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vmikhalkina\Desktop\ПРАЙС-ЛИСТЫ 2025\МАНТЕРА SUPREME\"/>
    </mc:Choice>
  </mc:AlternateContent>
  <xr:revisionPtr revIDLastSave="0" documentId="13_ncr:1_{3D7BD780-48D5-499E-B2AC-C15AA77CFE23}" xr6:coauthVersionLast="45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Основной тариф" sheetId="4" r:id="rId1"/>
    <sheet name="GRID" sheetId="1" state="hidden" r:id="rId2"/>
    <sheet name="КАЛЕНДАРЬ" sheetId="2" state="hidden" r:id="rId3"/>
    <sheet name="Длительное прож. от 10 суток" sheetId="15" r:id="rId4"/>
    <sheet name="Длительное прож. от 30 суток" sheetId="12" r:id="rId5"/>
    <sheet name="Для жителеей ЮФО" sheetId="19" r:id="rId6"/>
    <sheet name="Каникулы вместе+билет Сочи парк" sheetId="22" r:id="rId7"/>
    <sheet name="Время восстановления" sheetId="21" r:id="rId8"/>
    <sheet name="Жаркий сентябрь+TO RATE" sheetId="20" state="hidden" r:id="rId9"/>
  </sheets>
  <externalReferences>
    <externalReference r:id="rId10"/>
    <externalReference r:id="rId11"/>
    <externalReference r:id="rId12"/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82" i="21" l="1" a="1"/>
  <c r="T82" i="21" s="1"/>
  <c r="S82" i="21" a="1"/>
  <c r="S82" i="21" s="1"/>
  <c r="T81" i="21" a="1"/>
  <c r="T81" i="21" s="1"/>
  <c r="S81" i="21" a="1"/>
  <c r="S81" i="21" s="1"/>
  <c r="T80" i="21" a="1"/>
  <c r="T80" i="21" s="1"/>
  <c r="S80" i="21" a="1"/>
  <c r="S80" i="21" s="1"/>
  <c r="T79" i="21" a="1"/>
  <c r="T79" i="21" s="1"/>
  <c r="S79" i="21" a="1"/>
  <c r="S79" i="21" s="1"/>
  <c r="T78" i="21" a="1"/>
  <c r="T78" i="21" s="1"/>
  <c r="S78" i="21" a="1"/>
  <c r="S78" i="21" s="1"/>
  <c r="T77" i="21" a="1"/>
  <c r="T77" i="21" s="1"/>
  <c r="S77" i="21" a="1"/>
  <c r="S77" i="21" s="1"/>
  <c r="T76" i="21" a="1"/>
  <c r="T76" i="21" s="1"/>
  <c r="S76" i="21" a="1"/>
  <c r="S76" i="21" s="1"/>
  <c r="T75" i="21" a="1"/>
  <c r="T75" i="21" s="1"/>
  <c r="S75" i="21" a="1"/>
  <c r="S75" i="21" s="1"/>
  <c r="T74" i="21" a="1"/>
  <c r="T74" i="21" s="1"/>
  <c r="S74" i="21" a="1"/>
  <c r="S74" i="21" s="1"/>
  <c r="T73" i="21" a="1"/>
  <c r="T73" i="21" s="1"/>
  <c r="S73" i="21" a="1"/>
  <c r="S73" i="21" s="1"/>
  <c r="T72" i="21" a="1"/>
  <c r="T72" i="21" s="1"/>
  <c r="S72" i="21" a="1"/>
  <c r="S72" i="21" s="1"/>
  <c r="T71" i="21" a="1"/>
  <c r="T71" i="21" s="1"/>
  <c r="S71" i="21" a="1"/>
  <c r="S71" i="21" s="1"/>
  <c r="T70" i="21" a="1"/>
  <c r="T70" i="21" s="1"/>
  <c r="S70" i="21" a="1"/>
  <c r="S70" i="21" s="1"/>
  <c r="T69" i="21" a="1"/>
  <c r="T69" i="21" s="1"/>
  <c r="S69" i="21" a="1"/>
  <c r="S69" i="21" s="1"/>
  <c r="T68" i="21" a="1"/>
  <c r="T68" i="21" s="1"/>
  <c r="S68" i="21" a="1"/>
  <c r="S68" i="21" s="1"/>
  <c r="T67" i="21" a="1"/>
  <c r="T67" i="21" s="1"/>
  <c r="S67" i="21" a="1"/>
  <c r="S67" i="21" s="1"/>
  <c r="T66" i="21" a="1"/>
  <c r="T66" i="21" s="1"/>
  <c r="S66" i="21" a="1"/>
  <c r="S66" i="21" s="1"/>
  <c r="T65" i="21" a="1"/>
  <c r="T65" i="21" s="1"/>
  <c r="S65" i="21" a="1"/>
  <c r="S65" i="21" s="1"/>
  <c r="T64" i="21" a="1"/>
  <c r="T64" i="21" s="1"/>
  <c r="S64" i="21" a="1"/>
  <c r="S64" i="21" s="1"/>
  <c r="T63" i="21" a="1"/>
  <c r="T63" i="21" s="1"/>
  <c r="S63" i="21" a="1"/>
  <c r="S63" i="21" s="1"/>
  <c r="T62" i="21" a="1"/>
  <c r="T62" i="21" s="1"/>
  <c r="S62" i="21" a="1"/>
  <c r="S62" i="21" s="1"/>
  <c r="T61" i="21" a="1"/>
  <c r="T61" i="21" s="1"/>
  <c r="S61" i="21" a="1"/>
  <c r="S61" i="21" s="1"/>
  <c r="T60" i="21" a="1"/>
  <c r="T60" i="21" s="1"/>
  <c r="S60" i="21" a="1"/>
  <c r="S60" i="21" s="1"/>
  <c r="T59" i="21" a="1"/>
  <c r="T59" i="21" s="1"/>
  <c r="S59" i="21" a="1"/>
  <c r="S59" i="21" s="1"/>
  <c r="T58" i="21" a="1"/>
  <c r="T58" i="21" s="1"/>
  <c r="S58" i="21" a="1"/>
  <c r="S58" i="21" s="1"/>
  <c r="T57" i="21" a="1"/>
  <c r="T57" i="21" s="1"/>
  <c r="S57" i="21" a="1"/>
  <c r="S57" i="21" s="1"/>
  <c r="T56" i="21" a="1"/>
  <c r="T56" i="21" s="1"/>
  <c r="S56" i="21" a="1"/>
  <c r="S56" i="21" s="1"/>
  <c r="T55" i="21" a="1"/>
  <c r="T55" i="21" s="1"/>
  <c r="S55" i="21" a="1"/>
  <c r="S55" i="21" s="1"/>
  <c r="T49" i="21" a="1"/>
  <c r="T49" i="21" s="1"/>
  <c r="S49" i="21" a="1"/>
  <c r="S49" i="21" s="1"/>
  <c r="T48" i="21" a="1"/>
  <c r="T48" i="21" s="1"/>
  <c r="S48" i="21" a="1"/>
  <c r="S48" i="21" s="1"/>
  <c r="T47" i="21" a="1"/>
  <c r="T47" i="21" s="1"/>
  <c r="S47" i="21" a="1"/>
  <c r="S47" i="21" s="1"/>
  <c r="T46" i="21" a="1"/>
  <c r="T46" i="21" s="1"/>
  <c r="S46" i="21" a="1"/>
  <c r="S46" i="21" s="1"/>
  <c r="T45" i="21" a="1"/>
  <c r="T45" i="21" s="1"/>
  <c r="S45" i="21" a="1"/>
  <c r="S45" i="21" s="1"/>
  <c r="T44" i="21" a="1"/>
  <c r="T44" i="21" s="1"/>
  <c r="S44" i="21" a="1"/>
  <c r="S44" i="21" s="1"/>
  <c r="T43" i="21" a="1"/>
  <c r="T43" i="21" s="1"/>
  <c r="S43" i="21" a="1"/>
  <c r="S43" i="21" s="1"/>
  <c r="T42" i="21" a="1"/>
  <c r="T42" i="21" s="1"/>
  <c r="S42" i="21" a="1"/>
  <c r="S42" i="21" s="1"/>
  <c r="T41" i="21" a="1"/>
  <c r="T41" i="21" s="1"/>
  <c r="S41" i="21" a="1"/>
  <c r="S41" i="21" s="1"/>
  <c r="T40" i="21" a="1"/>
  <c r="T40" i="21" s="1"/>
  <c r="S40" i="21" a="1"/>
  <c r="S40" i="21" s="1"/>
  <c r="T39" i="21" a="1"/>
  <c r="T39" i="21" s="1"/>
  <c r="S39" i="21" a="1"/>
  <c r="S39" i="21" s="1"/>
  <c r="T38" i="21" a="1"/>
  <c r="T38" i="21" s="1"/>
  <c r="S38" i="21" a="1"/>
  <c r="S38" i="21" s="1"/>
  <c r="T37" i="21" a="1"/>
  <c r="T37" i="21" s="1"/>
  <c r="S37" i="21" a="1"/>
  <c r="S37" i="21" s="1"/>
  <c r="T36" i="21" a="1"/>
  <c r="T36" i="21" s="1"/>
  <c r="S36" i="21" a="1"/>
  <c r="S36" i="21" s="1"/>
  <c r="T35" i="21" a="1"/>
  <c r="T35" i="21" s="1"/>
  <c r="S35" i="21" a="1"/>
  <c r="S35" i="21" s="1"/>
  <c r="T34" i="21" a="1"/>
  <c r="T34" i="21" s="1"/>
  <c r="S34" i="21" a="1"/>
  <c r="S34" i="21" s="1"/>
  <c r="T33" i="21" a="1"/>
  <c r="T33" i="21" s="1"/>
  <c r="S33" i="21" a="1"/>
  <c r="S33" i="21" s="1"/>
  <c r="T32" i="21" a="1"/>
  <c r="T32" i="21" s="1"/>
  <c r="S32" i="21" a="1"/>
  <c r="S32" i="21" s="1"/>
  <c r="T31" i="21" a="1"/>
  <c r="T31" i="21" s="1"/>
  <c r="S31" i="21" a="1"/>
  <c r="S31" i="21" s="1"/>
  <c r="T30" i="21" a="1"/>
  <c r="T30" i="21" s="1"/>
  <c r="S30" i="21" a="1"/>
  <c r="S30" i="21" s="1"/>
  <c r="T29" i="21" a="1"/>
  <c r="T29" i="21" s="1"/>
  <c r="S29" i="21" a="1"/>
  <c r="S29" i="21" s="1"/>
  <c r="T28" i="21" a="1"/>
  <c r="T28" i="21" s="1"/>
  <c r="S28" i="21" a="1"/>
  <c r="S28" i="21" s="1"/>
  <c r="T27" i="21" a="1"/>
  <c r="T27" i="21" s="1"/>
  <c r="S27" i="21" a="1"/>
  <c r="S27" i="21" s="1"/>
  <c r="T26" i="21" a="1"/>
  <c r="T26" i="21" s="1"/>
  <c r="S26" i="21" a="1"/>
  <c r="S26" i="21" s="1"/>
  <c r="T25" i="21" a="1"/>
  <c r="T25" i="21" s="1"/>
  <c r="S25" i="21" a="1"/>
  <c r="S25" i="21" s="1"/>
  <c r="T24" i="21" a="1"/>
  <c r="T24" i="21" s="1"/>
  <c r="S24" i="21" a="1"/>
  <c r="S24" i="21" s="1"/>
  <c r="T23" i="21" a="1"/>
  <c r="T23" i="21" s="1"/>
  <c r="S23" i="21" a="1"/>
  <c r="S23" i="21" s="1"/>
  <c r="T22" i="21" a="1"/>
  <c r="T22" i="21" s="1"/>
  <c r="S22" i="21" a="1"/>
  <c r="S22" i="21" s="1"/>
  <c r="T21" i="21" a="1"/>
  <c r="T21" i="21" s="1"/>
  <c r="S21" i="21" a="1"/>
  <c r="S21" i="21" s="1"/>
  <c r="T20" i="21" a="1"/>
  <c r="T20" i="21" s="1"/>
  <c r="S20" i="21" a="1"/>
  <c r="S20" i="21" s="1"/>
  <c r="T14" i="21" a="1"/>
  <c r="T14" i="21" s="1"/>
  <c r="S14" i="21" a="1"/>
  <c r="S14" i="21" s="1"/>
  <c r="T13" i="21" a="1"/>
  <c r="T13" i="21" s="1"/>
  <c r="S13" i="21" a="1"/>
  <c r="S13" i="21" s="1"/>
  <c r="T12" i="21" a="1"/>
  <c r="T12" i="21" s="1"/>
  <c r="S12" i="21" a="1"/>
  <c r="S12" i="21" s="1"/>
  <c r="T11" i="21" a="1"/>
  <c r="T11" i="21" s="1"/>
  <c r="S11" i="21" a="1"/>
  <c r="S11" i="21" s="1"/>
  <c r="P318" i="22" a="1"/>
  <c r="P318" i="22" s="1"/>
  <c r="P319" i="22" a="1"/>
  <c r="P319" i="22" s="1"/>
  <c r="P320" i="22" a="1"/>
  <c r="P320" i="22" s="1"/>
  <c r="P321" i="22" a="1"/>
  <c r="P321" i="22" s="1"/>
  <c r="P317" i="22" a="1"/>
  <c r="P317" i="22" s="1"/>
  <c r="P390" i="22" a="1"/>
  <c r="P390" i="22" s="1"/>
  <c r="N390" i="22" a="1"/>
  <c r="N390" i="22" s="1"/>
  <c r="M390" i="22" a="1"/>
  <c r="M390" i="22" s="1"/>
  <c r="J390" i="22" a="1"/>
  <c r="J390" i="22" s="1"/>
  <c r="I390" i="22" a="1"/>
  <c r="I390" i="22" s="1"/>
  <c r="F390" i="22" a="1"/>
  <c r="F390" i="22" s="1"/>
  <c r="E390" i="22" a="1"/>
  <c r="E390" i="22" s="1"/>
  <c r="D390" i="22" a="1"/>
  <c r="D390" i="22" s="1"/>
  <c r="C390" i="22" a="1"/>
  <c r="C390" i="22" s="1"/>
  <c r="P389" i="22" a="1"/>
  <c r="P389" i="22" s="1"/>
  <c r="N389" i="22" a="1"/>
  <c r="N389" i="22" s="1"/>
  <c r="M389" i="22" a="1"/>
  <c r="M389" i="22" s="1"/>
  <c r="J389" i="22" a="1"/>
  <c r="J389" i="22" s="1"/>
  <c r="I389" i="22" a="1"/>
  <c r="I389" i="22" s="1"/>
  <c r="F389" i="22" a="1"/>
  <c r="F389" i="22" s="1"/>
  <c r="E389" i="22" a="1"/>
  <c r="E389" i="22" s="1"/>
  <c r="D389" i="22" a="1"/>
  <c r="D389" i="22" s="1"/>
  <c r="C389" i="22" a="1"/>
  <c r="C389" i="22" s="1"/>
  <c r="P388" i="22" a="1"/>
  <c r="P388" i="22" s="1"/>
  <c r="N388" i="22" a="1"/>
  <c r="N388" i="22" s="1"/>
  <c r="M388" i="22" a="1"/>
  <c r="M388" i="22" s="1"/>
  <c r="J388" i="22" a="1"/>
  <c r="J388" i="22" s="1"/>
  <c r="I388" i="22" a="1"/>
  <c r="I388" i="22" s="1"/>
  <c r="F388" i="22" a="1"/>
  <c r="F388" i="22" s="1"/>
  <c r="E388" i="22" a="1"/>
  <c r="E388" i="22" s="1"/>
  <c r="D388" i="22" a="1"/>
  <c r="D388" i="22" s="1"/>
  <c r="C388" i="22" a="1"/>
  <c r="C388" i="22" s="1"/>
  <c r="P387" i="22" a="1"/>
  <c r="P387" i="22" s="1"/>
  <c r="N387" i="22" a="1"/>
  <c r="N387" i="22" s="1"/>
  <c r="M387" i="22" a="1"/>
  <c r="M387" i="22" s="1"/>
  <c r="J387" i="22" a="1"/>
  <c r="J387" i="22" s="1"/>
  <c r="I387" i="22" a="1"/>
  <c r="I387" i="22" s="1"/>
  <c r="F387" i="22" a="1"/>
  <c r="F387" i="22" s="1"/>
  <c r="E387" i="22" a="1"/>
  <c r="E387" i="22" s="1"/>
  <c r="D387" i="22" a="1"/>
  <c r="D387" i="22" s="1"/>
  <c r="C387" i="22" a="1"/>
  <c r="C387" i="22" s="1"/>
  <c r="P386" i="22" a="1"/>
  <c r="P386" i="22" s="1"/>
  <c r="N386" i="22" a="1"/>
  <c r="N386" i="22" s="1"/>
  <c r="M386" i="22" a="1"/>
  <c r="M386" i="22" s="1"/>
  <c r="J386" i="22" a="1"/>
  <c r="J386" i="22" s="1"/>
  <c r="I386" i="22" a="1"/>
  <c r="I386" i="22" s="1"/>
  <c r="F386" i="22" a="1"/>
  <c r="F386" i="22" s="1"/>
  <c r="E386" i="22" a="1"/>
  <c r="E386" i="22" s="1"/>
  <c r="D386" i="22" a="1"/>
  <c r="D386" i="22" s="1"/>
  <c r="C386" i="22" a="1"/>
  <c r="C386" i="22" s="1"/>
  <c r="P385" i="22" a="1"/>
  <c r="P385" i="22" s="1"/>
  <c r="N385" i="22" a="1"/>
  <c r="N385" i="22" s="1"/>
  <c r="M385" i="22" a="1"/>
  <c r="M385" i="22" s="1"/>
  <c r="J385" i="22" a="1"/>
  <c r="J385" i="22" s="1"/>
  <c r="I385" i="22" a="1"/>
  <c r="I385" i="22" s="1"/>
  <c r="F385" i="22" a="1"/>
  <c r="F385" i="22" s="1"/>
  <c r="E385" i="22" a="1"/>
  <c r="E385" i="22" s="1"/>
  <c r="D385" i="22" a="1"/>
  <c r="D385" i="22" s="1"/>
  <c r="C385" i="22" a="1"/>
  <c r="C385" i="22" s="1"/>
  <c r="P384" i="22" a="1"/>
  <c r="P384" i="22" s="1"/>
  <c r="N384" i="22" a="1"/>
  <c r="N384" i="22" s="1"/>
  <c r="M384" i="22" a="1"/>
  <c r="M384" i="22" s="1"/>
  <c r="J384" i="22" a="1"/>
  <c r="J384" i="22" s="1"/>
  <c r="I384" i="22" a="1"/>
  <c r="I384" i="22" s="1"/>
  <c r="F384" i="22" a="1"/>
  <c r="F384" i="22" s="1"/>
  <c r="E384" i="22" a="1"/>
  <c r="E384" i="22" s="1"/>
  <c r="D384" i="22" a="1"/>
  <c r="D384" i="22" s="1"/>
  <c r="C384" i="22" a="1"/>
  <c r="C384" i="22" s="1"/>
  <c r="P383" i="22" a="1"/>
  <c r="P383" i="22" s="1"/>
  <c r="N383" i="22" a="1"/>
  <c r="N383" i="22" s="1"/>
  <c r="M383" i="22" a="1"/>
  <c r="M383" i="22" s="1"/>
  <c r="J383" i="22" a="1"/>
  <c r="J383" i="22" s="1"/>
  <c r="I383" i="22" a="1"/>
  <c r="I383" i="22" s="1"/>
  <c r="F383" i="22" a="1"/>
  <c r="F383" i="22" s="1"/>
  <c r="E383" i="22" a="1"/>
  <c r="E383" i="22" s="1"/>
  <c r="D383" i="22" a="1"/>
  <c r="D383" i="22" s="1"/>
  <c r="C383" i="22" a="1"/>
  <c r="C383" i="22" s="1"/>
  <c r="P382" i="22" a="1"/>
  <c r="P382" i="22" s="1"/>
  <c r="N382" i="22" a="1"/>
  <c r="N382" i="22" s="1"/>
  <c r="M382" i="22" a="1"/>
  <c r="M382" i="22" s="1"/>
  <c r="J382" i="22" a="1"/>
  <c r="J382" i="22" s="1"/>
  <c r="I382" i="22" a="1"/>
  <c r="I382" i="22" s="1"/>
  <c r="F382" i="22" a="1"/>
  <c r="F382" i="22" s="1"/>
  <c r="E382" i="22" a="1"/>
  <c r="E382" i="22" s="1"/>
  <c r="D382" i="22" a="1"/>
  <c r="D382" i="22" s="1"/>
  <c r="C382" i="22" a="1"/>
  <c r="C382" i="22" s="1"/>
  <c r="P381" i="22" a="1"/>
  <c r="P381" i="22" s="1"/>
  <c r="N381" i="22" a="1"/>
  <c r="N381" i="22" s="1"/>
  <c r="M381" i="22" a="1"/>
  <c r="M381" i="22" s="1"/>
  <c r="J381" i="22" a="1"/>
  <c r="J381" i="22" s="1"/>
  <c r="I381" i="22" a="1"/>
  <c r="I381" i="22" s="1"/>
  <c r="F381" i="22" a="1"/>
  <c r="F381" i="22" s="1"/>
  <c r="E381" i="22" a="1"/>
  <c r="E381" i="22" s="1"/>
  <c r="D381" i="22" a="1"/>
  <c r="D381" i="22" s="1"/>
  <c r="C381" i="22" a="1"/>
  <c r="C381" i="22" s="1"/>
  <c r="P380" i="22" a="1"/>
  <c r="P380" i="22" s="1"/>
  <c r="N380" i="22" a="1"/>
  <c r="N380" i="22" s="1"/>
  <c r="M380" i="22" a="1"/>
  <c r="M380" i="22" s="1"/>
  <c r="J380" i="22" a="1"/>
  <c r="J380" i="22" s="1"/>
  <c r="I380" i="22" a="1"/>
  <c r="I380" i="22" s="1"/>
  <c r="F380" i="22" a="1"/>
  <c r="F380" i="22" s="1"/>
  <c r="E380" i="22" a="1"/>
  <c r="E380" i="22" s="1"/>
  <c r="D380" i="22" a="1"/>
  <c r="D380" i="22" s="1"/>
  <c r="C380" i="22" a="1"/>
  <c r="C380" i="22" s="1"/>
  <c r="P379" i="22" a="1"/>
  <c r="P379" i="22" s="1"/>
  <c r="N379" i="22" a="1"/>
  <c r="N379" i="22" s="1"/>
  <c r="M379" i="22" a="1"/>
  <c r="M379" i="22" s="1"/>
  <c r="J379" i="22" a="1"/>
  <c r="J379" i="22" s="1"/>
  <c r="I379" i="22" a="1"/>
  <c r="I379" i="22" s="1"/>
  <c r="F379" i="22" a="1"/>
  <c r="F379" i="22" s="1"/>
  <c r="E379" i="22" a="1"/>
  <c r="E379" i="22" s="1"/>
  <c r="D379" i="22" a="1"/>
  <c r="D379" i="22" s="1"/>
  <c r="C379" i="22" a="1"/>
  <c r="C379" i="22" s="1"/>
  <c r="P378" i="22" a="1"/>
  <c r="P378" i="22" s="1"/>
  <c r="N378" i="22" a="1"/>
  <c r="N378" i="22" s="1"/>
  <c r="M378" i="22" a="1"/>
  <c r="M378" i="22" s="1"/>
  <c r="J378" i="22" a="1"/>
  <c r="J378" i="22" s="1"/>
  <c r="I378" i="22" a="1"/>
  <c r="I378" i="22" s="1"/>
  <c r="F378" i="22" a="1"/>
  <c r="F378" i="22" s="1"/>
  <c r="E378" i="22" a="1"/>
  <c r="E378" i="22" s="1"/>
  <c r="D378" i="22" a="1"/>
  <c r="D378" i="22" s="1"/>
  <c r="C378" i="22" a="1"/>
  <c r="C378" i="22" s="1"/>
  <c r="P377" i="22" a="1"/>
  <c r="P377" i="22" s="1"/>
  <c r="N377" i="22" a="1"/>
  <c r="N377" i="22" s="1"/>
  <c r="M377" i="22" a="1"/>
  <c r="M377" i="22" s="1"/>
  <c r="J377" i="22" a="1"/>
  <c r="J377" i="22" s="1"/>
  <c r="I377" i="22" a="1"/>
  <c r="I377" i="22" s="1"/>
  <c r="F377" i="22" a="1"/>
  <c r="F377" i="22" s="1"/>
  <c r="E377" i="22" a="1"/>
  <c r="E377" i="22" s="1"/>
  <c r="D377" i="22" a="1"/>
  <c r="D377" i="22" s="1"/>
  <c r="C377" i="22" a="1"/>
  <c r="C377" i="22" s="1"/>
  <c r="P376" i="22" a="1"/>
  <c r="P376" i="22" s="1"/>
  <c r="N376" i="22" a="1"/>
  <c r="N376" i="22" s="1"/>
  <c r="M376" i="22" a="1"/>
  <c r="M376" i="22" s="1"/>
  <c r="J376" i="22" a="1"/>
  <c r="J376" i="22" s="1"/>
  <c r="I376" i="22" a="1"/>
  <c r="I376" i="22" s="1"/>
  <c r="F376" i="22" a="1"/>
  <c r="F376" i="22" s="1"/>
  <c r="E376" i="22" a="1"/>
  <c r="E376" i="22" s="1"/>
  <c r="D376" i="22" a="1"/>
  <c r="D376" i="22" s="1"/>
  <c r="C376" i="22" a="1"/>
  <c r="C376" i="22" s="1"/>
  <c r="P375" i="22" a="1"/>
  <c r="P375" i="22" s="1"/>
  <c r="N375" i="22" a="1"/>
  <c r="N375" i="22" s="1"/>
  <c r="M375" i="22" a="1"/>
  <c r="M375" i="22" s="1"/>
  <c r="J375" i="22" a="1"/>
  <c r="J375" i="22" s="1"/>
  <c r="I375" i="22" a="1"/>
  <c r="I375" i="22" s="1"/>
  <c r="F375" i="22" a="1"/>
  <c r="F375" i="22" s="1"/>
  <c r="E375" i="22" a="1"/>
  <c r="E375" i="22" s="1"/>
  <c r="D375" i="22" a="1"/>
  <c r="D375" i="22" s="1"/>
  <c r="C375" i="22" a="1"/>
  <c r="C375" i="22" s="1"/>
  <c r="P374" i="22" a="1"/>
  <c r="P374" i="22" s="1"/>
  <c r="N374" i="22" a="1"/>
  <c r="N374" i="22" s="1"/>
  <c r="M374" i="22" a="1"/>
  <c r="M374" i="22" s="1"/>
  <c r="J374" i="22" a="1"/>
  <c r="J374" i="22" s="1"/>
  <c r="I374" i="22" a="1"/>
  <c r="I374" i="22" s="1"/>
  <c r="F374" i="22" a="1"/>
  <c r="F374" i="22" s="1"/>
  <c r="E374" i="22" a="1"/>
  <c r="E374" i="22" s="1"/>
  <c r="D374" i="22" a="1"/>
  <c r="D374" i="22" s="1"/>
  <c r="C374" i="22" a="1"/>
  <c r="C374" i="22" s="1"/>
  <c r="P373" i="22" a="1"/>
  <c r="P373" i="22" s="1"/>
  <c r="N373" i="22" a="1"/>
  <c r="N373" i="22" s="1"/>
  <c r="M373" i="22" a="1"/>
  <c r="M373" i="22" s="1"/>
  <c r="J373" i="22" a="1"/>
  <c r="J373" i="22" s="1"/>
  <c r="I373" i="22" a="1"/>
  <c r="I373" i="22" s="1"/>
  <c r="F373" i="22" a="1"/>
  <c r="F373" i="22" s="1"/>
  <c r="E373" i="22" a="1"/>
  <c r="E373" i="22" s="1"/>
  <c r="D373" i="22" a="1"/>
  <c r="D373" i="22" s="1"/>
  <c r="C373" i="22" a="1"/>
  <c r="C373" i="22" s="1"/>
  <c r="P372" i="22" a="1"/>
  <c r="P372" i="22" s="1"/>
  <c r="N372" i="22" a="1"/>
  <c r="N372" i="22" s="1"/>
  <c r="M372" i="22" a="1"/>
  <c r="M372" i="22" s="1"/>
  <c r="J372" i="22" a="1"/>
  <c r="J372" i="22" s="1"/>
  <c r="I372" i="22" a="1"/>
  <c r="I372" i="22" s="1"/>
  <c r="F372" i="22" a="1"/>
  <c r="F372" i="22" s="1"/>
  <c r="E372" i="22" a="1"/>
  <c r="E372" i="22" s="1"/>
  <c r="D372" i="22" a="1"/>
  <c r="D372" i="22" s="1"/>
  <c r="C372" i="22" a="1"/>
  <c r="C372" i="22" s="1"/>
  <c r="P371" i="22" a="1"/>
  <c r="P371" i="22" s="1"/>
  <c r="N371" i="22" a="1"/>
  <c r="N371" i="22" s="1"/>
  <c r="M371" i="22" a="1"/>
  <c r="M371" i="22" s="1"/>
  <c r="J371" i="22" a="1"/>
  <c r="J371" i="22" s="1"/>
  <c r="I371" i="22" a="1"/>
  <c r="I371" i="22" s="1"/>
  <c r="F371" i="22" a="1"/>
  <c r="F371" i="22" s="1"/>
  <c r="E371" i="22" a="1"/>
  <c r="E371" i="22" s="1"/>
  <c r="D371" i="22" a="1"/>
  <c r="D371" i="22" s="1"/>
  <c r="C371" i="22" a="1"/>
  <c r="C371" i="22" s="1"/>
  <c r="P370" i="22" a="1"/>
  <c r="P370" i="22" s="1"/>
  <c r="N370" i="22" a="1"/>
  <c r="N370" i="22" s="1"/>
  <c r="M370" i="22" a="1"/>
  <c r="M370" i="22" s="1"/>
  <c r="J370" i="22" a="1"/>
  <c r="J370" i="22" s="1"/>
  <c r="I370" i="22" a="1"/>
  <c r="I370" i="22" s="1"/>
  <c r="F370" i="22" a="1"/>
  <c r="F370" i="22" s="1"/>
  <c r="E370" i="22" a="1"/>
  <c r="E370" i="22" s="1"/>
  <c r="D370" i="22" a="1"/>
  <c r="D370" i="22" s="1"/>
  <c r="C370" i="22" a="1"/>
  <c r="C370" i="22" s="1"/>
  <c r="P369" i="22" a="1"/>
  <c r="P369" i="22" s="1"/>
  <c r="N369" i="22" a="1"/>
  <c r="N369" i="22" s="1"/>
  <c r="M369" i="22" a="1"/>
  <c r="M369" i="22" s="1"/>
  <c r="J369" i="22" a="1"/>
  <c r="J369" i="22" s="1"/>
  <c r="I369" i="22" a="1"/>
  <c r="I369" i="22" s="1"/>
  <c r="F369" i="22" a="1"/>
  <c r="F369" i="22" s="1"/>
  <c r="E369" i="22" a="1"/>
  <c r="E369" i="22" s="1"/>
  <c r="D369" i="22" a="1"/>
  <c r="D369" i="22" s="1"/>
  <c r="C369" i="22" a="1"/>
  <c r="C369" i="22" s="1"/>
  <c r="P368" i="22" a="1"/>
  <c r="P368" i="22" s="1"/>
  <c r="N368" i="22" a="1"/>
  <c r="N368" i="22" s="1"/>
  <c r="M368" i="22" a="1"/>
  <c r="M368" i="22" s="1"/>
  <c r="J368" i="22" a="1"/>
  <c r="J368" i="22" s="1"/>
  <c r="I368" i="22" a="1"/>
  <c r="I368" i="22" s="1"/>
  <c r="F368" i="22" a="1"/>
  <c r="F368" i="22" s="1"/>
  <c r="E368" i="22" a="1"/>
  <c r="E368" i="22" s="1"/>
  <c r="D368" i="22" a="1"/>
  <c r="D368" i="22" s="1"/>
  <c r="C368" i="22" a="1"/>
  <c r="C368" i="22" s="1"/>
  <c r="P367" i="22" a="1"/>
  <c r="P367" i="22" s="1"/>
  <c r="N367" i="22" a="1"/>
  <c r="N367" i="22" s="1"/>
  <c r="M367" i="22" a="1"/>
  <c r="M367" i="22" s="1"/>
  <c r="J367" i="22" a="1"/>
  <c r="J367" i="22" s="1"/>
  <c r="I367" i="22" a="1"/>
  <c r="I367" i="22" s="1"/>
  <c r="F367" i="22" a="1"/>
  <c r="F367" i="22" s="1"/>
  <c r="E367" i="22" a="1"/>
  <c r="E367" i="22" s="1"/>
  <c r="D367" i="22" a="1"/>
  <c r="D367" i="22" s="1"/>
  <c r="C367" i="22" a="1"/>
  <c r="C367" i="22" s="1"/>
  <c r="P366" i="22" a="1"/>
  <c r="P366" i="22" s="1"/>
  <c r="N366" i="22" a="1"/>
  <c r="N366" i="22" s="1"/>
  <c r="M366" i="22" a="1"/>
  <c r="M366" i="22" s="1"/>
  <c r="J366" i="22" a="1"/>
  <c r="J366" i="22" s="1"/>
  <c r="I366" i="22" a="1"/>
  <c r="I366" i="22" s="1"/>
  <c r="F366" i="22" a="1"/>
  <c r="F366" i="22" s="1"/>
  <c r="E366" i="22" a="1"/>
  <c r="E366" i="22" s="1"/>
  <c r="D366" i="22" a="1"/>
  <c r="D366" i="22" s="1"/>
  <c r="C366" i="22" a="1"/>
  <c r="C366" i="22" s="1"/>
  <c r="P365" i="22" a="1"/>
  <c r="P365" i="22" s="1"/>
  <c r="N365" i="22" a="1"/>
  <c r="N365" i="22" s="1"/>
  <c r="M365" i="22" a="1"/>
  <c r="M365" i="22" s="1"/>
  <c r="J365" i="22" a="1"/>
  <c r="J365" i="22" s="1"/>
  <c r="I365" i="22" a="1"/>
  <c r="I365" i="22" s="1"/>
  <c r="F365" i="22" a="1"/>
  <c r="F365" i="22" s="1"/>
  <c r="E365" i="22" a="1"/>
  <c r="E365" i="22" s="1"/>
  <c r="D365" i="22" a="1"/>
  <c r="D365" i="22" s="1"/>
  <c r="C365" i="22" a="1"/>
  <c r="C365" i="22" s="1"/>
  <c r="P364" i="22" a="1"/>
  <c r="P364" i="22" s="1"/>
  <c r="N364" i="22" a="1"/>
  <c r="N364" i="22" s="1"/>
  <c r="M364" i="22" a="1"/>
  <c r="M364" i="22" s="1"/>
  <c r="J364" i="22" a="1"/>
  <c r="J364" i="22" s="1"/>
  <c r="I364" i="22" a="1"/>
  <c r="I364" i="22" s="1"/>
  <c r="F364" i="22" a="1"/>
  <c r="F364" i="22" s="1"/>
  <c r="E364" i="22" a="1"/>
  <c r="E364" i="22" s="1"/>
  <c r="D364" i="22" a="1"/>
  <c r="D364" i="22" s="1"/>
  <c r="C364" i="22" a="1"/>
  <c r="C364" i="22" s="1"/>
  <c r="P363" i="22" a="1"/>
  <c r="P363" i="22" s="1"/>
  <c r="N363" i="22" a="1"/>
  <c r="N363" i="22" s="1"/>
  <c r="M363" i="22" a="1"/>
  <c r="M363" i="22" s="1"/>
  <c r="J363" i="22" a="1"/>
  <c r="J363" i="22" s="1"/>
  <c r="I363" i="22" a="1"/>
  <c r="I363" i="22" s="1"/>
  <c r="F363" i="22" a="1"/>
  <c r="F363" i="22" s="1"/>
  <c r="E363" i="22" a="1"/>
  <c r="E363" i="22" s="1"/>
  <c r="D363" i="22" a="1"/>
  <c r="D363" i="22" s="1"/>
  <c r="C363" i="22" a="1"/>
  <c r="C363" i="22" s="1"/>
  <c r="P362" i="22" a="1"/>
  <c r="P362" i="22" s="1"/>
  <c r="N362" i="22" a="1"/>
  <c r="N362" i="22" s="1"/>
  <c r="M362" i="22" a="1"/>
  <c r="M362" i="22" s="1"/>
  <c r="J362" i="22" a="1"/>
  <c r="J362" i="22" s="1"/>
  <c r="I362" i="22" a="1"/>
  <c r="I362" i="22" s="1"/>
  <c r="F362" i="22" a="1"/>
  <c r="F362" i="22" s="1"/>
  <c r="E362" i="22" a="1"/>
  <c r="E362" i="22" s="1"/>
  <c r="D362" i="22" a="1"/>
  <c r="D362" i="22" s="1"/>
  <c r="C362" i="22" a="1"/>
  <c r="C362" i="22" s="1"/>
  <c r="P356" i="22" a="1"/>
  <c r="P356" i="22" s="1"/>
  <c r="N356" i="22" a="1"/>
  <c r="N356" i="22" s="1"/>
  <c r="M356" i="22" a="1"/>
  <c r="M356" i="22" s="1"/>
  <c r="J356" i="22" a="1"/>
  <c r="J356" i="22" s="1"/>
  <c r="I356" i="22" a="1"/>
  <c r="I356" i="22" s="1"/>
  <c r="F356" i="22" a="1"/>
  <c r="F356" i="22" s="1"/>
  <c r="E356" i="22" a="1"/>
  <c r="E356" i="22" s="1"/>
  <c r="D356" i="22" a="1"/>
  <c r="D356" i="22" s="1"/>
  <c r="C356" i="22" a="1"/>
  <c r="C356" i="22" s="1"/>
  <c r="P355" i="22" a="1"/>
  <c r="P355" i="22" s="1"/>
  <c r="N355" i="22" a="1"/>
  <c r="N355" i="22" s="1"/>
  <c r="M355" i="22" a="1"/>
  <c r="M355" i="22" s="1"/>
  <c r="J355" i="22" a="1"/>
  <c r="J355" i="22" s="1"/>
  <c r="I355" i="22" a="1"/>
  <c r="I355" i="22" s="1"/>
  <c r="F355" i="22" a="1"/>
  <c r="F355" i="22" s="1"/>
  <c r="E355" i="22" a="1"/>
  <c r="E355" i="22" s="1"/>
  <c r="D355" i="22" a="1"/>
  <c r="D355" i="22" s="1"/>
  <c r="C355" i="22" a="1"/>
  <c r="C355" i="22" s="1"/>
  <c r="P354" i="22" a="1"/>
  <c r="P354" i="22" s="1"/>
  <c r="N354" i="22" a="1"/>
  <c r="N354" i="22" s="1"/>
  <c r="M354" i="22" a="1"/>
  <c r="M354" i="22" s="1"/>
  <c r="J354" i="22" a="1"/>
  <c r="J354" i="22" s="1"/>
  <c r="I354" i="22" a="1"/>
  <c r="I354" i="22" s="1"/>
  <c r="F354" i="22" a="1"/>
  <c r="F354" i="22" s="1"/>
  <c r="E354" i="22" a="1"/>
  <c r="E354" i="22" s="1"/>
  <c r="D354" i="22" a="1"/>
  <c r="D354" i="22" s="1"/>
  <c r="C354" i="22" a="1"/>
  <c r="C354" i="22" s="1"/>
  <c r="P353" i="22" a="1"/>
  <c r="P353" i="22" s="1"/>
  <c r="N353" i="22" a="1"/>
  <c r="N353" i="22" s="1"/>
  <c r="M353" i="22" a="1"/>
  <c r="M353" i="22" s="1"/>
  <c r="J353" i="22" a="1"/>
  <c r="J353" i="22" s="1"/>
  <c r="I353" i="22" a="1"/>
  <c r="I353" i="22" s="1"/>
  <c r="F353" i="22" a="1"/>
  <c r="F353" i="22" s="1"/>
  <c r="E353" i="22" a="1"/>
  <c r="E353" i="22" s="1"/>
  <c r="D353" i="22" a="1"/>
  <c r="D353" i="22" s="1"/>
  <c r="C353" i="22" a="1"/>
  <c r="C353" i="22" s="1"/>
  <c r="P352" i="22" a="1"/>
  <c r="P352" i="22" s="1"/>
  <c r="N352" i="22" a="1"/>
  <c r="N352" i="22" s="1"/>
  <c r="M352" i="22" a="1"/>
  <c r="M352" i="22" s="1"/>
  <c r="J352" i="22" a="1"/>
  <c r="J352" i="22" s="1"/>
  <c r="I352" i="22" a="1"/>
  <c r="I352" i="22" s="1"/>
  <c r="F352" i="22" a="1"/>
  <c r="F352" i="22" s="1"/>
  <c r="E352" i="22" a="1"/>
  <c r="E352" i="22" s="1"/>
  <c r="D352" i="22" a="1"/>
  <c r="D352" i="22" s="1"/>
  <c r="C352" i="22" a="1"/>
  <c r="C352" i="22" s="1"/>
  <c r="P351" i="22" a="1"/>
  <c r="P351" i="22" s="1"/>
  <c r="N351" i="22" a="1"/>
  <c r="N351" i="22" s="1"/>
  <c r="M351" i="22" a="1"/>
  <c r="M351" i="22" s="1"/>
  <c r="J351" i="22" a="1"/>
  <c r="J351" i="22" s="1"/>
  <c r="I351" i="22" a="1"/>
  <c r="I351" i="22" s="1"/>
  <c r="F351" i="22" a="1"/>
  <c r="F351" i="22" s="1"/>
  <c r="E351" i="22" a="1"/>
  <c r="E351" i="22" s="1"/>
  <c r="D351" i="22" a="1"/>
  <c r="D351" i="22" s="1"/>
  <c r="C351" i="22" a="1"/>
  <c r="C351" i="22" s="1"/>
  <c r="P350" i="22" a="1"/>
  <c r="P350" i="22" s="1"/>
  <c r="N350" i="22" a="1"/>
  <c r="N350" i="22" s="1"/>
  <c r="M350" i="22" a="1"/>
  <c r="M350" i="22" s="1"/>
  <c r="J350" i="22" a="1"/>
  <c r="J350" i="22" s="1"/>
  <c r="I350" i="22" a="1"/>
  <c r="I350" i="22" s="1"/>
  <c r="F350" i="22" a="1"/>
  <c r="F350" i="22" s="1"/>
  <c r="E350" i="22" a="1"/>
  <c r="E350" i="22" s="1"/>
  <c r="D350" i="22" a="1"/>
  <c r="D350" i="22" s="1"/>
  <c r="C350" i="22" a="1"/>
  <c r="C350" i="22" s="1"/>
  <c r="P349" i="22" a="1"/>
  <c r="P349" i="22" s="1"/>
  <c r="N349" i="22" a="1"/>
  <c r="N349" i="22" s="1"/>
  <c r="M349" i="22" a="1"/>
  <c r="M349" i="22" s="1"/>
  <c r="J349" i="22" a="1"/>
  <c r="J349" i="22" s="1"/>
  <c r="I349" i="22" a="1"/>
  <c r="I349" i="22" s="1"/>
  <c r="F349" i="22" a="1"/>
  <c r="F349" i="22" s="1"/>
  <c r="E349" i="22" a="1"/>
  <c r="E349" i="22" s="1"/>
  <c r="D349" i="22" a="1"/>
  <c r="D349" i="22" s="1"/>
  <c r="C349" i="22" a="1"/>
  <c r="C349" i="22" s="1"/>
  <c r="P348" i="22" a="1"/>
  <c r="P348" i="22" s="1"/>
  <c r="N348" i="22" a="1"/>
  <c r="N348" i="22" s="1"/>
  <c r="M348" i="22" a="1"/>
  <c r="M348" i="22" s="1"/>
  <c r="J348" i="22" a="1"/>
  <c r="J348" i="22" s="1"/>
  <c r="I348" i="22" a="1"/>
  <c r="I348" i="22" s="1"/>
  <c r="F348" i="22" a="1"/>
  <c r="F348" i="22" s="1"/>
  <c r="E348" i="22" a="1"/>
  <c r="E348" i="22" s="1"/>
  <c r="D348" i="22" a="1"/>
  <c r="D348" i="22" s="1"/>
  <c r="C348" i="22" a="1"/>
  <c r="C348" i="22" s="1"/>
  <c r="P347" i="22" a="1"/>
  <c r="P347" i="22" s="1"/>
  <c r="N347" i="22" a="1"/>
  <c r="N347" i="22" s="1"/>
  <c r="M347" i="22" a="1"/>
  <c r="M347" i="22" s="1"/>
  <c r="J347" i="22" a="1"/>
  <c r="J347" i="22" s="1"/>
  <c r="I347" i="22" a="1"/>
  <c r="I347" i="22" s="1"/>
  <c r="F347" i="22" a="1"/>
  <c r="F347" i="22" s="1"/>
  <c r="E347" i="22" a="1"/>
  <c r="E347" i="22" s="1"/>
  <c r="D347" i="22" a="1"/>
  <c r="D347" i="22" s="1"/>
  <c r="C347" i="22" a="1"/>
  <c r="C347" i="22" s="1"/>
  <c r="P346" i="22" a="1"/>
  <c r="P346" i="22" s="1"/>
  <c r="N346" i="22" a="1"/>
  <c r="N346" i="22" s="1"/>
  <c r="M346" i="22" a="1"/>
  <c r="M346" i="22" s="1"/>
  <c r="J346" i="22" a="1"/>
  <c r="J346" i="22" s="1"/>
  <c r="I346" i="22" a="1"/>
  <c r="I346" i="22" s="1"/>
  <c r="F346" i="22" a="1"/>
  <c r="F346" i="22" s="1"/>
  <c r="E346" i="22" a="1"/>
  <c r="E346" i="22" s="1"/>
  <c r="D346" i="22" a="1"/>
  <c r="D346" i="22" s="1"/>
  <c r="C346" i="22" a="1"/>
  <c r="C346" i="22" s="1"/>
  <c r="P345" i="22" a="1"/>
  <c r="P345" i="22" s="1"/>
  <c r="N345" i="22" a="1"/>
  <c r="N345" i="22" s="1"/>
  <c r="M345" i="22" a="1"/>
  <c r="M345" i="22" s="1"/>
  <c r="J345" i="22" a="1"/>
  <c r="J345" i="22" s="1"/>
  <c r="I345" i="22" a="1"/>
  <c r="I345" i="22" s="1"/>
  <c r="F345" i="22" a="1"/>
  <c r="F345" i="22" s="1"/>
  <c r="E345" i="22" a="1"/>
  <c r="E345" i="22" s="1"/>
  <c r="D345" i="22" a="1"/>
  <c r="D345" i="22" s="1"/>
  <c r="C345" i="22" a="1"/>
  <c r="C345" i="22" s="1"/>
  <c r="P344" i="22" a="1"/>
  <c r="P344" i="22" s="1"/>
  <c r="N344" i="22" a="1"/>
  <c r="N344" i="22" s="1"/>
  <c r="M344" i="22" a="1"/>
  <c r="M344" i="22" s="1"/>
  <c r="J344" i="22" a="1"/>
  <c r="J344" i="22" s="1"/>
  <c r="I344" i="22" a="1"/>
  <c r="I344" i="22" s="1"/>
  <c r="F344" i="22" a="1"/>
  <c r="F344" i="22" s="1"/>
  <c r="E344" i="22" a="1"/>
  <c r="E344" i="22" s="1"/>
  <c r="D344" i="22" a="1"/>
  <c r="D344" i="22" s="1"/>
  <c r="C344" i="22" a="1"/>
  <c r="C344" i="22" s="1"/>
  <c r="P343" i="22" a="1"/>
  <c r="P343" i="22" s="1"/>
  <c r="N343" i="22" a="1"/>
  <c r="N343" i="22" s="1"/>
  <c r="M343" i="22" a="1"/>
  <c r="M343" i="22" s="1"/>
  <c r="J343" i="22" a="1"/>
  <c r="J343" i="22" s="1"/>
  <c r="I343" i="22" a="1"/>
  <c r="I343" i="22" s="1"/>
  <c r="F343" i="22" a="1"/>
  <c r="F343" i="22" s="1"/>
  <c r="E343" i="22" a="1"/>
  <c r="E343" i="22" s="1"/>
  <c r="D343" i="22" a="1"/>
  <c r="D343" i="22" s="1"/>
  <c r="C343" i="22" a="1"/>
  <c r="C343" i="22" s="1"/>
  <c r="P342" i="22" a="1"/>
  <c r="P342" i="22" s="1"/>
  <c r="N342" i="22" a="1"/>
  <c r="N342" i="22" s="1"/>
  <c r="M342" i="22" a="1"/>
  <c r="M342" i="22" s="1"/>
  <c r="J342" i="22" a="1"/>
  <c r="J342" i="22" s="1"/>
  <c r="I342" i="22" a="1"/>
  <c r="I342" i="22" s="1"/>
  <c r="F342" i="22" a="1"/>
  <c r="F342" i="22" s="1"/>
  <c r="E342" i="22" a="1"/>
  <c r="E342" i="22" s="1"/>
  <c r="D342" i="22" a="1"/>
  <c r="D342" i="22" s="1"/>
  <c r="C342" i="22" a="1"/>
  <c r="C342" i="22" s="1"/>
  <c r="P341" i="22" a="1"/>
  <c r="P341" i="22" s="1"/>
  <c r="N341" i="22" a="1"/>
  <c r="N341" i="22" s="1"/>
  <c r="M341" i="22" a="1"/>
  <c r="M341" i="22" s="1"/>
  <c r="J341" i="22" a="1"/>
  <c r="J341" i="22" s="1"/>
  <c r="I341" i="22" a="1"/>
  <c r="I341" i="22" s="1"/>
  <c r="F341" i="22" a="1"/>
  <c r="F341" i="22" s="1"/>
  <c r="E341" i="22" a="1"/>
  <c r="E341" i="22" s="1"/>
  <c r="D341" i="22" a="1"/>
  <c r="D341" i="22" s="1"/>
  <c r="C341" i="22" a="1"/>
  <c r="C341" i="22" s="1"/>
  <c r="P340" i="22" a="1"/>
  <c r="P340" i="22" s="1"/>
  <c r="N340" i="22" a="1"/>
  <c r="N340" i="22" s="1"/>
  <c r="M340" i="22" a="1"/>
  <c r="M340" i="22" s="1"/>
  <c r="J340" i="22" a="1"/>
  <c r="J340" i="22" s="1"/>
  <c r="I340" i="22" a="1"/>
  <c r="I340" i="22" s="1"/>
  <c r="F340" i="22" a="1"/>
  <c r="F340" i="22" s="1"/>
  <c r="E340" i="22" a="1"/>
  <c r="E340" i="22" s="1"/>
  <c r="D340" i="22" a="1"/>
  <c r="D340" i="22" s="1"/>
  <c r="C340" i="22" a="1"/>
  <c r="C340" i="22" s="1"/>
  <c r="P339" i="22" a="1"/>
  <c r="P339" i="22" s="1"/>
  <c r="N339" i="22" a="1"/>
  <c r="N339" i="22" s="1"/>
  <c r="M339" i="22" a="1"/>
  <c r="M339" i="22" s="1"/>
  <c r="J339" i="22" a="1"/>
  <c r="J339" i="22" s="1"/>
  <c r="I339" i="22" a="1"/>
  <c r="I339" i="22" s="1"/>
  <c r="F339" i="22" a="1"/>
  <c r="F339" i="22" s="1"/>
  <c r="E339" i="22" a="1"/>
  <c r="E339" i="22" s="1"/>
  <c r="D339" i="22" a="1"/>
  <c r="D339" i="22" s="1"/>
  <c r="C339" i="22" a="1"/>
  <c r="C339" i="22" s="1"/>
  <c r="P338" i="22" a="1"/>
  <c r="P338" i="22" s="1"/>
  <c r="N338" i="22" a="1"/>
  <c r="N338" i="22" s="1"/>
  <c r="M338" i="22" a="1"/>
  <c r="M338" i="22" s="1"/>
  <c r="J338" i="22" a="1"/>
  <c r="J338" i="22" s="1"/>
  <c r="I338" i="22" a="1"/>
  <c r="I338" i="22" s="1"/>
  <c r="F338" i="22" a="1"/>
  <c r="F338" i="22" s="1"/>
  <c r="E338" i="22" a="1"/>
  <c r="E338" i="22" s="1"/>
  <c r="D338" i="22" a="1"/>
  <c r="D338" i="22" s="1"/>
  <c r="C338" i="22" a="1"/>
  <c r="C338" i="22" s="1"/>
  <c r="P337" i="22" a="1"/>
  <c r="P337" i="22" s="1"/>
  <c r="N337" i="22" a="1"/>
  <c r="N337" i="22" s="1"/>
  <c r="M337" i="22" a="1"/>
  <c r="M337" i="22" s="1"/>
  <c r="J337" i="22" a="1"/>
  <c r="J337" i="22" s="1"/>
  <c r="I337" i="22" a="1"/>
  <c r="I337" i="22" s="1"/>
  <c r="F337" i="22" a="1"/>
  <c r="F337" i="22" s="1"/>
  <c r="E337" i="22" a="1"/>
  <c r="E337" i="22" s="1"/>
  <c r="D337" i="22" a="1"/>
  <c r="D337" i="22" s="1"/>
  <c r="C337" i="22" a="1"/>
  <c r="C337" i="22" s="1"/>
  <c r="P336" i="22" a="1"/>
  <c r="P336" i="22" s="1"/>
  <c r="N336" i="22" a="1"/>
  <c r="N336" i="22" s="1"/>
  <c r="M336" i="22" a="1"/>
  <c r="M336" i="22" s="1"/>
  <c r="J336" i="22" a="1"/>
  <c r="J336" i="22" s="1"/>
  <c r="I336" i="22" a="1"/>
  <c r="I336" i="22" s="1"/>
  <c r="F336" i="22" a="1"/>
  <c r="F336" i="22" s="1"/>
  <c r="E336" i="22" a="1"/>
  <c r="E336" i="22" s="1"/>
  <c r="D336" i="22" a="1"/>
  <c r="D336" i="22" s="1"/>
  <c r="C336" i="22" a="1"/>
  <c r="C336" i="22" s="1"/>
  <c r="P335" i="22" a="1"/>
  <c r="P335" i="22" s="1"/>
  <c r="N335" i="22" a="1"/>
  <c r="N335" i="22" s="1"/>
  <c r="M335" i="22" a="1"/>
  <c r="M335" i="22" s="1"/>
  <c r="J335" i="22" a="1"/>
  <c r="J335" i="22" s="1"/>
  <c r="I335" i="22" a="1"/>
  <c r="I335" i="22" s="1"/>
  <c r="F335" i="22" a="1"/>
  <c r="F335" i="22" s="1"/>
  <c r="E335" i="22" a="1"/>
  <c r="E335" i="22" s="1"/>
  <c r="D335" i="22" a="1"/>
  <c r="D335" i="22" s="1"/>
  <c r="C335" i="22" a="1"/>
  <c r="C335" i="22" s="1"/>
  <c r="P334" i="22" a="1"/>
  <c r="P334" i="22" s="1"/>
  <c r="N334" i="22" a="1"/>
  <c r="N334" i="22" s="1"/>
  <c r="M334" i="22" a="1"/>
  <c r="M334" i="22" s="1"/>
  <c r="J334" i="22" a="1"/>
  <c r="J334" i="22" s="1"/>
  <c r="I334" i="22" a="1"/>
  <c r="I334" i="22" s="1"/>
  <c r="F334" i="22" a="1"/>
  <c r="F334" i="22" s="1"/>
  <c r="E334" i="22" a="1"/>
  <c r="E334" i="22" s="1"/>
  <c r="D334" i="22" a="1"/>
  <c r="D334" i="22" s="1"/>
  <c r="C334" i="22" a="1"/>
  <c r="C334" i="22" s="1"/>
  <c r="P333" i="22" a="1"/>
  <c r="P333" i="22" s="1"/>
  <c r="N333" i="22" a="1"/>
  <c r="N333" i="22" s="1"/>
  <c r="M333" i="22" a="1"/>
  <c r="M333" i="22" s="1"/>
  <c r="J333" i="22" a="1"/>
  <c r="J333" i="22" s="1"/>
  <c r="I333" i="22" a="1"/>
  <c r="I333" i="22" s="1"/>
  <c r="F333" i="22" a="1"/>
  <c r="F333" i="22" s="1"/>
  <c r="E333" i="22" a="1"/>
  <c r="E333" i="22" s="1"/>
  <c r="D333" i="22" a="1"/>
  <c r="D333" i="22" s="1"/>
  <c r="C333" i="22" a="1"/>
  <c r="C333" i="22" s="1"/>
  <c r="P332" i="22" a="1"/>
  <c r="P332" i="22" s="1"/>
  <c r="N332" i="22" a="1"/>
  <c r="N332" i="22" s="1"/>
  <c r="M332" i="22" a="1"/>
  <c r="M332" i="22" s="1"/>
  <c r="J332" i="22" a="1"/>
  <c r="J332" i="22" s="1"/>
  <c r="I332" i="22" a="1"/>
  <c r="I332" i="22" s="1"/>
  <c r="F332" i="22" a="1"/>
  <c r="F332" i="22" s="1"/>
  <c r="E332" i="22" a="1"/>
  <c r="E332" i="22" s="1"/>
  <c r="D332" i="22" a="1"/>
  <c r="D332" i="22" s="1"/>
  <c r="C332" i="22" a="1"/>
  <c r="C332" i="22" s="1"/>
  <c r="P331" i="22" a="1"/>
  <c r="P331" i="22" s="1"/>
  <c r="N331" i="22" a="1"/>
  <c r="N331" i="22" s="1"/>
  <c r="M331" i="22" a="1"/>
  <c r="M331" i="22" s="1"/>
  <c r="J331" i="22" a="1"/>
  <c r="J331" i="22" s="1"/>
  <c r="I331" i="22" a="1"/>
  <c r="I331" i="22" s="1"/>
  <c r="F331" i="22" a="1"/>
  <c r="F331" i="22" s="1"/>
  <c r="E331" i="22" a="1"/>
  <c r="E331" i="22" s="1"/>
  <c r="D331" i="22" a="1"/>
  <c r="D331" i="22" s="1"/>
  <c r="C331" i="22" a="1"/>
  <c r="C331" i="22" s="1"/>
  <c r="P330" i="22" a="1"/>
  <c r="P330" i="22" s="1"/>
  <c r="N330" i="22" a="1"/>
  <c r="N330" i="22" s="1"/>
  <c r="M330" i="22" a="1"/>
  <c r="M330" i="22" s="1"/>
  <c r="J330" i="22" a="1"/>
  <c r="J330" i="22" s="1"/>
  <c r="I330" i="22" a="1"/>
  <c r="I330" i="22" s="1"/>
  <c r="F330" i="22" a="1"/>
  <c r="F330" i="22" s="1"/>
  <c r="E330" i="22" a="1"/>
  <c r="E330" i="22" s="1"/>
  <c r="D330" i="22" a="1"/>
  <c r="D330" i="22" s="1"/>
  <c r="C330" i="22" a="1"/>
  <c r="C330" i="22" s="1"/>
  <c r="P329" i="22" a="1"/>
  <c r="P329" i="22" s="1"/>
  <c r="N329" i="22" a="1"/>
  <c r="N329" i="22" s="1"/>
  <c r="M329" i="22" a="1"/>
  <c r="M329" i="22" s="1"/>
  <c r="J329" i="22" a="1"/>
  <c r="J329" i="22" s="1"/>
  <c r="I329" i="22" a="1"/>
  <c r="I329" i="22" s="1"/>
  <c r="F329" i="22" a="1"/>
  <c r="F329" i="22" s="1"/>
  <c r="E329" i="22" a="1"/>
  <c r="E329" i="22" s="1"/>
  <c r="D329" i="22" a="1"/>
  <c r="D329" i="22" s="1"/>
  <c r="C329" i="22" a="1"/>
  <c r="C329" i="22" s="1"/>
  <c r="P328" i="22" a="1"/>
  <c r="P328" i="22" s="1"/>
  <c r="N328" i="22" a="1"/>
  <c r="N328" i="22" s="1"/>
  <c r="M328" i="22" a="1"/>
  <c r="M328" i="22" s="1"/>
  <c r="J328" i="22" a="1"/>
  <c r="J328" i="22" s="1"/>
  <c r="I328" i="22" a="1"/>
  <c r="I328" i="22" s="1"/>
  <c r="F328" i="22" a="1"/>
  <c r="F328" i="22" s="1"/>
  <c r="E328" i="22" a="1"/>
  <c r="E328" i="22" s="1"/>
  <c r="D328" i="22" a="1"/>
  <c r="D328" i="22" s="1"/>
  <c r="C328" i="22" a="1"/>
  <c r="C328" i="22" s="1"/>
  <c r="P327" i="22" a="1"/>
  <c r="P327" i="22" s="1"/>
  <c r="N327" i="22" a="1"/>
  <c r="N327" i="22" s="1"/>
  <c r="M327" i="22" a="1"/>
  <c r="M327" i="22" s="1"/>
  <c r="J327" i="22" a="1"/>
  <c r="J327" i="22" s="1"/>
  <c r="I327" i="22" a="1"/>
  <c r="I327" i="22" s="1"/>
  <c r="F327" i="22" a="1"/>
  <c r="F327" i="22" s="1"/>
  <c r="E327" i="22" a="1"/>
  <c r="E327" i="22" s="1"/>
  <c r="D327" i="22" a="1"/>
  <c r="D327" i="22" s="1"/>
  <c r="C327" i="22" a="1"/>
  <c r="C327" i="22" s="1"/>
  <c r="N321" i="22" a="1"/>
  <c r="N321" i="22" s="1"/>
  <c r="M321" i="22" a="1"/>
  <c r="M321" i="22" s="1"/>
  <c r="J321" i="22" a="1"/>
  <c r="J321" i="22" s="1"/>
  <c r="I321" i="22" a="1"/>
  <c r="I321" i="22" s="1"/>
  <c r="F321" i="22" a="1"/>
  <c r="F321" i="22" s="1"/>
  <c r="E321" i="22" a="1"/>
  <c r="E321" i="22" s="1"/>
  <c r="D321" i="22" a="1"/>
  <c r="D321" i="22" s="1"/>
  <c r="C321" i="22" a="1"/>
  <c r="C321" i="22" s="1"/>
  <c r="N320" i="22" a="1"/>
  <c r="N320" i="22" s="1"/>
  <c r="M320" i="22" a="1"/>
  <c r="M320" i="22" s="1"/>
  <c r="J320" i="22" a="1"/>
  <c r="J320" i="22" s="1"/>
  <c r="I320" i="22" a="1"/>
  <c r="I320" i="22" s="1"/>
  <c r="F320" i="22" a="1"/>
  <c r="F320" i="22" s="1"/>
  <c r="E320" i="22" a="1"/>
  <c r="E320" i="22" s="1"/>
  <c r="D320" i="22" a="1"/>
  <c r="D320" i="22" s="1"/>
  <c r="C320" i="22" a="1"/>
  <c r="C320" i="22" s="1"/>
  <c r="N319" i="22" a="1"/>
  <c r="N319" i="22" s="1"/>
  <c r="M319" i="22" a="1"/>
  <c r="M319" i="22" s="1"/>
  <c r="J319" i="22" a="1"/>
  <c r="J319" i="22" s="1"/>
  <c r="I319" i="22" a="1"/>
  <c r="I319" i="22" s="1"/>
  <c r="F319" i="22" a="1"/>
  <c r="F319" i="22" s="1"/>
  <c r="E319" i="22" a="1"/>
  <c r="E319" i="22" s="1"/>
  <c r="D319" i="22" a="1"/>
  <c r="D319" i="22" s="1"/>
  <c r="C319" i="22" a="1"/>
  <c r="C319" i="22" s="1"/>
  <c r="N318" i="22" a="1"/>
  <c r="N318" i="22" s="1"/>
  <c r="M318" i="22" a="1"/>
  <c r="M318" i="22" s="1"/>
  <c r="J318" i="22" a="1"/>
  <c r="J318" i="22" s="1"/>
  <c r="I318" i="22" a="1"/>
  <c r="I318" i="22" s="1"/>
  <c r="F318" i="22" a="1"/>
  <c r="F318" i="22" s="1"/>
  <c r="E318" i="22" a="1"/>
  <c r="E318" i="22" s="1"/>
  <c r="D318" i="22" a="1"/>
  <c r="D318" i="22" s="1"/>
  <c r="C318" i="22" a="1"/>
  <c r="C318" i="22" s="1"/>
  <c r="N317" i="22" a="1"/>
  <c r="N317" i="22" s="1"/>
  <c r="M317" i="22" a="1"/>
  <c r="M317" i="22" s="1"/>
  <c r="J317" i="22" a="1"/>
  <c r="J317" i="22" s="1"/>
  <c r="I317" i="22" a="1"/>
  <c r="I317" i="22" s="1"/>
  <c r="F317" i="22" a="1"/>
  <c r="F317" i="22" s="1"/>
  <c r="E317" i="22" a="1"/>
  <c r="E317" i="22" s="1"/>
  <c r="D317" i="22" a="1"/>
  <c r="D317" i="22" s="1"/>
  <c r="C317" i="22" a="1"/>
  <c r="C317" i="22" s="1"/>
  <c r="R316" i="22" a="1"/>
  <c r="R316" i="22" s="1"/>
  <c r="Q316" i="22" a="1"/>
  <c r="Q316" i="22" s="1"/>
  <c r="P316" i="22" a="1"/>
  <c r="P316" i="22" s="1"/>
  <c r="O316" i="22" a="1"/>
  <c r="O316" i="22" s="1"/>
  <c r="N316" i="22" a="1"/>
  <c r="N316" i="22" s="1"/>
  <c r="M316" i="22" a="1"/>
  <c r="M316" i="22" s="1"/>
  <c r="L316" i="22" a="1"/>
  <c r="L316" i="22" s="1"/>
  <c r="K316" i="22" a="1"/>
  <c r="K316" i="22" s="1"/>
  <c r="J316" i="22" a="1"/>
  <c r="J316" i="22" s="1"/>
  <c r="I316" i="22" a="1"/>
  <c r="I316" i="22" s="1"/>
  <c r="H316" i="22" a="1"/>
  <c r="H316" i="22" s="1"/>
  <c r="G316" i="22" a="1"/>
  <c r="G316" i="22" s="1"/>
  <c r="F316" i="22" a="1"/>
  <c r="F316" i="22" s="1"/>
  <c r="E316" i="22" a="1"/>
  <c r="E316" i="22" s="1"/>
  <c r="D316" i="22" a="1"/>
  <c r="D316" i="22" s="1"/>
  <c r="C316" i="22" a="1"/>
  <c r="C316" i="22" s="1"/>
  <c r="R315" i="22" a="1"/>
  <c r="R315" i="22" s="1"/>
  <c r="Q315" i="22" a="1"/>
  <c r="Q315" i="22" s="1"/>
  <c r="P315" i="22" a="1"/>
  <c r="P315" i="22" s="1"/>
  <c r="O315" i="22" a="1"/>
  <c r="O315" i="22" s="1"/>
  <c r="N315" i="22" a="1"/>
  <c r="N315" i="22" s="1"/>
  <c r="M315" i="22" a="1"/>
  <c r="M315" i="22" s="1"/>
  <c r="L315" i="22" a="1"/>
  <c r="L315" i="22" s="1"/>
  <c r="K315" i="22" a="1"/>
  <c r="K315" i="22" s="1"/>
  <c r="J315" i="22" a="1"/>
  <c r="J315" i="22" s="1"/>
  <c r="I315" i="22" a="1"/>
  <c r="I315" i="22" s="1"/>
  <c r="H315" i="22" a="1"/>
  <c r="H315" i="22" s="1"/>
  <c r="G315" i="22" a="1"/>
  <c r="G315" i="22" s="1"/>
  <c r="F315" i="22" a="1"/>
  <c r="F315" i="22" s="1"/>
  <c r="E315" i="22" a="1"/>
  <c r="E315" i="22" s="1"/>
  <c r="D315" i="22" a="1"/>
  <c r="D315" i="22" s="1"/>
  <c r="C315" i="22" a="1"/>
  <c r="C315" i="22" s="1"/>
  <c r="R314" i="22" a="1"/>
  <c r="R314" i="22" s="1"/>
  <c r="Q314" i="22" a="1"/>
  <c r="Q314" i="22" s="1"/>
  <c r="P314" i="22" a="1"/>
  <c r="P314" i="22" s="1"/>
  <c r="O314" i="22" a="1"/>
  <c r="O314" i="22" s="1"/>
  <c r="N314" i="22" a="1"/>
  <c r="N314" i="22" s="1"/>
  <c r="M314" i="22" a="1"/>
  <c r="M314" i="22" s="1"/>
  <c r="L314" i="22" a="1"/>
  <c r="L314" i="22" s="1"/>
  <c r="K314" i="22" a="1"/>
  <c r="K314" i="22" s="1"/>
  <c r="J314" i="22" a="1"/>
  <c r="J314" i="22" s="1"/>
  <c r="I314" i="22" a="1"/>
  <c r="I314" i="22" s="1"/>
  <c r="H314" i="22" a="1"/>
  <c r="H314" i="22" s="1"/>
  <c r="G314" i="22" a="1"/>
  <c r="G314" i="22" s="1"/>
  <c r="F314" i="22" a="1"/>
  <c r="F314" i="22" s="1"/>
  <c r="E314" i="22" a="1"/>
  <c r="E314" i="22" s="1"/>
  <c r="D314" i="22" a="1"/>
  <c r="D314" i="22" s="1"/>
  <c r="C314" i="22" a="1"/>
  <c r="C314" i="22" s="1"/>
  <c r="R313" i="22" a="1"/>
  <c r="R313" i="22" s="1"/>
  <c r="Q313" i="22" a="1"/>
  <c r="Q313" i="22" s="1"/>
  <c r="P313" i="22" a="1"/>
  <c r="P313" i="22" s="1"/>
  <c r="O313" i="22" a="1"/>
  <c r="O313" i="22" s="1"/>
  <c r="N313" i="22" a="1"/>
  <c r="N313" i="22" s="1"/>
  <c r="M313" i="22" a="1"/>
  <c r="M313" i="22" s="1"/>
  <c r="L313" i="22" a="1"/>
  <c r="L313" i="22" s="1"/>
  <c r="K313" i="22" a="1"/>
  <c r="K313" i="22" s="1"/>
  <c r="J313" i="22" a="1"/>
  <c r="J313" i="22" s="1"/>
  <c r="I313" i="22" a="1"/>
  <c r="I313" i="22" s="1"/>
  <c r="H313" i="22" a="1"/>
  <c r="H313" i="22" s="1"/>
  <c r="G313" i="22" a="1"/>
  <c r="G313" i="22" s="1"/>
  <c r="F313" i="22" a="1"/>
  <c r="F313" i="22" s="1"/>
  <c r="E313" i="22" a="1"/>
  <c r="E313" i="22" s="1"/>
  <c r="D313" i="22" a="1"/>
  <c r="D313" i="22" s="1"/>
  <c r="C313" i="22" a="1"/>
  <c r="C313" i="22" s="1"/>
  <c r="R312" i="22" a="1"/>
  <c r="R312" i="22" s="1"/>
  <c r="Q312" i="22" a="1"/>
  <c r="Q312" i="22" s="1"/>
  <c r="P312" i="22" a="1"/>
  <c r="P312" i="22" s="1"/>
  <c r="O312" i="22" a="1"/>
  <c r="O312" i="22" s="1"/>
  <c r="N312" i="22" a="1"/>
  <c r="N312" i="22" s="1"/>
  <c r="M312" i="22" a="1"/>
  <c r="M312" i="22" s="1"/>
  <c r="L312" i="22" a="1"/>
  <c r="L312" i="22" s="1"/>
  <c r="K312" i="22" a="1"/>
  <c r="K312" i="22" s="1"/>
  <c r="J312" i="22" a="1"/>
  <c r="J312" i="22" s="1"/>
  <c r="I312" i="22" a="1"/>
  <c r="I312" i="22" s="1"/>
  <c r="H312" i="22" a="1"/>
  <c r="H312" i="22" s="1"/>
  <c r="G312" i="22" a="1"/>
  <c r="G312" i="22" s="1"/>
  <c r="F312" i="22" a="1"/>
  <c r="F312" i="22" s="1"/>
  <c r="E312" i="22" a="1"/>
  <c r="E312" i="22" s="1"/>
  <c r="D312" i="22" a="1"/>
  <c r="D312" i="22" s="1"/>
  <c r="C312" i="22" a="1"/>
  <c r="C312" i="22" s="1"/>
  <c r="R311" i="22" a="1"/>
  <c r="R311" i="22" s="1"/>
  <c r="Q311" i="22" a="1"/>
  <c r="Q311" i="22" s="1"/>
  <c r="P311" i="22" a="1"/>
  <c r="P311" i="22" s="1"/>
  <c r="O311" i="22" a="1"/>
  <c r="O311" i="22" s="1"/>
  <c r="N311" i="22" a="1"/>
  <c r="N311" i="22" s="1"/>
  <c r="M311" i="22" a="1"/>
  <c r="M311" i="22" s="1"/>
  <c r="L311" i="22" a="1"/>
  <c r="L311" i="22" s="1"/>
  <c r="K311" i="22" a="1"/>
  <c r="K311" i="22" s="1"/>
  <c r="J311" i="22" a="1"/>
  <c r="J311" i="22" s="1"/>
  <c r="I311" i="22" a="1"/>
  <c r="I311" i="22" s="1"/>
  <c r="H311" i="22" a="1"/>
  <c r="H311" i="22" s="1"/>
  <c r="G311" i="22" a="1"/>
  <c r="G311" i="22" s="1"/>
  <c r="F311" i="22" a="1"/>
  <c r="F311" i="22" s="1"/>
  <c r="E311" i="22" a="1"/>
  <c r="E311" i="22" s="1"/>
  <c r="D311" i="22" a="1"/>
  <c r="D311" i="22" s="1"/>
  <c r="C311" i="22" a="1"/>
  <c r="C311" i="22" s="1"/>
  <c r="R310" i="22" a="1"/>
  <c r="R310" i="22" s="1"/>
  <c r="Q310" i="22" a="1"/>
  <c r="Q310" i="22" s="1"/>
  <c r="P310" i="22" a="1"/>
  <c r="P310" i="22" s="1"/>
  <c r="O310" i="22" a="1"/>
  <c r="O310" i="22" s="1"/>
  <c r="N310" i="22" a="1"/>
  <c r="N310" i="22" s="1"/>
  <c r="M310" i="22" a="1"/>
  <c r="M310" i="22" s="1"/>
  <c r="L310" i="22" a="1"/>
  <c r="L310" i="22" s="1"/>
  <c r="K310" i="22" a="1"/>
  <c r="K310" i="22" s="1"/>
  <c r="J310" i="22" a="1"/>
  <c r="J310" i="22" s="1"/>
  <c r="I310" i="22" a="1"/>
  <c r="I310" i="22" s="1"/>
  <c r="H310" i="22" a="1"/>
  <c r="H310" i="22" s="1"/>
  <c r="G310" i="22" a="1"/>
  <c r="G310" i="22" s="1"/>
  <c r="F310" i="22" a="1"/>
  <c r="F310" i="22" s="1"/>
  <c r="E310" i="22" a="1"/>
  <c r="E310" i="22" s="1"/>
  <c r="D310" i="22" a="1"/>
  <c r="D310" i="22" s="1"/>
  <c r="C310" i="22" a="1"/>
  <c r="C310" i="22" s="1"/>
  <c r="R309" i="22" a="1"/>
  <c r="R309" i="22" s="1"/>
  <c r="Q309" i="22" a="1"/>
  <c r="Q309" i="22" s="1"/>
  <c r="P309" i="22" a="1"/>
  <c r="P309" i="22" s="1"/>
  <c r="O309" i="22" a="1"/>
  <c r="O309" i="22" s="1"/>
  <c r="N309" i="22" a="1"/>
  <c r="N309" i="22" s="1"/>
  <c r="M309" i="22" a="1"/>
  <c r="M309" i="22" s="1"/>
  <c r="L309" i="22" a="1"/>
  <c r="L309" i="22" s="1"/>
  <c r="K309" i="22" a="1"/>
  <c r="K309" i="22" s="1"/>
  <c r="J309" i="22" a="1"/>
  <c r="J309" i="22" s="1"/>
  <c r="I309" i="22" a="1"/>
  <c r="I309" i="22" s="1"/>
  <c r="H309" i="22" a="1"/>
  <c r="H309" i="22" s="1"/>
  <c r="G309" i="22" a="1"/>
  <c r="G309" i="22" s="1"/>
  <c r="F309" i="22" a="1"/>
  <c r="F309" i="22" s="1"/>
  <c r="E309" i="22" a="1"/>
  <c r="E309" i="22" s="1"/>
  <c r="D309" i="22" a="1"/>
  <c r="D309" i="22" s="1"/>
  <c r="C309" i="22" a="1"/>
  <c r="C309" i="22" s="1"/>
  <c r="R308" i="22" a="1"/>
  <c r="R308" i="22" s="1"/>
  <c r="Q308" i="22" a="1"/>
  <c r="Q308" i="22" s="1"/>
  <c r="P308" i="22" a="1"/>
  <c r="P308" i="22" s="1"/>
  <c r="O308" i="22" a="1"/>
  <c r="O308" i="22" s="1"/>
  <c r="N308" i="22" a="1"/>
  <c r="N308" i="22" s="1"/>
  <c r="M308" i="22" a="1"/>
  <c r="M308" i="22" s="1"/>
  <c r="L308" i="22" a="1"/>
  <c r="L308" i="22" s="1"/>
  <c r="K308" i="22" a="1"/>
  <c r="K308" i="22" s="1"/>
  <c r="J308" i="22" a="1"/>
  <c r="J308" i="22" s="1"/>
  <c r="I308" i="22" a="1"/>
  <c r="I308" i="22" s="1"/>
  <c r="H308" i="22" a="1"/>
  <c r="H308" i="22" s="1"/>
  <c r="G308" i="22" a="1"/>
  <c r="G308" i="22" s="1"/>
  <c r="F308" i="22" a="1"/>
  <c r="F308" i="22" s="1"/>
  <c r="E308" i="22" a="1"/>
  <c r="E308" i="22" s="1"/>
  <c r="D308" i="22" a="1"/>
  <c r="D308" i="22" s="1"/>
  <c r="C308" i="22" a="1"/>
  <c r="C308" i="22" s="1"/>
  <c r="R307" i="22" a="1"/>
  <c r="R307" i="22" s="1"/>
  <c r="Q307" i="22" a="1"/>
  <c r="Q307" i="22" s="1"/>
  <c r="P307" i="22" a="1"/>
  <c r="P307" i="22" s="1"/>
  <c r="O307" i="22" a="1"/>
  <c r="O307" i="22" s="1"/>
  <c r="N307" i="22" a="1"/>
  <c r="N307" i="22" s="1"/>
  <c r="M307" i="22" a="1"/>
  <c r="M307" i="22" s="1"/>
  <c r="L307" i="22" a="1"/>
  <c r="L307" i="22" s="1"/>
  <c r="K307" i="22" a="1"/>
  <c r="K307" i="22" s="1"/>
  <c r="J307" i="22" a="1"/>
  <c r="J307" i="22" s="1"/>
  <c r="I307" i="22" a="1"/>
  <c r="I307" i="22" s="1"/>
  <c r="H307" i="22" a="1"/>
  <c r="H307" i="22" s="1"/>
  <c r="G307" i="22" a="1"/>
  <c r="G307" i="22" s="1"/>
  <c r="F307" i="22" a="1"/>
  <c r="F307" i="22" s="1"/>
  <c r="E307" i="22" a="1"/>
  <c r="E307" i="22" s="1"/>
  <c r="D307" i="22" a="1"/>
  <c r="D307" i="22" s="1"/>
  <c r="C307" i="22" a="1"/>
  <c r="C307" i="22" s="1"/>
  <c r="R306" i="22" a="1"/>
  <c r="R306" i="22" s="1"/>
  <c r="Q306" i="22" a="1"/>
  <c r="Q306" i="22" s="1"/>
  <c r="P306" i="22" a="1"/>
  <c r="P306" i="22" s="1"/>
  <c r="O306" i="22" a="1"/>
  <c r="O306" i="22" s="1"/>
  <c r="N306" i="22" a="1"/>
  <c r="N306" i="22" s="1"/>
  <c r="M306" i="22" a="1"/>
  <c r="M306" i="22" s="1"/>
  <c r="L306" i="22" a="1"/>
  <c r="L306" i="22" s="1"/>
  <c r="K306" i="22" a="1"/>
  <c r="K306" i="22" s="1"/>
  <c r="J306" i="22" a="1"/>
  <c r="J306" i="22" s="1"/>
  <c r="I306" i="22" a="1"/>
  <c r="I306" i="22" s="1"/>
  <c r="H306" i="22" a="1"/>
  <c r="H306" i="22" s="1"/>
  <c r="G306" i="22" a="1"/>
  <c r="G306" i="22" s="1"/>
  <c r="F306" i="22" a="1"/>
  <c r="F306" i="22" s="1"/>
  <c r="E306" i="22" a="1"/>
  <c r="E306" i="22" s="1"/>
  <c r="D306" i="22" a="1"/>
  <c r="D306" i="22" s="1"/>
  <c r="C306" i="22" a="1"/>
  <c r="C306" i="22" s="1"/>
  <c r="R305" i="22" a="1"/>
  <c r="R305" i="22" s="1"/>
  <c r="Q305" i="22" a="1"/>
  <c r="Q305" i="22" s="1"/>
  <c r="P305" i="22" a="1"/>
  <c r="P305" i="22" s="1"/>
  <c r="O305" i="22" a="1"/>
  <c r="O305" i="22" s="1"/>
  <c r="N305" i="22" a="1"/>
  <c r="N305" i="22" s="1"/>
  <c r="M305" i="22" a="1"/>
  <c r="M305" i="22" s="1"/>
  <c r="L305" i="22" a="1"/>
  <c r="L305" i="22" s="1"/>
  <c r="K305" i="22" a="1"/>
  <c r="K305" i="22" s="1"/>
  <c r="J305" i="22" a="1"/>
  <c r="J305" i="22" s="1"/>
  <c r="I305" i="22" a="1"/>
  <c r="I305" i="22" s="1"/>
  <c r="H305" i="22" a="1"/>
  <c r="H305" i="22" s="1"/>
  <c r="G305" i="22" a="1"/>
  <c r="G305" i="22" s="1"/>
  <c r="F305" i="22" a="1"/>
  <c r="F305" i="22" s="1"/>
  <c r="E305" i="22" a="1"/>
  <c r="E305" i="22" s="1"/>
  <c r="D305" i="22" a="1"/>
  <c r="D305" i="22" s="1"/>
  <c r="C305" i="22" a="1"/>
  <c r="C305" i="22" s="1"/>
  <c r="R304" i="22" a="1"/>
  <c r="R304" i="22" s="1"/>
  <c r="Q304" i="22" a="1"/>
  <c r="Q304" i="22" s="1"/>
  <c r="P304" i="22" a="1"/>
  <c r="P304" i="22" s="1"/>
  <c r="O304" i="22" a="1"/>
  <c r="O304" i="22" s="1"/>
  <c r="N304" i="22" a="1"/>
  <c r="N304" i="22" s="1"/>
  <c r="M304" i="22" a="1"/>
  <c r="M304" i="22" s="1"/>
  <c r="L304" i="22" a="1"/>
  <c r="L304" i="22" s="1"/>
  <c r="K304" i="22" a="1"/>
  <c r="K304" i="22" s="1"/>
  <c r="J304" i="22" a="1"/>
  <c r="J304" i="22" s="1"/>
  <c r="I304" i="22" a="1"/>
  <c r="I304" i="22" s="1"/>
  <c r="H304" i="22" a="1"/>
  <c r="H304" i="22" s="1"/>
  <c r="G304" i="22" a="1"/>
  <c r="G304" i="22" s="1"/>
  <c r="F304" i="22" a="1"/>
  <c r="F304" i="22" s="1"/>
  <c r="E304" i="22" a="1"/>
  <c r="E304" i="22" s="1"/>
  <c r="D304" i="22" a="1"/>
  <c r="D304" i="22" s="1"/>
  <c r="C304" i="22" a="1"/>
  <c r="C304" i="22" s="1"/>
  <c r="R303" i="22" a="1"/>
  <c r="R303" i="22" s="1"/>
  <c r="Q303" i="22" a="1"/>
  <c r="Q303" i="22" s="1"/>
  <c r="P303" i="22" a="1"/>
  <c r="P303" i="22" s="1"/>
  <c r="O303" i="22" a="1"/>
  <c r="O303" i="22" s="1"/>
  <c r="N303" i="22" a="1"/>
  <c r="N303" i="22" s="1"/>
  <c r="M303" i="22" a="1"/>
  <c r="M303" i="22" s="1"/>
  <c r="L303" i="22" a="1"/>
  <c r="L303" i="22" s="1"/>
  <c r="K303" i="22" a="1"/>
  <c r="K303" i="22" s="1"/>
  <c r="J303" i="22" a="1"/>
  <c r="J303" i="22" s="1"/>
  <c r="I303" i="22" a="1"/>
  <c r="I303" i="22" s="1"/>
  <c r="H303" i="22" a="1"/>
  <c r="H303" i="22" s="1"/>
  <c r="G303" i="22" a="1"/>
  <c r="G303" i="22" s="1"/>
  <c r="F303" i="22" a="1"/>
  <c r="F303" i="22" s="1"/>
  <c r="E303" i="22" a="1"/>
  <c r="E303" i="22" s="1"/>
  <c r="D303" i="22" a="1"/>
  <c r="D303" i="22" s="1"/>
  <c r="C303" i="22" a="1"/>
  <c r="C303" i="22" s="1"/>
  <c r="R302" i="22" a="1"/>
  <c r="R302" i="22" s="1"/>
  <c r="Q302" i="22" a="1"/>
  <c r="Q302" i="22" s="1"/>
  <c r="P302" i="22" a="1"/>
  <c r="P302" i="22" s="1"/>
  <c r="O302" i="22" a="1"/>
  <c r="O302" i="22" s="1"/>
  <c r="N302" i="22" a="1"/>
  <c r="N302" i="22" s="1"/>
  <c r="M302" i="22" a="1"/>
  <c r="M302" i="22" s="1"/>
  <c r="L302" i="22" a="1"/>
  <c r="L302" i="22" s="1"/>
  <c r="K302" i="22" a="1"/>
  <c r="K302" i="22" s="1"/>
  <c r="J302" i="22" a="1"/>
  <c r="J302" i="22" s="1"/>
  <c r="I302" i="22" a="1"/>
  <c r="I302" i="22" s="1"/>
  <c r="H302" i="22" a="1"/>
  <c r="H302" i="22" s="1"/>
  <c r="G302" i="22" a="1"/>
  <c r="G302" i="22" s="1"/>
  <c r="F302" i="22" a="1"/>
  <c r="F302" i="22" s="1"/>
  <c r="E302" i="22" a="1"/>
  <c r="E302" i="22" s="1"/>
  <c r="D302" i="22" a="1"/>
  <c r="D302" i="22" s="1"/>
  <c r="C302" i="22" a="1"/>
  <c r="C302" i="22" s="1"/>
  <c r="R301" i="22" a="1"/>
  <c r="R301" i="22" s="1"/>
  <c r="Q301" i="22" a="1"/>
  <c r="Q301" i="22" s="1"/>
  <c r="P301" i="22" a="1"/>
  <c r="P301" i="22" s="1"/>
  <c r="O301" i="22" a="1"/>
  <c r="O301" i="22" s="1"/>
  <c r="N301" i="22" a="1"/>
  <c r="N301" i="22" s="1"/>
  <c r="M301" i="22" a="1"/>
  <c r="M301" i="22" s="1"/>
  <c r="L301" i="22" a="1"/>
  <c r="L301" i="22" s="1"/>
  <c r="K301" i="22" a="1"/>
  <c r="K301" i="22" s="1"/>
  <c r="J301" i="22" a="1"/>
  <c r="J301" i="22" s="1"/>
  <c r="I301" i="22" a="1"/>
  <c r="I301" i="22" s="1"/>
  <c r="H301" i="22" a="1"/>
  <c r="H301" i="22" s="1"/>
  <c r="G301" i="22" a="1"/>
  <c r="G301" i="22" s="1"/>
  <c r="F301" i="22" a="1"/>
  <c r="F301" i="22" s="1"/>
  <c r="E301" i="22" a="1"/>
  <c r="E301" i="22" s="1"/>
  <c r="D301" i="22" a="1"/>
  <c r="D301" i="22" s="1"/>
  <c r="C301" i="22" a="1"/>
  <c r="C301" i="22" s="1"/>
  <c r="R300" i="22" a="1"/>
  <c r="R300" i="22" s="1"/>
  <c r="Q300" i="22" a="1"/>
  <c r="Q300" i="22" s="1"/>
  <c r="P300" i="22" a="1"/>
  <c r="P300" i="22" s="1"/>
  <c r="O300" i="22" a="1"/>
  <c r="O300" i="22" s="1"/>
  <c r="N300" i="22" a="1"/>
  <c r="N300" i="22" s="1"/>
  <c r="M300" i="22" a="1"/>
  <c r="M300" i="22" s="1"/>
  <c r="L300" i="22" a="1"/>
  <c r="L300" i="22" s="1"/>
  <c r="K300" i="22" a="1"/>
  <c r="K300" i="22" s="1"/>
  <c r="J300" i="22" a="1"/>
  <c r="J300" i="22" s="1"/>
  <c r="I300" i="22" a="1"/>
  <c r="I300" i="22" s="1"/>
  <c r="H300" i="22" a="1"/>
  <c r="H300" i="22" s="1"/>
  <c r="G300" i="22" a="1"/>
  <c r="G300" i="22" s="1"/>
  <c r="F300" i="22" a="1"/>
  <c r="F300" i="22" s="1"/>
  <c r="E300" i="22" a="1"/>
  <c r="E300" i="22" s="1"/>
  <c r="D300" i="22" a="1"/>
  <c r="D300" i="22" s="1"/>
  <c r="C300" i="22" a="1"/>
  <c r="C300" i="22" s="1"/>
  <c r="R299" i="22" a="1"/>
  <c r="R299" i="22" s="1"/>
  <c r="Q299" i="22" a="1"/>
  <c r="Q299" i="22" s="1"/>
  <c r="P299" i="22" a="1"/>
  <c r="P299" i="22" s="1"/>
  <c r="O299" i="22" a="1"/>
  <c r="O299" i="22" s="1"/>
  <c r="N299" i="22" a="1"/>
  <c r="N299" i="22" s="1"/>
  <c r="M299" i="22" a="1"/>
  <c r="M299" i="22" s="1"/>
  <c r="L299" i="22" a="1"/>
  <c r="L299" i="22" s="1"/>
  <c r="K299" i="22" a="1"/>
  <c r="K299" i="22" s="1"/>
  <c r="J299" i="22" a="1"/>
  <c r="J299" i="22" s="1"/>
  <c r="I299" i="22" a="1"/>
  <c r="I299" i="22" s="1"/>
  <c r="H299" i="22" a="1"/>
  <c r="H299" i="22" s="1"/>
  <c r="G299" i="22" a="1"/>
  <c r="G299" i="22" s="1"/>
  <c r="F299" i="22" a="1"/>
  <c r="F299" i="22" s="1"/>
  <c r="E299" i="22" a="1"/>
  <c r="E299" i="22" s="1"/>
  <c r="D299" i="22" a="1"/>
  <c r="D299" i="22" s="1"/>
  <c r="C299" i="22" a="1"/>
  <c r="C299" i="22" s="1"/>
  <c r="R298" i="22" a="1"/>
  <c r="R298" i="22" s="1"/>
  <c r="Q298" i="22" a="1"/>
  <c r="Q298" i="22" s="1"/>
  <c r="P298" i="22" a="1"/>
  <c r="P298" i="22" s="1"/>
  <c r="O298" i="22" a="1"/>
  <c r="O298" i="22" s="1"/>
  <c r="N298" i="22" a="1"/>
  <c r="N298" i="22" s="1"/>
  <c r="M298" i="22" a="1"/>
  <c r="M298" i="22" s="1"/>
  <c r="L298" i="22" a="1"/>
  <c r="L298" i="22" s="1"/>
  <c r="K298" i="22" a="1"/>
  <c r="K298" i="22" s="1"/>
  <c r="J298" i="22" a="1"/>
  <c r="J298" i="22" s="1"/>
  <c r="I298" i="22" a="1"/>
  <c r="I298" i="22" s="1"/>
  <c r="H298" i="22" a="1"/>
  <c r="H298" i="22" s="1"/>
  <c r="G298" i="22" a="1"/>
  <c r="G298" i="22" s="1"/>
  <c r="F298" i="22" a="1"/>
  <c r="F298" i="22" s="1"/>
  <c r="E298" i="22" a="1"/>
  <c r="E298" i="22" s="1"/>
  <c r="D298" i="22" a="1"/>
  <c r="D298" i="22" s="1"/>
  <c r="C298" i="22" a="1"/>
  <c r="C298" i="22" s="1"/>
  <c r="R297" i="22" a="1"/>
  <c r="R297" i="22" s="1"/>
  <c r="Q297" i="22" a="1"/>
  <c r="Q297" i="22" s="1"/>
  <c r="P297" i="22" a="1"/>
  <c r="P297" i="22" s="1"/>
  <c r="O297" i="22" a="1"/>
  <c r="O297" i="22" s="1"/>
  <c r="N297" i="22" a="1"/>
  <c r="N297" i="22" s="1"/>
  <c r="M297" i="22" a="1"/>
  <c r="M297" i="22" s="1"/>
  <c r="L297" i="22" a="1"/>
  <c r="L297" i="22" s="1"/>
  <c r="K297" i="22" a="1"/>
  <c r="K297" i="22" s="1"/>
  <c r="J297" i="22" a="1"/>
  <c r="J297" i="22" s="1"/>
  <c r="I297" i="22" a="1"/>
  <c r="I297" i="22" s="1"/>
  <c r="H297" i="22" a="1"/>
  <c r="H297" i="22" s="1"/>
  <c r="G297" i="22" a="1"/>
  <c r="G297" i="22" s="1"/>
  <c r="F297" i="22" a="1"/>
  <c r="F297" i="22" s="1"/>
  <c r="E297" i="22" a="1"/>
  <c r="E297" i="22" s="1"/>
  <c r="D297" i="22" a="1"/>
  <c r="D297" i="22" s="1"/>
  <c r="C297" i="22" a="1"/>
  <c r="C297" i="22" s="1"/>
  <c r="R296" i="22" a="1"/>
  <c r="R296" i="22" s="1"/>
  <c r="Q296" i="22" a="1"/>
  <c r="Q296" i="22" s="1"/>
  <c r="P296" i="22" a="1"/>
  <c r="P296" i="22" s="1"/>
  <c r="O296" i="22" a="1"/>
  <c r="O296" i="22" s="1"/>
  <c r="N296" i="22" a="1"/>
  <c r="N296" i="22" s="1"/>
  <c r="M296" i="22" a="1"/>
  <c r="M296" i="22" s="1"/>
  <c r="L296" i="22" a="1"/>
  <c r="L296" i="22" s="1"/>
  <c r="K296" i="22" a="1"/>
  <c r="K296" i="22" s="1"/>
  <c r="J296" i="22" a="1"/>
  <c r="J296" i="22" s="1"/>
  <c r="I296" i="22" a="1"/>
  <c r="I296" i="22" s="1"/>
  <c r="H296" i="22" a="1"/>
  <c r="H296" i="22" s="1"/>
  <c r="G296" i="22" a="1"/>
  <c r="G296" i="22" s="1"/>
  <c r="F296" i="22" a="1"/>
  <c r="F296" i="22" s="1"/>
  <c r="E296" i="22" a="1"/>
  <c r="E296" i="22" s="1"/>
  <c r="D296" i="22" a="1"/>
  <c r="D296" i="22" s="1"/>
  <c r="C296" i="22" a="1"/>
  <c r="C296" i="22" s="1"/>
  <c r="R295" i="22" a="1"/>
  <c r="R295" i="22" s="1"/>
  <c r="Q295" i="22" a="1"/>
  <c r="Q295" i="22" s="1"/>
  <c r="P295" i="22" a="1"/>
  <c r="P295" i="22" s="1"/>
  <c r="O295" i="22" a="1"/>
  <c r="O295" i="22" s="1"/>
  <c r="N295" i="22" a="1"/>
  <c r="N295" i="22" s="1"/>
  <c r="M295" i="22" a="1"/>
  <c r="M295" i="22" s="1"/>
  <c r="L295" i="22" a="1"/>
  <c r="L295" i="22" s="1"/>
  <c r="K295" i="22" a="1"/>
  <c r="K295" i="22" s="1"/>
  <c r="J295" i="22" a="1"/>
  <c r="J295" i="22" s="1"/>
  <c r="I295" i="22" a="1"/>
  <c r="I295" i="22" s="1"/>
  <c r="H295" i="22" a="1"/>
  <c r="H295" i="22" s="1"/>
  <c r="G295" i="22" a="1"/>
  <c r="G295" i="22" s="1"/>
  <c r="F295" i="22" a="1"/>
  <c r="F295" i="22" s="1"/>
  <c r="E295" i="22" a="1"/>
  <c r="E295" i="22" s="1"/>
  <c r="D295" i="22" a="1"/>
  <c r="D295" i="22" s="1"/>
  <c r="C295" i="22" a="1"/>
  <c r="C295" i="22" s="1"/>
  <c r="R294" i="22" a="1"/>
  <c r="R294" i="22" s="1"/>
  <c r="Q294" i="22" a="1"/>
  <c r="Q294" i="22" s="1"/>
  <c r="P294" i="22" a="1"/>
  <c r="P294" i="22" s="1"/>
  <c r="O294" i="22" a="1"/>
  <c r="O294" i="22" s="1"/>
  <c r="N294" i="22" a="1"/>
  <c r="N294" i="22" s="1"/>
  <c r="M294" i="22" a="1"/>
  <c r="M294" i="22" s="1"/>
  <c r="L294" i="22" a="1"/>
  <c r="L294" i="22" s="1"/>
  <c r="K294" i="22" a="1"/>
  <c r="K294" i="22" s="1"/>
  <c r="J294" i="22" a="1"/>
  <c r="J294" i="22" s="1"/>
  <c r="I294" i="22" a="1"/>
  <c r="I294" i="22" s="1"/>
  <c r="H294" i="22" a="1"/>
  <c r="H294" i="22" s="1"/>
  <c r="G294" i="22" a="1"/>
  <c r="G294" i="22" s="1"/>
  <c r="F294" i="22" a="1"/>
  <c r="F294" i="22" s="1"/>
  <c r="E294" i="22" a="1"/>
  <c r="E294" i="22" s="1"/>
  <c r="D294" i="22" a="1"/>
  <c r="D294" i="22" s="1"/>
  <c r="C294" i="22" a="1"/>
  <c r="C294" i="22" s="1"/>
  <c r="R293" i="22" a="1"/>
  <c r="R293" i="22" s="1"/>
  <c r="Q293" i="22" a="1"/>
  <c r="Q293" i="22" s="1"/>
  <c r="P293" i="22" a="1"/>
  <c r="P293" i="22" s="1"/>
  <c r="O293" i="22" a="1"/>
  <c r="O293" i="22" s="1"/>
  <c r="N293" i="22" a="1"/>
  <c r="N293" i="22" s="1"/>
  <c r="M293" i="22" a="1"/>
  <c r="M293" i="22" s="1"/>
  <c r="L293" i="22" a="1"/>
  <c r="L293" i="22" s="1"/>
  <c r="K293" i="22" a="1"/>
  <c r="K293" i="22" s="1"/>
  <c r="J293" i="22" a="1"/>
  <c r="J293" i="22" s="1"/>
  <c r="I293" i="22" a="1"/>
  <c r="I293" i="22" s="1"/>
  <c r="H293" i="22" a="1"/>
  <c r="H293" i="22" s="1"/>
  <c r="G293" i="22" a="1"/>
  <c r="G293" i="22" s="1"/>
  <c r="F293" i="22" a="1"/>
  <c r="F293" i="22" s="1"/>
  <c r="E293" i="22" a="1"/>
  <c r="E293" i="22" s="1"/>
  <c r="D293" i="22" a="1"/>
  <c r="D293" i="22" s="1"/>
  <c r="C293" i="22" a="1"/>
  <c r="C293" i="22" s="1"/>
  <c r="R292" i="22" a="1"/>
  <c r="R292" i="22" s="1"/>
  <c r="Q292" i="22" a="1"/>
  <c r="Q292" i="22" s="1"/>
  <c r="P292" i="22" a="1"/>
  <c r="P292" i="22" s="1"/>
  <c r="O292" i="22" a="1"/>
  <c r="O292" i="22" s="1"/>
  <c r="N292" i="22" a="1"/>
  <c r="N292" i="22" s="1"/>
  <c r="M292" i="22" a="1"/>
  <c r="M292" i="22" s="1"/>
  <c r="L292" i="22" a="1"/>
  <c r="L292" i="22" s="1"/>
  <c r="K292" i="22" a="1"/>
  <c r="K292" i="22" s="1"/>
  <c r="J292" i="22" a="1"/>
  <c r="J292" i="22" s="1"/>
  <c r="I292" i="22" a="1"/>
  <c r="I292" i="22" s="1"/>
  <c r="H292" i="22" a="1"/>
  <c r="H292" i="22" s="1"/>
  <c r="G292" i="22" a="1"/>
  <c r="G292" i="22" s="1"/>
  <c r="F292" i="22" a="1"/>
  <c r="F292" i="22" s="1"/>
  <c r="E292" i="22" a="1"/>
  <c r="E292" i="22" s="1"/>
  <c r="D292" i="22" a="1"/>
  <c r="D292" i="22" s="1"/>
  <c r="C292" i="22" a="1"/>
  <c r="C292" i="22" s="1"/>
  <c r="R291" i="22" a="1"/>
  <c r="R291" i="22" s="1"/>
  <c r="Q291" i="22" a="1"/>
  <c r="Q291" i="22" s="1"/>
  <c r="P291" i="22" a="1"/>
  <c r="P291" i="22" s="1"/>
  <c r="O291" i="22" a="1"/>
  <c r="O291" i="22" s="1"/>
  <c r="N291" i="22" a="1"/>
  <c r="N291" i="22" s="1"/>
  <c r="M291" i="22" a="1"/>
  <c r="M291" i="22" s="1"/>
  <c r="L291" i="22" a="1"/>
  <c r="L291" i="22" s="1"/>
  <c r="K291" i="22" a="1"/>
  <c r="K291" i="22" s="1"/>
  <c r="J291" i="22" a="1"/>
  <c r="J291" i="22" s="1"/>
  <c r="I291" i="22" a="1"/>
  <c r="I291" i="22" s="1"/>
  <c r="H291" i="22" a="1"/>
  <c r="H291" i="22" s="1"/>
  <c r="G291" i="22" a="1"/>
  <c r="G291" i="22" s="1"/>
  <c r="F291" i="22" a="1"/>
  <c r="F291" i="22" s="1"/>
  <c r="E291" i="22" a="1"/>
  <c r="E291" i="22" s="1"/>
  <c r="D291" i="22" a="1"/>
  <c r="D291" i="22" s="1"/>
  <c r="C291" i="22" a="1"/>
  <c r="C291" i="22" s="1"/>
  <c r="R285" i="22" a="1"/>
  <c r="R285" i="22" s="1"/>
  <c r="Q285" i="22" a="1"/>
  <c r="Q285" i="22" s="1"/>
  <c r="P285" i="22" a="1"/>
  <c r="P285" i="22" s="1"/>
  <c r="O285" i="22" a="1"/>
  <c r="O285" i="22" s="1"/>
  <c r="N285" i="22" a="1"/>
  <c r="N285" i="22" s="1"/>
  <c r="M285" i="22" a="1"/>
  <c r="M285" i="22" s="1"/>
  <c r="L285" i="22" a="1"/>
  <c r="L285" i="22" s="1"/>
  <c r="K285" i="22" a="1"/>
  <c r="K285" i="22" s="1"/>
  <c r="J285" i="22" a="1"/>
  <c r="J285" i="22" s="1"/>
  <c r="I285" i="22" a="1"/>
  <c r="I285" i="22" s="1"/>
  <c r="H285" i="22" a="1"/>
  <c r="H285" i="22" s="1"/>
  <c r="G285" i="22" a="1"/>
  <c r="G285" i="22" s="1"/>
  <c r="F285" i="22" a="1"/>
  <c r="F285" i="22" s="1"/>
  <c r="E285" i="22" a="1"/>
  <c r="E285" i="22" s="1"/>
  <c r="D285" i="22" a="1"/>
  <c r="D285" i="22" s="1"/>
  <c r="C285" i="22" a="1"/>
  <c r="C285" i="22" s="1"/>
  <c r="R284" i="22" a="1"/>
  <c r="R284" i="22" s="1"/>
  <c r="Q284" i="22" a="1"/>
  <c r="Q284" i="22" s="1"/>
  <c r="P284" i="22" a="1"/>
  <c r="P284" i="22" s="1"/>
  <c r="O284" i="22" a="1"/>
  <c r="O284" i="22" s="1"/>
  <c r="N284" i="22" a="1"/>
  <c r="N284" i="22" s="1"/>
  <c r="M284" i="22" a="1"/>
  <c r="M284" i="22" s="1"/>
  <c r="L284" i="22" a="1"/>
  <c r="L284" i="22" s="1"/>
  <c r="K284" i="22" a="1"/>
  <c r="K284" i="22" s="1"/>
  <c r="J284" i="22" a="1"/>
  <c r="J284" i="22" s="1"/>
  <c r="I284" i="22" a="1"/>
  <c r="I284" i="22" s="1"/>
  <c r="H284" i="22" a="1"/>
  <c r="H284" i="22" s="1"/>
  <c r="G284" i="22" a="1"/>
  <c r="G284" i="22" s="1"/>
  <c r="F284" i="22" a="1"/>
  <c r="F284" i="22" s="1"/>
  <c r="E284" i="22" a="1"/>
  <c r="E284" i="22" s="1"/>
  <c r="D284" i="22" a="1"/>
  <c r="D284" i="22" s="1"/>
  <c r="C284" i="22" a="1"/>
  <c r="C284" i="22" s="1"/>
  <c r="R283" i="22" a="1"/>
  <c r="R283" i="22" s="1"/>
  <c r="Q283" i="22" a="1"/>
  <c r="Q283" i="22" s="1"/>
  <c r="P283" i="22" a="1"/>
  <c r="P283" i="22" s="1"/>
  <c r="O283" i="22" a="1"/>
  <c r="O283" i="22" s="1"/>
  <c r="N283" i="22" a="1"/>
  <c r="N283" i="22" s="1"/>
  <c r="M283" i="22" a="1"/>
  <c r="M283" i="22" s="1"/>
  <c r="L283" i="22" a="1"/>
  <c r="L283" i="22" s="1"/>
  <c r="K283" i="22" a="1"/>
  <c r="K283" i="22" s="1"/>
  <c r="J283" i="22" a="1"/>
  <c r="J283" i="22" s="1"/>
  <c r="I283" i="22" a="1"/>
  <c r="I283" i="22" s="1"/>
  <c r="H283" i="22" a="1"/>
  <c r="H283" i="22" s="1"/>
  <c r="G283" i="22" a="1"/>
  <c r="G283" i="22" s="1"/>
  <c r="F283" i="22" a="1"/>
  <c r="F283" i="22" s="1"/>
  <c r="E283" i="22" a="1"/>
  <c r="E283" i="22" s="1"/>
  <c r="D283" i="22" a="1"/>
  <c r="D283" i="22" s="1"/>
  <c r="C283" i="22" a="1"/>
  <c r="C283" i="22" s="1"/>
  <c r="R282" i="22" a="1"/>
  <c r="R282" i="22" s="1"/>
  <c r="Q282" i="22" a="1"/>
  <c r="Q282" i="22" s="1"/>
  <c r="P282" i="22" a="1"/>
  <c r="P282" i="22" s="1"/>
  <c r="O282" i="22" a="1"/>
  <c r="O282" i="22" s="1"/>
  <c r="N282" i="22" a="1"/>
  <c r="N282" i="22" s="1"/>
  <c r="M282" i="22" a="1"/>
  <c r="M282" i="22" s="1"/>
  <c r="L282" i="22" a="1"/>
  <c r="L282" i="22" s="1"/>
  <c r="K282" i="22" a="1"/>
  <c r="K282" i="22" s="1"/>
  <c r="J282" i="22" a="1"/>
  <c r="J282" i="22" s="1"/>
  <c r="I282" i="22" a="1"/>
  <c r="I282" i="22" s="1"/>
  <c r="H282" i="22" a="1"/>
  <c r="H282" i="22" s="1"/>
  <c r="G282" i="22" a="1"/>
  <c r="G282" i="22" s="1"/>
  <c r="F282" i="22" a="1"/>
  <c r="F282" i="22" s="1"/>
  <c r="E282" i="22" a="1"/>
  <c r="E282" i="22" s="1"/>
  <c r="D282" i="22" a="1"/>
  <c r="D282" i="22" s="1"/>
  <c r="C282" i="22" a="1"/>
  <c r="C282" i="22" s="1"/>
  <c r="R281" i="22" a="1"/>
  <c r="R281" i="22" s="1"/>
  <c r="Q281" i="22" a="1"/>
  <c r="Q281" i="22" s="1"/>
  <c r="P281" i="22" a="1"/>
  <c r="P281" i="22" s="1"/>
  <c r="O281" i="22" a="1"/>
  <c r="O281" i="22" s="1"/>
  <c r="N281" i="22" a="1"/>
  <c r="N281" i="22" s="1"/>
  <c r="M281" i="22" a="1"/>
  <c r="M281" i="22" s="1"/>
  <c r="L281" i="22" a="1"/>
  <c r="L281" i="22" s="1"/>
  <c r="K281" i="22" a="1"/>
  <c r="K281" i="22" s="1"/>
  <c r="J281" i="22" a="1"/>
  <c r="J281" i="22" s="1"/>
  <c r="I281" i="22" a="1"/>
  <c r="I281" i="22" s="1"/>
  <c r="H281" i="22" a="1"/>
  <c r="H281" i="22" s="1"/>
  <c r="G281" i="22" a="1"/>
  <c r="G281" i="22" s="1"/>
  <c r="F281" i="22" a="1"/>
  <c r="F281" i="22" s="1"/>
  <c r="E281" i="22" a="1"/>
  <c r="E281" i="22" s="1"/>
  <c r="D281" i="22" a="1"/>
  <c r="D281" i="22" s="1"/>
  <c r="C281" i="22" a="1"/>
  <c r="C281" i="22" s="1"/>
  <c r="R280" i="22" a="1"/>
  <c r="R280" i="22" s="1"/>
  <c r="Q280" i="22" a="1"/>
  <c r="Q280" i="22" s="1"/>
  <c r="P280" i="22" a="1"/>
  <c r="P280" i="22" s="1"/>
  <c r="O280" i="22" a="1"/>
  <c r="O280" i="22" s="1"/>
  <c r="N280" i="22" a="1"/>
  <c r="N280" i="22" s="1"/>
  <c r="M280" i="22" a="1"/>
  <c r="M280" i="22" s="1"/>
  <c r="L280" i="22" a="1"/>
  <c r="L280" i="22" s="1"/>
  <c r="K280" i="22" a="1"/>
  <c r="K280" i="22" s="1"/>
  <c r="J280" i="22" a="1"/>
  <c r="J280" i="22" s="1"/>
  <c r="I280" i="22" a="1"/>
  <c r="I280" i="22" s="1"/>
  <c r="H280" i="22" a="1"/>
  <c r="H280" i="22" s="1"/>
  <c r="G280" i="22" a="1"/>
  <c r="G280" i="22" s="1"/>
  <c r="F280" i="22" a="1"/>
  <c r="F280" i="22" s="1"/>
  <c r="E280" i="22" a="1"/>
  <c r="E280" i="22" s="1"/>
  <c r="D280" i="22" a="1"/>
  <c r="D280" i="22" s="1"/>
  <c r="C280" i="22" a="1"/>
  <c r="C280" i="22" s="1"/>
  <c r="R279" i="22" a="1"/>
  <c r="R279" i="22" s="1"/>
  <c r="Q279" i="22" a="1"/>
  <c r="Q279" i="22" s="1"/>
  <c r="P279" i="22" a="1"/>
  <c r="P279" i="22" s="1"/>
  <c r="O279" i="22" a="1"/>
  <c r="O279" i="22" s="1"/>
  <c r="N279" i="22" a="1"/>
  <c r="N279" i="22" s="1"/>
  <c r="M279" i="22" a="1"/>
  <c r="M279" i="22" s="1"/>
  <c r="L279" i="22" a="1"/>
  <c r="L279" i="22" s="1"/>
  <c r="K279" i="22" a="1"/>
  <c r="K279" i="22" s="1"/>
  <c r="J279" i="22" a="1"/>
  <c r="J279" i="22" s="1"/>
  <c r="I279" i="22" a="1"/>
  <c r="I279" i="22" s="1"/>
  <c r="H279" i="22" a="1"/>
  <c r="H279" i="22" s="1"/>
  <c r="G279" i="22" a="1"/>
  <c r="G279" i="22" s="1"/>
  <c r="F279" i="22" a="1"/>
  <c r="F279" i="22" s="1"/>
  <c r="E279" i="22" a="1"/>
  <c r="E279" i="22" s="1"/>
  <c r="D279" i="22" a="1"/>
  <c r="D279" i="22" s="1"/>
  <c r="C279" i="22" a="1"/>
  <c r="C279" i="22" s="1"/>
  <c r="R278" i="22" a="1"/>
  <c r="R278" i="22" s="1"/>
  <c r="Q278" i="22" a="1"/>
  <c r="Q278" i="22" s="1"/>
  <c r="P278" i="22" a="1"/>
  <c r="P278" i="22" s="1"/>
  <c r="O278" i="22" a="1"/>
  <c r="O278" i="22" s="1"/>
  <c r="N278" i="22" a="1"/>
  <c r="N278" i="22" s="1"/>
  <c r="M278" i="22" a="1"/>
  <c r="M278" i="22" s="1"/>
  <c r="L278" i="22" a="1"/>
  <c r="L278" i="22" s="1"/>
  <c r="K278" i="22" a="1"/>
  <c r="K278" i="22" s="1"/>
  <c r="J278" i="22" a="1"/>
  <c r="J278" i="22" s="1"/>
  <c r="I278" i="22" a="1"/>
  <c r="I278" i="22" s="1"/>
  <c r="H278" i="22" a="1"/>
  <c r="H278" i="22" s="1"/>
  <c r="G278" i="22" a="1"/>
  <c r="G278" i="22" s="1"/>
  <c r="F278" i="22" a="1"/>
  <c r="F278" i="22" s="1"/>
  <c r="E278" i="22" a="1"/>
  <c r="E278" i="22" s="1"/>
  <c r="D278" i="22" a="1"/>
  <c r="D278" i="22" s="1"/>
  <c r="C278" i="22" a="1"/>
  <c r="C278" i="22" s="1"/>
  <c r="R277" i="22" a="1"/>
  <c r="R277" i="22" s="1"/>
  <c r="Q277" i="22" a="1"/>
  <c r="Q277" i="22" s="1"/>
  <c r="P277" i="22" a="1"/>
  <c r="P277" i="22" s="1"/>
  <c r="O277" i="22" a="1"/>
  <c r="O277" i="22" s="1"/>
  <c r="N277" i="22" a="1"/>
  <c r="N277" i="22" s="1"/>
  <c r="M277" i="22" a="1"/>
  <c r="M277" i="22" s="1"/>
  <c r="L277" i="22" a="1"/>
  <c r="L277" i="22" s="1"/>
  <c r="K277" i="22" a="1"/>
  <c r="K277" i="22" s="1"/>
  <c r="J277" i="22" a="1"/>
  <c r="J277" i="22" s="1"/>
  <c r="I277" i="22" a="1"/>
  <c r="I277" i="22" s="1"/>
  <c r="H277" i="22" a="1"/>
  <c r="H277" i="22" s="1"/>
  <c r="G277" i="22" a="1"/>
  <c r="G277" i="22" s="1"/>
  <c r="F277" i="22" a="1"/>
  <c r="F277" i="22" s="1"/>
  <c r="E277" i="22" a="1"/>
  <c r="E277" i="22" s="1"/>
  <c r="D277" i="22" a="1"/>
  <c r="D277" i="22" s="1"/>
  <c r="C277" i="22" a="1"/>
  <c r="C277" i="22" s="1"/>
  <c r="R276" i="22" a="1"/>
  <c r="R276" i="22" s="1"/>
  <c r="Q276" i="22" a="1"/>
  <c r="Q276" i="22" s="1"/>
  <c r="P276" i="22" a="1"/>
  <c r="P276" i="22" s="1"/>
  <c r="O276" i="22" a="1"/>
  <c r="O276" i="22" s="1"/>
  <c r="N276" i="22" a="1"/>
  <c r="N276" i="22" s="1"/>
  <c r="M276" i="22" a="1"/>
  <c r="M276" i="22" s="1"/>
  <c r="L276" i="22" a="1"/>
  <c r="L276" i="22" s="1"/>
  <c r="K276" i="22" a="1"/>
  <c r="K276" i="22" s="1"/>
  <c r="J276" i="22" a="1"/>
  <c r="J276" i="22" s="1"/>
  <c r="I276" i="22" a="1"/>
  <c r="I276" i="22" s="1"/>
  <c r="H276" i="22" a="1"/>
  <c r="H276" i="22" s="1"/>
  <c r="G276" i="22" a="1"/>
  <c r="G276" i="22" s="1"/>
  <c r="F276" i="22" a="1"/>
  <c r="F276" i="22" s="1"/>
  <c r="E276" i="22" a="1"/>
  <c r="E276" i="22" s="1"/>
  <c r="D276" i="22" a="1"/>
  <c r="D276" i="22" s="1"/>
  <c r="C276" i="22" a="1"/>
  <c r="C276" i="22" s="1"/>
  <c r="R275" i="22" a="1"/>
  <c r="R275" i="22" s="1"/>
  <c r="Q275" i="22" a="1"/>
  <c r="Q275" i="22" s="1"/>
  <c r="P275" i="22" a="1"/>
  <c r="P275" i="22" s="1"/>
  <c r="O275" i="22" a="1"/>
  <c r="O275" i="22" s="1"/>
  <c r="N275" i="22" a="1"/>
  <c r="N275" i="22" s="1"/>
  <c r="M275" i="22" a="1"/>
  <c r="M275" i="22" s="1"/>
  <c r="L275" i="22" a="1"/>
  <c r="L275" i="22" s="1"/>
  <c r="K275" i="22" a="1"/>
  <c r="K275" i="22" s="1"/>
  <c r="J275" i="22" a="1"/>
  <c r="J275" i="22" s="1"/>
  <c r="I275" i="22" a="1"/>
  <c r="I275" i="22" s="1"/>
  <c r="H275" i="22" a="1"/>
  <c r="H275" i="22" s="1"/>
  <c r="G275" i="22" a="1"/>
  <c r="G275" i="22" s="1"/>
  <c r="F275" i="22" a="1"/>
  <c r="F275" i="22" s="1"/>
  <c r="E275" i="22" a="1"/>
  <c r="E275" i="22" s="1"/>
  <c r="D275" i="22" a="1"/>
  <c r="D275" i="22" s="1"/>
  <c r="C275" i="22" a="1"/>
  <c r="C275" i="22" s="1"/>
  <c r="R274" i="22" a="1"/>
  <c r="R274" i="22" s="1"/>
  <c r="Q274" i="22" a="1"/>
  <c r="Q274" i="22" s="1"/>
  <c r="P274" i="22" a="1"/>
  <c r="P274" i="22" s="1"/>
  <c r="O274" i="22" a="1"/>
  <c r="O274" i="22" s="1"/>
  <c r="N274" i="22" a="1"/>
  <c r="N274" i="22" s="1"/>
  <c r="M274" i="22" a="1"/>
  <c r="M274" i="22" s="1"/>
  <c r="L274" i="22" a="1"/>
  <c r="L274" i="22" s="1"/>
  <c r="K274" i="22" a="1"/>
  <c r="K274" i="22" s="1"/>
  <c r="J274" i="22" a="1"/>
  <c r="J274" i="22" s="1"/>
  <c r="I274" i="22" a="1"/>
  <c r="I274" i="22" s="1"/>
  <c r="H274" i="22" a="1"/>
  <c r="H274" i="22" s="1"/>
  <c r="G274" i="22" a="1"/>
  <c r="G274" i="22" s="1"/>
  <c r="F274" i="22" a="1"/>
  <c r="F274" i="22" s="1"/>
  <c r="E274" i="22" a="1"/>
  <c r="E274" i="22" s="1"/>
  <c r="D274" i="22" a="1"/>
  <c r="D274" i="22" s="1"/>
  <c r="C274" i="22" a="1"/>
  <c r="C274" i="22" s="1"/>
  <c r="R273" i="22" a="1"/>
  <c r="R273" i="22" s="1"/>
  <c r="Q273" i="22" a="1"/>
  <c r="Q273" i="22" s="1"/>
  <c r="P273" i="22" a="1"/>
  <c r="P273" i="22" s="1"/>
  <c r="O273" i="22" a="1"/>
  <c r="O273" i="22" s="1"/>
  <c r="N273" i="22" a="1"/>
  <c r="N273" i="22" s="1"/>
  <c r="M273" i="22" a="1"/>
  <c r="M273" i="22" s="1"/>
  <c r="L273" i="22" a="1"/>
  <c r="L273" i="22" s="1"/>
  <c r="K273" i="22" a="1"/>
  <c r="K273" i="22" s="1"/>
  <c r="J273" i="22" a="1"/>
  <c r="J273" i="22" s="1"/>
  <c r="I273" i="22" a="1"/>
  <c r="I273" i="22" s="1"/>
  <c r="H273" i="22" a="1"/>
  <c r="H273" i="22" s="1"/>
  <c r="G273" i="22" a="1"/>
  <c r="G273" i="22" s="1"/>
  <c r="F273" i="22" a="1"/>
  <c r="F273" i="22" s="1"/>
  <c r="E273" i="22" a="1"/>
  <c r="E273" i="22" s="1"/>
  <c r="D273" i="22" a="1"/>
  <c r="D273" i="22" s="1"/>
  <c r="C273" i="22" a="1"/>
  <c r="C273" i="22" s="1"/>
  <c r="R272" i="22" a="1"/>
  <c r="R272" i="22" s="1"/>
  <c r="Q272" i="22" a="1"/>
  <c r="Q272" i="22" s="1"/>
  <c r="P272" i="22" a="1"/>
  <c r="P272" i="22" s="1"/>
  <c r="O272" i="22" a="1"/>
  <c r="O272" i="22" s="1"/>
  <c r="N272" i="22" a="1"/>
  <c r="N272" i="22" s="1"/>
  <c r="M272" i="22" a="1"/>
  <c r="M272" i="22" s="1"/>
  <c r="L272" i="22" a="1"/>
  <c r="L272" i="22" s="1"/>
  <c r="K272" i="22" a="1"/>
  <c r="K272" i="22" s="1"/>
  <c r="J272" i="22" a="1"/>
  <c r="J272" i="22" s="1"/>
  <c r="I272" i="22" a="1"/>
  <c r="I272" i="22" s="1"/>
  <c r="H272" i="22" a="1"/>
  <c r="H272" i="22" s="1"/>
  <c r="G272" i="22" a="1"/>
  <c r="G272" i="22" s="1"/>
  <c r="F272" i="22" a="1"/>
  <c r="F272" i="22" s="1"/>
  <c r="E272" i="22" a="1"/>
  <c r="E272" i="22" s="1"/>
  <c r="D272" i="22" a="1"/>
  <c r="D272" i="22" s="1"/>
  <c r="C272" i="22" a="1"/>
  <c r="C272" i="22" s="1"/>
  <c r="R271" i="22" a="1"/>
  <c r="R271" i="22" s="1"/>
  <c r="Q271" i="22" a="1"/>
  <c r="Q271" i="22" s="1"/>
  <c r="P271" i="22" a="1"/>
  <c r="P271" i="22" s="1"/>
  <c r="O271" i="22" a="1"/>
  <c r="O271" i="22" s="1"/>
  <c r="N271" i="22" a="1"/>
  <c r="N271" i="22" s="1"/>
  <c r="M271" i="22" a="1"/>
  <c r="M271" i="22" s="1"/>
  <c r="L271" i="22" a="1"/>
  <c r="L271" i="22" s="1"/>
  <c r="K271" i="22" a="1"/>
  <c r="K271" i="22" s="1"/>
  <c r="J271" i="22" a="1"/>
  <c r="J271" i="22" s="1"/>
  <c r="I271" i="22" a="1"/>
  <c r="I271" i="22" s="1"/>
  <c r="H271" i="22" a="1"/>
  <c r="H271" i="22" s="1"/>
  <c r="G271" i="22" a="1"/>
  <c r="G271" i="22" s="1"/>
  <c r="F271" i="22" a="1"/>
  <c r="F271" i="22" s="1"/>
  <c r="E271" i="22" a="1"/>
  <c r="E271" i="22" s="1"/>
  <c r="D271" i="22" a="1"/>
  <c r="D271" i="22" s="1"/>
  <c r="C271" i="22" a="1"/>
  <c r="C271" i="22" s="1"/>
  <c r="R270" i="22" a="1"/>
  <c r="R270" i="22" s="1"/>
  <c r="Q270" i="22" a="1"/>
  <c r="Q270" i="22" s="1"/>
  <c r="P270" i="22" a="1"/>
  <c r="P270" i="22" s="1"/>
  <c r="O270" i="22" a="1"/>
  <c r="O270" i="22" s="1"/>
  <c r="N270" i="22" a="1"/>
  <c r="N270" i="22" s="1"/>
  <c r="M270" i="22" a="1"/>
  <c r="M270" i="22" s="1"/>
  <c r="L270" i="22" a="1"/>
  <c r="L270" i="22" s="1"/>
  <c r="K270" i="22" a="1"/>
  <c r="K270" i="22" s="1"/>
  <c r="J270" i="22" a="1"/>
  <c r="J270" i="22" s="1"/>
  <c r="I270" i="22" a="1"/>
  <c r="I270" i="22" s="1"/>
  <c r="H270" i="22" a="1"/>
  <c r="H270" i="22" s="1"/>
  <c r="G270" i="22" a="1"/>
  <c r="G270" i="22" s="1"/>
  <c r="F270" i="22" a="1"/>
  <c r="F270" i="22" s="1"/>
  <c r="E270" i="22" a="1"/>
  <c r="E270" i="22" s="1"/>
  <c r="D270" i="22" a="1"/>
  <c r="D270" i="22" s="1"/>
  <c r="C270" i="22" a="1"/>
  <c r="C270" i="22" s="1"/>
  <c r="R269" i="22" a="1"/>
  <c r="R269" i="22" s="1"/>
  <c r="Q269" i="22" a="1"/>
  <c r="Q269" i="22" s="1"/>
  <c r="P269" i="22" a="1"/>
  <c r="P269" i="22" s="1"/>
  <c r="O269" i="22" a="1"/>
  <c r="O269" i="22" s="1"/>
  <c r="N269" i="22" a="1"/>
  <c r="N269" i="22" s="1"/>
  <c r="M269" i="22" a="1"/>
  <c r="M269" i="22" s="1"/>
  <c r="L269" i="22" a="1"/>
  <c r="L269" i="22" s="1"/>
  <c r="K269" i="22" a="1"/>
  <c r="K269" i="22" s="1"/>
  <c r="J269" i="22" a="1"/>
  <c r="J269" i="22" s="1"/>
  <c r="I269" i="22" a="1"/>
  <c r="I269" i="22" s="1"/>
  <c r="H269" i="22" a="1"/>
  <c r="H269" i="22" s="1"/>
  <c r="G269" i="22" a="1"/>
  <c r="G269" i="22" s="1"/>
  <c r="F269" i="22" a="1"/>
  <c r="F269" i="22" s="1"/>
  <c r="E269" i="22" a="1"/>
  <c r="E269" i="22" s="1"/>
  <c r="D269" i="22" a="1"/>
  <c r="D269" i="22" s="1"/>
  <c r="C269" i="22" a="1"/>
  <c r="C269" i="22" s="1"/>
  <c r="R268" i="22" a="1"/>
  <c r="R268" i="22" s="1"/>
  <c r="Q268" i="22" a="1"/>
  <c r="Q268" i="22" s="1"/>
  <c r="P268" i="22" a="1"/>
  <c r="P268" i="22" s="1"/>
  <c r="O268" i="22" a="1"/>
  <c r="O268" i="22" s="1"/>
  <c r="N268" i="22" a="1"/>
  <c r="N268" i="22" s="1"/>
  <c r="M268" i="22" a="1"/>
  <c r="M268" i="22" s="1"/>
  <c r="L268" i="22" a="1"/>
  <c r="L268" i="22" s="1"/>
  <c r="K268" i="22" a="1"/>
  <c r="K268" i="22" s="1"/>
  <c r="J268" i="22" a="1"/>
  <c r="J268" i="22" s="1"/>
  <c r="I268" i="22" a="1"/>
  <c r="I268" i="22" s="1"/>
  <c r="H268" i="22" a="1"/>
  <c r="H268" i="22" s="1"/>
  <c r="G268" i="22" a="1"/>
  <c r="G268" i="22" s="1"/>
  <c r="F268" i="22" a="1"/>
  <c r="F268" i="22" s="1"/>
  <c r="E268" i="22" a="1"/>
  <c r="E268" i="22" s="1"/>
  <c r="D268" i="22" a="1"/>
  <c r="D268" i="22" s="1"/>
  <c r="C268" i="22" a="1"/>
  <c r="C268" i="22" s="1"/>
  <c r="R267" i="22" a="1"/>
  <c r="R267" i="22" s="1"/>
  <c r="Q267" i="22" a="1"/>
  <c r="Q267" i="22" s="1"/>
  <c r="P267" i="22" a="1"/>
  <c r="P267" i="22" s="1"/>
  <c r="O267" i="22" a="1"/>
  <c r="O267" i="22" s="1"/>
  <c r="N267" i="22" a="1"/>
  <c r="N267" i="22" s="1"/>
  <c r="M267" i="22" a="1"/>
  <c r="M267" i="22" s="1"/>
  <c r="L267" i="22" a="1"/>
  <c r="L267" i="22" s="1"/>
  <c r="K267" i="22" a="1"/>
  <c r="K267" i="22" s="1"/>
  <c r="J267" i="22" a="1"/>
  <c r="J267" i="22" s="1"/>
  <c r="I267" i="22" a="1"/>
  <c r="I267" i="22" s="1"/>
  <c r="H267" i="22" a="1"/>
  <c r="H267" i="22" s="1"/>
  <c r="G267" i="22" a="1"/>
  <c r="G267" i="22" s="1"/>
  <c r="F267" i="22" a="1"/>
  <c r="F267" i="22" s="1"/>
  <c r="E267" i="22" a="1"/>
  <c r="E267" i="22" s="1"/>
  <c r="D267" i="22" a="1"/>
  <c r="D267" i="22" s="1"/>
  <c r="C267" i="22" a="1"/>
  <c r="C267" i="22" s="1"/>
  <c r="R266" i="22" a="1"/>
  <c r="R266" i="22" s="1"/>
  <c r="Q266" i="22" a="1"/>
  <c r="Q266" i="22" s="1"/>
  <c r="P266" i="22" a="1"/>
  <c r="P266" i="22" s="1"/>
  <c r="O266" i="22" a="1"/>
  <c r="O266" i="22" s="1"/>
  <c r="N266" i="22" a="1"/>
  <c r="N266" i="22" s="1"/>
  <c r="M266" i="22" a="1"/>
  <c r="M266" i="22" s="1"/>
  <c r="L266" i="22" a="1"/>
  <c r="L266" i="22" s="1"/>
  <c r="K266" i="22" a="1"/>
  <c r="K266" i="22" s="1"/>
  <c r="J266" i="22" a="1"/>
  <c r="J266" i="22" s="1"/>
  <c r="I266" i="22" a="1"/>
  <c r="I266" i="22" s="1"/>
  <c r="H266" i="22" a="1"/>
  <c r="H266" i="22" s="1"/>
  <c r="G266" i="22" a="1"/>
  <c r="G266" i="22" s="1"/>
  <c r="F266" i="22" a="1"/>
  <c r="F266" i="22" s="1"/>
  <c r="E266" i="22" a="1"/>
  <c r="E266" i="22" s="1"/>
  <c r="D266" i="22" a="1"/>
  <c r="D266" i="22" s="1"/>
  <c r="C266" i="22" a="1"/>
  <c r="C266" i="22" s="1"/>
  <c r="R265" i="22" a="1"/>
  <c r="R265" i="22" s="1"/>
  <c r="Q265" i="22" a="1"/>
  <c r="Q265" i="22" s="1"/>
  <c r="P265" i="22" a="1"/>
  <c r="P265" i="22" s="1"/>
  <c r="O265" i="22" a="1"/>
  <c r="O265" i="22" s="1"/>
  <c r="N265" i="22" a="1"/>
  <c r="N265" i="22" s="1"/>
  <c r="M265" i="22" a="1"/>
  <c r="M265" i="22" s="1"/>
  <c r="L265" i="22" a="1"/>
  <c r="L265" i="22" s="1"/>
  <c r="K265" i="22" a="1"/>
  <c r="K265" i="22" s="1"/>
  <c r="J265" i="22" a="1"/>
  <c r="J265" i="22" s="1"/>
  <c r="I265" i="22" a="1"/>
  <c r="I265" i="22" s="1"/>
  <c r="H265" i="22" a="1"/>
  <c r="H265" i="22" s="1"/>
  <c r="G265" i="22" a="1"/>
  <c r="G265" i="22" s="1"/>
  <c r="F265" i="22" a="1"/>
  <c r="F265" i="22" s="1"/>
  <c r="E265" i="22" a="1"/>
  <c r="E265" i="22" s="1"/>
  <c r="D265" i="22" a="1"/>
  <c r="D265" i="22" s="1"/>
  <c r="C265" i="22" a="1"/>
  <c r="C265" i="22" s="1"/>
  <c r="R264" i="22" a="1"/>
  <c r="R264" i="22" s="1"/>
  <c r="Q264" i="22" a="1"/>
  <c r="Q264" i="22" s="1"/>
  <c r="P264" i="22" a="1"/>
  <c r="P264" i="22" s="1"/>
  <c r="O264" i="22" a="1"/>
  <c r="O264" i="22" s="1"/>
  <c r="N264" i="22" a="1"/>
  <c r="N264" i="22" s="1"/>
  <c r="M264" i="22" a="1"/>
  <c r="M264" i="22" s="1"/>
  <c r="L264" i="22" a="1"/>
  <c r="L264" i="22" s="1"/>
  <c r="K264" i="22" a="1"/>
  <c r="K264" i="22" s="1"/>
  <c r="J264" i="22" a="1"/>
  <c r="J264" i="22" s="1"/>
  <c r="I264" i="22" a="1"/>
  <c r="I264" i="22" s="1"/>
  <c r="H264" i="22" a="1"/>
  <c r="H264" i="22" s="1"/>
  <c r="G264" i="22" a="1"/>
  <c r="G264" i="22" s="1"/>
  <c r="F264" i="22" a="1"/>
  <c r="F264" i="22" s="1"/>
  <c r="E264" i="22" a="1"/>
  <c r="E264" i="22" s="1"/>
  <c r="D264" i="22" a="1"/>
  <c r="D264" i="22" s="1"/>
  <c r="C264" i="22" a="1"/>
  <c r="C264" i="22" s="1"/>
  <c r="R263" i="22" a="1"/>
  <c r="R263" i="22" s="1"/>
  <c r="Q263" i="22" a="1"/>
  <c r="Q263" i="22" s="1"/>
  <c r="P263" i="22" a="1"/>
  <c r="P263" i="22" s="1"/>
  <c r="O263" i="22" a="1"/>
  <c r="O263" i="22" s="1"/>
  <c r="N263" i="22" a="1"/>
  <c r="N263" i="22" s="1"/>
  <c r="M263" i="22" a="1"/>
  <c r="M263" i="22" s="1"/>
  <c r="L263" i="22" a="1"/>
  <c r="L263" i="22" s="1"/>
  <c r="K263" i="22" a="1"/>
  <c r="K263" i="22" s="1"/>
  <c r="J263" i="22" a="1"/>
  <c r="J263" i="22" s="1"/>
  <c r="I263" i="22" a="1"/>
  <c r="I263" i="22" s="1"/>
  <c r="H263" i="22" a="1"/>
  <c r="H263" i="22" s="1"/>
  <c r="G263" i="22" a="1"/>
  <c r="G263" i="22" s="1"/>
  <c r="F263" i="22" a="1"/>
  <c r="F263" i="22" s="1"/>
  <c r="E263" i="22" a="1"/>
  <c r="E263" i="22" s="1"/>
  <c r="D263" i="22" a="1"/>
  <c r="D263" i="22" s="1"/>
  <c r="C263" i="22" a="1"/>
  <c r="C263" i="22" s="1"/>
  <c r="R262" i="22" a="1"/>
  <c r="R262" i="22" s="1"/>
  <c r="Q262" i="22" a="1"/>
  <c r="Q262" i="22" s="1"/>
  <c r="P262" i="22" a="1"/>
  <c r="P262" i="22" s="1"/>
  <c r="O262" i="22" a="1"/>
  <c r="O262" i="22" s="1"/>
  <c r="N262" i="22" a="1"/>
  <c r="N262" i="22" s="1"/>
  <c r="M262" i="22" a="1"/>
  <c r="M262" i="22" s="1"/>
  <c r="L262" i="22" a="1"/>
  <c r="L262" i="22" s="1"/>
  <c r="K262" i="22" a="1"/>
  <c r="K262" i="22" s="1"/>
  <c r="J262" i="22" a="1"/>
  <c r="J262" i="22" s="1"/>
  <c r="I262" i="22" a="1"/>
  <c r="I262" i="22" s="1"/>
  <c r="H262" i="22" a="1"/>
  <c r="H262" i="22" s="1"/>
  <c r="G262" i="22" a="1"/>
  <c r="G262" i="22" s="1"/>
  <c r="F262" i="22" a="1"/>
  <c r="F262" i="22" s="1"/>
  <c r="E262" i="22" a="1"/>
  <c r="E262" i="22" s="1"/>
  <c r="D262" i="22" a="1"/>
  <c r="D262" i="22" s="1"/>
  <c r="C262" i="22" a="1"/>
  <c r="C262" i="22" s="1"/>
  <c r="R261" i="22" a="1"/>
  <c r="R261" i="22" s="1"/>
  <c r="Q261" i="22" a="1"/>
  <c r="Q261" i="22" s="1"/>
  <c r="P261" i="22" a="1"/>
  <c r="P261" i="22" s="1"/>
  <c r="O261" i="22" a="1"/>
  <c r="O261" i="22" s="1"/>
  <c r="N261" i="22" a="1"/>
  <c r="N261" i="22" s="1"/>
  <c r="M261" i="22" a="1"/>
  <c r="M261" i="22" s="1"/>
  <c r="L261" i="22" a="1"/>
  <c r="L261" i="22" s="1"/>
  <c r="K261" i="22" a="1"/>
  <c r="K261" i="22" s="1"/>
  <c r="J261" i="22" a="1"/>
  <c r="J261" i="22" s="1"/>
  <c r="I261" i="22" a="1"/>
  <c r="I261" i="22" s="1"/>
  <c r="H261" i="22" a="1"/>
  <c r="H261" i="22" s="1"/>
  <c r="G261" i="22" a="1"/>
  <c r="G261" i="22" s="1"/>
  <c r="F261" i="22" a="1"/>
  <c r="F261" i="22" s="1"/>
  <c r="E261" i="22" a="1"/>
  <c r="E261" i="22" s="1"/>
  <c r="D261" i="22" a="1"/>
  <c r="D261" i="22" s="1"/>
  <c r="C261" i="22" a="1"/>
  <c r="C261" i="22" s="1"/>
  <c r="R260" i="22" a="1"/>
  <c r="R260" i="22" s="1"/>
  <c r="Q260" i="22" a="1"/>
  <c r="Q260" i="22" s="1"/>
  <c r="P260" i="22" a="1"/>
  <c r="P260" i="22" s="1"/>
  <c r="O260" i="22" a="1"/>
  <c r="O260" i="22" s="1"/>
  <c r="N260" i="22" a="1"/>
  <c r="N260" i="22" s="1"/>
  <c r="M260" i="22" a="1"/>
  <c r="M260" i="22" s="1"/>
  <c r="L260" i="22" a="1"/>
  <c r="L260" i="22" s="1"/>
  <c r="K260" i="22" a="1"/>
  <c r="K260" i="22" s="1"/>
  <c r="J260" i="22" a="1"/>
  <c r="J260" i="22" s="1"/>
  <c r="I260" i="22" a="1"/>
  <c r="I260" i="22" s="1"/>
  <c r="H260" i="22" a="1"/>
  <c r="H260" i="22" s="1"/>
  <c r="G260" i="22" a="1"/>
  <c r="G260" i="22" s="1"/>
  <c r="F260" i="22" a="1"/>
  <c r="F260" i="22" s="1"/>
  <c r="E260" i="22" a="1"/>
  <c r="E260" i="22" s="1"/>
  <c r="D260" i="22" a="1"/>
  <c r="D260" i="22" s="1"/>
  <c r="C260" i="22" a="1"/>
  <c r="C260" i="22" s="1"/>
  <c r="R259" i="22" a="1"/>
  <c r="R259" i="22" s="1"/>
  <c r="Q259" i="22" a="1"/>
  <c r="Q259" i="22" s="1"/>
  <c r="P259" i="22" a="1"/>
  <c r="P259" i="22" s="1"/>
  <c r="O259" i="22" a="1"/>
  <c r="O259" i="22" s="1"/>
  <c r="N259" i="22" a="1"/>
  <c r="N259" i="22" s="1"/>
  <c r="M259" i="22" a="1"/>
  <c r="M259" i="22" s="1"/>
  <c r="L259" i="22" a="1"/>
  <c r="L259" i="22" s="1"/>
  <c r="K259" i="22" a="1"/>
  <c r="K259" i="22" s="1"/>
  <c r="J259" i="22" a="1"/>
  <c r="J259" i="22" s="1"/>
  <c r="I259" i="22" a="1"/>
  <c r="I259" i="22" s="1"/>
  <c r="H259" i="22" a="1"/>
  <c r="H259" i="22" s="1"/>
  <c r="G259" i="22" a="1"/>
  <c r="G259" i="22" s="1"/>
  <c r="F259" i="22" a="1"/>
  <c r="F259" i="22" s="1"/>
  <c r="E259" i="22" a="1"/>
  <c r="E259" i="22" s="1"/>
  <c r="D259" i="22" a="1"/>
  <c r="D259" i="22" s="1"/>
  <c r="C259" i="22" a="1"/>
  <c r="C259" i="22" s="1"/>
  <c r="R258" i="22" a="1"/>
  <c r="R258" i="22" s="1"/>
  <c r="Q258" i="22" a="1"/>
  <c r="Q258" i="22" s="1"/>
  <c r="P258" i="22" a="1"/>
  <c r="P258" i="22" s="1"/>
  <c r="O258" i="22" a="1"/>
  <c r="O258" i="22" s="1"/>
  <c r="N258" i="22" a="1"/>
  <c r="N258" i="22" s="1"/>
  <c r="M258" i="22" a="1"/>
  <c r="M258" i="22" s="1"/>
  <c r="L258" i="22" a="1"/>
  <c r="L258" i="22" s="1"/>
  <c r="K258" i="22" a="1"/>
  <c r="K258" i="22" s="1"/>
  <c r="J258" i="22" a="1"/>
  <c r="J258" i="22" s="1"/>
  <c r="I258" i="22" a="1"/>
  <c r="I258" i="22" s="1"/>
  <c r="H258" i="22" a="1"/>
  <c r="H258" i="22" s="1"/>
  <c r="G258" i="22" a="1"/>
  <c r="G258" i="22" s="1"/>
  <c r="F258" i="22" a="1"/>
  <c r="F258" i="22" s="1"/>
  <c r="E258" i="22" a="1"/>
  <c r="E258" i="22" s="1"/>
  <c r="D258" i="22" a="1"/>
  <c r="D258" i="22" s="1"/>
  <c r="C258" i="22" a="1"/>
  <c r="C258" i="22" s="1"/>
  <c r="R257" i="22" a="1"/>
  <c r="R257" i="22" s="1"/>
  <c r="Q257" i="22" a="1"/>
  <c r="Q257" i="22" s="1"/>
  <c r="P257" i="22" a="1"/>
  <c r="P257" i="22" s="1"/>
  <c r="O257" i="22" a="1"/>
  <c r="O257" i="22" s="1"/>
  <c r="N257" i="22" a="1"/>
  <c r="N257" i="22" s="1"/>
  <c r="M257" i="22" a="1"/>
  <c r="M257" i="22" s="1"/>
  <c r="L257" i="22" a="1"/>
  <c r="L257" i="22" s="1"/>
  <c r="K257" i="22" a="1"/>
  <c r="K257" i="22" s="1"/>
  <c r="J257" i="22" a="1"/>
  <c r="J257" i="22" s="1"/>
  <c r="I257" i="22" a="1"/>
  <c r="I257" i="22" s="1"/>
  <c r="H257" i="22" a="1"/>
  <c r="H257" i="22" s="1"/>
  <c r="G257" i="22" a="1"/>
  <c r="G257" i="22" s="1"/>
  <c r="F257" i="22" a="1"/>
  <c r="F257" i="22" s="1"/>
  <c r="E257" i="22" a="1"/>
  <c r="E257" i="22" s="1"/>
  <c r="D257" i="22" a="1"/>
  <c r="D257" i="22" s="1"/>
  <c r="C257" i="22" a="1"/>
  <c r="C257" i="22" s="1"/>
  <c r="R256" i="22" a="1"/>
  <c r="R256" i="22" s="1"/>
  <c r="Q256" i="22" a="1"/>
  <c r="Q256" i="22" s="1"/>
  <c r="P256" i="22" a="1"/>
  <c r="P256" i="22" s="1"/>
  <c r="O256" i="22" a="1"/>
  <c r="O256" i="22" s="1"/>
  <c r="N256" i="22" a="1"/>
  <c r="N256" i="22" s="1"/>
  <c r="M256" i="22" a="1"/>
  <c r="M256" i="22" s="1"/>
  <c r="L256" i="22" a="1"/>
  <c r="L256" i="22" s="1"/>
  <c r="K256" i="22" a="1"/>
  <c r="K256" i="22" s="1"/>
  <c r="J256" i="22" a="1"/>
  <c r="J256" i="22" s="1"/>
  <c r="I256" i="22" a="1"/>
  <c r="I256" i="22" s="1"/>
  <c r="H256" i="22" a="1"/>
  <c r="H256" i="22" s="1"/>
  <c r="G256" i="22" a="1"/>
  <c r="G256" i="22" s="1"/>
  <c r="F256" i="22" a="1"/>
  <c r="F256" i="22" s="1"/>
  <c r="E256" i="22" a="1"/>
  <c r="E256" i="22" s="1"/>
  <c r="D256" i="22" a="1"/>
  <c r="D256" i="22" s="1"/>
  <c r="C256" i="22" a="1"/>
  <c r="C256" i="22" s="1"/>
  <c r="R250" i="22" a="1"/>
  <c r="R250" i="22" s="1"/>
  <c r="Q250" i="22" a="1"/>
  <c r="Q250" i="22" s="1"/>
  <c r="P250" i="22" a="1"/>
  <c r="P250" i="22" s="1"/>
  <c r="O250" i="22" a="1"/>
  <c r="O250" i="22" s="1"/>
  <c r="N250" i="22" a="1"/>
  <c r="N250" i="22" s="1"/>
  <c r="M250" i="22" a="1"/>
  <c r="M250" i="22" s="1"/>
  <c r="L250" i="22" a="1"/>
  <c r="L250" i="22" s="1"/>
  <c r="K250" i="22" a="1"/>
  <c r="K250" i="22" s="1"/>
  <c r="J250" i="22" a="1"/>
  <c r="J250" i="22" s="1"/>
  <c r="I250" i="22" a="1"/>
  <c r="I250" i="22" s="1"/>
  <c r="H250" i="22" a="1"/>
  <c r="H250" i="22" s="1"/>
  <c r="G250" i="22" a="1"/>
  <c r="G250" i="22" s="1"/>
  <c r="F250" i="22" a="1"/>
  <c r="F250" i="22" s="1"/>
  <c r="E250" i="22" a="1"/>
  <c r="E250" i="22" s="1"/>
  <c r="D250" i="22" a="1"/>
  <c r="D250" i="22" s="1"/>
  <c r="C250" i="22" a="1"/>
  <c r="C250" i="22" s="1"/>
  <c r="R249" i="22" a="1"/>
  <c r="R249" i="22" s="1"/>
  <c r="Q249" i="22" a="1"/>
  <c r="Q249" i="22" s="1"/>
  <c r="P249" i="22" a="1"/>
  <c r="P249" i="22" s="1"/>
  <c r="O249" i="22" a="1"/>
  <c r="O249" i="22" s="1"/>
  <c r="N249" i="22" a="1"/>
  <c r="N249" i="22" s="1"/>
  <c r="M249" i="22" a="1"/>
  <c r="M249" i="22" s="1"/>
  <c r="L249" i="22" a="1"/>
  <c r="L249" i="22" s="1"/>
  <c r="K249" i="22" a="1"/>
  <c r="K249" i="22" s="1"/>
  <c r="J249" i="22" a="1"/>
  <c r="J249" i="22" s="1"/>
  <c r="I249" i="22" a="1"/>
  <c r="I249" i="22" s="1"/>
  <c r="H249" i="22" a="1"/>
  <c r="H249" i="22" s="1"/>
  <c r="G249" i="22" a="1"/>
  <c r="G249" i="22" s="1"/>
  <c r="F249" i="22" a="1"/>
  <c r="F249" i="22" s="1"/>
  <c r="E249" i="22" a="1"/>
  <c r="E249" i="22" s="1"/>
  <c r="D249" i="22" a="1"/>
  <c r="D249" i="22" s="1"/>
  <c r="C249" i="22" a="1"/>
  <c r="C249" i="22" s="1"/>
  <c r="R248" i="22" a="1"/>
  <c r="R248" i="22" s="1"/>
  <c r="Q248" i="22" a="1"/>
  <c r="Q248" i="22" s="1"/>
  <c r="P248" i="22" a="1"/>
  <c r="P248" i="22" s="1"/>
  <c r="O248" i="22" a="1"/>
  <c r="O248" i="22" s="1"/>
  <c r="N248" i="22" a="1"/>
  <c r="N248" i="22" s="1"/>
  <c r="M248" i="22" a="1"/>
  <c r="M248" i="22" s="1"/>
  <c r="L248" i="22" a="1"/>
  <c r="L248" i="22" s="1"/>
  <c r="K248" i="22" a="1"/>
  <c r="K248" i="22" s="1"/>
  <c r="J248" i="22" a="1"/>
  <c r="J248" i="22" s="1"/>
  <c r="I248" i="22" a="1"/>
  <c r="I248" i="22" s="1"/>
  <c r="H248" i="22" a="1"/>
  <c r="H248" i="22" s="1"/>
  <c r="G248" i="22" a="1"/>
  <c r="G248" i="22" s="1"/>
  <c r="F248" i="22" a="1"/>
  <c r="F248" i="22" s="1"/>
  <c r="E248" i="22" a="1"/>
  <c r="E248" i="22" s="1"/>
  <c r="D248" i="22" a="1"/>
  <c r="D248" i="22" s="1"/>
  <c r="C248" i="22" a="1"/>
  <c r="C248" i="22" s="1"/>
  <c r="R247" i="22" a="1"/>
  <c r="R247" i="22" s="1"/>
  <c r="Q247" i="22" a="1"/>
  <c r="Q247" i="22" s="1"/>
  <c r="P247" i="22" a="1"/>
  <c r="P247" i="22" s="1"/>
  <c r="O247" i="22" a="1"/>
  <c r="O247" i="22" s="1"/>
  <c r="N247" i="22" a="1"/>
  <c r="N247" i="22" s="1"/>
  <c r="M247" i="22" a="1"/>
  <c r="M247" i="22" s="1"/>
  <c r="L247" i="22" a="1"/>
  <c r="L247" i="22" s="1"/>
  <c r="K247" i="22" a="1"/>
  <c r="K247" i="22" s="1"/>
  <c r="J247" i="22" a="1"/>
  <c r="J247" i="22" s="1"/>
  <c r="I247" i="22" a="1"/>
  <c r="I247" i="22" s="1"/>
  <c r="H247" i="22" a="1"/>
  <c r="H247" i="22" s="1"/>
  <c r="G247" i="22" a="1"/>
  <c r="G247" i="22" s="1"/>
  <c r="F247" i="22" a="1"/>
  <c r="F247" i="22" s="1"/>
  <c r="E247" i="22" a="1"/>
  <c r="E247" i="22" s="1"/>
  <c r="D247" i="22" a="1"/>
  <c r="D247" i="22" s="1"/>
  <c r="C247" i="22" a="1"/>
  <c r="C247" i="22" s="1"/>
  <c r="R246" i="22" a="1"/>
  <c r="R246" i="22" s="1"/>
  <c r="Q246" i="22" a="1"/>
  <c r="Q246" i="22" s="1"/>
  <c r="P246" i="22" a="1"/>
  <c r="P246" i="22" s="1"/>
  <c r="O246" i="22" a="1"/>
  <c r="O246" i="22" s="1"/>
  <c r="N246" i="22" a="1"/>
  <c r="N246" i="22" s="1"/>
  <c r="M246" i="22" a="1"/>
  <c r="M246" i="22" s="1"/>
  <c r="L246" i="22" a="1"/>
  <c r="L246" i="22" s="1"/>
  <c r="K246" i="22" a="1"/>
  <c r="K246" i="22" s="1"/>
  <c r="J246" i="22" a="1"/>
  <c r="J246" i="22" s="1"/>
  <c r="I246" i="22" a="1"/>
  <c r="I246" i="22" s="1"/>
  <c r="H246" i="22" a="1"/>
  <c r="H246" i="22" s="1"/>
  <c r="G246" i="22" a="1"/>
  <c r="G246" i="22" s="1"/>
  <c r="F246" i="22" a="1"/>
  <c r="F246" i="22" s="1"/>
  <c r="E246" i="22" a="1"/>
  <c r="E246" i="22" s="1"/>
  <c r="D246" i="22" a="1"/>
  <c r="D246" i="22" s="1"/>
  <c r="C246" i="22" a="1"/>
  <c r="C246" i="22" s="1"/>
  <c r="R245" i="22" a="1"/>
  <c r="R245" i="22" s="1"/>
  <c r="Q245" i="22" a="1"/>
  <c r="Q245" i="22" s="1"/>
  <c r="P245" i="22" a="1"/>
  <c r="P245" i="22" s="1"/>
  <c r="O245" i="22" a="1"/>
  <c r="O245" i="22" s="1"/>
  <c r="N245" i="22" a="1"/>
  <c r="N245" i="22" s="1"/>
  <c r="M245" i="22" a="1"/>
  <c r="M245" i="22" s="1"/>
  <c r="L245" i="22" a="1"/>
  <c r="L245" i="22" s="1"/>
  <c r="K245" i="22" a="1"/>
  <c r="K245" i="22" s="1"/>
  <c r="J245" i="22" a="1"/>
  <c r="J245" i="22" s="1"/>
  <c r="I245" i="22" a="1"/>
  <c r="I245" i="22" s="1"/>
  <c r="H245" i="22" a="1"/>
  <c r="H245" i="22" s="1"/>
  <c r="G245" i="22" a="1"/>
  <c r="G245" i="22" s="1"/>
  <c r="F245" i="22" a="1"/>
  <c r="F245" i="22" s="1"/>
  <c r="E245" i="22" a="1"/>
  <c r="E245" i="22" s="1"/>
  <c r="D245" i="22" a="1"/>
  <c r="D245" i="22" s="1"/>
  <c r="C245" i="22" a="1"/>
  <c r="C245" i="22" s="1"/>
  <c r="R244" i="22" a="1"/>
  <c r="R244" i="22" s="1"/>
  <c r="Q244" i="22" a="1"/>
  <c r="Q244" i="22" s="1"/>
  <c r="P244" i="22" a="1"/>
  <c r="P244" i="22" s="1"/>
  <c r="O244" i="22" a="1"/>
  <c r="O244" i="22" s="1"/>
  <c r="N244" i="22" a="1"/>
  <c r="N244" i="22" s="1"/>
  <c r="M244" i="22" a="1"/>
  <c r="M244" i="22" s="1"/>
  <c r="L244" i="22" a="1"/>
  <c r="L244" i="22" s="1"/>
  <c r="K244" i="22" a="1"/>
  <c r="K244" i="22" s="1"/>
  <c r="J244" i="22" a="1"/>
  <c r="J244" i="22" s="1"/>
  <c r="I244" i="22" a="1"/>
  <c r="I244" i="22" s="1"/>
  <c r="H244" i="22" a="1"/>
  <c r="H244" i="22" s="1"/>
  <c r="G244" i="22" a="1"/>
  <c r="G244" i="22" s="1"/>
  <c r="F244" i="22" a="1"/>
  <c r="F244" i="22" s="1"/>
  <c r="E244" i="22" a="1"/>
  <c r="E244" i="22" s="1"/>
  <c r="D244" i="22" a="1"/>
  <c r="D244" i="22" s="1"/>
  <c r="C244" i="22" a="1"/>
  <c r="C244" i="22" s="1"/>
  <c r="R243" i="22" a="1"/>
  <c r="R243" i="22" s="1"/>
  <c r="Q243" i="22" a="1"/>
  <c r="Q243" i="22" s="1"/>
  <c r="P243" i="22" a="1"/>
  <c r="P243" i="22" s="1"/>
  <c r="O243" i="22" a="1"/>
  <c r="O243" i="22" s="1"/>
  <c r="N243" i="22" a="1"/>
  <c r="N243" i="22" s="1"/>
  <c r="M243" i="22" a="1"/>
  <c r="M243" i="22" s="1"/>
  <c r="L243" i="22" a="1"/>
  <c r="L243" i="22" s="1"/>
  <c r="K243" i="22" a="1"/>
  <c r="K243" i="22" s="1"/>
  <c r="J243" i="22" a="1"/>
  <c r="J243" i="22" s="1"/>
  <c r="I243" i="22" a="1"/>
  <c r="I243" i="22" s="1"/>
  <c r="H243" i="22" a="1"/>
  <c r="H243" i="22" s="1"/>
  <c r="G243" i="22" a="1"/>
  <c r="G243" i="22" s="1"/>
  <c r="F243" i="22" a="1"/>
  <c r="F243" i="22" s="1"/>
  <c r="E243" i="22" a="1"/>
  <c r="E243" i="22" s="1"/>
  <c r="D243" i="22" a="1"/>
  <c r="D243" i="22" s="1"/>
  <c r="C243" i="22" a="1"/>
  <c r="C243" i="22" s="1"/>
  <c r="R242" i="22" a="1"/>
  <c r="R242" i="22" s="1"/>
  <c r="Q242" i="22" a="1"/>
  <c r="Q242" i="22" s="1"/>
  <c r="P242" i="22" a="1"/>
  <c r="P242" i="22" s="1"/>
  <c r="O242" i="22" a="1"/>
  <c r="O242" i="22" s="1"/>
  <c r="N242" i="22" a="1"/>
  <c r="N242" i="22" s="1"/>
  <c r="M242" i="22" a="1"/>
  <c r="M242" i="22" s="1"/>
  <c r="L242" i="22" a="1"/>
  <c r="L242" i="22" s="1"/>
  <c r="K242" i="22" a="1"/>
  <c r="K242" i="22" s="1"/>
  <c r="J242" i="22" a="1"/>
  <c r="J242" i="22" s="1"/>
  <c r="I242" i="22" a="1"/>
  <c r="I242" i="22" s="1"/>
  <c r="H242" i="22" a="1"/>
  <c r="H242" i="22" s="1"/>
  <c r="G242" i="22" a="1"/>
  <c r="G242" i="22" s="1"/>
  <c r="F242" i="22" a="1"/>
  <c r="F242" i="22" s="1"/>
  <c r="E242" i="22" a="1"/>
  <c r="E242" i="22" s="1"/>
  <c r="D242" i="22" a="1"/>
  <c r="D242" i="22" s="1"/>
  <c r="C242" i="22" a="1"/>
  <c r="C242" i="22" s="1"/>
  <c r="R241" i="22" a="1"/>
  <c r="R241" i="22" s="1"/>
  <c r="Q241" i="22" a="1"/>
  <c r="Q241" i="22" s="1"/>
  <c r="P241" i="22" a="1"/>
  <c r="P241" i="22" s="1"/>
  <c r="O241" i="22" a="1"/>
  <c r="O241" i="22" s="1"/>
  <c r="N241" i="22" a="1"/>
  <c r="N241" i="22" s="1"/>
  <c r="M241" i="22" a="1"/>
  <c r="M241" i="22" s="1"/>
  <c r="L241" i="22" a="1"/>
  <c r="L241" i="22" s="1"/>
  <c r="K241" i="22" a="1"/>
  <c r="K241" i="22" s="1"/>
  <c r="J241" i="22" a="1"/>
  <c r="J241" i="22" s="1"/>
  <c r="I241" i="22" a="1"/>
  <c r="I241" i="22" s="1"/>
  <c r="H241" i="22" a="1"/>
  <c r="H241" i="22" s="1"/>
  <c r="G241" i="22" a="1"/>
  <c r="G241" i="22" s="1"/>
  <c r="F241" i="22" a="1"/>
  <c r="F241" i="22" s="1"/>
  <c r="E241" i="22" a="1"/>
  <c r="E241" i="22" s="1"/>
  <c r="D241" i="22" a="1"/>
  <c r="D241" i="22" s="1"/>
  <c r="C241" i="22" a="1"/>
  <c r="C241" i="22" s="1"/>
  <c r="R240" i="22" a="1"/>
  <c r="R240" i="22" s="1"/>
  <c r="Q240" i="22" a="1"/>
  <c r="Q240" i="22" s="1"/>
  <c r="P240" i="22" a="1"/>
  <c r="P240" i="22" s="1"/>
  <c r="O240" i="22" a="1"/>
  <c r="O240" i="22" s="1"/>
  <c r="N240" i="22" a="1"/>
  <c r="N240" i="22" s="1"/>
  <c r="M240" i="22" a="1"/>
  <c r="M240" i="22" s="1"/>
  <c r="L240" i="22" a="1"/>
  <c r="L240" i="22" s="1"/>
  <c r="K240" i="22" a="1"/>
  <c r="K240" i="22" s="1"/>
  <c r="J240" i="22" a="1"/>
  <c r="J240" i="22" s="1"/>
  <c r="I240" i="22" a="1"/>
  <c r="I240" i="22" s="1"/>
  <c r="H240" i="22" a="1"/>
  <c r="H240" i="22" s="1"/>
  <c r="G240" i="22" a="1"/>
  <c r="G240" i="22" s="1"/>
  <c r="F240" i="22" a="1"/>
  <c r="F240" i="22" s="1"/>
  <c r="E240" i="22" a="1"/>
  <c r="E240" i="22" s="1"/>
  <c r="D240" i="22" a="1"/>
  <c r="D240" i="22" s="1"/>
  <c r="C240" i="22" a="1"/>
  <c r="C240" i="22" s="1"/>
  <c r="R239" i="22" a="1"/>
  <c r="R239" i="22" s="1"/>
  <c r="Q239" i="22" a="1"/>
  <c r="Q239" i="22" s="1"/>
  <c r="P239" i="22" a="1"/>
  <c r="P239" i="22" s="1"/>
  <c r="O239" i="22" a="1"/>
  <c r="O239" i="22" s="1"/>
  <c r="N239" i="22" a="1"/>
  <c r="N239" i="22" s="1"/>
  <c r="M239" i="22" a="1"/>
  <c r="M239" i="22" s="1"/>
  <c r="L239" i="22" a="1"/>
  <c r="L239" i="22" s="1"/>
  <c r="K239" i="22" a="1"/>
  <c r="K239" i="22" s="1"/>
  <c r="J239" i="22" a="1"/>
  <c r="J239" i="22" s="1"/>
  <c r="I239" i="22" a="1"/>
  <c r="I239" i="22" s="1"/>
  <c r="H239" i="22" a="1"/>
  <c r="H239" i="22" s="1"/>
  <c r="G239" i="22" a="1"/>
  <c r="G239" i="22" s="1"/>
  <c r="F239" i="22" a="1"/>
  <c r="F239" i="22" s="1"/>
  <c r="E239" i="22" a="1"/>
  <c r="E239" i="22" s="1"/>
  <c r="D239" i="22" a="1"/>
  <c r="D239" i="22" s="1"/>
  <c r="C239" i="22" a="1"/>
  <c r="C239" i="22" s="1"/>
  <c r="R238" i="22" a="1"/>
  <c r="R238" i="22" s="1"/>
  <c r="Q238" i="22" a="1"/>
  <c r="Q238" i="22" s="1"/>
  <c r="P238" i="22" a="1"/>
  <c r="P238" i="22" s="1"/>
  <c r="O238" i="22" a="1"/>
  <c r="O238" i="22" s="1"/>
  <c r="N238" i="22" a="1"/>
  <c r="N238" i="22" s="1"/>
  <c r="M238" i="22" a="1"/>
  <c r="M238" i="22" s="1"/>
  <c r="L238" i="22" a="1"/>
  <c r="L238" i="22" s="1"/>
  <c r="K238" i="22" a="1"/>
  <c r="K238" i="22" s="1"/>
  <c r="J238" i="22" a="1"/>
  <c r="J238" i="22" s="1"/>
  <c r="I238" i="22" a="1"/>
  <c r="I238" i="22" s="1"/>
  <c r="H238" i="22" a="1"/>
  <c r="H238" i="22" s="1"/>
  <c r="G238" i="22" a="1"/>
  <c r="G238" i="22" s="1"/>
  <c r="F238" i="22" a="1"/>
  <c r="F238" i="22" s="1"/>
  <c r="E238" i="22" a="1"/>
  <c r="E238" i="22" s="1"/>
  <c r="D238" i="22" a="1"/>
  <c r="D238" i="22" s="1"/>
  <c r="C238" i="22" a="1"/>
  <c r="C238" i="22" s="1"/>
  <c r="R237" i="22" a="1"/>
  <c r="R237" i="22" s="1"/>
  <c r="Q237" i="22" a="1"/>
  <c r="Q237" i="22" s="1"/>
  <c r="P237" i="22" a="1"/>
  <c r="P237" i="22" s="1"/>
  <c r="O237" i="22" a="1"/>
  <c r="O237" i="22" s="1"/>
  <c r="N237" i="22" a="1"/>
  <c r="N237" i="22" s="1"/>
  <c r="M237" i="22" a="1"/>
  <c r="M237" i="22" s="1"/>
  <c r="L237" i="22" a="1"/>
  <c r="L237" i="22" s="1"/>
  <c r="K237" i="22" a="1"/>
  <c r="K237" i="22" s="1"/>
  <c r="J237" i="22" a="1"/>
  <c r="J237" i="22" s="1"/>
  <c r="I237" i="22" a="1"/>
  <c r="I237" i="22" s="1"/>
  <c r="H237" i="22" a="1"/>
  <c r="H237" i="22" s="1"/>
  <c r="G237" i="22" a="1"/>
  <c r="G237" i="22" s="1"/>
  <c r="F237" i="22" a="1"/>
  <c r="F237" i="22" s="1"/>
  <c r="E237" i="22" a="1"/>
  <c r="E237" i="22" s="1"/>
  <c r="D237" i="22" a="1"/>
  <c r="D237" i="22" s="1"/>
  <c r="C237" i="22" a="1"/>
  <c r="C237" i="22" s="1"/>
  <c r="R236" i="22" a="1"/>
  <c r="R236" i="22" s="1"/>
  <c r="Q236" i="22" a="1"/>
  <c r="Q236" i="22" s="1"/>
  <c r="P236" i="22" a="1"/>
  <c r="P236" i="22" s="1"/>
  <c r="O236" i="22" a="1"/>
  <c r="O236" i="22" s="1"/>
  <c r="N236" i="22" a="1"/>
  <c r="N236" i="22" s="1"/>
  <c r="M236" i="22" a="1"/>
  <c r="M236" i="22" s="1"/>
  <c r="L236" i="22" a="1"/>
  <c r="L236" i="22" s="1"/>
  <c r="K236" i="22" a="1"/>
  <c r="K236" i="22" s="1"/>
  <c r="J236" i="22" a="1"/>
  <c r="J236" i="22" s="1"/>
  <c r="I236" i="22" a="1"/>
  <c r="I236" i="22" s="1"/>
  <c r="H236" i="22" a="1"/>
  <c r="H236" i="22" s="1"/>
  <c r="G236" i="22" a="1"/>
  <c r="G236" i="22" s="1"/>
  <c r="F236" i="22" a="1"/>
  <c r="F236" i="22" s="1"/>
  <c r="E236" i="22" a="1"/>
  <c r="E236" i="22" s="1"/>
  <c r="D236" i="22" a="1"/>
  <c r="D236" i="22" s="1"/>
  <c r="C236" i="22" a="1"/>
  <c r="C236" i="22" s="1"/>
  <c r="R235" i="22" a="1"/>
  <c r="R235" i="22" s="1"/>
  <c r="Q235" i="22" a="1"/>
  <c r="Q235" i="22" s="1"/>
  <c r="P235" i="22" a="1"/>
  <c r="P235" i="22" s="1"/>
  <c r="O235" i="22" a="1"/>
  <c r="O235" i="22" s="1"/>
  <c r="N235" i="22" a="1"/>
  <c r="N235" i="22" s="1"/>
  <c r="M235" i="22" a="1"/>
  <c r="M235" i="22" s="1"/>
  <c r="L235" i="22" a="1"/>
  <c r="L235" i="22" s="1"/>
  <c r="K235" i="22" a="1"/>
  <c r="K235" i="22" s="1"/>
  <c r="J235" i="22" a="1"/>
  <c r="J235" i="22" s="1"/>
  <c r="I235" i="22" a="1"/>
  <c r="I235" i="22" s="1"/>
  <c r="H235" i="22" a="1"/>
  <c r="H235" i="22" s="1"/>
  <c r="G235" i="22" a="1"/>
  <c r="G235" i="22" s="1"/>
  <c r="F235" i="22" a="1"/>
  <c r="F235" i="22" s="1"/>
  <c r="E235" i="22" a="1"/>
  <c r="E235" i="22" s="1"/>
  <c r="D235" i="22" a="1"/>
  <c r="D235" i="22" s="1"/>
  <c r="C235" i="22" a="1"/>
  <c r="C235" i="22" s="1"/>
  <c r="R234" i="22" a="1"/>
  <c r="R234" i="22" s="1"/>
  <c r="Q234" i="22" a="1"/>
  <c r="Q234" i="22" s="1"/>
  <c r="P234" i="22" a="1"/>
  <c r="P234" i="22" s="1"/>
  <c r="O234" i="22" a="1"/>
  <c r="O234" i="22" s="1"/>
  <c r="N234" i="22" a="1"/>
  <c r="N234" i="22" s="1"/>
  <c r="M234" i="22" a="1"/>
  <c r="M234" i="22" s="1"/>
  <c r="L234" i="22" a="1"/>
  <c r="L234" i="22" s="1"/>
  <c r="K234" i="22" a="1"/>
  <c r="K234" i="22" s="1"/>
  <c r="J234" i="22" a="1"/>
  <c r="J234" i="22" s="1"/>
  <c r="I234" i="22" a="1"/>
  <c r="I234" i="22" s="1"/>
  <c r="H234" i="22" a="1"/>
  <c r="H234" i="22" s="1"/>
  <c r="G234" i="22" a="1"/>
  <c r="G234" i="22" s="1"/>
  <c r="F234" i="22" a="1"/>
  <c r="F234" i="22" s="1"/>
  <c r="E234" i="22" a="1"/>
  <c r="E234" i="22" s="1"/>
  <c r="D234" i="22" a="1"/>
  <c r="D234" i="22" s="1"/>
  <c r="C234" i="22" a="1"/>
  <c r="C234" i="22" s="1"/>
  <c r="R233" i="22" a="1"/>
  <c r="R233" i="22" s="1"/>
  <c r="Q233" i="22" a="1"/>
  <c r="Q233" i="22" s="1"/>
  <c r="P233" i="22" a="1"/>
  <c r="P233" i="22" s="1"/>
  <c r="O233" i="22" a="1"/>
  <c r="O233" i="22" s="1"/>
  <c r="N233" i="22" a="1"/>
  <c r="N233" i="22" s="1"/>
  <c r="M233" i="22" a="1"/>
  <c r="M233" i="22" s="1"/>
  <c r="L233" i="22" a="1"/>
  <c r="L233" i="22" s="1"/>
  <c r="K233" i="22" a="1"/>
  <c r="K233" i="22" s="1"/>
  <c r="J233" i="22" a="1"/>
  <c r="J233" i="22" s="1"/>
  <c r="I233" i="22" a="1"/>
  <c r="I233" i="22" s="1"/>
  <c r="H233" i="22" a="1"/>
  <c r="H233" i="22" s="1"/>
  <c r="G233" i="22" a="1"/>
  <c r="G233" i="22" s="1"/>
  <c r="F233" i="22" a="1"/>
  <c r="F233" i="22" s="1"/>
  <c r="E233" i="22" a="1"/>
  <c r="E233" i="22" s="1"/>
  <c r="D233" i="22" a="1"/>
  <c r="D233" i="22" s="1"/>
  <c r="C233" i="22" a="1"/>
  <c r="C233" i="22" s="1"/>
  <c r="R232" i="22" a="1"/>
  <c r="R232" i="22" s="1"/>
  <c r="Q232" i="22" a="1"/>
  <c r="Q232" i="22" s="1"/>
  <c r="P232" i="22" a="1"/>
  <c r="P232" i="22" s="1"/>
  <c r="O232" i="22" a="1"/>
  <c r="O232" i="22" s="1"/>
  <c r="N232" i="22" a="1"/>
  <c r="N232" i="22" s="1"/>
  <c r="M232" i="22" a="1"/>
  <c r="M232" i="22" s="1"/>
  <c r="L232" i="22" a="1"/>
  <c r="L232" i="22" s="1"/>
  <c r="K232" i="22" a="1"/>
  <c r="K232" i="22" s="1"/>
  <c r="J232" i="22" a="1"/>
  <c r="J232" i="22" s="1"/>
  <c r="I232" i="22" a="1"/>
  <c r="I232" i="22" s="1"/>
  <c r="H232" i="22" a="1"/>
  <c r="H232" i="22" s="1"/>
  <c r="G232" i="22" a="1"/>
  <c r="G232" i="22" s="1"/>
  <c r="F232" i="22" a="1"/>
  <c r="F232" i="22" s="1"/>
  <c r="E232" i="22" a="1"/>
  <c r="E232" i="22" s="1"/>
  <c r="D232" i="22" a="1"/>
  <c r="D232" i="22" s="1"/>
  <c r="C232" i="22" a="1"/>
  <c r="C232" i="22" s="1"/>
  <c r="R231" i="22" a="1"/>
  <c r="R231" i="22" s="1"/>
  <c r="Q231" i="22" a="1"/>
  <c r="Q231" i="22" s="1"/>
  <c r="P231" i="22" a="1"/>
  <c r="P231" i="22" s="1"/>
  <c r="O231" i="22" a="1"/>
  <c r="O231" i="22" s="1"/>
  <c r="N231" i="22" a="1"/>
  <c r="N231" i="22" s="1"/>
  <c r="M231" i="22" a="1"/>
  <c r="M231" i="22" s="1"/>
  <c r="L231" i="22" a="1"/>
  <c r="L231" i="22" s="1"/>
  <c r="K231" i="22" a="1"/>
  <c r="K231" i="22" s="1"/>
  <c r="J231" i="22" a="1"/>
  <c r="J231" i="22" s="1"/>
  <c r="I231" i="22" a="1"/>
  <c r="I231" i="22" s="1"/>
  <c r="H231" i="22" a="1"/>
  <c r="H231" i="22" s="1"/>
  <c r="G231" i="22" a="1"/>
  <c r="G231" i="22" s="1"/>
  <c r="F231" i="22" a="1"/>
  <c r="F231" i="22" s="1"/>
  <c r="E231" i="22" a="1"/>
  <c r="E231" i="22" s="1"/>
  <c r="D231" i="22" a="1"/>
  <c r="D231" i="22" s="1"/>
  <c r="C231" i="22" a="1"/>
  <c r="C231" i="22" s="1"/>
  <c r="R230" i="22" a="1"/>
  <c r="R230" i="22" s="1"/>
  <c r="Q230" i="22" a="1"/>
  <c r="Q230" i="22" s="1"/>
  <c r="P230" i="22" a="1"/>
  <c r="P230" i="22" s="1"/>
  <c r="O230" i="22" a="1"/>
  <c r="O230" i="22" s="1"/>
  <c r="N230" i="22" a="1"/>
  <c r="N230" i="22" s="1"/>
  <c r="M230" i="22" a="1"/>
  <c r="M230" i="22" s="1"/>
  <c r="L230" i="22" a="1"/>
  <c r="L230" i="22" s="1"/>
  <c r="K230" i="22" a="1"/>
  <c r="K230" i="22" s="1"/>
  <c r="J230" i="22" a="1"/>
  <c r="J230" i="22" s="1"/>
  <c r="I230" i="22" a="1"/>
  <c r="I230" i="22" s="1"/>
  <c r="H230" i="22" a="1"/>
  <c r="H230" i="22" s="1"/>
  <c r="G230" i="22" a="1"/>
  <c r="G230" i="22" s="1"/>
  <c r="F230" i="22" a="1"/>
  <c r="F230" i="22" s="1"/>
  <c r="E230" i="22" a="1"/>
  <c r="E230" i="22" s="1"/>
  <c r="D230" i="22" a="1"/>
  <c r="D230" i="22" s="1"/>
  <c r="C230" i="22" a="1"/>
  <c r="C230" i="22" s="1"/>
  <c r="R229" i="22" a="1"/>
  <c r="R229" i="22" s="1"/>
  <c r="Q229" i="22" a="1"/>
  <c r="Q229" i="22" s="1"/>
  <c r="P229" i="22" a="1"/>
  <c r="P229" i="22" s="1"/>
  <c r="O229" i="22" a="1"/>
  <c r="O229" i="22" s="1"/>
  <c r="N229" i="22" a="1"/>
  <c r="N229" i="22" s="1"/>
  <c r="M229" i="22" a="1"/>
  <c r="M229" i="22" s="1"/>
  <c r="L229" i="22" a="1"/>
  <c r="L229" i="22" s="1"/>
  <c r="K229" i="22" a="1"/>
  <c r="K229" i="22" s="1"/>
  <c r="J229" i="22" a="1"/>
  <c r="J229" i="22" s="1"/>
  <c r="I229" i="22" a="1"/>
  <c r="I229" i="22" s="1"/>
  <c r="H229" i="22" a="1"/>
  <c r="H229" i="22" s="1"/>
  <c r="G229" i="22" a="1"/>
  <c r="G229" i="22" s="1"/>
  <c r="F229" i="22" a="1"/>
  <c r="F229" i="22" s="1"/>
  <c r="E229" i="22" a="1"/>
  <c r="E229" i="22" s="1"/>
  <c r="D229" i="22" a="1"/>
  <c r="D229" i="22" s="1"/>
  <c r="C229" i="22" a="1"/>
  <c r="C229" i="22" s="1"/>
  <c r="R228" i="22" a="1"/>
  <c r="R228" i="22" s="1"/>
  <c r="Q228" i="22" a="1"/>
  <c r="Q228" i="22" s="1"/>
  <c r="P228" i="22" a="1"/>
  <c r="P228" i="22" s="1"/>
  <c r="O228" i="22" a="1"/>
  <c r="O228" i="22" s="1"/>
  <c r="N228" i="22" a="1"/>
  <c r="N228" i="22" s="1"/>
  <c r="M228" i="22" a="1"/>
  <c r="M228" i="22" s="1"/>
  <c r="L228" i="22" a="1"/>
  <c r="L228" i="22" s="1"/>
  <c r="K228" i="22" a="1"/>
  <c r="K228" i="22" s="1"/>
  <c r="J228" i="22" a="1"/>
  <c r="J228" i="22" s="1"/>
  <c r="I228" i="22" a="1"/>
  <c r="I228" i="22" s="1"/>
  <c r="H228" i="22" a="1"/>
  <c r="H228" i="22" s="1"/>
  <c r="G228" i="22" a="1"/>
  <c r="G228" i="22" s="1"/>
  <c r="F228" i="22" a="1"/>
  <c r="F228" i="22" s="1"/>
  <c r="E228" i="22" a="1"/>
  <c r="E228" i="22" s="1"/>
  <c r="D228" i="22" a="1"/>
  <c r="D228" i="22" s="1"/>
  <c r="C228" i="22" a="1"/>
  <c r="C228" i="22" s="1"/>
  <c r="R227" i="22" a="1"/>
  <c r="R227" i="22" s="1"/>
  <c r="Q227" i="22" a="1"/>
  <c r="Q227" i="22" s="1"/>
  <c r="P227" i="22" a="1"/>
  <c r="P227" i="22" s="1"/>
  <c r="O227" i="22" a="1"/>
  <c r="O227" i="22" s="1"/>
  <c r="N227" i="22" a="1"/>
  <c r="N227" i="22" s="1"/>
  <c r="M227" i="22" a="1"/>
  <c r="M227" i="22" s="1"/>
  <c r="L227" i="22" a="1"/>
  <c r="L227" i="22" s="1"/>
  <c r="K227" i="22" a="1"/>
  <c r="K227" i="22" s="1"/>
  <c r="J227" i="22" a="1"/>
  <c r="J227" i="22" s="1"/>
  <c r="I227" i="22" a="1"/>
  <c r="I227" i="22" s="1"/>
  <c r="H227" i="22" a="1"/>
  <c r="H227" i="22" s="1"/>
  <c r="G227" i="22" a="1"/>
  <c r="G227" i="22" s="1"/>
  <c r="F227" i="22" a="1"/>
  <c r="F227" i="22" s="1"/>
  <c r="E227" i="22" a="1"/>
  <c r="E227" i="22" s="1"/>
  <c r="D227" i="22" a="1"/>
  <c r="D227" i="22" s="1"/>
  <c r="C227" i="22" a="1"/>
  <c r="C227" i="22" s="1"/>
  <c r="R226" i="22" a="1"/>
  <c r="R226" i="22" s="1"/>
  <c r="Q226" i="22" a="1"/>
  <c r="Q226" i="22" s="1"/>
  <c r="P226" i="22" a="1"/>
  <c r="P226" i="22" s="1"/>
  <c r="O226" i="22" a="1"/>
  <c r="O226" i="22" s="1"/>
  <c r="N226" i="22" a="1"/>
  <c r="N226" i="22" s="1"/>
  <c r="M226" i="22" a="1"/>
  <c r="M226" i="22" s="1"/>
  <c r="L226" i="22" a="1"/>
  <c r="L226" i="22" s="1"/>
  <c r="K226" i="22" a="1"/>
  <c r="K226" i="22" s="1"/>
  <c r="J226" i="22" a="1"/>
  <c r="J226" i="22" s="1"/>
  <c r="I226" i="22" a="1"/>
  <c r="I226" i="22" s="1"/>
  <c r="H226" i="22" a="1"/>
  <c r="H226" i="22" s="1"/>
  <c r="G226" i="22" a="1"/>
  <c r="G226" i="22" s="1"/>
  <c r="F226" i="22" a="1"/>
  <c r="F226" i="22" s="1"/>
  <c r="E226" i="22" a="1"/>
  <c r="E226" i="22" s="1"/>
  <c r="D226" i="22" a="1"/>
  <c r="D226" i="22" s="1"/>
  <c r="C226" i="22" a="1"/>
  <c r="C226" i="22" s="1"/>
  <c r="R225" i="22" a="1"/>
  <c r="R225" i="22" s="1"/>
  <c r="Q225" i="22" a="1"/>
  <c r="Q225" i="22" s="1"/>
  <c r="P225" i="22" a="1"/>
  <c r="P225" i="22" s="1"/>
  <c r="O225" i="22" a="1"/>
  <c r="O225" i="22" s="1"/>
  <c r="N225" i="22" a="1"/>
  <c r="N225" i="22" s="1"/>
  <c r="M225" i="22" a="1"/>
  <c r="M225" i="22" s="1"/>
  <c r="L225" i="22" a="1"/>
  <c r="L225" i="22" s="1"/>
  <c r="K225" i="22" a="1"/>
  <c r="K225" i="22" s="1"/>
  <c r="J225" i="22" a="1"/>
  <c r="J225" i="22" s="1"/>
  <c r="I225" i="22" a="1"/>
  <c r="I225" i="22" s="1"/>
  <c r="H225" i="22" a="1"/>
  <c r="H225" i="22" s="1"/>
  <c r="G225" i="22" a="1"/>
  <c r="G225" i="22" s="1"/>
  <c r="F225" i="22" a="1"/>
  <c r="F225" i="22" s="1"/>
  <c r="E225" i="22" a="1"/>
  <c r="E225" i="22" s="1"/>
  <c r="D225" i="22" a="1"/>
  <c r="D225" i="22" s="1"/>
  <c r="C225" i="22" a="1"/>
  <c r="C225" i="22" s="1"/>
  <c r="R224" i="22" a="1"/>
  <c r="R224" i="22" s="1"/>
  <c r="Q224" i="22" a="1"/>
  <c r="Q224" i="22" s="1"/>
  <c r="P224" i="22" a="1"/>
  <c r="P224" i="22" s="1"/>
  <c r="O224" i="22" a="1"/>
  <c r="O224" i="22" s="1"/>
  <c r="N224" i="22" a="1"/>
  <c r="N224" i="22" s="1"/>
  <c r="M224" i="22" a="1"/>
  <c r="M224" i="22" s="1"/>
  <c r="L224" i="22" a="1"/>
  <c r="L224" i="22" s="1"/>
  <c r="K224" i="22" a="1"/>
  <c r="K224" i="22" s="1"/>
  <c r="J224" i="22" a="1"/>
  <c r="J224" i="22" s="1"/>
  <c r="I224" i="22" a="1"/>
  <c r="I224" i="22" s="1"/>
  <c r="H224" i="22" a="1"/>
  <c r="H224" i="22" s="1"/>
  <c r="G224" i="22" a="1"/>
  <c r="G224" i="22" s="1"/>
  <c r="F224" i="22" a="1"/>
  <c r="F224" i="22" s="1"/>
  <c r="E224" i="22" a="1"/>
  <c r="E224" i="22" s="1"/>
  <c r="D224" i="22" a="1"/>
  <c r="D224" i="22" s="1"/>
  <c r="C224" i="22" a="1"/>
  <c r="C224" i="22" s="1"/>
  <c r="R223" i="22" a="1"/>
  <c r="R223" i="22" s="1"/>
  <c r="Q223" i="22" a="1"/>
  <c r="Q223" i="22" s="1"/>
  <c r="P223" i="22" a="1"/>
  <c r="P223" i="22" s="1"/>
  <c r="O223" i="22" a="1"/>
  <c r="O223" i="22" s="1"/>
  <c r="N223" i="22" a="1"/>
  <c r="N223" i="22" s="1"/>
  <c r="M223" i="22" a="1"/>
  <c r="M223" i="22" s="1"/>
  <c r="L223" i="22" a="1"/>
  <c r="L223" i="22" s="1"/>
  <c r="K223" i="22" a="1"/>
  <c r="K223" i="22" s="1"/>
  <c r="J223" i="22" a="1"/>
  <c r="J223" i="22" s="1"/>
  <c r="I223" i="22" a="1"/>
  <c r="I223" i="22" s="1"/>
  <c r="H223" i="22" a="1"/>
  <c r="H223" i="22" s="1"/>
  <c r="G223" i="22" a="1"/>
  <c r="G223" i="22" s="1"/>
  <c r="F223" i="22" a="1"/>
  <c r="F223" i="22" s="1"/>
  <c r="E223" i="22" a="1"/>
  <c r="E223" i="22" s="1"/>
  <c r="D223" i="22" a="1"/>
  <c r="D223" i="22" s="1"/>
  <c r="C223" i="22" a="1"/>
  <c r="C223" i="22" s="1"/>
  <c r="R222" i="22" a="1"/>
  <c r="R222" i="22" s="1"/>
  <c r="Q222" i="22" a="1"/>
  <c r="Q222" i="22" s="1"/>
  <c r="P222" i="22" a="1"/>
  <c r="P222" i="22" s="1"/>
  <c r="O222" i="22" a="1"/>
  <c r="O222" i="22" s="1"/>
  <c r="N222" i="22" a="1"/>
  <c r="N222" i="22" s="1"/>
  <c r="M222" i="22" a="1"/>
  <c r="M222" i="22" s="1"/>
  <c r="L222" i="22" a="1"/>
  <c r="L222" i="22" s="1"/>
  <c r="K222" i="22" a="1"/>
  <c r="K222" i="22" s="1"/>
  <c r="J222" i="22" a="1"/>
  <c r="J222" i="22" s="1"/>
  <c r="I222" i="22" a="1"/>
  <c r="I222" i="22" s="1"/>
  <c r="H222" i="22" a="1"/>
  <c r="H222" i="22" s="1"/>
  <c r="G222" i="22" a="1"/>
  <c r="G222" i="22" s="1"/>
  <c r="F222" i="22" a="1"/>
  <c r="F222" i="22" s="1"/>
  <c r="E222" i="22" a="1"/>
  <c r="E222" i="22" s="1"/>
  <c r="D222" i="22" a="1"/>
  <c r="D222" i="22" s="1"/>
  <c r="C222" i="22" a="1"/>
  <c r="C222" i="22" s="1"/>
  <c r="R221" i="22" a="1"/>
  <c r="R221" i="22" s="1"/>
  <c r="Q221" i="22" a="1"/>
  <c r="Q221" i="22" s="1"/>
  <c r="P221" i="22" a="1"/>
  <c r="P221" i="22" s="1"/>
  <c r="O221" i="22" a="1"/>
  <c r="O221" i="22" s="1"/>
  <c r="N221" i="22" a="1"/>
  <c r="N221" i="22" s="1"/>
  <c r="M221" i="22" a="1"/>
  <c r="M221" i="22" s="1"/>
  <c r="L221" i="22" a="1"/>
  <c r="L221" i="22" s="1"/>
  <c r="K221" i="22" a="1"/>
  <c r="K221" i="22" s="1"/>
  <c r="J221" i="22" a="1"/>
  <c r="J221" i="22" s="1"/>
  <c r="I221" i="22" a="1"/>
  <c r="I221" i="22" s="1"/>
  <c r="H221" i="22" a="1"/>
  <c r="H221" i="22" s="1"/>
  <c r="G221" i="22" a="1"/>
  <c r="G221" i="22" s="1"/>
  <c r="F221" i="22" a="1"/>
  <c r="F221" i="22" s="1"/>
  <c r="E221" i="22" a="1"/>
  <c r="E221" i="22" s="1"/>
  <c r="D221" i="22" a="1"/>
  <c r="D221" i="22" s="1"/>
  <c r="C221" i="22" a="1"/>
  <c r="C221" i="22" s="1"/>
  <c r="R220" i="22" a="1"/>
  <c r="R220" i="22" s="1"/>
  <c r="Q220" i="22" a="1"/>
  <c r="Q220" i="22" s="1"/>
  <c r="P220" i="22" a="1"/>
  <c r="P220" i="22" s="1"/>
  <c r="O220" i="22" a="1"/>
  <c r="O220" i="22" s="1"/>
  <c r="N220" i="22" a="1"/>
  <c r="N220" i="22" s="1"/>
  <c r="M220" i="22" a="1"/>
  <c r="M220" i="22" s="1"/>
  <c r="L220" i="22" a="1"/>
  <c r="L220" i="22" s="1"/>
  <c r="K220" i="22" a="1"/>
  <c r="K220" i="22" s="1"/>
  <c r="J220" i="22" a="1"/>
  <c r="J220" i="22" s="1"/>
  <c r="I220" i="22" a="1"/>
  <c r="I220" i="22" s="1"/>
  <c r="H220" i="22" a="1"/>
  <c r="H220" i="22" s="1"/>
  <c r="G220" i="22" a="1"/>
  <c r="G220" i="22" s="1"/>
  <c r="F220" i="22" a="1"/>
  <c r="F220" i="22" s="1"/>
  <c r="E220" i="22" a="1"/>
  <c r="E220" i="22" s="1"/>
  <c r="D220" i="22" a="1"/>
  <c r="D220" i="22" s="1"/>
  <c r="C220" i="22" a="1"/>
  <c r="C220" i="22" s="1"/>
  <c r="R214" i="22" a="1"/>
  <c r="R214" i="22" s="1"/>
  <c r="Q214" i="22" a="1"/>
  <c r="Q214" i="22" s="1"/>
  <c r="P214" i="22" a="1"/>
  <c r="P214" i="22" s="1"/>
  <c r="O214" i="22" a="1"/>
  <c r="O214" i="22" s="1"/>
  <c r="N214" i="22" a="1"/>
  <c r="N214" i="22" s="1"/>
  <c r="M214" i="22" a="1"/>
  <c r="M214" i="22" s="1"/>
  <c r="L214" i="22" a="1"/>
  <c r="L214" i="22" s="1"/>
  <c r="K214" i="22" a="1"/>
  <c r="K214" i="22" s="1"/>
  <c r="J214" i="22" a="1"/>
  <c r="J214" i="22" s="1"/>
  <c r="I214" i="22" a="1"/>
  <c r="I214" i="22" s="1"/>
  <c r="H214" i="22" a="1"/>
  <c r="H214" i="22" s="1"/>
  <c r="G214" i="22" a="1"/>
  <c r="G214" i="22" s="1"/>
  <c r="F214" i="22" a="1"/>
  <c r="F214" i="22" s="1"/>
  <c r="E214" i="22" a="1"/>
  <c r="E214" i="22" s="1"/>
  <c r="D214" i="22" a="1"/>
  <c r="D214" i="22" s="1"/>
  <c r="C214" i="22" a="1"/>
  <c r="C214" i="22" s="1"/>
  <c r="R213" i="22" a="1"/>
  <c r="R213" i="22" s="1"/>
  <c r="Q213" i="22" a="1"/>
  <c r="Q213" i="22" s="1"/>
  <c r="P213" i="22" a="1"/>
  <c r="P213" i="22" s="1"/>
  <c r="O213" i="22" a="1"/>
  <c r="O213" i="22" s="1"/>
  <c r="N213" i="22" a="1"/>
  <c r="N213" i="22" s="1"/>
  <c r="M213" i="22" a="1"/>
  <c r="M213" i="22" s="1"/>
  <c r="L213" i="22" a="1"/>
  <c r="L213" i="22" s="1"/>
  <c r="K213" i="22" a="1"/>
  <c r="K213" i="22" s="1"/>
  <c r="J213" i="22" a="1"/>
  <c r="J213" i="22" s="1"/>
  <c r="I213" i="22" a="1"/>
  <c r="I213" i="22" s="1"/>
  <c r="H213" i="22" a="1"/>
  <c r="H213" i="22" s="1"/>
  <c r="G213" i="22" a="1"/>
  <c r="G213" i="22" s="1"/>
  <c r="F213" i="22" a="1"/>
  <c r="F213" i="22" s="1"/>
  <c r="E213" i="22" a="1"/>
  <c r="E213" i="22" s="1"/>
  <c r="D213" i="22" a="1"/>
  <c r="D213" i="22" s="1"/>
  <c r="C213" i="22" a="1"/>
  <c r="C213" i="22" s="1"/>
  <c r="R212" i="22" a="1"/>
  <c r="R212" i="22" s="1"/>
  <c r="Q212" i="22" a="1"/>
  <c r="Q212" i="22" s="1"/>
  <c r="P212" i="22" a="1"/>
  <c r="P212" i="22" s="1"/>
  <c r="O212" i="22" a="1"/>
  <c r="O212" i="22" s="1"/>
  <c r="N212" i="22" a="1"/>
  <c r="N212" i="22" s="1"/>
  <c r="M212" i="22" a="1"/>
  <c r="M212" i="22" s="1"/>
  <c r="L212" i="22" a="1"/>
  <c r="L212" i="22" s="1"/>
  <c r="K212" i="22" a="1"/>
  <c r="K212" i="22" s="1"/>
  <c r="J212" i="22" a="1"/>
  <c r="J212" i="22" s="1"/>
  <c r="I212" i="22" a="1"/>
  <c r="I212" i="22" s="1"/>
  <c r="H212" i="22" a="1"/>
  <c r="H212" i="22" s="1"/>
  <c r="G212" i="22" a="1"/>
  <c r="G212" i="22" s="1"/>
  <c r="F212" i="22" a="1"/>
  <c r="F212" i="22" s="1"/>
  <c r="E212" i="22" a="1"/>
  <c r="E212" i="22" s="1"/>
  <c r="D212" i="22" a="1"/>
  <c r="D212" i="22" s="1"/>
  <c r="C212" i="22" a="1"/>
  <c r="C212" i="22" s="1"/>
  <c r="R211" i="22" a="1"/>
  <c r="R211" i="22" s="1"/>
  <c r="Q211" i="22" a="1"/>
  <c r="Q211" i="22" s="1"/>
  <c r="P211" i="22" a="1"/>
  <c r="P211" i="22" s="1"/>
  <c r="O211" i="22" a="1"/>
  <c r="O211" i="22" s="1"/>
  <c r="N211" i="22" a="1"/>
  <c r="N211" i="22" s="1"/>
  <c r="M211" i="22" a="1"/>
  <c r="M211" i="22" s="1"/>
  <c r="L211" i="22" a="1"/>
  <c r="L211" i="22" s="1"/>
  <c r="K211" i="22" a="1"/>
  <c r="K211" i="22" s="1"/>
  <c r="J211" i="22" a="1"/>
  <c r="J211" i="22" s="1"/>
  <c r="I211" i="22" a="1"/>
  <c r="I211" i="22" s="1"/>
  <c r="H211" i="22" a="1"/>
  <c r="H211" i="22" s="1"/>
  <c r="G211" i="22" a="1"/>
  <c r="G211" i="22" s="1"/>
  <c r="F211" i="22" a="1"/>
  <c r="F211" i="22" s="1"/>
  <c r="E211" i="22" a="1"/>
  <c r="E211" i="22" s="1"/>
  <c r="D211" i="22" a="1"/>
  <c r="D211" i="22" s="1"/>
  <c r="C211" i="22" a="1"/>
  <c r="C211" i="22" s="1"/>
  <c r="R210" i="22" a="1"/>
  <c r="R210" i="22" s="1"/>
  <c r="Q210" i="22" a="1"/>
  <c r="Q210" i="22" s="1"/>
  <c r="P210" i="22" a="1"/>
  <c r="P210" i="22" s="1"/>
  <c r="O210" i="22" a="1"/>
  <c r="O210" i="22" s="1"/>
  <c r="N210" i="22" a="1"/>
  <c r="N210" i="22" s="1"/>
  <c r="M210" i="22" a="1"/>
  <c r="M210" i="22" s="1"/>
  <c r="L210" i="22" a="1"/>
  <c r="L210" i="22" s="1"/>
  <c r="K210" i="22" a="1"/>
  <c r="K210" i="22" s="1"/>
  <c r="J210" i="22" a="1"/>
  <c r="J210" i="22" s="1"/>
  <c r="I210" i="22" a="1"/>
  <c r="I210" i="22" s="1"/>
  <c r="H210" i="22" a="1"/>
  <c r="H210" i="22" s="1"/>
  <c r="G210" i="22" a="1"/>
  <c r="G210" i="22" s="1"/>
  <c r="F210" i="22" a="1"/>
  <c r="F210" i="22" s="1"/>
  <c r="E210" i="22" a="1"/>
  <c r="E210" i="22" s="1"/>
  <c r="D210" i="22" a="1"/>
  <c r="D210" i="22" s="1"/>
  <c r="C210" i="22" a="1"/>
  <c r="C210" i="22" s="1"/>
  <c r="R209" i="22" a="1"/>
  <c r="R209" i="22" s="1"/>
  <c r="Q209" i="22" a="1"/>
  <c r="Q209" i="22" s="1"/>
  <c r="P209" i="22" a="1"/>
  <c r="P209" i="22" s="1"/>
  <c r="O209" i="22" a="1"/>
  <c r="O209" i="22" s="1"/>
  <c r="N209" i="22" a="1"/>
  <c r="N209" i="22" s="1"/>
  <c r="M209" i="22" a="1"/>
  <c r="M209" i="22" s="1"/>
  <c r="L209" i="22" a="1"/>
  <c r="L209" i="22" s="1"/>
  <c r="K209" i="22" a="1"/>
  <c r="K209" i="22" s="1"/>
  <c r="J209" i="22" a="1"/>
  <c r="J209" i="22" s="1"/>
  <c r="I209" i="22" a="1"/>
  <c r="I209" i="22" s="1"/>
  <c r="H209" i="22" a="1"/>
  <c r="H209" i="22" s="1"/>
  <c r="G209" i="22" a="1"/>
  <c r="G209" i="22" s="1"/>
  <c r="F209" i="22" a="1"/>
  <c r="F209" i="22" s="1"/>
  <c r="E209" i="22" a="1"/>
  <c r="E209" i="22" s="1"/>
  <c r="D209" i="22" a="1"/>
  <c r="D209" i="22" s="1"/>
  <c r="C209" i="22" a="1"/>
  <c r="C209" i="22" s="1"/>
  <c r="R208" i="22" a="1"/>
  <c r="R208" i="22" s="1"/>
  <c r="Q208" i="22" a="1"/>
  <c r="Q208" i="22" s="1"/>
  <c r="P208" i="22" a="1"/>
  <c r="P208" i="22" s="1"/>
  <c r="O208" i="22" a="1"/>
  <c r="O208" i="22" s="1"/>
  <c r="N208" i="22" a="1"/>
  <c r="N208" i="22" s="1"/>
  <c r="M208" i="22" a="1"/>
  <c r="M208" i="22" s="1"/>
  <c r="L208" i="22" a="1"/>
  <c r="L208" i="22" s="1"/>
  <c r="K208" i="22" a="1"/>
  <c r="K208" i="22" s="1"/>
  <c r="J208" i="22" a="1"/>
  <c r="J208" i="22" s="1"/>
  <c r="I208" i="22" a="1"/>
  <c r="I208" i="22" s="1"/>
  <c r="H208" i="22" a="1"/>
  <c r="H208" i="22" s="1"/>
  <c r="G208" i="22" a="1"/>
  <c r="G208" i="22" s="1"/>
  <c r="F208" i="22" a="1"/>
  <c r="F208" i="22" s="1"/>
  <c r="E208" i="22" a="1"/>
  <c r="E208" i="22" s="1"/>
  <c r="D208" i="22" a="1"/>
  <c r="D208" i="22" s="1"/>
  <c r="C208" i="22" a="1"/>
  <c r="C208" i="22" s="1"/>
  <c r="R207" i="22" a="1"/>
  <c r="R207" i="22" s="1"/>
  <c r="Q207" i="22" a="1"/>
  <c r="Q207" i="22" s="1"/>
  <c r="P207" i="22" a="1"/>
  <c r="P207" i="22" s="1"/>
  <c r="O207" i="22" a="1"/>
  <c r="O207" i="22" s="1"/>
  <c r="N207" i="22" a="1"/>
  <c r="N207" i="22" s="1"/>
  <c r="M207" i="22" a="1"/>
  <c r="M207" i="22" s="1"/>
  <c r="L207" i="22" a="1"/>
  <c r="L207" i="22" s="1"/>
  <c r="K207" i="22" a="1"/>
  <c r="K207" i="22" s="1"/>
  <c r="J207" i="22" a="1"/>
  <c r="J207" i="22" s="1"/>
  <c r="I207" i="22" a="1"/>
  <c r="I207" i="22" s="1"/>
  <c r="H207" i="22" a="1"/>
  <c r="H207" i="22" s="1"/>
  <c r="G207" i="22" a="1"/>
  <c r="G207" i="22" s="1"/>
  <c r="F207" i="22" a="1"/>
  <c r="F207" i="22" s="1"/>
  <c r="E207" i="22" a="1"/>
  <c r="E207" i="22" s="1"/>
  <c r="D207" i="22" a="1"/>
  <c r="D207" i="22" s="1"/>
  <c r="C207" i="22" a="1"/>
  <c r="C207" i="22" s="1"/>
  <c r="R206" i="22" a="1"/>
  <c r="R206" i="22" s="1"/>
  <c r="Q206" i="22" a="1"/>
  <c r="Q206" i="22" s="1"/>
  <c r="P206" i="22" a="1"/>
  <c r="P206" i="22" s="1"/>
  <c r="O206" i="22" a="1"/>
  <c r="O206" i="22" s="1"/>
  <c r="N206" i="22" a="1"/>
  <c r="N206" i="22" s="1"/>
  <c r="M206" i="22" a="1"/>
  <c r="M206" i="22" s="1"/>
  <c r="L206" i="22" a="1"/>
  <c r="L206" i="22" s="1"/>
  <c r="K206" i="22" a="1"/>
  <c r="K206" i="22" s="1"/>
  <c r="J206" i="22" a="1"/>
  <c r="J206" i="22" s="1"/>
  <c r="I206" i="22" a="1"/>
  <c r="I206" i="22" s="1"/>
  <c r="H206" i="22" a="1"/>
  <c r="H206" i="22" s="1"/>
  <c r="G206" i="22" a="1"/>
  <c r="G206" i="22" s="1"/>
  <c r="F206" i="22" a="1"/>
  <c r="F206" i="22" s="1"/>
  <c r="E206" i="22" a="1"/>
  <c r="E206" i="22" s="1"/>
  <c r="D206" i="22" a="1"/>
  <c r="D206" i="22" s="1"/>
  <c r="C206" i="22" a="1"/>
  <c r="C206" i="22" s="1"/>
  <c r="R205" i="22" a="1"/>
  <c r="R205" i="22" s="1"/>
  <c r="Q205" i="22" a="1"/>
  <c r="Q205" i="22" s="1"/>
  <c r="P205" i="22" a="1"/>
  <c r="P205" i="22" s="1"/>
  <c r="O205" i="22" a="1"/>
  <c r="O205" i="22" s="1"/>
  <c r="N205" i="22" a="1"/>
  <c r="N205" i="22" s="1"/>
  <c r="M205" i="22" a="1"/>
  <c r="M205" i="22" s="1"/>
  <c r="L205" i="22" a="1"/>
  <c r="L205" i="22" s="1"/>
  <c r="K205" i="22" a="1"/>
  <c r="K205" i="22" s="1"/>
  <c r="J205" i="22" a="1"/>
  <c r="J205" i="22" s="1"/>
  <c r="I205" i="22" a="1"/>
  <c r="I205" i="22" s="1"/>
  <c r="H205" i="22" a="1"/>
  <c r="H205" i="22" s="1"/>
  <c r="G205" i="22" a="1"/>
  <c r="G205" i="22" s="1"/>
  <c r="F205" i="22" a="1"/>
  <c r="F205" i="22" s="1"/>
  <c r="E205" i="22" a="1"/>
  <c r="E205" i="22" s="1"/>
  <c r="D205" i="22" a="1"/>
  <c r="D205" i="22" s="1"/>
  <c r="C205" i="22" a="1"/>
  <c r="C205" i="22" s="1"/>
  <c r="R204" i="22" a="1"/>
  <c r="R204" i="22" s="1"/>
  <c r="Q204" i="22" a="1"/>
  <c r="Q204" i="22" s="1"/>
  <c r="P204" i="22" a="1"/>
  <c r="P204" i="22" s="1"/>
  <c r="O204" i="22" a="1"/>
  <c r="O204" i="22" s="1"/>
  <c r="N204" i="22" a="1"/>
  <c r="N204" i="22" s="1"/>
  <c r="M204" i="22" a="1"/>
  <c r="M204" i="22" s="1"/>
  <c r="L204" i="22" a="1"/>
  <c r="L204" i="22" s="1"/>
  <c r="K204" i="22" a="1"/>
  <c r="K204" i="22" s="1"/>
  <c r="J204" i="22" a="1"/>
  <c r="J204" i="22" s="1"/>
  <c r="I204" i="22" a="1"/>
  <c r="I204" i="22" s="1"/>
  <c r="H204" i="22" a="1"/>
  <c r="H204" i="22" s="1"/>
  <c r="G204" i="22" a="1"/>
  <c r="G204" i="22" s="1"/>
  <c r="F204" i="22" a="1"/>
  <c r="F204" i="22" s="1"/>
  <c r="E204" i="22" a="1"/>
  <c r="E204" i="22" s="1"/>
  <c r="D204" i="22" a="1"/>
  <c r="D204" i="22" s="1"/>
  <c r="C204" i="22" a="1"/>
  <c r="C204" i="22" s="1"/>
  <c r="R203" i="22" a="1"/>
  <c r="R203" i="22" s="1"/>
  <c r="Q203" i="22" a="1"/>
  <c r="Q203" i="22" s="1"/>
  <c r="P203" i="22" a="1"/>
  <c r="P203" i="22" s="1"/>
  <c r="O203" i="22" a="1"/>
  <c r="O203" i="22" s="1"/>
  <c r="N203" i="22" a="1"/>
  <c r="N203" i="22" s="1"/>
  <c r="M203" i="22" a="1"/>
  <c r="M203" i="22" s="1"/>
  <c r="L203" i="22" a="1"/>
  <c r="L203" i="22" s="1"/>
  <c r="K203" i="22" a="1"/>
  <c r="K203" i="22" s="1"/>
  <c r="J203" i="22" a="1"/>
  <c r="J203" i="22" s="1"/>
  <c r="I203" i="22" a="1"/>
  <c r="I203" i="22" s="1"/>
  <c r="H203" i="22" a="1"/>
  <c r="H203" i="22" s="1"/>
  <c r="G203" i="22" a="1"/>
  <c r="G203" i="22" s="1"/>
  <c r="F203" i="22" a="1"/>
  <c r="F203" i="22" s="1"/>
  <c r="E203" i="22" a="1"/>
  <c r="E203" i="22" s="1"/>
  <c r="D203" i="22" a="1"/>
  <c r="D203" i="22" s="1"/>
  <c r="C203" i="22" a="1"/>
  <c r="C203" i="22" s="1"/>
  <c r="R202" i="22" a="1"/>
  <c r="R202" i="22" s="1"/>
  <c r="Q202" i="22" a="1"/>
  <c r="Q202" i="22" s="1"/>
  <c r="P202" i="22" a="1"/>
  <c r="P202" i="22" s="1"/>
  <c r="O202" i="22" a="1"/>
  <c r="O202" i="22" s="1"/>
  <c r="N202" i="22" a="1"/>
  <c r="N202" i="22" s="1"/>
  <c r="M202" i="22" a="1"/>
  <c r="M202" i="22" s="1"/>
  <c r="L202" i="22" a="1"/>
  <c r="L202" i="22" s="1"/>
  <c r="K202" i="22" a="1"/>
  <c r="K202" i="22" s="1"/>
  <c r="J202" i="22" a="1"/>
  <c r="J202" i="22" s="1"/>
  <c r="I202" i="22" a="1"/>
  <c r="I202" i="22" s="1"/>
  <c r="H202" i="22" a="1"/>
  <c r="H202" i="22" s="1"/>
  <c r="G202" i="22" a="1"/>
  <c r="G202" i="22" s="1"/>
  <c r="F202" i="22" a="1"/>
  <c r="F202" i="22" s="1"/>
  <c r="E202" i="22" a="1"/>
  <c r="E202" i="22" s="1"/>
  <c r="D202" i="22" a="1"/>
  <c r="D202" i="22" s="1"/>
  <c r="C202" i="22" a="1"/>
  <c r="C202" i="22" s="1"/>
  <c r="R201" i="22" a="1"/>
  <c r="R201" i="22" s="1"/>
  <c r="Q201" i="22" a="1"/>
  <c r="Q201" i="22" s="1"/>
  <c r="P201" i="22" a="1"/>
  <c r="P201" i="22" s="1"/>
  <c r="O201" i="22" a="1"/>
  <c r="O201" i="22" s="1"/>
  <c r="N201" i="22" a="1"/>
  <c r="N201" i="22" s="1"/>
  <c r="M201" i="22" a="1"/>
  <c r="M201" i="22" s="1"/>
  <c r="L201" i="22" a="1"/>
  <c r="L201" i="22" s="1"/>
  <c r="K201" i="22" a="1"/>
  <c r="K201" i="22" s="1"/>
  <c r="J201" i="22" a="1"/>
  <c r="J201" i="22" s="1"/>
  <c r="I201" i="22" a="1"/>
  <c r="I201" i="22" s="1"/>
  <c r="H201" i="22" a="1"/>
  <c r="H201" i="22" s="1"/>
  <c r="G201" i="22" a="1"/>
  <c r="G201" i="22" s="1"/>
  <c r="F201" i="22" a="1"/>
  <c r="F201" i="22" s="1"/>
  <c r="E201" i="22" a="1"/>
  <c r="E201" i="22" s="1"/>
  <c r="D201" i="22" a="1"/>
  <c r="D201" i="22" s="1"/>
  <c r="C201" i="22" a="1"/>
  <c r="C201" i="22" s="1"/>
  <c r="R200" i="22" a="1"/>
  <c r="R200" i="22" s="1"/>
  <c r="Q200" i="22" a="1"/>
  <c r="Q200" i="22" s="1"/>
  <c r="P200" i="22" a="1"/>
  <c r="P200" i="22" s="1"/>
  <c r="O200" i="22" a="1"/>
  <c r="O200" i="22" s="1"/>
  <c r="N200" i="22" a="1"/>
  <c r="N200" i="22" s="1"/>
  <c r="M200" i="22" a="1"/>
  <c r="M200" i="22" s="1"/>
  <c r="L200" i="22" a="1"/>
  <c r="L200" i="22" s="1"/>
  <c r="K200" i="22" a="1"/>
  <c r="K200" i="22" s="1"/>
  <c r="J200" i="22" a="1"/>
  <c r="J200" i="22" s="1"/>
  <c r="I200" i="22" a="1"/>
  <c r="I200" i="22" s="1"/>
  <c r="H200" i="22" a="1"/>
  <c r="H200" i="22" s="1"/>
  <c r="G200" i="22" a="1"/>
  <c r="G200" i="22" s="1"/>
  <c r="F200" i="22" a="1"/>
  <c r="F200" i="22" s="1"/>
  <c r="E200" i="22" a="1"/>
  <c r="E200" i="22" s="1"/>
  <c r="D200" i="22" a="1"/>
  <c r="D200" i="22" s="1"/>
  <c r="C200" i="22" a="1"/>
  <c r="C200" i="22" s="1"/>
  <c r="R199" i="22" a="1"/>
  <c r="R199" i="22" s="1"/>
  <c r="Q199" i="22" a="1"/>
  <c r="Q199" i="22" s="1"/>
  <c r="P199" i="22" a="1"/>
  <c r="P199" i="22" s="1"/>
  <c r="O199" i="22" a="1"/>
  <c r="O199" i="22" s="1"/>
  <c r="N199" i="22" a="1"/>
  <c r="N199" i="22" s="1"/>
  <c r="M199" i="22" a="1"/>
  <c r="M199" i="22" s="1"/>
  <c r="L199" i="22" a="1"/>
  <c r="L199" i="22" s="1"/>
  <c r="K199" i="22" a="1"/>
  <c r="K199" i="22" s="1"/>
  <c r="J199" i="22" a="1"/>
  <c r="J199" i="22" s="1"/>
  <c r="I199" i="22" a="1"/>
  <c r="I199" i="22" s="1"/>
  <c r="H199" i="22" a="1"/>
  <c r="H199" i="22" s="1"/>
  <c r="G199" i="22" a="1"/>
  <c r="G199" i="22" s="1"/>
  <c r="F199" i="22" a="1"/>
  <c r="F199" i="22" s="1"/>
  <c r="E199" i="22" a="1"/>
  <c r="E199" i="22" s="1"/>
  <c r="D199" i="22" a="1"/>
  <c r="D199" i="22" s="1"/>
  <c r="C199" i="22" a="1"/>
  <c r="C199" i="22" s="1"/>
  <c r="R198" i="22" a="1"/>
  <c r="R198" i="22" s="1"/>
  <c r="Q198" i="22" a="1"/>
  <c r="Q198" i="22" s="1"/>
  <c r="P198" i="22" a="1"/>
  <c r="P198" i="22" s="1"/>
  <c r="O198" i="22" a="1"/>
  <c r="O198" i="22" s="1"/>
  <c r="N198" i="22" a="1"/>
  <c r="N198" i="22" s="1"/>
  <c r="M198" i="22" a="1"/>
  <c r="M198" i="22" s="1"/>
  <c r="L198" i="22" a="1"/>
  <c r="L198" i="22" s="1"/>
  <c r="K198" i="22" a="1"/>
  <c r="K198" i="22" s="1"/>
  <c r="J198" i="22" a="1"/>
  <c r="J198" i="22" s="1"/>
  <c r="I198" i="22" a="1"/>
  <c r="I198" i="22" s="1"/>
  <c r="H198" i="22" a="1"/>
  <c r="H198" i="22" s="1"/>
  <c r="G198" i="22" a="1"/>
  <c r="G198" i="22" s="1"/>
  <c r="F198" i="22" a="1"/>
  <c r="F198" i="22" s="1"/>
  <c r="E198" i="22" a="1"/>
  <c r="E198" i="22" s="1"/>
  <c r="D198" i="22" a="1"/>
  <c r="D198" i="22" s="1"/>
  <c r="C198" i="22" a="1"/>
  <c r="C198" i="22" s="1"/>
  <c r="R197" i="22" a="1"/>
  <c r="R197" i="22" s="1"/>
  <c r="Q197" i="22" a="1"/>
  <c r="Q197" i="22" s="1"/>
  <c r="P197" i="22" a="1"/>
  <c r="P197" i="22" s="1"/>
  <c r="O197" i="22" a="1"/>
  <c r="O197" i="22" s="1"/>
  <c r="N197" i="22" a="1"/>
  <c r="N197" i="22" s="1"/>
  <c r="M197" i="22" a="1"/>
  <c r="M197" i="22" s="1"/>
  <c r="L197" i="22" a="1"/>
  <c r="L197" i="22" s="1"/>
  <c r="K197" i="22" a="1"/>
  <c r="K197" i="22" s="1"/>
  <c r="J197" i="22" a="1"/>
  <c r="J197" i="22" s="1"/>
  <c r="I197" i="22" a="1"/>
  <c r="I197" i="22" s="1"/>
  <c r="H197" i="22" a="1"/>
  <c r="H197" i="22" s="1"/>
  <c r="G197" i="22" a="1"/>
  <c r="G197" i="22" s="1"/>
  <c r="F197" i="22" a="1"/>
  <c r="F197" i="22" s="1"/>
  <c r="E197" i="22" a="1"/>
  <c r="E197" i="22" s="1"/>
  <c r="D197" i="22" a="1"/>
  <c r="D197" i="22" s="1"/>
  <c r="C197" i="22" a="1"/>
  <c r="C197" i="22" s="1"/>
  <c r="R196" i="22" a="1"/>
  <c r="R196" i="22" s="1"/>
  <c r="Q196" i="22" a="1"/>
  <c r="Q196" i="22" s="1"/>
  <c r="P196" i="22" a="1"/>
  <c r="P196" i="22" s="1"/>
  <c r="O196" i="22" a="1"/>
  <c r="O196" i="22" s="1"/>
  <c r="N196" i="22" a="1"/>
  <c r="N196" i="22" s="1"/>
  <c r="M196" i="22" a="1"/>
  <c r="M196" i="22" s="1"/>
  <c r="L196" i="22" a="1"/>
  <c r="L196" i="22" s="1"/>
  <c r="K196" i="22" a="1"/>
  <c r="K196" i="22" s="1"/>
  <c r="J196" i="22" a="1"/>
  <c r="J196" i="22" s="1"/>
  <c r="I196" i="22" a="1"/>
  <c r="I196" i="22" s="1"/>
  <c r="H196" i="22" a="1"/>
  <c r="H196" i="22" s="1"/>
  <c r="G196" i="22" a="1"/>
  <c r="G196" i="22" s="1"/>
  <c r="F196" i="22" a="1"/>
  <c r="F196" i="22" s="1"/>
  <c r="E196" i="22" a="1"/>
  <c r="E196" i="22" s="1"/>
  <c r="D196" i="22" a="1"/>
  <c r="D196" i="22" s="1"/>
  <c r="C196" i="22" a="1"/>
  <c r="C196" i="22" s="1"/>
  <c r="R195" i="22" a="1"/>
  <c r="R195" i="22" s="1"/>
  <c r="Q195" i="22" a="1"/>
  <c r="Q195" i="22" s="1"/>
  <c r="P195" i="22" a="1"/>
  <c r="P195" i="22" s="1"/>
  <c r="O195" i="22" a="1"/>
  <c r="O195" i="22" s="1"/>
  <c r="N195" i="22" a="1"/>
  <c r="N195" i="22" s="1"/>
  <c r="M195" i="22" a="1"/>
  <c r="M195" i="22" s="1"/>
  <c r="L195" i="22" a="1"/>
  <c r="L195" i="22" s="1"/>
  <c r="K195" i="22" a="1"/>
  <c r="K195" i="22" s="1"/>
  <c r="J195" i="22" a="1"/>
  <c r="J195" i="22" s="1"/>
  <c r="I195" i="22" a="1"/>
  <c r="I195" i="22" s="1"/>
  <c r="H195" i="22" a="1"/>
  <c r="H195" i="22" s="1"/>
  <c r="G195" i="22" a="1"/>
  <c r="G195" i="22" s="1"/>
  <c r="F195" i="22" a="1"/>
  <c r="F195" i="22" s="1"/>
  <c r="E195" i="22" a="1"/>
  <c r="E195" i="22" s="1"/>
  <c r="D195" i="22" a="1"/>
  <c r="D195" i="22" s="1"/>
  <c r="C195" i="22" a="1"/>
  <c r="C195" i="22" s="1"/>
  <c r="R194" i="22" a="1"/>
  <c r="R194" i="22" s="1"/>
  <c r="Q194" i="22" a="1"/>
  <c r="Q194" i="22" s="1"/>
  <c r="P194" i="22" a="1"/>
  <c r="P194" i="22" s="1"/>
  <c r="O194" i="22" a="1"/>
  <c r="O194" i="22" s="1"/>
  <c r="N194" i="22" a="1"/>
  <c r="N194" i="22" s="1"/>
  <c r="M194" i="22" a="1"/>
  <c r="M194" i="22" s="1"/>
  <c r="L194" i="22" a="1"/>
  <c r="L194" i="22" s="1"/>
  <c r="K194" i="22" a="1"/>
  <c r="K194" i="22" s="1"/>
  <c r="J194" i="22" a="1"/>
  <c r="J194" i="22" s="1"/>
  <c r="I194" i="22" a="1"/>
  <c r="I194" i="22" s="1"/>
  <c r="H194" i="22" a="1"/>
  <c r="H194" i="22" s="1"/>
  <c r="G194" i="22" a="1"/>
  <c r="G194" i="22" s="1"/>
  <c r="F194" i="22" a="1"/>
  <c r="F194" i="22" s="1"/>
  <c r="E194" i="22" a="1"/>
  <c r="E194" i="22" s="1"/>
  <c r="D194" i="22" a="1"/>
  <c r="D194" i="22" s="1"/>
  <c r="C194" i="22" a="1"/>
  <c r="C194" i="22" s="1"/>
  <c r="R193" i="22" a="1"/>
  <c r="R193" i="22" s="1"/>
  <c r="Q193" i="22" a="1"/>
  <c r="Q193" i="22" s="1"/>
  <c r="P193" i="22" a="1"/>
  <c r="P193" i="22" s="1"/>
  <c r="O193" i="22" a="1"/>
  <c r="O193" i="22" s="1"/>
  <c r="N193" i="22" a="1"/>
  <c r="N193" i="22" s="1"/>
  <c r="M193" i="22" a="1"/>
  <c r="M193" i="22" s="1"/>
  <c r="L193" i="22" a="1"/>
  <c r="L193" i="22" s="1"/>
  <c r="K193" i="22" a="1"/>
  <c r="K193" i="22" s="1"/>
  <c r="J193" i="22" a="1"/>
  <c r="J193" i="22" s="1"/>
  <c r="I193" i="22" a="1"/>
  <c r="I193" i="22" s="1"/>
  <c r="H193" i="22" a="1"/>
  <c r="H193" i="22" s="1"/>
  <c r="G193" i="22" a="1"/>
  <c r="G193" i="22" s="1"/>
  <c r="F193" i="22" a="1"/>
  <c r="F193" i="22" s="1"/>
  <c r="E193" i="22" a="1"/>
  <c r="E193" i="22" s="1"/>
  <c r="D193" i="22" a="1"/>
  <c r="D193" i="22" s="1"/>
  <c r="C193" i="22" a="1"/>
  <c r="C193" i="22" s="1"/>
  <c r="R192" i="22" a="1"/>
  <c r="R192" i="22" s="1"/>
  <c r="Q192" i="22" a="1"/>
  <c r="Q192" i="22" s="1"/>
  <c r="P192" i="22" a="1"/>
  <c r="P192" i="22" s="1"/>
  <c r="O192" i="22" a="1"/>
  <c r="O192" i="22" s="1"/>
  <c r="N192" i="22" a="1"/>
  <c r="N192" i="22" s="1"/>
  <c r="M192" i="22" a="1"/>
  <c r="M192" i="22" s="1"/>
  <c r="L192" i="22" a="1"/>
  <c r="L192" i="22" s="1"/>
  <c r="K192" i="22" a="1"/>
  <c r="K192" i="22" s="1"/>
  <c r="J192" i="22" a="1"/>
  <c r="J192" i="22" s="1"/>
  <c r="I192" i="22" a="1"/>
  <c r="I192" i="22" s="1"/>
  <c r="H192" i="22" a="1"/>
  <c r="H192" i="22" s="1"/>
  <c r="G192" i="22" a="1"/>
  <c r="G192" i="22" s="1"/>
  <c r="F192" i="22" a="1"/>
  <c r="F192" i="22" s="1"/>
  <c r="E192" i="22" a="1"/>
  <c r="E192" i="22" s="1"/>
  <c r="D192" i="22" a="1"/>
  <c r="D192" i="22" s="1"/>
  <c r="C192" i="22" a="1"/>
  <c r="C192" i="22" s="1"/>
  <c r="R191" i="22" a="1"/>
  <c r="R191" i="22" s="1"/>
  <c r="Q191" i="22" a="1"/>
  <c r="Q191" i="22" s="1"/>
  <c r="P191" i="22" a="1"/>
  <c r="P191" i="22" s="1"/>
  <c r="O191" i="22" a="1"/>
  <c r="O191" i="22" s="1"/>
  <c r="N191" i="22" a="1"/>
  <c r="N191" i="22" s="1"/>
  <c r="M191" i="22" a="1"/>
  <c r="M191" i="22" s="1"/>
  <c r="L191" i="22" a="1"/>
  <c r="L191" i="22" s="1"/>
  <c r="K191" i="22" a="1"/>
  <c r="K191" i="22" s="1"/>
  <c r="J191" i="22" a="1"/>
  <c r="J191" i="22" s="1"/>
  <c r="I191" i="22" a="1"/>
  <c r="I191" i="22" s="1"/>
  <c r="H191" i="22" a="1"/>
  <c r="H191" i="22" s="1"/>
  <c r="G191" i="22" a="1"/>
  <c r="G191" i="22" s="1"/>
  <c r="F191" i="22" a="1"/>
  <c r="F191" i="22" s="1"/>
  <c r="E191" i="22" a="1"/>
  <c r="E191" i="22" s="1"/>
  <c r="D191" i="22" a="1"/>
  <c r="D191" i="22" s="1"/>
  <c r="C191" i="22" a="1"/>
  <c r="C191" i="22" s="1"/>
  <c r="R190" i="22" a="1"/>
  <c r="R190" i="22" s="1"/>
  <c r="Q190" i="22" a="1"/>
  <c r="Q190" i="22" s="1"/>
  <c r="P190" i="22" a="1"/>
  <c r="P190" i="22" s="1"/>
  <c r="O190" i="22" a="1"/>
  <c r="O190" i="22" s="1"/>
  <c r="N190" i="22" a="1"/>
  <c r="N190" i="22" s="1"/>
  <c r="M190" i="22" a="1"/>
  <c r="M190" i="22" s="1"/>
  <c r="L190" i="22" a="1"/>
  <c r="L190" i="22" s="1"/>
  <c r="K190" i="22" a="1"/>
  <c r="K190" i="22" s="1"/>
  <c r="J190" i="22" a="1"/>
  <c r="J190" i="22" s="1"/>
  <c r="I190" i="22" a="1"/>
  <c r="I190" i="22" s="1"/>
  <c r="H190" i="22" a="1"/>
  <c r="H190" i="22" s="1"/>
  <c r="G190" i="22" a="1"/>
  <c r="G190" i="22" s="1"/>
  <c r="F190" i="22" a="1"/>
  <c r="F190" i="22" s="1"/>
  <c r="E190" i="22" a="1"/>
  <c r="E190" i="22" s="1"/>
  <c r="D190" i="22" a="1"/>
  <c r="D190" i="22" s="1"/>
  <c r="C190" i="22" a="1"/>
  <c r="C190" i="22" s="1"/>
  <c r="R189" i="22" a="1"/>
  <c r="R189" i="22" s="1"/>
  <c r="Q189" i="22" a="1"/>
  <c r="Q189" i="22" s="1"/>
  <c r="P189" i="22" a="1"/>
  <c r="P189" i="22" s="1"/>
  <c r="O189" i="22" a="1"/>
  <c r="O189" i="22" s="1"/>
  <c r="N189" i="22" a="1"/>
  <c r="N189" i="22" s="1"/>
  <c r="M189" i="22" a="1"/>
  <c r="M189" i="22" s="1"/>
  <c r="L189" i="22" a="1"/>
  <c r="L189" i="22" s="1"/>
  <c r="K189" i="22" a="1"/>
  <c r="K189" i="22" s="1"/>
  <c r="J189" i="22" a="1"/>
  <c r="J189" i="22" s="1"/>
  <c r="I189" i="22" a="1"/>
  <c r="I189" i="22" s="1"/>
  <c r="H189" i="22" a="1"/>
  <c r="H189" i="22" s="1"/>
  <c r="G189" i="22" a="1"/>
  <c r="G189" i="22" s="1"/>
  <c r="F189" i="22" a="1"/>
  <c r="F189" i="22" s="1"/>
  <c r="E189" i="22" a="1"/>
  <c r="E189" i="22" s="1"/>
  <c r="D189" i="22" a="1"/>
  <c r="D189" i="22" s="1"/>
  <c r="C189" i="22" a="1"/>
  <c r="C189" i="22" s="1"/>
  <c r="R188" i="22" a="1"/>
  <c r="R188" i="22" s="1"/>
  <c r="Q188" i="22" a="1"/>
  <c r="Q188" i="22" s="1"/>
  <c r="P188" i="22" a="1"/>
  <c r="P188" i="22" s="1"/>
  <c r="O188" i="22" a="1"/>
  <c r="O188" i="22" s="1"/>
  <c r="N188" i="22" a="1"/>
  <c r="N188" i="22" s="1"/>
  <c r="M188" i="22" a="1"/>
  <c r="M188" i="22" s="1"/>
  <c r="L188" i="22" a="1"/>
  <c r="L188" i="22" s="1"/>
  <c r="K188" i="22" a="1"/>
  <c r="K188" i="22" s="1"/>
  <c r="J188" i="22" a="1"/>
  <c r="J188" i="22" s="1"/>
  <c r="I188" i="22" a="1"/>
  <c r="I188" i="22" s="1"/>
  <c r="H188" i="22" a="1"/>
  <c r="H188" i="22" s="1"/>
  <c r="G188" i="22" a="1"/>
  <c r="G188" i="22" s="1"/>
  <c r="F188" i="22" a="1"/>
  <c r="F188" i="22" s="1"/>
  <c r="E188" i="22" a="1"/>
  <c r="E188" i="22" s="1"/>
  <c r="D188" i="22" a="1"/>
  <c r="D188" i="22" s="1"/>
  <c r="C188" i="22" a="1"/>
  <c r="C188" i="22" s="1"/>
  <c r="R187" i="22" a="1"/>
  <c r="R187" i="22" s="1"/>
  <c r="Q187" i="22" a="1"/>
  <c r="Q187" i="22" s="1"/>
  <c r="P187" i="22" a="1"/>
  <c r="P187" i="22" s="1"/>
  <c r="O187" i="22" a="1"/>
  <c r="O187" i="22" s="1"/>
  <c r="N187" i="22" a="1"/>
  <c r="N187" i="22" s="1"/>
  <c r="M187" i="22" a="1"/>
  <c r="M187" i="22" s="1"/>
  <c r="L187" i="22" a="1"/>
  <c r="L187" i="22" s="1"/>
  <c r="K187" i="22" a="1"/>
  <c r="K187" i="22" s="1"/>
  <c r="J187" i="22" a="1"/>
  <c r="J187" i="22" s="1"/>
  <c r="I187" i="22" a="1"/>
  <c r="I187" i="22" s="1"/>
  <c r="H187" i="22" a="1"/>
  <c r="H187" i="22" s="1"/>
  <c r="G187" i="22" a="1"/>
  <c r="G187" i="22" s="1"/>
  <c r="F187" i="22" a="1"/>
  <c r="F187" i="22" s="1"/>
  <c r="E187" i="22" a="1"/>
  <c r="E187" i="22" s="1"/>
  <c r="D187" i="22" a="1"/>
  <c r="D187" i="22" s="1"/>
  <c r="C187" i="22" a="1"/>
  <c r="C187" i="22" s="1"/>
  <c r="R186" i="22" a="1"/>
  <c r="R186" i="22" s="1"/>
  <c r="Q186" i="22" a="1"/>
  <c r="Q186" i="22" s="1"/>
  <c r="P186" i="22" a="1"/>
  <c r="P186" i="22" s="1"/>
  <c r="O186" i="22" a="1"/>
  <c r="O186" i="22" s="1"/>
  <c r="N186" i="22" a="1"/>
  <c r="N186" i="22" s="1"/>
  <c r="M186" i="22" a="1"/>
  <c r="M186" i="22" s="1"/>
  <c r="L186" i="22" a="1"/>
  <c r="L186" i="22" s="1"/>
  <c r="K186" i="22" a="1"/>
  <c r="K186" i="22" s="1"/>
  <c r="J186" i="22" a="1"/>
  <c r="J186" i="22" s="1"/>
  <c r="I186" i="22" a="1"/>
  <c r="I186" i="22" s="1"/>
  <c r="H186" i="22" a="1"/>
  <c r="H186" i="22" s="1"/>
  <c r="G186" i="22" a="1"/>
  <c r="G186" i="22" s="1"/>
  <c r="F186" i="22" a="1"/>
  <c r="F186" i="22" s="1"/>
  <c r="E186" i="22" a="1"/>
  <c r="E186" i="22" s="1"/>
  <c r="D186" i="22" a="1"/>
  <c r="D186" i="22" s="1"/>
  <c r="C186" i="22" a="1"/>
  <c r="C186" i="22" s="1"/>
  <c r="R185" i="22" a="1"/>
  <c r="R185" i="22" s="1"/>
  <c r="Q185" i="22" a="1"/>
  <c r="Q185" i="22" s="1"/>
  <c r="P185" i="22" a="1"/>
  <c r="P185" i="22" s="1"/>
  <c r="O185" i="22" a="1"/>
  <c r="O185" i="22" s="1"/>
  <c r="N185" i="22" a="1"/>
  <c r="N185" i="22" s="1"/>
  <c r="M185" i="22" a="1"/>
  <c r="M185" i="22" s="1"/>
  <c r="L185" i="22" a="1"/>
  <c r="L185" i="22" s="1"/>
  <c r="K185" i="22" a="1"/>
  <c r="K185" i="22" s="1"/>
  <c r="J185" i="22" a="1"/>
  <c r="J185" i="22" s="1"/>
  <c r="I185" i="22" a="1"/>
  <c r="I185" i="22" s="1"/>
  <c r="H185" i="22" a="1"/>
  <c r="H185" i="22" s="1"/>
  <c r="G185" i="22" a="1"/>
  <c r="G185" i="22" s="1"/>
  <c r="F185" i="22" a="1"/>
  <c r="F185" i="22" s="1"/>
  <c r="E185" i="22" a="1"/>
  <c r="E185" i="22" s="1"/>
  <c r="D185" i="22" a="1"/>
  <c r="D185" i="22" s="1"/>
  <c r="C185" i="22" a="1"/>
  <c r="C185" i="22" s="1"/>
  <c r="R184" i="22" a="1"/>
  <c r="R184" i="22" s="1"/>
  <c r="Q184" i="22" a="1"/>
  <c r="Q184" i="22" s="1"/>
  <c r="P184" i="22" a="1"/>
  <c r="P184" i="22" s="1"/>
  <c r="O184" i="22" a="1"/>
  <c r="O184" i="22" s="1"/>
  <c r="N184" i="22" a="1"/>
  <c r="N184" i="22" s="1"/>
  <c r="M184" i="22" a="1"/>
  <c r="M184" i="22" s="1"/>
  <c r="L184" i="22" a="1"/>
  <c r="L184" i="22" s="1"/>
  <c r="K184" i="22" a="1"/>
  <c r="K184" i="22" s="1"/>
  <c r="J184" i="22" a="1"/>
  <c r="J184" i="22" s="1"/>
  <c r="I184" i="22" a="1"/>
  <c r="I184" i="22" s="1"/>
  <c r="H184" i="22" a="1"/>
  <c r="H184" i="22" s="1"/>
  <c r="G184" i="22" a="1"/>
  <c r="G184" i="22" s="1"/>
  <c r="F184" i="22" a="1"/>
  <c r="F184" i="22" s="1"/>
  <c r="E184" i="22" a="1"/>
  <c r="E184" i="22" s="1"/>
  <c r="D184" i="22" a="1"/>
  <c r="D184" i="22" s="1"/>
  <c r="C184" i="22" a="1"/>
  <c r="C184" i="22" s="1"/>
  <c r="R178" i="22" a="1"/>
  <c r="R178" i="22" s="1"/>
  <c r="Q178" i="22" a="1"/>
  <c r="Q178" i="22" s="1"/>
  <c r="P178" i="22" a="1"/>
  <c r="P178" i="22" s="1"/>
  <c r="O178" i="22" a="1"/>
  <c r="O178" i="22" s="1"/>
  <c r="N178" i="22" a="1"/>
  <c r="N178" i="22" s="1"/>
  <c r="M178" i="22" a="1"/>
  <c r="M178" i="22" s="1"/>
  <c r="L178" i="22" a="1"/>
  <c r="L178" i="22" s="1"/>
  <c r="K178" i="22" a="1"/>
  <c r="K178" i="22" s="1"/>
  <c r="J178" i="22" a="1"/>
  <c r="J178" i="22" s="1"/>
  <c r="I178" i="22" a="1"/>
  <c r="I178" i="22" s="1"/>
  <c r="H178" i="22" a="1"/>
  <c r="H178" i="22" s="1"/>
  <c r="G178" i="22" a="1"/>
  <c r="G178" i="22" s="1"/>
  <c r="F178" i="22" a="1"/>
  <c r="F178" i="22" s="1"/>
  <c r="E178" i="22" a="1"/>
  <c r="E178" i="22" s="1"/>
  <c r="D178" i="22" a="1"/>
  <c r="D178" i="22" s="1"/>
  <c r="C178" i="22" a="1"/>
  <c r="C178" i="22" s="1"/>
  <c r="R177" i="22" a="1"/>
  <c r="R177" i="22" s="1"/>
  <c r="Q177" i="22" a="1"/>
  <c r="Q177" i="22" s="1"/>
  <c r="P177" i="22" a="1"/>
  <c r="P177" i="22" s="1"/>
  <c r="O177" i="22" a="1"/>
  <c r="O177" i="22" s="1"/>
  <c r="N177" i="22" a="1"/>
  <c r="N177" i="22" s="1"/>
  <c r="M177" i="22" a="1"/>
  <c r="M177" i="22" s="1"/>
  <c r="L177" i="22" a="1"/>
  <c r="L177" i="22" s="1"/>
  <c r="K177" i="22" a="1"/>
  <c r="K177" i="22" s="1"/>
  <c r="J177" i="22" a="1"/>
  <c r="J177" i="22" s="1"/>
  <c r="I177" i="22" a="1"/>
  <c r="I177" i="22" s="1"/>
  <c r="H177" i="22" a="1"/>
  <c r="H177" i="22" s="1"/>
  <c r="G177" i="22" a="1"/>
  <c r="G177" i="22" s="1"/>
  <c r="F177" i="22" a="1"/>
  <c r="F177" i="22" s="1"/>
  <c r="E177" i="22" a="1"/>
  <c r="E177" i="22" s="1"/>
  <c r="D177" i="22" a="1"/>
  <c r="D177" i="22" s="1"/>
  <c r="C177" i="22" a="1"/>
  <c r="C177" i="22" s="1"/>
  <c r="R176" i="22" a="1"/>
  <c r="R176" i="22" s="1"/>
  <c r="Q176" i="22" a="1"/>
  <c r="Q176" i="22" s="1"/>
  <c r="P176" i="22" a="1"/>
  <c r="P176" i="22" s="1"/>
  <c r="O176" i="22" a="1"/>
  <c r="O176" i="22" s="1"/>
  <c r="N176" i="22" a="1"/>
  <c r="N176" i="22" s="1"/>
  <c r="M176" i="22" a="1"/>
  <c r="M176" i="22" s="1"/>
  <c r="L176" i="22" a="1"/>
  <c r="L176" i="22" s="1"/>
  <c r="K176" i="22" a="1"/>
  <c r="K176" i="22" s="1"/>
  <c r="J176" i="22" a="1"/>
  <c r="J176" i="22" s="1"/>
  <c r="I176" i="22" a="1"/>
  <c r="I176" i="22" s="1"/>
  <c r="H176" i="22" a="1"/>
  <c r="H176" i="22" s="1"/>
  <c r="G176" i="22" a="1"/>
  <c r="G176" i="22" s="1"/>
  <c r="F176" i="22" a="1"/>
  <c r="F176" i="22" s="1"/>
  <c r="E176" i="22" a="1"/>
  <c r="E176" i="22" s="1"/>
  <c r="D176" i="22" a="1"/>
  <c r="D176" i="22" s="1"/>
  <c r="C176" i="22" a="1"/>
  <c r="C176" i="22" s="1"/>
  <c r="R175" i="22" a="1"/>
  <c r="R175" i="22" s="1"/>
  <c r="Q175" i="22" a="1"/>
  <c r="Q175" i="22" s="1"/>
  <c r="P175" i="22" a="1"/>
  <c r="P175" i="22" s="1"/>
  <c r="O175" i="22" a="1"/>
  <c r="O175" i="22" s="1"/>
  <c r="N175" i="22" a="1"/>
  <c r="N175" i="22" s="1"/>
  <c r="M175" i="22" a="1"/>
  <c r="M175" i="22" s="1"/>
  <c r="L175" i="22" a="1"/>
  <c r="L175" i="22" s="1"/>
  <c r="K175" i="22" a="1"/>
  <c r="K175" i="22" s="1"/>
  <c r="J175" i="22" a="1"/>
  <c r="J175" i="22" s="1"/>
  <c r="I175" i="22" a="1"/>
  <c r="I175" i="22" s="1"/>
  <c r="H175" i="22" a="1"/>
  <c r="H175" i="22" s="1"/>
  <c r="G175" i="22" a="1"/>
  <c r="G175" i="22" s="1"/>
  <c r="F175" i="22" a="1"/>
  <c r="F175" i="22" s="1"/>
  <c r="E175" i="22" a="1"/>
  <c r="E175" i="22" s="1"/>
  <c r="D175" i="22" a="1"/>
  <c r="D175" i="22" s="1"/>
  <c r="C175" i="22" a="1"/>
  <c r="C175" i="22" s="1"/>
  <c r="R174" i="22" a="1"/>
  <c r="R174" i="22" s="1"/>
  <c r="Q174" i="22" a="1"/>
  <c r="Q174" i="22" s="1"/>
  <c r="P174" i="22" a="1"/>
  <c r="P174" i="22" s="1"/>
  <c r="O174" i="22" a="1"/>
  <c r="O174" i="22" s="1"/>
  <c r="N174" i="22" a="1"/>
  <c r="N174" i="22" s="1"/>
  <c r="M174" i="22" a="1"/>
  <c r="M174" i="22" s="1"/>
  <c r="L174" i="22" a="1"/>
  <c r="L174" i="22" s="1"/>
  <c r="K174" i="22" a="1"/>
  <c r="K174" i="22" s="1"/>
  <c r="J174" i="22" a="1"/>
  <c r="J174" i="22" s="1"/>
  <c r="I174" i="22" a="1"/>
  <c r="I174" i="22" s="1"/>
  <c r="H174" i="22" a="1"/>
  <c r="H174" i="22" s="1"/>
  <c r="G174" i="22" a="1"/>
  <c r="G174" i="22" s="1"/>
  <c r="F174" i="22" a="1"/>
  <c r="F174" i="22" s="1"/>
  <c r="E174" i="22" a="1"/>
  <c r="E174" i="22" s="1"/>
  <c r="D174" i="22" a="1"/>
  <c r="D174" i="22" s="1"/>
  <c r="C174" i="22" a="1"/>
  <c r="C174" i="22" s="1"/>
  <c r="R173" i="22" a="1"/>
  <c r="R173" i="22" s="1"/>
  <c r="Q173" i="22" a="1"/>
  <c r="Q173" i="22" s="1"/>
  <c r="P173" i="22" a="1"/>
  <c r="P173" i="22" s="1"/>
  <c r="O173" i="22" a="1"/>
  <c r="O173" i="22" s="1"/>
  <c r="N173" i="22" a="1"/>
  <c r="N173" i="22" s="1"/>
  <c r="M173" i="22" a="1"/>
  <c r="M173" i="22" s="1"/>
  <c r="L173" i="22" a="1"/>
  <c r="L173" i="22" s="1"/>
  <c r="K173" i="22" a="1"/>
  <c r="K173" i="22" s="1"/>
  <c r="J173" i="22" a="1"/>
  <c r="J173" i="22" s="1"/>
  <c r="I173" i="22" a="1"/>
  <c r="I173" i="22" s="1"/>
  <c r="H173" i="22" a="1"/>
  <c r="H173" i="22" s="1"/>
  <c r="G173" i="22" a="1"/>
  <c r="G173" i="22" s="1"/>
  <c r="F173" i="22" a="1"/>
  <c r="F173" i="22" s="1"/>
  <c r="E173" i="22" a="1"/>
  <c r="E173" i="22" s="1"/>
  <c r="D173" i="22" a="1"/>
  <c r="D173" i="22" s="1"/>
  <c r="C173" i="22" a="1"/>
  <c r="C173" i="22" s="1"/>
  <c r="R172" i="22" a="1"/>
  <c r="R172" i="22" s="1"/>
  <c r="Q172" i="22" a="1"/>
  <c r="Q172" i="22" s="1"/>
  <c r="P172" i="22" a="1"/>
  <c r="P172" i="22" s="1"/>
  <c r="O172" i="22" a="1"/>
  <c r="O172" i="22" s="1"/>
  <c r="N172" i="22" a="1"/>
  <c r="N172" i="22" s="1"/>
  <c r="M172" i="22" a="1"/>
  <c r="M172" i="22" s="1"/>
  <c r="L172" i="22" a="1"/>
  <c r="L172" i="22" s="1"/>
  <c r="K172" i="22" a="1"/>
  <c r="K172" i="22" s="1"/>
  <c r="J172" i="22" a="1"/>
  <c r="J172" i="22" s="1"/>
  <c r="I172" i="22" a="1"/>
  <c r="I172" i="22" s="1"/>
  <c r="H172" i="22" a="1"/>
  <c r="H172" i="22" s="1"/>
  <c r="G172" i="22" a="1"/>
  <c r="G172" i="22" s="1"/>
  <c r="F172" i="22" a="1"/>
  <c r="F172" i="22" s="1"/>
  <c r="E172" i="22" a="1"/>
  <c r="E172" i="22" s="1"/>
  <c r="D172" i="22" a="1"/>
  <c r="D172" i="22" s="1"/>
  <c r="C172" i="22" a="1"/>
  <c r="C172" i="22" s="1"/>
  <c r="R171" i="22" a="1"/>
  <c r="R171" i="22" s="1"/>
  <c r="Q171" i="22" a="1"/>
  <c r="Q171" i="22" s="1"/>
  <c r="P171" i="22" a="1"/>
  <c r="P171" i="22" s="1"/>
  <c r="O171" i="22" a="1"/>
  <c r="O171" i="22" s="1"/>
  <c r="N171" i="22" a="1"/>
  <c r="N171" i="22" s="1"/>
  <c r="M171" i="22" a="1"/>
  <c r="M171" i="22" s="1"/>
  <c r="L171" i="22" a="1"/>
  <c r="L171" i="22" s="1"/>
  <c r="K171" i="22" a="1"/>
  <c r="K171" i="22" s="1"/>
  <c r="J171" i="22" a="1"/>
  <c r="J171" i="22" s="1"/>
  <c r="I171" i="22" a="1"/>
  <c r="I171" i="22" s="1"/>
  <c r="H171" i="22" a="1"/>
  <c r="H171" i="22" s="1"/>
  <c r="G171" i="22" a="1"/>
  <c r="G171" i="22" s="1"/>
  <c r="F171" i="22" a="1"/>
  <c r="F171" i="22" s="1"/>
  <c r="E171" i="22" a="1"/>
  <c r="E171" i="22" s="1"/>
  <c r="D171" i="22" a="1"/>
  <c r="D171" i="22" s="1"/>
  <c r="C171" i="22" a="1"/>
  <c r="C171" i="22" s="1"/>
  <c r="R170" i="22" a="1"/>
  <c r="R170" i="22" s="1"/>
  <c r="Q170" i="22" a="1"/>
  <c r="Q170" i="22" s="1"/>
  <c r="P170" i="22" a="1"/>
  <c r="P170" i="22" s="1"/>
  <c r="O170" i="22" a="1"/>
  <c r="O170" i="22" s="1"/>
  <c r="N170" i="22" a="1"/>
  <c r="N170" i="22" s="1"/>
  <c r="M170" i="22" a="1"/>
  <c r="M170" i="22" s="1"/>
  <c r="L170" i="22" a="1"/>
  <c r="L170" i="22" s="1"/>
  <c r="K170" i="22" a="1"/>
  <c r="K170" i="22" s="1"/>
  <c r="J170" i="22" a="1"/>
  <c r="J170" i="22" s="1"/>
  <c r="I170" i="22" a="1"/>
  <c r="I170" i="22" s="1"/>
  <c r="H170" i="22" a="1"/>
  <c r="H170" i="22" s="1"/>
  <c r="G170" i="22" a="1"/>
  <c r="G170" i="22" s="1"/>
  <c r="F170" i="22" a="1"/>
  <c r="F170" i="22" s="1"/>
  <c r="E170" i="22" a="1"/>
  <c r="E170" i="22" s="1"/>
  <c r="D170" i="22" a="1"/>
  <c r="D170" i="22" s="1"/>
  <c r="C170" i="22" a="1"/>
  <c r="C170" i="22" s="1"/>
  <c r="R169" i="22" a="1"/>
  <c r="R169" i="22" s="1"/>
  <c r="Q169" i="22" a="1"/>
  <c r="Q169" i="22" s="1"/>
  <c r="P169" i="22" a="1"/>
  <c r="P169" i="22" s="1"/>
  <c r="O169" i="22" a="1"/>
  <c r="O169" i="22" s="1"/>
  <c r="N169" i="22" a="1"/>
  <c r="N169" i="22" s="1"/>
  <c r="M169" i="22" a="1"/>
  <c r="M169" i="22" s="1"/>
  <c r="L169" i="22" a="1"/>
  <c r="L169" i="22" s="1"/>
  <c r="K169" i="22" a="1"/>
  <c r="K169" i="22" s="1"/>
  <c r="J169" i="22" a="1"/>
  <c r="J169" i="22" s="1"/>
  <c r="I169" i="22" a="1"/>
  <c r="I169" i="22" s="1"/>
  <c r="H169" i="22" a="1"/>
  <c r="H169" i="22" s="1"/>
  <c r="G169" i="22" a="1"/>
  <c r="G169" i="22" s="1"/>
  <c r="F169" i="22" a="1"/>
  <c r="F169" i="22" s="1"/>
  <c r="E169" i="22" a="1"/>
  <c r="E169" i="22" s="1"/>
  <c r="D169" i="22" a="1"/>
  <c r="D169" i="22" s="1"/>
  <c r="C169" i="22" a="1"/>
  <c r="C169" i="22" s="1"/>
  <c r="R168" i="22" a="1"/>
  <c r="R168" i="22" s="1"/>
  <c r="Q168" i="22" a="1"/>
  <c r="Q168" i="22" s="1"/>
  <c r="P168" i="22" a="1"/>
  <c r="P168" i="22" s="1"/>
  <c r="O168" i="22" a="1"/>
  <c r="O168" i="22" s="1"/>
  <c r="N168" i="22" a="1"/>
  <c r="N168" i="22" s="1"/>
  <c r="M168" i="22" a="1"/>
  <c r="M168" i="22" s="1"/>
  <c r="L168" i="22" a="1"/>
  <c r="L168" i="22" s="1"/>
  <c r="K168" i="22" a="1"/>
  <c r="K168" i="22" s="1"/>
  <c r="J168" i="22" a="1"/>
  <c r="J168" i="22" s="1"/>
  <c r="I168" i="22" a="1"/>
  <c r="I168" i="22" s="1"/>
  <c r="H168" i="22" a="1"/>
  <c r="H168" i="22" s="1"/>
  <c r="G168" i="22" a="1"/>
  <c r="G168" i="22" s="1"/>
  <c r="F168" i="22" a="1"/>
  <c r="F168" i="22" s="1"/>
  <c r="E168" i="22" a="1"/>
  <c r="E168" i="22" s="1"/>
  <c r="D168" i="22" a="1"/>
  <c r="D168" i="22" s="1"/>
  <c r="C168" i="22" a="1"/>
  <c r="C168" i="22" s="1"/>
  <c r="R167" i="22" a="1"/>
  <c r="R167" i="22" s="1"/>
  <c r="Q167" i="22" a="1"/>
  <c r="Q167" i="22" s="1"/>
  <c r="P167" i="22" a="1"/>
  <c r="P167" i="22" s="1"/>
  <c r="O167" i="22" a="1"/>
  <c r="O167" i="22" s="1"/>
  <c r="N167" i="22" a="1"/>
  <c r="N167" i="22" s="1"/>
  <c r="M167" i="22" a="1"/>
  <c r="M167" i="22" s="1"/>
  <c r="L167" i="22" a="1"/>
  <c r="L167" i="22" s="1"/>
  <c r="K167" i="22" a="1"/>
  <c r="K167" i="22" s="1"/>
  <c r="J167" i="22" a="1"/>
  <c r="J167" i="22" s="1"/>
  <c r="I167" i="22" a="1"/>
  <c r="I167" i="22" s="1"/>
  <c r="H167" i="22" a="1"/>
  <c r="H167" i="22" s="1"/>
  <c r="G167" i="22" a="1"/>
  <c r="G167" i="22" s="1"/>
  <c r="F167" i="22" a="1"/>
  <c r="F167" i="22" s="1"/>
  <c r="E167" i="22" a="1"/>
  <c r="E167" i="22" s="1"/>
  <c r="D167" i="22" a="1"/>
  <c r="D167" i="22" s="1"/>
  <c r="C167" i="22" a="1"/>
  <c r="C167" i="22" s="1"/>
  <c r="R166" i="22" a="1"/>
  <c r="R166" i="22" s="1"/>
  <c r="Q166" i="22" a="1"/>
  <c r="Q166" i="22" s="1"/>
  <c r="P166" i="22" a="1"/>
  <c r="P166" i="22" s="1"/>
  <c r="O166" i="22" a="1"/>
  <c r="O166" i="22" s="1"/>
  <c r="N166" i="22" a="1"/>
  <c r="N166" i="22" s="1"/>
  <c r="M166" i="22" a="1"/>
  <c r="M166" i="22" s="1"/>
  <c r="L166" i="22" a="1"/>
  <c r="L166" i="22" s="1"/>
  <c r="K166" i="22" a="1"/>
  <c r="K166" i="22" s="1"/>
  <c r="J166" i="22" a="1"/>
  <c r="J166" i="22" s="1"/>
  <c r="I166" i="22" a="1"/>
  <c r="I166" i="22" s="1"/>
  <c r="H166" i="22" a="1"/>
  <c r="H166" i="22" s="1"/>
  <c r="G166" i="22" a="1"/>
  <c r="G166" i="22" s="1"/>
  <c r="F166" i="22" a="1"/>
  <c r="F166" i="22" s="1"/>
  <c r="E166" i="22" a="1"/>
  <c r="E166" i="22" s="1"/>
  <c r="D166" i="22" a="1"/>
  <c r="D166" i="22" s="1"/>
  <c r="C166" i="22" a="1"/>
  <c r="C166" i="22" s="1"/>
  <c r="R165" i="22" a="1"/>
  <c r="R165" i="22" s="1"/>
  <c r="Q165" i="22" a="1"/>
  <c r="Q165" i="22" s="1"/>
  <c r="P165" i="22" a="1"/>
  <c r="P165" i="22" s="1"/>
  <c r="O165" i="22" a="1"/>
  <c r="O165" i="22" s="1"/>
  <c r="N165" i="22" a="1"/>
  <c r="N165" i="22" s="1"/>
  <c r="M165" i="22" a="1"/>
  <c r="M165" i="22" s="1"/>
  <c r="L165" i="22" a="1"/>
  <c r="L165" i="22" s="1"/>
  <c r="K165" i="22" a="1"/>
  <c r="K165" i="22" s="1"/>
  <c r="J165" i="22" a="1"/>
  <c r="J165" i="22" s="1"/>
  <c r="I165" i="22" a="1"/>
  <c r="I165" i="22" s="1"/>
  <c r="H165" i="22" a="1"/>
  <c r="H165" i="22" s="1"/>
  <c r="G165" i="22" a="1"/>
  <c r="G165" i="22" s="1"/>
  <c r="F165" i="22" a="1"/>
  <c r="F165" i="22" s="1"/>
  <c r="E165" i="22" a="1"/>
  <c r="E165" i="22" s="1"/>
  <c r="D165" i="22" a="1"/>
  <c r="D165" i="22" s="1"/>
  <c r="C165" i="22" a="1"/>
  <c r="C165" i="22" s="1"/>
  <c r="R164" i="22" a="1"/>
  <c r="R164" i="22" s="1"/>
  <c r="Q164" i="22" a="1"/>
  <c r="Q164" i="22" s="1"/>
  <c r="P164" i="22" a="1"/>
  <c r="P164" i="22" s="1"/>
  <c r="O164" i="22" a="1"/>
  <c r="O164" i="22" s="1"/>
  <c r="N164" i="22" a="1"/>
  <c r="N164" i="22" s="1"/>
  <c r="M164" i="22" a="1"/>
  <c r="M164" i="22" s="1"/>
  <c r="L164" i="22" a="1"/>
  <c r="L164" i="22" s="1"/>
  <c r="K164" i="22" a="1"/>
  <c r="K164" i="22" s="1"/>
  <c r="J164" i="22" a="1"/>
  <c r="J164" i="22" s="1"/>
  <c r="I164" i="22" a="1"/>
  <c r="I164" i="22" s="1"/>
  <c r="H164" i="22" a="1"/>
  <c r="H164" i="22" s="1"/>
  <c r="G164" i="22" a="1"/>
  <c r="G164" i="22" s="1"/>
  <c r="F164" i="22" a="1"/>
  <c r="F164" i="22" s="1"/>
  <c r="E164" i="22" a="1"/>
  <c r="E164" i="22" s="1"/>
  <c r="D164" i="22" a="1"/>
  <c r="D164" i="22" s="1"/>
  <c r="C164" i="22" a="1"/>
  <c r="C164" i="22" s="1"/>
  <c r="R163" i="22" a="1"/>
  <c r="R163" i="22" s="1"/>
  <c r="Q163" i="22" a="1"/>
  <c r="Q163" i="22" s="1"/>
  <c r="P163" i="22" a="1"/>
  <c r="P163" i="22" s="1"/>
  <c r="O163" i="22" a="1"/>
  <c r="O163" i="22" s="1"/>
  <c r="N163" i="22" a="1"/>
  <c r="N163" i="22" s="1"/>
  <c r="M163" i="22" a="1"/>
  <c r="M163" i="22" s="1"/>
  <c r="L163" i="22" a="1"/>
  <c r="L163" i="22" s="1"/>
  <c r="K163" i="22" a="1"/>
  <c r="K163" i="22" s="1"/>
  <c r="J163" i="22" a="1"/>
  <c r="J163" i="22" s="1"/>
  <c r="I163" i="22" a="1"/>
  <c r="I163" i="22" s="1"/>
  <c r="H163" i="22" a="1"/>
  <c r="H163" i="22" s="1"/>
  <c r="G163" i="22" a="1"/>
  <c r="G163" i="22" s="1"/>
  <c r="F163" i="22" a="1"/>
  <c r="F163" i="22" s="1"/>
  <c r="E163" i="22" a="1"/>
  <c r="E163" i="22" s="1"/>
  <c r="D163" i="22" a="1"/>
  <c r="D163" i="22" s="1"/>
  <c r="C163" i="22" a="1"/>
  <c r="C163" i="22" s="1"/>
  <c r="R162" i="22" a="1"/>
  <c r="R162" i="22" s="1"/>
  <c r="Q162" i="22" a="1"/>
  <c r="Q162" i="22" s="1"/>
  <c r="P162" i="22" a="1"/>
  <c r="P162" i="22" s="1"/>
  <c r="O162" i="22" a="1"/>
  <c r="O162" i="22" s="1"/>
  <c r="N162" i="22" a="1"/>
  <c r="N162" i="22" s="1"/>
  <c r="M162" i="22" a="1"/>
  <c r="M162" i="22" s="1"/>
  <c r="L162" i="22" a="1"/>
  <c r="L162" i="22" s="1"/>
  <c r="K162" i="22" a="1"/>
  <c r="K162" i="22" s="1"/>
  <c r="J162" i="22" a="1"/>
  <c r="J162" i="22" s="1"/>
  <c r="I162" i="22" a="1"/>
  <c r="I162" i="22" s="1"/>
  <c r="H162" i="22" a="1"/>
  <c r="H162" i="22" s="1"/>
  <c r="G162" i="22" a="1"/>
  <c r="G162" i="22" s="1"/>
  <c r="F162" i="22" a="1"/>
  <c r="F162" i="22" s="1"/>
  <c r="E162" i="22" a="1"/>
  <c r="E162" i="22" s="1"/>
  <c r="D162" i="22" a="1"/>
  <c r="D162" i="22" s="1"/>
  <c r="C162" i="22" a="1"/>
  <c r="C162" i="22" s="1"/>
  <c r="R161" i="22" a="1"/>
  <c r="R161" i="22" s="1"/>
  <c r="Q161" i="22" a="1"/>
  <c r="Q161" i="22" s="1"/>
  <c r="P161" i="22" a="1"/>
  <c r="P161" i="22" s="1"/>
  <c r="O161" i="22" a="1"/>
  <c r="O161" i="22" s="1"/>
  <c r="N161" i="22" a="1"/>
  <c r="N161" i="22" s="1"/>
  <c r="M161" i="22" a="1"/>
  <c r="M161" i="22" s="1"/>
  <c r="L161" i="22" a="1"/>
  <c r="L161" i="22" s="1"/>
  <c r="K161" i="22" a="1"/>
  <c r="K161" i="22" s="1"/>
  <c r="J161" i="22" a="1"/>
  <c r="J161" i="22" s="1"/>
  <c r="I161" i="22" a="1"/>
  <c r="I161" i="22" s="1"/>
  <c r="H161" i="22" a="1"/>
  <c r="H161" i="22" s="1"/>
  <c r="G161" i="22" a="1"/>
  <c r="G161" i="22" s="1"/>
  <c r="F161" i="22" a="1"/>
  <c r="F161" i="22" s="1"/>
  <c r="E161" i="22" a="1"/>
  <c r="E161" i="22" s="1"/>
  <c r="D161" i="22" a="1"/>
  <c r="D161" i="22" s="1"/>
  <c r="C161" i="22" a="1"/>
  <c r="C161" i="22" s="1"/>
  <c r="R160" i="22" a="1"/>
  <c r="R160" i="22" s="1"/>
  <c r="Q160" i="22" a="1"/>
  <c r="Q160" i="22" s="1"/>
  <c r="P160" i="22" a="1"/>
  <c r="P160" i="22" s="1"/>
  <c r="O160" i="22" a="1"/>
  <c r="O160" i="22" s="1"/>
  <c r="N160" i="22" a="1"/>
  <c r="N160" i="22" s="1"/>
  <c r="M160" i="22" a="1"/>
  <c r="M160" i="22" s="1"/>
  <c r="L160" i="22" a="1"/>
  <c r="L160" i="22" s="1"/>
  <c r="K160" i="22" a="1"/>
  <c r="K160" i="22" s="1"/>
  <c r="J160" i="22" a="1"/>
  <c r="J160" i="22" s="1"/>
  <c r="I160" i="22" a="1"/>
  <c r="I160" i="22" s="1"/>
  <c r="H160" i="22" a="1"/>
  <c r="H160" i="22" s="1"/>
  <c r="G160" i="22" a="1"/>
  <c r="G160" i="22" s="1"/>
  <c r="F160" i="22" a="1"/>
  <c r="F160" i="22" s="1"/>
  <c r="E160" i="22" a="1"/>
  <c r="E160" i="22" s="1"/>
  <c r="D160" i="22" a="1"/>
  <c r="D160" i="22" s="1"/>
  <c r="C160" i="22" a="1"/>
  <c r="C160" i="22" s="1"/>
  <c r="R159" i="22" a="1"/>
  <c r="R159" i="22" s="1"/>
  <c r="Q159" i="22" a="1"/>
  <c r="Q159" i="22" s="1"/>
  <c r="P159" i="22" a="1"/>
  <c r="P159" i="22" s="1"/>
  <c r="O159" i="22" a="1"/>
  <c r="O159" i="22" s="1"/>
  <c r="N159" i="22" a="1"/>
  <c r="N159" i="22" s="1"/>
  <c r="M159" i="22" a="1"/>
  <c r="M159" i="22" s="1"/>
  <c r="L159" i="22" a="1"/>
  <c r="L159" i="22" s="1"/>
  <c r="K159" i="22" a="1"/>
  <c r="K159" i="22" s="1"/>
  <c r="J159" i="22" a="1"/>
  <c r="J159" i="22" s="1"/>
  <c r="I159" i="22" a="1"/>
  <c r="I159" i="22" s="1"/>
  <c r="H159" i="22" a="1"/>
  <c r="H159" i="22" s="1"/>
  <c r="G159" i="22" a="1"/>
  <c r="G159" i="22" s="1"/>
  <c r="F159" i="22" a="1"/>
  <c r="F159" i="22" s="1"/>
  <c r="E159" i="22" a="1"/>
  <c r="E159" i="22" s="1"/>
  <c r="D159" i="22" a="1"/>
  <c r="D159" i="22" s="1"/>
  <c r="C159" i="22" a="1"/>
  <c r="C159" i="22" s="1"/>
  <c r="R158" i="22" a="1"/>
  <c r="R158" i="22" s="1"/>
  <c r="Q158" i="22" a="1"/>
  <c r="Q158" i="22" s="1"/>
  <c r="P158" i="22" a="1"/>
  <c r="P158" i="22" s="1"/>
  <c r="O158" i="22" a="1"/>
  <c r="O158" i="22" s="1"/>
  <c r="N158" i="22" a="1"/>
  <c r="N158" i="22" s="1"/>
  <c r="M158" i="22" a="1"/>
  <c r="M158" i="22" s="1"/>
  <c r="L158" i="22" a="1"/>
  <c r="L158" i="22" s="1"/>
  <c r="K158" i="22" a="1"/>
  <c r="K158" i="22" s="1"/>
  <c r="J158" i="22" a="1"/>
  <c r="J158" i="22" s="1"/>
  <c r="I158" i="22" a="1"/>
  <c r="I158" i="22" s="1"/>
  <c r="H158" i="22" a="1"/>
  <c r="H158" i="22" s="1"/>
  <c r="G158" i="22" a="1"/>
  <c r="G158" i="22" s="1"/>
  <c r="F158" i="22" a="1"/>
  <c r="F158" i="22" s="1"/>
  <c r="E158" i="22" a="1"/>
  <c r="E158" i="22" s="1"/>
  <c r="D158" i="22" a="1"/>
  <c r="D158" i="22" s="1"/>
  <c r="C158" i="22" a="1"/>
  <c r="C158" i="22" s="1"/>
  <c r="R157" i="22" a="1"/>
  <c r="R157" i="22" s="1"/>
  <c r="Q157" i="22" a="1"/>
  <c r="Q157" i="22" s="1"/>
  <c r="P157" i="22" a="1"/>
  <c r="P157" i="22" s="1"/>
  <c r="O157" i="22" a="1"/>
  <c r="O157" i="22" s="1"/>
  <c r="N157" i="22" a="1"/>
  <c r="N157" i="22" s="1"/>
  <c r="M157" i="22" a="1"/>
  <c r="M157" i="22" s="1"/>
  <c r="L157" i="22" a="1"/>
  <c r="L157" i="22" s="1"/>
  <c r="K157" i="22" a="1"/>
  <c r="K157" i="22" s="1"/>
  <c r="J157" i="22" a="1"/>
  <c r="J157" i="22" s="1"/>
  <c r="I157" i="22" a="1"/>
  <c r="I157" i="22" s="1"/>
  <c r="H157" i="22" a="1"/>
  <c r="H157" i="22" s="1"/>
  <c r="G157" i="22" a="1"/>
  <c r="G157" i="22" s="1"/>
  <c r="F157" i="22" a="1"/>
  <c r="F157" i="22" s="1"/>
  <c r="E157" i="22" a="1"/>
  <c r="E157" i="22" s="1"/>
  <c r="D157" i="22" a="1"/>
  <c r="D157" i="22" s="1"/>
  <c r="C157" i="22" a="1"/>
  <c r="C157" i="22" s="1"/>
  <c r="R156" i="22" a="1"/>
  <c r="R156" i="22" s="1"/>
  <c r="Q156" i="22" a="1"/>
  <c r="Q156" i="22" s="1"/>
  <c r="P156" i="22" a="1"/>
  <c r="P156" i="22" s="1"/>
  <c r="O156" i="22" a="1"/>
  <c r="O156" i="22" s="1"/>
  <c r="N156" i="22" a="1"/>
  <c r="N156" i="22" s="1"/>
  <c r="M156" i="22" a="1"/>
  <c r="M156" i="22" s="1"/>
  <c r="L156" i="22" a="1"/>
  <c r="L156" i="22" s="1"/>
  <c r="K156" i="22" a="1"/>
  <c r="K156" i="22" s="1"/>
  <c r="J156" i="22" a="1"/>
  <c r="J156" i="22" s="1"/>
  <c r="I156" i="22" a="1"/>
  <c r="I156" i="22" s="1"/>
  <c r="H156" i="22" a="1"/>
  <c r="H156" i="22" s="1"/>
  <c r="G156" i="22" a="1"/>
  <c r="G156" i="22" s="1"/>
  <c r="F156" i="22" a="1"/>
  <c r="F156" i="22" s="1"/>
  <c r="E156" i="22" a="1"/>
  <c r="E156" i="22" s="1"/>
  <c r="D156" i="22" a="1"/>
  <c r="D156" i="22" s="1"/>
  <c r="C156" i="22" a="1"/>
  <c r="C156" i="22" s="1"/>
  <c r="R155" i="22" a="1"/>
  <c r="R155" i="22" s="1"/>
  <c r="Q155" i="22" a="1"/>
  <c r="Q155" i="22" s="1"/>
  <c r="P155" i="22" a="1"/>
  <c r="P155" i="22" s="1"/>
  <c r="O155" i="22" a="1"/>
  <c r="O155" i="22" s="1"/>
  <c r="N155" i="22" a="1"/>
  <c r="N155" i="22" s="1"/>
  <c r="M155" i="22" a="1"/>
  <c r="M155" i="22" s="1"/>
  <c r="L155" i="22" a="1"/>
  <c r="L155" i="22" s="1"/>
  <c r="K155" i="22" a="1"/>
  <c r="K155" i="22" s="1"/>
  <c r="J155" i="22" a="1"/>
  <c r="J155" i="22" s="1"/>
  <c r="I155" i="22" a="1"/>
  <c r="I155" i="22" s="1"/>
  <c r="H155" i="22" a="1"/>
  <c r="H155" i="22" s="1"/>
  <c r="G155" i="22" a="1"/>
  <c r="G155" i="22" s="1"/>
  <c r="F155" i="22" a="1"/>
  <c r="F155" i="22" s="1"/>
  <c r="E155" i="22" a="1"/>
  <c r="E155" i="22" s="1"/>
  <c r="D155" i="22" a="1"/>
  <c r="D155" i="22" s="1"/>
  <c r="C155" i="22" a="1"/>
  <c r="C155" i="22" s="1"/>
  <c r="R154" i="22" a="1"/>
  <c r="R154" i="22" s="1"/>
  <c r="Q154" i="22" a="1"/>
  <c r="Q154" i="22" s="1"/>
  <c r="P154" i="22" a="1"/>
  <c r="P154" i="22" s="1"/>
  <c r="O154" i="22" a="1"/>
  <c r="O154" i="22" s="1"/>
  <c r="N154" i="22" a="1"/>
  <c r="N154" i="22" s="1"/>
  <c r="M154" i="22" a="1"/>
  <c r="M154" i="22" s="1"/>
  <c r="L154" i="22" a="1"/>
  <c r="L154" i="22" s="1"/>
  <c r="K154" i="22" a="1"/>
  <c r="K154" i="22" s="1"/>
  <c r="J154" i="22" a="1"/>
  <c r="J154" i="22" s="1"/>
  <c r="I154" i="22" a="1"/>
  <c r="I154" i="22" s="1"/>
  <c r="H154" i="22" a="1"/>
  <c r="H154" i="22" s="1"/>
  <c r="G154" i="22" a="1"/>
  <c r="G154" i="22" s="1"/>
  <c r="F154" i="22" a="1"/>
  <c r="F154" i="22" s="1"/>
  <c r="E154" i="22" a="1"/>
  <c r="E154" i="22" s="1"/>
  <c r="D154" i="22" a="1"/>
  <c r="D154" i="22" s="1"/>
  <c r="C154" i="22" a="1"/>
  <c r="C154" i="22" s="1"/>
  <c r="R153" i="22" a="1"/>
  <c r="R153" i="22" s="1"/>
  <c r="Q153" i="22" a="1"/>
  <c r="Q153" i="22" s="1"/>
  <c r="P153" i="22" a="1"/>
  <c r="P153" i="22" s="1"/>
  <c r="O153" i="22" a="1"/>
  <c r="O153" i="22" s="1"/>
  <c r="N153" i="22" a="1"/>
  <c r="N153" i="22" s="1"/>
  <c r="M153" i="22" a="1"/>
  <c r="M153" i="22" s="1"/>
  <c r="L153" i="22" a="1"/>
  <c r="L153" i="22" s="1"/>
  <c r="K153" i="22" a="1"/>
  <c r="K153" i="22" s="1"/>
  <c r="J153" i="22" a="1"/>
  <c r="J153" i="22" s="1"/>
  <c r="I153" i="22" a="1"/>
  <c r="I153" i="22" s="1"/>
  <c r="H153" i="22" a="1"/>
  <c r="H153" i="22" s="1"/>
  <c r="G153" i="22" a="1"/>
  <c r="G153" i="22" s="1"/>
  <c r="F153" i="22" a="1"/>
  <c r="F153" i="22" s="1"/>
  <c r="E153" i="22" a="1"/>
  <c r="E153" i="22" s="1"/>
  <c r="D153" i="22" a="1"/>
  <c r="D153" i="22" s="1"/>
  <c r="C153" i="22" a="1"/>
  <c r="C153" i="22" s="1"/>
  <c r="R152" i="22" a="1"/>
  <c r="R152" i="22" s="1"/>
  <c r="Q152" i="22" a="1"/>
  <c r="Q152" i="22" s="1"/>
  <c r="P152" i="22" a="1"/>
  <c r="P152" i="22" s="1"/>
  <c r="O152" i="22" a="1"/>
  <c r="O152" i="22" s="1"/>
  <c r="N152" i="22" a="1"/>
  <c r="N152" i="22" s="1"/>
  <c r="M152" i="22" a="1"/>
  <c r="M152" i="22" s="1"/>
  <c r="L152" i="22" a="1"/>
  <c r="L152" i="22" s="1"/>
  <c r="K152" i="22" a="1"/>
  <c r="K152" i="22" s="1"/>
  <c r="J152" i="22" a="1"/>
  <c r="J152" i="22" s="1"/>
  <c r="I152" i="22" a="1"/>
  <c r="I152" i="22" s="1"/>
  <c r="H152" i="22" a="1"/>
  <c r="H152" i="22" s="1"/>
  <c r="G152" i="22" a="1"/>
  <c r="G152" i="22" s="1"/>
  <c r="F152" i="22" a="1"/>
  <c r="F152" i="22" s="1"/>
  <c r="E152" i="22" a="1"/>
  <c r="E152" i="22" s="1"/>
  <c r="D152" i="22" a="1"/>
  <c r="D152" i="22" s="1"/>
  <c r="C152" i="22" a="1"/>
  <c r="C152" i="22" s="1"/>
  <c r="R151" i="22" a="1"/>
  <c r="R151" i="22" s="1"/>
  <c r="Q151" i="22" a="1"/>
  <c r="Q151" i="22" s="1"/>
  <c r="P151" i="22" a="1"/>
  <c r="P151" i="22" s="1"/>
  <c r="O151" i="22" a="1"/>
  <c r="O151" i="22" s="1"/>
  <c r="N151" i="22" a="1"/>
  <c r="N151" i="22" s="1"/>
  <c r="M151" i="22" a="1"/>
  <c r="M151" i="22" s="1"/>
  <c r="L151" i="22" a="1"/>
  <c r="L151" i="22" s="1"/>
  <c r="K151" i="22" a="1"/>
  <c r="K151" i="22" s="1"/>
  <c r="J151" i="22" a="1"/>
  <c r="J151" i="22" s="1"/>
  <c r="I151" i="22" a="1"/>
  <c r="I151" i="22" s="1"/>
  <c r="H151" i="22" a="1"/>
  <c r="H151" i="22" s="1"/>
  <c r="G151" i="22" a="1"/>
  <c r="G151" i="22" s="1"/>
  <c r="F151" i="22" a="1"/>
  <c r="F151" i="22" s="1"/>
  <c r="E151" i="22" a="1"/>
  <c r="E151" i="22" s="1"/>
  <c r="D151" i="22" a="1"/>
  <c r="D151" i="22" s="1"/>
  <c r="C151" i="22" a="1"/>
  <c r="C151" i="22" s="1"/>
  <c r="R150" i="22" a="1"/>
  <c r="R150" i="22" s="1"/>
  <c r="Q150" i="22" a="1"/>
  <c r="Q150" i="22" s="1"/>
  <c r="P150" i="22" a="1"/>
  <c r="P150" i="22" s="1"/>
  <c r="O150" i="22" a="1"/>
  <c r="O150" i="22" s="1"/>
  <c r="N150" i="22" a="1"/>
  <c r="N150" i="22" s="1"/>
  <c r="M150" i="22" a="1"/>
  <c r="M150" i="22" s="1"/>
  <c r="L150" i="22" a="1"/>
  <c r="L150" i="22" s="1"/>
  <c r="K150" i="22" a="1"/>
  <c r="K150" i="22" s="1"/>
  <c r="J150" i="22" a="1"/>
  <c r="J150" i="22" s="1"/>
  <c r="I150" i="22" a="1"/>
  <c r="I150" i="22" s="1"/>
  <c r="H150" i="22" a="1"/>
  <c r="H150" i="22" s="1"/>
  <c r="G150" i="22" a="1"/>
  <c r="G150" i="22" s="1"/>
  <c r="F150" i="22" a="1"/>
  <c r="F150" i="22" s="1"/>
  <c r="E150" i="22" a="1"/>
  <c r="E150" i="22" s="1"/>
  <c r="D150" i="22" a="1"/>
  <c r="D150" i="22" s="1"/>
  <c r="C150" i="22" a="1"/>
  <c r="C150" i="22" s="1"/>
  <c r="R149" i="22" a="1"/>
  <c r="R149" i="22" s="1"/>
  <c r="Q149" i="22" a="1"/>
  <c r="Q149" i="22" s="1"/>
  <c r="P149" i="22" a="1"/>
  <c r="P149" i="22" s="1"/>
  <c r="O149" i="22" a="1"/>
  <c r="O149" i="22" s="1"/>
  <c r="N149" i="22" a="1"/>
  <c r="N149" i="22" s="1"/>
  <c r="M149" i="22" a="1"/>
  <c r="M149" i="22" s="1"/>
  <c r="L149" i="22" a="1"/>
  <c r="L149" i="22" s="1"/>
  <c r="K149" i="22" a="1"/>
  <c r="K149" i="22" s="1"/>
  <c r="J149" i="22" a="1"/>
  <c r="J149" i="22" s="1"/>
  <c r="I149" i="22" a="1"/>
  <c r="I149" i="22" s="1"/>
  <c r="H149" i="22" a="1"/>
  <c r="H149" i="22" s="1"/>
  <c r="G149" i="22" a="1"/>
  <c r="G149" i="22" s="1"/>
  <c r="F149" i="22" a="1"/>
  <c r="F149" i="22" s="1"/>
  <c r="E149" i="22" a="1"/>
  <c r="E149" i="22" s="1"/>
  <c r="D149" i="22" a="1"/>
  <c r="D149" i="22" s="1"/>
  <c r="C149" i="22" a="1"/>
  <c r="C149" i="22" s="1"/>
  <c r="R143" i="22" a="1"/>
  <c r="R143" i="22" s="1"/>
  <c r="Q143" i="22" a="1"/>
  <c r="Q143" i="22" s="1"/>
  <c r="P143" i="22" a="1"/>
  <c r="P143" i="22" s="1"/>
  <c r="O143" i="22" a="1"/>
  <c r="O143" i="22" s="1"/>
  <c r="N143" i="22" a="1"/>
  <c r="N143" i="22" s="1"/>
  <c r="M143" i="22" a="1"/>
  <c r="M143" i="22" s="1"/>
  <c r="L143" i="22" a="1"/>
  <c r="L143" i="22" s="1"/>
  <c r="K143" i="22" a="1"/>
  <c r="K143" i="22" s="1"/>
  <c r="J143" i="22" a="1"/>
  <c r="J143" i="22" s="1"/>
  <c r="I143" i="22" a="1"/>
  <c r="I143" i="22" s="1"/>
  <c r="H143" i="22" a="1"/>
  <c r="H143" i="22" s="1"/>
  <c r="G143" i="22" a="1"/>
  <c r="G143" i="22" s="1"/>
  <c r="F143" i="22" a="1"/>
  <c r="F143" i="22" s="1"/>
  <c r="E143" i="22" a="1"/>
  <c r="E143" i="22" s="1"/>
  <c r="D143" i="22" a="1"/>
  <c r="D143" i="22" s="1"/>
  <c r="C143" i="22" a="1"/>
  <c r="C143" i="22" s="1"/>
  <c r="R142" i="22" a="1"/>
  <c r="R142" i="22" s="1"/>
  <c r="Q142" i="22" a="1"/>
  <c r="Q142" i="22" s="1"/>
  <c r="P142" i="22" a="1"/>
  <c r="P142" i="22" s="1"/>
  <c r="O142" i="22" a="1"/>
  <c r="O142" i="22" s="1"/>
  <c r="N142" i="22" a="1"/>
  <c r="N142" i="22" s="1"/>
  <c r="M142" i="22" a="1"/>
  <c r="M142" i="22" s="1"/>
  <c r="L142" i="22" a="1"/>
  <c r="L142" i="22" s="1"/>
  <c r="K142" i="22" a="1"/>
  <c r="K142" i="22" s="1"/>
  <c r="J142" i="22" a="1"/>
  <c r="J142" i="22" s="1"/>
  <c r="I142" i="22" a="1"/>
  <c r="I142" i="22" s="1"/>
  <c r="H142" i="22" a="1"/>
  <c r="H142" i="22" s="1"/>
  <c r="G142" i="22" a="1"/>
  <c r="G142" i="22" s="1"/>
  <c r="F142" i="22" a="1"/>
  <c r="F142" i="22" s="1"/>
  <c r="E142" i="22" a="1"/>
  <c r="E142" i="22" s="1"/>
  <c r="D142" i="22" a="1"/>
  <c r="D142" i="22" s="1"/>
  <c r="C142" i="22" a="1"/>
  <c r="C142" i="22" s="1"/>
  <c r="R141" i="22" a="1"/>
  <c r="R141" i="22" s="1"/>
  <c r="Q141" i="22" a="1"/>
  <c r="Q141" i="22" s="1"/>
  <c r="P141" i="22" a="1"/>
  <c r="P141" i="22" s="1"/>
  <c r="O141" i="22" a="1"/>
  <c r="O141" i="22" s="1"/>
  <c r="N141" i="22" a="1"/>
  <c r="N141" i="22" s="1"/>
  <c r="M141" i="22" a="1"/>
  <c r="M141" i="22" s="1"/>
  <c r="L141" i="22" a="1"/>
  <c r="L141" i="22" s="1"/>
  <c r="K141" i="22" a="1"/>
  <c r="K141" i="22" s="1"/>
  <c r="J141" i="22" a="1"/>
  <c r="J141" i="22" s="1"/>
  <c r="I141" i="22" a="1"/>
  <c r="I141" i="22" s="1"/>
  <c r="H141" i="22" a="1"/>
  <c r="H141" i="22" s="1"/>
  <c r="G141" i="22" a="1"/>
  <c r="G141" i="22" s="1"/>
  <c r="F141" i="22" a="1"/>
  <c r="F141" i="22" s="1"/>
  <c r="E141" i="22" a="1"/>
  <c r="E141" i="22" s="1"/>
  <c r="D141" i="22" a="1"/>
  <c r="D141" i="22" s="1"/>
  <c r="C141" i="22" a="1"/>
  <c r="C141" i="22" s="1"/>
  <c r="R140" i="22" a="1"/>
  <c r="R140" i="22" s="1"/>
  <c r="Q140" i="22" a="1"/>
  <c r="Q140" i="22" s="1"/>
  <c r="P140" i="22" a="1"/>
  <c r="P140" i="22" s="1"/>
  <c r="O140" i="22" a="1"/>
  <c r="O140" i="22" s="1"/>
  <c r="N140" i="22" a="1"/>
  <c r="N140" i="22" s="1"/>
  <c r="M140" i="22" a="1"/>
  <c r="M140" i="22" s="1"/>
  <c r="L140" i="22" a="1"/>
  <c r="L140" i="22" s="1"/>
  <c r="K140" i="22" a="1"/>
  <c r="K140" i="22" s="1"/>
  <c r="J140" i="22" a="1"/>
  <c r="J140" i="22" s="1"/>
  <c r="I140" i="22" a="1"/>
  <c r="I140" i="22" s="1"/>
  <c r="H140" i="22" a="1"/>
  <c r="H140" i="22" s="1"/>
  <c r="G140" i="22" a="1"/>
  <c r="G140" i="22" s="1"/>
  <c r="F140" i="22" a="1"/>
  <c r="F140" i="22" s="1"/>
  <c r="E140" i="22" a="1"/>
  <c r="E140" i="22" s="1"/>
  <c r="D140" i="22" a="1"/>
  <c r="D140" i="22" s="1"/>
  <c r="C140" i="22" a="1"/>
  <c r="C140" i="22" s="1"/>
  <c r="R139" i="22" a="1"/>
  <c r="R139" i="22" s="1"/>
  <c r="Q139" i="22" a="1"/>
  <c r="Q139" i="22" s="1"/>
  <c r="P139" i="22" a="1"/>
  <c r="P139" i="22" s="1"/>
  <c r="O139" i="22" a="1"/>
  <c r="O139" i="22" s="1"/>
  <c r="N139" i="22" a="1"/>
  <c r="N139" i="22" s="1"/>
  <c r="M139" i="22" a="1"/>
  <c r="M139" i="22" s="1"/>
  <c r="L139" i="22" a="1"/>
  <c r="L139" i="22" s="1"/>
  <c r="K139" i="22" a="1"/>
  <c r="K139" i="22" s="1"/>
  <c r="J139" i="22" a="1"/>
  <c r="J139" i="22" s="1"/>
  <c r="I139" i="22" a="1"/>
  <c r="I139" i="22" s="1"/>
  <c r="H139" i="22" a="1"/>
  <c r="H139" i="22" s="1"/>
  <c r="G139" i="22" a="1"/>
  <c r="G139" i="22" s="1"/>
  <c r="F139" i="22" a="1"/>
  <c r="F139" i="22" s="1"/>
  <c r="E139" i="22" a="1"/>
  <c r="E139" i="22" s="1"/>
  <c r="D139" i="22" a="1"/>
  <c r="D139" i="22" s="1"/>
  <c r="C139" i="22" a="1"/>
  <c r="C139" i="22" s="1"/>
  <c r="R138" i="22" a="1"/>
  <c r="R138" i="22" s="1"/>
  <c r="Q138" i="22" a="1"/>
  <c r="Q138" i="22" s="1"/>
  <c r="P138" i="22" a="1"/>
  <c r="P138" i="22" s="1"/>
  <c r="O138" i="22" a="1"/>
  <c r="O138" i="22" s="1"/>
  <c r="N138" i="22" a="1"/>
  <c r="N138" i="22" s="1"/>
  <c r="M138" i="22" a="1"/>
  <c r="M138" i="22" s="1"/>
  <c r="L138" i="22" a="1"/>
  <c r="L138" i="22" s="1"/>
  <c r="K138" i="22" a="1"/>
  <c r="K138" i="22" s="1"/>
  <c r="J138" i="22" a="1"/>
  <c r="J138" i="22" s="1"/>
  <c r="I138" i="22" a="1"/>
  <c r="I138" i="22" s="1"/>
  <c r="H138" i="22" a="1"/>
  <c r="H138" i="22" s="1"/>
  <c r="G138" i="22" a="1"/>
  <c r="G138" i="22" s="1"/>
  <c r="F138" i="22" a="1"/>
  <c r="F138" i="22" s="1"/>
  <c r="E138" i="22" a="1"/>
  <c r="E138" i="22" s="1"/>
  <c r="D138" i="22" a="1"/>
  <c r="D138" i="22" s="1"/>
  <c r="C138" i="22" a="1"/>
  <c r="C138" i="22" s="1"/>
  <c r="R137" i="22" a="1"/>
  <c r="R137" i="22" s="1"/>
  <c r="Q137" i="22" a="1"/>
  <c r="Q137" i="22" s="1"/>
  <c r="P137" i="22" a="1"/>
  <c r="P137" i="22" s="1"/>
  <c r="O137" i="22" a="1"/>
  <c r="O137" i="22" s="1"/>
  <c r="N137" i="22" a="1"/>
  <c r="N137" i="22" s="1"/>
  <c r="M137" i="22" a="1"/>
  <c r="M137" i="22" s="1"/>
  <c r="L137" i="22" a="1"/>
  <c r="L137" i="22" s="1"/>
  <c r="K137" i="22" a="1"/>
  <c r="K137" i="22" s="1"/>
  <c r="J137" i="22" a="1"/>
  <c r="J137" i="22" s="1"/>
  <c r="I137" i="22" a="1"/>
  <c r="I137" i="22" s="1"/>
  <c r="H137" i="22" a="1"/>
  <c r="H137" i="22" s="1"/>
  <c r="G137" i="22" a="1"/>
  <c r="G137" i="22" s="1"/>
  <c r="F137" i="22" a="1"/>
  <c r="F137" i="22" s="1"/>
  <c r="E137" i="22" a="1"/>
  <c r="E137" i="22" s="1"/>
  <c r="D137" i="22" a="1"/>
  <c r="D137" i="22" s="1"/>
  <c r="C137" i="22" a="1"/>
  <c r="C137" i="22" s="1"/>
  <c r="R136" i="22" a="1"/>
  <c r="R136" i="22" s="1"/>
  <c r="Q136" i="22" a="1"/>
  <c r="Q136" i="22" s="1"/>
  <c r="P136" i="22" a="1"/>
  <c r="P136" i="22" s="1"/>
  <c r="O136" i="22" a="1"/>
  <c r="O136" i="22" s="1"/>
  <c r="N136" i="22" a="1"/>
  <c r="N136" i="22" s="1"/>
  <c r="M136" i="22" a="1"/>
  <c r="M136" i="22" s="1"/>
  <c r="L136" i="22" a="1"/>
  <c r="L136" i="22" s="1"/>
  <c r="K136" i="22" a="1"/>
  <c r="K136" i="22" s="1"/>
  <c r="J136" i="22" a="1"/>
  <c r="J136" i="22" s="1"/>
  <c r="I136" i="22" a="1"/>
  <c r="I136" i="22" s="1"/>
  <c r="H136" i="22" a="1"/>
  <c r="H136" i="22" s="1"/>
  <c r="G136" i="22" a="1"/>
  <c r="G136" i="22" s="1"/>
  <c r="F136" i="22" a="1"/>
  <c r="F136" i="22" s="1"/>
  <c r="E136" i="22" a="1"/>
  <c r="E136" i="22" s="1"/>
  <c r="D136" i="22" a="1"/>
  <c r="D136" i="22" s="1"/>
  <c r="C136" i="22" a="1"/>
  <c r="C136" i="22" s="1"/>
  <c r="R135" i="22" a="1"/>
  <c r="R135" i="22" s="1"/>
  <c r="Q135" i="22" a="1"/>
  <c r="Q135" i="22" s="1"/>
  <c r="P135" i="22" a="1"/>
  <c r="P135" i="22" s="1"/>
  <c r="O135" i="22" a="1"/>
  <c r="O135" i="22" s="1"/>
  <c r="N135" i="22" a="1"/>
  <c r="N135" i="22" s="1"/>
  <c r="M135" i="22" a="1"/>
  <c r="M135" i="22" s="1"/>
  <c r="L135" i="22" a="1"/>
  <c r="L135" i="22" s="1"/>
  <c r="K135" i="22" a="1"/>
  <c r="K135" i="22" s="1"/>
  <c r="J135" i="22" a="1"/>
  <c r="J135" i="22" s="1"/>
  <c r="I135" i="22" a="1"/>
  <c r="I135" i="22" s="1"/>
  <c r="H135" i="22" a="1"/>
  <c r="H135" i="22" s="1"/>
  <c r="G135" i="22" a="1"/>
  <c r="G135" i="22" s="1"/>
  <c r="F135" i="22" a="1"/>
  <c r="F135" i="22" s="1"/>
  <c r="E135" i="22" a="1"/>
  <c r="E135" i="22" s="1"/>
  <c r="D135" i="22" a="1"/>
  <c r="D135" i="22" s="1"/>
  <c r="C135" i="22" a="1"/>
  <c r="C135" i="22" s="1"/>
  <c r="R134" i="22" a="1"/>
  <c r="R134" i="22" s="1"/>
  <c r="Q134" i="22" a="1"/>
  <c r="Q134" i="22" s="1"/>
  <c r="P134" i="22" a="1"/>
  <c r="P134" i="22" s="1"/>
  <c r="O134" i="22" a="1"/>
  <c r="O134" i="22" s="1"/>
  <c r="N134" i="22" a="1"/>
  <c r="N134" i="22" s="1"/>
  <c r="M134" i="22" a="1"/>
  <c r="M134" i="22" s="1"/>
  <c r="L134" i="22" a="1"/>
  <c r="L134" i="22" s="1"/>
  <c r="K134" i="22" a="1"/>
  <c r="K134" i="22" s="1"/>
  <c r="J134" i="22" a="1"/>
  <c r="J134" i="22" s="1"/>
  <c r="I134" i="22" a="1"/>
  <c r="I134" i="22" s="1"/>
  <c r="H134" i="22" a="1"/>
  <c r="H134" i="22" s="1"/>
  <c r="G134" i="22" a="1"/>
  <c r="G134" i="22" s="1"/>
  <c r="F134" i="22" a="1"/>
  <c r="F134" i="22" s="1"/>
  <c r="E134" i="22" a="1"/>
  <c r="E134" i="22" s="1"/>
  <c r="D134" i="22" a="1"/>
  <c r="D134" i="22" s="1"/>
  <c r="C134" i="22" a="1"/>
  <c r="C134" i="22" s="1"/>
  <c r="R133" i="22" a="1"/>
  <c r="R133" i="22" s="1"/>
  <c r="Q133" i="22" a="1"/>
  <c r="Q133" i="22" s="1"/>
  <c r="P133" i="22" a="1"/>
  <c r="P133" i="22" s="1"/>
  <c r="O133" i="22" a="1"/>
  <c r="O133" i="22" s="1"/>
  <c r="N133" i="22" a="1"/>
  <c r="N133" i="22" s="1"/>
  <c r="M133" i="22" a="1"/>
  <c r="M133" i="22" s="1"/>
  <c r="L133" i="22" a="1"/>
  <c r="L133" i="22" s="1"/>
  <c r="K133" i="22" a="1"/>
  <c r="K133" i="22" s="1"/>
  <c r="J133" i="22" a="1"/>
  <c r="J133" i="22" s="1"/>
  <c r="I133" i="22" a="1"/>
  <c r="I133" i="22" s="1"/>
  <c r="H133" i="22" a="1"/>
  <c r="H133" i="22" s="1"/>
  <c r="G133" i="22" a="1"/>
  <c r="G133" i="22" s="1"/>
  <c r="F133" i="22" a="1"/>
  <c r="F133" i="22" s="1"/>
  <c r="E133" i="22" a="1"/>
  <c r="E133" i="22" s="1"/>
  <c r="D133" i="22" a="1"/>
  <c r="D133" i="22" s="1"/>
  <c r="C133" i="22" a="1"/>
  <c r="C133" i="22" s="1"/>
  <c r="R132" i="22" a="1"/>
  <c r="R132" i="22" s="1"/>
  <c r="Q132" i="22" a="1"/>
  <c r="Q132" i="22" s="1"/>
  <c r="P132" i="22" a="1"/>
  <c r="P132" i="22" s="1"/>
  <c r="O132" i="22" a="1"/>
  <c r="O132" i="22" s="1"/>
  <c r="N132" i="22" a="1"/>
  <c r="N132" i="22" s="1"/>
  <c r="M132" i="22" a="1"/>
  <c r="M132" i="22" s="1"/>
  <c r="L132" i="22" a="1"/>
  <c r="L132" i="22" s="1"/>
  <c r="K132" i="22" a="1"/>
  <c r="K132" i="22" s="1"/>
  <c r="J132" i="22" a="1"/>
  <c r="J132" i="22" s="1"/>
  <c r="I132" i="22" a="1"/>
  <c r="I132" i="22" s="1"/>
  <c r="H132" i="22" a="1"/>
  <c r="H132" i="22" s="1"/>
  <c r="G132" i="22" a="1"/>
  <c r="G132" i="22" s="1"/>
  <c r="F132" i="22" a="1"/>
  <c r="F132" i="22" s="1"/>
  <c r="E132" i="22" a="1"/>
  <c r="E132" i="22" s="1"/>
  <c r="D132" i="22" a="1"/>
  <c r="D132" i="22" s="1"/>
  <c r="C132" i="22" a="1"/>
  <c r="C132" i="22" s="1"/>
  <c r="R131" i="22" a="1"/>
  <c r="R131" i="22" s="1"/>
  <c r="Q131" i="22" a="1"/>
  <c r="Q131" i="22" s="1"/>
  <c r="P131" i="22" a="1"/>
  <c r="P131" i="22" s="1"/>
  <c r="O131" i="22" a="1"/>
  <c r="O131" i="22" s="1"/>
  <c r="N131" i="22" a="1"/>
  <c r="N131" i="22" s="1"/>
  <c r="M131" i="22" a="1"/>
  <c r="M131" i="22" s="1"/>
  <c r="L131" i="22" a="1"/>
  <c r="L131" i="22" s="1"/>
  <c r="K131" i="22" a="1"/>
  <c r="K131" i="22" s="1"/>
  <c r="J131" i="22" a="1"/>
  <c r="J131" i="22" s="1"/>
  <c r="I131" i="22" a="1"/>
  <c r="I131" i="22" s="1"/>
  <c r="H131" i="22" a="1"/>
  <c r="H131" i="22" s="1"/>
  <c r="G131" i="22" a="1"/>
  <c r="G131" i="22" s="1"/>
  <c r="F131" i="22" a="1"/>
  <c r="F131" i="22" s="1"/>
  <c r="E131" i="22" a="1"/>
  <c r="E131" i="22" s="1"/>
  <c r="D131" i="22" a="1"/>
  <c r="D131" i="22" s="1"/>
  <c r="C131" i="22" a="1"/>
  <c r="C131" i="22" s="1"/>
  <c r="R130" i="22" a="1"/>
  <c r="R130" i="22" s="1"/>
  <c r="Q130" i="22" a="1"/>
  <c r="Q130" i="22" s="1"/>
  <c r="P130" i="22" a="1"/>
  <c r="P130" i="22" s="1"/>
  <c r="O130" i="22" a="1"/>
  <c r="O130" i="22" s="1"/>
  <c r="N130" i="22" a="1"/>
  <c r="N130" i="22" s="1"/>
  <c r="M130" i="22" a="1"/>
  <c r="M130" i="22" s="1"/>
  <c r="L130" i="22" a="1"/>
  <c r="L130" i="22" s="1"/>
  <c r="K130" i="22" a="1"/>
  <c r="K130" i="22" s="1"/>
  <c r="J130" i="22" a="1"/>
  <c r="J130" i="22" s="1"/>
  <c r="I130" i="22" a="1"/>
  <c r="I130" i="22" s="1"/>
  <c r="H130" i="22" a="1"/>
  <c r="H130" i="22" s="1"/>
  <c r="G130" i="22" a="1"/>
  <c r="G130" i="22" s="1"/>
  <c r="F130" i="22" a="1"/>
  <c r="F130" i="22" s="1"/>
  <c r="E130" i="22" a="1"/>
  <c r="E130" i="22" s="1"/>
  <c r="D130" i="22" a="1"/>
  <c r="D130" i="22" s="1"/>
  <c r="C130" i="22" a="1"/>
  <c r="C130" i="22" s="1"/>
  <c r="R129" i="22" a="1"/>
  <c r="R129" i="22" s="1"/>
  <c r="Q129" i="22" a="1"/>
  <c r="Q129" i="22" s="1"/>
  <c r="P129" i="22" a="1"/>
  <c r="P129" i="22" s="1"/>
  <c r="O129" i="22" a="1"/>
  <c r="O129" i="22" s="1"/>
  <c r="N129" i="22" a="1"/>
  <c r="N129" i="22" s="1"/>
  <c r="M129" i="22" a="1"/>
  <c r="M129" i="22" s="1"/>
  <c r="L129" i="22" a="1"/>
  <c r="L129" i="22" s="1"/>
  <c r="K129" i="22" a="1"/>
  <c r="K129" i="22" s="1"/>
  <c r="J129" i="22" a="1"/>
  <c r="J129" i="22" s="1"/>
  <c r="I129" i="22" a="1"/>
  <c r="I129" i="22" s="1"/>
  <c r="H129" i="22" a="1"/>
  <c r="H129" i="22" s="1"/>
  <c r="G129" i="22" a="1"/>
  <c r="G129" i="22" s="1"/>
  <c r="F129" i="22" a="1"/>
  <c r="F129" i="22" s="1"/>
  <c r="E129" i="22" a="1"/>
  <c r="E129" i="22" s="1"/>
  <c r="D129" i="22" a="1"/>
  <c r="D129" i="22" s="1"/>
  <c r="C129" i="22" a="1"/>
  <c r="C129" i="22" s="1"/>
  <c r="R128" i="22" a="1"/>
  <c r="R128" i="22" s="1"/>
  <c r="Q128" i="22" a="1"/>
  <c r="Q128" i="22" s="1"/>
  <c r="P128" i="22" a="1"/>
  <c r="P128" i="22" s="1"/>
  <c r="O128" i="22" a="1"/>
  <c r="O128" i="22" s="1"/>
  <c r="N128" i="22" a="1"/>
  <c r="N128" i="22" s="1"/>
  <c r="M128" i="22" a="1"/>
  <c r="M128" i="22" s="1"/>
  <c r="L128" i="22" a="1"/>
  <c r="L128" i="22" s="1"/>
  <c r="K128" i="22" a="1"/>
  <c r="K128" i="22" s="1"/>
  <c r="J128" i="22" a="1"/>
  <c r="J128" i="22" s="1"/>
  <c r="I128" i="22" a="1"/>
  <c r="I128" i="22" s="1"/>
  <c r="H128" i="22" a="1"/>
  <c r="H128" i="22" s="1"/>
  <c r="G128" i="22" a="1"/>
  <c r="G128" i="22" s="1"/>
  <c r="F128" i="22" a="1"/>
  <c r="F128" i="22" s="1"/>
  <c r="E128" i="22" a="1"/>
  <c r="E128" i="22" s="1"/>
  <c r="D128" i="22" a="1"/>
  <c r="D128" i="22" s="1"/>
  <c r="C128" i="22" a="1"/>
  <c r="C128" i="22" s="1"/>
  <c r="R127" i="22" a="1"/>
  <c r="R127" i="22" s="1"/>
  <c r="Q127" i="22" a="1"/>
  <c r="Q127" i="22" s="1"/>
  <c r="P127" i="22" a="1"/>
  <c r="P127" i="22" s="1"/>
  <c r="O127" i="22" a="1"/>
  <c r="O127" i="22" s="1"/>
  <c r="N127" i="22" a="1"/>
  <c r="N127" i="22" s="1"/>
  <c r="M127" i="22" a="1"/>
  <c r="M127" i="22" s="1"/>
  <c r="L127" i="22" a="1"/>
  <c r="L127" i="22" s="1"/>
  <c r="K127" i="22" a="1"/>
  <c r="K127" i="22" s="1"/>
  <c r="J127" i="22" a="1"/>
  <c r="J127" i="22" s="1"/>
  <c r="I127" i="22" a="1"/>
  <c r="I127" i="22" s="1"/>
  <c r="H127" i="22" a="1"/>
  <c r="H127" i="22" s="1"/>
  <c r="G127" i="22" a="1"/>
  <c r="G127" i="22" s="1"/>
  <c r="F127" i="22" a="1"/>
  <c r="F127" i="22" s="1"/>
  <c r="E127" i="22" a="1"/>
  <c r="E127" i="22" s="1"/>
  <c r="D127" i="22" a="1"/>
  <c r="D127" i="22" s="1"/>
  <c r="C127" i="22" a="1"/>
  <c r="C127" i="22" s="1"/>
  <c r="R126" i="22" a="1"/>
  <c r="R126" i="22" s="1"/>
  <c r="Q126" i="22" a="1"/>
  <c r="Q126" i="22" s="1"/>
  <c r="P126" i="22" a="1"/>
  <c r="P126" i="22" s="1"/>
  <c r="O126" i="22" a="1"/>
  <c r="O126" i="22" s="1"/>
  <c r="N126" i="22" a="1"/>
  <c r="N126" i="22" s="1"/>
  <c r="M126" i="22" a="1"/>
  <c r="M126" i="22" s="1"/>
  <c r="L126" i="22" a="1"/>
  <c r="L126" i="22" s="1"/>
  <c r="K126" i="22" a="1"/>
  <c r="K126" i="22" s="1"/>
  <c r="J126" i="22" a="1"/>
  <c r="J126" i="22" s="1"/>
  <c r="I126" i="22" a="1"/>
  <c r="I126" i="22" s="1"/>
  <c r="H126" i="22" a="1"/>
  <c r="H126" i="22" s="1"/>
  <c r="G126" i="22" a="1"/>
  <c r="G126" i="22" s="1"/>
  <c r="F126" i="22" a="1"/>
  <c r="F126" i="22" s="1"/>
  <c r="E126" i="22" a="1"/>
  <c r="E126" i="22" s="1"/>
  <c r="D126" i="22" a="1"/>
  <c r="D126" i="22" s="1"/>
  <c r="C126" i="22" a="1"/>
  <c r="C126" i="22" s="1"/>
  <c r="R125" i="22" a="1"/>
  <c r="R125" i="22" s="1"/>
  <c r="Q125" i="22" a="1"/>
  <c r="Q125" i="22" s="1"/>
  <c r="P125" i="22" a="1"/>
  <c r="P125" i="22" s="1"/>
  <c r="O125" i="22" a="1"/>
  <c r="O125" i="22" s="1"/>
  <c r="N125" i="22" a="1"/>
  <c r="N125" i="22" s="1"/>
  <c r="M125" i="22" a="1"/>
  <c r="M125" i="22" s="1"/>
  <c r="L125" i="22" a="1"/>
  <c r="L125" i="22" s="1"/>
  <c r="K125" i="22" a="1"/>
  <c r="K125" i="22" s="1"/>
  <c r="J125" i="22" a="1"/>
  <c r="J125" i="22" s="1"/>
  <c r="I125" i="22" a="1"/>
  <c r="I125" i="22" s="1"/>
  <c r="H125" i="22" a="1"/>
  <c r="H125" i="22" s="1"/>
  <c r="G125" i="22" a="1"/>
  <c r="G125" i="22" s="1"/>
  <c r="F125" i="22" a="1"/>
  <c r="F125" i="22" s="1"/>
  <c r="E125" i="22" a="1"/>
  <c r="E125" i="22" s="1"/>
  <c r="D125" i="22" a="1"/>
  <c r="D125" i="22" s="1"/>
  <c r="C125" i="22" a="1"/>
  <c r="C125" i="22" s="1"/>
  <c r="R124" i="22" a="1"/>
  <c r="R124" i="22" s="1"/>
  <c r="Q124" i="22" a="1"/>
  <c r="Q124" i="22" s="1"/>
  <c r="P124" i="22" a="1"/>
  <c r="P124" i="22" s="1"/>
  <c r="O124" i="22" a="1"/>
  <c r="O124" i="22" s="1"/>
  <c r="N124" i="22" a="1"/>
  <c r="N124" i="22" s="1"/>
  <c r="M124" i="22" a="1"/>
  <c r="M124" i="22" s="1"/>
  <c r="L124" i="22" a="1"/>
  <c r="L124" i="22" s="1"/>
  <c r="K124" i="22" a="1"/>
  <c r="K124" i="22" s="1"/>
  <c r="J124" i="22" a="1"/>
  <c r="J124" i="22" s="1"/>
  <c r="I124" i="22" a="1"/>
  <c r="I124" i="22" s="1"/>
  <c r="H124" i="22" a="1"/>
  <c r="H124" i="22" s="1"/>
  <c r="G124" i="22" a="1"/>
  <c r="G124" i="22" s="1"/>
  <c r="F124" i="22" a="1"/>
  <c r="F124" i="22" s="1"/>
  <c r="E124" i="22" a="1"/>
  <c r="E124" i="22" s="1"/>
  <c r="D124" i="22" a="1"/>
  <c r="D124" i="22" s="1"/>
  <c r="C124" i="22" a="1"/>
  <c r="C124" i="22" s="1"/>
  <c r="R123" i="22" a="1"/>
  <c r="R123" i="22" s="1"/>
  <c r="Q123" i="22" a="1"/>
  <c r="Q123" i="22" s="1"/>
  <c r="P123" i="22" a="1"/>
  <c r="P123" i="22" s="1"/>
  <c r="O123" i="22" a="1"/>
  <c r="O123" i="22" s="1"/>
  <c r="N123" i="22" a="1"/>
  <c r="N123" i="22" s="1"/>
  <c r="M123" i="22" a="1"/>
  <c r="M123" i="22" s="1"/>
  <c r="L123" i="22" a="1"/>
  <c r="L123" i="22" s="1"/>
  <c r="K123" i="22" a="1"/>
  <c r="K123" i="22" s="1"/>
  <c r="J123" i="22" a="1"/>
  <c r="J123" i="22" s="1"/>
  <c r="I123" i="22" a="1"/>
  <c r="I123" i="22" s="1"/>
  <c r="H123" i="22" a="1"/>
  <c r="H123" i="22" s="1"/>
  <c r="G123" i="22" a="1"/>
  <c r="G123" i="22" s="1"/>
  <c r="F123" i="22" a="1"/>
  <c r="F123" i="22" s="1"/>
  <c r="E123" i="22" a="1"/>
  <c r="E123" i="22" s="1"/>
  <c r="D123" i="22" a="1"/>
  <c r="D123" i="22" s="1"/>
  <c r="C123" i="22" a="1"/>
  <c r="C123" i="22" s="1"/>
  <c r="R122" i="22" a="1"/>
  <c r="R122" i="22" s="1"/>
  <c r="Q122" i="22" a="1"/>
  <c r="Q122" i="22" s="1"/>
  <c r="P122" i="22" a="1"/>
  <c r="P122" i="22" s="1"/>
  <c r="O122" i="22" a="1"/>
  <c r="O122" i="22" s="1"/>
  <c r="N122" i="22" a="1"/>
  <c r="N122" i="22" s="1"/>
  <c r="M122" i="22" a="1"/>
  <c r="M122" i="22" s="1"/>
  <c r="L122" i="22" a="1"/>
  <c r="L122" i="22" s="1"/>
  <c r="K122" i="22" a="1"/>
  <c r="K122" i="22" s="1"/>
  <c r="J122" i="22" a="1"/>
  <c r="J122" i="22" s="1"/>
  <c r="I122" i="22" a="1"/>
  <c r="I122" i="22" s="1"/>
  <c r="H122" i="22" a="1"/>
  <c r="H122" i="22" s="1"/>
  <c r="G122" i="22" a="1"/>
  <c r="G122" i="22" s="1"/>
  <c r="F122" i="22" a="1"/>
  <c r="F122" i="22" s="1"/>
  <c r="E122" i="22" a="1"/>
  <c r="E122" i="22" s="1"/>
  <c r="D122" i="22" a="1"/>
  <c r="D122" i="22" s="1"/>
  <c r="C122" i="22" a="1"/>
  <c r="C122" i="22" s="1"/>
  <c r="R121" i="22" a="1"/>
  <c r="R121" i="22" s="1"/>
  <c r="Q121" i="22" a="1"/>
  <c r="Q121" i="22" s="1"/>
  <c r="P121" i="22" a="1"/>
  <c r="P121" i="22" s="1"/>
  <c r="O121" i="22" a="1"/>
  <c r="O121" i="22" s="1"/>
  <c r="N121" i="22" a="1"/>
  <c r="N121" i="22" s="1"/>
  <c r="M121" i="22" a="1"/>
  <c r="M121" i="22" s="1"/>
  <c r="L121" i="22" a="1"/>
  <c r="L121" i="22" s="1"/>
  <c r="K121" i="22" a="1"/>
  <c r="K121" i="22" s="1"/>
  <c r="J121" i="22" a="1"/>
  <c r="J121" i="22" s="1"/>
  <c r="I121" i="22" a="1"/>
  <c r="I121" i="22" s="1"/>
  <c r="H121" i="22" a="1"/>
  <c r="H121" i="22" s="1"/>
  <c r="G121" i="22" a="1"/>
  <c r="G121" i="22" s="1"/>
  <c r="F121" i="22" a="1"/>
  <c r="F121" i="22" s="1"/>
  <c r="E121" i="22" a="1"/>
  <c r="E121" i="22" s="1"/>
  <c r="D121" i="22" a="1"/>
  <c r="D121" i="22" s="1"/>
  <c r="C121" i="22" a="1"/>
  <c r="C121" i="22" s="1"/>
  <c r="R120" i="22" a="1"/>
  <c r="R120" i="22" s="1"/>
  <c r="Q120" i="22" a="1"/>
  <c r="Q120" i="22" s="1"/>
  <c r="P120" i="22" a="1"/>
  <c r="P120" i="22" s="1"/>
  <c r="O120" i="22" a="1"/>
  <c r="O120" i="22" s="1"/>
  <c r="N120" i="22" a="1"/>
  <c r="N120" i="22" s="1"/>
  <c r="M120" i="22" a="1"/>
  <c r="M120" i="22" s="1"/>
  <c r="L120" i="22" a="1"/>
  <c r="L120" i="22" s="1"/>
  <c r="K120" i="22" a="1"/>
  <c r="K120" i="22" s="1"/>
  <c r="J120" i="22" a="1"/>
  <c r="J120" i="22" s="1"/>
  <c r="I120" i="22" a="1"/>
  <c r="I120" i="22" s="1"/>
  <c r="H120" i="22" a="1"/>
  <c r="H120" i="22" s="1"/>
  <c r="G120" i="22" a="1"/>
  <c r="G120" i="22" s="1"/>
  <c r="F120" i="22" a="1"/>
  <c r="F120" i="22" s="1"/>
  <c r="E120" i="22" a="1"/>
  <c r="E120" i="22" s="1"/>
  <c r="D120" i="22" a="1"/>
  <c r="D120" i="22" s="1"/>
  <c r="C120" i="22" a="1"/>
  <c r="C120" i="22" s="1"/>
  <c r="R119" i="22" a="1"/>
  <c r="R119" i="22" s="1"/>
  <c r="Q119" i="22" a="1"/>
  <c r="Q119" i="22" s="1"/>
  <c r="P119" i="22" a="1"/>
  <c r="P119" i="22" s="1"/>
  <c r="O119" i="22" a="1"/>
  <c r="O119" i="22" s="1"/>
  <c r="N119" i="22" a="1"/>
  <c r="N119" i="22" s="1"/>
  <c r="M119" i="22" a="1"/>
  <c r="M119" i="22" s="1"/>
  <c r="L119" i="22" a="1"/>
  <c r="L119" i="22" s="1"/>
  <c r="K119" i="22" a="1"/>
  <c r="K119" i="22" s="1"/>
  <c r="J119" i="22" a="1"/>
  <c r="J119" i="22" s="1"/>
  <c r="I119" i="22" a="1"/>
  <c r="I119" i="22" s="1"/>
  <c r="H119" i="22" a="1"/>
  <c r="H119" i="22" s="1"/>
  <c r="G119" i="22" a="1"/>
  <c r="G119" i="22" s="1"/>
  <c r="F119" i="22" a="1"/>
  <c r="F119" i="22" s="1"/>
  <c r="E119" i="22" a="1"/>
  <c r="E119" i="22" s="1"/>
  <c r="D119" i="22" a="1"/>
  <c r="D119" i="22" s="1"/>
  <c r="C119" i="22" a="1"/>
  <c r="C119" i="22" s="1"/>
  <c r="R118" i="22" a="1"/>
  <c r="R118" i="22" s="1"/>
  <c r="Q118" i="22" a="1"/>
  <c r="Q118" i="22" s="1"/>
  <c r="P118" i="22" a="1"/>
  <c r="P118" i="22" s="1"/>
  <c r="O118" i="22" a="1"/>
  <c r="O118" i="22" s="1"/>
  <c r="N118" i="22" a="1"/>
  <c r="N118" i="22" s="1"/>
  <c r="M118" i="22" a="1"/>
  <c r="M118" i="22" s="1"/>
  <c r="L118" i="22" a="1"/>
  <c r="L118" i="22" s="1"/>
  <c r="K118" i="22" a="1"/>
  <c r="K118" i="22" s="1"/>
  <c r="J118" i="22" a="1"/>
  <c r="J118" i="22" s="1"/>
  <c r="I118" i="22" a="1"/>
  <c r="I118" i="22" s="1"/>
  <c r="H118" i="22" a="1"/>
  <c r="H118" i="22" s="1"/>
  <c r="G118" i="22" a="1"/>
  <c r="G118" i="22" s="1"/>
  <c r="F118" i="22" a="1"/>
  <c r="F118" i="22" s="1"/>
  <c r="E118" i="22" a="1"/>
  <c r="E118" i="22" s="1"/>
  <c r="D118" i="22" a="1"/>
  <c r="D118" i="22" s="1"/>
  <c r="C118" i="22" a="1"/>
  <c r="C118" i="22" s="1"/>
  <c r="R117" i="22" a="1"/>
  <c r="R117" i="22" s="1"/>
  <c r="Q117" i="22" a="1"/>
  <c r="Q117" i="22" s="1"/>
  <c r="P117" i="22" a="1"/>
  <c r="P117" i="22" s="1"/>
  <c r="O117" i="22" a="1"/>
  <c r="O117" i="22" s="1"/>
  <c r="N117" i="22" a="1"/>
  <c r="N117" i="22" s="1"/>
  <c r="M117" i="22" a="1"/>
  <c r="M117" i="22" s="1"/>
  <c r="L117" i="22" a="1"/>
  <c r="L117" i="22" s="1"/>
  <c r="K117" i="22" a="1"/>
  <c r="K117" i="22" s="1"/>
  <c r="J117" i="22" a="1"/>
  <c r="J117" i="22" s="1"/>
  <c r="I117" i="22" a="1"/>
  <c r="I117" i="22" s="1"/>
  <c r="H117" i="22" a="1"/>
  <c r="H117" i="22" s="1"/>
  <c r="G117" i="22" a="1"/>
  <c r="G117" i="22" s="1"/>
  <c r="F117" i="22" a="1"/>
  <c r="F117" i="22" s="1"/>
  <c r="E117" i="22" a="1"/>
  <c r="E117" i="22" s="1"/>
  <c r="D117" i="22" a="1"/>
  <c r="D117" i="22" s="1"/>
  <c r="C117" i="22" a="1"/>
  <c r="C117" i="22" s="1"/>
  <c r="R116" i="22" a="1"/>
  <c r="R116" i="22" s="1"/>
  <c r="Q116" i="22" a="1"/>
  <c r="Q116" i="22" s="1"/>
  <c r="P116" i="22" a="1"/>
  <c r="P116" i="22" s="1"/>
  <c r="O116" i="22" a="1"/>
  <c r="O116" i="22" s="1"/>
  <c r="N116" i="22" a="1"/>
  <c r="N116" i="22" s="1"/>
  <c r="M116" i="22" a="1"/>
  <c r="M116" i="22" s="1"/>
  <c r="L116" i="22" a="1"/>
  <c r="L116" i="22" s="1"/>
  <c r="K116" i="22" a="1"/>
  <c r="K116" i="22" s="1"/>
  <c r="J116" i="22" a="1"/>
  <c r="J116" i="22" s="1"/>
  <c r="I116" i="22" a="1"/>
  <c r="I116" i="22" s="1"/>
  <c r="H116" i="22" a="1"/>
  <c r="H116" i="22" s="1"/>
  <c r="G116" i="22" a="1"/>
  <c r="G116" i="22" s="1"/>
  <c r="F116" i="22" a="1"/>
  <c r="F116" i="22" s="1"/>
  <c r="E116" i="22" a="1"/>
  <c r="E116" i="22" s="1"/>
  <c r="D116" i="22" a="1"/>
  <c r="D116" i="22" s="1"/>
  <c r="C116" i="22" a="1"/>
  <c r="C116" i="22" s="1"/>
  <c r="R115" i="22" a="1"/>
  <c r="R115" i="22" s="1"/>
  <c r="Q115" i="22" a="1"/>
  <c r="Q115" i="22" s="1"/>
  <c r="P115" i="22" a="1"/>
  <c r="P115" i="22" s="1"/>
  <c r="O115" i="22" a="1"/>
  <c r="O115" i="22" s="1"/>
  <c r="N115" i="22" a="1"/>
  <c r="N115" i="22" s="1"/>
  <c r="M115" i="22" a="1"/>
  <c r="M115" i="22" s="1"/>
  <c r="L115" i="22" a="1"/>
  <c r="L115" i="22" s="1"/>
  <c r="K115" i="22" a="1"/>
  <c r="K115" i="22" s="1"/>
  <c r="J115" i="22" a="1"/>
  <c r="J115" i="22" s="1"/>
  <c r="I115" i="22" a="1"/>
  <c r="I115" i="22" s="1"/>
  <c r="H115" i="22" a="1"/>
  <c r="H115" i="22" s="1"/>
  <c r="G115" i="22" a="1"/>
  <c r="G115" i="22" s="1"/>
  <c r="F115" i="22" a="1"/>
  <c r="F115" i="22" s="1"/>
  <c r="E115" i="22" a="1"/>
  <c r="E115" i="22" s="1"/>
  <c r="D115" i="22" a="1"/>
  <c r="D115" i="22" s="1"/>
  <c r="C115" i="22" a="1"/>
  <c r="C115" i="22" s="1"/>
  <c r="R114" i="22" a="1"/>
  <c r="R114" i="22" s="1"/>
  <c r="Q114" i="22" a="1"/>
  <c r="Q114" i="22" s="1"/>
  <c r="P114" i="22" a="1"/>
  <c r="P114" i="22" s="1"/>
  <c r="O114" i="22" a="1"/>
  <c r="O114" i="22" s="1"/>
  <c r="N114" i="22" a="1"/>
  <c r="N114" i="22" s="1"/>
  <c r="M114" i="22" a="1"/>
  <c r="M114" i="22" s="1"/>
  <c r="L114" i="22" a="1"/>
  <c r="L114" i="22" s="1"/>
  <c r="K114" i="22" a="1"/>
  <c r="K114" i="22" s="1"/>
  <c r="J114" i="22" a="1"/>
  <c r="J114" i="22" s="1"/>
  <c r="I114" i="22" a="1"/>
  <c r="I114" i="22" s="1"/>
  <c r="H114" i="22" a="1"/>
  <c r="H114" i="22" s="1"/>
  <c r="G114" i="22" a="1"/>
  <c r="G114" i="22" s="1"/>
  <c r="F114" i="22" a="1"/>
  <c r="F114" i="22" s="1"/>
  <c r="E114" i="22" a="1"/>
  <c r="E114" i="22" s="1"/>
  <c r="D114" i="22" a="1"/>
  <c r="D114" i="22" s="1"/>
  <c r="C114" i="22" a="1"/>
  <c r="C114" i="22" s="1"/>
  <c r="R113" i="22" a="1"/>
  <c r="R113" i="22" s="1"/>
  <c r="Q113" i="22" a="1"/>
  <c r="Q113" i="22" s="1"/>
  <c r="P113" i="22" a="1"/>
  <c r="P113" i="22" s="1"/>
  <c r="O113" i="22" a="1"/>
  <c r="O113" i="22" s="1"/>
  <c r="N113" i="22" a="1"/>
  <c r="N113" i="22" s="1"/>
  <c r="M113" i="22" a="1"/>
  <c r="M113" i="22" s="1"/>
  <c r="L113" i="22" a="1"/>
  <c r="L113" i="22" s="1"/>
  <c r="K113" i="22" a="1"/>
  <c r="K113" i="22" s="1"/>
  <c r="J113" i="22" a="1"/>
  <c r="J113" i="22" s="1"/>
  <c r="I113" i="22" a="1"/>
  <c r="I113" i="22" s="1"/>
  <c r="H113" i="22" a="1"/>
  <c r="H113" i="22" s="1"/>
  <c r="G113" i="22" a="1"/>
  <c r="G113" i="22" s="1"/>
  <c r="F113" i="22" a="1"/>
  <c r="F113" i="22" s="1"/>
  <c r="E113" i="22" a="1"/>
  <c r="E113" i="22" s="1"/>
  <c r="D113" i="22" a="1"/>
  <c r="D113" i="22" s="1"/>
  <c r="C113" i="22" a="1"/>
  <c r="C113" i="22" s="1"/>
  <c r="R107" i="22" a="1"/>
  <c r="R107" i="22" s="1"/>
  <c r="Q107" i="22" a="1"/>
  <c r="Q107" i="22" s="1"/>
  <c r="P107" i="22" a="1"/>
  <c r="P107" i="22" s="1"/>
  <c r="O107" i="22" a="1"/>
  <c r="O107" i="22" s="1"/>
  <c r="N107" i="22" a="1"/>
  <c r="N107" i="22" s="1"/>
  <c r="M107" i="22" a="1"/>
  <c r="M107" i="22" s="1"/>
  <c r="L107" i="22" a="1"/>
  <c r="L107" i="22" s="1"/>
  <c r="K107" i="22" a="1"/>
  <c r="K107" i="22" s="1"/>
  <c r="J107" i="22" a="1"/>
  <c r="J107" i="22" s="1"/>
  <c r="I107" i="22" a="1"/>
  <c r="I107" i="22" s="1"/>
  <c r="H107" i="22" a="1"/>
  <c r="H107" i="22" s="1"/>
  <c r="G107" i="22" a="1"/>
  <c r="G107" i="22" s="1"/>
  <c r="F107" i="22" a="1"/>
  <c r="F107" i="22" s="1"/>
  <c r="E107" i="22" a="1"/>
  <c r="E107" i="22" s="1"/>
  <c r="D107" i="22" a="1"/>
  <c r="D107" i="22" s="1"/>
  <c r="C107" i="22" a="1"/>
  <c r="C107" i="22" s="1"/>
  <c r="R106" i="22" a="1"/>
  <c r="R106" i="22" s="1"/>
  <c r="Q106" i="22" a="1"/>
  <c r="Q106" i="22" s="1"/>
  <c r="P106" i="22" a="1"/>
  <c r="P106" i="22" s="1"/>
  <c r="O106" i="22" a="1"/>
  <c r="O106" i="22" s="1"/>
  <c r="N106" i="22" a="1"/>
  <c r="N106" i="22" s="1"/>
  <c r="M106" i="22" a="1"/>
  <c r="M106" i="22" s="1"/>
  <c r="L106" i="22" a="1"/>
  <c r="L106" i="22" s="1"/>
  <c r="K106" i="22" a="1"/>
  <c r="K106" i="22" s="1"/>
  <c r="J106" i="22" a="1"/>
  <c r="J106" i="22" s="1"/>
  <c r="I106" i="22" a="1"/>
  <c r="I106" i="22" s="1"/>
  <c r="H106" i="22" a="1"/>
  <c r="H106" i="22" s="1"/>
  <c r="G106" i="22" a="1"/>
  <c r="G106" i="22" s="1"/>
  <c r="F106" i="22" a="1"/>
  <c r="F106" i="22" s="1"/>
  <c r="E106" i="22" a="1"/>
  <c r="E106" i="22" s="1"/>
  <c r="D106" i="22" a="1"/>
  <c r="D106" i="22" s="1"/>
  <c r="C106" i="22" a="1"/>
  <c r="C106" i="22" s="1"/>
  <c r="R105" i="22" a="1"/>
  <c r="R105" i="22" s="1"/>
  <c r="Q105" i="22" a="1"/>
  <c r="Q105" i="22" s="1"/>
  <c r="P105" i="22" a="1"/>
  <c r="P105" i="22" s="1"/>
  <c r="O105" i="22" a="1"/>
  <c r="O105" i="22" s="1"/>
  <c r="N105" i="22" a="1"/>
  <c r="N105" i="22" s="1"/>
  <c r="M105" i="22" a="1"/>
  <c r="M105" i="22" s="1"/>
  <c r="L105" i="22" a="1"/>
  <c r="L105" i="22" s="1"/>
  <c r="K105" i="22" a="1"/>
  <c r="K105" i="22" s="1"/>
  <c r="J105" i="22" a="1"/>
  <c r="J105" i="22" s="1"/>
  <c r="I105" i="22" a="1"/>
  <c r="I105" i="22" s="1"/>
  <c r="H105" i="22" a="1"/>
  <c r="H105" i="22" s="1"/>
  <c r="G105" i="22" a="1"/>
  <c r="G105" i="22" s="1"/>
  <c r="F105" i="22" a="1"/>
  <c r="F105" i="22" s="1"/>
  <c r="E105" i="22" a="1"/>
  <c r="E105" i="22" s="1"/>
  <c r="D105" i="22" a="1"/>
  <c r="D105" i="22" s="1"/>
  <c r="C105" i="22" a="1"/>
  <c r="C105" i="22" s="1"/>
  <c r="R104" i="22" a="1"/>
  <c r="R104" i="22" s="1"/>
  <c r="Q104" i="22" a="1"/>
  <c r="Q104" i="22" s="1"/>
  <c r="P104" i="22" a="1"/>
  <c r="P104" i="22" s="1"/>
  <c r="O104" i="22" a="1"/>
  <c r="O104" i="22" s="1"/>
  <c r="N104" i="22" a="1"/>
  <c r="N104" i="22" s="1"/>
  <c r="M104" i="22" a="1"/>
  <c r="M104" i="22" s="1"/>
  <c r="L104" i="22" a="1"/>
  <c r="L104" i="22" s="1"/>
  <c r="K104" i="22" a="1"/>
  <c r="K104" i="22" s="1"/>
  <c r="J104" i="22" a="1"/>
  <c r="J104" i="22" s="1"/>
  <c r="I104" i="22" a="1"/>
  <c r="I104" i="22" s="1"/>
  <c r="H104" i="22" a="1"/>
  <c r="H104" i="22" s="1"/>
  <c r="G104" i="22" a="1"/>
  <c r="G104" i="22" s="1"/>
  <c r="F104" i="22" a="1"/>
  <c r="F104" i="22" s="1"/>
  <c r="E104" i="22" a="1"/>
  <c r="E104" i="22" s="1"/>
  <c r="D104" i="22" a="1"/>
  <c r="D104" i="22" s="1"/>
  <c r="C104" i="22" a="1"/>
  <c r="C104" i="22" s="1"/>
  <c r="R103" i="22" a="1"/>
  <c r="R103" i="22" s="1"/>
  <c r="Q103" i="22" a="1"/>
  <c r="Q103" i="22" s="1"/>
  <c r="P103" i="22" a="1"/>
  <c r="P103" i="22" s="1"/>
  <c r="O103" i="22" a="1"/>
  <c r="O103" i="22" s="1"/>
  <c r="N103" i="22" a="1"/>
  <c r="N103" i="22" s="1"/>
  <c r="M103" i="22" a="1"/>
  <c r="M103" i="22" s="1"/>
  <c r="L103" i="22" a="1"/>
  <c r="L103" i="22" s="1"/>
  <c r="K103" i="22" a="1"/>
  <c r="K103" i="22" s="1"/>
  <c r="J103" i="22" a="1"/>
  <c r="J103" i="22" s="1"/>
  <c r="I103" i="22" a="1"/>
  <c r="I103" i="22" s="1"/>
  <c r="H103" i="22" a="1"/>
  <c r="H103" i="22" s="1"/>
  <c r="G103" i="22" a="1"/>
  <c r="G103" i="22" s="1"/>
  <c r="F103" i="22" a="1"/>
  <c r="F103" i="22" s="1"/>
  <c r="E103" i="22" a="1"/>
  <c r="E103" i="22" s="1"/>
  <c r="D103" i="22" a="1"/>
  <c r="D103" i="22" s="1"/>
  <c r="C103" i="22" a="1"/>
  <c r="C103" i="22" s="1"/>
  <c r="R102" i="22" a="1"/>
  <c r="R102" i="22" s="1"/>
  <c r="Q102" i="22" a="1"/>
  <c r="Q102" i="22" s="1"/>
  <c r="P102" i="22" a="1"/>
  <c r="P102" i="22" s="1"/>
  <c r="O102" i="22" a="1"/>
  <c r="O102" i="22" s="1"/>
  <c r="N102" i="22" a="1"/>
  <c r="N102" i="22" s="1"/>
  <c r="M102" i="22" a="1"/>
  <c r="M102" i="22" s="1"/>
  <c r="L102" i="22" a="1"/>
  <c r="L102" i="22" s="1"/>
  <c r="K102" i="22" a="1"/>
  <c r="K102" i="22" s="1"/>
  <c r="J102" i="22" a="1"/>
  <c r="J102" i="22" s="1"/>
  <c r="I102" i="22" a="1"/>
  <c r="I102" i="22" s="1"/>
  <c r="H102" i="22" a="1"/>
  <c r="H102" i="22" s="1"/>
  <c r="G102" i="22" a="1"/>
  <c r="G102" i="22" s="1"/>
  <c r="F102" i="22" a="1"/>
  <c r="F102" i="22" s="1"/>
  <c r="E102" i="22" a="1"/>
  <c r="E102" i="22" s="1"/>
  <c r="D102" i="22" a="1"/>
  <c r="D102" i="22" s="1"/>
  <c r="C102" i="22" a="1"/>
  <c r="C102" i="22" s="1"/>
  <c r="R101" i="22" a="1"/>
  <c r="R101" i="22" s="1"/>
  <c r="Q101" i="22" a="1"/>
  <c r="Q101" i="22" s="1"/>
  <c r="P101" i="22" a="1"/>
  <c r="P101" i="22" s="1"/>
  <c r="O101" i="22" a="1"/>
  <c r="O101" i="22" s="1"/>
  <c r="N101" i="22" a="1"/>
  <c r="N101" i="22" s="1"/>
  <c r="M101" i="22" a="1"/>
  <c r="M101" i="22" s="1"/>
  <c r="L101" i="22" a="1"/>
  <c r="L101" i="22" s="1"/>
  <c r="K101" i="22" a="1"/>
  <c r="K101" i="22" s="1"/>
  <c r="J101" i="22" a="1"/>
  <c r="J101" i="22" s="1"/>
  <c r="I101" i="22" a="1"/>
  <c r="I101" i="22" s="1"/>
  <c r="H101" i="22" a="1"/>
  <c r="H101" i="22" s="1"/>
  <c r="G101" i="22" a="1"/>
  <c r="G101" i="22" s="1"/>
  <c r="F101" i="22" a="1"/>
  <c r="F101" i="22" s="1"/>
  <c r="E101" i="22" a="1"/>
  <c r="E101" i="22" s="1"/>
  <c r="D101" i="22" a="1"/>
  <c r="D101" i="22" s="1"/>
  <c r="C101" i="22" a="1"/>
  <c r="C101" i="22" s="1"/>
  <c r="R100" i="22" a="1"/>
  <c r="R100" i="22" s="1"/>
  <c r="Q100" i="22" a="1"/>
  <c r="Q100" i="22" s="1"/>
  <c r="P100" i="22" a="1"/>
  <c r="P100" i="22" s="1"/>
  <c r="O100" i="22" a="1"/>
  <c r="O100" i="22" s="1"/>
  <c r="N100" i="22" a="1"/>
  <c r="N100" i="22" s="1"/>
  <c r="M100" i="22" a="1"/>
  <c r="M100" i="22" s="1"/>
  <c r="L100" i="22" a="1"/>
  <c r="L100" i="22" s="1"/>
  <c r="K100" i="22" a="1"/>
  <c r="K100" i="22" s="1"/>
  <c r="J100" i="22" a="1"/>
  <c r="J100" i="22" s="1"/>
  <c r="I100" i="22" a="1"/>
  <c r="I100" i="22" s="1"/>
  <c r="H100" i="22" a="1"/>
  <c r="H100" i="22" s="1"/>
  <c r="G100" i="22" a="1"/>
  <c r="G100" i="22" s="1"/>
  <c r="F100" i="22" a="1"/>
  <c r="F100" i="22" s="1"/>
  <c r="E100" i="22" a="1"/>
  <c r="E100" i="22" s="1"/>
  <c r="D100" i="22" a="1"/>
  <c r="D100" i="22" s="1"/>
  <c r="C100" i="22" a="1"/>
  <c r="C100" i="22" s="1"/>
  <c r="R99" i="22" a="1"/>
  <c r="R99" i="22" s="1"/>
  <c r="Q99" i="22" a="1"/>
  <c r="Q99" i="22" s="1"/>
  <c r="P99" i="22" a="1"/>
  <c r="P99" i="22" s="1"/>
  <c r="O99" i="22" a="1"/>
  <c r="O99" i="22" s="1"/>
  <c r="N99" i="22" a="1"/>
  <c r="N99" i="22" s="1"/>
  <c r="M99" i="22" a="1"/>
  <c r="M99" i="22" s="1"/>
  <c r="L99" i="22" a="1"/>
  <c r="L99" i="22" s="1"/>
  <c r="K99" i="22" a="1"/>
  <c r="K99" i="22" s="1"/>
  <c r="J99" i="22" a="1"/>
  <c r="J99" i="22" s="1"/>
  <c r="I99" i="22" a="1"/>
  <c r="I99" i="22" s="1"/>
  <c r="H99" i="22" a="1"/>
  <c r="H99" i="22" s="1"/>
  <c r="G99" i="22" a="1"/>
  <c r="G99" i="22" s="1"/>
  <c r="F99" i="22" a="1"/>
  <c r="F99" i="22" s="1"/>
  <c r="E99" i="22" a="1"/>
  <c r="E99" i="22" s="1"/>
  <c r="D99" i="22" a="1"/>
  <c r="D99" i="22" s="1"/>
  <c r="C99" i="22" a="1"/>
  <c r="C99" i="22" s="1"/>
  <c r="R98" i="22" a="1"/>
  <c r="R98" i="22" s="1"/>
  <c r="Q98" i="22" a="1"/>
  <c r="Q98" i="22" s="1"/>
  <c r="P98" i="22" a="1"/>
  <c r="P98" i="22" s="1"/>
  <c r="O98" i="22" a="1"/>
  <c r="O98" i="22" s="1"/>
  <c r="N98" i="22" a="1"/>
  <c r="N98" i="22" s="1"/>
  <c r="M98" i="22" a="1"/>
  <c r="M98" i="22" s="1"/>
  <c r="L98" i="22" a="1"/>
  <c r="L98" i="22" s="1"/>
  <c r="K98" i="22" a="1"/>
  <c r="K98" i="22" s="1"/>
  <c r="J98" i="22" a="1"/>
  <c r="J98" i="22" s="1"/>
  <c r="I98" i="22" a="1"/>
  <c r="I98" i="22" s="1"/>
  <c r="H98" i="22" a="1"/>
  <c r="H98" i="22" s="1"/>
  <c r="G98" i="22" a="1"/>
  <c r="G98" i="22" s="1"/>
  <c r="F98" i="22" a="1"/>
  <c r="F98" i="22" s="1"/>
  <c r="E98" i="22" a="1"/>
  <c r="E98" i="22" s="1"/>
  <c r="D98" i="22" a="1"/>
  <c r="D98" i="22" s="1"/>
  <c r="C98" i="22" a="1"/>
  <c r="C98" i="22" s="1"/>
  <c r="R97" i="22" a="1"/>
  <c r="R97" i="22" s="1"/>
  <c r="Q97" i="22" a="1"/>
  <c r="Q97" i="22" s="1"/>
  <c r="P97" i="22" a="1"/>
  <c r="P97" i="22" s="1"/>
  <c r="O97" i="22" a="1"/>
  <c r="O97" i="22" s="1"/>
  <c r="N97" i="22" a="1"/>
  <c r="N97" i="22" s="1"/>
  <c r="M97" i="22" a="1"/>
  <c r="M97" i="22" s="1"/>
  <c r="L97" i="22" a="1"/>
  <c r="L97" i="22" s="1"/>
  <c r="K97" i="22" a="1"/>
  <c r="K97" i="22" s="1"/>
  <c r="J97" i="22" a="1"/>
  <c r="J97" i="22" s="1"/>
  <c r="I97" i="22" a="1"/>
  <c r="I97" i="22" s="1"/>
  <c r="H97" i="22" a="1"/>
  <c r="H97" i="22" s="1"/>
  <c r="G97" i="22" a="1"/>
  <c r="G97" i="22" s="1"/>
  <c r="F97" i="22" a="1"/>
  <c r="F97" i="22" s="1"/>
  <c r="E97" i="22" a="1"/>
  <c r="E97" i="22" s="1"/>
  <c r="D97" i="22" a="1"/>
  <c r="D97" i="22" s="1"/>
  <c r="C97" i="22" a="1"/>
  <c r="C97" i="22" s="1"/>
  <c r="R96" i="22" a="1"/>
  <c r="R96" i="22" s="1"/>
  <c r="Q96" i="22" a="1"/>
  <c r="Q96" i="22" s="1"/>
  <c r="P96" i="22" a="1"/>
  <c r="P96" i="22" s="1"/>
  <c r="O96" i="22" a="1"/>
  <c r="O96" i="22" s="1"/>
  <c r="N96" i="22" a="1"/>
  <c r="N96" i="22" s="1"/>
  <c r="M96" i="22" a="1"/>
  <c r="M96" i="22" s="1"/>
  <c r="L96" i="22" a="1"/>
  <c r="L96" i="22" s="1"/>
  <c r="K96" i="22" a="1"/>
  <c r="K96" i="22" s="1"/>
  <c r="J96" i="22" a="1"/>
  <c r="J96" i="22" s="1"/>
  <c r="I96" i="22" a="1"/>
  <c r="I96" i="22" s="1"/>
  <c r="H96" i="22" a="1"/>
  <c r="H96" i="22" s="1"/>
  <c r="G96" i="22" a="1"/>
  <c r="G96" i="22" s="1"/>
  <c r="F96" i="22" a="1"/>
  <c r="F96" i="22" s="1"/>
  <c r="E96" i="22" a="1"/>
  <c r="E96" i="22" s="1"/>
  <c r="D96" i="22" a="1"/>
  <c r="D96" i="22" s="1"/>
  <c r="C96" i="22" a="1"/>
  <c r="C96" i="22" s="1"/>
  <c r="R95" i="22" a="1"/>
  <c r="R95" i="22" s="1"/>
  <c r="Q95" i="22" a="1"/>
  <c r="Q95" i="22" s="1"/>
  <c r="P95" i="22" a="1"/>
  <c r="P95" i="22" s="1"/>
  <c r="O95" i="22" a="1"/>
  <c r="O95" i="22" s="1"/>
  <c r="N95" i="22" a="1"/>
  <c r="N95" i="22" s="1"/>
  <c r="M95" i="22" a="1"/>
  <c r="M95" i="22" s="1"/>
  <c r="L95" i="22" a="1"/>
  <c r="L95" i="22" s="1"/>
  <c r="K95" i="22" a="1"/>
  <c r="K95" i="22" s="1"/>
  <c r="J95" i="22" a="1"/>
  <c r="J95" i="22" s="1"/>
  <c r="I95" i="22" a="1"/>
  <c r="I95" i="22" s="1"/>
  <c r="H95" i="22" a="1"/>
  <c r="H95" i="22" s="1"/>
  <c r="G95" i="22" a="1"/>
  <c r="G95" i="22" s="1"/>
  <c r="F95" i="22" a="1"/>
  <c r="F95" i="22" s="1"/>
  <c r="E95" i="22" a="1"/>
  <c r="E95" i="22" s="1"/>
  <c r="D95" i="22" a="1"/>
  <c r="D95" i="22" s="1"/>
  <c r="C95" i="22" a="1"/>
  <c r="C95" i="22" s="1"/>
  <c r="R94" i="22" a="1"/>
  <c r="R94" i="22" s="1"/>
  <c r="Q94" i="22" a="1"/>
  <c r="Q94" i="22" s="1"/>
  <c r="P94" i="22" a="1"/>
  <c r="P94" i="22" s="1"/>
  <c r="O94" i="22" a="1"/>
  <c r="O94" i="22" s="1"/>
  <c r="N94" i="22" a="1"/>
  <c r="N94" i="22" s="1"/>
  <c r="M94" i="22" a="1"/>
  <c r="M94" i="22" s="1"/>
  <c r="L94" i="22" a="1"/>
  <c r="L94" i="22" s="1"/>
  <c r="K94" i="22" a="1"/>
  <c r="K94" i="22" s="1"/>
  <c r="J94" i="22" a="1"/>
  <c r="J94" i="22" s="1"/>
  <c r="I94" i="22" a="1"/>
  <c r="I94" i="22" s="1"/>
  <c r="H94" i="22" a="1"/>
  <c r="H94" i="22" s="1"/>
  <c r="G94" i="22" a="1"/>
  <c r="G94" i="22" s="1"/>
  <c r="F94" i="22" a="1"/>
  <c r="F94" i="22" s="1"/>
  <c r="E94" i="22" a="1"/>
  <c r="E94" i="22" s="1"/>
  <c r="D94" i="22" a="1"/>
  <c r="D94" i="22" s="1"/>
  <c r="C94" i="22" a="1"/>
  <c r="C94" i="22" s="1"/>
  <c r="R93" i="22" a="1"/>
  <c r="R93" i="22" s="1"/>
  <c r="Q93" i="22" a="1"/>
  <c r="Q93" i="22" s="1"/>
  <c r="P93" i="22" a="1"/>
  <c r="P93" i="22" s="1"/>
  <c r="O93" i="22" a="1"/>
  <c r="O93" i="22" s="1"/>
  <c r="N93" i="22" a="1"/>
  <c r="N93" i="22" s="1"/>
  <c r="M93" i="22" a="1"/>
  <c r="M93" i="22" s="1"/>
  <c r="L93" i="22" a="1"/>
  <c r="L93" i="22" s="1"/>
  <c r="K93" i="22" a="1"/>
  <c r="K93" i="22" s="1"/>
  <c r="J93" i="22" a="1"/>
  <c r="J93" i="22" s="1"/>
  <c r="I93" i="22" a="1"/>
  <c r="I93" i="22" s="1"/>
  <c r="H93" i="22" a="1"/>
  <c r="H93" i="22" s="1"/>
  <c r="G93" i="22" a="1"/>
  <c r="G93" i="22" s="1"/>
  <c r="F93" i="22" a="1"/>
  <c r="F93" i="22" s="1"/>
  <c r="E93" i="22" a="1"/>
  <c r="E93" i="22" s="1"/>
  <c r="D93" i="22" a="1"/>
  <c r="D93" i="22" s="1"/>
  <c r="C93" i="22" a="1"/>
  <c r="C93" i="22" s="1"/>
  <c r="R92" i="22" a="1"/>
  <c r="R92" i="22" s="1"/>
  <c r="Q92" i="22" a="1"/>
  <c r="Q92" i="22" s="1"/>
  <c r="P92" i="22" a="1"/>
  <c r="P92" i="22" s="1"/>
  <c r="O92" i="22" a="1"/>
  <c r="O92" i="22" s="1"/>
  <c r="N92" i="22" a="1"/>
  <c r="N92" i="22" s="1"/>
  <c r="M92" i="22" a="1"/>
  <c r="M92" i="22" s="1"/>
  <c r="L92" i="22" a="1"/>
  <c r="L92" i="22" s="1"/>
  <c r="K92" i="22" a="1"/>
  <c r="K92" i="22" s="1"/>
  <c r="J92" i="22" a="1"/>
  <c r="J92" i="22" s="1"/>
  <c r="I92" i="22" a="1"/>
  <c r="I92" i="22" s="1"/>
  <c r="H92" i="22" a="1"/>
  <c r="H92" i="22" s="1"/>
  <c r="G92" i="22" a="1"/>
  <c r="G92" i="22" s="1"/>
  <c r="F92" i="22" a="1"/>
  <c r="F92" i="22" s="1"/>
  <c r="E92" i="22" a="1"/>
  <c r="E92" i="22" s="1"/>
  <c r="D92" i="22" a="1"/>
  <c r="D92" i="22" s="1"/>
  <c r="C92" i="22" a="1"/>
  <c r="C92" i="22" s="1"/>
  <c r="R91" i="22" a="1"/>
  <c r="R91" i="22" s="1"/>
  <c r="Q91" i="22" a="1"/>
  <c r="Q91" i="22" s="1"/>
  <c r="P91" i="22" a="1"/>
  <c r="P91" i="22" s="1"/>
  <c r="O91" i="22" a="1"/>
  <c r="O91" i="22" s="1"/>
  <c r="N91" i="22" a="1"/>
  <c r="N91" i="22" s="1"/>
  <c r="M91" i="22" a="1"/>
  <c r="M91" i="22" s="1"/>
  <c r="L91" i="22" a="1"/>
  <c r="L91" i="22" s="1"/>
  <c r="K91" i="22" a="1"/>
  <c r="K91" i="22" s="1"/>
  <c r="J91" i="22" a="1"/>
  <c r="J91" i="22" s="1"/>
  <c r="I91" i="22" a="1"/>
  <c r="I91" i="22" s="1"/>
  <c r="H91" i="22" a="1"/>
  <c r="H91" i="22" s="1"/>
  <c r="G91" i="22" a="1"/>
  <c r="G91" i="22" s="1"/>
  <c r="F91" i="22" a="1"/>
  <c r="F91" i="22" s="1"/>
  <c r="E91" i="22" a="1"/>
  <c r="E91" i="22" s="1"/>
  <c r="D91" i="22" a="1"/>
  <c r="D91" i="22" s="1"/>
  <c r="C91" i="22" a="1"/>
  <c r="C91" i="22" s="1"/>
  <c r="R90" i="22" a="1"/>
  <c r="R90" i="22" s="1"/>
  <c r="Q90" i="22" a="1"/>
  <c r="Q90" i="22" s="1"/>
  <c r="P90" i="22" a="1"/>
  <c r="P90" i="22" s="1"/>
  <c r="O90" i="22" a="1"/>
  <c r="O90" i="22" s="1"/>
  <c r="N90" i="22" a="1"/>
  <c r="N90" i="22" s="1"/>
  <c r="M90" i="22" a="1"/>
  <c r="M90" i="22" s="1"/>
  <c r="L90" i="22" a="1"/>
  <c r="L90" i="22" s="1"/>
  <c r="K90" i="22" a="1"/>
  <c r="K90" i="22" s="1"/>
  <c r="J90" i="22" a="1"/>
  <c r="J90" i="22" s="1"/>
  <c r="I90" i="22" a="1"/>
  <c r="I90" i="22" s="1"/>
  <c r="H90" i="22" a="1"/>
  <c r="H90" i="22" s="1"/>
  <c r="G90" i="22" a="1"/>
  <c r="G90" i="22" s="1"/>
  <c r="F90" i="22" a="1"/>
  <c r="F90" i="22" s="1"/>
  <c r="E90" i="22" a="1"/>
  <c r="E90" i="22" s="1"/>
  <c r="D90" i="22" a="1"/>
  <c r="D90" i="22" s="1"/>
  <c r="C90" i="22" a="1"/>
  <c r="C90" i="22" s="1"/>
  <c r="R89" i="22" a="1"/>
  <c r="R89" i="22" s="1"/>
  <c r="Q89" i="22" a="1"/>
  <c r="Q89" i="22" s="1"/>
  <c r="P89" i="22" a="1"/>
  <c r="P89" i="22" s="1"/>
  <c r="O89" i="22" a="1"/>
  <c r="O89" i="22" s="1"/>
  <c r="N89" i="22" a="1"/>
  <c r="N89" i="22" s="1"/>
  <c r="M89" i="22" a="1"/>
  <c r="M89" i="22" s="1"/>
  <c r="L89" i="22" a="1"/>
  <c r="L89" i="22" s="1"/>
  <c r="K89" i="22" a="1"/>
  <c r="K89" i="22" s="1"/>
  <c r="J89" i="22" a="1"/>
  <c r="J89" i="22" s="1"/>
  <c r="I89" i="22" a="1"/>
  <c r="I89" i="22" s="1"/>
  <c r="H89" i="22" a="1"/>
  <c r="H89" i="22" s="1"/>
  <c r="G89" i="22" a="1"/>
  <c r="G89" i="22" s="1"/>
  <c r="F89" i="22" a="1"/>
  <c r="F89" i="22" s="1"/>
  <c r="E89" i="22" a="1"/>
  <c r="E89" i="22" s="1"/>
  <c r="D89" i="22" a="1"/>
  <c r="D89" i="22" s="1"/>
  <c r="C89" i="22" a="1"/>
  <c r="C89" i="22" s="1"/>
  <c r="R88" i="22" a="1"/>
  <c r="R88" i="22" s="1"/>
  <c r="Q88" i="22" a="1"/>
  <c r="Q88" i="22" s="1"/>
  <c r="P88" i="22" a="1"/>
  <c r="P88" i="22" s="1"/>
  <c r="O88" i="22" a="1"/>
  <c r="O88" i="22" s="1"/>
  <c r="N88" i="22" a="1"/>
  <c r="N88" i="22" s="1"/>
  <c r="M88" i="22" a="1"/>
  <c r="M88" i="22" s="1"/>
  <c r="L88" i="22" a="1"/>
  <c r="L88" i="22" s="1"/>
  <c r="K88" i="22" a="1"/>
  <c r="K88" i="22" s="1"/>
  <c r="J88" i="22" a="1"/>
  <c r="J88" i="22" s="1"/>
  <c r="I88" i="22" a="1"/>
  <c r="I88" i="22" s="1"/>
  <c r="H88" i="22" a="1"/>
  <c r="H88" i="22" s="1"/>
  <c r="G88" i="22" a="1"/>
  <c r="G88" i="22" s="1"/>
  <c r="F88" i="22" a="1"/>
  <c r="F88" i="22" s="1"/>
  <c r="E88" i="22" a="1"/>
  <c r="E88" i="22" s="1"/>
  <c r="D88" i="22" a="1"/>
  <c r="D88" i="22" s="1"/>
  <c r="C88" i="22" a="1"/>
  <c r="C88" i="22" s="1"/>
  <c r="R87" i="22" a="1"/>
  <c r="R87" i="22" s="1"/>
  <c r="Q87" i="22" a="1"/>
  <c r="Q87" i="22" s="1"/>
  <c r="P87" i="22" a="1"/>
  <c r="P87" i="22" s="1"/>
  <c r="O87" i="22" a="1"/>
  <c r="O87" i="22" s="1"/>
  <c r="N87" i="22" a="1"/>
  <c r="N87" i="22" s="1"/>
  <c r="M87" i="22" a="1"/>
  <c r="M87" i="22" s="1"/>
  <c r="L87" i="22" a="1"/>
  <c r="L87" i="22" s="1"/>
  <c r="K87" i="22" a="1"/>
  <c r="K87" i="22" s="1"/>
  <c r="J87" i="22" a="1"/>
  <c r="J87" i="22" s="1"/>
  <c r="I87" i="22" a="1"/>
  <c r="I87" i="22" s="1"/>
  <c r="H87" i="22" a="1"/>
  <c r="H87" i="22" s="1"/>
  <c r="G87" i="22" a="1"/>
  <c r="G87" i="22" s="1"/>
  <c r="F87" i="22" a="1"/>
  <c r="F87" i="22" s="1"/>
  <c r="E87" i="22" a="1"/>
  <c r="E87" i="22" s="1"/>
  <c r="D87" i="22" a="1"/>
  <c r="D87" i="22" s="1"/>
  <c r="C87" i="22" a="1"/>
  <c r="C87" i="22" s="1"/>
  <c r="R86" i="22" a="1"/>
  <c r="R86" i="22" s="1"/>
  <c r="Q86" i="22" a="1"/>
  <c r="Q86" i="22" s="1"/>
  <c r="P86" i="22" a="1"/>
  <c r="P86" i="22" s="1"/>
  <c r="O86" i="22" a="1"/>
  <c r="O86" i="22" s="1"/>
  <c r="N86" i="22" a="1"/>
  <c r="N86" i="22" s="1"/>
  <c r="M86" i="22" a="1"/>
  <c r="M86" i="22" s="1"/>
  <c r="L86" i="22" a="1"/>
  <c r="L86" i="22" s="1"/>
  <c r="K86" i="22" a="1"/>
  <c r="K86" i="22" s="1"/>
  <c r="J86" i="22" a="1"/>
  <c r="J86" i="22" s="1"/>
  <c r="I86" i="22" a="1"/>
  <c r="I86" i="22" s="1"/>
  <c r="H86" i="22" a="1"/>
  <c r="H86" i="22" s="1"/>
  <c r="G86" i="22" a="1"/>
  <c r="G86" i="22" s="1"/>
  <c r="F86" i="22" a="1"/>
  <c r="F86" i="22" s="1"/>
  <c r="E86" i="22" a="1"/>
  <c r="E86" i="22" s="1"/>
  <c r="D86" i="22" a="1"/>
  <c r="D86" i="22" s="1"/>
  <c r="C86" i="22" a="1"/>
  <c r="C86" i="22" s="1"/>
  <c r="R85" i="22" a="1"/>
  <c r="R85" i="22" s="1"/>
  <c r="Q85" i="22" a="1"/>
  <c r="Q85" i="22" s="1"/>
  <c r="P85" i="22" a="1"/>
  <c r="P85" i="22" s="1"/>
  <c r="O85" i="22" a="1"/>
  <c r="O85" i="22" s="1"/>
  <c r="N85" i="22" a="1"/>
  <c r="N85" i="22" s="1"/>
  <c r="M85" i="22" a="1"/>
  <c r="M85" i="22" s="1"/>
  <c r="L85" i="22" a="1"/>
  <c r="L85" i="22" s="1"/>
  <c r="K85" i="22" a="1"/>
  <c r="K85" i="22" s="1"/>
  <c r="J85" i="22" a="1"/>
  <c r="J85" i="22" s="1"/>
  <c r="I85" i="22" a="1"/>
  <c r="I85" i="22" s="1"/>
  <c r="H85" i="22" a="1"/>
  <c r="H85" i="22" s="1"/>
  <c r="G85" i="22" a="1"/>
  <c r="G85" i="22" s="1"/>
  <c r="F85" i="22" a="1"/>
  <c r="F85" i="22" s="1"/>
  <c r="E85" i="22" a="1"/>
  <c r="E85" i="22" s="1"/>
  <c r="D85" i="22" a="1"/>
  <c r="D85" i="22" s="1"/>
  <c r="C85" i="22" a="1"/>
  <c r="C85" i="22" s="1"/>
  <c r="R84" i="22" a="1"/>
  <c r="R84" i="22" s="1"/>
  <c r="Q84" i="22" a="1"/>
  <c r="Q84" i="22" s="1"/>
  <c r="P84" i="22" a="1"/>
  <c r="P84" i="22" s="1"/>
  <c r="O84" i="22" a="1"/>
  <c r="O84" i="22" s="1"/>
  <c r="N84" i="22" a="1"/>
  <c r="N84" i="22" s="1"/>
  <c r="M84" i="22" a="1"/>
  <c r="M84" i="22" s="1"/>
  <c r="L84" i="22" a="1"/>
  <c r="L84" i="22" s="1"/>
  <c r="K84" i="22" a="1"/>
  <c r="K84" i="22" s="1"/>
  <c r="J84" i="22" a="1"/>
  <c r="J84" i="22" s="1"/>
  <c r="I84" i="22" a="1"/>
  <c r="I84" i="22" s="1"/>
  <c r="H84" i="22" a="1"/>
  <c r="H84" i="22" s="1"/>
  <c r="G84" i="22" a="1"/>
  <c r="G84" i="22" s="1"/>
  <c r="F84" i="22" a="1"/>
  <c r="F84" i="22" s="1"/>
  <c r="E84" i="22" a="1"/>
  <c r="E84" i="22" s="1"/>
  <c r="D84" i="22" a="1"/>
  <c r="D84" i="22" s="1"/>
  <c r="C84" i="22" a="1"/>
  <c r="C84" i="22" s="1"/>
  <c r="R83" i="22" a="1"/>
  <c r="R83" i="22" s="1"/>
  <c r="Q83" i="22" a="1"/>
  <c r="Q83" i="22" s="1"/>
  <c r="P83" i="22" a="1"/>
  <c r="P83" i="22" s="1"/>
  <c r="O83" i="22" a="1"/>
  <c r="O83" i="22" s="1"/>
  <c r="N83" i="22" a="1"/>
  <c r="N83" i="22" s="1"/>
  <c r="M83" i="22" a="1"/>
  <c r="M83" i="22" s="1"/>
  <c r="L83" i="22" a="1"/>
  <c r="L83" i="22" s="1"/>
  <c r="K83" i="22" a="1"/>
  <c r="K83" i="22" s="1"/>
  <c r="J83" i="22" a="1"/>
  <c r="J83" i="22" s="1"/>
  <c r="I83" i="22" a="1"/>
  <c r="I83" i="22" s="1"/>
  <c r="H83" i="22" a="1"/>
  <c r="H83" i="22" s="1"/>
  <c r="G83" i="22" a="1"/>
  <c r="G83" i="22" s="1"/>
  <c r="F83" i="22" a="1"/>
  <c r="F83" i="22" s="1"/>
  <c r="E83" i="22" a="1"/>
  <c r="E83" i="22" s="1"/>
  <c r="D83" i="22" a="1"/>
  <c r="D83" i="22" s="1"/>
  <c r="C83" i="22" a="1"/>
  <c r="C83" i="22" s="1"/>
  <c r="R82" i="22" a="1"/>
  <c r="R82" i="22" s="1"/>
  <c r="Q82" i="22" a="1"/>
  <c r="Q82" i="22" s="1"/>
  <c r="P82" i="22" a="1"/>
  <c r="P82" i="22" s="1"/>
  <c r="O82" i="22" a="1"/>
  <c r="O82" i="22" s="1"/>
  <c r="N82" i="22" a="1"/>
  <c r="N82" i="22" s="1"/>
  <c r="M82" i="22" a="1"/>
  <c r="M82" i="22" s="1"/>
  <c r="L82" i="22" a="1"/>
  <c r="L82" i="22" s="1"/>
  <c r="K82" i="22" a="1"/>
  <c r="K82" i="22" s="1"/>
  <c r="J82" i="22" a="1"/>
  <c r="J82" i="22" s="1"/>
  <c r="I82" i="22" a="1"/>
  <c r="I82" i="22" s="1"/>
  <c r="H82" i="22" a="1"/>
  <c r="H82" i="22" s="1"/>
  <c r="G82" i="22" a="1"/>
  <c r="G82" i="22" s="1"/>
  <c r="F82" i="22" a="1"/>
  <c r="F82" i="22" s="1"/>
  <c r="E82" i="22" a="1"/>
  <c r="E82" i="22" s="1"/>
  <c r="D82" i="22" a="1"/>
  <c r="D82" i="22" s="1"/>
  <c r="C82" i="22" a="1"/>
  <c r="C82" i="22" s="1"/>
  <c r="R81" i="22" a="1"/>
  <c r="R81" i="22" s="1"/>
  <c r="Q81" i="22" a="1"/>
  <c r="Q81" i="22" s="1"/>
  <c r="P81" i="22" a="1"/>
  <c r="P81" i="22" s="1"/>
  <c r="O81" i="22" a="1"/>
  <c r="O81" i="22" s="1"/>
  <c r="N81" i="22" a="1"/>
  <c r="N81" i="22" s="1"/>
  <c r="M81" i="22" a="1"/>
  <c r="M81" i="22" s="1"/>
  <c r="L81" i="22" a="1"/>
  <c r="L81" i="22" s="1"/>
  <c r="K81" i="22" a="1"/>
  <c r="K81" i="22" s="1"/>
  <c r="J81" i="22" a="1"/>
  <c r="J81" i="22" s="1"/>
  <c r="I81" i="22" a="1"/>
  <c r="I81" i="22" s="1"/>
  <c r="H81" i="22" a="1"/>
  <c r="H81" i="22" s="1"/>
  <c r="G81" i="22" a="1"/>
  <c r="G81" i="22" s="1"/>
  <c r="F81" i="22" a="1"/>
  <c r="F81" i="22" s="1"/>
  <c r="E81" i="22" a="1"/>
  <c r="E81" i="22" s="1"/>
  <c r="D81" i="22" a="1"/>
  <c r="D81" i="22" s="1"/>
  <c r="C81" i="22" a="1"/>
  <c r="C81" i="22" s="1"/>
  <c r="R80" i="22" a="1"/>
  <c r="R80" i="22" s="1"/>
  <c r="Q80" i="22" a="1"/>
  <c r="Q80" i="22" s="1"/>
  <c r="P80" i="22" a="1"/>
  <c r="P80" i="22" s="1"/>
  <c r="O80" i="22" a="1"/>
  <c r="O80" i="22" s="1"/>
  <c r="N80" i="22" a="1"/>
  <c r="N80" i="22" s="1"/>
  <c r="M80" i="22" a="1"/>
  <c r="M80" i="22" s="1"/>
  <c r="L80" i="22" a="1"/>
  <c r="L80" i="22" s="1"/>
  <c r="K80" i="22" a="1"/>
  <c r="K80" i="22" s="1"/>
  <c r="J80" i="22" a="1"/>
  <c r="J80" i="22" s="1"/>
  <c r="I80" i="22" a="1"/>
  <c r="I80" i="22" s="1"/>
  <c r="H80" i="22" a="1"/>
  <c r="H80" i="22" s="1"/>
  <c r="G80" i="22" a="1"/>
  <c r="G80" i="22" s="1"/>
  <c r="F80" i="22" a="1"/>
  <c r="F80" i="22" s="1"/>
  <c r="E80" i="22" a="1"/>
  <c r="E80" i="22" s="1"/>
  <c r="D80" i="22" a="1"/>
  <c r="D80" i="22" s="1"/>
  <c r="C80" i="22" a="1"/>
  <c r="C80" i="22" s="1"/>
  <c r="R79" i="22" a="1"/>
  <c r="R79" i="22" s="1"/>
  <c r="Q79" i="22" a="1"/>
  <c r="Q79" i="22" s="1"/>
  <c r="P79" i="22" a="1"/>
  <c r="P79" i="22" s="1"/>
  <c r="O79" i="22" a="1"/>
  <c r="O79" i="22" s="1"/>
  <c r="N79" i="22" a="1"/>
  <c r="N79" i="22" s="1"/>
  <c r="M79" i="22" a="1"/>
  <c r="M79" i="22" s="1"/>
  <c r="L79" i="22" a="1"/>
  <c r="L79" i="22" s="1"/>
  <c r="K79" i="22" a="1"/>
  <c r="K79" i="22" s="1"/>
  <c r="J79" i="22" a="1"/>
  <c r="J79" i="22" s="1"/>
  <c r="I79" i="22" a="1"/>
  <c r="I79" i="22" s="1"/>
  <c r="H79" i="22" a="1"/>
  <c r="H79" i="22" s="1"/>
  <c r="G79" i="22" a="1"/>
  <c r="G79" i="22" s="1"/>
  <c r="F79" i="22" a="1"/>
  <c r="F79" i="22" s="1"/>
  <c r="E79" i="22" a="1"/>
  <c r="E79" i="22" s="1"/>
  <c r="D79" i="22" a="1"/>
  <c r="D79" i="22" s="1"/>
  <c r="C79" i="22" a="1"/>
  <c r="C79" i="22" s="1"/>
  <c r="R78" i="22" a="1"/>
  <c r="R78" i="22" s="1"/>
  <c r="Q78" i="22" a="1"/>
  <c r="Q78" i="22" s="1"/>
  <c r="P78" i="22" a="1"/>
  <c r="P78" i="22" s="1"/>
  <c r="O78" i="22" a="1"/>
  <c r="O78" i="22" s="1"/>
  <c r="N78" i="22" a="1"/>
  <c r="N78" i="22" s="1"/>
  <c r="M78" i="22" a="1"/>
  <c r="M78" i="22" s="1"/>
  <c r="L78" i="22" a="1"/>
  <c r="L78" i="22" s="1"/>
  <c r="K78" i="22" a="1"/>
  <c r="K78" i="22" s="1"/>
  <c r="J78" i="22" a="1"/>
  <c r="J78" i="22" s="1"/>
  <c r="I78" i="22" a="1"/>
  <c r="I78" i="22" s="1"/>
  <c r="H78" i="22" a="1"/>
  <c r="H78" i="22" s="1"/>
  <c r="G78" i="22" a="1"/>
  <c r="G78" i="22" s="1"/>
  <c r="F78" i="22" a="1"/>
  <c r="F78" i="22" s="1"/>
  <c r="E78" i="22" a="1"/>
  <c r="E78" i="22" s="1"/>
  <c r="D78" i="22" a="1"/>
  <c r="D78" i="22" s="1"/>
  <c r="C78" i="22" a="1"/>
  <c r="C78" i="22" s="1"/>
  <c r="T72" i="22" a="1"/>
  <c r="T72" i="22" s="1"/>
  <c r="S72" i="22" a="1"/>
  <c r="S72" i="22" s="1"/>
  <c r="R72" i="22" a="1"/>
  <c r="R72" i="22" s="1"/>
  <c r="Q72" i="22" a="1"/>
  <c r="Q72" i="22" s="1"/>
  <c r="P72" i="22" a="1"/>
  <c r="P72" i="22" s="1"/>
  <c r="O72" i="22" a="1"/>
  <c r="O72" i="22" s="1"/>
  <c r="N72" i="22" a="1"/>
  <c r="N72" i="22" s="1"/>
  <c r="M72" i="22" a="1"/>
  <c r="M72" i="22" s="1"/>
  <c r="L72" i="22" a="1"/>
  <c r="L72" i="22" s="1"/>
  <c r="K72" i="22" a="1"/>
  <c r="K72" i="22" s="1"/>
  <c r="J72" i="22" a="1"/>
  <c r="J72" i="22" s="1"/>
  <c r="I72" i="22" a="1"/>
  <c r="I72" i="22" s="1"/>
  <c r="H72" i="22" a="1"/>
  <c r="H72" i="22" s="1"/>
  <c r="G72" i="22" a="1"/>
  <c r="G72" i="22" s="1"/>
  <c r="F72" i="22" a="1"/>
  <c r="F72" i="22" s="1"/>
  <c r="E72" i="22" a="1"/>
  <c r="E72" i="22" s="1"/>
  <c r="D72" i="22" a="1"/>
  <c r="D72" i="22" s="1"/>
  <c r="C72" i="22" a="1"/>
  <c r="C72" i="22" s="1"/>
  <c r="T71" i="22" a="1"/>
  <c r="T71" i="22" s="1"/>
  <c r="S71" i="22" a="1"/>
  <c r="S71" i="22" s="1"/>
  <c r="R71" i="22" a="1"/>
  <c r="R71" i="22" s="1"/>
  <c r="Q71" i="22" a="1"/>
  <c r="Q71" i="22" s="1"/>
  <c r="P71" i="22" a="1"/>
  <c r="P71" i="22" s="1"/>
  <c r="O71" i="22" a="1"/>
  <c r="O71" i="22" s="1"/>
  <c r="N71" i="22" a="1"/>
  <c r="N71" i="22" s="1"/>
  <c r="M71" i="22" a="1"/>
  <c r="M71" i="22" s="1"/>
  <c r="L71" i="22" a="1"/>
  <c r="L71" i="22" s="1"/>
  <c r="K71" i="22" a="1"/>
  <c r="K71" i="22" s="1"/>
  <c r="J71" i="22" a="1"/>
  <c r="J71" i="22" s="1"/>
  <c r="I71" i="22" a="1"/>
  <c r="I71" i="22" s="1"/>
  <c r="H71" i="22" a="1"/>
  <c r="H71" i="22" s="1"/>
  <c r="G71" i="22" a="1"/>
  <c r="G71" i="22" s="1"/>
  <c r="F71" i="22" a="1"/>
  <c r="F71" i="22" s="1"/>
  <c r="E71" i="22" a="1"/>
  <c r="E71" i="22" s="1"/>
  <c r="D71" i="22" a="1"/>
  <c r="D71" i="22" s="1"/>
  <c r="C71" i="22" a="1"/>
  <c r="C71" i="22" s="1"/>
  <c r="T70" i="22" a="1"/>
  <c r="T70" i="22" s="1"/>
  <c r="S70" i="22" a="1"/>
  <c r="S70" i="22" s="1"/>
  <c r="R70" i="22" a="1"/>
  <c r="R70" i="22" s="1"/>
  <c r="Q70" i="22" a="1"/>
  <c r="Q70" i="22" s="1"/>
  <c r="P70" i="22" a="1"/>
  <c r="P70" i="22" s="1"/>
  <c r="O70" i="22" a="1"/>
  <c r="O70" i="22" s="1"/>
  <c r="N70" i="22" a="1"/>
  <c r="N70" i="22" s="1"/>
  <c r="M70" i="22" a="1"/>
  <c r="M70" i="22" s="1"/>
  <c r="L70" i="22" a="1"/>
  <c r="L70" i="22" s="1"/>
  <c r="K70" i="22" a="1"/>
  <c r="K70" i="22" s="1"/>
  <c r="J70" i="22" a="1"/>
  <c r="J70" i="22" s="1"/>
  <c r="I70" i="22" a="1"/>
  <c r="I70" i="22" s="1"/>
  <c r="H70" i="22" a="1"/>
  <c r="H70" i="22" s="1"/>
  <c r="G70" i="22" a="1"/>
  <c r="G70" i="22" s="1"/>
  <c r="F70" i="22" a="1"/>
  <c r="F70" i="22" s="1"/>
  <c r="E70" i="22" a="1"/>
  <c r="E70" i="22" s="1"/>
  <c r="D70" i="22" a="1"/>
  <c r="D70" i="22" s="1"/>
  <c r="C70" i="22" a="1"/>
  <c r="C70" i="22" s="1"/>
  <c r="T69" i="22" a="1"/>
  <c r="T69" i="22" s="1"/>
  <c r="S69" i="22" a="1"/>
  <c r="S69" i="22" s="1"/>
  <c r="R69" i="22" a="1"/>
  <c r="R69" i="22" s="1"/>
  <c r="Q69" i="22" a="1"/>
  <c r="Q69" i="22" s="1"/>
  <c r="P69" i="22" a="1"/>
  <c r="P69" i="22" s="1"/>
  <c r="O69" i="22" a="1"/>
  <c r="O69" i="22" s="1"/>
  <c r="N69" i="22" a="1"/>
  <c r="N69" i="22" s="1"/>
  <c r="M69" i="22" a="1"/>
  <c r="M69" i="22" s="1"/>
  <c r="L69" i="22" a="1"/>
  <c r="L69" i="22" s="1"/>
  <c r="K69" i="22" a="1"/>
  <c r="K69" i="22" s="1"/>
  <c r="J69" i="22" a="1"/>
  <c r="J69" i="22" s="1"/>
  <c r="I69" i="22" a="1"/>
  <c r="I69" i="22" s="1"/>
  <c r="H69" i="22" a="1"/>
  <c r="H69" i="22" s="1"/>
  <c r="G69" i="22" a="1"/>
  <c r="G69" i="22" s="1"/>
  <c r="F69" i="22" a="1"/>
  <c r="F69" i="22" s="1"/>
  <c r="E69" i="22" a="1"/>
  <c r="E69" i="22" s="1"/>
  <c r="D69" i="22" a="1"/>
  <c r="D69" i="22" s="1"/>
  <c r="C69" i="22" a="1"/>
  <c r="C69" i="22" s="1"/>
  <c r="T68" i="22" a="1"/>
  <c r="T68" i="22" s="1"/>
  <c r="S68" i="22" a="1"/>
  <c r="S68" i="22" s="1"/>
  <c r="R68" i="22" a="1"/>
  <c r="R68" i="22" s="1"/>
  <c r="Q68" i="22" a="1"/>
  <c r="Q68" i="22" s="1"/>
  <c r="P68" i="22" a="1"/>
  <c r="P68" i="22" s="1"/>
  <c r="O68" i="22" a="1"/>
  <c r="O68" i="22" s="1"/>
  <c r="N68" i="22" a="1"/>
  <c r="N68" i="22" s="1"/>
  <c r="M68" i="22" a="1"/>
  <c r="M68" i="22" s="1"/>
  <c r="L68" i="22" a="1"/>
  <c r="L68" i="22" s="1"/>
  <c r="K68" i="22" a="1"/>
  <c r="K68" i="22" s="1"/>
  <c r="J68" i="22" a="1"/>
  <c r="J68" i="22" s="1"/>
  <c r="I68" i="22" a="1"/>
  <c r="I68" i="22" s="1"/>
  <c r="H68" i="22" a="1"/>
  <c r="H68" i="22" s="1"/>
  <c r="G68" i="22" a="1"/>
  <c r="G68" i="22" s="1"/>
  <c r="F68" i="22" a="1"/>
  <c r="F68" i="22" s="1"/>
  <c r="E68" i="22" a="1"/>
  <c r="E68" i="22" s="1"/>
  <c r="D68" i="22" a="1"/>
  <c r="D68" i="22" s="1"/>
  <c r="C68" i="22" a="1"/>
  <c r="C68" i="22" s="1"/>
  <c r="T67" i="22" a="1"/>
  <c r="T67" i="22" s="1"/>
  <c r="S67" i="22" a="1"/>
  <c r="S67" i="22" s="1"/>
  <c r="R67" i="22" a="1"/>
  <c r="R67" i="22" s="1"/>
  <c r="Q67" i="22" a="1"/>
  <c r="Q67" i="22" s="1"/>
  <c r="P67" i="22" a="1"/>
  <c r="P67" i="22" s="1"/>
  <c r="O67" i="22" a="1"/>
  <c r="O67" i="22" s="1"/>
  <c r="N67" i="22" a="1"/>
  <c r="N67" i="22" s="1"/>
  <c r="M67" i="22" a="1"/>
  <c r="M67" i="22" s="1"/>
  <c r="L67" i="22" a="1"/>
  <c r="L67" i="22" s="1"/>
  <c r="K67" i="22" a="1"/>
  <c r="K67" i="22" s="1"/>
  <c r="J67" i="22" a="1"/>
  <c r="J67" i="22" s="1"/>
  <c r="I67" i="22" a="1"/>
  <c r="I67" i="22" s="1"/>
  <c r="H67" i="22" a="1"/>
  <c r="H67" i="22" s="1"/>
  <c r="G67" i="22" a="1"/>
  <c r="G67" i="22" s="1"/>
  <c r="F67" i="22" a="1"/>
  <c r="F67" i="22" s="1"/>
  <c r="E67" i="22" a="1"/>
  <c r="E67" i="22" s="1"/>
  <c r="D67" i="22" a="1"/>
  <c r="D67" i="22" s="1"/>
  <c r="C67" i="22" a="1"/>
  <c r="C67" i="22" s="1"/>
  <c r="T66" i="22" a="1"/>
  <c r="T66" i="22" s="1"/>
  <c r="S66" i="22" a="1"/>
  <c r="S66" i="22" s="1"/>
  <c r="R66" i="22" a="1"/>
  <c r="R66" i="22" s="1"/>
  <c r="Q66" i="22" a="1"/>
  <c r="Q66" i="22" s="1"/>
  <c r="P66" i="22" a="1"/>
  <c r="P66" i="22" s="1"/>
  <c r="O66" i="22" a="1"/>
  <c r="O66" i="22" s="1"/>
  <c r="N66" i="22" a="1"/>
  <c r="N66" i="22" s="1"/>
  <c r="M66" i="22" a="1"/>
  <c r="M66" i="22" s="1"/>
  <c r="L66" i="22" a="1"/>
  <c r="L66" i="22" s="1"/>
  <c r="K66" i="22" a="1"/>
  <c r="K66" i="22" s="1"/>
  <c r="J66" i="22" a="1"/>
  <c r="J66" i="22" s="1"/>
  <c r="I66" i="22" a="1"/>
  <c r="I66" i="22" s="1"/>
  <c r="H66" i="22" a="1"/>
  <c r="H66" i="22" s="1"/>
  <c r="G66" i="22" a="1"/>
  <c r="G66" i="22" s="1"/>
  <c r="F66" i="22" a="1"/>
  <c r="F66" i="22" s="1"/>
  <c r="E66" i="22" a="1"/>
  <c r="E66" i="22" s="1"/>
  <c r="D66" i="22" a="1"/>
  <c r="D66" i="22" s="1"/>
  <c r="C66" i="22" a="1"/>
  <c r="C66" i="22" s="1"/>
  <c r="T65" i="22" a="1"/>
  <c r="T65" i="22" s="1"/>
  <c r="S65" i="22" a="1"/>
  <c r="S65" i="22" s="1"/>
  <c r="R65" i="22" a="1"/>
  <c r="R65" i="22" s="1"/>
  <c r="Q65" i="22" a="1"/>
  <c r="Q65" i="22" s="1"/>
  <c r="P65" i="22" a="1"/>
  <c r="P65" i="22" s="1"/>
  <c r="O65" i="22" a="1"/>
  <c r="O65" i="22" s="1"/>
  <c r="N65" i="22" a="1"/>
  <c r="N65" i="22" s="1"/>
  <c r="M65" i="22" a="1"/>
  <c r="M65" i="22" s="1"/>
  <c r="L65" i="22" a="1"/>
  <c r="L65" i="22" s="1"/>
  <c r="K65" i="22" a="1"/>
  <c r="K65" i="22" s="1"/>
  <c r="J65" i="22" a="1"/>
  <c r="J65" i="22" s="1"/>
  <c r="I65" i="22" a="1"/>
  <c r="I65" i="22" s="1"/>
  <c r="H65" i="22" a="1"/>
  <c r="H65" i="22" s="1"/>
  <c r="G65" i="22" a="1"/>
  <c r="G65" i="22" s="1"/>
  <c r="F65" i="22" a="1"/>
  <c r="F65" i="22" s="1"/>
  <c r="E65" i="22" a="1"/>
  <c r="E65" i="22" s="1"/>
  <c r="D65" i="22" a="1"/>
  <c r="D65" i="22" s="1"/>
  <c r="C65" i="22" a="1"/>
  <c r="C65" i="22" s="1"/>
  <c r="T64" i="22" a="1"/>
  <c r="T64" i="22" s="1"/>
  <c r="S64" i="22" a="1"/>
  <c r="S64" i="22" s="1"/>
  <c r="R64" i="22" a="1"/>
  <c r="R64" i="22" s="1"/>
  <c r="Q64" i="22" a="1"/>
  <c r="Q64" i="22" s="1"/>
  <c r="P64" i="22" a="1"/>
  <c r="P64" i="22" s="1"/>
  <c r="O64" i="22" a="1"/>
  <c r="O64" i="22" s="1"/>
  <c r="N64" i="22" a="1"/>
  <c r="N64" i="22" s="1"/>
  <c r="M64" i="22" a="1"/>
  <c r="M64" i="22" s="1"/>
  <c r="L64" i="22" a="1"/>
  <c r="L64" i="22" s="1"/>
  <c r="K64" i="22" a="1"/>
  <c r="K64" i="22" s="1"/>
  <c r="J64" i="22" a="1"/>
  <c r="J64" i="22" s="1"/>
  <c r="I64" i="22" a="1"/>
  <c r="I64" i="22" s="1"/>
  <c r="H64" i="22" a="1"/>
  <c r="H64" i="22" s="1"/>
  <c r="G64" i="22" a="1"/>
  <c r="G64" i="22" s="1"/>
  <c r="F64" i="22" a="1"/>
  <c r="F64" i="22" s="1"/>
  <c r="E64" i="22" a="1"/>
  <c r="E64" i="22" s="1"/>
  <c r="D64" i="22" a="1"/>
  <c r="D64" i="22" s="1"/>
  <c r="C64" i="22" a="1"/>
  <c r="C64" i="22" s="1"/>
  <c r="T63" i="22" a="1"/>
  <c r="T63" i="22" s="1"/>
  <c r="S63" i="22" a="1"/>
  <c r="S63" i="22" s="1"/>
  <c r="R63" i="22" a="1"/>
  <c r="R63" i="22" s="1"/>
  <c r="Q63" i="22" a="1"/>
  <c r="Q63" i="22" s="1"/>
  <c r="P63" i="22" a="1"/>
  <c r="P63" i="22" s="1"/>
  <c r="O63" i="22" a="1"/>
  <c r="O63" i="22" s="1"/>
  <c r="N63" i="22" a="1"/>
  <c r="N63" i="22" s="1"/>
  <c r="M63" i="22" a="1"/>
  <c r="M63" i="22" s="1"/>
  <c r="L63" i="22" a="1"/>
  <c r="L63" i="22" s="1"/>
  <c r="K63" i="22" a="1"/>
  <c r="K63" i="22" s="1"/>
  <c r="J63" i="22" a="1"/>
  <c r="J63" i="22" s="1"/>
  <c r="I63" i="22" a="1"/>
  <c r="I63" i="22" s="1"/>
  <c r="H63" i="22" a="1"/>
  <c r="H63" i="22" s="1"/>
  <c r="G63" i="22" a="1"/>
  <c r="G63" i="22" s="1"/>
  <c r="F63" i="22" a="1"/>
  <c r="F63" i="22" s="1"/>
  <c r="E63" i="22" a="1"/>
  <c r="E63" i="22" s="1"/>
  <c r="D63" i="22" a="1"/>
  <c r="D63" i="22" s="1"/>
  <c r="C63" i="22" a="1"/>
  <c r="C63" i="22" s="1"/>
  <c r="T62" i="22" a="1"/>
  <c r="T62" i="22" s="1"/>
  <c r="S62" i="22" a="1"/>
  <c r="S62" i="22" s="1"/>
  <c r="R62" i="22" a="1"/>
  <c r="R62" i="22" s="1"/>
  <c r="Q62" i="22" a="1"/>
  <c r="Q62" i="22" s="1"/>
  <c r="P62" i="22" a="1"/>
  <c r="P62" i="22" s="1"/>
  <c r="O62" i="22" a="1"/>
  <c r="O62" i="22" s="1"/>
  <c r="N62" i="22" a="1"/>
  <c r="N62" i="22" s="1"/>
  <c r="M62" i="22" a="1"/>
  <c r="M62" i="22" s="1"/>
  <c r="L62" i="22" a="1"/>
  <c r="L62" i="22" s="1"/>
  <c r="K62" i="22" a="1"/>
  <c r="K62" i="22" s="1"/>
  <c r="J62" i="22" a="1"/>
  <c r="J62" i="22" s="1"/>
  <c r="I62" i="22" a="1"/>
  <c r="I62" i="22" s="1"/>
  <c r="H62" i="22" a="1"/>
  <c r="H62" i="22" s="1"/>
  <c r="G62" i="22" a="1"/>
  <c r="G62" i="22" s="1"/>
  <c r="F62" i="22" a="1"/>
  <c r="F62" i="22" s="1"/>
  <c r="E62" i="22" a="1"/>
  <c r="E62" i="22" s="1"/>
  <c r="D62" i="22" a="1"/>
  <c r="D62" i="22" s="1"/>
  <c r="C62" i="22" a="1"/>
  <c r="C62" i="22" s="1"/>
  <c r="T61" i="22" a="1"/>
  <c r="T61" i="22" s="1"/>
  <c r="S61" i="22" a="1"/>
  <c r="S61" i="22" s="1"/>
  <c r="R61" i="22" a="1"/>
  <c r="R61" i="22" s="1"/>
  <c r="Q61" i="22" a="1"/>
  <c r="Q61" i="22" s="1"/>
  <c r="P61" i="22" a="1"/>
  <c r="P61" i="22" s="1"/>
  <c r="O61" i="22" a="1"/>
  <c r="O61" i="22" s="1"/>
  <c r="N61" i="22" a="1"/>
  <c r="N61" i="22" s="1"/>
  <c r="M61" i="22" a="1"/>
  <c r="M61" i="22" s="1"/>
  <c r="L61" i="22" a="1"/>
  <c r="L61" i="22" s="1"/>
  <c r="K61" i="22" a="1"/>
  <c r="K61" i="22" s="1"/>
  <c r="J61" i="22" a="1"/>
  <c r="J61" i="22" s="1"/>
  <c r="I61" i="22" a="1"/>
  <c r="I61" i="22" s="1"/>
  <c r="H61" i="22" a="1"/>
  <c r="H61" i="22" s="1"/>
  <c r="G61" i="22" a="1"/>
  <c r="G61" i="22" s="1"/>
  <c r="F61" i="22" a="1"/>
  <c r="F61" i="22" s="1"/>
  <c r="E61" i="22" a="1"/>
  <c r="E61" i="22" s="1"/>
  <c r="D61" i="22" a="1"/>
  <c r="D61" i="22" s="1"/>
  <c r="C61" i="22" a="1"/>
  <c r="C61" i="22" s="1"/>
  <c r="T60" i="22" a="1"/>
  <c r="T60" i="22" s="1"/>
  <c r="S60" i="22" a="1"/>
  <c r="S60" i="22" s="1"/>
  <c r="R60" i="22" a="1"/>
  <c r="R60" i="22" s="1"/>
  <c r="Q60" i="22" a="1"/>
  <c r="Q60" i="22" s="1"/>
  <c r="P60" i="22" a="1"/>
  <c r="P60" i="22" s="1"/>
  <c r="O60" i="22" a="1"/>
  <c r="O60" i="22" s="1"/>
  <c r="N60" i="22" a="1"/>
  <c r="N60" i="22" s="1"/>
  <c r="M60" i="22" a="1"/>
  <c r="M60" i="22" s="1"/>
  <c r="L60" i="22" a="1"/>
  <c r="L60" i="22" s="1"/>
  <c r="K60" i="22" a="1"/>
  <c r="K60" i="22" s="1"/>
  <c r="J60" i="22" a="1"/>
  <c r="J60" i="22" s="1"/>
  <c r="I60" i="22" a="1"/>
  <c r="I60" i="22" s="1"/>
  <c r="H60" i="22" a="1"/>
  <c r="H60" i="22" s="1"/>
  <c r="G60" i="22" a="1"/>
  <c r="G60" i="22" s="1"/>
  <c r="F60" i="22" a="1"/>
  <c r="F60" i="22" s="1"/>
  <c r="E60" i="22" a="1"/>
  <c r="E60" i="22" s="1"/>
  <c r="D60" i="22" a="1"/>
  <c r="D60" i="22" s="1"/>
  <c r="C60" i="22" a="1"/>
  <c r="C60" i="22" s="1"/>
  <c r="T59" i="22" a="1"/>
  <c r="T59" i="22" s="1"/>
  <c r="S59" i="22" a="1"/>
  <c r="S59" i="22" s="1"/>
  <c r="R59" i="22" a="1"/>
  <c r="R59" i="22" s="1"/>
  <c r="Q59" i="22" a="1"/>
  <c r="Q59" i="22" s="1"/>
  <c r="P59" i="22" a="1"/>
  <c r="P59" i="22" s="1"/>
  <c r="O59" i="22" a="1"/>
  <c r="O59" i="22" s="1"/>
  <c r="N59" i="22" a="1"/>
  <c r="N59" i="22" s="1"/>
  <c r="M59" i="22" a="1"/>
  <c r="M59" i="22" s="1"/>
  <c r="L59" i="22" a="1"/>
  <c r="L59" i="22" s="1"/>
  <c r="K59" i="22" a="1"/>
  <c r="K59" i="22" s="1"/>
  <c r="J59" i="22" a="1"/>
  <c r="J59" i="22" s="1"/>
  <c r="I59" i="22" a="1"/>
  <c r="I59" i="22" s="1"/>
  <c r="H59" i="22" a="1"/>
  <c r="H59" i="22" s="1"/>
  <c r="G59" i="22" a="1"/>
  <c r="G59" i="22" s="1"/>
  <c r="F59" i="22" a="1"/>
  <c r="F59" i="22" s="1"/>
  <c r="E59" i="22" a="1"/>
  <c r="E59" i="22" s="1"/>
  <c r="D59" i="22" a="1"/>
  <c r="D59" i="22" s="1"/>
  <c r="C59" i="22" a="1"/>
  <c r="C59" i="22" s="1"/>
  <c r="T58" i="22" a="1"/>
  <c r="T58" i="22" s="1"/>
  <c r="S58" i="22" a="1"/>
  <c r="S58" i="22" s="1"/>
  <c r="R58" i="22" a="1"/>
  <c r="R58" i="22" s="1"/>
  <c r="Q58" i="22" a="1"/>
  <c r="Q58" i="22" s="1"/>
  <c r="P58" i="22" a="1"/>
  <c r="P58" i="22" s="1"/>
  <c r="O58" i="22" a="1"/>
  <c r="O58" i="22" s="1"/>
  <c r="N58" i="22" a="1"/>
  <c r="N58" i="22" s="1"/>
  <c r="M58" i="22" a="1"/>
  <c r="M58" i="22" s="1"/>
  <c r="L58" i="22" a="1"/>
  <c r="L58" i="22" s="1"/>
  <c r="K58" i="22" a="1"/>
  <c r="K58" i="22" s="1"/>
  <c r="J58" i="22" a="1"/>
  <c r="J58" i="22" s="1"/>
  <c r="I58" i="22" a="1"/>
  <c r="I58" i="22" s="1"/>
  <c r="H58" i="22" a="1"/>
  <c r="H58" i="22" s="1"/>
  <c r="G58" i="22" a="1"/>
  <c r="G58" i="22" s="1"/>
  <c r="F58" i="22" a="1"/>
  <c r="F58" i="22" s="1"/>
  <c r="E58" i="22" a="1"/>
  <c r="E58" i="22" s="1"/>
  <c r="D58" i="22" a="1"/>
  <c r="D58" i="22" s="1"/>
  <c r="C58" i="22" a="1"/>
  <c r="C58" i="22" s="1"/>
  <c r="T57" i="22" a="1"/>
  <c r="T57" i="22" s="1"/>
  <c r="S57" i="22" a="1"/>
  <c r="S57" i="22" s="1"/>
  <c r="R57" i="22" a="1"/>
  <c r="R57" i="22" s="1"/>
  <c r="Q57" i="22" a="1"/>
  <c r="Q57" i="22" s="1"/>
  <c r="P57" i="22" a="1"/>
  <c r="P57" i="22" s="1"/>
  <c r="O57" i="22" a="1"/>
  <c r="O57" i="22" s="1"/>
  <c r="N57" i="22" a="1"/>
  <c r="N57" i="22" s="1"/>
  <c r="M57" i="22" a="1"/>
  <c r="M57" i="22" s="1"/>
  <c r="L57" i="22" a="1"/>
  <c r="L57" i="22" s="1"/>
  <c r="K57" i="22" a="1"/>
  <c r="K57" i="22" s="1"/>
  <c r="J57" i="22" a="1"/>
  <c r="J57" i="22" s="1"/>
  <c r="I57" i="22" a="1"/>
  <c r="I57" i="22" s="1"/>
  <c r="H57" i="22" a="1"/>
  <c r="H57" i="22" s="1"/>
  <c r="G57" i="22" a="1"/>
  <c r="G57" i="22" s="1"/>
  <c r="F57" i="22" a="1"/>
  <c r="F57" i="22" s="1"/>
  <c r="E57" i="22" a="1"/>
  <c r="E57" i="22" s="1"/>
  <c r="D57" i="22" a="1"/>
  <c r="D57" i="22" s="1"/>
  <c r="C57" i="22" a="1"/>
  <c r="C57" i="22" s="1"/>
  <c r="T56" i="22" a="1"/>
  <c r="T56" i="22" s="1"/>
  <c r="S56" i="22" a="1"/>
  <c r="S56" i="22" s="1"/>
  <c r="R56" i="22" a="1"/>
  <c r="R56" i="22" s="1"/>
  <c r="Q56" i="22" a="1"/>
  <c r="Q56" i="22" s="1"/>
  <c r="P56" i="22" a="1"/>
  <c r="P56" i="22" s="1"/>
  <c r="O56" i="22" a="1"/>
  <c r="O56" i="22" s="1"/>
  <c r="N56" i="22" a="1"/>
  <c r="N56" i="22" s="1"/>
  <c r="M56" i="22" a="1"/>
  <c r="M56" i="22" s="1"/>
  <c r="L56" i="22" a="1"/>
  <c r="L56" i="22" s="1"/>
  <c r="K56" i="22" a="1"/>
  <c r="K56" i="22" s="1"/>
  <c r="J56" i="22" a="1"/>
  <c r="J56" i="22" s="1"/>
  <c r="I56" i="22" a="1"/>
  <c r="I56" i="22" s="1"/>
  <c r="H56" i="22" a="1"/>
  <c r="H56" i="22" s="1"/>
  <c r="G56" i="22" a="1"/>
  <c r="G56" i="22" s="1"/>
  <c r="F56" i="22" a="1"/>
  <c r="F56" i="22" s="1"/>
  <c r="E56" i="22" a="1"/>
  <c r="E56" i="22" s="1"/>
  <c r="D56" i="22" a="1"/>
  <c r="D56" i="22" s="1"/>
  <c r="C56" i="22" a="1"/>
  <c r="C56" i="22" s="1"/>
  <c r="T55" i="22" a="1"/>
  <c r="T55" i="22" s="1"/>
  <c r="S55" i="22" a="1"/>
  <c r="S55" i="22" s="1"/>
  <c r="R55" i="22" a="1"/>
  <c r="R55" i="22" s="1"/>
  <c r="Q55" i="22" a="1"/>
  <c r="Q55" i="22" s="1"/>
  <c r="P55" i="22" a="1"/>
  <c r="P55" i="22" s="1"/>
  <c r="O55" i="22" a="1"/>
  <c r="O55" i="22" s="1"/>
  <c r="N55" i="22" a="1"/>
  <c r="N55" i="22" s="1"/>
  <c r="M55" i="22" a="1"/>
  <c r="M55" i="22" s="1"/>
  <c r="L55" i="22" a="1"/>
  <c r="L55" i="22" s="1"/>
  <c r="K55" i="22" a="1"/>
  <c r="K55" i="22" s="1"/>
  <c r="J55" i="22" a="1"/>
  <c r="J55" i="22" s="1"/>
  <c r="I55" i="22" a="1"/>
  <c r="I55" i="22" s="1"/>
  <c r="H55" i="22" a="1"/>
  <c r="H55" i="22" s="1"/>
  <c r="G55" i="22" a="1"/>
  <c r="G55" i="22" s="1"/>
  <c r="F55" i="22" a="1"/>
  <c r="F55" i="22" s="1"/>
  <c r="E55" i="22" a="1"/>
  <c r="E55" i="22" s="1"/>
  <c r="D55" i="22" a="1"/>
  <c r="D55" i="22" s="1"/>
  <c r="C55" i="22" a="1"/>
  <c r="C55" i="22" s="1"/>
  <c r="T54" i="22" a="1"/>
  <c r="T54" i="22" s="1"/>
  <c r="S54" i="22" a="1"/>
  <c r="S54" i="22" s="1"/>
  <c r="R54" i="22" a="1"/>
  <c r="R54" i="22" s="1"/>
  <c r="Q54" i="22" a="1"/>
  <c r="Q54" i="22" s="1"/>
  <c r="P54" i="22" a="1"/>
  <c r="P54" i="22" s="1"/>
  <c r="O54" i="22" a="1"/>
  <c r="O54" i="22" s="1"/>
  <c r="N54" i="22" a="1"/>
  <c r="N54" i="22" s="1"/>
  <c r="M54" i="22" a="1"/>
  <c r="M54" i="22" s="1"/>
  <c r="L54" i="22" a="1"/>
  <c r="L54" i="22" s="1"/>
  <c r="K54" i="22" a="1"/>
  <c r="K54" i="22" s="1"/>
  <c r="J54" i="22" a="1"/>
  <c r="J54" i="22" s="1"/>
  <c r="I54" i="22" a="1"/>
  <c r="I54" i="22" s="1"/>
  <c r="H54" i="22" a="1"/>
  <c r="H54" i="22" s="1"/>
  <c r="G54" i="22" a="1"/>
  <c r="G54" i="22" s="1"/>
  <c r="F54" i="22" a="1"/>
  <c r="F54" i="22" s="1"/>
  <c r="E54" i="22" a="1"/>
  <c r="E54" i="22" s="1"/>
  <c r="D54" i="22" a="1"/>
  <c r="D54" i="22" s="1"/>
  <c r="C54" i="22" a="1"/>
  <c r="C54" i="22" s="1"/>
  <c r="T53" i="22" a="1"/>
  <c r="T53" i="22" s="1"/>
  <c r="S53" i="22" a="1"/>
  <c r="S53" i="22" s="1"/>
  <c r="R53" i="22" a="1"/>
  <c r="R53" i="22" s="1"/>
  <c r="Q53" i="22" a="1"/>
  <c r="Q53" i="22" s="1"/>
  <c r="P53" i="22" a="1"/>
  <c r="P53" i="22" s="1"/>
  <c r="O53" i="22" a="1"/>
  <c r="O53" i="22" s="1"/>
  <c r="N53" i="22" a="1"/>
  <c r="N53" i="22" s="1"/>
  <c r="M53" i="22" a="1"/>
  <c r="M53" i="22" s="1"/>
  <c r="L53" i="22" a="1"/>
  <c r="L53" i="22" s="1"/>
  <c r="K53" i="22" a="1"/>
  <c r="K53" i="22" s="1"/>
  <c r="J53" i="22" a="1"/>
  <c r="J53" i="22" s="1"/>
  <c r="I53" i="22" a="1"/>
  <c r="I53" i="22" s="1"/>
  <c r="H53" i="22" a="1"/>
  <c r="H53" i="22" s="1"/>
  <c r="G53" i="22" a="1"/>
  <c r="G53" i="22" s="1"/>
  <c r="F53" i="22" a="1"/>
  <c r="F53" i="22" s="1"/>
  <c r="E53" i="22" a="1"/>
  <c r="E53" i="22" s="1"/>
  <c r="D53" i="22" a="1"/>
  <c r="D53" i="22" s="1"/>
  <c r="C53" i="22" a="1"/>
  <c r="C53" i="22" s="1"/>
  <c r="T52" i="22" a="1"/>
  <c r="T52" i="22" s="1"/>
  <c r="S52" i="22" a="1"/>
  <c r="S52" i="22" s="1"/>
  <c r="R52" i="22" a="1"/>
  <c r="R52" i="22" s="1"/>
  <c r="Q52" i="22" a="1"/>
  <c r="Q52" i="22" s="1"/>
  <c r="P52" i="22" a="1"/>
  <c r="P52" i="22" s="1"/>
  <c r="O52" i="22" a="1"/>
  <c r="O52" i="22" s="1"/>
  <c r="N52" i="22" a="1"/>
  <c r="N52" i="22" s="1"/>
  <c r="M52" i="22" a="1"/>
  <c r="M52" i="22" s="1"/>
  <c r="L52" i="22" a="1"/>
  <c r="L52" i="22" s="1"/>
  <c r="K52" i="22" a="1"/>
  <c r="K52" i="22" s="1"/>
  <c r="J52" i="22" a="1"/>
  <c r="J52" i="22" s="1"/>
  <c r="I52" i="22" a="1"/>
  <c r="I52" i="22" s="1"/>
  <c r="H52" i="22" a="1"/>
  <c r="H52" i="22" s="1"/>
  <c r="G52" i="22" a="1"/>
  <c r="G52" i="22" s="1"/>
  <c r="F52" i="22" a="1"/>
  <c r="F52" i="22" s="1"/>
  <c r="E52" i="22" a="1"/>
  <c r="E52" i="22" s="1"/>
  <c r="D52" i="22" a="1"/>
  <c r="D52" i="22" s="1"/>
  <c r="C52" i="22" a="1"/>
  <c r="C52" i="22" s="1"/>
  <c r="T51" i="22" a="1"/>
  <c r="T51" i="22" s="1"/>
  <c r="S51" i="22" a="1"/>
  <c r="S51" i="22" s="1"/>
  <c r="R51" i="22" a="1"/>
  <c r="R51" i="22" s="1"/>
  <c r="Q51" i="22" a="1"/>
  <c r="Q51" i="22" s="1"/>
  <c r="P51" i="22" a="1"/>
  <c r="P51" i="22" s="1"/>
  <c r="O51" i="22" a="1"/>
  <c r="O51" i="22" s="1"/>
  <c r="N51" i="22" a="1"/>
  <c r="N51" i="22" s="1"/>
  <c r="M51" i="22" a="1"/>
  <c r="M51" i="22" s="1"/>
  <c r="L51" i="22" a="1"/>
  <c r="L51" i="22" s="1"/>
  <c r="K51" i="22" a="1"/>
  <c r="K51" i="22" s="1"/>
  <c r="J51" i="22" a="1"/>
  <c r="J51" i="22" s="1"/>
  <c r="I51" i="22" a="1"/>
  <c r="I51" i="22" s="1"/>
  <c r="H51" i="22" a="1"/>
  <c r="H51" i="22" s="1"/>
  <c r="G51" i="22" a="1"/>
  <c r="G51" i="22" s="1"/>
  <c r="F51" i="22" a="1"/>
  <c r="F51" i="22" s="1"/>
  <c r="E51" i="22" a="1"/>
  <c r="E51" i="22" s="1"/>
  <c r="D51" i="22" a="1"/>
  <c r="D51" i="22" s="1"/>
  <c r="C51" i="22" a="1"/>
  <c r="C51" i="22" s="1"/>
  <c r="T50" i="22" a="1"/>
  <c r="T50" i="22" s="1"/>
  <c r="S50" i="22" a="1"/>
  <c r="S50" i="22" s="1"/>
  <c r="R50" i="22" a="1"/>
  <c r="R50" i="22" s="1"/>
  <c r="Q50" i="22" a="1"/>
  <c r="Q50" i="22" s="1"/>
  <c r="P50" i="22" a="1"/>
  <c r="P50" i="22" s="1"/>
  <c r="O50" i="22" a="1"/>
  <c r="O50" i="22" s="1"/>
  <c r="N50" i="22" a="1"/>
  <c r="N50" i="22" s="1"/>
  <c r="M50" i="22" a="1"/>
  <c r="M50" i="22" s="1"/>
  <c r="L50" i="22" a="1"/>
  <c r="L50" i="22" s="1"/>
  <c r="K50" i="22" a="1"/>
  <c r="K50" i="22" s="1"/>
  <c r="J50" i="22" a="1"/>
  <c r="J50" i="22" s="1"/>
  <c r="I50" i="22" a="1"/>
  <c r="I50" i="22" s="1"/>
  <c r="H50" i="22" a="1"/>
  <c r="H50" i="22" s="1"/>
  <c r="G50" i="22" a="1"/>
  <c r="G50" i="22" s="1"/>
  <c r="F50" i="22" a="1"/>
  <c r="F50" i="22" s="1"/>
  <c r="E50" i="22" a="1"/>
  <c r="E50" i="22" s="1"/>
  <c r="D50" i="22" a="1"/>
  <c r="D50" i="22" s="1"/>
  <c r="C50" i="22" a="1"/>
  <c r="C50" i="22" s="1"/>
  <c r="T49" i="22" a="1"/>
  <c r="T49" i="22" s="1"/>
  <c r="S49" i="22" a="1"/>
  <c r="S49" i="22" s="1"/>
  <c r="R49" i="22" a="1"/>
  <c r="R49" i="22" s="1"/>
  <c r="Q49" i="22" a="1"/>
  <c r="Q49" i="22" s="1"/>
  <c r="P49" i="22" a="1"/>
  <c r="P49" i="22" s="1"/>
  <c r="O49" i="22" a="1"/>
  <c r="O49" i="22" s="1"/>
  <c r="N49" i="22" a="1"/>
  <c r="N49" i="22" s="1"/>
  <c r="M49" i="22" a="1"/>
  <c r="M49" i="22" s="1"/>
  <c r="L49" i="22" a="1"/>
  <c r="L49" i="22" s="1"/>
  <c r="K49" i="22" a="1"/>
  <c r="K49" i="22" s="1"/>
  <c r="J49" i="22" a="1"/>
  <c r="J49" i="22" s="1"/>
  <c r="I49" i="22" a="1"/>
  <c r="I49" i="22" s="1"/>
  <c r="H49" i="22" a="1"/>
  <c r="H49" i="22" s="1"/>
  <c r="G49" i="22" a="1"/>
  <c r="G49" i="22" s="1"/>
  <c r="F49" i="22" a="1"/>
  <c r="F49" i="22" s="1"/>
  <c r="E49" i="22" a="1"/>
  <c r="E49" i="22" s="1"/>
  <c r="D49" i="22" a="1"/>
  <c r="D49" i="22" s="1"/>
  <c r="C49" i="22" a="1"/>
  <c r="C49" i="22" s="1"/>
  <c r="T48" i="22" a="1"/>
  <c r="T48" i="22" s="1"/>
  <c r="S48" i="22" a="1"/>
  <c r="S48" i="22" s="1"/>
  <c r="R48" i="22" a="1"/>
  <c r="R48" i="22" s="1"/>
  <c r="Q48" i="22" a="1"/>
  <c r="Q48" i="22" s="1"/>
  <c r="P48" i="22" a="1"/>
  <c r="P48" i="22" s="1"/>
  <c r="O48" i="22" a="1"/>
  <c r="O48" i="22" s="1"/>
  <c r="N48" i="22" a="1"/>
  <c r="N48" i="22" s="1"/>
  <c r="M48" i="22" a="1"/>
  <c r="M48" i="22" s="1"/>
  <c r="L48" i="22" a="1"/>
  <c r="L48" i="22" s="1"/>
  <c r="K48" i="22" a="1"/>
  <c r="K48" i="22" s="1"/>
  <c r="J48" i="22" a="1"/>
  <c r="J48" i="22" s="1"/>
  <c r="I48" i="22" a="1"/>
  <c r="I48" i="22" s="1"/>
  <c r="H48" i="22" a="1"/>
  <c r="H48" i="22" s="1"/>
  <c r="G48" i="22" a="1"/>
  <c r="G48" i="22" s="1"/>
  <c r="F48" i="22" a="1"/>
  <c r="F48" i="22" s="1"/>
  <c r="E48" i="22" a="1"/>
  <c r="E48" i="22" s="1"/>
  <c r="D48" i="22" a="1"/>
  <c r="D48" i="22" s="1"/>
  <c r="C48" i="22" a="1"/>
  <c r="C48" i="22" s="1"/>
  <c r="T47" i="22" a="1"/>
  <c r="T47" i="22" s="1"/>
  <c r="S47" i="22" a="1"/>
  <c r="S47" i="22" s="1"/>
  <c r="R47" i="22" a="1"/>
  <c r="R47" i="22" s="1"/>
  <c r="Q47" i="22" a="1"/>
  <c r="Q47" i="22" s="1"/>
  <c r="P47" i="22" a="1"/>
  <c r="P47" i="22" s="1"/>
  <c r="O47" i="22" a="1"/>
  <c r="O47" i="22" s="1"/>
  <c r="N47" i="22" a="1"/>
  <c r="N47" i="22" s="1"/>
  <c r="M47" i="22" a="1"/>
  <c r="M47" i="22" s="1"/>
  <c r="L47" i="22" a="1"/>
  <c r="L47" i="22" s="1"/>
  <c r="K47" i="22" a="1"/>
  <c r="K47" i="22" s="1"/>
  <c r="J47" i="22" a="1"/>
  <c r="J47" i="22" s="1"/>
  <c r="I47" i="22" a="1"/>
  <c r="I47" i="22" s="1"/>
  <c r="H47" i="22" a="1"/>
  <c r="H47" i="22" s="1"/>
  <c r="G47" i="22" a="1"/>
  <c r="G47" i="22" s="1"/>
  <c r="F47" i="22" a="1"/>
  <c r="F47" i="22" s="1"/>
  <c r="E47" i="22" a="1"/>
  <c r="E47" i="22" s="1"/>
  <c r="D47" i="22" a="1"/>
  <c r="D47" i="22" s="1"/>
  <c r="C47" i="22" a="1"/>
  <c r="C47" i="22" s="1"/>
  <c r="T46" i="22" a="1"/>
  <c r="T46" i="22" s="1"/>
  <c r="S46" i="22" a="1"/>
  <c r="S46" i="22" s="1"/>
  <c r="R46" i="22" a="1"/>
  <c r="R46" i="22" s="1"/>
  <c r="Q46" i="22" a="1"/>
  <c r="Q46" i="22" s="1"/>
  <c r="P46" i="22" a="1"/>
  <c r="P46" i="22" s="1"/>
  <c r="O46" i="22" a="1"/>
  <c r="O46" i="22" s="1"/>
  <c r="N46" i="22" a="1"/>
  <c r="N46" i="22" s="1"/>
  <c r="M46" i="22" a="1"/>
  <c r="M46" i="22" s="1"/>
  <c r="L46" i="22" a="1"/>
  <c r="L46" i="22" s="1"/>
  <c r="K46" i="22" a="1"/>
  <c r="K46" i="22" s="1"/>
  <c r="J46" i="22" a="1"/>
  <c r="J46" i="22" s="1"/>
  <c r="I46" i="22" a="1"/>
  <c r="I46" i="22" s="1"/>
  <c r="H46" i="22" a="1"/>
  <c r="H46" i="22" s="1"/>
  <c r="G46" i="22" a="1"/>
  <c r="G46" i="22" s="1"/>
  <c r="F46" i="22" a="1"/>
  <c r="F46" i="22" s="1"/>
  <c r="E46" i="22" a="1"/>
  <c r="E46" i="22" s="1"/>
  <c r="D46" i="22" a="1"/>
  <c r="D46" i="22" s="1"/>
  <c r="C46" i="22" a="1"/>
  <c r="C46" i="22" s="1"/>
  <c r="T45" i="22" a="1"/>
  <c r="T45" i="22" s="1"/>
  <c r="S45" i="22" a="1"/>
  <c r="S45" i="22" s="1"/>
  <c r="R45" i="22" a="1"/>
  <c r="R45" i="22" s="1"/>
  <c r="Q45" i="22" a="1"/>
  <c r="Q45" i="22" s="1"/>
  <c r="P45" i="22" a="1"/>
  <c r="P45" i="22" s="1"/>
  <c r="O45" i="22" a="1"/>
  <c r="O45" i="22" s="1"/>
  <c r="N45" i="22" a="1"/>
  <c r="N45" i="22" s="1"/>
  <c r="M45" i="22" a="1"/>
  <c r="M45" i="22" s="1"/>
  <c r="L45" i="22" a="1"/>
  <c r="L45" i="22" s="1"/>
  <c r="K45" i="22" a="1"/>
  <c r="K45" i="22" s="1"/>
  <c r="J45" i="22" a="1"/>
  <c r="J45" i="22" s="1"/>
  <c r="I45" i="22" a="1"/>
  <c r="I45" i="22" s="1"/>
  <c r="H45" i="22" a="1"/>
  <c r="H45" i="22" s="1"/>
  <c r="G45" i="22" a="1"/>
  <c r="G45" i="22" s="1"/>
  <c r="F45" i="22" a="1"/>
  <c r="F45" i="22" s="1"/>
  <c r="E45" i="22" a="1"/>
  <c r="E45" i="22" s="1"/>
  <c r="D45" i="22" a="1"/>
  <c r="D45" i="22" s="1"/>
  <c r="C45" i="22" a="1"/>
  <c r="C45" i="22" s="1"/>
  <c r="T44" i="22" a="1"/>
  <c r="T44" i="22" s="1"/>
  <c r="S44" i="22" a="1"/>
  <c r="S44" i="22" s="1"/>
  <c r="R44" i="22" a="1"/>
  <c r="R44" i="22" s="1"/>
  <c r="Q44" i="22" a="1"/>
  <c r="Q44" i="22" s="1"/>
  <c r="P44" i="22" a="1"/>
  <c r="P44" i="22" s="1"/>
  <c r="O44" i="22" a="1"/>
  <c r="O44" i="22" s="1"/>
  <c r="N44" i="22" a="1"/>
  <c r="N44" i="22" s="1"/>
  <c r="M44" i="22" a="1"/>
  <c r="M44" i="22" s="1"/>
  <c r="L44" i="22" a="1"/>
  <c r="L44" i="22" s="1"/>
  <c r="K44" i="22" a="1"/>
  <c r="K44" i="22" s="1"/>
  <c r="J44" i="22" a="1"/>
  <c r="J44" i="22" s="1"/>
  <c r="I44" i="22" a="1"/>
  <c r="I44" i="22" s="1"/>
  <c r="H44" i="22" a="1"/>
  <c r="H44" i="22" s="1"/>
  <c r="G44" i="22" a="1"/>
  <c r="G44" i="22" s="1"/>
  <c r="F44" i="22" a="1"/>
  <c r="F44" i="22" s="1"/>
  <c r="E44" i="22" a="1"/>
  <c r="E44" i="22" s="1"/>
  <c r="D44" i="22" a="1"/>
  <c r="D44" i="22" s="1"/>
  <c r="C44" i="22" a="1"/>
  <c r="C44" i="22" s="1"/>
  <c r="T43" i="22" a="1"/>
  <c r="T43" i="22" s="1"/>
  <c r="S43" i="22" a="1"/>
  <c r="S43" i="22" s="1"/>
  <c r="R43" i="22" a="1"/>
  <c r="R43" i="22" s="1"/>
  <c r="Q43" i="22" a="1"/>
  <c r="Q43" i="22" s="1"/>
  <c r="P43" i="22" a="1"/>
  <c r="P43" i="22" s="1"/>
  <c r="O43" i="22" a="1"/>
  <c r="O43" i="22" s="1"/>
  <c r="N43" i="22" a="1"/>
  <c r="N43" i="22" s="1"/>
  <c r="M43" i="22" a="1"/>
  <c r="M43" i="22" s="1"/>
  <c r="L43" i="22" a="1"/>
  <c r="L43" i="22" s="1"/>
  <c r="K43" i="22" a="1"/>
  <c r="K43" i="22" s="1"/>
  <c r="J43" i="22" a="1"/>
  <c r="J43" i="22" s="1"/>
  <c r="I43" i="22" a="1"/>
  <c r="I43" i="22" s="1"/>
  <c r="H43" i="22" a="1"/>
  <c r="H43" i="22" s="1"/>
  <c r="G43" i="22" a="1"/>
  <c r="G43" i="22" s="1"/>
  <c r="F43" i="22" a="1"/>
  <c r="F43" i="22" s="1"/>
  <c r="E43" i="22" a="1"/>
  <c r="E43" i="22" s="1"/>
  <c r="D43" i="22" a="1"/>
  <c r="D43" i="22" s="1"/>
  <c r="C43" i="22" a="1"/>
  <c r="C43" i="22" s="1"/>
  <c r="T42" i="22" a="1"/>
  <c r="T42" i="22" s="1"/>
  <c r="S42" i="22" a="1"/>
  <c r="S42" i="22" s="1"/>
  <c r="R42" i="22" a="1"/>
  <c r="R42" i="22" s="1"/>
  <c r="Q42" i="22" a="1"/>
  <c r="Q42" i="22" s="1"/>
  <c r="P42" i="22" a="1"/>
  <c r="P42" i="22" s="1"/>
  <c r="O42" i="22" a="1"/>
  <c r="O42" i="22" s="1"/>
  <c r="N42" i="22" a="1"/>
  <c r="N42" i="22" s="1"/>
  <c r="M42" i="22" a="1"/>
  <c r="M42" i="22" s="1"/>
  <c r="L42" i="22" a="1"/>
  <c r="L42" i="22" s="1"/>
  <c r="K42" i="22" a="1"/>
  <c r="K42" i="22" s="1"/>
  <c r="J42" i="22" a="1"/>
  <c r="J42" i="22" s="1"/>
  <c r="I42" i="22" a="1"/>
  <c r="I42" i="22" s="1"/>
  <c r="H42" i="22" a="1"/>
  <c r="H42" i="22" s="1"/>
  <c r="G42" i="22" a="1"/>
  <c r="G42" i="22" s="1"/>
  <c r="F42" i="22" a="1"/>
  <c r="F42" i="22" s="1"/>
  <c r="E42" i="22" a="1"/>
  <c r="E42" i="22" s="1"/>
  <c r="D42" i="22" a="1"/>
  <c r="D42" i="22" s="1"/>
  <c r="C42" i="22" a="1"/>
  <c r="C42" i="22" s="1"/>
  <c r="T36" i="22" a="1"/>
  <c r="T36" i="22" s="1"/>
  <c r="S36" i="22" a="1"/>
  <c r="S36" i="22" s="1"/>
  <c r="R36" i="22" a="1"/>
  <c r="R36" i="22" s="1"/>
  <c r="Q36" i="22" a="1"/>
  <c r="Q36" i="22" s="1"/>
  <c r="P36" i="22" a="1"/>
  <c r="P36" i="22" s="1"/>
  <c r="O36" i="22" a="1"/>
  <c r="O36" i="22" s="1"/>
  <c r="N36" i="22" a="1"/>
  <c r="N36" i="22" s="1"/>
  <c r="M36" i="22" a="1"/>
  <c r="M36" i="22" s="1"/>
  <c r="L36" i="22" a="1"/>
  <c r="L36" i="22" s="1"/>
  <c r="K36" i="22" a="1"/>
  <c r="K36" i="22" s="1"/>
  <c r="J36" i="22" a="1"/>
  <c r="J36" i="22" s="1"/>
  <c r="I36" i="22" a="1"/>
  <c r="I36" i="22" s="1"/>
  <c r="H36" i="22" a="1"/>
  <c r="H36" i="22" s="1"/>
  <c r="G36" i="22" a="1"/>
  <c r="G36" i="22" s="1"/>
  <c r="F36" i="22" a="1"/>
  <c r="F36" i="22" s="1"/>
  <c r="E36" i="22" a="1"/>
  <c r="E36" i="22" s="1"/>
  <c r="D36" i="22" a="1"/>
  <c r="D36" i="22" s="1"/>
  <c r="C36" i="22" a="1"/>
  <c r="C36" i="22" s="1"/>
  <c r="T35" i="22" a="1"/>
  <c r="T35" i="22" s="1"/>
  <c r="S35" i="22" a="1"/>
  <c r="S35" i="22" s="1"/>
  <c r="R35" i="22" a="1"/>
  <c r="R35" i="22" s="1"/>
  <c r="Q35" i="22" a="1"/>
  <c r="Q35" i="22" s="1"/>
  <c r="P35" i="22" a="1"/>
  <c r="P35" i="22" s="1"/>
  <c r="O35" i="22" a="1"/>
  <c r="O35" i="22" s="1"/>
  <c r="N35" i="22" a="1"/>
  <c r="N35" i="22" s="1"/>
  <c r="M35" i="22" a="1"/>
  <c r="M35" i="22" s="1"/>
  <c r="L35" i="22" a="1"/>
  <c r="L35" i="22" s="1"/>
  <c r="K35" i="22" a="1"/>
  <c r="K35" i="22" s="1"/>
  <c r="J35" i="22" a="1"/>
  <c r="J35" i="22" s="1"/>
  <c r="I35" i="22" a="1"/>
  <c r="I35" i="22" s="1"/>
  <c r="H35" i="22" a="1"/>
  <c r="H35" i="22" s="1"/>
  <c r="G35" i="22" a="1"/>
  <c r="G35" i="22" s="1"/>
  <c r="F35" i="22" a="1"/>
  <c r="F35" i="22" s="1"/>
  <c r="E35" i="22" a="1"/>
  <c r="E35" i="22" s="1"/>
  <c r="D35" i="22" a="1"/>
  <c r="D35" i="22" s="1"/>
  <c r="C35" i="22" a="1"/>
  <c r="C35" i="22" s="1"/>
  <c r="T34" i="22" a="1"/>
  <c r="T34" i="22" s="1"/>
  <c r="S34" i="22" a="1"/>
  <c r="S34" i="22" s="1"/>
  <c r="R34" i="22" a="1"/>
  <c r="R34" i="22" s="1"/>
  <c r="Q34" i="22" a="1"/>
  <c r="Q34" i="22" s="1"/>
  <c r="P34" i="22" a="1"/>
  <c r="P34" i="22" s="1"/>
  <c r="O34" i="22" a="1"/>
  <c r="O34" i="22" s="1"/>
  <c r="N34" i="22" a="1"/>
  <c r="N34" i="22" s="1"/>
  <c r="M34" i="22" a="1"/>
  <c r="M34" i="22" s="1"/>
  <c r="L34" i="22" a="1"/>
  <c r="L34" i="22" s="1"/>
  <c r="K34" i="22" a="1"/>
  <c r="K34" i="22" s="1"/>
  <c r="J34" i="22" a="1"/>
  <c r="J34" i="22" s="1"/>
  <c r="I34" i="22" a="1"/>
  <c r="I34" i="22" s="1"/>
  <c r="H34" i="22" a="1"/>
  <c r="H34" i="22" s="1"/>
  <c r="G34" i="22" a="1"/>
  <c r="G34" i="22" s="1"/>
  <c r="F34" i="22" a="1"/>
  <c r="F34" i="22" s="1"/>
  <c r="E34" i="22" a="1"/>
  <c r="E34" i="22" s="1"/>
  <c r="D34" i="22" a="1"/>
  <c r="D34" i="22" s="1"/>
  <c r="C34" i="22" a="1"/>
  <c r="C34" i="22" s="1"/>
  <c r="T33" i="22" a="1"/>
  <c r="T33" i="22" s="1"/>
  <c r="S33" i="22" a="1"/>
  <c r="S33" i="22" s="1"/>
  <c r="R33" i="22" a="1"/>
  <c r="R33" i="22" s="1"/>
  <c r="Q33" i="22" a="1"/>
  <c r="Q33" i="22" s="1"/>
  <c r="P33" i="22" a="1"/>
  <c r="P33" i="22" s="1"/>
  <c r="O33" i="22" a="1"/>
  <c r="O33" i="22" s="1"/>
  <c r="N33" i="22" a="1"/>
  <c r="N33" i="22" s="1"/>
  <c r="M33" i="22" a="1"/>
  <c r="M33" i="22" s="1"/>
  <c r="L33" i="22" a="1"/>
  <c r="L33" i="22" s="1"/>
  <c r="K33" i="22" a="1"/>
  <c r="K33" i="22" s="1"/>
  <c r="J33" i="22" a="1"/>
  <c r="J33" i="22" s="1"/>
  <c r="I33" i="22" a="1"/>
  <c r="I33" i="22" s="1"/>
  <c r="H33" i="22" a="1"/>
  <c r="H33" i="22" s="1"/>
  <c r="G33" i="22" a="1"/>
  <c r="G33" i="22" s="1"/>
  <c r="F33" i="22" a="1"/>
  <c r="F33" i="22" s="1"/>
  <c r="E33" i="22" a="1"/>
  <c r="E33" i="22" s="1"/>
  <c r="D33" i="22" a="1"/>
  <c r="D33" i="22" s="1"/>
  <c r="C33" i="22" a="1"/>
  <c r="C33" i="22" s="1"/>
  <c r="T32" i="22" a="1"/>
  <c r="T32" i="22" s="1"/>
  <c r="S32" i="22" a="1"/>
  <c r="S32" i="22" s="1"/>
  <c r="R32" i="22" a="1"/>
  <c r="R32" i="22" s="1"/>
  <c r="Q32" i="22" a="1"/>
  <c r="Q32" i="22" s="1"/>
  <c r="P32" i="22" a="1"/>
  <c r="P32" i="22" s="1"/>
  <c r="O32" i="22" a="1"/>
  <c r="O32" i="22" s="1"/>
  <c r="N32" i="22" a="1"/>
  <c r="N32" i="22" s="1"/>
  <c r="M32" i="22" a="1"/>
  <c r="M32" i="22" s="1"/>
  <c r="L32" i="22" a="1"/>
  <c r="L32" i="22" s="1"/>
  <c r="K32" i="22" a="1"/>
  <c r="K32" i="22" s="1"/>
  <c r="J32" i="22" a="1"/>
  <c r="J32" i="22" s="1"/>
  <c r="I32" i="22" a="1"/>
  <c r="I32" i="22" s="1"/>
  <c r="H32" i="22" a="1"/>
  <c r="H32" i="22" s="1"/>
  <c r="G32" i="22" a="1"/>
  <c r="G32" i="22" s="1"/>
  <c r="F32" i="22" a="1"/>
  <c r="F32" i="22" s="1"/>
  <c r="E32" i="22" a="1"/>
  <c r="E32" i="22" s="1"/>
  <c r="D32" i="22" a="1"/>
  <c r="D32" i="22" s="1"/>
  <c r="C32" i="22" a="1"/>
  <c r="C32" i="22" s="1"/>
  <c r="T31" i="22" a="1"/>
  <c r="T31" i="22" s="1"/>
  <c r="S31" i="22" a="1"/>
  <c r="S31" i="22" s="1"/>
  <c r="R31" i="22" a="1"/>
  <c r="R31" i="22" s="1"/>
  <c r="Q31" i="22" a="1"/>
  <c r="Q31" i="22" s="1"/>
  <c r="P31" i="22" a="1"/>
  <c r="P31" i="22" s="1"/>
  <c r="O31" i="22" a="1"/>
  <c r="O31" i="22" s="1"/>
  <c r="N31" i="22" a="1"/>
  <c r="N31" i="22" s="1"/>
  <c r="M31" i="22" a="1"/>
  <c r="M31" i="22" s="1"/>
  <c r="L31" i="22" a="1"/>
  <c r="L31" i="22" s="1"/>
  <c r="K31" i="22" a="1"/>
  <c r="K31" i="22" s="1"/>
  <c r="J31" i="22" a="1"/>
  <c r="J31" i="22" s="1"/>
  <c r="I31" i="22" a="1"/>
  <c r="I31" i="22" s="1"/>
  <c r="H31" i="22" a="1"/>
  <c r="H31" i="22" s="1"/>
  <c r="G31" i="22" a="1"/>
  <c r="G31" i="22" s="1"/>
  <c r="F31" i="22" a="1"/>
  <c r="F31" i="22" s="1"/>
  <c r="E31" i="22" a="1"/>
  <c r="E31" i="22" s="1"/>
  <c r="D31" i="22" a="1"/>
  <c r="D31" i="22" s="1"/>
  <c r="C31" i="22" a="1"/>
  <c r="C31" i="22" s="1"/>
  <c r="T30" i="22" a="1"/>
  <c r="T30" i="22" s="1"/>
  <c r="S30" i="22" a="1"/>
  <c r="S30" i="22" s="1"/>
  <c r="R30" i="22" a="1"/>
  <c r="R30" i="22" s="1"/>
  <c r="Q30" i="22" a="1"/>
  <c r="Q30" i="22" s="1"/>
  <c r="P30" i="22" a="1"/>
  <c r="P30" i="22" s="1"/>
  <c r="O30" i="22" a="1"/>
  <c r="O30" i="22" s="1"/>
  <c r="N30" i="22" a="1"/>
  <c r="N30" i="22" s="1"/>
  <c r="M30" i="22" a="1"/>
  <c r="M30" i="22" s="1"/>
  <c r="L30" i="22" a="1"/>
  <c r="L30" i="22" s="1"/>
  <c r="K30" i="22" a="1"/>
  <c r="K30" i="22" s="1"/>
  <c r="J30" i="22" a="1"/>
  <c r="J30" i="22" s="1"/>
  <c r="I30" i="22" a="1"/>
  <c r="I30" i="22" s="1"/>
  <c r="H30" i="22" a="1"/>
  <c r="H30" i="22" s="1"/>
  <c r="G30" i="22" a="1"/>
  <c r="G30" i="22" s="1"/>
  <c r="F30" i="22" a="1"/>
  <c r="F30" i="22" s="1"/>
  <c r="E30" i="22" a="1"/>
  <c r="E30" i="22" s="1"/>
  <c r="D30" i="22" a="1"/>
  <c r="D30" i="22" s="1"/>
  <c r="C30" i="22" a="1"/>
  <c r="C30" i="22" s="1"/>
  <c r="T29" i="22" a="1"/>
  <c r="T29" i="22" s="1"/>
  <c r="S29" i="22" a="1"/>
  <c r="S29" i="22" s="1"/>
  <c r="R29" i="22" a="1"/>
  <c r="R29" i="22" s="1"/>
  <c r="Q29" i="22" a="1"/>
  <c r="Q29" i="22" s="1"/>
  <c r="P29" i="22" a="1"/>
  <c r="P29" i="22" s="1"/>
  <c r="O29" i="22" a="1"/>
  <c r="O29" i="22" s="1"/>
  <c r="N29" i="22" a="1"/>
  <c r="N29" i="22" s="1"/>
  <c r="M29" i="22" a="1"/>
  <c r="M29" i="22" s="1"/>
  <c r="L29" i="22" a="1"/>
  <c r="L29" i="22" s="1"/>
  <c r="K29" i="22" a="1"/>
  <c r="K29" i="22" s="1"/>
  <c r="J29" i="22" a="1"/>
  <c r="J29" i="22" s="1"/>
  <c r="I29" i="22" a="1"/>
  <c r="I29" i="22" s="1"/>
  <c r="H29" i="22" a="1"/>
  <c r="H29" i="22" s="1"/>
  <c r="G29" i="22" a="1"/>
  <c r="G29" i="22" s="1"/>
  <c r="F29" i="22" a="1"/>
  <c r="F29" i="22" s="1"/>
  <c r="E29" i="22" a="1"/>
  <c r="E29" i="22" s="1"/>
  <c r="D29" i="22" a="1"/>
  <c r="D29" i="22" s="1"/>
  <c r="C29" i="22" a="1"/>
  <c r="C29" i="22" s="1"/>
  <c r="T28" i="22" a="1"/>
  <c r="T28" i="22" s="1"/>
  <c r="S28" i="22" a="1"/>
  <c r="S28" i="22" s="1"/>
  <c r="R28" i="22" a="1"/>
  <c r="R28" i="22" s="1"/>
  <c r="Q28" i="22" a="1"/>
  <c r="Q28" i="22" s="1"/>
  <c r="P28" i="22" a="1"/>
  <c r="P28" i="22" s="1"/>
  <c r="O28" i="22" a="1"/>
  <c r="O28" i="22" s="1"/>
  <c r="N28" i="22" a="1"/>
  <c r="N28" i="22" s="1"/>
  <c r="M28" i="22" a="1"/>
  <c r="M28" i="22" s="1"/>
  <c r="L28" i="22" a="1"/>
  <c r="L28" i="22" s="1"/>
  <c r="K28" i="22" a="1"/>
  <c r="K28" i="22" s="1"/>
  <c r="J28" i="22" a="1"/>
  <c r="J28" i="22" s="1"/>
  <c r="I28" i="22" a="1"/>
  <c r="I28" i="22" s="1"/>
  <c r="H28" i="22" a="1"/>
  <c r="H28" i="22" s="1"/>
  <c r="G28" i="22" a="1"/>
  <c r="G28" i="22" s="1"/>
  <c r="F28" i="22" a="1"/>
  <c r="F28" i="22" s="1"/>
  <c r="E28" i="22" a="1"/>
  <c r="E28" i="22" s="1"/>
  <c r="D28" i="22" a="1"/>
  <c r="D28" i="22" s="1"/>
  <c r="C28" i="22" a="1"/>
  <c r="C28" i="22" s="1"/>
  <c r="T27" i="22" a="1"/>
  <c r="T27" i="22" s="1"/>
  <c r="S27" i="22" a="1"/>
  <c r="S27" i="22" s="1"/>
  <c r="R27" i="22" a="1"/>
  <c r="R27" i="22" s="1"/>
  <c r="Q27" i="22" a="1"/>
  <c r="Q27" i="22" s="1"/>
  <c r="P27" i="22" a="1"/>
  <c r="P27" i="22" s="1"/>
  <c r="O27" i="22" a="1"/>
  <c r="O27" i="22" s="1"/>
  <c r="N27" i="22" a="1"/>
  <c r="N27" i="22" s="1"/>
  <c r="M27" i="22" a="1"/>
  <c r="M27" i="22" s="1"/>
  <c r="L27" i="22" a="1"/>
  <c r="L27" i="22" s="1"/>
  <c r="K27" i="22" a="1"/>
  <c r="K27" i="22" s="1"/>
  <c r="J27" i="22" a="1"/>
  <c r="J27" i="22" s="1"/>
  <c r="I27" i="22" a="1"/>
  <c r="I27" i="22" s="1"/>
  <c r="H27" i="22" a="1"/>
  <c r="H27" i="22" s="1"/>
  <c r="G27" i="22" a="1"/>
  <c r="G27" i="22" s="1"/>
  <c r="F27" i="22" a="1"/>
  <c r="F27" i="22" s="1"/>
  <c r="E27" i="22" a="1"/>
  <c r="E27" i="22" s="1"/>
  <c r="D27" i="22" a="1"/>
  <c r="D27" i="22" s="1"/>
  <c r="C27" i="22" a="1"/>
  <c r="C27" i="22" s="1"/>
  <c r="T26" i="22" a="1"/>
  <c r="T26" i="22" s="1"/>
  <c r="S26" i="22" a="1"/>
  <c r="S26" i="22" s="1"/>
  <c r="R26" i="22" a="1"/>
  <c r="R26" i="22" s="1"/>
  <c r="Q26" i="22" a="1"/>
  <c r="Q26" i="22" s="1"/>
  <c r="P26" i="22" a="1"/>
  <c r="P26" i="22" s="1"/>
  <c r="O26" i="22" a="1"/>
  <c r="O26" i="22" s="1"/>
  <c r="N26" i="22" a="1"/>
  <c r="N26" i="22" s="1"/>
  <c r="M26" i="22" a="1"/>
  <c r="M26" i="22" s="1"/>
  <c r="L26" i="22" a="1"/>
  <c r="L26" i="22" s="1"/>
  <c r="K26" i="22" a="1"/>
  <c r="K26" i="22" s="1"/>
  <c r="J26" i="22" a="1"/>
  <c r="J26" i="22" s="1"/>
  <c r="I26" i="22" a="1"/>
  <c r="I26" i="22" s="1"/>
  <c r="H26" i="22" a="1"/>
  <c r="H26" i="22" s="1"/>
  <c r="G26" i="22" a="1"/>
  <c r="G26" i="22" s="1"/>
  <c r="F26" i="22" a="1"/>
  <c r="F26" i="22" s="1"/>
  <c r="E26" i="22" a="1"/>
  <c r="E26" i="22" s="1"/>
  <c r="D26" i="22" a="1"/>
  <c r="D26" i="22" s="1"/>
  <c r="C26" i="22" a="1"/>
  <c r="C26" i="22" s="1"/>
  <c r="T25" i="22" a="1"/>
  <c r="T25" i="22" s="1"/>
  <c r="S25" i="22" a="1"/>
  <c r="S25" i="22" s="1"/>
  <c r="R25" i="22" a="1"/>
  <c r="R25" i="22" s="1"/>
  <c r="Q25" i="22" a="1"/>
  <c r="Q25" i="22" s="1"/>
  <c r="P25" i="22" a="1"/>
  <c r="P25" i="22" s="1"/>
  <c r="O25" i="22" a="1"/>
  <c r="O25" i="22" s="1"/>
  <c r="N25" i="22" a="1"/>
  <c r="N25" i="22" s="1"/>
  <c r="M25" i="22" a="1"/>
  <c r="M25" i="22" s="1"/>
  <c r="L25" i="22" a="1"/>
  <c r="L25" i="22" s="1"/>
  <c r="K25" i="22" a="1"/>
  <c r="K25" i="22" s="1"/>
  <c r="J25" i="22" a="1"/>
  <c r="J25" i="22" s="1"/>
  <c r="I25" i="22" a="1"/>
  <c r="I25" i="22" s="1"/>
  <c r="H25" i="22" a="1"/>
  <c r="H25" i="22" s="1"/>
  <c r="G25" i="22" a="1"/>
  <c r="G25" i="22" s="1"/>
  <c r="F25" i="22" a="1"/>
  <c r="F25" i="22" s="1"/>
  <c r="E25" i="22" a="1"/>
  <c r="E25" i="22" s="1"/>
  <c r="D25" i="22" a="1"/>
  <c r="D25" i="22" s="1"/>
  <c r="C25" i="22" a="1"/>
  <c r="C25" i="22" s="1"/>
  <c r="T24" i="22" a="1"/>
  <c r="T24" i="22" s="1"/>
  <c r="S24" i="22" a="1"/>
  <c r="S24" i="22" s="1"/>
  <c r="R24" i="22" a="1"/>
  <c r="R24" i="22" s="1"/>
  <c r="Q24" i="22" a="1"/>
  <c r="Q24" i="22" s="1"/>
  <c r="P24" i="22" a="1"/>
  <c r="P24" i="22" s="1"/>
  <c r="O24" i="22" a="1"/>
  <c r="O24" i="22" s="1"/>
  <c r="N24" i="22" a="1"/>
  <c r="N24" i="22" s="1"/>
  <c r="M24" i="22" a="1"/>
  <c r="M24" i="22" s="1"/>
  <c r="L24" i="22" a="1"/>
  <c r="L24" i="22" s="1"/>
  <c r="K24" i="22" a="1"/>
  <c r="K24" i="22" s="1"/>
  <c r="J24" i="22" a="1"/>
  <c r="J24" i="22" s="1"/>
  <c r="I24" i="22" a="1"/>
  <c r="I24" i="22" s="1"/>
  <c r="H24" i="22" a="1"/>
  <c r="H24" i="22" s="1"/>
  <c r="G24" i="22" a="1"/>
  <c r="G24" i="22" s="1"/>
  <c r="F24" i="22" a="1"/>
  <c r="F24" i="22" s="1"/>
  <c r="E24" i="22" a="1"/>
  <c r="E24" i="22" s="1"/>
  <c r="D24" i="22" a="1"/>
  <c r="D24" i="22" s="1"/>
  <c r="C24" i="22" a="1"/>
  <c r="C24" i="22" s="1"/>
  <c r="T23" i="22" a="1"/>
  <c r="T23" i="22" s="1"/>
  <c r="S23" i="22" a="1"/>
  <c r="S23" i="22" s="1"/>
  <c r="R23" i="22" a="1"/>
  <c r="R23" i="22" s="1"/>
  <c r="Q23" i="22" a="1"/>
  <c r="Q23" i="22" s="1"/>
  <c r="P23" i="22" a="1"/>
  <c r="P23" i="22" s="1"/>
  <c r="O23" i="22" a="1"/>
  <c r="O23" i="22" s="1"/>
  <c r="N23" i="22" a="1"/>
  <c r="N23" i="22" s="1"/>
  <c r="M23" i="22" a="1"/>
  <c r="M23" i="22" s="1"/>
  <c r="L23" i="22" a="1"/>
  <c r="L23" i="22" s="1"/>
  <c r="K23" i="22" a="1"/>
  <c r="K23" i="22" s="1"/>
  <c r="J23" i="22" a="1"/>
  <c r="J23" i="22" s="1"/>
  <c r="I23" i="22" a="1"/>
  <c r="I23" i="22" s="1"/>
  <c r="H23" i="22" a="1"/>
  <c r="H23" i="22" s="1"/>
  <c r="G23" i="22" a="1"/>
  <c r="G23" i="22" s="1"/>
  <c r="F23" i="22" a="1"/>
  <c r="F23" i="22" s="1"/>
  <c r="E23" i="22" a="1"/>
  <c r="E23" i="22" s="1"/>
  <c r="D23" i="22" a="1"/>
  <c r="D23" i="22" s="1"/>
  <c r="C23" i="22" a="1"/>
  <c r="C23" i="22" s="1"/>
  <c r="T22" i="22" a="1"/>
  <c r="T22" i="22" s="1"/>
  <c r="S22" i="22" a="1"/>
  <c r="S22" i="22" s="1"/>
  <c r="R22" i="22" a="1"/>
  <c r="R22" i="22" s="1"/>
  <c r="Q22" i="22" a="1"/>
  <c r="Q22" i="22" s="1"/>
  <c r="P22" i="22" a="1"/>
  <c r="P22" i="22" s="1"/>
  <c r="O22" i="22" a="1"/>
  <c r="O22" i="22" s="1"/>
  <c r="N22" i="22" a="1"/>
  <c r="N22" i="22" s="1"/>
  <c r="M22" i="22" a="1"/>
  <c r="M22" i="22" s="1"/>
  <c r="L22" i="22" a="1"/>
  <c r="L22" i="22" s="1"/>
  <c r="K22" i="22" a="1"/>
  <c r="K22" i="22" s="1"/>
  <c r="J22" i="22" a="1"/>
  <c r="J22" i="22" s="1"/>
  <c r="I22" i="22" a="1"/>
  <c r="I22" i="22" s="1"/>
  <c r="H22" i="22" a="1"/>
  <c r="H22" i="22" s="1"/>
  <c r="G22" i="22" a="1"/>
  <c r="G22" i="22" s="1"/>
  <c r="F22" i="22" a="1"/>
  <c r="F22" i="22" s="1"/>
  <c r="E22" i="22" a="1"/>
  <c r="E22" i="22" s="1"/>
  <c r="D22" i="22" a="1"/>
  <c r="D22" i="22" s="1"/>
  <c r="C22" i="22" a="1"/>
  <c r="C22" i="22" s="1"/>
  <c r="T21" i="22" a="1"/>
  <c r="T21" i="22" s="1"/>
  <c r="S21" i="22" a="1"/>
  <c r="S21" i="22" s="1"/>
  <c r="R21" i="22" a="1"/>
  <c r="R21" i="22" s="1"/>
  <c r="Q21" i="22" a="1"/>
  <c r="Q21" i="22" s="1"/>
  <c r="P21" i="22" a="1"/>
  <c r="P21" i="22" s="1"/>
  <c r="O21" i="22" a="1"/>
  <c r="O21" i="22" s="1"/>
  <c r="N21" i="22" a="1"/>
  <c r="N21" i="22" s="1"/>
  <c r="M21" i="22" a="1"/>
  <c r="M21" i="22" s="1"/>
  <c r="L21" i="22" a="1"/>
  <c r="L21" i="22" s="1"/>
  <c r="K21" i="22" a="1"/>
  <c r="K21" i="22" s="1"/>
  <c r="J21" i="22" a="1"/>
  <c r="J21" i="22" s="1"/>
  <c r="I21" i="22" a="1"/>
  <c r="I21" i="22" s="1"/>
  <c r="H21" i="22" a="1"/>
  <c r="H21" i="22" s="1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T20" i="22" a="1"/>
  <c r="T20" i="22" s="1"/>
  <c r="S20" i="22" a="1"/>
  <c r="S20" i="22" s="1"/>
  <c r="R20" i="22" a="1"/>
  <c r="R20" i="22" s="1"/>
  <c r="Q20" i="22" a="1"/>
  <c r="Q20" i="22" s="1"/>
  <c r="P20" i="22" a="1"/>
  <c r="P20" i="22" s="1"/>
  <c r="O20" i="22" a="1"/>
  <c r="O20" i="22" s="1"/>
  <c r="N20" i="22" a="1"/>
  <c r="N20" i="22" s="1"/>
  <c r="M20" i="22" a="1"/>
  <c r="M20" i="22" s="1"/>
  <c r="L20" i="22" a="1"/>
  <c r="L20" i="22" s="1"/>
  <c r="K20" i="22" a="1"/>
  <c r="K20" i="22" s="1"/>
  <c r="J20" i="22" a="1"/>
  <c r="J20" i="22" s="1"/>
  <c r="I20" i="22" a="1"/>
  <c r="I20" i="22" s="1"/>
  <c r="H20" i="22" a="1"/>
  <c r="H20" i="22" s="1"/>
  <c r="G20" i="22" a="1"/>
  <c r="G20" i="22" s="1"/>
  <c r="F20" i="22" a="1"/>
  <c r="F20" i="22" s="1"/>
  <c r="E20" i="22" a="1"/>
  <c r="E20" i="22" s="1"/>
  <c r="D20" i="22" a="1"/>
  <c r="D20" i="22" s="1"/>
  <c r="C20" i="22" a="1"/>
  <c r="C20" i="22" s="1"/>
  <c r="T19" i="22" a="1"/>
  <c r="T19" i="22" s="1"/>
  <c r="S19" i="22" a="1"/>
  <c r="S19" i="22" s="1"/>
  <c r="R19" i="22" a="1"/>
  <c r="R19" i="22" s="1"/>
  <c r="Q19" i="22" a="1"/>
  <c r="Q19" i="22" s="1"/>
  <c r="P19" i="22" a="1"/>
  <c r="P19" i="22" s="1"/>
  <c r="O19" i="22" a="1"/>
  <c r="O19" i="22" s="1"/>
  <c r="N19" i="22" a="1"/>
  <c r="N19" i="22" s="1"/>
  <c r="M19" i="22" a="1"/>
  <c r="M19" i="22" s="1"/>
  <c r="L19" i="22" a="1"/>
  <c r="L19" i="22" s="1"/>
  <c r="K19" i="22" a="1"/>
  <c r="K19" i="22" s="1"/>
  <c r="J19" i="22" a="1"/>
  <c r="J19" i="22" s="1"/>
  <c r="I19" i="22" a="1"/>
  <c r="I19" i="22" s="1"/>
  <c r="H19" i="22" a="1"/>
  <c r="H19" i="22" s="1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T18" i="22" a="1"/>
  <c r="T18" i="22" s="1"/>
  <c r="S18" i="22" a="1"/>
  <c r="S18" i="22" s="1"/>
  <c r="R18" i="22" a="1"/>
  <c r="R18" i="22" s="1"/>
  <c r="Q18" i="22" a="1"/>
  <c r="Q18" i="22" s="1"/>
  <c r="P18" i="22" a="1"/>
  <c r="P18" i="22" s="1"/>
  <c r="O18" i="22" a="1"/>
  <c r="O18" i="22" s="1"/>
  <c r="N18" i="22" a="1"/>
  <c r="N18" i="22" s="1"/>
  <c r="M18" i="22" a="1"/>
  <c r="M18" i="22" s="1"/>
  <c r="L18" i="22" a="1"/>
  <c r="L18" i="22" s="1"/>
  <c r="K18" i="22" a="1"/>
  <c r="K18" i="22" s="1"/>
  <c r="J18" i="22" a="1"/>
  <c r="J18" i="22" s="1"/>
  <c r="I18" i="22" a="1"/>
  <c r="I18" i="22" s="1"/>
  <c r="H18" i="22" a="1"/>
  <c r="H18" i="22" s="1"/>
  <c r="G18" i="22" a="1"/>
  <c r="G18" i="22" s="1"/>
  <c r="F18" i="22" a="1"/>
  <c r="F18" i="22" s="1"/>
  <c r="E18" i="22" a="1"/>
  <c r="E18" i="22" s="1"/>
  <c r="D18" i="22" a="1"/>
  <c r="D18" i="22" s="1"/>
  <c r="C18" i="22" a="1"/>
  <c r="C18" i="22" s="1"/>
  <c r="T17" i="22" a="1"/>
  <c r="T17" i="22" s="1"/>
  <c r="S17" i="22" a="1"/>
  <c r="S17" i="22" s="1"/>
  <c r="R17" i="22" a="1"/>
  <c r="R17" i="22" s="1"/>
  <c r="Q17" i="22" a="1"/>
  <c r="Q17" i="22" s="1"/>
  <c r="P17" i="22" a="1"/>
  <c r="P17" i="22" s="1"/>
  <c r="O17" i="22" a="1"/>
  <c r="O17" i="22" s="1"/>
  <c r="N17" i="22" a="1"/>
  <c r="N17" i="22" s="1"/>
  <c r="M17" i="22" a="1"/>
  <c r="M17" i="22" s="1"/>
  <c r="L17" i="22" a="1"/>
  <c r="L17" i="22" s="1"/>
  <c r="K17" i="22" a="1"/>
  <c r="K17" i="22" s="1"/>
  <c r="J17" i="22" a="1"/>
  <c r="J17" i="22" s="1"/>
  <c r="I17" i="22" a="1"/>
  <c r="I17" i="22" s="1"/>
  <c r="H17" i="22" a="1"/>
  <c r="H17" i="22" s="1"/>
  <c r="G17" i="22" a="1"/>
  <c r="G17" i="22" s="1"/>
  <c r="F17" i="22" a="1"/>
  <c r="F17" i="22" s="1"/>
  <c r="E17" i="22" a="1"/>
  <c r="E17" i="22" s="1"/>
  <c r="D17" i="22" a="1"/>
  <c r="D17" i="22" s="1"/>
  <c r="C17" i="22" a="1"/>
  <c r="C17" i="22" s="1"/>
  <c r="T16" i="22" a="1"/>
  <c r="T16" i="22" s="1"/>
  <c r="S16" i="22" a="1"/>
  <c r="S16" i="22" s="1"/>
  <c r="R16" i="22" a="1"/>
  <c r="R16" i="22" s="1"/>
  <c r="Q16" i="22" a="1"/>
  <c r="Q16" i="22" s="1"/>
  <c r="P16" i="22" a="1"/>
  <c r="P16" i="22" s="1"/>
  <c r="O16" i="22" a="1"/>
  <c r="O16" i="22" s="1"/>
  <c r="N16" i="22" a="1"/>
  <c r="N16" i="22" s="1"/>
  <c r="M16" i="22" a="1"/>
  <c r="M16" i="22" s="1"/>
  <c r="L16" i="22" a="1"/>
  <c r="L16" i="22" s="1"/>
  <c r="K16" i="22" a="1"/>
  <c r="K16" i="22" s="1"/>
  <c r="J16" i="22" a="1"/>
  <c r="J16" i="22" s="1"/>
  <c r="I16" i="22" a="1"/>
  <c r="I16" i="22" s="1"/>
  <c r="H16" i="22" a="1"/>
  <c r="H16" i="22" s="1"/>
  <c r="G16" i="22" a="1"/>
  <c r="G16" i="22" s="1"/>
  <c r="F16" i="22" a="1"/>
  <c r="F16" i="22" s="1"/>
  <c r="E16" i="22" a="1"/>
  <c r="E16" i="22" s="1"/>
  <c r="D16" i="22" a="1"/>
  <c r="D16" i="22" s="1"/>
  <c r="C16" i="22" a="1"/>
  <c r="C16" i="22" s="1"/>
  <c r="T15" i="22" a="1"/>
  <c r="T15" i="22" s="1"/>
  <c r="S15" i="22" a="1"/>
  <c r="S15" i="22" s="1"/>
  <c r="R15" i="22" a="1"/>
  <c r="R15" i="22" s="1"/>
  <c r="Q15" i="22" a="1"/>
  <c r="Q15" i="22" s="1"/>
  <c r="P15" i="22" a="1"/>
  <c r="P15" i="22" s="1"/>
  <c r="O15" i="22" a="1"/>
  <c r="O15" i="22" s="1"/>
  <c r="N15" i="22" a="1"/>
  <c r="N15" i="22" s="1"/>
  <c r="M15" i="22" a="1"/>
  <c r="M15" i="22" s="1"/>
  <c r="L15" i="22" a="1"/>
  <c r="L15" i="22" s="1"/>
  <c r="K15" i="22" a="1"/>
  <c r="K15" i="22" s="1"/>
  <c r="J15" i="22" a="1"/>
  <c r="J15" i="22" s="1"/>
  <c r="I15" i="22" a="1"/>
  <c r="I15" i="22" s="1"/>
  <c r="H15" i="22" a="1"/>
  <c r="H15" i="22" s="1"/>
  <c r="G15" i="22" a="1"/>
  <c r="G15" i="22" s="1"/>
  <c r="F15" i="22" a="1"/>
  <c r="F15" i="22" s="1"/>
  <c r="E15" i="22" a="1"/>
  <c r="E15" i="22" s="1"/>
  <c r="D15" i="22" a="1"/>
  <c r="D15" i="22" s="1"/>
  <c r="C15" i="22" a="1"/>
  <c r="C15" i="22" s="1"/>
  <c r="T14" i="22" a="1"/>
  <c r="T14" i="22" s="1"/>
  <c r="S14" i="22" a="1"/>
  <c r="S14" i="22" s="1"/>
  <c r="R14" i="22" a="1"/>
  <c r="R14" i="22" s="1"/>
  <c r="Q14" i="22" a="1"/>
  <c r="Q14" i="22" s="1"/>
  <c r="P14" i="22" a="1"/>
  <c r="P14" i="22" s="1"/>
  <c r="O14" i="22" a="1"/>
  <c r="O14" i="22" s="1"/>
  <c r="N14" i="22" a="1"/>
  <c r="N14" i="22" s="1"/>
  <c r="M14" i="22" a="1"/>
  <c r="M14" i="22" s="1"/>
  <c r="L14" i="22" a="1"/>
  <c r="L14" i="22" s="1"/>
  <c r="K14" i="22" a="1"/>
  <c r="K14" i="22" s="1"/>
  <c r="J14" i="22" a="1"/>
  <c r="J14" i="22" s="1"/>
  <c r="I14" i="22" a="1"/>
  <c r="I14" i="22" s="1"/>
  <c r="H14" i="22" a="1"/>
  <c r="H14" i="22" s="1"/>
  <c r="G14" i="22" a="1"/>
  <c r="G14" i="22" s="1"/>
  <c r="F14" i="22" a="1"/>
  <c r="F14" i="22" s="1"/>
  <c r="E14" i="22" a="1"/>
  <c r="E14" i="22" s="1"/>
  <c r="D14" i="22" a="1"/>
  <c r="D14" i="22" s="1"/>
  <c r="C14" i="22" a="1"/>
  <c r="C14" i="22" s="1"/>
  <c r="T13" i="22" a="1"/>
  <c r="T13" i="22" s="1"/>
  <c r="S13" i="22" a="1"/>
  <c r="S13" i="22" s="1"/>
  <c r="R13" i="22" a="1"/>
  <c r="R13" i="22" s="1"/>
  <c r="Q13" i="22" a="1"/>
  <c r="Q13" i="22" s="1"/>
  <c r="P13" i="22" a="1"/>
  <c r="P13" i="22" s="1"/>
  <c r="O13" i="22" a="1"/>
  <c r="O13" i="22" s="1"/>
  <c r="N13" i="22" a="1"/>
  <c r="N13" i="22" s="1"/>
  <c r="M13" i="22" a="1"/>
  <c r="M13" i="22" s="1"/>
  <c r="L13" i="22" a="1"/>
  <c r="L13" i="22" s="1"/>
  <c r="K13" i="22" a="1"/>
  <c r="K13" i="22" s="1"/>
  <c r="J13" i="22" a="1"/>
  <c r="J13" i="22" s="1"/>
  <c r="I13" i="22" a="1"/>
  <c r="I13" i="22" s="1"/>
  <c r="H13" i="22" a="1"/>
  <c r="H13" i="22" s="1"/>
  <c r="G13" i="22" a="1"/>
  <c r="G13" i="22" s="1"/>
  <c r="F13" i="22" a="1"/>
  <c r="F13" i="22" s="1"/>
  <c r="E13" i="22" a="1"/>
  <c r="E13" i="22" s="1"/>
  <c r="D13" i="22" a="1"/>
  <c r="D13" i="22" s="1"/>
  <c r="C13" i="22" a="1"/>
  <c r="C13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K12" i="22" a="1"/>
  <c r="K12" i="22" s="1"/>
  <c r="J12" i="22" a="1"/>
  <c r="J12" i="22" s="1"/>
  <c r="I12" i="22" a="1"/>
  <c r="I12" i="22" s="1"/>
  <c r="H12" i="22" a="1"/>
  <c r="H12" i="22" s="1"/>
  <c r="G12" i="22" a="1"/>
  <c r="G12" i="22" s="1"/>
  <c r="F12" i="22" a="1"/>
  <c r="F12" i="22" s="1"/>
  <c r="E12" i="22" a="1"/>
  <c r="E12" i="22" s="1"/>
  <c r="D12" i="22" a="1"/>
  <c r="D12" i="22" s="1"/>
  <c r="C12" i="22" a="1"/>
  <c r="C12" i="22" s="1"/>
  <c r="T11" i="22" a="1"/>
  <c r="T11" i="22" s="1"/>
  <c r="S11" i="22" a="1"/>
  <c r="S11" i="22" s="1"/>
  <c r="R11" i="22" a="1"/>
  <c r="R11" i="22" s="1"/>
  <c r="Q11" i="22" a="1"/>
  <c r="Q11" i="22" s="1"/>
  <c r="P11" i="22" a="1"/>
  <c r="P11" i="22" s="1"/>
  <c r="O11" i="22" a="1"/>
  <c r="O11" i="22" s="1"/>
  <c r="N11" i="22" a="1"/>
  <c r="N11" i="22" s="1"/>
  <c r="M11" i="22" a="1"/>
  <c r="M11" i="22" s="1"/>
  <c r="L11" i="22" a="1"/>
  <c r="L11" i="22" s="1"/>
  <c r="K11" i="22" a="1"/>
  <c r="K11" i="22" s="1"/>
  <c r="J11" i="22" a="1"/>
  <c r="J11" i="22" s="1"/>
  <c r="I11" i="22" a="1"/>
  <c r="I11" i="22" s="1"/>
  <c r="H11" i="22" a="1"/>
  <c r="H11" i="22" s="1"/>
  <c r="G11" i="22" a="1"/>
  <c r="G11" i="22" s="1"/>
  <c r="F11" i="22" a="1"/>
  <c r="F11" i="22" s="1"/>
  <c r="E11" i="22" a="1"/>
  <c r="E11" i="22" s="1"/>
  <c r="D11" i="22" a="1"/>
  <c r="D11" i="22" s="1"/>
  <c r="C11" i="22" a="1"/>
  <c r="C11" i="22" s="1"/>
  <c r="T10" i="22" a="1"/>
  <c r="T10" i="22" s="1"/>
  <c r="S10" i="22" a="1"/>
  <c r="S10" i="22" s="1"/>
  <c r="R10" i="22" a="1"/>
  <c r="R10" i="22" s="1"/>
  <c r="Q10" i="22" a="1"/>
  <c r="Q10" i="22" s="1"/>
  <c r="P10" i="22" a="1"/>
  <c r="P10" i="22" s="1"/>
  <c r="O10" i="22" a="1"/>
  <c r="O10" i="22" s="1"/>
  <c r="N10" i="22" a="1"/>
  <c r="N10" i="22" s="1"/>
  <c r="M10" i="22" a="1"/>
  <c r="M10" i="22" s="1"/>
  <c r="L10" i="22" a="1"/>
  <c r="L10" i="22" s="1"/>
  <c r="K10" i="22" a="1"/>
  <c r="K10" i="22" s="1"/>
  <c r="J10" i="22" a="1"/>
  <c r="J10" i="22" s="1"/>
  <c r="I10" i="22" a="1"/>
  <c r="I10" i="22" s="1"/>
  <c r="H10" i="22" a="1"/>
  <c r="H10" i="22" s="1"/>
  <c r="G10" i="22" a="1"/>
  <c r="G10" i="22" s="1"/>
  <c r="F10" i="22" a="1"/>
  <c r="F10" i="22" s="1"/>
  <c r="E10" i="22" a="1"/>
  <c r="E10" i="22" s="1"/>
  <c r="D10" i="22" a="1"/>
  <c r="D10" i="22" s="1"/>
  <c r="C10" i="22" a="1"/>
  <c r="C10" i="22" s="1"/>
  <c r="T9" i="22" a="1"/>
  <c r="T9" i="22" s="1"/>
  <c r="S9" i="22" a="1"/>
  <c r="S9" i="22" s="1"/>
  <c r="R9" i="22" a="1"/>
  <c r="R9" i="22" s="1"/>
  <c r="Q9" i="22" a="1"/>
  <c r="Q9" i="22" s="1"/>
  <c r="P9" i="22" a="1"/>
  <c r="P9" i="22" s="1"/>
  <c r="O9" i="22" a="1"/>
  <c r="O9" i="22" s="1"/>
  <c r="N9" i="22" a="1"/>
  <c r="N9" i="22" s="1"/>
  <c r="M9" i="22" a="1"/>
  <c r="M9" i="22" s="1"/>
  <c r="L9" i="22" a="1"/>
  <c r="L9" i="22" s="1"/>
  <c r="K9" i="22" a="1"/>
  <c r="K9" i="22" s="1"/>
  <c r="J9" i="22" a="1"/>
  <c r="J9" i="22" s="1"/>
  <c r="I9" i="22" a="1"/>
  <c r="I9" i="22" s="1"/>
  <c r="H9" i="22" a="1"/>
  <c r="H9" i="22" s="1"/>
  <c r="G9" i="22" a="1"/>
  <c r="G9" i="22" s="1"/>
  <c r="F9" i="22" a="1"/>
  <c r="F9" i="22" s="1"/>
  <c r="E9" i="22" a="1"/>
  <c r="E9" i="22" s="1"/>
  <c r="D9" i="22" a="1"/>
  <c r="D9" i="22" s="1"/>
  <c r="C9" i="22" a="1"/>
  <c r="C9" i="22" s="1"/>
  <c r="F402" i="22"/>
  <c r="C402" i="22"/>
  <c r="F401" i="22"/>
  <c r="C401" i="22"/>
  <c r="F400" i="22"/>
  <c r="C400" i="22"/>
  <c r="T316" i="22" a="1"/>
  <c r="T316" i="22" s="1"/>
  <c r="S316" i="22" a="1"/>
  <c r="S316" i="22" s="1"/>
  <c r="T315" i="22" a="1"/>
  <c r="T315" i="22" s="1"/>
  <c r="S315" i="22" a="1"/>
  <c r="S315" i="22" s="1"/>
  <c r="T314" i="22" a="1"/>
  <c r="T314" i="22" s="1"/>
  <c r="S314" i="22" a="1"/>
  <c r="S314" i="22" s="1"/>
  <c r="T313" i="22" a="1"/>
  <c r="T313" i="22" s="1"/>
  <c r="S313" i="22" a="1"/>
  <c r="S313" i="22" s="1"/>
  <c r="T312" i="22" a="1"/>
  <c r="T312" i="22" s="1"/>
  <c r="S312" i="22" a="1"/>
  <c r="S312" i="22" s="1"/>
  <c r="T311" i="22" a="1"/>
  <c r="T311" i="22" s="1"/>
  <c r="S311" i="22" a="1"/>
  <c r="S311" i="22" s="1"/>
  <c r="T310" i="22" a="1"/>
  <c r="T310" i="22" s="1"/>
  <c r="S310" i="22" a="1"/>
  <c r="S310" i="22" s="1"/>
  <c r="T309" i="22" a="1"/>
  <c r="T309" i="22" s="1"/>
  <c r="S309" i="22" a="1"/>
  <c r="S309" i="22" s="1"/>
  <c r="T308" i="22" a="1"/>
  <c r="T308" i="22" s="1"/>
  <c r="S308" i="22" a="1"/>
  <c r="S308" i="22" s="1"/>
  <c r="T307" i="22" a="1"/>
  <c r="T307" i="22" s="1"/>
  <c r="S307" i="22" a="1"/>
  <c r="S307" i="22" s="1"/>
  <c r="T306" i="22" a="1"/>
  <c r="T306" i="22" s="1"/>
  <c r="S306" i="22" a="1"/>
  <c r="S306" i="22" s="1"/>
  <c r="T305" i="22" a="1"/>
  <c r="T305" i="22" s="1"/>
  <c r="S305" i="22" a="1"/>
  <c r="S305" i="22" s="1"/>
  <c r="T304" i="22" a="1"/>
  <c r="T304" i="22" s="1"/>
  <c r="S304" i="22" a="1"/>
  <c r="S304" i="22" s="1"/>
  <c r="T303" i="22" a="1"/>
  <c r="T303" i="22" s="1"/>
  <c r="S303" i="22" a="1"/>
  <c r="S303" i="22" s="1"/>
  <c r="T302" i="22" a="1"/>
  <c r="T302" i="22" s="1"/>
  <c r="S302" i="22" a="1"/>
  <c r="S302" i="22" s="1"/>
  <c r="T301" i="22" a="1"/>
  <c r="T301" i="22" s="1"/>
  <c r="S301" i="22" a="1"/>
  <c r="S301" i="22" s="1"/>
  <c r="T300" i="22" a="1"/>
  <c r="T300" i="22" s="1"/>
  <c r="S300" i="22" a="1"/>
  <c r="S300" i="22" s="1"/>
  <c r="T299" i="22" a="1"/>
  <c r="T299" i="22" s="1"/>
  <c r="S299" i="22" a="1"/>
  <c r="S299" i="22" s="1"/>
  <c r="T298" i="22" a="1"/>
  <c r="T298" i="22" s="1"/>
  <c r="S298" i="22" a="1"/>
  <c r="S298" i="22" s="1"/>
  <c r="T297" i="22" a="1"/>
  <c r="T297" i="22" s="1"/>
  <c r="S297" i="22" a="1"/>
  <c r="S297" i="22" s="1"/>
  <c r="T296" i="22" a="1"/>
  <c r="T296" i="22" s="1"/>
  <c r="S296" i="22" a="1"/>
  <c r="S296" i="22" s="1"/>
  <c r="T295" i="22" a="1"/>
  <c r="T295" i="22" s="1"/>
  <c r="S295" i="22" a="1"/>
  <c r="S295" i="22" s="1"/>
  <c r="T294" i="22" a="1"/>
  <c r="T294" i="22" s="1"/>
  <c r="S294" i="22" a="1"/>
  <c r="S294" i="22" s="1"/>
  <c r="T293" i="22" a="1"/>
  <c r="T293" i="22" s="1"/>
  <c r="S293" i="22" a="1"/>
  <c r="S293" i="22" s="1"/>
  <c r="T292" i="22" a="1"/>
  <c r="T292" i="22" s="1"/>
  <c r="S292" i="22" a="1"/>
  <c r="S292" i="22" s="1"/>
  <c r="T291" i="22" a="1"/>
  <c r="T291" i="22" s="1"/>
  <c r="S291" i="22" a="1"/>
  <c r="S291" i="22" s="1"/>
  <c r="T285" i="22" a="1"/>
  <c r="T285" i="22" s="1"/>
  <c r="S285" i="22" a="1"/>
  <c r="S285" i="22" s="1"/>
  <c r="T284" i="22" a="1"/>
  <c r="T284" i="22" s="1"/>
  <c r="S284" i="22" a="1"/>
  <c r="S284" i="22" s="1"/>
  <c r="T283" i="22" a="1"/>
  <c r="T283" i="22" s="1"/>
  <c r="S283" i="22" a="1"/>
  <c r="S283" i="22" s="1"/>
  <c r="T282" i="22" a="1"/>
  <c r="T282" i="22" s="1"/>
  <c r="S282" i="22" a="1"/>
  <c r="S282" i="22" s="1"/>
  <c r="T281" i="22" a="1"/>
  <c r="T281" i="22" s="1"/>
  <c r="S281" i="22" a="1"/>
  <c r="S281" i="22" s="1"/>
  <c r="T280" i="22" a="1"/>
  <c r="T280" i="22" s="1"/>
  <c r="S280" i="22" a="1"/>
  <c r="S280" i="22" s="1"/>
  <c r="T279" i="22" a="1"/>
  <c r="T279" i="22" s="1"/>
  <c r="S279" i="22" a="1"/>
  <c r="S279" i="22" s="1"/>
  <c r="T278" i="22" a="1"/>
  <c r="T278" i="22" s="1"/>
  <c r="S278" i="22" a="1"/>
  <c r="S278" i="22" s="1"/>
  <c r="T277" i="22" a="1"/>
  <c r="T277" i="22" s="1"/>
  <c r="S277" i="22" a="1"/>
  <c r="S277" i="22" s="1"/>
  <c r="T276" i="22" a="1"/>
  <c r="T276" i="22" s="1"/>
  <c r="S276" i="22" a="1"/>
  <c r="S276" i="22" s="1"/>
  <c r="T275" i="22" a="1"/>
  <c r="T275" i="22" s="1"/>
  <c r="S275" i="22" a="1"/>
  <c r="S275" i="22" s="1"/>
  <c r="T274" i="22" a="1"/>
  <c r="T274" i="22" s="1"/>
  <c r="S274" i="22" a="1"/>
  <c r="S274" i="22" s="1"/>
  <c r="T273" i="22" a="1"/>
  <c r="T273" i="22" s="1"/>
  <c r="S273" i="22" a="1"/>
  <c r="S273" i="22" s="1"/>
  <c r="T272" i="22" a="1"/>
  <c r="T272" i="22" s="1"/>
  <c r="S272" i="22" a="1"/>
  <c r="S272" i="22" s="1"/>
  <c r="T271" i="22" a="1"/>
  <c r="T271" i="22" s="1"/>
  <c r="S271" i="22" a="1"/>
  <c r="S271" i="22" s="1"/>
  <c r="T270" i="22" a="1"/>
  <c r="T270" i="22" s="1"/>
  <c r="S270" i="22" a="1"/>
  <c r="S270" i="22" s="1"/>
  <c r="T269" i="22" a="1"/>
  <c r="T269" i="22" s="1"/>
  <c r="S269" i="22" a="1"/>
  <c r="S269" i="22" s="1"/>
  <c r="T268" i="22" a="1"/>
  <c r="T268" i="22" s="1"/>
  <c r="S268" i="22" a="1"/>
  <c r="S268" i="22" s="1"/>
  <c r="T267" i="22" a="1"/>
  <c r="T267" i="22" s="1"/>
  <c r="S267" i="22" a="1"/>
  <c r="S267" i="22" s="1"/>
  <c r="T266" i="22" a="1"/>
  <c r="T266" i="22" s="1"/>
  <c r="S266" i="22" a="1"/>
  <c r="S266" i="22" s="1"/>
  <c r="T265" i="22" a="1"/>
  <c r="T265" i="22" s="1"/>
  <c r="S265" i="22" a="1"/>
  <c r="S265" i="22" s="1"/>
  <c r="T264" i="22" a="1"/>
  <c r="T264" i="22" s="1"/>
  <c r="S264" i="22" a="1"/>
  <c r="S264" i="22" s="1"/>
  <c r="T263" i="22" a="1"/>
  <c r="T263" i="22" s="1"/>
  <c r="S263" i="22" a="1"/>
  <c r="S263" i="22" s="1"/>
  <c r="T262" i="22" a="1"/>
  <c r="T262" i="22" s="1"/>
  <c r="S262" i="22" a="1"/>
  <c r="S262" i="22" s="1"/>
  <c r="T261" i="22" a="1"/>
  <c r="T261" i="22" s="1"/>
  <c r="S261" i="22" a="1"/>
  <c r="S261" i="22" s="1"/>
  <c r="T260" i="22" a="1"/>
  <c r="T260" i="22" s="1"/>
  <c r="S260" i="22" a="1"/>
  <c r="S260" i="22" s="1"/>
  <c r="T259" i="22" a="1"/>
  <c r="T259" i="22" s="1"/>
  <c r="S259" i="22" a="1"/>
  <c r="S259" i="22" s="1"/>
  <c r="T258" i="22" a="1"/>
  <c r="T258" i="22" s="1"/>
  <c r="S258" i="22" a="1"/>
  <c r="S258" i="22" s="1"/>
  <c r="T257" i="22" a="1"/>
  <c r="T257" i="22" s="1"/>
  <c r="S257" i="22" a="1"/>
  <c r="S257" i="22" s="1"/>
  <c r="T256" i="22" a="1"/>
  <c r="T256" i="22" s="1"/>
  <c r="S256" i="22" a="1"/>
  <c r="S256" i="22" s="1"/>
  <c r="T250" i="22" a="1"/>
  <c r="T250" i="22" s="1"/>
  <c r="S250" i="22" a="1"/>
  <c r="S250" i="22" s="1"/>
  <c r="T249" i="22" a="1"/>
  <c r="T249" i="22" s="1"/>
  <c r="S249" i="22" a="1"/>
  <c r="S249" i="22" s="1"/>
  <c r="T248" i="22" a="1"/>
  <c r="T248" i="22" s="1"/>
  <c r="S248" i="22" a="1"/>
  <c r="S248" i="22" s="1"/>
  <c r="T247" i="22" a="1"/>
  <c r="T247" i="22" s="1"/>
  <c r="S247" i="22" a="1"/>
  <c r="S247" i="22" s="1"/>
  <c r="T246" i="22" a="1"/>
  <c r="T246" i="22" s="1"/>
  <c r="S246" i="22" a="1"/>
  <c r="S246" i="22" s="1"/>
  <c r="T245" i="22" a="1"/>
  <c r="T245" i="22" s="1"/>
  <c r="S245" i="22" a="1"/>
  <c r="S245" i="22" s="1"/>
  <c r="T244" i="22" a="1"/>
  <c r="T244" i="22" s="1"/>
  <c r="S244" i="22" a="1"/>
  <c r="S244" i="22" s="1"/>
  <c r="T243" i="22" a="1"/>
  <c r="T243" i="22" s="1"/>
  <c r="S243" i="22" a="1"/>
  <c r="S243" i="22" s="1"/>
  <c r="T242" i="22" a="1"/>
  <c r="T242" i="22" s="1"/>
  <c r="S242" i="22" a="1"/>
  <c r="S242" i="22" s="1"/>
  <c r="T241" i="22" a="1"/>
  <c r="T241" i="22" s="1"/>
  <c r="S241" i="22" a="1"/>
  <c r="S241" i="22" s="1"/>
  <c r="T240" i="22" a="1"/>
  <c r="T240" i="22" s="1"/>
  <c r="S240" i="22" a="1"/>
  <c r="S240" i="22" s="1"/>
  <c r="T239" i="22" a="1"/>
  <c r="T239" i="22" s="1"/>
  <c r="S239" i="22" a="1"/>
  <c r="S239" i="22" s="1"/>
  <c r="T238" i="22" a="1"/>
  <c r="T238" i="22" s="1"/>
  <c r="S238" i="22" a="1"/>
  <c r="S238" i="22" s="1"/>
  <c r="T237" i="22" a="1"/>
  <c r="T237" i="22" s="1"/>
  <c r="S237" i="22" a="1"/>
  <c r="S237" i="22" s="1"/>
  <c r="T236" i="22" a="1"/>
  <c r="T236" i="22" s="1"/>
  <c r="S236" i="22" a="1"/>
  <c r="S236" i="22" s="1"/>
  <c r="T235" i="22" a="1"/>
  <c r="T235" i="22" s="1"/>
  <c r="S235" i="22" a="1"/>
  <c r="S235" i="22" s="1"/>
  <c r="T234" i="22" a="1"/>
  <c r="T234" i="22" s="1"/>
  <c r="S234" i="22" a="1"/>
  <c r="S234" i="22" s="1"/>
  <c r="T233" i="22" a="1"/>
  <c r="T233" i="22" s="1"/>
  <c r="S233" i="22" a="1"/>
  <c r="S233" i="22" s="1"/>
  <c r="T232" i="22" a="1"/>
  <c r="T232" i="22" s="1"/>
  <c r="S232" i="22" a="1"/>
  <c r="S232" i="22" s="1"/>
  <c r="T231" i="22" a="1"/>
  <c r="T231" i="22" s="1"/>
  <c r="S231" i="22" a="1"/>
  <c r="S231" i="22" s="1"/>
  <c r="T230" i="22" a="1"/>
  <c r="T230" i="22" s="1"/>
  <c r="S230" i="22" a="1"/>
  <c r="S230" i="22" s="1"/>
  <c r="T229" i="22" a="1"/>
  <c r="T229" i="22" s="1"/>
  <c r="S229" i="22" a="1"/>
  <c r="S229" i="22" s="1"/>
  <c r="T228" i="22" a="1"/>
  <c r="T228" i="22" s="1"/>
  <c r="S228" i="22" a="1"/>
  <c r="S228" i="22" s="1"/>
  <c r="T227" i="22" a="1"/>
  <c r="T227" i="22" s="1"/>
  <c r="S227" i="22" a="1"/>
  <c r="S227" i="22" s="1"/>
  <c r="T226" i="22" a="1"/>
  <c r="T226" i="22" s="1"/>
  <c r="S226" i="22" a="1"/>
  <c r="S226" i="22" s="1"/>
  <c r="T225" i="22" a="1"/>
  <c r="T225" i="22" s="1"/>
  <c r="S225" i="22" a="1"/>
  <c r="S225" i="22" s="1"/>
  <c r="T224" i="22" a="1"/>
  <c r="T224" i="22" s="1"/>
  <c r="S224" i="22" a="1"/>
  <c r="S224" i="22" s="1"/>
  <c r="T223" i="22" a="1"/>
  <c r="T223" i="22" s="1"/>
  <c r="S223" i="22" a="1"/>
  <c r="S223" i="22" s="1"/>
  <c r="T222" i="22" a="1"/>
  <c r="T222" i="22" s="1"/>
  <c r="S222" i="22" a="1"/>
  <c r="S222" i="22" s="1"/>
  <c r="T221" i="22" a="1"/>
  <c r="T221" i="22" s="1"/>
  <c r="S221" i="22" a="1"/>
  <c r="S221" i="22" s="1"/>
  <c r="T220" i="22" a="1"/>
  <c r="T220" i="22" s="1"/>
  <c r="S220" i="22" a="1"/>
  <c r="S220" i="22" s="1"/>
  <c r="T214" i="22" a="1"/>
  <c r="T214" i="22" s="1"/>
  <c r="S214" i="22" a="1"/>
  <c r="S214" i="22" s="1"/>
  <c r="T213" i="22" a="1"/>
  <c r="T213" i="22" s="1"/>
  <c r="S213" i="22" a="1"/>
  <c r="S213" i="22" s="1"/>
  <c r="T212" i="22" a="1"/>
  <c r="T212" i="22" s="1"/>
  <c r="S212" i="22" a="1"/>
  <c r="S212" i="22" s="1"/>
  <c r="T211" i="22" a="1"/>
  <c r="T211" i="22" s="1"/>
  <c r="S211" i="22" a="1"/>
  <c r="S211" i="22" s="1"/>
  <c r="T210" i="22" a="1"/>
  <c r="T210" i="22" s="1"/>
  <c r="S210" i="22" a="1"/>
  <c r="S210" i="22" s="1"/>
  <c r="T209" i="22" a="1"/>
  <c r="T209" i="22" s="1"/>
  <c r="S209" i="22" a="1"/>
  <c r="S209" i="22" s="1"/>
  <c r="T208" i="22" a="1"/>
  <c r="T208" i="22" s="1"/>
  <c r="S208" i="22" a="1"/>
  <c r="S208" i="22" s="1"/>
  <c r="T207" i="22" a="1"/>
  <c r="T207" i="22" s="1"/>
  <c r="S207" i="22" a="1"/>
  <c r="S207" i="22" s="1"/>
  <c r="T206" i="22" a="1"/>
  <c r="T206" i="22" s="1"/>
  <c r="S206" i="22" a="1"/>
  <c r="S206" i="22" s="1"/>
  <c r="T205" i="22" a="1"/>
  <c r="T205" i="22" s="1"/>
  <c r="S205" i="22" a="1"/>
  <c r="S205" i="22" s="1"/>
  <c r="T204" i="22" a="1"/>
  <c r="T204" i="22" s="1"/>
  <c r="S204" i="22" a="1"/>
  <c r="S204" i="22" s="1"/>
  <c r="T203" i="22" a="1"/>
  <c r="T203" i="22" s="1"/>
  <c r="S203" i="22" a="1"/>
  <c r="S203" i="22" s="1"/>
  <c r="T202" i="22" a="1"/>
  <c r="T202" i="22" s="1"/>
  <c r="S202" i="22" a="1"/>
  <c r="S202" i="22" s="1"/>
  <c r="T201" i="22" a="1"/>
  <c r="T201" i="22" s="1"/>
  <c r="S201" i="22" a="1"/>
  <c r="S201" i="22" s="1"/>
  <c r="T200" i="22" a="1"/>
  <c r="T200" i="22" s="1"/>
  <c r="S200" i="22" a="1"/>
  <c r="S200" i="22" s="1"/>
  <c r="T199" i="22" a="1"/>
  <c r="T199" i="22" s="1"/>
  <c r="S199" i="22" a="1"/>
  <c r="S199" i="22" s="1"/>
  <c r="T198" i="22" a="1"/>
  <c r="T198" i="22" s="1"/>
  <c r="S198" i="22" a="1"/>
  <c r="S198" i="22" s="1"/>
  <c r="T197" i="22" a="1"/>
  <c r="T197" i="22" s="1"/>
  <c r="S197" i="22" a="1"/>
  <c r="S197" i="22" s="1"/>
  <c r="T196" i="22" a="1"/>
  <c r="T196" i="22" s="1"/>
  <c r="S196" i="22" a="1"/>
  <c r="S196" i="22" s="1"/>
  <c r="T195" i="22" a="1"/>
  <c r="T195" i="22" s="1"/>
  <c r="S195" i="22" a="1"/>
  <c r="S195" i="22" s="1"/>
  <c r="T194" i="22" a="1"/>
  <c r="T194" i="22" s="1"/>
  <c r="S194" i="22" a="1"/>
  <c r="S194" i="22" s="1"/>
  <c r="T193" i="22" a="1"/>
  <c r="T193" i="22" s="1"/>
  <c r="S193" i="22" a="1"/>
  <c r="S193" i="22" s="1"/>
  <c r="T192" i="22" a="1"/>
  <c r="T192" i="22" s="1"/>
  <c r="S192" i="22" a="1"/>
  <c r="S192" i="22" s="1"/>
  <c r="T191" i="22" a="1"/>
  <c r="T191" i="22" s="1"/>
  <c r="S191" i="22" a="1"/>
  <c r="S191" i="22" s="1"/>
  <c r="T190" i="22" a="1"/>
  <c r="T190" i="22" s="1"/>
  <c r="S190" i="22" a="1"/>
  <c r="S190" i="22" s="1"/>
  <c r="T189" i="22" a="1"/>
  <c r="T189" i="22" s="1"/>
  <c r="S189" i="22" a="1"/>
  <c r="S189" i="22" s="1"/>
  <c r="T188" i="22" a="1"/>
  <c r="T188" i="22" s="1"/>
  <c r="S188" i="22" a="1"/>
  <c r="S188" i="22" s="1"/>
  <c r="T187" i="22" a="1"/>
  <c r="T187" i="22" s="1"/>
  <c r="S187" i="22" a="1"/>
  <c r="S187" i="22" s="1"/>
  <c r="T186" i="22" a="1"/>
  <c r="T186" i="22" s="1"/>
  <c r="S186" i="22" a="1"/>
  <c r="S186" i="22" s="1"/>
  <c r="T185" i="22" a="1"/>
  <c r="T185" i="22" s="1"/>
  <c r="S185" i="22" a="1"/>
  <c r="S185" i="22" s="1"/>
  <c r="T184" i="22" a="1"/>
  <c r="T184" i="22" s="1"/>
  <c r="S184" i="22" a="1"/>
  <c r="S184" i="22" s="1"/>
  <c r="T178" i="22" a="1"/>
  <c r="T178" i="22" s="1"/>
  <c r="S178" i="22" a="1"/>
  <c r="S178" i="22" s="1"/>
  <c r="T177" i="22" a="1"/>
  <c r="T177" i="22" s="1"/>
  <c r="S177" i="22" a="1"/>
  <c r="S177" i="22" s="1"/>
  <c r="T176" i="22" a="1"/>
  <c r="T176" i="22" s="1"/>
  <c r="S176" i="22" a="1"/>
  <c r="S176" i="22" s="1"/>
  <c r="T175" i="22" a="1"/>
  <c r="T175" i="22" s="1"/>
  <c r="S175" i="22" a="1"/>
  <c r="S175" i="22" s="1"/>
  <c r="T174" i="22" a="1"/>
  <c r="T174" i="22" s="1"/>
  <c r="S174" i="22" a="1"/>
  <c r="S174" i="22" s="1"/>
  <c r="T173" i="22" a="1"/>
  <c r="T173" i="22" s="1"/>
  <c r="S173" i="22" a="1"/>
  <c r="S173" i="22" s="1"/>
  <c r="T172" i="22" a="1"/>
  <c r="T172" i="22" s="1"/>
  <c r="S172" i="22" a="1"/>
  <c r="S172" i="22" s="1"/>
  <c r="T171" i="22" a="1"/>
  <c r="T171" i="22" s="1"/>
  <c r="S171" i="22" a="1"/>
  <c r="S171" i="22" s="1"/>
  <c r="T170" i="22" a="1"/>
  <c r="T170" i="22" s="1"/>
  <c r="S170" i="22" a="1"/>
  <c r="S170" i="22" s="1"/>
  <c r="T169" i="22" a="1"/>
  <c r="T169" i="22" s="1"/>
  <c r="S169" i="22" a="1"/>
  <c r="S169" i="22" s="1"/>
  <c r="T168" i="22" a="1"/>
  <c r="T168" i="22" s="1"/>
  <c r="S168" i="22" a="1"/>
  <c r="S168" i="22" s="1"/>
  <c r="T167" i="22" a="1"/>
  <c r="T167" i="22" s="1"/>
  <c r="S167" i="22" a="1"/>
  <c r="S167" i="22" s="1"/>
  <c r="T166" i="22" a="1"/>
  <c r="T166" i="22" s="1"/>
  <c r="S166" i="22" a="1"/>
  <c r="S166" i="22" s="1"/>
  <c r="T165" i="22" a="1"/>
  <c r="T165" i="22" s="1"/>
  <c r="S165" i="22" a="1"/>
  <c r="S165" i="22" s="1"/>
  <c r="T164" i="22" a="1"/>
  <c r="T164" i="22" s="1"/>
  <c r="S164" i="22" a="1"/>
  <c r="S164" i="22" s="1"/>
  <c r="T163" i="22" a="1"/>
  <c r="T163" i="22" s="1"/>
  <c r="S163" i="22" a="1"/>
  <c r="S163" i="22" s="1"/>
  <c r="T162" i="22" a="1"/>
  <c r="T162" i="22" s="1"/>
  <c r="S162" i="22" a="1"/>
  <c r="S162" i="22" s="1"/>
  <c r="T161" i="22" a="1"/>
  <c r="T161" i="22" s="1"/>
  <c r="S161" i="22" a="1"/>
  <c r="S161" i="22" s="1"/>
  <c r="T160" i="22" a="1"/>
  <c r="T160" i="22" s="1"/>
  <c r="S160" i="22" a="1"/>
  <c r="S160" i="22" s="1"/>
  <c r="T159" i="22" a="1"/>
  <c r="T159" i="22" s="1"/>
  <c r="S159" i="22" a="1"/>
  <c r="S159" i="22" s="1"/>
  <c r="T158" i="22" a="1"/>
  <c r="T158" i="22" s="1"/>
  <c r="S158" i="22" a="1"/>
  <c r="S158" i="22" s="1"/>
  <c r="T157" i="22" a="1"/>
  <c r="T157" i="22" s="1"/>
  <c r="S157" i="22" a="1"/>
  <c r="S157" i="22" s="1"/>
  <c r="T156" i="22" a="1"/>
  <c r="T156" i="22" s="1"/>
  <c r="S156" i="22" a="1"/>
  <c r="S156" i="22" s="1"/>
  <c r="T155" i="22" a="1"/>
  <c r="T155" i="22" s="1"/>
  <c r="S155" i="22" a="1"/>
  <c r="S155" i="22" s="1"/>
  <c r="T154" i="22" a="1"/>
  <c r="T154" i="22" s="1"/>
  <c r="S154" i="22" a="1"/>
  <c r="S154" i="22" s="1"/>
  <c r="T153" i="22" a="1"/>
  <c r="T153" i="22" s="1"/>
  <c r="S153" i="22" a="1"/>
  <c r="S153" i="22" s="1"/>
  <c r="T152" i="22" a="1"/>
  <c r="T152" i="22" s="1"/>
  <c r="S152" i="22" a="1"/>
  <c r="S152" i="22" s="1"/>
  <c r="T151" i="22" a="1"/>
  <c r="T151" i="22" s="1"/>
  <c r="S151" i="22" a="1"/>
  <c r="S151" i="22" s="1"/>
  <c r="T150" i="22" a="1"/>
  <c r="T150" i="22" s="1"/>
  <c r="S150" i="22" a="1"/>
  <c r="S150" i="22" s="1"/>
  <c r="T149" i="22" a="1"/>
  <c r="T149" i="22" s="1"/>
  <c r="S149" i="22" a="1"/>
  <c r="S149" i="22" s="1"/>
  <c r="T143" i="22" a="1"/>
  <c r="T143" i="22" s="1"/>
  <c r="S143" i="22" a="1"/>
  <c r="S143" i="22" s="1"/>
  <c r="T142" i="22" a="1"/>
  <c r="T142" i="22" s="1"/>
  <c r="S142" i="22" a="1"/>
  <c r="S142" i="22" s="1"/>
  <c r="T141" i="22" a="1"/>
  <c r="T141" i="22" s="1"/>
  <c r="S141" i="22" a="1"/>
  <c r="S141" i="22" s="1"/>
  <c r="T140" i="22" a="1"/>
  <c r="T140" i="22" s="1"/>
  <c r="S140" i="22" a="1"/>
  <c r="S140" i="22" s="1"/>
  <c r="T139" i="22" a="1"/>
  <c r="T139" i="22" s="1"/>
  <c r="S139" i="22" a="1"/>
  <c r="S139" i="22" s="1"/>
  <c r="T138" i="22" a="1"/>
  <c r="T138" i="22" s="1"/>
  <c r="S138" i="22" a="1"/>
  <c r="S138" i="22" s="1"/>
  <c r="T137" i="22" a="1"/>
  <c r="T137" i="22" s="1"/>
  <c r="S137" i="22" a="1"/>
  <c r="S137" i="22" s="1"/>
  <c r="T136" i="22" a="1"/>
  <c r="T136" i="22" s="1"/>
  <c r="S136" i="22" a="1"/>
  <c r="S136" i="22" s="1"/>
  <c r="T135" i="22" a="1"/>
  <c r="T135" i="22" s="1"/>
  <c r="S135" i="22" a="1"/>
  <c r="S135" i="22" s="1"/>
  <c r="T134" i="22" a="1"/>
  <c r="T134" i="22" s="1"/>
  <c r="S134" i="22" a="1"/>
  <c r="S134" i="22" s="1"/>
  <c r="T133" i="22" a="1"/>
  <c r="T133" i="22" s="1"/>
  <c r="S133" i="22" a="1"/>
  <c r="S133" i="22" s="1"/>
  <c r="T132" i="22" a="1"/>
  <c r="T132" i="22" s="1"/>
  <c r="S132" i="22" a="1"/>
  <c r="S132" i="22" s="1"/>
  <c r="T131" i="22" a="1"/>
  <c r="T131" i="22" s="1"/>
  <c r="S131" i="22" a="1"/>
  <c r="S131" i="22" s="1"/>
  <c r="T130" i="22" a="1"/>
  <c r="T130" i="22" s="1"/>
  <c r="S130" i="22" a="1"/>
  <c r="S130" i="22" s="1"/>
  <c r="T129" i="22" a="1"/>
  <c r="T129" i="22" s="1"/>
  <c r="S129" i="22" a="1"/>
  <c r="S129" i="22" s="1"/>
  <c r="T128" i="22" a="1"/>
  <c r="T128" i="22" s="1"/>
  <c r="S128" i="22" a="1"/>
  <c r="S128" i="22" s="1"/>
  <c r="T127" i="22" a="1"/>
  <c r="T127" i="22" s="1"/>
  <c r="S127" i="22" a="1"/>
  <c r="S127" i="22" s="1"/>
  <c r="T126" i="22" a="1"/>
  <c r="T126" i="22" s="1"/>
  <c r="S126" i="22" a="1"/>
  <c r="S126" i="22" s="1"/>
  <c r="T125" i="22" a="1"/>
  <c r="T125" i="22" s="1"/>
  <c r="S125" i="22" a="1"/>
  <c r="S125" i="22" s="1"/>
  <c r="T124" i="22" a="1"/>
  <c r="T124" i="22" s="1"/>
  <c r="S124" i="22" a="1"/>
  <c r="S124" i="22" s="1"/>
  <c r="T123" i="22" a="1"/>
  <c r="T123" i="22" s="1"/>
  <c r="S123" i="22" a="1"/>
  <c r="S123" i="22" s="1"/>
  <c r="T122" i="22" a="1"/>
  <c r="T122" i="22" s="1"/>
  <c r="S122" i="22" a="1"/>
  <c r="S122" i="22" s="1"/>
  <c r="T121" i="22" a="1"/>
  <c r="T121" i="22" s="1"/>
  <c r="S121" i="22" a="1"/>
  <c r="S121" i="22" s="1"/>
  <c r="T120" i="22" a="1"/>
  <c r="T120" i="22" s="1"/>
  <c r="S120" i="22" a="1"/>
  <c r="S120" i="22" s="1"/>
  <c r="T119" i="22" a="1"/>
  <c r="T119" i="22" s="1"/>
  <c r="S119" i="22" a="1"/>
  <c r="S119" i="22" s="1"/>
  <c r="T118" i="22" a="1"/>
  <c r="T118" i="22" s="1"/>
  <c r="S118" i="22" a="1"/>
  <c r="S118" i="22" s="1"/>
  <c r="T117" i="22" a="1"/>
  <c r="T117" i="22" s="1"/>
  <c r="S117" i="22" a="1"/>
  <c r="S117" i="22" s="1"/>
  <c r="T116" i="22" a="1"/>
  <c r="T116" i="22" s="1"/>
  <c r="S116" i="22" a="1"/>
  <c r="S116" i="22" s="1"/>
  <c r="T115" i="22" a="1"/>
  <c r="T115" i="22" s="1"/>
  <c r="S115" i="22" a="1"/>
  <c r="S115" i="22" s="1"/>
  <c r="T114" i="22" a="1"/>
  <c r="T114" i="22" s="1"/>
  <c r="S114" i="22" a="1"/>
  <c r="S114" i="22" s="1"/>
  <c r="T113" i="22" a="1"/>
  <c r="T113" i="22" s="1"/>
  <c r="S113" i="22" a="1"/>
  <c r="S113" i="22" s="1"/>
  <c r="T107" i="22" a="1"/>
  <c r="T107" i="22" s="1"/>
  <c r="S107" i="22" a="1"/>
  <c r="S107" i="22" s="1"/>
  <c r="T106" i="22" a="1"/>
  <c r="T106" i="22" s="1"/>
  <c r="S106" i="22" a="1"/>
  <c r="S106" i="22" s="1"/>
  <c r="T105" i="22" a="1"/>
  <c r="T105" i="22" s="1"/>
  <c r="S105" i="22" a="1"/>
  <c r="S105" i="22" s="1"/>
  <c r="T104" i="22" a="1"/>
  <c r="T104" i="22" s="1"/>
  <c r="S104" i="22" a="1"/>
  <c r="S104" i="22" s="1"/>
  <c r="T103" i="22" a="1"/>
  <c r="T103" i="22" s="1"/>
  <c r="S103" i="22" a="1"/>
  <c r="S103" i="22" s="1"/>
  <c r="T102" i="22" a="1"/>
  <c r="T102" i="22" s="1"/>
  <c r="S102" i="22" a="1"/>
  <c r="S102" i="22" s="1"/>
  <c r="T101" i="22" a="1"/>
  <c r="T101" i="22" s="1"/>
  <c r="S101" i="22" a="1"/>
  <c r="S101" i="22" s="1"/>
  <c r="T100" i="22" a="1"/>
  <c r="T100" i="22" s="1"/>
  <c r="S100" i="22" a="1"/>
  <c r="S100" i="22" s="1"/>
  <c r="T99" i="22" a="1"/>
  <c r="T99" i="22" s="1"/>
  <c r="S99" i="22" a="1"/>
  <c r="S99" i="22" s="1"/>
  <c r="T98" i="22" a="1"/>
  <c r="T98" i="22" s="1"/>
  <c r="S98" i="22" a="1"/>
  <c r="S98" i="22" s="1"/>
  <c r="T97" i="22" a="1"/>
  <c r="T97" i="22" s="1"/>
  <c r="S97" i="22" a="1"/>
  <c r="S97" i="22" s="1"/>
  <c r="T96" i="22" a="1"/>
  <c r="T96" i="22" s="1"/>
  <c r="S96" i="22" a="1"/>
  <c r="S96" i="22" s="1"/>
  <c r="T95" i="22" a="1"/>
  <c r="T95" i="22" s="1"/>
  <c r="S95" i="22" a="1"/>
  <c r="S95" i="22" s="1"/>
  <c r="T94" i="22" a="1"/>
  <c r="T94" i="22" s="1"/>
  <c r="S94" i="22" a="1"/>
  <c r="S94" i="22" s="1"/>
  <c r="T93" i="22" a="1"/>
  <c r="T93" i="22" s="1"/>
  <c r="S93" i="22" a="1"/>
  <c r="S93" i="22" s="1"/>
  <c r="T92" i="22" a="1"/>
  <c r="T92" i="22" s="1"/>
  <c r="S92" i="22" a="1"/>
  <c r="S92" i="22" s="1"/>
  <c r="T91" i="22" a="1"/>
  <c r="T91" i="22" s="1"/>
  <c r="S91" i="22" a="1"/>
  <c r="S91" i="22" s="1"/>
  <c r="T90" i="22" a="1"/>
  <c r="T90" i="22" s="1"/>
  <c r="S90" i="22" a="1"/>
  <c r="S90" i="22" s="1"/>
  <c r="T89" i="22" a="1"/>
  <c r="T89" i="22" s="1"/>
  <c r="S89" i="22" a="1"/>
  <c r="S89" i="22" s="1"/>
  <c r="T88" i="22" a="1"/>
  <c r="T88" i="22" s="1"/>
  <c r="S88" i="22" a="1"/>
  <c r="S88" i="22" s="1"/>
  <c r="T87" i="22" a="1"/>
  <c r="T87" i="22" s="1"/>
  <c r="S87" i="22" a="1"/>
  <c r="S87" i="22" s="1"/>
  <c r="T86" i="22" a="1"/>
  <c r="T86" i="22" s="1"/>
  <c r="S86" i="22" a="1"/>
  <c r="S86" i="22" s="1"/>
  <c r="T85" i="22" a="1"/>
  <c r="T85" i="22" s="1"/>
  <c r="S85" i="22" a="1"/>
  <c r="S85" i="22" s="1"/>
  <c r="T84" i="22" a="1"/>
  <c r="T84" i="22" s="1"/>
  <c r="S84" i="22" a="1"/>
  <c r="S84" i="22" s="1"/>
  <c r="T83" i="22" a="1"/>
  <c r="T83" i="22" s="1"/>
  <c r="S83" i="22" a="1"/>
  <c r="S83" i="22" s="1"/>
  <c r="T82" i="22" a="1"/>
  <c r="T82" i="22" s="1"/>
  <c r="S82" i="22" a="1"/>
  <c r="S82" i="22" s="1"/>
  <c r="T81" i="22" a="1"/>
  <c r="T81" i="22" s="1"/>
  <c r="S81" i="22" a="1"/>
  <c r="S81" i="22" s="1"/>
  <c r="T80" i="22" a="1"/>
  <c r="T80" i="22" s="1"/>
  <c r="S80" i="22" a="1"/>
  <c r="S80" i="22" s="1"/>
  <c r="T79" i="22" a="1"/>
  <c r="T79" i="22" s="1"/>
  <c r="S79" i="22" a="1"/>
  <c r="S79" i="22" s="1"/>
  <c r="T78" i="22" a="1"/>
  <c r="T78" i="22" s="1"/>
  <c r="S78" i="22" a="1"/>
  <c r="S78" i="22" s="1"/>
  <c r="A358" i="22"/>
  <c r="A323" i="22"/>
  <c r="A287" i="22"/>
  <c r="A252" i="22"/>
  <c r="A216" i="22"/>
  <c r="A180" i="22"/>
  <c r="A145" i="22"/>
  <c r="A109" i="22"/>
  <c r="A74" i="22"/>
  <c r="A38" i="22"/>
  <c r="A5" i="22"/>
  <c r="C317" i="15" a="1"/>
  <c r="C317" i="15" s="1"/>
  <c r="F93" i="21"/>
  <c r="F94" i="21"/>
  <c r="F95" i="21"/>
  <c r="C94" i="21"/>
  <c r="C95" i="21"/>
  <c r="C93" i="21"/>
  <c r="C505" i="4"/>
  <c r="C56" i="21" l="1" a="1"/>
  <c r="C56" i="21" s="1"/>
  <c r="D56" i="21" a="1"/>
  <c r="D56" i="21" s="1"/>
  <c r="E56" i="21" a="1"/>
  <c r="E56" i="21" s="1"/>
  <c r="F56" i="21" a="1"/>
  <c r="F56" i="21" s="1"/>
  <c r="G56" i="21" a="1"/>
  <c r="G56" i="21" s="1"/>
  <c r="H56" i="21" a="1"/>
  <c r="H56" i="21" s="1"/>
  <c r="I56" i="21" a="1"/>
  <c r="I56" i="21" s="1"/>
  <c r="J56" i="21" a="1"/>
  <c r="J56" i="21" s="1"/>
  <c r="K56" i="21" a="1"/>
  <c r="K56" i="21" s="1"/>
  <c r="L56" i="21" a="1"/>
  <c r="L56" i="21" s="1"/>
  <c r="M56" i="21" a="1"/>
  <c r="M56" i="21" s="1"/>
  <c r="N56" i="21" a="1"/>
  <c r="N56" i="21" s="1"/>
  <c r="O56" i="21" a="1"/>
  <c r="O56" i="21" s="1"/>
  <c r="P56" i="21" a="1"/>
  <c r="P56" i="21" s="1"/>
  <c r="Q56" i="21" a="1"/>
  <c r="Q56" i="21" s="1"/>
  <c r="R56" i="21" a="1"/>
  <c r="R56" i="21" s="1"/>
  <c r="C57" i="21" a="1"/>
  <c r="C57" i="21" s="1"/>
  <c r="D57" i="21" a="1"/>
  <c r="D57" i="21" s="1"/>
  <c r="E57" i="21" a="1"/>
  <c r="E57" i="21" s="1"/>
  <c r="F57" i="21" a="1"/>
  <c r="F57" i="21" s="1"/>
  <c r="G57" i="21" a="1"/>
  <c r="G57" i="21" s="1"/>
  <c r="H57" i="21" a="1"/>
  <c r="H57" i="21" s="1"/>
  <c r="I57" i="21" a="1"/>
  <c r="I57" i="21" s="1"/>
  <c r="J57" i="21" a="1"/>
  <c r="J57" i="21" s="1"/>
  <c r="K57" i="21" a="1"/>
  <c r="K57" i="21" s="1"/>
  <c r="L57" i="21" a="1"/>
  <c r="L57" i="21" s="1"/>
  <c r="M57" i="21" a="1"/>
  <c r="M57" i="21" s="1"/>
  <c r="N57" i="21" a="1"/>
  <c r="N57" i="21" s="1"/>
  <c r="O57" i="21" a="1"/>
  <c r="O57" i="21" s="1"/>
  <c r="P57" i="21" a="1"/>
  <c r="P57" i="21" s="1"/>
  <c r="Q57" i="21" a="1"/>
  <c r="Q57" i="21" s="1"/>
  <c r="R57" i="21" a="1"/>
  <c r="R57" i="21" s="1"/>
  <c r="C58" i="21" a="1"/>
  <c r="C58" i="21" s="1"/>
  <c r="D58" i="21" a="1"/>
  <c r="D58" i="21" s="1"/>
  <c r="E58" i="21" a="1"/>
  <c r="E58" i="21" s="1"/>
  <c r="F58" i="21" a="1"/>
  <c r="F58" i="21" s="1"/>
  <c r="G58" i="21" a="1"/>
  <c r="G58" i="21" s="1"/>
  <c r="H58" i="21" a="1"/>
  <c r="H58" i="21" s="1"/>
  <c r="I58" i="21" a="1"/>
  <c r="I58" i="21" s="1"/>
  <c r="J58" i="21" a="1"/>
  <c r="J58" i="21" s="1"/>
  <c r="K58" i="21" a="1"/>
  <c r="K58" i="21" s="1"/>
  <c r="L58" i="21" a="1"/>
  <c r="L58" i="21" s="1"/>
  <c r="M58" i="21" a="1"/>
  <c r="M58" i="21" s="1"/>
  <c r="N58" i="21" a="1"/>
  <c r="N58" i="21" s="1"/>
  <c r="O58" i="21" a="1"/>
  <c r="O58" i="21" s="1"/>
  <c r="P58" i="21" a="1"/>
  <c r="P58" i="21" s="1"/>
  <c r="Q58" i="21" a="1"/>
  <c r="Q58" i="21" s="1"/>
  <c r="R58" i="21" a="1"/>
  <c r="R58" i="21" s="1"/>
  <c r="C59" i="21" a="1"/>
  <c r="C59" i="21" s="1"/>
  <c r="D59" i="21" a="1"/>
  <c r="D59" i="21" s="1"/>
  <c r="E59" i="21" a="1"/>
  <c r="E59" i="21" s="1"/>
  <c r="F59" i="21" a="1"/>
  <c r="F59" i="21" s="1"/>
  <c r="G59" i="21" a="1"/>
  <c r="G59" i="21" s="1"/>
  <c r="H59" i="21" a="1"/>
  <c r="H59" i="21" s="1"/>
  <c r="I59" i="21" a="1"/>
  <c r="I59" i="21" s="1"/>
  <c r="J59" i="21" a="1"/>
  <c r="J59" i="21" s="1"/>
  <c r="K59" i="21" a="1"/>
  <c r="K59" i="21" s="1"/>
  <c r="L59" i="21" a="1"/>
  <c r="L59" i="21" s="1"/>
  <c r="M59" i="21" a="1"/>
  <c r="M59" i="21" s="1"/>
  <c r="N59" i="21" a="1"/>
  <c r="N59" i="21" s="1"/>
  <c r="O59" i="21" a="1"/>
  <c r="O59" i="21" s="1"/>
  <c r="P59" i="21" a="1"/>
  <c r="P59" i="21" s="1"/>
  <c r="Q59" i="21" a="1"/>
  <c r="Q59" i="21" s="1"/>
  <c r="R59" i="21" a="1"/>
  <c r="R59" i="21" s="1"/>
  <c r="C60" i="21" a="1"/>
  <c r="C60" i="21" s="1"/>
  <c r="D60" i="21" a="1"/>
  <c r="D60" i="21" s="1"/>
  <c r="E60" i="21" a="1"/>
  <c r="E60" i="21" s="1"/>
  <c r="F60" i="21" a="1"/>
  <c r="F60" i="21" s="1"/>
  <c r="G60" i="21" a="1"/>
  <c r="G60" i="21" s="1"/>
  <c r="H60" i="21" a="1"/>
  <c r="H60" i="21" s="1"/>
  <c r="I60" i="21" a="1"/>
  <c r="I60" i="21" s="1"/>
  <c r="J60" i="21" a="1"/>
  <c r="J60" i="21" s="1"/>
  <c r="K60" i="21" a="1"/>
  <c r="K60" i="21" s="1"/>
  <c r="L60" i="21" a="1"/>
  <c r="L60" i="21" s="1"/>
  <c r="M60" i="21" a="1"/>
  <c r="M60" i="21" s="1"/>
  <c r="N60" i="21" a="1"/>
  <c r="N60" i="21" s="1"/>
  <c r="O60" i="21" a="1"/>
  <c r="O60" i="21" s="1"/>
  <c r="P60" i="21" a="1"/>
  <c r="P60" i="21" s="1"/>
  <c r="Q60" i="21" a="1"/>
  <c r="Q60" i="21" s="1"/>
  <c r="R60" i="21" a="1"/>
  <c r="R60" i="21" s="1"/>
  <c r="C61" i="21" a="1"/>
  <c r="C61" i="21" s="1"/>
  <c r="D61" i="21" a="1"/>
  <c r="D61" i="21" s="1"/>
  <c r="E61" i="21" a="1"/>
  <c r="E61" i="21" s="1"/>
  <c r="F61" i="21" a="1"/>
  <c r="F61" i="21" s="1"/>
  <c r="G61" i="21" a="1"/>
  <c r="G61" i="21" s="1"/>
  <c r="H61" i="21" a="1"/>
  <c r="H61" i="21" s="1"/>
  <c r="I61" i="21" a="1"/>
  <c r="I61" i="21" s="1"/>
  <c r="J61" i="21" a="1"/>
  <c r="J61" i="21" s="1"/>
  <c r="K61" i="21" a="1"/>
  <c r="K61" i="21" s="1"/>
  <c r="L61" i="21" a="1"/>
  <c r="L61" i="21" s="1"/>
  <c r="M61" i="21" a="1"/>
  <c r="M61" i="21" s="1"/>
  <c r="N61" i="21" a="1"/>
  <c r="N61" i="21" s="1"/>
  <c r="O61" i="21" a="1"/>
  <c r="O61" i="21" s="1"/>
  <c r="P61" i="21" a="1"/>
  <c r="P61" i="21" s="1"/>
  <c r="Q61" i="21" a="1"/>
  <c r="Q61" i="21" s="1"/>
  <c r="R61" i="21" a="1"/>
  <c r="R61" i="21" s="1"/>
  <c r="C62" i="21" a="1"/>
  <c r="C62" i="21" s="1"/>
  <c r="D62" i="21" a="1"/>
  <c r="D62" i="21" s="1"/>
  <c r="E62" i="21" a="1"/>
  <c r="E62" i="21" s="1"/>
  <c r="F62" i="21" a="1"/>
  <c r="F62" i="21" s="1"/>
  <c r="G62" i="21" a="1"/>
  <c r="G62" i="21" s="1"/>
  <c r="H62" i="21" a="1"/>
  <c r="H62" i="21" s="1"/>
  <c r="I62" i="21" a="1"/>
  <c r="I62" i="21" s="1"/>
  <c r="J62" i="21" a="1"/>
  <c r="J62" i="21" s="1"/>
  <c r="K62" i="21" a="1"/>
  <c r="K62" i="21" s="1"/>
  <c r="L62" i="21" a="1"/>
  <c r="L62" i="21" s="1"/>
  <c r="M62" i="21" a="1"/>
  <c r="M62" i="21" s="1"/>
  <c r="N62" i="21" a="1"/>
  <c r="N62" i="21" s="1"/>
  <c r="O62" i="21" a="1"/>
  <c r="O62" i="21" s="1"/>
  <c r="P62" i="21" a="1"/>
  <c r="P62" i="21" s="1"/>
  <c r="Q62" i="21" a="1"/>
  <c r="Q62" i="21" s="1"/>
  <c r="R62" i="21" a="1"/>
  <c r="R62" i="21" s="1"/>
  <c r="C63" i="21" a="1"/>
  <c r="C63" i="21" s="1"/>
  <c r="D63" i="21" a="1"/>
  <c r="D63" i="21" s="1"/>
  <c r="E63" i="21" a="1"/>
  <c r="E63" i="21" s="1"/>
  <c r="F63" i="21" a="1"/>
  <c r="F63" i="21" s="1"/>
  <c r="G63" i="21" a="1"/>
  <c r="G63" i="21" s="1"/>
  <c r="H63" i="21" a="1"/>
  <c r="H63" i="21" s="1"/>
  <c r="I63" i="21" a="1"/>
  <c r="I63" i="21" s="1"/>
  <c r="J63" i="21" a="1"/>
  <c r="J63" i="21" s="1"/>
  <c r="K63" i="21" a="1"/>
  <c r="K63" i="21" s="1"/>
  <c r="L63" i="21" a="1"/>
  <c r="L63" i="21" s="1"/>
  <c r="M63" i="21" a="1"/>
  <c r="M63" i="21" s="1"/>
  <c r="N63" i="21" a="1"/>
  <c r="N63" i="21" s="1"/>
  <c r="O63" i="21" a="1"/>
  <c r="O63" i="21" s="1"/>
  <c r="P63" i="21" a="1"/>
  <c r="P63" i="21" s="1"/>
  <c r="Q63" i="21" a="1"/>
  <c r="Q63" i="21" s="1"/>
  <c r="R63" i="21" a="1"/>
  <c r="R63" i="21" s="1"/>
  <c r="C64" i="21" a="1"/>
  <c r="C64" i="21" s="1"/>
  <c r="D64" i="21" a="1"/>
  <c r="D64" i="21" s="1"/>
  <c r="E64" i="21" a="1"/>
  <c r="E64" i="21" s="1"/>
  <c r="F64" i="21" a="1"/>
  <c r="F64" i="21" s="1"/>
  <c r="G64" i="21" a="1"/>
  <c r="G64" i="21" s="1"/>
  <c r="H64" i="21" a="1"/>
  <c r="H64" i="21" s="1"/>
  <c r="I64" i="21" a="1"/>
  <c r="I64" i="21" s="1"/>
  <c r="J64" i="21" a="1"/>
  <c r="J64" i="21" s="1"/>
  <c r="K64" i="21" a="1"/>
  <c r="K64" i="21" s="1"/>
  <c r="L64" i="21" a="1"/>
  <c r="L64" i="21" s="1"/>
  <c r="M64" i="21" a="1"/>
  <c r="M64" i="21" s="1"/>
  <c r="N64" i="21" a="1"/>
  <c r="N64" i="21" s="1"/>
  <c r="O64" i="21" a="1"/>
  <c r="O64" i="21" s="1"/>
  <c r="P64" i="21" a="1"/>
  <c r="P64" i="21" s="1"/>
  <c r="Q64" i="21" a="1"/>
  <c r="Q64" i="21" s="1"/>
  <c r="R64" i="21" a="1"/>
  <c r="R64" i="21" s="1"/>
  <c r="C65" i="21" a="1"/>
  <c r="C65" i="21" s="1"/>
  <c r="D65" i="21" a="1"/>
  <c r="D65" i="21" s="1"/>
  <c r="E65" i="21" a="1"/>
  <c r="E65" i="21" s="1"/>
  <c r="F65" i="21" a="1"/>
  <c r="F65" i="21" s="1"/>
  <c r="G65" i="21" a="1"/>
  <c r="G65" i="21" s="1"/>
  <c r="H65" i="21" a="1"/>
  <c r="H65" i="21" s="1"/>
  <c r="I65" i="21" a="1"/>
  <c r="I65" i="21" s="1"/>
  <c r="J65" i="21" a="1"/>
  <c r="J65" i="21" s="1"/>
  <c r="K65" i="21" a="1"/>
  <c r="K65" i="21" s="1"/>
  <c r="L65" i="21" a="1"/>
  <c r="L65" i="21" s="1"/>
  <c r="M65" i="21" a="1"/>
  <c r="M65" i="21" s="1"/>
  <c r="N65" i="21" a="1"/>
  <c r="N65" i="21" s="1"/>
  <c r="O65" i="21" a="1"/>
  <c r="O65" i="21" s="1"/>
  <c r="P65" i="21" a="1"/>
  <c r="P65" i="21" s="1"/>
  <c r="Q65" i="21" a="1"/>
  <c r="Q65" i="21" s="1"/>
  <c r="R65" i="21" a="1"/>
  <c r="R65" i="21" s="1"/>
  <c r="C66" i="21" a="1"/>
  <c r="C66" i="21" s="1"/>
  <c r="D66" i="21" a="1"/>
  <c r="D66" i="21" s="1"/>
  <c r="E66" i="21" a="1"/>
  <c r="E66" i="21" s="1"/>
  <c r="F66" i="21" a="1"/>
  <c r="F66" i="21" s="1"/>
  <c r="G66" i="21" a="1"/>
  <c r="G66" i="21" s="1"/>
  <c r="H66" i="21" a="1"/>
  <c r="H66" i="21" s="1"/>
  <c r="I66" i="21" a="1"/>
  <c r="I66" i="21" s="1"/>
  <c r="J66" i="21" a="1"/>
  <c r="J66" i="21" s="1"/>
  <c r="K66" i="21" a="1"/>
  <c r="K66" i="21" s="1"/>
  <c r="L66" i="21" a="1"/>
  <c r="L66" i="21" s="1"/>
  <c r="M66" i="21" a="1"/>
  <c r="M66" i="21" s="1"/>
  <c r="N66" i="21" a="1"/>
  <c r="N66" i="21" s="1"/>
  <c r="O66" i="21" a="1"/>
  <c r="O66" i="21" s="1"/>
  <c r="P66" i="21" a="1"/>
  <c r="P66" i="21" s="1"/>
  <c r="Q66" i="21" a="1"/>
  <c r="Q66" i="21" s="1"/>
  <c r="R66" i="21" a="1"/>
  <c r="R66" i="21" s="1"/>
  <c r="C67" i="21" a="1"/>
  <c r="C67" i="21" s="1"/>
  <c r="D67" i="21" a="1"/>
  <c r="D67" i="21" s="1"/>
  <c r="E67" i="21" a="1"/>
  <c r="E67" i="21" s="1"/>
  <c r="F67" i="21" a="1"/>
  <c r="F67" i="21" s="1"/>
  <c r="G67" i="21" a="1"/>
  <c r="G67" i="21" s="1"/>
  <c r="H67" i="21" a="1"/>
  <c r="H67" i="21" s="1"/>
  <c r="I67" i="21" a="1"/>
  <c r="I67" i="21" s="1"/>
  <c r="J67" i="21" a="1"/>
  <c r="J67" i="21" s="1"/>
  <c r="K67" i="21" a="1"/>
  <c r="K67" i="21" s="1"/>
  <c r="L67" i="21" a="1"/>
  <c r="L67" i="21" s="1"/>
  <c r="M67" i="21" a="1"/>
  <c r="M67" i="21" s="1"/>
  <c r="N67" i="21" a="1"/>
  <c r="N67" i="21" s="1"/>
  <c r="O67" i="21" a="1"/>
  <c r="O67" i="21" s="1"/>
  <c r="P67" i="21" a="1"/>
  <c r="P67" i="21" s="1"/>
  <c r="Q67" i="21" a="1"/>
  <c r="Q67" i="21" s="1"/>
  <c r="R67" i="21" a="1"/>
  <c r="R67" i="21" s="1"/>
  <c r="C68" i="21" a="1"/>
  <c r="C68" i="21" s="1"/>
  <c r="D68" i="21" a="1"/>
  <c r="D68" i="21" s="1"/>
  <c r="E68" i="21" a="1"/>
  <c r="E68" i="21" s="1"/>
  <c r="F68" i="21" a="1"/>
  <c r="F68" i="21" s="1"/>
  <c r="G68" i="21" a="1"/>
  <c r="G68" i="21" s="1"/>
  <c r="H68" i="21" a="1"/>
  <c r="H68" i="21" s="1"/>
  <c r="I68" i="21" a="1"/>
  <c r="I68" i="21" s="1"/>
  <c r="J68" i="21" a="1"/>
  <c r="J68" i="21" s="1"/>
  <c r="K68" i="21" a="1"/>
  <c r="K68" i="21" s="1"/>
  <c r="L68" i="21" a="1"/>
  <c r="L68" i="21" s="1"/>
  <c r="M68" i="21" a="1"/>
  <c r="M68" i="21" s="1"/>
  <c r="N68" i="21" a="1"/>
  <c r="N68" i="21" s="1"/>
  <c r="O68" i="21" a="1"/>
  <c r="O68" i="21" s="1"/>
  <c r="P68" i="21" a="1"/>
  <c r="P68" i="21" s="1"/>
  <c r="Q68" i="21" a="1"/>
  <c r="Q68" i="21" s="1"/>
  <c r="R68" i="21" a="1"/>
  <c r="R68" i="21" s="1"/>
  <c r="C69" i="21" a="1"/>
  <c r="C69" i="21" s="1"/>
  <c r="D69" i="21" a="1"/>
  <c r="D69" i="21" s="1"/>
  <c r="E69" i="21" a="1"/>
  <c r="E69" i="21" s="1"/>
  <c r="F69" i="21" a="1"/>
  <c r="F69" i="21" s="1"/>
  <c r="G69" i="21" a="1"/>
  <c r="G69" i="21" s="1"/>
  <c r="H69" i="21" a="1"/>
  <c r="H69" i="21" s="1"/>
  <c r="I69" i="21" a="1"/>
  <c r="I69" i="21" s="1"/>
  <c r="J69" i="21" a="1"/>
  <c r="J69" i="21" s="1"/>
  <c r="K69" i="21" a="1"/>
  <c r="K69" i="21" s="1"/>
  <c r="L69" i="21" a="1"/>
  <c r="L69" i="21" s="1"/>
  <c r="M69" i="21" a="1"/>
  <c r="M69" i="21" s="1"/>
  <c r="N69" i="21" a="1"/>
  <c r="N69" i="21" s="1"/>
  <c r="O69" i="21" a="1"/>
  <c r="O69" i="21" s="1"/>
  <c r="P69" i="21" a="1"/>
  <c r="P69" i="21" s="1"/>
  <c r="Q69" i="21" a="1"/>
  <c r="Q69" i="21" s="1"/>
  <c r="R69" i="21" a="1"/>
  <c r="R69" i="21" s="1"/>
  <c r="C70" i="21" a="1"/>
  <c r="C70" i="21" s="1"/>
  <c r="D70" i="21" a="1"/>
  <c r="D70" i="21" s="1"/>
  <c r="E70" i="21" a="1"/>
  <c r="E70" i="21" s="1"/>
  <c r="F70" i="21" a="1"/>
  <c r="F70" i="21" s="1"/>
  <c r="G70" i="21" a="1"/>
  <c r="G70" i="21" s="1"/>
  <c r="H70" i="21" a="1"/>
  <c r="H70" i="21" s="1"/>
  <c r="I70" i="21" a="1"/>
  <c r="I70" i="21" s="1"/>
  <c r="J70" i="21" a="1"/>
  <c r="J70" i="21" s="1"/>
  <c r="K70" i="21" a="1"/>
  <c r="K70" i="21" s="1"/>
  <c r="L70" i="21" a="1"/>
  <c r="L70" i="21" s="1"/>
  <c r="M70" i="21" a="1"/>
  <c r="M70" i="21" s="1"/>
  <c r="N70" i="21" a="1"/>
  <c r="N70" i="21" s="1"/>
  <c r="O70" i="21" a="1"/>
  <c r="O70" i="21" s="1"/>
  <c r="P70" i="21" a="1"/>
  <c r="P70" i="21" s="1"/>
  <c r="Q70" i="21" a="1"/>
  <c r="Q70" i="21" s="1"/>
  <c r="R70" i="21" a="1"/>
  <c r="R70" i="21" s="1"/>
  <c r="C71" i="21" a="1"/>
  <c r="C71" i="21" s="1"/>
  <c r="D71" i="21" a="1"/>
  <c r="D71" i="21" s="1"/>
  <c r="E71" i="21" a="1"/>
  <c r="E71" i="21" s="1"/>
  <c r="F71" i="21" a="1"/>
  <c r="F71" i="21" s="1"/>
  <c r="G71" i="21" a="1"/>
  <c r="G71" i="21" s="1"/>
  <c r="H71" i="21" a="1"/>
  <c r="H71" i="21" s="1"/>
  <c r="I71" i="21" a="1"/>
  <c r="I71" i="21" s="1"/>
  <c r="J71" i="21" a="1"/>
  <c r="J71" i="21" s="1"/>
  <c r="K71" i="21" a="1"/>
  <c r="K71" i="21" s="1"/>
  <c r="L71" i="21" a="1"/>
  <c r="L71" i="21" s="1"/>
  <c r="M71" i="21" a="1"/>
  <c r="M71" i="21" s="1"/>
  <c r="N71" i="21" a="1"/>
  <c r="N71" i="21" s="1"/>
  <c r="O71" i="21" a="1"/>
  <c r="O71" i="21" s="1"/>
  <c r="P71" i="21" a="1"/>
  <c r="P71" i="21" s="1"/>
  <c r="Q71" i="21" a="1"/>
  <c r="Q71" i="21" s="1"/>
  <c r="R71" i="21" a="1"/>
  <c r="R71" i="21" s="1"/>
  <c r="C72" i="21" a="1"/>
  <c r="C72" i="21" s="1"/>
  <c r="D72" i="21" a="1"/>
  <c r="D72" i="21" s="1"/>
  <c r="E72" i="21" a="1"/>
  <c r="E72" i="21" s="1"/>
  <c r="F72" i="21" a="1"/>
  <c r="F72" i="21" s="1"/>
  <c r="G72" i="21" a="1"/>
  <c r="G72" i="21" s="1"/>
  <c r="H72" i="21" a="1"/>
  <c r="H72" i="21" s="1"/>
  <c r="I72" i="21" a="1"/>
  <c r="I72" i="21" s="1"/>
  <c r="J72" i="21" a="1"/>
  <c r="J72" i="21" s="1"/>
  <c r="K72" i="21" a="1"/>
  <c r="K72" i="21" s="1"/>
  <c r="L72" i="21" a="1"/>
  <c r="L72" i="21" s="1"/>
  <c r="M72" i="21" a="1"/>
  <c r="M72" i="21" s="1"/>
  <c r="N72" i="21" a="1"/>
  <c r="N72" i="21" s="1"/>
  <c r="O72" i="21" a="1"/>
  <c r="O72" i="21" s="1"/>
  <c r="P72" i="21" a="1"/>
  <c r="P72" i="21" s="1"/>
  <c r="Q72" i="21" a="1"/>
  <c r="Q72" i="21" s="1"/>
  <c r="R72" i="21" a="1"/>
  <c r="R72" i="21" s="1"/>
  <c r="C73" i="21" a="1"/>
  <c r="C73" i="21" s="1"/>
  <c r="D73" i="21" a="1"/>
  <c r="D73" i="21" s="1"/>
  <c r="E73" i="21" a="1"/>
  <c r="E73" i="21" s="1"/>
  <c r="F73" i="21" a="1"/>
  <c r="F73" i="21" s="1"/>
  <c r="G73" i="21" a="1"/>
  <c r="G73" i="21" s="1"/>
  <c r="H73" i="21" a="1"/>
  <c r="H73" i="21" s="1"/>
  <c r="I73" i="21" a="1"/>
  <c r="I73" i="21" s="1"/>
  <c r="J73" i="21" a="1"/>
  <c r="J73" i="21" s="1"/>
  <c r="K73" i="21" a="1"/>
  <c r="K73" i="21" s="1"/>
  <c r="L73" i="21" a="1"/>
  <c r="L73" i="21" s="1"/>
  <c r="M73" i="21" a="1"/>
  <c r="M73" i="21" s="1"/>
  <c r="N73" i="21" a="1"/>
  <c r="N73" i="21" s="1"/>
  <c r="O73" i="21" a="1"/>
  <c r="O73" i="21" s="1"/>
  <c r="P73" i="21" a="1"/>
  <c r="P73" i="21" s="1"/>
  <c r="Q73" i="21" a="1"/>
  <c r="Q73" i="21" s="1"/>
  <c r="R73" i="21" a="1"/>
  <c r="R73" i="21" s="1"/>
  <c r="C74" i="21" a="1"/>
  <c r="C74" i="21" s="1"/>
  <c r="D74" i="21" a="1"/>
  <c r="D74" i="21" s="1"/>
  <c r="E74" i="21" a="1"/>
  <c r="E74" i="21" s="1"/>
  <c r="F74" i="21" a="1"/>
  <c r="F74" i="21" s="1"/>
  <c r="G74" i="21" a="1"/>
  <c r="G74" i="21" s="1"/>
  <c r="H74" i="21" a="1"/>
  <c r="H74" i="21" s="1"/>
  <c r="I74" i="21" a="1"/>
  <c r="I74" i="21" s="1"/>
  <c r="J74" i="21" a="1"/>
  <c r="J74" i="21" s="1"/>
  <c r="K74" i="21" a="1"/>
  <c r="K74" i="21" s="1"/>
  <c r="L74" i="21" a="1"/>
  <c r="L74" i="21" s="1"/>
  <c r="M74" i="21" a="1"/>
  <c r="M74" i="21" s="1"/>
  <c r="N74" i="21" a="1"/>
  <c r="N74" i="21" s="1"/>
  <c r="O74" i="21" a="1"/>
  <c r="O74" i="21" s="1"/>
  <c r="P74" i="21" a="1"/>
  <c r="P74" i="21" s="1"/>
  <c r="Q74" i="21" a="1"/>
  <c r="Q74" i="21" s="1"/>
  <c r="R74" i="21" a="1"/>
  <c r="R74" i="21" s="1"/>
  <c r="C75" i="21" a="1"/>
  <c r="C75" i="21" s="1"/>
  <c r="D75" i="21" a="1"/>
  <c r="D75" i="21" s="1"/>
  <c r="E75" i="21" a="1"/>
  <c r="E75" i="21" s="1"/>
  <c r="F75" i="21" a="1"/>
  <c r="F75" i="21" s="1"/>
  <c r="G75" i="21" a="1"/>
  <c r="G75" i="21" s="1"/>
  <c r="H75" i="21" a="1"/>
  <c r="H75" i="21" s="1"/>
  <c r="I75" i="21" a="1"/>
  <c r="I75" i="21" s="1"/>
  <c r="J75" i="21" a="1"/>
  <c r="J75" i="21" s="1"/>
  <c r="K75" i="21" a="1"/>
  <c r="K75" i="21" s="1"/>
  <c r="L75" i="21" a="1"/>
  <c r="L75" i="21" s="1"/>
  <c r="M75" i="21" a="1"/>
  <c r="M75" i="21" s="1"/>
  <c r="N75" i="21" a="1"/>
  <c r="N75" i="21" s="1"/>
  <c r="O75" i="21" a="1"/>
  <c r="O75" i="21" s="1"/>
  <c r="P75" i="21" a="1"/>
  <c r="P75" i="21" s="1"/>
  <c r="Q75" i="21" a="1"/>
  <c r="Q75" i="21" s="1"/>
  <c r="R75" i="21" a="1"/>
  <c r="R75" i="21" s="1"/>
  <c r="C76" i="21" a="1"/>
  <c r="C76" i="21" s="1"/>
  <c r="D76" i="21" a="1"/>
  <c r="D76" i="21" s="1"/>
  <c r="E76" i="21" a="1"/>
  <c r="E76" i="21" s="1"/>
  <c r="F76" i="21" a="1"/>
  <c r="F76" i="21" s="1"/>
  <c r="G76" i="21" a="1"/>
  <c r="G76" i="21" s="1"/>
  <c r="H76" i="21" a="1"/>
  <c r="H76" i="21" s="1"/>
  <c r="I76" i="21" a="1"/>
  <c r="I76" i="21" s="1"/>
  <c r="J76" i="21" a="1"/>
  <c r="J76" i="21" s="1"/>
  <c r="K76" i="21" a="1"/>
  <c r="K76" i="21" s="1"/>
  <c r="L76" i="21" a="1"/>
  <c r="L76" i="21" s="1"/>
  <c r="M76" i="21" a="1"/>
  <c r="M76" i="21" s="1"/>
  <c r="N76" i="21" a="1"/>
  <c r="N76" i="21" s="1"/>
  <c r="O76" i="21" a="1"/>
  <c r="O76" i="21" s="1"/>
  <c r="P76" i="21" a="1"/>
  <c r="P76" i="21" s="1"/>
  <c r="Q76" i="21" a="1"/>
  <c r="Q76" i="21" s="1"/>
  <c r="R76" i="21" a="1"/>
  <c r="R76" i="21" s="1"/>
  <c r="C77" i="21" a="1"/>
  <c r="C77" i="21" s="1"/>
  <c r="D77" i="21" a="1"/>
  <c r="D77" i="21" s="1"/>
  <c r="E77" i="21" a="1"/>
  <c r="E77" i="21" s="1"/>
  <c r="F77" i="21" a="1"/>
  <c r="F77" i="21" s="1"/>
  <c r="G77" i="21" a="1"/>
  <c r="G77" i="21" s="1"/>
  <c r="H77" i="21" a="1"/>
  <c r="H77" i="21" s="1"/>
  <c r="I77" i="21" a="1"/>
  <c r="I77" i="21" s="1"/>
  <c r="J77" i="21" a="1"/>
  <c r="J77" i="21" s="1"/>
  <c r="K77" i="21" a="1"/>
  <c r="K77" i="21" s="1"/>
  <c r="L77" i="21" a="1"/>
  <c r="L77" i="21" s="1"/>
  <c r="M77" i="21" a="1"/>
  <c r="M77" i="21" s="1"/>
  <c r="N77" i="21" a="1"/>
  <c r="N77" i="21" s="1"/>
  <c r="O77" i="21" a="1"/>
  <c r="O77" i="21" s="1"/>
  <c r="P77" i="21" a="1"/>
  <c r="P77" i="21" s="1"/>
  <c r="Q77" i="21" a="1"/>
  <c r="Q77" i="21" s="1"/>
  <c r="R77" i="21" a="1"/>
  <c r="R77" i="21" s="1"/>
  <c r="C78" i="21" a="1"/>
  <c r="C78" i="21" s="1"/>
  <c r="D78" i="21" a="1"/>
  <c r="D78" i="21" s="1"/>
  <c r="E78" i="21" a="1"/>
  <c r="E78" i="21" s="1"/>
  <c r="F78" i="21" a="1"/>
  <c r="F78" i="21" s="1"/>
  <c r="G78" i="21" a="1"/>
  <c r="G78" i="21" s="1"/>
  <c r="H78" i="21" a="1"/>
  <c r="H78" i="21" s="1"/>
  <c r="I78" i="21" a="1"/>
  <c r="I78" i="21" s="1"/>
  <c r="J78" i="21" a="1"/>
  <c r="J78" i="21" s="1"/>
  <c r="K78" i="21" a="1"/>
  <c r="K78" i="21" s="1"/>
  <c r="L78" i="21" a="1"/>
  <c r="L78" i="21" s="1"/>
  <c r="M78" i="21" a="1"/>
  <c r="M78" i="21" s="1"/>
  <c r="N78" i="21" a="1"/>
  <c r="N78" i="21" s="1"/>
  <c r="O78" i="21" a="1"/>
  <c r="O78" i="21" s="1"/>
  <c r="P78" i="21" a="1"/>
  <c r="P78" i="21" s="1"/>
  <c r="Q78" i="21" a="1"/>
  <c r="Q78" i="21" s="1"/>
  <c r="R78" i="21" a="1"/>
  <c r="R78" i="21" s="1"/>
  <c r="C79" i="21" a="1"/>
  <c r="C79" i="21" s="1"/>
  <c r="D79" i="21" a="1"/>
  <c r="D79" i="21" s="1"/>
  <c r="E79" i="21" a="1"/>
  <c r="E79" i="21" s="1"/>
  <c r="F79" i="21" a="1"/>
  <c r="F79" i="21" s="1"/>
  <c r="G79" i="21" a="1"/>
  <c r="G79" i="21" s="1"/>
  <c r="H79" i="21" a="1"/>
  <c r="H79" i="21" s="1"/>
  <c r="I79" i="21" a="1"/>
  <c r="I79" i="21" s="1"/>
  <c r="J79" i="21" a="1"/>
  <c r="J79" i="21" s="1"/>
  <c r="K79" i="21" a="1"/>
  <c r="K79" i="21" s="1"/>
  <c r="L79" i="21" a="1"/>
  <c r="L79" i="21" s="1"/>
  <c r="M79" i="21" a="1"/>
  <c r="M79" i="21" s="1"/>
  <c r="N79" i="21" a="1"/>
  <c r="N79" i="21" s="1"/>
  <c r="O79" i="21" a="1"/>
  <c r="O79" i="21" s="1"/>
  <c r="P79" i="21" a="1"/>
  <c r="P79" i="21" s="1"/>
  <c r="Q79" i="21" a="1"/>
  <c r="Q79" i="21" s="1"/>
  <c r="R79" i="21" a="1"/>
  <c r="R79" i="21" s="1"/>
  <c r="C80" i="21" a="1"/>
  <c r="C80" i="21" s="1"/>
  <c r="D80" i="21" a="1"/>
  <c r="D80" i="21" s="1"/>
  <c r="E80" i="21" a="1"/>
  <c r="E80" i="21" s="1"/>
  <c r="F80" i="21" a="1"/>
  <c r="F80" i="21" s="1"/>
  <c r="G80" i="21" a="1"/>
  <c r="G80" i="21" s="1"/>
  <c r="H80" i="21" a="1"/>
  <c r="H80" i="21" s="1"/>
  <c r="I80" i="21" a="1"/>
  <c r="I80" i="21" s="1"/>
  <c r="J80" i="21" a="1"/>
  <c r="J80" i="21" s="1"/>
  <c r="K80" i="21" a="1"/>
  <c r="K80" i="21" s="1"/>
  <c r="L80" i="21" a="1"/>
  <c r="L80" i="21" s="1"/>
  <c r="M80" i="21" a="1"/>
  <c r="M80" i="21" s="1"/>
  <c r="N80" i="21" a="1"/>
  <c r="N80" i="21" s="1"/>
  <c r="O80" i="21" a="1"/>
  <c r="O80" i="21" s="1"/>
  <c r="P80" i="21" a="1"/>
  <c r="P80" i="21" s="1"/>
  <c r="Q80" i="21" a="1"/>
  <c r="Q80" i="21" s="1"/>
  <c r="R80" i="21" a="1"/>
  <c r="R80" i="21" s="1"/>
  <c r="C81" i="21" a="1"/>
  <c r="C81" i="21" s="1"/>
  <c r="D81" i="21" a="1"/>
  <c r="D81" i="21" s="1"/>
  <c r="E81" i="21" a="1"/>
  <c r="E81" i="21" s="1"/>
  <c r="F81" i="21" a="1"/>
  <c r="F81" i="21" s="1"/>
  <c r="G81" i="21" a="1"/>
  <c r="G81" i="21" s="1"/>
  <c r="H81" i="21" a="1"/>
  <c r="H81" i="21" s="1"/>
  <c r="I81" i="21" a="1"/>
  <c r="I81" i="21" s="1"/>
  <c r="J81" i="21" a="1"/>
  <c r="J81" i="21" s="1"/>
  <c r="K81" i="21" a="1"/>
  <c r="K81" i="21" s="1"/>
  <c r="L81" i="21" a="1"/>
  <c r="L81" i="21" s="1"/>
  <c r="M81" i="21" a="1"/>
  <c r="M81" i="21" s="1"/>
  <c r="N81" i="21" a="1"/>
  <c r="N81" i="21" s="1"/>
  <c r="O81" i="21" a="1"/>
  <c r="O81" i="21" s="1"/>
  <c r="P81" i="21" a="1"/>
  <c r="P81" i="21" s="1"/>
  <c r="Q81" i="21" a="1"/>
  <c r="Q81" i="21" s="1"/>
  <c r="R81" i="21" a="1"/>
  <c r="R81" i="21" s="1"/>
  <c r="C82" i="21" a="1"/>
  <c r="C82" i="21" s="1"/>
  <c r="D82" i="21" a="1"/>
  <c r="D82" i="21" s="1"/>
  <c r="E82" i="21" a="1"/>
  <c r="E82" i="21" s="1"/>
  <c r="F82" i="21" a="1"/>
  <c r="F82" i="21" s="1"/>
  <c r="G82" i="21" a="1"/>
  <c r="G82" i="21" s="1"/>
  <c r="H82" i="21" a="1"/>
  <c r="H82" i="21" s="1"/>
  <c r="I82" i="21" a="1"/>
  <c r="I82" i="21" s="1"/>
  <c r="J82" i="21" a="1"/>
  <c r="J82" i="21" s="1"/>
  <c r="K82" i="21" a="1"/>
  <c r="K82" i="21" s="1"/>
  <c r="L82" i="21" a="1"/>
  <c r="L82" i="21" s="1"/>
  <c r="M82" i="21" a="1"/>
  <c r="M82" i="21" s="1"/>
  <c r="N82" i="21" a="1"/>
  <c r="N82" i="21" s="1"/>
  <c r="O82" i="21" a="1"/>
  <c r="O82" i="21" s="1"/>
  <c r="P82" i="21" a="1"/>
  <c r="P82" i="21" s="1"/>
  <c r="Q82" i="21" a="1"/>
  <c r="Q82" i="21" s="1"/>
  <c r="R82" i="21" a="1"/>
  <c r="R82" i="21" s="1"/>
  <c r="R55" i="21" a="1"/>
  <c r="R55" i="21" s="1"/>
  <c r="Q55" i="21" a="1"/>
  <c r="Q55" i="21" s="1"/>
  <c r="P55" i="21" a="1"/>
  <c r="P55" i="21" s="1"/>
  <c r="O55" i="21" a="1"/>
  <c r="O55" i="21" s="1"/>
  <c r="N55" i="21" a="1"/>
  <c r="N55" i="21" s="1"/>
  <c r="M55" i="21" a="1"/>
  <c r="M55" i="21" s="1"/>
  <c r="L55" i="21" a="1"/>
  <c r="L55" i="21" s="1"/>
  <c r="K55" i="21" a="1"/>
  <c r="K55" i="21" s="1"/>
  <c r="J55" i="21" a="1"/>
  <c r="J55" i="21" s="1"/>
  <c r="I55" i="21" a="1"/>
  <c r="I55" i="21" s="1"/>
  <c r="H55" i="21" a="1"/>
  <c r="H55" i="21" s="1"/>
  <c r="G55" i="21" a="1"/>
  <c r="G55" i="21" s="1"/>
  <c r="F55" i="21" a="1"/>
  <c r="F55" i="21" s="1"/>
  <c r="E55" i="21" a="1"/>
  <c r="E55" i="21" s="1"/>
  <c r="D55" i="21" a="1"/>
  <c r="D55" i="21" s="1"/>
  <c r="C55" i="21" a="1"/>
  <c r="C55" i="21" s="1"/>
  <c r="C21" i="21" a="1"/>
  <c r="C21" i="21" s="1"/>
  <c r="D21" i="21" a="1"/>
  <c r="D21" i="21" s="1"/>
  <c r="E21" i="21" a="1"/>
  <c r="E21" i="21" s="1"/>
  <c r="F21" i="21" a="1"/>
  <c r="F21" i="21" s="1"/>
  <c r="G21" i="21" a="1"/>
  <c r="G21" i="21" s="1"/>
  <c r="H21" i="21" a="1"/>
  <c r="H21" i="21" s="1"/>
  <c r="I21" i="21" a="1"/>
  <c r="I21" i="21" s="1"/>
  <c r="J21" i="21" a="1"/>
  <c r="J21" i="21" s="1"/>
  <c r="K21" i="21" a="1"/>
  <c r="K21" i="21" s="1"/>
  <c r="L21" i="21" a="1"/>
  <c r="L21" i="21" s="1"/>
  <c r="M21" i="21" a="1"/>
  <c r="M21" i="21" s="1"/>
  <c r="N21" i="21" a="1"/>
  <c r="N21" i="21" s="1"/>
  <c r="O21" i="21" a="1"/>
  <c r="O21" i="21" s="1"/>
  <c r="P21" i="21" a="1"/>
  <c r="P21" i="21" s="1"/>
  <c r="Q21" i="21" a="1"/>
  <c r="Q21" i="21" s="1"/>
  <c r="R21" i="21" a="1"/>
  <c r="R21" i="21" s="1"/>
  <c r="C22" i="21" a="1"/>
  <c r="C22" i="21" s="1"/>
  <c r="D22" i="21" a="1"/>
  <c r="D22" i="21" s="1"/>
  <c r="E22" i="21" a="1"/>
  <c r="E22" i="21" s="1"/>
  <c r="F22" i="21" a="1"/>
  <c r="F22" i="21" s="1"/>
  <c r="G22" i="21" a="1"/>
  <c r="G22" i="21" s="1"/>
  <c r="H22" i="21" a="1"/>
  <c r="H22" i="21" s="1"/>
  <c r="I22" i="21" a="1"/>
  <c r="I22" i="21" s="1"/>
  <c r="J22" i="21" a="1"/>
  <c r="J22" i="21" s="1"/>
  <c r="K22" i="21" a="1"/>
  <c r="K22" i="21" s="1"/>
  <c r="L22" i="21" a="1"/>
  <c r="L22" i="21" s="1"/>
  <c r="M22" i="21" a="1"/>
  <c r="M22" i="21" s="1"/>
  <c r="N22" i="21" a="1"/>
  <c r="N22" i="21" s="1"/>
  <c r="O22" i="21" a="1"/>
  <c r="O22" i="21" s="1"/>
  <c r="P22" i="21" a="1"/>
  <c r="P22" i="21" s="1"/>
  <c r="Q22" i="21" a="1"/>
  <c r="Q22" i="21" s="1"/>
  <c r="R22" i="21" a="1"/>
  <c r="R22" i="21" s="1"/>
  <c r="C23" i="21" a="1"/>
  <c r="C23" i="21" s="1"/>
  <c r="D23" i="21" a="1"/>
  <c r="D23" i="21" s="1"/>
  <c r="E23" i="21" a="1"/>
  <c r="E23" i="21" s="1"/>
  <c r="F23" i="21" a="1"/>
  <c r="F23" i="21" s="1"/>
  <c r="G23" i="21" a="1"/>
  <c r="G23" i="21" s="1"/>
  <c r="H23" i="21" a="1"/>
  <c r="H23" i="21" s="1"/>
  <c r="I23" i="21" a="1"/>
  <c r="I23" i="21" s="1"/>
  <c r="J23" i="21" a="1"/>
  <c r="J23" i="21" s="1"/>
  <c r="K23" i="21" a="1"/>
  <c r="K23" i="21" s="1"/>
  <c r="L23" i="21" a="1"/>
  <c r="L23" i="21" s="1"/>
  <c r="M23" i="21" a="1"/>
  <c r="M23" i="21" s="1"/>
  <c r="N23" i="21" a="1"/>
  <c r="N23" i="21" s="1"/>
  <c r="O23" i="21" a="1"/>
  <c r="O23" i="21" s="1"/>
  <c r="P23" i="21" a="1"/>
  <c r="P23" i="21" s="1"/>
  <c r="Q23" i="21" a="1"/>
  <c r="Q23" i="21" s="1"/>
  <c r="R23" i="21" a="1"/>
  <c r="R23" i="21" s="1"/>
  <c r="C24" i="21" a="1"/>
  <c r="C24" i="21" s="1"/>
  <c r="D24" i="21" a="1"/>
  <c r="D24" i="21" s="1"/>
  <c r="E24" i="21" a="1"/>
  <c r="E24" i="21" s="1"/>
  <c r="F24" i="21" a="1"/>
  <c r="F24" i="21" s="1"/>
  <c r="G24" i="21" a="1"/>
  <c r="G24" i="21" s="1"/>
  <c r="H24" i="21" a="1"/>
  <c r="H24" i="21" s="1"/>
  <c r="I24" i="21" a="1"/>
  <c r="I24" i="21" s="1"/>
  <c r="J24" i="21" a="1"/>
  <c r="J24" i="21" s="1"/>
  <c r="K24" i="21" a="1"/>
  <c r="K24" i="21" s="1"/>
  <c r="L24" i="21" a="1"/>
  <c r="L24" i="21" s="1"/>
  <c r="M24" i="21" a="1"/>
  <c r="M24" i="21" s="1"/>
  <c r="N24" i="21" a="1"/>
  <c r="N24" i="21" s="1"/>
  <c r="O24" i="21" a="1"/>
  <c r="O24" i="21" s="1"/>
  <c r="P24" i="21" a="1"/>
  <c r="P24" i="21" s="1"/>
  <c r="Q24" i="21" a="1"/>
  <c r="Q24" i="21" s="1"/>
  <c r="R24" i="21" a="1"/>
  <c r="R24" i="21" s="1"/>
  <c r="C25" i="21" a="1"/>
  <c r="C25" i="21" s="1"/>
  <c r="D25" i="21" a="1"/>
  <c r="D25" i="21" s="1"/>
  <c r="E25" i="21" a="1"/>
  <c r="E25" i="21" s="1"/>
  <c r="F25" i="21" a="1"/>
  <c r="F25" i="21" s="1"/>
  <c r="G25" i="21" a="1"/>
  <c r="G25" i="21" s="1"/>
  <c r="H25" i="21" a="1"/>
  <c r="H25" i="21" s="1"/>
  <c r="I25" i="21" a="1"/>
  <c r="I25" i="21" s="1"/>
  <c r="J25" i="21" a="1"/>
  <c r="J25" i="21" s="1"/>
  <c r="K25" i="21" a="1"/>
  <c r="K25" i="21" s="1"/>
  <c r="L25" i="21" a="1"/>
  <c r="L25" i="21" s="1"/>
  <c r="M25" i="21" a="1"/>
  <c r="M25" i="21" s="1"/>
  <c r="N25" i="21" a="1"/>
  <c r="N25" i="21" s="1"/>
  <c r="O25" i="21" a="1"/>
  <c r="O25" i="21" s="1"/>
  <c r="P25" i="21" a="1"/>
  <c r="P25" i="21" s="1"/>
  <c r="Q25" i="21" a="1"/>
  <c r="Q25" i="21" s="1"/>
  <c r="R25" i="21" a="1"/>
  <c r="R25" i="21" s="1"/>
  <c r="C26" i="21" a="1"/>
  <c r="C26" i="21" s="1"/>
  <c r="D26" i="21" a="1"/>
  <c r="D26" i="21" s="1"/>
  <c r="E26" i="21" a="1"/>
  <c r="E26" i="21" s="1"/>
  <c r="F26" i="21" a="1"/>
  <c r="F26" i="21" s="1"/>
  <c r="G26" i="21" a="1"/>
  <c r="G26" i="21" s="1"/>
  <c r="H26" i="21" a="1"/>
  <c r="H26" i="21" s="1"/>
  <c r="I26" i="21" a="1"/>
  <c r="I26" i="21" s="1"/>
  <c r="J26" i="21" a="1"/>
  <c r="J26" i="21" s="1"/>
  <c r="K26" i="21" a="1"/>
  <c r="K26" i="21" s="1"/>
  <c r="L26" i="21" a="1"/>
  <c r="L26" i="21" s="1"/>
  <c r="M26" i="21" a="1"/>
  <c r="M26" i="21" s="1"/>
  <c r="N26" i="21" a="1"/>
  <c r="N26" i="21" s="1"/>
  <c r="O26" i="21" a="1"/>
  <c r="O26" i="21" s="1"/>
  <c r="P26" i="21" a="1"/>
  <c r="P26" i="21" s="1"/>
  <c r="Q26" i="21" a="1"/>
  <c r="Q26" i="21" s="1"/>
  <c r="R26" i="21" a="1"/>
  <c r="R26" i="21" s="1"/>
  <c r="C27" i="21" a="1"/>
  <c r="C27" i="21" s="1"/>
  <c r="D27" i="21" a="1"/>
  <c r="D27" i="21" s="1"/>
  <c r="E27" i="21" a="1"/>
  <c r="E27" i="21" s="1"/>
  <c r="F27" i="21" a="1"/>
  <c r="F27" i="21" s="1"/>
  <c r="G27" i="21" a="1"/>
  <c r="G27" i="21" s="1"/>
  <c r="H27" i="21" a="1"/>
  <c r="H27" i="21" s="1"/>
  <c r="I27" i="21" a="1"/>
  <c r="I27" i="21" s="1"/>
  <c r="J27" i="21" a="1"/>
  <c r="J27" i="21" s="1"/>
  <c r="K27" i="21" a="1"/>
  <c r="K27" i="21" s="1"/>
  <c r="L27" i="21" a="1"/>
  <c r="L27" i="21" s="1"/>
  <c r="M27" i="21" a="1"/>
  <c r="M27" i="21" s="1"/>
  <c r="N27" i="21" a="1"/>
  <c r="N27" i="21" s="1"/>
  <c r="O27" i="21" a="1"/>
  <c r="O27" i="21" s="1"/>
  <c r="P27" i="21" a="1"/>
  <c r="P27" i="21" s="1"/>
  <c r="Q27" i="21" a="1"/>
  <c r="Q27" i="21" s="1"/>
  <c r="R27" i="21" a="1"/>
  <c r="R27" i="21" s="1"/>
  <c r="C28" i="21" a="1"/>
  <c r="C28" i="21" s="1"/>
  <c r="D28" i="21" a="1"/>
  <c r="D28" i="21" s="1"/>
  <c r="E28" i="21" a="1"/>
  <c r="E28" i="21" s="1"/>
  <c r="F28" i="21" a="1"/>
  <c r="F28" i="21" s="1"/>
  <c r="G28" i="21" a="1"/>
  <c r="G28" i="21" s="1"/>
  <c r="H28" i="21" a="1"/>
  <c r="H28" i="21" s="1"/>
  <c r="I28" i="21" a="1"/>
  <c r="I28" i="21" s="1"/>
  <c r="J28" i="21" a="1"/>
  <c r="J28" i="21" s="1"/>
  <c r="K28" i="21" a="1"/>
  <c r="K28" i="21" s="1"/>
  <c r="L28" i="21" a="1"/>
  <c r="L28" i="21" s="1"/>
  <c r="M28" i="21" a="1"/>
  <c r="M28" i="21" s="1"/>
  <c r="N28" i="21" a="1"/>
  <c r="N28" i="21" s="1"/>
  <c r="O28" i="21" a="1"/>
  <c r="O28" i="21" s="1"/>
  <c r="P28" i="21" a="1"/>
  <c r="P28" i="21" s="1"/>
  <c r="Q28" i="21" a="1"/>
  <c r="Q28" i="21" s="1"/>
  <c r="R28" i="21" a="1"/>
  <c r="R28" i="21" s="1"/>
  <c r="C29" i="21" a="1"/>
  <c r="C29" i="21" s="1"/>
  <c r="D29" i="21" a="1"/>
  <c r="D29" i="21" s="1"/>
  <c r="E29" i="21" a="1"/>
  <c r="E29" i="21" s="1"/>
  <c r="F29" i="21" a="1"/>
  <c r="F29" i="21" s="1"/>
  <c r="G29" i="21" a="1"/>
  <c r="G29" i="21" s="1"/>
  <c r="H29" i="21" a="1"/>
  <c r="H29" i="21" s="1"/>
  <c r="I29" i="21" a="1"/>
  <c r="I29" i="21" s="1"/>
  <c r="J29" i="21" a="1"/>
  <c r="J29" i="21" s="1"/>
  <c r="K29" i="21" a="1"/>
  <c r="K29" i="21" s="1"/>
  <c r="L29" i="21" a="1"/>
  <c r="L29" i="21" s="1"/>
  <c r="M29" i="21" a="1"/>
  <c r="M29" i="21" s="1"/>
  <c r="N29" i="21" a="1"/>
  <c r="N29" i="21" s="1"/>
  <c r="O29" i="21" a="1"/>
  <c r="O29" i="21" s="1"/>
  <c r="P29" i="21" a="1"/>
  <c r="P29" i="21" s="1"/>
  <c r="Q29" i="21" a="1"/>
  <c r="Q29" i="21" s="1"/>
  <c r="R29" i="21" a="1"/>
  <c r="R29" i="21" s="1"/>
  <c r="C30" i="21" a="1"/>
  <c r="C30" i="21" s="1"/>
  <c r="D30" i="21" a="1"/>
  <c r="D30" i="21" s="1"/>
  <c r="E30" i="21" a="1"/>
  <c r="E30" i="21" s="1"/>
  <c r="F30" i="21" a="1"/>
  <c r="F30" i="21" s="1"/>
  <c r="G30" i="21" a="1"/>
  <c r="G30" i="21" s="1"/>
  <c r="H30" i="21" a="1"/>
  <c r="H30" i="21" s="1"/>
  <c r="I30" i="21" a="1"/>
  <c r="I30" i="21" s="1"/>
  <c r="J30" i="21" a="1"/>
  <c r="J30" i="21" s="1"/>
  <c r="K30" i="21" a="1"/>
  <c r="K30" i="21" s="1"/>
  <c r="L30" i="21" a="1"/>
  <c r="L30" i="21" s="1"/>
  <c r="M30" i="21" a="1"/>
  <c r="M30" i="21" s="1"/>
  <c r="N30" i="21" a="1"/>
  <c r="N30" i="21" s="1"/>
  <c r="O30" i="21" a="1"/>
  <c r="O30" i="21" s="1"/>
  <c r="P30" i="21" a="1"/>
  <c r="P30" i="21" s="1"/>
  <c r="Q30" i="21" a="1"/>
  <c r="Q30" i="21" s="1"/>
  <c r="R30" i="21" a="1"/>
  <c r="R30" i="21" s="1"/>
  <c r="C31" i="21" a="1"/>
  <c r="C31" i="21" s="1"/>
  <c r="D31" i="21" a="1"/>
  <c r="D31" i="21" s="1"/>
  <c r="E31" i="21" a="1"/>
  <c r="E31" i="21" s="1"/>
  <c r="F31" i="21" a="1"/>
  <c r="F31" i="21" s="1"/>
  <c r="G31" i="21" a="1"/>
  <c r="G31" i="21" s="1"/>
  <c r="H31" i="21" a="1"/>
  <c r="H31" i="21" s="1"/>
  <c r="I31" i="21" a="1"/>
  <c r="I31" i="21" s="1"/>
  <c r="J31" i="21" a="1"/>
  <c r="J31" i="21" s="1"/>
  <c r="K31" i="21" a="1"/>
  <c r="K31" i="21" s="1"/>
  <c r="L31" i="21" a="1"/>
  <c r="L31" i="21" s="1"/>
  <c r="M31" i="21" a="1"/>
  <c r="M31" i="21" s="1"/>
  <c r="N31" i="21" a="1"/>
  <c r="N31" i="21" s="1"/>
  <c r="O31" i="21" a="1"/>
  <c r="O31" i="21" s="1"/>
  <c r="P31" i="21" a="1"/>
  <c r="P31" i="21" s="1"/>
  <c r="Q31" i="21" a="1"/>
  <c r="Q31" i="21" s="1"/>
  <c r="R31" i="21" a="1"/>
  <c r="R31" i="21" s="1"/>
  <c r="C32" i="21" a="1"/>
  <c r="C32" i="21" s="1"/>
  <c r="D32" i="21" a="1"/>
  <c r="D32" i="21" s="1"/>
  <c r="E32" i="21" a="1"/>
  <c r="E32" i="21" s="1"/>
  <c r="F32" i="21" a="1"/>
  <c r="F32" i="21" s="1"/>
  <c r="G32" i="21" a="1"/>
  <c r="G32" i="21" s="1"/>
  <c r="H32" i="21" a="1"/>
  <c r="H32" i="21" s="1"/>
  <c r="I32" i="21" a="1"/>
  <c r="I32" i="21" s="1"/>
  <c r="J32" i="21" a="1"/>
  <c r="J32" i="21" s="1"/>
  <c r="K32" i="21" a="1"/>
  <c r="K32" i="21" s="1"/>
  <c r="L32" i="21" a="1"/>
  <c r="L32" i="21" s="1"/>
  <c r="M32" i="21" a="1"/>
  <c r="M32" i="21" s="1"/>
  <c r="N32" i="21" a="1"/>
  <c r="N32" i="21" s="1"/>
  <c r="O32" i="21" a="1"/>
  <c r="O32" i="21" s="1"/>
  <c r="P32" i="21" a="1"/>
  <c r="P32" i="21" s="1"/>
  <c r="Q32" i="21" a="1"/>
  <c r="Q32" i="21" s="1"/>
  <c r="R32" i="21" a="1"/>
  <c r="R32" i="21" s="1"/>
  <c r="C33" i="21" a="1"/>
  <c r="C33" i="21" s="1"/>
  <c r="D33" i="21" a="1"/>
  <c r="D33" i="21" s="1"/>
  <c r="E33" i="21" a="1"/>
  <c r="E33" i="21" s="1"/>
  <c r="F33" i="21" a="1"/>
  <c r="F33" i="21" s="1"/>
  <c r="G33" i="21" a="1"/>
  <c r="G33" i="21" s="1"/>
  <c r="H33" i="21" a="1"/>
  <c r="H33" i="21" s="1"/>
  <c r="I33" i="21" a="1"/>
  <c r="I33" i="21" s="1"/>
  <c r="J33" i="21" a="1"/>
  <c r="J33" i="21" s="1"/>
  <c r="K33" i="21" a="1"/>
  <c r="K33" i="21" s="1"/>
  <c r="L33" i="21" a="1"/>
  <c r="L33" i="21" s="1"/>
  <c r="M33" i="21" a="1"/>
  <c r="M33" i="21" s="1"/>
  <c r="N33" i="21" a="1"/>
  <c r="N33" i="21" s="1"/>
  <c r="O33" i="21" a="1"/>
  <c r="O33" i="21" s="1"/>
  <c r="P33" i="21" a="1"/>
  <c r="P33" i="21" s="1"/>
  <c r="Q33" i="21" a="1"/>
  <c r="Q33" i="21" s="1"/>
  <c r="R33" i="21" a="1"/>
  <c r="R33" i="21" s="1"/>
  <c r="C34" i="21" a="1"/>
  <c r="C34" i="21" s="1"/>
  <c r="D34" i="21" a="1"/>
  <c r="D34" i="21" s="1"/>
  <c r="E34" i="21" a="1"/>
  <c r="E34" i="21" s="1"/>
  <c r="F34" i="21" a="1"/>
  <c r="F34" i="21" s="1"/>
  <c r="G34" i="21" a="1"/>
  <c r="G34" i="21" s="1"/>
  <c r="H34" i="21" a="1"/>
  <c r="H34" i="21" s="1"/>
  <c r="I34" i="21" a="1"/>
  <c r="I34" i="21" s="1"/>
  <c r="J34" i="21" a="1"/>
  <c r="J34" i="21" s="1"/>
  <c r="K34" i="21" a="1"/>
  <c r="K34" i="21" s="1"/>
  <c r="L34" i="21" a="1"/>
  <c r="L34" i="21" s="1"/>
  <c r="M34" i="21" a="1"/>
  <c r="M34" i="21" s="1"/>
  <c r="N34" i="21" a="1"/>
  <c r="N34" i="21" s="1"/>
  <c r="O34" i="21" a="1"/>
  <c r="O34" i="21" s="1"/>
  <c r="P34" i="21" a="1"/>
  <c r="P34" i="21" s="1"/>
  <c r="Q34" i="21" a="1"/>
  <c r="Q34" i="21" s="1"/>
  <c r="R34" i="21" a="1"/>
  <c r="R34" i="21" s="1"/>
  <c r="C35" i="21" a="1"/>
  <c r="C35" i="21" s="1"/>
  <c r="D35" i="21" a="1"/>
  <c r="D35" i="21" s="1"/>
  <c r="E35" i="21" a="1"/>
  <c r="E35" i="21" s="1"/>
  <c r="F35" i="21" a="1"/>
  <c r="F35" i="21" s="1"/>
  <c r="G35" i="21" a="1"/>
  <c r="G35" i="21" s="1"/>
  <c r="H35" i="21" a="1"/>
  <c r="H35" i="21" s="1"/>
  <c r="I35" i="21" a="1"/>
  <c r="I35" i="21" s="1"/>
  <c r="J35" i="21" a="1"/>
  <c r="J35" i="21" s="1"/>
  <c r="K35" i="21" a="1"/>
  <c r="K35" i="21" s="1"/>
  <c r="L35" i="21" a="1"/>
  <c r="L35" i="21" s="1"/>
  <c r="M35" i="21" a="1"/>
  <c r="M35" i="21" s="1"/>
  <c r="N35" i="21" a="1"/>
  <c r="N35" i="21" s="1"/>
  <c r="O35" i="21" a="1"/>
  <c r="O35" i="21" s="1"/>
  <c r="P35" i="21" a="1"/>
  <c r="P35" i="21" s="1"/>
  <c r="Q35" i="21" a="1"/>
  <c r="Q35" i="21" s="1"/>
  <c r="R35" i="21" a="1"/>
  <c r="R35" i="21" s="1"/>
  <c r="C36" i="21" a="1"/>
  <c r="C36" i="21" s="1"/>
  <c r="D36" i="21" a="1"/>
  <c r="D36" i="21" s="1"/>
  <c r="E36" i="21" a="1"/>
  <c r="E36" i="21" s="1"/>
  <c r="F36" i="21" a="1"/>
  <c r="F36" i="21" s="1"/>
  <c r="G36" i="21" a="1"/>
  <c r="G36" i="21" s="1"/>
  <c r="H36" i="21" a="1"/>
  <c r="H36" i="21" s="1"/>
  <c r="I36" i="21" a="1"/>
  <c r="I36" i="21" s="1"/>
  <c r="J36" i="21" a="1"/>
  <c r="J36" i="21" s="1"/>
  <c r="K36" i="21" a="1"/>
  <c r="K36" i="21" s="1"/>
  <c r="L36" i="21" a="1"/>
  <c r="L36" i="21" s="1"/>
  <c r="M36" i="21" a="1"/>
  <c r="M36" i="21" s="1"/>
  <c r="N36" i="21" a="1"/>
  <c r="N36" i="21" s="1"/>
  <c r="O36" i="21" a="1"/>
  <c r="O36" i="21" s="1"/>
  <c r="P36" i="21" a="1"/>
  <c r="P36" i="21" s="1"/>
  <c r="Q36" i="21" a="1"/>
  <c r="Q36" i="21" s="1"/>
  <c r="R36" i="21" a="1"/>
  <c r="R36" i="21" s="1"/>
  <c r="C37" i="21" a="1"/>
  <c r="C37" i="21" s="1"/>
  <c r="D37" i="21" a="1"/>
  <c r="D37" i="21" s="1"/>
  <c r="E37" i="21" a="1"/>
  <c r="E37" i="21" s="1"/>
  <c r="F37" i="21" a="1"/>
  <c r="F37" i="21" s="1"/>
  <c r="G37" i="21" a="1"/>
  <c r="G37" i="21" s="1"/>
  <c r="H37" i="21" a="1"/>
  <c r="H37" i="21" s="1"/>
  <c r="I37" i="21" a="1"/>
  <c r="I37" i="21" s="1"/>
  <c r="J37" i="21" a="1"/>
  <c r="J37" i="21" s="1"/>
  <c r="K37" i="21" a="1"/>
  <c r="K37" i="21" s="1"/>
  <c r="L37" i="21" a="1"/>
  <c r="L37" i="21" s="1"/>
  <c r="M37" i="21" a="1"/>
  <c r="M37" i="21" s="1"/>
  <c r="N37" i="21" a="1"/>
  <c r="N37" i="21" s="1"/>
  <c r="O37" i="21" a="1"/>
  <c r="O37" i="21" s="1"/>
  <c r="P37" i="21" a="1"/>
  <c r="P37" i="21" s="1"/>
  <c r="Q37" i="21" a="1"/>
  <c r="Q37" i="21" s="1"/>
  <c r="R37" i="21" a="1"/>
  <c r="R37" i="21" s="1"/>
  <c r="C38" i="21" a="1"/>
  <c r="C38" i="21" s="1"/>
  <c r="D38" i="21" a="1"/>
  <c r="D38" i="21" s="1"/>
  <c r="E38" i="21" a="1"/>
  <c r="E38" i="21" s="1"/>
  <c r="F38" i="21" a="1"/>
  <c r="F38" i="21" s="1"/>
  <c r="G38" i="21" a="1"/>
  <c r="G38" i="21" s="1"/>
  <c r="H38" i="21" a="1"/>
  <c r="H38" i="21" s="1"/>
  <c r="I38" i="21" a="1"/>
  <c r="I38" i="21" s="1"/>
  <c r="J38" i="21" a="1"/>
  <c r="J38" i="21" s="1"/>
  <c r="K38" i="21" a="1"/>
  <c r="K38" i="21" s="1"/>
  <c r="L38" i="21" a="1"/>
  <c r="L38" i="21" s="1"/>
  <c r="M38" i="21" a="1"/>
  <c r="M38" i="21" s="1"/>
  <c r="N38" i="21" a="1"/>
  <c r="N38" i="21" s="1"/>
  <c r="O38" i="21" a="1"/>
  <c r="O38" i="21" s="1"/>
  <c r="P38" i="21" a="1"/>
  <c r="P38" i="21" s="1"/>
  <c r="Q38" i="21" a="1"/>
  <c r="Q38" i="21" s="1"/>
  <c r="R38" i="21" a="1"/>
  <c r="R38" i="21" s="1"/>
  <c r="C39" i="21" a="1"/>
  <c r="C39" i="21" s="1"/>
  <c r="D39" i="21" a="1"/>
  <c r="D39" i="21" s="1"/>
  <c r="E39" i="21" a="1"/>
  <c r="E39" i="21" s="1"/>
  <c r="F39" i="21" a="1"/>
  <c r="F39" i="21" s="1"/>
  <c r="G39" i="21" a="1"/>
  <c r="G39" i="21" s="1"/>
  <c r="H39" i="21" a="1"/>
  <c r="H39" i="21" s="1"/>
  <c r="I39" i="21" a="1"/>
  <c r="I39" i="21" s="1"/>
  <c r="J39" i="21" a="1"/>
  <c r="J39" i="21" s="1"/>
  <c r="K39" i="21" a="1"/>
  <c r="K39" i="21" s="1"/>
  <c r="L39" i="21" a="1"/>
  <c r="L39" i="21" s="1"/>
  <c r="M39" i="21" a="1"/>
  <c r="M39" i="21" s="1"/>
  <c r="N39" i="21" a="1"/>
  <c r="N39" i="21" s="1"/>
  <c r="O39" i="21" a="1"/>
  <c r="O39" i="21" s="1"/>
  <c r="P39" i="21" a="1"/>
  <c r="P39" i="21" s="1"/>
  <c r="Q39" i="21" a="1"/>
  <c r="Q39" i="21" s="1"/>
  <c r="R39" i="21" a="1"/>
  <c r="R39" i="21" s="1"/>
  <c r="C40" i="21" a="1"/>
  <c r="C40" i="21" s="1"/>
  <c r="D40" i="21" a="1"/>
  <c r="D40" i="21" s="1"/>
  <c r="E40" i="21" a="1"/>
  <c r="E40" i="21" s="1"/>
  <c r="F40" i="21" a="1"/>
  <c r="F40" i="21" s="1"/>
  <c r="G40" i="21" a="1"/>
  <c r="G40" i="21" s="1"/>
  <c r="H40" i="21" a="1"/>
  <c r="H40" i="21" s="1"/>
  <c r="I40" i="21" a="1"/>
  <c r="I40" i="21" s="1"/>
  <c r="J40" i="21" a="1"/>
  <c r="J40" i="21" s="1"/>
  <c r="K40" i="21" a="1"/>
  <c r="K40" i="21" s="1"/>
  <c r="L40" i="21" a="1"/>
  <c r="L40" i="21" s="1"/>
  <c r="M40" i="21" a="1"/>
  <c r="M40" i="21" s="1"/>
  <c r="N40" i="21" a="1"/>
  <c r="N40" i="21" s="1"/>
  <c r="O40" i="21" a="1"/>
  <c r="O40" i="21" s="1"/>
  <c r="P40" i="21" a="1"/>
  <c r="P40" i="21" s="1"/>
  <c r="Q40" i="21" a="1"/>
  <c r="Q40" i="21" s="1"/>
  <c r="R40" i="21" a="1"/>
  <c r="R40" i="21" s="1"/>
  <c r="C41" i="21" a="1"/>
  <c r="C41" i="21" s="1"/>
  <c r="D41" i="21" a="1"/>
  <c r="D41" i="21" s="1"/>
  <c r="E41" i="21" a="1"/>
  <c r="E41" i="21" s="1"/>
  <c r="F41" i="21" a="1"/>
  <c r="F41" i="21" s="1"/>
  <c r="G41" i="21" a="1"/>
  <c r="G41" i="21" s="1"/>
  <c r="H41" i="21" a="1"/>
  <c r="H41" i="21" s="1"/>
  <c r="I41" i="21" a="1"/>
  <c r="I41" i="21" s="1"/>
  <c r="J41" i="21" a="1"/>
  <c r="J41" i="21" s="1"/>
  <c r="K41" i="21" a="1"/>
  <c r="K41" i="21" s="1"/>
  <c r="L41" i="21" a="1"/>
  <c r="L41" i="21" s="1"/>
  <c r="M41" i="21" a="1"/>
  <c r="M41" i="21" s="1"/>
  <c r="N41" i="21" a="1"/>
  <c r="N41" i="21" s="1"/>
  <c r="O41" i="21" a="1"/>
  <c r="O41" i="21" s="1"/>
  <c r="P41" i="21" a="1"/>
  <c r="P41" i="21" s="1"/>
  <c r="Q41" i="21" a="1"/>
  <c r="Q41" i="21" s="1"/>
  <c r="R41" i="21" a="1"/>
  <c r="R41" i="21" s="1"/>
  <c r="C42" i="21" a="1"/>
  <c r="C42" i="21" s="1"/>
  <c r="D42" i="21" a="1"/>
  <c r="D42" i="21" s="1"/>
  <c r="E42" i="21" a="1"/>
  <c r="E42" i="21" s="1"/>
  <c r="F42" i="21" a="1"/>
  <c r="F42" i="21" s="1"/>
  <c r="G42" i="21" a="1"/>
  <c r="G42" i="21" s="1"/>
  <c r="H42" i="21" a="1"/>
  <c r="H42" i="21" s="1"/>
  <c r="I42" i="21" a="1"/>
  <c r="I42" i="21" s="1"/>
  <c r="J42" i="21" a="1"/>
  <c r="J42" i="21" s="1"/>
  <c r="K42" i="21" a="1"/>
  <c r="K42" i="21" s="1"/>
  <c r="L42" i="21" a="1"/>
  <c r="L42" i="21" s="1"/>
  <c r="M42" i="21" a="1"/>
  <c r="M42" i="21" s="1"/>
  <c r="N42" i="21" a="1"/>
  <c r="N42" i="21" s="1"/>
  <c r="O42" i="21" a="1"/>
  <c r="O42" i="21" s="1"/>
  <c r="P42" i="21" a="1"/>
  <c r="P42" i="21" s="1"/>
  <c r="Q42" i="21" a="1"/>
  <c r="Q42" i="21" s="1"/>
  <c r="R42" i="21" a="1"/>
  <c r="R42" i="21" s="1"/>
  <c r="C43" i="21" a="1"/>
  <c r="C43" i="21" s="1"/>
  <c r="D43" i="21" a="1"/>
  <c r="D43" i="21" s="1"/>
  <c r="E43" i="21" a="1"/>
  <c r="E43" i="21" s="1"/>
  <c r="F43" i="21" a="1"/>
  <c r="F43" i="21" s="1"/>
  <c r="G43" i="21" a="1"/>
  <c r="G43" i="21" s="1"/>
  <c r="H43" i="21" a="1"/>
  <c r="H43" i="21" s="1"/>
  <c r="I43" i="21" a="1"/>
  <c r="I43" i="21" s="1"/>
  <c r="J43" i="21" a="1"/>
  <c r="J43" i="21" s="1"/>
  <c r="K43" i="21" a="1"/>
  <c r="K43" i="21" s="1"/>
  <c r="L43" i="21" a="1"/>
  <c r="L43" i="21" s="1"/>
  <c r="M43" i="21" a="1"/>
  <c r="M43" i="21" s="1"/>
  <c r="N43" i="21" a="1"/>
  <c r="N43" i="21" s="1"/>
  <c r="O43" i="21" a="1"/>
  <c r="O43" i="21" s="1"/>
  <c r="P43" i="21" a="1"/>
  <c r="P43" i="21" s="1"/>
  <c r="Q43" i="21" a="1"/>
  <c r="Q43" i="21" s="1"/>
  <c r="R43" i="21" a="1"/>
  <c r="R43" i="21" s="1"/>
  <c r="C44" i="21" a="1"/>
  <c r="C44" i="21" s="1"/>
  <c r="D44" i="21" a="1"/>
  <c r="D44" i="21" s="1"/>
  <c r="E44" i="21" a="1"/>
  <c r="E44" i="21" s="1"/>
  <c r="F44" i="21" a="1"/>
  <c r="F44" i="21" s="1"/>
  <c r="G44" i="21" a="1"/>
  <c r="G44" i="21" s="1"/>
  <c r="H44" i="21" a="1"/>
  <c r="H44" i="21" s="1"/>
  <c r="I44" i="21" a="1"/>
  <c r="I44" i="21" s="1"/>
  <c r="J44" i="21" a="1"/>
  <c r="J44" i="21" s="1"/>
  <c r="K44" i="21" a="1"/>
  <c r="K44" i="21" s="1"/>
  <c r="L44" i="21" a="1"/>
  <c r="L44" i="21" s="1"/>
  <c r="M44" i="21" a="1"/>
  <c r="M44" i="21" s="1"/>
  <c r="N44" i="21" a="1"/>
  <c r="N44" i="21" s="1"/>
  <c r="O44" i="21" a="1"/>
  <c r="O44" i="21" s="1"/>
  <c r="P44" i="21" a="1"/>
  <c r="P44" i="21" s="1"/>
  <c r="Q44" i="21" a="1"/>
  <c r="Q44" i="21" s="1"/>
  <c r="R44" i="21" a="1"/>
  <c r="R44" i="21" s="1"/>
  <c r="C45" i="21" a="1"/>
  <c r="C45" i="21" s="1"/>
  <c r="D45" i="21" a="1"/>
  <c r="D45" i="21" s="1"/>
  <c r="E45" i="21" a="1"/>
  <c r="E45" i="21" s="1"/>
  <c r="F45" i="21" a="1"/>
  <c r="F45" i="21" s="1"/>
  <c r="G45" i="21" a="1"/>
  <c r="G45" i="21" s="1"/>
  <c r="H45" i="21" a="1"/>
  <c r="H45" i="21" s="1"/>
  <c r="I45" i="21" a="1"/>
  <c r="I45" i="21" s="1"/>
  <c r="J45" i="21" a="1"/>
  <c r="J45" i="21" s="1"/>
  <c r="K45" i="21" a="1"/>
  <c r="K45" i="21" s="1"/>
  <c r="L45" i="21" a="1"/>
  <c r="L45" i="21" s="1"/>
  <c r="M45" i="21" a="1"/>
  <c r="M45" i="21" s="1"/>
  <c r="N45" i="21" a="1"/>
  <c r="N45" i="21" s="1"/>
  <c r="O45" i="21" a="1"/>
  <c r="O45" i="21" s="1"/>
  <c r="P45" i="21" a="1"/>
  <c r="P45" i="21" s="1"/>
  <c r="Q45" i="21" a="1"/>
  <c r="Q45" i="21" s="1"/>
  <c r="R45" i="21" a="1"/>
  <c r="R45" i="21" s="1"/>
  <c r="C46" i="21" a="1"/>
  <c r="C46" i="21" s="1"/>
  <c r="D46" i="21" a="1"/>
  <c r="D46" i="21" s="1"/>
  <c r="E46" i="21" a="1"/>
  <c r="E46" i="21" s="1"/>
  <c r="F46" i="21" a="1"/>
  <c r="F46" i="21" s="1"/>
  <c r="G46" i="21" a="1"/>
  <c r="G46" i="21" s="1"/>
  <c r="H46" i="21" a="1"/>
  <c r="H46" i="21" s="1"/>
  <c r="I46" i="21" a="1"/>
  <c r="I46" i="21" s="1"/>
  <c r="J46" i="21" a="1"/>
  <c r="J46" i="21" s="1"/>
  <c r="K46" i="21" a="1"/>
  <c r="K46" i="21" s="1"/>
  <c r="L46" i="21" a="1"/>
  <c r="L46" i="21" s="1"/>
  <c r="M46" i="21" a="1"/>
  <c r="M46" i="21" s="1"/>
  <c r="N46" i="21" a="1"/>
  <c r="N46" i="21" s="1"/>
  <c r="O46" i="21" a="1"/>
  <c r="O46" i="21" s="1"/>
  <c r="P46" i="21" a="1"/>
  <c r="P46" i="21" s="1"/>
  <c r="Q46" i="21" a="1"/>
  <c r="Q46" i="21" s="1"/>
  <c r="R46" i="21" a="1"/>
  <c r="R46" i="21" s="1"/>
  <c r="C47" i="21" a="1"/>
  <c r="C47" i="21" s="1"/>
  <c r="D47" i="21" a="1"/>
  <c r="D47" i="21" s="1"/>
  <c r="E47" i="21" a="1"/>
  <c r="E47" i="21" s="1"/>
  <c r="F47" i="21" a="1"/>
  <c r="F47" i="21" s="1"/>
  <c r="G47" i="21" a="1"/>
  <c r="G47" i="21" s="1"/>
  <c r="H47" i="21" a="1"/>
  <c r="H47" i="21" s="1"/>
  <c r="I47" i="21" a="1"/>
  <c r="I47" i="21" s="1"/>
  <c r="J47" i="21" a="1"/>
  <c r="J47" i="21" s="1"/>
  <c r="K47" i="21" a="1"/>
  <c r="K47" i="21" s="1"/>
  <c r="L47" i="21" a="1"/>
  <c r="L47" i="21" s="1"/>
  <c r="M47" i="21" a="1"/>
  <c r="M47" i="21" s="1"/>
  <c r="N47" i="21" a="1"/>
  <c r="N47" i="21" s="1"/>
  <c r="O47" i="21" a="1"/>
  <c r="O47" i="21" s="1"/>
  <c r="P47" i="21" a="1"/>
  <c r="P47" i="21" s="1"/>
  <c r="Q47" i="21" a="1"/>
  <c r="Q47" i="21" s="1"/>
  <c r="R47" i="21" a="1"/>
  <c r="R47" i="21" s="1"/>
  <c r="C48" i="21" a="1"/>
  <c r="C48" i="21" s="1"/>
  <c r="D48" i="21" a="1"/>
  <c r="D48" i="21" s="1"/>
  <c r="E48" i="21" a="1"/>
  <c r="E48" i="21" s="1"/>
  <c r="F48" i="21" a="1"/>
  <c r="F48" i="21" s="1"/>
  <c r="G48" i="21" a="1"/>
  <c r="G48" i="21" s="1"/>
  <c r="H48" i="21" a="1"/>
  <c r="H48" i="21" s="1"/>
  <c r="I48" i="21" a="1"/>
  <c r="I48" i="21" s="1"/>
  <c r="J48" i="21" a="1"/>
  <c r="J48" i="21" s="1"/>
  <c r="K48" i="21" a="1"/>
  <c r="K48" i="21" s="1"/>
  <c r="L48" i="21" a="1"/>
  <c r="L48" i="21" s="1"/>
  <c r="M48" i="21" a="1"/>
  <c r="M48" i="21" s="1"/>
  <c r="N48" i="21" a="1"/>
  <c r="N48" i="21" s="1"/>
  <c r="O48" i="21" a="1"/>
  <c r="O48" i="21" s="1"/>
  <c r="P48" i="21" a="1"/>
  <c r="P48" i="21" s="1"/>
  <c r="Q48" i="21" a="1"/>
  <c r="Q48" i="21" s="1"/>
  <c r="R48" i="21" a="1"/>
  <c r="R48" i="21" s="1"/>
  <c r="C49" i="21" a="1"/>
  <c r="C49" i="21" s="1"/>
  <c r="D49" i="21" a="1"/>
  <c r="D49" i="21" s="1"/>
  <c r="E49" i="21" a="1"/>
  <c r="E49" i="21" s="1"/>
  <c r="F49" i="21" a="1"/>
  <c r="F49" i="21" s="1"/>
  <c r="G49" i="21" a="1"/>
  <c r="G49" i="21" s="1"/>
  <c r="H49" i="21" a="1"/>
  <c r="H49" i="21" s="1"/>
  <c r="I49" i="21" a="1"/>
  <c r="I49" i="21" s="1"/>
  <c r="J49" i="21" a="1"/>
  <c r="J49" i="21" s="1"/>
  <c r="K49" i="21" a="1"/>
  <c r="K49" i="21" s="1"/>
  <c r="L49" i="21" a="1"/>
  <c r="L49" i="21" s="1"/>
  <c r="M49" i="21" a="1"/>
  <c r="M49" i="21" s="1"/>
  <c r="N49" i="21" a="1"/>
  <c r="N49" i="21" s="1"/>
  <c r="O49" i="21" a="1"/>
  <c r="O49" i="21" s="1"/>
  <c r="P49" i="21" a="1"/>
  <c r="P49" i="21" s="1"/>
  <c r="Q49" i="21" a="1"/>
  <c r="Q49" i="21" s="1"/>
  <c r="R49" i="21" a="1"/>
  <c r="R49" i="21" s="1"/>
  <c r="R20" i="21" a="1"/>
  <c r="R20" i="21" s="1"/>
  <c r="Q20" i="21" a="1"/>
  <c r="Q20" i="21" s="1"/>
  <c r="P20" i="21" a="1"/>
  <c r="P20" i="21" s="1"/>
  <c r="O20" i="21" a="1"/>
  <c r="O20" i="21" s="1"/>
  <c r="N20" i="21" a="1"/>
  <c r="N20" i="21" s="1"/>
  <c r="M20" i="21" a="1"/>
  <c r="M20" i="21" s="1"/>
  <c r="L20" i="21" a="1"/>
  <c r="L20" i="21" s="1"/>
  <c r="K20" i="21" a="1"/>
  <c r="K20" i="21" s="1"/>
  <c r="J20" i="21" a="1"/>
  <c r="J20" i="21" s="1"/>
  <c r="I20" i="21" a="1"/>
  <c r="I20" i="21" s="1"/>
  <c r="H20" i="21" a="1"/>
  <c r="H20" i="21" s="1"/>
  <c r="G20" i="21" a="1"/>
  <c r="G20" i="21" s="1"/>
  <c r="F20" i="21" a="1"/>
  <c r="F20" i="21" s="1"/>
  <c r="E20" i="21" a="1"/>
  <c r="E20" i="21" s="1"/>
  <c r="D20" i="21" a="1"/>
  <c r="D20" i="21" s="1"/>
  <c r="C20" i="21" a="1"/>
  <c r="C20" i="21" s="1"/>
  <c r="C11" i="21" a="1"/>
  <c r="C11" i="21" s="1"/>
  <c r="D11" i="21" a="1"/>
  <c r="D11" i="21" s="1"/>
  <c r="E11" i="21" a="1"/>
  <c r="E11" i="21" s="1"/>
  <c r="F11" i="21" a="1"/>
  <c r="F11" i="21" s="1"/>
  <c r="G11" i="21" a="1"/>
  <c r="G11" i="21" s="1"/>
  <c r="H11" i="21" a="1"/>
  <c r="H11" i="21" s="1"/>
  <c r="I11" i="21" a="1"/>
  <c r="I11" i="21" s="1"/>
  <c r="J11" i="21" a="1"/>
  <c r="J11" i="21" s="1"/>
  <c r="K11" i="21" a="1"/>
  <c r="K11" i="21" s="1"/>
  <c r="L11" i="21" a="1"/>
  <c r="L11" i="21" s="1"/>
  <c r="M11" i="21" a="1"/>
  <c r="M11" i="21" s="1"/>
  <c r="N11" i="21" a="1"/>
  <c r="N11" i="21" s="1"/>
  <c r="O11" i="21" a="1"/>
  <c r="O11" i="21" s="1"/>
  <c r="P11" i="21" a="1"/>
  <c r="P11" i="21" s="1"/>
  <c r="Q11" i="21" a="1"/>
  <c r="Q11" i="21" s="1"/>
  <c r="R11" i="21" a="1"/>
  <c r="R11" i="21" s="1"/>
  <c r="C12" i="21" a="1"/>
  <c r="C12" i="21" s="1"/>
  <c r="D12" i="21" a="1"/>
  <c r="D12" i="21" s="1"/>
  <c r="E12" i="21" a="1"/>
  <c r="E12" i="21" s="1"/>
  <c r="F12" i="21" a="1"/>
  <c r="F12" i="21" s="1"/>
  <c r="G12" i="21" a="1"/>
  <c r="G12" i="21" s="1"/>
  <c r="H12" i="21" a="1"/>
  <c r="H12" i="21" s="1"/>
  <c r="I12" i="21" a="1"/>
  <c r="I12" i="21" s="1"/>
  <c r="J12" i="21" a="1"/>
  <c r="J12" i="21" s="1"/>
  <c r="K12" i="21" a="1"/>
  <c r="K12" i="21" s="1"/>
  <c r="L12" i="21" a="1"/>
  <c r="L12" i="21" s="1"/>
  <c r="M12" i="21" a="1"/>
  <c r="M12" i="21" s="1"/>
  <c r="N12" i="21" a="1"/>
  <c r="N12" i="21" s="1"/>
  <c r="O12" i="21" a="1"/>
  <c r="O12" i="21" s="1"/>
  <c r="P12" i="21" a="1"/>
  <c r="P12" i="21" s="1"/>
  <c r="Q12" i="21" a="1"/>
  <c r="Q12" i="21" s="1"/>
  <c r="R12" i="21" a="1"/>
  <c r="R12" i="21" s="1"/>
  <c r="C13" i="21" a="1"/>
  <c r="C13" i="21" s="1"/>
  <c r="D13" i="21" a="1"/>
  <c r="D13" i="21" s="1"/>
  <c r="E13" i="21" a="1"/>
  <c r="E13" i="21" s="1"/>
  <c r="F13" i="21" a="1"/>
  <c r="F13" i="21" s="1"/>
  <c r="G13" i="21" a="1"/>
  <c r="G13" i="21" s="1"/>
  <c r="H13" i="21" a="1"/>
  <c r="H13" i="21" s="1"/>
  <c r="I13" i="21" a="1"/>
  <c r="I13" i="21" s="1"/>
  <c r="J13" i="21" a="1"/>
  <c r="J13" i="21" s="1"/>
  <c r="K13" i="21" a="1"/>
  <c r="K13" i="21" s="1"/>
  <c r="L13" i="21" a="1"/>
  <c r="L13" i="21" s="1"/>
  <c r="M13" i="21" a="1"/>
  <c r="M13" i="21" s="1"/>
  <c r="N13" i="21" a="1"/>
  <c r="N13" i="21" s="1"/>
  <c r="O13" i="21" a="1"/>
  <c r="O13" i="21" s="1"/>
  <c r="P13" i="21" a="1"/>
  <c r="P13" i="21" s="1"/>
  <c r="Q13" i="21" a="1"/>
  <c r="Q13" i="21" s="1"/>
  <c r="R13" i="21" a="1"/>
  <c r="R13" i="21" s="1"/>
  <c r="C14" i="21" a="1"/>
  <c r="C14" i="21" s="1"/>
  <c r="D14" i="21" a="1"/>
  <c r="D14" i="21" s="1"/>
  <c r="E14" i="21" a="1"/>
  <c r="E14" i="21" s="1"/>
  <c r="F14" i="21" a="1"/>
  <c r="F14" i="21" s="1"/>
  <c r="G14" i="21" a="1"/>
  <c r="G14" i="21" s="1"/>
  <c r="H14" i="21" a="1"/>
  <c r="H14" i="21" s="1"/>
  <c r="I14" i="21" a="1"/>
  <c r="I14" i="21" s="1"/>
  <c r="J14" i="21" a="1"/>
  <c r="J14" i="21" s="1"/>
  <c r="K14" i="21" a="1"/>
  <c r="K14" i="21" s="1"/>
  <c r="L14" i="21" a="1"/>
  <c r="L14" i="21" s="1"/>
  <c r="M14" i="21" a="1"/>
  <c r="M14" i="21" s="1"/>
  <c r="N14" i="21" a="1"/>
  <c r="N14" i="21" s="1"/>
  <c r="O14" i="21" a="1"/>
  <c r="O14" i="21" s="1"/>
  <c r="P14" i="21" a="1"/>
  <c r="P14" i="21" s="1"/>
  <c r="Q14" i="21" a="1"/>
  <c r="Q14" i="21" s="1"/>
  <c r="R14" i="21" a="1"/>
  <c r="R14" i="21" s="1"/>
  <c r="T10" i="21" a="1"/>
  <c r="T10" i="21" s="1"/>
  <c r="S10" i="21" a="1"/>
  <c r="S10" i="21" s="1"/>
  <c r="R10" i="21" a="1"/>
  <c r="R10" i="21" s="1"/>
  <c r="Q10" i="21" a="1"/>
  <c r="Q10" i="21" s="1"/>
  <c r="P10" i="21" a="1"/>
  <c r="P10" i="21" s="1"/>
  <c r="O10" i="21" a="1"/>
  <c r="O10" i="21" s="1"/>
  <c r="N10" i="21" a="1"/>
  <c r="N10" i="21" s="1"/>
  <c r="M10" i="21" a="1"/>
  <c r="M10" i="21" s="1"/>
  <c r="L10" i="21" a="1"/>
  <c r="L10" i="21" s="1"/>
  <c r="J10" i="21" a="1"/>
  <c r="J10" i="21" s="1"/>
  <c r="I10" i="21" a="1"/>
  <c r="I10" i="21" s="1"/>
  <c r="H10" i="21" a="1"/>
  <c r="H10" i="21" s="1"/>
  <c r="G10" i="21" a="1"/>
  <c r="G10" i="21" s="1"/>
  <c r="F10" i="21" a="1"/>
  <c r="F10" i="21" s="1"/>
  <c r="D10" i="21" a="1"/>
  <c r="D10" i="21" s="1"/>
  <c r="E10" i="21" a="1"/>
  <c r="E10" i="21" s="1"/>
  <c r="K10" i="21" a="1"/>
  <c r="K10" i="21" s="1"/>
  <c r="C10" i="21" a="1"/>
  <c r="C10" i="21" s="1"/>
  <c r="A51" i="21"/>
  <c r="A16" i="21"/>
  <c r="A6" i="21"/>
  <c r="C287" i="19" l="1" a="1"/>
  <c r="C287" i="19" s="1"/>
  <c r="D287" i="19" a="1"/>
  <c r="D287" i="19" s="1"/>
  <c r="E287" i="19" a="1"/>
  <c r="E287" i="19" s="1"/>
  <c r="F287" i="19" a="1"/>
  <c r="F287" i="19" s="1"/>
  <c r="I287" i="19" a="1"/>
  <c r="I287" i="19" s="1"/>
  <c r="J287" i="19" a="1"/>
  <c r="J287" i="19" s="1"/>
  <c r="M287" i="19" a="1"/>
  <c r="M287" i="19" s="1"/>
  <c r="N287" i="19" a="1"/>
  <c r="N287" i="19" s="1"/>
  <c r="P287" i="19" a="1"/>
  <c r="P287" i="19" s="1"/>
  <c r="C288" i="19" a="1"/>
  <c r="C288" i="19" s="1"/>
  <c r="D288" i="19" a="1"/>
  <c r="D288" i="19" s="1"/>
  <c r="E288" i="19" a="1"/>
  <c r="E288" i="19" s="1"/>
  <c r="F288" i="19" a="1"/>
  <c r="F288" i="19" s="1"/>
  <c r="I288" i="19" a="1"/>
  <c r="I288" i="19" s="1"/>
  <c r="J288" i="19" a="1"/>
  <c r="J288" i="19" s="1"/>
  <c r="M288" i="19" a="1"/>
  <c r="M288" i="19" s="1"/>
  <c r="N288" i="19" a="1"/>
  <c r="N288" i="19" s="1"/>
  <c r="P288" i="19" a="1"/>
  <c r="P288" i="19" s="1"/>
  <c r="C289" i="19" a="1"/>
  <c r="C289" i="19" s="1"/>
  <c r="D289" i="19" a="1"/>
  <c r="D289" i="19" s="1"/>
  <c r="E289" i="19" a="1"/>
  <c r="E289" i="19" s="1"/>
  <c r="F289" i="19" a="1"/>
  <c r="F289" i="19" s="1"/>
  <c r="I289" i="19" a="1"/>
  <c r="I289" i="19" s="1"/>
  <c r="J289" i="19" a="1"/>
  <c r="J289" i="19" s="1"/>
  <c r="M289" i="19" a="1"/>
  <c r="M289" i="19" s="1"/>
  <c r="N289" i="19" a="1"/>
  <c r="N289" i="19" s="1"/>
  <c r="P289" i="19" a="1"/>
  <c r="P289" i="19" s="1"/>
  <c r="C290" i="19" a="1"/>
  <c r="C290" i="19" s="1"/>
  <c r="D290" i="19" a="1"/>
  <c r="D290" i="19" s="1"/>
  <c r="E290" i="19" a="1"/>
  <c r="E290" i="19" s="1"/>
  <c r="F290" i="19" a="1"/>
  <c r="F290" i="19" s="1"/>
  <c r="I290" i="19" a="1"/>
  <c r="I290" i="19" s="1"/>
  <c r="J290" i="19" a="1"/>
  <c r="J290" i="19" s="1"/>
  <c r="M290" i="19" a="1"/>
  <c r="M290" i="19" s="1"/>
  <c r="N290" i="19" a="1"/>
  <c r="N290" i="19" s="1"/>
  <c r="P290" i="19" a="1"/>
  <c r="P290" i="19" s="1"/>
  <c r="C291" i="19" a="1"/>
  <c r="C291" i="19" s="1"/>
  <c r="D291" i="19" a="1"/>
  <c r="D291" i="19" s="1"/>
  <c r="E291" i="19" a="1"/>
  <c r="E291" i="19" s="1"/>
  <c r="F291" i="19" a="1"/>
  <c r="F291" i="19" s="1"/>
  <c r="I291" i="19" a="1"/>
  <c r="I291" i="19" s="1"/>
  <c r="J291" i="19" a="1"/>
  <c r="J291" i="19" s="1"/>
  <c r="M291" i="19" a="1"/>
  <c r="M291" i="19" s="1"/>
  <c r="N291" i="19" a="1"/>
  <c r="N291" i="19" s="1"/>
  <c r="P291" i="19" a="1"/>
  <c r="P291" i="19" s="1"/>
  <c r="C292" i="19" a="1"/>
  <c r="C292" i="19" s="1"/>
  <c r="D292" i="19" a="1"/>
  <c r="D292" i="19" s="1"/>
  <c r="E292" i="19" a="1"/>
  <c r="E292" i="19" s="1"/>
  <c r="F292" i="19" a="1"/>
  <c r="F292" i="19" s="1"/>
  <c r="I292" i="19" a="1"/>
  <c r="I292" i="19" s="1"/>
  <c r="J292" i="19" a="1"/>
  <c r="J292" i="19" s="1"/>
  <c r="M292" i="19" a="1"/>
  <c r="M292" i="19"/>
  <c r="N292" i="19" a="1"/>
  <c r="N292" i="19" s="1"/>
  <c r="P292" i="19" a="1"/>
  <c r="P292" i="19" s="1"/>
  <c r="C293" i="19" a="1"/>
  <c r="C293" i="19" s="1"/>
  <c r="D293" i="19" a="1"/>
  <c r="D293" i="19" s="1"/>
  <c r="E293" i="19" a="1"/>
  <c r="E293" i="19" s="1"/>
  <c r="F293" i="19" a="1"/>
  <c r="F293" i="19" s="1"/>
  <c r="I293" i="19" a="1"/>
  <c r="I293" i="19" s="1"/>
  <c r="J293" i="19" a="1"/>
  <c r="J293" i="19" s="1"/>
  <c r="M293" i="19" a="1"/>
  <c r="M293" i="19" s="1"/>
  <c r="N293" i="19" a="1"/>
  <c r="N293" i="19" s="1"/>
  <c r="P293" i="19" a="1"/>
  <c r="P293" i="19" s="1"/>
  <c r="C294" i="19" a="1"/>
  <c r="C294" i="19" s="1"/>
  <c r="D294" i="19" a="1"/>
  <c r="D294" i="19" s="1"/>
  <c r="E294" i="19" a="1"/>
  <c r="E294" i="19" s="1"/>
  <c r="F294" i="19" a="1"/>
  <c r="F294" i="19" s="1"/>
  <c r="I294" i="19" a="1"/>
  <c r="I294" i="19" s="1"/>
  <c r="J294" i="19" a="1"/>
  <c r="J294" i="19" s="1"/>
  <c r="M294" i="19" a="1"/>
  <c r="M294" i="19" s="1"/>
  <c r="N294" i="19" a="1"/>
  <c r="N294" i="19" s="1"/>
  <c r="P294" i="19" a="1"/>
  <c r="P294" i="19" s="1"/>
  <c r="C295" i="19" a="1"/>
  <c r="C295" i="19" s="1"/>
  <c r="D295" i="19" a="1"/>
  <c r="D295" i="19" s="1"/>
  <c r="E295" i="19" a="1"/>
  <c r="E295" i="19" s="1"/>
  <c r="F295" i="19" a="1"/>
  <c r="F295" i="19" s="1"/>
  <c r="I295" i="19" a="1"/>
  <c r="I295" i="19" s="1"/>
  <c r="J295" i="19" a="1"/>
  <c r="J295" i="19" s="1"/>
  <c r="M295" i="19" a="1"/>
  <c r="M295" i="19" s="1"/>
  <c r="N295" i="19" a="1"/>
  <c r="N295" i="19" s="1"/>
  <c r="P295" i="19" a="1"/>
  <c r="P295" i="19" s="1"/>
  <c r="C296" i="19" a="1"/>
  <c r="C296" i="19" s="1"/>
  <c r="D296" i="19" a="1"/>
  <c r="D296" i="19" s="1"/>
  <c r="E296" i="19" a="1"/>
  <c r="E296" i="19"/>
  <c r="F296" i="19" a="1"/>
  <c r="F296" i="19" s="1"/>
  <c r="I296" i="19" a="1"/>
  <c r="I296" i="19" s="1"/>
  <c r="J296" i="19" a="1"/>
  <c r="J296" i="19" s="1"/>
  <c r="M296" i="19" a="1"/>
  <c r="M296" i="19" s="1"/>
  <c r="N296" i="19" a="1"/>
  <c r="N296" i="19" s="1"/>
  <c r="P296" i="19" a="1"/>
  <c r="P296" i="19" s="1"/>
  <c r="C297" i="19" a="1"/>
  <c r="C297" i="19" s="1"/>
  <c r="D297" i="19" a="1"/>
  <c r="D297" i="19" s="1"/>
  <c r="E297" i="19" a="1"/>
  <c r="E297" i="19" s="1"/>
  <c r="F297" i="19" a="1"/>
  <c r="F297" i="19" s="1"/>
  <c r="I297" i="19" a="1"/>
  <c r="I297" i="19" s="1"/>
  <c r="J297" i="19" a="1"/>
  <c r="J297" i="19" s="1"/>
  <c r="M297" i="19" a="1"/>
  <c r="M297" i="19" s="1"/>
  <c r="N297" i="19" a="1"/>
  <c r="N297" i="19" s="1"/>
  <c r="P297" i="19" a="1"/>
  <c r="P297" i="19" s="1"/>
  <c r="C298" i="19" a="1"/>
  <c r="C298" i="19" s="1"/>
  <c r="D298" i="19" a="1"/>
  <c r="D298" i="19" s="1"/>
  <c r="E298" i="19" a="1"/>
  <c r="E298" i="19" s="1"/>
  <c r="F298" i="19" a="1"/>
  <c r="F298" i="19" s="1"/>
  <c r="I298" i="19" a="1"/>
  <c r="I298" i="19" s="1"/>
  <c r="J298" i="19" a="1"/>
  <c r="J298" i="19" s="1"/>
  <c r="M298" i="19" a="1"/>
  <c r="M298" i="19" s="1"/>
  <c r="N298" i="19" a="1"/>
  <c r="N298" i="19" s="1"/>
  <c r="P298" i="19" a="1"/>
  <c r="P298" i="19" s="1"/>
  <c r="C299" i="19" a="1"/>
  <c r="C299" i="19" s="1"/>
  <c r="D299" i="19" a="1"/>
  <c r="D299" i="19" s="1"/>
  <c r="E299" i="19" a="1"/>
  <c r="E299" i="19" s="1"/>
  <c r="F299" i="19" a="1"/>
  <c r="F299" i="19" s="1"/>
  <c r="I299" i="19" a="1"/>
  <c r="I299" i="19" s="1"/>
  <c r="J299" i="19" a="1"/>
  <c r="J299" i="19" s="1"/>
  <c r="M299" i="19" a="1"/>
  <c r="M299" i="19" s="1"/>
  <c r="N299" i="19" a="1"/>
  <c r="N299" i="19"/>
  <c r="P299" i="19" a="1"/>
  <c r="P299" i="19" s="1"/>
  <c r="C300" i="19" a="1"/>
  <c r="C300" i="19" s="1"/>
  <c r="D300" i="19" a="1"/>
  <c r="D300" i="19" s="1"/>
  <c r="E300" i="19" a="1"/>
  <c r="E300" i="19" s="1"/>
  <c r="F300" i="19" a="1"/>
  <c r="F300" i="19" s="1"/>
  <c r="I300" i="19" a="1"/>
  <c r="I300" i="19" s="1"/>
  <c r="J300" i="19" a="1"/>
  <c r="J300" i="19" s="1"/>
  <c r="M300" i="19" a="1"/>
  <c r="M300" i="19" s="1"/>
  <c r="N300" i="19" a="1"/>
  <c r="N300" i="19" s="1"/>
  <c r="P300" i="19" a="1"/>
  <c r="P300" i="19" s="1"/>
  <c r="C301" i="19" a="1"/>
  <c r="C301" i="19" s="1"/>
  <c r="D301" i="19" a="1"/>
  <c r="D301" i="19" s="1"/>
  <c r="E301" i="19" a="1"/>
  <c r="E301" i="19" s="1"/>
  <c r="F301" i="19" a="1"/>
  <c r="F301" i="19" s="1"/>
  <c r="I301" i="19" a="1"/>
  <c r="I301" i="19" s="1"/>
  <c r="J301" i="19" a="1"/>
  <c r="J301" i="19" s="1"/>
  <c r="M301" i="19" a="1"/>
  <c r="M301" i="19" s="1"/>
  <c r="N301" i="19" a="1"/>
  <c r="N301" i="19" s="1"/>
  <c r="P301" i="19" a="1"/>
  <c r="P301" i="19" s="1"/>
  <c r="C302" i="19" a="1"/>
  <c r="C302" i="19" s="1"/>
  <c r="D302" i="19" a="1"/>
  <c r="D302" i="19" s="1"/>
  <c r="E302" i="19" a="1"/>
  <c r="E302" i="19" s="1"/>
  <c r="F302" i="19" a="1"/>
  <c r="F302" i="19" s="1"/>
  <c r="I302" i="19" a="1"/>
  <c r="I302" i="19"/>
  <c r="J302" i="19" a="1"/>
  <c r="J302" i="19" s="1"/>
  <c r="M302" i="19" a="1"/>
  <c r="M302" i="19" s="1"/>
  <c r="N302" i="19" a="1"/>
  <c r="N302" i="19" s="1"/>
  <c r="P302" i="19" a="1"/>
  <c r="P302" i="19" s="1"/>
  <c r="C303" i="19" a="1"/>
  <c r="C303" i="19" s="1"/>
  <c r="D303" i="19" a="1"/>
  <c r="D303" i="19" s="1"/>
  <c r="E303" i="19" a="1"/>
  <c r="E303" i="19" s="1"/>
  <c r="F303" i="19" a="1"/>
  <c r="F303" i="19" s="1"/>
  <c r="I303" i="19" a="1"/>
  <c r="I303" i="19" s="1"/>
  <c r="J303" i="19" a="1"/>
  <c r="J303" i="19" s="1"/>
  <c r="M303" i="19" a="1"/>
  <c r="M303" i="19" s="1"/>
  <c r="N303" i="19" a="1"/>
  <c r="N303" i="19" s="1"/>
  <c r="P303" i="19" a="1"/>
  <c r="P303" i="19" s="1"/>
  <c r="C304" i="19" a="1"/>
  <c r="C304" i="19" s="1"/>
  <c r="D304" i="19" a="1"/>
  <c r="D304" i="19" s="1"/>
  <c r="E304" i="19" a="1"/>
  <c r="E304" i="19" s="1"/>
  <c r="F304" i="19" a="1"/>
  <c r="F304" i="19" s="1"/>
  <c r="I304" i="19" a="1"/>
  <c r="I304" i="19" s="1"/>
  <c r="J304" i="19" a="1"/>
  <c r="J304" i="19" s="1"/>
  <c r="M304" i="19" a="1"/>
  <c r="M304" i="19" s="1"/>
  <c r="N304" i="19" a="1"/>
  <c r="N304" i="19" s="1"/>
  <c r="P304" i="19" a="1"/>
  <c r="P304" i="19" s="1"/>
  <c r="C305" i="19" a="1"/>
  <c r="C305" i="19" s="1"/>
  <c r="D305" i="19" a="1"/>
  <c r="D305" i="19" s="1"/>
  <c r="E305" i="19" a="1"/>
  <c r="E305" i="19" s="1"/>
  <c r="F305" i="19" a="1"/>
  <c r="F305" i="19" s="1"/>
  <c r="I305" i="19" a="1"/>
  <c r="I305" i="19" s="1"/>
  <c r="J305" i="19" a="1"/>
  <c r="J305" i="19" s="1"/>
  <c r="M305" i="19" a="1"/>
  <c r="M305" i="19" s="1"/>
  <c r="N305" i="19" a="1"/>
  <c r="N305" i="19" s="1"/>
  <c r="P305" i="19" a="1"/>
  <c r="P305" i="19" s="1"/>
  <c r="C306" i="19" a="1"/>
  <c r="C306" i="19"/>
  <c r="D306" i="19" a="1"/>
  <c r="D306" i="19" s="1"/>
  <c r="E306" i="19" a="1"/>
  <c r="E306" i="19" s="1"/>
  <c r="F306" i="19" a="1"/>
  <c r="F306" i="19" s="1"/>
  <c r="I306" i="19" a="1"/>
  <c r="I306" i="19" s="1"/>
  <c r="J306" i="19" a="1"/>
  <c r="J306" i="19" s="1"/>
  <c r="M306" i="19" a="1"/>
  <c r="M306" i="19" s="1"/>
  <c r="N306" i="19" a="1"/>
  <c r="N306" i="19" s="1"/>
  <c r="P306" i="19" a="1"/>
  <c r="P306" i="19" s="1"/>
  <c r="C307" i="19" a="1"/>
  <c r="C307" i="19" s="1"/>
  <c r="D307" i="19" a="1"/>
  <c r="D307" i="19" s="1"/>
  <c r="E307" i="19" a="1"/>
  <c r="E307" i="19" s="1"/>
  <c r="F307" i="19" a="1"/>
  <c r="F307" i="19"/>
  <c r="I307" i="19" a="1"/>
  <c r="I307" i="19" s="1"/>
  <c r="J307" i="19" a="1"/>
  <c r="J307" i="19" s="1"/>
  <c r="M307" i="19" a="1"/>
  <c r="M307" i="19" s="1"/>
  <c r="N307" i="19" a="1"/>
  <c r="N307" i="19" s="1"/>
  <c r="P307" i="19" a="1"/>
  <c r="P307" i="19" s="1"/>
  <c r="C308" i="19" a="1"/>
  <c r="C308" i="19" s="1"/>
  <c r="D308" i="19" a="1"/>
  <c r="D308" i="19" s="1"/>
  <c r="E308" i="19" a="1"/>
  <c r="E308" i="19" s="1"/>
  <c r="F308" i="19" a="1"/>
  <c r="F308" i="19" s="1"/>
  <c r="I308" i="19" a="1"/>
  <c r="I308" i="19" s="1"/>
  <c r="J308" i="19" a="1"/>
  <c r="J308" i="19" s="1"/>
  <c r="M308" i="19" a="1"/>
  <c r="M308" i="19" s="1"/>
  <c r="N308" i="19" a="1"/>
  <c r="N308" i="19" s="1"/>
  <c r="P308" i="19" a="1"/>
  <c r="P308" i="19" s="1"/>
  <c r="C309" i="19" a="1"/>
  <c r="C309" i="19" s="1"/>
  <c r="D309" i="19" a="1"/>
  <c r="D309" i="19" s="1"/>
  <c r="E309" i="19" a="1"/>
  <c r="E309" i="19" s="1"/>
  <c r="F309" i="19" a="1"/>
  <c r="F309" i="19" s="1"/>
  <c r="I309" i="19" a="1"/>
  <c r="I309" i="19" s="1"/>
  <c r="J309" i="19" a="1"/>
  <c r="J309" i="19"/>
  <c r="M309" i="19" a="1"/>
  <c r="M309" i="19" s="1"/>
  <c r="N309" i="19" a="1"/>
  <c r="N309" i="19" s="1"/>
  <c r="P309" i="19" a="1"/>
  <c r="P309" i="19" s="1"/>
  <c r="C310" i="19" a="1"/>
  <c r="C310" i="19" s="1"/>
  <c r="D310" i="19" a="1"/>
  <c r="D310" i="19" s="1"/>
  <c r="E310" i="19" a="1"/>
  <c r="E310" i="19" s="1"/>
  <c r="F310" i="19" a="1"/>
  <c r="F310" i="19" s="1"/>
  <c r="I310" i="19" a="1"/>
  <c r="I310" i="19" s="1"/>
  <c r="J310" i="19" a="1"/>
  <c r="J310" i="19" s="1"/>
  <c r="M310" i="19" a="1"/>
  <c r="M310" i="19" s="1"/>
  <c r="N310" i="19" a="1"/>
  <c r="N310" i="19" s="1"/>
  <c r="P310" i="19" a="1"/>
  <c r="P310" i="19"/>
  <c r="C311" i="19" a="1"/>
  <c r="C311" i="19" s="1"/>
  <c r="D311" i="19" a="1"/>
  <c r="D311" i="19" s="1"/>
  <c r="E311" i="19" a="1"/>
  <c r="E311" i="19" s="1"/>
  <c r="F311" i="19" a="1"/>
  <c r="F311" i="19" s="1"/>
  <c r="I311" i="19" a="1"/>
  <c r="I311" i="19" s="1"/>
  <c r="J311" i="19" a="1"/>
  <c r="J311" i="19" s="1"/>
  <c r="M311" i="19" a="1"/>
  <c r="M311" i="19" s="1"/>
  <c r="N311" i="19" a="1"/>
  <c r="N311" i="19" s="1"/>
  <c r="P311" i="19" a="1"/>
  <c r="P311" i="19" s="1"/>
  <c r="C312" i="19" a="1"/>
  <c r="C312" i="19" s="1"/>
  <c r="D312" i="19" a="1"/>
  <c r="D312" i="19" s="1"/>
  <c r="E312" i="19" a="1"/>
  <c r="E312" i="19" s="1"/>
  <c r="F312" i="19" a="1"/>
  <c r="F312" i="19" s="1"/>
  <c r="I312" i="19" a="1"/>
  <c r="I312" i="19" s="1"/>
  <c r="J312" i="19" a="1"/>
  <c r="J312" i="19" s="1"/>
  <c r="M312" i="19" a="1"/>
  <c r="M312" i="19" s="1"/>
  <c r="N312" i="19" a="1"/>
  <c r="N312" i="19" s="1"/>
  <c r="P312" i="19" a="1"/>
  <c r="P312" i="19" s="1"/>
  <c r="C313" i="19" a="1"/>
  <c r="C313" i="19" s="1"/>
  <c r="D313" i="19" a="1"/>
  <c r="D313" i="19"/>
  <c r="E313" i="19" a="1"/>
  <c r="E313" i="19" s="1"/>
  <c r="F313" i="19" a="1"/>
  <c r="F313" i="19" s="1"/>
  <c r="I313" i="19" a="1"/>
  <c r="I313" i="19" s="1"/>
  <c r="J313" i="19" a="1"/>
  <c r="J313" i="19" s="1"/>
  <c r="M313" i="19" a="1"/>
  <c r="M313" i="19" s="1"/>
  <c r="N313" i="19" a="1"/>
  <c r="N313" i="19" s="1"/>
  <c r="P313" i="19" a="1"/>
  <c r="P313" i="19" s="1"/>
  <c r="C314" i="19" a="1"/>
  <c r="C314" i="19" s="1"/>
  <c r="D314" i="19" a="1"/>
  <c r="D314" i="19" s="1"/>
  <c r="E314" i="19" a="1"/>
  <c r="E314" i="19" s="1"/>
  <c r="F314" i="19" a="1"/>
  <c r="F314" i="19" s="1"/>
  <c r="I314" i="19" a="1"/>
  <c r="I314" i="19"/>
  <c r="J314" i="19" a="1"/>
  <c r="J314" i="19" s="1"/>
  <c r="M314" i="19" a="1"/>
  <c r="M314" i="19" s="1"/>
  <c r="N314" i="19" a="1"/>
  <c r="N314" i="19" s="1"/>
  <c r="P314" i="19" a="1"/>
  <c r="P314" i="19" s="1"/>
  <c r="C315" i="19" a="1"/>
  <c r="C315" i="19" s="1"/>
  <c r="D315" i="19" a="1"/>
  <c r="D315" i="19" s="1"/>
  <c r="E315" i="19" a="1"/>
  <c r="E315" i="19" s="1"/>
  <c r="F315" i="19" a="1"/>
  <c r="F315" i="19" s="1"/>
  <c r="I315" i="19" a="1"/>
  <c r="I315" i="19" s="1"/>
  <c r="J315" i="19" a="1"/>
  <c r="J315" i="19" s="1"/>
  <c r="M315" i="19" a="1"/>
  <c r="M315" i="19" s="1"/>
  <c r="N315" i="19" a="1"/>
  <c r="N315" i="19" s="1"/>
  <c r="P315" i="19" a="1"/>
  <c r="P315" i="19" s="1"/>
  <c r="C316" i="19" a="1"/>
  <c r="C316" i="19" s="1"/>
  <c r="D316" i="19" a="1"/>
  <c r="D316" i="19" s="1"/>
  <c r="E316" i="19" a="1"/>
  <c r="E316" i="19" s="1"/>
  <c r="F316" i="19" a="1"/>
  <c r="F316" i="19" s="1"/>
  <c r="I316" i="19" a="1"/>
  <c r="I316" i="19" s="1"/>
  <c r="J316" i="19" a="1"/>
  <c r="J316" i="19" s="1"/>
  <c r="M316" i="19" a="1"/>
  <c r="M316" i="19"/>
  <c r="N316" i="19" a="1"/>
  <c r="N316" i="19" s="1"/>
  <c r="P316" i="19" a="1"/>
  <c r="P316" i="19" s="1"/>
  <c r="D253" i="19" a="1"/>
  <c r="D253" i="19" s="1"/>
  <c r="C254" i="19" a="1"/>
  <c r="C254" i="19" s="1"/>
  <c r="D254" i="19" a="1"/>
  <c r="D254" i="19" s="1"/>
  <c r="E254" i="19" a="1"/>
  <c r="E254" i="19" s="1"/>
  <c r="F254" i="19" a="1"/>
  <c r="F254" i="19"/>
  <c r="I254" i="19" a="1"/>
  <c r="I254" i="19" s="1"/>
  <c r="J254" i="19" a="1"/>
  <c r="J254" i="19" s="1"/>
  <c r="M254" i="19" a="1"/>
  <c r="M254" i="19" s="1"/>
  <c r="N254" i="19" a="1"/>
  <c r="N254" i="19" s="1"/>
  <c r="P254" i="19" a="1"/>
  <c r="P254" i="19" s="1"/>
  <c r="C255" i="19" a="1"/>
  <c r="C255" i="19" s="1"/>
  <c r="D255" i="19" a="1"/>
  <c r="D255" i="19" s="1"/>
  <c r="E255" i="19" a="1"/>
  <c r="E255" i="19" s="1"/>
  <c r="F255" i="19" a="1"/>
  <c r="F255" i="19" s="1"/>
  <c r="I255" i="19" a="1"/>
  <c r="I255" i="19" s="1"/>
  <c r="J255" i="19" a="1"/>
  <c r="J255" i="19" s="1"/>
  <c r="M255" i="19" a="1"/>
  <c r="M255" i="19"/>
  <c r="N255" i="19" a="1"/>
  <c r="N255" i="19" s="1"/>
  <c r="P255" i="19" a="1"/>
  <c r="P255" i="19" s="1"/>
  <c r="C256" i="19" a="1"/>
  <c r="C256" i="19" s="1"/>
  <c r="D256" i="19" a="1"/>
  <c r="D256" i="19" s="1"/>
  <c r="E256" i="19" a="1"/>
  <c r="E256" i="19" s="1"/>
  <c r="F256" i="19" a="1"/>
  <c r="F256" i="19" s="1"/>
  <c r="I256" i="19" a="1"/>
  <c r="I256" i="19" s="1"/>
  <c r="J256" i="19" a="1"/>
  <c r="J256" i="19" s="1"/>
  <c r="M256" i="19" a="1"/>
  <c r="M256" i="19" s="1"/>
  <c r="N256" i="19" a="1"/>
  <c r="N256" i="19" s="1"/>
  <c r="P256" i="19" a="1"/>
  <c r="P256" i="19" s="1"/>
  <c r="C257" i="19" a="1"/>
  <c r="C257" i="19" s="1"/>
  <c r="D257" i="19" a="1"/>
  <c r="D257" i="19" s="1"/>
  <c r="E257" i="19" a="1"/>
  <c r="E257" i="19" s="1"/>
  <c r="F257" i="19" a="1"/>
  <c r="F257" i="19" s="1"/>
  <c r="I257" i="19" a="1"/>
  <c r="I257" i="19" s="1"/>
  <c r="J257" i="19" a="1"/>
  <c r="J257" i="19" s="1"/>
  <c r="M257" i="19" a="1"/>
  <c r="M257" i="19" s="1"/>
  <c r="N257" i="19" a="1"/>
  <c r="N257" i="19" s="1"/>
  <c r="P257" i="19" a="1"/>
  <c r="P257" i="19"/>
  <c r="C258" i="19" a="1"/>
  <c r="C258" i="19" s="1"/>
  <c r="D258" i="19" a="1"/>
  <c r="D258" i="19" s="1"/>
  <c r="E258" i="19" a="1"/>
  <c r="E258" i="19" s="1"/>
  <c r="F258" i="19" a="1"/>
  <c r="F258" i="19" s="1"/>
  <c r="I258" i="19" a="1"/>
  <c r="I258" i="19" s="1"/>
  <c r="J258" i="19" a="1"/>
  <c r="J258" i="19" s="1"/>
  <c r="M258" i="19" a="1"/>
  <c r="M258" i="19" s="1"/>
  <c r="N258" i="19" a="1"/>
  <c r="N258" i="19" s="1"/>
  <c r="P258" i="19" a="1"/>
  <c r="P258" i="19" s="1"/>
  <c r="C259" i="19" a="1"/>
  <c r="C259" i="19" s="1"/>
  <c r="D259" i="19" a="1"/>
  <c r="D259" i="19" s="1"/>
  <c r="E259" i="19" a="1"/>
  <c r="E259" i="19"/>
  <c r="F259" i="19" a="1"/>
  <c r="F259" i="19" s="1"/>
  <c r="I259" i="19" a="1"/>
  <c r="I259" i="19" s="1"/>
  <c r="J259" i="19" a="1"/>
  <c r="J259" i="19" s="1"/>
  <c r="M259" i="19" a="1"/>
  <c r="M259" i="19" s="1"/>
  <c r="N259" i="19" a="1"/>
  <c r="N259" i="19" s="1"/>
  <c r="P259" i="19" a="1"/>
  <c r="P259" i="19" s="1"/>
  <c r="C260" i="19" a="1"/>
  <c r="C260" i="19" s="1"/>
  <c r="D260" i="19" a="1"/>
  <c r="D260" i="19" s="1"/>
  <c r="E260" i="19" a="1"/>
  <c r="E260" i="19" s="1"/>
  <c r="F260" i="19" a="1"/>
  <c r="F260" i="19" s="1"/>
  <c r="I260" i="19" a="1"/>
  <c r="I260" i="19" s="1"/>
  <c r="J260" i="19" a="1"/>
  <c r="J260" i="19" s="1"/>
  <c r="M260" i="19" a="1"/>
  <c r="M260" i="19" s="1"/>
  <c r="N260" i="19" a="1"/>
  <c r="N260" i="19" s="1"/>
  <c r="P260" i="19" a="1"/>
  <c r="P260" i="19" s="1"/>
  <c r="C261" i="19" a="1"/>
  <c r="C261" i="19" s="1"/>
  <c r="D261" i="19" a="1"/>
  <c r="D261" i="19" s="1"/>
  <c r="E261" i="19" a="1"/>
  <c r="E261" i="19" s="1"/>
  <c r="F261" i="19" a="1"/>
  <c r="F261" i="19" s="1"/>
  <c r="I261" i="19" a="1"/>
  <c r="I261" i="19"/>
  <c r="J261" i="19" a="1"/>
  <c r="J261" i="19" s="1"/>
  <c r="M261" i="19" a="1"/>
  <c r="M261" i="19" s="1"/>
  <c r="N261" i="19" a="1"/>
  <c r="N261" i="19" s="1"/>
  <c r="P261" i="19" a="1"/>
  <c r="P261" i="19" s="1"/>
  <c r="C262" i="19" a="1"/>
  <c r="C262" i="19" s="1"/>
  <c r="D262" i="19" a="1"/>
  <c r="D262" i="19" s="1"/>
  <c r="E262" i="19" a="1"/>
  <c r="E262" i="19" s="1"/>
  <c r="F262" i="19" a="1"/>
  <c r="F262" i="19" s="1"/>
  <c r="I262" i="19" a="1"/>
  <c r="I262" i="19" s="1"/>
  <c r="J262" i="19" a="1"/>
  <c r="J262" i="19" s="1"/>
  <c r="M262" i="19" a="1"/>
  <c r="M262" i="19" s="1"/>
  <c r="N262" i="19" a="1"/>
  <c r="N262" i="19" s="1"/>
  <c r="P262" i="19" a="1"/>
  <c r="P262" i="19" s="1"/>
  <c r="C263" i="19" a="1"/>
  <c r="C263" i="19" s="1"/>
  <c r="D263" i="19" a="1"/>
  <c r="D263" i="19" s="1"/>
  <c r="E263" i="19" a="1"/>
  <c r="E263" i="19" s="1"/>
  <c r="F263" i="19" a="1"/>
  <c r="F263" i="19" s="1"/>
  <c r="I263" i="19" a="1"/>
  <c r="I263" i="19" s="1"/>
  <c r="J263" i="19" a="1"/>
  <c r="J263" i="19" s="1"/>
  <c r="M263" i="19" a="1"/>
  <c r="M263" i="19" s="1"/>
  <c r="N263" i="19" a="1"/>
  <c r="N263" i="19" s="1"/>
  <c r="P263" i="19" a="1"/>
  <c r="P263" i="19" s="1"/>
  <c r="C264" i="19" a="1"/>
  <c r="C264" i="19" s="1"/>
  <c r="D264" i="19" a="1"/>
  <c r="D264" i="19" s="1"/>
  <c r="E264" i="19" a="1"/>
  <c r="E264" i="19" s="1"/>
  <c r="F264" i="19" a="1"/>
  <c r="F264" i="19" s="1"/>
  <c r="I264" i="19" a="1"/>
  <c r="I264" i="19" s="1"/>
  <c r="J264" i="19" a="1"/>
  <c r="J264" i="19" s="1"/>
  <c r="M264" i="19" a="1"/>
  <c r="M264" i="19" s="1"/>
  <c r="N264" i="19" a="1"/>
  <c r="N264" i="19" s="1"/>
  <c r="P264" i="19" a="1"/>
  <c r="P264" i="19" s="1"/>
  <c r="C265" i="19" a="1"/>
  <c r="C265" i="19"/>
  <c r="D265" i="19" a="1"/>
  <c r="D265" i="19" s="1"/>
  <c r="E265" i="19" a="1"/>
  <c r="E265" i="19" s="1"/>
  <c r="F265" i="19" a="1"/>
  <c r="F265" i="19" s="1"/>
  <c r="I265" i="19" a="1"/>
  <c r="I265" i="19" s="1"/>
  <c r="J265" i="19" a="1"/>
  <c r="J265" i="19" s="1"/>
  <c r="M265" i="19" a="1"/>
  <c r="M265" i="19" s="1"/>
  <c r="N265" i="19" a="1"/>
  <c r="N265" i="19" s="1"/>
  <c r="P265" i="19" a="1"/>
  <c r="P265" i="19" s="1"/>
  <c r="C266" i="19" a="1"/>
  <c r="C266" i="19" s="1"/>
  <c r="D266" i="19" a="1"/>
  <c r="D266" i="19" s="1"/>
  <c r="E266" i="19" a="1"/>
  <c r="E266" i="19" s="1"/>
  <c r="F266" i="19" a="1"/>
  <c r="F266" i="19" s="1"/>
  <c r="I266" i="19" a="1"/>
  <c r="I266" i="19" s="1"/>
  <c r="J266" i="19" a="1"/>
  <c r="J266" i="19" s="1"/>
  <c r="M266" i="19" a="1"/>
  <c r="M266" i="19" s="1"/>
  <c r="N266" i="19" a="1"/>
  <c r="N266" i="19" s="1"/>
  <c r="P266" i="19" a="1"/>
  <c r="P266" i="19" s="1"/>
  <c r="C267" i="19" a="1"/>
  <c r="C267" i="19" s="1"/>
  <c r="D267" i="19" a="1"/>
  <c r="D267" i="19" s="1"/>
  <c r="E267" i="19" a="1"/>
  <c r="E267" i="19" s="1"/>
  <c r="F267" i="19" a="1"/>
  <c r="F267" i="19" s="1"/>
  <c r="I267" i="19" a="1"/>
  <c r="I267" i="19" s="1"/>
  <c r="J267" i="19" a="1"/>
  <c r="J267" i="19" s="1"/>
  <c r="M267" i="19" a="1"/>
  <c r="M267" i="19" s="1"/>
  <c r="N267" i="19" a="1"/>
  <c r="N267" i="19" s="1"/>
  <c r="P267" i="19" a="1"/>
  <c r="P267" i="19" s="1"/>
  <c r="C268" i="19" a="1"/>
  <c r="C268" i="19" s="1"/>
  <c r="D268" i="19" a="1"/>
  <c r="D268" i="19" s="1"/>
  <c r="E268" i="19" a="1"/>
  <c r="E268" i="19" s="1"/>
  <c r="F268" i="19" a="1"/>
  <c r="F268" i="19" s="1"/>
  <c r="I268" i="19" a="1"/>
  <c r="I268" i="19" s="1"/>
  <c r="J268" i="19" a="1"/>
  <c r="J268" i="19"/>
  <c r="M268" i="19" a="1"/>
  <c r="M268" i="19" s="1"/>
  <c r="N268" i="19" a="1"/>
  <c r="N268" i="19" s="1"/>
  <c r="P268" i="19" a="1"/>
  <c r="P268" i="19" s="1"/>
  <c r="C269" i="19" a="1"/>
  <c r="C269" i="19" s="1"/>
  <c r="D269" i="19" a="1"/>
  <c r="D269" i="19" s="1"/>
  <c r="E269" i="19" a="1"/>
  <c r="E269" i="19" s="1"/>
  <c r="F269" i="19" a="1"/>
  <c r="F269" i="19" s="1"/>
  <c r="I269" i="19" a="1"/>
  <c r="I269" i="19" s="1"/>
  <c r="J269" i="19" a="1"/>
  <c r="J269" i="19" s="1"/>
  <c r="M269" i="19" a="1"/>
  <c r="M269" i="19" s="1"/>
  <c r="N269" i="19" a="1"/>
  <c r="N269" i="19" s="1"/>
  <c r="P269" i="19" a="1"/>
  <c r="P269" i="19" s="1"/>
  <c r="C270" i="19" a="1"/>
  <c r="C270" i="19" s="1"/>
  <c r="D270" i="19" a="1"/>
  <c r="D270" i="19" s="1"/>
  <c r="E270" i="19" a="1"/>
  <c r="E270" i="19" s="1"/>
  <c r="F270" i="19" a="1"/>
  <c r="F270" i="19" s="1"/>
  <c r="I270" i="19" a="1"/>
  <c r="I270" i="19" s="1"/>
  <c r="J270" i="19" a="1"/>
  <c r="J270" i="19" s="1"/>
  <c r="M270" i="19" a="1"/>
  <c r="M270" i="19" s="1"/>
  <c r="N270" i="19" a="1"/>
  <c r="N270" i="19" s="1"/>
  <c r="P270" i="19" a="1"/>
  <c r="P270" i="19" s="1"/>
  <c r="C271" i="19" a="1"/>
  <c r="C271" i="19" s="1"/>
  <c r="D271" i="19" a="1"/>
  <c r="D271" i="19" s="1"/>
  <c r="E271" i="19" a="1"/>
  <c r="E271" i="19" s="1"/>
  <c r="F271" i="19" a="1"/>
  <c r="F271" i="19" s="1"/>
  <c r="I271" i="19" a="1"/>
  <c r="I271" i="19" s="1"/>
  <c r="J271" i="19" a="1"/>
  <c r="J271" i="19" s="1"/>
  <c r="M271" i="19" a="1"/>
  <c r="M271" i="19" s="1"/>
  <c r="N271" i="19" a="1"/>
  <c r="N271" i="19" s="1"/>
  <c r="P271" i="19" a="1"/>
  <c r="P271" i="19" s="1"/>
  <c r="C272" i="19" a="1"/>
  <c r="C272" i="19" s="1"/>
  <c r="D272" i="19" a="1"/>
  <c r="D272" i="19" s="1"/>
  <c r="E272" i="19" a="1"/>
  <c r="E272" i="19" s="1"/>
  <c r="F272" i="19" a="1"/>
  <c r="F272" i="19" s="1"/>
  <c r="I272" i="19" a="1"/>
  <c r="I272" i="19" s="1"/>
  <c r="J272" i="19" a="1"/>
  <c r="J272" i="19" s="1"/>
  <c r="M272" i="19" a="1"/>
  <c r="M272" i="19" s="1"/>
  <c r="N272" i="19" a="1"/>
  <c r="N272" i="19" s="1"/>
  <c r="P272" i="19" a="1"/>
  <c r="P272" i="19" s="1"/>
  <c r="C273" i="19" a="1"/>
  <c r="C273" i="19" s="1"/>
  <c r="D273" i="19" a="1"/>
  <c r="D273" i="19" s="1"/>
  <c r="E273" i="19" a="1"/>
  <c r="E273" i="19" s="1"/>
  <c r="F273" i="19" a="1"/>
  <c r="F273" i="19" s="1"/>
  <c r="I273" i="19" a="1"/>
  <c r="I273" i="19" s="1"/>
  <c r="J273" i="19" a="1"/>
  <c r="J273" i="19" s="1"/>
  <c r="M273" i="19" a="1"/>
  <c r="M273" i="19" s="1"/>
  <c r="N273" i="19" a="1"/>
  <c r="N273" i="19" s="1"/>
  <c r="P273" i="19" a="1"/>
  <c r="P273" i="19" s="1"/>
  <c r="C274" i="19" a="1"/>
  <c r="C274" i="19" s="1"/>
  <c r="D274" i="19" a="1"/>
  <c r="D274" i="19" s="1"/>
  <c r="E274" i="19" a="1"/>
  <c r="E274" i="19" s="1"/>
  <c r="F274" i="19" a="1"/>
  <c r="F274" i="19" s="1"/>
  <c r="I274" i="19" a="1"/>
  <c r="I274" i="19" s="1"/>
  <c r="J274" i="19" a="1"/>
  <c r="J274" i="19" s="1"/>
  <c r="M274" i="19" a="1"/>
  <c r="M274" i="19" s="1"/>
  <c r="N274" i="19" a="1"/>
  <c r="N274" i="19"/>
  <c r="P274" i="19" a="1"/>
  <c r="P274" i="19" s="1"/>
  <c r="C275" i="19" a="1"/>
  <c r="C275" i="19" s="1"/>
  <c r="D275" i="19" a="1"/>
  <c r="D275" i="19" s="1"/>
  <c r="E275" i="19" a="1"/>
  <c r="E275" i="19"/>
  <c r="F275" i="19" a="1"/>
  <c r="F275" i="19" s="1"/>
  <c r="I275" i="19" a="1"/>
  <c r="I275" i="19" s="1"/>
  <c r="J275" i="19" a="1"/>
  <c r="J275" i="19" s="1"/>
  <c r="M275" i="19" a="1"/>
  <c r="M275" i="19"/>
  <c r="N275" i="19" a="1"/>
  <c r="N275" i="19" s="1"/>
  <c r="P275" i="19" a="1"/>
  <c r="P275" i="19" s="1"/>
  <c r="C276" i="19" a="1"/>
  <c r="C276" i="19" s="1"/>
  <c r="D276" i="19" a="1"/>
  <c r="D276" i="19" s="1"/>
  <c r="E276" i="19" a="1"/>
  <c r="E276" i="19" s="1"/>
  <c r="F276" i="19" a="1"/>
  <c r="F276" i="19" s="1"/>
  <c r="I276" i="19" a="1"/>
  <c r="I276" i="19" s="1"/>
  <c r="J276" i="19" a="1"/>
  <c r="J276" i="19" s="1"/>
  <c r="M276" i="19" a="1"/>
  <c r="M276" i="19" s="1"/>
  <c r="N276" i="19" a="1"/>
  <c r="N276" i="19" s="1"/>
  <c r="P276" i="19" a="1"/>
  <c r="P276" i="19" s="1"/>
  <c r="C277" i="19" a="1"/>
  <c r="C277" i="19" s="1"/>
  <c r="D277" i="19" a="1"/>
  <c r="D277" i="19" s="1"/>
  <c r="E277" i="19" a="1"/>
  <c r="E277" i="19" s="1"/>
  <c r="F277" i="19" a="1"/>
  <c r="F277" i="19" s="1"/>
  <c r="I277" i="19" a="1"/>
  <c r="I277" i="19" s="1"/>
  <c r="J277" i="19" a="1"/>
  <c r="J277" i="19" s="1"/>
  <c r="M277" i="19" a="1"/>
  <c r="M277" i="19" s="1"/>
  <c r="N277" i="19" a="1"/>
  <c r="N277" i="19" s="1"/>
  <c r="P277" i="19" a="1"/>
  <c r="P277" i="19" s="1"/>
  <c r="C278" i="19" a="1"/>
  <c r="C278" i="19" s="1"/>
  <c r="D278" i="19" a="1"/>
  <c r="D278" i="19" s="1"/>
  <c r="E278" i="19" a="1"/>
  <c r="E278" i="19" s="1"/>
  <c r="F278" i="19" a="1"/>
  <c r="F278" i="19"/>
  <c r="I278" i="19" a="1"/>
  <c r="I278" i="19" s="1"/>
  <c r="J278" i="19" a="1"/>
  <c r="J278" i="19" s="1"/>
  <c r="M278" i="19" a="1"/>
  <c r="M278" i="19" s="1"/>
  <c r="N278" i="19" a="1"/>
  <c r="N278" i="19" s="1"/>
  <c r="P278" i="19" a="1"/>
  <c r="P278" i="19" s="1"/>
  <c r="C279" i="19" a="1"/>
  <c r="C279" i="19" s="1"/>
  <c r="D279" i="19" a="1"/>
  <c r="D279" i="19" s="1"/>
  <c r="E279" i="19" a="1"/>
  <c r="E279" i="19" s="1"/>
  <c r="F279" i="19" a="1"/>
  <c r="F279" i="19" s="1"/>
  <c r="I279" i="19" a="1"/>
  <c r="I279" i="19" s="1"/>
  <c r="J279" i="19" a="1"/>
  <c r="J279" i="19" s="1"/>
  <c r="M279" i="19" a="1"/>
  <c r="M279" i="19" s="1"/>
  <c r="N279" i="19" a="1"/>
  <c r="N279" i="19" s="1"/>
  <c r="P279" i="19" a="1"/>
  <c r="P279" i="19" s="1"/>
  <c r="C280" i="19" a="1"/>
  <c r="C280" i="19" s="1"/>
  <c r="D280" i="19" a="1"/>
  <c r="D280" i="19" s="1"/>
  <c r="E280" i="19" a="1"/>
  <c r="E280" i="19" s="1"/>
  <c r="F280" i="19" a="1"/>
  <c r="F280" i="19" s="1"/>
  <c r="I280" i="19" a="1"/>
  <c r="I280" i="19" s="1"/>
  <c r="J280" i="19" a="1"/>
  <c r="J280" i="19" s="1"/>
  <c r="M280" i="19" a="1"/>
  <c r="M280" i="19" s="1"/>
  <c r="N280" i="19" a="1"/>
  <c r="N280" i="19" s="1"/>
  <c r="P280" i="19" a="1"/>
  <c r="P280" i="19" s="1"/>
  <c r="C226" i="19" a="1"/>
  <c r="C226" i="19" s="1"/>
  <c r="D226" i="19" a="1"/>
  <c r="D226" i="19" s="1"/>
  <c r="E226" i="19" a="1"/>
  <c r="E226" i="19" s="1"/>
  <c r="F226" i="19" a="1"/>
  <c r="F226" i="19" s="1"/>
  <c r="I226" i="19" a="1"/>
  <c r="I226" i="19" s="1"/>
  <c r="J226" i="19" a="1"/>
  <c r="J226" i="19" s="1"/>
  <c r="M226" i="19" a="1"/>
  <c r="M226" i="19" s="1"/>
  <c r="N226" i="19" a="1"/>
  <c r="N226" i="19" s="1"/>
  <c r="P226" i="19" a="1"/>
  <c r="P226" i="19" s="1"/>
  <c r="C227" i="19" a="1"/>
  <c r="C227" i="19" s="1"/>
  <c r="D227" i="19" a="1"/>
  <c r="D227" i="19" s="1"/>
  <c r="E227" i="19" a="1"/>
  <c r="E227" i="19" s="1"/>
  <c r="F227" i="19" a="1"/>
  <c r="F227" i="19" s="1"/>
  <c r="I227" i="19" a="1"/>
  <c r="I227" i="19" s="1"/>
  <c r="J227" i="19" a="1"/>
  <c r="J227" i="19" s="1"/>
  <c r="M227" i="19" a="1"/>
  <c r="M227" i="19" s="1"/>
  <c r="N227" i="19" a="1"/>
  <c r="N227" i="19" s="1"/>
  <c r="P227" i="19" a="1"/>
  <c r="P227" i="19" s="1"/>
  <c r="C228" i="19" a="1"/>
  <c r="C228" i="19" s="1"/>
  <c r="D228" i="19" a="1"/>
  <c r="D228" i="19" s="1"/>
  <c r="E228" i="19" a="1"/>
  <c r="E228" i="19" s="1"/>
  <c r="F228" i="19" a="1"/>
  <c r="F228" i="19" s="1"/>
  <c r="I228" i="19" a="1"/>
  <c r="I228" i="19" s="1"/>
  <c r="J228" i="19" a="1"/>
  <c r="J228" i="19" s="1"/>
  <c r="M228" i="19" a="1"/>
  <c r="M228" i="19" s="1"/>
  <c r="N228" i="19" a="1"/>
  <c r="N228" i="19" s="1"/>
  <c r="P228" i="19" a="1"/>
  <c r="P228" i="19" s="1"/>
  <c r="C229" i="19" a="1"/>
  <c r="C229" i="19" s="1"/>
  <c r="D229" i="19" a="1"/>
  <c r="D229" i="19" s="1"/>
  <c r="E229" i="19" a="1"/>
  <c r="E229" i="19" s="1"/>
  <c r="F229" i="19" a="1"/>
  <c r="F229" i="19" s="1"/>
  <c r="I229" i="19" a="1"/>
  <c r="I229" i="19" s="1"/>
  <c r="J229" i="19" a="1"/>
  <c r="J229" i="19" s="1"/>
  <c r="M229" i="19" a="1"/>
  <c r="M229" i="19" s="1"/>
  <c r="N229" i="19" a="1"/>
  <c r="N229" i="19" s="1"/>
  <c r="P229" i="19" a="1"/>
  <c r="P229" i="19" s="1"/>
  <c r="C230" i="19" a="1"/>
  <c r="C230" i="19" s="1"/>
  <c r="D230" i="19" a="1"/>
  <c r="D230" i="19" s="1"/>
  <c r="E230" i="19" a="1"/>
  <c r="E230" i="19" s="1"/>
  <c r="F230" i="19" a="1"/>
  <c r="F230" i="19" s="1"/>
  <c r="I230" i="19" a="1"/>
  <c r="I230" i="19" s="1"/>
  <c r="J230" i="19" a="1"/>
  <c r="J230" i="19" s="1"/>
  <c r="M230" i="19" a="1"/>
  <c r="M230" i="19" s="1"/>
  <c r="N230" i="19" a="1"/>
  <c r="N230" i="19" s="1"/>
  <c r="P230" i="19" a="1"/>
  <c r="P230" i="19" s="1"/>
  <c r="C231" i="19" a="1"/>
  <c r="C231" i="19" s="1"/>
  <c r="D231" i="19" a="1"/>
  <c r="D231" i="19" s="1"/>
  <c r="E231" i="19" a="1"/>
  <c r="E231" i="19" s="1"/>
  <c r="F231" i="19" a="1"/>
  <c r="F231" i="19" s="1"/>
  <c r="I231" i="19" a="1"/>
  <c r="I231" i="19" s="1"/>
  <c r="J231" i="19" a="1"/>
  <c r="J231" i="19" s="1"/>
  <c r="M231" i="19" a="1"/>
  <c r="M231" i="19" s="1"/>
  <c r="N231" i="19" a="1"/>
  <c r="N231" i="19" s="1"/>
  <c r="P231" i="19" a="1"/>
  <c r="P231" i="19" s="1"/>
  <c r="C232" i="19" a="1"/>
  <c r="C232" i="19" s="1"/>
  <c r="D232" i="19" a="1"/>
  <c r="D232" i="19" s="1"/>
  <c r="E232" i="19" a="1"/>
  <c r="E232" i="19" s="1"/>
  <c r="F232" i="19" a="1"/>
  <c r="F232" i="19" s="1"/>
  <c r="I232" i="19" a="1"/>
  <c r="I232" i="19" s="1"/>
  <c r="J232" i="19" a="1"/>
  <c r="J232" i="19" s="1"/>
  <c r="M232" i="19" a="1"/>
  <c r="M232" i="19" s="1"/>
  <c r="N232" i="19" a="1"/>
  <c r="N232" i="19" s="1"/>
  <c r="P232" i="19" a="1"/>
  <c r="P232" i="19" s="1"/>
  <c r="C233" i="19" a="1"/>
  <c r="C233" i="19" s="1"/>
  <c r="D233" i="19" a="1"/>
  <c r="D233" i="19" s="1"/>
  <c r="E233" i="19" a="1"/>
  <c r="E233" i="19" s="1"/>
  <c r="F233" i="19" a="1"/>
  <c r="F233" i="19" s="1"/>
  <c r="I233" i="19" a="1"/>
  <c r="I233" i="19" s="1"/>
  <c r="J233" i="19" a="1"/>
  <c r="J233" i="19" s="1"/>
  <c r="M233" i="19" a="1"/>
  <c r="M233" i="19" s="1"/>
  <c r="N233" i="19" a="1"/>
  <c r="N233" i="19" s="1"/>
  <c r="P233" i="19" a="1"/>
  <c r="P233" i="19" s="1"/>
  <c r="C234" i="19" a="1"/>
  <c r="C234" i="19" s="1"/>
  <c r="D234" i="19" a="1"/>
  <c r="D234" i="19" s="1"/>
  <c r="E234" i="19" a="1"/>
  <c r="E234" i="19" s="1"/>
  <c r="F234" i="19" a="1"/>
  <c r="F234" i="19" s="1"/>
  <c r="I234" i="19" a="1"/>
  <c r="I234" i="19" s="1"/>
  <c r="J234" i="19" a="1"/>
  <c r="J234" i="19" s="1"/>
  <c r="M234" i="19" a="1"/>
  <c r="M234" i="19" s="1"/>
  <c r="N234" i="19" a="1"/>
  <c r="N234" i="19" s="1"/>
  <c r="P234" i="19" a="1"/>
  <c r="P234" i="19" s="1"/>
  <c r="C235" i="19" a="1"/>
  <c r="C235" i="19" s="1"/>
  <c r="D235" i="19" a="1"/>
  <c r="D235" i="19" s="1"/>
  <c r="E235" i="19" a="1"/>
  <c r="E235" i="19" s="1"/>
  <c r="F235" i="19" a="1"/>
  <c r="F235" i="19" s="1"/>
  <c r="I235" i="19" a="1"/>
  <c r="I235" i="19" s="1"/>
  <c r="J235" i="19" a="1"/>
  <c r="J235" i="19" s="1"/>
  <c r="M235" i="19" a="1"/>
  <c r="M235" i="19" s="1"/>
  <c r="N235" i="19" a="1"/>
  <c r="N235" i="19" s="1"/>
  <c r="P235" i="19" a="1"/>
  <c r="P235" i="19" s="1"/>
  <c r="C236" i="19" a="1"/>
  <c r="C236" i="19" s="1"/>
  <c r="D236" i="19" a="1"/>
  <c r="D236" i="19" s="1"/>
  <c r="E236" i="19" a="1"/>
  <c r="E236" i="19" s="1"/>
  <c r="F236" i="19" a="1"/>
  <c r="F236" i="19" s="1"/>
  <c r="I236" i="19" a="1"/>
  <c r="I236" i="19" s="1"/>
  <c r="J236" i="19" a="1"/>
  <c r="J236" i="19" s="1"/>
  <c r="M236" i="19" a="1"/>
  <c r="M236" i="19" s="1"/>
  <c r="N236" i="19" a="1"/>
  <c r="N236" i="19" s="1"/>
  <c r="P236" i="19" a="1"/>
  <c r="P236" i="19" s="1"/>
  <c r="C237" i="19" a="1"/>
  <c r="C237" i="19" s="1"/>
  <c r="D237" i="19" a="1"/>
  <c r="D237" i="19" s="1"/>
  <c r="E237" i="19" a="1"/>
  <c r="E237" i="19" s="1"/>
  <c r="F237" i="19" a="1"/>
  <c r="F237" i="19" s="1"/>
  <c r="I237" i="19" a="1"/>
  <c r="I237" i="19" s="1"/>
  <c r="J237" i="19" a="1"/>
  <c r="J237" i="19" s="1"/>
  <c r="M237" i="19" a="1"/>
  <c r="M237" i="19" s="1"/>
  <c r="N237" i="19" a="1"/>
  <c r="N237" i="19" s="1"/>
  <c r="P237" i="19" a="1"/>
  <c r="P237" i="19" s="1"/>
  <c r="C238" i="19" a="1"/>
  <c r="C238" i="19" s="1"/>
  <c r="D238" i="19" a="1"/>
  <c r="D238" i="19" s="1"/>
  <c r="E238" i="19" a="1"/>
  <c r="E238" i="19" s="1"/>
  <c r="F238" i="19" a="1"/>
  <c r="F238" i="19" s="1"/>
  <c r="I238" i="19" a="1"/>
  <c r="I238" i="19" s="1"/>
  <c r="J238" i="19" a="1"/>
  <c r="J238" i="19" s="1"/>
  <c r="M238" i="19" a="1"/>
  <c r="M238" i="19" s="1"/>
  <c r="N238" i="19" a="1"/>
  <c r="N238" i="19" s="1"/>
  <c r="P238" i="19" a="1"/>
  <c r="P238" i="19" s="1"/>
  <c r="C239" i="19" a="1"/>
  <c r="C239" i="19" s="1"/>
  <c r="D239" i="19" a="1"/>
  <c r="D239" i="19" s="1"/>
  <c r="E239" i="19" a="1"/>
  <c r="E239" i="19" s="1"/>
  <c r="F239" i="19" a="1"/>
  <c r="F239" i="19" s="1"/>
  <c r="I239" i="19" a="1"/>
  <c r="I239" i="19" s="1"/>
  <c r="J239" i="19" a="1"/>
  <c r="J239" i="19" s="1"/>
  <c r="M239" i="19" a="1"/>
  <c r="M239" i="19" s="1"/>
  <c r="N239" i="19" a="1"/>
  <c r="N239" i="19" s="1"/>
  <c r="P239" i="19" a="1"/>
  <c r="P239" i="19" s="1"/>
  <c r="C240" i="19" a="1"/>
  <c r="C240" i="19" s="1"/>
  <c r="D240" i="19" a="1"/>
  <c r="D240" i="19" s="1"/>
  <c r="E240" i="19" a="1"/>
  <c r="E240" i="19" s="1"/>
  <c r="F240" i="19" a="1"/>
  <c r="F240" i="19" s="1"/>
  <c r="I240" i="19" a="1"/>
  <c r="I240" i="19" s="1"/>
  <c r="J240" i="19" a="1"/>
  <c r="J240" i="19" s="1"/>
  <c r="M240" i="19" a="1"/>
  <c r="M240" i="19" s="1"/>
  <c r="N240" i="19" a="1"/>
  <c r="N240" i="19" s="1"/>
  <c r="P240" i="19" a="1"/>
  <c r="P240" i="19" s="1"/>
  <c r="C241" i="19" a="1"/>
  <c r="C241" i="19" s="1"/>
  <c r="D241" i="19" a="1"/>
  <c r="D241" i="19" s="1"/>
  <c r="E241" i="19" a="1"/>
  <c r="E241" i="19" s="1"/>
  <c r="F241" i="19" a="1"/>
  <c r="F241" i="19" s="1"/>
  <c r="I241" i="19" a="1"/>
  <c r="I241" i="19" s="1"/>
  <c r="J241" i="19" a="1"/>
  <c r="J241" i="19" s="1"/>
  <c r="M241" i="19" a="1"/>
  <c r="M241" i="19" s="1"/>
  <c r="N241" i="19" a="1"/>
  <c r="N241" i="19" s="1"/>
  <c r="P241" i="19" a="1"/>
  <c r="P241" i="19" s="1"/>
  <c r="C242" i="19" a="1"/>
  <c r="C242" i="19" s="1"/>
  <c r="D242" i="19" a="1"/>
  <c r="D242" i="19" s="1"/>
  <c r="E242" i="19" a="1"/>
  <c r="E242" i="19" s="1"/>
  <c r="F242" i="19" a="1"/>
  <c r="F242" i="19" s="1"/>
  <c r="I242" i="19" a="1"/>
  <c r="I242" i="19" s="1"/>
  <c r="J242" i="19" a="1"/>
  <c r="J242" i="19" s="1"/>
  <c r="M242" i="19" a="1"/>
  <c r="M242" i="19" s="1"/>
  <c r="N242" i="19" a="1"/>
  <c r="N242" i="19" s="1"/>
  <c r="P242" i="19" a="1"/>
  <c r="P242" i="19" s="1"/>
  <c r="C243" i="19" a="1"/>
  <c r="C243" i="19" s="1"/>
  <c r="D243" i="19" a="1"/>
  <c r="D243" i="19" s="1"/>
  <c r="E243" i="19" a="1"/>
  <c r="E243" i="19" s="1"/>
  <c r="F243" i="19" a="1"/>
  <c r="F243" i="19" s="1"/>
  <c r="I243" i="19" a="1"/>
  <c r="I243" i="19" s="1"/>
  <c r="J243" i="19" a="1"/>
  <c r="J243" i="19" s="1"/>
  <c r="M243" i="19" a="1"/>
  <c r="M243" i="19" s="1"/>
  <c r="N243" i="19" a="1"/>
  <c r="N243" i="19" s="1"/>
  <c r="P243" i="19" a="1"/>
  <c r="P243" i="19" s="1"/>
  <c r="C244" i="19" a="1"/>
  <c r="C244" i="19" s="1"/>
  <c r="D244" i="19" a="1"/>
  <c r="D244" i="19" s="1"/>
  <c r="E244" i="19" a="1"/>
  <c r="E244" i="19" s="1"/>
  <c r="F244" i="19" a="1"/>
  <c r="F244" i="19" s="1"/>
  <c r="I244" i="19" a="1"/>
  <c r="I244" i="19" s="1"/>
  <c r="J244" i="19" a="1"/>
  <c r="J244" i="19" s="1"/>
  <c r="M244" i="19" a="1"/>
  <c r="M244" i="19" s="1"/>
  <c r="N244" i="19" a="1"/>
  <c r="N244" i="19" s="1"/>
  <c r="P244" i="19" a="1"/>
  <c r="P244" i="19" s="1"/>
  <c r="C245" i="19" a="1"/>
  <c r="C245" i="19" s="1"/>
  <c r="D245" i="19" a="1"/>
  <c r="D245" i="19" s="1"/>
  <c r="E245" i="19" a="1"/>
  <c r="E245" i="19" s="1"/>
  <c r="F245" i="19" a="1"/>
  <c r="F245" i="19" s="1"/>
  <c r="I245" i="19" a="1"/>
  <c r="I245" i="19" s="1"/>
  <c r="J245" i="19" a="1"/>
  <c r="J245" i="19" s="1"/>
  <c r="M245" i="19" a="1"/>
  <c r="M245" i="19" s="1"/>
  <c r="N245" i="19" a="1"/>
  <c r="N245" i="19" s="1"/>
  <c r="P245" i="19" a="1"/>
  <c r="P245" i="19" s="1"/>
  <c r="C246" i="19" a="1"/>
  <c r="C246" i="19" s="1"/>
  <c r="D246" i="19" a="1"/>
  <c r="D246" i="19" s="1"/>
  <c r="E246" i="19" a="1"/>
  <c r="E246" i="19" s="1"/>
  <c r="F246" i="19" a="1"/>
  <c r="F246" i="19" s="1"/>
  <c r="I246" i="19" a="1"/>
  <c r="I246" i="19" s="1"/>
  <c r="J246" i="19" a="1"/>
  <c r="J246" i="19" s="1"/>
  <c r="M246" i="19" a="1"/>
  <c r="M246" i="19" s="1"/>
  <c r="N246" i="19" a="1"/>
  <c r="N246" i="19" s="1"/>
  <c r="P246" i="19" a="1"/>
  <c r="P246" i="19" s="1"/>
  <c r="C247" i="19" a="1"/>
  <c r="C247" i="19" s="1"/>
  <c r="D247" i="19" a="1"/>
  <c r="D247" i="19" s="1"/>
  <c r="E247" i="19" a="1"/>
  <c r="E247" i="19" s="1"/>
  <c r="F247" i="19" a="1"/>
  <c r="F247" i="19" s="1"/>
  <c r="I247" i="19" a="1"/>
  <c r="I247" i="19" s="1"/>
  <c r="J247" i="19" a="1"/>
  <c r="J247" i="19" s="1"/>
  <c r="M247" i="19" a="1"/>
  <c r="M247" i="19" s="1"/>
  <c r="N247" i="19" a="1"/>
  <c r="N247" i="19" s="1"/>
  <c r="P247" i="19" a="1"/>
  <c r="P247" i="19" s="1"/>
  <c r="P225" i="19" a="1"/>
  <c r="P225" i="19" s="1"/>
  <c r="N225" i="19" a="1"/>
  <c r="N225" i="19" s="1"/>
  <c r="M225" i="19" a="1"/>
  <c r="M225" i="19" s="1"/>
  <c r="J225" i="19" a="1"/>
  <c r="J225" i="19" s="1"/>
  <c r="I225" i="19" a="1"/>
  <c r="I225" i="19" s="1"/>
  <c r="F225" i="19" a="1"/>
  <c r="F225" i="19" s="1"/>
  <c r="E225" i="19" a="1"/>
  <c r="E225" i="19" s="1"/>
  <c r="D225" i="19" a="1"/>
  <c r="D225" i="19" s="1"/>
  <c r="C225" i="19" a="1"/>
  <c r="C225" i="19" s="1"/>
  <c r="C112" i="20"/>
  <c r="C113" i="20"/>
  <c r="C114" i="20"/>
  <c r="C95" i="20" a="1"/>
  <c r="C95" i="20" s="1"/>
  <c r="D95" i="20" a="1"/>
  <c r="D95" i="20" s="1"/>
  <c r="E95" i="20" a="1"/>
  <c r="E95" i="20" s="1"/>
  <c r="F95" i="20" a="1"/>
  <c r="F95" i="20" s="1"/>
  <c r="I95" i="20" a="1"/>
  <c r="I95" i="20" s="1"/>
  <c r="J95" i="20" a="1"/>
  <c r="J95" i="20" s="1"/>
  <c r="M95" i="20" a="1"/>
  <c r="M95" i="20" s="1"/>
  <c r="N95" i="20" a="1"/>
  <c r="N95" i="20" s="1"/>
  <c r="C96" i="20" a="1"/>
  <c r="C96" i="20" s="1"/>
  <c r="D96" i="20" a="1"/>
  <c r="D96" i="20" s="1"/>
  <c r="E96" i="20" a="1"/>
  <c r="E96" i="20" s="1"/>
  <c r="F96" i="20" a="1"/>
  <c r="F96" i="20" s="1"/>
  <c r="I96" i="20" a="1"/>
  <c r="I96" i="20" s="1"/>
  <c r="J96" i="20" a="1"/>
  <c r="J96" i="20" s="1"/>
  <c r="M96" i="20" a="1"/>
  <c r="M96" i="20" s="1"/>
  <c r="N96" i="20" a="1"/>
  <c r="N96" i="20" s="1"/>
  <c r="C97" i="20" a="1"/>
  <c r="C97" i="20" s="1"/>
  <c r="D97" i="20" a="1"/>
  <c r="D97" i="20" s="1"/>
  <c r="E97" i="20" a="1"/>
  <c r="E97" i="20" s="1"/>
  <c r="F97" i="20" a="1"/>
  <c r="F97" i="20" s="1"/>
  <c r="I97" i="20" a="1"/>
  <c r="I97" i="20" s="1"/>
  <c r="J97" i="20" a="1"/>
  <c r="J97" i="20" s="1"/>
  <c r="M97" i="20" a="1"/>
  <c r="M97" i="20" s="1"/>
  <c r="N97" i="20" a="1"/>
  <c r="N97" i="20" s="1"/>
  <c r="C98" i="20" a="1"/>
  <c r="C98" i="20" s="1"/>
  <c r="D98" i="20" a="1"/>
  <c r="D98" i="20" s="1"/>
  <c r="E98" i="20" a="1"/>
  <c r="E98" i="20" s="1"/>
  <c r="F98" i="20" a="1"/>
  <c r="F98" i="20" s="1"/>
  <c r="I98" i="20" a="1"/>
  <c r="I98" i="20" s="1"/>
  <c r="J98" i="20" a="1"/>
  <c r="J98" i="20" s="1"/>
  <c r="M98" i="20" a="1"/>
  <c r="M98" i="20" s="1"/>
  <c r="N98" i="20" a="1"/>
  <c r="N98" i="20" s="1"/>
  <c r="C99" i="20" a="1"/>
  <c r="C99" i="20" s="1"/>
  <c r="D99" i="20" a="1"/>
  <c r="D99" i="20" s="1"/>
  <c r="E99" i="20" a="1"/>
  <c r="E99" i="20" s="1"/>
  <c r="F99" i="20" a="1"/>
  <c r="F99" i="20" s="1"/>
  <c r="I99" i="20" a="1"/>
  <c r="I99" i="20" s="1"/>
  <c r="J99" i="20" a="1"/>
  <c r="J99" i="20" s="1"/>
  <c r="M99" i="20" a="1"/>
  <c r="M99" i="20" s="1"/>
  <c r="N99" i="20" a="1"/>
  <c r="N99" i="20" s="1"/>
  <c r="C100" i="20" a="1"/>
  <c r="C100" i="20" s="1"/>
  <c r="D100" i="20" a="1"/>
  <c r="D100" i="20" s="1"/>
  <c r="E100" i="20" a="1"/>
  <c r="E100" i="20" s="1"/>
  <c r="F100" i="20" a="1"/>
  <c r="F100" i="20" s="1"/>
  <c r="I100" i="20" a="1"/>
  <c r="I100" i="20" s="1"/>
  <c r="J100" i="20" a="1"/>
  <c r="J100" i="20" s="1"/>
  <c r="M100" i="20" a="1"/>
  <c r="M100" i="20" s="1"/>
  <c r="N100" i="20" a="1"/>
  <c r="N100" i="20"/>
  <c r="C101" i="20" a="1"/>
  <c r="C101" i="20" s="1"/>
  <c r="D101" i="20" a="1"/>
  <c r="D101" i="20" s="1"/>
  <c r="E101" i="20" a="1"/>
  <c r="E101" i="20" s="1"/>
  <c r="F101" i="20" a="1"/>
  <c r="F101" i="20" s="1"/>
  <c r="I101" i="20" a="1"/>
  <c r="I101" i="20" s="1"/>
  <c r="J101" i="20" a="1"/>
  <c r="J101" i="20" s="1"/>
  <c r="M101" i="20" a="1"/>
  <c r="M101" i="20" s="1"/>
  <c r="N101" i="20" a="1"/>
  <c r="N101" i="20" s="1"/>
  <c r="C102" i="20" a="1"/>
  <c r="C102" i="20" s="1"/>
  <c r="D102" i="20" a="1"/>
  <c r="D102" i="20" s="1"/>
  <c r="E102" i="20" a="1"/>
  <c r="E102" i="20" s="1"/>
  <c r="F102" i="20" a="1"/>
  <c r="F102" i="20" s="1"/>
  <c r="I102" i="20" a="1"/>
  <c r="I102" i="20" s="1"/>
  <c r="J102" i="20" a="1"/>
  <c r="J102" i="20" s="1"/>
  <c r="M102" i="20" a="1"/>
  <c r="M102" i="20" s="1"/>
  <c r="N102" i="20" a="1"/>
  <c r="N102" i="20" s="1"/>
  <c r="C103" i="20" a="1"/>
  <c r="C103" i="20" s="1"/>
  <c r="D103" i="20" a="1"/>
  <c r="D103" i="20" s="1"/>
  <c r="E103" i="20" a="1"/>
  <c r="E103" i="20" s="1"/>
  <c r="F103" i="20" a="1"/>
  <c r="F103" i="20" s="1"/>
  <c r="I103" i="20" a="1"/>
  <c r="I103" i="20" s="1"/>
  <c r="J103" i="20" a="1"/>
  <c r="J103" i="20" s="1"/>
  <c r="M103" i="20" a="1"/>
  <c r="M103" i="20" s="1"/>
  <c r="N103" i="20" a="1"/>
  <c r="N103" i="20" s="1"/>
  <c r="C104" i="20" a="1"/>
  <c r="C104" i="20" s="1"/>
  <c r="D104" i="20" a="1"/>
  <c r="D104" i="20" s="1"/>
  <c r="E104" i="20" a="1"/>
  <c r="E104" i="20" s="1"/>
  <c r="F104" i="20" a="1"/>
  <c r="F104" i="20" s="1"/>
  <c r="I104" i="20" a="1"/>
  <c r="I104" i="20" s="1"/>
  <c r="J104" i="20" a="1"/>
  <c r="J104" i="20" s="1"/>
  <c r="M104" i="20" a="1"/>
  <c r="M104" i="20" s="1"/>
  <c r="N104" i="20" a="1"/>
  <c r="N104" i="20" s="1"/>
  <c r="P286" i="19" l="1" a="1"/>
  <c r="P286" i="19" s="1"/>
  <c r="N286" i="19" a="1"/>
  <c r="N286" i="19" s="1"/>
  <c r="M286" i="19" a="1"/>
  <c r="M286" i="19" s="1"/>
  <c r="J286" i="19" a="1"/>
  <c r="J286" i="19" s="1"/>
  <c r="I286" i="19" a="1"/>
  <c r="I286" i="19" s="1"/>
  <c r="F286" i="19" a="1"/>
  <c r="F286" i="19" s="1"/>
  <c r="E286" i="19" a="1"/>
  <c r="E286" i="19" s="1"/>
  <c r="D286" i="19" a="1"/>
  <c r="D286" i="19" s="1"/>
  <c r="C286" i="19" a="1"/>
  <c r="C286" i="19" s="1"/>
  <c r="P253" i="19" a="1"/>
  <c r="P253" i="19" s="1"/>
  <c r="N253" i="19" a="1"/>
  <c r="N253" i="19" s="1"/>
  <c r="M253" i="19" a="1"/>
  <c r="M253" i="19" s="1"/>
  <c r="J253" i="19" a="1"/>
  <c r="J253" i="19" s="1"/>
  <c r="I253" i="19" a="1"/>
  <c r="I253" i="19" s="1"/>
  <c r="F253" i="19" a="1"/>
  <c r="F253" i="19" s="1"/>
  <c r="E253" i="19" a="1"/>
  <c r="E253" i="19" s="1"/>
  <c r="C253" i="19" a="1"/>
  <c r="C253" i="19" s="1"/>
  <c r="A282" i="19" l="1"/>
  <c r="A249" i="19"/>
  <c r="A213" i="19"/>
  <c r="C468" i="12" l="1" a="1"/>
  <c r="C468" i="12" s="1"/>
  <c r="D468" i="12" a="1"/>
  <c r="D468" i="12" s="1"/>
  <c r="E468" i="12" a="1"/>
  <c r="E468" i="12" s="1"/>
  <c r="F468" i="12" a="1"/>
  <c r="F468" i="12" s="1"/>
  <c r="I468" i="12" a="1"/>
  <c r="I468" i="12" s="1"/>
  <c r="J468" i="12" a="1"/>
  <c r="J468" i="12" s="1"/>
  <c r="M468" i="12" a="1"/>
  <c r="M468" i="12" s="1"/>
  <c r="N468" i="12" a="1"/>
  <c r="N468" i="12" s="1"/>
  <c r="P468" i="12" a="1"/>
  <c r="P468" i="12" s="1"/>
  <c r="Q468" i="12" a="1"/>
  <c r="Q468" i="12" s="1"/>
  <c r="C469" i="12" a="1"/>
  <c r="C469" i="12" s="1"/>
  <c r="D469" i="12" a="1"/>
  <c r="D469" i="12" s="1"/>
  <c r="E469" i="12" a="1"/>
  <c r="E469" i="12" s="1"/>
  <c r="F469" i="12" a="1"/>
  <c r="F469" i="12" s="1"/>
  <c r="I469" i="12" a="1"/>
  <c r="I469" i="12" s="1"/>
  <c r="J469" i="12" a="1"/>
  <c r="J469" i="12" s="1"/>
  <c r="M469" i="12" a="1"/>
  <c r="M469" i="12" s="1"/>
  <c r="N469" i="12" a="1"/>
  <c r="N469" i="12" s="1"/>
  <c r="P469" i="12" a="1"/>
  <c r="P469" i="12" s="1"/>
  <c r="Q469" i="12" a="1"/>
  <c r="Q469" i="12" s="1"/>
  <c r="C470" i="12" a="1"/>
  <c r="C470" i="12" s="1"/>
  <c r="D470" i="12" a="1"/>
  <c r="D470" i="12" s="1"/>
  <c r="E470" i="12" a="1"/>
  <c r="E470" i="12" s="1"/>
  <c r="F470" i="12" a="1"/>
  <c r="F470" i="12" s="1"/>
  <c r="I470" i="12" a="1"/>
  <c r="I470" i="12" s="1"/>
  <c r="J470" i="12" a="1"/>
  <c r="J470" i="12" s="1"/>
  <c r="M470" i="12" a="1"/>
  <c r="M470" i="12" s="1"/>
  <c r="N470" i="12" a="1"/>
  <c r="N470" i="12" s="1"/>
  <c r="P470" i="12" a="1"/>
  <c r="P470" i="12" s="1"/>
  <c r="Q470" i="12" a="1"/>
  <c r="Q470" i="12" s="1"/>
  <c r="C471" i="12" a="1"/>
  <c r="C471" i="12" s="1"/>
  <c r="D471" i="12" a="1"/>
  <c r="D471" i="12" s="1"/>
  <c r="E471" i="12" a="1"/>
  <c r="E471" i="12" s="1"/>
  <c r="F471" i="12" a="1"/>
  <c r="F471" i="12" s="1"/>
  <c r="I471" i="12" a="1"/>
  <c r="I471" i="12" s="1"/>
  <c r="J471" i="12" a="1"/>
  <c r="J471" i="12" s="1"/>
  <c r="M471" i="12" a="1"/>
  <c r="M471" i="12" s="1"/>
  <c r="N471" i="12" a="1"/>
  <c r="N471" i="12" s="1"/>
  <c r="P471" i="12" a="1"/>
  <c r="P471" i="12" s="1"/>
  <c r="Q471" i="12" a="1"/>
  <c r="Q471" i="12" s="1"/>
  <c r="C472" i="12" a="1"/>
  <c r="C472" i="12" s="1"/>
  <c r="D472" i="12" a="1"/>
  <c r="D472" i="12" s="1"/>
  <c r="E472" i="12" a="1"/>
  <c r="E472" i="12" s="1"/>
  <c r="F472" i="12" a="1"/>
  <c r="F472" i="12" s="1"/>
  <c r="I472" i="12" a="1"/>
  <c r="I472" i="12" s="1"/>
  <c r="J472" i="12" a="1"/>
  <c r="J472" i="12" s="1"/>
  <c r="M472" i="12" a="1"/>
  <c r="M472" i="12" s="1"/>
  <c r="N472" i="12" a="1"/>
  <c r="N472" i="12" s="1"/>
  <c r="P472" i="12" a="1"/>
  <c r="P472" i="12" s="1"/>
  <c r="Q472" i="12" a="1"/>
  <c r="Q472" i="12" s="1"/>
  <c r="C473" i="12" a="1"/>
  <c r="C473" i="12" s="1"/>
  <c r="D473" i="12" a="1"/>
  <c r="D473" i="12" s="1"/>
  <c r="E473" i="12" a="1"/>
  <c r="E473" i="12" s="1"/>
  <c r="F473" i="12" a="1"/>
  <c r="F473" i="12" s="1"/>
  <c r="I473" i="12" a="1"/>
  <c r="I473" i="12" s="1"/>
  <c r="J473" i="12" a="1"/>
  <c r="J473" i="12" s="1"/>
  <c r="M473" i="12" a="1"/>
  <c r="M473" i="12" s="1"/>
  <c r="N473" i="12" a="1"/>
  <c r="N473" i="12" s="1"/>
  <c r="P473" i="12" a="1"/>
  <c r="P473" i="12" s="1"/>
  <c r="Q473" i="12" a="1"/>
  <c r="Q473" i="12" s="1"/>
  <c r="C474" i="12" a="1"/>
  <c r="C474" i="12" s="1"/>
  <c r="D474" i="12" a="1"/>
  <c r="D474" i="12" s="1"/>
  <c r="E474" i="12" a="1"/>
  <c r="E474" i="12" s="1"/>
  <c r="F474" i="12" a="1"/>
  <c r="F474" i="12" s="1"/>
  <c r="I474" i="12" a="1"/>
  <c r="I474" i="12" s="1"/>
  <c r="J474" i="12" a="1"/>
  <c r="J474" i="12" s="1"/>
  <c r="M474" i="12" a="1"/>
  <c r="M474" i="12" s="1"/>
  <c r="N474" i="12" a="1"/>
  <c r="N474" i="12" s="1"/>
  <c r="P474" i="12" a="1"/>
  <c r="P474" i="12" s="1"/>
  <c r="Q474" i="12" a="1"/>
  <c r="Q474" i="12" s="1"/>
  <c r="C475" i="12" a="1"/>
  <c r="C475" i="12" s="1"/>
  <c r="D475" i="12" a="1"/>
  <c r="D475" i="12" s="1"/>
  <c r="E475" i="12" a="1"/>
  <c r="E475" i="12" s="1"/>
  <c r="F475" i="12" a="1"/>
  <c r="F475" i="12" s="1"/>
  <c r="I475" i="12" a="1"/>
  <c r="I475" i="12" s="1"/>
  <c r="J475" i="12" a="1"/>
  <c r="J475" i="12" s="1"/>
  <c r="M475" i="12" a="1"/>
  <c r="M475" i="12" s="1"/>
  <c r="N475" i="12" a="1"/>
  <c r="N475" i="12" s="1"/>
  <c r="P475" i="12" a="1"/>
  <c r="P475" i="12" s="1"/>
  <c r="Q475" i="12" a="1"/>
  <c r="Q475" i="12" s="1"/>
  <c r="C476" i="12" a="1"/>
  <c r="C476" i="12" s="1"/>
  <c r="D476" i="12" a="1"/>
  <c r="D476" i="12" s="1"/>
  <c r="E476" i="12" a="1"/>
  <c r="E476" i="12" s="1"/>
  <c r="F476" i="12" a="1"/>
  <c r="F476" i="12" s="1"/>
  <c r="I476" i="12" a="1"/>
  <c r="I476" i="12" s="1"/>
  <c r="J476" i="12" a="1"/>
  <c r="J476" i="12" s="1"/>
  <c r="M476" i="12" a="1"/>
  <c r="M476" i="12" s="1"/>
  <c r="N476" i="12" a="1"/>
  <c r="N476" i="12" s="1"/>
  <c r="P476" i="12" a="1"/>
  <c r="P476" i="12" s="1"/>
  <c r="Q476" i="12" a="1"/>
  <c r="Q476" i="12" s="1"/>
  <c r="C477" i="12" a="1"/>
  <c r="C477" i="12" s="1"/>
  <c r="D477" i="12" a="1"/>
  <c r="D477" i="12" s="1"/>
  <c r="E477" i="12" a="1"/>
  <c r="E477" i="12" s="1"/>
  <c r="F477" i="12" a="1"/>
  <c r="F477" i="12" s="1"/>
  <c r="I477" i="12" a="1"/>
  <c r="I477" i="12" s="1"/>
  <c r="J477" i="12" a="1"/>
  <c r="J477" i="12" s="1"/>
  <c r="M477" i="12" a="1"/>
  <c r="M477" i="12" s="1"/>
  <c r="N477" i="12" a="1"/>
  <c r="N477" i="12" s="1"/>
  <c r="P477" i="12" a="1"/>
  <c r="P477" i="12" s="1"/>
  <c r="Q477" i="12" a="1"/>
  <c r="Q477" i="12" s="1"/>
  <c r="C478" i="12" a="1"/>
  <c r="C478" i="12" s="1"/>
  <c r="D478" i="12" a="1"/>
  <c r="D478" i="12" s="1"/>
  <c r="E478" i="12" a="1"/>
  <c r="E478" i="12" s="1"/>
  <c r="F478" i="12" a="1"/>
  <c r="F478" i="12" s="1"/>
  <c r="I478" i="12" a="1"/>
  <c r="I478" i="12" s="1"/>
  <c r="J478" i="12" a="1"/>
  <c r="J478" i="12" s="1"/>
  <c r="M478" i="12" a="1"/>
  <c r="M478" i="12" s="1"/>
  <c r="N478" i="12" a="1"/>
  <c r="N478" i="12" s="1"/>
  <c r="P478" i="12" a="1"/>
  <c r="P478" i="12" s="1"/>
  <c r="Q478" i="12" a="1"/>
  <c r="Q478" i="12" s="1"/>
  <c r="C479" i="12" a="1"/>
  <c r="C479" i="12" s="1"/>
  <c r="D479" i="12" a="1"/>
  <c r="D479" i="12" s="1"/>
  <c r="E479" i="12" a="1"/>
  <c r="E479" i="12" s="1"/>
  <c r="F479" i="12" a="1"/>
  <c r="F479" i="12" s="1"/>
  <c r="I479" i="12" a="1"/>
  <c r="I479" i="12" s="1"/>
  <c r="J479" i="12" a="1"/>
  <c r="J479" i="12" s="1"/>
  <c r="M479" i="12" a="1"/>
  <c r="M479" i="12" s="1"/>
  <c r="N479" i="12" a="1"/>
  <c r="N479" i="12" s="1"/>
  <c r="P479" i="12" a="1"/>
  <c r="P479" i="12" s="1"/>
  <c r="Q479" i="12" a="1"/>
  <c r="Q479" i="12" s="1"/>
  <c r="C480" i="12" a="1"/>
  <c r="C480" i="12" s="1"/>
  <c r="D480" i="12" a="1"/>
  <c r="D480" i="12" s="1"/>
  <c r="E480" i="12" a="1"/>
  <c r="E480" i="12" s="1"/>
  <c r="F480" i="12" a="1"/>
  <c r="F480" i="12" s="1"/>
  <c r="I480" i="12" a="1"/>
  <c r="I480" i="12" s="1"/>
  <c r="J480" i="12" a="1"/>
  <c r="J480" i="12" s="1"/>
  <c r="M480" i="12" a="1"/>
  <c r="M480" i="12" s="1"/>
  <c r="N480" i="12" a="1"/>
  <c r="N480" i="12" s="1"/>
  <c r="P480" i="12" a="1"/>
  <c r="P480" i="12" s="1"/>
  <c r="Q480" i="12" a="1"/>
  <c r="Q480" i="12" s="1"/>
  <c r="C481" i="12" a="1"/>
  <c r="C481" i="12" s="1"/>
  <c r="D481" i="12" a="1"/>
  <c r="D481" i="12" s="1"/>
  <c r="E481" i="12" a="1"/>
  <c r="E481" i="12" s="1"/>
  <c r="F481" i="12" a="1"/>
  <c r="F481" i="12" s="1"/>
  <c r="I481" i="12" a="1"/>
  <c r="I481" i="12" s="1"/>
  <c r="J481" i="12" a="1"/>
  <c r="J481" i="12" s="1"/>
  <c r="M481" i="12" a="1"/>
  <c r="M481" i="12" s="1"/>
  <c r="N481" i="12" a="1"/>
  <c r="N481" i="12" s="1"/>
  <c r="P481" i="12" a="1"/>
  <c r="P481" i="12" s="1"/>
  <c r="Q481" i="12" a="1"/>
  <c r="Q481" i="12" s="1"/>
  <c r="C482" i="12" a="1"/>
  <c r="C482" i="12" s="1"/>
  <c r="D482" i="12" a="1"/>
  <c r="D482" i="12" s="1"/>
  <c r="E482" i="12" a="1"/>
  <c r="E482" i="12" s="1"/>
  <c r="F482" i="12" a="1"/>
  <c r="F482" i="12" s="1"/>
  <c r="I482" i="12" a="1"/>
  <c r="I482" i="12" s="1"/>
  <c r="J482" i="12" a="1"/>
  <c r="J482" i="12" s="1"/>
  <c r="M482" i="12" a="1"/>
  <c r="M482" i="12" s="1"/>
  <c r="N482" i="12" a="1"/>
  <c r="N482" i="12" s="1"/>
  <c r="P482" i="12" a="1"/>
  <c r="P482" i="12" s="1"/>
  <c r="Q482" i="12" a="1"/>
  <c r="Q482" i="12" s="1"/>
  <c r="C483" i="12" a="1"/>
  <c r="C483" i="12" s="1"/>
  <c r="D483" i="12" a="1"/>
  <c r="D483" i="12" s="1"/>
  <c r="E483" i="12" a="1"/>
  <c r="E483" i="12" s="1"/>
  <c r="F483" i="12" a="1"/>
  <c r="F483" i="12" s="1"/>
  <c r="I483" i="12" a="1"/>
  <c r="I483" i="12" s="1"/>
  <c r="J483" i="12" a="1"/>
  <c r="J483" i="12" s="1"/>
  <c r="M483" i="12" a="1"/>
  <c r="M483" i="12" s="1"/>
  <c r="N483" i="12" a="1"/>
  <c r="N483" i="12" s="1"/>
  <c r="P483" i="12" a="1"/>
  <c r="P483" i="12" s="1"/>
  <c r="Q483" i="12" a="1"/>
  <c r="Q483" i="12" s="1"/>
  <c r="C484" i="12" a="1"/>
  <c r="C484" i="12" s="1"/>
  <c r="D484" i="12" a="1"/>
  <c r="D484" i="12" s="1"/>
  <c r="E484" i="12" a="1"/>
  <c r="E484" i="12" s="1"/>
  <c r="F484" i="12" a="1"/>
  <c r="F484" i="12" s="1"/>
  <c r="I484" i="12" a="1"/>
  <c r="I484" i="12" s="1"/>
  <c r="J484" i="12" a="1"/>
  <c r="J484" i="12" s="1"/>
  <c r="M484" i="12" a="1"/>
  <c r="M484" i="12" s="1"/>
  <c r="N484" i="12" a="1"/>
  <c r="N484" i="12" s="1"/>
  <c r="P484" i="12" a="1"/>
  <c r="P484" i="12" s="1"/>
  <c r="Q484" i="12" a="1"/>
  <c r="Q484" i="12" s="1"/>
  <c r="C485" i="12" a="1"/>
  <c r="C485" i="12" s="1"/>
  <c r="D485" i="12" a="1"/>
  <c r="D485" i="12" s="1"/>
  <c r="E485" i="12" a="1"/>
  <c r="E485" i="12" s="1"/>
  <c r="F485" i="12" a="1"/>
  <c r="F485" i="12" s="1"/>
  <c r="I485" i="12" a="1"/>
  <c r="I485" i="12" s="1"/>
  <c r="J485" i="12" a="1"/>
  <c r="J485" i="12" s="1"/>
  <c r="M485" i="12" a="1"/>
  <c r="M485" i="12" s="1"/>
  <c r="N485" i="12" a="1"/>
  <c r="N485" i="12" s="1"/>
  <c r="P485" i="12" a="1"/>
  <c r="P485" i="12" s="1"/>
  <c r="Q485" i="12" a="1"/>
  <c r="Q485" i="12" s="1"/>
  <c r="C486" i="12" a="1"/>
  <c r="C486" i="12" s="1"/>
  <c r="D486" i="12" a="1"/>
  <c r="D486" i="12" s="1"/>
  <c r="E486" i="12" a="1"/>
  <c r="E486" i="12" s="1"/>
  <c r="F486" i="12" a="1"/>
  <c r="F486" i="12" s="1"/>
  <c r="I486" i="12" a="1"/>
  <c r="I486" i="12" s="1"/>
  <c r="J486" i="12" a="1"/>
  <c r="J486" i="12" s="1"/>
  <c r="M486" i="12" a="1"/>
  <c r="M486" i="12" s="1"/>
  <c r="N486" i="12" a="1"/>
  <c r="N486" i="12" s="1"/>
  <c r="P486" i="12" a="1"/>
  <c r="P486" i="12" s="1"/>
  <c r="Q486" i="12" a="1"/>
  <c r="Q486" i="12" s="1"/>
  <c r="C487" i="12" a="1"/>
  <c r="C487" i="12" s="1"/>
  <c r="D487" i="12" a="1"/>
  <c r="D487" i="12" s="1"/>
  <c r="E487" i="12" a="1"/>
  <c r="E487" i="12" s="1"/>
  <c r="F487" i="12" a="1"/>
  <c r="F487" i="12" s="1"/>
  <c r="I487" i="12" a="1"/>
  <c r="I487" i="12" s="1"/>
  <c r="J487" i="12" a="1"/>
  <c r="J487" i="12" s="1"/>
  <c r="M487" i="12" a="1"/>
  <c r="M487" i="12" s="1"/>
  <c r="N487" i="12" a="1"/>
  <c r="N487" i="12" s="1"/>
  <c r="P487" i="12" a="1"/>
  <c r="P487" i="12" s="1"/>
  <c r="Q487" i="12" a="1"/>
  <c r="Q487" i="12" s="1"/>
  <c r="C488" i="12" a="1"/>
  <c r="C488" i="12" s="1"/>
  <c r="D488" i="12" a="1"/>
  <c r="D488" i="12" s="1"/>
  <c r="E488" i="12" a="1"/>
  <c r="E488" i="12" s="1"/>
  <c r="F488" i="12" a="1"/>
  <c r="F488" i="12" s="1"/>
  <c r="I488" i="12" a="1"/>
  <c r="I488" i="12" s="1"/>
  <c r="J488" i="12" a="1"/>
  <c r="J488" i="12" s="1"/>
  <c r="M488" i="12" a="1"/>
  <c r="M488" i="12" s="1"/>
  <c r="N488" i="12" a="1"/>
  <c r="N488" i="12" s="1"/>
  <c r="P488" i="12" a="1"/>
  <c r="P488" i="12" s="1"/>
  <c r="Q488" i="12" a="1"/>
  <c r="Q488" i="12" s="1"/>
  <c r="C489" i="12" a="1"/>
  <c r="C489" i="12" s="1"/>
  <c r="D489" i="12" a="1"/>
  <c r="D489" i="12" s="1"/>
  <c r="E489" i="12" a="1"/>
  <c r="E489" i="12" s="1"/>
  <c r="F489" i="12" a="1"/>
  <c r="F489" i="12" s="1"/>
  <c r="I489" i="12" a="1"/>
  <c r="I489" i="12" s="1"/>
  <c r="J489" i="12" a="1"/>
  <c r="J489" i="12" s="1"/>
  <c r="M489" i="12" a="1"/>
  <c r="M489" i="12" s="1"/>
  <c r="N489" i="12" a="1"/>
  <c r="N489" i="12" s="1"/>
  <c r="P489" i="12" a="1"/>
  <c r="P489" i="12" s="1"/>
  <c r="Q489" i="12" a="1"/>
  <c r="Q489" i="12" s="1"/>
  <c r="C490" i="12" a="1"/>
  <c r="C490" i="12" s="1"/>
  <c r="D490" i="12" a="1"/>
  <c r="D490" i="12" s="1"/>
  <c r="E490" i="12" a="1"/>
  <c r="E490" i="12" s="1"/>
  <c r="F490" i="12" a="1"/>
  <c r="F490" i="12" s="1"/>
  <c r="I490" i="12" a="1"/>
  <c r="I490" i="12" s="1"/>
  <c r="J490" i="12" a="1"/>
  <c r="J490" i="12" s="1"/>
  <c r="M490" i="12" a="1"/>
  <c r="M490" i="12" s="1"/>
  <c r="N490" i="12" a="1"/>
  <c r="N490" i="12" s="1"/>
  <c r="P490" i="12" a="1"/>
  <c r="P490" i="12" s="1"/>
  <c r="Q490" i="12" a="1"/>
  <c r="Q490" i="12" s="1"/>
  <c r="C491" i="12" a="1"/>
  <c r="C491" i="12" s="1"/>
  <c r="D491" i="12" a="1"/>
  <c r="D491" i="12" s="1"/>
  <c r="E491" i="12" a="1"/>
  <c r="E491" i="12" s="1"/>
  <c r="F491" i="12" a="1"/>
  <c r="F491" i="12" s="1"/>
  <c r="I491" i="12" a="1"/>
  <c r="I491" i="12" s="1"/>
  <c r="J491" i="12" a="1"/>
  <c r="J491" i="12" s="1"/>
  <c r="M491" i="12" a="1"/>
  <c r="M491" i="12" s="1"/>
  <c r="N491" i="12" a="1"/>
  <c r="N491" i="12" s="1"/>
  <c r="P491" i="12" a="1"/>
  <c r="P491" i="12" s="1"/>
  <c r="Q491" i="12" a="1"/>
  <c r="Q491" i="12" s="1"/>
  <c r="C492" i="12" a="1"/>
  <c r="C492" i="12" s="1"/>
  <c r="D492" i="12" a="1"/>
  <c r="D492" i="12" s="1"/>
  <c r="E492" i="12" a="1"/>
  <c r="E492" i="12" s="1"/>
  <c r="F492" i="12" a="1"/>
  <c r="F492" i="12" s="1"/>
  <c r="I492" i="12" a="1"/>
  <c r="I492" i="12" s="1"/>
  <c r="J492" i="12" a="1"/>
  <c r="J492" i="12" s="1"/>
  <c r="M492" i="12" a="1"/>
  <c r="M492" i="12" s="1"/>
  <c r="N492" i="12" a="1"/>
  <c r="N492" i="12" s="1"/>
  <c r="P492" i="12" a="1"/>
  <c r="P492" i="12" s="1"/>
  <c r="Q492" i="12" a="1"/>
  <c r="Q492" i="12" s="1"/>
  <c r="C493" i="12" a="1"/>
  <c r="C493" i="12" s="1"/>
  <c r="D493" i="12" a="1"/>
  <c r="D493" i="12" s="1"/>
  <c r="E493" i="12" a="1"/>
  <c r="E493" i="12" s="1"/>
  <c r="F493" i="12" a="1"/>
  <c r="F493" i="12" s="1"/>
  <c r="I493" i="12" a="1"/>
  <c r="I493" i="12" s="1"/>
  <c r="J493" i="12" a="1"/>
  <c r="J493" i="12" s="1"/>
  <c r="M493" i="12" a="1"/>
  <c r="M493" i="12" s="1"/>
  <c r="N493" i="12" a="1"/>
  <c r="N493" i="12" s="1"/>
  <c r="P493" i="12" a="1"/>
  <c r="P493" i="12" s="1"/>
  <c r="Q493" i="12" a="1"/>
  <c r="Q493" i="12" s="1"/>
  <c r="C494" i="12" a="1"/>
  <c r="C494" i="12" s="1"/>
  <c r="D494" i="12" a="1"/>
  <c r="D494" i="12" s="1"/>
  <c r="E494" i="12" a="1"/>
  <c r="E494" i="12" s="1"/>
  <c r="F494" i="12" a="1"/>
  <c r="F494" i="12" s="1"/>
  <c r="I494" i="12" a="1"/>
  <c r="I494" i="12" s="1"/>
  <c r="J494" i="12" a="1"/>
  <c r="J494" i="12" s="1"/>
  <c r="M494" i="12" a="1"/>
  <c r="M494" i="12" s="1"/>
  <c r="N494" i="12" a="1"/>
  <c r="N494" i="12" s="1"/>
  <c r="P494" i="12" a="1"/>
  <c r="P494" i="12" s="1"/>
  <c r="Q494" i="12" a="1"/>
  <c r="Q494" i="12" s="1"/>
  <c r="C495" i="12" a="1"/>
  <c r="C495" i="12" s="1"/>
  <c r="D495" i="12" a="1"/>
  <c r="D495" i="12" s="1"/>
  <c r="E495" i="12" a="1"/>
  <c r="E495" i="12" s="1"/>
  <c r="F495" i="12" a="1"/>
  <c r="F495" i="12" s="1"/>
  <c r="I495" i="12" a="1"/>
  <c r="I495" i="12" s="1"/>
  <c r="J495" i="12" a="1"/>
  <c r="J495" i="12" s="1"/>
  <c r="M495" i="12" a="1"/>
  <c r="M495" i="12" s="1"/>
  <c r="N495" i="12" a="1"/>
  <c r="N495" i="12" s="1"/>
  <c r="P495" i="12" a="1"/>
  <c r="P495" i="12" s="1"/>
  <c r="Q495" i="12" a="1"/>
  <c r="Q495" i="12" s="1"/>
  <c r="C496" i="12" a="1"/>
  <c r="C496" i="12" s="1"/>
  <c r="D496" i="12" a="1"/>
  <c r="D496" i="12" s="1"/>
  <c r="E496" i="12" a="1"/>
  <c r="E496" i="12" s="1"/>
  <c r="F496" i="12" a="1"/>
  <c r="F496" i="12" s="1"/>
  <c r="I496" i="12" a="1"/>
  <c r="I496" i="12" s="1"/>
  <c r="J496" i="12" a="1"/>
  <c r="J496" i="12" s="1"/>
  <c r="M496" i="12" a="1"/>
  <c r="M496" i="12" s="1"/>
  <c r="N496" i="12" a="1"/>
  <c r="N496" i="12" s="1"/>
  <c r="P496" i="12" a="1"/>
  <c r="P496" i="12" s="1"/>
  <c r="Q496" i="12" a="1"/>
  <c r="Q496" i="12" s="1"/>
  <c r="C497" i="12" a="1"/>
  <c r="C497" i="12" s="1"/>
  <c r="D497" i="12" a="1"/>
  <c r="D497" i="12" s="1"/>
  <c r="E497" i="12" a="1"/>
  <c r="E497" i="12" s="1"/>
  <c r="F497" i="12" a="1"/>
  <c r="F497" i="12" s="1"/>
  <c r="I497" i="12" a="1"/>
  <c r="I497" i="12" s="1"/>
  <c r="J497" i="12" a="1"/>
  <c r="J497" i="12" s="1"/>
  <c r="M497" i="12" a="1"/>
  <c r="M497" i="12" s="1"/>
  <c r="N497" i="12" a="1"/>
  <c r="N497" i="12" s="1"/>
  <c r="P497" i="12" a="1"/>
  <c r="P497" i="12" s="1"/>
  <c r="Q497" i="12" a="1"/>
  <c r="Q497" i="12" s="1"/>
  <c r="Q467" i="12" a="1"/>
  <c r="Q467" i="12" s="1"/>
  <c r="P467" i="12" a="1"/>
  <c r="P467" i="12" s="1"/>
  <c r="N467" i="12" a="1"/>
  <c r="N467" i="12" s="1"/>
  <c r="M467" i="12" a="1"/>
  <c r="M467" i="12" s="1"/>
  <c r="J467" i="12" a="1"/>
  <c r="J467" i="12" s="1"/>
  <c r="I467" i="12" a="1"/>
  <c r="I467" i="12" s="1"/>
  <c r="F467" i="12" a="1"/>
  <c r="F467" i="12" s="1"/>
  <c r="E467" i="12" a="1"/>
  <c r="E467" i="12" s="1"/>
  <c r="D467" i="12" a="1"/>
  <c r="D467" i="12" s="1"/>
  <c r="C467" i="12" a="1"/>
  <c r="C467" i="12" s="1"/>
  <c r="C435" i="12" a="1"/>
  <c r="C435" i="12" s="1"/>
  <c r="D435" i="12" a="1"/>
  <c r="D435" i="12" s="1"/>
  <c r="E435" i="12" a="1"/>
  <c r="E435" i="12" s="1"/>
  <c r="F435" i="12" a="1"/>
  <c r="F435" i="12" s="1"/>
  <c r="I435" i="12" a="1"/>
  <c r="I435" i="12" s="1"/>
  <c r="J435" i="12" a="1"/>
  <c r="J435" i="12" s="1"/>
  <c r="M435" i="12" a="1"/>
  <c r="M435" i="12" s="1"/>
  <c r="N435" i="12" a="1"/>
  <c r="N435" i="12" s="1"/>
  <c r="P435" i="12" a="1"/>
  <c r="P435" i="12" s="1"/>
  <c r="Q435" i="12" a="1"/>
  <c r="Q435" i="12" s="1"/>
  <c r="C436" i="12" a="1"/>
  <c r="C436" i="12" s="1"/>
  <c r="D436" i="12" a="1"/>
  <c r="D436" i="12" s="1"/>
  <c r="E436" i="12" a="1"/>
  <c r="E436" i="12" s="1"/>
  <c r="F436" i="12" a="1"/>
  <c r="F436" i="12" s="1"/>
  <c r="I436" i="12" a="1"/>
  <c r="I436" i="12" s="1"/>
  <c r="J436" i="12" a="1"/>
  <c r="J436" i="12" s="1"/>
  <c r="M436" i="12" a="1"/>
  <c r="M436" i="12" s="1"/>
  <c r="N436" i="12" a="1"/>
  <c r="N436" i="12" s="1"/>
  <c r="P436" i="12" a="1"/>
  <c r="P436" i="12" s="1"/>
  <c r="Q436" i="12" a="1"/>
  <c r="Q436" i="12" s="1"/>
  <c r="C437" i="12" a="1"/>
  <c r="C437" i="12" s="1"/>
  <c r="D437" i="12" a="1"/>
  <c r="D437" i="12" s="1"/>
  <c r="E437" i="12" a="1"/>
  <c r="E437" i="12" s="1"/>
  <c r="F437" i="12" a="1"/>
  <c r="F437" i="12" s="1"/>
  <c r="I437" i="12" a="1"/>
  <c r="I437" i="12" s="1"/>
  <c r="J437" i="12" a="1"/>
  <c r="J437" i="12" s="1"/>
  <c r="M437" i="12" a="1"/>
  <c r="M437" i="12" s="1"/>
  <c r="N437" i="12" a="1"/>
  <c r="N437" i="12" s="1"/>
  <c r="P437" i="12" a="1"/>
  <c r="P437" i="12" s="1"/>
  <c r="Q437" i="12" a="1"/>
  <c r="Q437" i="12" s="1"/>
  <c r="C438" i="12" a="1"/>
  <c r="C438" i="12" s="1"/>
  <c r="D438" i="12" a="1"/>
  <c r="D438" i="12" s="1"/>
  <c r="E438" i="12" a="1"/>
  <c r="E438" i="12" s="1"/>
  <c r="F438" i="12" a="1"/>
  <c r="F438" i="12" s="1"/>
  <c r="I438" i="12" a="1"/>
  <c r="I438" i="12" s="1"/>
  <c r="J438" i="12" a="1"/>
  <c r="J438" i="12" s="1"/>
  <c r="M438" i="12" a="1"/>
  <c r="M438" i="12" s="1"/>
  <c r="N438" i="12" a="1"/>
  <c r="N438" i="12" s="1"/>
  <c r="P438" i="12" a="1"/>
  <c r="P438" i="12" s="1"/>
  <c r="Q438" i="12" a="1"/>
  <c r="Q438" i="12" s="1"/>
  <c r="C439" i="12" a="1"/>
  <c r="C439" i="12" s="1"/>
  <c r="D439" i="12" a="1"/>
  <c r="D439" i="12" s="1"/>
  <c r="E439" i="12" a="1"/>
  <c r="E439" i="12" s="1"/>
  <c r="F439" i="12" a="1"/>
  <c r="F439" i="12" s="1"/>
  <c r="I439" i="12" a="1"/>
  <c r="I439" i="12" s="1"/>
  <c r="J439" i="12" a="1"/>
  <c r="J439" i="12" s="1"/>
  <c r="M439" i="12" a="1"/>
  <c r="M439" i="12" s="1"/>
  <c r="N439" i="12" a="1"/>
  <c r="N439" i="12" s="1"/>
  <c r="P439" i="12" a="1"/>
  <c r="P439" i="12" s="1"/>
  <c r="Q439" i="12" a="1"/>
  <c r="Q439" i="12" s="1"/>
  <c r="C440" i="12" a="1"/>
  <c r="C440" i="12" s="1"/>
  <c r="D440" i="12" a="1"/>
  <c r="D440" i="12" s="1"/>
  <c r="E440" i="12" a="1"/>
  <c r="E440" i="12" s="1"/>
  <c r="F440" i="12" a="1"/>
  <c r="F440" i="12" s="1"/>
  <c r="I440" i="12" a="1"/>
  <c r="I440" i="12" s="1"/>
  <c r="J440" i="12" a="1"/>
  <c r="J440" i="12" s="1"/>
  <c r="M440" i="12" a="1"/>
  <c r="M440" i="12" s="1"/>
  <c r="N440" i="12" a="1"/>
  <c r="N440" i="12" s="1"/>
  <c r="P440" i="12" a="1"/>
  <c r="P440" i="12" s="1"/>
  <c r="Q440" i="12" a="1"/>
  <c r="Q440" i="12" s="1"/>
  <c r="C441" i="12" a="1"/>
  <c r="C441" i="12" s="1"/>
  <c r="D441" i="12" a="1"/>
  <c r="D441" i="12" s="1"/>
  <c r="E441" i="12" a="1"/>
  <c r="E441" i="12" s="1"/>
  <c r="F441" i="12" a="1"/>
  <c r="F441" i="12" s="1"/>
  <c r="I441" i="12" a="1"/>
  <c r="I441" i="12" s="1"/>
  <c r="J441" i="12" a="1"/>
  <c r="J441" i="12" s="1"/>
  <c r="M441" i="12" a="1"/>
  <c r="M441" i="12" s="1"/>
  <c r="N441" i="12" a="1"/>
  <c r="N441" i="12" s="1"/>
  <c r="P441" i="12" a="1"/>
  <c r="P441" i="12" s="1"/>
  <c r="Q441" i="12" a="1"/>
  <c r="Q441" i="12" s="1"/>
  <c r="C442" i="12" a="1"/>
  <c r="C442" i="12" s="1"/>
  <c r="D442" i="12" a="1"/>
  <c r="D442" i="12" s="1"/>
  <c r="E442" i="12" a="1"/>
  <c r="E442" i="12" s="1"/>
  <c r="F442" i="12" a="1"/>
  <c r="F442" i="12" s="1"/>
  <c r="I442" i="12" a="1"/>
  <c r="I442" i="12" s="1"/>
  <c r="J442" i="12" a="1"/>
  <c r="J442" i="12" s="1"/>
  <c r="M442" i="12" a="1"/>
  <c r="M442" i="12" s="1"/>
  <c r="N442" i="12" a="1"/>
  <c r="N442" i="12" s="1"/>
  <c r="P442" i="12" a="1"/>
  <c r="P442" i="12" s="1"/>
  <c r="Q442" i="12" a="1"/>
  <c r="Q442" i="12" s="1"/>
  <c r="C443" i="12" a="1"/>
  <c r="C443" i="12" s="1"/>
  <c r="D443" i="12" a="1"/>
  <c r="D443" i="12" s="1"/>
  <c r="E443" i="12" a="1"/>
  <c r="E443" i="12" s="1"/>
  <c r="F443" i="12" a="1"/>
  <c r="F443" i="12" s="1"/>
  <c r="I443" i="12" a="1"/>
  <c r="I443" i="12" s="1"/>
  <c r="J443" i="12" a="1"/>
  <c r="J443" i="12" s="1"/>
  <c r="M443" i="12" a="1"/>
  <c r="M443" i="12" s="1"/>
  <c r="N443" i="12" a="1"/>
  <c r="N443" i="12" s="1"/>
  <c r="P443" i="12" a="1"/>
  <c r="P443" i="12" s="1"/>
  <c r="Q443" i="12" a="1"/>
  <c r="Q443" i="12" s="1"/>
  <c r="C444" i="12" a="1"/>
  <c r="C444" i="12" s="1"/>
  <c r="D444" i="12" a="1"/>
  <c r="D444" i="12" s="1"/>
  <c r="E444" i="12" a="1"/>
  <c r="E444" i="12" s="1"/>
  <c r="F444" i="12" a="1"/>
  <c r="F444" i="12" s="1"/>
  <c r="I444" i="12" a="1"/>
  <c r="I444" i="12" s="1"/>
  <c r="J444" i="12" a="1"/>
  <c r="J444" i="12" s="1"/>
  <c r="M444" i="12" a="1"/>
  <c r="M444" i="12" s="1"/>
  <c r="N444" i="12" a="1"/>
  <c r="N444" i="12" s="1"/>
  <c r="P444" i="12" a="1"/>
  <c r="P444" i="12" s="1"/>
  <c r="Q444" i="12" a="1"/>
  <c r="Q444" i="12" s="1"/>
  <c r="C445" i="12" a="1"/>
  <c r="C445" i="12" s="1"/>
  <c r="D445" i="12" a="1"/>
  <c r="D445" i="12" s="1"/>
  <c r="E445" i="12" a="1"/>
  <c r="E445" i="12" s="1"/>
  <c r="F445" i="12" a="1"/>
  <c r="F445" i="12" s="1"/>
  <c r="I445" i="12" a="1"/>
  <c r="I445" i="12" s="1"/>
  <c r="J445" i="12" a="1"/>
  <c r="J445" i="12" s="1"/>
  <c r="M445" i="12" a="1"/>
  <c r="M445" i="12" s="1"/>
  <c r="N445" i="12" a="1"/>
  <c r="N445" i="12" s="1"/>
  <c r="P445" i="12" a="1"/>
  <c r="P445" i="12" s="1"/>
  <c r="Q445" i="12" a="1"/>
  <c r="Q445" i="12" s="1"/>
  <c r="C446" i="12" a="1"/>
  <c r="C446" i="12" s="1"/>
  <c r="D446" i="12" a="1"/>
  <c r="D446" i="12" s="1"/>
  <c r="E446" i="12" a="1"/>
  <c r="E446" i="12" s="1"/>
  <c r="F446" i="12" a="1"/>
  <c r="F446" i="12" s="1"/>
  <c r="I446" i="12" a="1"/>
  <c r="I446" i="12" s="1"/>
  <c r="J446" i="12" a="1"/>
  <c r="J446" i="12" s="1"/>
  <c r="M446" i="12" a="1"/>
  <c r="M446" i="12" s="1"/>
  <c r="N446" i="12" a="1"/>
  <c r="N446" i="12" s="1"/>
  <c r="P446" i="12" a="1"/>
  <c r="P446" i="12" s="1"/>
  <c r="Q446" i="12" a="1"/>
  <c r="Q446" i="12" s="1"/>
  <c r="C447" i="12" a="1"/>
  <c r="C447" i="12" s="1"/>
  <c r="D447" i="12" a="1"/>
  <c r="D447" i="12" s="1"/>
  <c r="E447" i="12" a="1"/>
  <c r="E447" i="12" s="1"/>
  <c r="F447" i="12" a="1"/>
  <c r="F447" i="12" s="1"/>
  <c r="I447" i="12" a="1"/>
  <c r="I447" i="12" s="1"/>
  <c r="J447" i="12" a="1"/>
  <c r="J447" i="12" s="1"/>
  <c r="M447" i="12" a="1"/>
  <c r="M447" i="12" s="1"/>
  <c r="N447" i="12" a="1"/>
  <c r="N447" i="12" s="1"/>
  <c r="P447" i="12" a="1"/>
  <c r="P447" i="12" s="1"/>
  <c r="Q447" i="12" a="1"/>
  <c r="Q447" i="12" s="1"/>
  <c r="C448" i="12" a="1"/>
  <c r="C448" i="12" s="1"/>
  <c r="D448" i="12" a="1"/>
  <c r="D448" i="12" s="1"/>
  <c r="E448" i="12" a="1"/>
  <c r="E448" i="12" s="1"/>
  <c r="F448" i="12" a="1"/>
  <c r="F448" i="12" s="1"/>
  <c r="I448" i="12" a="1"/>
  <c r="I448" i="12" s="1"/>
  <c r="J448" i="12" a="1"/>
  <c r="J448" i="12" s="1"/>
  <c r="M448" i="12" a="1"/>
  <c r="M448" i="12" s="1"/>
  <c r="N448" i="12" a="1"/>
  <c r="N448" i="12" s="1"/>
  <c r="P448" i="12" a="1"/>
  <c r="P448" i="12" s="1"/>
  <c r="Q448" i="12" a="1"/>
  <c r="Q448" i="12" s="1"/>
  <c r="C449" i="12" a="1"/>
  <c r="C449" i="12" s="1"/>
  <c r="D449" i="12" a="1"/>
  <c r="D449" i="12" s="1"/>
  <c r="E449" i="12" a="1"/>
  <c r="E449" i="12" s="1"/>
  <c r="F449" i="12" a="1"/>
  <c r="F449" i="12" s="1"/>
  <c r="I449" i="12" a="1"/>
  <c r="I449" i="12" s="1"/>
  <c r="J449" i="12" a="1"/>
  <c r="J449" i="12" s="1"/>
  <c r="M449" i="12" a="1"/>
  <c r="M449" i="12" s="1"/>
  <c r="N449" i="12" a="1"/>
  <c r="N449" i="12" s="1"/>
  <c r="P449" i="12" a="1"/>
  <c r="P449" i="12" s="1"/>
  <c r="Q449" i="12" a="1"/>
  <c r="Q449" i="12" s="1"/>
  <c r="C450" i="12" a="1"/>
  <c r="C450" i="12" s="1"/>
  <c r="D450" i="12" a="1"/>
  <c r="D450" i="12" s="1"/>
  <c r="E450" i="12" a="1"/>
  <c r="E450" i="12" s="1"/>
  <c r="F450" i="12" a="1"/>
  <c r="F450" i="12" s="1"/>
  <c r="I450" i="12" a="1"/>
  <c r="I450" i="12" s="1"/>
  <c r="J450" i="12" a="1"/>
  <c r="J450" i="12" s="1"/>
  <c r="M450" i="12" a="1"/>
  <c r="M450" i="12" s="1"/>
  <c r="N450" i="12" a="1"/>
  <c r="N450" i="12" s="1"/>
  <c r="P450" i="12" a="1"/>
  <c r="P450" i="12" s="1"/>
  <c r="Q450" i="12" a="1"/>
  <c r="Q450" i="12" s="1"/>
  <c r="C451" i="12" a="1"/>
  <c r="C451" i="12" s="1"/>
  <c r="D451" i="12" a="1"/>
  <c r="D451" i="12" s="1"/>
  <c r="E451" i="12" a="1"/>
  <c r="E451" i="12" s="1"/>
  <c r="F451" i="12" a="1"/>
  <c r="F451" i="12" s="1"/>
  <c r="I451" i="12" a="1"/>
  <c r="I451" i="12" s="1"/>
  <c r="J451" i="12" a="1"/>
  <c r="J451" i="12" s="1"/>
  <c r="M451" i="12" a="1"/>
  <c r="M451" i="12" s="1"/>
  <c r="N451" i="12" a="1"/>
  <c r="N451" i="12" s="1"/>
  <c r="P451" i="12" a="1"/>
  <c r="P451" i="12" s="1"/>
  <c r="Q451" i="12" a="1"/>
  <c r="Q451" i="12" s="1"/>
  <c r="C452" i="12" a="1"/>
  <c r="C452" i="12" s="1"/>
  <c r="D452" i="12" a="1"/>
  <c r="D452" i="12" s="1"/>
  <c r="E452" i="12" a="1"/>
  <c r="E452" i="12" s="1"/>
  <c r="F452" i="12" a="1"/>
  <c r="F452" i="12" s="1"/>
  <c r="I452" i="12" a="1"/>
  <c r="I452" i="12" s="1"/>
  <c r="J452" i="12" a="1"/>
  <c r="J452" i="12" s="1"/>
  <c r="M452" i="12" a="1"/>
  <c r="M452" i="12" s="1"/>
  <c r="N452" i="12" a="1"/>
  <c r="N452" i="12" s="1"/>
  <c r="P452" i="12" a="1"/>
  <c r="P452" i="12" s="1"/>
  <c r="Q452" i="12" a="1"/>
  <c r="Q452" i="12" s="1"/>
  <c r="C453" i="12" a="1"/>
  <c r="C453" i="12" s="1"/>
  <c r="D453" i="12" a="1"/>
  <c r="D453" i="12" s="1"/>
  <c r="E453" i="12" a="1"/>
  <c r="E453" i="12" s="1"/>
  <c r="F453" i="12" a="1"/>
  <c r="F453" i="12" s="1"/>
  <c r="I453" i="12" a="1"/>
  <c r="I453" i="12" s="1"/>
  <c r="J453" i="12" a="1"/>
  <c r="J453" i="12" s="1"/>
  <c r="M453" i="12" a="1"/>
  <c r="M453" i="12" s="1"/>
  <c r="N453" i="12" a="1"/>
  <c r="N453" i="12" s="1"/>
  <c r="P453" i="12" a="1"/>
  <c r="P453" i="12" s="1"/>
  <c r="Q453" i="12" a="1"/>
  <c r="Q453" i="12" s="1"/>
  <c r="C454" i="12" a="1"/>
  <c r="C454" i="12" s="1"/>
  <c r="D454" i="12" a="1"/>
  <c r="D454" i="12" s="1"/>
  <c r="E454" i="12" a="1"/>
  <c r="E454" i="12" s="1"/>
  <c r="F454" i="12" a="1"/>
  <c r="F454" i="12" s="1"/>
  <c r="I454" i="12" a="1"/>
  <c r="I454" i="12" s="1"/>
  <c r="J454" i="12" a="1"/>
  <c r="J454" i="12" s="1"/>
  <c r="M454" i="12" a="1"/>
  <c r="M454" i="12" s="1"/>
  <c r="N454" i="12" a="1"/>
  <c r="N454" i="12" s="1"/>
  <c r="P454" i="12" a="1"/>
  <c r="P454" i="12" s="1"/>
  <c r="Q454" i="12" a="1"/>
  <c r="Q454" i="12" s="1"/>
  <c r="C455" i="12" a="1"/>
  <c r="C455" i="12" s="1"/>
  <c r="D455" i="12" a="1"/>
  <c r="D455" i="12" s="1"/>
  <c r="E455" i="12" a="1"/>
  <c r="E455" i="12" s="1"/>
  <c r="F455" i="12" a="1"/>
  <c r="F455" i="12" s="1"/>
  <c r="I455" i="12" a="1"/>
  <c r="I455" i="12" s="1"/>
  <c r="J455" i="12" a="1"/>
  <c r="J455" i="12" s="1"/>
  <c r="M455" i="12" a="1"/>
  <c r="M455" i="12" s="1"/>
  <c r="N455" i="12" a="1"/>
  <c r="N455" i="12" s="1"/>
  <c r="P455" i="12" a="1"/>
  <c r="P455" i="12" s="1"/>
  <c r="Q455" i="12" a="1"/>
  <c r="Q455" i="12" s="1"/>
  <c r="C456" i="12" a="1"/>
  <c r="C456" i="12" s="1"/>
  <c r="D456" i="12" a="1"/>
  <c r="D456" i="12" s="1"/>
  <c r="E456" i="12" a="1"/>
  <c r="E456" i="12" s="1"/>
  <c r="F456" i="12" a="1"/>
  <c r="F456" i="12" s="1"/>
  <c r="I456" i="12" a="1"/>
  <c r="I456" i="12" s="1"/>
  <c r="J456" i="12" a="1"/>
  <c r="J456" i="12" s="1"/>
  <c r="M456" i="12" a="1"/>
  <c r="M456" i="12" s="1"/>
  <c r="N456" i="12" a="1"/>
  <c r="N456" i="12" s="1"/>
  <c r="P456" i="12" a="1"/>
  <c r="P456" i="12" s="1"/>
  <c r="Q456" i="12" a="1"/>
  <c r="Q456" i="12" s="1"/>
  <c r="C457" i="12" a="1"/>
  <c r="C457" i="12" s="1"/>
  <c r="D457" i="12" a="1"/>
  <c r="D457" i="12" s="1"/>
  <c r="E457" i="12" a="1"/>
  <c r="E457" i="12" s="1"/>
  <c r="F457" i="12" a="1"/>
  <c r="F457" i="12" s="1"/>
  <c r="I457" i="12" a="1"/>
  <c r="I457" i="12" s="1"/>
  <c r="J457" i="12" a="1"/>
  <c r="J457" i="12" s="1"/>
  <c r="M457" i="12" a="1"/>
  <c r="M457" i="12" s="1"/>
  <c r="N457" i="12" a="1"/>
  <c r="N457" i="12" s="1"/>
  <c r="P457" i="12" a="1"/>
  <c r="P457" i="12" s="1"/>
  <c r="Q457" i="12" a="1"/>
  <c r="Q457" i="12" s="1"/>
  <c r="C458" i="12" a="1"/>
  <c r="C458" i="12" s="1"/>
  <c r="D458" i="12" a="1"/>
  <c r="D458" i="12" s="1"/>
  <c r="E458" i="12" a="1"/>
  <c r="E458" i="12" s="1"/>
  <c r="F458" i="12" a="1"/>
  <c r="F458" i="12" s="1"/>
  <c r="I458" i="12" a="1"/>
  <c r="I458" i="12" s="1"/>
  <c r="J458" i="12" a="1"/>
  <c r="J458" i="12" s="1"/>
  <c r="M458" i="12" a="1"/>
  <c r="M458" i="12" s="1"/>
  <c r="N458" i="12" a="1"/>
  <c r="N458" i="12" s="1"/>
  <c r="P458" i="12" a="1"/>
  <c r="P458" i="12" s="1"/>
  <c r="Q458" i="12" a="1"/>
  <c r="Q458" i="12" s="1"/>
  <c r="C459" i="12" a="1"/>
  <c r="C459" i="12" s="1"/>
  <c r="D459" i="12" a="1"/>
  <c r="D459" i="12" s="1"/>
  <c r="E459" i="12" a="1"/>
  <c r="E459" i="12" s="1"/>
  <c r="F459" i="12" a="1"/>
  <c r="F459" i="12" s="1"/>
  <c r="I459" i="12" a="1"/>
  <c r="I459" i="12" s="1"/>
  <c r="J459" i="12" a="1"/>
  <c r="J459" i="12" s="1"/>
  <c r="M459" i="12" a="1"/>
  <c r="M459" i="12" s="1"/>
  <c r="N459" i="12" a="1"/>
  <c r="N459" i="12" s="1"/>
  <c r="P459" i="12" a="1"/>
  <c r="P459" i="12" s="1"/>
  <c r="Q459" i="12" a="1"/>
  <c r="Q459" i="12" s="1"/>
  <c r="C460" i="12" a="1"/>
  <c r="C460" i="12" s="1"/>
  <c r="D460" i="12" a="1"/>
  <c r="D460" i="12" s="1"/>
  <c r="E460" i="12" a="1"/>
  <c r="E460" i="12" s="1"/>
  <c r="F460" i="12" a="1"/>
  <c r="F460" i="12" s="1"/>
  <c r="I460" i="12" a="1"/>
  <c r="I460" i="12" s="1"/>
  <c r="J460" i="12" a="1"/>
  <c r="J460" i="12" s="1"/>
  <c r="M460" i="12" a="1"/>
  <c r="M460" i="12" s="1"/>
  <c r="N460" i="12" a="1"/>
  <c r="N460" i="12" s="1"/>
  <c r="P460" i="12" a="1"/>
  <c r="P460" i="12" s="1"/>
  <c r="Q460" i="12" a="1"/>
  <c r="Q460" i="12" s="1"/>
  <c r="C461" i="12" a="1"/>
  <c r="C461" i="12" s="1"/>
  <c r="D461" i="12" a="1"/>
  <c r="D461" i="12" s="1"/>
  <c r="E461" i="12" a="1"/>
  <c r="E461" i="12" s="1"/>
  <c r="F461" i="12" a="1"/>
  <c r="F461" i="12" s="1"/>
  <c r="I461" i="12" a="1"/>
  <c r="I461" i="12" s="1"/>
  <c r="J461" i="12" a="1"/>
  <c r="J461" i="12" s="1"/>
  <c r="M461" i="12" a="1"/>
  <c r="M461" i="12" s="1"/>
  <c r="N461" i="12" a="1"/>
  <c r="N461" i="12" s="1"/>
  <c r="P461" i="12" a="1"/>
  <c r="P461" i="12" s="1"/>
  <c r="Q461" i="12" a="1"/>
  <c r="Q461" i="12" s="1"/>
  <c r="Q434" i="12" a="1"/>
  <c r="Q434" i="12" s="1"/>
  <c r="P434" i="12" a="1"/>
  <c r="P434" i="12" s="1"/>
  <c r="N434" i="12" a="1"/>
  <c r="N434" i="12" s="1"/>
  <c r="M434" i="12" a="1"/>
  <c r="M434" i="12" s="1"/>
  <c r="J434" i="12" a="1"/>
  <c r="J434" i="12" s="1"/>
  <c r="I434" i="12" a="1"/>
  <c r="I434" i="12" s="1"/>
  <c r="F434" i="12" a="1"/>
  <c r="F434" i="12" s="1"/>
  <c r="E434" i="12" a="1"/>
  <c r="E434" i="12" s="1"/>
  <c r="D434" i="12" a="1"/>
  <c r="D434" i="12" s="1"/>
  <c r="C434" i="12" a="1"/>
  <c r="C434" i="12" s="1"/>
  <c r="C407" i="12" a="1"/>
  <c r="C407" i="12" s="1"/>
  <c r="D407" i="12" a="1"/>
  <c r="D407" i="12" s="1"/>
  <c r="E407" i="12" a="1"/>
  <c r="E407" i="12" s="1"/>
  <c r="F407" i="12" a="1"/>
  <c r="F407" i="12" s="1"/>
  <c r="I407" i="12" a="1"/>
  <c r="I407" i="12" s="1"/>
  <c r="J407" i="12" a="1"/>
  <c r="J407" i="12" s="1"/>
  <c r="M407" i="12" a="1"/>
  <c r="M407" i="12" s="1"/>
  <c r="N407" i="12" a="1"/>
  <c r="N407" i="12" s="1"/>
  <c r="P407" i="12" a="1"/>
  <c r="P407" i="12" s="1"/>
  <c r="Q407" i="12" a="1"/>
  <c r="Q407" i="12" s="1"/>
  <c r="C408" i="12" a="1"/>
  <c r="C408" i="12" s="1"/>
  <c r="D408" i="12" a="1"/>
  <c r="D408" i="12" s="1"/>
  <c r="E408" i="12" a="1"/>
  <c r="E408" i="12" s="1"/>
  <c r="F408" i="12" a="1"/>
  <c r="F408" i="12" s="1"/>
  <c r="I408" i="12" a="1"/>
  <c r="I408" i="12" s="1"/>
  <c r="J408" i="12" a="1"/>
  <c r="J408" i="12" s="1"/>
  <c r="M408" i="12" a="1"/>
  <c r="M408" i="12" s="1"/>
  <c r="N408" i="12" a="1"/>
  <c r="N408" i="12" s="1"/>
  <c r="P408" i="12" a="1"/>
  <c r="P408" i="12" s="1"/>
  <c r="Q408" i="12" a="1"/>
  <c r="Q408" i="12" s="1"/>
  <c r="C409" i="12" a="1"/>
  <c r="C409" i="12" s="1"/>
  <c r="D409" i="12" a="1"/>
  <c r="D409" i="12" s="1"/>
  <c r="E409" i="12" a="1"/>
  <c r="E409" i="12" s="1"/>
  <c r="F409" i="12" a="1"/>
  <c r="F409" i="12" s="1"/>
  <c r="I409" i="12" a="1"/>
  <c r="I409" i="12" s="1"/>
  <c r="J409" i="12" a="1"/>
  <c r="J409" i="12" s="1"/>
  <c r="M409" i="12" a="1"/>
  <c r="M409" i="12" s="1"/>
  <c r="N409" i="12" a="1"/>
  <c r="N409" i="12" s="1"/>
  <c r="P409" i="12" a="1"/>
  <c r="P409" i="12" s="1"/>
  <c r="Q409" i="12" a="1"/>
  <c r="Q409" i="12" s="1"/>
  <c r="C410" i="12" a="1"/>
  <c r="C410" i="12" s="1"/>
  <c r="D410" i="12" a="1"/>
  <c r="D410" i="12" s="1"/>
  <c r="E410" i="12" a="1"/>
  <c r="E410" i="12" s="1"/>
  <c r="F410" i="12" a="1"/>
  <c r="F410" i="12" s="1"/>
  <c r="I410" i="12" a="1"/>
  <c r="I410" i="12" s="1"/>
  <c r="J410" i="12" a="1"/>
  <c r="J410" i="12" s="1"/>
  <c r="M410" i="12" a="1"/>
  <c r="M410" i="12" s="1"/>
  <c r="N410" i="12" a="1"/>
  <c r="N410" i="12" s="1"/>
  <c r="P410" i="12" a="1"/>
  <c r="P410" i="12" s="1"/>
  <c r="Q410" i="12" a="1"/>
  <c r="Q410" i="12" s="1"/>
  <c r="C411" i="12" a="1"/>
  <c r="C411" i="12" s="1"/>
  <c r="D411" i="12" a="1"/>
  <c r="D411" i="12" s="1"/>
  <c r="E411" i="12" a="1"/>
  <c r="E411" i="12" s="1"/>
  <c r="F411" i="12" a="1"/>
  <c r="F411" i="12" s="1"/>
  <c r="I411" i="12" a="1"/>
  <c r="I411" i="12" s="1"/>
  <c r="J411" i="12" a="1"/>
  <c r="J411" i="12" s="1"/>
  <c r="M411" i="12" a="1"/>
  <c r="M411" i="12" s="1"/>
  <c r="N411" i="12" a="1"/>
  <c r="N411" i="12" s="1"/>
  <c r="P411" i="12" a="1"/>
  <c r="P411" i="12" s="1"/>
  <c r="Q411" i="12" a="1"/>
  <c r="Q411" i="12" s="1"/>
  <c r="C412" i="12" a="1"/>
  <c r="C412" i="12" s="1"/>
  <c r="D412" i="12" a="1"/>
  <c r="D412" i="12" s="1"/>
  <c r="E412" i="12" a="1"/>
  <c r="E412" i="12" s="1"/>
  <c r="F412" i="12" a="1"/>
  <c r="F412" i="12" s="1"/>
  <c r="I412" i="12" a="1"/>
  <c r="I412" i="12" s="1"/>
  <c r="J412" i="12" a="1"/>
  <c r="J412" i="12" s="1"/>
  <c r="M412" i="12" a="1"/>
  <c r="M412" i="12" s="1"/>
  <c r="N412" i="12" a="1"/>
  <c r="N412" i="12" s="1"/>
  <c r="P412" i="12" a="1"/>
  <c r="P412" i="12" s="1"/>
  <c r="Q412" i="12" a="1"/>
  <c r="Q412" i="12" s="1"/>
  <c r="C413" i="12" a="1"/>
  <c r="C413" i="12" s="1"/>
  <c r="D413" i="12" a="1"/>
  <c r="D413" i="12" s="1"/>
  <c r="E413" i="12" a="1"/>
  <c r="E413" i="12" s="1"/>
  <c r="F413" i="12" a="1"/>
  <c r="F413" i="12" s="1"/>
  <c r="I413" i="12" a="1"/>
  <c r="I413" i="12" s="1"/>
  <c r="J413" i="12" a="1"/>
  <c r="J413" i="12" s="1"/>
  <c r="M413" i="12" a="1"/>
  <c r="M413" i="12" s="1"/>
  <c r="N413" i="12" a="1"/>
  <c r="N413" i="12" s="1"/>
  <c r="P413" i="12" a="1"/>
  <c r="P413" i="12" s="1"/>
  <c r="Q413" i="12" a="1"/>
  <c r="Q413" i="12" s="1"/>
  <c r="C414" i="12" a="1"/>
  <c r="C414" i="12" s="1"/>
  <c r="D414" i="12" a="1"/>
  <c r="D414" i="12" s="1"/>
  <c r="E414" i="12" a="1"/>
  <c r="E414" i="12" s="1"/>
  <c r="F414" i="12" a="1"/>
  <c r="F414" i="12" s="1"/>
  <c r="I414" i="12" a="1"/>
  <c r="I414" i="12" s="1"/>
  <c r="J414" i="12" a="1"/>
  <c r="J414" i="12" s="1"/>
  <c r="M414" i="12" a="1"/>
  <c r="M414" i="12" s="1"/>
  <c r="N414" i="12" a="1"/>
  <c r="N414" i="12" s="1"/>
  <c r="P414" i="12" a="1"/>
  <c r="P414" i="12" s="1"/>
  <c r="Q414" i="12" a="1"/>
  <c r="Q414" i="12" s="1"/>
  <c r="C415" i="12" a="1"/>
  <c r="C415" i="12" s="1"/>
  <c r="D415" i="12" a="1"/>
  <c r="D415" i="12" s="1"/>
  <c r="E415" i="12" a="1"/>
  <c r="E415" i="12" s="1"/>
  <c r="F415" i="12" a="1"/>
  <c r="F415" i="12" s="1"/>
  <c r="I415" i="12" a="1"/>
  <c r="I415" i="12" s="1"/>
  <c r="J415" i="12" a="1"/>
  <c r="J415" i="12" s="1"/>
  <c r="M415" i="12" a="1"/>
  <c r="M415" i="12" s="1"/>
  <c r="N415" i="12" a="1"/>
  <c r="N415" i="12" s="1"/>
  <c r="P415" i="12" a="1"/>
  <c r="P415" i="12" s="1"/>
  <c r="Q415" i="12" a="1"/>
  <c r="Q415" i="12" s="1"/>
  <c r="C416" i="12" a="1"/>
  <c r="C416" i="12" s="1"/>
  <c r="D416" i="12" a="1"/>
  <c r="D416" i="12" s="1"/>
  <c r="E416" i="12" a="1"/>
  <c r="E416" i="12" s="1"/>
  <c r="F416" i="12" a="1"/>
  <c r="F416" i="12" s="1"/>
  <c r="I416" i="12" a="1"/>
  <c r="I416" i="12" s="1"/>
  <c r="J416" i="12" a="1"/>
  <c r="J416" i="12" s="1"/>
  <c r="M416" i="12" a="1"/>
  <c r="M416" i="12" s="1"/>
  <c r="N416" i="12" a="1"/>
  <c r="N416" i="12" s="1"/>
  <c r="P416" i="12" a="1"/>
  <c r="P416" i="12" s="1"/>
  <c r="Q416" i="12" a="1"/>
  <c r="Q416" i="12" s="1"/>
  <c r="C417" i="12" a="1"/>
  <c r="C417" i="12" s="1"/>
  <c r="D417" i="12" a="1"/>
  <c r="D417" i="12" s="1"/>
  <c r="E417" i="12" a="1"/>
  <c r="E417" i="12" s="1"/>
  <c r="F417" i="12" a="1"/>
  <c r="F417" i="12" s="1"/>
  <c r="I417" i="12" a="1"/>
  <c r="I417" i="12" s="1"/>
  <c r="J417" i="12" a="1"/>
  <c r="J417" i="12" s="1"/>
  <c r="M417" i="12" a="1"/>
  <c r="M417" i="12" s="1"/>
  <c r="N417" i="12" a="1"/>
  <c r="N417" i="12" s="1"/>
  <c r="P417" i="12" a="1"/>
  <c r="P417" i="12" s="1"/>
  <c r="Q417" i="12" a="1"/>
  <c r="Q417" i="12" s="1"/>
  <c r="C418" i="12" a="1"/>
  <c r="C418" i="12" s="1"/>
  <c r="D418" i="12" a="1"/>
  <c r="D418" i="12" s="1"/>
  <c r="E418" i="12" a="1"/>
  <c r="E418" i="12" s="1"/>
  <c r="F418" i="12" a="1"/>
  <c r="F418" i="12" s="1"/>
  <c r="I418" i="12" a="1"/>
  <c r="I418" i="12" s="1"/>
  <c r="J418" i="12" a="1"/>
  <c r="J418" i="12" s="1"/>
  <c r="M418" i="12" a="1"/>
  <c r="M418" i="12" s="1"/>
  <c r="N418" i="12" a="1"/>
  <c r="N418" i="12" s="1"/>
  <c r="P418" i="12" a="1"/>
  <c r="P418" i="12" s="1"/>
  <c r="Q418" i="12" a="1"/>
  <c r="Q418" i="12" s="1"/>
  <c r="C419" i="12" a="1"/>
  <c r="C419" i="12" s="1"/>
  <c r="D419" i="12" a="1"/>
  <c r="D419" i="12" s="1"/>
  <c r="E419" i="12" a="1"/>
  <c r="E419" i="12" s="1"/>
  <c r="F419" i="12" a="1"/>
  <c r="F419" i="12" s="1"/>
  <c r="I419" i="12" a="1"/>
  <c r="I419" i="12" s="1"/>
  <c r="J419" i="12" a="1"/>
  <c r="J419" i="12" s="1"/>
  <c r="M419" i="12" a="1"/>
  <c r="M419" i="12" s="1"/>
  <c r="N419" i="12" a="1"/>
  <c r="N419" i="12" s="1"/>
  <c r="P419" i="12" a="1"/>
  <c r="P419" i="12" s="1"/>
  <c r="Q419" i="12" a="1"/>
  <c r="Q419" i="12" s="1"/>
  <c r="C420" i="12" a="1"/>
  <c r="C420" i="12" s="1"/>
  <c r="D420" i="12" a="1"/>
  <c r="D420" i="12" s="1"/>
  <c r="E420" i="12" a="1"/>
  <c r="E420" i="12" s="1"/>
  <c r="F420" i="12" a="1"/>
  <c r="F420" i="12" s="1"/>
  <c r="I420" i="12" a="1"/>
  <c r="I420" i="12" s="1"/>
  <c r="J420" i="12" a="1"/>
  <c r="J420" i="12" s="1"/>
  <c r="M420" i="12" a="1"/>
  <c r="M420" i="12" s="1"/>
  <c r="N420" i="12" a="1"/>
  <c r="N420" i="12" s="1"/>
  <c r="P420" i="12" a="1"/>
  <c r="P420" i="12" s="1"/>
  <c r="Q420" i="12" a="1"/>
  <c r="Q420" i="12" s="1"/>
  <c r="C421" i="12" a="1"/>
  <c r="C421" i="12" s="1"/>
  <c r="D421" i="12" a="1"/>
  <c r="D421" i="12" s="1"/>
  <c r="E421" i="12" a="1"/>
  <c r="E421" i="12" s="1"/>
  <c r="F421" i="12" a="1"/>
  <c r="F421" i="12" s="1"/>
  <c r="I421" i="12" a="1"/>
  <c r="I421" i="12" s="1"/>
  <c r="J421" i="12" a="1"/>
  <c r="J421" i="12" s="1"/>
  <c r="M421" i="12" a="1"/>
  <c r="M421" i="12" s="1"/>
  <c r="N421" i="12" a="1"/>
  <c r="N421" i="12" s="1"/>
  <c r="P421" i="12" a="1"/>
  <c r="P421" i="12" s="1"/>
  <c r="Q421" i="12" a="1"/>
  <c r="Q421" i="12" s="1"/>
  <c r="C422" i="12" a="1"/>
  <c r="C422" i="12" s="1"/>
  <c r="D422" i="12" a="1"/>
  <c r="D422" i="12" s="1"/>
  <c r="E422" i="12" a="1"/>
  <c r="E422" i="12" s="1"/>
  <c r="F422" i="12" a="1"/>
  <c r="F422" i="12" s="1"/>
  <c r="I422" i="12" a="1"/>
  <c r="I422" i="12" s="1"/>
  <c r="J422" i="12" a="1"/>
  <c r="J422" i="12" s="1"/>
  <c r="M422" i="12" a="1"/>
  <c r="M422" i="12" s="1"/>
  <c r="N422" i="12" a="1"/>
  <c r="N422" i="12" s="1"/>
  <c r="P422" i="12" a="1"/>
  <c r="P422" i="12" s="1"/>
  <c r="Q422" i="12" a="1"/>
  <c r="Q422" i="12" s="1"/>
  <c r="C423" i="12" a="1"/>
  <c r="C423" i="12" s="1"/>
  <c r="D423" i="12" a="1"/>
  <c r="D423" i="12" s="1"/>
  <c r="E423" i="12" a="1"/>
  <c r="E423" i="12" s="1"/>
  <c r="F423" i="12" a="1"/>
  <c r="F423" i="12" s="1"/>
  <c r="I423" i="12" a="1"/>
  <c r="I423" i="12" s="1"/>
  <c r="J423" i="12" a="1"/>
  <c r="J423" i="12" s="1"/>
  <c r="M423" i="12" a="1"/>
  <c r="M423" i="12" s="1"/>
  <c r="N423" i="12" a="1"/>
  <c r="N423" i="12" s="1"/>
  <c r="P423" i="12" a="1"/>
  <c r="P423" i="12" s="1"/>
  <c r="Q423" i="12" a="1"/>
  <c r="Q423" i="12" s="1"/>
  <c r="C424" i="12" a="1"/>
  <c r="C424" i="12" s="1"/>
  <c r="D424" i="12" a="1"/>
  <c r="D424" i="12" s="1"/>
  <c r="E424" i="12" a="1"/>
  <c r="E424" i="12" s="1"/>
  <c r="F424" i="12" a="1"/>
  <c r="F424" i="12" s="1"/>
  <c r="I424" i="12" a="1"/>
  <c r="I424" i="12" s="1"/>
  <c r="J424" i="12" a="1"/>
  <c r="J424" i="12" s="1"/>
  <c r="M424" i="12" a="1"/>
  <c r="M424" i="12" s="1"/>
  <c r="N424" i="12" a="1"/>
  <c r="N424" i="12" s="1"/>
  <c r="P424" i="12" a="1"/>
  <c r="P424" i="12" s="1"/>
  <c r="Q424" i="12" a="1"/>
  <c r="Q424" i="12" s="1"/>
  <c r="C425" i="12" a="1"/>
  <c r="C425" i="12" s="1"/>
  <c r="D425" i="12" a="1"/>
  <c r="D425" i="12" s="1"/>
  <c r="E425" i="12" a="1"/>
  <c r="E425" i="12" s="1"/>
  <c r="F425" i="12" a="1"/>
  <c r="F425" i="12" s="1"/>
  <c r="I425" i="12" a="1"/>
  <c r="I425" i="12" s="1"/>
  <c r="J425" i="12" a="1"/>
  <c r="J425" i="12" s="1"/>
  <c r="M425" i="12" a="1"/>
  <c r="M425" i="12" s="1"/>
  <c r="N425" i="12" a="1"/>
  <c r="N425" i="12" s="1"/>
  <c r="P425" i="12" a="1"/>
  <c r="P425" i="12" s="1"/>
  <c r="Q425" i="12" a="1"/>
  <c r="Q425" i="12" s="1"/>
  <c r="C426" i="12" a="1"/>
  <c r="C426" i="12" s="1"/>
  <c r="D426" i="12" a="1"/>
  <c r="D426" i="12" s="1"/>
  <c r="E426" i="12" a="1"/>
  <c r="E426" i="12" s="1"/>
  <c r="F426" i="12" a="1"/>
  <c r="F426" i="12" s="1"/>
  <c r="I426" i="12" a="1"/>
  <c r="I426" i="12" s="1"/>
  <c r="J426" i="12" a="1"/>
  <c r="J426" i="12" s="1"/>
  <c r="M426" i="12" a="1"/>
  <c r="M426" i="12" s="1"/>
  <c r="N426" i="12" a="1"/>
  <c r="N426" i="12" s="1"/>
  <c r="P426" i="12" a="1"/>
  <c r="P426" i="12" s="1"/>
  <c r="Q426" i="12" a="1"/>
  <c r="Q426" i="12" s="1"/>
  <c r="C427" i="12" a="1"/>
  <c r="C427" i="12" s="1"/>
  <c r="D427" i="12" a="1"/>
  <c r="D427" i="12" s="1"/>
  <c r="E427" i="12" a="1"/>
  <c r="E427" i="12" s="1"/>
  <c r="F427" i="12" a="1"/>
  <c r="F427" i="12" s="1"/>
  <c r="I427" i="12" a="1"/>
  <c r="I427" i="12" s="1"/>
  <c r="J427" i="12" a="1"/>
  <c r="J427" i="12" s="1"/>
  <c r="M427" i="12" a="1"/>
  <c r="M427" i="12" s="1"/>
  <c r="N427" i="12" a="1"/>
  <c r="N427" i="12" s="1"/>
  <c r="P427" i="12" a="1"/>
  <c r="P427" i="12" s="1"/>
  <c r="Q427" i="12" a="1"/>
  <c r="Q427" i="12" s="1"/>
  <c r="C428" i="12" a="1"/>
  <c r="C428" i="12" s="1"/>
  <c r="D428" i="12" a="1"/>
  <c r="D428" i="12" s="1"/>
  <c r="E428" i="12" a="1"/>
  <c r="E428" i="12" s="1"/>
  <c r="F428" i="12" a="1"/>
  <c r="F428" i="12" s="1"/>
  <c r="I428" i="12" a="1"/>
  <c r="I428" i="12" s="1"/>
  <c r="J428" i="12" a="1"/>
  <c r="J428" i="12" s="1"/>
  <c r="M428" i="12" a="1"/>
  <c r="M428" i="12" s="1"/>
  <c r="N428" i="12" a="1"/>
  <c r="N428" i="12" s="1"/>
  <c r="P428" i="12" a="1"/>
  <c r="P428" i="12" s="1"/>
  <c r="Q428" i="12" a="1"/>
  <c r="Q428" i="12" s="1"/>
  <c r="Q406" i="12" a="1"/>
  <c r="Q406" i="12" s="1"/>
  <c r="P406" i="12" a="1"/>
  <c r="P406" i="12" s="1"/>
  <c r="N406" i="12" a="1"/>
  <c r="N406" i="12" s="1"/>
  <c r="M406" i="12" a="1"/>
  <c r="M406" i="12" s="1"/>
  <c r="J406" i="12" a="1"/>
  <c r="J406" i="12" s="1"/>
  <c r="I406" i="12" a="1"/>
  <c r="I406" i="12" s="1"/>
  <c r="F406" i="12" a="1"/>
  <c r="F406" i="12" s="1"/>
  <c r="E406" i="12" a="1"/>
  <c r="E406" i="12" s="1"/>
  <c r="D406" i="12" a="1"/>
  <c r="D406" i="12" s="1"/>
  <c r="C406" i="12" a="1"/>
  <c r="C406" i="12" s="1"/>
  <c r="A463" i="12"/>
  <c r="A430" i="12"/>
  <c r="A394" i="12"/>
  <c r="C468" i="15" a="1"/>
  <c r="C468" i="15" s="1"/>
  <c r="D468" i="15" a="1"/>
  <c r="D468" i="15" s="1"/>
  <c r="E468" i="15" a="1"/>
  <c r="E468" i="15" s="1"/>
  <c r="F468" i="15" a="1"/>
  <c r="F468" i="15" s="1"/>
  <c r="I468" i="15" a="1"/>
  <c r="I468" i="15" s="1"/>
  <c r="J468" i="15" a="1"/>
  <c r="J468" i="15" s="1"/>
  <c r="M468" i="15" a="1"/>
  <c r="M468" i="15" s="1"/>
  <c r="N468" i="15" a="1"/>
  <c r="N468" i="15" s="1"/>
  <c r="P468" i="15" a="1"/>
  <c r="P468" i="15" s="1"/>
  <c r="Q468" i="15" a="1"/>
  <c r="Q468" i="15" s="1"/>
  <c r="C469" i="15" a="1"/>
  <c r="C469" i="15" s="1"/>
  <c r="D469" i="15" a="1"/>
  <c r="D469" i="15" s="1"/>
  <c r="E469" i="15" a="1"/>
  <c r="E469" i="15" s="1"/>
  <c r="F469" i="15" a="1"/>
  <c r="F469" i="15" s="1"/>
  <c r="I469" i="15" a="1"/>
  <c r="I469" i="15" s="1"/>
  <c r="J469" i="15" a="1"/>
  <c r="J469" i="15" s="1"/>
  <c r="M469" i="15" a="1"/>
  <c r="M469" i="15" s="1"/>
  <c r="N469" i="15" a="1"/>
  <c r="N469" i="15" s="1"/>
  <c r="P469" i="15" a="1"/>
  <c r="P469" i="15" s="1"/>
  <c r="Q469" i="15" a="1"/>
  <c r="Q469" i="15" s="1"/>
  <c r="C470" i="15" a="1"/>
  <c r="C470" i="15" s="1"/>
  <c r="D470" i="15" a="1"/>
  <c r="D470" i="15" s="1"/>
  <c r="E470" i="15" a="1"/>
  <c r="E470" i="15" s="1"/>
  <c r="F470" i="15" a="1"/>
  <c r="F470" i="15" s="1"/>
  <c r="I470" i="15" a="1"/>
  <c r="I470" i="15" s="1"/>
  <c r="J470" i="15" a="1"/>
  <c r="J470" i="15" s="1"/>
  <c r="M470" i="15" a="1"/>
  <c r="M470" i="15" s="1"/>
  <c r="N470" i="15" a="1"/>
  <c r="N470" i="15" s="1"/>
  <c r="P470" i="15" a="1"/>
  <c r="P470" i="15" s="1"/>
  <c r="Q470" i="15" a="1"/>
  <c r="Q470" i="15" s="1"/>
  <c r="C471" i="15" a="1"/>
  <c r="C471" i="15" s="1"/>
  <c r="D471" i="15" a="1"/>
  <c r="D471" i="15" s="1"/>
  <c r="E471" i="15" a="1"/>
  <c r="E471" i="15" s="1"/>
  <c r="F471" i="15" a="1"/>
  <c r="F471" i="15" s="1"/>
  <c r="I471" i="15" a="1"/>
  <c r="I471" i="15" s="1"/>
  <c r="J471" i="15" a="1"/>
  <c r="J471" i="15" s="1"/>
  <c r="M471" i="15" a="1"/>
  <c r="M471" i="15" s="1"/>
  <c r="N471" i="15" a="1"/>
  <c r="N471" i="15" s="1"/>
  <c r="P471" i="15" a="1"/>
  <c r="P471" i="15" s="1"/>
  <c r="Q471" i="15" a="1"/>
  <c r="Q471" i="15" s="1"/>
  <c r="C472" i="15" a="1"/>
  <c r="C472" i="15" s="1"/>
  <c r="D472" i="15" a="1"/>
  <c r="D472" i="15" s="1"/>
  <c r="E472" i="15" a="1"/>
  <c r="E472" i="15" s="1"/>
  <c r="F472" i="15" a="1"/>
  <c r="F472" i="15" s="1"/>
  <c r="I472" i="15" a="1"/>
  <c r="I472" i="15" s="1"/>
  <c r="J472" i="15" a="1"/>
  <c r="J472" i="15" s="1"/>
  <c r="M472" i="15" a="1"/>
  <c r="M472" i="15" s="1"/>
  <c r="N472" i="15" a="1"/>
  <c r="N472" i="15" s="1"/>
  <c r="P472" i="15" a="1"/>
  <c r="P472" i="15" s="1"/>
  <c r="Q472" i="15" a="1"/>
  <c r="Q472" i="15" s="1"/>
  <c r="C473" i="15" a="1"/>
  <c r="C473" i="15" s="1"/>
  <c r="D473" i="15" a="1"/>
  <c r="D473" i="15" s="1"/>
  <c r="E473" i="15" a="1"/>
  <c r="E473" i="15" s="1"/>
  <c r="F473" i="15" a="1"/>
  <c r="F473" i="15" s="1"/>
  <c r="I473" i="15" a="1"/>
  <c r="I473" i="15" s="1"/>
  <c r="J473" i="15" a="1"/>
  <c r="J473" i="15" s="1"/>
  <c r="M473" i="15" a="1"/>
  <c r="M473" i="15" s="1"/>
  <c r="N473" i="15" a="1"/>
  <c r="N473" i="15" s="1"/>
  <c r="P473" i="15" a="1"/>
  <c r="P473" i="15" s="1"/>
  <c r="Q473" i="15" a="1"/>
  <c r="Q473" i="15" s="1"/>
  <c r="C474" i="15" a="1"/>
  <c r="C474" i="15" s="1"/>
  <c r="D474" i="15" a="1"/>
  <c r="D474" i="15" s="1"/>
  <c r="E474" i="15" a="1"/>
  <c r="E474" i="15" s="1"/>
  <c r="F474" i="15" a="1"/>
  <c r="F474" i="15" s="1"/>
  <c r="I474" i="15" a="1"/>
  <c r="I474" i="15" s="1"/>
  <c r="J474" i="15" a="1"/>
  <c r="J474" i="15" s="1"/>
  <c r="M474" i="15" a="1"/>
  <c r="M474" i="15" s="1"/>
  <c r="N474" i="15" a="1"/>
  <c r="N474" i="15" s="1"/>
  <c r="P474" i="15" a="1"/>
  <c r="P474" i="15" s="1"/>
  <c r="Q474" i="15" a="1"/>
  <c r="Q474" i="15" s="1"/>
  <c r="C475" i="15" a="1"/>
  <c r="C475" i="15" s="1"/>
  <c r="D475" i="15" a="1"/>
  <c r="D475" i="15" s="1"/>
  <c r="E475" i="15" a="1"/>
  <c r="E475" i="15" s="1"/>
  <c r="F475" i="15" a="1"/>
  <c r="F475" i="15" s="1"/>
  <c r="I475" i="15" a="1"/>
  <c r="I475" i="15" s="1"/>
  <c r="J475" i="15" a="1"/>
  <c r="J475" i="15" s="1"/>
  <c r="M475" i="15" a="1"/>
  <c r="M475" i="15" s="1"/>
  <c r="N475" i="15" a="1"/>
  <c r="N475" i="15" s="1"/>
  <c r="P475" i="15" a="1"/>
  <c r="P475" i="15" s="1"/>
  <c r="Q475" i="15" a="1"/>
  <c r="Q475" i="15" s="1"/>
  <c r="C476" i="15" a="1"/>
  <c r="C476" i="15" s="1"/>
  <c r="D476" i="15" a="1"/>
  <c r="D476" i="15" s="1"/>
  <c r="E476" i="15" a="1"/>
  <c r="E476" i="15" s="1"/>
  <c r="F476" i="15" a="1"/>
  <c r="F476" i="15" s="1"/>
  <c r="I476" i="15" a="1"/>
  <c r="I476" i="15" s="1"/>
  <c r="J476" i="15" a="1"/>
  <c r="J476" i="15" s="1"/>
  <c r="M476" i="15" a="1"/>
  <c r="M476" i="15" s="1"/>
  <c r="N476" i="15" a="1"/>
  <c r="N476" i="15" s="1"/>
  <c r="P476" i="15" a="1"/>
  <c r="P476" i="15" s="1"/>
  <c r="Q476" i="15" a="1"/>
  <c r="Q476" i="15" s="1"/>
  <c r="C477" i="15" a="1"/>
  <c r="C477" i="15" s="1"/>
  <c r="D477" i="15" a="1"/>
  <c r="D477" i="15" s="1"/>
  <c r="E477" i="15" a="1"/>
  <c r="E477" i="15" s="1"/>
  <c r="F477" i="15" a="1"/>
  <c r="F477" i="15" s="1"/>
  <c r="I477" i="15" a="1"/>
  <c r="I477" i="15" s="1"/>
  <c r="J477" i="15" a="1"/>
  <c r="J477" i="15" s="1"/>
  <c r="M477" i="15" a="1"/>
  <c r="M477" i="15" s="1"/>
  <c r="N477" i="15" a="1"/>
  <c r="N477" i="15" s="1"/>
  <c r="P477" i="15" a="1"/>
  <c r="P477" i="15" s="1"/>
  <c r="Q477" i="15" a="1"/>
  <c r="Q477" i="15" s="1"/>
  <c r="C478" i="15" a="1"/>
  <c r="C478" i="15" s="1"/>
  <c r="D478" i="15" a="1"/>
  <c r="D478" i="15" s="1"/>
  <c r="E478" i="15" a="1"/>
  <c r="E478" i="15" s="1"/>
  <c r="F478" i="15" a="1"/>
  <c r="F478" i="15" s="1"/>
  <c r="I478" i="15" a="1"/>
  <c r="I478" i="15" s="1"/>
  <c r="J478" i="15" a="1"/>
  <c r="J478" i="15" s="1"/>
  <c r="M478" i="15" a="1"/>
  <c r="M478" i="15" s="1"/>
  <c r="N478" i="15" a="1"/>
  <c r="N478" i="15" s="1"/>
  <c r="P478" i="15" a="1"/>
  <c r="P478" i="15" s="1"/>
  <c r="Q478" i="15" a="1"/>
  <c r="Q478" i="15" s="1"/>
  <c r="C479" i="15" a="1"/>
  <c r="C479" i="15" s="1"/>
  <c r="D479" i="15" a="1"/>
  <c r="D479" i="15" s="1"/>
  <c r="E479" i="15" a="1"/>
  <c r="E479" i="15" s="1"/>
  <c r="F479" i="15" a="1"/>
  <c r="F479" i="15" s="1"/>
  <c r="I479" i="15" a="1"/>
  <c r="I479" i="15" s="1"/>
  <c r="J479" i="15" a="1"/>
  <c r="J479" i="15" s="1"/>
  <c r="M479" i="15" a="1"/>
  <c r="M479" i="15" s="1"/>
  <c r="N479" i="15" a="1"/>
  <c r="N479" i="15" s="1"/>
  <c r="P479" i="15" a="1"/>
  <c r="P479" i="15" s="1"/>
  <c r="Q479" i="15" a="1"/>
  <c r="Q479" i="15" s="1"/>
  <c r="C480" i="15" a="1"/>
  <c r="C480" i="15" s="1"/>
  <c r="D480" i="15" a="1"/>
  <c r="D480" i="15" s="1"/>
  <c r="E480" i="15" a="1"/>
  <c r="E480" i="15" s="1"/>
  <c r="F480" i="15" a="1"/>
  <c r="F480" i="15" s="1"/>
  <c r="I480" i="15" a="1"/>
  <c r="I480" i="15" s="1"/>
  <c r="J480" i="15" a="1"/>
  <c r="J480" i="15" s="1"/>
  <c r="M480" i="15" a="1"/>
  <c r="M480" i="15" s="1"/>
  <c r="N480" i="15" a="1"/>
  <c r="N480" i="15" s="1"/>
  <c r="P480" i="15" a="1"/>
  <c r="P480" i="15" s="1"/>
  <c r="Q480" i="15" a="1"/>
  <c r="Q480" i="15" s="1"/>
  <c r="C481" i="15" a="1"/>
  <c r="C481" i="15" s="1"/>
  <c r="D481" i="15" a="1"/>
  <c r="D481" i="15" s="1"/>
  <c r="E481" i="15" a="1"/>
  <c r="E481" i="15" s="1"/>
  <c r="F481" i="15" a="1"/>
  <c r="F481" i="15" s="1"/>
  <c r="I481" i="15" a="1"/>
  <c r="I481" i="15" s="1"/>
  <c r="J481" i="15" a="1"/>
  <c r="J481" i="15" s="1"/>
  <c r="M481" i="15" a="1"/>
  <c r="M481" i="15" s="1"/>
  <c r="N481" i="15" a="1"/>
  <c r="N481" i="15" s="1"/>
  <c r="P481" i="15" a="1"/>
  <c r="P481" i="15" s="1"/>
  <c r="Q481" i="15" a="1"/>
  <c r="Q481" i="15" s="1"/>
  <c r="C482" i="15" a="1"/>
  <c r="C482" i="15" s="1"/>
  <c r="D482" i="15" a="1"/>
  <c r="D482" i="15" s="1"/>
  <c r="E482" i="15" a="1"/>
  <c r="E482" i="15" s="1"/>
  <c r="F482" i="15" a="1"/>
  <c r="F482" i="15" s="1"/>
  <c r="I482" i="15" a="1"/>
  <c r="I482" i="15" s="1"/>
  <c r="J482" i="15" a="1"/>
  <c r="J482" i="15" s="1"/>
  <c r="M482" i="15" a="1"/>
  <c r="M482" i="15" s="1"/>
  <c r="N482" i="15" a="1"/>
  <c r="N482" i="15" s="1"/>
  <c r="P482" i="15" a="1"/>
  <c r="P482" i="15" s="1"/>
  <c r="Q482" i="15" a="1"/>
  <c r="Q482" i="15" s="1"/>
  <c r="C483" i="15" a="1"/>
  <c r="C483" i="15" s="1"/>
  <c r="D483" i="15" a="1"/>
  <c r="D483" i="15" s="1"/>
  <c r="E483" i="15" a="1"/>
  <c r="E483" i="15" s="1"/>
  <c r="F483" i="15" a="1"/>
  <c r="F483" i="15" s="1"/>
  <c r="I483" i="15" a="1"/>
  <c r="I483" i="15" s="1"/>
  <c r="J483" i="15" a="1"/>
  <c r="J483" i="15" s="1"/>
  <c r="M483" i="15" a="1"/>
  <c r="M483" i="15" s="1"/>
  <c r="N483" i="15" a="1"/>
  <c r="N483" i="15" s="1"/>
  <c r="P483" i="15" a="1"/>
  <c r="P483" i="15" s="1"/>
  <c r="Q483" i="15" a="1"/>
  <c r="Q483" i="15" s="1"/>
  <c r="C484" i="15" a="1"/>
  <c r="C484" i="15" s="1"/>
  <c r="D484" i="15" a="1"/>
  <c r="D484" i="15" s="1"/>
  <c r="E484" i="15" a="1"/>
  <c r="E484" i="15" s="1"/>
  <c r="F484" i="15" a="1"/>
  <c r="F484" i="15" s="1"/>
  <c r="I484" i="15" a="1"/>
  <c r="I484" i="15" s="1"/>
  <c r="J484" i="15" a="1"/>
  <c r="J484" i="15" s="1"/>
  <c r="M484" i="15" a="1"/>
  <c r="M484" i="15" s="1"/>
  <c r="N484" i="15" a="1"/>
  <c r="N484" i="15" s="1"/>
  <c r="P484" i="15" a="1"/>
  <c r="P484" i="15" s="1"/>
  <c r="Q484" i="15" a="1"/>
  <c r="Q484" i="15" s="1"/>
  <c r="C485" i="15" a="1"/>
  <c r="C485" i="15" s="1"/>
  <c r="D485" i="15" a="1"/>
  <c r="D485" i="15" s="1"/>
  <c r="E485" i="15" a="1"/>
  <c r="E485" i="15" s="1"/>
  <c r="F485" i="15" a="1"/>
  <c r="F485" i="15" s="1"/>
  <c r="I485" i="15" a="1"/>
  <c r="I485" i="15" s="1"/>
  <c r="J485" i="15" a="1"/>
  <c r="J485" i="15" s="1"/>
  <c r="M485" i="15" a="1"/>
  <c r="M485" i="15" s="1"/>
  <c r="N485" i="15" a="1"/>
  <c r="N485" i="15" s="1"/>
  <c r="P485" i="15" a="1"/>
  <c r="P485" i="15" s="1"/>
  <c r="Q485" i="15" a="1"/>
  <c r="Q485" i="15" s="1"/>
  <c r="C486" i="15" a="1"/>
  <c r="C486" i="15" s="1"/>
  <c r="D486" i="15" a="1"/>
  <c r="D486" i="15" s="1"/>
  <c r="E486" i="15" a="1"/>
  <c r="E486" i="15" s="1"/>
  <c r="F486" i="15" a="1"/>
  <c r="F486" i="15" s="1"/>
  <c r="I486" i="15" a="1"/>
  <c r="I486" i="15" s="1"/>
  <c r="J486" i="15" a="1"/>
  <c r="J486" i="15" s="1"/>
  <c r="M486" i="15" a="1"/>
  <c r="M486" i="15" s="1"/>
  <c r="N486" i="15" a="1"/>
  <c r="N486" i="15" s="1"/>
  <c r="P486" i="15" a="1"/>
  <c r="P486" i="15" s="1"/>
  <c r="Q486" i="15" a="1"/>
  <c r="Q486" i="15" s="1"/>
  <c r="C487" i="15" a="1"/>
  <c r="C487" i="15" s="1"/>
  <c r="D487" i="15" a="1"/>
  <c r="D487" i="15" s="1"/>
  <c r="E487" i="15" a="1"/>
  <c r="E487" i="15" s="1"/>
  <c r="F487" i="15" a="1"/>
  <c r="F487" i="15" s="1"/>
  <c r="I487" i="15" a="1"/>
  <c r="I487" i="15" s="1"/>
  <c r="J487" i="15" a="1"/>
  <c r="J487" i="15" s="1"/>
  <c r="M487" i="15" a="1"/>
  <c r="M487" i="15" s="1"/>
  <c r="N487" i="15" a="1"/>
  <c r="N487" i="15" s="1"/>
  <c r="P487" i="15" a="1"/>
  <c r="P487" i="15" s="1"/>
  <c r="Q487" i="15" a="1"/>
  <c r="Q487" i="15" s="1"/>
  <c r="C488" i="15" a="1"/>
  <c r="C488" i="15" s="1"/>
  <c r="D488" i="15" a="1"/>
  <c r="D488" i="15" s="1"/>
  <c r="E488" i="15" a="1"/>
  <c r="E488" i="15" s="1"/>
  <c r="F488" i="15" a="1"/>
  <c r="F488" i="15" s="1"/>
  <c r="I488" i="15" a="1"/>
  <c r="I488" i="15" s="1"/>
  <c r="J488" i="15" a="1"/>
  <c r="J488" i="15" s="1"/>
  <c r="M488" i="15" a="1"/>
  <c r="M488" i="15" s="1"/>
  <c r="N488" i="15" a="1"/>
  <c r="N488" i="15" s="1"/>
  <c r="P488" i="15" a="1"/>
  <c r="P488" i="15" s="1"/>
  <c r="Q488" i="15" a="1"/>
  <c r="Q488" i="15" s="1"/>
  <c r="C489" i="15" a="1"/>
  <c r="C489" i="15" s="1"/>
  <c r="D489" i="15" a="1"/>
  <c r="D489" i="15" s="1"/>
  <c r="E489" i="15" a="1"/>
  <c r="E489" i="15" s="1"/>
  <c r="F489" i="15" a="1"/>
  <c r="F489" i="15" s="1"/>
  <c r="I489" i="15" a="1"/>
  <c r="I489" i="15" s="1"/>
  <c r="J489" i="15" a="1"/>
  <c r="J489" i="15" s="1"/>
  <c r="M489" i="15" a="1"/>
  <c r="M489" i="15" s="1"/>
  <c r="N489" i="15" a="1"/>
  <c r="N489" i="15" s="1"/>
  <c r="P489" i="15" a="1"/>
  <c r="P489" i="15" s="1"/>
  <c r="Q489" i="15" a="1"/>
  <c r="Q489" i="15" s="1"/>
  <c r="C490" i="15" a="1"/>
  <c r="C490" i="15" s="1"/>
  <c r="D490" i="15" a="1"/>
  <c r="D490" i="15" s="1"/>
  <c r="E490" i="15" a="1"/>
  <c r="E490" i="15" s="1"/>
  <c r="F490" i="15" a="1"/>
  <c r="F490" i="15" s="1"/>
  <c r="I490" i="15" a="1"/>
  <c r="I490" i="15" s="1"/>
  <c r="J490" i="15" a="1"/>
  <c r="J490" i="15" s="1"/>
  <c r="M490" i="15" a="1"/>
  <c r="M490" i="15" s="1"/>
  <c r="N490" i="15" a="1"/>
  <c r="N490" i="15" s="1"/>
  <c r="P490" i="15" a="1"/>
  <c r="P490" i="15" s="1"/>
  <c r="Q490" i="15" a="1"/>
  <c r="Q490" i="15" s="1"/>
  <c r="C491" i="15" a="1"/>
  <c r="C491" i="15" s="1"/>
  <c r="D491" i="15" a="1"/>
  <c r="D491" i="15" s="1"/>
  <c r="E491" i="15" a="1"/>
  <c r="E491" i="15" s="1"/>
  <c r="F491" i="15" a="1"/>
  <c r="F491" i="15" s="1"/>
  <c r="I491" i="15" a="1"/>
  <c r="I491" i="15" s="1"/>
  <c r="J491" i="15" a="1"/>
  <c r="J491" i="15" s="1"/>
  <c r="M491" i="15" a="1"/>
  <c r="M491" i="15" s="1"/>
  <c r="N491" i="15" a="1"/>
  <c r="N491" i="15" s="1"/>
  <c r="P491" i="15" a="1"/>
  <c r="P491" i="15" s="1"/>
  <c r="Q491" i="15" a="1"/>
  <c r="Q491" i="15" s="1"/>
  <c r="C492" i="15" a="1"/>
  <c r="C492" i="15" s="1"/>
  <c r="D492" i="15" a="1"/>
  <c r="D492" i="15" s="1"/>
  <c r="E492" i="15" a="1"/>
  <c r="E492" i="15" s="1"/>
  <c r="F492" i="15" a="1"/>
  <c r="F492" i="15" s="1"/>
  <c r="I492" i="15" a="1"/>
  <c r="I492" i="15" s="1"/>
  <c r="J492" i="15" a="1"/>
  <c r="J492" i="15" s="1"/>
  <c r="M492" i="15" a="1"/>
  <c r="M492" i="15" s="1"/>
  <c r="N492" i="15" a="1"/>
  <c r="N492" i="15" s="1"/>
  <c r="P492" i="15" a="1"/>
  <c r="P492" i="15" s="1"/>
  <c r="Q492" i="15" a="1"/>
  <c r="Q492" i="15" s="1"/>
  <c r="C493" i="15" a="1"/>
  <c r="C493" i="15" s="1"/>
  <c r="D493" i="15" a="1"/>
  <c r="D493" i="15" s="1"/>
  <c r="E493" i="15" a="1"/>
  <c r="E493" i="15" s="1"/>
  <c r="F493" i="15" a="1"/>
  <c r="F493" i="15" s="1"/>
  <c r="I493" i="15" a="1"/>
  <c r="I493" i="15" s="1"/>
  <c r="J493" i="15" a="1"/>
  <c r="J493" i="15" s="1"/>
  <c r="M493" i="15" a="1"/>
  <c r="M493" i="15" s="1"/>
  <c r="N493" i="15" a="1"/>
  <c r="N493" i="15" s="1"/>
  <c r="P493" i="15" a="1"/>
  <c r="P493" i="15" s="1"/>
  <c r="Q493" i="15" a="1"/>
  <c r="Q493" i="15" s="1"/>
  <c r="C494" i="15" a="1"/>
  <c r="C494" i="15" s="1"/>
  <c r="D494" i="15" a="1"/>
  <c r="D494" i="15" s="1"/>
  <c r="E494" i="15" a="1"/>
  <c r="E494" i="15" s="1"/>
  <c r="F494" i="15" a="1"/>
  <c r="F494" i="15" s="1"/>
  <c r="I494" i="15" a="1"/>
  <c r="I494" i="15" s="1"/>
  <c r="J494" i="15" a="1"/>
  <c r="J494" i="15" s="1"/>
  <c r="M494" i="15" a="1"/>
  <c r="M494" i="15" s="1"/>
  <c r="N494" i="15" a="1"/>
  <c r="N494" i="15" s="1"/>
  <c r="P494" i="15" a="1"/>
  <c r="P494" i="15" s="1"/>
  <c r="Q494" i="15" a="1"/>
  <c r="Q494" i="15" s="1"/>
  <c r="C495" i="15" a="1"/>
  <c r="C495" i="15" s="1"/>
  <c r="D495" i="15" a="1"/>
  <c r="D495" i="15" s="1"/>
  <c r="E495" i="15" a="1"/>
  <c r="E495" i="15" s="1"/>
  <c r="F495" i="15" a="1"/>
  <c r="F495" i="15" s="1"/>
  <c r="I495" i="15" a="1"/>
  <c r="I495" i="15" s="1"/>
  <c r="J495" i="15" a="1"/>
  <c r="J495" i="15" s="1"/>
  <c r="M495" i="15" a="1"/>
  <c r="M495" i="15" s="1"/>
  <c r="N495" i="15" a="1"/>
  <c r="N495" i="15" s="1"/>
  <c r="P495" i="15" a="1"/>
  <c r="P495" i="15" s="1"/>
  <c r="Q495" i="15" a="1"/>
  <c r="Q495" i="15" s="1"/>
  <c r="C496" i="15" a="1"/>
  <c r="C496" i="15" s="1"/>
  <c r="D496" i="15" a="1"/>
  <c r="D496" i="15" s="1"/>
  <c r="E496" i="15" a="1"/>
  <c r="E496" i="15" s="1"/>
  <c r="F496" i="15" a="1"/>
  <c r="F496" i="15" s="1"/>
  <c r="I496" i="15" a="1"/>
  <c r="I496" i="15" s="1"/>
  <c r="J496" i="15" a="1"/>
  <c r="J496" i="15" s="1"/>
  <c r="M496" i="15" a="1"/>
  <c r="M496" i="15" s="1"/>
  <c r="N496" i="15" a="1"/>
  <c r="N496" i="15" s="1"/>
  <c r="P496" i="15" a="1"/>
  <c r="P496" i="15" s="1"/>
  <c r="Q496" i="15" a="1"/>
  <c r="Q496" i="15" s="1"/>
  <c r="C497" i="15" a="1"/>
  <c r="C497" i="15" s="1"/>
  <c r="D497" i="15" a="1"/>
  <c r="D497" i="15" s="1"/>
  <c r="E497" i="15" a="1"/>
  <c r="E497" i="15" s="1"/>
  <c r="F497" i="15" a="1"/>
  <c r="F497" i="15" s="1"/>
  <c r="I497" i="15" a="1"/>
  <c r="I497" i="15" s="1"/>
  <c r="J497" i="15" a="1"/>
  <c r="J497" i="15" s="1"/>
  <c r="M497" i="15" a="1"/>
  <c r="M497" i="15" s="1"/>
  <c r="N497" i="15" a="1"/>
  <c r="N497" i="15" s="1"/>
  <c r="P497" i="15" a="1"/>
  <c r="P497" i="15" s="1"/>
  <c r="Q497" i="15" a="1"/>
  <c r="Q497" i="15" s="1"/>
  <c r="Q467" i="15" a="1"/>
  <c r="Q467" i="15" s="1"/>
  <c r="P467" i="15" a="1"/>
  <c r="P467" i="15" s="1"/>
  <c r="N467" i="15" a="1"/>
  <c r="N467" i="15" s="1"/>
  <c r="M467" i="15" a="1"/>
  <c r="M467" i="15" s="1"/>
  <c r="J467" i="15" a="1"/>
  <c r="J467" i="15" s="1"/>
  <c r="I467" i="15" a="1"/>
  <c r="I467" i="15" s="1"/>
  <c r="F467" i="15" a="1"/>
  <c r="F467" i="15" s="1"/>
  <c r="E467" i="15" a="1"/>
  <c r="E467" i="15" s="1"/>
  <c r="D467" i="15" a="1"/>
  <c r="D467" i="15" s="1"/>
  <c r="C467" i="15" a="1"/>
  <c r="C467" i="15" s="1"/>
  <c r="C435" i="15" a="1"/>
  <c r="C435" i="15" s="1"/>
  <c r="D435" i="15" a="1"/>
  <c r="D435" i="15" s="1"/>
  <c r="E435" i="15" a="1"/>
  <c r="E435" i="15" s="1"/>
  <c r="F435" i="15" a="1"/>
  <c r="F435" i="15" s="1"/>
  <c r="I435" i="15" a="1"/>
  <c r="I435" i="15" s="1"/>
  <c r="J435" i="15" a="1"/>
  <c r="J435" i="15" s="1"/>
  <c r="M435" i="15" a="1"/>
  <c r="M435" i="15" s="1"/>
  <c r="N435" i="15" a="1"/>
  <c r="N435" i="15" s="1"/>
  <c r="P435" i="15" a="1"/>
  <c r="P435" i="15" s="1"/>
  <c r="Q435" i="15" a="1"/>
  <c r="Q435" i="15" s="1"/>
  <c r="C436" i="15" a="1"/>
  <c r="C436" i="15" s="1"/>
  <c r="D436" i="15" a="1"/>
  <c r="D436" i="15" s="1"/>
  <c r="E436" i="15" a="1"/>
  <c r="E436" i="15" s="1"/>
  <c r="F436" i="15" a="1"/>
  <c r="F436" i="15" s="1"/>
  <c r="I436" i="15" a="1"/>
  <c r="I436" i="15" s="1"/>
  <c r="J436" i="15" a="1"/>
  <c r="J436" i="15" s="1"/>
  <c r="M436" i="15" a="1"/>
  <c r="M436" i="15" s="1"/>
  <c r="N436" i="15" a="1"/>
  <c r="N436" i="15" s="1"/>
  <c r="P436" i="15" a="1"/>
  <c r="P436" i="15" s="1"/>
  <c r="Q436" i="15" a="1"/>
  <c r="Q436" i="15" s="1"/>
  <c r="C437" i="15" a="1"/>
  <c r="C437" i="15" s="1"/>
  <c r="D437" i="15" a="1"/>
  <c r="D437" i="15" s="1"/>
  <c r="E437" i="15" a="1"/>
  <c r="E437" i="15" s="1"/>
  <c r="F437" i="15" a="1"/>
  <c r="F437" i="15" s="1"/>
  <c r="I437" i="15" a="1"/>
  <c r="I437" i="15" s="1"/>
  <c r="J437" i="15" a="1"/>
  <c r="J437" i="15" s="1"/>
  <c r="M437" i="15" a="1"/>
  <c r="M437" i="15" s="1"/>
  <c r="N437" i="15" a="1"/>
  <c r="N437" i="15" s="1"/>
  <c r="P437" i="15" a="1"/>
  <c r="P437" i="15" s="1"/>
  <c r="Q437" i="15" a="1"/>
  <c r="Q437" i="15" s="1"/>
  <c r="C438" i="15" a="1"/>
  <c r="C438" i="15" s="1"/>
  <c r="D438" i="15" a="1"/>
  <c r="D438" i="15" s="1"/>
  <c r="E438" i="15" a="1"/>
  <c r="E438" i="15" s="1"/>
  <c r="F438" i="15" a="1"/>
  <c r="F438" i="15" s="1"/>
  <c r="I438" i="15" a="1"/>
  <c r="I438" i="15" s="1"/>
  <c r="J438" i="15" a="1"/>
  <c r="J438" i="15" s="1"/>
  <c r="M438" i="15" a="1"/>
  <c r="M438" i="15" s="1"/>
  <c r="N438" i="15" a="1"/>
  <c r="N438" i="15" s="1"/>
  <c r="P438" i="15" a="1"/>
  <c r="P438" i="15" s="1"/>
  <c r="Q438" i="15" a="1"/>
  <c r="Q438" i="15" s="1"/>
  <c r="C439" i="15" a="1"/>
  <c r="C439" i="15" s="1"/>
  <c r="D439" i="15" a="1"/>
  <c r="D439" i="15" s="1"/>
  <c r="E439" i="15" a="1"/>
  <c r="E439" i="15" s="1"/>
  <c r="F439" i="15" a="1"/>
  <c r="F439" i="15" s="1"/>
  <c r="I439" i="15" a="1"/>
  <c r="I439" i="15" s="1"/>
  <c r="J439" i="15" a="1"/>
  <c r="J439" i="15" s="1"/>
  <c r="M439" i="15" a="1"/>
  <c r="M439" i="15" s="1"/>
  <c r="N439" i="15" a="1"/>
  <c r="N439" i="15" s="1"/>
  <c r="P439" i="15" a="1"/>
  <c r="P439" i="15" s="1"/>
  <c r="Q439" i="15" a="1"/>
  <c r="Q439" i="15" s="1"/>
  <c r="C440" i="15" a="1"/>
  <c r="C440" i="15" s="1"/>
  <c r="D440" i="15" a="1"/>
  <c r="D440" i="15" s="1"/>
  <c r="E440" i="15" a="1"/>
  <c r="E440" i="15" s="1"/>
  <c r="F440" i="15" a="1"/>
  <c r="F440" i="15" s="1"/>
  <c r="I440" i="15" a="1"/>
  <c r="I440" i="15" s="1"/>
  <c r="J440" i="15" a="1"/>
  <c r="J440" i="15" s="1"/>
  <c r="M440" i="15" a="1"/>
  <c r="M440" i="15" s="1"/>
  <c r="N440" i="15" a="1"/>
  <c r="N440" i="15" s="1"/>
  <c r="P440" i="15" a="1"/>
  <c r="P440" i="15" s="1"/>
  <c r="Q440" i="15" a="1"/>
  <c r="Q440" i="15" s="1"/>
  <c r="C441" i="15" a="1"/>
  <c r="C441" i="15" s="1"/>
  <c r="D441" i="15" a="1"/>
  <c r="D441" i="15" s="1"/>
  <c r="E441" i="15" a="1"/>
  <c r="E441" i="15" s="1"/>
  <c r="F441" i="15" a="1"/>
  <c r="F441" i="15" s="1"/>
  <c r="I441" i="15" a="1"/>
  <c r="I441" i="15" s="1"/>
  <c r="J441" i="15" a="1"/>
  <c r="J441" i="15" s="1"/>
  <c r="M441" i="15" a="1"/>
  <c r="M441" i="15" s="1"/>
  <c r="N441" i="15" a="1"/>
  <c r="N441" i="15" s="1"/>
  <c r="P441" i="15" a="1"/>
  <c r="P441" i="15" s="1"/>
  <c r="Q441" i="15" a="1"/>
  <c r="Q441" i="15" s="1"/>
  <c r="C442" i="15" a="1"/>
  <c r="C442" i="15" s="1"/>
  <c r="D442" i="15" a="1"/>
  <c r="D442" i="15" s="1"/>
  <c r="E442" i="15" a="1"/>
  <c r="E442" i="15" s="1"/>
  <c r="F442" i="15" a="1"/>
  <c r="F442" i="15" s="1"/>
  <c r="I442" i="15" a="1"/>
  <c r="I442" i="15" s="1"/>
  <c r="J442" i="15" a="1"/>
  <c r="J442" i="15" s="1"/>
  <c r="M442" i="15" a="1"/>
  <c r="M442" i="15" s="1"/>
  <c r="N442" i="15" a="1"/>
  <c r="N442" i="15" s="1"/>
  <c r="P442" i="15" a="1"/>
  <c r="P442" i="15" s="1"/>
  <c r="Q442" i="15" a="1"/>
  <c r="Q442" i="15" s="1"/>
  <c r="C443" i="15" a="1"/>
  <c r="C443" i="15" s="1"/>
  <c r="D443" i="15" a="1"/>
  <c r="D443" i="15" s="1"/>
  <c r="E443" i="15" a="1"/>
  <c r="E443" i="15" s="1"/>
  <c r="F443" i="15" a="1"/>
  <c r="F443" i="15" s="1"/>
  <c r="I443" i="15" a="1"/>
  <c r="I443" i="15" s="1"/>
  <c r="J443" i="15" a="1"/>
  <c r="J443" i="15" s="1"/>
  <c r="M443" i="15" a="1"/>
  <c r="M443" i="15" s="1"/>
  <c r="N443" i="15" a="1"/>
  <c r="N443" i="15" s="1"/>
  <c r="P443" i="15" a="1"/>
  <c r="P443" i="15" s="1"/>
  <c r="Q443" i="15" a="1"/>
  <c r="Q443" i="15" s="1"/>
  <c r="C444" i="15" a="1"/>
  <c r="C444" i="15" s="1"/>
  <c r="D444" i="15" a="1"/>
  <c r="D444" i="15" s="1"/>
  <c r="E444" i="15" a="1"/>
  <c r="E444" i="15" s="1"/>
  <c r="F444" i="15" a="1"/>
  <c r="F444" i="15" s="1"/>
  <c r="I444" i="15" a="1"/>
  <c r="I444" i="15" s="1"/>
  <c r="J444" i="15" a="1"/>
  <c r="J444" i="15" s="1"/>
  <c r="M444" i="15" a="1"/>
  <c r="M444" i="15" s="1"/>
  <c r="N444" i="15" a="1"/>
  <c r="N444" i="15" s="1"/>
  <c r="P444" i="15" a="1"/>
  <c r="P444" i="15" s="1"/>
  <c r="Q444" i="15" a="1"/>
  <c r="Q444" i="15" s="1"/>
  <c r="C445" i="15" a="1"/>
  <c r="C445" i="15" s="1"/>
  <c r="D445" i="15" a="1"/>
  <c r="D445" i="15" s="1"/>
  <c r="E445" i="15" a="1"/>
  <c r="E445" i="15" s="1"/>
  <c r="F445" i="15" a="1"/>
  <c r="F445" i="15" s="1"/>
  <c r="I445" i="15" a="1"/>
  <c r="I445" i="15" s="1"/>
  <c r="J445" i="15" a="1"/>
  <c r="J445" i="15" s="1"/>
  <c r="M445" i="15" a="1"/>
  <c r="M445" i="15" s="1"/>
  <c r="N445" i="15" a="1"/>
  <c r="N445" i="15" s="1"/>
  <c r="P445" i="15" a="1"/>
  <c r="P445" i="15" s="1"/>
  <c r="Q445" i="15" a="1"/>
  <c r="Q445" i="15" s="1"/>
  <c r="C446" i="15" a="1"/>
  <c r="C446" i="15" s="1"/>
  <c r="D446" i="15" a="1"/>
  <c r="D446" i="15" s="1"/>
  <c r="E446" i="15" a="1"/>
  <c r="E446" i="15" s="1"/>
  <c r="F446" i="15" a="1"/>
  <c r="F446" i="15" s="1"/>
  <c r="I446" i="15" a="1"/>
  <c r="I446" i="15" s="1"/>
  <c r="J446" i="15" a="1"/>
  <c r="J446" i="15" s="1"/>
  <c r="M446" i="15" a="1"/>
  <c r="M446" i="15" s="1"/>
  <c r="N446" i="15" a="1"/>
  <c r="N446" i="15" s="1"/>
  <c r="P446" i="15" a="1"/>
  <c r="P446" i="15" s="1"/>
  <c r="Q446" i="15" a="1"/>
  <c r="Q446" i="15"/>
  <c r="C447" i="15" a="1"/>
  <c r="C447" i="15" s="1"/>
  <c r="D447" i="15" a="1"/>
  <c r="D447" i="15" s="1"/>
  <c r="E447" i="15" a="1"/>
  <c r="E447" i="15" s="1"/>
  <c r="F447" i="15" a="1"/>
  <c r="F447" i="15" s="1"/>
  <c r="I447" i="15" a="1"/>
  <c r="I447" i="15" s="1"/>
  <c r="J447" i="15" a="1"/>
  <c r="J447" i="15" s="1"/>
  <c r="M447" i="15" a="1"/>
  <c r="M447" i="15" s="1"/>
  <c r="N447" i="15" a="1"/>
  <c r="N447" i="15" s="1"/>
  <c r="P447" i="15" a="1"/>
  <c r="P447" i="15" s="1"/>
  <c r="Q447" i="15" a="1"/>
  <c r="Q447" i="15" s="1"/>
  <c r="C448" i="15" a="1"/>
  <c r="C448" i="15" s="1"/>
  <c r="D448" i="15" a="1"/>
  <c r="D448" i="15" s="1"/>
  <c r="E448" i="15" a="1"/>
  <c r="E448" i="15" s="1"/>
  <c r="F448" i="15" a="1"/>
  <c r="F448" i="15" s="1"/>
  <c r="I448" i="15" a="1"/>
  <c r="I448" i="15" s="1"/>
  <c r="J448" i="15" a="1"/>
  <c r="J448" i="15" s="1"/>
  <c r="M448" i="15" a="1"/>
  <c r="M448" i="15" s="1"/>
  <c r="N448" i="15" a="1"/>
  <c r="N448" i="15" s="1"/>
  <c r="P448" i="15" a="1"/>
  <c r="P448" i="15" s="1"/>
  <c r="Q448" i="15" a="1"/>
  <c r="Q448" i="15" s="1"/>
  <c r="C449" i="15" a="1"/>
  <c r="C449" i="15" s="1"/>
  <c r="D449" i="15" a="1"/>
  <c r="D449" i="15" s="1"/>
  <c r="E449" i="15" a="1"/>
  <c r="E449" i="15" s="1"/>
  <c r="F449" i="15" a="1"/>
  <c r="F449" i="15" s="1"/>
  <c r="I449" i="15" a="1"/>
  <c r="I449" i="15" s="1"/>
  <c r="J449" i="15" a="1"/>
  <c r="J449" i="15" s="1"/>
  <c r="M449" i="15" a="1"/>
  <c r="M449" i="15" s="1"/>
  <c r="N449" i="15" a="1"/>
  <c r="N449" i="15" s="1"/>
  <c r="P449" i="15" a="1"/>
  <c r="P449" i="15" s="1"/>
  <c r="Q449" i="15" a="1"/>
  <c r="Q449" i="15" s="1"/>
  <c r="C450" i="15" a="1"/>
  <c r="C450" i="15" s="1"/>
  <c r="D450" i="15" a="1"/>
  <c r="D450" i="15" s="1"/>
  <c r="E450" i="15" a="1"/>
  <c r="E450" i="15" s="1"/>
  <c r="F450" i="15" a="1"/>
  <c r="F450" i="15" s="1"/>
  <c r="I450" i="15" a="1"/>
  <c r="I450" i="15" s="1"/>
  <c r="J450" i="15" a="1"/>
  <c r="J450" i="15" s="1"/>
  <c r="M450" i="15" a="1"/>
  <c r="M450" i="15" s="1"/>
  <c r="N450" i="15" a="1"/>
  <c r="N450" i="15" s="1"/>
  <c r="P450" i="15" a="1"/>
  <c r="P450" i="15" s="1"/>
  <c r="Q450" i="15" a="1"/>
  <c r="Q450" i="15" s="1"/>
  <c r="C451" i="15" a="1"/>
  <c r="C451" i="15" s="1"/>
  <c r="D451" i="15" a="1"/>
  <c r="D451" i="15" s="1"/>
  <c r="E451" i="15" a="1"/>
  <c r="E451" i="15" s="1"/>
  <c r="F451" i="15" a="1"/>
  <c r="F451" i="15" s="1"/>
  <c r="I451" i="15" a="1"/>
  <c r="I451" i="15" s="1"/>
  <c r="J451" i="15" a="1"/>
  <c r="J451" i="15" s="1"/>
  <c r="M451" i="15" a="1"/>
  <c r="M451" i="15" s="1"/>
  <c r="N451" i="15" a="1"/>
  <c r="N451" i="15" s="1"/>
  <c r="P451" i="15" a="1"/>
  <c r="P451" i="15" s="1"/>
  <c r="Q451" i="15" a="1"/>
  <c r="Q451" i="15" s="1"/>
  <c r="C452" i="15" a="1"/>
  <c r="C452" i="15" s="1"/>
  <c r="D452" i="15" a="1"/>
  <c r="D452" i="15" s="1"/>
  <c r="E452" i="15" a="1"/>
  <c r="E452" i="15" s="1"/>
  <c r="F452" i="15" a="1"/>
  <c r="F452" i="15" s="1"/>
  <c r="I452" i="15" a="1"/>
  <c r="I452" i="15" s="1"/>
  <c r="J452" i="15" a="1"/>
  <c r="J452" i="15" s="1"/>
  <c r="M452" i="15" a="1"/>
  <c r="M452" i="15" s="1"/>
  <c r="N452" i="15" a="1"/>
  <c r="N452" i="15" s="1"/>
  <c r="P452" i="15" a="1"/>
  <c r="P452" i="15" s="1"/>
  <c r="Q452" i="15" a="1"/>
  <c r="Q452" i="15" s="1"/>
  <c r="C453" i="15" a="1"/>
  <c r="C453" i="15" s="1"/>
  <c r="D453" i="15" a="1"/>
  <c r="D453" i="15" s="1"/>
  <c r="E453" i="15" a="1"/>
  <c r="E453" i="15" s="1"/>
  <c r="F453" i="15" a="1"/>
  <c r="F453" i="15" s="1"/>
  <c r="I453" i="15" a="1"/>
  <c r="I453" i="15" s="1"/>
  <c r="J453" i="15" a="1"/>
  <c r="J453" i="15" s="1"/>
  <c r="M453" i="15" a="1"/>
  <c r="M453" i="15" s="1"/>
  <c r="N453" i="15" a="1"/>
  <c r="N453" i="15" s="1"/>
  <c r="P453" i="15" a="1"/>
  <c r="P453" i="15" s="1"/>
  <c r="Q453" i="15" a="1"/>
  <c r="Q453" i="15" s="1"/>
  <c r="C454" i="15" a="1"/>
  <c r="C454" i="15" s="1"/>
  <c r="D454" i="15" a="1"/>
  <c r="D454" i="15" s="1"/>
  <c r="E454" i="15" a="1"/>
  <c r="E454" i="15" s="1"/>
  <c r="F454" i="15" a="1"/>
  <c r="F454" i="15" s="1"/>
  <c r="I454" i="15" a="1"/>
  <c r="I454" i="15" s="1"/>
  <c r="J454" i="15" a="1"/>
  <c r="J454" i="15" s="1"/>
  <c r="M454" i="15" a="1"/>
  <c r="M454" i="15" s="1"/>
  <c r="N454" i="15" a="1"/>
  <c r="N454" i="15" s="1"/>
  <c r="P454" i="15" a="1"/>
  <c r="P454" i="15" s="1"/>
  <c r="Q454" i="15" a="1"/>
  <c r="Q454" i="15" s="1"/>
  <c r="C455" i="15" a="1"/>
  <c r="C455" i="15" s="1"/>
  <c r="D455" i="15" a="1"/>
  <c r="D455" i="15" s="1"/>
  <c r="E455" i="15" a="1"/>
  <c r="E455" i="15" s="1"/>
  <c r="F455" i="15" a="1"/>
  <c r="F455" i="15" s="1"/>
  <c r="I455" i="15" a="1"/>
  <c r="I455" i="15" s="1"/>
  <c r="J455" i="15" a="1"/>
  <c r="J455" i="15" s="1"/>
  <c r="M455" i="15" a="1"/>
  <c r="M455" i="15" s="1"/>
  <c r="N455" i="15" a="1"/>
  <c r="N455" i="15" s="1"/>
  <c r="P455" i="15" a="1"/>
  <c r="P455" i="15" s="1"/>
  <c r="Q455" i="15" a="1"/>
  <c r="Q455" i="15" s="1"/>
  <c r="C456" i="15" a="1"/>
  <c r="C456" i="15" s="1"/>
  <c r="D456" i="15" a="1"/>
  <c r="D456" i="15" s="1"/>
  <c r="E456" i="15" a="1"/>
  <c r="E456" i="15" s="1"/>
  <c r="F456" i="15" a="1"/>
  <c r="F456" i="15" s="1"/>
  <c r="I456" i="15" a="1"/>
  <c r="I456" i="15" s="1"/>
  <c r="J456" i="15" a="1"/>
  <c r="J456" i="15" s="1"/>
  <c r="M456" i="15" a="1"/>
  <c r="M456" i="15" s="1"/>
  <c r="N456" i="15" a="1"/>
  <c r="N456" i="15" s="1"/>
  <c r="P456" i="15" a="1"/>
  <c r="P456" i="15" s="1"/>
  <c r="Q456" i="15" a="1"/>
  <c r="Q456" i="15" s="1"/>
  <c r="C457" i="15" a="1"/>
  <c r="C457" i="15" s="1"/>
  <c r="D457" i="15" a="1"/>
  <c r="D457" i="15" s="1"/>
  <c r="E457" i="15" a="1"/>
  <c r="E457" i="15" s="1"/>
  <c r="F457" i="15" a="1"/>
  <c r="F457" i="15" s="1"/>
  <c r="I457" i="15" a="1"/>
  <c r="I457" i="15" s="1"/>
  <c r="J457" i="15" a="1"/>
  <c r="J457" i="15" s="1"/>
  <c r="M457" i="15" a="1"/>
  <c r="M457" i="15" s="1"/>
  <c r="N457" i="15" a="1"/>
  <c r="N457" i="15" s="1"/>
  <c r="P457" i="15" a="1"/>
  <c r="P457" i="15" s="1"/>
  <c r="Q457" i="15" a="1"/>
  <c r="Q457" i="15" s="1"/>
  <c r="C458" i="15" a="1"/>
  <c r="C458" i="15" s="1"/>
  <c r="D458" i="15" a="1"/>
  <c r="D458" i="15"/>
  <c r="E458" i="15" a="1"/>
  <c r="E458" i="15" s="1"/>
  <c r="F458" i="15" a="1"/>
  <c r="F458" i="15" s="1"/>
  <c r="I458" i="15" a="1"/>
  <c r="I458" i="15" s="1"/>
  <c r="J458" i="15" a="1"/>
  <c r="J458" i="15" s="1"/>
  <c r="M458" i="15" a="1"/>
  <c r="M458" i="15" s="1"/>
  <c r="N458" i="15" a="1"/>
  <c r="N458" i="15" s="1"/>
  <c r="P458" i="15" a="1"/>
  <c r="P458" i="15" s="1"/>
  <c r="Q458" i="15" a="1"/>
  <c r="Q458" i="15" s="1"/>
  <c r="C459" i="15" a="1"/>
  <c r="C459" i="15" s="1"/>
  <c r="D459" i="15" a="1"/>
  <c r="D459" i="15" s="1"/>
  <c r="E459" i="15" a="1"/>
  <c r="E459" i="15" s="1"/>
  <c r="F459" i="15" a="1"/>
  <c r="F459" i="15" s="1"/>
  <c r="I459" i="15" a="1"/>
  <c r="I459" i="15" s="1"/>
  <c r="J459" i="15" a="1"/>
  <c r="J459" i="15" s="1"/>
  <c r="M459" i="15" a="1"/>
  <c r="M459" i="15" s="1"/>
  <c r="N459" i="15" a="1"/>
  <c r="N459" i="15" s="1"/>
  <c r="P459" i="15" a="1"/>
  <c r="P459" i="15" s="1"/>
  <c r="Q459" i="15" a="1"/>
  <c r="Q459" i="15" s="1"/>
  <c r="C460" i="15" a="1"/>
  <c r="C460" i="15" s="1"/>
  <c r="D460" i="15" a="1"/>
  <c r="D460" i="15" s="1"/>
  <c r="E460" i="15" a="1"/>
  <c r="E460" i="15" s="1"/>
  <c r="F460" i="15" a="1"/>
  <c r="F460" i="15" s="1"/>
  <c r="I460" i="15" a="1"/>
  <c r="I460" i="15" s="1"/>
  <c r="J460" i="15" a="1"/>
  <c r="J460" i="15" s="1"/>
  <c r="M460" i="15" a="1"/>
  <c r="M460" i="15" s="1"/>
  <c r="N460" i="15" a="1"/>
  <c r="N460" i="15" s="1"/>
  <c r="P460" i="15" a="1"/>
  <c r="P460" i="15" s="1"/>
  <c r="Q460" i="15" a="1"/>
  <c r="Q460" i="15" s="1"/>
  <c r="C461" i="15" a="1"/>
  <c r="C461" i="15" s="1"/>
  <c r="D461" i="15" a="1"/>
  <c r="D461" i="15" s="1"/>
  <c r="E461" i="15" a="1"/>
  <c r="E461" i="15" s="1"/>
  <c r="F461" i="15" a="1"/>
  <c r="F461" i="15" s="1"/>
  <c r="I461" i="15" a="1"/>
  <c r="I461" i="15" s="1"/>
  <c r="J461" i="15" a="1"/>
  <c r="J461" i="15" s="1"/>
  <c r="M461" i="15" a="1"/>
  <c r="M461" i="15" s="1"/>
  <c r="N461" i="15" a="1"/>
  <c r="N461" i="15" s="1"/>
  <c r="P461" i="15" a="1"/>
  <c r="P461" i="15" s="1"/>
  <c r="Q461" i="15" a="1"/>
  <c r="Q461" i="15" s="1"/>
  <c r="Q434" i="15" a="1"/>
  <c r="Q434" i="15" s="1"/>
  <c r="P434" i="15" a="1"/>
  <c r="P434" i="15" s="1"/>
  <c r="N434" i="15" a="1"/>
  <c r="N434" i="15" s="1"/>
  <c r="M434" i="15" a="1"/>
  <c r="M434" i="15" s="1"/>
  <c r="J434" i="15" a="1"/>
  <c r="J434" i="15" s="1"/>
  <c r="I434" i="15" a="1"/>
  <c r="I434" i="15" s="1"/>
  <c r="F434" i="15" a="1"/>
  <c r="F434" i="15" s="1"/>
  <c r="E434" i="15" a="1"/>
  <c r="E434" i="15" s="1"/>
  <c r="D434" i="15" a="1"/>
  <c r="D434" i="15" s="1"/>
  <c r="C434" i="15" a="1"/>
  <c r="C434" i="15" s="1"/>
  <c r="C406" i="15" a="1"/>
  <c r="C406" i="15" s="1"/>
  <c r="D406" i="15" a="1"/>
  <c r="D406" i="15" s="1"/>
  <c r="E406" i="15" a="1"/>
  <c r="E406" i="15" s="1"/>
  <c r="F406" i="15" a="1"/>
  <c r="F406" i="15" s="1"/>
  <c r="I406" i="15" a="1"/>
  <c r="I406" i="15" s="1"/>
  <c r="J406" i="15" a="1"/>
  <c r="J406" i="15" s="1"/>
  <c r="M406" i="15" a="1"/>
  <c r="M406" i="15" s="1"/>
  <c r="N406" i="15" a="1"/>
  <c r="N406" i="15" s="1"/>
  <c r="P406" i="15" a="1"/>
  <c r="P406" i="15" s="1"/>
  <c r="Q406" i="15" a="1"/>
  <c r="Q406" i="15" s="1"/>
  <c r="C407" i="15" a="1"/>
  <c r="C407" i="15" s="1"/>
  <c r="D407" i="15" a="1"/>
  <c r="D407" i="15" s="1"/>
  <c r="E407" i="15" a="1"/>
  <c r="E407" i="15" s="1"/>
  <c r="F407" i="15" a="1"/>
  <c r="F407" i="15" s="1"/>
  <c r="I407" i="15" a="1"/>
  <c r="I407" i="15" s="1"/>
  <c r="J407" i="15" a="1"/>
  <c r="J407" i="15" s="1"/>
  <c r="M407" i="15" a="1"/>
  <c r="M407" i="15" s="1"/>
  <c r="N407" i="15" a="1"/>
  <c r="N407" i="15" s="1"/>
  <c r="P407" i="15" a="1"/>
  <c r="P407" i="15" s="1"/>
  <c r="Q407" i="15" a="1"/>
  <c r="Q407" i="15" s="1"/>
  <c r="C408" i="15" a="1"/>
  <c r="C408" i="15" s="1"/>
  <c r="D408" i="15" a="1"/>
  <c r="D408" i="15" s="1"/>
  <c r="E408" i="15" a="1"/>
  <c r="E408" i="15" s="1"/>
  <c r="F408" i="15" a="1"/>
  <c r="F408" i="15" s="1"/>
  <c r="I408" i="15" a="1"/>
  <c r="I408" i="15" s="1"/>
  <c r="J408" i="15" a="1"/>
  <c r="J408" i="15" s="1"/>
  <c r="M408" i="15" a="1"/>
  <c r="M408" i="15" s="1"/>
  <c r="N408" i="15" a="1"/>
  <c r="N408" i="15" s="1"/>
  <c r="P408" i="15" a="1"/>
  <c r="P408" i="15" s="1"/>
  <c r="Q408" i="15" a="1"/>
  <c r="Q408" i="15" s="1"/>
  <c r="C409" i="15" a="1"/>
  <c r="C409" i="15" s="1"/>
  <c r="D409" i="15" a="1"/>
  <c r="D409" i="15" s="1"/>
  <c r="E409" i="15" a="1"/>
  <c r="E409" i="15" s="1"/>
  <c r="F409" i="15" a="1"/>
  <c r="F409" i="15" s="1"/>
  <c r="I409" i="15" a="1"/>
  <c r="I409" i="15" s="1"/>
  <c r="J409" i="15" a="1"/>
  <c r="J409" i="15" s="1"/>
  <c r="M409" i="15" a="1"/>
  <c r="M409" i="15" s="1"/>
  <c r="N409" i="15" a="1"/>
  <c r="N409" i="15" s="1"/>
  <c r="P409" i="15" a="1"/>
  <c r="P409" i="15" s="1"/>
  <c r="Q409" i="15" a="1"/>
  <c r="Q409" i="15" s="1"/>
  <c r="C410" i="15" a="1"/>
  <c r="C410" i="15" s="1"/>
  <c r="D410" i="15" a="1"/>
  <c r="D410" i="15" s="1"/>
  <c r="E410" i="15" a="1"/>
  <c r="E410" i="15" s="1"/>
  <c r="F410" i="15" a="1"/>
  <c r="F410" i="15" s="1"/>
  <c r="I410" i="15" a="1"/>
  <c r="I410" i="15" s="1"/>
  <c r="J410" i="15" a="1"/>
  <c r="J410" i="15" s="1"/>
  <c r="M410" i="15" a="1"/>
  <c r="M410" i="15" s="1"/>
  <c r="N410" i="15" a="1"/>
  <c r="N410" i="15" s="1"/>
  <c r="P410" i="15" a="1"/>
  <c r="P410" i="15" s="1"/>
  <c r="Q410" i="15" a="1"/>
  <c r="Q410" i="15" s="1"/>
  <c r="C411" i="15" a="1"/>
  <c r="C411" i="15" s="1"/>
  <c r="D411" i="15" a="1"/>
  <c r="D411" i="15" s="1"/>
  <c r="E411" i="15" a="1"/>
  <c r="E411" i="15" s="1"/>
  <c r="F411" i="15" a="1"/>
  <c r="F411" i="15" s="1"/>
  <c r="I411" i="15" a="1"/>
  <c r="I411" i="15" s="1"/>
  <c r="J411" i="15" a="1"/>
  <c r="J411" i="15" s="1"/>
  <c r="M411" i="15" a="1"/>
  <c r="M411" i="15" s="1"/>
  <c r="N411" i="15" a="1"/>
  <c r="N411" i="15" s="1"/>
  <c r="P411" i="15" a="1"/>
  <c r="P411" i="15" s="1"/>
  <c r="Q411" i="15" a="1"/>
  <c r="Q411" i="15" s="1"/>
  <c r="C412" i="15" a="1"/>
  <c r="C412" i="15" s="1"/>
  <c r="D412" i="15" a="1"/>
  <c r="D412" i="15" s="1"/>
  <c r="E412" i="15" a="1"/>
  <c r="E412" i="15" s="1"/>
  <c r="F412" i="15" a="1"/>
  <c r="F412" i="15" s="1"/>
  <c r="I412" i="15" a="1"/>
  <c r="I412" i="15" s="1"/>
  <c r="J412" i="15" a="1"/>
  <c r="J412" i="15" s="1"/>
  <c r="M412" i="15" a="1"/>
  <c r="M412" i="15" s="1"/>
  <c r="N412" i="15" a="1"/>
  <c r="N412" i="15" s="1"/>
  <c r="P412" i="15" a="1"/>
  <c r="P412" i="15" s="1"/>
  <c r="Q412" i="15" a="1"/>
  <c r="Q412" i="15" s="1"/>
  <c r="C413" i="15" a="1"/>
  <c r="C413" i="15" s="1"/>
  <c r="D413" i="15" a="1"/>
  <c r="D413" i="15" s="1"/>
  <c r="E413" i="15" a="1"/>
  <c r="E413" i="15" s="1"/>
  <c r="F413" i="15" a="1"/>
  <c r="F413" i="15" s="1"/>
  <c r="I413" i="15" a="1"/>
  <c r="I413" i="15" s="1"/>
  <c r="J413" i="15" a="1"/>
  <c r="J413" i="15" s="1"/>
  <c r="M413" i="15" a="1"/>
  <c r="M413" i="15" s="1"/>
  <c r="N413" i="15" a="1"/>
  <c r="N413" i="15" s="1"/>
  <c r="P413" i="15" a="1"/>
  <c r="P413" i="15" s="1"/>
  <c r="Q413" i="15" a="1"/>
  <c r="Q413" i="15" s="1"/>
  <c r="C414" i="15" a="1"/>
  <c r="C414" i="15" s="1"/>
  <c r="D414" i="15" a="1"/>
  <c r="D414" i="15" s="1"/>
  <c r="E414" i="15" a="1"/>
  <c r="E414" i="15" s="1"/>
  <c r="F414" i="15" a="1"/>
  <c r="F414" i="15" s="1"/>
  <c r="I414" i="15" a="1"/>
  <c r="I414" i="15" s="1"/>
  <c r="J414" i="15" a="1"/>
  <c r="J414" i="15" s="1"/>
  <c r="M414" i="15" a="1"/>
  <c r="M414" i="15" s="1"/>
  <c r="N414" i="15" a="1"/>
  <c r="N414" i="15" s="1"/>
  <c r="P414" i="15" a="1"/>
  <c r="P414" i="15" s="1"/>
  <c r="Q414" i="15" a="1"/>
  <c r="Q414" i="15" s="1"/>
  <c r="C415" i="15" a="1"/>
  <c r="C415" i="15" s="1"/>
  <c r="D415" i="15" a="1"/>
  <c r="D415" i="15" s="1"/>
  <c r="E415" i="15" a="1"/>
  <c r="E415" i="15" s="1"/>
  <c r="F415" i="15" a="1"/>
  <c r="F415" i="15" s="1"/>
  <c r="I415" i="15" a="1"/>
  <c r="I415" i="15" s="1"/>
  <c r="J415" i="15" a="1"/>
  <c r="J415" i="15" s="1"/>
  <c r="M415" i="15" a="1"/>
  <c r="M415" i="15" s="1"/>
  <c r="N415" i="15" a="1"/>
  <c r="N415" i="15" s="1"/>
  <c r="P415" i="15" a="1"/>
  <c r="P415" i="15" s="1"/>
  <c r="Q415" i="15" a="1"/>
  <c r="Q415" i="15" s="1"/>
  <c r="C416" i="15" a="1"/>
  <c r="C416" i="15" s="1"/>
  <c r="D416" i="15" a="1"/>
  <c r="D416" i="15" s="1"/>
  <c r="E416" i="15" a="1"/>
  <c r="E416" i="15" s="1"/>
  <c r="F416" i="15" a="1"/>
  <c r="F416" i="15" s="1"/>
  <c r="I416" i="15" a="1"/>
  <c r="I416" i="15" s="1"/>
  <c r="J416" i="15" a="1"/>
  <c r="J416" i="15" s="1"/>
  <c r="M416" i="15" a="1"/>
  <c r="M416" i="15" s="1"/>
  <c r="N416" i="15" a="1"/>
  <c r="N416" i="15" s="1"/>
  <c r="P416" i="15" a="1"/>
  <c r="P416" i="15" s="1"/>
  <c r="Q416" i="15" a="1"/>
  <c r="Q416" i="15" s="1"/>
  <c r="C417" i="15" a="1"/>
  <c r="C417" i="15" s="1"/>
  <c r="D417" i="15" a="1"/>
  <c r="D417" i="15" s="1"/>
  <c r="E417" i="15" a="1"/>
  <c r="E417" i="15" s="1"/>
  <c r="F417" i="15" a="1"/>
  <c r="F417" i="15" s="1"/>
  <c r="I417" i="15" a="1"/>
  <c r="I417" i="15" s="1"/>
  <c r="J417" i="15" a="1"/>
  <c r="J417" i="15" s="1"/>
  <c r="M417" i="15" a="1"/>
  <c r="M417" i="15" s="1"/>
  <c r="N417" i="15" a="1"/>
  <c r="N417" i="15" s="1"/>
  <c r="P417" i="15" a="1"/>
  <c r="P417" i="15" s="1"/>
  <c r="Q417" i="15" a="1"/>
  <c r="Q417" i="15" s="1"/>
  <c r="C418" i="15" a="1"/>
  <c r="C418" i="15" s="1"/>
  <c r="D418" i="15" a="1"/>
  <c r="D418" i="15" s="1"/>
  <c r="E418" i="15" a="1"/>
  <c r="E418" i="15" s="1"/>
  <c r="F418" i="15" a="1"/>
  <c r="F418" i="15" s="1"/>
  <c r="I418" i="15" a="1"/>
  <c r="I418" i="15" s="1"/>
  <c r="J418" i="15" a="1"/>
  <c r="J418" i="15" s="1"/>
  <c r="M418" i="15" a="1"/>
  <c r="M418" i="15" s="1"/>
  <c r="N418" i="15" a="1"/>
  <c r="N418" i="15" s="1"/>
  <c r="P418" i="15" a="1"/>
  <c r="P418" i="15" s="1"/>
  <c r="Q418" i="15" a="1"/>
  <c r="Q418" i="15" s="1"/>
  <c r="C419" i="15" a="1"/>
  <c r="C419" i="15" s="1"/>
  <c r="D419" i="15" a="1"/>
  <c r="D419" i="15" s="1"/>
  <c r="E419" i="15" a="1"/>
  <c r="E419" i="15" s="1"/>
  <c r="F419" i="15" a="1"/>
  <c r="F419" i="15" s="1"/>
  <c r="I419" i="15" a="1"/>
  <c r="I419" i="15" s="1"/>
  <c r="J419" i="15" a="1"/>
  <c r="J419" i="15" s="1"/>
  <c r="M419" i="15" a="1"/>
  <c r="M419" i="15" s="1"/>
  <c r="N419" i="15" a="1"/>
  <c r="N419" i="15" s="1"/>
  <c r="P419" i="15" a="1"/>
  <c r="P419" i="15" s="1"/>
  <c r="Q419" i="15" a="1"/>
  <c r="Q419" i="15" s="1"/>
  <c r="C420" i="15" a="1"/>
  <c r="C420" i="15" s="1"/>
  <c r="D420" i="15" a="1"/>
  <c r="D420" i="15" s="1"/>
  <c r="E420" i="15" a="1"/>
  <c r="E420" i="15" s="1"/>
  <c r="F420" i="15" a="1"/>
  <c r="F420" i="15" s="1"/>
  <c r="I420" i="15" a="1"/>
  <c r="I420" i="15" s="1"/>
  <c r="J420" i="15" a="1"/>
  <c r="J420" i="15" s="1"/>
  <c r="M420" i="15" a="1"/>
  <c r="M420" i="15" s="1"/>
  <c r="N420" i="15" a="1"/>
  <c r="N420" i="15" s="1"/>
  <c r="P420" i="15" a="1"/>
  <c r="P420" i="15" s="1"/>
  <c r="Q420" i="15" a="1"/>
  <c r="Q420" i="15" s="1"/>
  <c r="C421" i="15" a="1"/>
  <c r="C421" i="15" s="1"/>
  <c r="D421" i="15" a="1"/>
  <c r="D421" i="15" s="1"/>
  <c r="E421" i="15" a="1"/>
  <c r="E421" i="15" s="1"/>
  <c r="F421" i="15" a="1"/>
  <c r="F421" i="15" s="1"/>
  <c r="I421" i="15" a="1"/>
  <c r="I421" i="15" s="1"/>
  <c r="J421" i="15" a="1"/>
  <c r="J421" i="15" s="1"/>
  <c r="M421" i="15" a="1"/>
  <c r="M421" i="15" s="1"/>
  <c r="N421" i="15" a="1"/>
  <c r="N421" i="15" s="1"/>
  <c r="P421" i="15" a="1"/>
  <c r="P421" i="15" s="1"/>
  <c r="Q421" i="15" a="1"/>
  <c r="Q421" i="15" s="1"/>
  <c r="C422" i="15" a="1"/>
  <c r="C422" i="15" s="1"/>
  <c r="D422" i="15" a="1"/>
  <c r="D422" i="15" s="1"/>
  <c r="E422" i="15" a="1"/>
  <c r="E422" i="15" s="1"/>
  <c r="F422" i="15" a="1"/>
  <c r="F422" i="15" s="1"/>
  <c r="I422" i="15" a="1"/>
  <c r="I422" i="15" s="1"/>
  <c r="J422" i="15" a="1"/>
  <c r="J422" i="15" s="1"/>
  <c r="M422" i="15" a="1"/>
  <c r="M422" i="15" s="1"/>
  <c r="N422" i="15" a="1"/>
  <c r="N422" i="15" s="1"/>
  <c r="P422" i="15" a="1"/>
  <c r="P422" i="15" s="1"/>
  <c r="Q422" i="15" a="1"/>
  <c r="Q422" i="15" s="1"/>
  <c r="C423" i="15" a="1"/>
  <c r="C423" i="15" s="1"/>
  <c r="D423" i="15" a="1"/>
  <c r="D423" i="15" s="1"/>
  <c r="E423" i="15" a="1"/>
  <c r="E423" i="15" s="1"/>
  <c r="F423" i="15" a="1"/>
  <c r="F423" i="15" s="1"/>
  <c r="I423" i="15" a="1"/>
  <c r="I423" i="15" s="1"/>
  <c r="J423" i="15" a="1"/>
  <c r="J423" i="15" s="1"/>
  <c r="M423" i="15" a="1"/>
  <c r="M423" i="15" s="1"/>
  <c r="N423" i="15" a="1"/>
  <c r="N423" i="15" s="1"/>
  <c r="P423" i="15" a="1"/>
  <c r="P423" i="15" s="1"/>
  <c r="Q423" i="15" a="1"/>
  <c r="Q423" i="15" s="1"/>
  <c r="C424" i="15" a="1"/>
  <c r="C424" i="15" s="1"/>
  <c r="D424" i="15" a="1"/>
  <c r="D424" i="15" s="1"/>
  <c r="E424" i="15" a="1"/>
  <c r="E424" i="15" s="1"/>
  <c r="F424" i="15" a="1"/>
  <c r="F424" i="15" s="1"/>
  <c r="I424" i="15" a="1"/>
  <c r="I424" i="15" s="1"/>
  <c r="J424" i="15" a="1"/>
  <c r="J424" i="15" s="1"/>
  <c r="M424" i="15" a="1"/>
  <c r="M424" i="15" s="1"/>
  <c r="N424" i="15" a="1"/>
  <c r="N424" i="15" s="1"/>
  <c r="P424" i="15" a="1"/>
  <c r="P424" i="15" s="1"/>
  <c r="Q424" i="15" a="1"/>
  <c r="Q424" i="15" s="1"/>
  <c r="C425" i="15" a="1"/>
  <c r="C425" i="15" s="1"/>
  <c r="D425" i="15" a="1"/>
  <c r="D425" i="15" s="1"/>
  <c r="E425" i="15" a="1"/>
  <c r="E425" i="15" s="1"/>
  <c r="F425" i="15" a="1"/>
  <c r="F425" i="15" s="1"/>
  <c r="I425" i="15" a="1"/>
  <c r="I425" i="15" s="1"/>
  <c r="J425" i="15" a="1"/>
  <c r="J425" i="15" s="1"/>
  <c r="M425" i="15" a="1"/>
  <c r="M425" i="15" s="1"/>
  <c r="N425" i="15" a="1"/>
  <c r="N425" i="15" s="1"/>
  <c r="P425" i="15" a="1"/>
  <c r="P425" i="15" s="1"/>
  <c r="Q425" i="15" a="1"/>
  <c r="Q425" i="15" s="1"/>
  <c r="C426" i="15" a="1"/>
  <c r="C426" i="15" s="1"/>
  <c r="D426" i="15" a="1"/>
  <c r="D426" i="15" s="1"/>
  <c r="E426" i="15" a="1"/>
  <c r="E426" i="15" s="1"/>
  <c r="F426" i="15" a="1"/>
  <c r="F426" i="15" s="1"/>
  <c r="I426" i="15" a="1"/>
  <c r="I426" i="15" s="1"/>
  <c r="J426" i="15" a="1"/>
  <c r="J426" i="15" s="1"/>
  <c r="M426" i="15" a="1"/>
  <c r="M426" i="15" s="1"/>
  <c r="N426" i="15" a="1"/>
  <c r="N426" i="15" s="1"/>
  <c r="P426" i="15" a="1"/>
  <c r="P426" i="15" s="1"/>
  <c r="Q426" i="15" a="1"/>
  <c r="Q426" i="15" s="1"/>
  <c r="C427" i="15" a="1"/>
  <c r="C427" i="15" s="1"/>
  <c r="D427" i="15" a="1"/>
  <c r="D427" i="15" s="1"/>
  <c r="E427" i="15" a="1"/>
  <c r="E427" i="15" s="1"/>
  <c r="F427" i="15" a="1"/>
  <c r="F427" i="15" s="1"/>
  <c r="I427" i="15" a="1"/>
  <c r="I427" i="15" s="1"/>
  <c r="J427" i="15" a="1"/>
  <c r="J427" i="15" s="1"/>
  <c r="M427" i="15" a="1"/>
  <c r="M427" i="15" s="1"/>
  <c r="N427" i="15" a="1"/>
  <c r="N427" i="15" s="1"/>
  <c r="P427" i="15" a="1"/>
  <c r="P427" i="15" s="1"/>
  <c r="Q427" i="15" a="1"/>
  <c r="Q427" i="15" s="1"/>
  <c r="C428" i="15" a="1"/>
  <c r="C428" i="15" s="1"/>
  <c r="D428" i="15" a="1"/>
  <c r="D428" i="15" s="1"/>
  <c r="E428" i="15" a="1"/>
  <c r="E428" i="15" s="1"/>
  <c r="F428" i="15" a="1"/>
  <c r="F428" i="15" s="1"/>
  <c r="I428" i="15" a="1"/>
  <c r="I428" i="15" s="1"/>
  <c r="J428" i="15" a="1"/>
  <c r="J428" i="15" s="1"/>
  <c r="M428" i="15" a="1"/>
  <c r="M428" i="15" s="1"/>
  <c r="N428" i="15" a="1"/>
  <c r="N428" i="15" s="1"/>
  <c r="P428" i="15" a="1"/>
  <c r="P428" i="15" s="1"/>
  <c r="Q428" i="15" a="1"/>
  <c r="Q428" i="15" s="1"/>
  <c r="A463" i="15"/>
  <c r="A430" i="15"/>
  <c r="A394" i="15"/>
  <c r="C468" i="4" l="1" a="1"/>
  <c r="C468" i="4" s="1"/>
  <c r="D468" i="4" a="1"/>
  <c r="D468" i="4" s="1"/>
  <c r="E468" i="4" a="1"/>
  <c r="E468" i="4" s="1"/>
  <c r="F468" i="4" a="1"/>
  <c r="F468" i="4" s="1"/>
  <c r="G468" i="4" a="1"/>
  <c r="G468" i="4" s="1"/>
  <c r="H468" i="4" a="1"/>
  <c r="H468" i="4" s="1"/>
  <c r="I468" i="4" a="1"/>
  <c r="I468" i="4" s="1"/>
  <c r="J468" i="4" a="1"/>
  <c r="J468" i="4" s="1"/>
  <c r="K468" i="4" a="1"/>
  <c r="K468" i="4" s="1"/>
  <c r="L468" i="4" a="1"/>
  <c r="L468" i="4" s="1"/>
  <c r="M468" i="4" a="1"/>
  <c r="M468" i="4" s="1"/>
  <c r="N468" i="4" a="1"/>
  <c r="N468" i="4" s="1"/>
  <c r="O468" i="4" a="1"/>
  <c r="O468" i="4" s="1"/>
  <c r="P468" i="4" a="1"/>
  <c r="P468" i="4" s="1"/>
  <c r="Q468" i="4" a="1"/>
  <c r="Q468" i="4" s="1"/>
  <c r="R468" i="4" a="1"/>
  <c r="R468" i="4" s="1"/>
  <c r="S468" i="4" a="1"/>
  <c r="S468" i="4" s="1"/>
  <c r="T468" i="4" a="1"/>
  <c r="T468" i="4" s="1"/>
  <c r="C469" i="4" a="1"/>
  <c r="C469" i="4" s="1"/>
  <c r="D469" i="4" a="1"/>
  <c r="D469" i="4" s="1"/>
  <c r="E469" i="4" a="1"/>
  <c r="E469" i="4" s="1"/>
  <c r="F469" i="4" a="1"/>
  <c r="F469" i="4" s="1"/>
  <c r="G469" i="4" a="1"/>
  <c r="G469" i="4" s="1"/>
  <c r="H469" i="4" a="1"/>
  <c r="H469" i="4" s="1"/>
  <c r="I469" i="4" a="1"/>
  <c r="I469" i="4" s="1"/>
  <c r="J469" i="4" a="1"/>
  <c r="J469" i="4" s="1"/>
  <c r="K469" i="4" a="1"/>
  <c r="K469" i="4" s="1"/>
  <c r="L469" i="4" a="1"/>
  <c r="L469" i="4" s="1"/>
  <c r="M469" i="4" a="1"/>
  <c r="M469" i="4" s="1"/>
  <c r="N469" i="4" a="1"/>
  <c r="N469" i="4" s="1"/>
  <c r="O469" i="4" a="1"/>
  <c r="O469" i="4" s="1"/>
  <c r="P469" i="4" a="1"/>
  <c r="P469" i="4" s="1"/>
  <c r="Q469" i="4" a="1"/>
  <c r="Q469" i="4" s="1"/>
  <c r="R469" i="4" a="1"/>
  <c r="R469" i="4" s="1"/>
  <c r="S469" i="4" a="1"/>
  <c r="S469" i="4" s="1"/>
  <c r="T469" i="4" a="1"/>
  <c r="T469" i="4" s="1"/>
  <c r="C470" i="4" a="1"/>
  <c r="C470" i="4" s="1"/>
  <c r="D470" i="4" a="1"/>
  <c r="D470" i="4" s="1"/>
  <c r="E470" i="4" a="1"/>
  <c r="E470" i="4" s="1"/>
  <c r="F470" i="4" a="1"/>
  <c r="F470" i="4" s="1"/>
  <c r="G470" i="4" a="1"/>
  <c r="G470" i="4" s="1"/>
  <c r="H470" i="4" a="1"/>
  <c r="H470" i="4" s="1"/>
  <c r="I470" i="4" a="1"/>
  <c r="I470" i="4" s="1"/>
  <c r="J470" i="4" a="1"/>
  <c r="J470" i="4" s="1"/>
  <c r="K470" i="4" a="1"/>
  <c r="K470" i="4" s="1"/>
  <c r="L470" i="4" a="1"/>
  <c r="L470" i="4" s="1"/>
  <c r="M470" i="4" a="1"/>
  <c r="M470" i="4" s="1"/>
  <c r="N470" i="4" a="1"/>
  <c r="N470" i="4" s="1"/>
  <c r="O470" i="4" a="1"/>
  <c r="O470" i="4" s="1"/>
  <c r="P470" i="4" a="1"/>
  <c r="P470" i="4" s="1"/>
  <c r="Q470" i="4" a="1"/>
  <c r="Q470" i="4" s="1"/>
  <c r="R470" i="4" a="1"/>
  <c r="R470" i="4" s="1"/>
  <c r="S470" i="4" a="1"/>
  <c r="S470" i="4" s="1"/>
  <c r="T470" i="4" a="1"/>
  <c r="T470" i="4" s="1"/>
  <c r="C471" i="4" a="1"/>
  <c r="C471" i="4" s="1"/>
  <c r="D471" i="4" a="1"/>
  <c r="D471" i="4" s="1"/>
  <c r="E471" i="4" a="1"/>
  <c r="E471" i="4" s="1"/>
  <c r="F471" i="4" a="1"/>
  <c r="F471" i="4" s="1"/>
  <c r="G471" i="4" a="1"/>
  <c r="G471" i="4" s="1"/>
  <c r="H471" i="4" a="1"/>
  <c r="H471" i="4" s="1"/>
  <c r="I471" i="4" a="1"/>
  <c r="I471" i="4" s="1"/>
  <c r="J471" i="4" a="1"/>
  <c r="J471" i="4" s="1"/>
  <c r="K471" i="4" a="1"/>
  <c r="K471" i="4" s="1"/>
  <c r="L471" i="4" a="1"/>
  <c r="L471" i="4" s="1"/>
  <c r="M471" i="4" a="1"/>
  <c r="M471" i="4" s="1"/>
  <c r="N471" i="4" a="1"/>
  <c r="N471" i="4" s="1"/>
  <c r="O471" i="4" a="1"/>
  <c r="O471" i="4" s="1"/>
  <c r="P471" i="4" a="1"/>
  <c r="P471" i="4" s="1"/>
  <c r="Q471" i="4" a="1"/>
  <c r="Q471" i="4" s="1"/>
  <c r="R471" i="4" a="1"/>
  <c r="R471" i="4" s="1"/>
  <c r="S471" i="4" a="1"/>
  <c r="S471" i="4" s="1"/>
  <c r="T471" i="4" a="1"/>
  <c r="T471" i="4" s="1"/>
  <c r="C472" i="4" a="1"/>
  <c r="C472" i="4" s="1"/>
  <c r="D472" i="4" a="1"/>
  <c r="D472" i="4" s="1"/>
  <c r="E472" i="4" a="1"/>
  <c r="E472" i="4" s="1"/>
  <c r="F472" i="4" a="1"/>
  <c r="F472" i="4" s="1"/>
  <c r="G472" i="4" a="1"/>
  <c r="G472" i="4" s="1"/>
  <c r="H472" i="4" a="1"/>
  <c r="H472" i="4" s="1"/>
  <c r="I472" i="4" a="1"/>
  <c r="I472" i="4" s="1"/>
  <c r="J472" i="4" a="1"/>
  <c r="J472" i="4" s="1"/>
  <c r="K472" i="4" a="1"/>
  <c r="K472" i="4" s="1"/>
  <c r="L472" i="4" a="1"/>
  <c r="L472" i="4" s="1"/>
  <c r="M472" i="4" a="1"/>
  <c r="M472" i="4" s="1"/>
  <c r="N472" i="4" a="1"/>
  <c r="N472" i="4" s="1"/>
  <c r="O472" i="4" a="1"/>
  <c r="O472" i="4" s="1"/>
  <c r="P472" i="4" a="1"/>
  <c r="P472" i="4" s="1"/>
  <c r="Q472" i="4" a="1"/>
  <c r="Q472" i="4" s="1"/>
  <c r="R472" i="4" a="1"/>
  <c r="R472" i="4" s="1"/>
  <c r="S472" i="4" a="1"/>
  <c r="S472" i="4" s="1"/>
  <c r="T472" i="4" a="1"/>
  <c r="T472" i="4" s="1"/>
  <c r="C473" i="4" a="1"/>
  <c r="C473" i="4" s="1"/>
  <c r="D473" i="4" a="1"/>
  <c r="D473" i="4" s="1"/>
  <c r="E473" i="4" a="1"/>
  <c r="E473" i="4" s="1"/>
  <c r="F473" i="4" a="1"/>
  <c r="F473" i="4" s="1"/>
  <c r="G473" i="4" a="1"/>
  <c r="G473" i="4" s="1"/>
  <c r="H473" i="4" a="1"/>
  <c r="H473" i="4" s="1"/>
  <c r="I473" i="4" a="1"/>
  <c r="I473" i="4" s="1"/>
  <c r="J473" i="4" a="1"/>
  <c r="J473" i="4" s="1"/>
  <c r="K473" i="4" a="1"/>
  <c r="K473" i="4" s="1"/>
  <c r="L473" i="4" a="1"/>
  <c r="L473" i="4" s="1"/>
  <c r="M473" i="4" a="1"/>
  <c r="M473" i="4" s="1"/>
  <c r="N473" i="4" a="1"/>
  <c r="N473" i="4" s="1"/>
  <c r="O473" i="4" a="1"/>
  <c r="O473" i="4" s="1"/>
  <c r="P473" i="4" a="1"/>
  <c r="P473" i="4" s="1"/>
  <c r="Q473" i="4" a="1"/>
  <c r="Q473" i="4" s="1"/>
  <c r="R473" i="4" a="1"/>
  <c r="R473" i="4" s="1"/>
  <c r="S473" i="4" a="1"/>
  <c r="S473" i="4" s="1"/>
  <c r="T473" i="4" a="1"/>
  <c r="T473" i="4" s="1"/>
  <c r="C474" i="4" a="1"/>
  <c r="C474" i="4" s="1"/>
  <c r="D474" i="4" a="1"/>
  <c r="D474" i="4" s="1"/>
  <c r="E474" i="4" a="1"/>
  <c r="E474" i="4" s="1"/>
  <c r="F474" i="4" a="1"/>
  <c r="F474" i="4" s="1"/>
  <c r="G474" i="4" a="1"/>
  <c r="G474" i="4" s="1"/>
  <c r="H474" i="4" a="1"/>
  <c r="H474" i="4" s="1"/>
  <c r="I474" i="4" a="1"/>
  <c r="I474" i="4" s="1"/>
  <c r="J474" i="4" a="1"/>
  <c r="J474" i="4" s="1"/>
  <c r="K474" i="4" a="1"/>
  <c r="K474" i="4" s="1"/>
  <c r="L474" i="4" a="1"/>
  <c r="L474" i="4" s="1"/>
  <c r="M474" i="4" a="1"/>
  <c r="M474" i="4" s="1"/>
  <c r="N474" i="4" a="1"/>
  <c r="N474" i="4" s="1"/>
  <c r="O474" i="4" a="1"/>
  <c r="O474" i="4" s="1"/>
  <c r="P474" i="4" a="1"/>
  <c r="P474" i="4" s="1"/>
  <c r="Q474" i="4" a="1"/>
  <c r="Q474" i="4" s="1"/>
  <c r="R474" i="4" a="1"/>
  <c r="R474" i="4" s="1"/>
  <c r="S474" i="4" a="1"/>
  <c r="S474" i="4" s="1"/>
  <c r="T474" i="4" a="1"/>
  <c r="T474" i="4" s="1"/>
  <c r="C475" i="4" a="1"/>
  <c r="C475" i="4" s="1"/>
  <c r="D475" i="4" a="1"/>
  <c r="D475" i="4" s="1"/>
  <c r="E475" i="4" a="1"/>
  <c r="E475" i="4" s="1"/>
  <c r="F475" i="4" a="1"/>
  <c r="F475" i="4" s="1"/>
  <c r="G475" i="4" a="1"/>
  <c r="G475" i="4" s="1"/>
  <c r="H475" i="4" a="1"/>
  <c r="H475" i="4" s="1"/>
  <c r="I475" i="4" a="1"/>
  <c r="I475" i="4" s="1"/>
  <c r="J475" i="4" a="1"/>
  <c r="J475" i="4" s="1"/>
  <c r="K475" i="4" a="1"/>
  <c r="K475" i="4" s="1"/>
  <c r="L475" i="4" a="1"/>
  <c r="L475" i="4" s="1"/>
  <c r="M475" i="4" a="1"/>
  <c r="M475" i="4" s="1"/>
  <c r="N475" i="4" a="1"/>
  <c r="N475" i="4" s="1"/>
  <c r="O475" i="4" a="1"/>
  <c r="O475" i="4" s="1"/>
  <c r="P475" i="4" a="1"/>
  <c r="P475" i="4" s="1"/>
  <c r="Q475" i="4" a="1"/>
  <c r="Q475" i="4" s="1"/>
  <c r="R475" i="4" a="1"/>
  <c r="R475" i="4" s="1"/>
  <c r="S475" i="4" a="1"/>
  <c r="S475" i="4" s="1"/>
  <c r="T475" i="4" a="1"/>
  <c r="T475" i="4" s="1"/>
  <c r="C476" i="4" a="1"/>
  <c r="C476" i="4" s="1"/>
  <c r="D476" i="4" a="1"/>
  <c r="D476" i="4" s="1"/>
  <c r="E476" i="4" a="1"/>
  <c r="E476" i="4" s="1"/>
  <c r="F476" i="4" a="1"/>
  <c r="F476" i="4" s="1"/>
  <c r="G476" i="4" a="1"/>
  <c r="G476" i="4" s="1"/>
  <c r="H476" i="4" a="1"/>
  <c r="H476" i="4" s="1"/>
  <c r="I476" i="4" a="1"/>
  <c r="I476" i="4" s="1"/>
  <c r="J476" i="4" a="1"/>
  <c r="J476" i="4" s="1"/>
  <c r="K476" i="4" a="1"/>
  <c r="K476" i="4" s="1"/>
  <c r="L476" i="4" a="1"/>
  <c r="L476" i="4" s="1"/>
  <c r="M476" i="4" a="1"/>
  <c r="M476" i="4" s="1"/>
  <c r="N476" i="4" a="1"/>
  <c r="N476" i="4" s="1"/>
  <c r="O476" i="4" a="1"/>
  <c r="O476" i="4" s="1"/>
  <c r="P476" i="4" a="1"/>
  <c r="P476" i="4" s="1"/>
  <c r="Q476" i="4" a="1"/>
  <c r="Q476" i="4" s="1"/>
  <c r="R476" i="4" a="1"/>
  <c r="R476" i="4" s="1"/>
  <c r="S476" i="4" a="1"/>
  <c r="S476" i="4" s="1"/>
  <c r="T476" i="4" a="1"/>
  <c r="T476" i="4" s="1"/>
  <c r="C477" i="4" a="1"/>
  <c r="C477" i="4" s="1"/>
  <c r="D477" i="4" a="1"/>
  <c r="D477" i="4" s="1"/>
  <c r="E477" i="4" a="1"/>
  <c r="E477" i="4" s="1"/>
  <c r="F477" i="4" a="1"/>
  <c r="F477" i="4" s="1"/>
  <c r="G477" i="4" a="1"/>
  <c r="G477" i="4" s="1"/>
  <c r="H477" i="4" a="1"/>
  <c r="H477" i="4" s="1"/>
  <c r="I477" i="4" a="1"/>
  <c r="I477" i="4" s="1"/>
  <c r="J477" i="4" a="1"/>
  <c r="J477" i="4" s="1"/>
  <c r="K477" i="4" a="1"/>
  <c r="K477" i="4" s="1"/>
  <c r="L477" i="4" a="1"/>
  <c r="L477" i="4" s="1"/>
  <c r="M477" i="4" a="1"/>
  <c r="M477" i="4" s="1"/>
  <c r="N477" i="4" a="1"/>
  <c r="N477" i="4" s="1"/>
  <c r="O477" i="4" a="1"/>
  <c r="O477" i="4" s="1"/>
  <c r="P477" i="4" a="1"/>
  <c r="P477" i="4" s="1"/>
  <c r="Q477" i="4" a="1"/>
  <c r="Q477" i="4" s="1"/>
  <c r="R477" i="4" a="1"/>
  <c r="R477" i="4" s="1"/>
  <c r="S477" i="4" a="1"/>
  <c r="S477" i="4" s="1"/>
  <c r="T477" i="4" a="1"/>
  <c r="T477" i="4" s="1"/>
  <c r="C478" i="4" a="1"/>
  <c r="C478" i="4" s="1"/>
  <c r="D478" i="4" a="1"/>
  <c r="D478" i="4" s="1"/>
  <c r="E478" i="4" a="1"/>
  <c r="E478" i="4" s="1"/>
  <c r="F478" i="4" a="1"/>
  <c r="F478" i="4" s="1"/>
  <c r="G478" i="4" a="1"/>
  <c r="G478" i="4" s="1"/>
  <c r="H478" i="4" a="1"/>
  <c r="H478" i="4" s="1"/>
  <c r="I478" i="4" a="1"/>
  <c r="I478" i="4" s="1"/>
  <c r="J478" i="4" a="1"/>
  <c r="J478" i="4" s="1"/>
  <c r="K478" i="4" a="1"/>
  <c r="K478" i="4" s="1"/>
  <c r="L478" i="4" a="1"/>
  <c r="L478" i="4" s="1"/>
  <c r="M478" i="4" a="1"/>
  <c r="M478" i="4" s="1"/>
  <c r="N478" i="4" a="1"/>
  <c r="N478" i="4" s="1"/>
  <c r="O478" i="4" a="1"/>
  <c r="O478" i="4" s="1"/>
  <c r="P478" i="4" a="1"/>
  <c r="P478" i="4" s="1"/>
  <c r="Q478" i="4" a="1"/>
  <c r="Q478" i="4" s="1"/>
  <c r="R478" i="4" a="1"/>
  <c r="R478" i="4" s="1"/>
  <c r="S478" i="4" a="1"/>
  <c r="S478" i="4" s="1"/>
  <c r="T478" i="4" a="1"/>
  <c r="T478" i="4" s="1"/>
  <c r="C479" i="4" a="1"/>
  <c r="C479" i="4" s="1"/>
  <c r="D479" i="4" a="1"/>
  <c r="D479" i="4" s="1"/>
  <c r="E479" i="4" a="1"/>
  <c r="E479" i="4" s="1"/>
  <c r="F479" i="4" a="1"/>
  <c r="F479" i="4" s="1"/>
  <c r="G479" i="4" a="1"/>
  <c r="G479" i="4" s="1"/>
  <c r="H479" i="4" a="1"/>
  <c r="H479" i="4" s="1"/>
  <c r="I479" i="4" a="1"/>
  <c r="I479" i="4" s="1"/>
  <c r="J479" i="4" a="1"/>
  <c r="J479" i="4" s="1"/>
  <c r="K479" i="4" a="1"/>
  <c r="K479" i="4" s="1"/>
  <c r="L479" i="4" a="1"/>
  <c r="L479" i="4" s="1"/>
  <c r="M479" i="4" a="1"/>
  <c r="M479" i="4" s="1"/>
  <c r="N479" i="4" a="1"/>
  <c r="N479" i="4" s="1"/>
  <c r="O479" i="4" a="1"/>
  <c r="O479" i="4" s="1"/>
  <c r="P479" i="4" a="1"/>
  <c r="P479" i="4" s="1"/>
  <c r="Q479" i="4" a="1"/>
  <c r="Q479" i="4" s="1"/>
  <c r="R479" i="4" a="1"/>
  <c r="R479" i="4" s="1"/>
  <c r="S479" i="4" a="1"/>
  <c r="S479" i="4" s="1"/>
  <c r="T479" i="4" a="1"/>
  <c r="T479" i="4" s="1"/>
  <c r="C480" i="4" a="1"/>
  <c r="C480" i="4" s="1"/>
  <c r="D480" i="4" a="1"/>
  <c r="D480" i="4" s="1"/>
  <c r="E480" i="4" a="1"/>
  <c r="E480" i="4" s="1"/>
  <c r="F480" i="4" a="1"/>
  <c r="F480" i="4" s="1"/>
  <c r="G480" i="4" a="1"/>
  <c r="G480" i="4" s="1"/>
  <c r="H480" i="4" a="1"/>
  <c r="H480" i="4" s="1"/>
  <c r="I480" i="4" a="1"/>
  <c r="I480" i="4" s="1"/>
  <c r="J480" i="4" a="1"/>
  <c r="J480" i="4" s="1"/>
  <c r="K480" i="4" a="1"/>
  <c r="K480" i="4" s="1"/>
  <c r="L480" i="4" a="1"/>
  <c r="L480" i="4" s="1"/>
  <c r="M480" i="4" a="1"/>
  <c r="M480" i="4" s="1"/>
  <c r="N480" i="4" a="1"/>
  <c r="N480" i="4" s="1"/>
  <c r="O480" i="4" a="1"/>
  <c r="O480" i="4" s="1"/>
  <c r="P480" i="4" a="1"/>
  <c r="P480" i="4" s="1"/>
  <c r="Q480" i="4" a="1"/>
  <c r="Q480" i="4" s="1"/>
  <c r="R480" i="4" a="1"/>
  <c r="R480" i="4" s="1"/>
  <c r="S480" i="4" a="1"/>
  <c r="S480" i="4" s="1"/>
  <c r="T480" i="4" a="1"/>
  <c r="T480" i="4" s="1"/>
  <c r="C481" i="4" a="1"/>
  <c r="C481" i="4" s="1"/>
  <c r="D481" i="4" a="1"/>
  <c r="D481" i="4" s="1"/>
  <c r="E481" i="4" a="1"/>
  <c r="E481" i="4" s="1"/>
  <c r="F481" i="4" a="1"/>
  <c r="F481" i="4" s="1"/>
  <c r="G481" i="4" a="1"/>
  <c r="G481" i="4" s="1"/>
  <c r="H481" i="4" a="1"/>
  <c r="H481" i="4" s="1"/>
  <c r="I481" i="4" a="1"/>
  <c r="I481" i="4" s="1"/>
  <c r="J481" i="4" a="1"/>
  <c r="J481" i="4" s="1"/>
  <c r="K481" i="4" a="1"/>
  <c r="K481" i="4" s="1"/>
  <c r="L481" i="4" a="1"/>
  <c r="L481" i="4" s="1"/>
  <c r="M481" i="4" a="1"/>
  <c r="M481" i="4" s="1"/>
  <c r="N481" i="4" a="1"/>
  <c r="N481" i="4" s="1"/>
  <c r="O481" i="4" a="1"/>
  <c r="O481" i="4" s="1"/>
  <c r="P481" i="4" a="1"/>
  <c r="P481" i="4" s="1"/>
  <c r="Q481" i="4" a="1"/>
  <c r="Q481" i="4" s="1"/>
  <c r="R481" i="4" a="1"/>
  <c r="R481" i="4" s="1"/>
  <c r="S481" i="4" a="1"/>
  <c r="S481" i="4" s="1"/>
  <c r="T481" i="4" a="1"/>
  <c r="T481" i="4" s="1"/>
  <c r="C482" i="4" a="1"/>
  <c r="C482" i="4" s="1"/>
  <c r="D482" i="4" a="1"/>
  <c r="D482" i="4" s="1"/>
  <c r="E482" i="4" a="1"/>
  <c r="E482" i="4" s="1"/>
  <c r="F482" i="4" a="1"/>
  <c r="F482" i="4" s="1"/>
  <c r="G482" i="4" a="1"/>
  <c r="G482" i="4" s="1"/>
  <c r="H482" i="4" a="1"/>
  <c r="H482" i="4" s="1"/>
  <c r="I482" i="4" a="1"/>
  <c r="I482" i="4" s="1"/>
  <c r="J482" i="4" a="1"/>
  <c r="J482" i="4" s="1"/>
  <c r="K482" i="4" a="1"/>
  <c r="K482" i="4" s="1"/>
  <c r="L482" i="4" a="1"/>
  <c r="L482" i="4" s="1"/>
  <c r="M482" i="4" a="1"/>
  <c r="M482" i="4" s="1"/>
  <c r="N482" i="4" a="1"/>
  <c r="N482" i="4" s="1"/>
  <c r="O482" i="4" a="1"/>
  <c r="O482" i="4" s="1"/>
  <c r="P482" i="4" a="1"/>
  <c r="P482" i="4" s="1"/>
  <c r="Q482" i="4" a="1"/>
  <c r="Q482" i="4" s="1"/>
  <c r="R482" i="4" a="1"/>
  <c r="R482" i="4" s="1"/>
  <c r="S482" i="4" a="1"/>
  <c r="S482" i="4" s="1"/>
  <c r="T482" i="4" a="1"/>
  <c r="T482" i="4" s="1"/>
  <c r="C483" i="4" a="1"/>
  <c r="C483" i="4" s="1"/>
  <c r="D483" i="4" a="1"/>
  <c r="D483" i="4" s="1"/>
  <c r="E483" i="4" a="1"/>
  <c r="E483" i="4" s="1"/>
  <c r="F483" i="4" a="1"/>
  <c r="F483" i="4" s="1"/>
  <c r="G483" i="4" a="1"/>
  <c r="G483" i="4" s="1"/>
  <c r="H483" i="4" a="1"/>
  <c r="H483" i="4" s="1"/>
  <c r="I483" i="4" a="1"/>
  <c r="I483" i="4" s="1"/>
  <c r="J483" i="4" a="1"/>
  <c r="J483" i="4" s="1"/>
  <c r="K483" i="4" a="1"/>
  <c r="K483" i="4" s="1"/>
  <c r="L483" i="4" a="1"/>
  <c r="L483" i="4" s="1"/>
  <c r="M483" i="4" a="1"/>
  <c r="M483" i="4" s="1"/>
  <c r="N483" i="4" a="1"/>
  <c r="N483" i="4" s="1"/>
  <c r="O483" i="4" a="1"/>
  <c r="O483" i="4" s="1"/>
  <c r="P483" i="4" a="1"/>
  <c r="P483" i="4" s="1"/>
  <c r="Q483" i="4" a="1"/>
  <c r="Q483" i="4" s="1"/>
  <c r="R483" i="4" a="1"/>
  <c r="R483" i="4" s="1"/>
  <c r="S483" i="4" a="1"/>
  <c r="S483" i="4" s="1"/>
  <c r="T483" i="4" a="1"/>
  <c r="T483" i="4" s="1"/>
  <c r="C484" i="4" a="1"/>
  <c r="C484" i="4" s="1"/>
  <c r="D484" i="4" a="1"/>
  <c r="D484" i="4" s="1"/>
  <c r="E484" i="4" a="1"/>
  <c r="E484" i="4" s="1"/>
  <c r="F484" i="4" a="1"/>
  <c r="F484" i="4" s="1"/>
  <c r="G484" i="4" a="1"/>
  <c r="G484" i="4" s="1"/>
  <c r="H484" i="4" a="1"/>
  <c r="H484" i="4" s="1"/>
  <c r="I484" i="4" a="1"/>
  <c r="I484" i="4" s="1"/>
  <c r="J484" i="4" a="1"/>
  <c r="J484" i="4" s="1"/>
  <c r="K484" i="4" a="1"/>
  <c r="K484" i="4" s="1"/>
  <c r="L484" i="4" a="1"/>
  <c r="L484" i="4" s="1"/>
  <c r="M484" i="4" a="1"/>
  <c r="M484" i="4" s="1"/>
  <c r="N484" i="4" a="1"/>
  <c r="N484" i="4" s="1"/>
  <c r="O484" i="4" a="1"/>
  <c r="O484" i="4" s="1"/>
  <c r="P484" i="4" a="1"/>
  <c r="P484" i="4" s="1"/>
  <c r="Q484" i="4" a="1"/>
  <c r="Q484" i="4" s="1"/>
  <c r="R484" i="4" a="1"/>
  <c r="R484" i="4" s="1"/>
  <c r="S484" i="4" a="1"/>
  <c r="S484" i="4" s="1"/>
  <c r="T484" i="4" a="1"/>
  <c r="T484" i="4" s="1"/>
  <c r="C485" i="4" a="1"/>
  <c r="C485" i="4" s="1"/>
  <c r="D485" i="4" a="1"/>
  <c r="D485" i="4" s="1"/>
  <c r="E485" i="4" a="1"/>
  <c r="E485" i="4" s="1"/>
  <c r="F485" i="4" a="1"/>
  <c r="F485" i="4" s="1"/>
  <c r="G485" i="4" a="1"/>
  <c r="G485" i="4" s="1"/>
  <c r="H485" i="4" a="1"/>
  <c r="H485" i="4" s="1"/>
  <c r="I485" i="4" a="1"/>
  <c r="I485" i="4" s="1"/>
  <c r="J485" i="4" a="1"/>
  <c r="J485" i="4" s="1"/>
  <c r="K485" i="4" a="1"/>
  <c r="K485" i="4" s="1"/>
  <c r="L485" i="4" a="1"/>
  <c r="L485" i="4" s="1"/>
  <c r="M485" i="4" a="1"/>
  <c r="M485" i="4" s="1"/>
  <c r="N485" i="4" a="1"/>
  <c r="N485" i="4" s="1"/>
  <c r="O485" i="4" a="1"/>
  <c r="O485" i="4" s="1"/>
  <c r="P485" i="4" a="1"/>
  <c r="P485" i="4" s="1"/>
  <c r="Q485" i="4" a="1"/>
  <c r="Q485" i="4" s="1"/>
  <c r="R485" i="4" a="1"/>
  <c r="R485" i="4" s="1"/>
  <c r="S485" i="4" a="1"/>
  <c r="S485" i="4" s="1"/>
  <c r="T485" i="4" a="1"/>
  <c r="T485" i="4" s="1"/>
  <c r="C486" i="4" a="1"/>
  <c r="C486" i="4" s="1"/>
  <c r="D486" i="4" a="1"/>
  <c r="D486" i="4" s="1"/>
  <c r="E486" i="4" a="1"/>
  <c r="E486" i="4" s="1"/>
  <c r="F486" i="4" a="1"/>
  <c r="F486" i="4" s="1"/>
  <c r="G486" i="4" a="1"/>
  <c r="G486" i="4" s="1"/>
  <c r="H486" i="4" a="1"/>
  <c r="H486" i="4" s="1"/>
  <c r="I486" i="4" a="1"/>
  <c r="I486" i="4" s="1"/>
  <c r="J486" i="4" a="1"/>
  <c r="J486" i="4" s="1"/>
  <c r="K486" i="4" a="1"/>
  <c r="K486" i="4" s="1"/>
  <c r="L486" i="4" a="1"/>
  <c r="L486" i="4" s="1"/>
  <c r="M486" i="4" a="1"/>
  <c r="M486" i="4" s="1"/>
  <c r="N486" i="4" a="1"/>
  <c r="N486" i="4" s="1"/>
  <c r="O486" i="4" a="1"/>
  <c r="O486" i="4" s="1"/>
  <c r="P486" i="4" a="1"/>
  <c r="P486" i="4" s="1"/>
  <c r="Q486" i="4" a="1"/>
  <c r="Q486" i="4" s="1"/>
  <c r="R486" i="4" a="1"/>
  <c r="R486" i="4" s="1"/>
  <c r="S486" i="4" a="1"/>
  <c r="S486" i="4" s="1"/>
  <c r="T486" i="4" a="1"/>
  <c r="T486" i="4" s="1"/>
  <c r="C487" i="4" a="1"/>
  <c r="C487" i="4" s="1"/>
  <c r="D487" i="4" a="1"/>
  <c r="D487" i="4" s="1"/>
  <c r="E487" i="4" a="1"/>
  <c r="E487" i="4" s="1"/>
  <c r="F487" i="4" a="1"/>
  <c r="F487" i="4" s="1"/>
  <c r="G487" i="4" a="1"/>
  <c r="G487" i="4" s="1"/>
  <c r="H487" i="4" a="1"/>
  <c r="H487" i="4" s="1"/>
  <c r="I487" i="4" a="1"/>
  <c r="I487" i="4" s="1"/>
  <c r="J487" i="4" a="1"/>
  <c r="J487" i="4" s="1"/>
  <c r="K487" i="4" a="1"/>
  <c r="K487" i="4" s="1"/>
  <c r="L487" i="4" a="1"/>
  <c r="L487" i="4" s="1"/>
  <c r="M487" i="4" a="1"/>
  <c r="M487" i="4" s="1"/>
  <c r="N487" i="4" a="1"/>
  <c r="N487" i="4" s="1"/>
  <c r="O487" i="4" a="1"/>
  <c r="O487" i="4" s="1"/>
  <c r="P487" i="4" a="1"/>
  <c r="P487" i="4" s="1"/>
  <c r="Q487" i="4" a="1"/>
  <c r="Q487" i="4" s="1"/>
  <c r="R487" i="4" a="1"/>
  <c r="R487" i="4" s="1"/>
  <c r="S487" i="4" a="1"/>
  <c r="S487" i="4" s="1"/>
  <c r="T487" i="4" a="1"/>
  <c r="T487" i="4" s="1"/>
  <c r="C488" i="4" a="1"/>
  <c r="C488" i="4" s="1"/>
  <c r="D488" i="4" a="1"/>
  <c r="D488" i="4" s="1"/>
  <c r="E488" i="4" a="1"/>
  <c r="E488" i="4" s="1"/>
  <c r="F488" i="4" a="1"/>
  <c r="F488" i="4" s="1"/>
  <c r="G488" i="4" a="1"/>
  <c r="G488" i="4" s="1"/>
  <c r="H488" i="4" a="1"/>
  <c r="H488" i="4" s="1"/>
  <c r="I488" i="4" a="1"/>
  <c r="I488" i="4" s="1"/>
  <c r="J488" i="4" a="1"/>
  <c r="J488" i="4" s="1"/>
  <c r="K488" i="4" a="1"/>
  <c r="K488" i="4" s="1"/>
  <c r="L488" i="4" a="1"/>
  <c r="L488" i="4" s="1"/>
  <c r="M488" i="4" a="1"/>
  <c r="M488" i="4" s="1"/>
  <c r="N488" i="4" a="1"/>
  <c r="N488" i="4" s="1"/>
  <c r="O488" i="4" a="1"/>
  <c r="O488" i="4" s="1"/>
  <c r="P488" i="4" a="1"/>
  <c r="P488" i="4" s="1"/>
  <c r="Q488" i="4" a="1"/>
  <c r="Q488" i="4" s="1"/>
  <c r="R488" i="4" a="1"/>
  <c r="R488" i="4" s="1"/>
  <c r="S488" i="4" a="1"/>
  <c r="S488" i="4" s="1"/>
  <c r="T488" i="4" a="1"/>
  <c r="T488" i="4" s="1"/>
  <c r="C489" i="4" a="1"/>
  <c r="C489" i="4" s="1"/>
  <c r="D489" i="4" a="1"/>
  <c r="D489" i="4" s="1"/>
  <c r="E489" i="4" a="1"/>
  <c r="E489" i="4" s="1"/>
  <c r="F489" i="4" a="1"/>
  <c r="F489" i="4" s="1"/>
  <c r="G489" i="4" a="1"/>
  <c r="G489" i="4" s="1"/>
  <c r="H489" i="4" a="1"/>
  <c r="H489" i="4" s="1"/>
  <c r="I489" i="4" a="1"/>
  <c r="I489" i="4" s="1"/>
  <c r="J489" i="4" a="1"/>
  <c r="J489" i="4" s="1"/>
  <c r="K489" i="4" a="1"/>
  <c r="K489" i="4" s="1"/>
  <c r="L489" i="4" a="1"/>
  <c r="L489" i="4" s="1"/>
  <c r="M489" i="4" a="1"/>
  <c r="M489" i="4" s="1"/>
  <c r="N489" i="4" a="1"/>
  <c r="N489" i="4" s="1"/>
  <c r="O489" i="4" a="1"/>
  <c r="O489" i="4" s="1"/>
  <c r="P489" i="4" a="1"/>
  <c r="P489" i="4" s="1"/>
  <c r="Q489" i="4" a="1"/>
  <c r="Q489" i="4" s="1"/>
  <c r="R489" i="4" a="1"/>
  <c r="R489" i="4" s="1"/>
  <c r="S489" i="4" a="1"/>
  <c r="S489" i="4" s="1"/>
  <c r="T489" i="4" a="1"/>
  <c r="T489" i="4" s="1"/>
  <c r="C490" i="4" a="1"/>
  <c r="C490" i="4" s="1"/>
  <c r="D490" i="4" a="1"/>
  <c r="D490" i="4" s="1"/>
  <c r="E490" i="4" a="1"/>
  <c r="E490" i="4" s="1"/>
  <c r="F490" i="4" a="1"/>
  <c r="F490" i="4" s="1"/>
  <c r="G490" i="4" a="1"/>
  <c r="G490" i="4" s="1"/>
  <c r="H490" i="4" a="1"/>
  <c r="H490" i="4" s="1"/>
  <c r="I490" i="4" a="1"/>
  <c r="I490" i="4" s="1"/>
  <c r="J490" i="4" a="1"/>
  <c r="J490" i="4" s="1"/>
  <c r="K490" i="4" a="1"/>
  <c r="K490" i="4" s="1"/>
  <c r="L490" i="4" a="1"/>
  <c r="L490" i="4" s="1"/>
  <c r="M490" i="4" a="1"/>
  <c r="M490" i="4" s="1"/>
  <c r="N490" i="4" a="1"/>
  <c r="N490" i="4" s="1"/>
  <c r="O490" i="4" a="1"/>
  <c r="O490" i="4" s="1"/>
  <c r="P490" i="4" a="1"/>
  <c r="P490" i="4" s="1"/>
  <c r="Q490" i="4" a="1"/>
  <c r="Q490" i="4" s="1"/>
  <c r="R490" i="4" a="1"/>
  <c r="R490" i="4" s="1"/>
  <c r="S490" i="4" a="1"/>
  <c r="S490" i="4" s="1"/>
  <c r="T490" i="4" a="1"/>
  <c r="T490" i="4" s="1"/>
  <c r="C491" i="4" a="1"/>
  <c r="C491" i="4" s="1"/>
  <c r="D491" i="4" a="1"/>
  <c r="D491" i="4" s="1"/>
  <c r="E491" i="4" a="1"/>
  <c r="E491" i="4" s="1"/>
  <c r="F491" i="4" a="1"/>
  <c r="F491" i="4" s="1"/>
  <c r="G491" i="4" a="1"/>
  <c r="G491" i="4" s="1"/>
  <c r="H491" i="4" a="1"/>
  <c r="H491" i="4" s="1"/>
  <c r="I491" i="4" a="1"/>
  <c r="I491" i="4" s="1"/>
  <c r="J491" i="4" a="1"/>
  <c r="J491" i="4" s="1"/>
  <c r="K491" i="4" a="1"/>
  <c r="K491" i="4" s="1"/>
  <c r="L491" i="4" a="1"/>
  <c r="L491" i="4" s="1"/>
  <c r="M491" i="4" a="1"/>
  <c r="M491" i="4" s="1"/>
  <c r="N491" i="4" a="1"/>
  <c r="N491" i="4" s="1"/>
  <c r="O491" i="4" a="1"/>
  <c r="O491" i="4" s="1"/>
  <c r="P491" i="4" a="1"/>
  <c r="P491" i="4" s="1"/>
  <c r="Q491" i="4" a="1"/>
  <c r="Q491" i="4" s="1"/>
  <c r="R491" i="4" a="1"/>
  <c r="R491" i="4" s="1"/>
  <c r="S491" i="4" a="1"/>
  <c r="S491" i="4" s="1"/>
  <c r="T491" i="4" a="1"/>
  <c r="T491" i="4" s="1"/>
  <c r="C492" i="4" a="1"/>
  <c r="C492" i="4" s="1"/>
  <c r="D492" i="4" a="1"/>
  <c r="D492" i="4" s="1"/>
  <c r="E492" i="4" a="1"/>
  <c r="E492" i="4" s="1"/>
  <c r="F492" i="4" a="1"/>
  <c r="F492" i="4" s="1"/>
  <c r="G492" i="4" a="1"/>
  <c r="G492" i="4" s="1"/>
  <c r="H492" i="4" a="1"/>
  <c r="H492" i="4" s="1"/>
  <c r="I492" i="4" a="1"/>
  <c r="I492" i="4" s="1"/>
  <c r="J492" i="4" a="1"/>
  <c r="J492" i="4" s="1"/>
  <c r="K492" i="4" a="1"/>
  <c r="K492" i="4" s="1"/>
  <c r="L492" i="4" a="1"/>
  <c r="L492" i="4" s="1"/>
  <c r="M492" i="4" a="1"/>
  <c r="M492" i="4" s="1"/>
  <c r="N492" i="4" a="1"/>
  <c r="N492" i="4" s="1"/>
  <c r="O492" i="4" a="1"/>
  <c r="O492" i="4" s="1"/>
  <c r="P492" i="4" a="1"/>
  <c r="P492" i="4" s="1"/>
  <c r="Q492" i="4" a="1"/>
  <c r="Q492" i="4" s="1"/>
  <c r="R492" i="4" a="1"/>
  <c r="R492" i="4" s="1"/>
  <c r="S492" i="4" a="1"/>
  <c r="S492" i="4" s="1"/>
  <c r="T492" i="4" a="1"/>
  <c r="T492" i="4" s="1"/>
  <c r="C493" i="4" a="1"/>
  <c r="C493" i="4" s="1"/>
  <c r="D493" i="4" a="1"/>
  <c r="D493" i="4" s="1"/>
  <c r="E493" i="4" a="1"/>
  <c r="E493" i="4" s="1"/>
  <c r="F493" i="4" a="1"/>
  <c r="F493" i="4" s="1"/>
  <c r="G493" i="4" a="1"/>
  <c r="G493" i="4" s="1"/>
  <c r="H493" i="4" a="1"/>
  <c r="H493" i="4" s="1"/>
  <c r="I493" i="4" a="1"/>
  <c r="I493" i="4" s="1"/>
  <c r="J493" i="4" a="1"/>
  <c r="J493" i="4" s="1"/>
  <c r="K493" i="4" a="1"/>
  <c r="K493" i="4" s="1"/>
  <c r="L493" i="4" a="1"/>
  <c r="L493" i="4" s="1"/>
  <c r="M493" i="4" a="1"/>
  <c r="M493" i="4" s="1"/>
  <c r="N493" i="4" a="1"/>
  <c r="N493" i="4" s="1"/>
  <c r="O493" i="4" a="1"/>
  <c r="O493" i="4" s="1"/>
  <c r="P493" i="4" a="1"/>
  <c r="P493" i="4" s="1"/>
  <c r="Q493" i="4" a="1"/>
  <c r="Q493" i="4" s="1"/>
  <c r="R493" i="4" a="1"/>
  <c r="R493" i="4" s="1"/>
  <c r="S493" i="4" a="1"/>
  <c r="S493" i="4" s="1"/>
  <c r="T493" i="4" a="1"/>
  <c r="T493" i="4" s="1"/>
  <c r="C494" i="4" a="1"/>
  <c r="C494" i="4" s="1"/>
  <c r="D494" i="4" a="1"/>
  <c r="D494" i="4" s="1"/>
  <c r="E494" i="4" a="1"/>
  <c r="E494" i="4" s="1"/>
  <c r="F494" i="4" a="1"/>
  <c r="F494" i="4" s="1"/>
  <c r="G494" i="4" a="1"/>
  <c r="G494" i="4" s="1"/>
  <c r="H494" i="4" a="1"/>
  <c r="H494" i="4" s="1"/>
  <c r="I494" i="4" a="1"/>
  <c r="I494" i="4" s="1"/>
  <c r="J494" i="4" a="1"/>
  <c r="J494" i="4" s="1"/>
  <c r="K494" i="4" a="1"/>
  <c r="K494" i="4" s="1"/>
  <c r="L494" i="4" a="1"/>
  <c r="L494" i="4" s="1"/>
  <c r="M494" i="4" a="1"/>
  <c r="M494" i="4" s="1"/>
  <c r="N494" i="4" a="1"/>
  <c r="N494" i="4" s="1"/>
  <c r="O494" i="4" a="1"/>
  <c r="O494" i="4" s="1"/>
  <c r="P494" i="4" a="1"/>
  <c r="P494" i="4" s="1"/>
  <c r="Q494" i="4" a="1"/>
  <c r="Q494" i="4" s="1"/>
  <c r="R494" i="4" a="1"/>
  <c r="R494" i="4" s="1"/>
  <c r="S494" i="4" a="1"/>
  <c r="S494" i="4" s="1"/>
  <c r="T494" i="4" a="1"/>
  <c r="T494" i="4" s="1"/>
  <c r="C495" i="4" a="1"/>
  <c r="C495" i="4" s="1"/>
  <c r="D495" i="4" a="1"/>
  <c r="D495" i="4" s="1"/>
  <c r="E495" i="4" a="1"/>
  <c r="E495" i="4" s="1"/>
  <c r="F495" i="4" a="1"/>
  <c r="F495" i="4" s="1"/>
  <c r="G495" i="4" a="1"/>
  <c r="G495" i="4" s="1"/>
  <c r="H495" i="4" a="1"/>
  <c r="H495" i="4" s="1"/>
  <c r="I495" i="4" a="1"/>
  <c r="I495" i="4" s="1"/>
  <c r="J495" i="4" a="1"/>
  <c r="J495" i="4" s="1"/>
  <c r="K495" i="4" a="1"/>
  <c r="K495" i="4" s="1"/>
  <c r="L495" i="4" a="1"/>
  <c r="L495" i="4" s="1"/>
  <c r="M495" i="4" a="1"/>
  <c r="M495" i="4" s="1"/>
  <c r="N495" i="4" a="1"/>
  <c r="N495" i="4" s="1"/>
  <c r="O495" i="4" a="1"/>
  <c r="O495" i="4" s="1"/>
  <c r="P495" i="4" a="1"/>
  <c r="P495" i="4" s="1"/>
  <c r="Q495" i="4" a="1"/>
  <c r="Q495" i="4" s="1"/>
  <c r="R495" i="4" a="1"/>
  <c r="R495" i="4" s="1"/>
  <c r="S495" i="4" a="1"/>
  <c r="S495" i="4" s="1"/>
  <c r="T495" i="4" a="1"/>
  <c r="T495" i="4" s="1"/>
  <c r="C496" i="4" a="1"/>
  <c r="C496" i="4" s="1"/>
  <c r="D496" i="4" a="1"/>
  <c r="D496" i="4" s="1"/>
  <c r="E496" i="4" a="1"/>
  <c r="E496" i="4" s="1"/>
  <c r="F496" i="4" a="1"/>
  <c r="F496" i="4" s="1"/>
  <c r="G496" i="4" a="1"/>
  <c r="G496" i="4" s="1"/>
  <c r="H496" i="4" a="1"/>
  <c r="H496" i="4" s="1"/>
  <c r="I496" i="4" a="1"/>
  <c r="I496" i="4" s="1"/>
  <c r="J496" i="4" a="1"/>
  <c r="J496" i="4" s="1"/>
  <c r="K496" i="4" a="1"/>
  <c r="K496" i="4" s="1"/>
  <c r="L496" i="4" a="1"/>
  <c r="L496" i="4" s="1"/>
  <c r="M496" i="4" a="1"/>
  <c r="M496" i="4" s="1"/>
  <c r="N496" i="4" a="1"/>
  <c r="N496" i="4" s="1"/>
  <c r="O496" i="4" a="1"/>
  <c r="O496" i="4" s="1"/>
  <c r="P496" i="4" a="1"/>
  <c r="P496" i="4" s="1"/>
  <c r="Q496" i="4" a="1"/>
  <c r="Q496" i="4" s="1"/>
  <c r="R496" i="4" a="1"/>
  <c r="R496" i="4" s="1"/>
  <c r="S496" i="4" a="1"/>
  <c r="S496" i="4" s="1"/>
  <c r="T496" i="4" a="1"/>
  <c r="T496" i="4" s="1"/>
  <c r="C497" i="4" a="1"/>
  <c r="C497" i="4" s="1"/>
  <c r="D497" i="4" a="1"/>
  <c r="D497" i="4" s="1"/>
  <c r="E497" i="4" a="1"/>
  <c r="E497" i="4" s="1"/>
  <c r="F497" i="4" a="1"/>
  <c r="F497" i="4" s="1"/>
  <c r="G497" i="4" a="1"/>
  <c r="G497" i="4" s="1"/>
  <c r="H497" i="4" a="1"/>
  <c r="H497" i="4" s="1"/>
  <c r="I497" i="4" a="1"/>
  <c r="I497" i="4" s="1"/>
  <c r="J497" i="4" a="1"/>
  <c r="J497" i="4" s="1"/>
  <c r="K497" i="4" a="1"/>
  <c r="K497" i="4" s="1"/>
  <c r="L497" i="4" a="1"/>
  <c r="L497" i="4" s="1"/>
  <c r="M497" i="4" a="1"/>
  <c r="M497" i="4" s="1"/>
  <c r="N497" i="4" a="1"/>
  <c r="N497" i="4" s="1"/>
  <c r="O497" i="4" a="1"/>
  <c r="O497" i="4" s="1"/>
  <c r="P497" i="4" a="1"/>
  <c r="P497" i="4" s="1"/>
  <c r="Q497" i="4" a="1"/>
  <c r="Q497" i="4" s="1"/>
  <c r="R497" i="4" a="1"/>
  <c r="R497" i="4" s="1"/>
  <c r="S497" i="4" a="1"/>
  <c r="S497" i="4" s="1"/>
  <c r="T497" i="4" a="1"/>
  <c r="T497" i="4" s="1"/>
  <c r="T467" i="4" a="1"/>
  <c r="T467" i="4" s="1"/>
  <c r="S467" i="4" a="1"/>
  <c r="S467" i="4" s="1"/>
  <c r="R467" i="4" a="1"/>
  <c r="R467" i="4" s="1"/>
  <c r="Q467" i="4" a="1"/>
  <c r="Q467" i="4" s="1"/>
  <c r="P467" i="4" a="1"/>
  <c r="P467" i="4" s="1"/>
  <c r="O467" i="4" a="1"/>
  <c r="O467" i="4" s="1"/>
  <c r="N467" i="4" a="1"/>
  <c r="N467" i="4" s="1"/>
  <c r="M467" i="4" a="1"/>
  <c r="M467" i="4" s="1"/>
  <c r="L467" i="4" a="1"/>
  <c r="L467" i="4" s="1"/>
  <c r="K467" i="4" a="1"/>
  <c r="K467" i="4" s="1"/>
  <c r="J467" i="4" a="1"/>
  <c r="J467" i="4" s="1"/>
  <c r="I467" i="4" a="1"/>
  <c r="I467" i="4" s="1"/>
  <c r="H467" i="4" a="1"/>
  <c r="H467" i="4" s="1"/>
  <c r="G467" i="4" a="1"/>
  <c r="G467" i="4" s="1"/>
  <c r="F467" i="4" a="1"/>
  <c r="F467" i="4" s="1"/>
  <c r="E467" i="4" a="1"/>
  <c r="E467" i="4" s="1"/>
  <c r="D467" i="4" a="1"/>
  <c r="D467" i="4" s="1"/>
  <c r="C467" i="4" a="1"/>
  <c r="C467" i="4" s="1"/>
  <c r="C435" i="4" a="1"/>
  <c r="C435" i="4" s="1"/>
  <c r="D435" i="4" a="1"/>
  <c r="D435" i="4" s="1"/>
  <c r="E435" i="4" a="1"/>
  <c r="E435" i="4" s="1"/>
  <c r="F435" i="4" a="1"/>
  <c r="F435" i="4" s="1"/>
  <c r="G435" i="4" a="1"/>
  <c r="G435" i="4" s="1"/>
  <c r="H435" i="4" a="1"/>
  <c r="H435" i="4" s="1"/>
  <c r="I435" i="4" a="1"/>
  <c r="I435" i="4" s="1"/>
  <c r="J435" i="4" a="1"/>
  <c r="J435" i="4" s="1"/>
  <c r="K435" i="4" a="1"/>
  <c r="K435" i="4" s="1"/>
  <c r="L435" i="4" a="1"/>
  <c r="L435" i="4" s="1"/>
  <c r="M435" i="4" a="1"/>
  <c r="M435" i="4" s="1"/>
  <c r="N435" i="4" a="1"/>
  <c r="N435" i="4" s="1"/>
  <c r="O435" i="4" a="1"/>
  <c r="O435" i="4" s="1"/>
  <c r="P435" i="4" a="1"/>
  <c r="P435" i="4" s="1"/>
  <c r="Q435" i="4" a="1"/>
  <c r="Q435" i="4" s="1"/>
  <c r="R435" i="4" a="1"/>
  <c r="R435" i="4" s="1"/>
  <c r="S435" i="4" a="1"/>
  <c r="S435" i="4" s="1"/>
  <c r="T435" i="4" a="1"/>
  <c r="T435" i="4" s="1"/>
  <c r="C436" i="4" a="1"/>
  <c r="C436" i="4" s="1"/>
  <c r="D436" i="4" a="1"/>
  <c r="D436" i="4" s="1"/>
  <c r="E436" i="4" a="1"/>
  <c r="E436" i="4" s="1"/>
  <c r="F436" i="4" a="1"/>
  <c r="F436" i="4" s="1"/>
  <c r="G436" i="4" a="1"/>
  <c r="G436" i="4" s="1"/>
  <c r="H436" i="4" a="1"/>
  <c r="H436" i="4" s="1"/>
  <c r="I436" i="4" a="1"/>
  <c r="I436" i="4" s="1"/>
  <c r="J436" i="4" a="1"/>
  <c r="J436" i="4" s="1"/>
  <c r="K436" i="4" a="1"/>
  <c r="K436" i="4" s="1"/>
  <c r="L436" i="4" a="1"/>
  <c r="L436" i="4" s="1"/>
  <c r="M436" i="4" a="1"/>
  <c r="M436" i="4" s="1"/>
  <c r="N436" i="4" a="1"/>
  <c r="N436" i="4" s="1"/>
  <c r="O436" i="4" a="1"/>
  <c r="O436" i="4" s="1"/>
  <c r="P436" i="4" a="1"/>
  <c r="P436" i="4" s="1"/>
  <c r="Q436" i="4" a="1"/>
  <c r="Q436" i="4" s="1"/>
  <c r="R436" i="4" a="1"/>
  <c r="R436" i="4" s="1"/>
  <c r="S436" i="4" a="1"/>
  <c r="S436" i="4" s="1"/>
  <c r="T436" i="4" a="1"/>
  <c r="T436" i="4" s="1"/>
  <c r="C437" i="4" a="1"/>
  <c r="C437" i="4" s="1"/>
  <c r="D437" i="4" a="1"/>
  <c r="D437" i="4" s="1"/>
  <c r="E437" i="4" a="1"/>
  <c r="E437" i="4" s="1"/>
  <c r="F437" i="4" a="1"/>
  <c r="F437" i="4" s="1"/>
  <c r="G437" i="4" a="1"/>
  <c r="G437" i="4" s="1"/>
  <c r="H437" i="4" a="1"/>
  <c r="H437" i="4" s="1"/>
  <c r="I437" i="4" a="1"/>
  <c r="I437" i="4" s="1"/>
  <c r="J437" i="4" a="1"/>
  <c r="J437" i="4" s="1"/>
  <c r="K437" i="4" a="1"/>
  <c r="K437" i="4" s="1"/>
  <c r="L437" i="4" a="1"/>
  <c r="L437" i="4" s="1"/>
  <c r="M437" i="4" a="1"/>
  <c r="M437" i="4" s="1"/>
  <c r="N437" i="4" a="1"/>
  <c r="N437" i="4" s="1"/>
  <c r="O437" i="4" a="1"/>
  <c r="O437" i="4" s="1"/>
  <c r="P437" i="4" a="1"/>
  <c r="P437" i="4" s="1"/>
  <c r="Q437" i="4" a="1"/>
  <c r="Q437" i="4" s="1"/>
  <c r="R437" i="4" a="1"/>
  <c r="R437" i="4" s="1"/>
  <c r="S437" i="4" a="1"/>
  <c r="S437" i="4" s="1"/>
  <c r="T437" i="4" a="1"/>
  <c r="T437" i="4" s="1"/>
  <c r="C438" i="4" a="1"/>
  <c r="C438" i="4" s="1"/>
  <c r="D438" i="4" a="1"/>
  <c r="D438" i="4" s="1"/>
  <c r="E438" i="4" a="1"/>
  <c r="E438" i="4" s="1"/>
  <c r="F438" i="4" a="1"/>
  <c r="F438" i="4" s="1"/>
  <c r="G438" i="4" a="1"/>
  <c r="G438" i="4" s="1"/>
  <c r="H438" i="4" a="1"/>
  <c r="H438" i="4" s="1"/>
  <c r="I438" i="4" a="1"/>
  <c r="I438" i="4" s="1"/>
  <c r="J438" i="4" a="1"/>
  <c r="J438" i="4" s="1"/>
  <c r="K438" i="4" a="1"/>
  <c r="K438" i="4" s="1"/>
  <c r="L438" i="4" a="1"/>
  <c r="L438" i="4" s="1"/>
  <c r="M438" i="4" a="1"/>
  <c r="M438" i="4" s="1"/>
  <c r="N438" i="4" a="1"/>
  <c r="N438" i="4" s="1"/>
  <c r="O438" i="4" a="1"/>
  <c r="O438" i="4" s="1"/>
  <c r="P438" i="4" a="1"/>
  <c r="P438" i="4" s="1"/>
  <c r="Q438" i="4" a="1"/>
  <c r="Q438" i="4" s="1"/>
  <c r="R438" i="4" a="1"/>
  <c r="R438" i="4" s="1"/>
  <c r="S438" i="4" a="1"/>
  <c r="S438" i="4" s="1"/>
  <c r="T438" i="4" a="1"/>
  <c r="T438" i="4" s="1"/>
  <c r="C439" i="4" a="1"/>
  <c r="C439" i="4" s="1"/>
  <c r="D439" i="4" a="1"/>
  <c r="D439" i="4" s="1"/>
  <c r="E439" i="4" a="1"/>
  <c r="E439" i="4" s="1"/>
  <c r="F439" i="4" a="1"/>
  <c r="F439" i="4" s="1"/>
  <c r="G439" i="4" a="1"/>
  <c r="G439" i="4" s="1"/>
  <c r="H439" i="4" a="1"/>
  <c r="H439" i="4" s="1"/>
  <c r="I439" i="4" a="1"/>
  <c r="I439" i="4" s="1"/>
  <c r="J439" i="4" a="1"/>
  <c r="J439" i="4" s="1"/>
  <c r="K439" i="4" a="1"/>
  <c r="K439" i="4" s="1"/>
  <c r="L439" i="4" a="1"/>
  <c r="L439" i="4" s="1"/>
  <c r="M439" i="4" a="1"/>
  <c r="M439" i="4" s="1"/>
  <c r="N439" i="4" a="1"/>
  <c r="N439" i="4" s="1"/>
  <c r="O439" i="4" a="1"/>
  <c r="O439" i="4" s="1"/>
  <c r="P439" i="4" a="1"/>
  <c r="P439" i="4" s="1"/>
  <c r="Q439" i="4" a="1"/>
  <c r="Q439" i="4" s="1"/>
  <c r="R439" i="4" a="1"/>
  <c r="R439" i="4" s="1"/>
  <c r="S439" i="4" a="1"/>
  <c r="S439" i="4" s="1"/>
  <c r="T439" i="4" a="1"/>
  <c r="T439" i="4" s="1"/>
  <c r="C440" i="4" a="1"/>
  <c r="C440" i="4" s="1"/>
  <c r="D440" i="4" a="1"/>
  <c r="D440" i="4" s="1"/>
  <c r="E440" i="4" a="1"/>
  <c r="E440" i="4" s="1"/>
  <c r="F440" i="4" a="1"/>
  <c r="F440" i="4" s="1"/>
  <c r="G440" i="4" a="1"/>
  <c r="G440" i="4" s="1"/>
  <c r="H440" i="4" a="1"/>
  <c r="H440" i="4" s="1"/>
  <c r="I440" i="4" a="1"/>
  <c r="I440" i="4" s="1"/>
  <c r="J440" i="4" a="1"/>
  <c r="J440" i="4" s="1"/>
  <c r="K440" i="4" a="1"/>
  <c r="K440" i="4" s="1"/>
  <c r="L440" i="4" a="1"/>
  <c r="L440" i="4" s="1"/>
  <c r="M440" i="4" a="1"/>
  <c r="M440" i="4" s="1"/>
  <c r="N440" i="4" a="1"/>
  <c r="N440" i="4" s="1"/>
  <c r="O440" i="4" a="1"/>
  <c r="O440" i="4" s="1"/>
  <c r="P440" i="4" a="1"/>
  <c r="P440" i="4" s="1"/>
  <c r="Q440" i="4" a="1"/>
  <c r="Q440" i="4" s="1"/>
  <c r="R440" i="4" a="1"/>
  <c r="R440" i="4" s="1"/>
  <c r="S440" i="4" a="1"/>
  <c r="S440" i="4" s="1"/>
  <c r="T440" i="4" a="1"/>
  <c r="T440" i="4" s="1"/>
  <c r="C441" i="4" a="1"/>
  <c r="C441" i="4" s="1"/>
  <c r="D441" i="4" a="1"/>
  <c r="D441" i="4" s="1"/>
  <c r="E441" i="4" a="1"/>
  <c r="E441" i="4" s="1"/>
  <c r="F441" i="4" a="1"/>
  <c r="F441" i="4" s="1"/>
  <c r="G441" i="4" a="1"/>
  <c r="G441" i="4" s="1"/>
  <c r="H441" i="4" a="1"/>
  <c r="H441" i="4" s="1"/>
  <c r="I441" i="4" a="1"/>
  <c r="I441" i="4" s="1"/>
  <c r="J441" i="4" a="1"/>
  <c r="J441" i="4" s="1"/>
  <c r="K441" i="4" a="1"/>
  <c r="K441" i="4" s="1"/>
  <c r="L441" i="4" a="1"/>
  <c r="L441" i="4" s="1"/>
  <c r="M441" i="4" a="1"/>
  <c r="M441" i="4" s="1"/>
  <c r="N441" i="4" a="1"/>
  <c r="N441" i="4" s="1"/>
  <c r="O441" i="4" a="1"/>
  <c r="O441" i="4" s="1"/>
  <c r="P441" i="4" a="1"/>
  <c r="P441" i="4" s="1"/>
  <c r="Q441" i="4" a="1"/>
  <c r="Q441" i="4" s="1"/>
  <c r="R441" i="4" a="1"/>
  <c r="R441" i="4" s="1"/>
  <c r="S441" i="4" a="1"/>
  <c r="S441" i="4" s="1"/>
  <c r="T441" i="4" a="1"/>
  <c r="T441" i="4" s="1"/>
  <c r="C442" i="4" a="1"/>
  <c r="C442" i="4" s="1"/>
  <c r="D442" i="4" a="1"/>
  <c r="D442" i="4" s="1"/>
  <c r="E442" i="4" a="1"/>
  <c r="E442" i="4" s="1"/>
  <c r="F442" i="4" a="1"/>
  <c r="F442" i="4" s="1"/>
  <c r="G442" i="4" a="1"/>
  <c r="G442" i="4" s="1"/>
  <c r="H442" i="4" a="1"/>
  <c r="H442" i="4" s="1"/>
  <c r="I442" i="4" a="1"/>
  <c r="I442" i="4" s="1"/>
  <c r="J442" i="4" a="1"/>
  <c r="J442" i="4" s="1"/>
  <c r="K442" i="4" a="1"/>
  <c r="K442" i="4" s="1"/>
  <c r="L442" i="4" a="1"/>
  <c r="L442" i="4" s="1"/>
  <c r="M442" i="4" a="1"/>
  <c r="M442" i="4" s="1"/>
  <c r="N442" i="4" a="1"/>
  <c r="N442" i="4" s="1"/>
  <c r="O442" i="4" a="1"/>
  <c r="O442" i="4" s="1"/>
  <c r="P442" i="4" a="1"/>
  <c r="P442" i="4" s="1"/>
  <c r="Q442" i="4" a="1"/>
  <c r="Q442" i="4" s="1"/>
  <c r="R442" i="4" a="1"/>
  <c r="R442" i="4" s="1"/>
  <c r="S442" i="4" a="1"/>
  <c r="S442" i="4" s="1"/>
  <c r="T442" i="4" a="1"/>
  <c r="T442" i="4" s="1"/>
  <c r="C443" i="4" a="1"/>
  <c r="C443" i="4" s="1"/>
  <c r="D443" i="4" a="1"/>
  <c r="D443" i="4" s="1"/>
  <c r="E443" i="4" a="1"/>
  <c r="E443" i="4" s="1"/>
  <c r="F443" i="4" a="1"/>
  <c r="F443" i="4" s="1"/>
  <c r="G443" i="4" a="1"/>
  <c r="G443" i="4" s="1"/>
  <c r="H443" i="4" a="1"/>
  <c r="H443" i="4" s="1"/>
  <c r="I443" i="4" a="1"/>
  <c r="I443" i="4" s="1"/>
  <c r="J443" i="4" a="1"/>
  <c r="J443" i="4" s="1"/>
  <c r="K443" i="4" a="1"/>
  <c r="K443" i="4" s="1"/>
  <c r="L443" i="4" a="1"/>
  <c r="L443" i="4" s="1"/>
  <c r="M443" i="4" a="1"/>
  <c r="M443" i="4" s="1"/>
  <c r="N443" i="4" a="1"/>
  <c r="N443" i="4" s="1"/>
  <c r="O443" i="4" a="1"/>
  <c r="O443" i="4" s="1"/>
  <c r="P443" i="4" a="1"/>
  <c r="P443" i="4" s="1"/>
  <c r="Q443" i="4" a="1"/>
  <c r="Q443" i="4" s="1"/>
  <c r="R443" i="4" a="1"/>
  <c r="R443" i="4" s="1"/>
  <c r="S443" i="4" a="1"/>
  <c r="S443" i="4" s="1"/>
  <c r="T443" i="4" a="1"/>
  <c r="T443" i="4" s="1"/>
  <c r="C444" i="4" a="1"/>
  <c r="C444" i="4" s="1"/>
  <c r="D444" i="4" a="1"/>
  <c r="D444" i="4" s="1"/>
  <c r="E444" i="4" a="1"/>
  <c r="E444" i="4" s="1"/>
  <c r="F444" i="4" a="1"/>
  <c r="F444" i="4" s="1"/>
  <c r="G444" i="4" a="1"/>
  <c r="G444" i="4" s="1"/>
  <c r="H444" i="4" a="1"/>
  <c r="H444" i="4" s="1"/>
  <c r="I444" i="4" a="1"/>
  <c r="I444" i="4" s="1"/>
  <c r="J444" i="4" a="1"/>
  <c r="J444" i="4" s="1"/>
  <c r="K444" i="4" a="1"/>
  <c r="K444" i="4" s="1"/>
  <c r="L444" i="4" a="1"/>
  <c r="L444" i="4" s="1"/>
  <c r="M444" i="4" a="1"/>
  <c r="M444" i="4" s="1"/>
  <c r="N444" i="4" a="1"/>
  <c r="N444" i="4" s="1"/>
  <c r="O444" i="4" a="1"/>
  <c r="O444" i="4" s="1"/>
  <c r="P444" i="4" a="1"/>
  <c r="P444" i="4" s="1"/>
  <c r="Q444" i="4" a="1"/>
  <c r="Q444" i="4" s="1"/>
  <c r="R444" i="4" a="1"/>
  <c r="R444" i="4" s="1"/>
  <c r="S444" i="4" a="1"/>
  <c r="S444" i="4" s="1"/>
  <c r="T444" i="4" a="1"/>
  <c r="T444" i="4" s="1"/>
  <c r="C445" i="4" a="1"/>
  <c r="C445" i="4" s="1"/>
  <c r="D445" i="4" a="1"/>
  <c r="D445" i="4" s="1"/>
  <c r="E445" i="4" a="1"/>
  <c r="E445" i="4" s="1"/>
  <c r="F445" i="4" a="1"/>
  <c r="F445" i="4" s="1"/>
  <c r="G445" i="4" a="1"/>
  <c r="G445" i="4" s="1"/>
  <c r="H445" i="4" a="1"/>
  <c r="H445" i="4" s="1"/>
  <c r="I445" i="4" a="1"/>
  <c r="I445" i="4" s="1"/>
  <c r="J445" i="4" a="1"/>
  <c r="J445" i="4" s="1"/>
  <c r="K445" i="4" a="1"/>
  <c r="K445" i="4" s="1"/>
  <c r="L445" i="4" a="1"/>
  <c r="L445" i="4" s="1"/>
  <c r="M445" i="4" a="1"/>
  <c r="M445" i="4" s="1"/>
  <c r="N445" i="4" a="1"/>
  <c r="N445" i="4" s="1"/>
  <c r="O445" i="4" a="1"/>
  <c r="O445" i="4" s="1"/>
  <c r="P445" i="4" a="1"/>
  <c r="P445" i="4" s="1"/>
  <c r="Q445" i="4" a="1"/>
  <c r="Q445" i="4" s="1"/>
  <c r="R445" i="4" a="1"/>
  <c r="R445" i="4" s="1"/>
  <c r="S445" i="4" a="1"/>
  <c r="S445" i="4" s="1"/>
  <c r="T445" i="4" a="1"/>
  <c r="T445" i="4" s="1"/>
  <c r="C446" i="4" a="1"/>
  <c r="C446" i="4" s="1"/>
  <c r="D446" i="4" a="1"/>
  <c r="D446" i="4" s="1"/>
  <c r="E446" i="4" a="1"/>
  <c r="E446" i="4" s="1"/>
  <c r="F446" i="4" a="1"/>
  <c r="F446" i="4" s="1"/>
  <c r="G446" i="4" a="1"/>
  <c r="G446" i="4" s="1"/>
  <c r="H446" i="4" a="1"/>
  <c r="H446" i="4" s="1"/>
  <c r="I446" i="4" a="1"/>
  <c r="I446" i="4" s="1"/>
  <c r="J446" i="4" a="1"/>
  <c r="J446" i="4" s="1"/>
  <c r="K446" i="4" a="1"/>
  <c r="K446" i="4" s="1"/>
  <c r="L446" i="4" a="1"/>
  <c r="L446" i="4" s="1"/>
  <c r="M446" i="4" a="1"/>
  <c r="M446" i="4" s="1"/>
  <c r="N446" i="4" a="1"/>
  <c r="N446" i="4" s="1"/>
  <c r="O446" i="4" a="1"/>
  <c r="O446" i="4" s="1"/>
  <c r="P446" i="4" a="1"/>
  <c r="P446" i="4" s="1"/>
  <c r="Q446" i="4" a="1"/>
  <c r="Q446" i="4" s="1"/>
  <c r="R446" i="4" a="1"/>
  <c r="R446" i="4" s="1"/>
  <c r="S446" i="4" a="1"/>
  <c r="S446" i="4" s="1"/>
  <c r="T446" i="4" a="1"/>
  <c r="T446" i="4" s="1"/>
  <c r="C447" i="4" a="1"/>
  <c r="C447" i="4" s="1"/>
  <c r="D447" i="4" a="1"/>
  <c r="D447" i="4" s="1"/>
  <c r="E447" i="4" a="1"/>
  <c r="E447" i="4" s="1"/>
  <c r="F447" i="4" a="1"/>
  <c r="F447" i="4" s="1"/>
  <c r="G447" i="4" a="1"/>
  <c r="G447" i="4" s="1"/>
  <c r="H447" i="4" a="1"/>
  <c r="H447" i="4" s="1"/>
  <c r="I447" i="4" a="1"/>
  <c r="I447" i="4" s="1"/>
  <c r="J447" i="4" a="1"/>
  <c r="J447" i="4" s="1"/>
  <c r="K447" i="4" a="1"/>
  <c r="K447" i="4" s="1"/>
  <c r="L447" i="4" a="1"/>
  <c r="L447" i="4" s="1"/>
  <c r="M447" i="4" a="1"/>
  <c r="M447" i="4" s="1"/>
  <c r="N447" i="4" a="1"/>
  <c r="N447" i="4" s="1"/>
  <c r="O447" i="4" a="1"/>
  <c r="O447" i="4" s="1"/>
  <c r="P447" i="4" a="1"/>
  <c r="P447" i="4" s="1"/>
  <c r="Q447" i="4" a="1"/>
  <c r="Q447" i="4" s="1"/>
  <c r="R447" i="4" a="1"/>
  <c r="R447" i="4" s="1"/>
  <c r="S447" i="4" a="1"/>
  <c r="S447" i="4" s="1"/>
  <c r="T447" i="4" a="1"/>
  <c r="T447" i="4" s="1"/>
  <c r="C448" i="4" a="1"/>
  <c r="C448" i="4" s="1"/>
  <c r="D448" i="4" a="1"/>
  <c r="D448" i="4" s="1"/>
  <c r="E448" i="4" a="1"/>
  <c r="E448" i="4" s="1"/>
  <c r="F448" i="4" a="1"/>
  <c r="F448" i="4" s="1"/>
  <c r="G448" i="4" a="1"/>
  <c r="G448" i="4" s="1"/>
  <c r="H448" i="4" a="1"/>
  <c r="H448" i="4" s="1"/>
  <c r="I448" i="4" a="1"/>
  <c r="I448" i="4" s="1"/>
  <c r="J448" i="4" a="1"/>
  <c r="J448" i="4" s="1"/>
  <c r="K448" i="4" a="1"/>
  <c r="K448" i="4" s="1"/>
  <c r="L448" i="4" a="1"/>
  <c r="L448" i="4" s="1"/>
  <c r="M448" i="4" a="1"/>
  <c r="M448" i="4" s="1"/>
  <c r="N448" i="4" a="1"/>
  <c r="N448" i="4" s="1"/>
  <c r="O448" i="4" a="1"/>
  <c r="O448" i="4" s="1"/>
  <c r="P448" i="4" a="1"/>
  <c r="P448" i="4" s="1"/>
  <c r="Q448" i="4" a="1"/>
  <c r="Q448" i="4" s="1"/>
  <c r="R448" i="4" a="1"/>
  <c r="R448" i="4" s="1"/>
  <c r="S448" i="4" a="1"/>
  <c r="S448" i="4" s="1"/>
  <c r="T448" i="4" a="1"/>
  <c r="T448" i="4" s="1"/>
  <c r="C449" i="4" a="1"/>
  <c r="C449" i="4" s="1"/>
  <c r="D449" i="4" a="1"/>
  <c r="D449" i="4" s="1"/>
  <c r="E449" i="4" a="1"/>
  <c r="E449" i="4" s="1"/>
  <c r="F449" i="4" a="1"/>
  <c r="F449" i="4" s="1"/>
  <c r="G449" i="4" a="1"/>
  <c r="G449" i="4" s="1"/>
  <c r="H449" i="4" a="1"/>
  <c r="H449" i="4" s="1"/>
  <c r="I449" i="4" a="1"/>
  <c r="I449" i="4" s="1"/>
  <c r="J449" i="4" a="1"/>
  <c r="J449" i="4" s="1"/>
  <c r="K449" i="4" a="1"/>
  <c r="K449" i="4" s="1"/>
  <c r="L449" i="4" a="1"/>
  <c r="L449" i="4" s="1"/>
  <c r="M449" i="4" a="1"/>
  <c r="M449" i="4" s="1"/>
  <c r="N449" i="4" a="1"/>
  <c r="N449" i="4" s="1"/>
  <c r="O449" i="4" a="1"/>
  <c r="O449" i="4" s="1"/>
  <c r="P449" i="4" a="1"/>
  <c r="P449" i="4" s="1"/>
  <c r="Q449" i="4" a="1"/>
  <c r="Q449" i="4" s="1"/>
  <c r="R449" i="4" a="1"/>
  <c r="R449" i="4" s="1"/>
  <c r="S449" i="4" a="1"/>
  <c r="S449" i="4" s="1"/>
  <c r="T449" i="4" a="1"/>
  <c r="T449" i="4" s="1"/>
  <c r="C450" i="4" a="1"/>
  <c r="C450" i="4" s="1"/>
  <c r="D450" i="4" a="1"/>
  <c r="D450" i="4" s="1"/>
  <c r="E450" i="4" a="1"/>
  <c r="E450" i="4" s="1"/>
  <c r="F450" i="4" a="1"/>
  <c r="F450" i="4" s="1"/>
  <c r="G450" i="4" a="1"/>
  <c r="G450" i="4" s="1"/>
  <c r="H450" i="4" a="1"/>
  <c r="H450" i="4" s="1"/>
  <c r="I450" i="4" a="1"/>
  <c r="I450" i="4" s="1"/>
  <c r="J450" i="4" a="1"/>
  <c r="J450" i="4" s="1"/>
  <c r="K450" i="4" a="1"/>
  <c r="K450" i="4" s="1"/>
  <c r="L450" i="4" a="1"/>
  <c r="L450" i="4" s="1"/>
  <c r="M450" i="4" a="1"/>
  <c r="M450" i="4" s="1"/>
  <c r="N450" i="4" a="1"/>
  <c r="N450" i="4" s="1"/>
  <c r="O450" i="4" a="1"/>
  <c r="O450" i="4" s="1"/>
  <c r="P450" i="4" a="1"/>
  <c r="P450" i="4" s="1"/>
  <c r="Q450" i="4" a="1"/>
  <c r="Q450" i="4" s="1"/>
  <c r="R450" i="4" a="1"/>
  <c r="R450" i="4" s="1"/>
  <c r="S450" i="4" a="1"/>
  <c r="S450" i="4" s="1"/>
  <c r="T450" i="4" a="1"/>
  <c r="T450" i="4" s="1"/>
  <c r="C451" i="4" a="1"/>
  <c r="C451" i="4" s="1"/>
  <c r="D451" i="4" a="1"/>
  <c r="D451" i="4" s="1"/>
  <c r="E451" i="4" a="1"/>
  <c r="E451" i="4" s="1"/>
  <c r="F451" i="4" a="1"/>
  <c r="F451" i="4" s="1"/>
  <c r="G451" i="4" a="1"/>
  <c r="G451" i="4" s="1"/>
  <c r="H451" i="4" a="1"/>
  <c r="H451" i="4" s="1"/>
  <c r="I451" i="4" a="1"/>
  <c r="I451" i="4" s="1"/>
  <c r="J451" i="4" a="1"/>
  <c r="J451" i="4" s="1"/>
  <c r="K451" i="4" a="1"/>
  <c r="K451" i="4" s="1"/>
  <c r="L451" i="4" a="1"/>
  <c r="L451" i="4" s="1"/>
  <c r="M451" i="4" a="1"/>
  <c r="M451" i="4" s="1"/>
  <c r="N451" i="4" a="1"/>
  <c r="N451" i="4" s="1"/>
  <c r="O451" i="4" a="1"/>
  <c r="O451" i="4" s="1"/>
  <c r="P451" i="4" a="1"/>
  <c r="P451" i="4" s="1"/>
  <c r="Q451" i="4" a="1"/>
  <c r="Q451" i="4" s="1"/>
  <c r="R451" i="4" a="1"/>
  <c r="R451" i="4" s="1"/>
  <c r="S451" i="4" a="1"/>
  <c r="S451" i="4" s="1"/>
  <c r="T451" i="4" a="1"/>
  <c r="T451" i="4" s="1"/>
  <c r="C452" i="4" a="1"/>
  <c r="C452" i="4" s="1"/>
  <c r="D452" i="4" a="1"/>
  <c r="D452" i="4" s="1"/>
  <c r="E452" i="4" a="1"/>
  <c r="E452" i="4" s="1"/>
  <c r="F452" i="4" a="1"/>
  <c r="F452" i="4" s="1"/>
  <c r="G452" i="4" a="1"/>
  <c r="G452" i="4" s="1"/>
  <c r="H452" i="4" a="1"/>
  <c r="H452" i="4" s="1"/>
  <c r="I452" i="4" a="1"/>
  <c r="I452" i="4" s="1"/>
  <c r="J452" i="4" a="1"/>
  <c r="J452" i="4" s="1"/>
  <c r="K452" i="4" a="1"/>
  <c r="K452" i="4" s="1"/>
  <c r="L452" i="4" a="1"/>
  <c r="L452" i="4" s="1"/>
  <c r="M452" i="4" a="1"/>
  <c r="M452" i="4" s="1"/>
  <c r="N452" i="4" a="1"/>
  <c r="N452" i="4" s="1"/>
  <c r="O452" i="4" a="1"/>
  <c r="O452" i="4" s="1"/>
  <c r="P452" i="4" a="1"/>
  <c r="P452" i="4" s="1"/>
  <c r="Q452" i="4" a="1"/>
  <c r="Q452" i="4" s="1"/>
  <c r="R452" i="4" a="1"/>
  <c r="R452" i="4" s="1"/>
  <c r="S452" i="4" a="1"/>
  <c r="S452" i="4" s="1"/>
  <c r="T452" i="4" a="1"/>
  <c r="T452" i="4" s="1"/>
  <c r="C453" i="4" a="1"/>
  <c r="C453" i="4" s="1"/>
  <c r="D453" i="4" a="1"/>
  <c r="D453" i="4" s="1"/>
  <c r="E453" i="4" a="1"/>
  <c r="E453" i="4" s="1"/>
  <c r="F453" i="4" a="1"/>
  <c r="F453" i="4" s="1"/>
  <c r="G453" i="4" a="1"/>
  <c r="G453" i="4" s="1"/>
  <c r="H453" i="4" a="1"/>
  <c r="H453" i="4" s="1"/>
  <c r="I453" i="4" a="1"/>
  <c r="I453" i="4" s="1"/>
  <c r="J453" i="4" a="1"/>
  <c r="J453" i="4" s="1"/>
  <c r="K453" i="4" a="1"/>
  <c r="K453" i="4" s="1"/>
  <c r="L453" i="4" a="1"/>
  <c r="L453" i="4" s="1"/>
  <c r="M453" i="4" a="1"/>
  <c r="M453" i="4" s="1"/>
  <c r="N453" i="4" a="1"/>
  <c r="N453" i="4" s="1"/>
  <c r="O453" i="4" a="1"/>
  <c r="O453" i="4" s="1"/>
  <c r="P453" i="4" a="1"/>
  <c r="P453" i="4" s="1"/>
  <c r="Q453" i="4" a="1"/>
  <c r="Q453" i="4" s="1"/>
  <c r="R453" i="4" a="1"/>
  <c r="R453" i="4" s="1"/>
  <c r="S453" i="4" a="1"/>
  <c r="S453" i="4" s="1"/>
  <c r="T453" i="4" a="1"/>
  <c r="T453" i="4" s="1"/>
  <c r="C454" i="4" a="1"/>
  <c r="C454" i="4" s="1"/>
  <c r="D454" i="4" a="1"/>
  <c r="D454" i="4" s="1"/>
  <c r="E454" i="4" a="1"/>
  <c r="E454" i="4" s="1"/>
  <c r="F454" i="4" a="1"/>
  <c r="F454" i="4" s="1"/>
  <c r="G454" i="4" a="1"/>
  <c r="G454" i="4" s="1"/>
  <c r="H454" i="4" a="1"/>
  <c r="H454" i="4" s="1"/>
  <c r="I454" i="4" a="1"/>
  <c r="I454" i="4" s="1"/>
  <c r="J454" i="4" a="1"/>
  <c r="J454" i="4" s="1"/>
  <c r="K454" i="4" a="1"/>
  <c r="K454" i="4" s="1"/>
  <c r="L454" i="4" a="1"/>
  <c r="L454" i="4" s="1"/>
  <c r="M454" i="4" a="1"/>
  <c r="M454" i="4" s="1"/>
  <c r="N454" i="4" a="1"/>
  <c r="N454" i="4" s="1"/>
  <c r="O454" i="4" a="1"/>
  <c r="O454" i="4" s="1"/>
  <c r="P454" i="4" a="1"/>
  <c r="P454" i="4" s="1"/>
  <c r="Q454" i="4" a="1"/>
  <c r="Q454" i="4" s="1"/>
  <c r="R454" i="4" a="1"/>
  <c r="R454" i="4" s="1"/>
  <c r="S454" i="4" a="1"/>
  <c r="S454" i="4" s="1"/>
  <c r="T454" i="4" a="1"/>
  <c r="T454" i="4" s="1"/>
  <c r="C455" i="4" a="1"/>
  <c r="C455" i="4" s="1"/>
  <c r="D455" i="4" a="1"/>
  <c r="D455" i="4" s="1"/>
  <c r="E455" i="4" a="1"/>
  <c r="E455" i="4" s="1"/>
  <c r="F455" i="4" a="1"/>
  <c r="F455" i="4" s="1"/>
  <c r="G455" i="4" a="1"/>
  <c r="G455" i="4" s="1"/>
  <c r="H455" i="4" a="1"/>
  <c r="H455" i="4" s="1"/>
  <c r="I455" i="4" a="1"/>
  <c r="I455" i="4" s="1"/>
  <c r="J455" i="4" a="1"/>
  <c r="J455" i="4" s="1"/>
  <c r="K455" i="4" a="1"/>
  <c r="K455" i="4" s="1"/>
  <c r="L455" i="4" a="1"/>
  <c r="L455" i="4" s="1"/>
  <c r="M455" i="4" a="1"/>
  <c r="M455" i="4" s="1"/>
  <c r="N455" i="4" a="1"/>
  <c r="N455" i="4" s="1"/>
  <c r="O455" i="4" a="1"/>
  <c r="O455" i="4" s="1"/>
  <c r="P455" i="4" a="1"/>
  <c r="P455" i="4" s="1"/>
  <c r="Q455" i="4" a="1"/>
  <c r="Q455" i="4" s="1"/>
  <c r="R455" i="4" a="1"/>
  <c r="R455" i="4" s="1"/>
  <c r="S455" i="4" a="1"/>
  <c r="S455" i="4" s="1"/>
  <c r="T455" i="4" a="1"/>
  <c r="T455" i="4" s="1"/>
  <c r="C456" i="4" a="1"/>
  <c r="C456" i="4" s="1"/>
  <c r="D456" i="4" a="1"/>
  <c r="D456" i="4" s="1"/>
  <c r="E456" i="4" a="1"/>
  <c r="E456" i="4" s="1"/>
  <c r="F456" i="4" a="1"/>
  <c r="F456" i="4" s="1"/>
  <c r="G456" i="4" a="1"/>
  <c r="G456" i="4" s="1"/>
  <c r="H456" i="4" a="1"/>
  <c r="H456" i="4" s="1"/>
  <c r="I456" i="4" a="1"/>
  <c r="I456" i="4" s="1"/>
  <c r="J456" i="4" a="1"/>
  <c r="J456" i="4" s="1"/>
  <c r="K456" i="4" a="1"/>
  <c r="K456" i="4" s="1"/>
  <c r="L456" i="4" a="1"/>
  <c r="L456" i="4" s="1"/>
  <c r="M456" i="4" a="1"/>
  <c r="M456" i="4" s="1"/>
  <c r="N456" i="4" a="1"/>
  <c r="N456" i="4" s="1"/>
  <c r="O456" i="4" a="1"/>
  <c r="O456" i="4" s="1"/>
  <c r="P456" i="4" a="1"/>
  <c r="P456" i="4" s="1"/>
  <c r="Q456" i="4" a="1"/>
  <c r="Q456" i="4" s="1"/>
  <c r="R456" i="4" a="1"/>
  <c r="R456" i="4" s="1"/>
  <c r="S456" i="4" a="1"/>
  <c r="S456" i="4" s="1"/>
  <c r="T456" i="4" a="1"/>
  <c r="T456" i="4" s="1"/>
  <c r="C457" i="4" a="1"/>
  <c r="C457" i="4" s="1"/>
  <c r="D457" i="4" a="1"/>
  <c r="D457" i="4" s="1"/>
  <c r="E457" i="4" a="1"/>
  <c r="E457" i="4" s="1"/>
  <c r="F457" i="4" a="1"/>
  <c r="F457" i="4" s="1"/>
  <c r="G457" i="4" a="1"/>
  <c r="G457" i="4" s="1"/>
  <c r="H457" i="4" a="1"/>
  <c r="H457" i="4" s="1"/>
  <c r="I457" i="4" a="1"/>
  <c r="I457" i="4" s="1"/>
  <c r="J457" i="4" a="1"/>
  <c r="J457" i="4" s="1"/>
  <c r="K457" i="4" a="1"/>
  <c r="K457" i="4" s="1"/>
  <c r="L457" i="4" a="1"/>
  <c r="L457" i="4" s="1"/>
  <c r="M457" i="4" a="1"/>
  <c r="M457" i="4" s="1"/>
  <c r="N457" i="4" a="1"/>
  <c r="N457" i="4" s="1"/>
  <c r="O457" i="4" a="1"/>
  <c r="O457" i="4" s="1"/>
  <c r="P457" i="4" a="1"/>
  <c r="P457" i="4" s="1"/>
  <c r="Q457" i="4" a="1"/>
  <c r="Q457" i="4" s="1"/>
  <c r="R457" i="4" a="1"/>
  <c r="R457" i="4" s="1"/>
  <c r="S457" i="4" a="1"/>
  <c r="S457" i="4" s="1"/>
  <c r="T457" i="4" a="1"/>
  <c r="T457" i="4" s="1"/>
  <c r="C458" i="4" a="1"/>
  <c r="C458" i="4" s="1"/>
  <c r="D458" i="4" a="1"/>
  <c r="D458" i="4" s="1"/>
  <c r="E458" i="4" a="1"/>
  <c r="E458" i="4" s="1"/>
  <c r="F458" i="4" a="1"/>
  <c r="F458" i="4" s="1"/>
  <c r="G458" i="4" a="1"/>
  <c r="G458" i="4" s="1"/>
  <c r="H458" i="4" a="1"/>
  <c r="H458" i="4" s="1"/>
  <c r="I458" i="4" a="1"/>
  <c r="I458" i="4" s="1"/>
  <c r="J458" i="4" a="1"/>
  <c r="J458" i="4" s="1"/>
  <c r="K458" i="4" a="1"/>
  <c r="K458" i="4" s="1"/>
  <c r="L458" i="4" a="1"/>
  <c r="L458" i="4" s="1"/>
  <c r="M458" i="4" a="1"/>
  <c r="M458" i="4" s="1"/>
  <c r="N458" i="4" a="1"/>
  <c r="N458" i="4" s="1"/>
  <c r="O458" i="4" a="1"/>
  <c r="O458" i="4" s="1"/>
  <c r="P458" i="4" a="1"/>
  <c r="P458" i="4" s="1"/>
  <c r="Q458" i="4" a="1"/>
  <c r="Q458" i="4" s="1"/>
  <c r="R458" i="4" a="1"/>
  <c r="R458" i="4" s="1"/>
  <c r="S458" i="4" a="1"/>
  <c r="S458" i="4" s="1"/>
  <c r="T458" i="4" a="1"/>
  <c r="T458" i="4" s="1"/>
  <c r="C459" i="4" a="1"/>
  <c r="C459" i="4" s="1"/>
  <c r="D459" i="4" a="1"/>
  <c r="D459" i="4" s="1"/>
  <c r="E459" i="4" a="1"/>
  <c r="E459" i="4" s="1"/>
  <c r="F459" i="4" a="1"/>
  <c r="F459" i="4" s="1"/>
  <c r="G459" i="4" a="1"/>
  <c r="G459" i="4" s="1"/>
  <c r="H459" i="4" a="1"/>
  <c r="H459" i="4" s="1"/>
  <c r="I459" i="4" a="1"/>
  <c r="I459" i="4" s="1"/>
  <c r="J459" i="4" a="1"/>
  <c r="J459" i="4" s="1"/>
  <c r="K459" i="4" a="1"/>
  <c r="K459" i="4" s="1"/>
  <c r="L459" i="4" a="1"/>
  <c r="L459" i="4" s="1"/>
  <c r="M459" i="4" a="1"/>
  <c r="M459" i="4" s="1"/>
  <c r="N459" i="4" a="1"/>
  <c r="N459" i="4" s="1"/>
  <c r="O459" i="4" a="1"/>
  <c r="O459" i="4" s="1"/>
  <c r="P459" i="4" a="1"/>
  <c r="P459" i="4" s="1"/>
  <c r="Q459" i="4" a="1"/>
  <c r="Q459" i="4" s="1"/>
  <c r="R459" i="4" a="1"/>
  <c r="R459" i="4" s="1"/>
  <c r="S459" i="4" a="1"/>
  <c r="S459" i="4" s="1"/>
  <c r="T459" i="4" a="1"/>
  <c r="T459" i="4" s="1"/>
  <c r="C460" i="4" a="1"/>
  <c r="C460" i="4" s="1"/>
  <c r="D460" i="4" a="1"/>
  <c r="D460" i="4" s="1"/>
  <c r="E460" i="4" a="1"/>
  <c r="E460" i="4" s="1"/>
  <c r="F460" i="4" a="1"/>
  <c r="F460" i="4" s="1"/>
  <c r="G460" i="4" a="1"/>
  <c r="G460" i="4" s="1"/>
  <c r="H460" i="4" a="1"/>
  <c r="H460" i="4" s="1"/>
  <c r="I460" i="4" a="1"/>
  <c r="I460" i="4" s="1"/>
  <c r="J460" i="4" a="1"/>
  <c r="J460" i="4" s="1"/>
  <c r="K460" i="4" a="1"/>
  <c r="K460" i="4" s="1"/>
  <c r="L460" i="4" a="1"/>
  <c r="L460" i="4" s="1"/>
  <c r="M460" i="4" a="1"/>
  <c r="M460" i="4" s="1"/>
  <c r="N460" i="4" a="1"/>
  <c r="N460" i="4" s="1"/>
  <c r="O460" i="4" a="1"/>
  <c r="O460" i="4" s="1"/>
  <c r="P460" i="4" a="1"/>
  <c r="P460" i="4" s="1"/>
  <c r="Q460" i="4" a="1"/>
  <c r="Q460" i="4" s="1"/>
  <c r="R460" i="4" a="1"/>
  <c r="R460" i="4" s="1"/>
  <c r="S460" i="4" a="1"/>
  <c r="S460" i="4" s="1"/>
  <c r="T460" i="4" a="1"/>
  <c r="T460" i="4" s="1"/>
  <c r="C461" i="4" a="1"/>
  <c r="C461" i="4" s="1"/>
  <c r="D461" i="4" a="1"/>
  <c r="D461" i="4" s="1"/>
  <c r="E461" i="4" a="1"/>
  <c r="E461" i="4" s="1"/>
  <c r="F461" i="4" a="1"/>
  <c r="F461" i="4" s="1"/>
  <c r="G461" i="4" a="1"/>
  <c r="G461" i="4" s="1"/>
  <c r="H461" i="4" a="1"/>
  <c r="H461" i="4" s="1"/>
  <c r="I461" i="4" a="1"/>
  <c r="I461" i="4" s="1"/>
  <c r="J461" i="4" a="1"/>
  <c r="J461" i="4" s="1"/>
  <c r="K461" i="4" a="1"/>
  <c r="K461" i="4" s="1"/>
  <c r="L461" i="4" a="1"/>
  <c r="L461" i="4" s="1"/>
  <c r="M461" i="4" a="1"/>
  <c r="M461" i="4" s="1"/>
  <c r="N461" i="4" a="1"/>
  <c r="N461" i="4" s="1"/>
  <c r="O461" i="4" a="1"/>
  <c r="O461" i="4" s="1"/>
  <c r="P461" i="4" a="1"/>
  <c r="P461" i="4" s="1"/>
  <c r="Q461" i="4" a="1"/>
  <c r="Q461" i="4" s="1"/>
  <c r="R461" i="4" a="1"/>
  <c r="R461" i="4" s="1"/>
  <c r="S461" i="4" a="1"/>
  <c r="S461" i="4" s="1"/>
  <c r="T461" i="4" a="1"/>
  <c r="T461" i="4" s="1"/>
  <c r="T434" i="4" a="1"/>
  <c r="T434" i="4" s="1"/>
  <c r="S434" i="4" a="1"/>
  <c r="S434" i="4" s="1"/>
  <c r="R434" i="4" a="1"/>
  <c r="R434" i="4" s="1"/>
  <c r="Q434" i="4" a="1"/>
  <c r="Q434" i="4" s="1"/>
  <c r="P434" i="4" a="1"/>
  <c r="P434" i="4" s="1"/>
  <c r="O434" i="4" a="1"/>
  <c r="O434" i="4" s="1"/>
  <c r="N434" i="4" a="1"/>
  <c r="N434" i="4" s="1"/>
  <c r="M434" i="4" a="1"/>
  <c r="M434" i="4" s="1"/>
  <c r="L434" i="4" a="1"/>
  <c r="L434" i="4" s="1"/>
  <c r="K434" i="4" a="1"/>
  <c r="K434" i="4" s="1"/>
  <c r="J434" i="4" a="1"/>
  <c r="J434" i="4" s="1"/>
  <c r="I434" i="4" a="1"/>
  <c r="I434" i="4" s="1"/>
  <c r="H434" i="4" a="1"/>
  <c r="H434" i="4" s="1"/>
  <c r="G434" i="4" a="1"/>
  <c r="G434" i="4" s="1"/>
  <c r="F434" i="4" a="1"/>
  <c r="F434" i="4" s="1"/>
  <c r="E434" i="4" a="1"/>
  <c r="E434" i="4" s="1"/>
  <c r="D434" i="4" a="1"/>
  <c r="D434" i="4" s="1"/>
  <c r="C434" i="4" a="1"/>
  <c r="C434" i="4" s="1"/>
  <c r="C399" i="4" a="1"/>
  <c r="C399" i="4" s="1"/>
  <c r="D399" i="4" a="1"/>
  <c r="D399" i="4" s="1"/>
  <c r="E399" i="4" a="1"/>
  <c r="E399" i="4" s="1"/>
  <c r="F399" i="4" a="1"/>
  <c r="F399" i="4" s="1"/>
  <c r="G399" i="4" a="1"/>
  <c r="G399" i="4" s="1"/>
  <c r="H399" i="4" a="1"/>
  <c r="H399" i="4" s="1"/>
  <c r="I399" i="4" a="1"/>
  <c r="I399" i="4" s="1"/>
  <c r="J399" i="4" a="1"/>
  <c r="J399" i="4" s="1"/>
  <c r="K399" i="4" a="1"/>
  <c r="K399" i="4" s="1"/>
  <c r="L399" i="4" a="1"/>
  <c r="L399" i="4" s="1"/>
  <c r="M399" i="4" a="1"/>
  <c r="M399" i="4" s="1"/>
  <c r="N399" i="4" a="1"/>
  <c r="N399" i="4" s="1"/>
  <c r="O399" i="4" a="1"/>
  <c r="O399" i="4" s="1"/>
  <c r="P399" i="4" a="1"/>
  <c r="P399" i="4" s="1"/>
  <c r="Q399" i="4" a="1"/>
  <c r="Q399" i="4" s="1"/>
  <c r="R399" i="4" a="1"/>
  <c r="R399" i="4" s="1"/>
  <c r="S399" i="4" a="1"/>
  <c r="S399" i="4" s="1"/>
  <c r="T399" i="4" a="1"/>
  <c r="T399" i="4" s="1"/>
  <c r="C400" i="4" a="1"/>
  <c r="C400" i="4" s="1"/>
  <c r="D400" i="4" a="1"/>
  <c r="D400" i="4" s="1"/>
  <c r="E400" i="4" a="1"/>
  <c r="E400" i="4" s="1"/>
  <c r="F400" i="4" a="1"/>
  <c r="F400" i="4" s="1"/>
  <c r="G400" i="4" a="1"/>
  <c r="G400" i="4" s="1"/>
  <c r="H400" i="4" a="1"/>
  <c r="H400" i="4" s="1"/>
  <c r="I400" i="4" a="1"/>
  <c r="I400" i="4" s="1"/>
  <c r="J400" i="4" a="1"/>
  <c r="J400" i="4" s="1"/>
  <c r="K400" i="4" a="1"/>
  <c r="K400" i="4" s="1"/>
  <c r="L400" i="4" a="1"/>
  <c r="L400" i="4" s="1"/>
  <c r="M400" i="4" a="1"/>
  <c r="M400" i="4" s="1"/>
  <c r="N400" i="4" a="1"/>
  <c r="N400" i="4" s="1"/>
  <c r="O400" i="4" a="1"/>
  <c r="O400" i="4" s="1"/>
  <c r="P400" i="4" a="1"/>
  <c r="P400" i="4" s="1"/>
  <c r="Q400" i="4" a="1"/>
  <c r="Q400" i="4" s="1"/>
  <c r="R400" i="4" a="1"/>
  <c r="R400" i="4" s="1"/>
  <c r="S400" i="4" a="1"/>
  <c r="S400" i="4" s="1"/>
  <c r="T400" i="4" a="1"/>
  <c r="T400" i="4" s="1"/>
  <c r="C401" i="4" a="1"/>
  <c r="C401" i="4" s="1"/>
  <c r="D401" i="4" a="1"/>
  <c r="D401" i="4" s="1"/>
  <c r="E401" i="4" a="1"/>
  <c r="E401" i="4" s="1"/>
  <c r="F401" i="4" a="1"/>
  <c r="F401" i="4" s="1"/>
  <c r="G401" i="4" a="1"/>
  <c r="G401" i="4" s="1"/>
  <c r="H401" i="4" a="1"/>
  <c r="H401" i="4" s="1"/>
  <c r="I401" i="4" a="1"/>
  <c r="I401" i="4" s="1"/>
  <c r="J401" i="4" a="1"/>
  <c r="J401" i="4" s="1"/>
  <c r="K401" i="4" a="1"/>
  <c r="K401" i="4" s="1"/>
  <c r="L401" i="4" a="1"/>
  <c r="L401" i="4" s="1"/>
  <c r="M401" i="4" a="1"/>
  <c r="M401" i="4" s="1"/>
  <c r="N401" i="4" a="1"/>
  <c r="N401" i="4" s="1"/>
  <c r="O401" i="4" a="1"/>
  <c r="O401" i="4" s="1"/>
  <c r="P401" i="4" a="1"/>
  <c r="P401" i="4" s="1"/>
  <c r="Q401" i="4" a="1"/>
  <c r="Q401" i="4" s="1"/>
  <c r="R401" i="4" a="1"/>
  <c r="R401" i="4" s="1"/>
  <c r="S401" i="4" a="1"/>
  <c r="S401" i="4" s="1"/>
  <c r="T401" i="4" a="1"/>
  <c r="T401" i="4" s="1"/>
  <c r="C402" i="4" a="1"/>
  <c r="C402" i="4" s="1"/>
  <c r="D402" i="4" a="1"/>
  <c r="D402" i="4" s="1"/>
  <c r="E402" i="4" a="1"/>
  <c r="E402" i="4" s="1"/>
  <c r="F402" i="4" a="1"/>
  <c r="F402" i="4" s="1"/>
  <c r="G402" i="4" a="1"/>
  <c r="G402" i="4" s="1"/>
  <c r="H402" i="4" a="1"/>
  <c r="H402" i="4" s="1"/>
  <c r="I402" i="4" a="1"/>
  <c r="I402" i="4" s="1"/>
  <c r="J402" i="4" a="1"/>
  <c r="J402" i="4" s="1"/>
  <c r="K402" i="4" a="1"/>
  <c r="K402" i="4" s="1"/>
  <c r="L402" i="4" a="1"/>
  <c r="L402" i="4" s="1"/>
  <c r="M402" i="4" a="1"/>
  <c r="M402" i="4" s="1"/>
  <c r="N402" i="4" a="1"/>
  <c r="N402" i="4" s="1"/>
  <c r="O402" i="4" a="1"/>
  <c r="O402" i="4" s="1"/>
  <c r="P402" i="4" a="1"/>
  <c r="P402" i="4" s="1"/>
  <c r="Q402" i="4" a="1"/>
  <c r="Q402" i="4" s="1"/>
  <c r="R402" i="4" a="1"/>
  <c r="R402" i="4" s="1"/>
  <c r="S402" i="4" a="1"/>
  <c r="S402" i="4" s="1"/>
  <c r="T402" i="4" a="1"/>
  <c r="T402" i="4" s="1"/>
  <c r="C403" i="4" a="1"/>
  <c r="C403" i="4" s="1"/>
  <c r="D403" i="4" a="1"/>
  <c r="D403" i="4" s="1"/>
  <c r="E403" i="4" a="1"/>
  <c r="E403" i="4" s="1"/>
  <c r="F403" i="4" a="1"/>
  <c r="F403" i="4" s="1"/>
  <c r="G403" i="4" a="1"/>
  <c r="G403" i="4" s="1"/>
  <c r="H403" i="4" a="1"/>
  <c r="H403" i="4" s="1"/>
  <c r="I403" i="4" a="1"/>
  <c r="I403" i="4" s="1"/>
  <c r="J403" i="4" a="1"/>
  <c r="J403" i="4" s="1"/>
  <c r="K403" i="4" a="1"/>
  <c r="K403" i="4" s="1"/>
  <c r="L403" i="4" a="1"/>
  <c r="L403" i="4" s="1"/>
  <c r="M403" i="4" a="1"/>
  <c r="M403" i="4" s="1"/>
  <c r="N403" i="4" a="1"/>
  <c r="N403" i="4" s="1"/>
  <c r="O403" i="4" a="1"/>
  <c r="O403" i="4" s="1"/>
  <c r="P403" i="4" a="1"/>
  <c r="P403" i="4" s="1"/>
  <c r="Q403" i="4" a="1"/>
  <c r="Q403" i="4" s="1"/>
  <c r="R403" i="4" a="1"/>
  <c r="R403" i="4" s="1"/>
  <c r="S403" i="4" a="1"/>
  <c r="S403" i="4" s="1"/>
  <c r="T403" i="4" a="1"/>
  <c r="T403" i="4" s="1"/>
  <c r="C404" i="4" a="1"/>
  <c r="C404" i="4" s="1"/>
  <c r="D404" i="4" a="1"/>
  <c r="D404" i="4" s="1"/>
  <c r="E404" i="4" a="1"/>
  <c r="E404" i="4" s="1"/>
  <c r="F404" i="4" a="1"/>
  <c r="F404" i="4" s="1"/>
  <c r="G404" i="4" a="1"/>
  <c r="G404" i="4" s="1"/>
  <c r="H404" i="4" a="1"/>
  <c r="H404" i="4" s="1"/>
  <c r="I404" i="4" a="1"/>
  <c r="I404" i="4" s="1"/>
  <c r="J404" i="4" a="1"/>
  <c r="J404" i="4" s="1"/>
  <c r="K404" i="4" a="1"/>
  <c r="K404" i="4" s="1"/>
  <c r="L404" i="4" a="1"/>
  <c r="L404" i="4" s="1"/>
  <c r="M404" i="4" a="1"/>
  <c r="M404" i="4" s="1"/>
  <c r="N404" i="4" a="1"/>
  <c r="N404" i="4" s="1"/>
  <c r="O404" i="4" a="1"/>
  <c r="O404" i="4" s="1"/>
  <c r="P404" i="4" a="1"/>
  <c r="P404" i="4" s="1"/>
  <c r="Q404" i="4" a="1"/>
  <c r="Q404" i="4" s="1"/>
  <c r="R404" i="4" a="1"/>
  <c r="R404" i="4" s="1"/>
  <c r="S404" i="4" a="1"/>
  <c r="S404" i="4" s="1"/>
  <c r="T404" i="4" a="1"/>
  <c r="T404" i="4"/>
  <c r="C405" i="4" a="1"/>
  <c r="C405" i="4" s="1"/>
  <c r="D405" i="4" a="1"/>
  <c r="D405" i="4" s="1"/>
  <c r="E405" i="4" a="1"/>
  <c r="E405" i="4" s="1"/>
  <c r="F405" i="4" a="1"/>
  <c r="F405" i="4" s="1"/>
  <c r="G405" i="4" a="1"/>
  <c r="G405" i="4" s="1"/>
  <c r="H405" i="4" a="1"/>
  <c r="H405" i="4" s="1"/>
  <c r="I405" i="4" a="1"/>
  <c r="I405" i="4" s="1"/>
  <c r="J405" i="4" a="1"/>
  <c r="J405" i="4" s="1"/>
  <c r="K405" i="4" a="1"/>
  <c r="K405" i="4" s="1"/>
  <c r="L405" i="4" a="1"/>
  <c r="L405" i="4" s="1"/>
  <c r="M405" i="4" a="1"/>
  <c r="M405" i="4" s="1"/>
  <c r="N405" i="4" a="1"/>
  <c r="N405" i="4" s="1"/>
  <c r="O405" i="4" a="1"/>
  <c r="O405" i="4" s="1"/>
  <c r="P405" i="4" a="1"/>
  <c r="P405" i="4" s="1"/>
  <c r="Q405" i="4" a="1"/>
  <c r="Q405" i="4" s="1"/>
  <c r="R405" i="4" a="1"/>
  <c r="R405" i="4" s="1"/>
  <c r="S405" i="4" a="1"/>
  <c r="S405" i="4" s="1"/>
  <c r="T405" i="4" a="1"/>
  <c r="T405" i="4" s="1"/>
  <c r="C406" i="4" a="1"/>
  <c r="C406" i="4" s="1"/>
  <c r="D406" i="4" a="1"/>
  <c r="D406" i="4" s="1"/>
  <c r="E406" i="4" a="1"/>
  <c r="E406" i="4" s="1"/>
  <c r="F406" i="4" a="1"/>
  <c r="F406" i="4" s="1"/>
  <c r="G406" i="4" a="1"/>
  <c r="G406" i="4" s="1"/>
  <c r="H406" i="4" a="1"/>
  <c r="H406" i="4" s="1"/>
  <c r="I406" i="4" a="1"/>
  <c r="I406" i="4" s="1"/>
  <c r="J406" i="4" a="1"/>
  <c r="J406" i="4" s="1"/>
  <c r="K406" i="4" a="1"/>
  <c r="K406" i="4" s="1"/>
  <c r="L406" i="4" a="1"/>
  <c r="L406" i="4" s="1"/>
  <c r="M406" i="4" a="1"/>
  <c r="M406" i="4" s="1"/>
  <c r="N406" i="4" a="1"/>
  <c r="N406" i="4" s="1"/>
  <c r="O406" i="4" a="1"/>
  <c r="O406" i="4" s="1"/>
  <c r="P406" i="4" a="1"/>
  <c r="P406" i="4" s="1"/>
  <c r="Q406" i="4" a="1"/>
  <c r="Q406" i="4" s="1"/>
  <c r="R406" i="4" a="1"/>
  <c r="R406" i="4" s="1"/>
  <c r="S406" i="4" a="1"/>
  <c r="S406" i="4" s="1"/>
  <c r="T406" i="4" a="1"/>
  <c r="T406" i="4" s="1"/>
  <c r="C407" i="4" a="1"/>
  <c r="C407" i="4" s="1"/>
  <c r="D407" i="4" a="1"/>
  <c r="D407" i="4" s="1"/>
  <c r="E407" i="4" a="1"/>
  <c r="E407" i="4" s="1"/>
  <c r="F407" i="4" a="1"/>
  <c r="F407" i="4" s="1"/>
  <c r="G407" i="4" a="1"/>
  <c r="G407" i="4" s="1"/>
  <c r="H407" i="4" a="1"/>
  <c r="H407" i="4" s="1"/>
  <c r="I407" i="4" a="1"/>
  <c r="I407" i="4" s="1"/>
  <c r="J407" i="4" a="1"/>
  <c r="J407" i="4" s="1"/>
  <c r="K407" i="4" a="1"/>
  <c r="K407" i="4" s="1"/>
  <c r="L407" i="4" a="1"/>
  <c r="L407" i="4" s="1"/>
  <c r="M407" i="4" a="1"/>
  <c r="M407" i="4" s="1"/>
  <c r="N407" i="4" a="1"/>
  <c r="N407" i="4" s="1"/>
  <c r="O407" i="4" a="1"/>
  <c r="O407" i="4" s="1"/>
  <c r="P407" i="4" a="1"/>
  <c r="P407" i="4" s="1"/>
  <c r="Q407" i="4" a="1"/>
  <c r="Q407" i="4" s="1"/>
  <c r="R407" i="4" a="1"/>
  <c r="R407" i="4" s="1"/>
  <c r="S407" i="4" a="1"/>
  <c r="S407" i="4" s="1"/>
  <c r="T407" i="4" a="1"/>
  <c r="T407" i="4" s="1"/>
  <c r="C408" i="4" a="1"/>
  <c r="C408" i="4" s="1"/>
  <c r="D408" i="4" a="1"/>
  <c r="D408" i="4" s="1"/>
  <c r="E408" i="4" a="1"/>
  <c r="E408" i="4" s="1"/>
  <c r="F408" i="4" a="1"/>
  <c r="F408" i="4" s="1"/>
  <c r="G408" i="4" a="1"/>
  <c r="G408" i="4" s="1"/>
  <c r="H408" i="4" a="1"/>
  <c r="H408" i="4" s="1"/>
  <c r="I408" i="4" a="1"/>
  <c r="I408" i="4" s="1"/>
  <c r="J408" i="4" a="1"/>
  <c r="J408" i="4" s="1"/>
  <c r="K408" i="4" a="1"/>
  <c r="K408" i="4" s="1"/>
  <c r="L408" i="4" a="1"/>
  <c r="L408" i="4" s="1"/>
  <c r="M408" i="4" a="1"/>
  <c r="M408" i="4" s="1"/>
  <c r="N408" i="4" a="1"/>
  <c r="N408" i="4" s="1"/>
  <c r="O408" i="4" a="1"/>
  <c r="O408" i="4" s="1"/>
  <c r="P408" i="4" a="1"/>
  <c r="P408" i="4" s="1"/>
  <c r="Q408" i="4" a="1"/>
  <c r="Q408" i="4" s="1"/>
  <c r="R408" i="4" a="1"/>
  <c r="R408" i="4" s="1"/>
  <c r="S408" i="4" a="1"/>
  <c r="S408" i="4" s="1"/>
  <c r="T408" i="4" a="1"/>
  <c r="T408" i="4" s="1"/>
  <c r="C409" i="4" a="1"/>
  <c r="C409" i="4" s="1"/>
  <c r="D409" i="4" a="1"/>
  <c r="D409" i="4" s="1"/>
  <c r="E409" i="4" a="1"/>
  <c r="E409" i="4" s="1"/>
  <c r="F409" i="4" a="1"/>
  <c r="F409" i="4" s="1"/>
  <c r="G409" i="4" a="1"/>
  <c r="G409" i="4" s="1"/>
  <c r="H409" i="4" a="1"/>
  <c r="H409" i="4" s="1"/>
  <c r="I409" i="4" a="1"/>
  <c r="I409" i="4" s="1"/>
  <c r="J409" i="4" a="1"/>
  <c r="J409" i="4" s="1"/>
  <c r="K409" i="4" a="1"/>
  <c r="K409" i="4" s="1"/>
  <c r="L409" i="4" a="1"/>
  <c r="L409" i="4" s="1"/>
  <c r="M409" i="4" a="1"/>
  <c r="M409" i="4" s="1"/>
  <c r="N409" i="4" a="1"/>
  <c r="N409" i="4" s="1"/>
  <c r="O409" i="4" a="1"/>
  <c r="O409" i="4" s="1"/>
  <c r="P409" i="4" a="1"/>
  <c r="P409" i="4" s="1"/>
  <c r="Q409" i="4" a="1"/>
  <c r="Q409" i="4" s="1"/>
  <c r="R409" i="4" a="1"/>
  <c r="R409" i="4" s="1"/>
  <c r="S409" i="4" a="1"/>
  <c r="S409" i="4" s="1"/>
  <c r="T409" i="4" a="1"/>
  <c r="T409" i="4" s="1"/>
  <c r="C410" i="4" a="1"/>
  <c r="C410" i="4" s="1"/>
  <c r="D410" i="4" a="1"/>
  <c r="D410" i="4" s="1"/>
  <c r="E410" i="4" a="1"/>
  <c r="E410" i="4" s="1"/>
  <c r="F410" i="4" a="1"/>
  <c r="F410" i="4" s="1"/>
  <c r="G410" i="4" a="1"/>
  <c r="G410" i="4" s="1"/>
  <c r="H410" i="4" a="1"/>
  <c r="H410" i="4" s="1"/>
  <c r="I410" i="4" a="1"/>
  <c r="I410" i="4" s="1"/>
  <c r="J410" i="4" a="1"/>
  <c r="J410" i="4" s="1"/>
  <c r="K410" i="4" a="1"/>
  <c r="K410" i="4" s="1"/>
  <c r="L410" i="4" a="1"/>
  <c r="L410" i="4" s="1"/>
  <c r="M410" i="4" a="1"/>
  <c r="M410" i="4" s="1"/>
  <c r="N410" i="4" a="1"/>
  <c r="N410" i="4" s="1"/>
  <c r="O410" i="4" a="1"/>
  <c r="O410" i="4" s="1"/>
  <c r="P410" i="4" a="1"/>
  <c r="P410" i="4" s="1"/>
  <c r="Q410" i="4" a="1"/>
  <c r="Q410" i="4" s="1"/>
  <c r="R410" i="4" a="1"/>
  <c r="R410" i="4" s="1"/>
  <c r="S410" i="4" a="1"/>
  <c r="S410" i="4" s="1"/>
  <c r="T410" i="4" a="1"/>
  <c r="T410" i="4" s="1"/>
  <c r="C411" i="4" a="1"/>
  <c r="C411" i="4" s="1"/>
  <c r="D411" i="4" a="1"/>
  <c r="D411" i="4" s="1"/>
  <c r="E411" i="4" a="1"/>
  <c r="E411" i="4" s="1"/>
  <c r="F411" i="4" a="1"/>
  <c r="F411" i="4" s="1"/>
  <c r="G411" i="4" a="1"/>
  <c r="G411" i="4" s="1"/>
  <c r="H411" i="4" a="1"/>
  <c r="H411" i="4" s="1"/>
  <c r="I411" i="4" a="1"/>
  <c r="I411" i="4" s="1"/>
  <c r="J411" i="4" a="1"/>
  <c r="J411" i="4" s="1"/>
  <c r="K411" i="4" a="1"/>
  <c r="K411" i="4" s="1"/>
  <c r="L411" i="4" a="1"/>
  <c r="L411" i="4" s="1"/>
  <c r="M411" i="4" a="1"/>
  <c r="M411" i="4" s="1"/>
  <c r="N411" i="4" a="1"/>
  <c r="N411" i="4" s="1"/>
  <c r="O411" i="4" a="1"/>
  <c r="O411" i="4" s="1"/>
  <c r="P411" i="4" a="1"/>
  <c r="P411" i="4" s="1"/>
  <c r="Q411" i="4" a="1"/>
  <c r="Q411" i="4" s="1"/>
  <c r="R411" i="4" a="1"/>
  <c r="R411" i="4" s="1"/>
  <c r="S411" i="4" a="1"/>
  <c r="S411" i="4" s="1"/>
  <c r="T411" i="4" a="1"/>
  <c r="T411" i="4" s="1"/>
  <c r="C412" i="4" a="1"/>
  <c r="C412" i="4" s="1"/>
  <c r="D412" i="4" a="1"/>
  <c r="D412" i="4" s="1"/>
  <c r="E412" i="4" a="1"/>
  <c r="E412" i="4" s="1"/>
  <c r="F412" i="4" a="1"/>
  <c r="F412" i="4" s="1"/>
  <c r="G412" i="4" a="1"/>
  <c r="G412" i="4" s="1"/>
  <c r="H412" i="4" a="1"/>
  <c r="H412" i="4" s="1"/>
  <c r="I412" i="4" a="1"/>
  <c r="I412" i="4" s="1"/>
  <c r="J412" i="4" a="1"/>
  <c r="J412" i="4" s="1"/>
  <c r="K412" i="4" a="1"/>
  <c r="K412" i="4" s="1"/>
  <c r="L412" i="4" a="1"/>
  <c r="L412" i="4" s="1"/>
  <c r="M412" i="4" a="1"/>
  <c r="M412" i="4" s="1"/>
  <c r="N412" i="4" a="1"/>
  <c r="N412" i="4" s="1"/>
  <c r="O412" i="4" a="1"/>
  <c r="O412" i="4" s="1"/>
  <c r="P412" i="4" a="1"/>
  <c r="P412" i="4" s="1"/>
  <c r="Q412" i="4" a="1"/>
  <c r="Q412" i="4" s="1"/>
  <c r="R412" i="4" a="1"/>
  <c r="R412" i="4" s="1"/>
  <c r="S412" i="4" a="1"/>
  <c r="S412" i="4" s="1"/>
  <c r="T412" i="4" a="1"/>
  <c r="T412" i="4" s="1"/>
  <c r="C413" i="4" a="1"/>
  <c r="C413" i="4" s="1"/>
  <c r="D413" i="4" a="1"/>
  <c r="D413" i="4" s="1"/>
  <c r="E413" i="4" a="1"/>
  <c r="E413" i="4" s="1"/>
  <c r="F413" i="4" a="1"/>
  <c r="F413" i="4" s="1"/>
  <c r="G413" i="4" a="1"/>
  <c r="G413" i="4" s="1"/>
  <c r="H413" i="4" a="1"/>
  <c r="H413" i="4" s="1"/>
  <c r="I413" i="4" a="1"/>
  <c r="I413" i="4" s="1"/>
  <c r="J413" i="4" a="1"/>
  <c r="J413" i="4" s="1"/>
  <c r="K413" i="4" a="1"/>
  <c r="K413" i="4" s="1"/>
  <c r="L413" i="4" a="1"/>
  <c r="L413" i="4" s="1"/>
  <c r="M413" i="4" a="1"/>
  <c r="M413" i="4" s="1"/>
  <c r="N413" i="4" a="1"/>
  <c r="N413" i="4" s="1"/>
  <c r="O413" i="4" a="1"/>
  <c r="O413" i="4" s="1"/>
  <c r="P413" i="4" a="1"/>
  <c r="P413" i="4" s="1"/>
  <c r="Q413" i="4" a="1"/>
  <c r="Q413" i="4" s="1"/>
  <c r="R413" i="4" a="1"/>
  <c r="R413" i="4" s="1"/>
  <c r="S413" i="4" a="1"/>
  <c r="S413" i="4" s="1"/>
  <c r="T413" i="4" a="1"/>
  <c r="T413" i="4" s="1"/>
  <c r="C414" i="4" a="1"/>
  <c r="C414" i="4" s="1"/>
  <c r="D414" i="4" a="1"/>
  <c r="D414" i="4" s="1"/>
  <c r="E414" i="4" a="1"/>
  <c r="E414" i="4" s="1"/>
  <c r="F414" i="4" a="1"/>
  <c r="F414" i="4" s="1"/>
  <c r="G414" i="4" a="1"/>
  <c r="G414" i="4" s="1"/>
  <c r="H414" i="4" a="1"/>
  <c r="H414" i="4" s="1"/>
  <c r="I414" i="4" a="1"/>
  <c r="I414" i="4" s="1"/>
  <c r="J414" i="4" a="1"/>
  <c r="J414" i="4" s="1"/>
  <c r="K414" i="4" a="1"/>
  <c r="K414" i="4" s="1"/>
  <c r="L414" i="4" a="1"/>
  <c r="L414" i="4" s="1"/>
  <c r="M414" i="4" a="1"/>
  <c r="M414" i="4" s="1"/>
  <c r="N414" i="4" a="1"/>
  <c r="N414" i="4" s="1"/>
  <c r="O414" i="4" a="1"/>
  <c r="O414" i="4" s="1"/>
  <c r="P414" i="4" a="1"/>
  <c r="P414" i="4" s="1"/>
  <c r="Q414" i="4" a="1"/>
  <c r="Q414" i="4" s="1"/>
  <c r="R414" i="4" a="1"/>
  <c r="R414" i="4" s="1"/>
  <c r="S414" i="4" a="1"/>
  <c r="S414" i="4" s="1"/>
  <c r="T414" i="4" a="1"/>
  <c r="T414" i="4" s="1"/>
  <c r="C415" i="4" a="1"/>
  <c r="C415" i="4" s="1"/>
  <c r="D415" i="4" a="1"/>
  <c r="D415" i="4" s="1"/>
  <c r="E415" i="4" a="1"/>
  <c r="E415" i="4" s="1"/>
  <c r="F415" i="4" a="1"/>
  <c r="F415" i="4" s="1"/>
  <c r="G415" i="4" a="1"/>
  <c r="G415" i="4" s="1"/>
  <c r="H415" i="4" a="1"/>
  <c r="H415" i="4" s="1"/>
  <c r="I415" i="4" a="1"/>
  <c r="I415" i="4" s="1"/>
  <c r="J415" i="4" a="1"/>
  <c r="J415" i="4" s="1"/>
  <c r="K415" i="4" a="1"/>
  <c r="K415" i="4" s="1"/>
  <c r="L415" i="4" a="1"/>
  <c r="L415" i="4" s="1"/>
  <c r="M415" i="4" a="1"/>
  <c r="M415" i="4" s="1"/>
  <c r="N415" i="4" a="1"/>
  <c r="N415" i="4" s="1"/>
  <c r="O415" i="4" a="1"/>
  <c r="O415" i="4" s="1"/>
  <c r="P415" i="4" a="1"/>
  <c r="P415" i="4" s="1"/>
  <c r="Q415" i="4" a="1"/>
  <c r="Q415" i="4" s="1"/>
  <c r="R415" i="4" a="1"/>
  <c r="R415" i="4" s="1"/>
  <c r="S415" i="4" a="1"/>
  <c r="S415" i="4" s="1"/>
  <c r="T415" i="4" a="1"/>
  <c r="T415" i="4" s="1"/>
  <c r="C416" i="4" a="1"/>
  <c r="C416" i="4" s="1"/>
  <c r="D416" i="4" a="1"/>
  <c r="D416" i="4" s="1"/>
  <c r="E416" i="4" a="1"/>
  <c r="E416" i="4" s="1"/>
  <c r="F416" i="4" a="1"/>
  <c r="F416" i="4" s="1"/>
  <c r="G416" i="4" a="1"/>
  <c r="G416" i="4" s="1"/>
  <c r="H416" i="4" a="1"/>
  <c r="H416" i="4" s="1"/>
  <c r="I416" i="4" a="1"/>
  <c r="I416" i="4" s="1"/>
  <c r="J416" i="4" a="1"/>
  <c r="J416" i="4" s="1"/>
  <c r="K416" i="4" a="1"/>
  <c r="K416" i="4" s="1"/>
  <c r="L416" i="4" a="1"/>
  <c r="L416" i="4" s="1"/>
  <c r="M416" i="4" a="1"/>
  <c r="M416" i="4" s="1"/>
  <c r="N416" i="4" a="1"/>
  <c r="N416" i="4" s="1"/>
  <c r="O416" i="4" a="1"/>
  <c r="O416" i="4" s="1"/>
  <c r="P416" i="4" a="1"/>
  <c r="P416" i="4" s="1"/>
  <c r="Q416" i="4" a="1"/>
  <c r="Q416" i="4" s="1"/>
  <c r="R416" i="4" a="1"/>
  <c r="R416" i="4" s="1"/>
  <c r="S416" i="4" a="1"/>
  <c r="S416" i="4" s="1"/>
  <c r="T416" i="4" a="1"/>
  <c r="T416" i="4" s="1"/>
  <c r="C417" i="4" a="1"/>
  <c r="C417" i="4" s="1"/>
  <c r="D417" i="4" a="1"/>
  <c r="D417" i="4" s="1"/>
  <c r="E417" i="4" a="1"/>
  <c r="E417" i="4" s="1"/>
  <c r="F417" i="4" a="1"/>
  <c r="F417" i="4" s="1"/>
  <c r="G417" i="4" a="1"/>
  <c r="G417" i="4" s="1"/>
  <c r="H417" i="4" a="1"/>
  <c r="H417" i="4" s="1"/>
  <c r="I417" i="4" a="1"/>
  <c r="I417" i="4" s="1"/>
  <c r="J417" i="4" a="1"/>
  <c r="J417" i="4" s="1"/>
  <c r="K417" i="4" a="1"/>
  <c r="K417" i="4" s="1"/>
  <c r="L417" i="4" a="1"/>
  <c r="L417" i="4" s="1"/>
  <c r="M417" i="4" a="1"/>
  <c r="M417" i="4" s="1"/>
  <c r="N417" i="4" a="1"/>
  <c r="N417" i="4" s="1"/>
  <c r="O417" i="4" a="1"/>
  <c r="O417" i="4" s="1"/>
  <c r="P417" i="4" a="1"/>
  <c r="P417" i="4" s="1"/>
  <c r="Q417" i="4" a="1"/>
  <c r="Q417" i="4" s="1"/>
  <c r="R417" i="4" a="1"/>
  <c r="R417" i="4" s="1"/>
  <c r="S417" i="4" a="1"/>
  <c r="S417" i="4" s="1"/>
  <c r="T417" i="4" a="1"/>
  <c r="T417" i="4" s="1"/>
  <c r="C418" i="4" a="1"/>
  <c r="C418" i="4" s="1"/>
  <c r="D418" i="4" a="1"/>
  <c r="D418" i="4" s="1"/>
  <c r="E418" i="4" a="1"/>
  <c r="E418" i="4" s="1"/>
  <c r="F418" i="4" a="1"/>
  <c r="F418" i="4" s="1"/>
  <c r="G418" i="4" a="1"/>
  <c r="G418" i="4" s="1"/>
  <c r="H418" i="4" a="1"/>
  <c r="H418" i="4" s="1"/>
  <c r="I418" i="4" a="1"/>
  <c r="I418" i="4" s="1"/>
  <c r="J418" i="4" a="1"/>
  <c r="J418" i="4" s="1"/>
  <c r="K418" i="4" a="1"/>
  <c r="K418" i="4" s="1"/>
  <c r="L418" i="4" a="1"/>
  <c r="L418" i="4" s="1"/>
  <c r="M418" i="4" a="1"/>
  <c r="M418" i="4" s="1"/>
  <c r="N418" i="4" a="1"/>
  <c r="N418" i="4" s="1"/>
  <c r="O418" i="4" a="1"/>
  <c r="O418" i="4" s="1"/>
  <c r="P418" i="4" a="1"/>
  <c r="P418" i="4" s="1"/>
  <c r="Q418" i="4" a="1"/>
  <c r="Q418" i="4" s="1"/>
  <c r="R418" i="4" a="1"/>
  <c r="R418" i="4" s="1"/>
  <c r="S418" i="4" a="1"/>
  <c r="S418" i="4" s="1"/>
  <c r="T418" i="4" a="1"/>
  <c r="T418" i="4" s="1"/>
  <c r="C419" i="4" a="1"/>
  <c r="C419" i="4" s="1"/>
  <c r="D419" i="4" a="1"/>
  <c r="D419" i="4" s="1"/>
  <c r="E419" i="4" a="1"/>
  <c r="E419" i="4" s="1"/>
  <c r="F419" i="4" a="1"/>
  <c r="F419" i="4" s="1"/>
  <c r="G419" i="4" a="1"/>
  <c r="G419" i="4" s="1"/>
  <c r="H419" i="4" a="1"/>
  <c r="H419" i="4" s="1"/>
  <c r="I419" i="4" a="1"/>
  <c r="I419" i="4" s="1"/>
  <c r="J419" i="4" a="1"/>
  <c r="J419" i="4" s="1"/>
  <c r="K419" i="4" a="1"/>
  <c r="K419" i="4" s="1"/>
  <c r="L419" i="4" a="1"/>
  <c r="L419" i="4" s="1"/>
  <c r="M419" i="4" a="1"/>
  <c r="M419" i="4" s="1"/>
  <c r="N419" i="4" a="1"/>
  <c r="N419" i="4" s="1"/>
  <c r="O419" i="4" a="1"/>
  <c r="O419" i="4" s="1"/>
  <c r="P419" i="4" a="1"/>
  <c r="P419" i="4" s="1"/>
  <c r="Q419" i="4" a="1"/>
  <c r="Q419" i="4" s="1"/>
  <c r="R419" i="4" a="1"/>
  <c r="R419" i="4" s="1"/>
  <c r="S419" i="4" a="1"/>
  <c r="S419" i="4" s="1"/>
  <c r="T419" i="4" a="1"/>
  <c r="T419" i="4" s="1"/>
  <c r="C420" i="4" a="1"/>
  <c r="C420" i="4" s="1"/>
  <c r="D420" i="4" a="1"/>
  <c r="D420" i="4" s="1"/>
  <c r="E420" i="4" a="1"/>
  <c r="E420" i="4" s="1"/>
  <c r="F420" i="4" a="1"/>
  <c r="F420" i="4" s="1"/>
  <c r="G420" i="4" a="1"/>
  <c r="G420" i="4" s="1"/>
  <c r="H420" i="4" a="1"/>
  <c r="H420" i="4" s="1"/>
  <c r="I420" i="4" a="1"/>
  <c r="I420" i="4" s="1"/>
  <c r="J420" i="4" a="1"/>
  <c r="J420" i="4" s="1"/>
  <c r="K420" i="4" a="1"/>
  <c r="K420" i="4" s="1"/>
  <c r="L420" i="4" a="1"/>
  <c r="L420" i="4" s="1"/>
  <c r="M420" i="4" a="1"/>
  <c r="M420" i="4" s="1"/>
  <c r="N420" i="4" a="1"/>
  <c r="N420" i="4" s="1"/>
  <c r="O420" i="4" a="1"/>
  <c r="O420" i="4" s="1"/>
  <c r="P420" i="4" a="1"/>
  <c r="P420" i="4" s="1"/>
  <c r="Q420" i="4" a="1"/>
  <c r="Q420" i="4" s="1"/>
  <c r="R420" i="4" a="1"/>
  <c r="R420" i="4" s="1"/>
  <c r="S420" i="4" a="1"/>
  <c r="S420" i="4" s="1"/>
  <c r="T420" i="4" a="1"/>
  <c r="T420" i="4" s="1"/>
  <c r="C421" i="4" a="1"/>
  <c r="C421" i="4" s="1"/>
  <c r="D421" i="4" a="1"/>
  <c r="D421" i="4" s="1"/>
  <c r="E421" i="4" a="1"/>
  <c r="E421" i="4" s="1"/>
  <c r="F421" i="4" a="1"/>
  <c r="F421" i="4" s="1"/>
  <c r="G421" i="4" a="1"/>
  <c r="G421" i="4" s="1"/>
  <c r="H421" i="4" a="1"/>
  <c r="H421" i="4" s="1"/>
  <c r="I421" i="4" a="1"/>
  <c r="I421" i="4" s="1"/>
  <c r="J421" i="4" a="1"/>
  <c r="J421" i="4" s="1"/>
  <c r="K421" i="4" a="1"/>
  <c r="K421" i="4" s="1"/>
  <c r="L421" i="4" a="1"/>
  <c r="L421" i="4" s="1"/>
  <c r="M421" i="4" a="1"/>
  <c r="M421" i="4" s="1"/>
  <c r="N421" i="4" a="1"/>
  <c r="N421" i="4" s="1"/>
  <c r="O421" i="4" a="1"/>
  <c r="O421" i="4" s="1"/>
  <c r="P421" i="4" a="1"/>
  <c r="P421" i="4" s="1"/>
  <c r="Q421" i="4" a="1"/>
  <c r="Q421" i="4" s="1"/>
  <c r="R421" i="4" a="1"/>
  <c r="R421" i="4" s="1"/>
  <c r="S421" i="4" a="1"/>
  <c r="S421" i="4" s="1"/>
  <c r="T421" i="4" a="1"/>
  <c r="T421" i="4" s="1"/>
  <c r="C422" i="4" a="1"/>
  <c r="C422" i="4" s="1"/>
  <c r="D422" i="4" a="1"/>
  <c r="D422" i="4" s="1"/>
  <c r="E422" i="4" a="1"/>
  <c r="E422" i="4" s="1"/>
  <c r="F422" i="4" a="1"/>
  <c r="F422" i="4" s="1"/>
  <c r="G422" i="4" a="1"/>
  <c r="G422" i="4" s="1"/>
  <c r="H422" i="4" a="1"/>
  <c r="H422" i="4" s="1"/>
  <c r="I422" i="4" a="1"/>
  <c r="I422" i="4" s="1"/>
  <c r="J422" i="4" a="1"/>
  <c r="J422" i="4" s="1"/>
  <c r="K422" i="4" a="1"/>
  <c r="K422" i="4" s="1"/>
  <c r="L422" i="4" a="1"/>
  <c r="L422" i="4" s="1"/>
  <c r="M422" i="4" a="1"/>
  <c r="M422" i="4" s="1"/>
  <c r="N422" i="4" a="1"/>
  <c r="N422" i="4" s="1"/>
  <c r="O422" i="4" a="1"/>
  <c r="O422" i="4" s="1"/>
  <c r="P422" i="4" a="1"/>
  <c r="P422" i="4" s="1"/>
  <c r="Q422" i="4" a="1"/>
  <c r="Q422" i="4" s="1"/>
  <c r="R422" i="4" a="1"/>
  <c r="R422" i="4" s="1"/>
  <c r="S422" i="4" a="1"/>
  <c r="S422" i="4" s="1"/>
  <c r="T422" i="4" a="1"/>
  <c r="T422" i="4" s="1"/>
  <c r="C423" i="4" a="1"/>
  <c r="C423" i="4" s="1"/>
  <c r="D423" i="4" a="1"/>
  <c r="D423" i="4" s="1"/>
  <c r="E423" i="4" a="1"/>
  <c r="E423" i="4" s="1"/>
  <c r="F423" i="4" a="1"/>
  <c r="F423" i="4" s="1"/>
  <c r="G423" i="4" a="1"/>
  <c r="G423" i="4" s="1"/>
  <c r="H423" i="4" a="1"/>
  <c r="H423" i="4" s="1"/>
  <c r="I423" i="4" a="1"/>
  <c r="I423" i="4" s="1"/>
  <c r="J423" i="4" a="1"/>
  <c r="J423" i="4" s="1"/>
  <c r="K423" i="4" a="1"/>
  <c r="K423" i="4" s="1"/>
  <c r="L423" i="4" a="1"/>
  <c r="L423" i="4" s="1"/>
  <c r="M423" i="4" a="1"/>
  <c r="M423" i="4" s="1"/>
  <c r="N423" i="4" a="1"/>
  <c r="N423" i="4" s="1"/>
  <c r="O423" i="4" a="1"/>
  <c r="O423" i="4" s="1"/>
  <c r="P423" i="4" a="1"/>
  <c r="P423" i="4" s="1"/>
  <c r="Q423" i="4" a="1"/>
  <c r="Q423" i="4" s="1"/>
  <c r="R423" i="4" a="1"/>
  <c r="R423" i="4" s="1"/>
  <c r="S423" i="4" a="1"/>
  <c r="S423" i="4" s="1"/>
  <c r="T423" i="4" a="1"/>
  <c r="T423" i="4" s="1"/>
  <c r="C424" i="4" a="1"/>
  <c r="C424" i="4" s="1"/>
  <c r="D424" i="4" a="1"/>
  <c r="D424" i="4" s="1"/>
  <c r="E424" i="4" a="1"/>
  <c r="E424" i="4" s="1"/>
  <c r="F424" i="4" a="1"/>
  <c r="F424" i="4" s="1"/>
  <c r="G424" i="4" a="1"/>
  <c r="G424" i="4" s="1"/>
  <c r="H424" i="4" a="1"/>
  <c r="H424" i="4" s="1"/>
  <c r="I424" i="4" a="1"/>
  <c r="I424" i="4" s="1"/>
  <c r="J424" i="4" a="1"/>
  <c r="J424" i="4" s="1"/>
  <c r="K424" i="4" a="1"/>
  <c r="K424" i="4" s="1"/>
  <c r="L424" i="4" a="1"/>
  <c r="L424" i="4" s="1"/>
  <c r="M424" i="4" a="1"/>
  <c r="M424" i="4" s="1"/>
  <c r="N424" i="4" a="1"/>
  <c r="N424" i="4" s="1"/>
  <c r="O424" i="4" a="1"/>
  <c r="O424" i="4" s="1"/>
  <c r="P424" i="4" a="1"/>
  <c r="P424" i="4" s="1"/>
  <c r="Q424" i="4" a="1"/>
  <c r="Q424" i="4" s="1"/>
  <c r="R424" i="4" a="1"/>
  <c r="R424" i="4" s="1"/>
  <c r="S424" i="4" a="1"/>
  <c r="S424" i="4" s="1"/>
  <c r="T424" i="4" a="1"/>
  <c r="T424" i="4" s="1"/>
  <c r="C425" i="4" a="1"/>
  <c r="C425" i="4" s="1"/>
  <c r="D425" i="4" a="1"/>
  <c r="D425" i="4" s="1"/>
  <c r="E425" i="4" a="1"/>
  <c r="E425" i="4" s="1"/>
  <c r="F425" i="4" a="1"/>
  <c r="F425" i="4" s="1"/>
  <c r="G425" i="4" a="1"/>
  <c r="G425" i="4" s="1"/>
  <c r="H425" i="4" a="1"/>
  <c r="H425" i="4" s="1"/>
  <c r="I425" i="4" a="1"/>
  <c r="I425" i="4" s="1"/>
  <c r="J425" i="4" a="1"/>
  <c r="J425" i="4" s="1"/>
  <c r="K425" i="4" a="1"/>
  <c r="K425" i="4" s="1"/>
  <c r="L425" i="4" a="1"/>
  <c r="L425" i="4" s="1"/>
  <c r="M425" i="4" a="1"/>
  <c r="M425" i="4" s="1"/>
  <c r="N425" i="4" a="1"/>
  <c r="N425" i="4" s="1"/>
  <c r="O425" i="4" a="1"/>
  <c r="O425" i="4" s="1"/>
  <c r="P425" i="4" a="1"/>
  <c r="P425" i="4" s="1"/>
  <c r="Q425" i="4" a="1"/>
  <c r="Q425" i="4" s="1"/>
  <c r="R425" i="4" a="1"/>
  <c r="R425" i="4" s="1"/>
  <c r="S425" i="4" a="1"/>
  <c r="S425" i="4" s="1"/>
  <c r="T425" i="4" a="1"/>
  <c r="T425" i="4" s="1"/>
  <c r="C426" i="4" a="1"/>
  <c r="C426" i="4" s="1"/>
  <c r="D426" i="4" a="1"/>
  <c r="D426" i="4" s="1"/>
  <c r="E426" i="4" a="1"/>
  <c r="E426" i="4" s="1"/>
  <c r="F426" i="4" a="1"/>
  <c r="F426" i="4" s="1"/>
  <c r="G426" i="4" a="1"/>
  <c r="G426" i="4" s="1"/>
  <c r="H426" i="4" a="1"/>
  <c r="H426" i="4" s="1"/>
  <c r="I426" i="4" a="1"/>
  <c r="I426" i="4" s="1"/>
  <c r="J426" i="4" a="1"/>
  <c r="J426" i="4" s="1"/>
  <c r="K426" i="4" a="1"/>
  <c r="K426" i="4" s="1"/>
  <c r="L426" i="4" a="1"/>
  <c r="L426" i="4" s="1"/>
  <c r="M426" i="4" a="1"/>
  <c r="M426" i="4" s="1"/>
  <c r="N426" i="4" a="1"/>
  <c r="N426" i="4" s="1"/>
  <c r="O426" i="4" a="1"/>
  <c r="O426" i="4" s="1"/>
  <c r="P426" i="4" a="1"/>
  <c r="P426" i="4" s="1"/>
  <c r="Q426" i="4" a="1"/>
  <c r="Q426" i="4" s="1"/>
  <c r="R426" i="4" a="1"/>
  <c r="R426" i="4" s="1"/>
  <c r="S426" i="4" a="1"/>
  <c r="S426" i="4" s="1"/>
  <c r="T426" i="4" a="1"/>
  <c r="T426" i="4" s="1"/>
  <c r="C427" i="4" a="1"/>
  <c r="C427" i="4" s="1"/>
  <c r="D427" i="4" a="1"/>
  <c r="D427" i="4" s="1"/>
  <c r="E427" i="4" a="1"/>
  <c r="E427" i="4" s="1"/>
  <c r="F427" i="4" a="1"/>
  <c r="F427" i="4" s="1"/>
  <c r="G427" i="4" a="1"/>
  <c r="G427" i="4" s="1"/>
  <c r="H427" i="4" a="1"/>
  <c r="H427" i="4" s="1"/>
  <c r="I427" i="4" a="1"/>
  <c r="I427" i="4" s="1"/>
  <c r="J427" i="4" a="1"/>
  <c r="J427" i="4" s="1"/>
  <c r="K427" i="4" a="1"/>
  <c r="K427" i="4" s="1"/>
  <c r="L427" i="4" a="1"/>
  <c r="L427" i="4" s="1"/>
  <c r="M427" i="4" a="1"/>
  <c r="M427" i="4" s="1"/>
  <c r="N427" i="4" a="1"/>
  <c r="N427" i="4" s="1"/>
  <c r="O427" i="4" a="1"/>
  <c r="O427" i="4" s="1"/>
  <c r="P427" i="4" a="1"/>
  <c r="P427" i="4" s="1"/>
  <c r="Q427" i="4" a="1"/>
  <c r="Q427" i="4" s="1"/>
  <c r="R427" i="4" a="1"/>
  <c r="R427" i="4" s="1"/>
  <c r="S427" i="4" a="1"/>
  <c r="S427" i="4" s="1"/>
  <c r="T427" i="4" a="1"/>
  <c r="T427" i="4" s="1"/>
  <c r="C428" i="4" a="1"/>
  <c r="C428" i="4" s="1"/>
  <c r="D428" i="4" a="1"/>
  <c r="D428" i="4" s="1"/>
  <c r="E428" i="4" a="1"/>
  <c r="E428" i="4" s="1"/>
  <c r="F428" i="4" a="1"/>
  <c r="F428" i="4" s="1"/>
  <c r="G428" i="4" a="1"/>
  <c r="G428" i="4" s="1"/>
  <c r="H428" i="4" a="1"/>
  <c r="H428" i="4" s="1"/>
  <c r="I428" i="4" a="1"/>
  <c r="I428" i="4" s="1"/>
  <c r="J428" i="4" a="1"/>
  <c r="J428" i="4" s="1"/>
  <c r="K428" i="4" a="1"/>
  <c r="K428" i="4" s="1"/>
  <c r="L428" i="4" a="1"/>
  <c r="L428" i="4" s="1"/>
  <c r="M428" i="4" a="1"/>
  <c r="M428" i="4" s="1"/>
  <c r="N428" i="4" a="1"/>
  <c r="N428" i="4" s="1"/>
  <c r="O428" i="4" a="1"/>
  <c r="O428" i="4" s="1"/>
  <c r="P428" i="4" a="1"/>
  <c r="P428" i="4" s="1"/>
  <c r="Q428" i="4" a="1"/>
  <c r="Q428" i="4" s="1"/>
  <c r="R428" i="4" a="1"/>
  <c r="R428" i="4" s="1"/>
  <c r="S428" i="4" a="1"/>
  <c r="S428" i="4" s="1"/>
  <c r="T428" i="4" a="1"/>
  <c r="T428" i="4" s="1"/>
  <c r="T398" i="4" a="1"/>
  <c r="T398" i="4" s="1"/>
  <c r="S398" i="4" a="1"/>
  <c r="S398" i="4" s="1"/>
  <c r="R398" i="4" a="1"/>
  <c r="R398" i="4" s="1"/>
  <c r="Q398" i="4" a="1"/>
  <c r="Q398" i="4" s="1"/>
  <c r="P398" i="4" a="1"/>
  <c r="P398" i="4" s="1"/>
  <c r="O398" i="4" a="1"/>
  <c r="O398" i="4" s="1"/>
  <c r="N398" i="4" a="1"/>
  <c r="N398" i="4" s="1"/>
  <c r="M398" i="4" a="1"/>
  <c r="M398" i="4" s="1"/>
  <c r="L398" i="4" a="1"/>
  <c r="L398" i="4" s="1"/>
  <c r="K398" i="4" a="1"/>
  <c r="K398" i="4" s="1"/>
  <c r="J398" i="4" a="1"/>
  <c r="J398" i="4" s="1"/>
  <c r="I398" i="4" a="1"/>
  <c r="I398" i="4" s="1"/>
  <c r="H398" i="4" a="1"/>
  <c r="H398" i="4" s="1"/>
  <c r="G398" i="4" a="1"/>
  <c r="G398" i="4" s="1"/>
  <c r="F398" i="4" a="1"/>
  <c r="F398" i="4" s="1"/>
  <c r="E398" i="4" a="1"/>
  <c r="E398" i="4" s="1"/>
  <c r="D398" i="4" a="1"/>
  <c r="D398" i="4" s="1"/>
  <c r="C398" i="4" a="1"/>
  <c r="C398" i="4" s="1"/>
  <c r="A463" i="4"/>
  <c r="A430" i="4"/>
  <c r="A394" i="4"/>
  <c r="C391" i="4" a="1"/>
  <c r="C391" i="4" s="1"/>
  <c r="D391" i="4" a="1"/>
  <c r="D391" i="4" s="1"/>
  <c r="E391" i="4" a="1"/>
  <c r="E391" i="4" s="1"/>
  <c r="F391" i="4" a="1"/>
  <c r="F391" i="4" s="1"/>
  <c r="G391" i="4" a="1"/>
  <c r="G391" i="4" s="1"/>
  <c r="H391" i="4" a="1"/>
  <c r="H391" i="4" s="1"/>
  <c r="I391" i="4" a="1"/>
  <c r="I391" i="4" s="1"/>
  <c r="J391" i="4" a="1"/>
  <c r="J391" i="4" s="1"/>
  <c r="K391" i="4" a="1"/>
  <c r="K391" i="4" s="1"/>
  <c r="L391" i="4" a="1"/>
  <c r="L391" i="4" s="1"/>
  <c r="M391" i="4" a="1"/>
  <c r="M391" i="4" s="1"/>
  <c r="N391" i="4" a="1"/>
  <c r="N391" i="4" s="1"/>
  <c r="O391" i="4" a="1"/>
  <c r="O391" i="4" s="1"/>
  <c r="P391" i="4" a="1"/>
  <c r="P391" i="4" s="1"/>
  <c r="Q391" i="4" a="1"/>
  <c r="Q391" i="4" s="1"/>
  <c r="R391" i="4" a="1"/>
  <c r="R391" i="4" s="1"/>
  <c r="S391" i="4" a="1"/>
  <c r="S391" i="4" s="1"/>
  <c r="T391" i="4" a="1"/>
  <c r="T391" i="4" s="1"/>
  <c r="C392" i="4" a="1"/>
  <c r="C392" i="4" s="1"/>
  <c r="D392" i="4" a="1"/>
  <c r="D392" i="4" s="1"/>
  <c r="E392" i="4" a="1"/>
  <c r="E392" i="4" s="1"/>
  <c r="F392" i="4" a="1"/>
  <c r="F392" i="4" s="1"/>
  <c r="G392" i="4" a="1"/>
  <c r="G392" i="4" s="1"/>
  <c r="H392" i="4" a="1"/>
  <c r="H392" i="4" s="1"/>
  <c r="I392" i="4" a="1"/>
  <c r="I392" i="4" s="1"/>
  <c r="J392" i="4" a="1"/>
  <c r="J392" i="4" s="1"/>
  <c r="K392" i="4" a="1"/>
  <c r="K392" i="4" s="1"/>
  <c r="L392" i="4" a="1"/>
  <c r="L392" i="4" s="1"/>
  <c r="M392" i="4" a="1"/>
  <c r="M392" i="4" s="1"/>
  <c r="N392" i="4" a="1"/>
  <c r="N392" i="4" s="1"/>
  <c r="O392" i="4" a="1"/>
  <c r="O392" i="4" s="1"/>
  <c r="P392" i="4" a="1"/>
  <c r="P392" i="4" s="1"/>
  <c r="Q392" i="4" a="1"/>
  <c r="Q392" i="4" s="1"/>
  <c r="R392" i="4" a="1"/>
  <c r="R392" i="4" s="1"/>
  <c r="S392" i="4" a="1"/>
  <c r="S392" i="4" s="1"/>
  <c r="T392" i="4" a="1"/>
  <c r="T392" i="4" s="1"/>
  <c r="B101" i="1" l="1"/>
  <c r="E101" i="1"/>
  <c r="F113" i="20" s="1"/>
  <c r="B102" i="1"/>
  <c r="E102" i="1"/>
  <c r="F114" i="20" s="1"/>
  <c r="E100" i="1"/>
  <c r="F112" i="20" s="1"/>
  <c r="B100" i="1"/>
  <c r="B95" i="1"/>
  <c r="C323" i="19" s="1"/>
  <c r="N92" i="20" a="1"/>
  <c r="N92" i="20" s="1"/>
  <c r="M92" i="20" a="1"/>
  <c r="M92" i="20" s="1"/>
  <c r="J92" i="20" a="1"/>
  <c r="J92" i="20" s="1"/>
  <c r="I92" i="20" a="1"/>
  <c r="I92" i="20" s="1"/>
  <c r="F92" i="20" a="1"/>
  <c r="F92" i="20" s="1"/>
  <c r="E92" i="20" a="1"/>
  <c r="E92" i="20" s="1"/>
  <c r="D92" i="20" a="1"/>
  <c r="D92" i="20" s="1"/>
  <c r="N91" i="20" a="1"/>
  <c r="N91" i="20" s="1"/>
  <c r="M91" i="20" a="1"/>
  <c r="M91" i="20" s="1"/>
  <c r="J91" i="20" a="1"/>
  <c r="J91" i="20" s="1"/>
  <c r="I91" i="20" a="1"/>
  <c r="I91" i="20" s="1"/>
  <c r="F91" i="20" a="1"/>
  <c r="F91" i="20" s="1"/>
  <c r="E91" i="20" a="1"/>
  <c r="E91" i="20" s="1"/>
  <c r="D91" i="20" a="1"/>
  <c r="D91" i="20" s="1"/>
  <c r="N90" i="20" a="1"/>
  <c r="N90" i="20" s="1"/>
  <c r="M90" i="20" a="1"/>
  <c r="M90" i="20" s="1"/>
  <c r="J90" i="20" a="1"/>
  <c r="J90" i="20" s="1"/>
  <c r="I90" i="20" a="1"/>
  <c r="I90" i="20" s="1"/>
  <c r="F90" i="20" a="1"/>
  <c r="F90" i="20" s="1"/>
  <c r="E90" i="20" a="1"/>
  <c r="E90" i="20" s="1"/>
  <c r="D90" i="20" a="1"/>
  <c r="D90" i="20" s="1"/>
  <c r="N89" i="20" a="1"/>
  <c r="N89" i="20" s="1"/>
  <c r="M89" i="20" a="1"/>
  <c r="M89" i="20" s="1"/>
  <c r="J89" i="20" a="1"/>
  <c r="J89" i="20" s="1"/>
  <c r="I89" i="20" a="1"/>
  <c r="I89" i="20" s="1"/>
  <c r="F89" i="20" a="1"/>
  <c r="F89" i="20" s="1"/>
  <c r="E89" i="20" a="1"/>
  <c r="E89" i="20" s="1"/>
  <c r="D89" i="20" a="1"/>
  <c r="D89" i="20" s="1"/>
  <c r="N88" i="20" a="1"/>
  <c r="N88" i="20" s="1"/>
  <c r="M88" i="20" a="1"/>
  <c r="M88" i="20" s="1"/>
  <c r="J88" i="20" a="1"/>
  <c r="J88" i="20" s="1"/>
  <c r="I88" i="20" a="1"/>
  <c r="I88" i="20" s="1"/>
  <c r="F88" i="20" a="1"/>
  <c r="F88" i="20" s="1"/>
  <c r="E88" i="20" a="1"/>
  <c r="E88" i="20" s="1"/>
  <c r="D88" i="20" a="1"/>
  <c r="D88" i="20" s="1"/>
  <c r="N87" i="20" a="1"/>
  <c r="N87" i="20" s="1"/>
  <c r="M87" i="20" a="1"/>
  <c r="M87" i="20" s="1"/>
  <c r="J87" i="20" a="1"/>
  <c r="J87" i="20" s="1"/>
  <c r="I87" i="20" a="1"/>
  <c r="I87" i="20" s="1"/>
  <c r="F87" i="20" a="1"/>
  <c r="F87" i="20" s="1"/>
  <c r="E87" i="20" a="1"/>
  <c r="E87" i="20" s="1"/>
  <c r="D87" i="20" a="1"/>
  <c r="D87" i="20" s="1"/>
  <c r="N86" i="20" a="1"/>
  <c r="N86" i="20" s="1"/>
  <c r="M86" i="20" a="1"/>
  <c r="M86" i="20" s="1"/>
  <c r="J86" i="20" a="1"/>
  <c r="J86" i="20" s="1"/>
  <c r="I86" i="20" a="1"/>
  <c r="I86" i="20" s="1"/>
  <c r="F86" i="20" a="1"/>
  <c r="F86" i="20" s="1"/>
  <c r="E86" i="20" a="1"/>
  <c r="E86" i="20" s="1"/>
  <c r="D86" i="20" a="1"/>
  <c r="D86" i="20" s="1"/>
  <c r="N85" i="20" a="1"/>
  <c r="N85" i="20" s="1"/>
  <c r="M85" i="20" a="1"/>
  <c r="M85" i="20" s="1"/>
  <c r="J85" i="20" a="1"/>
  <c r="J85" i="20" s="1"/>
  <c r="I85" i="20" a="1"/>
  <c r="I85" i="20" s="1"/>
  <c r="F85" i="20" a="1"/>
  <c r="F85" i="20" s="1"/>
  <c r="E85" i="20" a="1"/>
  <c r="E85" i="20" s="1"/>
  <c r="D85" i="20" a="1"/>
  <c r="D85" i="20" s="1"/>
  <c r="N84" i="20" a="1"/>
  <c r="N84" i="20" s="1"/>
  <c r="M84" i="20" a="1"/>
  <c r="M84" i="20" s="1"/>
  <c r="J84" i="20" a="1"/>
  <c r="J84" i="20" s="1"/>
  <c r="I84" i="20" a="1"/>
  <c r="I84" i="20" s="1"/>
  <c r="F84" i="20" a="1"/>
  <c r="F84" i="20" s="1"/>
  <c r="E84" i="20" a="1"/>
  <c r="E84" i="20" s="1"/>
  <c r="D84" i="20" a="1"/>
  <c r="D84" i="20" s="1"/>
  <c r="N83" i="20" a="1"/>
  <c r="N83" i="20" s="1"/>
  <c r="M83" i="20" a="1"/>
  <c r="M83" i="20" s="1"/>
  <c r="J83" i="20" a="1"/>
  <c r="J83" i="20" s="1"/>
  <c r="I83" i="20" a="1"/>
  <c r="I83" i="20" s="1"/>
  <c r="F83" i="20" a="1"/>
  <c r="F83" i="20" s="1"/>
  <c r="E83" i="20" a="1"/>
  <c r="E83" i="20" s="1"/>
  <c r="D83" i="20" a="1"/>
  <c r="D83" i="20" s="1"/>
  <c r="N82" i="20" a="1"/>
  <c r="N82" i="20" s="1"/>
  <c r="M82" i="20" a="1"/>
  <c r="M82" i="20" s="1"/>
  <c r="J82" i="20" a="1"/>
  <c r="J82" i="20" s="1"/>
  <c r="I82" i="20" a="1"/>
  <c r="I82" i="20" s="1"/>
  <c r="F82" i="20" a="1"/>
  <c r="F82" i="20" s="1"/>
  <c r="E82" i="20" a="1"/>
  <c r="E82" i="20" s="1"/>
  <c r="D82" i="20" a="1"/>
  <c r="D82" i="20" s="1"/>
  <c r="N81" i="20" a="1"/>
  <c r="N81" i="20" s="1"/>
  <c r="M81" i="20" a="1"/>
  <c r="M81" i="20" s="1"/>
  <c r="J81" i="20" a="1"/>
  <c r="J81" i="20" s="1"/>
  <c r="I81" i="20" a="1"/>
  <c r="I81" i="20" s="1"/>
  <c r="F81" i="20" a="1"/>
  <c r="F81" i="20" s="1"/>
  <c r="E81" i="20" a="1"/>
  <c r="E81" i="20" s="1"/>
  <c r="D81" i="20" a="1"/>
  <c r="D81" i="20" s="1"/>
  <c r="N80" i="20" a="1"/>
  <c r="N80" i="20" s="1"/>
  <c r="M80" i="20" a="1"/>
  <c r="M80" i="20" s="1"/>
  <c r="J80" i="20" a="1"/>
  <c r="J80" i="20" s="1"/>
  <c r="I80" i="20" a="1"/>
  <c r="I80" i="20" s="1"/>
  <c r="F80" i="20" a="1"/>
  <c r="F80" i="20" s="1"/>
  <c r="E80" i="20" a="1"/>
  <c r="E80" i="20" s="1"/>
  <c r="D80" i="20" a="1"/>
  <c r="D80" i="20" s="1"/>
  <c r="N79" i="20" a="1"/>
  <c r="N79" i="20" s="1"/>
  <c r="M79" i="20" a="1"/>
  <c r="M79" i="20" s="1"/>
  <c r="J79" i="20" a="1"/>
  <c r="J79" i="20" s="1"/>
  <c r="I79" i="20" a="1"/>
  <c r="I79" i="20" s="1"/>
  <c r="F79" i="20" a="1"/>
  <c r="F79" i="20" s="1"/>
  <c r="E79" i="20" a="1"/>
  <c r="E79" i="20" s="1"/>
  <c r="D79" i="20" a="1"/>
  <c r="D79" i="20" s="1"/>
  <c r="N78" i="20" a="1"/>
  <c r="N78" i="20" s="1"/>
  <c r="M78" i="20" a="1"/>
  <c r="M78" i="20" s="1"/>
  <c r="J78" i="20" a="1"/>
  <c r="J78" i="20" s="1"/>
  <c r="I78" i="20" a="1"/>
  <c r="I78" i="20" s="1"/>
  <c r="F78" i="20" a="1"/>
  <c r="F78" i="20" s="1"/>
  <c r="E78" i="20" a="1"/>
  <c r="E78" i="20" s="1"/>
  <c r="D78" i="20" a="1"/>
  <c r="D78" i="20" s="1"/>
  <c r="N77" i="20" a="1"/>
  <c r="N77" i="20" s="1"/>
  <c r="M77" i="20" a="1"/>
  <c r="M77" i="20" s="1"/>
  <c r="J77" i="20" a="1"/>
  <c r="J77" i="20" s="1"/>
  <c r="I77" i="20" a="1"/>
  <c r="I77" i="20" s="1"/>
  <c r="F77" i="20" a="1"/>
  <c r="F77" i="20" s="1"/>
  <c r="E77" i="20" a="1"/>
  <c r="E77" i="20" s="1"/>
  <c r="D77" i="20" a="1"/>
  <c r="D77" i="20" s="1"/>
  <c r="P69" i="20" a="1"/>
  <c r="P69" i="20" s="1"/>
  <c r="N69" i="20" a="1"/>
  <c r="N69" i="20" s="1"/>
  <c r="M69" i="20" a="1"/>
  <c r="M69" i="20" s="1"/>
  <c r="J69" i="20" a="1"/>
  <c r="J69" i="20" s="1"/>
  <c r="I69" i="20" a="1"/>
  <c r="I69" i="20" s="1"/>
  <c r="F69" i="20" a="1"/>
  <c r="F69" i="20" s="1"/>
  <c r="E69" i="20" a="1"/>
  <c r="E69" i="20" s="1"/>
  <c r="D69" i="20" a="1"/>
  <c r="D69" i="20" s="1"/>
  <c r="C69" i="20" a="1"/>
  <c r="C69" i="20" s="1"/>
  <c r="P68" i="20" a="1"/>
  <c r="P68" i="20" s="1"/>
  <c r="N68" i="20" a="1"/>
  <c r="N68" i="20" s="1"/>
  <c r="M68" i="20" a="1"/>
  <c r="M68" i="20" s="1"/>
  <c r="J68" i="20" a="1"/>
  <c r="J68" i="20" s="1"/>
  <c r="I68" i="20" a="1"/>
  <c r="I68" i="20" s="1"/>
  <c r="F68" i="20" a="1"/>
  <c r="F68" i="20" s="1"/>
  <c r="E68" i="20" a="1"/>
  <c r="E68" i="20" s="1"/>
  <c r="D68" i="20" a="1"/>
  <c r="D68" i="20" s="1"/>
  <c r="C68" i="20" a="1"/>
  <c r="C68" i="20" s="1"/>
  <c r="P67" i="20" a="1"/>
  <c r="P67" i="20" s="1"/>
  <c r="N67" i="20" a="1"/>
  <c r="N67" i="20" s="1"/>
  <c r="M67" i="20" a="1"/>
  <c r="M67" i="20" s="1"/>
  <c r="J67" i="20" a="1"/>
  <c r="J67" i="20" s="1"/>
  <c r="I67" i="20" a="1"/>
  <c r="I67" i="20" s="1"/>
  <c r="F67" i="20" a="1"/>
  <c r="F67" i="20" s="1"/>
  <c r="E67" i="20" a="1"/>
  <c r="E67" i="20" s="1"/>
  <c r="D67" i="20" a="1"/>
  <c r="D67" i="20" s="1"/>
  <c r="C67" i="20" a="1"/>
  <c r="C67" i="20" s="1"/>
  <c r="P66" i="20" a="1"/>
  <c r="P66" i="20" s="1"/>
  <c r="N66" i="20" a="1"/>
  <c r="N66" i="20" s="1"/>
  <c r="M66" i="20" a="1"/>
  <c r="M66" i="20" s="1"/>
  <c r="J66" i="20" a="1"/>
  <c r="J66" i="20" s="1"/>
  <c r="I66" i="20" a="1"/>
  <c r="I66" i="20" s="1"/>
  <c r="F66" i="20" a="1"/>
  <c r="F66" i="20" s="1"/>
  <c r="E66" i="20" a="1"/>
  <c r="E66" i="20" s="1"/>
  <c r="D66" i="20" a="1"/>
  <c r="D66" i="20" s="1"/>
  <c r="C66" i="20" a="1"/>
  <c r="C66" i="20" s="1"/>
  <c r="P65" i="20" a="1"/>
  <c r="P65" i="20" s="1"/>
  <c r="N65" i="20" a="1"/>
  <c r="N65" i="20" s="1"/>
  <c r="M65" i="20" a="1"/>
  <c r="M65" i="20" s="1"/>
  <c r="J65" i="20" a="1"/>
  <c r="J65" i="20" s="1"/>
  <c r="I65" i="20" a="1"/>
  <c r="I65" i="20" s="1"/>
  <c r="F65" i="20" a="1"/>
  <c r="F65" i="20" s="1"/>
  <c r="E65" i="20" a="1"/>
  <c r="E65" i="20" s="1"/>
  <c r="D65" i="20" a="1"/>
  <c r="D65" i="20" s="1"/>
  <c r="C65" i="20" a="1"/>
  <c r="C65" i="20" s="1"/>
  <c r="P64" i="20" a="1"/>
  <c r="P64" i="20" s="1"/>
  <c r="N64" i="20" a="1"/>
  <c r="N64" i="20" s="1"/>
  <c r="M64" i="20" a="1"/>
  <c r="M64" i="20" s="1"/>
  <c r="J64" i="20" a="1"/>
  <c r="J64" i="20" s="1"/>
  <c r="I64" i="20" a="1"/>
  <c r="I64" i="20" s="1"/>
  <c r="F64" i="20" a="1"/>
  <c r="F64" i="20" s="1"/>
  <c r="E64" i="20" a="1"/>
  <c r="E64" i="20" s="1"/>
  <c r="D64" i="20" a="1"/>
  <c r="D64" i="20" s="1"/>
  <c r="C64" i="20" a="1"/>
  <c r="C64" i="20" s="1"/>
  <c r="P63" i="20" a="1"/>
  <c r="P63" i="20" s="1"/>
  <c r="N63" i="20" a="1"/>
  <c r="N63" i="20" s="1"/>
  <c r="M63" i="20" a="1"/>
  <c r="M63" i="20" s="1"/>
  <c r="J63" i="20" a="1"/>
  <c r="J63" i="20" s="1"/>
  <c r="I63" i="20" a="1"/>
  <c r="I63" i="20" s="1"/>
  <c r="F63" i="20" a="1"/>
  <c r="F63" i="20" s="1"/>
  <c r="E63" i="20" a="1"/>
  <c r="E63" i="20" s="1"/>
  <c r="D63" i="20" a="1"/>
  <c r="D63" i="20" s="1"/>
  <c r="C63" i="20" a="1"/>
  <c r="C63" i="20" s="1"/>
  <c r="P62" i="20" a="1"/>
  <c r="P62" i="20" s="1"/>
  <c r="N62" i="20" a="1"/>
  <c r="N62" i="20" s="1"/>
  <c r="M62" i="20" a="1"/>
  <c r="M62" i="20" s="1"/>
  <c r="J62" i="20" a="1"/>
  <c r="J62" i="20" s="1"/>
  <c r="I62" i="20" a="1"/>
  <c r="I62" i="20" s="1"/>
  <c r="F62" i="20" a="1"/>
  <c r="F62" i="20" s="1"/>
  <c r="E62" i="20" a="1"/>
  <c r="E62" i="20" s="1"/>
  <c r="D62" i="20" a="1"/>
  <c r="D62" i="20" s="1"/>
  <c r="C62" i="20" a="1"/>
  <c r="C62" i="20" s="1"/>
  <c r="P61" i="20" a="1"/>
  <c r="P61" i="20" s="1"/>
  <c r="N61" i="20" a="1"/>
  <c r="N61" i="20" s="1"/>
  <c r="M61" i="20" a="1"/>
  <c r="M61" i="20" s="1"/>
  <c r="J61" i="20" a="1"/>
  <c r="J61" i="20" s="1"/>
  <c r="I61" i="20" a="1"/>
  <c r="I61" i="20" s="1"/>
  <c r="F61" i="20" a="1"/>
  <c r="F61" i="20" s="1"/>
  <c r="E61" i="20" a="1"/>
  <c r="E61" i="20" s="1"/>
  <c r="D61" i="20" a="1"/>
  <c r="D61" i="20" s="1"/>
  <c r="C61" i="20" a="1"/>
  <c r="C61" i="20" s="1"/>
  <c r="P60" i="20" a="1"/>
  <c r="P60" i="20" s="1"/>
  <c r="N60" i="20" a="1"/>
  <c r="N60" i="20" s="1"/>
  <c r="M60" i="20" a="1"/>
  <c r="M60" i="20" s="1"/>
  <c r="J60" i="20" a="1"/>
  <c r="J60" i="20" s="1"/>
  <c r="I60" i="20" a="1"/>
  <c r="I60" i="20" s="1"/>
  <c r="F60" i="20" a="1"/>
  <c r="F60" i="20" s="1"/>
  <c r="E60" i="20" a="1"/>
  <c r="E60" i="20" s="1"/>
  <c r="D60" i="20" a="1"/>
  <c r="D60" i="20" s="1"/>
  <c r="C60" i="20" a="1"/>
  <c r="C60" i="20" s="1"/>
  <c r="P59" i="20" a="1"/>
  <c r="P59" i="20" s="1"/>
  <c r="N59" i="20" a="1"/>
  <c r="N59" i="20" s="1"/>
  <c r="M59" i="20" a="1"/>
  <c r="M59" i="20" s="1"/>
  <c r="J59" i="20" a="1"/>
  <c r="J59" i="20" s="1"/>
  <c r="I59" i="20" a="1"/>
  <c r="I59" i="20" s="1"/>
  <c r="F59" i="20" a="1"/>
  <c r="F59" i="20" s="1"/>
  <c r="E59" i="20" a="1"/>
  <c r="E59" i="20" s="1"/>
  <c r="D59" i="20" a="1"/>
  <c r="D59" i="20" s="1"/>
  <c r="C59" i="20" a="1"/>
  <c r="C59" i="20" s="1"/>
  <c r="P58" i="20" a="1"/>
  <c r="P58" i="20" s="1"/>
  <c r="N58" i="20" a="1"/>
  <c r="N58" i="20" s="1"/>
  <c r="M58" i="20" a="1"/>
  <c r="M58" i="20" s="1"/>
  <c r="J58" i="20" a="1"/>
  <c r="J58" i="20" s="1"/>
  <c r="I58" i="20" a="1"/>
  <c r="I58" i="20" s="1"/>
  <c r="F58" i="20" a="1"/>
  <c r="F58" i="20" s="1"/>
  <c r="E58" i="20" a="1"/>
  <c r="E58" i="20" s="1"/>
  <c r="D58" i="20" a="1"/>
  <c r="D58" i="20" s="1"/>
  <c r="C58" i="20" a="1"/>
  <c r="C58" i="20" s="1"/>
  <c r="P57" i="20" a="1"/>
  <c r="P57" i="20" s="1"/>
  <c r="N57" i="20" a="1"/>
  <c r="N57" i="20" s="1"/>
  <c r="M57" i="20" a="1"/>
  <c r="M57" i="20" s="1"/>
  <c r="J57" i="20" a="1"/>
  <c r="J57" i="20" s="1"/>
  <c r="I57" i="20" a="1"/>
  <c r="I57" i="20" s="1"/>
  <c r="F57" i="20" a="1"/>
  <c r="F57" i="20" s="1"/>
  <c r="E57" i="20" a="1"/>
  <c r="E57" i="20" s="1"/>
  <c r="D57" i="20" a="1"/>
  <c r="D57" i="20" s="1"/>
  <c r="C57" i="20" a="1"/>
  <c r="C57" i="20" s="1"/>
  <c r="P56" i="20" a="1"/>
  <c r="P56" i="20" s="1"/>
  <c r="N56" i="20" a="1"/>
  <c r="N56" i="20" s="1"/>
  <c r="M56" i="20" a="1"/>
  <c r="M56" i="20" s="1"/>
  <c r="J56" i="20" a="1"/>
  <c r="J56" i="20" s="1"/>
  <c r="I56" i="20" a="1"/>
  <c r="I56" i="20" s="1"/>
  <c r="F56" i="20" a="1"/>
  <c r="F56" i="20" s="1"/>
  <c r="E56" i="20" a="1"/>
  <c r="E56" i="20" s="1"/>
  <c r="D56" i="20" a="1"/>
  <c r="D56" i="20" s="1"/>
  <c r="C56" i="20" a="1"/>
  <c r="C56" i="20" s="1"/>
  <c r="P55" i="20" a="1"/>
  <c r="P55" i="20" s="1"/>
  <c r="N55" i="20" a="1"/>
  <c r="N55" i="20" s="1"/>
  <c r="M55" i="20" a="1"/>
  <c r="M55" i="20" s="1"/>
  <c r="J55" i="20" a="1"/>
  <c r="J55" i="20" s="1"/>
  <c r="I55" i="20" a="1"/>
  <c r="I55" i="20" s="1"/>
  <c r="F55" i="20" a="1"/>
  <c r="F55" i="20" s="1"/>
  <c r="E55" i="20" a="1"/>
  <c r="E55" i="20" s="1"/>
  <c r="D55" i="20" a="1"/>
  <c r="D55" i="20" s="1"/>
  <c r="C55" i="20" a="1"/>
  <c r="C55" i="20" s="1"/>
  <c r="P54" i="20" a="1"/>
  <c r="P54" i="20" s="1"/>
  <c r="N54" i="20" a="1"/>
  <c r="N54" i="20" s="1"/>
  <c r="M54" i="20" a="1"/>
  <c r="M54" i="20" s="1"/>
  <c r="J54" i="20" a="1"/>
  <c r="J54" i="20" s="1"/>
  <c r="I54" i="20" a="1"/>
  <c r="I54" i="20" s="1"/>
  <c r="F54" i="20" a="1"/>
  <c r="F54" i="20" s="1"/>
  <c r="E54" i="20" a="1"/>
  <c r="E54" i="20" s="1"/>
  <c r="D54" i="20" a="1"/>
  <c r="D54" i="20" s="1"/>
  <c r="C54" i="20" a="1"/>
  <c r="C54" i="20" s="1"/>
  <c r="P53" i="20" a="1"/>
  <c r="P53" i="20" s="1"/>
  <c r="N53" i="20" a="1"/>
  <c r="N53" i="20" s="1"/>
  <c r="M53" i="20" a="1"/>
  <c r="M53" i="20" s="1"/>
  <c r="J53" i="20" a="1"/>
  <c r="J53" i="20" s="1"/>
  <c r="I53" i="20" a="1"/>
  <c r="I53" i="20" s="1"/>
  <c r="F53" i="20" a="1"/>
  <c r="F53" i="20" s="1"/>
  <c r="E53" i="20" a="1"/>
  <c r="E53" i="20" s="1"/>
  <c r="D53" i="20" a="1"/>
  <c r="D53" i="20" s="1"/>
  <c r="C53" i="20" a="1"/>
  <c r="C53" i="20" s="1"/>
  <c r="P52" i="20" a="1"/>
  <c r="P52" i="20" s="1"/>
  <c r="N52" i="20" a="1"/>
  <c r="N52" i="20" s="1"/>
  <c r="M52" i="20" a="1"/>
  <c r="M52" i="20" s="1"/>
  <c r="J52" i="20" a="1"/>
  <c r="J52" i="20" s="1"/>
  <c r="I52" i="20" a="1"/>
  <c r="I52" i="20" s="1"/>
  <c r="F52" i="20" a="1"/>
  <c r="F52" i="20" s="1"/>
  <c r="E52" i="20" a="1"/>
  <c r="E52" i="20" s="1"/>
  <c r="D52" i="20" a="1"/>
  <c r="D52" i="20" s="1"/>
  <c r="C52" i="20" a="1"/>
  <c r="C52" i="20" s="1"/>
  <c r="P51" i="20" a="1"/>
  <c r="P51" i="20" s="1"/>
  <c r="N51" i="20" a="1"/>
  <c r="N51" i="20" s="1"/>
  <c r="M51" i="20" a="1"/>
  <c r="M51" i="20" s="1"/>
  <c r="J51" i="20" a="1"/>
  <c r="J51" i="20" s="1"/>
  <c r="I51" i="20" a="1"/>
  <c r="I51" i="20" s="1"/>
  <c r="F51" i="20" a="1"/>
  <c r="F51" i="20" s="1"/>
  <c r="E51" i="20" a="1"/>
  <c r="E51" i="20" s="1"/>
  <c r="D51" i="20" a="1"/>
  <c r="D51" i="20" s="1"/>
  <c r="C51" i="20" a="1"/>
  <c r="C51" i="20" s="1"/>
  <c r="P50" i="20" a="1"/>
  <c r="P50" i="20" s="1"/>
  <c r="N50" i="20" a="1"/>
  <c r="N50" i="20" s="1"/>
  <c r="M50" i="20" a="1"/>
  <c r="M50" i="20" s="1"/>
  <c r="J50" i="20" a="1"/>
  <c r="J50" i="20" s="1"/>
  <c r="I50" i="20" a="1"/>
  <c r="I50" i="20" s="1"/>
  <c r="F50" i="20" a="1"/>
  <c r="F50" i="20" s="1"/>
  <c r="E50" i="20" a="1"/>
  <c r="E50" i="20" s="1"/>
  <c r="D50" i="20" a="1"/>
  <c r="D50" i="20" s="1"/>
  <c r="C50" i="20" a="1"/>
  <c r="C50" i="20" s="1"/>
  <c r="P49" i="20" a="1"/>
  <c r="P49" i="20" s="1"/>
  <c r="N49" i="20" a="1"/>
  <c r="N49" i="20" s="1"/>
  <c r="M49" i="20" a="1"/>
  <c r="M49" i="20" s="1"/>
  <c r="J49" i="20" a="1"/>
  <c r="J49" i="20" s="1"/>
  <c r="I49" i="20" a="1"/>
  <c r="I49" i="20" s="1"/>
  <c r="F49" i="20" a="1"/>
  <c r="F49" i="20" s="1"/>
  <c r="E49" i="20" a="1"/>
  <c r="E49" i="20" s="1"/>
  <c r="D49" i="20" a="1"/>
  <c r="D49" i="20" s="1"/>
  <c r="C49" i="20" a="1"/>
  <c r="C49" i="20" s="1"/>
  <c r="P48" i="20" a="1"/>
  <c r="P48" i="20" s="1"/>
  <c r="N48" i="20" a="1"/>
  <c r="N48" i="20" s="1"/>
  <c r="M48" i="20" a="1"/>
  <c r="M48" i="20" s="1"/>
  <c r="J48" i="20" a="1"/>
  <c r="J48" i="20" s="1"/>
  <c r="I48" i="20" a="1"/>
  <c r="I48" i="20" s="1"/>
  <c r="F48" i="20" a="1"/>
  <c r="F48" i="20" s="1"/>
  <c r="E48" i="20" a="1"/>
  <c r="E48" i="20" s="1"/>
  <c r="D48" i="20" a="1"/>
  <c r="D48" i="20" s="1"/>
  <c r="C48" i="20" a="1"/>
  <c r="C48" i="20" s="1"/>
  <c r="P47" i="20" a="1"/>
  <c r="P47" i="20" s="1"/>
  <c r="N47" i="20" a="1"/>
  <c r="N47" i="20" s="1"/>
  <c r="M47" i="20" a="1"/>
  <c r="M47" i="20" s="1"/>
  <c r="J47" i="20" a="1"/>
  <c r="J47" i="20" s="1"/>
  <c r="I47" i="20" a="1"/>
  <c r="I47" i="20" s="1"/>
  <c r="F47" i="20" a="1"/>
  <c r="F47" i="20" s="1"/>
  <c r="E47" i="20" a="1"/>
  <c r="E47" i="20" s="1"/>
  <c r="D47" i="20" a="1"/>
  <c r="D47" i="20" s="1"/>
  <c r="C47" i="20" a="1"/>
  <c r="C47" i="20" s="1"/>
  <c r="P46" i="20" a="1"/>
  <c r="P46" i="20" s="1"/>
  <c r="N46" i="20" a="1"/>
  <c r="N46" i="20" s="1"/>
  <c r="M46" i="20" a="1"/>
  <c r="M46" i="20" s="1"/>
  <c r="J46" i="20" a="1"/>
  <c r="J46" i="20" s="1"/>
  <c r="I46" i="20" a="1"/>
  <c r="I46" i="20" s="1"/>
  <c r="F46" i="20" a="1"/>
  <c r="F46" i="20" s="1"/>
  <c r="E46" i="20" a="1"/>
  <c r="E46" i="20" s="1"/>
  <c r="D46" i="20" a="1"/>
  <c r="D46" i="20" s="1"/>
  <c r="C46" i="20" a="1"/>
  <c r="C46" i="20" s="1"/>
  <c r="P45" i="20" a="1"/>
  <c r="P45" i="20" s="1"/>
  <c r="N45" i="20" a="1"/>
  <c r="N45" i="20" s="1"/>
  <c r="M45" i="20" a="1"/>
  <c r="M45" i="20" s="1"/>
  <c r="J45" i="20" a="1"/>
  <c r="J45" i="20" s="1"/>
  <c r="I45" i="20" a="1"/>
  <c r="I45" i="20" s="1"/>
  <c r="F45" i="20" a="1"/>
  <c r="F45" i="20" s="1"/>
  <c r="E45" i="20" a="1"/>
  <c r="E45" i="20" s="1"/>
  <c r="D45" i="20" a="1"/>
  <c r="D45" i="20" s="1"/>
  <c r="C45" i="20" a="1"/>
  <c r="C45" i="20" s="1"/>
  <c r="P44" i="20" a="1"/>
  <c r="P44" i="20" s="1"/>
  <c r="N44" i="20" a="1"/>
  <c r="N44" i="20" s="1"/>
  <c r="M44" i="20" a="1"/>
  <c r="M44" i="20" s="1"/>
  <c r="J44" i="20" a="1"/>
  <c r="J44" i="20" s="1"/>
  <c r="I44" i="20" a="1"/>
  <c r="I44" i="20" s="1"/>
  <c r="F44" i="20" a="1"/>
  <c r="F44" i="20" s="1"/>
  <c r="E44" i="20" a="1"/>
  <c r="E44" i="20" s="1"/>
  <c r="D44" i="20" a="1"/>
  <c r="D44" i="20" s="1"/>
  <c r="C44" i="20" a="1"/>
  <c r="C44" i="20" s="1"/>
  <c r="P43" i="20" a="1"/>
  <c r="P43" i="20" s="1"/>
  <c r="N43" i="20" a="1"/>
  <c r="N43" i="20" s="1"/>
  <c r="M43" i="20" a="1"/>
  <c r="M43" i="20" s="1"/>
  <c r="J43" i="20" a="1"/>
  <c r="J43" i="20" s="1"/>
  <c r="I43" i="20" a="1"/>
  <c r="I43" i="20" s="1"/>
  <c r="F43" i="20" a="1"/>
  <c r="F43" i="20" s="1"/>
  <c r="E43" i="20" a="1"/>
  <c r="E43" i="20" s="1"/>
  <c r="D43" i="20" a="1"/>
  <c r="D43" i="20" s="1"/>
  <c r="C43" i="20" a="1"/>
  <c r="C43" i="20" s="1"/>
  <c r="P42" i="20" a="1"/>
  <c r="P42" i="20" s="1"/>
  <c r="N42" i="20" a="1"/>
  <c r="N42" i="20" s="1"/>
  <c r="M42" i="20" a="1"/>
  <c r="M42" i="20" s="1"/>
  <c r="J42" i="20" a="1"/>
  <c r="J42" i="20" s="1"/>
  <c r="I42" i="20" a="1"/>
  <c r="I42" i="20" s="1"/>
  <c r="F42" i="20" a="1"/>
  <c r="F42" i="20" s="1"/>
  <c r="E42" i="20" a="1"/>
  <c r="E42" i="20" s="1"/>
  <c r="D42" i="20" a="1"/>
  <c r="D42" i="20" s="1"/>
  <c r="C42" i="20" a="1"/>
  <c r="C42" i="20" s="1"/>
  <c r="P41" i="20" a="1"/>
  <c r="P41" i="20" s="1"/>
  <c r="N41" i="20" a="1"/>
  <c r="N41" i="20" s="1"/>
  <c r="M41" i="20" a="1"/>
  <c r="M41" i="20" s="1"/>
  <c r="J41" i="20" a="1"/>
  <c r="J41" i="20" s="1"/>
  <c r="I41" i="20" a="1"/>
  <c r="I41" i="20" s="1"/>
  <c r="F41" i="20" a="1"/>
  <c r="F41" i="20" s="1"/>
  <c r="E41" i="20" a="1"/>
  <c r="E41" i="20" s="1"/>
  <c r="D41" i="20" a="1"/>
  <c r="D41" i="20" s="1"/>
  <c r="C41" i="20" a="1"/>
  <c r="C41" i="20" s="1"/>
  <c r="P40" i="20" a="1"/>
  <c r="P40" i="20" s="1"/>
  <c r="N40" i="20" a="1"/>
  <c r="N40" i="20" s="1"/>
  <c r="M40" i="20" a="1"/>
  <c r="M40" i="20" s="1"/>
  <c r="J40" i="20" a="1"/>
  <c r="J40" i="20" s="1"/>
  <c r="I40" i="20" a="1"/>
  <c r="I40" i="20" s="1"/>
  <c r="F40" i="20" a="1"/>
  <c r="F40" i="20" s="1"/>
  <c r="E40" i="20" a="1"/>
  <c r="E40" i="20" s="1"/>
  <c r="D40" i="20" a="1"/>
  <c r="D40" i="20" s="1"/>
  <c r="C40" i="20" a="1"/>
  <c r="C40" i="20" s="1"/>
  <c r="P39" i="20" a="1"/>
  <c r="P39" i="20" s="1"/>
  <c r="N39" i="20" a="1"/>
  <c r="N39" i="20" s="1"/>
  <c r="M39" i="20" a="1"/>
  <c r="M39" i="20" s="1"/>
  <c r="J39" i="20" a="1"/>
  <c r="J39" i="20" s="1"/>
  <c r="I39" i="20" a="1"/>
  <c r="I39" i="20" s="1"/>
  <c r="F39" i="20" a="1"/>
  <c r="F39" i="20" s="1"/>
  <c r="E39" i="20" a="1"/>
  <c r="E39" i="20" s="1"/>
  <c r="D39" i="20" a="1"/>
  <c r="D39" i="20" s="1"/>
  <c r="C39" i="20" a="1"/>
  <c r="C39" i="20" s="1"/>
  <c r="P33" i="20" a="1"/>
  <c r="P33" i="20" s="1"/>
  <c r="N33" i="20" a="1"/>
  <c r="N33" i="20" s="1"/>
  <c r="M33" i="20" a="1"/>
  <c r="M33" i="20" s="1"/>
  <c r="J33" i="20" a="1"/>
  <c r="J33" i="20" s="1"/>
  <c r="I33" i="20" a="1"/>
  <c r="I33" i="20" s="1"/>
  <c r="F33" i="20" a="1"/>
  <c r="F33" i="20" s="1"/>
  <c r="E33" i="20" a="1"/>
  <c r="E33" i="20" s="1"/>
  <c r="D33" i="20" a="1"/>
  <c r="D33" i="20" s="1"/>
  <c r="C33" i="20" a="1"/>
  <c r="C33" i="20" s="1"/>
  <c r="P32" i="20" a="1"/>
  <c r="P32" i="20" s="1"/>
  <c r="N32" i="20" a="1"/>
  <c r="N32" i="20" s="1"/>
  <c r="M32" i="20" a="1"/>
  <c r="M32" i="20" s="1"/>
  <c r="J32" i="20" a="1"/>
  <c r="J32" i="20" s="1"/>
  <c r="I32" i="20" a="1"/>
  <c r="I32" i="20" s="1"/>
  <c r="F32" i="20" a="1"/>
  <c r="F32" i="20" s="1"/>
  <c r="E32" i="20" a="1"/>
  <c r="E32" i="20" s="1"/>
  <c r="D32" i="20" a="1"/>
  <c r="D32" i="20" s="1"/>
  <c r="C32" i="20" a="1"/>
  <c r="C32" i="20" s="1"/>
  <c r="P31" i="20" a="1"/>
  <c r="P31" i="20" s="1"/>
  <c r="N31" i="20" a="1"/>
  <c r="N31" i="20" s="1"/>
  <c r="M31" i="20" a="1"/>
  <c r="M31" i="20" s="1"/>
  <c r="J31" i="20" a="1"/>
  <c r="J31" i="20" s="1"/>
  <c r="I31" i="20" a="1"/>
  <c r="I31" i="20" s="1"/>
  <c r="F31" i="20" a="1"/>
  <c r="F31" i="20" s="1"/>
  <c r="E31" i="20" a="1"/>
  <c r="E31" i="20" s="1"/>
  <c r="D31" i="20" a="1"/>
  <c r="D31" i="20" s="1"/>
  <c r="C31" i="20" a="1"/>
  <c r="C31" i="20" s="1"/>
  <c r="P30" i="20" a="1"/>
  <c r="P30" i="20" s="1"/>
  <c r="N30" i="20" a="1"/>
  <c r="N30" i="20" s="1"/>
  <c r="M30" i="20" a="1"/>
  <c r="M30" i="20" s="1"/>
  <c r="J30" i="20" a="1"/>
  <c r="J30" i="20" s="1"/>
  <c r="I30" i="20" a="1"/>
  <c r="I30" i="20" s="1"/>
  <c r="F30" i="20" a="1"/>
  <c r="F30" i="20" s="1"/>
  <c r="E30" i="20" a="1"/>
  <c r="E30" i="20" s="1"/>
  <c r="D30" i="20" a="1"/>
  <c r="D30" i="20" s="1"/>
  <c r="C30" i="20" a="1"/>
  <c r="C30" i="20" s="1"/>
  <c r="P29" i="20" a="1"/>
  <c r="P29" i="20" s="1"/>
  <c r="N29" i="20" a="1"/>
  <c r="N29" i="20" s="1"/>
  <c r="M29" i="20" a="1"/>
  <c r="M29" i="20" s="1"/>
  <c r="J29" i="20" a="1"/>
  <c r="J29" i="20" s="1"/>
  <c r="I29" i="20" a="1"/>
  <c r="I29" i="20" s="1"/>
  <c r="F29" i="20" a="1"/>
  <c r="F29" i="20" s="1"/>
  <c r="E29" i="20" a="1"/>
  <c r="E29" i="20" s="1"/>
  <c r="D29" i="20" a="1"/>
  <c r="D29" i="20" s="1"/>
  <c r="C29" i="20" a="1"/>
  <c r="C29" i="20" s="1"/>
  <c r="P28" i="20" a="1"/>
  <c r="P28" i="20" s="1"/>
  <c r="N28" i="20" a="1"/>
  <c r="N28" i="20" s="1"/>
  <c r="M28" i="20" a="1"/>
  <c r="M28" i="20" s="1"/>
  <c r="J28" i="20" a="1"/>
  <c r="J28" i="20" s="1"/>
  <c r="I28" i="20" a="1"/>
  <c r="I28" i="20" s="1"/>
  <c r="F28" i="20" a="1"/>
  <c r="F28" i="20" s="1"/>
  <c r="E28" i="20" a="1"/>
  <c r="E28" i="20" s="1"/>
  <c r="D28" i="20" a="1"/>
  <c r="D28" i="20" s="1"/>
  <c r="C28" i="20" a="1"/>
  <c r="C28" i="20" s="1"/>
  <c r="P27" i="20" a="1"/>
  <c r="P27" i="20" s="1"/>
  <c r="N27" i="20" a="1"/>
  <c r="N27" i="20" s="1"/>
  <c r="M27" i="20" a="1"/>
  <c r="M27" i="20" s="1"/>
  <c r="J27" i="20" a="1"/>
  <c r="J27" i="20" s="1"/>
  <c r="I27" i="20" a="1"/>
  <c r="I27" i="20" s="1"/>
  <c r="F27" i="20" a="1"/>
  <c r="F27" i="20" s="1"/>
  <c r="E27" i="20" a="1"/>
  <c r="E27" i="20" s="1"/>
  <c r="D27" i="20" a="1"/>
  <c r="D27" i="20" s="1"/>
  <c r="C27" i="20" a="1"/>
  <c r="C27" i="20" s="1"/>
  <c r="P26" i="20" a="1"/>
  <c r="P26" i="20" s="1"/>
  <c r="N26" i="20" a="1"/>
  <c r="N26" i="20" s="1"/>
  <c r="M26" i="20" a="1"/>
  <c r="M26" i="20" s="1"/>
  <c r="J26" i="20" a="1"/>
  <c r="J26" i="20" s="1"/>
  <c r="I26" i="20" a="1"/>
  <c r="I26" i="20" s="1"/>
  <c r="F26" i="20" a="1"/>
  <c r="F26" i="20" s="1"/>
  <c r="E26" i="20" a="1"/>
  <c r="E26" i="20" s="1"/>
  <c r="D26" i="20" a="1"/>
  <c r="D26" i="20" s="1"/>
  <c r="C26" i="20" a="1"/>
  <c r="C26" i="20" s="1"/>
  <c r="P25" i="20" a="1"/>
  <c r="P25" i="20" s="1"/>
  <c r="N25" i="20" a="1"/>
  <c r="N25" i="20" s="1"/>
  <c r="M25" i="20" a="1"/>
  <c r="M25" i="20" s="1"/>
  <c r="J25" i="20" a="1"/>
  <c r="J25" i="20" s="1"/>
  <c r="I25" i="20" a="1"/>
  <c r="I25" i="20" s="1"/>
  <c r="F25" i="20" a="1"/>
  <c r="F25" i="20" s="1"/>
  <c r="E25" i="20" a="1"/>
  <c r="E25" i="20" s="1"/>
  <c r="D25" i="20" a="1"/>
  <c r="D25" i="20" s="1"/>
  <c r="C25" i="20" a="1"/>
  <c r="C25" i="20" s="1"/>
  <c r="P24" i="20" a="1"/>
  <c r="P24" i="20" s="1"/>
  <c r="N24" i="20" a="1"/>
  <c r="N24" i="20" s="1"/>
  <c r="M24" i="20" a="1"/>
  <c r="M24" i="20" s="1"/>
  <c r="J24" i="20" a="1"/>
  <c r="J24" i="20" s="1"/>
  <c r="I24" i="20" a="1"/>
  <c r="I24" i="20" s="1"/>
  <c r="F24" i="20" a="1"/>
  <c r="F24" i="20" s="1"/>
  <c r="E24" i="20" a="1"/>
  <c r="E24" i="20" s="1"/>
  <c r="D24" i="20" a="1"/>
  <c r="D24" i="20" s="1"/>
  <c r="C24" i="20" a="1"/>
  <c r="C24" i="20" s="1"/>
  <c r="P23" i="20" a="1"/>
  <c r="P23" i="20" s="1"/>
  <c r="N23" i="20" a="1"/>
  <c r="N23" i="20" s="1"/>
  <c r="M23" i="20" a="1"/>
  <c r="M23" i="20" s="1"/>
  <c r="J23" i="20" a="1"/>
  <c r="J23" i="20" s="1"/>
  <c r="I23" i="20" a="1"/>
  <c r="I23" i="20" s="1"/>
  <c r="F23" i="20" a="1"/>
  <c r="F23" i="20" s="1"/>
  <c r="E23" i="20" a="1"/>
  <c r="E23" i="20" s="1"/>
  <c r="D23" i="20" a="1"/>
  <c r="D23" i="20" s="1"/>
  <c r="C23" i="20" a="1"/>
  <c r="C23" i="20" s="1"/>
  <c r="P22" i="20" a="1"/>
  <c r="P22" i="20" s="1"/>
  <c r="N22" i="20" a="1"/>
  <c r="N22" i="20" s="1"/>
  <c r="M22" i="20" a="1"/>
  <c r="M22" i="20" s="1"/>
  <c r="J22" i="20" a="1"/>
  <c r="J22" i="20" s="1"/>
  <c r="I22" i="20" a="1"/>
  <c r="I22" i="20" s="1"/>
  <c r="F22" i="20" a="1"/>
  <c r="F22" i="20" s="1"/>
  <c r="E22" i="20" a="1"/>
  <c r="E22" i="20" s="1"/>
  <c r="D22" i="20" a="1"/>
  <c r="D22" i="20" s="1"/>
  <c r="C22" i="20" a="1"/>
  <c r="C22" i="20" s="1"/>
  <c r="P21" i="20" a="1"/>
  <c r="P21" i="20" s="1"/>
  <c r="N21" i="20" a="1"/>
  <c r="N21" i="20" s="1"/>
  <c r="M21" i="20" a="1"/>
  <c r="M21" i="20" s="1"/>
  <c r="J21" i="20" a="1"/>
  <c r="J21" i="20" s="1"/>
  <c r="I21" i="20" a="1"/>
  <c r="I21" i="20" s="1"/>
  <c r="F21" i="20" a="1"/>
  <c r="F21" i="20" s="1"/>
  <c r="E21" i="20" a="1"/>
  <c r="E21" i="20" s="1"/>
  <c r="D21" i="20" a="1"/>
  <c r="D21" i="20" s="1"/>
  <c r="C21" i="20" a="1"/>
  <c r="C21" i="20" s="1"/>
  <c r="P20" i="20" a="1"/>
  <c r="P20" i="20" s="1"/>
  <c r="N20" i="20" a="1"/>
  <c r="N20" i="20" s="1"/>
  <c r="M20" i="20" a="1"/>
  <c r="M20" i="20" s="1"/>
  <c r="J20" i="20" a="1"/>
  <c r="J20" i="20" s="1"/>
  <c r="I20" i="20" a="1"/>
  <c r="I20" i="20" s="1"/>
  <c r="F20" i="20" a="1"/>
  <c r="F20" i="20" s="1"/>
  <c r="E20" i="20" a="1"/>
  <c r="E20" i="20" s="1"/>
  <c r="D20" i="20" a="1"/>
  <c r="D20" i="20" s="1"/>
  <c r="C20" i="20" a="1"/>
  <c r="C20" i="20" s="1"/>
  <c r="P19" i="20" a="1"/>
  <c r="P19" i="20" s="1"/>
  <c r="N19" i="20" a="1"/>
  <c r="N19" i="20" s="1"/>
  <c r="M19" i="20" a="1"/>
  <c r="M19" i="20" s="1"/>
  <c r="J19" i="20" a="1"/>
  <c r="J19" i="20" s="1"/>
  <c r="I19" i="20" a="1"/>
  <c r="I19" i="20" s="1"/>
  <c r="F19" i="20" a="1"/>
  <c r="F19" i="20" s="1"/>
  <c r="E19" i="20" a="1"/>
  <c r="E19" i="20" s="1"/>
  <c r="D19" i="20" a="1"/>
  <c r="D19" i="20" s="1"/>
  <c r="C19" i="20" a="1"/>
  <c r="C19" i="20" s="1"/>
  <c r="P18" i="20" a="1"/>
  <c r="P18" i="20" s="1"/>
  <c r="N18" i="20" a="1"/>
  <c r="N18" i="20" s="1"/>
  <c r="M18" i="20" a="1"/>
  <c r="M18" i="20" s="1"/>
  <c r="J18" i="20" a="1"/>
  <c r="J18" i="20" s="1"/>
  <c r="I18" i="20" a="1"/>
  <c r="I18" i="20" s="1"/>
  <c r="F18" i="20" a="1"/>
  <c r="F18" i="20" s="1"/>
  <c r="E18" i="20" a="1"/>
  <c r="E18" i="20" s="1"/>
  <c r="D18" i="20" a="1"/>
  <c r="D18" i="20" s="1"/>
  <c r="C18" i="20" a="1"/>
  <c r="C18" i="20" s="1"/>
  <c r="P17" i="20" a="1"/>
  <c r="P17" i="20" s="1"/>
  <c r="N17" i="20" a="1"/>
  <c r="N17" i="20" s="1"/>
  <c r="M17" i="20" a="1"/>
  <c r="M17" i="20" s="1"/>
  <c r="J17" i="20" a="1"/>
  <c r="J17" i="20" s="1"/>
  <c r="I17" i="20" a="1"/>
  <c r="I17" i="20" s="1"/>
  <c r="F17" i="20" a="1"/>
  <c r="F17" i="20" s="1"/>
  <c r="E17" i="20" a="1"/>
  <c r="E17" i="20" s="1"/>
  <c r="D17" i="20" a="1"/>
  <c r="D17" i="20" s="1"/>
  <c r="C17" i="20" a="1"/>
  <c r="C17" i="20" s="1"/>
  <c r="P16" i="20" a="1"/>
  <c r="P16" i="20" s="1"/>
  <c r="N16" i="20" a="1"/>
  <c r="N16" i="20" s="1"/>
  <c r="M16" i="20" a="1"/>
  <c r="M16" i="20" s="1"/>
  <c r="J16" i="20" a="1"/>
  <c r="J16" i="20" s="1"/>
  <c r="I16" i="20" a="1"/>
  <c r="I16" i="20" s="1"/>
  <c r="F16" i="20" a="1"/>
  <c r="F16" i="20" s="1"/>
  <c r="E16" i="20" a="1"/>
  <c r="E16" i="20" s="1"/>
  <c r="D16" i="20" a="1"/>
  <c r="D16" i="20" s="1"/>
  <c r="C16" i="20" a="1"/>
  <c r="C16" i="20" s="1"/>
  <c r="P15" i="20" a="1"/>
  <c r="P15" i="20" s="1"/>
  <c r="N15" i="20" a="1"/>
  <c r="N15" i="20" s="1"/>
  <c r="M15" i="20" a="1"/>
  <c r="M15" i="20" s="1"/>
  <c r="J15" i="20" a="1"/>
  <c r="J15" i="20" s="1"/>
  <c r="I15" i="20" a="1"/>
  <c r="I15" i="20" s="1"/>
  <c r="F15" i="20" a="1"/>
  <c r="F15" i="20" s="1"/>
  <c r="E15" i="20" a="1"/>
  <c r="E15" i="20" s="1"/>
  <c r="D15" i="20" a="1"/>
  <c r="D15" i="20" s="1"/>
  <c r="C15" i="20" a="1"/>
  <c r="C15" i="20" s="1"/>
  <c r="P14" i="20" a="1"/>
  <c r="P14" i="20" s="1"/>
  <c r="N14" i="20" a="1"/>
  <c r="N14" i="20" s="1"/>
  <c r="M14" i="20" a="1"/>
  <c r="M14" i="20" s="1"/>
  <c r="J14" i="20" a="1"/>
  <c r="J14" i="20" s="1"/>
  <c r="I14" i="20" a="1"/>
  <c r="I14" i="20" s="1"/>
  <c r="F14" i="20" a="1"/>
  <c r="F14" i="20" s="1"/>
  <c r="E14" i="20" a="1"/>
  <c r="E14" i="20" s="1"/>
  <c r="D14" i="20" a="1"/>
  <c r="D14" i="20" s="1"/>
  <c r="C14" i="20" a="1"/>
  <c r="C14" i="20" s="1"/>
  <c r="P13" i="20" a="1"/>
  <c r="P13" i="20" s="1"/>
  <c r="N13" i="20" a="1"/>
  <c r="N13" i="20" s="1"/>
  <c r="M13" i="20" a="1"/>
  <c r="M13" i="20" s="1"/>
  <c r="J13" i="20" a="1"/>
  <c r="J13" i="20" s="1"/>
  <c r="I13" i="20" a="1"/>
  <c r="I13" i="20" s="1"/>
  <c r="F13" i="20" a="1"/>
  <c r="F13" i="20" s="1"/>
  <c r="E13" i="20" a="1"/>
  <c r="E13" i="20" s="1"/>
  <c r="D13" i="20" a="1"/>
  <c r="D13" i="20" s="1"/>
  <c r="C13" i="20" a="1"/>
  <c r="C13" i="20" s="1"/>
  <c r="P12" i="20" a="1"/>
  <c r="P12" i="20" s="1"/>
  <c r="N12" i="20" a="1"/>
  <c r="N12" i="20" s="1"/>
  <c r="M12" i="20" a="1"/>
  <c r="M12" i="20" s="1"/>
  <c r="J12" i="20" a="1"/>
  <c r="J12" i="20" s="1"/>
  <c r="I12" i="20" a="1"/>
  <c r="I12" i="20" s="1"/>
  <c r="F12" i="20" a="1"/>
  <c r="F12" i="20" s="1"/>
  <c r="E12" i="20" a="1"/>
  <c r="E12" i="20" s="1"/>
  <c r="D12" i="20" a="1"/>
  <c r="D12" i="20" s="1"/>
  <c r="C12" i="20" a="1"/>
  <c r="C12" i="20" s="1"/>
  <c r="P11" i="20" a="1"/>
  <c r="P11" i="20" s="1"/>
  <c r="N11" i="20" a="1"/>
  <c r="N11" i="20" s="1"/>
  <c r="M11" i="20" a="1"/>
  <c r="M11" i="20" s="1"/>
  <c r="J11" i="20" a="1"/>
  <c r="J11" i="20" s="1"/>
  <c r="I11" i="20" a="1"/>
  <c r="I11" i="20" s="1"/>
  <c r="F11" i="20" a="1"/>
  <c r="F11" i="20" s="1"/>
  <c r="E11" i="20" a="1"/>
  <c r="E11" i="20" s="1"/>
  <c r="D11" i="20" a="1"/>
  <c r="D11" i="20" s="1"/>
  <c r="C11" i="20" a="1"/>
  <c r="C11" i="20" s="1"/>
  <c r="P10" i="20" a="1"/>
  <c r="P10" i="20" s="1"/>
  <c r="N10" i="20" a="1"/>
  <c r="N10" i="20" s="1"/>
  <c r="M10" i="20" a="1"/>
  <c r="M10" i="20" s="1"/>
  <c r="J10" i="20" a="1"/>
  <c r="J10" i="20" s="1"/>
  <c r="I10" i="20" a="1"/>
  <c r="I10" i="20" s="1"/>
  <c r="F10" i="20" a="1"/>
  <c r="F10" i="20" s="1"/>
  <c r="E10" i="20" a="1"/>
  <c r="E10" i="20" s="1"/>
  <c r="D10" i="20" a="1"/>
  <c r="D10" i="20" s="1"/>
  <c r="C10" i="20" a="1"/>
  <c r="C10" i="20" s="1"/>
  <c r="P9" i="20" a="1"/>
  <c r="P9" i="20" s="1"/>
  <c r="N9" i="20" a="1"/>
  <c r="N9" i="20" s="1"/>
  <c r="M9" i="20" a="1"/>
  <c r="M9" i="20" s="1"/>
  <c r="J9" i="20" a="1"/>
  <c r="J9" i="20" s="1"/>
  <c r="I9" i="20" a="1"/>
  <c r="I9" i="20" s="1"/>
  <c r="F9" i="20" a="1"/>
  <c r="F9" i="20" s="1"/>
  <c r="E9" i="20" a="1"/>
  <c r="E9" i="20" s="1"/>
  <c r="D9" i="20" a="1"/>
  <c r="D9" i="20" s="1"/>
  <c r="C9" i="20" a="1"/>
  <c r="C9" i="20" s="1"/>
  <c r="C77" i="20" a="1"/>
  <c r="C77" i="20" s="1"/>
  <c r="C78" i="20" a="1"/>
  <c r="C78" i="20" s="1"/>
  <c r="C79" i="20" a="1"/>
  <c r="C79" i="20" s="1"/>
  <c r="C80" i="20" a="1"/>
  <c r="C80" i="20" s="1"/>
  <c r="C81" i="20" a="1"/>
  <c r="C81" i="20" s="1"/>
  <c r="C82" i="20" a="1"/>
  <c r="C82" i="20" s="1"/>
  <c r="C83" i="20" a="1"/>
  <c r="C83" i="20" s="1"/>
  <c r="C84" i="20" a="1"/>
  <c r="C84" i="20" s="1"/>
  <c r="C85" i="20" a="1"/>
  <c r="C85" i="20" s="1"/>
  <c r="C86" i="20" a="1"/>
  <c r="C86" i="20" s="1"/>
  <c r="C87" i="20" a="1"/>
  <c r="C87" i="20" s="1"/>
  <c r="C88" i="20" a="1"/>
  <c r="C88" i="20" s="1"/>
  <c r="C89" i="20" a="1"/>
  <c r="C89" i="20" s="1"/>
  <c r="C90" i="20" a="1"/>
  <c r="C90" i="20" s="1"/>
  <c r="C91" i="20" a="1"/>
  <c r="C91" i="20" s="1"/>
  <c r="C92" i="20" a="1"/>
  <c r="C92" i="20" s="1"/>
  <c r="A71" i="20"/>
  <c r="A35" i="20"/>
  <c r="A5" i="20"/>
  <c r="C206" i="19" a="1"/>
  <c r="C206" i="19" s="1"/>
  <c r="D206" i="19" a="1"/>
  <c r="D206" i="19" s="1"/>
  <c r="E206" i="19" a="1"/>
  <c r="E206" i="19" s="1"/>
  <c r="F206" i="19" a="1"/>
  <c r="F206" i="19" s="1"/>
  <c r="I206" i="19" a="1"/>
  <c r="I206" i="19" s="1"/>
  <c r="J206" i="19" a="1"/>
  <c r="J206" i="19" s="1"/>
  <c r="M206" i="19" a="1"/>
  <c r="M206" i="19" s="1"/>
  <c r="N206" i="19" a="1"/>
  <c r="N206" i="19" s="1"/>
  <c r="P206" i="19" a="1"/>
  <c r="P206" i="19" s="1"/>
  <c r="C207" i="19" a="1"/>
  <c r="C207" i="19" s="1"/>
  <c r="D207" i="19" a="1"/>
  <c r="D207" i="19" s="1"/>
  <c r="E207" i="19" a="1"/>
  <c r="E207" i="19" s="1"/>
  <c r="F207" i="19" a="1"/>
  <c r="F207" i="19" s="1"/>
  <c r="I207" i="19" a="1"/>
  <c r="I207" i="19" s="1"/>
  <c r="J207" i="19" a="1"/>
  <c r="J207" i="19" s="1"/>
  <c r="M207" i="19" a="1"/>
  <c r="M207" i="19" s="1"/>
  <c r="N207" i="19" a="1"/>
  <c r="N207" i="19" s="1"/>
  <c r="P207" i="19" a="1"/>
  <c r="P207" i="19" s="1"/>
  <c r="C208" i="19" a="1"/>
  <c r="C208" i="19" s="1"/>
  <c r="D208" i="19" a="1"/>
  <c r="D208" i="19" s="1"/>
  <c r="E208" i="19" a="1"/>
  <c r="E208" i="19" s="1"/>
  <c r="F208" i="19" a="1"/>
  <c r="F208" i="19" s="1"/>
  <c r="I208" i="19" a="1"/>
  <c r="I208" i="19" s="1"/>
  <c r="J208" i="19" a="1"/>
  <c r="J208" i="19" s="1"/>
  <c r="M208" i="19" a="1"/>
  <c r="M208" i="19" s="1"/>
  <c r="N208" i="19" a="1"/>
  <c r="N208" i="19" s="1"/>
  <c r="P208" i="19" a="1"/>
  <c r="P208" i="19" s="1"/>
  <c r="C209" i="19" a="1"/>
  <c r="C209" i="19" s="1"/>
  <c r="D209" i="19" a="1"/>
  <c r="D209" i="19" s="1"/>
  <c r="E209" i="19" a="1"/>
  <c r="E209" i="19" s="1"/>
  <c r="F209" i="19" a="1"/>
  <c r="F209" i="19" s="1"/>
  <c r="I209" i="19" a="1"/>
  <c r="I209" i="19" s="1"/>
  <c r="J209" i="19" a="1"/>
  <c r="J209" i="19" s="1"/>
  <c r="M209" i="19" a="1"/>
  <c r="M209" i="19" s="1"/>
  <c r="N209" i="19" a="1"/>
  <c r="N209" i="19" s="1"/>
  <c r="P209" i="19" a="1"/>
  <c r="P209" i="19" s="1"/>
  <c r="C387" i="12" a="1"/>
  <c r="C387" i="12" s="1"/>
  <c r="D387" i="12" a="1"/>
  <c r="D387" i="12" s="1"/>
  <c r="E387" i="12" a="1"/>
  <c r="E387" i="12" s="1"/>
  <c r="F387" i="12" a="1"/>
  <c r="F387" i="12" s="1"/>
  <c r="I387" i="12" a="1"/>
  <c r="I387" i="12" s="1"/>
  <c r="J387" i="12" a="1"/>
  <c r="J387" i="12" s="1"/>
  <c r="M387" i="12" a="1"/>
  <c r="M387" i="12" s="1"/>
  <c r="N387" i="12" a="1"/>
  <c r="N387" i="12" s="1"/>
  <c r="P387" i="12" a="1"/>
  <c r="P387" i="12" s="1"/>
  <c r="Q387" i="12" a="1"/>
  <c r="Q387" i="12" s="1"/>
  <c r="C388" i="12" a="1"/>
  <c r="C388" i="12" s="1"/>
  <c r="D388" i="12" a="1"/>
  <c r="D388" i="12" s="1"/>
  <c r="E388" i="12" a="1"/>
  <c r="E388" i="12" s="1"/>
  <c r="F388" i="12" a="1"/>
  <c r="F388" i="12" s="1"/>
  <c r="I388" i="12" a="1"/>
  <c r="I388" i="12" s="1"/>
  <c r="J388" i="12" a="1"/>
  <c r="J388" i="12" s="1"/>
  <c r="M388" i="12" a="1"/>
  <c r="M388" i="12" s="1"/>
  <c r="N388" i="12" a="1"/>
  <c r="N388" i="12" s="1"/>
  <c r="P388" i="12" a="1"/>
  <c r="P388" i="12" s="1"/>
  <c r="Q388" i="12" a="1"/>
  <c r="Q388" i="12" s="1"/>
  <c r="C389" i="12" a="1"/>
  <c r="C389" i="12" s="1"/>
  <c r="D389" i="12" a="1"/>
  <c r="D389" i="12" s="1"/>
  <c r="E389" i="12" a="1"/>
  <c r="E389" i="12" s="1"/>
  <c r="F389" i="12" a="1"/>
  <c r="F389" i="12" s="1"/>
  <c r="I389" i="12" a="1"/>
  <c r="I389" i="12" s="1"/>
  <c r="J389" i="12" a="1"/>
  <c r="J389" i="12" s="1"/>
  <c r="M389" i="12" a="1"/>
  <c r="M389" i="12" s="1"/>
  <c r="N389" i="12" a="1"/>
  <c r="N389" i="12" s="1"/>
  <c r="P389" i="12" a="1"/>
  <c r="P389" i="12" s="1"/>
  <c r="Q389" i="12" a="1"/>
  <c r="Q389" i="12" s="1"/>
  <c r="C390" i="12" a="1"/>
  <c r="C390" i="12" s="1"/>
  <c r="D390" i="12" a="1"/>
  <c r="D390" i="12" s="1"/>
  <c r="E390" i="12" a="1"/>
  <c r="E390" i="12" s="1"/>
  <c r="F390" i="12" a="1"/>
  <c r="F390" i="12" s="1"/>
  <c r="I390" i="12" a="1"/>
  <c r="I390" i="12" s="1"/>
  <c r="J390" i="12" a="1"/>
  <c r="J390" i="12" s="1"/>
  <c r="M390" i="12" a="1"/>
  <c r="M390" i="12" s="1"/>
  <c r="N390" i="12" a="1"/>
  <c r="N390" i="12" s="1"/>
  <c r="P390" i="12" a="1"/>
  <c r="P390" i="12" s="1"/>
  <c r="Q390" i="12" a="1"/>
  <c r="Q390" i="12" s="1"/>
  <c r="C387" i="15" a="1"/>
  <c r="C387" i="15" s="1"/>
  <c r="D387" i="15" a="1"/>
  <c r="D387" i="15" s="1"/>
  <c r="E387" i="15" a="1"/>
  <c r="E387" i="15" s="1"/>
  <c r="F387" i="15" a="1"/>
  <c r="F387" i="15" s="1"/>
  <c r="I387" i="15" a="1"/>
  <c r="I387" i="15" s="1"/>
  <c r="J387" i="15" a="1"/>
  <c r="J387" i="15" s="1"/>
  <c r="M387" i="15" a="1"/>
  <c r="M387" i="15" s="1"/>
  <c r="N387" i="15" a="1"/>
  <c r="N387" i="15" s="1"/>
  <c r="P387" i="15" a="1"/>
  <c r="P387" i="15" s="1"/>
  <c r="Q387" i="15" a="1"/>
  <c r="Q387" i="15" s="1"/>
  <c r="C388" i="15" a="1"/>
  <c r="C388" i="15" s="1"/>
  <c r="D388" i="15" a="1"/>
  <c r="D388" i="15" s="1"/>
  <c r="E388" i="15" a="1"/>
  <c r="E388" i="15" s="1"/>
  <c r="F388" i="15" a="1"/>
  <c r="F388" i="15" s="1"/>
  <c r="I388" i="15" a="1"/>
  <c r="I388" i="15" s="1"/>
  <c r="J388" i="15" a="1"/>
  <c r="J388" i="15" s="1"/>
  <c r="M388" i="15" a="1"/>
  <c r="M388" i="15" s="1"/>
  <c r="N388" i="15" a="1"/>
  <c r="N388" i="15" s="1"/>
  <c r="P388" i="15" a="1"/>
  <c r="P388" i="15" s="1"/>
  <c r="Q388" i="15" a="1"/>
  <c r="Q388" i="15" s="1"/>
  <c r="C389" i="15" a="1"/>
  <c r="C389" i="15" s="1"/>
  <c r="D389" i="15" a="1"/>
  <c r="D389" i="15" s="1"/>
  <c r="E389" i="15" a="1"/>
  <c r="E389" i="15" s="1"/>
  <c r="F389" i="15" a="1"/>
  <c r="F389" i="15" s="1"/>
  <c r="I389" i="15" a="1"/>
  <c r="I389" i="15" s="1"/>
  <c r="J389" i="15" a="1"/>
  <c r="J389" i="15" s="1"/>
  <c r="M389" i="15" a="1"/>
  <c r="M389" i="15" s="1"/>
  <c r="N389" i="15" a="1"/>
  <c r="N389" i="15" s="1"/>
  <c r="P389" i="15" a="1"/>
  <c r="P389" i="15" s="1"/>
  <c r="Q389" i="15" a="1"/>
  <c r="Q389" i="15" s="1"/>
  <c r="C390" i="15" a="1"/>
  <c r="C390" i="15" s="1"/>
  <c r="D390" i="15" a="1"/>
  <c r="D390" i="15" s="1"/>
  <c r="E390" i="15" a="1"/>
  <c r="E390" i="15" s="1"/>
  <c r="F390" i="15" a="1"/>
  <c r="F390" i="15" s="1"/>
  <c r="I390" i="15" a="1"/>
  <c r="I390" i="15" s="1"/>
  <c r="J390" i="15" a="1"/>
  <c r="J390" i="15" s="1"/>
  <c r="M390" i="15" a="1"/>
  <c r="M390" i="15" s="1"/>
  <c r="N390" i="15" a="1"/>
  <c r="N390" i="15" s="1"/>
  <c r="P390" i="15" a="1"/>
  <c r="P390" i="15" s="1"/>
  <c r="Q390" i="15" a="1"/>
  <c r="Q390" i="15" s="1"/>
  <c r="C387" i="4" a="1"/>
  <c r="C387" i="4" s="1"/>
  <c r="D387" i="4" a="1"/>
  <c r="D387" i="4" s="1"/>
  <c r="E387" i="4" a="1"/>
  <c r="E387" i="4" s="1"/>
  <c r="F387" i="4" a="1"/>
  <c r="F387" i="4" s="1"/>
  <c r="G387" i="4" a="1"/>
  <c r="G387" i="4" s="1"/>
  <c r="H387" i="4" a="1"/>
  <c r="H387" i="4" s="1"/>
  <c r="I387" i="4" a="1"/>
  <c r="I387" i="4" s="1"/>
  <c r="J387" i="4" a="1"/>
  <c r="J387" i="4" s="1"/>
  <c r="K387" i="4" a="1"/>
  <c r="K387" i="4" s="1"/>
  <c r="L387" i="4" a="1"/>
  <c r="L387" i="4" s="1"/>
  <c r="M387" i="4" a="1"/>
  <c r="M387" i="4" s="1"/>
  <c r="N387" i="4" a="1"/>
  <c r="N387" i="4" s="1"/>
  <c r="O387" i="4" a="1"/>
  <c r="O387" i="4" s="1"/>
  <c r="P387" i="4" a="1"/>
  <c r="P387" i="4" s="1"/>
  <c r="Q387" i="4" a="1"/>
  <c r="Q387" i="4" s="1"/>
  <c r="R387" i="4" a="1"/>
  <c r="R387" i="4" s="1"/>
  <c r="S387" i="4" a="1"/>
  <c r="S387" i="4" s="1"/>
  <c r="T387" i="4" a="1"/>
  <c r="T387" i="4" s="1"/>
  <c r="C388" i="4" a="1"/>
  <c r="C388" i="4" s="1"/>
  <c r="D388" i="4" a="1"/>
  <c r="D388" i="4" s="1"/>
  <c r="E388" i="4" a="1"/>
  <c r="E388" i="4" s="1"/>
  <c r="F388" i="4" a="1"/>
  <c r="F388" i="4" s="1"/>
  <c r="G388" i="4" a="1"/>
  <c r="G388" i="4" s="1"/>
  <c r="H388" i="4" a="1"/>
  <c r="H388" i="4" s="1"/>
  <c r="I388" i="4" a="1"/>
  <c r="I388" i="4" s="1"/>
  <c r="J388" i="4" a="1"/>
  <c r="J388" i="4" s="1"/>
  <c r="K388" i="4" a="1"/>
  <c r="K388" i="4" s="1"/>
  <c r="L388" i="4" a="1"/>
  <c r="L388" i="4" s="1"/>
  <c r="M388" i="4" a="1"/>
  <c r="M388" i="4" s="1"/>
  <c r="N388" i="4" a="1"/>
  <c r="N388" i="4" s="1"/>
  <c r="O388" i="4" a="1"/>
  <c r="O388" i="4" s="1"/>
  <c r="P388" i="4" a="1"/>
  <c r="P388" i="4" s="1"/>
  <c r="Q388" i="4" a="1"/>
  <c r="Q388" i="4" s="1"/>
  <c r="R388" i="4" a="1"/>
  <c r="R388" i="4" s="1"/>
  <c r="S388" i="4" a="1"/>
  <c r="S388" i="4" s="1"/>
  <c r="T388" i="4" a="1"/>
  <c r="T388" i="4" s="1"/>
  <c r="C389" i="4" a="1"/>
  <c r="C389" i="4" s="1"/>
  <c r="D389" i="4" a="1"/>
  <c r="D389" i="4" s="1"/>
  <c r="E389" i="4" a="1"/>
  <c r="E389" i="4" s="1"/>
  <c r="F389" i="4" a="1"/>
  <c r="F389" i="4" s="1"/>
  <c r="G389" i="4" a="1"/>
  <c r="G389" i="4" s="1"/>
  <c r="H389" i="4" a="1"/>
  <c r="H389" i="4" s="1"/>
  <c r="I389" i="4" a="1"/>
  <c r="I389" i="4" s="1"/>
  <c r="J389" i="4" a="1"/>
  <c r="J389" i="4" s="1"/>
  <c r="K389" i="4" a="1"/>
  <c r="K389" i="4" s="1"/>
  <c r="L389" i="4" a="1"/>
  <c r="L389" i="4" s="1"/>
  <c r="M389" i="4" a="1"/>
  <c r="M389" i="4" s="1"/>
  <c r="N389" i="4" a="1"/>
  <c r="N389" i="4" s="1"/>
  <c r="O389" i="4" a="1"/>
  <c r="O389" i="4" s="1"/>
  <c r="P389" i="4" a="1"/>
  <c r="P389" i="4" s="1"/>
  <c r="Q389" i="4" a="1"/>
  <c r="Q389" i="4" s="1"/>
  <c r="R389" i="4" a="1"/>
  <c r="R389" i="4" s="1"/>
  <c r="S389" i="4" a="1"/>
  <c r="S389" i="4" s="1"/>
  <c r="T389" i="4" a="1"/>
  <c r="T389" i="4" s="1"/>
  <c r="C390" i="4" a="1"/>
  <c r="C390" i="4" s="1"/>
  <c r="D390" i="4" a="1"/>
  <c r="D390" i="4" s="1"/>
  <c r="E390" i="4" a="1"/>
  <c r="E390" i="4" s="1"/>
  <c r="F390" i="4" a="1"/>
  <c r="F390" i="4" s="1"/>
  <c r="G390" i="4" a="1"/>
  <c r="G390" i="4" s="1"/>
  <c r="H390" i="4" a="1"/>
  <c r="H390" i="4" s="1"/>
  <c r="I390" i="4" a="1"/>
  <c r="I390" i="4" s="1"/>
  <c r="J390" i="4" a="1"/>
  <c r="J390" i="4" s="1"/>
  <c r="K390" i="4" a="1"/>
  <c r="K390" i="4" s="1"/>
  <c r="L390" i="4" a="1"/>
  <c r="L390" i="4" s="1"/>
  <c r="M390" i="4" a="1"/>
  <c r="M390" i="4" s="1"/>
  <c r="N390" i="4" a="1"/>
  <c r="N390" i="4" s="1"/>
  <c r="O390" i="4" a="1"/>
  <c r="O390" i="4" s="1"/>
  <c r="P390" i="4" a="1"/>
  <c r="P390" i="4" s="1"/>
  <c r="Q390" i="4" a="1"/>
  <c r="Q390" i="4" s="1"/>
  <c r="R390" i="4" a="1"/>
  <c r="R390" i="4" s="1"/>
  <c r="S390" i="4" a="1"/>
  <c r="S390" i="4" s="1"/>
  <c r="T390" i="4" a="1"/>
  <c r="T390" i="4" s="1"/>
  <c r="C182" i="19" l="1" a="1"/>
  <c r="C182" i="19" s="1"/>
  <c r="D182" i="19" a="1"/>
  <c r="D182" i="19" s="1"/>
  <c r="E182" i="19" a="1"/>
  <c r="E182" i="19" s="1"/>
  <c r="F182" i="19" a="1"/>
  <c r="F182" i="19" s="1"/>
  <c r="I182" i="19" a="1"/>
  <c r="I182" i="19" s="1"/>
  <c r="J182" i="19" a="1"/>
  <c r="J182" i="19" s="1"/>
  <c r="M182" i="19" a="1"/>
  <c r="M182" i="19" s="1"/>
  <c r="N182" i="19" a="1"/>
  <c r="N182" i="19" s="1"/>
  <c r="P182" i="19" a="1"/>
  <c r="P182" i="19" s="1"/>
  <c r="C183" i="19" a="1"/>
  <c r="C183" i="19" s="1"/>
  <c r="D183" i="19" a="1"/>
  <c r="D183" i="19" s="1"/>
  <c r="E183" i="19" a="1"/>
  <c r="E183" i="19" s="1"/>
  <c r="F183" i="19" a="1"/>
  <c r="F183" i="19" s="1"/>
  <c r="I183" i="19" a="1"/>
  <c r="I183" i="19" s="1"/>
  <c r="J183" i="19" a="1"/>
  <c r="J183" i="19" s="1"/>
  <c r="M183" i="19" a="1"/>
  <c r="M183" i="19" s="1"/>
  <c r="N183" i="19" a="1"/>
  <c r="N183" i="19" s="1"/>
  <c r="P183" i="19" a="1"/>
  <c r="P183" i="19" s="1"/>
  <c r="C184" i="19" a="1"/>
  <c r="C184" i="19" s="1"/>
  <c r="D184" i="19" a="1"/>
  <c r="D184" i="19" s="1"/>
  <c r="E184" i="19" a="1"/>
  <c r="E184" i="19" s="1"/>
  <c r="F184" i="19" a="1"/>
  <c r="F184" i="19" s="1"/>
  <c r="I184" i="19" a="1"/>
  <c r="I184" i="19" s="1"/>
  <c r="J184" i="19" a="1"/>
  <c r="J184" i="19" s="1"/>
  <c r="M184" i="19" a="1"/>
  <c r="M184" i="19" s="1"/>
  <c r="N184" i="19" a="1"/>
  <c r="N184" i="19" s="1"/>
  <c r="P184" i="19" a="1"/>
  <c r="P184" i="19" s="1"/>
  <c r="C185" i="19" a="1"/>
  <c r="C185" i="19" s="1"/>
  <c r="D185" i="19" a="1"/>
  <c r="D185" i="19" s="1"/>
  <c r="E185" i="19" a="1"/>
  <c r="E185" i="19" s="1"/>
  <c r="F185" i="19" a="1"/>
  <c r="F185" i="19" s="1"/>
  <c r="I185" i="19" a="1"/>
  <c r="I185" i="19" s="1"/>
  <c r="J185" i="19" a="1"/>
  <c r="J185" i="19" s="1"/>
  <c r="M185" i="19" a="1"/>
  <c r="M185" i="19" s="1"/>
  <c r="N185" i="19" a="1"/>
  <c r="N185" i="19" s="1"/>
  <c r="P185" i="19" a="1"/>
  <c r="P185" i="19" s="1"/>
  <c r="C186" i="19" a="1"/>
  <c r="C186" i="19" s="1"/>
  <c r="D186" i="19" a="1"/>
  <c r="D186" i="19" s="1"/>
  <c r="E186" i="19" a="1"/>
  <c r="E186" i="19" s="1"/>
  <c r="F186" i="19" a="1"/>
  <c r="F186" i="19" s="1"/>
  <c r="I186" i="19" a="1"/>
  <c r="I186" i="19" s="1"/>
  <c r="J186" i="19" a="1"/>
  <c r="J186" i="19" s="1"/>
  <c r="M186" i="19" a="1"/>
  <c r="M186" i="19" s="1"/>
  <c r="N186" i="19" a="1"/>
  <c r="N186" i="19" s="1"/>
  <c r="P186" i="19" a="1"/>
  <c r="P186" i="19" s="1"/>
  <c r="C187" i="19" a="1"/>
  <c r="C187" i="19" s="1"/>
  <c r="D187" i="19" a="1"/>
  <c r="D187" i="19" s="1"/>
  <c r="E187" i="19" a="1"/>
  <c r="E187" i="19" s="1"/>
  <c r="F187" i="19" a="1"/>
  <c r="F187" i="19" s="1"/>
  <c r="I187" i="19" a="1"/>
  <c r="I187" i="19" s="1"/>
  <c r="J187" i="19" a="1"/>
  <c r="J187" i="19" s="1"/>
  <c r="M187" i="19" a="1"/>
  <c r="M187" i="19" s="1"/>
  <c r="N187" i="19" a="1"/>
  <c r="N187" i="19" s="1"/>
  <c r="P187" i="19" a="1"/>
  <c r="P187" i="19" s="1"/>
  <c r="C188" i="19" a="1"/>
  <c r="C188" i="19" s="1"/>
  <c r="D188" i="19" a="1"/>
  <c r="D188" i="19" s="1"/>
  <c r="E188" i="19" a="1"/>
  <c r="E188" i="19" s="1"/>
  <c r="F188" i="19" a="1"/>
  <c r="F188" i="19" s="1"/>
  <c r="I188" i="19" a="1"/>
  <c r="I188" i="19" s="1"/>
  <c r="J188" i="19" a="1"/>
  <c r="J188" i="19" s="1"/>
  <c r="M188" i="19" a="1"/>
  <c r="M188" i="19" s="1"/>
  <c r="N188" i="19" a="1"/>
  <c r="N188" i="19" s="1"/>
  <c r="P188" i="19" a="1"/>
  <c r="P188" i="19" s="1"/>
  <c r="C189" i="19" a="1"/>
  <c r="C189" i="19" s="1"/>
  <c r="D189" i="19" a="1"/>
  <c r="D189" i="19" s="1"/>
  <c r="E189" i="19" a="1"/>
  <c r="E189" i="19" s="1"/>
  <c r="F189" i="19" a="1"/>
  <c r="F189" i="19" s="1"/>
  <c r="I189" i="19" a="1"/>
  <c r="I189" i="19" s="1"/>
  <c r="J189" i="19" a="1"/>
  <c r="J189" i="19" s="1"/>
  <c r="M189" i="19" a="1"/>
  <c r="M189" i="19" s="1"/>
  <c r="N189" i="19" a="1"/>
  <c r="N189" i="19" s="1"/>
  <c r="P189" i="19" a="1"/>
  <c r="P189" i="19" s="1"/>
  <c r="C190" i="19" a="1"/>
  <c r="C190" i="19" s="1"/>
  <c r="D190" i="19" a="1"/>
  <c r="D190" i="19" s="1"/>
  <c r="E190" i="19" a="1"/>
  <c r="E190" i="19" s="1"/>
  <c r="F190" i="19" a="1"/>
  <c r="F190" i="19" s="1"/>
  <c r="I190" i="19" a="1"/>
  <c r="I190" i="19" s="1"/>
  <c r="J190" i="19" a="1"/>
  <c r="J190" i="19" s="1"/>
  <c r="M190" i="19" a="1"/>
  <c r="M190" i="19" s="1"/>
  <c r="N190" i="19" a="1"/>
  <c r="N190" i="19" s="1"/>
  <c r="P190" i="19" a="1"/>
  <c r="P190" i="19" s="1"/>
  <c r="C191" i="19" a="1"/>
  <c r="C191" i="19" s="1"/>
  <c r="D191" i="19" a="1"/>
  <c r="D191" i="19" s="1"/>
  <c r="E191" i="19" a="1"/>
  <c r="E191" i="19" s="1"/>
  <c r="F191" i="19" a="1"/>
  <c r="F191" i="19" s="1"/>
  <c r="I191" i="19" a="1"/>
  <c r="I191" i="19" s="1"/>
  <c r="J191" i="19" a="1"/>
  <c r="J191" i="19" s="1"/>
  <c r="M191" i="19" a="1"/>
  <c r="M191" i="19" s="1"/>
  <c r="N191" i="19" a="1"/>
  <c r="N191" i="19" s="1"/>
  <c r="P191" i="19" a="1"/>
  <c r="P191" i="19" s="1"/>
  <c r="C192" i="19" a="1"/>
  <c r="C192" i="19" s="1"/>
  <c r="D192" i="19" a="1"/>
  <c r="D192" i="19" s="1"/>
  <c r="E192" i="19" a="1"/>
  <c r="E192" i="19" s="1"/>
  <c r="F192" i="19" a="1"/>
  <c r="F192" i="19" s="1"/>
  <c r="I192" i="19" a="1"/>
  <c r="I192" i="19" s="1"/>
  <c r="J192" i="19" a="1"/>
  <c r="J192" i="19" s="1"/>
  <c r="M192" i="19" a="1"/>
  <c r="M192" i="19" s="1"/>
  <c r="N192" i="19" a="1"/>
  <c r="N192" i="19" s="1"/>
  <c r="P192" i="19" a="1"/>
  <c r="P192" i="19" s="1"/>
  <c r="C193" i="19" a="1"/>
  <c r="C193" i="19" s="1"/>
  <c r="D193" i="19" a="1"/>
  <c r="D193" i="19" s="1"/>
  <c r="E193" i="19" a="1"/>
  <c r="E193" i="19" s="1"/>
  <c r="F193" i="19" a="1"/>
  <c r="F193" i="19" s="1"/>
  <c r="I193" i="19" a="1"/>
  <c r="I193" i="19" s="1"/>
  <c r="J193" i="19" a="1"/>
  <c r="J193" i="19" s="1"/>
  <c r="M193" i="19" a="1"/>
  <c r="M193" i="19" s="1"/>
  <c r="N193" i="19" a="1"/>
  <c r="N193" i="19" s="1"/>
  <c r="P193" i="19" a="1"/>
  <c r="P193" i="19" s="1"/>
  <c r="C194" i="19" a="1"/>
  <c r="C194" i="19" s="1"/>
  <c r="D194" i="19" a="1"/>
  <c r="D194" i="19" s="1"/>
  <c r="E194" i="19" a="1"/>
  <c r="E194" i="19" s="1"/>
  <c r="F194" i="19" a="1"/>
  <c r="F194" i="19" s="1"/>
  <c r="I194" i="19" a="1"/>
  <c r="I194" i="19" s="1"/>
  <c r="J194" i="19" a="1"/>
  <c r="J194" i="19" s="1"/>
  <c r="M194" i="19" a="1"/>
  <c r="M194" i="19" s="1"/>
  <c r="N194" i="19" a="1"/>
  <c r="N194" i="19" s="1"/>
  <c r="P194" i="19" a="1"/>
  <c r="P194" i="19" s="1"/>
  <c r="C195" i="19" a="1"/>
  <c r="C195" i="19" s="1"/>
  <c r="D195" i="19" a="1"/>
  <c r="D195" i="19" s="1"/>
  <c r="E195" i="19" a="1"/>
  <c r="E195" i="19" s="1"/>
  <c r="F195" i="19" a="1"/>
  <c r="F195" i="19" s="1"/>
  <c r="I195" i="19" a="1"/>
  <c r="I195" i="19" s="1"/>
  <c r="J195" i="19" a="1"/>
  <c r="J195" i="19" s="1"/>
  <c r="M195" i="19" a="1"/>
  <c r="M195" i="19" s="1"/>
  <c r="N195" i="19" a="1"/>
  <c r="N195" i="19" s="1"/>
  <c r="P195" i="19" a="1"/>
  <c r="P195" i="19" s="1"/>
  <c r="C196" i="19" a="1"/>
  <c r="C196" i="19" s="1"/>
  <c r="D196" i="19" a="1"/>
  <c r="D196" i="19" s="1"/>
  <c r="E196" i="19" a="1"/>
  <c r="E196" i="19" s="1"/>
  <c r="F196" i="19" a="1"/>
  <c r="F196" i="19" s="1"/>
  <c r="I196" i="19" a="1"/>
  <c r="I196" i="19" s="1"/>
  <c r="J196" i="19" a="1"/>
  <c r="J196" i="19" s="1"/>
  <c r="M196" i="19" a="1"/>
  <c r="M196" i="19" s="1"/>
  <c r="N196" i="19" a="1"/>
  <c r="N196" i="19" s="1"/>
  <c r="P196" i="19" a="1"/>
  <c r="P196" i="19" s="1"/>
  <c r="C197" i="19" a="1"/>
  <c r="C197" i="19" s="1"/>
  <c r="D197" i="19" a="1"/>
  <c r="D197" i="19" s="1"/>
  <c r="E197" i="19" a="1"/>
  <c r="E197" i="19" s="1"/>
  <c r="F197" i="19" a="1"/>
  <c r="F197" i="19" s="1"/>
  <c r="I197" i="19" a="1"/>
  <c r="I197" i="19" s="1"/>
  <c r="J197" i="19" a="1"/>
  <c r="J197" i="19" s="1"/>
  <c r="M197" i="19" a="1"/>
  <c r="M197" i="19" s="1"/>
  <c r="N197" i="19" a="1"/>
  <c r="N197" i="19" s="1"/>
  <c r="P197" i="19" a="1"/>
  <c r="P197" i="19" s="1"/>
  <c r="C198" i="19" a="1"/>
  <c r="C198" i="19" s="1"/>
  <c r="D198" i="19" a="1"/>
  <c r="D198" i="19" s="1"/>
  <c r="E198" i="19" a="1"/>
  <c r="E198" i="19" s="1"/>
  <c r="F198" i="19" a="1"/>
  <c r="F198" i="19" s="1"/>
  <c r="I198" i="19" a="1"/>
  <c r="I198" i="19" s="1"/>
  <c r="J198" i="19" a="1"/>
  <c r="J198" i="19" s="1"/>
  <c r="M198" i="19" a="1"/>
  <c r="M198" i="19" s="1"/>
  <c r="N198" i="19" a="1"/>
  <c r="N198" i="19" s="1"/>
  <c r="P198" i="19" a="1"/>
  <c r="P198" i="19" s="1"/>
  <c r="C199" i="19" a="1"/>
  <c r="C199" i="19" s="1"/>
  <c r="D199" i="19" a="1"/>
  <c r="D199" i="19" s="1"/>
  <c r="E199" i="19" a="1"/>
  <c r="E199" i="19" s="1"/>
  <c r="F199" i="19" a="1"/>
  <c r="F199" i="19" s="1"/>
  <c r="I199" i="19" a="1"/>
  <c r="I199" i="19" s="1"/>
  <c r="J199" i="19" a="1"/>
  <c r="J199" i="19" s="1"/>
  <c r="M199" i="19" a="1"/>
  <c r="M199" i="19" s="1"/>
  <c r="N199" i="19" a="1"/>
  <c r="N199" i="19" s="1"/>
  <c r="P199" i="19" a="1"/>
  <c r="P199" i="19" s="1"/>
  <c r="C200" i="19" a="1"/>
  <c r="C200" i="19" s="1"/>
  <c r="D200" i="19" a="1"/>
  <c r="D200" i="19" s="1"/>
  <c r="E200" i="19" a="1"/>
  <c r="E200" i="19" s="1"/>
  <c r="F200" i="19" a="1"/>
  <c r="F200" i="19" s="1"/>
  <c r="I200" i="19" a="1"/>
  <c r="I200" i="19" s="1"/>
  <c r="J200" i="19" a="1"/>
  <c r="J200" i="19" s="1"/>
  <c r="M200" i="19" a="1"/>
  <c r="M200" i="19" s="1"/>
  <c r="N200" i="19" a="1"/>
  <c r="N200" i="19" s="1"/>
  <c r="P200" i="19" a="1"/>
  <c r="P200" i="19" s="1"/>
  <c r="C201" i="19" a="1"/>
  <c r="C201" i="19" s="1"/>
  <c r="D201" i="19" a="1"/>
  <c r="D201" i="19" s="1"/>
  <c r="E201" i="19" a="1"/>
  <c r="E201" i="19" s="1"/>
  <c r="F201" i="19" a="1"/>
  <c r="F201" i="19" s="1"/>
  <c r="I201" i="19" a="1"/>
  <c r="I201" i="19" s="1"/>
  <c r="J201" i="19" a="1"/>
  <c r="J201" i="19" s="1"/>
  <c r="M201" i="19" a="1"/>
  <c r="M201" i="19" s="1"/>
  <c r="N201" i="19" a="1"/>
  <c r="N201" i="19" s="1"/>
  <c r="P201" i="19" a="1"/>
  <c r="P201" i="19" s="1"/>
  <c r="C202" i="19" a="1"/>
  <c r="C202" i="19" s="1"/>
  <c r="D202" i="19" a="1"/>
  <c r="D202" i="19" s="1"/>
  <c r="E202" i="19" a="1"/>
  <c r="E202" i="19" s="1"/>
  <c r="F202" i="19" a="1"/>
  <c r="F202" i="19" s="1"/>
  <c r="I202" i="19" a="1"/>
  <c r="I202" i="19" s="1"/>
  <c r="J202" i="19" a="1"/>
  <c r="J202" i="19" s="1"/>
  <c r="M202" i="19" a="1"/>
  <c r="M202" i="19" s="1"/>
  <c r="N202" i="19" a="1"/>
  <c r="N202" i="19" s="1"/>
  <c r="P202" i="19" a="1"/>
  <c r="P202" i="19" s="1"/>
  <c r="C203" i="19" a="1"/>
  <c r="C203" i="19" s="1"/>
  <c r="D203" i="19" a="1"/>
  <c r="D203" i="19" s="1"/>
  <c r="E203" i="19" a="1"/>
  <c r="E203" i="19" s="1"/>
  <c r="F203" i="19" a="1"/>
  <c r="F203" i="19" s="1"/>
  <c r="I203" i="19" a="1"/>
  <c r="I203" i="19" s="1"/>
  <c r="J203" i="19" a="1"/>
  <c r="J203" i="19" s="1"/>
  <c r="M203" i="19" a="1"/>
  <c r="M203" i="19" s="1"/>
  <c r="N203" i="19" a="1"/>
  <c r="N203" i="19" s="1"/>
  <c r="P203" i="19" a="1"/>
  <c r="P203" i="19" s="1"/>
  <c r="C204" i="19" a="1"/>
  <c r="C204" i="19" s="1"/>
  <c r="D204" i="19" a="1"/>
  <c r="D204" i="19" s="1"/>
  <c r="E204" i="19" a="1"/>
  <c r="E204" i="19" s="1"/>
  <c r="F204" i="19" a="1"/>
  <c r="F204" i="19" s="1"/>
  <c r="I204" i="19" a="1"/>
  <c r="I204" i="19" s="1"/>
  <c r="J204" i="19" a="1"/>
  <c r="J204" i="19" s="1"/>
  <c r="M204" i="19" a="1"/>
  <c r="M204" i="19" s="1"/>
  <c r="N204" i="19" a="1"/>
  <c r="N204" i="19" s="1"/>
  <c r="P204" i="19" a="1"/>
  <c r="P204" i="19" s="1"/>
  <c r="C205" i="19" a="1"/>
  <c r="C205" i="19" s="1"/>
  <c r="D205" i="19" a="1"/>
  <c r="D205" i="19" s="1"/>
  <c r="E205" i="19" a="1"/>
  <c r="E205" i="19" s="1"/>
  <c r="F205" i="19" a="1"/>
  <c r="F205" i="19" s="1"/>
  <c r="I205" i="19" a="1"/>
  <c r="I205" i="19" s="1"/>
  <c r="J205" i="19" a="1"/>
  <c r="J205" i="19" s="1"/>
  <c r="M205" i="19" a="1"/>
  <c r="M205" i="19" s="1"/>
  <c r="N205" i="19" a="1"/>
  <c r="N205" i="19" s="1"/>
  <c r="P205" i="19" a="1"/>
  <c r="P205" i="19" s="1"/>
  <c r="C147" i="19" a="1"/>
  <c r="C147" i="19" s="1"/>
  <c r="C148" i="19" a="1"/>
  <c r="C148" i="19" s="1"/>
  <c r="C149" i="19" a="1"/>
  <c r="C149" i="19" s="1"/>
  <c r="C150" i="19" a="1"/>
  <c r="C150" i="19" s="1"/>
  <c r="C151" i="19" a="1"/>
  <c r="C151" i="19" s="1"/>
  <c r="C152" i="19" a="1"/>
  <c r="C152" i="19" s="1"/>
  <c r="C153" i="19" a="1"/>
  <c r="C153" i="19" s="1"/>
  <c r="C154" i="19" a="1"/>
  <c r="C154" i="19" s="1"/>
  <c r="C155" i="19" a="1"/>
  <c r="C155" i="19" s="1"/>
  <c r="C156" i="19" a="1"/>
  <c r="C156" i="19" s="1"/>
  <c r="C157" i="19" a="1"/>
  <c r="C157" i="19" s="1"/>
  <c r="C158" i="19" a="1"/>
  <c r="C158" i="19" s="1"/>
  <c r="C159" i="19" a="1"/>
  <c r="C159" i="19" s="1"/>
  <c r="C160" i="19" a="1"/>
  <c r="C160" i="19" s="1"/>
  <c r="C161" i="19" a="1"/>
  <c r="C161" i="19" s="1"/>
  <c r="C162" i="19" a="1"/>
  <c r="C162" i="19" s="1"/>
  <c r="C163" i="19" a="1"/>
  <c r="C163" i="19" s="1"/>
  <c r="C164" i="19" a="1"/>
  <c r="C164" i="19" s="1"/>
  <c r="C165" i="19" a="1"/>
  <c r="C165" i="19" s="1"/>
  <c r="C166" i="19" a="1"/>
  <c r="C166" i="19" s="1"/>
  <c r="C167" i="19" a="1"/>
  <c r="C167" i="19" s="1"/>
  <c r="C168" i="19" a="1"/>
  <c r="C168" i="19" s="1"/>
  <c r="C169" i="19" a="1"/>
  <c r="C169" i="19" s="1"/>
  <c r="C170" i="19" a="1"/>
  <c r="C170" i="19" s="1"/>
  <c r="C171" i="19" a="1"/>
  <c r="C171" i="19" s="1"/>
  <c r="C172" i="19" a="1"/>
  <c r="C172" i="19" s="1"/>
  <c r="C173" i="19" a="1"/>
  <c r="C173" i="19" s="1"/>
  <c r="C174" i="19" a="1"/>
  <c r="C174" i="19" s="1"/>
  <c r="C175" i="19" a="1"/>
  <c r="C175" i="19" s="1"/>
  <c r="C146" i="19" a="1"/>
  <c r="C146" i="19" s="1"/>
  <c r="D147" i="19" a="1"/>
  <c r="D147" i="19" s="1"/>
  <c r="E147" i="19" a="1"/>
  <c r="E147" i="19" s="1"/>
  <c r="F147" i="19" a="1"/>
  <c r="F147" i="19" s="1"/>
  <c r="I147" i="19" a="1"/>
  <c r="I147" i="19" s="1"/>
  <c r="J147" i="19" a="1"/>
  <c r="J147" i="19" s="1"/>
  <c r="M147" i="19" a="1"/>
  <c r="M147" i="19" s="1"/>
  <c r="N147" i="19" a="1"/>
  <c r="N147" i="19" s="1"/>
  <c r="P147" i="19" a="1"/>
  <c r="P147" i="19" s="1"/>
  <c r="D148" i="19" a="1"/>
  <c r="D148" i="19" s="1"/>
  <c r="E148" i="19" a="1"/>
  <c r="E148" i="19" s="1"/>
  <c r="F148" i="19" a="1"/>
  <c r="F148" i="19" s="1"/>
  <c r="I148" i="19" a="1"/>
  <c r="I148" i="19" s="1"/>
  <c r="J148" i="19" a="1"/>
  <c r="J148" i="19" s="1"/>
  <c r="M148" i="19" a="1"/>
  <c r="M148" i="19" s="1"/>
  <c r="N148" i="19" a="1"/>
  <c r="N148" i="19" s="1"/>
  <c r="P148" i="19" a="1"/>
  <c r="P148" i="19" s="1"/>
  <c r="D149" i="19" a="1"/>
  <c r="D149" i="19" s="1"/>
  <c r="E149" i="19" a="1"/>
  <c r="E149" i="19" s="1"/>
  <c r="F149" i="19" a="1"/>
  <c r="F149" i="19" s="1"/>
  <c r="I149" i="19" a="1"/>
  <c r="I149" i="19" s="1"/>
  <c r="J149" i="19" a="1"/>
  <c r="J149" i="19" s="1"/>
  <c r="M149" i="19" a="1"/>
  <c r="M149" i="19" s="1"/>
  <c r="N149" i="19" a="1"/>
  <c r="N149" i="19" s="1"/>
  <c r="P149" i="19" a="1"/>
  <c r="P149" i="19" s="1"/>
  <c r="D150" i="19" a="1"/>
  <c r="D150" i="19" s="1"/>
  <c r="E150" i="19" a="1"/>
  <c r="E150" i="19" s="1"/>
  <c r="F150" i="19" a="1"/>
  <c r="F150" i="19" s="1"/>
  <c r="I150" i="19" a="1"/>
  <c r="I150" i="19" s="1"/>
  <c r="J150" i="19" a="1"/>
  <c r="J150" i="19" s="1"/>
  <c r="M150" i="19" a="1"/>
  <c r="M150" i="19" s="1"/>
  <c r="N150" i="19" a="1"/>
  <c r="N150" i="19" s="1"/>
  <c r="P150" i="19" a="1"/>
  <c r="P150" i="19" s="1"/>
  <c r="D151" i="19" a="1"/>
  <c r="D151" i="19" s="1"/>
  <c r="E151" i="19" a="1"/>
  <c r="E151" i="19" s="1"/>
  <c r="F151" i="19" a="1"/>
  <c r="F151" i="19" s="1"/>
  <c r="I151" i="19" a="1"/>
  <c r="I151" i="19" s="1"/>
  <c r="J151" i="19" a="1"/>
  <c r="J151" i="19" s="1"/>
  <c r="M151" i="19" a="1"/>
  <c r="M151" i="19" s="1"/>
  <c r="N151" i="19" a="1"/>
  <c r="N151" i="19" s="1"/>
  <c r="P151" i="19" a="1"/>
  <c r="P151" i="19" s="1"/>
  <c r="D152" i="19" a="1"/>
  <c r="D152" i="19" s="1"/>
  <c r="E152" i="19" a="1"/>
  <c r="E152" i="19" s="1"/>
  <c r="F152" i="19" a="1"/>
  <c r="F152" i="19" s="1"/>
  <c r="I152" i="19" a="1"/>
  <c r="I152" i="19" s="1"/>
  <c r="J152" i="19" a="1"/>
  <c r="J152" i="19" s="1"/>
  <c r="M152" i="19" a="1"/>
  <c r="M152" i="19" s="1"/>
  <c r="N152" i="19" a="1"/>
  <c r="N152" i="19" s="1"/>
  <c r="P152" i="19" a="1"/>
  <c r="P152" i="19" s="1"/>
  <c r="D153" i="19" a="1"/>
  <c r="D153" i="19" s="1"/>
  <c r="E153" i="19" a="1"/>
  <c r="E153" i="19" s="1"/>
  <c r="F153" i="19" a="1"/>
  <c r="F153" i="19" s="1"/>
  <c r="I153" i="19" a="1"/>
  <c r="I153" i="19" s="1"/>
  <c r="J153" i="19" a="1"/>
  <c r="J153" i="19" s="1"/>
  <c r="M153" i="19" a="1"/>
  <c r="M153" i="19" s="1"/>
  <c r="N153" i="19" a="1"/>
  <c r="N153" i="19" s="1"/>
  <c r="P153" i="19" a="1"/>
  <c r="P153" i="19" s="1"/>
  <c r="D154" i="19" a="1"/>
  <c r="D154" i="19" s="1"/>
  <c r="E154" i="19" a="1"/>
  <c r="E154" i="19" s="1"/>
  <c r="F154" i="19" a="1"/>
  <c r="F154" i="19" s="1"/>
  <c r="I154" i="19" a="1"/>
  <c r="I154" i="19" s="1"/>
  <c r="J154" i="19" a="1"/>
  <c r="J154" i="19" s="1"/>
  <c r="M154" i="19" a="1"/>
  <c r="M154" i="19" s="1"/>
  <c r="N154" i="19" a="1"/>
  <c r="N154" i="19" s="1"/>
  <c r="P154" i="19" a="1"/>
  <c r="P154" i="19" s="1"/>
  <c r="D155" i="19" a="1"/>
  <c r="D155" i="19" s="1"/>
  <c r="E155" i="19" a="1"/>
  <c r="E155" i="19" s="1"/>
  <c r="F155" i="19" a="1"/>
  <c r="F155" i="19" s="1"/>
  <c r="I155" i="19" a="1"/>
  <c r="I155" i="19" s="1"/>
  <c r="J155" i="19" a="1"/>
  <c r="J155" i="19" s="1"/>
  <c r="M155" i="19" a="1"/>
  <c r="M155" i="19" s="1"/>
  <c r="N155" i="19" a="1"/>
  <c r="N155" i="19" s="1"/>
  <c r="P155" i="19" a="1"/>
  <c r="P155" i="19" s="1"/>
  <c r="D156" i="19" a="1"/>
  <c r="D156" i="19" s="1"/>
  <c r="E156" i="19" a="1"/>
  <c r="E156" i="19" s="1"/>
  <c r="F156" i="19" a="1"/>
  <c r="F156" i="19" s="1"/>
  <c r="I156" i="19" a="1"/>
  <c r="I156" i="19" s="1"/>
  <c r="J156" i="19" a="1"/>
  <c r="J156" i="19" s="1"/>
  <c r="M156" i="19" a="1"/>
  <c r="M156" i="19" s="1"/>
  <c r="N156" i="19" a="1"/>
  <c r="N156" i="19" s="1"/>
  <c r="P156" i="19" a="1"/>
  <c r="P156" i="19" s="1"/>
  <c r="D157" i="19" a="1"/>
  <c r="D157" i="19" s="1"/>
  <c r="E157" i="19" a="1"/>
  <c r="E157" i="19" s="1"/>
  <c r="F157" i="19" a="1"/>
  <c r="F157" i="19" s="1"/>
  <c r="I157" i="19" a="1"/>
  <c r="I157" i="19" s="1"/>
  <c r="J157" i="19" a="1"/>
  <c r="J157" i="19" s="1"/>
  <c r="M157" i="19" a="1"/>
  <c r="M157" i="19" s="1"/>
  <c r="N157" i="19" a="1"/>
  <c r="N157" i="19" s="1"/>
  <c r="P157" i="19" a="1"/>
  <c r="P157" i="19" s="1"/>
  <c r="D158" i="19" a="1"/>
  <c r="D158" i="19" s="1"/>
  <c r="E158" i="19" a="1"/>
  <c r="E158" i="19" s="1"/>
  <c r="F158" i="19" a="1"/>
  <c r="F158" i="19" s="1"/>
  <c r="I158" i="19" a="1"/>
  <c r="I158" i="19" s="1"/>
  <c r="J158" i="19" a="1"/>
  <c r="J158" i="19" s="1"/>
  <c r="M158" i="19" a="1"/>
  <c r="M158" i="19" s="1"/>
  <c r="N158" i="19" a="1"/>
  <c r="N158" i="19" s="1"/>
  <c r="P158" i="19" a="1"/>
  <c r="P158" i="19" s="1"/>
  <c r="D159" i="19" a="1"/>
  <c r="D159" i="19" s="1"/>
  <c r="E159" i="19" a="1"/>
  <c r="E159" i="19" s="1"/>
  <c r="F159" i="19" a="1"/>
  <c r="F159" i="19" s="1"/>
  <c r="I159" i="19" a="1"/>
  <c r="I159" i="19" s="1"/>
  <c r="J159" i="19" a="1"/>
  <c r="J159" i="19" s="1"/>
  <c r="M159" i="19" a="1"/>
  <c r="M159" i="19" s="1"/>
  <c r="N159" i="19" a="1"/>
  <c r="N159" i="19" s="1"/>
  <c r="P159" i="19" a="1"/>
  <c r="P159" i="19" s="1"/>
  <c r="D160" i="19" a="1"/>
  <c r="D160" i="19" s="1"/>
  <c r="E160" i="19" a="1"/>
  <c r="E160" i="19" s="1"/>
  <c r="F160" i="19" a="1"/>
  <c r="F160" i="19" s="1"/>
  <c r="I160" i="19" a="1"/>
  <c r="I160" i="19" s="1"/>
  <c r="J160" i="19" a="1"/>
  <c r="J160" i="19" s="1"/>
  <c r="M160" i="19" a="1"/>
  <c r="M160" i="19" s="1"/>
  <c r="N160" i="19" a="1"/>
  <c r="N160" i="19" s="1"/>
  <c r="P160" i="19" a="1"/>
  <c r="P160" i="19" s="1"/>
  <c r="D161" i="19" a="1"/>
  <c r="D161" i="19" s="1"/>
  <c r="E161" i="19" a="1"/>
  <c r="E161" i="19" s="1"/>
  <c r="F161" i="19" a="1"/>
  <c r="F161" i="19" s="1"/>
  <c r="I161" i="19" a="1"/>
  <c r="I161" i="19" s="1"/>
  <c r="J161" i="19" a="1"/>
  <c r="J161" i="19" s="1"/>
  <c r="M161" i="19" a="1"/>
  <c r="M161" i="19" s="1"/>
  <c r="N161" i="19" a="1"/>
  <c r="N161" i="19" s="1"/>
  <c r="P161" i="19" a="1"/>
  <c r="P161" i="19" s="1"/>
  <c r="D162" i="19" a="1"/>
  <c r="D162" i="19" s="1"/>
  <c r="E162" i="19" a="1"/>
  <c r="E162" i="19" s="1"/>
  <c r="F162" i="19" a="1"/>
  <c r="F162" i="19" s="1"/>
  <c r="I162" i="19" a="1"/>
  <c r="I162" i="19" s="1"/>
  <c r="J162" i="19" a="1"/>
  <c r="J162" i="19" s="1"/>
  <c r="M162" i="19" a="1"/>
  <c r="M162" i="19" s="1"/>
  <c r="N162" i="19" a="1"/>
  <c r="N162" i="19" s="1"/>
  <c r="P162" i="19" a="1"/>
  <c r="P162" i="19" s="1"/>
  <c r="D163" i="19" a="1"/>
  <c r="D163" i="19" s="1"/>
  <c r="E163" i="19" a="1"/>
  <c r="E163" i="19" s="1"/>
  <c r="F163" i="19" a="1"/>
  <c r="F163" i="19" s="1"/>
  <c r="I163" i="19" a="1"/>
  <c r="I163" i="19" s="1"/>
  <c r="J163" i="19" a="1"/>
  <c r="J163" i="19" s="1"/>
  <c r="M163" i="19" a="1"/>
  <c r="M163" i="19" s="1"/>
  <c r="N163" i="19" a="1"/>
  <c r="N163" i="19" s="1"/>
  <c r="P163" i="19" a="1"/>
  <c r="P163" i="19" s="1"/>
  <c r="D164" i="19" a="1"/>
  <c r="D164" i="19" s="1"/>
  <c r="E164" i="19" a="1"/>
  <c r="E164" i="19" s="1"/>
  <c r="F164" i="19" a="1"/>
  <c r="F164" i="19" s="1"/>
  <c r="I164" i="19" a="1"/>
  <c r="I164" i="19" s="1"/>
  <c r="J164" i="19" a="1"/>
  <c r="J164" i="19" s="1"/>
  <c r="M164" i="19" a="1"/>
  <c r="M164" i="19" s="1"/>
  <c r="N164" i="19" a="1"/>
  <c r="N164" i="19" s="1"/>
  <c r="P164" i="19" a="1"/>
  <c r="P164" i="19" s="1"/>
  <c r="D165" i="19" a="1"/>
  <c r="D165" i="19" s="1"/>
  <c r="E165" i="19" a="1"/>
  <c r="E165" i="19" s="1"/>
  <c r="F165" i="19" a="1"/>
  <c r="F165" i="19" s="1"/>
  <c r="I165" i="19" a="1"/>
  <c r="I165" i="19" s="1"/>
  <c r="J165" i="19" a="1"/>
  <c r="J165" i="19" s="1"/>
  <c r="M165" i="19" a="1"/>
  <c r="M165" i="19" s="1"/>
  <c r="N165" i="19" a="1"/>
  <c r="N165" i="19" s="1"/>
  <c r="P165" i="19" a="1"/>
  <c r="P165" i="19" s="1"/>
  <c r="D166" i="19" a="1"/>
  <c r="D166" i="19" s="1"/>
  <c r="E166" i="19" a="1"/>
  <c r="E166" i="19" s="1"/>
  <c r="F166" i="19" a="1"/>
  <c r="F166" i="19" s="1"/>
  <c r="I166" i="19" a="1"/>
  <c r="I166" i="19" s="1"/>
  <c r="J166" i="19" a="1"/>
  <c r="J166" i="19" s="1"/>
  <c r="M166" i="19" a="1"/>
  <c r="M166" i="19" s="1"/>
  <c r="N166" i="19" a="1"/>
  <c r="N166" i="19" s="1"/>
  <c r="P166" i="19" a="1"/>
  <c r="P166" i="19" s="1"/>
  <c r="D167" i="19" a="1"/>
  <c r="D167" i="19" s="1"/>
  <c r="E167" i="19" a="1"/>
  <c r="E167" i="19" s="1"/>
  <c r="F167" i="19" a="1"/>
  <c r="F167" i="19" s="1"/>
  <c r="I167" i="19" a="1"/>
  <c r="I167" i="19" s="1"/>
  <c r="J167" i="19" a="1"/>
  <c r="J167" i="19" s="1"/>
  <c r="M167" i="19" a="1"/>
  <c r="M167" i="19" s="1"/>
  <c r="N167" i="19" a="1"/>
  <c r="N167" i="19" s="1"/>
  <c r="P167" i="19" a="1"/>
  <c r="P167" i="19" s="1"/>
  <c r="D168" i="19" a="1"/>
  <c r="D168" i="19" s="1"/>
  <c r="E168" i="19" a="1"/>
  <c r="E168" i="19" s="1"/>
  <c r="F168" i="19" a="1"/>
  <c r="F168" i="19" s="1"/>
  <c r="I168" i="19" a="1"/>
  <c r="I168" i="19" s="1"/>
  <c r="J168" i="19" a="1"/>
  <c r="J168" i="19" s="1"/>
  <c r="M168" i="19" a="1"/>
  <c r="M168" i="19" s="1"/>
  <c r="N168" i="19" a="1"/>
  <c r="N168" i="19" s="1"/>
  <c r="P168" i="19" a="1"/>
  <c r="P168" i="19" s="1"/>
  <c r="D169" i="19" a="1"/>
  <c r="D169" i="19" s="1"/>
  <c r="E169" i="19" a="1"/>
  <c r="E169" i="19" s="1"/>
  <c r="F169" i="19" a="1"/>
  <c r="F169" i="19" s="1"/>
  <c r="I169" i="19" a="1"/>
  <c r="I169" i="19" s="1"/>
  <c r="J169" i="19" a="1"/>
  <c r="J169" i="19" s="1"/>
  <c r="M169" i="19" a="1"/>
  <c r="M169" i="19" s="1"/>
  <c r="N169" i="19" a="1"/>
  <c r="N169" i="19" s="1"/>
  <c r="P169" i="19" a="1"/>
  <c r="P169" i="19" s="1"/>
  <c r="D170" i="19" a="1"/>
  <c r="D170" i="19" s="1"/>
  <c r="E170" i="19" a="1"/>
  <c r="E170" i="19" s="1"/>
  <c r="F170" i="19" a="1"/>
  <c r="F170" i="19" s="1"/>
  <c r="I170" i="19" a="1"/>
  <c r="I170" i="19" s="1"/>
  <c r="J170" i="19" a="1"/>
  <c r="J170" i="19" s="1"/>
  <c r="M170" i="19" a="1"/>
  <c r="M170" i="19" s="1"/>
  <c r="N170" i="19" a="1"/>
  <c r="N170" i="19" s="1"/>
  <c r="P170" i="19" a="1"/>
  <c r="P170" i="19" s="1"/>
  <c r="D171" i="19" a="1"/>
  <c r="D171" i="19" s="1"/>
  <c r="E171" i="19" a="1"/>
  <c r="E171" i="19" s="1"/>
  <c r="F171" i="19" a="1"/>
  <c r="F171" i="19" s="1"/>
  <c r="I171" i="19" a="1"/>
  <c r="I171" i="19" s="1"/>
  <c r="J171" i="19" a="1"/>
  <c r="J171" i="19" s="1"/>
  <c r="M171" i="19" a="1"/>
  <c r="M171" i="19" s="1"/>
  <c r="N171" i="19" a="1"/>
  <c r="N171" i="19" s="1"/>
  <c r="P171" i="19" a="1"/>
  <c r="P171" i="19" s="1"/>
  <c r="D172" i="19" a="1"/>
  <c r="D172" i="19" s="1"/>
  <c r="E172" i="19" a="1"/>
  <c r="E172" i="19" s="1"/>
  <c r="F172" i="19" a="1"/>
  <c r="F172" i="19" s="1"/>
  <c r="I172" i="19" a="1"/>
  <c r="I172" i="19" s="1"/>
  <c r="J172" i="19" a="1"/>
  <c r="J172" i="19" s="1"/>
  <c r="M172" i="19" a="1"/>
  <c r="M172" i="19" s="1"/>
  <c r="N172" i="19" a="1"/>
  <c r="N172" i="19" s="1"/>
  <c r="P172" i="19" a="1"/>
  <c r="P172" i="19" s="1"/>
  <c r="D173" i="19" a="1"/>
  <c r="D173" i="19" s="1"/>
  <c r="E173" i="19" a="1"/>
  <c r="E173" i="19" s="1"/>
  <c r="F173" i="19" a="1"/>
  <c r="F173" i="19" s="1"/>
  <c r="I173" i="19" a="1"/>
  <c r="I173" i="19" s="1"/>
  <c r="J173" i="19" a="1"/>
  <c r="J173" i="19" s="1"/>
  <c r="M173" i="19" a="1"/>
  <c r="M173" i="19" s="1"/>
  <c r="N173" i="19" a="1"/>
  <c r="N173" i="19" s="1"/>
  <c r="P173" i="19" a="1"/>
  <c r="P173" i="19" s="1"/>
  <c r="D174" i="19" a="1"/>
  <c r="D174" i="19" s="1"/>
  <c r="E174" i="19" a="1"/>
  <c r="E174" i="19" s="1"/>
  <c r="F174" i="19" a="1"/>
  <c r="F174" i="19" s="1"/>
  <c r="I174" i="19" a="1"/>
  <c r="I174" i="19" s="1"/>
  <c r="J174" i="19" a="1"/>
  <c r="J174" i="19" s="1"/>
  <c r="M174" i="19" a="1"/>
  <c r="M174" i="19" s="1"/>
  <c r="N174" i="19" a="1"/>
  <c r="N174" i="19" s="1"/>
  <c r="P174" i="19" a="1"/>
  <c r="P174" i="19" s="1"/>
  <c r="D175" i="19" a="1"/>
  <c r="D175" i="19" s="1"/>
  <c r="E175" i="19" a="1"/>
  <c r="E175" i="19" s="1"/>
  <c r="F175" i="19" a="1"/>
  <c r="F175" i="19" s="1"/>
  <c r="I175" i="19" a="1"/>
  <c r="I175" i="19" s="1"/>
  <c r="J175" i="19" a="1"/>
  <c r="J175" i="19" s="1"/>
  <c r="M175" i="19" a="1"/>
  <c r="M175" i="19" s="1"/>
  <c r="N175" i="19" a="1"/>
  <c r="N175" i="19" s="1"/>
  <c r="P175" i="19" a="1"/>
  <c r="P175" i="19" s="1"/>
  <c r="P146" i="19" a="1"/>
  <c r="P146" i="19" s="1"/>
  <c r="N146" i="19" a="1"/>
  <c r="N146" i="19" s="1"/>
  <c r="M146" i="19" a="1"/>
  <c r="M146" i="19" s="1"/>
  <c r="J146" i="19" a="1"/>
  <c r="J146" i="19" s="1"/>
  <c r="I146" i="19" a="1"/>
  <c r="I146" i="19" s="1"/>
  <c r="F146" i="19" a="1"/>
  <c r="F146" i="19" s="1"/>
  <c r="E146" i="19" a="1"/>
  <c r="E146" i="19" s="1"/>
  <c r="D146" i="19" a="1"/>
  <c r="D146" i="19" s="1"/>
  <c r="P181" i="19" a="1"/>
  <c r="P181" i="19" s="1"/>
  <c r="N181" i="19" a="1"/>
  <c r="N181" i="19" s="1"/>
  <c r="M181" i="19" a="1"/>
  <c r="M181" i="19" s="1"/>
  <c r="J181" i="19" a="1"/>
  <c r="J181" i="19" s="1"/>
  <c r="I181" i="19" a="1"/>
  <c r="I181" i="19" s="1"/>
  <c r="F181" i="19" a="1"/>
  <c r="F181" i="19" s="1"/>
  <c r="E181" i="19" a="1"/>
  <c r="E181" i="19" s="1"/>
  <c r="D181" i="19" a="1"/>
  <c r="D181" i="19" s="1"/>
  <c r="C181" i="19" a="1"/>
  <c r="C181" i="19" s="1"/>
  <c r="P140" i="19" a="1"/>
  <c r="P140" i="19" s="1"/>
  <c r="N140" i="19" a="1"/>
  <c r="N140" i="19" s="1"/>
  <c r="M140" i="19" a="1"/>
  <c r="M140" i="19" s="1"/>
  <c r="J140" i="19" a="1"/>
  <c r="J140" i="19" s="1"/>
  <c r="I140" i="19" a="1"/>
  <c r="I140" i="19" s="1"/>
  <c r="F140" i="19" a="1"/>
  <c r="F140" i="19" s="1"/>
  <c r="E140" i="19" a="1"/>
  <c r="E140" i="19" s="1"/>
  <c r="D140" i="19" a="1"/>
  <c r="D140" i="19" s="1"/>
  <c r="C140" i="19" a="1"/>
  <c r="C140" i="19" s="1"/>
  <c r="P139" i="19" a="1"/>
  <c r="P139" i="19" s="1"/>
  <c r="N139" i="19" a="1"/>
  <c r="N139" i="19" s="1"/>
  <c r="M139" i="19" a="1"/>
  <c r="M139" i="19" s="1"/>
  <c r="J139" i="19" a="1"/>
  <c r="J139" i="19" s="1"/>
  <c r="I139" i="19" a="1"/>
  <c r="I139" i="19" s="1"/>
  <c r="F139" i="19" a="1"/>
  <c r="F139" i="19" s="1"/>
  <c r="E139" i="19" a="1"/>
  <c r="E139" i="19" s="1"/>
  <c r="D139" i="19" a="1"/>
  <c r="D139" i="19" s="1"/>
  <c r="C139" i="19" a="1"/>
  <c r="C139" i="19" s="1"/>
  <c r="P138" i="19" a="1"/>
  <c r="P138" i="19" s="1"/>
  <c r="N138" i="19" a="1"/>
  <c r="N138" i="19" s="1"/>
  <c r="M138" i="19" a="1"/>
  <c r="M138" i="19" s="1"/>
  <c r="J138" i="19" a="1"/>
  <c r="J138" i="19" s="1"/>
  <c r="I138" i="19" a="1"/>
  <c r="I138" i="19" s="1"/>
  <c r="F138" i="19" a="1"/>
  <c r="F138" i="19" s="1"/>
  <c r="E138" i="19" a="1"/>
  <c r="E138" i="19" s="1"/>
  <c r="D138" i="19" a="1"/>
  <c r="D138" i="19" s="1"/>
  <c r="C138" i="19" a="1"/>
  <c r="C138" i="19" s="1"/>
  <c r="P137" i="19" a="1"/>
  <c r="P137" i="19" s="1"/>
  <c r="N137" i="19" a="1"/>
  <c r="N137" i="19" s="1"/>
  <c r="M137" i="19" a="1"/>
  <c r="M137" i="19" s="1"/>
  <c r="J137" i="19" a="1"/>
  <c r="J137" i="19" s="1"/>
  <c r="I137" i="19" a="1"/>
  <c r="I137" i="19" s="1"/>
  <c r="F137" i="19" a="1"/>
  <c r="F137" i="19" s="1"/>
  <c r="E137" i="19" a="1"/>
  <c r="E137" i="19" s="1"/>
  <c r="D137" i="19" a="1"/>
  <c r="D137" i="19" s="1"/>
  <c r="C137" i="19" a="1"/>
  <c r="C137" i="19" s="1"/>
  <c r="P136" i="19" a="1"/>
  <c r="P136" i="19" s="1"/>
  <c r="N136" i="19" a="1"/>
  <c r="N136" i="19" s="1"/>
  <c r="M136" i="19" a="1"/>
  <c r="M136" i="19" s="1"/>
  <c r="J136" i="19" a="1"/>
  <c r="J136" i="19" s="1"/>
  <c r="I136" i="19" a="1"/>
  <c r="I136" i="19" s="1"/>
  <c r="F136" i="19" a="1"/>
  <c r="F136" i="19" s="1"/>
  <c r="E136" i="19" a="1"/>
  <c r="E136" i="19" s="1"/>
  <c r="D136" i="19" a="1"/>
  <c r="D136" i="19" s="1"/>
  <c r="C136" i="19" a="1"/>
  <c r="C136" i="19" s="1"/>
  <c r="P135" i="19" a="1"/>
  <c r="P135" i="19" s="1"/>
  <c r="N135" i="19" a="1"/>
  <c r="N135" i="19" s="1"/>
  <c r="M135" i="19" a="1"/>
  <c r="M135" i="19" s="1"/>
  <c r="J135" i="19" a="1"/>
  <c r="J135" i="19" s="1"/>
  <c r="I135" i="19" a="1"/>
  <c r="I135" i="19" s="1"/>
  <c r="F135" i="19" a="1"/>
  <c r="F135" i="19" s="1"/>
  <c r="E135" i="19" a="1"/>
  <c r="E135" i="19" s="1"/>
  <c r="D135" i="19" a="1"/>
  <c r="D135" i="19" s="1"/>
  <c r="C135" i="19" a="1"/>
  <c r="C135" i="19" s="1"/>
  <c r="P134" i="19" a="1"/>
  <c r="P134" i="19" s="1"/>
  <c r="N134" i="19" a="1"/>
  <c r="N134" i="19" s="1"/>
  <c r="M134" i="19" a="1"/>
  <c r="M134" i="19" s="1"/>
  <c r="J134" i="19" a="1"/>
  <c r="J134" i="19" s="1"/>
  <c r="I134" i="19" a="1"/>
  <c r="I134" i="19" s="1"/>
  <c r="F134" i="19" a="1"/>
  <c r="F134" i="19" s="1"/>
  <c r="E134" i="19" a="1"/>
  <c r="E134" i="19" s="1"/>
  <c r="D134" i="19" a="1"/>
  <c r="D134" i="19" s="1"/>
  <c r="C134" i="19" a="1"/>
  <c r="C134" i="19" s="1"/>
  <c r="P133" i="19" a="1"/>
  <c r="P133" i="19" s="1"/>
  <c r="N133" i="19" a="1"/>
  <c r="N133" i="19" s="1"/>
  <c r="M133" i="19" a="1"/>
  <c r="M133" i="19" s="1"/>
  <c r="J133" i="19" a="1"/>
  <c r="J133" i="19" s="1"/>
  <c r="I133" i="19" a="1"/>
  <c r="I133" i="19" s="1"/>
  <c r="F133" i="19" a="1"/>
  <c r="F133" i="19" s="1"/>
  <c r="E133" i="19" a="1"/>
  <c r="E133" i="19" s="1"/>
  <c r="D133" i="19" a="1"/>
  <c r="D133" i="19" s="1"/>
  <c r="C133" i="19" a="1"/>
  <c r="C133" i="19" s="1"/>
  <c r="P132" i="19" a="1"/>
  <c r="P132" i="19" s="1"/>
  <c r="N132" i="19" a="1"/>
  <c r="N132" i="19" s="1"/>
  <c r="M132" i="19" a="1"/>
  <c r="M132" i="19" s="1"/>
  <c r="J132" i="19" a="1"/>
  <c r="J132" i="19" s="1"/>
  <c r="I132" i="19" a="1"/>
  <c r="I132" i="19" s="1"/>
  <c r="F132" i="19" a="1"/>
  <c r="F132" i="19" s="1"/>
  <c r="E132" i="19" a="1"/>
  <c r="E132" i="19" s="1"/>
  <c r="D132" i="19" a="1"/>
  <c r="D132" i="19" s="1"/>
  <c r="C132" i="19" a="1"/>
  <c r="C132" i="19" s="1"/>
  <c r="P131" i="19" a="1"/>
  <c r="P131" i="19" s="1"/>
  <c r="N131" i="19" a="1"/>
  <c r="N131" i="19" s="1"/>
  <c r="M131" i="19" a="1"/>
  <c r="M131" i="19" s="1"/>
  <c r="J131" i="19" a="1"/>
  <c r="J131" i="19" s="1"/>
  <c r="I131" i="19" a="1"/>
  <c r="I131" i="19" s="1"/>
  <c r="F131" i="19" a="1"/>
  <c r="F131" i="19" s="1"/>
  <c r="E131" i="19" a="1"/>
  <c r="E131" i="19" s="1"/>
  <c r="D131" i="19" a="1"/>
  <c r="D131" i="19" s="1"/>
  <c r="C131" i="19" a="1"/>
  <c r="C131" i="19" s="1"/>
  <c r="P130" i="19" a="1"/>
  <c r="P130" i="19" s="1"/>
  <c r="N130" i="19" a="1"/>
  <c r="N130" i="19" s="1"/>
  <c r="M130" i="19" a="1"/>
  <c r="M130" i="19" s="1"/>
  <c r="J130" i="19" a="1"/>
  <c r="J130" i="19" s="1"/>
  <c r="I130" i="19" a="1"/>
  <c r="I130" i="19" s="1"/>
  <c r="F130" i="19" a="1"/>
  <c r="F130" i="19" s="1"/>
  <c r="E130" i="19" a="1"/>
  <c r="E130" i="19" s="1"/>
  <c r="D130" i="19" a="1"/>
  <c r="D130" i="19" s="1"/>
  <c r="C130" i="19" a="1"/>
  <c r="C130" i="19" s="1"/>
  <c r="P129" i="19" a="1"/>
  <c r="P129" i="19" s="1"/>
  <c r="N129" i="19" a="1"/>
  <c r="N129" i="19" s="1"/>
  <c r="M129" i="19" a="1"/>
  <c r="M129" i="19" s="1"/>
  <c r="J129" i="19" a="1"/>
  <c r="J129" i="19" s="1"/>
  <c r="I129" i="19" a="1"/>
  <c r="I129" i="19" s="1"/>
  <c r="F129" i="19" a="1"/>
  <c r="F129" i="19" s="1"/>
  <c r="E129" i="19" a="1"/>
  <c r="E129" i="19" s="1"/>
  <c r="D129" i="19" a="1"/>
  <c r="D129" i="19" s="1"/>
  <c r="C129" i="19" a="1"/>
  <c r="C129" i="19" s="1"/>
  <c r="P128" i="19" a="1"/>
  <c r="P128" i="19" s="1"/>
  <c r="N128" i="19" a="1"/>
  <c r="N128" i="19" s="1"/>
  <c r="M128" i="19" a="1"/>
  <c r="M128" i="19" s="1"/>
  <c r="J128" i="19" a="1"/>
  <c r="J128" i="19" s="1"/>
  <c r="I128" i="19" a="1"/>
  <c r="I128" i="19" s="1"/>
  <c r="F128" i="19" a="1"/>
  <c r="F128" i="19" s="1"/>
  <c r="E128" i="19" a="1"/>
  <c r="E128" i="19" s="1"/>
  <c r="D128" i="19" a="1"/>
  <c r="D128" i="19" s="1"/>
  <c r="C128" i="19" a="1"/>
  <c r="C128" i="19" s="1"/>
  <c r="P127" i="19" a="1"/>
  <c r="P127" i="19" s="1"/>
  <c r="N127" i="19" a="1"/>
  <c r="N127" i="19" s="1"/>
  <c r="M127" i="19" a="1"/>
  <c r="M127" i="19" s="1"/>
  <c r="J127" i="19" a="1"/>
  <c r="J127" i="19" s="1"/>
  <c r="I127" i="19" a="1"/>
  <c r="I127" i="19" s="1"/>
  <c r="F127" i="19" a="1"/>
  <c r="F127" i="19" s="1"/>
  <c r="E127" i="19" a="1"/>
  <c r="E127" i="19" s="1"/>
  <c r="D127" i="19" a="1"/>
  <c r="D127" i="19" s="1"/>
  <c r="C127" i="19" a="1"/>
  <c r="C127" i="19" s="1"/>
  <c r="P126" i="19" a="1"/>
  <c r="P126" i="19" s="1"/>
  <c r="N126" i="19" a="1"/>
  <c r="N126" i="19" s="1"/>
  <c r="M126" i="19" a="1"/>
  <c r="M126" i="19" s="1"/>
  <c r="J126" i="19" a="1"/>
  <c r="J126" i="19" s="1"/>
  <c r="I126" i="19" a="1"/>
  <c r="I126" i="19" s="1"/>
  <c r="F126" i="19" a="1"/>
  <c r="F126" i="19" s="1"/>
  <c r="E126" i="19" a="1"/>
  <c r="E126" i="19" s="1"/>
  <c r="D126" i="19" a="1"/>
  <c r="D126" i="19" s="1"/>
  <c r="C126" i="19" a="1"/>
  <c r="C126" i="19" s="1"/>
  <c r="P125" i="19" a="1"/>
  <c r="P125" i="19" s="1"/>
  <c r="N125" i="19" a="1"/>
  <c r="N125" i="19" s="1"/>
  <c r="M125" i="19" a="1"/>
  <c r="M125" i="19" s="1"/>
  <c r="J125" i="19" a="1"/>
  <c r="J125" i="19" s="1"/>
  <c r="I125" i="19" a="1"/>
  <c r="I125" i="19" s="1"/>
  <c r="F125" i="19" a="1"/>
  <c r="F125" i="19" s="1"/>
  <c r="E125" i="19" a="1"/>
  <c r="E125" i="19" s="1"/>
  <c r="D125" i="19" a="1"/>
  <c r="D125" i="19" s="1"/>
  <c r="C125" i="19" a="1"/>
  <c r="C125" i="19" s="1"/>
  <c r="P124" i="19" a="1"/>
  <c r="P124" i="19" s="1"/>
  <c r="N124" i="19" a="1"/>
  <c r="N124" i="19" s="1"/>
  <c r="M124" i="19" a="1"/>
  <c r="M124" i="19" s="1"/>
  <c r="J124" i="19" a="1"/>
  <c r="J124" i="19" s="1"/>
  <c r="I124" i="19" a="1"/>
  <c r="I124" i="19" s="1"/>
  <c r="F124" i="19" a="1"/>
  <c r="F124" i="19" s="1"/>
  <c r="E124" i="19" a="1"/>
  <c r="E124" i="19" s="1"/>
  <c r="D124" i="19" a="1"/>
  <c r="D124" i="19" s="1"/>
  <c r="C124" i="19" a="1"/>
  <c r="C124" i="19" s="1"/>
  <c r="P123" i="19" a="1"/>
  <c r="P123" i="19" s="1"/>
  <c r="N123" i="19" a="1"/>
  <c r="N123" i="19" s="1"/>
  <c r="M123" i="19" a="1"/>
  <c r="M123" i="19" s="1"/>
  <c r="J123" i="19" a="1"/>
  <c r="J123" i="19" s="1"/>
  <c r="I123" i="19" a="1"/>
  <c r="I123" i="19" s="1"/>
  <c r="F123" i="19" a="1"/>
  <c r="F123" i="19" s="1"/>
  <c r="E123" i="19" a="1"/>
  <c r="E123" i="19" s="1"/>
  <c r="D123" i="19" a="1"/>
  <c r="D123" i="19" s="1"/>
  <c r="C123" i="19" a="1"/>
  <c r="C123" i="19" s="1"/>
  <c r="P122" i="19" a="1"/>
  <c r="P122" i="19" s="1"/>
  <c r="N122" i="19" a="1"/>
  <c r="N122" i="19" s="1"/>
  <c r="M122" i="19" a="1"/>
  <c r="M122" i="19" s="1"/>
  <c r="J122" i="19" a="1"/>
  <c r="J122" i="19" s="1"/>
  <c r="I122" i="19" a="1"/>
  <c r="I122" i="19" s="1"/>
  <c r="F122" i="19" a="1"/>
  <c r="F122" i="19" s="1"/>
  <c r="E122" i="19" a="1"/>
  <c r="E122" i="19" s="1"/>
  <c r="D122" i="19" a="1"/>
  <c r="D122" i="19" s="1"/>
  <c r="C122" i="19" a="1"/>
  <c r="C122" i="19" s="1"/>
  <c r="P121" i="19" a="1"/>
  <c r="P121" i="19" s="1"/>
  <c r="N121" i="19" a="1"/>
  <c r="N121" i="19" s="1"/>
  <c r="M121" i="19" a="1"/>
  <c r="M121" i="19" s="1"/>
  <c r="J121" i="19" a="1"/>
  <c r="J121" i="19" s="1"/>
  <c r="I121" i="19" a="1"/>
  <c r="I121" i="19" s="1"/>
  <c r="F121" i="19" a="1"/>
  <c r="F121" i="19" s="1"/>
  <c r="E121" i="19" a="1"/>
  <c r="E121" i="19" s="1"/>
  <c r="D121" i="19" a="1"/>
  <c r="D121" i="19" s="1"/>
  <c r="C121" i="19" a="1"/>
  <c r="C121" i="19" s="1"/>
  <c r="P120" i="19" a="1"/>
  <c r="P120" i="19" s="1"/>
  <c r="N120" i="19" a="1"/>
  <c r="N120" i="19" s="1"/>
  <c r="M120" i="19" a="1"/>
  <c r="M120" i="19" s="1"/>
  <c r="J120" i="19" a="1"/>
  <c r="J120" i="19" s="1"/>
  <c r="I120" i="19" a="1"/>
  <c r="I120" i="19" s="1"/>
  <c r="F120" i="19" a="1"/>
  <c r="F120" i="19" s="1"/>
  <c r="E120" i="19" a="1"/>
  <c r="E120" i="19" s="1"/>
  <c r="D120" i="19" a="1"/>
  <c r="D120" i="19" s="1"/>
  <c r="C120" i="19" a="1"/>
  <c r="C120" i="19" s="1"/>
  <c r="P119" i="19" a="1"/>
  <c r="P119" i="19" s="1"/>
  <c r="N119" i="19" a="1"/>
  <c r="N119" i="19" s="1"/>
  <c r="M119" i="19" a="1"/>
  <c r="M119" i="19" s="1"/>
  <c r="J119" i="19" a="1"/>
  <c r="J119" i="19" s="1"/>
  <c r="I119" i="19" a="1"/>
  <c r="I119" i="19" s="1"/>
  <c r="F119" i="19" a="1"/>
  <c r="F119" i="19" s="1"/>
  <c r="E119" i="19" a="1"/>
  <c r="E119" i="19" s="1"/>
  <c r="D119" i="19" a="1"/>
  <c r="D119" i="19" s="1"/>
  <c r="C119" i="19" a="1"/>
  <c r="C119" i="19" s="1"/>
  <c r="P118" i="19" a="1"/>
  <c r="P118" i="19" s="1"/>
  <c r="N118" i="19" a="1"/>
  <c r="N118" i="19" s="1"/>
  <c r="M118" i="19" a="1"/>
  <c r="M118" i="19" s="1"/>
  <c r="J118" i="19" a="1"/>
  <c r="J118" i="19" s="1"/>
  <c r="I118" i="19" a="1"/>
  <c r="I118" i="19" s="1"/>
  <c r="F118" i="19" a="1"/>
  <c r="F118" i="19" s="1"/>
  <c r="E118" i="19" a="1"/>
  <c r="E118" i="19" s="1"/>
  <c r="D118" i="19" a="1"/>
  <c r="D118" i="19" s="1"/>
  <c r="C118" i="19" a="1"/>
  <c r="C118" i="19" s="1"/>
  <c r="P117" i="19" a="1"/>
  <c r="P117" i="19" s="1"/>
  <c r="N117" i="19" a="1"/>
  <c r="N117" i="19" s="1"/>
  <c r="M117" i="19" a="1"/>
  <c r="M117" i="19" s="1"/>
  <c r="J117" i="19" a="1"/>
  <c r="J117" i="19" s="1"/>
  <c r="I117" i="19" a="1"/>
  <c r="I117" i="19" s="1"/>
  <c r="F117" i="19" a="1"/>
  <c r="F117" i="19" s="1"/>
  <c r="E117" i="19" a="1"/>
  <c r="E117" i="19" s="1"/>
  <c r="D117" i="19" a="1"/>
  <c r="D117" i="19" s="1"/>
  <c r="C117" i="19" a="1"/>
  <c r="C117" i="19" s="1"/>
  <c r="P116" i="19" a="1"/>
  <c r="P116" i="19" s="1"/>
  <c r="N116" i="19" a="1"/>
  <c r="N116" i="19" s="1"/>
  <c r="M116" i="19" a="1"/>
  <c r="M116" i="19" s="1"/>
  <c r="J116" i="19" a="1"/>
  <c r="J116" i="19" s="1"/>
  <c r="I116" i="19" a="1"/>
  <c r="I116" i="19" s="1"/>
  <c r="F116" i="19" a="1"/>
  <c r="F116" i="19" s="1"/>
  <c r="E116" i="19" a="1"/>
  <c r="E116" i="19" s="1"/>
  <c r="D116" i="19" a="1"/>
  <c r="D116" i="19" s="1"/>
  <c r="C116" i="19" a="1"/>
  <c r="C116" i="19" s="1"/>
  <c r="P115" i="19" a="1"/>
  <c r="P115" i="19" s="1"/>
  <c r="N115" i="19" a="1"/>
  <c r="N115" i="19" s="1"/>
  <c r="M115" i="19" a="1"/>
  <c r="M115" i="19" s="1"/>
  <c r="J115" i="19" a="1"/>
  <c r="J115" i="19" s="1"/>
  <c r="I115" i="19" a="1"/>
  <c r="I115" i="19" s="1"/>
  <c r="F115" i="19" a="1"/>
  <c r="F115" i="19" s="1"/>
  <c r="E115" i="19" a="1"/>
  <c r="E115" i="19" s="1"/>
  <c r="D115" i="19" a="1"/>
  <c r="D115" i="19" s="1"/>
  <c r="C115" i="19" a="1"/>
  <c r="C115" i="19" s="1"/>
  <c r="P114" i="19" a="1"/>
  <c r="P114" i="19" s="1"/>
  <c r="N114" i="19" a="1"/>
  <c r="N114" i="19" s="1"/>
  <c r="M114" i="19" a="1"/>
  <c r="M114" i="19" s="1"/>
  <c r="J114" i="19" a="1"/>
  <c r="J114" i="19" s="1"/>
  <c r="I114" i="19" a="1"/>
  <c r="I114" i="19" s="1"/>
  <c r="F114" i="19" a="1"/>
  <c r="F114" i="19" s="1"/>
  <c r="E114" i="19" a="1"/>
  <c r="E114" i="19" s="1"/>
  <c r="D114" i="19" a="1"/>
  <c r="D114" i="19" s="1"/>
  <c r="C114" i="19" a="1"/>
  <c r="C114" i="19" s="1"/>
  <c r="P113" i="19" a="1"/>
  <c r="P113" i="19" s="1"/>
  <c r="N113" i="19" a="1"/>
  <c r="N113" i="19" s="1"/>
  <c r="M113" i="19" a="1"/>
  <c r="M113" i="19" s="1"/>
  <c r="J113" i="19" a="1"/>
  <c r="J113" i="19" s="1"/>
  <c r="I113" i="19" a="1"/>
  <c r="I113" i="19" s="1"/>
  <c r="F113" i="19" a="1"/>
  <c r="F113" i="19" s="1"/>
  <c r="E113" i="19" a="1"/>
  <c r="E113" i="19" s="1"/>
  <c r="D113" i="19" a="1"/>
  <c r="D113" i="19" s="1"/>
  <c r="C113" i="19" a="1"/>
  <c r="C113" i="19" s="1"/>
  <c r="P112" i="19" a="1"/>
  <c r="P112" i="19" s="1"/>
  <c r="N112" i="19" a="1"/>
  <c r="N112" i="19" s="1"/>
  <c r="M112" i="19" a="1"/>
  <c r="M112" i="19" s="1"/>
  <c r="J112" i="19" a="1"/>
  <c r="J112" i="19" s="1"/>
  <c r="I112" i="19" a="1"/>
  <c r="I112" i="19" s="1"/>
  <c r="F112" i="19" a="1"/>
  <c r="F112" i="19" s="1"/>
  <c r="E112" i="19" a="1"/>
  <c r="E112" i="19" s="1"/>
  <c r="D112" i="19" a="1"/>
  <c r="D112" i="19" s="1"/>
  <c r="C112" i="19" a="1"/>
  <c r="C112" i="19" s="1"/>
  <c r="P111" i="19" a="1"/>
  <c r="P111" i="19" s="1"/>
  <c r="N111" i="19" a="1"/>
  <c r="N111" i="19" s="1"/>
  <c r="M111" i="19" a="1"/>
  <c r="M111" i="19" s="1"/>
  <c r="J111" i="19" a="1"/>
  <c r="J111" i="19" s="1"/>
  <c r="I111" i="19" a="1"/>
  <c r="I111" i="19" s="1"/>
  <c r="F111" i="19" a="1"/>
  <c r="F111" i="19" s="1"/>
  <c r="E111" i="19" a="1"/>
  <c r="E111" i="19" s="1"/>
  <c r="D111" i="19" a="1"/>
  <c r="D111" i="19" s="1"/>
  <c r="C111" i="19" a="1"/>
  <c r="C111" i="19" s="1"/>
  <c r="P110" i="19" a="1"/>
  <c r="P110" i="19" s="1"/>
  <c r="N110" i="19" a="1"/>
  <c r="N110" i="19" s="1"/>
  <c r="M110" i="19" a="1"/>
  <c r="M110" i="19" s="1"/>
  <c r="J110" i="19" a="1"/>
  <c r="J110" i="19" s="1"/>
  <c r="I110" i="19" a="1"/>
  <c r="I110" i="19" s="1"/>
  <c r="F110" i="19" a="1"/>
  <c r="F110" i="19" s="1"/>
  <c r="E110" i="19" a="1"/>
  <c r="E110" i="19" s="1"/>
  <c r="D110" i="19" a="1"/>
  <c r="D110" i="19" s="1"/>
  <c r="C110" i="19" a="1"/>
  <c r="C110" i="19" s="1"/>
  <c r="P104" i="19" a="1"/>
  <c r="P104" i="19" s="1"/>
  <c r="N104" i="19" a="1"/>
  <c r="N104" i="19" s="1"/>
  <c r="M104" i="19" a="1"/>
  <c r="M104" i="19" s="1"/>
  <c r="J104" i="19" a="1"/>
  <c r="J104" i="19" s="1"/>
  <c r="I104" i="19" a="1"/>
  <c r="I104" i="19" s="1"/>
  <c r="F104" i="19" a="1"/>
  <c r="F104" i="19" s="1"/>
  <c r="E104" i="19" a="1"/>
  <c r="E104" i="19" s="1"/>
  <c r="D104" i="19" a="1"/>
  <c r="D104" i="19" s="1"/>
  <c r="C104" i="19" a="1"/>
  <c r="C104" i="19" s="1"/>
  <c r="P103" i="19" a="1"/>
  <c r="P103" i="19" s="1"/>
  <c r="N103" i="19" a="1"/>
  <c r="N103" i="19" s="1"/>
  <c r="M103" i="19" a="1"/>
  <c r="M103" i="19" s="1"/>
  <c r="J103" i="19" a="1"/>
  <c r="J103" i="19" s="1"/>
  <c r="I103" i="19" a="1"/>
  <c r="I103" i="19" s="1"/>
  <c r="F103" i="19" a="1"/>
  <c r="F103" i="19" s="1"/>
  <c r="E103" i="19" a="1"/>
  <c r="E103" i="19" s="1"/>
  <c r="D103" i="19" a="1"/>
  <c r="D103" i="19" s="1"/>
  <c r="C103" i="19" a="1"/>
  <c r="C103" i="19" s="1"/>
  <c r="P102" i="19" a="1"/>
  <c r="P102" i="19" s="1"/>
  <c r="N102" i="19" a="1"/>
  <c r="N102" i="19" s="1"/>
  <c r="M102" i="19" a="1"/>
  <c r="M102" i="19" s="1"/>
  <c r="J102" i="19" a="1"/>
  <c r="J102" i="19" s="1"/>
  <c r="I102" i="19" a="1"/>
  <c r="I102" i="19" s="1"/>
  <c r="F102" i="19" a="1"/>
  <c r="F102" i="19" s="1"/>
  <c r="E102" i="19" a="1"/>
  <c r="E102" i="19" s="1"/>
  <c r="D102" i="19" a="1"/>
  <c r="D102" i="19" s="1"/>
  <c r="C102" i="19" a="1"/>
  <c r="C102" i="19" s="1"/>
  <c r="P101" i="19" a="1"/>
  <c r="P101" i="19" s="1"/>
  <c r="N101" i="19" a="1"/>
  <c r="N101" i="19" s="1"/>
  <c r="M101" i="19" a="1"/>
  <c r="M101" i="19" s="1"/>
  <c r="J101" i="19" a="1"/>
  <c r="J101" i="19" s="1"/>
  <c r="I101" i="19" a="1"/>
  <c r="I101" i="19" s="1"/>
  <c r="F101" i="19" a="1"/>
  <c r="F101" i="19" s="1"/>
  <c r="E101" i="19" a="1"/>
  <c r="E101" i="19" s="1"/>
  <c r="D101" i="19" a="1"/>
  <c r="D101" i="19" s="1"/>
  <c r="C101" i="19" a="1"/>
  <c r="C101" i="19" s="1"/>
  <c r="P100" i="19" a="1"/>
  <c r="P100" i="19" s="1"/>
  <c r="N100" i="19" a="1"/>
  <c r="N100" i="19" s="1"/>
  <c r="M100" i="19" a="1"/>
  <c r="M100" i="19" s="1"/>
  <c r="J100" i="19" a="1"/>
  <c r="J100" i="19" s="1"/>
  <c r="I100" i="19" a="1"/>
  <c r="I100" i="19" s="1"/>
  <c r="F100" i="19" a="1"/>
  <c r="F100" i="19" s="1"/>
  <c r="E100" i="19" a="1"/>
  <c r="E100" i="19" s="1"/>
  <c r="D100" i="19" a="1"/>
  <c r="D100" i="19" s="1"/>
  <c r="C100" i="19" a="1"/>
  <c r="C100" i="19" s="1"/>
  <c r="P99" i="19" a="1"/>
  <c r="P99" i="19" s="1"/>
  <c r="N99" i="19" a="1"/>
  <c r="N99" i="19" s="1"/>
  <c r="M99" i="19" a="1"/>
  <c r="M99" i="19" s="1"/>
  <c r="J99" i="19" a="1"/>
  <c r="J99" i="19" s="1"/>
  <c r="I99" i="19" a="1"/>
  <c r="I99" i="19" s="1"/>
  <c r="F99" i="19" a="1"/>
  <c r="F99" i="19" s="1"/>
  <c r="E99" i="19" a="1"/>
  <c r="E99" i="19" s="1"/>
  <c r="D99" i="19" a="1"/>
  <c r="D99" i="19" s="1"/>
  <c r="C99" i="19" a="1"/>
  <c r="C99" i="19" s="1"/>
  <c r="P98" i="19" a="1"/>
  <c r="P98" i="19" s="1"/>
  <c r="N98" i="19" a="1"/>
  <c r="N98" i="19" s="1"/>
  <c r="M98" i="19" a="1"/>
  <c r="M98" i="19" s="1"/>
  <c r="J98" i="19" a="1"/>
  <c r="J98" i="19" s="1"/>
  <c r="I98" i="19" a="1"/>
  <c r="I98" i="19" s="1"/>
  <c r="F98" i="19" a="1"/>
  <c r="F98" i="19" s="1"/>
  <c r="E98" i="19" a="1"/>
  <c r="E98" i="19" s="1"/>
  <c r="D98" i="19" a="1"/>
  <c r="D98" i="19" s="1"/>
  <c r="C98" i="19" a="1"/>
  <c r="C98" i="19" s="1"/>
  <c r="P97" i="19" a="1"/>
  <c r="P97" i="19" s="1"/>
  <c r="N97" i="19" a="1"/>
  <c r="N97" i="19" s="1"/>
  <c r="M97" i="19" a="1"/>
  <c r="M97" i="19" s="1"/>
  <c r="J97" i="19" a="1"/>
  <c r="J97" i="19" s="1"/>
  <c r="I97" i="19" a="1"/>
  <c r="I97" i="19" s="1"/>
  <c r="F97" i="19" a="1"/>
  <c r="F97" i="19" s="1"/>
  <c r="E97" i="19" a="1"/>
  <c r="E97" i="19" s="1"/>
  <c r="D97" i="19" a="1"/>
  <c r="D97" i="19" s="1"/>
  <c r="C97" i="19" a="1"/>
  <c r="C97" i="19" s="1"/>
  <c r="P96" i="19" a="1"/>
  <c r="P96" i="19" s="1"/>
  <c r="N96" i="19" a="1"/>
  <c r="N96" i="19" s="1"/>
  <c r="M96" i="19" a="1"/>
  <c r="M96" i="19" s="1"/>
  <c r="J96" i="19" a="1"/>
  <c r="J96" i="19" s="1"/>
  <c r="I96" i="19" a="1"/>
  <c r="I96" i="19" s="1"/>
  <c r="F96" i="19" a="1"/>
  <c r="F96" i="19" s="1"/>
  <c r="E96" i="19" a="1"/>
  <c r="E96" i="19" s="1"/>
  <c r="D96" i="19" a="1"/>
  <c r="D96" i="19" s="1"/>
  <c r="C96" i="19" a="1"/>
  <c r="C96" i="19" s="1"/>
  <c r="P95" i="19" a="1"/>
  <c r="P95" i="19" s="1"/>
  <c r="N95" i="19" a="1"/>
  <c r="N95" i="19" s="1"/>
  <c r="M95" i="19" a="1"/>
  <c r="M95" i="19" s="1"/>
  <c r="J95" i="19" a="1"/>
  <c r="J95" i="19" s="1"/>
  <c r="I95" i="19" a="1"/>
  <c r="I95" i="19" s="1"/>
  <c r="F95" i="19" a="1"/>
  <c r="F95" i="19" s="1"/>
  <c r="E95" i="19" a="1"/>
  <c r="E95" i="19" s="1"/>
  <c r="D95" i="19" a="1"/>
  <c r="D95" i="19" s="1"/>
  <c r="C95" i="19" a="1"/>
  <c r="C95" i="19" s="1"/>
  <c r="P94" i="19" a="1"/>
  <c r="P94" i="19" s="1"/>
  <c r="N94" i="19" a="1"/>
  <c r="N94" i="19" s="1"/>
  <c r="M94" i="19" a="1"/>
  <c r="M94" i="19" s="1"/>
  <c r="J94" i="19" a="1"/>
  <c r="J94" i="19" s="1"/>
  <c r="I94" i="19" a="1"/>
  <c r="I94" i="19" s="1"/>
  <c r="F94" i="19" a="1"/>
  <c r="F94" i="19" s="1"/>
  <c r="E94" i="19" a="1"/>
  <c r="E94" i="19" s="1"/>
  <c r="D94" i="19" a="1"/>
  <c r="D94" i="19" s="1"/>
  <c r="C94" i="19" a="1"/>
  <c r="C94" i="19" s="1"/>
  <c r="P93" i="19" a="1"/>
  <c r="P93" i="19" s="1"/>
  <c r="N93" i="19" a="1"/>
  <c r="N93" i="19" s="1"/>
  <c r="M93" i="19" a="1"/>
  <c r="M93" i="19" s="1"/>
  <c r="J93" i="19" a="1"/>
  <c r="J93" i="19" s="1"/>
  <c r="I93" i="19" a="1"/>
  <c r="I93" i="19" s="1"/>
  <c r="F93" i="19" a="1"/>
  <c r="F93" i="19" s="1"/>
  <c r="E93" i="19" a="1"/>
  <c r="E93" i="19" s="1"/>
  <c r="D93" i="19" a="1"/>
  <c r="D93" i="19" s="1"/>
  <c r="C93" i="19" a="1"/>
  <c r="C93" i="19" s="1"/>
  <c r="P92" i="19" a="1"/>
  <c r="P92" i="19" s="1"/>
  <c r="N92" i="19" a="1"/>
  <c r="N92" i="19" s="1"/>
  <c r="M92" i="19" a="1"/>
  <c r="M92" i="19" s="1"/>
  <c r="J92" i="19" a="1"/>
  <c r="J92" i="19" s="1"/>
  <c r="I92" i="19" a="1"/>
  <c r="I92" i="19" s="1"/>
  <c r="F92" i="19" a="1"/>
  <c r="F92" i="19" s="1"/>
  <c r="E92" i="19" a="1"/>
  <c r="E92" i="19" s="1"/>
  <c r="D92" i="19" a="1"/>
  <c r="D92" i="19" s="1"/>
  <c r="C92" i="19" a="1"/>
  <c r="C92" i="19" s="1"/>
  <c r="P91" i="19" a="1"/>
  <c r="P91" i="19" s="1"/>
  <c r="N91" i="19" a="1"/>
  <c r="N91" i="19" s="1"/>
  <c r="M91" i="19" a="1"/>
  <c r="M91" i="19" s="1"/>
  <c r="J91" i="19" a="1"/>
  <c r="J91" i="19" s="1"/>
  <c r="I91" i="19" a="1"/>
  <c r="I91" i="19" s="1"/>
  <c r="F91" i="19" a="1"/>
  <c r="F91" i="19" s="1"/>
  <c r="E91" i="19" a="1"/>
  <c r="E91" i="19" s="1"/>
  <c r="D91" i="19" a="1"/>
  <c r="D91" i="19" s="1"/>
  <c r="C91" i="19" a="1"/>
  <c r="C91" i="19" s="1"/>
  <c r="P90" i="19" a="1"/>
  <c r="P90" i="19" s="1"/>
  <c r="N90" i="19" a="1"/>
  <c r="N90" i="19" s="1"/>
  <c r="M90" i="19" a="1"/>
  <c r="M90" i="19" s="1"/>
  <c r="J90" i="19" a="1"/>
  <c r="J90" i="19" s="1"/>
  <c r="I90" i="19" a="1"/>
  <c r="I90" i="19" s="1"/>
  <c r="F90" i="19" a="1"/>
  <c r="F90" i="19" s="1"/>
  <c r="E90" i="19" a="1"/>
  <c r="E90" i="19" s="1"/>
  <c r="D90" i="19" a="1"/>
  <c r="D90" i="19" s="1"/>
  <c r="C90" i="19" a="1"/>
  <c r="C90" i="19" s="1"/>
  <c r="P89" i="19" a="1"/>
  <c r="P89" i="19" s="1"/>
  <c r="N89" i="19" a="1"/>
  <c r="N89" i="19" s="1"/>
  <c r="M89" i="19" a="1"/>
  <c r="M89" i="19" s="1"/>
  <c r="J89" i="19" a="1"/>
  <c r="J89" i="19" s="1"/>
  <c r="I89" i="19" a="1"/>
  <c r="I89" i="19" s="1"/>
  <c r="F89" i="19" a="1"/>
  <c r="F89" i="19" s="1"/>
  <c r="E89" i="19" a="1"/>
  <c r="E89" i="19" s="1"/>
  <c r="D89" i="19" a="1"/>
  <c r="D89" i="19" s="1"/>
  <c r="C89" i="19" a="1"/>
  <c r="C89" i="19" s="1"/>
  <c r="P88" i="19" a="1"/>
  <c r="P88" i="19" s="1"/>
  <c r="N88" i="19" a="1"/>
  <c r="N88" i="19" s="1"/>
  <c r="M88" i="19" a="1"/>
  <c r="M88" i="19" s="1"/>
  <c r="J88" i="19" a="1"/>
  <c r="J88" i="19" s="1"/>
  <c r="I88" i="19" a="1"/>
  <c r="I88" i="19" s="1"/>
  <c r="F88" i="19" a="1"/>
  <c r="F88" i="19" s="1"/>
  <c r="E88" i="19" a="1"/>
  <c r="E88" i="19" s="1"/>
  <c r="D88" i="19" a="1"/>
  <c r="D88" i="19" s="1"/>
  <c r="C88" i="19" a="1"/>
  <c r="C88" i="19" s="1"/>
  <c r="P87" i="19" a="1"/>
  <c r="P87" i="19" s="1"/>
  <c r="N87" i="19" a="1"/>
  <c r="N87" i="19" s="1"/>
  <c r="M87" i="19" a="1"/>
  <c r="M87" i="19" s="1"/>
  <c r="J87" i="19" a="1"/>
  <c r="J87" i="19" s="1"/>
  <c r="I87" i="19" a="1"/>
  <c r="I87" i="19" s="1"/>
  <c r="F87" i="19" a="1"/>
  <c r="F87" i="19" s="1"/>
  <c r="E87" i="19" a="1"/>
  <c r="E87" i="19" s="1"/>
  <c r="D87" i="19" a="1"/>
  <c r="D87" i="19" s="1"/>
  <c r="C87" i="19" a="1"/>
  <c r="C87" i="19" s="1"/>
  <c r="P86" i="19" a="1"/>
  <c r="P86" i="19" s="1"/>
  <c r="N86" i="19" a="1"/>
  <c r="N86" i="19" s="1"/>
  <c r="M86" i="19" a="1"/>
  <c r="M86" i="19" s="1"/>
  <c r="J86" i="19" a="1"/>
  <c r="J86" i="19" s="1"/>
  <c r="I86" i="19" a="1"/>
  <c r="I86" i="19" s="1"/>
  <c r="F86" i="19" a="1"/>
  <c r="F86" i="19" s="1"/>
  <c r="E86" i="19" a="1"/>
  <c r="E86" i="19" s="1"/>
  <c r="D86" i="19" a="1"/>
  <c r="D86" i="19" s="1"/>
  <c r="C86" i="19" a="1"/>
  <c r="C86" i="19" s="1"/>
  <c r="P85" i="19" a="1"/>
  <c r="P85" i="19" s="1"/>
  <c r="N85" i="19" a="1"/>
  <c r="N85" i="19" s="1"/>
  <c r="M85" i="19" a="1"/>
  <c r="M85" i="19" s="1"/>
  <c r="J85" i="19" a="1"/>
  <c r="J85" i="19" s="1"/>
  <c r="I85" i="19" a="1"/>
  <c r="I85" i="19" s="1"/>
  <c r="F85" i="19" a="1"/>
  <c r="F85" i="19" s="1"/>
  <c r="E85" i="19" a="1"/>
  <c r="E85" i="19" s="1"/>
  <c r="D85" i="19" a="1"/>
  <c r="D85" i="19" s="1"/>
  <c r="C85" i="19" a="1"/>
  <c r="C85" i="19" s="1"/>
  <c r="P84" i="19" a="1"/>
  <c r="P84" i="19" s="1"/>
  <c r="N84" i="19" a="1"/>
  <c r="N84" i="19" s="1"/>
  <c r="M84" i="19" a="1"/>
  <c r="M84" i="19" s="1"/>
  <c r="J84" i="19" a="1"/>
  <c r="J84" i="19" s="1"/>
  <c r="I84" i="19" a="1"/>
  <c r="I84" i="19" s="1"/>
  <c r="F84" i="19" a="1"/>
  <c r="F84" i="19" s="1"/>
  <c r="E84" i="19" a="1"/>
  <c r="E84" i="19" s="1"/>
  <c r="D84" i="19" a="1"/>
  <c r="D84" i="19" s="1"/>
  <c r="C84" i="19" a="1"/>
  <c r="C84" i="19" s="1"/>
  <c r="P83" i="19" a="1"/>
  <c r="P83" i="19" s="1"/>
  <c r="N83" i="19" a="1"/>
  <c r="N83" i="19" s="1"/>
  <c r="M83" i="19" a="1"/>
  <c r="M83" i="19" s="1"/>
  <c r="J83" i="19" a="1"/>
  <c r="J83" i="19" s="1"/>
  <c r="I83" i="19" a="1"/>
  <c r="I83" i="19" s="1"/>
  <c r="F83" i="19" a="1"/>
  <c r="F83" i="19" s="1"/>
  <c r="E83" i="19" a="1"/>
  <c r="E83" i="19" s="1"/>
  <c r="D83" i="19" a="1"/>
  <c r="D83" i="19" s="1"/>
  <c r="C83" i="19" a="1"/>
  <c r="C83" i="19" s="1"/>
  <c r="P82" i="19" a="1"/>
  <c r="P82" i="19" s="1"/>
  <c r="N82" i="19" a="1"/>
  <c r="N82" i="19" s="1"/>
  <c r="M82" i="19" a="1"/>
  <c r="M82" i="19" s="1"/>
  <c r="J82" i="19" a="1"/>
  <c r="J82" i="19" s="1"/>
  <c r="I82" i="19" a="1"/>
  <c r="I82" i="19" s="1"/>
  <c r="F82" i="19" a="1"/>
  <c r="F82" i="19" s="1"/>
  <c r="E82" i="19" a="1"/>
  <c r="E82" i="19" s="1"/>
  <c r="D82" i="19" a="1"/>
  <c r="D82" i="19" s="1"/>
  <c r="C82" i="19" a="1"/>
  <c r="C82" i="19" s="1"/>
  <c r="P81" i="19" a="1"/>
  <c r="P81" i="19" s="1"/>
  <c r="N81" i="19" a="1"/>
  <c r="N81" i="19" s="1"/>
  <c r="M81" i="19" a="1"/>
  <c r="M81" i="19" s="1"/>
  <c r="J81" i="19" a="1"/>
  <c r="J81" i="19" s="1"/>
  <c r="I81" i="19" a="1"/>
  <c r="I81" i="19" s="1"/>
  <c r="F81" i="19" a="1"/>
  <c r="F81" i="19" s="1"/>
  <c r="E81" i="19" a="1"/>
  <c r="E81" i="19" s="1"/>
  <c r="D81" i="19" a="1"/>
  <c r="D81" i="19" s="1"/>
  <c r="C81" i="19" a="1"/>
  <c r="C81" i="19" s="1"/>
  <c r="P80" i="19" a="1"/>
  <c r="P80" i="19" s="1"/>
  <c r="N80" i="19" a="1"/>
  <c r="N80" i="19" s="1"/>
  <c r="M80" i="19" a="1"/>
  <c r="M80" i="19" s="1"/>
  <c r="J80" i="19" a="1"/>
  <c r="J80" i="19" s="1"/>
  <c r="I80" i="19" a="1"/>
  <c r="I80" i="19" s="1"/>
  <c r="F80" i="19" a="1"/>
  <c r="F80" i="19" s="1"/>
  <c r="E80" i="19" a="1"/>
  <c r="E80" i="19" s="1"/>
  <c r="D80" i="19" a="1"/>
  <c r="D80" i="19" s="1"/>
  <c r="C80" i="19" a="1"/>
  <c r="C80" i="19" s="1"/>
  <c r="P79" i="19" a="1"/>
  <c r="P79" i="19" s="1"/>
  <c r="N79" i="19" a="1"/>
  <c r="N79" i="19" s="1"/>
  <c r="M79" i="19" a="1"/>
  <c r="M79" i="19" s="1"/>
  <c r="J79" i="19" a="1"/>
  <c r="J79" i="19" s="1"/>
  <c r="I79" i="19" a="1"/>
  <c r="I79" i="19" s="1"/>
  <c r="F79" i="19" a="1"/>
  <c r="F79" i="19" s="1"/>
  <c r="E79" i="19" a="1"/>
  <c r="E79" i="19" s="1"/>
  <c r="D79" i="19" a="1"/>
  <c r="D79" i="19" s="1"/>
  <c r="C79" i="19" a="1"/>
  <c r="C79" i="19" s="1"/>
  <c r="P78" i="19" a="1"/>
  <c r="P78" i="19" s="1"/>
  <c r="N78" i="19" a="1"/>
  <c r="N78" i="19" s="1"/>
  <c r="M78" i="19" a="1"/>
  <c r="M78" i="19" s="1"/>
  <c r="J78" i="19" a="1"/>
  <c r="J78" i="19" s="1"/>
  <c r="I78" i="19" a="1"/>
  <c r="I78" i="19" s="1"/>
  <c r="F78" i="19" a="1"/>
  <c r="F78" i="19" s="1"/>
  <c r="E78" i="19" a="1"/>
  <c r="E78" i="19" s="1"/>
  <c r="D78" i="19" a="1"/>
  <c r="D78" i="19" s="1"/>
  <c r="C78" i="19" a="1"/>
  <c r="C78" i="19" s="1"/>
  <c r="P77" i="19" a="1"/>
  <c r="P77" i="19" s="1"/>
  <c r="N77" i="19" a="1"/>
  <c r="N77" i="19" s="1"/>
  <c r="M77" i="19" a="1"/>
  <c r="M77" i="19" s="1"/>
  <c r="J77" i="19" a="1"/>
  <c r="J77" i="19" s="1"/>
  <c r="I77" i="19" a="1"/>
  <c r="I77" i="19" s="1"/>
  <c r="F77" i="19" a="1"/>
  <c r="F77" i="19" s="1"/>
  <c r="E77" i="19" a="1"/>
  <c r="E77" i="19" s="1"/>
  <c r="D77" i="19" a="1"/>
  <c r="D77" i="19" s="1"/>
  <c r="C77" i="19" a="1"/>
  <c r="C77" i="19" s="1"/>
  <c r="P76" i="19" a="1"/>
  <c r="P76" i="19" s="1"/>
  <c r="N76" i="19" a="1"/>
  <c r="N76" i="19" s="1"/>
  <c r="M76" i="19" a="1"/>
  <c r="M76" i="19" s="1"/>
  <c r="J76" i="19" a="1"/>
  <c r="J76" i="19" s="1"/>
  <c r="I76" i="19" a="1"/>
  <c r="I76" i="19" s="1"/>
  <c r="F76" i="19" a="1"/>
  <c r="F76" i="19" s="1"/>
  <c r="E76" i="19" a="1"/>
  <c r="E76" i="19" s="1"/>
  <c r="D76" i="19" a="1"/>
  <c r="D76" i="19" s="1"/>
  <c r="C76" i="19" a="1"/>
  <c r="C76" i="19" s="1"/>
  <c r="P75" i="19" a="1"/>
  <c r="P75" i="19" s="1"/>
  <c r="N75" i="19" a="1"/>
  <c r="N75" i="19" s="1"/>
  <c r="M75" i="19" a="1"/>
  <c r="M75" i="19" s="1"/>
  <c r="J75" i="19" a="1"/>
  <c r="J75" i="19" s="1"/>
  <c r="I75" i="19" a="1"/>
  <c r="I75" i="19" s="1"/>
  <c r="F75" i="19" a="1"/>
  <c r="F75" i="19" s="1"/>
  <c r="E75" i="19" a="1"/>
  <c r="E75" i="19" s="1"/>
  <c r="D75" i="19" a="1"/>
  <c r="D75" i="19" s="1"/>
  <c r="C75" i="19" a="1"/>
  <c r="C75" i="19" s="1"/>
  <c r="P69" i="19" a="1"/>
  <c r="P69" i="19" s="1"/>
  <c r="N69" i="19" a="1"/>
  <c r="N69" i="19" s="1"/>
  <c r="M69" i="19" a="1"/>
  <c r="M69" i="19" s="1"/>
  <c r="J69" i="19" a="1"/>
  <c r="J69" i="19" s="1"/>
  <c r="I69" i="19" a="1"/>
  <c r="I69" i="19" s="1"/>
  <c r="F69" i="19" a="1"/>
  <c r="F69" i="19" s="1"/>
  <c r="E69" i="19" a="1"/>
  <c r="E69" i="19" s="1"/>
  <c r="D69" i="19" a="1"/>
  <c r="D69" i="19" s="1"/>
  <c r="C69" i="19" a="1"/>
  <c r="C69" i="19" s="1"/>
  <c r="P68" i="19" a="1"/>
  <c r="P68" i="19" s="1"/>
  <c r="N68" i="19" a="1"/>
  <c r="N68" i="19" s="1"/>
  <c r="M68" i="19" a="1"/>
  <c r="M68" i="19" s="1"/>
  <c r="J68" i="19" a="1"/>
  <c r="J68" i="19" s="1"/>
  <c r="I68" i="19" a="1"/>
  <c r="I68" i="19" s="1"/>
  <c r="F68" i="19" a="1"/>
  <c r="F68" i="19" s="1"/>
  <c r="E68" i="19" a="1"/>
  <c r="E68" i="19" s="1"/>
  <c r="D68" i="19" a="1"/>
  <c r="D68" i="19" s="1"/>
  <c r="C68" i="19" a="1"/>
  <c r="C68" i="19" s="1"/>
  <c r="P67" i="19" a="1"/>
  <c r="P67" i="19" s="1"/>
  <c r="N67" i="19" a="1"/>
  <c r="N67" i="19" s="1"/>
  <c r="M67" i="19" a="1"/>
  <c r="M67" i="19" s="1"/>
  <c r="J67" i="19" a="1"/>
  <c r="J67" i="19" s="1"/>
  <c r="I67" i="19" a="1"/>
  <c r="I67" i="19" s="1"/>
  <c r="F67" i="19" a="1"/>
  <c r="F67" i="19" s="1"/>
  <c r="E67" i="19" a="1"/>
  <c r="E67" i="19" s="1"/>
  <c r="D67" i="19" a="1"/>
  <c r="D67" i="19" s="1"/>
  <c r="C67" i="19" a="1"/>
  <c r="C67" i="19" s="1"/>
  <c r="P66" i="19" a="1"/>
  <c r="P66" i="19" s="1"/>
  <c r="N66" i="19" a="1"/>
  <c r="N66" i="19" s="1"/>
  <c r="M66" i="19" a="1"/>
  <c r="M66" i="19" s="1"/>
  <c r="J66" i="19" a="1"/>
  <c r="J66" i="19" s="1"/>
  <c r="I66" i="19" a="1"/>
  <c r="I66" i="19" s="1"/>
  <c r="F66" i="19" a="1"/>
  <c r="F66" i="19" s="1"/>
  <c r="E66" i="19" a="1"/>
  <c r="E66" i="19" s="1"/>
  <c r="D66" i="19" a="1"/>
  <c r="D66" i="19" s="1"/>
  <c r="C66" i="19" a="1"/>
  <c r="C66" i="19" s="1"/>
  <c r="P65" i="19" a="1"/>
  <c r="P65" i="19" s="1"/>
  <c r="N65" i="19" a="1"/>
  <c r="N65" i="19" s="1"/>
  <c r="M65" i="19" a="1"/>
  <c r="M65" i="19" s="1"/>
  <c r="J65" i="19" a="1"/>
  <c r="J65" i="19" s="1"/>
  <c r="I65" i="19" a="1"/>
  <c r="I65" i="19" s="1"/>
  <c r="F65" i="19" a="1"/>
  <c r="F65" i="19" s="1"/>
  <c r="E65" i="19" a="1"/>
  <c r="E65" i="19" s="1"/>
  <c r="D65" i="19" a="1"/>
  <c r="D65" i="19" s="1"/>
  <c r="C65" i="19" a="1"/>
  <c r="C65" i="19" s="1"/>
  <c r="P64" i="19" a="1"/>
  <c r="P64" i="19" s="1"/>
  <c r="N64" i="19" a="1"/>
  <c r="N64" i="19" s="1"/>
  <c r="M64" i="19" a="1"/>
  <c r="M64" i="19" s="1"/>
  <c r="J64" i="19" a="1"/>
  <c r="J64" i="19" s="1"/>
  <c r="I64" i="19" a="1"/>
  <c r="I64" i="19" s="1"/>
  <c r="F64" i="19" a="1"/>
  <c r="F64" i="19" s="1"/>
  <c r="E64" i="19" a="1"/>
  <c r="E64" i="19" s="1"/>
  <c r="D64" i="19" a="1"/>
  <c r="D64" i="19" s="1"/>
  <c r="C64" i="19" a="1"/>
  <c r="C64" i="19" s="1"/>
  <c r="P63" i="19" a="1"/>
  <c r="P63" i="19" s="1"/>
  <c r="N63" i="19" a="1"/>
  <c r="N63" i="19" s="1"/>
  <c r="M63" i="19" a="1"/>
  <c r="M63" i="19" s="1"/>
  <c r="J63" i="19" a="1"/>
  <c r="J63" i="19" s="1"/>
  <c r="I63" i="19" a="1"/>
  <c r="I63" i="19" s="1"/>
  <c r="F63" i="19" a="1"/>
  <c r="F63" i="19" s="1"/>
  <c r="E63" i="19" a="1"/>
  <c r="E63" i="19" s="1"/>
  <c r="D63" i="19" a="1"/>
  <c r="D63" i="19" s="1"/>
  <c r="C63" i="19" a="1"/>
  <c r="C63" i="19" s="1"/>
  <c r="P62" i="19" a="1"/>
  <c r="P62" i="19" s="1"/>
  <c r="N62" i="19" a="1"/>
  <c r="N62" i="19" s="1"/>
  <c r="M62" i="19" a="1"/>
  <c r="M62" i="19" s="1"/>
  <c r="J62" i="19" a="1"/>
  <c r="J62" i="19" s="1"/>
  <c r="I62" i="19" a="1"/>
  <c r="I62" i="19" s="1"/>
  <c r="F62" i="19" a="1"/>
  <c r="F62" i="19" s="1"/>
  <c r="E62" i="19" a="1"/>
  <c r="E62" i="19" s="1"/>
  <c r="D62" i="19" a="1"/>
  <c r="D62" i="19" s="1"/>
  <c r="C62" i="19" a="1"/>
  <c r="C62" i="19" s="1"/>
  <c r="P61" i="19" a="1"/>
  <c r="P61" i="19" s="1"/>
  <c r="N61" i="19" a="1"/>
  <c r="N61" i="19" s="1"/>
  <c r="M61" i="19" a="1"/>
  <c r="M61" i="19" s="1"/>
  <c r="J61" i="19" a="1"/>
  <c r="J61" i="19" s="1"/>
  <c r="I61" i="19" a="1"/>
  <c r="I61" i="19" s="1"/>
  <c r="F61" i="19" a="1"/>
  <c r="F61" i="19" s="1"/>
  <c r="E61" i="19" a="1"/>
  <c r="E61" i="19" s="1"/>
  <c r="D61" i="19" a="1"/>
  <c r="D61" i="19" s="1"/>
  <c r="C61" i="19" a="1"/>
  <c r="C61" i="19" s="1"/>
  <c r="P60" i="19" a="1"/>
  <c r="P60" i="19" s="1"/>
  <c r="N60" i="19" a="1"/>
  <c r="N60" i="19" s="1"/>
  <c r="M60" i="19" a="1"/>
  <c r="M60" i="19" s="1"/>
  <c r="J60" i="19" a="1"/>
  <c r="J60" i="19" s="1"/>
  <c r="I60" i="19" a="1"/>
  <c r="I60" i="19" s="1"/>
  <c r="F60" i="19" a="1"/>
  <c r="F60" i="19" s="1"/>
  <c r="E60" i="19" a="1"/>
  <c r="E60" i="19" s="1"/>
  <c r="D60" i="19" a="1"/>
  <c r="D60" i="19" s="1"/>
  <c r="C60" i="19" a="1"/>
  <c r="C60" i="19" s="1"/>
  <c r="P59" i="19" a="1"/>
  <c r="P59" i="19" s="1"/>
  <c r="N59" i="19" a="1"/>
  <c r="N59" i="19" s="1"/>
  <c r="M59" i="19" a="1"/>
  <c r="M59" i="19" s="1"/>
  <c r="J59" i="19" a="1"/>
  <c r="J59" i="19" s="1"/>
  <c r="I59" i="19" a="1"/>
  <c r="I59" i="19" s="1"/>
  <c r="F59" i="19" a="1"/>
  <c r="F59" i="19" s="1"/>
  <c r="E59" i="19" a="1"/>
  <c r="E59" i="19" s="1"/>
  <c r="D59" i="19" a="1"/>
  <c r="D59" i="19" s="1"/>
  <c r="C59" i="19" a="1"/>
  <c r="C59" i="19" s="1"/>
  <c r="P58" i="19" a="1"/>
  <c r="P58" i="19" s="1"/>
  <c r="N58" i="19" a="1"/>
  <c r="N58" i="19" s="1"/>
  <c r="M58" i="19" a="1"/>
  <c r="M58" i="19" s="1"/>
  <c r="J58" i="19" a="1"/>
  <c r="J58" i="19" s="1"/>
  <c r="I58" i="19" a="1"/>
  <c r="I58" i="19" s="1"/>
  <c r="F58" i="19" a="1"/>
  <c r="F58" i="19" s="1"/>
  <c r="E58" i="19" a="1"/>
  <c r="E58" i="19" s="1"/>
  <c r="D58" i="19" a="1"/>
  <c r="D58" i="19" s="1"/>
  <c r="C58" i="19" a="1"/>
  <c r="C58" i="19" s="1"/>
  <c r="P57" i="19" a="1"/>
  <c r="P57" i="19" s="1"/>
  <c r="N57" i="19" a="1"/>
  <c r="N57" i="19" s="1"/>
  <c r="M57" i="19" a="1"/>
  <c r="M57" i="19" s="1"/>
  <c r="J57" i="19" a="1"/>
  <c r="J57" i="19" s="1"/>
  <c r="I57" i="19" a="1"/>
  <c r="I57" i="19" s="1"/>
  <c r="F57" i="19" a="1"/>
  <c r="F57" i="19" s="1"/>
  <c r="E57" i="19" a="1"/>
  <c r="E57" i="19" s="1"/>
  <c r="D57" i="19" a="1"/>
  <c r="D57" i="19" s="1"/>
  <c r="C57" i="19" a="1"/>
  <c r="C57" i="19" s="1"/>
  <c r="P56" i="19" a="1"/>
  <c r="P56" i="19" s="1"/>
  <c r="N56" i="19" a="1"/>
  <c r="N56" i="19" s="1"/>
  <c r="M56" i="19" a="1"/>
  <c r="M56" i="19" s="1"/>
  <c r="J56" i="19" a="1"/>
  <c r="J56" i="19" s="1"/>
  <c r="I56" i="19" a="1"/>
  <c r="I56" i="19" s="1"/>
  <c r="F56" i="19" a="1"/>
  <c r="F56" i="19" s="1"/>
  <c r="E56" i="19" a="1"/>
  <c r="E56" i="19" s="1"/>
  <c r="D56" i="19" a="1"/>
  <c r="D56" i="19" s="1"/>
  <c r="C56" i="19" a="1"/>
  <c r="C56" i="19" s="1"/>
  <c r="P55" i="19" a="1"/>
  <c r="P55" i="19" s="1"/>
  <c r="N55" i="19" a="1"/>
  <c r="N55" i="19" s="1"/>
  <c r="M55" i="19" a="1"/>
  <c r="M55" i="19" s="1"/>
  <c r="J55" i="19" a="1"/>
  <c r="J55" i="19" s="1"/>
  <c r="I55" i="19" a="1"/>
  <c r="I55" i="19" s="1"/>
  <c r="F55" i="19" a="1"/>
  <c r="F55" i="19" s="1"/>
  <c r="E55" i="19" a="1"/>
  <c r="E55" i="19" s="1"/>
  <c r="D55" i="19" a="1"/>
  <c r="D55" i="19" s="1"/>
  <c r="C55" i="19" a="1"/>
  <c r="C55" i="19" s="1"/>
  <c r="P54" i="19" a="1"/>
  <c r="P54" i="19" s="1"/>
  <c r="N54" i="19" a="1"/>
  <c r="N54" i="19" s="1"/>
  <c r="M54" i="19" a="1"/>
  <c r="M54" i="19" s="1"/>
  <c r="J54" i="19" a="1"/>
  <c r="J54" i="19" s="1"/>
  <c r="I54" i="19" a="1"/>
  <c r="I54" i="19" s="1"/>
  <c r="F54" i="19" a="1"/>
  <c r="F54" i="19" s="1"/>
  <c r="E54" i="19" a="1"/>
  <c r="E54" i="19" s="1"/>
  <c r="D54" i="19" a="1"/>
  <c r="D54" i="19" s="1"/>
  <c r="C54" i="19" a="1"/>
  <c r="C54" i="19" s="1"/>
  <c r="P53" i="19" a="1"/>
  <c r="P53" i="19" s="1"/>
  <c r="N53" i="19" a="1"/>
  <c r="N53" i="19" s="1"/>
  <c r="M53" i="19" a="1"/>
  <c r="M53" i="19" s="1"/>
  <c r="J53" i="19" a="1"/>
  <c r="J53" i="19" s="1"/>
  <c r="I53" i="19" a="1"/>
  <c r="I53" i="19" s="1"/>
  <c r="F53" i="19" a="1"/>
  <c r="F53" i="19" s="1"/>
  <c r="E53" i="19" a="1"/>
  <c r="E53" i="19" s="1"/>
  <c r="D53" i="19" a="1"/>
  <c r="D53" i="19" s="1"/>
  <c r="C53" i="19" a="1"/>
  <c r="C53" i="19" s="1"/>
  <c r="P52" i="19" a="1"/>
  <c r="P52" i="19" s="1"/>
  <c r="N52" i="19" a="1"/>
  <c r="N52" i="19" s="1"/>
  <c r="M52" i="19" a="1"/>
  <c r="M52" i="19" s="1"/>
  <c r="J52" i="19" a="1"/>
  <c r="J52" i="19" s="1"/>
  <c r="I52" i="19" a="1"/>
  <c r="I52" i="19" s="1"/>
  <c r="F52" i="19" a="1"/>
  <c r="F52" i="19" s="1"/>
  <c r="E52" i="19" a="1"/>
  <c r="E52" i="19" s="1"/>
  <c r="D52" i="19" a="1"/>
  <c r="D52" i="19" s="1"/>
  <c r="C52" i="19" a="1"/>
  <c r="C52" i="19" s="1"/>
  <c r="P51" i="19" a="1"/>
  <c r="P51" i="19" s="1"/>
  <c r="N51" i="19" a="1"/>
  <c r="N51" i="19" s="1"/>
  <c r="M51" i="19" a="1"/>
  <c r="M51" i="19" s="1"/>
  <c r="J51" i="19" a="1"/>
  <c r="J51" i="19" s="1"/>
  <c r="I51" i="19" a="1"/>
  <c r="I51" i="19" s="1"/>
  <c r="F51" i="19" a="1"/>
  <c r="F51" i="19" s="1"/>
  <c r="E51" i="19" a="1"/>
  <c r="E51" i="19" s="1"/>
  <c r="D51" i="19" a="1"/>
  <c r="D51" i="19" s="1"/>
  <c r="C51" i="19" a="1"/>
  <c r="C51" i="19" s="1"/>
  <c r="P50" i="19" a="1"/>
  <c r="P50" i="19" s="1"/>
  <c r="N50" i="19" a="1"/>
  <c r="N50" i="19" s="1"/>
  <c r="M50" i="19" a="1"/>
  <c r="M50" i="19" s="1"/>
  <c r="J50" i="19" a="1"/>
  <c r="J50" i="19" s="1"/>
  <c r="I50" i="19" a="1"/>
  <c r="I50" i="19" s="1"/>
  <c r="F50" i="19" a="1"/>
  <c r="F50" i="19" s="1"/>
  <c r="E50" i="19" a="1"/>
  <c r="E50" i="19" s="1"/>
  <c r="D50" i="19" a="1"/>
  <c r="D50" i="19" s="1"/>
  <c r="C50" i="19" a="1"/>
  <c r="C50" i="19" s="1"/>
  <c r="P49" i="19" a="1"/>
  <c r="P49" i="19" s="1"/>
  <c r="N49" i="19" a="1"/>
  <c r="N49" i="19" s="1"/>
  <c r="M49" i="19" a="1"/>
  <c r="M49" i="19" s="1"/>
  <c r="J49" i="19" a="1"/>
  <c r="J49" i="19" s="1"/>
  <c r="I49" i="19" a="1"/>
  <c r="I49" i="19" s="1"/>
  <c r="F49" i="19" a="1"/>
  <c r="F49" i="19" s="1"/>
  <c r="E49" i="19" a="1"/>
  <c r="E49" i="19" s="1"/>
  <c r="D49" i="19" a="1"/>
  <c r="D49" i="19" s="1"/>
  <c r="C49" i="19" a="1"/>
  <c r="C49" i="19" s="1"/>
  <c r="P48" i="19" a="1"/>
  <c r="P48" i="19" s="1"/>
  <c r="N48" i="19" a="1"/>
  <c r="N48" i="19" s="1"/>
  <c r="M48" i="19" a="1"/>
  <c r="M48" i="19" s="1"/>
  <c r="J48" i="19" a="1"/>
  <c r="J48" i="19" s="1"/>
  <c r="I48" i="19" a="1"/>
  <c r="I48" i="19" s="1"/>
  <c r="F48" i="19" a="1"/>
  <c r="F48" i="19" s="1"/>
  <c r="E48" i="19" a="1"/>
  <c r="E48" i="19" s="1"/>
  <c r="D48" i="19" a="1"/>
  <c r="D48" i="19" s="1"/>
  <c r="C48" i="19" a="1"/>
  <c r="C48" i="19" s="1"/>
  <c r="P47" i="19" a="1"/>
  <c r="P47" i="19" s="1"/>
  <c r="N47" i="19" a="1"/>
  <c r="N47" i="19" s="1"/>
  <c r="M47" i="19" a="1"/>
  <c r="M47" i="19" s="1"/>
  <c r="J47" i="19" a="1"/>
  <c r="J47" i="19" s="1"/>
  <c r="I47" i="19" a="1"/>
  <c r="I47" i="19" s="1"/>
  <c r="F47" i="19" a="1"/>
  <c r="F47" i="19" s="1"/>
  <c r="E47" i="19" a="1"/>
  <c r="E47" i="19" s="1"/>
  <c r="D47" i="19" a="1"/>
  <c r="D47" i="19" s="1"/>
  <c r="C47" i="19" a="1"/>
  <c r="C47" i="19" s="1"/>
  <c r="P46" i="19" a="1"/>
  <c r="P46" i="19" s="1"/>
  <c r="N46" i="19" a="1"/>
  <c r="N46" i="19" s="1"/>
  <c r="M46" i="19" a="1"/>
  <c r="M46" i="19" s="1"/>
  <c r="J46" i="19" a="1"/>
  <c r="J46" i="19" s="1"/>
  <c r="I46" i="19" a="1"/>
  <c r="I46" i="19" s="1"/>
  <c r="F46" i="19" a="1"/>
  <c r="F46" i="19" s="1"/>
  <c r="E46" i="19" a="1"/>
  <c r="E46" i="19" s="1"/>
  <c r="D46" i="19" a="1"/>
  <c r="D46" i="19" s="1"/>
  <c r="C46" i="19" a="1"/>
  <c r="C46" i="19" s="1"/>
  <c r="P45" i="19" a="1"/>
  <c r="P45" i="19" s="1"/>
  <c r="N45" i="19" a="1"/>
  <c r="N45" i="19" s="1"/>
  <c r="M45" i="19" a="1"/>
  <c r="M45" i="19" s="1"/>
  <c r="J45" i="19" a="1"/>
  <c r="J45" i="19" s="1"/>
  <c r="I45" i="19" a="1"/>
  <c r="I45" i="19" s="1"/>
  <c r="F45" i="19" a="1"/>
  <c r="F45" i="19" s="1"/>
  <c r="E45" i="19" a="1"/>
  <c r="E45" i="19" s="1"/>
  <c r="D45" i="19" a="1"/>
  <c r="D45" i="19" s="1"/>
  <c r="C45" i="19" a="1"/>
  <c r="C45" i="19" s="1"/>
  <c r="P44" i="19" a="1"/>
  <c r="P44" i="19" s="1"/>
  <c r="N44" i="19" a="1"/>
  <c r="N44" i="19" s="1"/>
  <c r="M44" i="19" a="1"/>
  <c r="M44" i="19" s="1"/>
  <c r="J44" i="19" a="1"/>
  <c r="J44" i="19" s="1"/>
  <c r="I44" i="19" a="1"/>
  <c r="I44" i="19" s="1"/>
  <c r="F44" i="19" a="1"/>
  <c r="F44" i="19" s="1"/>
  <c r="E44" i="19" a="1"/>
  <c r="E44" i="19" s="1"/>
  <c r="D44" i="19" a="1"/>
  <c r="D44" i="19" s="1"/>
  <c r="C44" i="19" a="1"/>
  <c r="C44" i="19" s="1"/>
  <c r="P43" i="19" a="1"/>
  <c r="P43" i="19" s="1"/>
  <c r="N43" i="19" a="1"/>
  <c r="N43" i="19" s="1"/>
  <c r="M43" i="19" a="1"/>
  <c r="M43" i="19" s="1"/>
  <c r="J43" i="19" a="1"/>
  <c r="J43" i="19" s="1"/>
  <c r="I43" i="19" a="1"/>
  <c r="I43" i="19" s="1"/>
  <c r="F43" i="19" a="1"/>
  <c r="F43" i="19" s="1"/>
  <c r="E43" i="19" a="1"/>
  <c r="E43" i="19" s="1"/>
  <c r="D43" i="19" a="1"/>
  <c r="D43" i="19" s="1"/>
  <c r="C43" i="19" a="1"/>
  <c r="C43" i="19" s="1"/>
  <c r="P42" i="19" a="1"/>
  <c r="P42" i="19" s="1"/>
  <c r="N42" i="19" a="1"/>
  <c r="N42" i="19" s="1"/>
  <c r="M42" i="19" a="1"/>
  <c r="M42" i="19" s="1"/>
  <c r="J42" i="19" a="1"/>
  <c r="J42" i="19" s="1"/>
  <c r="I42" i="19" a="1"/>
  <c r="I42" i="19" s="1"/>
  <c r="F42" i="19" a="1"/>
  <c r="F42" i="19" s="1"/>
  <c r="E42" i="19" a="1"/>
  <c r="E42" i="19" s="1"/>
  <c r="D42" i="19" a="1"/>
  <c r="D42" i="19" s="1"/>
  <c r="C42" i="19" a="1"/>
  <c r="C42" i="19" s="1"/>
  <c r="P41" i="19" a="1"/>
  <c r="P41" i="19" s="1"/>
  <c r="N41" i="19" a="1"/>
  <c r="N41" i="19" s="1"/>
  <c r="M41" i="19" a="1"/>
  <c r="M41" i="19" s="1"/>
  <c r="J41" i="19" a="1"/>
  <c r="J41" i="19" s="1"/>
  <c r="I41" i="19" a="1"/>
  <c r="I41" i="19" s="1"/>
  <c r="F41" i="19" a="1"/>
  <c r="F41" i="19" s="1"/>
  <c r="E41" i="19" a="1"/>
  <c r="E41" i="19" s="1"/>
  <c r="D41" i="19" a="1"/>
  <c r="D41" i="19" s="1"/>
  <c r="C41" i="19" a="1"/>
  <c r="C41" i="19" s="1"/>
  <c r="P40" i="19" a="1"/>
  <c r="P40" i="19" s="1"/>
  <c r="N40" i="19" a="1"/>
  <c r="N40" i="19" s="1"/>
  <c r="M40" i="19" a="1"/>
  <c r="M40" i="19" s="1"/>
  <c r="J40" i="19" a="1"/>
  <c r="J40" i="19" s="1"/>
  <c r="I40" i="19" a="1"/>
  <c r="I40" i="19" s="1"/>
  <c r="F40" i="19" a="1"/>
  <c r="F40" i="19" s="1"/>
  <c r="E40" i="19" a="1"/>
  <c r="E40" i="19" s="1"/>
  <c r="D40" i="19" a="1"/>
  <c r="D40" i="19" s="1"/>
  <c r="C40" i="19" a="1"/>
  <c r="C40" i="19" s="1"/>
  <c r="P39" i="19" a="1"/>
  <c r="P39" i="19" s="1"/>
  <c r="N39" i="19" a="1"/>
  <c r="N39" i="19" s="1"/>
  <c r="M39" i="19" a="1"/>
  <c r="M39" i="19" s="1"/>
  <c r="J39" i="19" a="1"/>
  <c r="J39" i="19" s="1"/>
  <c r="I39" i="19" a="1"/>
  <c r="I39" i="19" s="1"/>
  <c r="F39" i="19" a="1"/>
  <c r="F39" i="19" s="1"/>
  <c r="E39" i="19" a="1"/>
  <c r="E39" i="19" s="1"/>
  <c r="D39" i="19" a="1"/>
  <c r="D39" i="19" s="1"/>
  <c r="C39" i="19" a="1"/>
  <c r="C39" i="19" s="1"/>
  <c r="P33" i="19" a="1"/>
  <c r="P33" i="19" s="1"/>
  <c r="N33" i="19" a="1"/>
  <c r="N33" i="19" s="1"/>
  <c r="M33" i="19" a="1"/>
  <c r="M33" i="19" s="1"/>
  <c r="J33" i="19" a="1"/>
  <c r="J33" i="19" s="1"/>
  <c r="I33" i="19" a="1"/>
  <c r="I33" i="19" s="1"/>
  <c r="F33" i="19" a="1"/>
  <c r="F33" i="19" s="1"/>
  <c r="E33" i="19" a="1"/>
  <c r="E33" i="19" s="1"/>
  <c r="D33" i="19" a="1"/>
  <c r="D33" i="19" s="1"/>
  <c r="C33" i="19" a="1"/>
  <c r="C33" i="19" s="1"/>
  <c r="P32" i="19" a="1"/>
  <c r="P32" i="19" s="1"/>
  <c r="N32" i="19" a="1"/>
  <c r="N32" i="19" s="1"/>
  <c r="M32" i="19" a="1"/>
  <c r="M32" i="19" s="1"/>
  <c r="J32" i="19" a="1"/>
  <c r="J32" i="19" s="1"/>
  <c r="I32" i="19" a="1"/>
  <c r="I32" i="19" s="1"/>
  <c r="F32" i="19" a="1"/>
  <c r="F32" i="19" s="1"/>
  <c r="E32" i="19" a="1"/>
  <c r="E32" i="19" s="1"/>
  <c r="D32" i="19" a="1"/>
  <c r="D32" i="19" s="1"/>
  <c r="C32" i="19" a="1"/>
  <c r="C32" i="19" s="1"/>
  <c r="P31" i="19" a="1"/>
  <c r="P31" i="19" s="1"/>
  <c r="N31" i="19" a="1"/>
  <c r="N31" i="19" s="1"/>
  <c r="M31" i="19" a="1"/>
  <c r="M31" i="19" s="1"/>
  <c r="J31" i="19" a="1"/>
  <c r="J31" i="19" s="1"/>
  <c r="I31" i="19" a="1"/>
  <c r="I31" i="19" s="1"/>
  <c r="F31" i="19" a="1"/>
  <c r="F31" i="19" s="1"/>
  <c r="E31" i="19" a="1"/>
  <c r="E31" i="19" s="1"/>
  <c r="D31" i="19" a="1"/>
  <c r="D31" i="19" s="1"/>
  <c r="C31" i="19" a="1"/>
  <c r="C31" i="19" s="1"/>
  <c r="P30" i="19" a="1"/>
  <c r="P30" i="19" s="1"/>
  <c r="N30" i="19" a="1"/>
  <c r="N30" i="19" s="1"/>
  <c r="M30" i="19" a="1"/>
  <c r="M30" i="19" s="1"/>
  <c r="J30" i="19" a="1"/>
  <c r="J30" i="19" s="1"/>
  <c r="I30" i="19" a="1"/>
  <c r="I30" i="19" s="1"/>
  <c r="F30" i="19" a="1"/>
  <c r="F30" i="19" s="1"/>
  <c r="E30" i="19" a="1"/>
  <c r="E30" i="19" s="1"/>
  <c r="D30" i="19" a="1"/>
  <c r="D30" i="19" s="1"/>
  <c r="C30" i="19" a="1"/>
  <c r="C30" i="19" s="1"/>
  <c r="P29" i="19" a="1"/>
  <c r="P29" i="19" s="1"/>
  <c r="N29" i="19" a="1"/>
  <c r="N29" i="19" s="1"/>
  <c r="M29" i="19" a="1"/>
  <c r="M29" i="19" s="1"/>
  <c r="J29" i="19" a="1"/>
  <c r="J29" i="19" s="1"/>
  <c r="I29" i="19" a="1"/>
  <c r="I29" i="19" s="1"/>
  <c r="F29" i="19" a="1"/>
  <c r="F29" i="19" s="1"/>
  <c r="E29" i="19" a="1"/>
  <c r="E29" i="19" s="1"/>
  <c r="D29" i="19" a="1"/>
  <c r="D29" i="19" s="1"/>
  <c r="C29" i="19" a="1"/>
  <c r="C29" i="19" s="1"/>
  <c r="P28" i="19" a="1"/>
  <c r="P28" i="19" s="1"/>
  <c r="N28" i="19" a="1"/>
  <c r="N28" i="19" s="1"/>
  <c r="M28" i="19" a="1"/>
  <c r="M28" i="19" s="1"/>
  <c r="J28" i="19" a="1"/>
  <c r="J28" i="19" s="1"/>
  <c r="I28" i="19" a="1"/>
  <c r="I28" i="19" s="1"/>
  <c r="F28" i="19" a="1"/>
  <c r="F28" i="19" s="1"/>
  <c r="E28" i="19" a="1"/>
  <c r="E28" i="19" s="1"/>
  <c r="D28" i="19" a="1"/>
  <c r="D28" i="19" s="1"/>
  <c r="C28" i="19" a="1"/>
  <c r="C28" i="19" s="1"/>
  <c r="P27" i="19" a="1"/>
  <c r="P27" i="19" s="1"/>
  <c r="N27" i="19" a="1"/>
  <c r="N27" i="19" s="1"/>
  <c r="M27" i="19" a="1"/>
  <c r="M27" i="19" s="1"/>
  <c r="J27" i="19" a="1"/>
  <c r="J27" i="19" s="1"/>
  <c r="I27" i="19" a="1"/>
  <c r="I27" i="19" s="1"/>
  <c r="F27" i="19" a="1"/>
  <c r="F27" i="19" s="1"/>
  <c r="E27" i="19" a="1"/>
  <c r="E27" i="19" s="1"/>
  <c r="D27" i="19" a="1"/>
  <c r="D27" i="19" s="1"/>
  <c r="C27" i="19" a="1"/>
  <c r="C27" i="19" s="1"/>
  <c r="P26" i="19" a="1"/>
  <c r="P26" i="19" s="1"/>
  <c r="N26" i="19" a="1"/>
  <c r="N26" i="19" s="1"/>
  <c r="M26" i="19" a="1"/>
  <c r="M26" i="19" s="1"/>
  <c r="J26" i="19" a="1"/>
  <c r="J26" i="19" s="1"/>
  <c r="I26" i="19" a="1"/>
  <c r="I26" i="19" s="1"/>
  <c r="F26" i="19" a="1"/>
  <c r="F26" i="19" s="1"/>
  <c r="E26" i="19" a="1"/>
  <c r="E26" i="19" s="1"/>
  <c r="D26" i="19" a="1"/>
  <c r="D26" i="19" s="1"/>
  <c r="C26" i="19" a="1"/>
  <c r="C26" i="19" s="1"/>
  <c r="P25" i="19" a="1"/>
  <c r="P25" i="19" s="1"/>
  <c r="N25" i="19" a="1"/>
  <c r="N25" i="19" s="1"/>
  <c r="M25" i="19" a="1"/>
  <c r="M25" i="19" s="1"/>
  <c r="J25" i="19" a="1"/>
  <c r="J25" i="19" s="1"/>
  <c r="I25" i="19" a="1"/>
  <c r="I25" i="19" s="1"/>
  <c r="F25" i="19" a="1"/>
  <c r="F25" i="19" s="1"/>
  <c r="E25" i="19" a="1"/>
  <c r="E25" i="19" s="1"/>
  <c r="D25" i="19" a="1"/>
  <c r="D25" i="19" s="1"/>
  <c r="C25" i="19" a="1"/>
  <c r="C25" i="19" s="1"/>
  <c r="P24" i="19" a="1"/>
  <c r="P24" i="19" s="1"/>
  <c r="N24" i="19" a="1"/>
  <c r="N24" i="19" s="1"/>
  <c r="M24" i="19" a="1"/>
  <c r="M24" i="19" s="1"/>
  <c r="J24" i="19" a="1"/>
  <c r="J24" i="19" s="1"/>
  <c r="I24" i="19" a="1"/>
  <c r="I24" i="19" s="1"/>
  <c r="F24" i="19" a="1"/>
  <c r="F24" i="19" s="1"/>
  <c r="E24" i="19" a="1"/>
  <c r="E24" i="19" s="1"/>
  <c r="D24" i="19" a="1"/>
  <c r="D24" i="19" s="1"/>
  <c r="C24" i="19" a="1"/>
  <c r="C24" i="19" s="1"/>
  <c r="P23" i="19" a="1"/>
  <c r="P23" i="19" s="1"/>
  <c r="N23" i="19" a="1"/>
  <c r="N23" i="19" s="1"/>
  <c r="M23" i="19" a="1"/>
  <c r="M23" i="19" s="1"/>
  <c r="J23" i="19" a="1"/>
  <c r="J23" i="19" s="1"/>
  <c r="I23" i="19" a="1"/>
  <c r="I23" i="19" s="1"/>
  <c r="F23" i="19" a="1"/>
  <c r="F23" i="19" s="1"/>
  <c r="E23" i="19" a="1"/>
  <c r="E23" i="19" s="1"/>
  <c r="D23" i="19" a="1"/>
  <c r="D23" i="19" s="1"/>
  <c r="C23" i="19" a="1"/>
  <c r="C23" i="19" s="1"/>
  <c r="P22" i="19" a="1"/>
  <c r="P22" i="19" s="1"/>
  <c r="N22" i="19" a="1"/>
  <c r="N22" i="19" s="1"/>
  <c r="M22" i="19" a="1"/>
  <c r="M22" i="19" s="1"/>
  <c r="J22" i="19" a="1"/>
  <c r="J22" i="19" s="1"/>
  <c r="I22" i="19" a="1"/>
  <c r="I22" i="19" s="1"/>
  <c r="F22" i="19" a="1"/>
  <c r="F22" i="19" s="1"/>
  <c r="E22" i="19" a="1"/>
  <c r="E22" i="19" s="1"/>
  <c r="D22" i="19" a="1"/>
  <c r="D22" i="19" s="1"/>
  <c r="C22" i="19" a="1"/>
  <c r="C22" i="19" s="1"/>
  <c r="P21" i="19" a="1"/>
  <c r="P21" i="19" s="1"/>
  <c r="N21" i="19" a="1"/>
  <c r="N21" i="19" s="1"/>
  <c r="M21" i="19" a="1"/>
  <c r="M21" i="19" s="1"/>
  <c r="J21" i="19" a="1"/>
  <c r="J21" i="19" s="1"/>
  <c r="I21" i="19" a="1"/>
  <c r="I21" i="19" s="1"/>
  <c r="F21" i="19" a="1"/>
  <c r="F21" i="19" s="1"/>
  <c r="E21" i="19" a="1"/>
  <c r="E21" i="19" s="1"/>
  <c r="D21" i="19" a="1"/>
  <c r="D21" i="19" s="1"/>
  <c r="C21" i="19" a="1"/>
  <c r="C21" i="19" s="1"/>
  <c r="P20" i="19" a="1"/>
  <c r="P20" i="19" s="1"/>
  <c r="N20" i="19" a="1"/>
  <c r="N20" i="19" s="1"/>
  <c r="M20" i="19" a="1"/>
  <c r="M20" i="19" s="1"/>
  <c r="J20" i="19" a="1"/>
  <c r="J20" i="19" s="1"/>
  <c r="I20" i="19" a="1"/>
  <c r="I20" i="19" s="1"/>
  <c r="F20" i="19" a="1"/>
  <c r="F20" i="19" s="1"/>
  <c r="E20" i="19" a="1"/>
  <c r="E20" i="19" s="1"/>
  <c r="D20" i="19" a="1"/>
  <c r="D20" i="19" s="1"/>
  <c r="C20" i="19" a="1"/>
  <c r="C20" i="19" s="1"/>
  <c r="P19" i="19" a="1"/>
  <c r="P19" i="19" s="1"/>
  <c r="N19" i="19" a="1"/>
  <c r="N19" i="19" s="1"/>
  <c r="M19" i="19" a="1"/>
  <c r="M19" i="19" s="1"/>
  <c r="J19" i="19" a="1"/>
  <c r="J19" i="19" s="1"/>
  <c r="I19" i="19" a="1"/>
  <c r="I19" i="19" s="1"/>
  <c r="F19" i="19" a="1"/>
  <c r="F19" i="19" s="1"/>
  <c r="E19" i="19" a="1"/>
  <c r="E19" i="19" s="1"/>
  <c r="D19" i="19" a="1"/>
  <c r="D19" i="19" s="1"/>
  <c r="C19" i="19" a="1"/>
  <c r="C19" i="19" s="1"/>
  <c r="P18" i="19" a="1"/>
  <c r="P18" i="19" s="1"/>
  <c r="N18" i="19" a="1"/>
  <c r="N18" i="19" s="1"/>
  <c r="M18" i="19" a="1"/>
  <c r="M18" i="19" s="1"/>
  <c r="J18" i="19" a="1"/>
  <c r="J18" i="19" s="1"/>
  <c r="I18" i="19" a="1"/>
  <c r="I18" i="19" s="1"/>
  <c r="F18" i="19" a="1"/>
  <c r="F18" i="19" s="1"/>
  <c r="E18" i="19" a="1"/>
  <c r="E18" i="19" s="1"/>
  <c r="D18" i="19" a="1"/>
  <c r="D18" i="19" s="1"/>
  <c r="C18" i="19" a="1"/>
  <c r="C18" i="19" s="1"/>
  <c r="P17" i="19" a="1"/>
  <c r="P17" i="19" s="1"/>
  <c r="N17" i="19" a="1"/>
  <c r="N17" i="19" s="1"/>
  <c r="M17" i="19" a="1"/>
  <c r="M17" i="19" s="1"/>
  <c r="J17" i="19" a="1"/>
  <c r="J17" i="19" s="1"/>
  <c r="I17" i="19" a="1"/>
  <c r="I17" i="19" s="1"/>
  <c r="F17" i="19" a="1"/>
  <c r="F17" i="19" s="1"/>
  <c r="E17" i="19" a="1"/>
  <c r="E17" i="19" s="1"/>
  <c r="D17" i="19" a="1"/>
  <c r="D17" i="19" s="1"/>
  <c r="C17" i="19" a="1"/>
  <c r="C17" i="19" s="1"/>
  <c r="P16" i="19" a="1"/>
  <c r="P16" i="19" s="1"/>
  <c r="N16" i="19" a="1"/>
  <c r="N16" i="19" s="1"/>
  <c r="M16" i="19" a="1"/>
  <c r="M16" i="19" s="1"/>
  <c r="J16" i="19" a="1"/>
  <c r="J16" i="19" s="1"/>
  <c r="I16" i="19" a="1"/>
  <c r="I16" i="19" s="1"/>
  <c r="F16" i="19" a="1"/>
  <c r="F16" i="19" s="1"/>
  <c r="E16" i="19" a="1"/>
  <c r="E16" i="19" s="1"/>
  <c r="D16" i="19" a="1"/>
  <c r="D16" i="19" s="1"/>
  <c r="C16" i="19" a="1"/>
  <c r="C16" i="19" s="1"/>
  <c r="P15" i="19" a="1"/>
  <c r="P15" i="19" s="1"/>
  <c r="N15" i="19" a="1"/>
  <c r="N15" i="19" s="1"/>
  <c r="M15" i="19" a="1"/>
  <c r="M15" i="19" s="1"/>
  <c r="J15" i="19" a="1"/>
  <c r="J15" i="19" s="1"/>
  <c r="I15" i="19" a="1"/>
  <c r="I15" i="19" s="1"/>
  <c r="F15" i="19" a="1"/>
  <c r="F15" i="19" s="1"/>
  <c r="E15" i="19" a="1"/>
  <c r="E15" i="19" s="1"/>
  <c r="D15" i="19" a="1"/>
  <c r="D15" i="19" s="1"/>
  <c r="C15" i="19" a="1"/>
  <c r="C15" i="19" s="1"/>
  <c r="P14" i="19" a="1"/>
  <c r="P14" i="19" s="1"/>
  <c r="N14" i="19" a="1"/>
  <c r="N14" i="19" s="1"/>
  <c r="M14" i="19" a="1"/>
  <c r="M14" i="19" s="1"/>
  <c r="J14" i="19" a="1"/>
  <c r="J14" i="19" s="1"/>
  <c r="I14" i="19" a="1"/>
  <c r="I14" i="19" s="1"/>
  <c r="F14" i="19" a="1"/>
  <c r="F14" i="19" s="1"/>
  <c r="E14" i="19" a="1"/>
  <c r="E14" i="19" s="1"/>
  <c r="D14" i="19" a="1"/>
  <c r="D14" i="19" s="1"/>
  <c r="C14" i="19" a="1"/>
  <c r="C14" i="19" s="1"/>
  <c r="P13" i="19" a="1"/>
  <c r="P13" i="19" s="1"/>
  <c r="N13" i="19" a="1"/>
  <c r="N13" i="19" s="1"/>
  <c r="M13" i="19" a="1"/>
  <c r="M13" i="19" s="1"/>
  <c r="J13" i="19" a="1"/>
  <c r="J13" i="19" s="1"/>
  <c r="I13" i="19" a="1"/>
  <c r="I13" i="19" s="1"/>
  <c r="F13" i="19" a="1"/>
  <c r="F13" i="19" s="1"/>
  <c r="E13" i="19" a="1"/>
  <c r="E13" i="19" s="1"/>
  <c r="D13" i="19" a="1"/>
  <c r="D13" i="19" s="1"/>
  <c r="C13" i="19" a="1"/>
  <c r="C13" i="19" s="1"/>
  <c r="P12" i="19" a="1"/>
  <c r="P12" i="19" s="1"/>
  <c r="N12" i="19" a="1"/>
  <c r="N12" i="19" s="1"/>
  <c r="M12" i="19" a="1"/>
  <c r="M12" i="19" s="1"/>
  <c r="J12" i="19" a="1"/>
  <c r="J12" i="19" s="1"/>
  <c r="I12" i="19" a="1"/>
  <c r="I12" i="19" s="1"/>
  <c r="F12" i="19" a="1"/>
  <c r="F12" i="19" s="1"/>
  <c r="E12" i="19" a="1"/>
  <c r="E12" i="19" s="1"/>
  <c r="D12" i="19" a="1"/>
  <c r="D12" i="19" s="1"/>
  <c r="C12" i="19" a="1"/>
  <c r="C12" i="19" s="1"/>
  <c r="P11" i="19" a="1"/>
  <c r="P11" i="19" s="1"/>
  <c r="N11" i="19" a="1"/>
  <c r="N11" i="19" s="1"/>
  <c r="M11" i="19" a="1"/>
  <c r="M11" i="19" s="1"/>
  <c r="J11" i="19" a="1"/>
  <c r="J11" i="19" s="1"/>
  <c r="I11" i="19" a="1"/>
  <c r="I11" i="19" s="1"/>
  <c r="F11" i="19" a="1"/>
  <c r="F11" i="19" s="1"/>
  <c r="E11" i="19" a="1"/>
  <c r="E11" i="19" s="1"/>
  <c r="D11" i="19" a="1"/>
  <c r="D11" i="19" s="1"/>
  <c r="C11" i="19" a="1"/>
  <c r="C11" i="19" s="1"/>
  <c r="P10" i="19" a="1"/>
  <c r="P10" i="19" s="1"/>
  <c r="N10" i="19" a="1"/>
  <c r="N10" i="19" s="1"/>
  <c r="M10" i="19" a="1"/>
  <c r="M10" i="19" s="1"/>
  <c r="J10" i="19" a="1"/>
  <c r="J10" i="19" s="1"/>
  <c r="I10" i="19" a="1"/>
  <c r="I10" i="19" s="1"/>
  <c r="F10" i="19" a="1"/>
  <c r="F10" i="19" s="1"/>
  <c r="E10" i="19" a="1"/>
  <c r="E10" i="19" s="1"/>
  <c r="D10" i="19" a="1"/>
  <c r="D10" i="19" s="1"/>
  <c r="C10" i="19" a="1"/>
  <c r="C10" i="19" s="1"/>
  <c r="P9" i="19" a="1"/>
  <c r="P9" i="19" s="1"/>
  <c r="N9" i="19" a="1"/>
  <c r="N9" i="19" s="1"/>
  <c r="M9" i="19" a="1"/>
  <c r="M9" i="19" s="1"/>
  <c r="J9" i="19" a="1"/>
  <c r="J9" i="19" s="1"/>
  <c r="I9" i="19" a="1"/>
  <c r="I9" i="19" s="1"/>
  <c r="F9" i="19" a="1"/>
  <c r="F9" i="19" s="1"/>
  <c r="E9" i="19" a="1"/>
  <c r="E9" i="19" s="1"/>
  <c r="D9" i="19" a="1"/>
  <c r="D9" i="19" s="1"/>
  <c r="C9" i="19" a="1"/>
  <c r="C9" i="19" s="1"/>
  <c r="E95" i="1"/>
  <c r="F323" i="19" s="1"/>
  <c r="E96" i="1"/>
  <c r="F324" i="19" s="1"/>
  <c r="E97" i="1"/>
  <c r="F325" i="19" s="1"/>
  <c r="B96" i="1"/>
  <c r="C324" i="19" s="1"/>
  <c r="B97" i="1"/>
  <c r="C325" i="19" s="1"/>
  <c r="A177" i="19"/>
  <c r="A142" i="19"/>
  <c r="A106" i="19"/>
  <c r="A71" i="19"/>
  <c r="A35" i="19"/>
  <c r="A5" i="19"/>
  <c r="E90" i="1" l="1"/>
  <c r="E91" i="1"/>
  <c r="E92" i="1"/>
  <c r="B91" i="1"/>
  <c r="B92" i="1"/>
  <c r="B90" i="1"/>
  <c r="E82" i="1"/>
  <c r="E81" i="1"/>
  <c r="E80" i="1"/>
  <c r="B82" i="1"/>
  <c r="B81" i="1"/>
  <c r="B80" i="1"/>
  <c r="E77" i="1"/>
  <c r="E76" i="1"/>
  <c r="E75" i="1"/>
  <c r="B77" i="1"/>
  <c r="B76" i="1"/>
  <c r="T386" i="4" l="1" a="1"/>
  <c r="T386" i="4" s="1"/>
  <c r="S386" i="4" a="1"/>
  <c r="S386" i="4" s="1"/>
  <c r="T385" i="4" a="1"/>
  <c r="T385" i="4" s="1"/>
  <c r="S385" i="4" a="1"/>
  <c r="S385" i="4" s="1"/>
  <c r="T384" i="4" a="1"/>
  <c r="T384" i="4" s="1"/>
  <c r="S384" i="4" a="1"/>
  <c r="S384" i="4" s="1"/>
  <c r="T383" i="4" a="1"/>
  <c r="T383" i="4" s="1"/>
  <c r="S383" i="4" a="1"/>
  <c r="S383" i="4" s="1"/>
  <c r="T382" i="4" a="1"/>
  <c r="T382" i="4" s="1"/>
  <c r="S382" i="4" a="1"/>
  <c r="S382" i="4" s="1"/>
  <c r="T381" i="4" a="1"/>
  <c r="T381" i="4" s="1"/>
  <c r="S381" i="4" a="1"/>
  <c r="S381" i="4" s="1"/>
  <c r="T380" i="4" a="1"/>
  <c r="T380" i="4" s="1"/>
  <c r="S380" i="4" a="1"/>
  <c r="S380" i="4" s="1"/>
  <c r="T379" i="4" a="1"/>
  <c r="T379" i="4" s="1"/>
  <c r="S379" i="4" a="1"/>
  <c r="S379" i="4" s="1"/>
  <c r="T378" i="4" a="1"/>
  <c r="T378" i="4" s="1"/>
  <c r="S378" i="4" a="1"/>
  <c r="S378" i="4" s="1"/>
  <c r="T377" i="4" a="1"/>
  <c r="T377" i="4" s="1"/>
  <c r="S377" i="4" a="1"/>
  <c r="S377" i="4" s="1"/>
  <c r="T376" i="4" a="1"/>
  <c r="T376" i="4" s="1"/>
  <c r="S376" i="4" a="1"/>
  <c r="S376" i="4" s="1"/>
  <c r="T375" i="4" a="1"/>
  <c r="T375" i="4" s="1"/>
  <c r="S375" i="4" a="1"/>
  <c r="S375" i="4" s="1"/>
  <c r="T374" i="4" a="1"/>
  <c r="T374" i="4" s="1"/>
  <c r="S374" i="4" a="1"/>
  <c r="S374" i="4" s="1"/>
  <c r="T373" i="4" a="1"/>
  <c r="T373" i="4" s="1"/>
  <c r="S373" i="4" a="1"/>
  <c r="S373" i="4" s="1"/>
  <c r="T372" i="4" a="1"/>
  <c r="T372" i="4" s="1"/>
  <c r="S372" i="4" a="1"/>
  <c r="S372" i="4" s="1"/>
  <c r="T371" i="4" a="1"/>
  <c r="T371" i="4" s="1"/>
  <c r="S371" i="4" a="1"/>
  <c r="S371" i="4" s="1"/>
  <c r="T370" i="4" a="1"/>
  <c r="T370" i="4" s="1"/>
  <c r="S370" i="4" a="1"/>
  <c r="S370" i="4" s="1"/>
  <c r="T369" i="4" a="1"/>
  <c r="T369" i="4" s="1"/>
  <c r="S369" i="4" a="1"/>
  <c r="S369" i="4" s="1"/>
  <c r="T368" i="4" a="1"/>
  <c r="T368" i="4" s="1"/>
  <c r="S368" i="4" a="1"/>
  <c r="S368" i="4" s="1"/>
  <c r="T367" i="4" a="1"/>
  <c r="T367" i="4" s="1"/>
  <c r="S367" i="4" a="1"/>
  <c r="S367" i="4" s="1"/>
  <c r="T366" i="4" a="1"/>
  <c r="T366" i="4" s="1"/>
  <c r="S366" i="4" a="1"/>
  <c r="S366" i="4" s="1"/>
  <c r="T365" i="4" a="1"/>
  <c r="T365" i="4" s="1"/>
  <c r="S365" i="4" a="1"/>
  <c r="S365" i="4" s="1"/>
  <c r="T364" i="4" a="1"/>
  <c r="T364" i="4" s="1"/>
  <c r="S364" i="4" a="1"/>
  <c r="S364" i="4" s="1"/>
  <c r="T363" i="4" a="1"/>
  <c r="T363" i="4" s="1"/>
  <c r="S363" i="4" a="1"/>
  <c r="S363" i="4" s="1"/>
  <c r="T362" i="4" a="1"/>
  <c r="T362" i="4" s="1"/>
  <c r="S362" i="4" a="1"/>
  <c r="S362" i="4" s="1"/>
  <c r="T356" i="4" a="1"/>
  <c r="T356" i="4" s="1"/>
  <c r="S356" i="4" a="1"/>
  <c r="S356" i="4" s="1"/>
  <c r="T355" i="4" a="1"/>
  <c r="T355" i="4" s="1"/>
  <c r="S355" i="4" a="1"/>
  <c r="S355" i="4" s="1"/>
  <c r="T354" i="4" a="1"/>
  <c r="T354" i="4" s="1"/>
  <c r="S354" i="4" a="1"/>
  <c r="S354" i="4" s="1"/>
  <c r="T353" i="4" a="1"/>
  <c r="T353" i="4" s="1"/>
  <c r="S353" i="4" a="1"/>
  <c r="S353" i="4" s="1"/>
  <c r="T352" i="4" a="1"/>
  <c r="T352" i="4" s="1"/>
  <c r="S352" i="4" a="1"/>
  <c r="S352" i="4" s="1"/>
  <c r="T351" i="4" a="1"/>
  <c r="T351" i="4" s="1"/>
  <c r="S351" i="4" a="1"/>
  <c r="S351" i="4" s="1"/>
  <c r="T350" i="4" a="1"/>
  <c r="T350" i="4" s="1"/>
  <c r="S350" i="4" a="1"/>
  <c r="S350" i="4" s="1"/>
  <c r="T349" i="4" a="1"/>
  <c r="T349" i="4" s="1"/>
  <c r="S349" i="4" a="1"/>
  <c r="S349" i="4" s="1"/>
  <c r="T348" i="4" a="1"/>
  <c r="T348" i="4" s="1"/>
  <c r="S348" i="4" a="1"/>
  <c r="S348" i="4" s="1"/>
  <c r="T347" i="4" a="1"/>
  <c r="T347" i="4" s="1"/>
  <c r="S347" i="4" a="1"/>
  <c r="S347" i="4" s="1"/>
  <c r="T346" i="4" a="1"/>
  <c r="T346" i="4" s="1"/>
  <c r="S346" i="4" a="1"/>
  <c r="S346" i="4" s="1"/>
  <c r="T345" i="4" a="1"/>
  <c r="T345" i="4" s="1"/>
  <c r="S345" i="4" a="1"/>
  <c r="S345" i="4" s="1"/>
  <c r="T344" i="4" a="1"/>
  <c r="T344" i="4" s="1"/>
  <c r="S344" i="4" a="1"/>
  <c r="S344" i="4" s="1"/>
  <c r="T343" i="4" a="1"/>
  <c r="T343" i="4" s="1"/>
  <c r="S343" i="4" a="1"/>
  <c r="S343" i="4" s="1"/>
  <c r="T342" i="4" a="1"/>
  <c r="T342" i="4" s="1"/>
  <c r="S342" i="4" a="1"/>
  <c r="S342" i="4" s="1"/>
  <c r="T341" i="4" a="1"/>
  <c r="T341" i="4" s="1"/>
  <c r="S341" i="4" a="1"/>
  <c r="S341" i="4" s="1"/>
  <c r="T340" i="4" a="1"/>
  <c r="T340" i="4" s="1"/>
  <c r="S340" i="4" a="1"/>
  <c r="S340" i="4" s="1"/>
  <c r="T339" i="4" a="1"/>
  <c r="T339" i="4" s="1"/>
  <c r="S339" i="4" a="1"/>
  <c r="S339" i="4" s="1"/>
  <c r="T338" i="4" a="1"/>
  <c r="T338" i="4" s="1"/>
  <c r="S338" i="4" a="1"/>
  <c r="S338" i="4" s="1"/>
  <c r="T337" i="4" a="1"/>
  <c r="T337" i="4" s="1"/>
  <c r="S337" i="4" a="1"/>
  <c r="S337" i="4" s="1"/>
  <c r="T336" i="4" a="1"/>
  <c r="T336" i="4" s="1"/>
  <c r="S336" i="4" a="1"/>
  <c r="S336" i="4" s="1"/>
  <c r="T335" i="4" a="1"/>
  <c r="T335" i="4" s="1"/>
  <c r="S335" i="4" a="1"/>
  <c r="S335" i="4" s="1"/>
  <c r="T334" i="4" a="1"/>
  <c r="T334" i="4" s="1"/>
  <c r="S334" i="4" a="1"/>
  <c r="S334" i="4" s="1"/>
  <c r="T333" i="4" a="1"/>
  <c r="T333" i="4" s="1"/>
  <c r="S333" i="4" a="1"/>
  <c r="S333" i="4" s="1"/>
  <c r="T332" i="4" a="1"/>
  <c r="T332" i="4" s="1"/>
  <c r="S332" i="4" a="1"/>
  <c r="S332" i="4" s="1"/>
  <c r="T331" i="4" a="1"/>
  <c r="T331" i="4" s="1"/>
  <c r="S331" i="4" a="1"/>
  <c r="S331" i="4" s="1"/>
  <c r="T330" i="4" a="1"/>
  <c r="T330" i="4" s="1"/>
  <c r="S330" i="4" a="1"/>
  <c r="S330" i="4" s="1"/>
  <c r="T329" i="4" a="1"/>
  <c r="T329" i="4" s="1"/>
  <c r="S329" i="4" a="1"/>
  <c r="S329" i="4" s="1"/>
  <c r="T328" i="4" a="1"/>
  <c r="T328" i="4" s="1"/>
  <c r="S328" i="4" a="1"/>
  <c r="S328" i="4" s="1"/>
  <c r="T327" i="4" a="1"/>
  <c r="T327" i="4" s="1"/>
  <c r="S327" i="4" a="1"/>
  <c r="S327" i="4" s="1"/>
  <c r="T321" i="4" a="1"/>
  <c r="T321" i="4" s="1"/>
  <c r="S321" i="4" a="1"/>
  <c r="S321" i="4" s="1"/>
  <c r="T320" i="4" a="1"/>
  <c r="T320" i="4" s="1"/>
  <c r="S320" i="4" a="1"/>
  <c r="S320" i="4" s="1"/>
  <c r="T319" i="4" a="1"/>
  <c r="T319" i="4" s="1"/>
  <c r="S319" i="4" a="1"/>
  <c r="S319" i="4" s="1"/>
  <c r="T318" i="4" a="1"/>
  <c r="T318" i="4" s="1"/>
  <c r="S318" i="4" a="1"/>
  <c r="S318" i="4" s="1"/>
  <c r="T317" i="4" a="1"/>
  <c r="T317" i="4" s="1"/>
  <c r="S317" i="4" a="1"/>
  <c r="S317" i="4" s="1"/>
  <c r="T316" i="4" a="1"/>
  <c r="T316" i="4" s="1"/>
  <c r="S316" i="4" a="1"/>
  <c r="S316" i="4" s="1"/>
  <c r="T315" i="4" a="1"/>
  <c r="T315" i="4" s="1"/>
  <c r="S315" i="4" a="1"/>
  <c r="S315" i="4" s="1"/>
  <c r="T314" i="4" a="1"/>
  <c r="T314" i="4" s="1"/>
  <c r="S314" i="4" a="1"/>
  <c r="S314" i="4" s="1"/>
  <c r="T313" i="4" a="1"/>
  <c r="T313" i="4" s="1"/>
  <c r="S313" i="4" a="1"/>
  <c r="S313" i="4" s="1"/>
  <c r="T312" i="4" a="1"/>
  <c r="T312" i="4" s="1"/>
  <c r="S312" i="4" a="1"/>
  <c r="S312" i="4" s="1"/>
  <c r="T311" i="4" a="1"/>
  <c r="T311" i="4" s="1"/>
  <c r="S311" i="4" a="1"/>
  <c r="S311" i="4" s="1"/>
  <c r="T310" i="4" a="1"/>
  <c r="T310" i="4" s="1"/>
  <c r="S310" i="4" a="1"/>
  <c r="S310" i="4" s="1"/>
  <c r="T309" i="4" a="1"/>
  <c r="T309" i="4" s="1"/>
  <c r="S309" i="4" a="1"/>
  <c r="S309" i="4" s="1"/>
  <c r="T308" i="4" a="1"/>
  <c r="T308" i="4" s="1"/>
  <c r="S308" i="4" a="1"/>
  <c r="S308" i="4" s="1"/>
  <c r="T307" i="4" a="1"/>
  <c r="T307" i="4" s="1"/>
  <c r="S307" i="4" a="1"/>
  <c r="S307" i="4" s="1"/>
  <c r="T306" i="4" a="1"/>
  <c r="T306" i="4" s="1"/>
  <c r="S306" i="4" a="1"/>
  <c r="S306" i="4" s="1"/>
  <c r="T305" i="4" a="1"/>
  <c r="T305" i="4" s="1"/>
  <c r="S305" i="4" a="1"/>
  <c r="S305" i="4" s="1"/>
  <c r="T304" i="4" a="1"/>
  <c r="T304" i="4" s="1"/>
  <c r="S304" i="4" a="1"/>
  <c r="S304" i="4" s="1"/>
  <c r="T303" i="4" a="1"/>
  <c r="T303" i="4" s="1"/>
  <c r="S303" i="4" a="1"/>
  <c r="S303" i="4" s="1"/>
  <c r="T302" i="4" a="1"/>
  <c r="T302" i="4" s="1"/>
  <c r="S302" i="4" a="1"/>
  <c r="S302" i="4" s="1"/>
  <c r="T301" i="4" a="1"/>
  <c r="T301" i="4" s="1"/>
  <c r="S301" i="4" a="1"/>
  <c r="S301" i="4" s="1"/>
  <c r="T300" i="4" a="1"/>
  <c r="T300" i="4" s="1"/>
  <c r="S300" i="4" a="1"/>
  <c r="S300" i="4" s="1"/>
  <c r="T299" i="4" a="1"/>
  <c r="T299" i="4" s="1"/>
  <c r="S299" i="4" a="1"/>
  <c r="S299" i="4" s="1"/>
  <c r="T298" i="4" a="1"/>
  <c r="T298" i="4" s="1"/>
  <c r="S298" i="4" a="1"/>
  <c r="S298" i="4" s="1"/>
  <c r="T297" i="4" a="1"/>
  <c r="T297" i="4" s="1"/>
  <c r="S297" i="4" a="1"/>
  <c r="S297" i="4" s="1"/>
  <c r="T296" i="4" a="1"/>
  <c r="T296" i="4" s="1"/>
  <c r="S296" i="4" a="1"/>
  <c r="S296" i="4" s="1"/>
  <c r="T295" i="4" a="1"/>
  <c r="T295" i="4" s="1"/>
  <c r="S295" i="4" a="1"/>
  <c r="S295" i="4" s="1"/>
  <c r="T294" i="4" a="1"/>
  <c r="T294" i="4" s="1"/>
  <c r="S294" i="4" a="1"/>
  <c r="S294" i="4" s="1"/>
  <c r="T293" i="4" a="1"/>
  <c r="T293" i="4" s="1"/>
  <c r="S293" i="4" a="1"/>
  <c r="S293" i="4" s="1"/>
  <c r="T292" i="4" a="1"/>
  <c r="T292" i="4" s="1"/>
  <c r="S292" i="4" a="1"/>
  <c r="S292" i="4" s="1"/>
  <c r="T291" i="4" a="1"/>
  <c r="T291" i="4" s="1"/>
  <c r="S291" i="4" a="1"/>
  <c r="S291" i="4" s="1"/>
  <c r="T285" i="4" a="1"/>
  <c r="T285" i="4" s="1"/>
  <c r="S285" i="4" a="1"/>
  <c r="S285" i="4" s="1"/>
  <c r="T284" i="4" a="1"/>
  <c r="T284" i="4" s="1"/>
  <c r="S284" i="4" a="1"/>
  <c r="S284" i="4" s="1"/>
  <c r="T283" i="4" a="1"/>
  <c r="T283" i="4" s="1"/>
  <c r="S283" i="4" a="1"/>
  <c r="S283" i="4" s="1"/>
  <c r="T282" i="4" a="1"/>
  <c r="T282" i="4" s="1"/>
  <c r="S282" i="4" a="1"/>
  <c r="S282" i="4" s="1"/>
  <c r="T281" i="4" a="1"/>
  <c r="T281" i="4" s="1"/>
  <c r="S281" i="4" a="1"/>
  <c r="S281" i="4" s="1"/>
  <c r="T280" i="4" a="1"/>
  <c r="T280" i="4" s="1"/>
  <c r="S280" i="4" a="1"/>
  <c r="S280" i="4" s="1"/>
  <c r="T279" i="4" a="1"/>
  <c r="T279" i="4" s="1"/>
  <c r="S279" i="4" a="1"/>
  <c r="S279" i="4" s="1"/>
  <c r="T278" i="4" a="1"/>
  <c r="T278" i="4" s="1"/>
  <c r="S278" i="4" a="1"/>
  <c r="S278" i="4" s="1"/>
  <c r="T277" i="4" a="1"/>
  <c r="T277" i="4" s="1"/>
  <c r="S277" i="4" a="1"/>
  <c r="S277" i="4" s="1"/>
  <c r="T276" i="4" a="1"/>
  <c r="T276" i="4" s="1"/>
  <c r="S276" i="4" a="1"/>
  <c r="S276" i="4" s="1"/>
  <c r="T275" i="4" a="1"/>
  <c r="T275" i="4" s="1"/>
  <c r="S275" i="4" a="1"/>
  <c r="S275" i="4" s="1"/>
  <c r="T274" i="4" a="1"/>
  <c r="T274" i="4" s="1"/>
  <c r="S274" i="4" a="1"/>
  <c r="S274" i="4" s="1"/>
  <c r="T273" i="4" a="1"/>
  <c r="T273" i="4" s="1"/>
  <c r="S273" i="4" a="1"/>
  <c r="S273" i="4" s="1"/>
  <c r="T272" i="4" a="1"/>
  <c r="T272" i="4" s="1"/>
  <c r="S272" i="4" a="1"/>
  <c r="S272" i="4" s="1"/>
  <c r="T271" i="4" a="1"/>
  <c r="T271" i="4" s="1"/>
  <c r="S271" i="4" a="1"/>
  <c r="S271" i="4" s="1"/>
  <c r="T270" i="4" a="1"/>
  <c r="T270" i="4" s="1"/>
  <c r="S270" i="4" a="1"/>
  <c r="S270" i="4" s="1"/>
  <c r="T269" i="4" a="1"/>
  <c r="T269" i="4" s="1"/>
  <c r="S269" i="4" a="1"/>
  <c r="S269" i="4" s="1"/>
  <c r="T268" i="4" a="1"/>
  <c r="T268" i="4" s="1"/>
  <c r="S268" i="4" a="1"/>
  <c r="S268" i="4" s="1"/>
  <c r="T267" i="4" a="1"/>
  <c r="T267" i="4" s="1"/>
  <c r="S267" i="4" a="1"/>
  <c r="S267" i="4" s="1"/>
  <c r="T266" i="4" a="1"/>
  <c r="T266" i="4" s="1"/>
  <c r="S266" i="4" a="1"/>
  <c r="S266" i="4" s="1"/>
  <c r="T265" i="4" a="1"/>
  <c r="T265" i="4" s="1"/>
  <c r="S265" i="4" a="1"/>
  <c r="S265" i="4" s="1"/>
  <c r="T264" i="4" a="1"/>
  <c r="T264" i="4" s="1"/>
  <c r="S264" i="4" a="1"/>
  <c r="S264" i="4" s="1"/>
  <c r="T263" i="4" a="1"/>
  <c r="T263" i="4" s="1"/>
  <c r="S263" i="4" a="1"/>
  <c r="S263" i="4" s="1"/>
  <c r="T262" i="4" a="1"/>
  <c r="T262" i="4" s="1"/>
  <c r="S262" i="4" a="1"/>
  <c r="S262" i="4" s="1"/>
  <c r="T261" i="4" a="1"/>
  <c r="T261" i="4" s="1"/>
  <c r="S261" i="4" a="1"/>
  <c r="S261" i="4" s="1"/>
  <c r="T260" i="4" a="1"/>
  <c r="T260" i="4" s="1"/>
  <c r="S260" i="4" a="1"/>
  <c r="S260" i="4" s="1"/>
  <c r="T259" i="4" a="1"/>
  <c r="T259" i="4" s="1"/>
  <c r="S259" i="4" a="1"/>
  <c r="S259" i="4" s="1"/>
  <c r="T258" i="4" a="1"/>
  <c r="T258" i="4" s="1"/>
  <c r="S258" i="4" a="1"/>
  <c r="S258" i="4" s="1"/>
  <c r="T257" i="4" a="1"/>
  <c r="T257" i="4" s="1"/>
  <c r="S257" i="4" a="1"/>
  <c r="S257" i="4" s="1"/>
  <c r="T256" i="4" a="1"/>
  <c r="T256" i="4" s="1"/>
  <c r="S256" i="4" a="1"/>
  <c r="S256" i="4" s="1"/>
  <c r="T250" i="4" a="1"/>
  <c r="T250" i="4" s="1"/>
  <c r="S250" i="4" a="1"/>
  <c r="S250" i="4" s="1"/>
  <c r="T249" i="4" a="1"/>
  <c r="T249" i="4" s="1"/>
  <c r="S249" i="4" a="1"/>
  <c r="S249" i="4" s="1"/>
  <c r="T248" i="4" a="1"/>
  <c r="T248" i="4" s="1"/>
  <c r="S248" i="4" a="1"/>
  <c r="S248" i="4" s="1"/>
  <c r="T247" i="4" a="1"/>
  <c r="T247" i="4" s="1"/>
  <c r="S247" i="4" a="1"/>
  <c r="S247" i="4" s="1"/>
  <c r="T246" i="4" a="1"/>
  <c r="T246" i="4" s="1"/>
  <c r="S246" i="4" a="1"/>
  <c r="S246" i="4" s="1"/>
  <c r="T245" i="4" a="1"/>
  <c r="T245" i="4" s="1"/>
  <c r="S245" i="4" a="1"/>
  <c r="S245" i="4" s="1"/>
  <c r="T244" i="4" a="1"/>
  <c r="T244" i="4" s="1"/>
  <c r="S244" i="4" a="1"/>
  <c r="S244" i="4" s="1"/>
  <c r="T243" i="4" a="1"/>
  <c r="T243" i="4" s="1"/>
  <c r="S243" i="4" a="1"/>
  <c r="S243" i="4" s="1"/>
  <c r="T242" i="4" a="1"/>
  <c r="T242" i="4" s="1"/>
  <c r="S242" i="4" a="1"/>
  <c r="S242" i="4" s="1"/>
  <c r="T241" i="4" a="1"/>
  <c r="T241" i="4" s="1"/>
  <c r="S241" i="4" a="1"/>
  <c r="S241" i="4" s="1"/>
  <c r="T240" i="4" a="1"/>
  <c r="T240" i="4" s="1"/>
  <c r="S240" i="4" a="1"/>
  <c r="S240" i="4" s="1"/>
  <c r="T239" i="4" a="1"/>
  <c r="T239" i="4" s="1"/>
  <c r="S239" i="4" a="1"/>
  <c r="S239" i="4" s="1"/>
  <c r="T238" i="4" a="1"/>
  <c r="T238" i="4" s="1"/>
  <c r="S238" i="4" a="1"/>
  <c r="S238" i="4" s="1"/>
  <c r="T237" i="4" a="1"/>
  <c r="T237" i="4" s="1"/>
  <c r="S237" i="4" a="1"/>
  <c r="S237" i="4" s="1"/>
  <c r="T236" i="4" a="1"/>
  <c r="T236" i="4" s="1"/>
  <c r="S236" i="4" a="1"/>
  <c r="S236" i="4" s="1"/>
  <c r="T235" i="4" a="1"/>
  <c r="T235" i="4" s="1"/>
  <c r="S235" i="4" a="1"/>
  <c r="S235" i="4" s="1"/>
  <c r="T234" i="4" a="1"/>
  <c r="T234" i="4" s="1"/>
  <c r="S234" i="4" a="1"/>
  <c r="S234" i="4" s="1"/>
  <c r="T233" i="4" a="1"/>
  <c r="T233" i="4" s="1"/>
  <c r="S233" i="4" a="1"/>
  <c r="S233" i="4" s="1"/>
  <c r="T232" i="4" a="1"/>
  <c r="T232" i="4" s="1"/>
  <c r="S232" i="4" a="1"/>
  <c r="S232" i="4" s="1"/>
  <c r="T231" i="4" a="1"/>
  <c r="T231" i="4" s="1"/>
  <c r="S231" i="4" a="1"/>
  <c r="S231" i="4" s="1"/>
  <c r="T230" i="4" a="1"/>
  <c r="T230" i="4" s="1"/>
  <c r="S230" i="4" a="1"/>
  <c r="S230" i="4" s="1"/>
  <c r="T229" i="4" a="1"/>
  <c r="T229" i="4" s="1"/>
  <c r="S229" i="4" a="1"/>
  <c r="S229" i="4" s="1"/>
  <c r="T228" i="4" a="1"/>
  <c r="T228" i="4" s="1"/>
  <c r="S228" i="4" a="1"/>
  <c r="S228" i="4" s="1"/>
  <c r="T227" i="4" a="1"/>
  <c r="T227" i="4" s="1"/>
  <c r="S227" i="4" a="1"/>
  <c r="S227" i="4" s="1"/>
  <c r="T226" i="4" a="1"/>
  <c r="T226" i="4" s="1"/>
  <c r="S226" i="4" a="1"/>
  <c r="S226" i="4" s="1"/>
  <c r="T225" i="4" a="1"/>
  <c r="T225" i="4" s="1"/>
  <c r="S225" i="4" a="1"/>
  <c r="S225" i="4" s="1"/>
  <c r="T224" i="4" a="1"/>
  <c r="T224" i="4" s="1"/>
  <c r="S224" i="4" a="1"/>
  <c r="S224" i="4" s="1"/>
  <c r="T223" i="4" a="1"/>
  <c r="T223" i="4" s="1"/>
  <c r="S223" i="4" a="1"/>
  <c r="S223" i="4" s="1"/>
  <c r="T222" i="4" a="1"/>
  <c r="T222" i="4" s="1"/>
  <c r="S222" i="4" a="1"/>
  <c r="S222" i="4" s="1"/>
  <c r="T221" i="4" a="1"/>
  <c r="T221" i="4" s="1"/>
  <c r="S221" i="4" a="1"/>
  <c r="S221" i="4" s="1"/>
  <c r="T220" i="4" a="1"/>
  <c r="T220" i="4" s="1"/>
  <c r="S220" i="4" a="1"/>
  <c r="S220" i="4" s="1"/>
  <c r="T214" i="4" a="1"/>
  <c r="T214" i="4" s="1"/>
  <c r="S214" i="4" a="1"/>
  <c r="S214" i="4" s="1"/>
  <c r="T213" i="4" a="1"/>
  <c r="T213" i="4" s="1"/>
  <c r="S213" i="4" a="1"/>
  <c r="S213" i="4" s="1"/>
  <c r="T212" i="4" a="1"/>
  <c r="T212" i="4" s="1"/>
  <c r="S212" i="4" a="1"/>
  <c r="S212" i="4" s="1"/>
  <c r="T211" i="4" a="1"/>
  <c r="T211" i="4" s="1"/>
  <c r="S211" i="4" a="1"/>
  <c r="S211" i="4" s="1"/>
  <c r="T210" i="4" a="1"/>
  <c r="T210" i="4" s="1"/>
  <c r="S210" i="4" a="1"/>
  <c r="S210" i="4" s="1"/>
  <c r="T209" i="4" a="1"/>
  <c r="T209" i="4" s="1"/>
  <c r="S209" i="4" a="1"/>
  <c r="S209" i="4" s="1"/>
  <c r="T208" i="4" a="1"/>
  <c r="T208" i="4" s="1"/>
  <c r="S208" i="4" a="1"/>
  <c r="S208" i="4" s="1"/>
  <c r="T207" i="4" a="1"/>
  <c r="T207" i="4" s="1"/>
  <c r="S207" i="4" a="1"/>
  <c r="S207" i="4" s="1"/>
  <c r="T206" i="4" a="1"/>
  <c r="T206" i="4" s="1"/>
  <c r="S206" i="4" a="1"/>
  <c r="S206" i="4" s="1"/>
  <c r="T205" i="4" a="1"/>
  <c r="T205" i="4" s="1"/>
  <c r="S205" i="4" a="1"/>
  <c r="S205" i="4" s="1"/>
  <c r="T204" i="4" a="1"/>
  <c r="T204" i="4" s="1"/>
  <c r="S204" i="4" a="1"/>
  <c r="S204" i="4" s="1"/>
  <c r="T203" i="4" a="1"/>
  <c r="T203" i="4" s="1"/>
  <c r="S203" i="4" a="1"/>
  <c r="S203" i="4" s="1"/>
  <c r="T202" i="4" a="1"/>
  <c r="T202" i="4" s="1"/>
  <c r="S202" i="4" a="1"/>
  <c r="S202" i="4" s="1"/>
  <c r="T201" i="4" a="1"/>
  <c r="T201" i="4" s="1"/>
  <c r="S201" i="4" a="1"/>
  <c r="S201" i="4" s="1"/>
  <c r="T200" i="4" a="1"/>
  <c r="T200" i="4" s="1"/>
  <c r="S200" i="4" a="1"/>
  <c r="S200" i="4" s="1"/>
  <c r="T199" i="4" a="1"/>
  <c r="T199" i="4" s="1"/>
  <c r="S199" i="4" a="1"/>
  <c r="S199" i="4" s="1"/>
  <c r="T198" i="4" a="1"/>
  <c r="T198" i="4" s="1"/>
  <c r="S198" i="4" a="1"/>
  <c r="S198" i="4" s="1"/>
  <c r="T197" i="4" a="1"/>
  <c r="T197" i="4" s="1"/>
  <c r="S197" i="4" a="1"/>
  <c r="S197" i="4" s="1"/>
  <c r="T196" i="4" a="1"/>
  <c r="T196" i="4" s="1"/>
  <c r="S196" i="4" a="1"/>
  <c r="S196" i="4" s="1"/>
  <c r="T195" i="4" a="1"/>
  <c r="T195" i="4" s="1"/>
  <c r="S195" i="4" a="1"/>
  <c r="S195" i="4" s="1"/>
  <c r="T194" i="4" a="1"/>
  <c r="T194" i="4" s="1"/>
  <c r="S194" i="4" a="1"/>
  <c r="S194" i="4" s="1"/>
  <c r="T193" i="4" a="1"/>
  <c r="T193" i="4" s="1"/>
  <c r="S193" i="4" a="1"/>
  <c r="S193" i="4" s="1"/>
  <c r="T192" i="4" a="1"/>
  <c r="T192" i="4" s="1"/>
  <c r="S192" i="4" a="1"/>
  <c r="S192" i="4" s="1"/>
  <c r="T191" i="4" a="1"/>
  <c r="T191" i="4" s="1"/>
  <c r="S191" i="4" a="1"/>
  <c r="S191" i="4" s="1"/>
  <c r="T190" i="4" a="1"/>
  <c r="T190" i="4" s="1"/>
  <c r="S190" i="4" a="1"/>
  <c r="S190" i="4" s="1"/>
  <c r="T189" i="4" a="1"/>
  <c r="T189" i="4" s="1"/>
  <c r="S189" i="4" a="1"/>
  <c r="S189" i="4" s="1"/>
  <c r="T188" i="4" a="1"/>
  <c r="T188" i="4" s="1"/>
  <c r="S188" i="4" a="1"/>
  <c r="S188" i="4" s="1"/>
  <c r="T187" i="4" a="1"/>
  <c r="T187" i="4" s="1"/>
  <c r="S187" i="4" a="1"/>
  <c r="S187" i="4" s="1"/>
  <c r="T186" i="4" a="1"/>
  <c r="T186" i="4" s="1"/>
  <c r="S186" i="4" a="1"/>
  <c r="S186" i="4" s="1"/>
  <c r="T185" i="4" a="1"/>
  <c r="T185" i="4" s="1"/>
  <c r="S185" i="4" a="1"/>
  <c r="S185" i="4" s="1"/>
  <c r="T184" i="4" a="1"/>
  <c r="T184" i="4" s="1"/>
  <c r="S184" i="4" a="1"/>
  <c r="S184" i="4" s="1"/>
  <c r="T178" i="4" a="1"/>
  <c r="T178" i="4" s="1"/>
  <c r="S178" i="4" a="1"/>
  <c r="S178" i="4" s="1"/>
  <c r="T177" i="4" a="1"/>
  <c r="T177" i="4" s="1"/>
  <c r="S177" i="4" a="1"/>
  <c r="S177" i="4" s="1"/>
  <c r="T176" i="4" a="1"/>
  <c r="T176" i="4" s="1"/>
  <c r="S176" i="4" a="1"/>
  <c r="S176" i="4" s="1"/>
  <c r="T175" i="4" a="1"/>
  <c r="T175" i="4" s="1"/>
  <c r="S175" i="4" a="1"/>
  <c r="S175" i="4" s="1"/>
  <c r="T174" i="4" a="1"/>
  <c r="T174" i="4" s="1"/>
  <c r="S174" i="4" a="1"/>
  <c r="S174" i="4" s="1"/>
  <c r="T173" i="4" a="1"/>
  <c r="T173" i="4" s="1"/>
  <c r="S173" i="4" a="1"/>
  <c r="S173" i="4" s="1"/>
  <c r="T172" i="4" a="1"/>
  <c r="T172" i="4" s="1"/>
  <c r="S172" i="4" a="1"/>
  <c r="S172" i="4" s="1"/>
  <c r="T171" i="4" a="1"/>
  <c r="T171" i="4" s="1"/>
  <c r="S171" i="4" a="1"/>
  <c r="S171" i="4" s="1"/>
  <c r="T170" i="4" a="1"/>
  <c r="T170" i="4" s="1"/>
  <c r="S170" i="4" a="1"/>
  <c r="S170" i="4" s="1"/>
  <c r="T169" i="4" a="1"/>
  <c r="T169" i="4" s="1"/>
  <c r="S169" i="4" a="1"/>
  <c r="S169" i="4" s="1"/>
  <c r="T168" i="4" a="1"/>
  <c r="T168" i="4" s="1"/>
  <c r="S168" i="4" a="1"/>
  <c r="S168" i="4" s="1"/>
  <c r="T167" i="4" a="1"/>
  <c r="T167" i="4" s="1"/>
  <c r="S167" i="4" a="1"/>
  <c r="S167" i="4" s="1"/>
  <c r="T166" i="4" a="1"/>
  <c r="T166" i="4" s="1"/>
  <c r="S166" i="4" a="1"/>
  <c r="S166" i="4" s="1"/>
  <c r="T165" i="4" a="1"/>
  <c r="T165" i="4" s="1"/>
  <c r="S165" i="4" a="1"/>
  <c r="S165" i="4" s="1"/>
  <c r="T164" i="4" a="1"/>
  <c r="T164" i="4" s="1"/>
  <c r="S164" i="4" a="1"/>
  <c r="S164" i="4" s="1"/>
  <c r="T163" i="4" a="1"/>
  <c r="T163" i="4" s="1"/>
  <c r="S163" i="4" a="1"/>
  <c r="S163" i="4" s="1"/>
  <c r="T162" i="4" a="1"/>
  <c r="T162" i="4" s="1"/>
  <c r="S162" i="4" a="1"/>
  <c r="S162" i="4" s="1"/>
  <c r="T161" i="4" a="1"/>
  <c r="T161" i="4" s="1"/>
  <c r="S161" i="4" a="1"/>
  <c r="S161" i="4" s="1"/>
  <c r="T160" i="4" a="1"/>
  <c r="T160" i="4" s="1"/>
  <c r="S160" i="4" a="1"/>
  <c r="S160" i="4" s="1"/>
  <c r="T159" i="4" a="1"/>
  <c r="T159" i="4" s="1"/>
  <c r="S159" i="4" a="1"/>
  <c r="S159" i="4" s="1"/>
  <c r="T158" i="4" a="1"/>
  <c r="T158" i="4" s="1"/>
  <c r="S158" i="4" a="1"/>
  <c r="S158" i="4" s="1"/>
  <c r="T157" i="4" a="1"/>
  <c r="T157" i="4" s="1"/>
  <c r="S157" i="4" a="1"/>
  <c r="S157" i="4" s="1"/>
  <c r="T156" i="4" a="1"/>
  <c r="T156" i="4" s="1"/>
  <c r="S156" i="4" a="1"/>
  <c r="S156" i="4" s="1"/>
  <c r="T155" i="4" a="1"/>
  <c r="T155" i="4" s="1"/>
  <c r="S155" i="4" a="1"/>
  <c r="S155" i="4" s="1"/>
  <c r="T154" i="4" a="1"/>
  <c r="T154" i="4" s="1"/>
  <c r="S154" i="4" a="1"/>
  <c r="S154" i="4" s="1"/>
  <c r="T153" i="4" a="1"/>
  <c r="T153" i="4" s="1"/>
  <c r="S153" i="4" a="1"/>
  <c r="S153" i="4" s="1"/>
  <c r="T152" i="4" a="1"/>
  <c r="T152" i="4" s="1"/>
  <c r="S152" i="4" a="1"/>
  <c r="S152" i="4" s="1"/>
  <c r="T151" i="4" a="1"/>
  <c r="T151" i="4" s="1"/>
  <c r="S151" i="4" a="1"/>
  <c r="S151" i="4" s="1"/>
  <c r="T150" i="4" a="1"/>
  <c r="T150" i="4" s="1"/>
  <c r="S150" i="4" a="1"/>
  <c r="S150" i="4" s="1"/>
  <c r="T149" i="4" a="1"/>
  <c r="T149" i="4" s="1"/>
  <c r="S149" i="4" a="1"/>
  <c r="S149" i="4" s="1"/>
  <c r="T143" i="4" a="1"/>
  <c r="T143" i="4" s="1"/>
  <c r="S143" i="4" a="1"/>
  <c r="S143" i="4" s="1"/>
  <c r="T142" i="4" a="1"/>
  <c r="T142" i="4" s="1"/>
  <c r="S142" i="4" a="1"/>
  <c r="S142" i="4" s="1"/>
  <c r="T141" i="4" a="1"/>
  <c r="T141" i="4" s="1"/>
  <c r="S141" i="4" a="1"/>
  <c r="S141" i="4" s="1"/>
  <c r="T140" i="4" a="1"/>
  <c r="T140" i="4" s="1"/>
  <c r="S140" i="4" a="1"/>
  <c r="S140" i="4" s="1"/>
  <c r="T139" i="4" a="1"/>
  <c r="T139" i="4" s="1"/>
  <c r="S139" i="4" a="1"/>
  <c r="S139" i="4" s="1"/>
  <c r="T138" i="4" a="1"/>
  <c r="T138" i="4" s="1"/>
  <c r="S138" i="4" a="1"/>
  <c r="S138" i="4" s="1"/>
  <c r="T137" i="4" a="1"/>
  <c r="T137" i="4" s="1"/>
  <c r="S137" i="4" a="1"/>
  <c r="S137" i="4" s="1"/>
  <c r="T136" i="4" a="1"/>
  <c r="T136" i="4" s="1"/>
  <c r="S136" i="4" a="1"/>
  <c r="S136" i="4" s="1"/>
  <c r="T135" i="4" a="1"/>
  <c r="T135" i="4" s="1"/>
  <c r="S135" i="4" a="1"/>
  <c r="S135" i="4" s="1"/>
  <c r="T134" i="4" a="1"/>
  <c r="T134" i="4" s="1"/>
  <c r="S134" i="4" a="1"/>
  <c r="S134" i="4" s="1"/>
  <c r="T133" i="4" a="1"/>
  <c r="T133" i="4" s="1"/>
  <c r="S133" i="4" a="1"/>
  <c r="S133" i="4" s="1"/>
  <c r="T132" i="4" a="1"/>
  <c r="T132" i="4" s="1"/>
  <c r="S132" i="4" a="1"/>
  <c r="S132" i="4" s="1"/>
  <c r="T131" i="4" a="1"/>
  <c r="T131" i="4" s="1"/>
  <c r="S131" i="4" a="1"/>
  <c r="S131" i="4" s="1"/>
  <c r="T130" i="4" a="1"/>
  <c r="T130" i="4" s="1"/>
  <c r="S130" i="4" a="1"/>
  <c r="S130" i="4" s="1"/>
  <c r="T129" i="4" a="1"/>
  <c r="T129" i="4" s="1"/>
  <c r="S129" i="4" a="1"/>
  <c r="S129" i="4" s="1"/>
  <c r="T128" i="4" a="1"/>
  <c r="T128" i="4" s="1"/>
  <c r="S128" i="4" a="1"/>
  <c r="S128" i="4" s="1"/>
  <c r="T127" i="4" a="1"/>
  <c r="T127" i="4" s="1"/>
  <c r="S127" i="4" a="1"/>
  <c r="S127" i="4" s="1"/>
  <c r="T126" i="4" a="1"/>
  <c r="T126" i="4" s="1"/>
  <c r="S126" i="4" a="1"/>
  <c r="S126" i="4" s="1"/>
  <c r="T125" i="4" a="1"/>
  <c r="T125" i="4" s="1"/>
  <c r="S125" i="4" a="1"/>
  <c r="S125" i="4" s="1"/>
  <c r="T124" i="4" a="1"/>
  <c r="T124" i="4" s="1"/>
  <c r="S124" i="4" a="1"/>
  <c r="S124" i="4" s="1"/>
  <c r="T123" i="4" a="1"/>
  <c r="T123" i="4" s="1"/>
  <c r="S123" i="4" a="1"/>
  <c r="S123" i="4" s="1"/>
  <c r="T122" i="4" a="1"/>
  <c r="T122" i="4" s="1"/>
  <c r="S122" i="4" a="1"/>
  <c r="S122" i="4" s="1"/>
  <c r="T121" i="4" a="1"/>
  <c r="T121" i="4" s="1"/>
  <c r="S121" i="4" a="1"/>
  <c r="S121" i="4" s="1"/>
  <c r="T120" i="4" a="1"/>
  <c r="T120" i="4" s="1"/>
  <c r="S120" i="4" a="1"/>
  <c r="S120" i="4" s="1"/>
  <c r="T119" i="4" a="1"/>
  <c r="T119" i="4" s="1"/>
  <c r="S119" i="4" a="1"/>
  <c r="S119" i="4" s="1"/>
  <c r="T118" i="4" a="1"/>
  <c r="T118" i="4" s="1"/>
  <c r="S118" i="4" a="1"/>
  <c r="S118" i="4" s="1"/>
  <c r="T117" i="4" a="1"/>
  <c r="T117" i="4" s="1"/>
  <c r="S117" i="4" a="1"/>
  <c r="S117" i="4" s="1"/>
  <c r="T116" i="4" a="1"/>
  <c r="T116" i="4" s="1"/>
  <c r="S116" i="4" a="1"/>
  <c r="S116" i="4" s="1"/>
  <c r="T115" i="4" a="1"/>
  <c r="T115" i="4" s="1"/>
  <c r="S115" i="4" a="1"/>
  <c r="S115" i="4" s="1"/>
  <c r="T114" i="4" a="1"/>
  <c r="T114" i="4" s="1"/>
  <c r="S114" i="4" a="1"/>
  <c r="S114" i="4" s="1"/>
  <c r="T113" i="4" a="1"/>
  <c r="T113" i="4" s="1"/>
  <c r="S113" i="4" a="1"/>
  <c r="S113" i="4" s="1"/>
  <c r="S78" i="4" a="1"/>
  <c r="S78" i="4" s="1"/>
  <c r="T107" i="4" a="1"/>
  <c r="T107" i="4" s="1"/>
  <c r="S107" i="4" a="1"/>
  <c r="S107" i="4" s="1"/>
  <c r="T106" i="4" a="1"/>
  <c r="T106" i="4" s="1"/>
  <c r="S106" i="4" a="1"/>
  <c r="S106" i="4" s="1"/>
  <c r="T105" i="4" a="1"/>
  <c r="T105" i="4" s="1"/>
  <c r="S105" i="4" a="1"/>
  <c r="S105" i="4" s="1"/>
  <c r="T104" i="4" a="1"/>
  <c r="T104" i="4" s="1"/>
  <c r="S104" i="4" a="1"/>
  <c r="S104" i="4" s="1"/>
  <c r="T103" i="4" a="1"/>
  <c r="T103" i="4" s="1"/>
  <c r="S103" i="4" a="1"/>
  <c r="S103" i="4" s="1"/>
  <c r="T102" i="4" a="1"/>
  <c r="T102" i="4" s="1"/>
  <c r="S102" i="4" a="1"/>
  <c r="S102" i="4" s="1"/>
  <c r="T101" i="4" a="1"/>
  <c r="T101" i="4" s="1"/>
  <c r="S101" i="4" a="1"/>
  <c r="S101" i="4" s="1"/>
  <c r="T100" i="4" a="1"/>
  <c r="T100" i="4" s="1"/>
  <c r="S100" i="4" a="1"/>
  <c r="S100" i="4" s="1"/>
  <c r="T99" i="4" a="1"/>
  <c r="T99" i="4" s="1"/>
  <c r="S99" i="4" a="1"/>
  <c r="S99" i="4" s="1"/>
  <c r="T98" i="4" a="1"/>
  <c r="T98" i="4" s="1"/>
  <c r="S98" i="4" a="1"/>
  <c r="S98" i="4" s="1"/>
  <c r="T97" i="4" a="1"/>
  <c r="T97" i="4" s="1"/>
  <c r="S97" i="4" a="1"/>
  <c r="S97" i="4" s="1"/>
  <c r="T96" i="4" a="1"/>
  <c r="T96" i="4" s="1"/>
  <c r="S96" i="4" a="1"/>
  <c r="S96" i="4" s="1"/>
  <c r="T95" i="4" a="1"/>
  <c r="T95" i="4" s="1"/>
  <c r="S95" i="4" a="1"/>
  <c r="S95" i="4" s="1"/>
  <c r="T94" i="4" a="1"/>
  <c r="T94" i="4" s="1"/>
  <c r="S94" i="4" a="1"/>
  <c r="S94" i="4" s="1"/>
  <c r="T93" i="4" a="1"/>
  <c r="T93" i="4" s="1"/>
  <c r="S93" i="4" a="1"/>
  <c r="S93" i="4" s="1"/>
  <c r="T92" i="4" a="1"/>
  <c r="T92" i="4" s="1"/>
  <c r="S92" i="4" a="1"/>
  <c r="S92" i="4" s="1"/>
  <c r="T91" i="4" a="1"/>
  <c r="T91" i="4" s="1"/>
  <c r="S91" i="4" a="1"/>
  <c r="S91" i="4" s="1"/>
  <c r="T90" i="4" a="1"/>
  <c r="T90" i="4" s="1"/>
  <c r="S90" i="4" a="1"/>
  <c r="S90" i="4" s="1"/>
  <c r="T89" i="4" a="1"/>
  <c r="T89" i="4" s="1"/>
  <c r="S89" i="4" a="1"/>
  <c r="S89" i="4" s="1"/>
  <c r="T88" i="4" a="1"/>
  <c r="T88" i="4" s="1"/>
  <c r="S88" i="4" a="1"/>
  <c r="S88" i="4" s="1"/>
  <c r="T87" i="4" a="1"/>
  <c r="T87" i="4" s="1"/>
  <c r="S87" i="4" a="1"/>
  <c r="S87" i="4" s="1"/>
  <c r="T86" i="4" a="1"/>
  <c r="T86" i="4" s="1"/>
  <c r="S86" i="4" a="1"/>
  <c r="S86" i="4" s="1"/>
  <c r="T85" i="4" a="1"/>
  <c r="T85" i="4" s="1"/>
  <c r="S85" i="4" a="1"/>
  <c r="S85" i="4" s="1"/>
  <c r="T84" i="4" a="1"/>
  <c r="T84" i="4" s="1"/>
  <c r="S84" i="4" a="1"/>
  <c r="S84" i="4" s="1"/>
  <c r="T83" i="4" a="1"/>
  <c r="T83" i="4" s="1"/>
  <c r="S83" i="4" a="1"/>
  <c r="S83" i="4" s="1"/>
  <c r="T82" i="4" a="1"/>
  <c r="T82" i="4" s="1"/>
  <c r="S82" i="4" a="1"/>
  <c r="S82" i="4" s="1"/>
  <c r="T81" i="4" a="1"/>
  <c r="T81" i="4" s="1"/>
  <c r="S81" i="4" a="1"/>
  <c r="S81" i="4" s="1"/>
  <c r="T80" i="4" a="1"/>
  <c r="T80" i="4" s="1"/>
  <c r="S80" i="4" a="1"/>
  <c r="S80" i="4" s="1"/>
  <c r="T79" i="4" a="1"/>
  <c r="T79" i="4" s="1"/>
  <c r="S79" i="4" a="1"/>
  <c r="S79" i="4" s="1"/>
  <c r="T78" i="4" a="1"/>
  <c r="T78" i="4" s="1"/>
  <c r="R386" i="4" a="1"/>
  <c r="R386" i="4" s="1"/>
  <c r="Q386" i="4" a="1"/>
  <c r="Q386" i="4" s="1"/>
  <c r="P386" i="4" a="1"/>
  <c r="P386" i="4" s="1"/>
  <c r="O386" i="4" a="1"/>
  <c r="O386" i="4" s="1"/>
  <c r="N386" i="4" a="1"/>
  <c r="N386" i="4" s="1"/>
  <c r="M386" i="4" a="1"/>
  <c r="M386" i="4" s="1"/>
  <c r="L386" i="4" a="1"/>
  <c r="L386" i="4" s="1"/>
  <c r="K386" i="4" a="1"/>
  <c r="K386" i="4" s="1"/>
  <c r="J386" i="4" a="1"/>
  <c r="J386" i="4" s="1"/>
  <c r="I386" i="4" a="1"/>
  <c r="I386" i="4" s="1"/>
  <c r="H386" i="4" a="1"/>
  <c r="H386" i="4" s="1"/>
  <c r="G386" i="4" a="1"/>
  <c r="G386" i="4" s="1"/>
  <c r="F386" i="4" a="1"/>
  <c r="F386" i="4" s="1"/>
  <c r="E386" i="4" a="1"/>
  <c r="E386" i="4" s="1"/>
  <c r="D386" i="4" a="1"/>
  <c r="D386" i="4" s="1"/>
  <c r="C386" i="4" a="1"/>
  <c r="C386" i="4" s="1"/>
  <c r="R385" i="4" a="1"/>
  <c r="R385" i="4" s="1"/>
  <c r="Q385" i="4" a="1"/>
  <c r="Q385" i="4" s="1"/>
  <c r="P385" i="4" a="1"/>
  <c r="P385" i="4" s="1"/>
  <c r="O385" i="4" a="1"/>
  <c r="O385" i="4" s="1"/>
  <c r="N385" i="4" a="1"/>
  <c r="N385" i="4" s="1"/>
  <c r="M385" i="4" a="1"/>
  <c r="M385" i="4" s="1"/>
  <c r="L385" i="4" a="1"/>
  <c r="L385" i="4" s="1"/>
  <c r="K385" i="4" a="1"/>
  <c r="K385" i="4" s="1"/>
  <c r="J385" i="4" a="1"/>
  <c r="J385" i="4" s="1"/>
  <c r="I385" i="4" a="1"/>
  <c r="I385" i="4" s="1"/>
  <c r="H385" i="4" a="1"/>
  <c r="H385" i="4" s="1"/>
  <c r="G385" i="4" a="1"/>
  <c r="G385" i="4" s="1"/>
  <c r="F385" i="4" a="1"/>
  <c r="F385" i="4" s="1"/>
  <c r="E385" i="4" a="1"/>
  <c r="E385" i="4" s="1"/>
  <c r="D385" i="4" a="1"/>
  <c r="D385" i="4" s="1"/>
  <c r="C385" i="4" a="1"/>
  <c r="C385" i="4" s="1"/>
  <c r="R384" i="4" a="1"/>
  <c r="R384" i="4" s="1"/>
  <c r="Q384" i="4" a="1"/>
  <c r="Q384" i="4" s="1"/>
  <c r="P384" i="4" a="1"/>
  <c r="P384" i="4" s="1"/>
  <c r="O384" i="4" a="1"/>
  <c r="O384" i="4" s="1"/>
  <c r="N384" i="4" a="1"/>
  <c r="N384" i="4" s="1"/>
  <c r="M384" i="4" a="1"/>
  <c r="M384" i="4" s="1"/>
  <c r="L384" i="4" a="1"/>
  <c r="L384" i="4" s="1"/>
  <c r="K384" i="4" a="1"/>
  <c r="K384" i="4" s="1"/>
  <c r="J384" i="4" a="1"/>
  <c r="J384" i="4" s="1"/>
  <c r="I384" i="4" a="1"/>
  <c r="I384" i="4" s="1"/>
  <c r="H384" i="4" a="1"/>
  <c r="H384" i="4" s="1"/>
  <c r="G384" i="4" a="1"/>
  <c r="G384" i="4" s="1"/>
  <c r="F384" i="4" a="1"/>
  <c r="F384" i="4" s="1"/>
  <c r="E384" i="4" a="1"/>
  <c r="E384" i="4" s="1"/>
  <c r="D384" i="4" a="1"/>
  <c r="D384" i="4" s="1"/>
  <c r="C384" i="4" a="1"/>
  <c r="C384" i="4" s="1"/>
  <c r="R383" i="4" a="1"/>
  <c r="R383" i="4" s="1"/>
  <c r="Q383" i="4" a="1"/>
  <c r="Q383" i="4" s="1"/>
  <c r="P383" i="4" a="1"/>
  <c r="P383" i="4" s="1"/>
  <c r="O383" i="4" a="1"/>
  <c r="O383" i="4" s="1"/>
  <c r="N383" i="4" a="1"/>
  <c r="N383" i="4" s="1"/>
  <c r="M383" i="4" a="1"/>
  <c r="M383" i="4" s="1"/>
  <c r="L383" i="4" a="1"/>
  <c r="L383" i="4" s="1"/>
  <c r="K383" i="4" a="1"/>
  <c r="K383" i="4" s="1"/>
  <c r="J383" i="4" a="1"/>
  <c r="J383" i="4" s="1"/>
  <c r="I383" i="4" a="1"/>
  <c r="I383" i="4" s="1"/>
  <c r="H383" i="4" a="1"/>
  <c r="H383" i="4" s="1"/>
  <c r="G383" i="4" a="1"/>
  <c r="G383" i="4" s="1"/>
  <c r="F383" i="4" a="1"/>
  <c r="F383" i="4" s="1"/>
  <c r="E383" i="4" a="1"/>
  <c r="E383" i="4" s="1"/>
  <c r="D383" i="4" a="1"/>
  <c r="D383" i="4" s="1"/>
  <c r="C383" i="4" a="1"/>
  <c r="C383" i="4" s="1"/>
  <c r="R382" i="4" a="1"/>
  <c r="R382" i="4" s="1"/>
  <c r="Q382" i="4" a="1"/>
  <c r="Q382" i="4" s="1"/>
  <c r="P382" i="4" a="1"/>
  <c r="P382" i="4" s="1"/>
  <c r="O382" i="4" a="1"/>
  <c r="O382" i="4" s="1"/>
  <c r="N382" i="4" a="1"/>
  <c r="N382" i="4" s="1"/>
  <c r="M382" i="4" a="1"/>
  <c r="M382" i="4" s="1"/>
  <c r="L382" i="4" a="1"/>
  <c r="L382" i="4" s="1"/>
  <c r="K382" i="4" a="1"/>
  <c r="K382" i="4" s="1"/>
  <c r="J382" i="4" a="1"/>
  <c r="J382" i="4" s="1"/>
  <c r="I382" i="4" a="1"/>
  <c r="I382" i="4" s="1"/>
  <c r="H382" i="4" a="1"/>
  <c r="H382" i="4" s="1"/>
  <c r="G382" i="4" a="1"/>
  <c r="G382" i="4" s="1"/>
  <c r="F382" i="4" a="1"/>
  <c r="F382" i="4" s="1"/>
  <c r="E382" i="4" a="1"/>
  <c r="E382" i="4" s="1"/>
  <c r="D382" i="4" a="1"/>
  <c r="D382" i="4" s="1"/>
  <c r="C382" i="4" a="1"/>
  <c r="C382" i="4" s="1"/>
  <c r="R381" i="4" a="1"/>
  <c r="R381" i="4" s="1"/>
  <c r="Q381" i="4" a="1"/>
  <c r="Q381" i="4" s="1"/>
  <c r="P381" i="4" a="1"/>
  <c r="P381" i="4" s="1"/>
  <c r="O381" i="4" a="1"/>
  <c r="O381" i="4" s="1"/>
  <c r="N381" i="4" a="1"/>
  <c r="N381" i="4" s="1"/>
  <c r="M381" i="4" a="1"/>
  <c r="M381" i="4" s="1"/>
  <c r="L381" i="4" a="1"/>
  <c r="L381" i="4" s="1"/>
  <c r="K381" i="4" a="1"/>
  <c r="K381" i="4" s="1"/>
  <c r="J381" i="4" a="1"/>
  <c r="J381" i="4" s="1"/>
  <c r="I381" i="4" a="1"/>
  <c r="I381" i="4" s="1"/>
  <c r="H381" i="4" a="1"/>
  <c r="H381" i="4" s="1"/>
  <c r="G381" i="4" a="1"/>
  <c r="G381" i="4" s="1"/>
  <c r="F381" i="4" a="1"/>
  <c r="F381" i="4" s="1"/>
  <c r="E381" i="4" a="1"/>
  <c r="E381" i="4" s="1"/>
  <c r="D381" i="4" a="1"/>
  <c r="D381" i="4" s="1"/>
  <c r="C381" i="4" a="1"/>
  <c r="C381" i="4" s="1"/>
  <c r="R380" i="4" a="1"/>
  <c r="R380" i="4" s="1"/>
  <c r="Q380" i="4" a="1"/>
  <c r="Q380" i="4" s="1"/>
  <c r="P380" i="4" a="1"/>
  <c r="P380" i="4" s="1"/>
  <c r="O380" i="4" a="1"/>
  <c r="O380" i="4" s="1"/>
  <c r="N380" i="4" a="1"/>
  <c r="N380" i="4" s="1"/>
  <c r="M380" i="4" a="1"/>
  <c r="M380" i="4" s="1"/>
  <c r="L380" i="4" a="1"/>
  <c r="L380" i="4" s="1"/>
  <c r="K380" i="4" a="1"/>
  <c r="K380" i="4" s="1"/>
  <c r="J380" i="4" a="1"/>
  <c r="J380" i="4" s="1"/>
  <c r="I380" i="4" a="1"/>
  <c r="I380" i="4" s="1"/>
  <c r="H380" i="4" a="1"/>
  <c r="H380" i="4" s="1"/>
  <c r="G380" i="4" a="1"/>
  <c r="G380" i="4" s="1"/>
  <c r="F380" i="4" a="1"/>
  <c r="F380" i="4" s="1"/>
  <c r="E380" i="4" a="1"/>
  <c r="E380" i="4" s="1"/>
  <c r="D380" i="4" a="1"/>
  <c r="D380" i="4" s="1"/>
  <c r="C380" i="4" a="1"/>
  <c r="C380" i="4" s="1"/>
  <c r="R379" i="4" a="1"/>
  <c r="R379" i="4" s="1"/>
  <c r="Q379" i="4" a="1"/>
  <c r="Q379" i="4" s="1"/>
  <c r="P379" i="4" a="1"/>
  <c r="P379" i="4" s="1"/>
  <c r="O379" i="4" a="1"/>
  <c r="O379" i="4" s="1"/>
  <c r="N379" i="4" a="1"/>
  <c r="N379" i="4" s="1"/>
  <c r="M379" i="4" a="1"/>
  <c r="M379" i="4" s="1"/>
  <c r="L379" i="4" a="1"/>
  <c r="L379" i="4" s="1"/>
  <c r="K379" i="4" a="1"/>
  <c r="K379" i="4" s="1"/>
  <c r="J379" i="4" a="1"/>
  <c r="J379" i="4" s="1"/>
  <c r="I379" i="4" a="1"/>
  <c r="I379" i="4" s="1"/>
  <c r="H379" i="4" a="1"/>
  <c r="H379" i="4" s="1"/>
  <c r="G379" i="4" a="1"/>
  <c r="G379" i="4" s="1"/>
  <c r="F379" i="4" a="1"/>
  <c r="F379" i="4" s="1"/>
  <c r="E379" i="4" a="1"/>
  <c r="E379" i="4" s="1"/>
  <c r="D379" i="4" a="1"/>
  <c r="D379" i="4" s="1"/>
  <c r="C379" i="4" a="1"/>
  <c r="C379" i="4" s="1"/>
  <c r="R378" i="4" a="1"/>
  <c r="R378" i="4" s="1"/>
  <c r="Q378" i="4" a="1"/>
  <c r="Q378" i="4" s="1"/>
  <c r="P378" i="4" a="1"/>
  <c r="P378" i="4" s="1"/>
  <c r="O378" i="4" a="1"/>
  <c r="O378" i="4" s="1"/>
  <c r="N378" i="4" a="1"/>
  <c r="N378" i="4" s="1"/>
  <c r="M378" i="4" a="1"/>
  <c r="M378" i="4" s="1"/>
  <c r="L378" i="4" a="1"/>
  <c r="L378" i="4" s="1"/>
  <c r="K378" i="4" a="1"/>
  <c r="K378" i="4" s="1"/>
  <c r="J378" i="4" a="1"/>
  <c r="J378" i="4" s="1"/>
  <c r="I378" i="4" a="1"/>
  <c r="I378" i="4" s="1"/>
  <c r="H378" i="4" a="1"/>
  <c r="H378" i="4" s="1"/>
  <c r="G378" i="4" a="1"/>
  <c r="G378" i="4" s="1"/>
  <c r="F378" i="4" a="1"/>
  <c r="F378" i="4" s="1"/>
  <c r="E378" i="4" a="1"/>
  <c r="E378" i="4" s="1"/>
  <c r="D378" i="4" a="1"/>
  <c r="D378" i="4" s="1"/>
  <c r="C378" i="4" a="1"/>
  <c r="C378" i="4" s="1"/>
  <c r="R377" i="4" a="1"/>
  <c r="R377" i="4" s="1"/>
  <c r="Q377" i="4" a="1"/>
  <c r="Q377" i="4" s="1"/>
  <c r="P377" i="4" a="1"/>
  <c r="P377" i="4" s="1"/>
  <c r="O377" i="4" a="1"/>
  <c r="O377" i="4" s="1"/>
  <c r="N377" i="4" a="1"/>
  <c r="N377" i="4" s="1"/>
  <c r="M377" i="4" a="1"/>
  <c r="M377" i="4" s="1"/>
  <c r="L377" i="4" a="1"/>
  <c r="L377" i="4" s="1"/>
  <c r="K377" i="4" a="1"/>
  <c r="K377" i="4" s="1"/>
  <c r="J377" i="4" a="1"/>
  <c r="J377" i="4" s="1"/>
  <c r="I377" i="4" a="1"/>
  <c r="I377" i="4" s="1"/>
  <c r="H377" i="4" a="1"/>
  <c r="H377" i="4" s="1"/>
  <c r="G377" i="4" a="1"/>
  <c r="G377" i="4" s="1"/>
  <c r="F377" i="4" a="1"/>
  <c r="F377" i="4" s="1"/>
  <c r="E377" i="4" a="1"/>
  <c r="E377" i="4" s="1"/>
  <c r="D377" i="4" a="1"/>
  <c r="D377" i="4" s="1"/>
  <c r="C377" i="4" a="1"/>
  <c r="C377" i="4" s="1"/>
  <c r="R376" i="4" a="1"/>
  <c r="R376" i="4" s="1"/>
  <c r="Q376" i="4" a="1"/>
  <c r="Q376" i="4" s="1"/>
  <c r="P376" i="4" a="1"/>
  <c r="P376" i="4" s="1"/>
  <c r="O376" i="4" a="1"/>
  <c r="O376" i="4" s="1"/>
  <c r="N376" i="4" a="1"/>
  <c r="N376" i="4" s="1"/>
  <c r="M376" i="4" a="1"/>
  <c r="M376" i="4" s="1"/>
  <c r="L376" i="4" a="1"/>
  <c r="L376" i="4" s="1"/>
  <c r="K376" i="4" a="1"/>
  <c r="K376" i="4" s="1"/>
  <c r="J376" i="4" a="1"/>
  <c r="J376" i="4" s="1"/>
  <c r="I376" i="4" a="1"/>
  <c r="I376" i="4" s="1"/>
  <c r="H376" i="4" a="1"/>
  <c r="H376" i="4" s="1"/>
  <c r="G376" i="4" a="1"/>
  <c r="G376" i="4" s="1"/>
  <c r="F376" i="4" a="1"/>
  <c r="F376" i="4" s="1"/>
  <c r="E376" i="4" a="1"/>
  <c r="E376" i="4" s="1"/>
  <c r="D376" i="4" a="1"/>
  <c r="D376" i="4" s="1"/>
  <c r="C376" i="4" a="1"/>
  <c r="C376" i="4" s="1"/>
  <c r="R375" i="4" a="1"/>
  <c r="R375" i="4" s="1"/>
  <c r="Q375" i="4" a="1"/>
  <c r="Q375" i="4" s="1"/>
  <c r="P375" i="4" a="1"/>
  <c r="P375" i="4" s="1"/>
  <c r="O375" i="4" a="1"/>
  <c r="O375" i="4" s="1"/>
  <c r="N375" i="4" a="1"/>
  <c r="N375" i="4" s="1"/>
  <c r="M375" i="4" a="1"/>
  <c r="M375" i="4" s="1"/>
  <c r="L375" i="4" a="1"/>
  <c r="L375" i="4" s="1"/>
  <c r="K375" i="4" a="1"/>
  <c r="K375" i="4" s="1"/>
  <c r="J375" i="4" a="1"/>
  <c r="J375" i="4" s="1"/>
  <c r="I375" i="4" a="1"/>
  <c r="I375" i="4" s="1"/>
  <c r="H375" i="4" a="1"/>
  <c r="H375" i="4" s="1"/>
  <c r="G375" i="4" a="1"/>
  <c r="G375" i="4" s="1"/>
  <c r="F375" i="4" a="1"/>
  <c r="F375" i="4" s="1"/>
  <c r="E375" i="4" a="1"/>
  <c r="E375" i="4" s="1"/>
  <c r="D375" i="4" a="1"/>
  <c r="D375" i="4" s="1"/>
  <c r="C375" i="4" a="1"/>
  <c r="C375" i="4" s="1"/>
  <c r="R374" i="4" a="1"/>
  <c r="R374" i="4" s="1"/>
  <c r="Q374" i="4" a="1"/>
  <c r="Q374" i="4" s="1"/>
  <c r="P374" i="4" a="1"/>
  <c r="P374" i="4" s="1"/>
  <c r="O374" i="4" a="1"/>
  <c r="O374" i="4" s="1"/>
  <c r="N374" i="4" a="1"/>
  <c r="N374" i="4" s="1"/>
  <c r="M374" i="4" a="1"/>
  <c r="M374" i="4" s="1"/>
  <c r="L374" i="4" a="1"/>
  <c r="L374" i="4" s="1"/>
  <c r="K374" i="4" a="1"/>
  <c r="K374" i="4" s="1"/>
  <c r="J374" i="4" a="1"/>
  <c r="J374" i="4" s="1"/>
  <c r="I374" i="4" a="1"/>
  <c r="I374" i="4" s="1"/>
  <c r="H374" i="4" a="1"/>
  <c r="H374" i="4" s="1"/>
  <c r="G374" i="4" a="1"/>
  <c r="G374" i="4" s="1"/>
  <c r="F374" i="4" a="1"/>
  <c r="F374" i="4" s="1"/>
  <c r="E374" i="4" a="1"/>
  <c r="E374" i="4" s="1"/>
  <c r="D374" i="4" a="1"/>
  <c r="D374" i="4" s="1"/>
  <c r="C374" i="4" a="1"/>
  <c r="C374" i="4" s="1"/>
  <c r="R373" i="4" a="1"/>
  <c r="R373" i="4" s="1"/>
  <c r="Q373" i="4" a="1"/>
  <c r="Q373" i="4" s="1"/>
  <c r="P373" i="4" a="1"/>
  <c r="P373" i="4" s="1"/>
  <c r="O373" i="4" a="1"/>
  <c r="O373" i="4" s="1"/>
  <c r="N373" i="4" a="1"/>
  <c r="N373" i="4" s="1"/>
  <c r="M373" i="4" a="1"/>
  <c r="M373" i="4" s="1"/>
  <c r="L373" i="4" a="1"/>
  <c r="L373" i="4" s="1"/>
  <c r="K373" i="4" a="1"/>
  <c r="K373" i="4" s="1"/>
  <c r="J373" i="4" a="1"/>
  <c r="J373" i="4" s="1"/>
  <c r="I373" i="4" a="1"/>
  <c r="I373" i="4" s="1"/>
  <c r="H373" i="4" a="1"/>
  <c r="H373" i="4" s="1"/>
  <c r="G373" i="4" a="1"/>
  <c r="G373" i="4" s="1"/>
  <c r="F373" i="4" a="1"/>
  <c r="F373" i="4" s="1"/>
  <c r="E373" i="4" a="1"/>
  <c r="E373" i="4" s="1"/>
  <c r="D373" i="4" a="1"/>
  <c r="D373" i="4" s="1"/>
  <c r="C373" i="4" a="1"/>
  <c r="C373" i="4" s="1"/>
  <c r="R372" i="4" a="1"/>
  <c r="R372" i="4" s="1"/>
  <c r="Q372" i="4" a="1"/>
  <c r="Q372" i="4" s="1"/>
  <c r="P372" i="4" a="1"/>
  <c r="P372" i="4" s="1"/>
  <c r="O372" i="4" a="1"/>
  <c r="O372" i="4" s="1"/>
  <c r="N372" i="4" a="1"/>
  <c r="N372" i="4" s="1"/>
  <c r="M372" i="4" a="1"/>
  <c r="M372" i="4" s="1"/>
  <c r="L372" i="4" a="1"/>
  <c r="L372" i="4" s="1"/>
  <c r="K372" i="4" a="1"/>
  <c r="K372" i="4" s="1"/>
  <c r="J372" i="4" a="1"/>
  <c r="J372" i="4" s="1"/>
  <c r="I372" i="4" a="1"/>
  <c r="I372" i="4" s="1"/>
  <c r="H372" i="4" a="1"/>
  <c r="H372" i="4" s="1"/>
  <c r="G372" i="4" a="1"/>
  <c r="G372" i="4" s="1"/>
  <c r="F372" i="4" a="1"/>
  <c r="F372" i="4" s="1"/>
  <c r="E372" i="4" a="1"/>
  <c r="E372" i="4" s="1"/>
  <c r="D372" i="4" a="1"/>
  <c r="D372" i="4" s="1"/>
  <c r="C372" i="4" a="1"/>
  <c r="C372" i="4" s="1"/>
  <c r="R371" i="4" a="1"/>
  <c r="R371" i="4" s="1"/>
  <c r="Q371" i="4" a="1"/>
  <c r="Q371" i="4" s="1"/>
  <c r="P371" i="4" a="1"/>
  <c r="P371" i="4" s="1"/>
  <c r="O371" i="4" a="1"/>
  <c r="O371" i="4" s="1"/>
  <c r="N371" i="4" a="1"/>
  <c r="N371" i="4" s="1"/>
  <c r="M371" i="4" a="1"/>
  <c r="M371" i="4" s="1"/>
  <c r="L371" i="4" a="1"/>
  <c r="L371" i="4" s="1"/>
  <c r="K371" i="4" a="1"/>
  <c r="K371" i="4" s="1"/>
  <c r="J371" i="4" a="1"/>
  <c r="J371" i="4" s="1"/>
  <c r="I371" i="4" a="1"/>
  <c r="I371" i="4" s="1"/>
  <c r="H371" i="4" a="1"/>
  <c r="H371" i="4" s="1"/>
  <c r="G371" i="4" a="1"/>
  <c r="G371" i="4" s="1"/>
  <c r="F371" i="4" a="1"/>
  <c r="F371" i="4" s="1"/>
  <c r="E371" i="4" a="1"/>
  <c r="E371" i="4" s="1"/>
  <c r="D371" i="4" a="1"/>
  <c r="D371" i="4" s="1"/>
  <c r="C371" i="4" a="1"/>
  <c r="C371" i="4" s="1"/>
  <c r="R370" i="4" a="1"/>
  <c r="R370" i="4" s="1"/>
  <c r="Q370" i="4" a="1"/>
  <c r="Q370" i="4" s="1"/>
  <c r="P370" i="4" a="1"/>
  <c r="P370" i="4" s="1"/>
  <c r="O370" i="4" a="1"/>
  <c r="O370" i="4" s="1"/>
  <c r="N370" i="4" a="1"/>
  <c r="N370" i="4" s="1"/>
  <c r="M370" i="4" a="1"/>
  <c r="M370" i="4" s="1"/>
  <c r="L370" i="4" a="1"/>
  <c r="L370" i="4" s="1"/>
  <c r="K370" i="4" a="1"/>
  <c r="K370" i="4" s="1"/>
  <c r="J370" i="4" a="1"/>
  <c r="J370" i="4" s="1"/>
  <c r="I370" i="4" a="1"/>
  <c r="I370" i="4" s="1"/>
  <c r="H370" i="4" a="1"/>
  <c r="H370" i="4" s="1"/>
  <c r="G370" i="4" a="1"/>
  <c r="G370" i="4" s="1"/>
  <c r="F370" i="4" a="1"/>
  <c r="F370" i="4" s="1"/>
  <c r="E370" i="4" a="1"/>
  <c r="E370" i="4" s="1"/>
  <c r="D370" i="4" a="1"/>
  <c r="D370" i="4" s="1"/>
  <c r="C370" i="4" a="1"/>
  <c r="C370" i="4" s="1"/>
  <c r="R369" i="4" a="1"/>
  <c r="R369" i="4" s="1"/>
  <c r="Q369" i="4" a="1"/>
  <c r="Q369" i="4" s="1"/>
  <c r="P369" i="4" a="1"/>
  <c r="P369" i="4" s="1"/>
  <c r="O369" i="4" a="1"/>
  <c r="O369" i="4" s="1"/>
  <c r="N369" i="4" a="1"/>
  <c r="N369" i="4" s="1"/>
  <c r="M369" i="4" a="1"/>
  <c r="M369" i="4" s="1"/>
  <c r="L369" i="4" a="1"/>
  <c r="L369" i="4" s="1"/>
  <c r="K369" i="4" a="1"/>
  <c r="K369" i="4" s="1"/>
  <c r="J369" i="4" a="1"/>
  <c r="J369" i="4" s="1"/>
  <c r="I369" i="4" a="1"/>
  <c r="I369" i="4" s="1"/>
  <c r="H369" i="4" a="1"/>
  <c r="H369" i="4" s="1"/>
  <c r="G369" i="4" a="1"/>
  <c r="G369" i="4" s="1"/>
  <c r="F369" i="4" a="1"/>
  <c r="F369" i="4" s="1"/>
  <c r="E369" i="4" a="1"/>
  <c r="E369" i="4" s="1"/>
  <c r="D369" i="4" a="1"/>
  <c r="D369" i="4" s="1"/>
  <c r="C369" i="4" a="1"/>
  <c r="C369" i="4" s="1"/>
  <c r="R368" i="4" a="1"/>
  <c r="R368" i="4" s="1"/>
  <c r="Q368" i="4" a="1"/>
  <c r="Q368" i="4" s="1"/>
  <c r="P368" i="4" a="1"/>
  <c r="P368" i="4" s="1"/>
  <c r="O368" i="4" a="1"/>
  <c r="O368" i="4" s="1"/>
  <c r="N368" i="4" a="1"/>
  <c r="N368" i="4" s="1"/>
  <c r="M368" i="4" a="1"/>
  <c r="M368" i="4" s="1"/>
  <c r="L368" i="4" a="1"/>
  <c r="L368" i="4" s="1"/>
  <c r="K368" i="4" a="1"/>
  <c r="K368" i="4" s="1"/>
  <c r="J368" i="4" a="1"/>
  <c r="J368" i="4" s="1"/>
  <c r="I368" i="4" a="1"/>
  <c r="I368" i="4" s="1"/>
  <c r="H368" i="4" a="1"/>
  <c r="H368" i="4" s="1"/>
  <c r="G368" i="4" a="1"/>
  <c r="G368" i="4" s="1"/>
  <c r="F368" i="4" a="1"/>
  <c r="F368" i="4" s="1"/>
  <c r="E368" i="4" a="1"/>
  <c r="E368" i="4" s="1"/>
  <c r="D368" i="4" a="1"/>
  <c r="D368" i="4" s="1"/>
  <c r="C368" i="4" a="1"/>
  <c r="C368" i="4" s="1"/>
  <c r="R367" i="4" a="1"/>
  <c r="R367" i="4" s="1"/>
  <c r="Q367" i="4" a="1"/>
  <c r="Q367" i="4" s="1"/>
  <c r="P367" i="4" a="1"/>
  <c r="P367" i="4" s="1"/>
  <c r="O367" i="4" a="1"/>
  <c r="O367" i="4" s="1"/>
  <c r="N367" i="4" a="1"/>
  <c r="N367" i="4" s="1"/>
  <c r="M367" i="4" a="1"/>
  <c r="M367" i="4" s="1"/>
  <c r="L367" i="4" a="1"/>
  <c r="L367" i="4" s="1"/>
  <c r="K367" i="4" a="1"/>
  <c r="K367" i="4" s="1"/>
  <c r="J367" i="4" a="1"/>
  <c r="J367" i="4" s="1"/>
  <c r="I367" i="4" a="1"/>
  <c r="I367" i="4" s="1"/>
  <c r="H367" i="4" a="1"/>
  <c r="H367" i="4" s="1"/>
  <c r="G367" i="4" a="1"/>
  <c r="G367" i="4" s="1"/>
  <c r="F367" i="4" a="1"/>
  <c r="F367" i="4" s="1"/>
  <c r="E367" i="4" a="1"/>
  <c r="E367" i="4" s="1"/>
  <c r="D367" i="4" a="1"/>
  <c r="D367" i="4" s="1"/>
  <c r="C367" i="4" a="1"/>
  <c r="C367" i="4" s="1"/>
  <c r="R366" i="4" a="1"/>
  <c r="R366" i="4" s="1"/>
  <c r="Q366" i="4" a="1"/>
  <c r="Q366" i="4" s="1"/>
  <c r="P366" i="4" a="1"/>
  <c r="P366" i="4" s="1"/>
  <c r="O366" i="4" a="1"/>
  <c r="O366" i="4" s="1"/>
  <c r="N366" i="4" a="1"/>
  <c r="N366" i="4" s="1"/>
  <c r="M366" i="4" a="1"/>
  <c r="M366" i="4" s="1"/>
  <c r="L366" i="4" a="1"/>
  <c r="L366" i="4" s="1"/>
  <c r="K366" i="4" a="1"/>
  <c r="K366" i="4" s="1"/>
  <c r="J366" i="4" a="1"/>
  <c r="J366" i="4" s="1"/>
  <c r="I366" i="4" a="1"/>
  <c r="I366" i="4" s="1"/>
  <c r="H366" i="4" a="1"/>
  <c r="H366" i="4" s="1"/>
  <c r="G366" i="4" a="1"/>
  <c r="G366" i="4" s="1"/>
  <c r="F366" i="4" a="1"/>
  <c r="F366" i="4" s="1"/>
  <c r="E366" i="4" a="1"/>
  <c r="E366" i="4" s="1"/>
  <c r="D366" i="4" a="1"/>
  <c r="D366" i="4" s="1"/>
  <c r="C366" i="4" a="1"/>
  <c r="C366" i="4" s="1"/>
  <c r="R365" i="4" a="1"/>
  <c r="R365" i="4" s="1"/>
  <c r="Q365" i="4" a="1"/>
  <c r="Q365" i="4" s="1"/>
  <c r="P365" i="4" a="1"/>
  <c r="P365" i="4" s="1"/>
  <c r="O365" i="4" a="1"/>
  <c r="O365" i="4" s="1"/>
  <c r="N365" i="4" a="1"/>
  <c r="N365" i="4" s="1"/>
  <c r="M365" i="4" a="1"/>
  <c r="M365" i="4" s="1"/>
  <c r="L365" i="4" a="1"/>
  <c r="L365" i="4" s="1"/>
  <c r="K365" i="4" a="1"/>
  <c r="K365" i="4" s="1"/>
  <c r="J365" i="4" a="1"/>
  <c r="J365" i="4" s="1"/>
  <c r="I365" i="4" a="1"/>
  <c r="I365" i="4" s="1"/>
  <c r="H365" i="4" a="1"/>
  <c r="H365" i="4" s="1"/>
  <c r="G365" i="4" a="1"/>
  <c r="G365" i="4" s="1"/>
  <c r="F365" i="4" a="1"/>
  <c r="F365" i="4" s="1"/>
  <c r="E365" i="4" a="1"/>
  <c r="E365" i="4" s="1"/>
  <c r="D365" i="4" a="1"/>
  <c r="D365" i="4" s="1"/>
  <c r="C365" i="4" a="1"/>
  <c r="C365" i="4" s="1"/>
  <c r="R364" i="4" a="1"/>
  <c r="R364" i="4" s="1"/>
  <c r="Q364" i="4" a="1"/>
  <c r="Q364" i="4" s="1"/>
  <c r="P364" i="4" a="1"/>
  <c r="P364" i="4" s="1"/>
  <c r="O364" i="4" a="1"/>
  <c r="O364" i="4" s="1"/>
  <c r="N364" i="4" a="1"/>
  <c r="N364" i="4" s="1"/>
  <c r="M364" i="4" a="1"/>
  <c r="M364" i="4" s="1"/>
  <c r="L364" i="4" a="1"/>
  <c r="L364" i="4" s="1"/>
  <c r="K364" i="4" a="1"/>
  <c r="K364" i="4" s="1"/>
  <c r="J364" i="4" a="1"/>
  <c r="J364" i="4" s="1"/>
  <c r="I364" i="4" a="1"/>
  <c r="I364" i="4" s="1"/>
  <c r="H364" i="4" a="1"/>
  <c r="H364" i="4" s="1"/>
  <c r="G364" i="4" a="1"/>
  <c r="G364" i="4" s="1"/>
  <c r="F364" i="4" a="1"/>
  <c r="F364" i="4" s="1"/>
  <c r="E364" i="4" a="1"/>
  <c r="E364" i="4" s="1"/>
  <c r="D364" i="4" a="1"/>
  <c r="D364" i="4" s="1"/>
  <c r="C364" i="4" a="1"/>
  <c r="C364" i="4" s="1"/>
  <c r="R363" i="4" a="1"/>
  <c r="R363" i="4" s="1"/>
  <c r="Q363" i="4" a="1"/>
  <c r="Q363" i="4" s="1"/>
  <c r="P363" i="4" a="1"/>
  <c r="P363" i="4" s="1"/>
  <c r="O363" i="4" a="1"/>
  <c r="O363" i="4" s="1"/>
  <c r="N363" i="4" a="1"/>
  <c r="N363" i="4" s="1"/>
  <c r="M363" i="4" a="1"/>
  <c r="M363" i="4" s="1"/>
  <c r="L363" i="4" a="1"/>
  <c r="L363" i="4" s="1"/>
  <c r="K363" i="4" a="1"/>
  <c r="K363" i="4" s="1"/>
  <c r="J363" i="4" a="1"/>
  <c r="J363" i="4" s="1"/>
  <c r="I363" i="4" a="1"/>
  <c r="I363" i="4" s="1"/>
  <c r="H363" i="4" a="1"/>
  <c r="H363" i="4" s="1"/>
  <c r="G363" i="4" a="1"/>
  <c r="G363" i="4" s="1"/>
  <c r="F363" i="4" a="1"/>
  <c r="F363" i="4" s="1"/>
  <c r="E363" i="4" a="1"/>
  <c r="E363" i="4" s="1"/>
  <c r="D363" i="4" a="1"/>
  <c r="D363" i="4" s="1"/>
  <c r="C363" i="4" a="1"/>
  <c r="C363" i="4" s="1"/>
  <c r="R362" i="4" a="1"/>
  <c r="R362" i="4" s="1"/>
  <c r="Q362" i="4" a="1"/>
  <c r="Q362" i="4" s="1"/>
  <c r="P362" i="4" a="1"/>
  <c r="P362" i="4" s="1"/>
  <c r="O362" i="4" a="1"/>
  <c r="O362" i="4" s="1"/>
  <c r="N362" i="4" a="1"/>
  <c r="N362" i="4" s="1"/>
  <c r="M362" i="4" a="1"/>
  <c r="M362" i="4" s="1"/>
  <c r="L362" i="4" a="1"/>
  <c r="L362" i="4" s="1"/>
  <c r="K362" i="4" a="1"/>
  <c r="K362" i="4" s="1"/>
  <c r="J362" i="4" a="1"/>
  <c r="J362" i="4" s="1"/>
  <c r="I362" i="4" a="1"/>
  <c r="I362" i="4" s="1"/>
  <c r="H362" i="4" a="1"/>
  <c r="H362" i="4" s="1"/>
  <c r="G362" i="4" a="1"/>
  <c r="G362" i="4" s="1"/>
  <c r="F362" i="4" a="1"/>
  <c r="F362" i="4" s="1"/>
  <c r="E362" i="4" a="1"/>
  <c r="E362" i="4" s="1"/>
  <c r="D362" i="4" a="1"/>
  <c r="D362" i="4" s="1"/>
  <c r="C362" i="4" a="1"/>
  <c r="C362" i="4" s="1"/>
  <c r="R356" i="4" a="1"/>
  <c r="R356" i="4" s="1"/>
  <c r="Q356" i="4" a="1"/>
  <c r="Q356" i="4" s="1"/>
  <c r="P356" i="4" a="1"/>
  <c r="P356" i="4" s="1"/>
  <c r="O356" i="4" a="1"/>
  <c r="O356" i="4" s="1"/>
  <c r="N356" i="4" a="1"/>
  <c r="N356" i="4" s="1"/>
  <c r="M356" i="4" a="1"/>
  <c r="M356" i="4" s="1"/>
  <c r="L356" i="4" a="1"/>
  <c r="L356" i="4" s="1"/>
  <c r="K356" i="4" a="1"/>
  <c r="K356" i="4" s="1"/>
  <c r="J356" i="4" a="1"/>
  <c r="J356" i="4" s="1"/>
  <c r="I356" i="4" a="1"/>
  <c r="I356" i="4" s="1"/>
  <c r="H356" i="4" a="1"/>
  <c r="H356" i="4" s="1"/>
  <c r="G356" i="4" a="1"/>
  <c r="G356" i="4" s="1"/>
  <c r="F356" i="4" a="1"/>
  <c r="F356" i="4" s="1"/>
  <c r="E356" i="4" a="1"/>
  <c r="E356" i="4" s="1"/>
  <c r="D356" i="4" a="1"/>
  <c r="D356" i="4" s="1"/>
  <c r="C356" i="4" a="1"/>
  <c r="C356" i="4" s="1"/>
  <c r="R355" i="4" a="1"/>
  <c r="R355" i="4" s="1"/>
  <c r="Q355" i="4" a="1"/>
  <c r="Q355" i="4" s="1"/>
  <c r="P355" i="4" a="1"/>
  <c r="P355" i="4" s="1"/>
  <c r="O355" i="4" a="1"/>
  <c r="O355" i="4" s="1"/>
  <c r="N355" i="4" a="1"/>
  <c r="N355" i="4" s="1"/>
  <c r="M355" i="4" a="1"/>
  <c r="M355" i="4" s="1"/>
  <c r="L355" i="4" a="1"/>
  <c r="L355" i="4" s="1"/>
  <c r="K355" i="4" a="1"/>
  <c r="K355" i="4" s="1"/>
  <c r="J355" i="4" a="1"/>
  <c r="J355" i="4" s="1"/>
  <c r="I355" i="4" a="1"/>
  <c r="I355" i="4" s="1"/>
  <c r="H355" i="4" a="1"/>
  <c r="H355" i="4" s="1"/>
  <c r="G355" i="4" a="1"/>
  <c r="G355" i="4" s="1"/>
  <c r="F355" i="4" a="1"/>
  <c r="F355" i="4" s="1"/>
  <c r="E355" i="4" a="1"/>
  <c r="E355" i="4" s="1"/>
  <c r="D355" i="4" a="1"/>
  <c r="D355" i="4" s="1"/>
  <c r="C355" i="4" a="1"/>
  <c r="C355" i="4" s="1"/>
  <c r="R354" i="4" a="1"/>
  <c r="R354" i="4" s="1"/>
  <c r="Q354" i="4" a="1"/>
  <c r="Q354" i="4" s="1"/>
  <c r="P354" i="4" a="1"/>
  <c r="P354" i="4" s="1"/>
  <c r="O354" i="4" a="1"/>
  <c r="O354" i="4" s="1"/>
  <c r="N354" i="4" a="1"/>
  <c r="N354" i="4" s="1"/>
  <c r="M354" i="4" a="1"/>
  <c r="M354" i="4" s="1"/>
  <c r="L354" i="4" a="1"/>
  <c r="L354" i="4" s="1"/>
  <c r="K354" i="4" a="1"/>
  <c r="K354" i="4" s="1"/>
  <c r="J354" i="4" a="1"/>
  <c r="J354" i="4" s="1"/>
  <c r="I354" i="4" a="1"/>
  <c r="I354" i="4" s="1"/>
  <c r="H354" i="4" a="1"/>
  <c r="H354" i="4" s="1"/>
  <c r="G354" i="4" a="1"/>
  <c r="G354" i="4" s="1"/>
  <c r="F354" i="4" a="1"/>
  <c r="F354" i="4" s="1"/>
  <c r="E354" i="4" a="1"/>
  <c r="E354" i="4" s="1"/>
  <c r="D354" i="4" a="1"/>
  <c r="D354" i="4" s="1"/>
  <c r="C354" i="4" a="1"/>
  <c r="C354" i="4" s="1"/>
  <c r="R353" i="4" a="1"/>
  <c r="R353" i="4" s="1"/>
  <c r="Q353" i="4" a="1"/>
  <c r="Q353" i="4" s="1"/>
  <c r="P353" i="4" a="1"/>
  <c r="P353" i="4" s="1"/>
  <c r="O353" i="4" a="1"/>
  <c r="O353" i="4" s="1"/>
  <c r="N353" i="4" a="1"/>
  <c r="N353" i="4" s="1"/>
  <c r="M353" i="4" a="1"/>
  <c r="M353" i="4" s="1"/>
  <c r="L353" i="4" a="1"/>
  <c r="L353" i="4" s="1"/>
  <c r="K353" i="4" a="1"/>
  <c r="K353" i="4" s="1"/>
  <c r="J353" i="4" a="1"/>
  <c r="J353" i="4" s="1"/>
  <c r="I353" i="4" a="1"/>
  <c r="I353" i="4" s="1"/>
  <c r="H353" i="4" a="1"/>
  <c r="H353" i="4" s="1"/>
  <c r="G353" i="4" a="1"/>
  <c r="G353" i="4" s="1"/>
  <c r="F353" i="4" a="1"/>
  <c r="F353" i="4" s="1"/>
  <c r="E353" i="4" a="1"/>
  <c r="E353" i="4" s="1"/>
  <c r="D353" i="4" a="1"/>
  <c r="D353" i="4" s="1"/>
  <c r="C353" i="4" a="1"/>
  <c r="C353" i="4" s="1"/>
  <c r="R352" i="4" a="1"/>
  <c r="R352" i="4" s="1"/>
  <c r="Q352" i="4" a="1"/>
  <c r="Q352" i="4" s="1"/>
  <c r="P352" i="4" a="1"/>
  <c r="P352" i="4" s="1"/>
  <c r="O352" i="4" a="1"/>
  <c r="O352" i="4" s="1"/>
  <c r="N352" i="4" a="1"/>
  <c r="N352" i="4" s="1"/>
  <c r="M352" i="4" a="1"/>
  <c r="M352" i="4" s="1"/>
  <c r="L352" i="4" a="1"/>
  <c r="L352" i="4" s="1"/>
  <c r="K352" i="4" a="1"/>
  <c r="K352" i="4" s="1"/>
  <c r="J352" i="4" a="1"/>
  <c r="J352" i="4" s="1"/>
  <c r="I352" i="4" a="1"/>
  <c r="I352" i="4" s="1"/>
  <c r="H352" i="4" a="1"/>
  <c r="H352" i="4" s="1"/>
  <c r="G352" i="4" a="1"/>
  <c r="G352" i="4" s="1"/>
  <c r="F352" i="4" a="1"/>
  <c r="F352" i="4" s="1"/>
  <c r="E352" i="4" a="1"/>
  <c r="E352" i="4" s="1"/>
  <c r="D352" i="4" a="1"/>
  <c r="D352" i="4" s="1"/>
  <c r="C352" i="4" a="1"/>
  <c r="C352" i="4" s="1"/>
  <c r="R351" i="4" a="1"/>
  <c r="R351" i="4" s="1"/>
  <c r="Q351" i="4" a="1"/>
  <c r="Q351" i="4" s="1"/>
  <c r="P351" i="4" a="1"/>
  <c r="P351" i="4" s="1"/>
  <c r="O351" i="4" a="1"/>
  <c r="O351" i="4" s="1"/>
  <c r="N351" i="4" a="1"/>
  <c r="N351" i="4" s="1"/>
  <c r="M351" i="4" a="1"/>
  <c r="M351" i="4" s="1"/>
  <c r="L351" i="4" a="1"/>
  <c r="L351" i="4" s="1"/>
  <c r="K351" i="4" a="1"/>
  <c r="K351" i="4" s="1"/>
  <c r="J351" i="4" a="1"/>
  <c r="J351" i="4" s="1"/>
  <c r="I351" i="4" a="1"/>
  <c r="I351" i="4" s="1"/>
  <c r="H351" i="4" a="1"/>
  <c r="H351" i="4" s="1"/>
  <c r="G351" i="4" a="1"/>
  <c r="G351" i="4" s="1"/>
  <c r="F351" i="4" a="1"/>
  <c r="F351" i="4" s="1"/>
  <c r="E351" i="4" a="1"/>
  <c r="E351" i="4" s="1"/>
  <c r="D351" i="4" a="1"/>
  <c r="D351" i="4" s="1"/>
  <c r="C351" i="4" a="1"/>
  <c r="C351" i="4" s="1"/>
  <c r="R350" i="4" a="1"/>
  <c r="R350" i="4" s="1"/>
  <c r="Q350" i="4" a="1"/>
  <c r="Q350" i="4" s="1"/>
  <c r="P350" i="4" a="1"/>
  <c r="P350" i="4" s="1"/>
  <c r="O350" i="4" a="1"/>
  <c r="O350" i="4" s="1"/>
  <c r="N350" i="4" a="1"/>
  <c r="N350" i="4" s="1"/>
  <c r="M350" i="4" a="1"/>
  <c r="M350" i="4" s="1"/>
  <c r="L350" i="4" a="1"/>
  <c r="L350" i="4" s="1"/>
  <c r="K350" i="4" a="1"/>
  <c r="K350" i="4" s="1"/>
  <c r="J350" i="4" a="1"/>
  <c r="J350" i="4" s="1"/>
  <c r="I350" i="4" a="1"/>
  <c r="I350" i="4" s="1"/>
  <c r="H350" i="4" a="1"/>
  <c r="H350" i="4" s="1"/>
  <c r="G350" i="4" a="1"/>
  <c r="G350" i="4" s="1"/>
  <c r="F350" i="4" a="1"/>
  <c r="F350" i="4" s="1"/>
  <c r="E350" i="4" a="1"/>
  <c r="E350" i="4" s="1"/>
  <c r="D350" i="4" a="1"/>
  <c r="D350" i="4" s="1"/>
  <c r="C350" i="4" a="1"/>
  <c r="C350" i="4" s="1"/>
  <c r="R349" i="4" a="1"/>
  <c r="R349" i="4" s="1"/>
  <c r="Q349" i="4" a="1"/>
  <c r="Q349" i="4" s="1"/>
  <c r="P349" i="4" a="1"/>
  <c r="P349" i="4" s="1"/>
  <c r="O349" i="4" a="1"/>
  <c r="O349" i="4" s="1"/>
  <c r="N349" i="4" a="1"/>
  <c r="N349" i="4" s="1"/>
  <c r="M349" i="4" a="1"/>
  <c r="M349" i="4" s="1"/>
  <c r="L349" i="4" a="1"/>
  <c r="L349" i="4" s="1"/>
  <c r="K349" i="4" a="1"/>
  <c r="K349" i="4" s="1"/>
  <c r="J349" i="4" a="1"/>
  <c r="J349" i="4" s="1"/>
  <c r="I349" i="4" a="1"/>
  <c r="I349" i="4" s="1"/>
  <c r="H349" i="4" a="1"/>
  <c r="H349" i="4" s="1"/>
  <c r="G349" i="4" a="1"/>
  <c r="G349" i="4" s="1"/>
  <c r="F349" i="4" a="1"/>
  <c r="F349" i="4" s="1"/>
  <c r="E349" i="4" a="1"/>
  <c r="E349" i="4" s="1"/>
  <c r="D349" i="4" a="1"/>
  <c r="D349" i="4" s="1"/>
  <c r="C349" i="4" a="1"/>
  <c r="C349" i="4" s="1"/>
  <c r="R348" i="4" a="1"/>
  <c r="R348" i="4" s="1"/>
  <c r="Q348" i="4" a="1"/>
  <c r="Q348" i="4" s="1"/>
  <c r="P348" i="4" a="1"/>
  <c r="P348" i="4" s="1"/>
  <c r="O348" i="4" a="1"/>
  <c r="O348" i="4" s="1"/>
  <c r="N348" i="4" a="1"/>
  <c r="N348" i="4" s="1"/>
  <c r="M348" i="4" a="1"/>
  <c r="M348" i="4" s="1"/>
  <c r="L348" i="4" a="1"/>
  <c r="L348" i="4" s="1"/>
  <c r="K348" i="4" a="1"/>
  <c r="K348" i="4" s="1"/>
  <c r="J348" i="4" a="1"/>
  <c r="J348" i="4" s="1"/>
  <c r="I348" i="4" a="1"/>
  <c r="I348" i="4" s="1"/>
  <c r="H348" i="4" a="1"/>
  <c r="H348" i="4" s="1"/>
  <c r="G348" i="4" a="1"/>
  <c r="G348" i="4" s="1"/>
  <c r="F348" i="4" a="1"/>
  <c r="F348" i="4" s="1"/>
  <c r="E348" i="4" a="1"/>
  <c r="E348" i="4" s="1"/>
  <c r="D348" i="4" a="1"/>
  <c r="D348" i="4" s="1"/>
  <c r="C348" i="4" a="1"/>
  <c r="C348" i="4" s="1"/>
  <c r="R347" i="4" a="1"/>
  <c r="R347" i="4" s="1"/>
  <c r="Q347" i="4" a="1"/>
  <c r="Q347" i="4" s="1"/>
  <c r="P347" i="4" a="1"/>
  <c r="P347" i="4" s="1"/>
  <c r="O347" i="4" a="1"/>
  <c r="O347" i="4" s="1"/>
  <c r="N347" i="4" a="1"/>
  <c r="N347" i="4" s="1"/>
  <c r="M347" i="4" a="1"/>
  <c r="M347" i="4" s="1"/>
  <c r="L347" i="4" a="1"/>
  <c r="L347" i="4" s="1"/>
  <c r="K347" i="4" a="1"/>
  <c r="K347" i="4" s="1"/>
  <c r="J347" i="4" a="1"/>
  <c r="J347" i="4" s="1"/>
  <c r="I347" i="4" a="1"/>
  <c r="I347" i="4" s="1"/>
  <c r="H347" i="4" a="1"/>
  <c r="H347" i="4" s="1"/>
  <c r="G347" i="4" a="1"/>
  <c r="G347" i="4" s="1"/>
  <c r="F347" i="4" a="1"/>
  <c r="F347" i="4" s="1"/>
  <c r="E347" i="4" a="1"/>
  <c r="E347" i="4" s="1"/>
  <c r="D347" i="4" a="1"/>
  <c r="D347" i="4" s="1"/>
  <c r="C347" i="4" a="1"/>
  <c r="C347" i="4" s="1"/>
  <c r="R346" i="4" a="1"/>
  <c r="R346" i="4" s="1"/>
  <c r="Q346" i="4" a="1"/>
  <c r="Q346" i="4" s="1"/>
  <c r="P346" i="4" a="1"/>
  <c r="P346" i="4" s="1"/>
  <c r="O346" i="4" a="1"/>
  <c r="O346" i="4" s="1"/>
  <c r="N346" i="4" a="1"/>
  <c r="N346" i="4" s="1"/>
  <c r="M346" i="4" a="1"/>
  <c r="M346" i="4" s="1"/>
  <c r="L346" i="4" a="1"/>
  <c r="L346" i="4" s="1"/>
  <c r="K346" i="4" a="1"/>
  <c r="K346" i="4" s="1"/>
  <c r="J346" i="4" a="1"/>
  <c r="J346" i="4" s="1"/>
  <c r="I346" i="4" a="1"/>
  <c r="I346" i="4" s="1"/>
  <c r="H346" i="4" a="1"/>
  <c r="H346" i="4" s="1"/>
  <c r="G346" i="4" a="1"/>
  <c r="G346" i="4" s="1"/>
  <c r="F346" i="4" a="1"/>
  <c r="F346" i="4" s="1"/>
  <c r="E346" i="4" a="1"/>
  <c r="E346" i="4" s="1"/>
  <c r="D346" i="4" a="1"/>
  <c r="D346" i="4" s="1"/>
  <c r="C346" i="4" a="1"/>
  <c r="C346" i="4" s="1"/>
  <c r="R345" i="4" a="1"/>
  <c r="R345" i="4" s="1"/>
  <c r="Q345" i="4" a="1"/>
  <c r="Q345" i="4" s="1"/>
  <c r="P345" i="4" a="1"/>
  <c r="P345" i="4" s="1"/>
  <c r="O345" i="4" a="1"/>
  <c r="O345" i="4" s="1"/>
  <c r="N345" i="4" a="1"/>
  <c r="N345" i="4" s="1"/>
  <c r="M345" i="4" a="1"/>
  <c r="M345" i="4" s="1"/>
  <c r="L345" i="4" a="1"/>
  <c r="L345" i="4" s="1"/>
  <c r="K345" i="4" a="1"/>
  <c r="K345" i="4" s="1"/>
  <c r="J345" i="4" a="1"/>
  <c r="J345" i="4" s="1"/>
  <c r="I345" i="4" a="1"/>
  <c r="I345" i="4" s="1"/>
  <c r="H345" i="4" a="1"/>
  <c r="H345" i="4" s="1"/>
  <c r="G345" i="4" a="1"/>
  <c r="G345" i="4" s="1"/>
  <c r="F345" i="4" a="1"/>
  <c r="F345" i="4" s="1"/>
  <c r="E345" i="4" a="1"/>
  <c r="E345" i="4" s="1"/>
  <c r="D345" i="4" a="1"/>
  <c r="D345" i="4" s="1"/>
  <c r="C345" i="4" a="1"/>
  <c r="C345" i="4" s="1"/>
  <c r="R344" i="4" a="1"/>
  <c r="R344" i="4" s="1"/>
  <c r="Q344" i="4" a="1"/>
  <c r="Q344" i="4" s="1"/>
  <c r="P344" i="4" a="1"/>
  <c r="P344" i="4" s="1"/>
  <c r="O344" i="4" a="1"/>
  <c r="O344" i="4" s="1"/>
  <c r="N344" i="4" a="1"/>
  <c r="N344" i="4" s="1"/>
  <c r="M344" i="4" a="1"/>
  <c r="M344" i="4" s="1"/>
  <c r="L344" i="4" a="1"/>
  <c r="L344" i="4" s="1"/>
  <c r="K344" i="4" a="1"/>
  <c r="K344" i="4" s="1"/>
  <c r="J344" i="4" a="1"/>
  <c r="J344" i="4" s="1"/>
  <c r="I344" i="4" a="1"/>
  <c r="I344" i="4" s="1"/>
  <c r="H344" i="4" a="1"/>
  <c r="H344" i="4" s="1"/>
  <c r="G344" i="4" a="1"/>
  <c r="G344" i="4" s="1"/>
  <c r="F344" i="4" a="1"/>
  <c r="F344" i="4" s="1"/>
  <c r="E344" i="4" a="1"/>
  <c r="E344" i="4" s="1"/>
  <c r="D344" i="4" a="1"/>
  <c r="D344" i="4" s="1"/>
  <c r="C344" i="4" a="1"/>
  <c r="C344" i="4" s="1"/>
  <c r="R343" i="4" a="1"/>
  <c r="R343" i="4" s="1"/>
  <c r="Q343" i="4" a="1"/>
  <c r="Q343" i="4" s="1"/>
  <c r="P343" i="4" a="1"/>
  <c r="P343" i="4" s="1"/>
  <c r="O343" i="4" a="1"/>
  <c r="O343" i="4" s="1"/>
  <c r="N343" i="4" a="1"/>
  <c r="N343" i="4" s="1"/>
  <c r="M343" i="4" a="1"/>
  <c r="M343" i="4" s="1"/>
  <c r="L343" i="4" a="1"/>
  <c r="L343" i="4" s="1"/>
  <c r="K343" i="4" a="1"/>
  <c r="K343" i="4" s="1"/>
  <c r="J343" i="4" a="1"/>
  <c r="J343" i="4" s="1"/>
  <c r="I343" i="4" a="1"/>
  <c r="I343" i="4" s="1"/>
  <c r="H343" i="4" a="1"/>
  <c r="H343" i="4" s="1"/>
  <c r="G343" i="4" a="1"/>
  <c r="G343" i="4" s="1"/>
  <c r="F343" i="4" a="1"/>
  <c r="F343" i="4" s="1"/>
  <c r="E343" i="4" a="1"/>
  <c r="E343" i="4" s="1"/>
  <c r="D343" i="4" a="1"/>
  <c r="D343" i="4" s="1"/>
  <c r="C343" i="4" a="1"/>
  <c r="C343" i="4" s="1"/>
  <c r="R342" i="4" a="1"/>
  <c r="R342" i="4" s="1"/>
  <c r="Q342" i="4" a="1"/>
  <c r="Q342" i="4" s="1"/>
  <c r="P342" i="4" a="1"/>
  <c r="P342" i="4" s="1"/>
  <c r="O342" i="4" a="1"/>
  <c r="O342" i="4" s="1"/>
  <c r="N342" i="4" a="1"/>
  <c r="N342" i="4" s="1"/>
  <c r="M342" i="4" a="1"/>
  <c r="M342" i="4" s="1"/>
  <c r="L342" i="4" a="1"/>
  <c r="L342" i="4" s="1"/>
  <c r="K342" i="4" a="1"/>
  <c r="K342" i="4" s="1"/>
  <c r="J342" i="4" a="1"/>
  <c r="J342" i="4" s="1"/>
  <c r="I342" i="4" a="1"/>
  <c r="I342" i="4" s="1"/>
  <c r="H342" i="4" a="1"/>
  <c r="H342" i="4" s="1"/>
  <c r="G342" i="4" a="1"/>
  <c r="G342" i="4" s="1"/>
  <c r="F342" i="4" a="1"/>
  <c r="F342" i="4" s="1"/>
  <c r="E342" i="4" a="1"/>
  <c r="E342" i="4" s="1"/>
  <c r="D342" i="4" a="1"/>
  <c r="D342" i="4" s="1"/>
  <c r="C342" i="4" a="1"/>
  <c r="C342" i="4" s="1"/>
  <c r="R341" i="4" a="1"/>
  <c r="R341" i="4" s="1"/>
  <c r="Q341" i="4" a="1"/>
  <c r="Q341" i="4" s="1"/>
  <c r="P341" i="4" a="1"/>
  <c r="P341" i="4" s="1"/>
  <c r="O341" i="4" a="1"/>
  <c r="O341" i="4" s="1"/>
  <c r="N341" i="4" a="1"/>
  <c r="N341" i="4" s="1"/>
  <c r="M341" i="4" a="1"/>
  <c r="M341" i="4" s="1"/>
  <c r="L341" i="4" a="1"/>
  <c r="L341" i="4" s="1"/>
  <c r="K341" i="4" a="1"/>
  <c r="K341" i="4" s="1"/>
  <c r="J341" i="4" a="1"/>
  <c r="J341" i="4" s="1"/>
  <c r="I341" i="4" a="1"/>
  <c r="I341" i="4" s="1"/>
  <c r="H341" i="4" a="1"/>
  <c r="H341" i="4" s="1"/>
  <c r="G341" i="4" a="1"/>
  <c r="G341" i="4" s="1"/>
  <c r="F341" i="4" a="1"/>
  <c r="F341" i="4" s="1"/>
  <c r="E341" i="4" a="1"/>
  <c r="E341" i="4" s="1"/>
  <c r="D341" i="4" a="1"/>
  <c r="D341" i="4" s="1"/>
  <c r="C341" i="4" a="1"/>
  <c r="C341" i="4" s="1"/>
  <c r="R340" i="4" a="1"/>
  <c r="R340" i="4" s="1"/>
  <c r="Q340" i="4" a="1"/>
  <c r="Q340" i="4" s="1"/>
  <c r="P340" i="4" a="1"/>
  <c r="P340" i="4" s="1"/>
  <c r="O340" i="4" a="1"/>
  <c r="O340" i="4" s="1"/>
  <c r="N340" i="4" a="1"/>
  <c r="N340" i="4" s="1"/>
  <c r="M340" i="4" a="1"/>
  <c r="M340" i="4" s="1"/>
  <c r="L340" i="4" a="1"/>
  <c r="L340" i="4" s="1"/>
  <c r="K340" i="4" a="1"/>
  <c r="K340" i="4" s="1"/>
  <c r="J340" i="4" a="1"/>
  <c r="J340" i="4" s="1"/>
  <c r="I340" i="4" a="1"/>
  <c r="I340" i="4" s="1"/>
  <c r="H340" i="4" a="1"/>
  <c r="H340" i="4" s="1"/>
  <c r="G340" i="4" a="1"/>
  <c r="G340" i="4" s="1"/>
  <c r="F340" i="4" a="1"/>
  <c r="F340" i="4" s="1"/>
  <c r="E340" i="4" a="1"/>
  <c r="E340" i="4" s="1"/>
  <c r="D340" i="4" a="1"/>
  <c r="D340" i="4" s="1"/>
  <c r="C340" i="4" a="1"/>
  <c r="C340" i="4" s="1"/>
  <c r="R339" i="4" a="1"/>
  <c r="R339" i="4" s="1"/>
  <c r="Q339" i="4" a="1"/>
  <c r="Q339" i="4" s="1"/>
  <c r="P339" i="4" a="1"/>
  <c r="P339" i="4" s="1"/>
  <c r="O339" i="4" a="1"/>
  <c r="O339" i="4" s="1"/>
  <c r="N339" i="4" a="1"/>
  <c r="N339" i="4" s="1"/>
  <c r="M339" i="4" a="1"/>
  <c r="M339" i="4" s="1"/>
  <c r="L339" i="4" a="1"/>
  <c r="L339" i="4" s="1"/>
  <c r="K339" i="4" a="1"/>
  <c r="K339" i="4" s="1"/>
  <c r="J339" i="4" a="1"/>
  <c r="J339" i="4" s="1"/>
  <c r="I339" i="4" a="1"/>
  <c r="I339" i="4" s="1"/>
  <c r="H339" i="4" a="1"/>
  <c r="H339" i="4" s="1"/>
  <c r="G339" i="4" a="1"/>
  <c r="G339" i="4" s="1"/>
  <c r="F339" i="4" a="1"/>
  <c r="F339" i="4" s="1"/>
  <c r="E339" i="4" a="1"/>
  <c r="E339" i="4" s="1"/>
  <c r="D339" i="4" a="1"/>
  <c r="D339" i="4" s="1"/>
  <c r="C339" i="4" a="1"/>
  <c r="C339" i="4" s="1"/>
  <c r="R338" i="4" a="1"/>
  <c r="R338" i="4" s="1"/>
  <c r="Q338" i="4" a="1"/>
  <c r="Q338" i="4" s="1"/>
  <c r="P338" i="4" a="1"/>
  <c r="P338" i="4" s="1"/>
  <c r="O338" i="4" a="1"/>
  <c r="O338" i="4" s="1"/>
  <c r="N338" i="4" a="1"/>
  <c r="N338" i="4" s="1"/>
  <c r="M338" i="4" a="1"/>
  <c r="M338" i="4" s="1"/>
  <c r="L338" i="4" a="1"/>
  <c r="L338" i="4" s="1"/>
  <c r="K338" i="4" a="1"/>
  <c r="K338" i="4" s="1"/>
  <c r="J338" i="4" a="1"/>
  <c r="J338" i="4" s="1"/>
  <c r="I338" i="4" a="1"/>
  <c r="I338" i="4" s="1"/>
  <c r="H338" i="4" a="1"/>
  <c r="H338" i="4" s="1"/>
  <c r="G338" i="4" a="1"/>
  <c r="G338" i="4" s="1"/>
  <c r="F338" i="4" a="1"/>
  <c r="F338" i="4" s="1"/>
  <c r="E338" i="4" a="1"/>
  <c r="E338" i="4" s="1"/>
  <c r="D338" i="4" a="1"/>
  <c r="D338" i="4" s="1"/>
  <c r="C338" i="4" a="1"/>
  <c r="C338" i="4" s="1"/>
  <c r="R337" i="4" a="1"/>
  <c r="R337" i="4" s="1"/>
  <c r="Q337" i="4" a="1"/>
  <c r="Q337" i="4" s="1"/>
  <c r="P337" i="4" a="1"/>
  <c r="P337" i="4" s="1"/>
  <c r="O337" i="4" a="1"/>
  <c r="O337" i="4" s="1"/>
  <c r="N337" i="4" a="1"/>
  <c r="N337" i="4" s="1"/>
  <c r="M337" i="4" a="1"/>
  <c r="M337" i="4" s="1"/>
  <c r="L337" i="4" a="1"/>
  <c r="L337" i="4" s="1"/>
  <c r="K337" i="4" a="1"/>
  <c r="K337" i="4" s="1"/>
  <c r="J337" i="4" a="1"/>
  <c r="J337" i="4" s="1"/>
  <c r="I337" i="4" a="1"/>
  <c r="I337" i="4" s="1"/>
  <c r="H337" i="4" a="1"/>
  <c r="H337" i="4" s="1"/>
  <c r="G337" i="4" a="1"/>
  <c r="G337" i="4" s="1"/>
  <c r="F337" i="4" a="1"/>
  <c r="F337" i="4" s="1"/>
  <c r="E337" i="4" a="1"/>
  <c r="E337" i="4" s="1"/>
  <c r="D337" i="4" a="1"/>
  <c r="D337" i="4" s="1"/>
  <c r="C337" i="4" a="1"/>
  <c r="C337" i="4" s="1"/>
  <c r="R336" i="4" a="1"/>
  <c r="R336" i="4" s="1"/>
  <c r="Q336" i="4" a="1"/>
  <c r="Q336" i="4" s="1"/>
  <c r="P336" i="4" a="1"/>
  <c r="P336" i="4" s="1"/>
  <c r="O336" i="4" a="1"/>
  <c r="O336" i="4" s="1"/>
  <c r="N336" i="4" a="1"/>
  <c r="N336" i="4" s="1"/>
  <c r="M336" i="4" a="1"/>
  <c r="M336" i="4" s="1"/>
  <c r="L336" i="4" a="1"/>
  <c r="L336" i="4" s="1"/>
  <c r="K336" i="4" a="1"/>
  <c r="K336" i="4" s="1"/>
  <c r="J336" i="4" a="1"/>
  <c r="J336" i="4" s="1"/>
  <c r="I336" i="4" a="1"/>
  <c r="I336" i="4" s="1"/>
  <c r="H336" i="4" a="1"/>
  <c r="H336" i="4" s="1"/>
  <c r="G336" i="4" a="1"/>
  <c r="G336" i="4" s="1"/>
  <c r="F336" i="4" a="1"/>
  <c r="F336" i="4" s="1"/>
  <c r="E336" i="4" a="1"/>
  <c r="E336" i="4" s="1"/>
  <c r="D336" i="4" a="1"/>
  <c r="D336" i="4" s="1"/>
  <c r="C336" i="4" a="1"/>
  <c r="C336" i="4" s="1"/>
  <c r="R335" i="4" a="1"/>
  <c r="R335" i="4" s="1"/>
  <c r="Q335" i="4" a="1"/>
  <c r="Q335" i="4" s="1"/>
  <c r="P335" i="4" a="1"/>
  <c r="P335" i="4" s="1"/>
  <c r="O335" i="4" a="1"/>
  <c r="O335" i="4" s="1"/>
  <c r="N335" i="4" a="1"/>
  <c r="N335" i="4" s="1"/>
  <c r="M335" i="4" a="1"/>
  <c r="M335" i="4" s="1"/>
  <c r="L335" i="4" a="1"/>
  <c r="L335" i="4" s="1"/>
  <c r="K335" i="4" a="1"/>
  <c r="K335" i="4" s="1"/>
  <c r="J335" i="4" a="1"/>
  <c r="J335" i="4" s="1"/>
  <c r="I335" i="4" a="1"/>
  <c r="I335" i="4" s="1"/>
  <c r="H335" i="4" a="1"/>
  <c r="H335" i="4" s="1"/>
  <c r="G335" i="4" a="1"/>
  <c r="G335" i="4" s="1"/>
  <c r="F335" i="4" a="1"/>
  <c r="F335" i="4" s="1"/>
  <c r="E335" i="4" a="1"/>
  <c r="E335" i="4" s="1"/>
  <c r="D335" i="4" a="1"/>
  <c r="D335" i="4" s="1"/>
  <c r="C335" i="4" a="1"/>
  <c r="C335" i="4" s="1"/>
  <c r="R334" i="4" a="1"/>
  <c r="R334" i="4" s="1"/>
  <c r="Q334" i="4" a="1"/>
  <c r="Q334" i="4" s="1"/>
  <c r="P334" i="4" a="1"/>
  <c r="P334" i="4" s="1"/>
  <c r="O334" i="4" a="1"/>
  <c r="O334" i="4" s="1"/>
  <c r="N334" i="4" a="1"/>
  <c r="N334" i="4" s="1"/>
  <c r="M334" i="4" a="1"/>
  <c r="M334" i="4" s="1"/>
  <c r="L334" i="4" a="1"/>
  <c r="L334" i="4" s="1"/>
  <c r="K334" i="4" a="1"/>
  <c r="K334" i="4" s="1"/>
  <c r="J334" i="4" a="1"/>
  <c r="J334" i="4" s="1"/>
  <c r="I334" i="4" a="1"/>
  <c r="I334" i="4" s="1"/>
  <c r="H334" i="4" a="1"/>
  <c r="H334" i="4" s="1"/>
  <c r="G334" i="4" a="1"/>
  <c r="G334" i="4" s="1"/>
  <c r="F334" i="4" a="1"/>
  <c r="F334" i="4" s="1"/>
  <c r="E334" i="4" a="1"/>
  <c r="E334" i="4" s="1"/>
  <c r="D334" i="4" a="1"/>
  <c r="D334" i="4" s="1"/>
  <c r="C334" i="4" a="1"/>
  <c r="C334" i="4" s="1"/>
  <c r="R333" i="4" a="1"/>
  <c r="R333" i="4" s="1"/>
  <c r="Q333" i="4" a="1"/>
  <c r="Q333" i="4" s="1"/>
  <c r="P333" i="4" a="1"/>
  <c r="P333" i="4" s="1"/>
  <c r="O333" i="4" a="1"/>
  <c r="O333" i="4" s="1"/>
  <c r="N333" i="4" a="1"/>
  <c r="N333" i="4" s="1"/>
  <c r="M333" i="4" a="1"/>
  <c r="M333" i="4" s="1"/>
  <c r="L333" i="4" a="1"/>
  <c r="L333" i="4" s="1"/>
  <c r="K333" i="4" a="1"/>
  <c r="K333" i="4" s="1"/>
  <c r="J333" i="4" a="1"/>
  <c r="J333" i="4" s="1"/>
  <c r="I333" i="4" a="1"/>
  <c r="I333" i="4" s="1"/>
  <c r="H333" i="4" a="1"/>
  <c r="H333" i="4" s="1"/>
  <c r="G333" i="4" a="1"/>
  <c r="G333" i="4" s="1"/>
  <c r="F333" i="4" a="1"/>
  <c r="F333" i="4" s="1"/>
  <c r="E333" i="4" a="1"/>
  <c r="E333" i="4" s="1"/>
  <c r="D333" i="4" a="1"/>
  <c r="D333" i="4" s="1"/>
  <c r="C333" i="4" a="1"/>
  <c r="C333" i="4" s="1"/>
  <c r="R332" i="4" a="1"/>
  <c r="R332" i="4" s="1"/>
  <c r="Q332" i="4" a="1"/>
  <c r="Q332" i="4" s="1"/>
  <c r="P332" i="4" a="1"/>
  <c r="P332" i="4" s="1"/>
  <c r="O332" i="4" a="1"/>
  <c r="O332" i="4" s="1"/>
  <c r="N332" i="4" a="1"/>
  <c r="N332" i="4" s="1"/>
  <c r="M332" i="4" a="1"/>
  <c r="M332" i="4" s="1"/>
  <c r="L332" i="4" a="1"/>
  <c r="L332" i="4" s="1"/>
  <c r="K332" i="4" a="1"/>
  <c r="K332" i="4" s="1"/>
  <c r="J332" i="4" a="1"/>
  <c r="J332" i="4" s="1"/>
  <c r="I332" i="4" a="1"/>
  <c r="I332" i="4" s="1"/>
  <c r="H332" i="4" a="1"/>
  <c r="H332" i="4" s="1"/>
  <c r="G332" i="4" a="1"/>
  <c r="G332" i="4" s="1"/>
  <c r="F332" i="4" a="1"/>
  <c r="F332" i="4" s="1"/>
  <c r="E332" i="4" a="1"/>
  <c r="E332" i="4" s="1"/>
  <c r="D332" i="4" a="1"/>
  <c r="D332" i="4" s="1"/>
  <c r="C332" i="4" a="1"/>
  <c r="C332" i="4" s="1"/>
  <c r="R331" i="4" a="1"/>
  <c r="R331" i="4" s="1"/>
  <c r="Q331" i="4" a="1"/>
  <c r="Q331" i="4" s="1"/>
  <c r="P331" i="4" a="1"/>
  <c r="P331" i="4" s="1"/>
  <c r="O331" i="4" a="1"/>
  <c r="O331" i="4" s="1"/>
  <c r="N331" i="4" a="1"/>
  <c r="N331" i="4" s="1"/>
  <c r="M331" i="4" a="1"/>
  <c r="M331" i="4" s="1"/>
  <c r="L331" i="4" a="1"/>
  <c r="L331" i="4" s="1"/>
  <c r="K331" i="4" a="1"/>
  <c r="K331" i="4" s="1"/>
  <c r="J331" i="4" a="1"/>
  <c r="J331" i="4" s="1"/>
  <c r="I331" i="4" a="1"/>
  <c r="I331" i="4" s="1"/>
  <c r="H331" i="4" a="1"/>
  <c r="H331" i="4" s="1"/>
  <c r="G331" i="4" a="1"/>
  <c r="G331" i="4" s="1"/>
  <c r="F331" i="4" a="1"/>
  <c r="F331" i="4" s="1"/>
  <c r="E331" i="4" a="1"/>
  <c r="E331" i="4" s="1"/>
  <c r="D331" i="4" a="1"/>
  <c r="D331" i="4" s="1"/>
  <c r="C331" i="4" a="1"/>
  <c r="C331" i="4" s="1"/>
  <c r="R330" i="4" a="1"/>
  <c r="R330" i="4" s="1"/>
  <c r="Q330" i="4" a="1"/>
  <c r="Q330" i="4" s="1"/>
  <c r="P330" i="4" a="1"/>
  <c r="P330" i="4" s="1"/>
  <c r="O330" i="4" a="1"/>
  <c r="O330" i="4" s="1"/>
  <c r="N330" i="4" a="1"/>
  <c r="N330" i="4" s="1"/>
  <c r="M330" i="4" a="1"/>
  <c r="M330" i="4" s="1"/>
  <c r="L330" i="4" a="1"/>
  <c r="L330" i="4" s="1"/>
  <c r="K330" i="4" a="1"/>
  <c r="K330" i="4" s="1"/>
  <c r="J330" i="4" a="1"/>
  <c r="J330" i="4" s="1"/>
  <c r="I330" i="4" a="1"/>
  <c r="I330" i="4" s="1"/>
  <c r="H330" i="4" a="1"/>
  <c r="H330" i="4" s="1"/>
  <c r="G330" i="4" a="1"/>
  <c r="G330" i="4" s="1"/>
  <c r="F330" i="4" a="1"/>
  <c r="F330" i="4" s="1"/>
  <c r="E330" i="4" a="1"/>
  <c r="E330" i="4" s="1"/>
  <c r="D330" i="4" a="1"/>
  <c r="D330" i="4" s="1"/>
  <c r="C330" i="4" a="1"/>
  <c r="C330" i="4" s="1"/>
  <c r="R329" i="4" a="1"/>
  <c r="R329" i="4" s="1"/>
  <c r="Q329" i="4" a="1"/>
  <c r="Q329" i="4" s="1"/>
  <c r="P329" i="4" a="1"/>
  <c r="P329" i="4" s="1"/>
  <c r="O329" i="4" a="1"/>
  <c r="O329" i="4" s="1"/>
  <c r="N329" i="4" a="1"/>
  <c r="N329" i="4" s="1"/>
  <c r="M329" i="4" a="1"/>
  <c r="M329" i="4" s="1"/>
  <c r="L329" i="4" a="1"/>
  <c r="L329" i="4" s="1"/>
  <c r="K329" i="4" a="1"/>
  <c r="K329" i="4" s="1"/>
  <c r="J329" i="4" a="1"/>
  <c r="J329" i="4" s="1"/>
  <c r="I329" i="4" a="1"/>
  <c r="I329" i="4" s="1"/>
  <c r="H329" i="4" a="1"/>
  <c r="H329" i="4" s="1"/>
  <c r="G329" i="4" a="1"/>
  <c r="G329" i="4" s="1"/>
  <c r="F329" i="4" a="1"/>
  <c r="F329" i="4" s="1"/>
  <c r="E329" i="4" a="1"/>
  <c r="E329" i="4" s="1"/>
  <c r="D329" i="4" a="1"/>
  <c r="D329" i="4" s="1"/>
  <c r="C329" i="4" a="1"/>
  <c r="C329" i="4" s="1"/>
  <c r="R328" i="4" a="1"/>
  <c r="R328" i="4" s="1"/>
  <c r="Q328" i="4" a="1"/>
  <c r="Q328" i="4" s="1"/>
  <c r="P328" i="4" a="1"/>
  <c r="P328" i="4" s="1"/>
  <c r="O328" i="4" a="1"/>
  <c r="O328" i="4" s="1"/>
  <c r="N328" i="4" a="1"/>
  <c r="N328" i="4" s="1"/>
  <c r="M328" i="4" a="1"/>
  <c r="M328" i="4" s="1"/>
  <c r="L328" i="4" a="1"/>
  <c r="L328" i="4" s="1"/>
  <c r="K328" i="4" a="1"/>
  <c r="K328" i="4" s="1"/>
  <c r="J328" i="4" a="1"/>
  <c r="J328" i="4" s="1"/>
  <c r="I328" i="4" a="1"/>
  <c r="I328" i="4" s="1"/>
  <c r="H328" i="4" a="1"/>
  <c r="H328" i="4" s="1"/>
  <c r="G328" i="4" a="1"/>
  <c r="G328" i="4" s="1"/>
  <c r="F328" i="4" a="1"/>
  <c r="F328" i="4" s="1"/>
  <c r="E328" i="4" a="1"/>
  <c r="E328" i="4" s="1"/>
  <c r="D328" i="4" a="1"/>
  <c r="D328" i="4" s="1"/>
  <c r="C328" i="4" a="1"/>
  <c r="C328" i="4" s="1"/>
  <c r="R327" i="4" a="1"/>
  <c r="R327" i="4" s="1"/>
  <c r="Q327" i="4" a="1"/>
  <c r="Q327" i="4" s="1"/>
  <c r="P327" i="4" a="1"/>
  <c r="P327" i="4" s="1"/>
  <c r="O327" i="4" a="1"/>
  <c r="O327" i="4" s="1"/>
  <c r="N327" i="4" a="1"/>
  <c r="N327" i="4" s="1"/>
  <c r="M327" i="4" a="1"/>
  <c r="M327" i="4" s="1"/>
  <c r="L327" i="4" a="1"/>
  <c r="L327" i="4" s="1"/>
  <c r="K327" i="4" a="1"/>
  <c r="K327" i="4" s="1"/>
  <c r="J327" i="4" a="1"/>
  <c r="J327" i="4" s="1"/>
  <c r="I327" i="4" a="1"/>
  <c r="I327" i="4" s="1"/>
  <c r="H327" i="4" a="1"/>
  <c r="H327" i="4" s="1"/>
  <c r="G327" i="4" a="1"/>
  <c r="G327" i="4" s="1"/>
  <c r="F327" i="4" a="1"/>
  <c r="F327" i="4" s="1"/>
  <c r="E327" i="4" a="1"/>
  <c r="E327" i="4" s="1"/>
  <c r="D327" i="4" a="1"/>
  <c r="D327" i="4" s="1"/>
  <c r="C327" i="4" a="1"/>
  <c r="C327" i="4" s="1"/>
  <c r="R321" i="4" a="1"/>
  <c r="R321" i="4" s="1"/>
  <c r="Q321" i="4" a="1"/>
  <c r="Q321" i="4" s="1"/>
  <c r="P321" i="4" a="1"/>
  <c r="P321" i="4" s="1"/>
  <c r="O321" i="4" a="1"/>
  <c r="O321" i="4" s="1"/>
  <c r="N321" i="4" a="1"/>
  <c r="N321" i="4" s="1"/>
  <c r="M321" i="4" a="1"/>
  <c r="M321" i="4" s="1"/>
  <c r="L321" i="4" a="1"/>
  <c r="L321" i="4" s="1"/>
  <c r="K321" i="4" a="1"/>
  <c r="K321" i="4" s="1"/>
  <c r="J321" i="4" a="1"/>
  <c r="J321" i="4" s="1"/>
  <c r="I321" i="4" a="1"/>
  <c r="I321" i="4" s="1"/>
  <c r="H321" i="4" a="1"/>
  <c r="H321" i="4" s="1"/>
  <c r="G321" i="4" a="1"/>
  <c r="G321" i="4" s="1"/>
  <c r="F321" i="4" a="1"/>
  <c r="F321" i="4" s="1"/>
  <c r="E321" i="4" a="1"/>
  <c r="E321" i="4" s="1"/>
  <c r="D321" i="4" a="1"/>
  <c r="D321" i="4" s="1"/>
  <c r="C321" i="4" a="1"/>
  <c r="C321" i="4" s="1"/>
  <c r="R320" i="4" a="1"/>
  <c r="R320" i="4" s="1"/>
  <c r="Q320" i="4" a="1"/>
  <c r="Q320" i="4" s="1"/>
  <c r="P320" i="4" a="1"/>
  <c r="P320" i="4" s="1"/>
  <c r="O320" i="4" a="1"/>
  <c r="O320" i="4" s="1"/>
  <c r="N320" i="4" a="1"/>
  <c r="N320" i="4" s="1"/>
  <c r="M320" i="4" a="1"/>
  <c r="M320" i="4" s="1"/>
  <c r="L320" i="4" a="1"/>
  <c r="L320" i="4" s="1"/>
  <c r="K320" i="4" a="1"/>
  <c r="K320" i="4" s="1"/>
  <c r="J320" i="4" a="1"/>
  <c r="J320" i="4" s="1"/>
  <c r="I320" i="4" a="1"/>
  <c r="I320" i="4" s="1"/>
  <c r="H320" i="4" a="1"/>
  <c r="H320" i="4" s="1"/>
  <c r="G320" i="4" a="1"/>
  <c r="G320" i="4" s="1"/>
  <c r="F320" i="4" a="1"/>
  <c r="F320" i="4" s="1"/>
  <c r="E320" i="4" a="1"/>
  <c r="E320" i="4" s="1"/>
  <c r="D320" i="4" a="1"/>
  <c r="D320" i="4" s="1"/>
  <c r="C320" i="4" a="1"/>
  <c r="C320" i="4" s="1"/>
  <c r="R319" i="4" a="1"/>
  <c r="R319" i="4" s="1"/>
  <c r="Q319" i="4" a="1"/>
  <c r="Q319" i="4" s="1"/>
  <c r="P319" i="4" a="1"/>
  <c r="P319" i="4" s="1"/>
  <c r="O319" i="4" a="1"/>
  <c r="O319" i="4" s="1"/>
  <c r="N319" i="4" a="1"/>
  <c r="N319" i="4" s="1"/>
  <c r="M319" i="4" a="1"/>
  <c r="M319" i="4" s="1"/>
  <c r="L319" i="4" a="1"/>
  <c r="L319" i="4" s="1"/>
  <c r="K319" i="4" a="1"/>
  <c r="K319" i="4" s="1"/>
  <c r="J319" i="4" a="1"/>
  <c r="J319" i="4" s="1"/>
  <c r="I319" i="4" a="1"/>
  <c r="I319" i="4" s="1"/>
  <c r="H319" i="4" a="1"/>
  <c r="H319" i="4" s="1"/>
  <c r="G319" i="4" a="1"/>
  <c r="G319" i="4" s="1"/>
  <c r="F319" i="4" a="1"/>
  <c r="F319" i="4" s="1"/>
  <c r="E319" i="4" a="1"/>
  <c r="E319" i="4" s="1"/>
  <c r="D319" i="4" a="1"/>
  <c r="D319" i="4" s="1"/>
  <c r="C319" i="4" a="1"/>
  <c r="C319" i="4" s="1"/>
  <c r="R318" i="4" a="1"/>
  <c r="R318" i="4" s="1"/>
  <c r="Q318" i="4" a="1"/>
  <c r="Q318" i="4" s="1"/>
  <c r="P318" i="4" a="1"/>
  <c r="P318" i="4" s="1"/>
  <c r="O318" i="4" a="1"/>
  <c r="O318" i="4" s="1"/>
  <c r="N318" i="4" a="1"/>
  <c r="N318" i="4" s="1"/>
  <c r="M318" i="4" a="1"/>
  <c r="M318" i="4" s="1"/>
  <c r="L318" i="4" a="1"/>
  <c r="L318" i="4" s="1"/>
  <c r="K318" i="4" a="1"/>
  <c r="K318" i="4" s="1"/>
  <c r="J318" i="4" a="1"/>
  <c r="J318" i="4" s="1"/>
  <c r="I318" i="4" a="1"/>
  <c r="I318" i="4" s="1"/>
  <c r="H318" i="4" a="1"/>
  <c r="H318" i="4" s="1"/>
  <c r="G318" i="4" a="1"/>
  <c r="G318" i="4" s="1"/>
  <c r="F318" i="4" a="1"/>
  <c r="F318" i="4" s="1"/>
  <c r="E318" i="4" a="1"/>
  <c r="E318" i="4" s="1"/>
  <c r="D318" i="4" a="1"/>
  <c r="D318" i="4" s="1"/>
  <c r="C318" i="4" a="1"/>
  <c r="C318" i="4" s="1"/>
  <c r="R317" i="4" a="1"/>
  <c r="R317" i="4" s="1"/>
  <c r="Q317" i="4" a="1"/>
  <c r="Q317" i="4" s="1"/>
  <c r="P317" i="4" a="1"/>
  <c r="P317" i="4" s="1"/>
  <c r="O317" i="4" a="1"/>
  <c r="O317" i="4" s="1"/>
  <c r="N317" i="4" a="1"/>
  <c r="N317" i="4" s="1"/>
  <c r="M317" i="4" a="1"/>
  <c r="M317" i="4" s="1"/>
  <c r="L317" i="4" a="1"/>
  <c r="L317" i="4" s="1"/>
  <c r="K317" i="4" a="1"/>
  <c r="K317" i="4" s="1"/>
  <c r="J317" i="4" a="1"/>
  <c r="J317" i="4" s="1"/>
  <c r="I317" i="4" a="1"/>
  <c r="I317" i="4" s="1"/>
  <c r="H317" i="4" a="1"/>
  <c r="H317" i="4" s="1"/>
  <c r="G317" i="4" a="1"/>
  <c r="G317" i="4" s="1"/>
  <c r="F317" i="4" a="1"/>
  <c r="F317" i="4" s="1"/>
  <c r="E317" i="4" a="1"/>
  <c r="E317" i="4" s="1"/>
  <c r="D317" i="4" a="1"/>
  <c r="D317" i="4" s="1"/>
  <c r="C317" i="4" a="1"/>
  <c r="C317" i="4" s="1"/>
  <c r="R316" i="4" a="1"/>
  <c r="R316" i="4" s="1"/>
  <c r="Q316" i="4" a="1"/>
  <c r="Q316" i="4" s="1"/>
  <c r="P316" i="4" a="1"/>
  <c r="P316" i="4" s="1"/>
  <c r="O316" i="4" a="1"/>
  <c r="O316" i="4" s="1"/>
  <c r="N316" i="4" a="1"/>
  <c r="N316" i="4" s="1"/>
  <c r="M316" i="4" a="1"/>
  <c r="M316" i="4" s="1"/>
  <c r="L316" i="4" a="1"/>
  <c r="L316" i="4" s="1"/>
  <c r="K316" i="4" a="1"/>
  <c r="K316" i="4" s="1"/>
  <c r="J316" i="4" a="1"/>
  <c r="J316" i="4" s="1"/>
  <c r="I316" i="4" a="1"/>
  <c r="I316" i="4" s="1"/>
  <c r="H316" i="4" a="1"/>
  <c r="H316" i="4" s="1"/>
  <c r="G316" i="4" a="1"/>
  <c r="G316" i="4" s="1"/>
  <c r="F316" i="4" a="1"/>
  <c r="F316" i="4" s="1"/>
  <c r="E316" i="4" a="1"/>
  <c r="E316" i="4" s="1"/>
  <c r="D316" i="4" a="1"/>
  <c r="D316" i="4" s="1"/>
  <c r="C316" i="4" a="1"/>
  <c r="C316" i="4" s="1"/>
  <c r="R315" i="4" a="1"/>
  <c r="R315" i="4" s="1"/>
  <c r="Q315" i="4" a="1"/>
  <c r="Q315" i="4" s="1"/>
  <c r="P315" i="4" a="1"/>
  <c r="P315" i="4" s="1"/>
  <c r="O315" i="4" a="1"/>
  <c r="O315" i="4" s="1"/>
  <c r="N315" i="4" a="1"/>
  <c r="N315" i="4" s="1"/>
  <c r="M315" i="4" a="1"/>
  <c r="M315" i="4" s="1"/>
  <c r="L315" i="4" a="1"/>
  <c r="L315" i="4" s="1"/>
  <c r="K315" i="4" a="1"/>
  <c r="K315" i="4" s="1"/>
  <c r="J315" i="4" a="1"/>
  <c r="J315" i="4" s="1"/>
  <c r="I315" i="4" a="1"/>
  <c r="I315" i="4" s="1"/>
  <c r="H315" i="4" a="1"/>
  <c r="H315" i="4" s="1"/>
  <c r="G315" i="4" a="1"/>
  <c r="G315" i="4" s="1"/>
  <c r="F315" i="4" a="1"/>
  <c r="F315" i="4" s="1"/>
  <c r="E315" i="4" a="1"/>
  <c r="E315" i="4" s="1"/>
  <c r="D315" i="4" a="1"/>
  <c r="D315" i="4" s="1"/>
  <c r="C315" i="4" a="1"/>
  <c r="C315" i="4" s="1"/>
  <c r="R314" i="4" a="1"/>
  <c r="R314" i="4" s="1"/>
  <c r="Q314" i="4" a="1"/>
  <c r="Q314" i="4" s="1"/>
  <c r="P314" i="4" a="1"/>
  <c r="P314" i="4" s="1"/>
  <c r="O314" i="4" a="1"/>
  <c r="O314" i="4" s="1"/>
  <c r="N314" i="4" a="1"/>
  <c r="N314" i="4" s="1"/>
  <c r="M314" i="4" a="1"/>
  <c r="M314" i="4" s="1"/>
  <c r="L314" i="4" a="1"/>
  <c r="L314" i="4" s="1"/>
  <c r="K314" i="4" a="1"/>
  <c r="K314" i="4" s="1"/>
  <c r="J314" i="4" a="1"/>
  <c r="J314" i="4" s="1"/>
  <c r="I314" i="4" a="1"/>
  <c r="I314" i="4" s="1"/>
  <c r="H314" i="4" a="1"/>
  <c r="H314" i="4" s="1"/>
  <c r="G314" i="4" a="1"/>
  <c r="G314" i="4" s="1"/>
  <c r="F314" i="4" a="1"/>
  <c r="F314" i="4" s="1"/>
  <c r="E314" i="4" a="1"/>
  <c r="E314" i="4" s="1"/>
  <c r="D314" i="4" a="1"/>
  <c r="D314" i="4" s="1"/>
  <c r="C314" i="4" a="1"/>
  <c r="C314" i="4" s="1"/>
  <c r="R313" i="4" a="1"/>
  <c r="R313" i="4" s="1"/>
  <c r="Q313" i="4" a="1"/>
  <c r="Q313" i="4" s="1"/>
  <c r="P313" i="4" a="1"/>
  <c r="P313" i="4" s="1"/>
  <c r="O313" i="4" a="1"/>
  <c r="O313" i="4" s="1"/>
  <c r="N313" i="4" a="1"/>
  <c r="N313" i="4" s="1"/>
  <c r="M313" i="4" a="1"/>
  <c r="M313" i="4" s="1"/>
  <c r="L313" i="4" a="1"/>
  <c r="L313" i="4" s="1"/>
  <c r="K313" i="4" a="1"/>
  <c r="K313" i="4" s="1"/>
  <c r="J313" i="4" a="1"/>
  <c r="J313" i="4" s="1"/>
  <c r="I313" i="4" a="1"/>
  <c r="I313" i="4" s="1"/>
  <c r="H313" i="4" a="1"/>
  <c r="H313" i="4" s="1"/>
  <c r="G313" i="4" a="1"/>
  <c r="G313" i="4" s="1"/>
  <c r="F313" i="4" a="1"/>
  <c r="F313" i="4" s="1"/>
  <c r="E313" i="4" a="1"/>
  <c r="E313" i="4" s="1"/>
  <c r="D313" i="4" a="1"/>
  <c r="D313" i="4" s="1"/>
  <c r="C313" i="4" a="1"/>
  <c r="C313" i="4" s="1"/>
  <c r="R312" i="4" a="1"/>
  <c r="R312" i="4" s="1"/>
  <c r="Q312" i="4" a="1"/>
  <c r="Q312" i="4" s="1"/>
  <c r="P312" i="4" a="1"/>
  <c r="P312" i="4" s="1"/>
  <c r="O312" i="4" a="1"/>
  <c r="O312" i="4" s="1"/>
  <c r="N312" i="4" a="1"/>
  <c r="N312" i="4" s="1"/>
  <c r="M312" i="4" a="1"/>
  <c r="M312" i="4" s="1"/>
  <c r="L312" i="4" a="1"/>
  <c r="L312" i="4" s="1"/>
  <c r="K312" i="4" a="1"/>
  <c r="K312" i="4" s="1"/>
  <c r="J312" i="4" a="1"/>
  <c r="J312" i="4" s="1"/>
  <c r="I312" i="4" a="1"/>
  <c r="I312" i="4" s="1"/>
  <c r="H312" i="4" a="1"/>
  <c r="H312" i="4" s="1"/>
  <c r="G312" i="4" a="1"/>
  <c r="G312" i="4" s="1"/>
  <c r="F312" i="4" a="1"/>
  <c r="F312" i="4" s="1"/>
  <c r="E312" i="4" a="1"/>
  <c r="E312" i="4" s="1"/>
  <c r="D312" i="4" a="1"/>
  <c r="D312" i="4" s="1"/>
  <c r="C312" i="4" a="1"/>
  <c r="C312" i="4" s="1"/>
  <c r="R311" i="4" a="1"/>
  <c r="R311" i="4" s="1"/>
  <c r="Q311" i="4" a="1"/>
  <c r="Q311" i="4" s="1"/>
  <c r="P311" i="4" a="1"/>
  <c r="P311" i="4" s="1"/>
  <c r="O311" i="4" a="1"/>
  <c r="O311" i="4" s="1"/>
  <c r="N311" i="4" a="1"/>
  <c r="N311" i="4" s="1"/>
  <c r="M311" i="4" a="1"/>
  <c r="M311" i="4" s="1"/>
  <c r="L311" i="4" a="1"/>
  <c r="L311" i="4" s="1"/>
  <c r="K311" i="4" a="1"/>
  <c r="K311" i="4" s="1"/>
  <c r="J311" i="4" a="1"/>
  <c r="J311" i="4" s="1"/>
  <c r="I311" i="4" a="1"/>
  <c r="I311" i="4" s="1"/>
  <c r="H311" i="4" a="1"/>
  <c r="H311" i="4" s="1"/>
  <c r="G311" i="4" a="1"/>
  <c r="G311" i="4" s="1"/>
  <c r="F311" i="4" a="1"/>
  <c r="F311" i="4" s="1"/>
  <c r="E311" i="4" a="1"/>
  <c r="E311" i="4" s="1"/>
  <c r="D311" i="4" a="1"/>
  <c r="D311" i="4" s="1"/>
  <c r="C311" i="4" a="1"/>
  <c r="C311" i="4" s="1"/>
  <c r="R310" i="4" a="1"/>
  <c r="R310" i="4" s="1"/>
  <c r="Q310" i="4" a="1"/>
  <c r="Q310" i="4" s="1"/>
  <c r="P310" i="4" a="1"/>
  <c r="P310" i="4" s="1"/>
  <c r="O310" i="4" a="1"/>
  <c r="O310" i="4" s="1"/>
  <c r="N310" i="4" a="1"/>
  <c r="N310" i="4" s="1"/>
  <c r="M310" i="4" a="1"/>
  <c r="M310" i="4" s="1"/>
  <c r="L310" i="4" a="1"/>
  <c r="L310" i="4" s="1"/>
  <c r="K310" i="4" a="1"/>
  <c r="K310" i="4" s="1"/>
  <c r="J310" i="4" a="1"/>
  <c r="J310" i="4" s="1"/>
  <c r="I310" i="4" a="1"/>
  <c r="I310" i="4" s="1"/>
  <c r="H310" i="4" a="1"/>
  <c r="H310" i="4" s="1"/>
  <c r="G310" i="4" a="1"/>
  <c r="G310" i="4" s="1"/>
  <c r="F310" i="4" a="1"/>
  <c r="F310" i="4" s="1"/>
  <c r="E310" i="4" a="1"/>
  <c r="E310" i="4" s="1"/>
  <c r="D310" i="4" a="1"/>
  <c r="D310" i="4" s="1"/>
  <c r="C310" i="4" a="1"/>
  <c r="C310" i="4" s="1"/>
  <c r="R309" i="4" a="1"/>
  <c r="R309" i="4" s="1"/>
  <c r="Q309" i="4" a="1"/>
  <c r="Q309" i="4" s="1"/>
  <c r="P309" i="4" a="1"/>
  <c r="P309" i="4" s="1"/>
  <c r="O309" i="4" a="1"/>
  <c r="O309" i="4" s="1"/>
  <c r="N309" i="4" a="1"/>
  <c r="N309" i="4" s="1"/>
  <c r="M309" i="4" a="1"/>
  <c r="M309" i="4" s="1"/>
  <c r="L309" i="4" a="1"/>
  <c r="L309" i="4" s="1"/>
  <c r="K309" i="4" a="1"/>
  <c r="K309" i="4" s="1"/>
  <c r="J309" i="4" a="1"/>
  <c r="J309" i="4" s="1"/>
  <c r="I309" i="4" a="1"/>
  <c r="I309" i="4" s="1"/>
  <c r="H309" i="4" a="1"/>
  <c r="H309" i="4" s="1"/>
  <c r="G309" i="4" a="1"/>
  <c r="G309" i="4" s="1"/>
  <c r="F309" i="4" a="1"/>
  <c r="F309" i="4" s="1"/>
  <c r="E309" i="4" a="1"/>
  <c r="E309" i="4" s="1"/>
  <c r="D309" i="4" a="1"/>
  <c r="D309" i="4" s="1"/>
  <c r="C309" i="4" a="1"/>
  <c r="C309" i="4" s="1"/>
  <c r="R308" i="4" a="1"/>
  <c r="R308" i="4" s="1"/>
  <c r="Q308" i="4" a="1"/>
  <c r="Q308" i="4" s="1"/>
  <c r="P308" i="4" a="1"/>
  <c r="P308" i="4" s="1"/>
  <c r="O308" i="4" a="1"/>
  <c r="O308" i="4" s="1"/>
  <c r="N308" i="4" a="1"/>
  <c r="N308" i="4" s="1"/>
  <c r="M308" i="4" a="1"/>
  <c r="M308" i="4" s="1"/>
  <c r="L308" i="4" a="1"/>
  <c r="L308" i="4" s="1"/>
  <c r="K308" i="4" a="1"/>
  <c r="K308" i="4" s="1"/>
  <c r="J308" i="4" a="1"/>
  <c r="J308" i="4" s="1"/>
  <c r="I308" i="4" a="1"/>
  <c r="I308" i="4" s="1"/>
  <c r="H308" i="4" a="1"/>
  <c r="H308" i="4" s="1"/>
  <c r="G308" i="4" a="1"/>
  <c r="G308" i="4" s="1"/>
  <c r="F308" i="4" a="1"/>
  <c r="F308" i="4" s="1"/>
  <c r="E308" i="4" a="1"/>
  <c r="E308" i="4" s="1"/>
  <c r="D308" i="4" a="1"/>
  <c r="D308" i="4" s="1"/>
  <c r="C308" i="4" a="1"/>
  <c r="C308" i="4" s="1"/>
  <c r="R307" i="4" a="1"/>
  <c r="R307" i="4" s="1"/>
  <c r="Q307" i="4" a="1"/>
  <c r="Q307" i="4" s="1"/>
  <c r="P307" i="4" a="1"/>
  <c r="P307" i="4" s="1"/>
  <c r="O307" i="4" a="1"/>
  <c r="O307" i="4" s="1"/>
  <c r="N307" i="4" a="1"/>
  <c r="N307" i="4" s="1"/>
  <c r="M307" i="4" a="1"/>
  <c r="M307" i="4" s="1"/>
  <c r="L307" i="4" a="1"/>
  <c r="L307" i="4" s="1"/>
  <c r="K307" i="4" a="1"/>
  <c r="K307" i="4" s="1"/>
  <c r="J307" i="4" a="1"/>
  <c r="J307" i="4" s="1"/>
  <c r="I307" i="4" a="1"/>
  <c r="I307" i="4" s="1"/>
  <c r="H307" i="4" a="1"/>
  <c r="H307" i="4" s="1"/>
  <c r="G307" i="4" a="1"/>
  <c r="G307" i="4" s="1"/>
  <c r="F307" i="4" a="1"/>
  <c r="F307" i="4" s="1"/>
  <c r="E307" i="4" a="1"/>
  <c r="E307" i="4" s="1"/>
  <c r="D307" i="4" a="1"/>
  <c r="D307" i="4" s="1"/>
  <c r="C307" i="4" a="1"/>
  <c r="C307" i="4" s="1"/>
  <c r="R306" i="4" a="1"/>
  <c r="R306" i="4" s="1"/>
  <c r="Q306" i="4" a="1"/>
  <c r="Q306" i="4" s="1"/>
  <c r="P306" i="4" a="1"/>
  <c r="P306" i="4" s="1"/>
  <c r="O306" i="4" a="1"/>
  <c r="O306" i="4" s="1"/>
  <c r="N306" i="4" a="1"/>
  <c r="N306" i="4" s="1"/>
  <c r="M306" i="4" a="1"/>
  <c r="M306" i="4" s="1"/>
  <c r="L306" i="4" a="1"/>
  <c r="L306" i="4" s="1"/>
  <c r="K306" i="4" a="1"/>
  <c r="K306" i="4" s="1"/>
  <c r="J306" i="4" a="1"/>
  <c r="J306" i="4" s="1"/>
  <c r="I306" i="4" a="1"/>
  <c r="I306" i="4" s="1"/>
  <c r="H306" i="4" a="1"/>
  <c r="H306" i="4" s="1"/>
  <c r="G306" i="4" a="1"/>
  <c r="G306" i="4" s="1"/>
  <c r="F306" i="4" a="1"/>
  <c r="F306" i="4" s="1"/>
  <c r="E306" i="4" a="1"/>
  <c r="E306" i="4" s="1"/>
  <c r="D306" i="4" a="1"/>
  <c r="D306" i="4" s="1"/>
  <c r="C306" i="4" a="1"/>
  <c r="C306" i="4" s="1"/>
  <c r="R305" i="4" a="1"/>
  <c r="R305" i="4" s="1"/>
  <c r="Q305" i="4" a="1"/>
  <c r="Q305" i="4" s="1"/>
  <c r="P305" i="4" a="1"/>
  <c r="P305" i="4" s="1"/>
  <c r="O305" i="4" a="1"/>
  <c r="O305" i="4" s="1"/>
  <c r="N305" i="4" a="1"/>
  <c r="N305" i="4" s="1"/>
  <c r="M305" i="4" a="1"/>
  <c r="M305" i="4" s="1"/>
  <c r="L305" i="4" a="1"/>
  <c r="L305" i="4" s="1"/>
  <c r="K305" i="4" a="1"/>
  <c r="K305" i="4" s="1"/>
  <c r="J305" i="4" a="1"/>
  <c r="J305" i="4" s="1"/>
  <c r="I305" i="4" a="1"/>
  <c r="I305" i="4" s="1"/>
  <c r="H305" i="4" a="1"/>
  <c r="H305" i="4" s="1"/>
  <c r="G305" i="4" a="1"/>
  <c r="G305" i="4" s="1"/>
  <c r="F305" i="4" a="1"/>
  <c r="F305" i="4" s="1"/>
  <c r="E305" i="4" a="1"/>
  <c r="E305" i="4" s="1"/>
  <c r="D305" i="4" a="1"/>
  <c r="D305" i="4" s="1"/>
  <c r="C305" i="4" a="1"/>
  <c r="C305" i="4" s="1"/>
  <c r="R304" i="4" a="1"/>
  <c r="R304" i="4" s="1"/>
  <c r="Q304" i="4" a="1"/>
  <c r="Q304" i="4" s="1"/>
  <c r="P304" i="4" a="1"/>
  <c r="P304" i="4" s="1"/>
  <c r="O304" i="4" a="1"/>
  <c r="O304" i="4" s="1"/>
  <c r="N304" i="4" a="1"/>
  <c r="N304" i="4" s="1"/>
  <c r="M304" i="4" a="1"/>
  <c r="M304" i="4" s="1"/>
  <c r="L304" i="4" a="1"/>
  <c r="L304" i="4" s="1"/>
  <c r="K304" i="4" a="1"/>
  <c r="K304" i="4" s="1"/>
  <c r="J304" i="4" a="1"/>
  <c r="J304" i="4" s="1"/>
  <c r="I304" i="4" a="1"/>
  <c r="I304" i="4" s="1"/>
  <c r="H304" i="4" a="1"/>
  <c r="H304" i="4" s="1"/>
  <c r="G304" i="4" a="1"/>
  <c r="G304" i="4" s="1"/>
  <c r="F304" i="4" a="1"/>
  <c r="F304" i="4" s="1"/>
  <c r="E304" i="4" a="1"/>
  <c r="E304" i="4" s="1"/>
  <c r="D304" i="4" a="1"/>
  <c r="D304" i="4" s="1"/>
  <c r="C304" i="4" a="1"/>
  <c r="C304" i="4" s="1"/>
  <c r="R303" i="4" a="1"/>
  <c r="R303" i="4" s="1"/>
  <c r="Q303" i="4" a="1"/>
  <c r="Q303" i="4" s="1"/>
  <c r="P303" i="4" a="1"/>
  <c r="P303" i="4" s="1"/>
  <c r="O303" i="4" a="1"/>
  <c r="O303" i="4" s="1"/>
  <c r="N303" i="4" a="1"/>
  <c r="N303" i="4" s="1"/>
  <c r="M303" i="4" a="1"/>
  <c r="M303" i="4" s="1"/>
  <c r="L303" i="4" a="1"/>
  <c r="L303" i="4" s="1"/>
  <c r="K303" i="4" a="1"/>
  <c r="K303" i="4" s="1"/>
  <c r="J303" i="4" a="1"/>
  <c r="J303" i="4" s="1"/>
  <c r="I303" i="4" a="1"/>
  <c r="I303" i="4" s="1"/>
  <c r="H303" i="4" a="1"/>
  <c r="H303" i="4" s="1"/>
  <c r="G303" i="4" a="1"/>
  <c r="G303" i="4" s="1"/>
  <c r="F303" i="4" a="1"/>
  <c r="F303" i="4" s="1"/>
  <c r="E303" i="4" a="1"/>
  <c r="E303" i="4" s="1"/>
  <c r="D303" i="4" a="1"/>
  <c r="D303" i="4" s="1"/>
  <c r="C303" i="4" a="1"/>
  <c r="C303" i="4" s="1"/>
  <c r="R302" i="4" a="1"/>
  <c r="R302" i="4" s="1"/>
  <c r="Q302" i="4" a="1"/>
  <c r="Q302" i="4" s="1"/>
  <c r="P302" i="4" a="1"/>
  <c r="P302" i="4" s="1"/>
  <c r="O302" i="4" a="1"/>
  <c r="O302" i="4" s="1"/>
  <c r="N302" i="4" a="1"/>
  <c r="N302" i="4" s="1"/>
  <c r="M302" i="4" a="1"/>
  <c r="M302" i="4" s="1"/>
  <c r="L302" i="4" a="1"/>
  <c r="L302" i="4" s="1"/>
  <c r="K302" i="4" a="1"/>
  <c r="K302" i="4" s="1"/>
  <c r="J302" i="4" a="1"/>
  <c r="J302" i="4" s="1"/>
  <c r="I302" i="4" a="1"/>
  <c r="I302" i="4" s="1"/>
  <c r="H302" i="4" a="1"/>
  <c r="H302" i="4" s="1"/>
  <c r="G302" i="4" a="1"/>
  <c r="G302" i="4" s="1"/>
  <c r="F302" i="4" a="1"/>
  <c r="F302" i="4" s="1"/>
  <c r="E302" i="4" a="1"/>
  <c r="E302" i="4" s="1"/>
  <c r="D302" i="4" a="1"/>
  <c r="D302" i="4" s="1"/>
  <c r="C302" i="4" a="1"/>
  <c r="C302" i="4" s="1"/>
  <c r="R301" i="4" a="1"/>
  <c r="R301" i="4" s="1"/>
  <c r="Q301" i="4" a="1"/>
  <c r="Q301" i="4" s="1"/>
  <c r="P301" i="4" a="1"/>
  <c r="P301" i="4" s="1"/>
  <c r="O301" i="4" a="1"/>
  <c r="O301" i="4" s="1"/>
  <c r="N301" i="4" a="1"/>
  <c r="N301" i="4" s="1"/>
  <c r="M301" i="4" a="1"/>
  <c r="M301" i="4" s="1"/>
  <c r="L301" i="4" a="1"/>
  <c r="L301" i="4" s="1"/>
  <c r="K301" i="4" a="1"/>
  <c r="K301" i="4" s="1"/>
  <c r="J301" i="4" a="1"/>
  <c r="J301" i="4" s="1"/>
  <c r="I301" i="4" a="1"/>
  <c r="I301" i="4" s="1"/>
  <c r="H301" i="4" a="1"/>
  <c r="H301" i="4" s="1"/>
  <c r="G301" i="4" a="1"/>
  <c r="G301" i="4" s="1"/>
  <c r="F301" i="4" a="1"/>
  <c r="F301" i="4" s="1"/>
  <c r="E301" i="4" a="1"/>
  <c r="E301" i="4" s="1"/>
  <c r="D301" i="4" a="1"/>
  <c r="D301" i="4" s="1"/>
  <c r="C301" i="4" a="1"/>
  <c r="C301" i="4" s="1"/>
  <c r="R300" i="4" a="1"/>
  <c r="R300" i="4" s="1"/>
  <c r="Q300" i="4" a="1"/>
  <c r="Q300" i="4" s="1"/>
  <c r="P300" i="4" a="1"/>
  <c r="P300" i="4" s="1"/>
  <c r="O300" i="4" a="1"/>
  <c r="O300" i="4" s="1"/>
  <c r="N300" i="4" a="1"/>
  <c r="N300" i="4" s="1"/>
  <c r="M300" i="4" a="1"/>
  <c r="M300" i="4" s="1"/>
  <c r="L300" i="4" a="1"/>
  <c r="L300" i="4" s="1"/>
  <c r="K300" i="4" a="1"/>
  <c r="K300" i="4" s="1"/>
  <c r="J300" i="4" a="1"/>
  <c r="J300" i="4" s="1"/>
  <c r="I300" i="4" a="1"/>
  <c r="I300" i="4" s="1"/>
  <c r="H300" i="4" a="1"/>
  <c r="H300" i="4" s="1"/>
  <c r="G300" i="4" a="1"/>
  <c r="G300" i="4" s="1"/>
  <c r="F300" i="4" a="1"/>
  <c r="F300" i="4" s="1"/>
  <c r="E300" i="4" a="1"/>
  <c r="E300" i="4" s="1"/>
  <c r="D300" i="4" a="1"/>
  <c r="D300" i="4" s="1"/>
  <c r="C300" i="4" a="1"/>
  <c r="C300" i="4" s="1"/>
  <c r="R299" i="4" a="1"/>
  <c r="R299" i="4" s="1"/>
  <c r="Q299" i="4" a="1"/>
  <c r="Q299" i="4" s="1"/>
  <c r="P299" i="4" a="1"/>
  <c r="P299" i="4" s="1"/>
  <c r="O299" i="4" a="1"/>
  <c r="O299" i="4" s="1"/>
  <c r="N299" i="4" a="1"/>
  <c r="N299" i="4" s="1"/>
  <c r="M299" i="4" a="1"/>
  <c r="M299" i="4" s="1"/>
  <c r="L299" i="4" a="1"/>
  <c r="L299" i="4" s="1"/>
  <c r="K299" i="4" a="1"/>
  <c r="K299" i="4" s="1"/>
  <c r="J299" i="4" a="1"/>
  <c r="J299" i="4" s="1"/>
  <c r="I299" i="4" a="1"/>
  <c r="I299" i="4" s="1"/>
  <c r="H299" i="4" a="1"/>
  <c r="H299" i="4" s="1"/>
  <c r="G299" i="4" a="1"/>
  <c r="G299" i="4" s="1"/>
  <c r="F299" i="4" a="1"/>
  <c r="F299" i="4" s="1"/>
  <c r="E299" i="4" a="1"/>
  <c r="E299" i="4" s="1"/>
  <c r="D299" i="4" a="1"/>
  <c r="D299" i="4" s="1"/>
  <c r="C299" i="4" a="1"/>
  <c r="C299" i="4" s="1"/>
  <c r="R298" i="4" a="1"/>
  <c r="R298" i="4" s="1"/>
  <c r="Q298" i="4" a="1"/>
  <c r="Q298" i="4" s="1"/>
  <c r="P298" i="4" a="1"/>
  <c r="P298" i="4" s="1"/>
  <c r="O298" i="4" a="1"/>
  <c r="O298" i="4" s="1"/>
  <c r="N298" i="4" a="1"/>
  <c r="N298" i="4" s="1"/>
  <c r="M298" i="4" a="1"/>
  <c r="M298" i="4" s="1"/>
  <c r="L298" i="4" a="1"/>
  <c r="L298" i="4" s="1"/>
  <c r="K298" i="4" a="1"/>
  <c r="K298" i="4" s="1"/>
  <c r="J298" i="4" a="1"/>
  <c r="J298" i="4" s="1"/>
  <c r="I298" i="4" a="1"/>
  <c r="I298" i="4" s="1"/>
  <c r="H298" i="4" a="1"/>
  <c r="H298" i="4" s="1"/>
  <c r="G298" i="4" a="1"/>
  <c r="G298" i="4" s="1"/>
  <c r="F298" i="4" a="1"/>
  <c r="F298" i="4" s="1"/>
  <c r="E298" i="4" a="1"/>
  <c r="E298" i="4" s="1"/>
  <c r="D298" i="4" a="1"/>
  <c r="D298" i="4" s="1"/>
  <c r="C298" i="4" a="1"/>
  <c r="C298" i="4" s="1"/>
  <c r="R297" i="4" a="1"/>
  <c r="R297" i="4" s="1"/>
  <c r="Q297" i="4" a="1"/>
  <c r="Q297" i="4" s="1"/>
  <c r="P297" i="4" a="1"/>
  <c r="P297" i="4" s="1"/>
  <c r="O297" i="4" a="1"/>
  <c r="O297" i="4" s="1"/>
  <c r="N297" i="4" a="1"/>
  <c r="N297" i="4" s="1"/>
  <c r="M297" i="4" a="1"/>
  <c r="M297" i="4" s="1"/>
  <c r="L297" i="4" a="1"/>
  <c r="L297" i="4" s="1"/>
  <c r="K297" i="4" a="1"/>
  <c r="K297" i="4" s="1"/>
  <c r="J297" i="4" a="1"/>
  <c r="J297" i="4" s="1"/>
  <c r="I297" i="4" a="1"/>
  <c r="I297" i="4" s="1"/>
  <c r="H297" i="4" a="1"/>
  <c r="H297" i="4" s="1"/>
  <c r="G297" i="4" a="1"/>
  <c r="G297" i="4" s="1"/>
  <c r="F297" i="4" a="1"/>
  <c r="F297" i="4" s="1"/>
  <c r="E297" i="4" a="1"/>
  <c r="E297" i="4" s="1"/>
  <c r="D297" i="4" a="1"/>
  <c r="D297" i="4" s="1"/>
  <c r="C297" i="4" a="1"/>
  <c r="C297" i="4" s="1"/>
  <c r="R296" i="4" a="1"/>
  <c r="R296" i="4" s="1"/>
  <c r="Q296" i="4" a="1"/>
  <c r="Q296" i="4" s="1"/>
  <c r="P296" i="4" a="1"/>
  <c r="P296" i="4" s="1"/>
  <c r="O296" i="4" a="1"/>
  <c r="O296" i="4" s="1"/>
  <c r="N296" i="4" a="1"/>
  <c r="N296" i="4" s="1"/>
  <c r="M296" i="4" a="1"/>
  <c r="M296" i="4" s="1"/>
  <c r="L296" i="4" a="1"/>
  <c r="L296" i="4" s="1"/>
  <c r="K296" i="4" a="1"/>
  <c r="K296" i="4" s="1"/>
  <c r="J296" i="4" a="1"/>
  <c r="J296" i="4" s="1"/>
  <c r="I296" i="4" a="1"/>
  <c r="I296" i="4" s="1"/>
  <c r="H296" i="4" a="1"/>
  <c r="H296" i="4" s="1"/>
  <c r="G296" i="4" a="1"/>
  <c r="G296" i="4" s="1"/>
  <c r="F296" i="4" a="1"/>
  <c r="F296" i="4" s="1"/>
  <c r="E296" i="4" a="1"/>
  <c r="E296" i="4" s="1"/>
  <c r="D296" i="4" a="1"/>
  <c r="D296" i="4" s="1"/>
  <c r="C296" i="4" a="1"/>
  <c r="C296" i="4" s="1"/>
  <c r="R295" i="4" a="1"/>
  <c r="R295" i="4" s="1"/>
  <c r="Q295" i="4" a="1"/>
  <c r="Q295" i="4" s="1"/>
  <c r="P295" i="4" a="1"/>
  <c r="P295" i="4" s="1"/>
  <c r="O295" i="4" a="1"/>
  <c r="O295" i="4" s="1"/>
  <c r="N295" i="4" a="1"/>
  <c r="N295" i="4" s="1"/>
  <c r="M295" i="4" a="1"/>
  <c r="M295" i="4" s="1"/>
  <c r="L295" i="4" a="1"/>
  <c r="L295" i="4" s="1"/>
  <c r="K295" i="4" a="1"/>
  <c r="K295" i="4" s="1"/>
  <c r="J295" i="4" a="1"/>
  <c r="J295" i="4" s="1"/>
  <c r="I295" i="4" a="1"/>
  <c r="I295" i="4" s="1"/>
  <c r="H295" i="4" a="1"/>
  <c r="H295" i="4" s="1"/>
  <c r="G295" i="4" a="1"/>
  <c r="G295" i="4" s="1"/>
  <c r="F295" i="4" a="1"/>
  <c r="F295" i="4" s="1"/>
  <c r="E295" i="4" a="1"/>
  <c r="E295" i="4" s="1"/>
  <c r="D295" i="4" a="1"/>
  <c r="D295" i="4" s="1"/>
  <c r="C295" i="4" a="1"/>
  <c r="C295" i="4" s="1"/>
  <c r="R294" i="4" a="1"/>
  <c r="R294" i="4" s="1"/>
  <c r="Q294" i="4" a="1"/>
  <c r="Q294" i="4" s="1"/>
  <c r="P294" i="4" a="1"/>
  <c r="P294" i="4" s="1"/>
  <c r="O294" i="4" a="1"/>
  <c r="O294" i="4" s="1"/>
  <c r="N294" i="4" a="1"/>
  <c r="N294" i="4" s="1"/>
  <c r="M294" i="4" a="1"/>
  <c r="M294" i="4" s="1"/>
  <c r="L294" i="4" a="1"/>
  <c r="L294" i="4" s="1"/>
  <c r="K294" i="4" a="1"/>
  <c r="K294" i="4" s="1"/>
  <c r="J294" i="4" a="1"/>
  <c r="J294" i="4" s="1"/>
  <c r="I294" i="4" a="1"/>
  <c r="I294" i="4" s="1"/>
  <c r="H294" i="4" a="1"/>
  <c r="H294" i="4" s="1"/>
  <c r="G294" i="4" a="1"/>
  <c r="G294" i="4" s="1"/>
  <c r="F294" i="4" a="1"/>
  <c r="F294" i="4" s="1"/>
  <c r="E294" i="4" a="1"/>
  <c r="E294" i="4" s="1"/>
  <c r="D294" i="4" a="1"/>
  <c r="D294" i="4" s="1"/>
  <c r="C294" i="4" a="1"/>
  <c r="C294" i="4" s="1"/>
  <c r="R293" i="4" a="1"/>
  <c r="R293" i="4" s="1"/>
  <c r="Q293" i="4" a="1"/>
  <c r="Q293" i="4" s="1"/>
  <c r="P293" i="4" a="1"/>
  <c r="P293" i="4" s="1"/>
  <c r="O293" i="4" a="1"/>
  <c r="O293" i="4" s="1"/>
  <c r="N293" i="4" a="1"/>
  <c r="N293" i="4" s="1"/>
  <c r="M293" i="4" a="1"/>
  <c r="M293" i="4" s="1"/>
  <c r="L293" i="4" a="1"/>
  <c r="L293" i="4" s="1"/>
  <c r="K293" i="4" a="1"/>
  <c r="K293" i="4" s="1"/>
  <c r="J293" i="4" a="1"/>
  <c r="J293" i="4" s="1"/>
  <c r="I293" i="4" a="1"/>
  <c r="I293" i="4" s="1"/>
  <c r="H293" i="4" a="1"/>
  <c r="H293" i="4" s="1"/>
  <c r="G293" i="4" a="1"/>
  <c r="G293" i="4" s="1"/>
  <c r="F293" i="4" a="1"/>
  <c r="F293" i="4" s="1"/>
  <c r="E293" i="4" a="1"/>
  <c r="E293" i="4" s="1"/>
  <c r="D293" i="4" a="1"/>
  <c r="D293" i="4" s="1"/>
  <c r="C293" i="4" a="1"/>
  <c r="C293" i="4" s="1"/>
  <c r="R292" i="4" a="1"/>
  <c r="R292" i="4" s="1"/>
  <c r="Q292" i="4" a="1"/>
  <c r="Q292" i="4" s="1"/>
  <c r="P292" i="4" a="1"/>
  <c r="P292" i="4" s="1"/>
  <c r="O292" i="4" a="1"/>
  <c r="O292" i="4" s="1"/>
  <c r="N292" i="4" a="1"/>
  <c r="N292" i="4" s="1"/>
  <c r="M292" i="4" a="1"/>
  <c r="M292" i="4" s="1"/>
  <c r="L292" i="4" a="1"/>
  <c r="L292" i="4" s="1"/>
  <c r="K292" i="4" a="1"/>
  <c r="K292" i="4" s="1"/>
  <c r="J292" i="4" a="1"/>
  <c r="J292" i="4" s="1"/>
  <c r="I292" i="4" a="1"/>
  <c r="I292" i="4" s="1"/>
  <c r="H292" i="4" a="1"/>
  <c r="H292" i="4" s="1"/>
  <c r="G292" i="4" a="1"/>
  <c r="G292" i="4" s="1"/>
  <c r="F292" i="4" a="1"/>
  <c r="F292" i="4" s="1"/>
  <c r="E292" i="4" a="1"/>
  <c r="E292" i="4" s="1"/>
  <c r="D292" i="4" a="1"/>
  <c r="D292" i="4" s="1"/>
  <c r="C292" i="4" a="1"/>
  <c r="C292" i="4" s="1"/>
  <c r="R291" i="4" a="1"/>
  <c r="R291" i="4" s="1"/>
  <c r="Q291" i="4" a="1"/>
  <c r="Q291" i="4" s="1"/>
  <c r="P291" i="4" a="1"/>
  <c r="P291" i="4" s="1"/>
  <c r="O291" i="4" a="1"/>
  <c r="O291" i="4" s="1"/>
  <c r="N291" i="4" a="1"/>
  <c r="N291" i="4" s="1"/>
  <c r="M291" i="4" a="1"/>
  <c r="M291" i="4" s="1"/>
  <c r="L291" i="4" a="1"/>
  <c r="L291" i="4" s="1"/>
  <c r="K291" i="4" a="1"/>
  <c r="K291" i="4" s="1"/>
  <c r="J291" i="4" a="1"/>
  <c r="J291" i="4" s="1"/>
  <c r="I291" i="4" a="1"/>
  <c r="I291" i="4" s="1"/>
  <c r="H291" i="4" a="1"/>
  <c r="H291" i="4" s="1"/>
  <c r="G291" i="4" a="1"/>
  <c r="G291" i="4" s="1"/>
  <c r="F291" i="4" a="1"/>
  <c r="F291" i="4" s="1"/>
  <c r="E291" i="4" a="1"/>
  <c r="E291" i="4" s="1"/>
  <c r="D291" i="4" a="1"/>
  <c r="D291" i="4" s="1"/>
  <c r="C291" i="4" a="1"/>
  <c r="C291" i="4" s="1"/>
  <c r="R285" i="4" a="1"/>
  <c r="R285" i="4" s="1"/>
  <c r="Q285" i="4" a="1"/>
  <c r="Q285" i="4" s="1"/>
  <c r="P285" i="4" a="1"/>
  <c r="P285" i="4" s="1"/>
  <c r="O285" i="4" a="1"/>
  <c r="O285" i="4" s="1"/>
  <c r="N285" i="4" a="1"/>
  <c r="N285" i="4" s="1"/>
  <c r="M285" i="4" a="1"/>
  <c r="M285" i="4" s="1"/>
  <c r="L285" i="4" a="1"/>
  <c r="L285" i="4" s="1"/>
  <c r="K285" i="4" a="1"/>
  <c r="K285" i="4" s="1"/>
  <c r="J285" i="4" a="1"/>
  <c r="J285" i="4" s="1"/>
  <c r="I285" i="4" a="1"/>
  <c r="I285" i="4" s="1"/>
  <c r="H285" i="4" a="1"/>
  <c r="H285" i="4" s="1"/>
  <c r="G285" i="4" a="1"/>
  <c r="G285" i="4" s="1"/>
  <c r="F285" i="4" a="1"/>
  <c r="F285" i="4" s="1"/>
  <c r="E285" i="4" a="1"/>
  <c r="E285" i="4" s="1"/>
  <c r="D285" i="4" a="1"/>
  <c r="D285" i="4" s="1"/>
  <c r="C285" i="4" a="1"/>
  <c r="C285" i="4" s="1"/>
  <c r="R284" i="4" a="1"/>
  <c r="R284" i="4" s="1"/>
  <c r="Q284" i="4" a="1"/>
  <c r="Q284" i="4" s="1"/>
  <c r="P284" i="4" a="1"/>
  <c r="P284" i="4" s="1"/>
  <c r="O284" i="4" a="1"/>
  <c r="O284" i="4" s="1"/>
  <c r="N284" i="4" a="1"/>
  <c r="N284" i="4" s="1"/>
  <c r="M284" i="4" a="1"/>
  <c r="M284" i="4" s="1"/>
  <c r="L284" i="4" a="1"/>
  <c r="L284" i="4" s="1"/>
  <c r="K284" i="4" a="1"/>
  <c r="K284" i="4" s="1"/>
  <c r="J284" i="4" a="1"/>
  <c r="J284" i="4" s="1"/>
  <c r="I284" i="4" a="1"/>
  <c r="I284" i="4" s="1"/>
  <c r="H284" i="4" a="1"/>
  <c r="H284" i="4" s="1"/>
  <c r="G284" i="4" a="1"/>
  <c r="G284" i="4" s="1"/>
  <c r="F284" i="4" a="1"/>
  <c r="F284" i="4" s="1"/>
  <c r="E284" i="4" a="1"/>
  <c r="E284" i="4" s="1"/>
  <c r="D284" i="4" a="1"/>
  <c r="D284" i="4" s="1"/>
  <c r="C284" i="4" a="1"/>
  <c r="C284" i="4" s="1"/>
  <c r="R283" i="4" a="1"/>
  <c r="R283" i="4" s="1"/>
  <c r="Q283" i="4" a="1"/>
  <c r="Q283" i="4" s="1"/>
  <c r="P283" i="4" a="1"/>
  <c r="P283" i="4" s="1"/>
  <c r="O283" i="4" a="1"/>
  <c r="O283" i="4" s="1"/>
  <c r="N283" i="4" a="1"/>
  <c r="N283" i="4" s="1"/>
  <c r="M283" i="4" a="1"/>
  <c r="M283" i="4" s="1"/>
  <c r="L283" i="4" a="1"/>
  <c r="L283" i="4" s="1"/>
  <c r="K283" i="4" a="1"/>
  <c r="K283" i="4" s="1"/>
  <c r="J283" i="4" a="1"/>
  <c r="J283" i="4" s="1"/>
  <c r="I283" i="4" a="1"/>
  <c r="I283" i="4" s="1"/>
  <c r="H283" i="4" a="1"/>
  <c r="H283" i="4" s="1"/>
  <c r="G283" i="4" a="1"/>
  <c r="G283" i="4" s="1"/>
  <c r="F283" i="4" a="1"/>
  <c r="F283" i="4" s="1"/>
  <c r="E283" i="4" a="1"/>
  <c r="E283" i="4" s="1"/>
  <c r="D283" i="4" a="1"/>
  <c r="D283" i="4" s="1"/>
  <c r="C283" i="4" a="1"/>
  <c r="C283" i="4" s="1"/>
  <c r="R282" i="4" a="1"/>
  <c r="R282" i="4" s="1"/>
  <c r="Q282" i="4" a="1"/>
  <c r="Q282" i="4" s="1"/>
  <c r="P282" i="4" a="1"/>
  <c r="P282" i="4" s="1"/>
  <c r="O282" i="4" a="1"/>
  <c r="O282" i="4" s="1"/>
  <c r="N282" i="4" a="1"/>
  <c r="N282" i="4" s="1"/>
  <c r="M282" i="4" a="1"/>
  <c r="M282" i="4" s="1"/>
  <c r="L282" i="4" a="1"/>
  <c r="L282" i="4" s="1"/>
  <c r="K282" i="4" a="1"/>
  <c r="K282" i="4" s="1"/>
  <c r="J282" i="4" a="1"/>
  <c r="J282" i="4" s="1"/>
  <c r="I282" i="4" a="1"/>
  <c r="I282" i="4" s="1"/>
  <c r="H282" i="4" a="1"/>
  <c r="H282" i="4" s="1"/>
  <c r="G282" i="4" a="1"/>
  <c r="G282" i="4" s="1"/>
  <c r="F282" i="4" a="1"/>
  <c r="F282" i="4" s="1"/>
  <c r="E282" i="4" a="1"/>
  <c r="E282" i="4" s="1"/>
  <c r="D282" i="4" a="1"/>
  <c r="D282" i="4" s="1"/>
  <c r="C282" i="4" a="1"/>
  <c r="C282" i="4" s="1"/>
  <c r="R281" i="4" a="1"/>
  <c r="R281" i="4" s="1"/>
  <c r="Q281" i="4" a="1"/>
  <c r="Q281" i="4" s="1"/>
  <c r="P281" i="4" a="1"/>
  <c r="P281" i="4" s="1"/>
  <c r="O281" i="4" a="1"/>
  <c r="O281" i="4" s="1"/>
  <c r="N281" i="4" a="1"/>
  <c r="N281" i="4" s="1"/>
  <c r="M281" i="4" a="1"/>
  <c r="M281" i="4" s="1"/>
  <c r="L281" i="4" a="1"/>
  <c r="L281" i="4" s="1"/>
  <c r="K281" i="4" a="1"/>
  <c r="K281" i="4" s="1"/>
  <c r="J281" i="4" a="1"/>
  <c r="J281" i="4" s="1"/>
  <c r="I281" i="4" a="1"/>
  <c r="I281" i="4" s="1"/>
  <c r="H281" i="4" a="1"/>
  <c r="H281" i="4" s="1"/>
  <c r="G281" i="4" a="1"/>
  <c r="G281" i="4" s="1"/>
  <c r="F281" i="4" a="1"/>
  <c r="F281" i="4" s="1"/>
  <c r="E281" i="4" a="1"/>
  <c r="E281" i="4" s="1"/>
  <c r="D281" i="4" a="1"/>
  <c r="D281" i="4" s="1"/>
  <c r="C281" i="4" a="1"/>
  <c r="C281" i="4" s="1"/>
  <c r="R280" i="4" a="1"/>
  <c r="R280" i="4" s="1"/>
  <c r="Q280" i="4" a="1"/>
  <c r="Q280" i="4" s="1"/>
  <c r="P280" i="4" a="1"/>
  <c r="P280" i="4" s="1"/>
  <c r="O280" i="4" a="1"/>
  <c r="O280" i="4" s="1"/>
  <c r="N280" i="4" a="1"/>
  <c r="N280" i="4" s="1"/>
  <c r="M280" i="4" a="1"/>
  <c r="M280" i="4" s="1"/>
  <c r="L280" i="4" a="1"/>
  <c r="L280" i="4" s="1"/>
  <c r="K280" i="4" a="1"/>
  <c r="K280" i="4" s="1"/>
  <c r="J280" i="4" a="1"/>
  <c r="J280" i="4" s="1"/>
  <c r="I280" i="4" a="1"/>
  <c r="I280" i="4" s="1"/>
  <c r="H280" i="4" a="1"/>
  <c r="H280" i="4" s="1"/>
  <c r="G280" i="4" a="1"/>
  <c r="G280" i="4" s="1"/>
  <c r="F280" i="4" a="1"/>
  <c r="F280" i="4" s="1"/>
  <c r="E280" i="4" a="1"/>
  <c r="E280" i="4" s="1"/>
  <c r="D280" i="4" a="1"/>
  <c r="D280" i="4" s="1"/>
  <c r="C280" i="4" a="1"/>
  <c r="C280" i="4" s="1"/>
  <c r="R279" i="4" a="1"/>
  <c r="R279" i="4" s="1"/>
  <c r="Q279" i="4" a="1"/>
  <c r="Q279" i="4" s="1"/>
  <c r="P279" i="4" a="1"/>
  <c r="P279" i="4" s="1"/>
  <c r="O279" i="4" a="1"/>
  <c r="O279" i="4" s="1"/>
  <c r="N279" i="4" a="1"/>
  <c r="N279" i="4" s="1"/>
  <c r="M279" i="4" a="1"/>
  <c r="M279" i="4" s="1"/>
  <c r="L279" i="4" a="1"/>
  <c r="L279" i="4" s="1"/>
  <c r="K279" i="4" a="1"/>
  <c r="K279" i="4" s="1"/>
  <c r="J279" i="4" a="1"/>
  <c r="J279" i="4" s="1"/>
  <c r="I279" i="4" a="1"/>
  <c r="I279" i="4" s="1"/>
  <c r="H279" i="4" a="1"/>
  <c r="H279" i="4" s="1"/>
  <c r="G279" i="4" a="1"/>
  <c r="G279" i="4" s="1"/>
  <c r="F279" i="4" a="1"/>
  <c r="F279" i="4" s="1"/>
  <c r="E279" i="4" a="1"/>
  <c r="E279" i="4" s="1"/>
  <c r="D279" i="4" a="1"/>
  <c r="D279" i="4" s="1"/>
  <c r="C279" i="4" a="1"/>
  <c r="C279" i="4" s="1"/>
  <c r="R278" i="4" a="1"/>
  <c r="R278" i="4" s="1"/>
  <c r="Q278" i="4" a="1"/>
  <c r="Q278" i="4" s="1"/>
  <c r="P278" i="4" a="1"/>
  <c r="P278" i="4" s="1"/>
  <c r="O278" i="4" a="1"/>
  <c r="O278" i="4" s="1"/>
  <c r="N278" i="4" a="1"/>
  <c r="N278" i="4" s="1"/>
  <c r="M278" i="4" a="1"/>
  <c r="M278" i="4" s="1"/>
  <c r="L278" i="4" a="1"/>
  <c r="L278" i="4" s="1"/>
  <c r="K278" i="4" a="1"/>
  <c r="K278" i="4" s="1"/>
  <c r="J278" i="4" a="1"/>
  <c r="J278" i="4" s="1"/>
  <c r="I278" i="4" a="1"/>
  <c r="I278" i="4" s="1"/>
  <c r="H278" i="4" a="1"/>
  <c r="H278" i="4" s="1"/>
  <c r="G278" i="4" a="1"/>
  <c r="G278" i="4" s="1"/>
  <c r="F278" i="4" a="1"/>
  <c r="F278" i="4" s="1"/>
  <c r="E278" i="4" a="1"/>
  <c r="E278" i="4" s="1"/>
  <c r="D278" i="4" a="1"/>
  <c r="D278" i="4" s="1"/>
  <c r="C278" i="4" a="1"/>
  <c r="C278" i="4" s="1"/>
  <c r="R277" i="4" a="1"/>
  <c r="R277" i="4" s="1"/>
  <c r="Q277" i="4" a="1"/>
  <c r="Q277" i="4" s="1"/>
  <c r="P277" i="4" a="1"/>
  <c r="P277" i="4" s="1"/>
  <c r="O277" i="4" a="1"/>
  <c r="O277" i="4" s="1"/>
  <c r="N277" i="4" a="1"/>
  <c r="N277" i="4" s="1"/>
  <c r="M277" i="4" a="1"/>
  <c r="M277" i="4" s="1"/>
  <c r="L277" i="4" a="1"/>
  <c r="L277" i="4" s="1"/>
  <c r="K277" i="4" a="1"/>
  <c r="K277" i="4" s="1"/>
  <c r="J277" i="4" a="1"/>
  <c r="J277" i="4" s="1"/>
  <c r="I277" i="4" a="1"/>
  <c r="I277" i="4" s="1"/>
  <c r="H277" i="4" a="1"/>
  <c r="H277" i="4" s="1"/>
  <c r="G277" i="4" a="1"/>
  <c r="G277" i="4" s="1"/>
  <c r="F277" i="4" a="1"/>
  <c r="F277" i="4" s="1"/>
  <c r="E277" i="4" a="1"/>
  <c r="E277" i="4" s="1"/>
  <c r="D277" i="4" a="1"/>
  <c r="D277" i="4" s="1"/>
  <c r="C277" i="4" a="1"/>
  <c r="C277" i="4" s="1"/>
  <c r="R276" i="4" a="1"/>
  <c r="R276" i="4" s="1"/>
  <c r="Q276" i="4" a="1"/>
  <c r="Q276" i="4" s="1"/>
  <c r="P276" i="4" a="1"/>
  <c r="P276" i="4" s="1"/>
  <c r="O276" i="4" a="1"/>
  <c r="O276" i="4" s="1"/>
  <c r="N276" i="4" a="1"/>
  <c r="N276" i="4" s="1"/>
  <c r="M276" i="4" a="1"/>
  <c r="M276" i="4" s="1"/>
  <c r="L276" i="4" a="1"/>
  <c r="L276" i="4" s="1"/>
  <c r="K276" i="4" a="1"/>
  <c r="K276" i="4" s="1"/>
  <c r="J276" i="4" a="1"/>
  <c r="J276" i="4" s="1"/>
  <c r="I276" i="4" a="1"/>
  <c r="I276" i="4" s="1"/>
  <c r="H276" i="4" a="1"/>
  <c r="H276" i="4" s="1"/>
  <c r="G276" i="4" a="1"/>
  <c r="G276" i="4" s="1"/>
  <c r="F276" i="4" a="1"/>
  <c r="F276" i="4" s="1"/>
  <c r="E276" i="4" a="1"/>
  <c r="E276" i="4" s="1"/>
  <c r="D276" i="4" a="1"/>
  <c r="D276" i="4" s="1"/>
  <c r="C276" i="4" a="1"/>
  <c r="C276" i="4" s="1"/>
  <c r="R275" i="4" a="1"/>
  <c r="R275" i="4" s="1"/>
  <c r="Q275" i="4" a="1"/>
  <c r="Q275" i="4" s="1"/>
  <c r="P275" i="4" a="1"/>
  <c r="P275" i="4" s="1"/>
  <c r="O275" i="4" a="1"/>
  <c r="O275" i="4" s="1"/>
  <c r="N275" i="4" a="1"/>
  <c r="N275" i="4" s="1"/>
  <c r="M275" i="4" a="1"/>
  <c r="M275" i="4" s="1"/>
  <c r="L275" i="4" a="1"/>
  <c r="L275" i="4" s="1"/>
  <c r="K275" i="4" a="1"/>
  <c r="K275" i="4" s="1"/>
  <c r="J275" i="4" a="1"/>
  <c r="J275" i="4" s="1"/>
  <c r="I275" i="4" a="1"/>
  <c r="I275" i="4" s="1"/>
  <c r="H275" i="4" a="1"/>
  <c r="H275" i="4" s="1"/>
  <c r="G275" i="4" a="1"/>
  <c r="G275" i="4" s="1"/>
  <c r="F275" i="4" a="1"/>
  <c r="F275" i="4" s="1"/>
  <c r="E275" i="4" a="1"/>
  <c r="E275" i="4" s="1"/>
  <c r="D275" i="4" a="1"/>
  <c r="D275" i="4" s="1"/>
  <c r="C275" i="4" a="1"/>
  <c r="C275" i="4" s="1"/>
  <c r="R274" i="4" a="1"/>
  <c r="R274" i="4" s="1"/>
  <c r="Q274" i="4" a="1"/>
  <c r="Q274" i="4" s="1"/>
  <c r="P274" i="4" a="1"/>
  <c r="P274" i="4" s="1"/>
  <c r="O274" i="4" a="1"/>
  <c r="O274" i="4" s="1"/>
  <c r="N274" i="4" a="1"/>
  <c r="N274" i="4" s="1"/>
  <c r="M274" i="4" a="1"/>
  <c r="M274" i="4" s="1"/>
  <c r="L274" i="4" a="1"/>
  <c r="L274" i="4" s="1"/>
  <c r="K274" i="4" a="1"/>
  <c r="K274" i="4" s="1"/>
  <c r="J274" i="4" a="1"/>
  <c r="J274" i="4" s="1"/>
  <c r="I274" i="4" a="1"/>
  <c r="I274" i="4" s="1"/>
  <c r="H274" i="4" a="1"/>
  <c r="H274" i="4" s="1"/>
  <c r="G274" i="4" a="1"/>
  <c r="G274" i="4" s="1"/>
  <c r="F274" i="4" a="1"/>
  <c r="F274" i="4" s="1"/>
  <c r="E274" i="4" a="1"/>
  <c r="E274" i="4" s="1"/>
  <c r="D274" i="4" a="1"/>
  <c r="D274" i="4" s="1"/>
  <c r="C274" i="4" a="1"/>
  <c r="C274" i="4" s="1"/>
  <c r="R273" i="4" a="1"/>
  <c r="R273" i="4" s="1"/>
  <c r="Q273" i="4" a="1"/>
  <c r="Q273" i="4" s="1"/>
  <c r="P273" i="4" a="1"/>
  <c r="P273" i="4" s="1"/>
  <c r="O273" i="4" a="1"/>
  <c r="O273" i="4" s="1"/>
  <c r="N273" i="4" a="1"/>
  <c r="N273" i="4" s="1"/>
  <c r="M273" i="4" a="1"/>
  <c r="M273" i="4" s="1"/>
  <c r="L273" i="4" a="1"/>
  <c r="L273" i="4" s="1"/>
  <c r="K273" i="4" a="1"/>
  <c r="K273" i="4" s="1"/>
  <c r="J273" i="4" a="1"/>
  <c r="J273" i="4" s="1"/>
  <c r="I273" i="4" a="1"/>
  <c r="I273" i="4" s="1"/>
  <c r="H273" i="4" a="1"/>
  <c r="H273" i="4" s="1"/>
  <c r="G273" i="4" a="1"/>
  <c r="G273" i="4" s="1"/>
  <c r="F273" i="4" a="1"/>
  <c r="F273" i="4" s="1"/>
  <c r="E273" i="4" a="1"/>
  <c r="E273" i="4" s="1"/>
  <c r="D273" i="4" a="1"/>
  <c r="D273" i="4" s="1"/>
  <c r="C273" i="4" a="1"/>
  <c r="C273" i="4" s="1"/>
  <c r="R272" i="4" a="1"/>
  <c r="R272" i="4" s="1"/>
  <c r="Q272" i="4" a="1"/>
  <c r="Q272" i="4" s="1"/>
  <c r="P272" i="4" a="1"/>
  <c r="P272" i="4" s="1"/>
  <c r="O272" i="4" a="1"/>
  <c r="O272" i="4" s="1"/>
  <c r="N272" i="4" a="1"/>
  <c r="N272" i="4" s="1"/>
  <c r="M272" i="4" a="1"/>
  <c r="M272" i="4" s="1"/>
  <c r="L272" i="4" a="1"/>
  <c r="L272" i="4" s="1"/>
  <c r="K272" i="4" a="1"/>
  <c r="K272" i="4" s="1"/>
  <c r="J272" i="4" a="1"/>
  <c r="J272" i="4" s="1"/>
  <c r="I272" i="4" a="1"/>
  <c r="I272" i="4" s="1"/>
  <c r="H272" i="4" a="1"/>
  <c r="H272" i="4" s="1"/>
  <c r="G272" i="4" a="1"/>
  <c r="G272" i="4" s="1"/>
  <c r="F272" i="4" a="1"/>
  <c r="F272" i="4" s="1"/>
  <c r="E272" i="4" a="1"/>
  <c r="E272" i="4" s="1"/>
  <c r="D272" i="4" a="1"/>
  <c r="D272" i="4" s="1"/>
  <c r="C272" i="4" a="1"/>
  <c r="C272" i="4" s="1"/>
  <c r="R271" i="4" a="1"/>
  <c r="R271" i="4" s="1"/>
  <c r="Q271" i="4" a="1"/>
  <c r="Q271" i="4" s="1"/>
  <c r="P271" i="4" a="1"/>
  <c r="P271" i="4" s="1"/>
  <c r="O271" i="4" a="1"/>
  <c r="O271" i="4" s="1"/>
  <c r="N271" i="4" a="1"/>
  <c r="N271" i="4" s="1"/>
  <c r="M271" i="4" a="1"/>
  <c r="M271" i="4" s="1"/>
  <c r="L271" i="4" a="1"/>
  <c r="L271" i="4" s="1"/>
  <c r="K271" i="4" a="1"/>
  <c r="K271" i="4" s="1"/>
  <c r="J271" i="4" a="1"/>
  <c r="J271" i="4" s="1"/>
  <c r="I271" i="4" a="1"/>
  <c r="I271" i="4" s="1"/>
  <c r="H271" i="4" a="1"/>
  <c r="H271" i="4" s="1"/>
  <c r="G271" i="4" a="1"/>
  <c r="G271" i="4" s="1"/>
  <c r="F271" i="4" a="1"/>
  <c r="F271" i="4" s="1"/>
  <c r="E271" i="4" a="1"/>
  <c r="E271" i="4" s="1"/>
  <c r="D271" i="4" a="1"/>
  <c r="D271" i="4" s="1"/>
  <c r="C271" i="4" a="1"/>
  <c r="C271" i="4" s="1"/>
  <c r="R270" i="4" a="1"/>
  <c r="R270" i="4" s="1"/>
  <c r="Q270" i="4" a="1"/>
  <c r="Q270" i="4" s="1"/>
  <c r="P270" i="4" a="1"/>
  <c r="P270" i="4" s="1"/>
  <c r="O270" i="4" a="1"/>
  <c r="O270" i="4" s="1"/>
  <c r="N270" i="4" a="1"/>
  <c r="N270" i="4" s="1"/>
  <c r="M270" i="4" a="1"/>
  <c r="M270" i="4" s="1"/>
  <c r="L270" i="4" a="1"/>
  <c r="L270" i="4" s="1"/>
  <c r="K270" i="4" a="1"/>
  <c r="K270" i="4" s="1"/>
  <c r="J270" i="4" a="1"/>
  <c r="J270" i="4" s="1"/>
  <c r="I270" i="4" a="1"/>
  <c r="I270" i="4" s="1"/>
  <c r="H270" i="4" a="1"/>
  <c r="H270" i="4" s="1"/>
  <c r="G270" i="4" a="1"/>
  <c r="G270" i="4" s="1"/>
  <c r="F270" i="4" a="1"/>
  <c r="F270" i="4" s="1"/>
  <c r="E270" i="4" a="1"/>
  <c r="E270" i="4" s="1"/>
  <c r="D270" i="4" a="1"/>
  <c r="D270" i="4" s="1"/>
  <c r="C270" i="4" a="1"/>
  <c r="C270" i="4" s="1"/>
  <c r="R269" i="4" a="1"/>
  <c r="R269" i="4" s="1"/>
  <c r="Q269" i="4" a="1"/>
  <c r="Q269" i="4" s="1"/>
  <c r="P269" i="4" a="1"/>
  <c r="P269" i="4" s="1"/>
  <c r="O269" i="4" a="1"/>
  <c r="O269" i="4" s="1"/>
  <c r="N269" i="4" a="1"/>
  <c r="N269" i="4" s="1"/>
  <c r="M269" i="4" a="1"/>
  <c r="M269" i="4" s="1"/>
  <c r="L269" i="4" a="1"/>
  <c r="L269" i="4" s="1"/>
  <c r="K269" i="4" a="1"/>
  <c r="K269" i="4" s="1"/>
  <c r="J269" i="4" a="1"/>
  <c r="J269" i="4" s="1"/>
  <c r="I269" i="4" a="1"/>
  <c r="I269" i="4" s="1"/>
  <c r="H269" i="4" a="1"/>
  <c r="H269" i="4" s="1"/>
  <c r="G269" i="4" a="1"/>
  <c r="G269" i="4" s="1"/>
  <c r="F269" i="4" a="1"/>
  <c r="F269" i="4" s="1"/>
  <c r="E269" i="4" a="1"/>
  <c r="E269" i="4" s="1"/>
  <c r="D269" i="4" a="1"/>
  <c r="D269" i="4" s="1"/>
  <c r="C269" i="4" a="1"/>
  <c r="C269" i="4" s="1"/>
  <c r="R268" i="4" a="1"/>
  <c r="R268" i="4" s="1"/>
  <c r="Q268" i="4" a="1"/>
  <c r="Q268" i="4" s="1"/>
  <c r="P268" i="4" a="1"/>
  <c r="P268" i="4" s="1"/>
  <c r="O268" i="4" a="1"/>
  <c r="O268" i="4" s="1"/>
  <c r="N268" i="4" a="1"/>
  <c r="N268" i="4" s="1"/>
  <c r="M268" i="4" a="1"/>
  <c r="M268" i="4" s="1"/>
  <c r="L268" i="4" a="1"/>
  <c r="L268" i="4" s="1"/>
  <c r="K268" i="4" a="1"/>
  <c r="K268" i="4" s="1"/>
  <c r="J268" i="4" a="1"/>
  <c r="J268" i="4" s="1"/>
  <c r="I268" i="4" a="1"/>
  <c r="I268" i="4" s="1"/>
  <c r="H268" i="4" a="1"/>
  <c r="H268" i="4" s="1"/>
  <c r="G268" i="4" a="1"/>
  <c r="G268" i="4" s="1"/>
  <c r="F268" i="4" a="1"/>
  <c r="F268" i="4" s="1"/>
  <c r="E268" i="4" a="1"/>
  <c r="E268" i="4" s="1"/>
  <c r="D268" i="4" a="1"/>
  <c r="D268" i="4" s="1"/>
  <c r="C268" i="4" a="1"/>
  <c r="C268" i="4" s="1"/>
  <c r="R267" i="4" a="1"/>
  <c r="R267" i="4" s="1"/>
  <c r="Q267" i="4" a="1"/>
  <c r="Q267" i="4" s="1"/>
  <c r="P267" i="4" a="1"/>
  <c r="P267" i="4" s="1"/>
  <c r="O267" i="4" a="1"/>
  <c r="O267" i="4" s="1"/>
  <c r="N267" i="4" a="1"/>
  <c r="N267" i="4" s="1"/>
  <c r="M267" i="4" a="1"/>
  <c r="M267" i="4" s="1"/>
  <c r="L267" i="4" a="1"/>
  <c r="L267" i="4" s="1"/>
  <c r="K267" i="4" a="1"/>
  <c r="K267" i="4" s="1"/>
  <c r="J267" i="4" a="1"/>
  <c r="J267" i="4" s="1"/>
  <c r="I267" i="4" a="1"/>
  <c r="I267" i="4" s="1"/>
  <c r="H267" i="4" a="1"/>
  <c r="H267" i="4" s="1"/>
  <c r="G267" i="4" a="1"/>
  <c r="G267" i="4" s="1"/>
  <c r="F267" i="4" a="1"/>
  <c r="F267" i="4" s="1"/>
  <c r="E267" i="4" a="1"/>
  <c r="E267" i="4" s="1"/>
  <c r="D267" i="4" a="1"/>
  <c r="D267" i="4" s="1"/>
  <c r="C267" i="4" a="1"/>
  <c r="C267" i="4" s="1"/>
  <c r="R266" i="4" a="1"/>
  <c r="R266" i="4" s="1"/>
  <c r="Q266" i="4" a="1"/>
  <c r="Q266" i="4" s="1"/>
  <c r="P266" i="4" a="1"/>
  <c r="P266" i="4" s="1"/>
  <c r="O266" i="4" a="1"/>
  <c r="O266" i="4" s="1"/>
  <c r="N266" i="4" a="1"/>
  <c r="N266" i="4" s="1"/>
  <c r="M266" i="4" a="1"/>
  <c r="M266" i="4" s="1"/>
  <c r="L266" i="4" a="1"/>
  <c r="L266" i="4" s="1"/>
  <c r="K266" i="4" a="1"/>
  <c r="K266" i="4" s="1"/>
  <c r="J266" i="4" a="1"/>
  <c r="J266" i="4" s="1"/>
  <c r="I266" i="4" a="1"/>
  <c r="I266" i="4" s="1"/>
  <c r="H266" i="4" a="1"/>
  <c r="H266" i="4" s="1"/>
  <c r="G266" i="4" a="1"/>
  <c r="G266" i="4" s="1"/>
  <c r="F266" i="4" a="1"/>
  <c r="F266" i="4" s="1"/>
  <c r="E266" i="4" a="1"/>
  <c r="E266" i="4" s="1"/>
  <c r="D266" i="4" a="1"/>
  <c r="D266" i="4" s="1"/>
  <c r="C266" i="4" a="1"/>
  <c r="C266" i="4" s="1"/>
  <c r="R265" i="4" a="1"/>
  <c r="R265" i="4" s="1"/>
  <c r="Q265" i="4" a="1"/>
  <c r="Q265" i="4" s="1"/>
  <c r="P265" i="4" a="1"/>
  <c r="P265" i="4" s="1"/>
  <c r="O265" i="4" a="1"/>
  <c r="O265" i="4" s="1"/>
  <c r="N265" i="4" a="1"/>
  <c r="N265" i="4" s="1"/>
  <c r="M265" i="4" a="1"/>
  <c r="M265" i="4" s="1"/>
  <c r="L265" i="4" a="1"/>
  <c r="L265" i="4" s="1"/>
  <c r="K265" i="4" a="1"/>
  <c r="K265" i="4" s="1"/>
  <c r="J265" i="4" a="1"/>
  <c r="J265" i="4" s="1"/>
  <c r="I265" i="4" a="1"/>
  <c r="I265" i="4" s="1"/>
  <c r="H265" i="4" a="1"/>
  <c r="H265" i="4" s="1"/>
  <c r="G265" i="4" a="1"/>
  <c r="G265" i="4" s="1"/>
  <c r="F265" i="4" a="1"/>
  <c r="F265" i="4" s="1"/>
  <c r="E265" i="4" a="1"/>
  <c r="E265" i="4" s="1"/>
  <c r="D265" i="4" a="1"/>
  <c r="D265" i="4" s="1"/>
  <c r="C265" i="4" a="1"/>
  <c r="C265" i="4" s="1"/>
  <c r="R264" i="4" a="1"/>
  <c r="R264" i="4" s="1"/>
  <c r="Q264" i="4" a="1"/>
  <c r="Q264" i="4" s="1"/>
  <c r="P264" i="4" a="1"/>
  <c r="P264" i="4" s="1"/>
  <c r="O264" i="4" a="1"/>
  <c r="O264" i="4" s="1"/>
  <c r="N264" i="4" a="1"/>
  <c r="N264" i="4" s="1"/>
  <c r="M264" i="4" a="1"/>
  <c r="M264" i="4" s="1"/>
  <c r="L264" i="4" a="1"/>
  <c r="L264" i="4" s="1"/>
  <c r="K264" i="4" a="1"/>
  <c r="K264" i="4" s="1"/>
  <c r="J264" i="4" a="1"/>
  <c r="J264" i="4" s="1"/>
  <c r="I264" i="4" a="1"/>
  <c r="I264" i="4" s="1"/>
  <c r="H264" i="4" a="1"/>
  <c r="H264" i="4" s="1"/>
  <c r="G264" i="4" a="1"/>
  <c r="G264" i="4" s="1"/>
  <c r="F264" i="4" a="1"/>
  <c r="F264" i="4" s="1"/>
  <c r="E264" i="4" a="1"/>
  <c r="E264" i="4" s="1"/>
  <c r="D264" i="4" a="1"/>
  <c r="D264" i="4" s="1"/>
  <c r="C264" i="4" a="1"/>
  <c r="C264" i="4" s="1"/>
  <c r="R263" i="4" a="1"/>
  <c r="R263" i="4" s="1"/>
  <c r="Q263" i="4" a="1"/>
  <c r="Q263" i="4" s="1"/>
  <c r="P263" i="4" a="1"/>
  <c r="P263" i="4" s="1"/>
  <c r="O263" i="4" a="1"/>
  <c r="O263" i="4" s="1"/>
  <c r="N263" i="4" a="1"/>
  <c r="N263" i="4" s="1"/>
  <c r="M263" i="4" a="1"/>
  <c r="M263" i="4" s="1"/>
  <c r="L263" i="4" a="1"/>
  <c r="L263" i="4" s="1"/>
  <c r="K263" i="4" a="1"/>
  <c r="K263" i="4" s="1"/>
  <c r="J263" i="4" a="1"/>
  <c r="J263" i="4" s="1"/>
  <c r="I263" i="4" a="1"/>
  <c r="I263" i="4" s="1"/>
  <c r="H263" i="4" a="1"/>
  <c r="H263" i="4" s="1"/>
  <c r="G263" i="4" a="1"/>
  <c r="G263" i="4" s="1"/>
  <c r="F263" i="4" a="1"/>
  <c r="F263" i="4" s="1"/>
  <c r="E263" i="4" a="1"/>
  <c r="E263" i="4" s="1"/>
  <c r="D263" i="4" a="1"/>
  <c r="D263" i="4" s="1"/>
  <c r="C263" i="4" a="1"/>
  <c r="C263" i="4" s="1"/>
  <c r="R262" i="4" a="1"/>
  <c r="R262" i="4" s="1"/>
  <c r="Q262" i="4" a="1"/>
  <c r="Q262" i="4" s="1"/>
  <c r="P262" i="4" a="1"/>
  <c r="P262" i="4" s="1"/>
  <c r="O262" i="4" a="1"/>
  <c r="O262" i="4" s="1"/>
  <c r="N262" i="4" a="1"/>
  <c r="N262" i="4" s="1"/>
  <c r="M262" i="4" a="1"/>
  <c r="M262" i="4" s="1"/>
  <c r="L262" i="4" a="1"/>
  <c r="L262" i="4" s="1"/>
  <c r="K262" i="4" a="1"/>
  <c r="K262" i="4" s="1"/>
  <c r="J262" i="4" a="1"/>
  <c r="J262" i="4" s="1"/>
  <c r="I262" i="4" a="1"/>
  <c r="I262" i="4" s="1"/>
  <c r="H262" i="4" a="1"/>
  <c r="H262" i="4" s="1"/>
  <c r="G262" i="4" a="1"/>
  <c r="G262" i="4" s="1"/>
  <c r="F262" i="4" a="1"/>
  <c r="F262" i="4" s="1"/>
  <c r="E262" i="4" a="1"/>
  <c r="E262" i="4" s="1"/>
  <c r="D262" i="4" a="1"/>
  <c r="D262" i="4" s="1"/>
  <c r="C262" i="4" a="1"/>
  <c r="C262" i="4" s="1"/>
  <c r="R261" i="4" a="1"/>
  <c r="R261" i="4" s="1"/>
  <c r="Q261" i="4" a="1"/>
  <c r="Q261" i="4" s="1"/>
  <c r="P261" i="4" a="1"/>
  <c r="P261" i="4" s="1"/>
  <c r="O261" i="4" a="1"/>
  <c r="O261" i="4" s="1"/>
  <c r="N261" i="4" a="1"/>
  <c r="N261" i="4" s="1"/>
  <c r="M261" i="4" a="1"/>
  <c r="M261" i="4" s="1"/>
  <c r="L261" i="4" a="1"/>
  <c r="L261" i="4" s="1"/>
  <c r="K261" i="4" a="1"/>
  <c r="K261" i="4" s="1"/>
  <c r="J261" i="4" a="1"/>
  <c r="J261" i="4" s="1"/>
  <c r="I261" i="4" a="1"/>
  <c r="I261" i="4" s="1"/>
  <c r="H261" i="4" a="1"/>
  <c r="H261" i="4" s="1"/>
  <c r="G261" i="4" a="1"/>
  <c r="G261" i="4" s="1"/>
  <c r="F261" i="4" a="1"/>
  <c r="F261" i="4" s="1"/>
  <c r="E261" i="4" a="1"/>
  <c r="E261" i="4" s="1"/>
  <c r="D261" i="4" a="1"/>
  <c r="D261" i="4" s="1"/>
  <c r="C261" i="4" a="1"/>
  <c r="C261" i="4" s="1"/>
  <c r="R260" i="4" a="1"/>
  <c r="R260" i="4" s="1"/>
  <c r="Q260" i="4" a="1"/>
  <c r="Q260" i="4" s="1"/>
  <c r="P260" i="4" a="1"/>
  <c r="P260" i="4" s="1"/>
  <c r="O260" i="4" a="1"/>
  <c r="O260" i="4" s="1"/>
  <c r="N260" i="4" a="1"/>
  <c r="N260" i="4" s="1"/>
  <c r="M260" i="4" a="1"/>
  <c r="M260" i="4" s="1"/>
  <c r="L260" i="4" a="1"/>
  <c r="L260" i="4" s="1"/>
  <c r="K260" i="4" a="1"/>
  <c r="K260" i="4" s="1"/>
  <c r="J260" i="4" a="1"/>
  <c r="J260" i="4" s="1"/>
  <c r="I260" i="4" a="1"/>
  <c r="I260" i="4" s="1"/>
  <c r="H260" i="4" a="1"/>
  <c r="H260" i="4" s="1"/>
  <c r="G260" i="4" a="1"/>
  <c r="G260" i="4" s="1"/>
  <c r="F260" i="4" a="1"/>
  <c r="F260" i="4" s="1"/>
  <c r="E260" i="4" a="1"/>
  <c r="E260" i="4" s="1"/>
  <c r="D260" i="4" a="1"/>
  <c r="D260" i="4" s="1"/>
  <c r="C260" i="4" a="1"/>
  <c r="C260" i="4" s="1"/>
  <c r="R259" i="4" a="1"/>
  <c r="R259" i="4" s="1"/>
  <c r="Q259" i="4" a="1"/>
  <c r="Q259" i="4" s="1"/>
  <c r="P259" i="4" a="1"/>
  <c r="P259" i="4" s="1"/>
  <c r="O259" i="4" a="1"/>
  <c r="O259" i="4" s="1"/>
  <c r="N259" i="4" a="1"/>
  <c r="N259" i="4" s="1"/>
  <c r="M259" i="4" a="1"/>
  <c r="M259" i="4" s="1"/>
  <c r="L259" i="4" a="1"/>
  <c r="L259" i="4" s="1"/>
  <c r="K259" i="4" a="1"/>
  <c r="K259" i="4" s="1"/>
  <c r="J259" i="4" a="1"/>
  <c r="J259" i="4" s="1"/>
  <c r="I259" i="4" a="1"/>
  <c r="I259" i="4" s="1"/>
  <c r="H259" i="4" a="1"/>
  <c r="H259" i="4" s="1"/>
  <c r="G259" i="4" a="1"/>
  <c r="G259" i="4" s="1"/>
  <c r="F259" i="4" a="1"/>
  <c r="F259" i="4" s="1"/>
  <c r="E259" i="4" a="1"/>
  <c r="E259" i="4" s="1"/>
  <c r="D259" i="4" a="1"/>
  <c r="D259" i="4" s="1"/>
  <c r="C259" i="4" a="1"/>
  <c r="C259" i="4" s="1"/>
  <c r="R258" i="4" a="1"/>
  <c r="R258" i="4" s="1"/>
  <c r="Q258" i="4" a="1"/>
  <c r="Q258" i="4" s="1"/>
  <c r="P258" i="4" a="1"/>
  <c r="P258" i="4" s="1"/>
  <c r="O258" i="4" a="1"/>
  <c r="O258" i="4" s="1"/>
  <c r="N258" i="4" a="1"/>
  <c r="N258" i="4" s="1"/>
  <c r="M258" i="4" a="1"/>
  <c r="M258" i="4" s="1"/>
  <c r="L258" i="4" a="1"/>
  <c r="L258" i="4" s="1"/>
  <c r="K258" i="4" a="1"/>
  <c r="K258" i="4" s="1"/>
  <c r="J258" i="4" a="1"/>
  <c r="J258" i="4" s="1"/>
  <c r="I258" i="4" a="1"/>
  <c r="I258" i="4" s="1"/>
  <c r="H258" i="4" a="1"/>
  <c r="H258" i="4" s="1"/>
  <c r="G258" i="4" a="1"/>
  <c r="G258" i="4" s="1"/>
  <c r="F258" i="4" a="1"/>
  <c r="F258" i="4" s="1"/>
  <c r="E258" i="4" a="1"/>
  <c r="E258" i="4" s="1"/>
  <c r="D258" i="4" a="1"/>
  <c r="D258" i="4" s="1"/>
  <c r="C258" i="4" a="1"/>
  <c r="C258" i="4" s="1"/>
  <c r="R257" i="4" a="1"/>
  <c r="R257" i="4" s="1"/>
  <c r="Q257" i="4" a="1"/>
  <c r="Q257" i="4" s="1"/>
  <c r="P257" i="4" a="1"/>
  <c r="P257" i="4" s="1"/>
  <c r="O257" i="4" a="1"/>
  <c r="O257" i="4" s="1"/>
  <c r="N257" i="4" a="1"/>
  <c r="N257" i="4" s="1"/>
  <c r="M257" i="4" a="1"/>
  <c r="M257" i="4" s="1"/>
  <c r="L257" i="4" a="1"/>
  <c r="L257" i="4" s="1"/>
  <c r="K257" i="4" a="1"/>
  <c r="K257" i="4" s="1"/>
  <c r="J257" i="4" a="1"/>
  <c r="J257" i="4" s="1"/>
  <c r="I257" i="4" a="1"/>
  <c r="I257" i="4" s="1"/>
  <c r="H257" i="4" a="1"/>
  <c r="H257" i="4" s="1"/>
  <c r="G257" i="4" a="1"/>
  <c r="G257" i="4" s="1"/>
  <c r="F257" i="4" a="1"/>
  <c r="F257" i="4" s="1"/>
  <c r="E257" i="4" a="1"/>
  <c r="E257" i="4" s="1"/>
  <c r="D257" i="4" a="1"/>
  <c r="D257" i="4" s="1"/>
  <c r="C257" i="4" a="1"/>
  <c r="C257" i="4" s="1"/>
  <c r="R256" i="4" a="1"/>
  <c r="R256" i="4" s="1"/>
  <c r="Q256" i="4" a="1"/>
  <c r="Q256" i="4" s="1"/>
  <c r="P256" i="4" a="1"/>
  <c r="P256" i="4" s="1"/>
  <c r="O256" i="4" a="1"/>
  <c r="O256" i="4" s="1"/>
  <c r="N256" i="4" a="1"/>
  <c r="N256" i="4" s="1"/>
  <c r="M256" i="4" a="1"/>
  <c r="M256" i="4" s="1"/>
  <c r="L256" i="4" a="1"/>
  <c r="L256" i="4" s="1"/>
  <c r="K256" i="4" a="1"/>
  <c r="K256" i="4" s="1"/>
  <c r="J256" i="4" a="1"/>
  <c r="J256" i="4" s="1"/>
  <c r="I256" i="4" a="1"/>
  <c r="I256" i="4" s="1"/>
  <c r="H256" i="4" a="1"/>
  <c r="H256" i="4" s="1"/>
  <c r="G256" i="4" a="1"/>
  <c r="G256" i="4" s="1"/>
  <c r="F256" i="4" a="1"/>
  <c r="F256" i="4" s="1"/>
  <c r="E256" i="4" a="1"/>
  <c r="E256" i="4" s="1"/>
  <c r="D256" i="4" a="1"/>
  <c r="D256" i="4" s="1"/>
  <c r="C256" i="4" a="1"/>
  <c r="C256" i="4" s="1"/>
  <c r="R250" i="4" a="1"/>
  <c r="R250" i="4" s="1"/>
  <c r="Q250" i="4" a="1"/>
  <c r="Q250" i="4" s="1"/>
  <c r="P250" i="4" a="1"/>
  <c r="P250" i="4" s="1"/>
  <c r="O250" i="4" a="1"/>
  <c r="O250" i="4" s="1"/>
  <c r="N250" i="4" a="1"/>
  <c r="N250" i="4" s="1"/>
  <c r="M250" i="4" a="1"/>
  <c r="M250" i="4" s="1"/>
  <c r="L250" i="4" a="1"/>
  <c r="L250" i="4" s="1"/>
  <c r="K250" i="4" a="1"/>
  <c r="K250" i="4" s="1"/>
  <c r="J250" i="4" a="1"/>
  <c r="J250" i="4" s="1"/>
  <c r="I250" i="4" a="1"/>
  <c r="I250" i="4" s="1"/>
  <c r="H250" i="4" a="1"/>
  <c r="H250" i="4" s="1"/>
  <c r="G250" i="4" a="1"/>
  <c r="G250" i="4" s="1"/>
  <c r="F250" i="4" a="1"/>
  <c r="F250" i="4" s="1"/>
  <c r="E250" i="4" a="1"/>
  <c r="E250" i="4" s="1"/>
  <c r="D250" i="4" a="1"/>
  <c r="D250" i="4" s="1"/>
  <c r="C250" i="4" a="1"/>
  <c r="C250" i="4" s="1"/>
  <c r="R249" i="4" a="1"/>
  <c r="R249" i="4" s="1"/>
  <c r="Q249" i="4" a="1"/>
  <c r="Q249" i="4" s="1"/>
  <c r="P249" i="4" a="1"/>
  <c r="P249" i="4" s="1"/>
  <c r="O249" i="4" a="1"/>
  <c r="O249" i="4" s="1"/>
  <c r="N249" i="4" a="1"/>
  <c r="N249" i="4" s="1"/>
  <c r="M249" i="4" a="1"/>
  <c r="M249" i="4" s="1"/>
  <c r="L249" i="4" a="1"/>
  <c r="L249" i="4" s="1"/>
  <c r="K249" i="4" a="1"/>
  <c r="K249" i="4" s="1"/>
  <c r="J249" i="4" a="1"/>
  <c r="J249" i="4" s="1"/>
  <c r="I249" i="4" a="1"/>
  <c r="I249" i="4" s="1"/>
  <c r="H249" i="4" a="1"/>
  <c r="H249" i="4" s="1"/>
  <c r="G249" i="4" a="1"/>
  <c r="G249" i="4" s="1"/>
  <c r="F249" i="4" a="1"/>
  <c r="F249" i="4" s="1"/>
  <c r="E249" i="4" a="1"/>
  <c r="E249" i="4" s="1"/>
  <c r="D249" i="4" a="1"/>
  <c r="D249" i="4" s="1"/>
  <c r="C249" i="4" a="1"/>
  <c r="C249" i="4" s="1"/>
  <c r="R248" i="4" a="1"/>
  <c r="R248" i="4" s="1"/>
  <c r="Q248" i="4" a="1"/>
  <c r="Q248" i="4" s="1"/>
  <c r="P248" i="4" a="1"/>
  <c r="P248" i="4" s="1"/>
  <c r="O248" i="4" a="1"/>
  <c r="O248" i="4" s="1"/>
  <c r="N248" i="4" a="1"/>
  <c r="N248" i="4" s="1"/>
  <c r="M248" i="4" a="1"/>
  <c r="M248" i="4" s="1"/>
  <c r="L248" i="4" a="1"/>
  <c r="L248" i="4" s="1"/>
  <c r="K248" i="4" a="1"/>
  <c r="K248" i="4" s="1"/>
  <c r="J248" i="4" a="1"/>
  <c r="J248" i="4" s="1"/>
  <c r="I248" i="4" a="1"/>
  <c r="I248" i="4" s="1"/>
  <c r="H248" i="4" a="1"/>
  <c r="H248" i="4" s="1"/>
  <c r="G248" i="4" a="1"/>
  <c r="G248" i="4" s="1"/>
  <c r="F248" i="4" a="1"/>
  <c r="F248" i="4" s="1"/>
  <c r="E248" i="4" a="1"/>
  <c r="E248" i="4" s="1"/>
  <c r="D248" i="4" a="1"/>
  <c r="D248" i="4" s="1"/>
  <c r="C248" i="4" a="1"/>
  <c r="C248" i="4" s="1"/>
  <c r="R247" i="4" a="1"/>
  <c r="R247" i="4" s="1"/>
  <c r="Q247" i="4" a="1"/>
  <c r="Q247" i="4" s="1"/>
  <c r="P247" i="4" a="1"/>
  <c r="P247" i="4" s="1"/>
  <c r="O247" i="4" a="1"/>
  <c r="O247" i="4" s="1"/>
  <c r="N247" i="4" a="1"/>
  <c r="N247" i="4" s="1"/>
  <c r="M247" i="4" a="1"/>
  <c r="M247" i="4" s="1"/>
  <c r="L247" i="4" a="1"/>
  <c r="L247" i="4" s="1"/>
  <c r="K247" i="4" a="1"/>
  <c r="K247" i="4" s="1"/>
  <c r="J247" i="4" a="1"/>
  <c r="J247" i="4" s="1"/>
  <c r="I247" i="4" a="1"/>
  <c r="I247" i="4" s="1"/>
  <c r="H247" i="4" a="1"/>
  <c r="H247" i="4" s="1"/>
  <c r="G247" i="4" a="1"/>
  <c r="G247" i="4" s="1"/>
  <c r="F247" i="4" a="1"/>
  <c r="F247" i="4" s="1"/>
  <c r="E247" i="4" a="1"/>
  <c r="E247" i="4" s="1"/>
  <c r="D247" i="4" a="1"/>
  <c r="D247" i="4" s="1"/>
  <c r="C247" i="4" a="1"/>
  <c r="C247" i="4" s="1"/>
  <c r="R246" i="4" a="1"/>
  <c r="R246" i="4" s="1"/>
  <c r="Q246" i="4" a="1"/>
  <c r="Q246" i="4" s="1"/>
  <c r="P246" i="4" a="1"/>
  <c r="P246" i="4" s="1"/>
  <c r="O246" i="4" a="1"/>
  <c r="O246" i="4" s="1"/>
  <c r="N246" i="4" a="1"/>
  <c r="N246" i="4" s="1"/>
  <c r="M246" i="4" a="1"/>
  <c r="M246" i="4" s="1"/>
  <c r="L246" i="4" a="1"/>
  <c r="L246" i="4" s="1"/>
  <c r="K246" i="4" a="1"/>
  <c r="K246" i="4" s="1"/>
  <c r="J246" i="4" a="1"/>
  <c r="J246" i="4" s="1"/>
  <c r="I246" i="4" a="1"/>
  <c r="I246" i="4" s="1"/>
  <c r="H246" i="4" a="1"/>
  <c r="H246" i="4" s="1"/>
  <c r="G246" i="4" a="1"/>
  <c r="G246" i="4" s="1"/>
  <c r="F246" i="4" a="1"/>
  <c r="F246" i="4" s="1"/>
  <c r="E246" i="4" a="1"/>
  <c r="E246" i="4" s="1"/>
  <c r="D246" i="4" a="1"/>
  <c r="D246" i="4" s="1"/>
  <c r="C246" i="4" a="1"/>
  <c r="C246" i="4" s="1"/>
  <c r="R245" i="4" a="1"/>
  <c r="R245" i="4" s="1"/>
  <c r="Q245" i="4" a="1"/>
  <c r="Q245" i="4" s="1"/>
  <c r="P245" i="4" a="1"/>
  <c r="P245" i="4" s="1"/>
  <c r="O245" i="4" a="1"/>
  <c r="O245" i="4" s="1"/>
  <c r="N245" i="4" a="1"/>
  <c r="N245" i="4" s="1"/>
  <c r="M245" i="4" a="1"/>
  <c r="M245" i="4" s="1"/>
  <c r="L245" i="4" a="1"/>
  <c r="L245" i="4" s="1"/>
  <c r="K245" i="4" a="1"/>
  <c r="K245" i="4" s="1"/>
  <c r="J245" i="4" a="1"/>
  <c r="J245" i="4" s="1"/>
  <c r="I245" i="4" a="1"/>
  <c r="I245" i="4" s="1"/>
  <c r="H245" i="4" a="1"/>
  <c r="H245" i="4" s="1"/>
  <c r="G245" i="4" a="1"/>
  <c r="G245" i="4" s="1"/>
  <c r="F245" i="4" a="1"/>
  <c r="F245" i="4" s="1"/>
  <c r="E245" i="4" a="1"/>
  <c r="E245" i="4" s="1"/>
  <c r="D245" i="4" a="1"/>
  <c r="D245" i="4" s="1"/>
  <c r="C245" i="4" a="1"/>
  <c r="C245" i="4" s="1"/>
  <c r="R244" i="4" a="1"/>
  <c r="R244" i="4" s="1"/>
  <c r="Q244" i="4" a="1"/>
  <c r="Q244" i="4" s="1"/>
  <c r="P244" i="4" a="1"/>
  <c r="P244" i="4" s="1"/>
  <c r="O244" i="4" a="1"/>
  <c r="O244" i="4" s="1"/>
  <c r="N244" i="4" a="1"/>
  <c r="N244" i="4" s="1"/>
  <c r="M244" i="4" a="1"/>
  <c r="M244" i="4" s="1"/>
  <c r="L244" i="4" a="1"/>
  <c r="L244" i="4" s="1"/>
  <c r="K244" i="4" a="1"/>
  <c r="K244" i="4" s="1"/>
  <c r="J244" i="4" a="1"/>
  <c r="J244" i="4" s="1"/>
  <c r="I244" i="4" a="1"/>
  <c r="I244" i="4" s="1"/>
  <c r="H244" i="4" a="1"/>
  <c r="H244" i="4" s="1"/>
  <c r="G244" i="4" a="1"/>
  <c r="G244" i="4" s="1"/>
  <c r="F244" i="4" a="1"/>
  <c r="F244" i="4" s="1"/>
  <c r="E244" i="4" a="1"/>
  <c r="E244" i="4" s="1"/>
  <c r="D244" i="4" a="1"/>
  <c r="D244" i="4" s="1"/>
  <c r="C244" i="4" a="1"/>
  <c r="C244" i="4" s="1"/>
  <c r="R243" i="4" a="1"/>
  <c r="R243" i="4" s="1"/>
  <c r="Q243" i="4" a="1"/>
  <c r="Q243" i="4" s="1"/>
  <c r="P243" i="4" a="1"/>
  <c r="P243" i="4" s="1"/>
  <c r="O243" i="4" a="1"/>
  <c r="O243" i="4" s="1"/>
  <c r="N243" i="4" a="1"/>
  <c r="N243" i="4" s="1"/>
  <c r="M243" i="4" a="1"/>
  <c r="M243" i="4" s="1"/>
  <c r="L243" i="4" a="1"/>
  <c r="L243" i="4" s="1"/>
  <c r="K243" i="4" a="1"/>
  <c r="K243" i="4" s="1"/>
  <c r="J243" i="4" a="1"/>
  <c r="J243" i="4" s="1"/>
  <c r="I243" i="4" a="1"/>
  <c r="I243" i="4" s="1"/>
  <c r="H243" i="4" a="1"/>
  <c r="H243" i="4" s="1"/>
  <c r="G243" i="4" a="1"/>
  <c r="G243" i="4" s="1"/>
  <c r="F243" i="4" a="1"/>
  <c r="F243" i="4" s="1"/>
  <c r="E243" i="4" a="1"/>
  <c r="E243" i="4" s="1"/>
  <c r="D243" i="4" a="1"/>
  <c r="D243" i="4" s="1"/>
  <c r="C243" i="4" a="1"/>
  <c r="C243" i="4" s="1"/>
  <c r="R242" i="4" a="1"/>
  <c r="R242" i="4" s="1"/>
  <c r="Q242" i="4" a="1"/>
  <c r="Q242" i="4" s="1"/>
  <c r="P242" i="4" a="1"/>
  <c r="P242" i="4" s="1"/>
  <c r="O242" i="4" a="1"/>
  <c r="O242" i="4" s="1"/>
  <c r="N242" i="4" a="1"/>
  <c r="N242" i="4" s="1"/>
  <c r="M242" i="4" a="1"/>
  <c r="M242" i="4" s="1"/>
  <c r="L242" i="4" a="1"/>
  <c r="L242" i="4" s="1"/>
  <c r="K242" i="4" a="1"/>
  <c r="K242" i="4" s="1"/>
  <c r="J242" i="4" a="1"/>
  <c r="J242" i="4" s="1"/>
  <c r="I242" i="4" a="1"/>
  <c r="I242" i="4" s="1"/>
  <c r="H242" i="4" a="1"/>
  <c r="H242" i="4" s="1"/>
  <c r="G242" i="4" a="1"/>
  <c r="G242" i="4" s="1"/>
  <c r="F242" i="4" a="1"/>
  <c r="F242" i="4" s="1"/>
  <c r="E242" i="4" a="1"/>
  <c r="E242" i="4" s="1"/>
  <c r="D242" i="4" a="1"/>
  <c r="D242" i="4" s="1"/>
  <c r="C242" i="4" a="1"/>
  <c r="C242" i="4" s="1"/>
  <c r="R241" i="4" a="1"/>
  <c r="R241" i="4" s="1"/>
  <c r="Q241" i="4" a="1"/>
  <c r="Q241" i="4" s="1"/>
  <c r="P241" i="4" a="1"/>
  <c r="P241" i="4" s="1"/>
  <c r="O241" i="4" a="1"/>
  <c r="O241" i="4" s="1"/>
  <c r="N241" i="4" a="1"/>
  <c r="N241" i="4" s="1"/>
  <c r="M241" i="4" a="1"/>
  <c r="M241" i="4" s="1"/>
  <c r="L241" i="4" a="1"/>
  <c r="L241" i="4" s="1"/>
  <c r="K241" i="4" a="1"/>
  <c r="K241" i="4" s="1"/>
  <c r="J241" i="4" a="1"/>
  <c r="J241" i="4" s="1"/>
  <c r="I241" i="4" a="1"/>
  <c r="I241" i="4" s="1"/>
  <c r="H241" i="4" a="1"/>
  <c r="H241" i="4" s="1"/>
  <c r="G241" i="4" a="1"/>
  <c r="G241" i="4" s="1"/>
  <c r="F241" i="4" a="1"/>
  <c r="F241" i="4" s="1"/>
  <c r="E241" i="4" a="1"/>
  <c r="E241" i="4" s="1"/>
  <c r="D241" i="4" a="1"/>
  <c r="D241" i="4" s="1"/>
  <c r="C241" i="4" a="1"/>
  <c r="C241" i="4" s="1"/>
  <c r="R240" i="4" a="1"/>
  <c r="R240" i="4" s="1"/>
  <c r="Q240" i="4" a="1"/>
  <c r="Q240" i="4" s="1"/>
  <c r="P240" i="4" a="1"/>
  <c r="P240" i="4" s="1"/>
  <c r="O240" i="4" a="1"/>
  <c r="O240" i="4" s="1"/>
  <c r="N240" i="4" a="1"/>
  <c r="N240" i="4" s="1"/>
  <c r="M240" i="4" a="1"/>
  <c r="M240" i="4" s="1"/>
  <c r="L240" i="4" a="1"/>
  <c r="L240" i="4" s="1"/>
  <c r="K240" i="4" a="1"/>
  <c r="K240" i="4" s="1"/>
  <c r="J240" i="4" a="1"/>
  <c r="J240" i="4" s="1"/>
  <c r="I240" i="4" a="1"/>
  <c r="I240" i="4" s="1"/>
  <c r="H240" i="4" a="1"/>
  <c r="H240" i="4" s="1"/>
  <c r="G240" i="4" a="1"/>
  <c r="G240" i="4" s="1"/>
  <c r="F240" i="4" a="1"/>
  <c r="F240" i="4" s="1"/>
  <c r="E240" i="4" a="1"/>
  <c r="E240" i="4" s="1"/>
  <c r="D240" i="4" a="1"/>
  <c r="D240" i="4" s="1"/>
  <c r="C240" i="4" a="1"/>
  <c r="C240" i="4" s="1"/>
  <c r="R239" i="4" a="1"/>
  <c r="R239" i="4" s="1"/>
  <c r="Q239" i="4" a="1"/>
  <c r="Q239" i="4" s="1"/>
  <c r="P239" i="4" a="1"/>
  <c r="P239" i="4" s="1"/>
  <c r="O239" i="4" a="1"/>
  <c r="O239" i="4" s="1"/>
  <c r="N239" i="4" a="1"/>
  <c r="N239" i="4" s="1"/>
  <c r="M239" i="4" a="1"/>
  <c r="M239" i="4" s="1"/>
  <c r="L239" i="4" a="1"/>
  <c r="L239" i="4" s="1"/>
  <c r="K239" i="4" a="1"/>
  <c r="K239" i="4" s="1"/>
  <c r="J239" i="4" a="1"/>
  <c r="J239" i="4" s="1"/>
  <c r="I239" i="4" a="1"/>
  <c r="I239" i="4" s="1"/>
  <c r="H239" i="4" a="1"/>
  <c r="H239" i="4" s="1"/>
  <c r="G239" i="4" a="1"/>
  <c r="G239" i="4" s="1"/>
  <c r="F239" i="4" a="1"/>
  <c r="F239" i="4" s="1"/>
  <c r="E239" i="4" a="1"/>
  <c r="E239" i="4" s="1"/>
  <c r="D239" i="4" a="1"/>
  <c r="D239" i="4" s="1"/>
  <c r="C239" i="4" a="1"/>
  <c r="C239" i="4" s="1"/>
  <c r="R238" i="4" a="1"/>
  <c r="R238" i="4" s="1"/>
  <c r="Q238" i="4" a="1"/>
  <c r="Q238" i="4" s="1"/>
  <c r="P238" i="4" a="1"/>
  <c r="P238" i="4" s="1"/>
  <c r="O238" i="4" a="1"/>
  <c r="O238" i="4" s="1"/>
  <c r="N238" i="4" a="1"/>
  <c r="N238" i="4" s="1"/>
  <c r="M238" i="4" a="1"/>
  <c r="M238" i="4" s="1"/>
  <c r="L238" i="4" a="1"/>
  <c r="L238" i="4" s="1"/>
  <c r="K238" i="4" a="1"/>
  <c r="K238" i="4" s="1"/>
  <c r="J238" i="4" a="1"/>
  <c r="J238" i="4" s="1"/>
  <c r="I238" i="4" a="1"/>
  <c r="I238" i="4" s="1"/>
  <c r="H238" i="4" a="1"/>
  <c r="H238" i="4" s="1"/>
  <c r="G238" i="4" a="1"/>
  <c r="G238" i="4" s="1"/>
  <c r="F238" i="4" a="1"/>
  <c r="F238" i="4" s="1"/>
  <c r="E238" i="4" a="1"/>
  <c r="E238" i="4" s="1"/>
  <c r="D238" i="4" a="1"/>
  <c r="D238" i="4" s="1"/>
  <c r="C238" i="4" a="1"/>
  <c r="C238" i="4" s="1"/>
  <c r="R237" i="4" a="1"/>
  <c r="R237" i="4" s="1"/>
  <c r="Q237" i="4" a="1"/>
  <c r="Q237" i="4" s="1"/>
  <c r="P237" i="4" a="1"/>
  <c r="P237" i="4" s="1"/>
  <c r="O237" i="4" a="1"/>
  <c r="O237" i="4" s="1"/>
  <c r="N237" i="4" a="1"/>
  <c r="N237" i="4" s="1"/>
  <c r="M237" i="4" a="1"/>
  <c r="M237" i="4" s="1"/>
  <c r="L237" i="4" a="1"/>
  <c r="L237" i="4" s="1"/>
  <c r="K237" i="4" a="1"/>
  <c r="K237" i="4" s="1"/>
  <c r="J237" i="4" a="1"/>
  <c r="J237" i="4" s="1"/>
  <c r="I237" i="4" a="1"/>
  <c r="I237" i="4" s="1"/>
  <c r="H237" i="4" a="1"/>
  <c r="H237" i="4" s="1"/>
  <c r="G237" i="4" a="1"/>
  <c r="G237" i="4" s="1"/>
  <c r="F237" i="4" a="1"/>
  <c r="F237" i="4" s="1"/>
  <c r="E237" i="4" a="1"/>
  <c r="E237" i="4" s="1"/>
  <c r="D237" i="4" a="1"/>
  <c r="D237" i="4" s="1"/>
  <c r="C237" i="4" a="1"/>
  <c r="C237" i="4" s="1"/>
  <c r="R236" i="4" a="1"/>
  <c r="R236" i="4" s="1"/>
  <c r="Q236" i="4" a="1"/>
  <c r="Q236" i="4" s="1"/>
  <c r="P236" i="4" a="1"/>
  <c r="P236" i="4" s="1"/>
  <c r="O236" i="4" a="1"/>
  <c r="O236" i="4" s="1"/>
  <c r="N236" i="4" a="1"/>
  <c r="N236" i="4" s="1"/>
  <c r="M236" i="4" a="1"/>
  <c r="M236" i="4" s="1"/>
  <c r="L236" i="4" a="1"/>
  <c r="L236" i="4" s="1"/>
  <c r="K236" i="4" a="1"/>
  <c r="K236" i="4" s="1"/>
  <c r="J236" i="4" a="1"/>
  <c r="J236" i="4" s="1"/>
  <c r="I236" i="4" a="1"/>
  <c r="I236" i="4" s="1"/>
  <c r="H236" i="4" a="1"/>
  <c r="H236" i="4" s="1"/>
  <c r="G236" i="4" a="1"/>
  <c r="G236" i="4" s="1"/>
  <c r="F236" i="4" a="1"/>
  <c r="F236" i="4" s="1"/>
  <c r="E236" i="4" a="1"/>
  <c r="E236" i="4" s="1"/>
  <c r="D236" i="4" a="1"/>
  <c r="D236" i="4" s="1"/>
  <c r="C236" i="4" a="1"/>
  <c r="C236" i="4" s="1"/>
  <c r="R235" i="4" a="1"/>
  <c r="R235" i="4" s="1"/>
  <c r="Q235" i="4" a="1"/>
  <c r="Q235" i="4" s="1"/>
  <c r="P235" i="4" a="1"/>
  <c r="P235" i="4" s="1"/>
  <c r="O235" i="4" a="1"/>
  <c r="O235" i="4" s="1"/>
  <c r="N235" i="4" a="1"/>
  <c r="N235" i="4" s="1"/>
  <c r="M235" i="4" a="1"/>
  <c r="M235" i="4" s="1"/>
  <c r="L235" i="4" a="1"/>
  <c r="L235" i="4" s="1"/>
  <c r="K235" i="4" a="1"/>
  <c r="K235" i="4" s="1"/>
  <c r="J235" i="4" a="1"/>
  <c r="J235" i="4" s="1"/>
  <c r="I235" i="4" a="1"/>
  <c r="I235" i="4" s="1"/>
  <c r="H235" i="4" a="1"/>
  <c r="H235" i="4" s="1"/>
  <c r="G235" i="4" a="1"/>
  <c r="G235" i="4" s="1"/>
  <c r="F235" i="4" a="1"/>
  <c r="F235" i="4" s="1"/>
  <c r="E235" i="4" a="1"/>
  <c r="E235" i="4" s="1"/>
  <c r="D235" i="4" a="1"/>
  <c r="D235" i="4" s="1"/>
  <c r="C235" i="4" a="1"/>
  <c r="C235" i="4" s="1"/>
  <c r="R234" i="4" a="1"/>
  <c r="R234" i="4" s="1"/>
  <c r="Q234" i="4" a="1"/>
  <c r="Q234" i="4" s="1"/>
  <c r="P234" i="4" a="1"/>
  <c r="P234" i="4" s="1"/>
  <c r="O234" i="4" a="1"/>
  <c r="O234" i="4" s="1"/>
  <c r="N234" i="4" a="1"/>
  <c r="N234" i="4" s="1"/>
  <c r="M234" i="4" a="1"/>
  <c r="M234" i="4" s="1"/>
  <c r="L234" i="4" a="1"/>
  <c r="L234" i="4" s="1"/>
  <c r="K234" i="4" a="1"/>
  <c r="K234" i="4" s="1"/>
  <c r="J234" i="4" a="1"/>
  <c r="J234" i="4" s="1"/>
  <c r="I234" i="4" a="1"/>
  <c r="I234" i="4" s="1"/>
  <c r="H234" i="4" a="1"/>
  <c r="H234" i="4" s="1"/>
  <c r="G234" i="4" a="1"/>
  <c r="G234" i="4" s="1"/>
  <c r="F234" i="4" a="1"/>
  <c r="F234" i="4" s="1"/>
  <c r="E234" i="4" a="1"/>
  <c r="E234" i="4" s="1"/>
  <c r="D234" i="4" a="1"/>
  <c r="D234" i="4" s="1"/>
  <c r="C234" i="4" a="1"/>
  <c r="C234" i="4" s="1"/>
  <c r="R233" i="4" a="1"/>
  <c r="R233" i="4" s="1"/>
  <c r="Q233" i="4" a="1"/>
  <c r="Q233" i="4" s="1"/>
  <c r="P233" i="4" a="1"/>
  <c r="P233" i="4" s="1"/>
  <c r="O233" i="4" a="1"/>
  <c r="O233" i="4" s="1"/>
  <c r="N233" i="4" a="1"/>
  <c r="N233" i="4" s="1"/>
  <c r="M233" i="4" a="1"/>
  <c r="M233" i="4" s="1"/>
  <c r="L233" i="4" a="1"/>
  <c r="L233" i="4" s="1"/>
  <c r="K233" i="4" a="1"/>
  <c r="K233" i="4" s="1"/>
  <c r="J233" i="4" a="1"/>
  <c r="J233" i="4" s="1"/>
  <c r="I233" i="4" a="1"/>
  <c r="I233" i="4" s="1"/>
  <c r="H233" i="4" a="1"/>
  <c r="H233" i="4" s="1"/>
  <c r="G233" i="4" a="1"/>
  <c r="G233" i="4" s="1"/>
  <c r="F233" i="4" a="1"/>
  <c r="F233" i="4" s="1"/>
  <c r="E233" i="4" a="1"/>
  <c r="E233" i="4" s="1"/>
  <c r="D233" i="4" a="1"/>
  <c r="D233" i="4" s="1"/>
  <c r="C233" i="4" a="1"/>
  <c r="C233" i="4" s="1"/>
  <c r="R232" i="4" a="1"/>
  <c r="R232" i="4" s="1"/>
  <c r="Q232" i="4" a="1"/>
  <c r="Q232" i="4" s="1"/>
  <c r="P232" i="4" a="1"/>
  <c r="P232" i="4" s="1"/>
  <c r="O232" i="4" a="1"/>
  <c r="O232" i="4" s="1"/>
  <c r="N232" i="4" a="1"/>
  <c r="N232" i="4" s="1"/>
  <c r="M232" i="4" a="1"/>
  <c r="M232" i="4" s="1"/>
  <c r="L232" i="4" a="1"/>
  <c r="L232" i="4" s="1"/>
  <c r="K232" i="4" a="1"/>
  <c r="K232" i="4" s="1"/>
  <c r="J232" i="4" a="1"/>
  <c r="J232" i="4" s="1"/>
  <c r="I232" i="4" a="1"/>
  <c r="I232" i="4" s="1"/>
  <c r="H232" i="4" a="1"/>
  <c r="H232" i="4" s="1"/>
  <c r="G232" i="4" a="1"/>
  <c r="G232" i="4" s="1"/>
  <c r="F232" i="4" a="1"/>
  <c r="F232" i="4" s="1"/>
  <c r="E232" i="4" a="1"/>
  <c r="E232" i="4" s="1"/>
  <c r="D232" i="4" a="1"/>
  <c r="D232" i="4" s="1"/>
  <c r="C232" i="4" a="1"/>
  <c r="C232" i="4" s="1"/>
  <c r="R231" i="4" a="1"/>
  <c r="R231" i="4" s="1"/>
  <c r="Q231" i="4" a="1"/>
  <c r="Q231" i="4" s="1"/>
  <c r="P231" i="4" a="1"/>
  <c r="P231" i="4" s="1"/>
  <c r="O231" i="4" a="1"/>
  <c r="O231" i="4" s="1"/>
  <c r="N231" i="4" a="1"/>
  <c r="N231" i="4" s="1"/>
  <c r="M231" i="4" a="1"/>
  <c r="M231" i="4" s="1"/>
  <c r="L231" i="4" a="1"/>
  <c r="L231" i="4" s="1"/>
  <c r="K231" i="4" a="1"/>
  <c r="K231" i="4" s="1"/>
  <c r="J231" i="4" a="1"/>
  <c r="J231" i="4" s="1"/>
  <c r="I231" i="4" a="1"/>
  <c r="I231" i="4" s="1"/>
  <c r="H231" i="4" a="1"/>
  <c r="H231" i="4" s="1"/>
  <c r="G231" i="4" a="1"/>
  <c r="G231" i="4" s="1"/>
  <c r="F231" i="4" a="1"/>
  <c r="F231" i="4" s="1"/>
  <c r="E231" i="4" a="1"/>
  <c r="E231" i="4" s="1"/>
  <c r="D231" i="4" a="1"/>
  <c r="D231" i="4" s="1"/>
  <c r="C231" i="4" a="1"/>
  <c r="C231" i="4" s="1"/>
  <c r="R230" i="4" a="1"/>
  <c r="R230" i="4" s="1"/>
  <c r="Q230" i="4" a="1"/>
  <c r="Q230" i="4" s="1"/>
  <c r="P230" i="4" a="1"/>
  <c r="P230" i="4" s="1"/>
  <c r="O230" i="4" a="1"/>
  <c r="O230" i="4" s="1"/>
  <c r="N230" i="4" a="1"/>
  <c r="N230" i="4" s="1"/>
  <c r="M230" i="4" a="1"/>
  <c r="M230" i="4" s="1"/>
  <c r="L230" i="4" a="1"/>
  <c r="L230" i="4" s="1"/>
  <c r="K230" i="4" a="1"/>
  <c r="K230" i="4" s="1"/>
  <c r="J230" i="4" a="1"/>
  <c r="J230" i="4" s="1"/>
  <c r="I230" i="4" a="1"/>
  <c r="I230" i="4" s="1"/>
  <c r="H230" i="4" a="1"/>
  <c r="H230" i="4" s="1"/>
  <c r="G230" i="4" a="1"/>
  <c r="G230" i="4" s="1"/>
  <c r="F230" i="4" a="1"/>
  <c r="F230" i="4" s="1"/>
  <c r="E230" i="4" a="1"/>
  <c r="E230" i="4" s="1"/>
  <c r="D230" i="4" a="1"/>
  <c r="D230" i="4" s="1"/>
  <c r="C230" i="4" a="1"/>
  <c r="C230" i="4" s="1"/>
  <c r="R229" i="4" a="1"/>
  <c r="R229" i="4" s="1"/>
  <c r="Q229" i="4" a="1"/>
  <c r="Q229" i="4" s="1"/>
  <c r="P229" i="4" a="1"/>
  <c r="P229" i="4" s="1"/>
  <c r="O229" i="4" a="1"/>
  <c r="O229" i="4" s="1"/>
  <c r="N229" i="4" a="1"/>
  <c r="N229" i="4" s="1"/>
  <c r="M229" i="4" a="1"/>
  <c r="M229" i="4" s="1"/>
  <c r="L229" i="4" a="1"/>
  <c r="L229" i="4" s="1"/>
  <c r="K229" i="4" a="1"/>
  <c r="K229" i="4" s="1"/>
  <c r="J229" i="4" a="1"/>
  <c r="J229" i="4" s="1"/>
  <c r="I229" i="4" a="1"/>
  <c r="I229" i="4" s="1"/>
  <c r="H229" i="4" a="1"/>
  <c r="H229" i="4" s="1"/>
  <c r="G229" i="4" a="1"/>
  <c r="G229" i="4" s="1"/>
  <c r="F229" i="4" a="1"/>
  <c r="F229" i="4" s="1"/>
  <c r="E229" i="4" a="1"/>
  <c r="E229" i="4" s="1"/>
  <c r="D229" i="4" a="1"/>
  <c r="D229" i="4" s="1"/>
  <c r="C229" i="4" a="1"/>
  <c r="C229" i="4" s="1"/>
  <c r="R228" i="4" a="1"/>
  <c r="R228" i="4" s="1"/>
  <c r="Q228" i="4" a="1"/>
  <c r="Q228" i="4" s="1"/>
  <c r="P228" i="4" a="1"/>
  <c r="P228" i="4" s="1"/>
  <c r="O228" i="4" a="1"/>
  <c r="O228" i="4" s="1"/>
  <c r="N228" i="4" a="1"/>
  <c r="N228" i="4" s="1"/>
  <c r="M228" i="4" a="1"/>
  <c r="M228" i="4" s="1"/>
  <c r="L228" i="4" a="1"/>
  <c r="L228" i="4" s="1"/>
  <c r="K228" i="4" a="1"/>
  <c r="K228" i="4" s="1"/>
  <c r="J228" i="4" a="1"/>
  <c r="J228" i="4" s="1"/>
  <c r="I228" i="4" a="1"/>
  <c r="I228" i="4" s="1"/>
  <c r="H228" i="4" a="1"/>
  <c r="H228" i="4" s="1"/>
  <c r="G228" i="4" a="1"/>
  <c r="G228" i="4" s="1"/>
  <c r="F228" i="4" a="1"/>
  <c r="F228" i="4" s="1"/>
  <c r="E228" i="4" a="1"/>
  <c r="E228" i="4" s="1"/>
  <c r="D228" i="4" a="1"/>
  <c r="D228" i="4" s="1"/>
  <c r="C228" i="4" a="1"/>
  <c r="C228" i="4" s="1"/>
  <c r="R227" i="4" a="1"/>
  <c r="R227" i="4" s="1"/>
  <c r="Q227" i="4" a="1"/>
  <c r="Q227" i="4" s="1"/>
  <c r="P227" i="4" a="1"/>
  <c r="P227" i="4" s="1"/>
  <c r="O227" i="4" a="1"/>
  <c r="O227" i="4" s="1"/>
  <c r="N227" i="4" a="1"/>
  <c r="N227" i="4" s="1"/>
  <c r="M227" i="4" a="1"/>
  <c r="M227" i="4" s="1"/>
  <c r="L227" i="4" a="1"/>
  <c r="L227" i="4" s="1"/>
  <c r="K227" i="4" a="1"/>
  <c r="K227" i="4" s="1"/>
  <c r="J227" i="4" a="1"/>
  <c r="J227" i="4" s="1"/>
  <c r="I227" i="4" a="1"/>
  <c r="I227" i="4" s="1"/>
  <c r="H227" i="4" a="1"/>
  <c r="H227" i="4" s="1"/>
  <c r="G227" i="4" a="1"/>
  <c r="G227" i="4" s="1"/>
  <c r="F227" i="4" a="1"/>
  <c r="F227" i="4" s="1"/>
  <c r="E227" i="4" a="1"/>
  <c r="E227" i="4" s="1"/>
  <c r="D227" i="4" a="1"/>
  <c r="D227" i="4" s="1"/>
  <c r="C227" i="4" a="1"/>
  <c r="C227" i="4" s="1"/>
  <c r="R226" i="4" a="1"/>
  <c r="R226" i="4" s="1"/>
  <c r="Q226" i="4" a="1"/>
  <c r="Q226" i="4" s="1"/>
  <c r="P226" i="4" a="1"/>
  <c r="P226" i="4" s="1"/>
  <c r="O226" i="4" a="1"/>
  <c r="O226" i="4" s="1"/>
  <c r="N226" i="4" a="1"/>
  <c r="N226" i="4" s="1"/>
  <c r="M226" i="4" a="1"/>
  <c r="M226" i="4" s="1"/>
  <c r="L226" i="4" a="1"/>
  <c r="L226" i="4" s="1"/>
  <c r="K226" i="4" a="1"/>
  <c r="K226" i="4" s="1"/>
  <c r="J226" i="4" a="1"/>
  <c r="J226" i="4" s="1"/>
  <c r="I226" i="4" a="1"/>
  <c r="I226" i="4" s="1"/>
  <c r="H226" i="4" a="1"/>
  <c r="H226" i="4" s="1"/>
  <c r="G226" i="4" a="1"/>
  <c r="G226" i="4" s="1"/>
  <c r="F226" i="4" a="1"/>
  <c r="F226" i="4" s="1"/>
  <c r="E226" i="4" a="1"/>
  <c r="E226" i="4" s="1"/>
  <c r="D226" i="4" a="1"/>
  <c r="D226" i="4" s="1"/>
  <c r="C226" i="4" a="1"/>
  <c r="C226" i="4" s="1"/>
  <c r="R225" i="4" a="1"/>
  <c r="R225" i="4" s="1"/>
  <c r="Q225" i="4" a="1"/>
  <c r="Q225" i="4" s="1"/>
  <c r="P225" i="4" a="1"/>
  <c r="P225" i="4" s="1"/>
  <c r="O225" i="4" a="1"/>
  <c r="O225" i="4" s="1"/>
  <c r="N225" i="4" a="1"/>
  <c r="N225" i="4" s="1"/>
  <c r="M225" i="4" a="1"/>
  <c r="M225" i="4" s="1"/>
  <c r="L225" i="4" a="1"/>
  <c r="L225" i="4" s="1"/>
  <c r="K225" i="4" a="1"/>
  <c r="K225" i="4" s="1"/>
  <c r="J225" i="4" a="1"/>
  <c r="J225" i="4" s="1"/>
  <c r="I225" i="4" a="1"/>
  <c r="I225" i="4" s="1"/>
  <c r="H225" i="4" a="1"/>
  <c r="H225" i="4" s="1"/>
  <c r="G225" i="4" a="1"/>
  <c r="G225" i="4" s="1"/>
  <c r="F225" i="4" a="1"/>
  <c r="F225" i="4" s="1"/>
  <c r="E225" i="4" a="1"/>
  <c r="E225" i="4" s="1"/>
  <c r="D225" i="4" a="1"/>
  <c r="D225" i="4" s="1"/>
  <c r="C225" i="4" a="1"/>
  <c r="C225" i="4" s="1"/>
  <c r="R224" i="4" a="1"/>
  <c r="R224" i="4" s="1"/>
  <c r="Q224" i="4" a="1"/>
  <c r="Q224" i="4" s="1"/>
  <c r="P224" i="4" a="1"/>
  <c r="P224" i="4" s="1"/>
  <c r="O224" i="4" a="1"/>
  <c r="O224" i="4" s="1"/>
  <c r="N224" i="4" a="1"/>
  <c r="N224" i="4" s="1"/>
  <c r="M224" i="4" a="1"/>
  <c r="M224" i="4" s="1"/>
  <c r="L224" i="4" a="1"/>
  <c r="L224" i="4" s="1"/>
  <c r="K224" i="4" a="1"/>
  <c r="K224" i="4" s="1"/>
  <c r="J224" i="4" a="1"/>
  <c r="J224" i="4" s="1"/>
  <c r="I224" i="4" a="1"/>
  <c r="I224" i="4" s="1"/>
  <c r="H224" i="4" a="1"/>
  <c r="H224" i="4" s="1"/>
  <c r="G224" i="4" a="1"/>
  <c r="G224" i="4" s="1"/>
  <c r="F224" i="4" a="1"/>
  <c r="F224" i="4" s="1"/>
  <c r="E224" i="4" a="1"/>
  <c r="E224" i="4" s="1"/>
  <c r="D224" i="4" a="1"/>
  <c r="D224" i="4" s="1"/>
  <c r="C224" i="4" a="1"/>
  <c r="C224" i="4" s="1"/>
  <c r="R223" i="4" a="1"/>
  <c r="R223" i="4" s="1"/>
  <c r="Q223" i="4" a="1"/>
  <c r="Q223" i="4" s="1"/>
  <c r="P223" i="4" a="1"/>
  <c r="P223" i="4" s="1"/>
  <c r="O223" i="4" a="1"/>
  <c r="O223" i="4" s="1"/>
  <c r="N223" i="4" a="1"/>
  <c r="N223" i="4" s="1"/>
  <c r="M223" i="4" a="1"/>
  <c r="M223" i="4" s="1"/>
  <c r="L223" i="4" a="1"/>
  <c r="L223" i="4" s="1"/>
  <c r="K223" i="4" a="1"/>
  <c r="K223" i="4" s="1"/>
  <c r="J223" i="4" a="1"/>
  <c r="J223" i="4" s="1"/>
  <c r="I223" i="4" a="1"/>
  <c r="I223" i="4" s="1"/>
  <c r="H223" i="4" a="1"/>
  <c r="H223" i="4" s="1"/>
  <c r="G223" i="4" a="1"/>
  <c r="G223" i="4" s="1"/>
  <c r="F223" i="4" a="1"/>
  <c r="F223" i="4" s="1"/>
  <c r="E223" i="4" a="1"/>
  <c r="E223" i="4" s="1"/>
  <c r="D223" i="4" a="1"/>
  <c r="D223" i="4" s="1"/>
  <c r="C223" i="4" a="1"/>
  <c r="C223" i="4" s="1"/>
  <c r="R222" i="4" a="1"/>
  <c r="R222" i="4" s="1"/>
  <c r="Q222" i="4" a="1"/>
  <c r="Q222" i="4" s="1"/>
  <c r="P222" i="4" a="1"/>
  <c r="P222" i="4" s="1"/>
  <c r="O222" i="4" a="1"/>
  <c r="O222" i="4" s="1"/>
  <c r="N222" i="4" a="1"/>
  <c r="N222" i="4" s="1"/>
  <c r="M222" i="4" a="1"/>
  <c r="M222" i="4" s="1"/>
  <c r="L222" i="4" a="1"/>
  <c r="L222" i="4" s="1"/>
  <c r="K222" i="4" a="1"/>
  <c r="K222" i="4" s="1"/>
  <c r="J222" i="4" a="1"/>
  <c r="J222" i="4" s="1"/>
  <c r="I222" i="4" a="1"/>
  <c r="I222" i="4" s="1"/>
  <c r="H222" i="4" a="1"/>
  <c r="H222" i="4" s="1"/>
  <c r="G222" i="4" a="1"/>
  <c r="G222" i="4" s="1"/>
  <c r="F222" i="4" a="1"/>
  <c r="F222" i="4" s="1"/>
  <c r="E222" i="4" a="1"/>
  <c r="E222" i="4" s="1"/>
  <c r="D222" i="4" a="1"/>
  <c r="D222" i="4" s="1"/>
  <c r="C222" i="4" a="1"/>
  <c r="C222" i="4" s="1"/>
  <c r="R221" i="4" a="1"/>
  <c r="R221" i="4" s="1"/>
  <c r="Q221" i="4" a="1"/>
  <c r="Q221" i="4" s="1"/>
  <c r="P221" i="4" a="1"/>
  <c r="P221" i="4" s="1"/>
  <c r="O221" i="4" a="1"/>
  <c r="O221" i="4" s="1"/>
  <c r="N221" i="4" a="1"/>
  <c r="N221" i="4" s="1"/>
  <c r="M221" i="4" a="1"/>
  <c r="M221" i="4" s="1"/>
  <c r="L221" i="4" a="1"/>
  <c r="L221" i="4" s="1"/>
  <c r="K221" i="4" a="1"/>
  <c r="K221" i="4" s="1"/>
  <c r="J221" i="4" a="1"/>
  <c r="J221" i="4" s="1"/>
  <c r="I221" i="4" a="1"/>
  <c r="I221" i="4" s="1"/>
  <c r="H221" i="4" a="1"/>
  <c r="H221" i="4" s="1"/>
  <c r="G221" i="4" a="1"/>
  <c r="G221" i="4" s="1"/>
  <c r="F221" i="4" a="1"/>
  <c r="F221" i="4" s="1"/>
  <c r="E221" i="4" a="1"/>
  <c r="E221" i="4" s="1"/>
  <c r="D221" i="4" a="1"/>
  <c r="D221" i="4" s="1"/>
  <c r="C221" i="4" a="1"/>
  <c r="C221" i="4" s="1"/>
  <c r="R220" i="4" a="1"/>
  <c r="R220" i="4" s="1"/>
  <c r="Q220" i="4" a="1"/>
  <c r="Q220" i="4" s="1"/>
  <c r="P220" i="4" a="1"/>
  <c r="P220" i="4" s="1"/>
  <c r="O220" i="4" a="1"/>
  <c r="O220" i="4" s="1"/>
  <c r="N220" i="4" a="1"/>
  <c r="N220" i="4" s="1"/>
  <c r="M220" i="4" a="1"/>
  <c r="M220" i="4" s="1"/>
  <c r="L220" i="4" a="1"/>
  <c r="L220" i="4" s="1"/>
  <c r="K220" i="4" a="1"/>
  <c r="K220" i="4" s="1"/>
  <c r="J220" i="4" a="1"/>
  <c r="J220" i="4" s="1"/>
  <c r="I220" i="4" a="1"/>
  <c r="I220" i="4" s="1"/>
  <c r="H220" i="4" a="1"/>
  <c r="H220" i="4" s="1"/>
  <c r="G220" i="4" a="1"/>
  <c r="G220" i="4" s="1"/>
  <c r="F220" i="4" a="1"/>
  <c r="F220" i="4" s="1"/>
  <c r="E220" i="4" a="1"/>
  <c r="E220" i="4" s="1"/>
  <c r="D220" i="4" a="1"/>
  <c r="D220" i="4" s="1"/>
  <c r="C220" i="4" a="1"/>
  <c r="C220" i="4" s="1"/>
  <c r="R214" i="4" a="1"/>
  <c r="R214" i="4" s="1"/>
  <c r="Q214" i="4" a="1"/>
  <c r="Q214" i="4" s="1"/>
  <c r="P214" i="4" a="1"/>
  <c r="P214" i="4" s="1"/>
  <c r="O214" i="4" a="1"/>
  <c r="O214" i="4" s="1"/>
  <c r="N214" i="4" a="1"/>
  <c r="N214" i="4" s="1"/>
  <c r="M214" i="4" a="1"/>
  <c r="M214" i="4" s="1"/>
  <c r="L214" i="4" a="1"/>
  <c r="L214" i="4" s="1"/>
  <c r="K214" i="4" a="1"/>
  <c r="K214" i="4" s="1"/>
  <c r="J214" i="4" a="1"/>
  <c r="J214" i="4" s="1"/>
  <c r="I214" i="4" a="1"/>
  <c r="I214" i="4" s="1"/>
  <c r="H214" i="4" a="1"/>
  <c r="H214" i="4" s="1"/>
  <c r="G214" i="4" a="1"/>
  <c r="G214" i="4" s="1"/>
  <c r="F214" i="4" a="1"/>
  <c r="F214" i="4" s="1"/>
  <c r="E214" i="4" a="1"/>
  <c r="E214" i="4" s="1"/>
  <c r="D214" i="4" a="1"/>
  <c r="D214" i="4" s="1"/>
  <c r="C214" i="4" a="1"/>
  <c r="C214" i="4" s="1"/>
  <c r="R213" i="4" a="1"/>
  <c r="R213" i="4" s="1"/>
  <c r="Q213" i="4" a="1"/>
  <c r="Q213" i="4" s="1"/>
  <c r="P213" i="4" a="1"/>
  <c r="P213" i="4" s="1"/>
  <c r="O213" i="4" a="1"/>
  <c r="O213" i="4" s="1"/>
  <c r="N213" i="4" a="1"/>
  <c r="N213" i="4" s="1"/>
  <c r="M213" i="4" a="1"/>
  <c r="M213" i="4" s="1"/>
  <c r="L213" i="4" a="1"/>
  <c r="L213" i="4" s="1"/>
  <c r="K213" i="4" a="1"/>
  <c r="K213" i="4" s="1"/>
  <c r="J213" i="4" a="1"/>
  <c r="J213" i="4" s="1"/>
  <c r="I213" i="4" a="1"/>
  <c r="I213" i="4" s="1"/>
  <c r="H213" i="4" a="1"/>
  <c r="H213" i="4" s="1"/>
  <c r="G213" i="4" a="1"/>
  <c r="G213" i="4" s="1"/>
  <c r="F213" i="4" a="1"/>
  <c r="F213" i="4" s="1"/>
  <c r="E213" i="4" a="1"/>
  <c r="E213" i="4" s="1"/>
  <c r="D213" i="4" a="1"/>
  <c r="D213" i="4" s="1"/>
  <c r="C213" i="4" a="1"/>
  <c r="C213" i="4" s="1"/>
  <c r="R212" i="4" a="1"/>
  <c r="R212" i="4" s="1"/>
  <c r="Q212" i="4" a="1"/>
  <c r="Q212" i="4" s="1"/>
  <c r="P212" i="4" a="1"/>
  <c r="P212" i="4" s="1"/>
  <c r="O212" i="4" a="1"/>
  <c r="O212" i="4" s="1"/>
  <c r="N212" i="4" a="1"/>
  <c r="N212" i="4" s="1"/>
  <c r="M212" i="4" a="1"/>
  <c r="M212" i="4" s="1"/>
  <c r="L212" i="4" a="1"/>
  <c r="L212" i="4" s="1"/>
  <c r="K212" i="4" a="1"/>
  <c r="K212" i="4" s="1"/>
  <c r="J212" i="4" a="1"/>
  <c r="J212" i="4" s="1"/>
  <c r="I212" i="4" a="1"/>
  <c r="I212" i="4" s="1"/>
  <c r="H212" i="4" a="1"/>
  <c r="H212" i="4" s="1"/>
  <c r="G212" i="4" a="1"/>
  <c r="G212" i="4" s="1"/>
  <c r="F212" i="4" a="1"/>
  <c r="F212" i="4" s="1"/>
  <c r="E212" i="4" a="1"/>
  <c r="E212" i="4" s="1"/>
  <c r="D212" i="4" a="1"/>
  <c r="D212" i="4" s="1"/>
  <c r="C212" i="4" a="1"/>
  <c r="C212" i="4" s="1"/>
  <c r="R211" i="4" a="1"/>
  <c r="R211" i="4" s="1"/>
  <c r="Q211" i="4" a="1"/>
  <c r="Q211" i="4" s="1"/>
  <c r="P211" i="4" a="1"/>
  <c r="P211" i="4" s="1"/>
  <c r="O211" i="4" a="1"/>
  <c r="O211" i="4" s="1"/>
  <c r="N211" i="4" a="1"/>
  <c r="N211" i="4" s="1"/>
  <c r="M211" i="4" a="1"/>
  <c r="M211" i="4" s="1"/>
  <c r="L211" i="4" a="1"/>
  <c r="L211" i="4" s="1"/>
  <c r="K211" i="4" a="1"/>
  <c r="K211" i="4" s="1"/>
  <c r="J211" i="4" a="1"/>
  <c r="J211" i="4" s="1"/>
  <c r="I211" i="4" a="1"/>
  <c r="I211" i="4" s="1"/>
  <c r="H211" i="4" a="1"/>
  <c r="H211" i="4" s="1"/>
  <c r="G211" i="4" a="1"/>
  <c r="G211" i="4" s="1"/>
  <c r="F211" i="4" a="1"/>
  <c r="F211" i="4" s="1"/>
  <c r="E211" i="4" a="1"/>
  <c r="E211" i="4" s="1"/>
  <c r="D211" i="4" a="1"/>
  <c r="D211" i="4" s="1"/>
  <c r="C211" i="4" a="1"/>
  <c r="C211" i="4" s="1"/>
  <c r="R210" i="4" a="1"/>
  <c r="R210" i="4" s="1"/>
  <c r="Q210" i="4" a="1"/>
  <c r="Q210" i="4" s="1"/>
  <c r="P210" i="4" a="1"/>
  <c r="P210" i="4" s="1"/>
  <c r="O210" i="4" a="1"/>
  <c r="O210" i="4" s="1"/>
  <c r="N210" i="4" a="1"/>
  <c r="N210" i="4" s="1"/>
  <c r="M210" i="4" a="1"/>
  <c r="M210" i="4" s="1"/>
  <c r="L210" i="4" a="1"/>
  <c r="L210" i="4" s="1"/>
  <c r="K210" i="4" a="1"/>
  <c r="K210" i="4" s="1"/>
  <c r="J210" i="4" a="1"/>
  <c r="J210" i="4" s="1"/>
  <c r="I210" i="4" a="1"/>
  <c r="I210" i="4" s="1"/>
  <c r="H210" i="4" a="1"/>
  <c r="H210" i="4" s="1"/>
  <c r="G210" i="4" a="1"/>
  <c r="G210" i="4" s="1"/>
  <c r="F210" i="4" a="1"/>
  <c r="F210" i="4" s="1"/>
  <c r="E210" i="4" a="1"/>
  <c r="E210" i="4" s="1"/>
  <c r="D210" i="4" a="1"/>
  <c r="D210" i="4" s="1"/>
  <c r="C210" i="4" a="1"/>
  <c r="C210" i="4" s="1"/>
  <c r="R209" i="4" a="1"/>
  <c r="R209" i="4" s="1"/>
  <c r="Q209" i="4" a="1"/>
  <c r="Q209" i="4" s="1"/>
  <c r="P209" i="4" a="1"/>
  <c r="P209" i="4" s="1"/>
  <c r="O209" i="4" a="1"/>
  <c r="O209" i="4" s="1"/>
  <c r="N209" i="4" a="1"/>
  <c r="N209" i="4" s="1"/>
  <c r="M209" i="4" a="1"/>
  <c r="M209" i="4" s="1"/>
  <c r="L209" i="4" a="1"/>
  <c r="L209" i="4" s="1"/>
  <c r="K209" i="4" a="1"/>
  <c r="K209" i="4" s="1"/>
  <c r="J209" i="4" a="1"/>
  <c r="J209" i="4" s="1"/>
  <c r="I209" i="4" a="1"/>
  <c r="I209" i="4" s="1"/>
  <c r="H209" i="4" a="1"/>
  <c r="H209" i="4" s="1"/>
  <c r="G209" i="4" a="1"/>
  <c r="G209" i="4" s="1"/>
  <c r="F209" i="4" a="1"/>
  <c r="F209" i="4" s="1"/>
  <c r="E209" i="4" a="1"/>
  <c r="E209" i="4" s="1"/>
  <c r="D209" i="4" a="1"/>
  <c r="D209" i="4" s="1"/>
  <c r="C209" i="4" a="1"/>
  <c r="C209" i="4" s="1"/>
  <c r="R208" i="4" a="1"/>
  <c r="R208" i="4" s="1"/>
  <c r="Q208" i="4" a="1"/>
  <c r="Q208" i="4" s="1"/>
  <c r="P208" i="4" a="1"/>
  <c r="P208" i="4" s="1"/>
  <c r="O208" i="4" a="1"/>
  <c r="O208" i="4" s="1"/>
  <c r="N208" i="4" a="1"/>
  <c r="N208" i="4" s="1"/>
  <c r="M208" i="4" a="1"/>
  <c r="M208" i="4" s="1"/>
  <c r="L208" i="4" a="1"/>
  <c r="L208" i="4" s="1"/>
  <c r="K208" i="4" a="1"/>
  <c r="K208" i="4" s="1"/>
  <c r="J208" i="4" a="1"/>
  <c r="J208" i="4" s="1"/>
  <c r="I208" i="4" a="1"/>
  <c r="I208" i="4" s="1"/>
  <c r="H208" i="4" a="1"/>
  <c r="H208" i="4" s="1"/>
  <c r="G208" i="4" a="1"/>
  <c r="G208" i="4" s="1"/>
  <c r="F208" i="4" a="1"/>
  <c r="F208" i="4" s="1"/>
  <c r="E208" i="4" a="1"/>
  <c r="E208" i="4" s="1"/>
  <c r="D208" i="4" a="1"/>
  <c r="D208" i="4" s="1"/>
  <c r="C208" i="4" a="1"/>
  <c r="C208" i="4" s="1"/>
  <c r="R207" i="4" a="1"/>
  <c r="R207" i="4" s="1"/>
  <c r="Q207" i="4" a="1"/>
  <c r="Q207" i="4" s="1"/>
  <c r="P207" i="4" a="1"/>
  <c r="P207" i="4" s="1"/>
  <c r="O207" i="4" a="1"/>
  <c r="O207" i="4" s="1"/>
  <c r="N207" i="4" a="1"/>
  <c r="N207" i="4" s="1"/>
  <c r="M207" i="4" a="1"/>
  <c r="M207" i="4" s="1"/>
  <c r="L207" i="4" a="1"/>
  <c r="L207" i="4" s="1"/>
  <c r="K207" i="4" a="1"/>
  <c r="K207" i="4" s="1"/>
  <c r="J207" i="4" a="1"/>
  <c r="J207" i="4" s="1"/>
  <c r="I207" i="4" a="1"/>
  <c r="I207" i="4" s="1"/>
  <c r="H207" i="4" a="1"/>
  <c r="H207" i="4" s="1"/>
  <c r="G207" i="4" a="1"/>
  <c r="G207" i="4" s="1"/>
  <c r="F207" i="4" a="1"/>
  <c r="F207" i="4" s="1"/>
  <c r="E207" i="4" a="1"/>
  <c r="E207" i="4" s="1"/>
  <c r="D207" i="4" a="1"/>
  <c r="D207" i="4" s="1"/>
  <c r="C207" i="4" a="1"/>
  <c r="C207" i="4" s="1"/>
  <c r="R206" i="4" a="1"/>
  <c r="R206" i="4" s="1"/>
  <c r="Q206" i="4" a="1"/>
  <c r="Q206" i="4" s="1"/>
  <c r="P206" i="4" a="1"/>
  <c r="P206" i="4" s="1"/>
  <c r="O206" i="4" a="1"/>
  <c r="O206" i="4" s="1"/>
  <c r="N206" i="4" a="1"/>
  <c r="N206" i="4" s="1"/>
  <c r="M206" i="4" a="1"/>
  <c r="M206" i="4" s="1"/>
  <c r="L206" i="4" a="1"/>
  <c r="L206" i="4" s="1"/>
  <c r="K206" i="4" a="1"/>
  <c r="K206" i="4" s="1"/>
  <c r="J206" i="4" a="1"/>
  <c r="J206" i="4" s="1"/>
  <c r="I206" i="4" a="1"/>
  <c r="I206" i="4" s="1"/>
  <c r="H206" i="4" a="1"/>
  <c r="H206" i="4" s="1"/>
  <c r="G206" i="4" a="1"/>
  <c r="G206" i="4" s="1"/>
  <c r="F206" i="4" a="1"/>
  <c r="F206" i="4" s="1"/>
  <c r="E206" i="4" a="1"/>
  <c r="E206" i="4" s="1"/>
  <c r="D206" i="4" a="1"/>
  <c r="D206" i="4" s="1"/>
  <c r="C206" i="4" a="1"/>
  <c r="C206" i="4" s="1"/>
  <c r="R205" i="4" a="1"/>
  <c r="R205" i="4" s="1"/>
  <c r="Q205" i="4" a="1"/>
  <c r="Q205" i="4" s="1"/>
  <c r="P205" i="4" a="1"/>
  <c r="P205" i="4" s="1"/>
  <c r="O205" i="4" a="1"/>
  <c r="O205" i="4" s="1"/>
  <c r="N205" i="4" a="1"/>
  <c r="N205" i="4" s="1"/>
  <c r="M205" i="4" a="1"/>
  <c r="M205" i="4" s="1"/>
  <c r="L205" i="4" a="1"/>
  <c r="L205" i="4" s="1"/>
  <c r="K205" i="4" a="1"/>
  <c r="K205" i="4" s="1"/>
  <c r="J205" i="4" a="1"/>
  <c r="J205" i="4" s="1"/>
  <c r="I205" i="4" a="1"/>
  <c r="I205" i="4" s="1"/>
  <c r="H205" i="4" a="1"/>
  <c r="H205" i="4" s="1"/>
  <c r="G205" i="4" a="1"/>
  <c r="G205" i="4" s="1"/>
  <c r="F205" i="4" a="1"/>
  <c r="F205" i="4" s="1"/>
  <c r="E205" i="4" a="1"/>
  <c r="E205" i="4" s="1"/>
  <c r="D205" i="4" a="1"/>
  <c r="D205" i="4" s="1"/>
  <c r="C205" i="4" a="1"/>
  <c r="C205" i="4" s="1"/>
  <c r="R204" i="4" a="1"/>
  <c r="R204" i="4" s="1"/>
  <c r="Q204" i="4" a="1"/>
  <c r="Q204" i="4" s="1"/>
  <c r="P204" i="4" a="1"/>
  <c r="P204" i="4" s="1"/>
  <c r="O204" i="4" a="1"/>
  <c r="O204" i="4" s="1"/>
  <c r="N204" i="4" a="1"/>
  <c r="N204" i="4" s="1"/>
  <c r="M204" i="4" a="1"/>
  <c r="M204" i="4" s="1"/>
  <c r="L204" i="4" a="1"/>
  <c r="L204" i="4" s="1"/>
  <c r="K204" i="4" a="1"/>
  <c r="K204" i="4" s="1"/>
  <c r="J204" i="4" a="1"/>
  <c r="J204" i="4" s="1"/>
  <c r="I204" i="4" a="1"/>
  <c r="I204" i="4" s="1"/>
  <c r="H204" i="4" a="1"/>
  <c r="H204" i="4" s="1"/>
  <c r="G204" i="4" a="1"/>
  <c r="G204" i="4" s="1"/>
  <c r="F204" i="4" a="1"/>
  <c r="F204" i="4" s="1"/>
  <c r="E204" i="4" a="1"/>
  <c r="E204" i="4" s="1"/>
  <c r="D204" i="4" a="1"/>
  <c r="D204" i="4" s="1"/>
  <c r="C204" i="4" a="1"/>
  <c r="C204" i="4" s="1"/>
  <c r="R203" i="4" a="1"/>
  <c r="R203" i="4" s="1"/>
  <c r="Q203" i="4" a="1"/>
  <c r="Q203" i="4" s="1"/>
  <c r="P203" i="4" a="1"/>
  <c r="P203" i="4" s="1"/>
  <c r="O203" i="4" a="1"/>
  <c r="O203" i="4" s="1"/>
  <c r="N203" i="4" a="1"/>
  <c r="N203" i="4" s="1"/>
  <c r="M203" i="4" a="1"/>
  <c r="M203" i="4" s="1"/>
  <c r="L203" i="4" a="1"/>
  <c r="L203" i="4" s="1"/>
  <c r="K203" i="4" a="1"/>
  <c r="K203" i="4" s="1"/>
  <c r="J203" i="4" a="1"/>
  <c r="J203" i="4" s="1"/>
  <c r="I203" i="4" a="1"/>
  <c r="I203" i="4" s="1"/>
  <c r="H203" i="4" a="1"/>
  <c r="H203" i="4" s="1"/>
  <c r="G203" i="4" a="1"/>
  <c r="G203" i="4" s="1"/>
  <c r="F203" i="4" a="1"/>
  <c r="F203" i="4" s="1"/>
  <c r="E203" i="4" a="1"/>
  <c r="E203" i="4" s="1"/>
  <c r="D203" i="4" a="1"/>
  <c r="D203" i="4" s="1"/>
  <c r="C203" i="4" a="1"/>
  <c r="C203" i="4" s="1"/>
  <c r="R202" i="4" a="1"/>
  <c r="R202" i="4" s="1"/>
  <c r="Q202" i="4" a="1"/>
  <c r="Q202" i="4" s="1"/>
  <c r="P202" i="4" a="1"/>
  <c r="P202" i="4" s="1"/>
  <c r="O202" i="4" a="1"/>
  <c r="O202" i="4" s="1"/>
  <c r="N202" i="4" a="1"/>
  <c r="N202" i="4" s="1"/>
  <c r="M202" i="4" a="1"/>
  <c r="M202" i="4" s="1"/>
  <c r="L202" i="4" a="1"/>
  <c r="L202" i="4" s="1"/>
  <c r="K202" i="4" a="1"/>
  <c r="K202" i="4" s="1"/>
  <c r="J202" i="4" a="1"/>
  <c r="J202" i="4" s="1"/>
  <c r="I202" i="4" a="1"/>
  <c r="I202" i="4" s="1"/>
  <c r="H202" i="4" a="1"/>
  <c r="H202" i="4" s="1"/>
  <c r="G202" i="4" a="1"/>
  <c r="G202" i="4" s="1"/>
  <c r="F202" i="4" a="1"/>
  <c r="F202" i="4" s="1"/>
  <c r="E202" i="4" a="1"/>
  <c r="E202" i="4" s="1"/>
  <c r="D202" i="4" a="1"/>
  <c r="D202" i="4" s="1"/>
  <c r="C202" i="4" a="1"/>
  <c r="C202" i="4" s="1"/>
  <c r="R201" i="4" a="1"/>
  <c r="R201" i="4" s="1"/>
  <c r="Q201" i="4" a="1"/>
  <c r="Q201" i="4" s="1"/>
  <c r="P201" i="4" a="1"/>
  <c r="P201" i="4" s="1"/>
  <c r="O201" i="4" a="1"/>
  <c r="O201" i="4" s="1"/>
  <c r="N201" i="4" a="1"/>
  <c r="N201" i="4" s="1"/>
  <c r="M201" i="4" a="1"/>
  <c r="M201" i="4" s="1"/>
  <c r="L201" i="4" a="1"/>
  <c r="L201" i="4" s="1"/>
  <c r="K201" i="4" a="1"/>
  <c r="K201" i="4" s="1"/>
  <c r="J201" i="4" a="1"/>
  <c r="J201" i="4" s="1"/>
  <c r="I201" i="4" a="1"/>
  <c r="I201" i="4" s="1"/>
  <c r="H201" i="4" a="1"/>
  <c r="H201" i="4" s="1"/>
  <c r="G201" i="4" a="1"/>
  <c r="G201" i="4" s="1"/>
  <c r="F201" i="4" a="1"/>
  <c r="F201" i="4" s="1"/>
  <c r="E201" i="4" a="1"/>
  <c r="E201" i="4" s="1"/>
  <c r="D201" i="4" a="1"/>
  <c r="D201" i="4" s="1"/>
  <c r="C201" i="4" a="1"/>
  <c r="C201" i="4" s="1"/>
  <c r="R200" i="4" a="1"/>
  <c r="R200" i="4" s="1"/>
  <c r="Q200" i="4" a="1"/>
  <c r="Q200" i="4" s="1"/>
  <c r="P200" i="4" a="1"/>
  <c r="P200" i="4" s="1"/>
  <c r="O200" i="4" a="1"/>
  <c r="O200" i="4" s="1"/>
  <c r="N200" i="4" a="1"/>
  <c r="N200" i="4" s="1"/>
  <c r="M200" i="4" a="1"/>
  <c r="M200" i="4" s="1"/>
  <c r="L200" i="4" a="1"/>
  <c r="L200" i="4" s="1"/>
  <c r="K200" i="4" a="1"/>
  <c r="K200" i="4" s="1"/>
  <c r="J200" i="4" a="1"/>
  <c r="J200" i="4" s="1"/>
  <c r="I200" i="4" a="1"/>
  <c r="I200" i="4" s="1"/>
  <c r="H200" i="4" a="1"/>
  <c r="H200" i="4" s="1"/>
  <c r="G200" i="4" a="1"/>
  <c r="G200" i="4" s="1"/>
  <c r="F200" i="4" a="1"/>
  <c r="F200" i="4" s="1"/>
  <c r="E200" i="4" a="1"/>
  <c r="E200" i="4" s="1"/>
  <c r="D200" i="4" a="1"/>
  <c r="D200" i="4" s="1"/>
  <c r="C200" i="4" a="1"/>
  <c r="C200" i="4" s="1"/>
  <c r="R199" i="4" a="1"/>
  <c r="R199" i="4" s="1"/>
  <c r="Q199" i="4" a="1"/>
  <c r="Q199" i="4" s="1"/>
  <c r="P199" i="4" a="1"/>
  <c r="P199" i="4" s="1"/>
  <c r="O199" i="4" a="1"/>
  <c r="O199" i="4" s="1"/>
  <c r="N199" i="4" a="1"/>
  <c r="N199" i="4" s="1"/>
  <c r="M199" i="4" a="1"/>
  <c r="M199" i="4" s="1"/>
  <c r="L199" i="4" a="1"/>
  <c r="L199" i="4" s="1"/>
  <c r="K199" i="4" a="1"/>
  <c r="K199" i="4" s="1"/>
  <c r="J199" i="4" a="1"/>
  <c r="J199" i="4" s="1"/>
  <c r="I199" i="4" a="1"/>
  <c r="I199" i="4" s="1"/>
  <c r="H199" i="4" a="1"/>
  <c r="H199" i="4" s="1"/>
  <c r="G199" i="4" a="1"/>
  <c r="G199" i="4" s="1"/>
  <c r="F199" i="4" a="1"/>
  <c r="F199" i="4" s="1"/>
  <c r="E199" i="4" a="1"/>
  <c r="E199" i="4" s="1"/>
  <c r="D199" i="4" a="1"/>
  <c r="D199" i="4" s="1"/>
  <c r="C199" i="4" a="1"/>
  <c r="C199" i="4" s="1"/>
  <c r="R198" i="4" a="1"/>
  <c r="R198" i="4" s="1"/>
  <c r="Q198" i="4" a="1"/>
  <c r="Q198" i="4" s="1"/>
  <c r="P198" i="4" a="1"/>
  <c r="P198" i="4" s="1"/>
  <c r="O198" i="4" a="1"/>
  <c r="O198" i="4" s="1"/>
  <c r="N198" i="4" a="1"/>
  <c r="N198" i="4" s="1"/>
  <c r="M198" i="4" a="1"/>
  <c r="M198" i="4" s="1"/>
  <c r="L198" i="4" a="1"/>
  <c r="L198" i="4" s="1"/>
  <c r="K198" i="4" a="1"/>
  <c r="K198" i="4" s="1"/>
  <c r="J198" i="4" a="1"/>
  <c r="J198" i="4" s="1"/>
  <c r="I198" i="4" a="1"/>
  <c r="I198" i="4" s="1"/>
  <c r="H198" i="4" a="1"/>
  <c r="H198" i="4" s="1"/>
  <c r="G198" i="4" a="1"/>
  <c r="G198" i="4" s="1"/>
  <c r="F198" i="4" a="1"/>
  <c r="F198" i="4" s="1"/>
  <c r="E198" i="4" a="1"/>
  <c r="E198" i="4" s="1"/>
  <c r="D198" i="4" a="1"/>
  <c r="D198" i="4" s="1"/>
  <c r="C198" i="4" a="1"/>
  <c r="C198" i="4" s="1"/>
  <c r="R197" i="4" a="1"/>
  <c r="R197" i="4" s="1"/>
  <c r="Q197" i="4" a="1"/>
  <c r="Q197" i="4" s="1"/>
  <c r="P197" i="4" a="1"/>
  <c r="P197" i="4" s="1"/>
  <c r="O197" i="4" a="1"/>
  <c r="O197" i="4" s="1"/>
  <c r="N197" i="4" a="1"/>
  <c r="N197" i="4" s="1"/>
  <c r="M197" i="4" a="1"/>
  <c r="M197" i="4" s="1"/>
  <c r="L197" i="4" a="1"/>
  <c r="L197" i="4" s="1"/>
  <c r="K197" i="4" a="1"/>
  <c r="K197" i="4" s="1"/>
  <c r="J197" i="4" a="1"/>
  <c r="J197" i="4" s="1"/>
  <c r="I197" i="4" a="1"/>
  <c r="I197" i="4" s="1"/>
  <c r="H197" i="4" a="1"/>
  <c r="H197" i="4" s="1"/>
  <c r="G197" i="4" a="1"/>
  <c r="G197" i="4" s="1"/>
  <c r="F197" i="4" a="1"/>
  <c r="F197" i="4" s="1"/>
  <c r="E197" i="4" a="1"/>
  <c r="E197" i="4" s="1"/>
  <c r="D197" i="4" a="1"/>
  <c r="D197" i="4" s="1"/>
  <c r="C197" i="4" a="1"/>
  <c r="C197" i="4" s="1"/>
  <c r="R196" i="4" a="1"/>
  <c r="R196" i="4" s="1"/>
  <c r="Q196" i="4" a="1"/>
  <c r="Q196" i="4" s="1"/>
  <c r="P196" i="4" a="1"/>
  <c r="P196" i="4" s="1"/>
  <c r="O196" i="4" a="1"/>
  <c r="O196" i="4" s="1"/>
  <c r="N196" i="4" a="1"/>
  <c r="N196" i="4" s="1"/>
  <c r="M196" i="4" a="1"/>
  <c r="M196" i="4" s="1"/>
  <c r="L196" i="4" a="1"/>
  <c r="L196" i="4" s="1"/>
  <c r="K196" i="4" a="1"/>
  <c r="K196" i="4" s="1"/>
  <c r="J196" i="4" a="1"/>
  <c r="J196" i="4" s="1"/>
  <c r="I196" i="4" a="1"/>
  <c r="I196" i="4" s="1"/>
  <c r="H196" i="4" a="1"/>
  <c r="H196" i="4" s="1"/>
  <c r="G196" i="4" a="1"/>
  <c r="G196" i="4" s="1"/>
  <c r="F196" i="4" a="1"/>
  <c r="F196" i="4" s="1"/>
  <c r="E196" i="4" a="1"/>
  <c r="E196" i="4" s="1"/>
  <c r="D196" i="4" a="1"/>
  <c r="D196" i="4" s="1"/>
  <c r="C196" i="4" a="1"/>
  <c r="C196" i="4" s="1"/>
  <c r="R195" i="4" a="1"/>
  <c r="R195" i="4" s="1"/>
  <c r="Q195" i="4" a="1"/>
  <c r="Q195" i="4" s="1"/>
  <c r="P195" i="4" a="1"/>
  <c r="P195" i="4" s="1"/>
  <c r="O195" i="4" a="1"/>
  <c r="O195" i="4" s="1"/>
  <c r="N195" i="4" a="1"/>
  <c r="N195" i="4" s="1"/>
  <c r="M195" i="4" a="1"/>
  <c r="M195" i="4" s="1"/>
  <c r="L195" i="4" a="1"/>
  <c r="L195" i="4" s="1"/>
  <c r="K195" i="4" a="1"/>
  <c r="K195" i="4" s="1"/>
  <c r="J195" i="4" a="1"/>
  <c r="J195" i="4" s="1"/>
  <c r="I195" i="4" a="1"/>
  <c r="I195" i="4" s="1"/>
  <c r="H195" i="4" a="1"/>
  <c r="H195" i="4" s="1"/>
  <c r="G195" i="4" a="1"/>
  <c r="G195" i="4" s="1"/>
  <c r="F195" i="4" a="1"/>
  <c r="F195" i="4" s="1"/>
  <c r="E195" i="4" a="1"/>
  <c r="E195" i="4" s="1"/>
  <c r="D195" i="4" a="1"/>
  <c r="D195" i="4" s="1"/>
  <c r="C195" i="4" a="1"/>
  <c r="C195" i="4" s="1"/>
  <c r="R194" i="4" a="1"/>
  <c r="R194" i="4" s="1"/>
  <c r="Q194" i="4" a="1"/>
  <c r="Q194" i="4" s="1"/>
  <c r="P194" i="4" a="1"/>
  <c r="P194" i="4" s="1"/>
  <c r="O194" i="4" a="1"/>
  <c r="O194" i="4" s="1"/>
  <c r="N194" i="4" a="1"/>
  <c r="N194" i="4" s="1"/>
  <c r="M194" i="4" a="1"/>
  <c r="M194" i="4" s="1"/>
  <c r="L194" i="4" a="1"/>
  <c r="L194" i="4" s="1"/>
  <c r="K194" i="4" a="1"/>
  <c r="K194" i="4" s="1"/>
  <c r="J194" i="4" a="1"/>
  <c r="J194" i="4" s="1"/>
  <c r="I194" i="4" a="1"/>
  <c r="I194" i="4" s="1"/>
  <c r="H194" i="4" a="1"/>
  <c r="H194" i="4" s="1"/>
  <c r="G194" i="4" a="1"/>
  <c r="G194" i="4" s="1"/>
  <c r="F194" i="4" a="1"/>
  <c r="F194" i="4" s="1"/>
  <c r="E194" i="4" a="1"/>
  <c r="E194" i="4" s="1"/>
  <c r="D194" i="4" a="1"/>
  <c r="D194" i="4" s="1"/>
  <c r="C194" i="4" a="1"/>
  <c r="C194" i="4" s="1"/>
  <c r="R193" i="4" a="1"/>
  <c r="R193" i="4" s="1"/>
  <c r="Q193" i="4" a="1"/>
  <c r="Q193" i="4" s="1"/>
  <c r="P193" i="4" a="1"/>
  <c r="P193" i="4" s="1"/>
  <c r="O193" i="4" a="1"/>
  <c r="O193" i="4" s="1"/>
  <c r="N193" i="4" a="1"/>
  <c r="N193" i="4" s="1"/>
  <c r="M193" i="4" a="1"/>
  <c r="M193" i="4" s="1"/>
  <c r="L193" i="4" a="1"/>
  <c r="L193" i="4" s="1"/>
  <c r="K193" i="4" a="1"/>
  <c r="K193" i="4" s="1"/>
  <c r="J193" i="4" a="1"/>
  <c r="J193" i="4" s="1"/>
  <c r="I193" i="4" a="1"/>
  <c r="I193" i="4" s="1"/>
  <c r="H193" i="4" a="1"/>
  <c r="H193" i="4" s="1"/>
  <c r="G193" i="4" a="1"/>
  <c r="G193" i="4" s="1"/>
  <c r="F193" i="4" a="1"/>
  <c r="F193" i="4" s="1"/>
  <c r="E193" i="4" a="1"/>
  <c r="E193" i="4" s="1"/>
  <c r="D193" i="4" a="1"/>
  <c r="D193" i="4" s="1"/>
  <c r="C193" i="4" a="1"/>
  <c r="C193" i="4" s="1"/>
  <c r="R192" i="4" a="1"/>
  <c r="R192" i="4" s="1"/>
  <c r="Q192" i="4" a="1"/>
  <c r="Q192" i="4" s="1"/>
  <c r="P192" i="4" a="1"/>
  <c r="P192" i="4" s="1"/>
  <c r="O192" i="4" a="1"/>
  <c r="O192" i="4" s="1"/>
  <c r="N192" i="4" a="1"/>
  <c r="N192" i="4" s="1"/>
  <c r="M192" i="4" a="1"/>
  <c r="M192" i="4" s="1"/>
  <c r="L192" i="4" a="1"/>
  <c r="L192" i="4" s="1"/>
  <c r="K192" i="4" a="1"/>
  <c r="K192" i="4" s="1"/>
  <c r="J192" i="4" a="1"/>
  <c r="J192" i="4" s="1"/>
  <c r="I192" i="4" a="1"/>
  <c r="I192" i="4" s="1"/>
  <c r="H192" i="4" a="1"/>
  <c r="H192" i="4" s="1"/>
  <c r="G192" i="4" a="1"/>
  <c r="G192" i="4" s="1"/>
  <c r="F192" i="4" a="1"/>
  <c r="F192" i="4" s="1"/>
  <c r="E192" i="4" a="1"/>
  <c r="E192" i="4" s="1"/>
  <c r="D192" i="4" a="1"/>
  <c r="D192" i="4" s="1"/>
  <c r="C192" i="4" a="1"/>
  <c r="C192" i="4" s="1"/>
  <c r="R191" i="4" a="1"/>
  <c r="R191" i="4" s="1"/>
  <c r="Q191" i="4" a="1"/>
  <c r="Q191" i="4" s="1"/>
  <c r="P191" i="4" a="1"/>
  <c r="P191" i="4" s="1"/>
  <c r="O191" i="4" a="1"/>
  <c r="O191" i="4" s="1"/>
  <c r="N191" i="4" a="1"/>
  <c r="N191" i="4" s="1"/>
  <c r="M191" i="4" a="1"/>
  <c r="M191" i="4" s="1"/>
  <c r="L191" i="4" a="1"/>
  <c r="L191" i="4" s="1"/>
  <c r="K191" i="4" a="1"/>
  <c r="K191" i="4" s="1"/>
  <c r="J191" i="4" a="1"/>
  <c r="J191" i="4" s="1"/>
  <c r="I191" i="4" a="1"/>
  <c r="I191" i="4" s="1"/>
  <c r="H191" i="4" a="1"/>
  <c r="H191" i="4" s="1"/>
  <c r="G191" i="4" a="1"/>
  <c r="G191" i="4" s="1"/>
  <c r="F191" i="4" a="1"/>
  <c r="F191" i="4" s="1"/>
  <c r="E191" i="4" a="1"/>
  <c r="E191" i="4" s="1"/>
  <c r="D191" i="4" a="1"/>
  <c r="D191" i="4" s="1"/>
  <c r="C191" i="4" a="1"/>
  <c r="C191" i="4" s="1"/>
  <c r="R190" i="4" a="1"/>
  <c r="R190" i="4" s="1"/>
  <c r="Q190" i="4" a="1"/>
  <c r="Q190" i="4" s="1"/>
  <c r="P190" i="4" a="1"/>
  <c r="P190" i="4" s="1"/>
  <c r="O190" i="4" a="1"/>
  <c r="O190" i="4" s="1"/>
  <c r="N190" i="4" a="1"/>
  <c r="N190" i="4" s="1"/>
  <c r="M190" i="4" a="1"/>
  <c r="M190" i="4" s="1"/>
  <c r="L190" i="4" a="1"/>
  <c r="L190" i="4" s="1"/>
  <c r="K190" i="4" a="1"/>
  <c r="K190" i="4" s="1"/>
  <c r="J190" i="4" a="1"/>
  <c r="J190" i="4" s="1"/>
  <c r="I190" i="4" a="1"/>
  <c r="I190" i="4" s="1"/>
  <c r="H190" i="4" a="1"/>
  <c r="H190" i="4" s="1"/>
  <c r="G190" i="4" a="1"/>
  <c r="G190" i="4" s="1"/>
  <c r="F190" i="4" a="1"/>
  <c r="F190" i="4" s="1"/>
  <c r="E190" i="4" a="1"/>
  <c r="E190" i="4" s="1"/>
  <c r="D190" i="4" a="1"/>
  <c r="D190" i="4" s="1"/>
  <c r="C190" i="4" a="1"/>
  <c r="C190" i="4" s="1"/>
  <c r="R189" i="4" a="1"/>
  <c r="R189" i="4" s="1"/>
  <c r="Q189" i="4" a="1"/>
  <c r="Q189" i="4" s="1"/>
  <c r="P189" i="4" a="1"/>
  <c r="P189" i="4" s="1"/>
  <c r="O189" i="4" a="1"/>
  <c r="O189" i="4" s="1"/>
  <c r="N189" i="4" a="1"/>
  <c r="N189" i="4" s="1"/>
  <c r="M189" i="4" a="1"/>
  <c r="M189" i="4" s="1"/>
  <c r="L189" i="4" a="1"/>
  <c r="L189" i="4" s="1"/>
  <c r="K189" i="4" a="1"/>
  <c r="K189" i="4" s="1"/>
  <c r="J189" i="4" a="1"/>
  <c r="J189" i="4" s="1"/>
  <c r="I189" i="4" a="1"/>
  <c r="I189" i="4" s="1"/>
  <c r="H189" i="4" a="1"/>
  <c r="H189" i="4" s="1"/>
  <c r="G189" i="4" a="1"/>
  <c r="G189" i="4" s="1"/>
  <c r="F189" i="4" a="1"/>
  <c r="F189" i="4" s="1"/>
  <c r="E189" i="4" a="1"/>
  <c r="E189" i="4" s="1"/>
  <c r="D189" i="4" a="1"/>
  <c r="D189" i="4" s="1"/>
  <c r="C189" i="4" a="1"/>
  <c r="C189" i="4" s="1"/>
  <c r="R188" i="4" a="1"/>
  <c r="R188" i="4" s="1"/>
  <c r="Q188" i="4" a="1"/>
  <c r="Q188" i="4" s="1"/>
  <c r="P188" i="4" a="1"/>
  <c r="P188" i="4" s="1"/>
  <c r="O188" i="4" a="1"/>
  <c r="O188" i="4" s="1"/>
  <c r="N188" i="4" a="1"/>
  <c r="N188" i="4" s="1"/>
  <c r="M188" i="4" a="1"/>
  <c r="M188" i="4" s="1"/>
  <c r="L188" i="4" a="1"/>
  <c r="L188" i="4" s="1"/>
  <c r="K188" i="4" a="1"/>
  <c r="K188" i="4" s="1"/>
  <c r="J188" i="4" a="1"/>
  <c r="J188" i="4" s="1"/>
  <c r="I188" i="4" a="1"/>
  <c r="I188" i="4" s="1"/>
  <c r="H188" i="4" a="1"/>
  <c r="H188" i="4" s="1"/>
  <c r="G188" i="4" a="1"/>
  <c r="G188" i="4" s="1"/>
  <c r="F188" i="4" a="1"/>
  <c r="F188" i="4" s="1"/>
  <c r="E188" i="4" a="1"/>
  <c r="E188" i="4" s="1"/>
  <c r="D188" i="4" a="1"/>
  <c r="D188" i="4" s="1"/>
  <c r="C188" i="4" a="1"/>
  <c r="C188" i="4" s="1"/>
  <c r="R187" i="4" a="1"/>
  <c r="R187" i="4" s="1"/>
  <c r="Q187" i="4" a="1"/>
  <c r="Q187" i="4" s="1"/>
  <c r="P187" i="4" a="1"/>
  <c r="P187" i="4" s="1"/>
  <c r="O187" i="4" a="1"/>
  <c r="O187" i="4" s="1"/>
  <c r="N187" i="4" a="1"/>
  <c r="N187" i="4" s="1"/>
  <c r="M187" i="4" a="1"/>
  <c r="M187" i="4" s="1"/>
  <c r="L187" i="4" a="1"/>
  <c r="L187" i="4" s="1"/>
  <c r="K187" i="4" a="1"/>
  <c r="K187" i="4" s="1"/>
  <c r="J187" i="4" a="1"/>
  <c r="J187" i="4" s="1"/>
  <c r="I187" i="4" a="1"/>
  <c r="I187" i="4" s="1"/>
  <c r="H187" i="4" a="1"/>
  <c r="H187" i="4" s="1"/>
  <c r="G187" i="4" a="1"/>
  <c r="G187" i="4" s="1"/>
  <c r="F187" i="4" a="1"/>
  <c r="F187" i="4" s="1"/>
  <c r="E187" i="4" a="1"/>
  <c r="E187" i="4" s="1"/>
  <c r="D187" i="4" a="1"/>
  <c r="D187" i="4" s="1"/>
  <c r="C187" i="4" a="1"/>
  <c r="C187" i="4" s="1"/>
  <c r="R186" i="4" a="1"/>
  <c r="R186" i="4" s="1"/>
  <c r="Q186" i="4" a="1"/>
  <c r="Q186" i="4" s="1"/>
  <c r="P186" i="4" a="1"/>
  <c r="P186" i="4" s="1"/>
  <c r="O186" i="4" a="1"/>
  <c r="O186" i="4" s="1"/>
  <c r="N186" i="4" a="1"/>
  <c r="N186" i="4" s="1"/>
  <c r="M186" i="4" a="1"/>
  <c r="M186" i="4" s="1"/>
  <c r="L186" i="4" a="1"/>
  <c r="L186" i="4" s="1"/>
  <c r="K186" i="4" a="1"/>
  <c r="K186" i="4" s="1"/>
  <c r="J186" i="4" a="1"/>
  <c r="J186" i="4" s="1"/>
  <c r="I186" i="4" a="1"/>
  <c r="I186" i="4" s="1"/>
  <c r="H186" i="4" a="1"/>
  <c r="H186" i="4" s="1"/>
  <c r="G186" i="4" a="1"/>
  <c r="G186" i="4" s="1"/>
  <c r="F186" i="4" a="1"/>
  <c r="F186" i="4" s="1"/>
  <c r="E186" i="4" a="1"/>
  <c r="E186" i="4" s="1"/>
  <c r="D186" i="4" a="1"/>
  <c r="D186" i="4" s="1"/>
  <c r="C186" i="4" a="1"/>
  <c r="C186" i="4" s="1"/>
  <c r="R185" i="4" a="1"/>
  <c r="R185" i="4" s="1"/>
  <c r="Q185" i="4" a="1"/>
  <c r="Q185" i="4" s="1"/>
  <c r="P185" i="4" a="1"/>
  <c r="P185" i="4" s="1"/>
  <c r="O185" i="4" a="1"/>
  <c r="O185" i="4" s="1"/>
  <c r="N185" i="4" a="1"/>
  <c r="N185" i="4" s="1"/>
  <c r="M185" i="4" a="1"/>
  <c r="M185" i="4" s="1"/>
  <c r="L185" i="4" a="1"/>
  <c r="L185" i="4" s="1"/>
  <c r="K185" i="4" a="1"/>
  <c r="K185" i="4" s="1"/>
  <c r="J185" i="4" a="1"/>
  <c r="J185" i="4" s="1"/>
  <c r="I185" i="4" a="1"/>
  <c r="I185" i="4" s="1"/>
  <c r="H185" i="4" a="1"/>
  <c r="H185" i="4" s="1"/>
  <c r="G185" i="4" a="1"/>
  <c r="G185" i="4" s="1"/>
  <c r="F185" i="4" a="1"/>
  <c r="F185" i="4" s="1"/>
  <c r="E185" i="4" a="1"/>
  <c r="E185" i="4" s="1"/>
  <c r="D185" i="4" a="1"/>
  <c r="D185" i="4" s="1"/>
  <c r="C185" i="4" a="1"/>
  <c r="C185" i="4" s="1"/>
  <c r="R184" i="4" a="1"/>
  <c r="R184" i="4" s="1"/>
  <c r="Q184" i="4" a="1"/>
  <c r="Q184" i="4" s="1"/>
  <c r="P184" i="4" a="1"/>
  <c r="P184" i="4" s="1"/>
  <c r="O184" i="4" a="1"/>
  <c r="O184" i="4" s="1"/>
  <c r="N184" i="4" a="1"/>
  <c r="N184" i="4" s="1"/>
  <c r="M184" i="4" a="1"/>
  <c r="M184" i="4" s="1"/>
  <c r="L184" i="4" a="1"/>
  <c r="L184" i="4" s="1"/>
  <c r="K184" i="4" a="1"/>
  <c r="K184" i="4" s="1"/>
  <c r="J184" i="4" a="1"/>
  <c r="J184" i="4" s="1"/>
  <c r="I184" i="4" a="1"/>
  <c r="I184" i="4" s="1"/>
  <c r="H184" i="4" a="1"/>
  <c r="H184" i="4" s="1"/>
  <c r="G184" i="4" a="1"/>
  <c r="G184" i="4" s="1"/>
  <c r="F184" i="4" a="1"/>
  <c r="F184" i="4" s="1"/>
  <c r="E184" i="4" a="1"/>
  <c r="E184" i="4" s="1"/>
  <c r="D184" i="4" a="1"/>
  <c r="D184" i="4" s="1"/>
  <c r="C184" i="4" a="1"/>
  <c r="C184" i="4" s="1"/>
  <c r="R178" i="4" a="1"/>
  <c r="R178" i="4" s="1"/>
  <c r="Q178" i="4" a="1"/>
  <c r="Q178" i="4" s="1"/>
  <c r="P178" i="4" a="1"/>
  <c r="P178" i="4" s="1"/>
  <c r="O178" i="4" a="1"/>
  <c r="O178" i="4" s="1"/>
  <c r="N178" i="4" a="1"/>
  <c r="N178" i="4" s="1"/>
  <c r="M178" i="4" a="1"/>
  <c r="M178" i="4" s="1"/>
  <c r="L178" i="4" a="1"/>
  <c r="L178" i="4" s="1"/>
  <c r="K178" i="4" a="1"/>
  <c r="K178" i="4" s="1"/>
  <c r="J178" i="4" a="1"/>
  <c r="J178" i="4" s="1"/>
  <c r="I178" i="4" a="1"/>
  <c r="I178" i="4" s="1"/>
  <c r="H178" i="4" a="1"/>
  <c r="H178" i="4" s="1"/>
  <c r="G178" i="4" a="1"/>
  <c r="G178" i="4" s="1"/>
  <c r="F178" i="4" a="1"/>
  <c r="F178" i="4" s="1"/>
  <c r="E178" i="4" a="1"/>
  <c r="E178" i="4" s="1"/>
  <c r="D178" i="4" a="1"/>
  <c r="D178" i="4" s="1"/>
  <c r="C178" i="4" a="1"/>
  <c r="C178" i="4" s="1"/>
  <c r="R177" i="4" a="1"/>
  <c r="R177" i="4" s="1"/>
  <c r="Q177" i="4" a="1"/>
  <c r="Q177" i="4" s="1"/>
  <c r="P177" i="4" a="1"/>
  <c r="P177" i="4" s="1"/>
  <c r="O177" i="4" a="1"/>
  <c r="O177" i="4" s="1"/>
  <c r="N177" i="4" a="1"/>
  <c r="N177" i="4" s="1"/>
  <c r="M177" i="4" a="1"/>
  <c r="M177" i="4" s="1"/>
  <c r="L177" i="4" a="1"/>
  <c r="L177" i="4" s="1"/>
  <c r="K177" i="4" a="1"/>
  <c r="K177" i="4" s="1"/>
  <c r="J177" i="4" a="1"/>
  <c r="J177" i="4" s="1"/>
  <c r="I177" i="4" a="1"/>
  <c r="I177" i="4" s="1"/>
  <c r="H177" i="4" a="1"/>
  <c r="H177" i="4" s="1"/>
  <c r="G177" i="4" a="1"/>
  <c r="G177" i="4" s="1"/>
  <c r="F177" i="4" a="1"/>
  <c r="F177" i="4" s="1"/>
  <c r="E177" i="4" a="1"/>
  <c r="E177" i="4" s="1"/>
  <c r="D177" i="4" a="1"/>
  <c r="D177" i="4" s="1"/>
  <c r="C177" i="4" a="1"/>
  <c r="C177" i="4" s="1"/>
  <c r="R176" i="4" a="1"/>
  <c r="R176" i="4" s="1"/>
  <c r="Q176" i="4" a="1"/>
  <c r="Q176" i="4" s="1"/>
  <c r="P176" i="4" a="1"/>
  <c r="P176" i="4" s="1"/>
  <c r="O176" i="4" a="1"/>
  <c r="O176" i="4" s="1"/>
  <c r="N176" i="4" a="1"/>
  <c r="N176" i="4" s="1"/>
  <c r="M176" i="4" a="1"/>
  <c r="M176" i="4" s="1"/>
  <c r="L176" i="4" a="1"/>
  <c r="L176" i="4" s="1"/>
  <c r="K176" i="4" a="1"/>
  <c r="K176" i="4" s="1"/>
  <c r="J176" i="4" a="1"/>
  <c r="J176" i="4" s="1"/>
  <c r="I176" i="4" a="1"/>
  <c r="I176" i="4" s="1"/>
  <c r="H176" i="4" a="1"/>
  <c r="H176" i="4" s="1"/>
  <c r="G176" i="4" a="1"/>
  <c r="G176" i="4" s="1"/>
  <c r="F176" i="4" a="1"/>
  <c r="F176" i="4" s="1"/>
  <c r="E176" i="4" a="1"/>
  <c r="E176" i="4" s="1"/>
  <c r="D176" i="4" a="1"/>
  <c r="D176" i="4" s="1"/>
  <c r="C176" i="4" a="1"/>
  <c r="C176" i="4" s="1"/>
  <c r="R175" i="4" a="1"/>
  <c r="R175" i="4" s="1"/>
  <c r="Q175" i="4" a="1"/>
  <c r="Q175" i="4" s="1"/>
  <c r="P175" i="4" a="1"/>
  <c r="P175" i="4" s="1"/>
  <c r="O175" i="4" a="1"/>
  <c r="O175" i="4" s="1"/>
  <c r="N175" i="4" a="1"/>
  <c r="N175" i="4" s="1"/>
  <c r="M175" i="4" a="1"/>
  <c r="M175" i="4" s="1"/>
  <c r="L175" i="4" a="1"/>
  <c r="L175" i="4" s="1"/>
  <c r="K175" i="4" a="1"/>
  <c r="K175" i="4" s="1"/>
  <c r="J175" i="4" a="1"/>
  <c r="J175" i="4" s="1"/>
  <c r="I175" i="4" a="1"/>
  <c r="I175" i="4" s="1"/>
  <c r="H175" i="4" a="1"/>
  <c r="H175" i="4" s="1"/>
  <c r="G175" i="4" a="1"/>
  <c r="G175" i="4" s="1"/>
  <c r="F175" i="4" a="1"/>
  <c r="F175" i="4" s="1"/>
  <c r="E175" i="4" a="1"/>
  <c r="E175" i="4" s="1"/>
  <c r="D175" i="4" a="1"/>
  <c r="D175" i="4" s="1"/>
  <c r="C175" i="4" a="1"/>
  <c r="C175" i="4" s="1"/>
  <c r="R174" i="4" a="1"/>
  <c r="R174" i="4" s="1"/>
  <c r="Q174" i="4" a="1"/>
  <c r="Q174" i="4" s="1"/>
  <c r="P174" i="4" a="1"/>
  <c r="P174" i="4" s="1"/>
  <c r="O174" i="4" a="1"/>
  <c r="O174" i="4" s="1"/>
  <c r="N174" i="4" a="1"/>
  <c r="N174" i="4" s="1"/>
  <c r="M174" i="4" a="1"/>
  <c r="M174" i="4" s="1"/>
  <c r="L174" i="4" a="1"/>
  <c r="L174" i="4" s="1"/>
  <c r="K174" i="4" a="1"/>
  <c r="K174" i="4" s="1"/>
  <c r="J174" i="4" a="1"/>
  <c r="J174" i="4" s="1"/>
  <c r="I174" i="4" a="1"/>
  <c r="I174" i="4" s="1"/>
  <c r="H174" i="4" a="1"/>
  <c r="H174" i="4" s="1"/>
  <c r="G174" i="4" a="1"/>
  <c r="G174" i="4" s="1"/>
  <c r="F174" i="4" a="1"/>
  <c r="F174" i="4" s="1"/>
  <c r="E174" i="4" a="1"/>
  <c r="E174" i="4" s="1"/>
  <c r="D174" i="4" a="1"/>
  <c r="D174" i="4" s="1"/>
  <c r="C174" i="4" a="1"/>
  <c r="C174" i="4" s="1"/>
  <c r="R173" i="4" a="1"/>
  <c r="R173" i="4" s="1"/>
  <c r="Q173" i="4" a="1"/>
  <c r="Q173" i="4" s="1"/>
  <c r="P173" i="4" a="1"/>
  <c r="P173" i="4" s="1"/>
  <c r="O173" i="4" a="1"/>
  <c r="O173" i="4" s="1"/>
  <c r="N173" i="4" a="1"/>
  <c r="N173" i="4" s="1"/>
  <c r="M173" i="4" a="1"/>
  <c r="M173" i="4" s="1"/>
  <c r="L173" i="4" a="1"/>
  <c r="L173" i="4" s="1"/>
  <c r="K173" i="4" a="1"/>
  <c r="K173" i="4" s="1"/>
  <c r="J173" i="4" a="1"/>
  <c r="J173" i="4" s="1"/>
  <c r="I173" i="4" a="1"/>
  <c r="I173" i="4" s="1"/>
  <c r="H173" i="4" a="1"/>
  <c r="H173" i="4" s="1"/>
  <c r="G173" i="4" a="1"/>
  <c r="G173" i="4" s="1"/>
  <c r="F173" i="4" a="1"/>
  <c r="F173" i="4" s="1"/>
  <c r="E173" i="4" a="1"/>
  <c r="E173" i="4" s="1"/>
  <c r="D173" i="4" a="1"/>
  <c r="D173" i="4" s="1"/>
  <c r="C173" i="4" a="1"/>
  <c r="C173" i="4" s="1"/>
  <c r="R172" i="4" a="1"/>
  <c r="R172" i="4" s="1"/>
  <c r="Q172" i="4" a="1"/>
  <c r="Q172" i="4" s="1"/>
  <c r="P172" i="4" a="1"/>
  <c r="P172" i="4" s="1"/>
  <c r="O172" i="4" a="1"/>
  <c r="O172" i="4" s="1"/>
  <c r="N172" i="4" a="1"/>
  <c r="N172" i="4" s="1"/>
  <c r="M172" i="4" a="1"/>
  <c r="M172" i="4" s="1"/>
  <c r="L172" i="4" a="1"/>
  <c r="L172" i="4" s="1"/>
  <c r="K172" i="4" a="1"/>
  <c r="K172" i="4" s="1"/>
  <c r="J172" i="4" a="1"/>
  <c r="J172" i="4" s="1"/>
  <c r="I172" i="4" a="1"/>
  <c r="I172" i="4" s="1"/>
  <c r="H172" i="4" a="1"/>
  <c r="H172" i="4" s="1"/>
  <c r="G172" i="4" a="1"/>
  <c r="G172" i="4" s="1"/>
  <c r="F172" i="4" a="1"/>
  <c r="F172" i="4" s="1"/>
  <c r="E172" i="4" a="1"/>
  <c r="E172" i="4" s="1"/>
  <c r="D172" i="4" a="1"/>
  <c r="D172" i="4" s="1"/>
  <c r="C172" i="4" a="1"/>
  <c r="C172" i="4" s="1"/>
  <c r="R171" i="4" a="1"/>
  <c r="R171" i="4" s="1"/>
  <c r="Q171" i="4" a="1"/>
  <c r="Q171" i="4" s="1"/>
  <c r="P171" i="4" a="1"/>
  <c r="P171" i="4" s="1"/>
  <c r="O171" i="4" a="1"/>
  <c r="O171" i="4" s="1"/>
  <c r="N171" i="4" a="1"/>
  <c r="N171" i="4" s="1"/>
  <c r="M171" i="4" a="1"/>
  <c r="M171" i="4" s="1"/>
  <c r="L171" i="4" a="1"/>
  <c r="L171" i="4" s="1"/>
  <c r="K171" i="4" a="1"/>
  <c r="K171" i="4" s="1"/>
  <c r="J171" i="4" a="1"/>
  <c r="J171" i="4" s="1"/>
  <c r="I171" i="4" a="1"/>
  <c r="I171" i="4" s="1"/>
  <c r="H171" i="4" a="1"/>
  <c r="H171" i="4" s="1"/>
  <c r="G171" i="4" a="1"/>
  <c r="G171" i="4" s="1"/>
  <c r="F171" i="4" a="1"/>
  <c r="F171" i="4" s="1"/>
  <c r="E171" i="4" a="1"/>
  <c r="E171" i="4" s="1"/>
  <c r="D171" i="4" a="1"/>
  <c r="D171" i="4" s="1"/>
  <c r="C171" i="4" a="1"/>
  <c r="C171" i="4" s="1"/>
  <c r="R170" i="4" a="1"/>
  <c r="R170" i="4" s="1"/>
  <c r="Q170" i="4" a="1"/>
  <c r="Q170" i="4" s="1"/>
  <c r="P170" i="4" a="1"/>
  <c r="P170" i="4" s="1"/>
  <c r="O170" i="4" a="1"/>
  <c r="O170" i="4" s="1"/>
  <c r="N170" i="4" a="1"/>
  <c r="N170" i="4" s="1"/>
  <c r="M170" i="4" a="1"/>
  <c r="M170" i="4" s="1"/>
  <c r="L170" i="4" a="1"/>
  <c r="L170" i="4" s="1"/>
  <c r="K170" i="4" a="1"/>
  <c r="K170" i="4" s="1"/>
  <c r="J170" i="4" a="1"/>
  <c r="J170" i="4" s="1"/>
  <c r="I170" i="4" a="1"/>
  <c r="I170" i="4" s="1"/>
  <c r="H170" i="4" a="1"/>
  <c r="H170" i="4" s="1"/>
  <c r="G170" i="4" a="1"/>
  <c r="G170" i="4" s="1"/>
  <c r="F170" i="4" a="1"/>
  <c r="F170" i="4" s="1"/>
  <c r="E170" i="4" a="1"/>
  <c r="E170" i="4" s="1"/>
  <c r="D170" i="4" a="1"/>
  <c r="D170" i="4" s="1"/>
  <c r="C170" i="4" a="1"/>
  <c r="C170" i="4" s="1"/>
  <c r="R169" i="4" a="1"/>
  <c r="R169" i="4" s="1"/>
  <c r="Q169" i="4" a="1"/>
  <c r="Q169" i="4" s="1"/>
  <c r="P169" i="4" a="1"/>
  <c r="P169" i="4" s="1"/>
  <c r="O169" i="4" a="1"/>
  <c r="O169" i="4" s="1"/>
  <c r="N169" i="4" a="1"/>
  <c r="N169" i="4" s="1"/>
  <c r="M169" i="4" a="1"/>
  <c r="M169" i="4" s="1"/>
  <c r="L169" i="4" a="1"/>
  <c r="L169" i="4" s="1"/>
  <c r="K169" i="4" a="1"/>
  <c r="K169" i="4" s="1"/>
  <c r="J169" i="4" a="1"/>
  <c r="J169" i="4" s="1"/>
  <c r="I169" i="4" a="1"/>
  <c r="I169" i="4" s="1"/>
  <c r="H169" i="4" a="1"/>
  <c r="H169" i="4" s="1"/>
  <c r="G169" i="4" a="1"/>
  <c r="G169" i="4" s="1"/>
  <c r="F169" i="4" a="1"/>
  <c r="F169" i="4" s="1"/>
  <c r="E169" i="4" a="1"/>
  <c r="E169" i="4" s="1"/>
  <c r="D169" i="4" a="1"/>
  <c r="D169" i="4" s="1"/>
  <c r="C169" i="4" a="1"/>
  <c r="C169" i="4" s="1"/>
  <c r="R168" i="4" a="1"/>
  <c r="R168" i="4" s="1"/>
  <c r="Q168" i="4" a="1"/>
  <c r="Q168" i="4" s="1"/>
  <c r="P168" i="4" a="1"/>
  <c r="P168" i="4" s="1"/>
  <c r="O168" i="4" a="1"/>
  <c r="O168" i="4" s="1"/>
  <c r="N168" i="4" a="1"/>
  <c r="N168" i="4" s="1"/>
  <c r="M168" i="4" a="1"/>
  <c r="M168" i="4" s="1"/>
  <c r="L168" i="4" a="1"/>
  <c r="L168" i="4" s="1"/>
  <c r="K168" i="4" a="1"/>
  <c r="K168" i="4" s="1"/>
  <c r="J168" i="4" a="1"/>
  <c r="J168" i="4" s="1"/>
  <c r="I168" i="4" a="1"/>
  <c r="I168" i="4" s="1"/>
  <c r="H168" i="4" a="1"/>
  <c r="H168" i="4" s="1"/>
  <c r="G168" i="4" a="1"/>
  <c r="G168" i="4" s="1"/>
  <c r="F168" i="4" a="1"/>
  <c r="F168" i="4" s="1"/>
  <c r="E168" i="4" a="1"/>
  <c r="E168" i="4" s="1"/>
  <c r="D168" i="4" a="1"/>
  <c r="D168" i="4" s="1"/>
  <c r="C168" i="4" a="1"/>
  <c r="C168" i="4" s="1"/>
  <c r="R167" i="4" a="1"/>
  <c r="R167" i="4" s="1"/>
  <c r="Q167" i="4" a="1"/>
  <c r="Q167" i="4" s="1"/>
  <c r="P167" i="4" a="1"/>
  <c r="P167" i="4" s="1"/>
  <c r="O167" i="4" a="1"/>
  <c r="O167" i="4" s="1"/>
  <c r="N167" i="4" a="1"/>
  <c r="N167" i="4" s="1"/>
  <c r="M167" i="4" a="1"/>
  <c r="M167" i="4" s="1"/>
  <c r="L167" i="4" a="1"/>
  <c r="L167" i="4" s="1"/>
  <c r="K167" i="4" a="1"/>
  <c r="K167" i="4" s="1"/>
  <c r="J167" i="4" a="1"/>
  <c r="J167" i="4" s="1"/>
  <c r="I167" i="4" a="1"/>
  <c r="I167" i="4" s="1"/>
  <c r="H167" i="4" a="1"/>
  <c r="H167" i="4" s="1"/>
  <c r="G167" i="4" a="1"/>
  <c r="G167" i="4" s="1"/>
  <c r="F167" i="4" a="1"/>
  <c r="F167" i="4" s="1"/>
  <c r="E167" i="4" a="1"/>
  <c r="E167" i="4" s="1"/>
  <c r="D167" i="4" a="1"/>
  <c r="D167" i="4" s="1"/>
  <c r="C167" i="4" a="1"/>
  <c r="C167" i="4" s="1"/>
  <c r="R166" i="4" a="1"/>
  <c r="R166" i="4" s="1"/>
  <c r="Q166" i="4" a="1"/>
  <c r="Q166" i="4" s="1"/>
  <c r="P166" i="4" a="1"/>
  <c r="P166" i="4" s="1"/>
  <c r="O166" i="4" a="1"/>
  <c r="O166" i="4" s="1"/>
  <c r="N166" i="4" a="1"/>
  <c r="N166" i="4" s="1"/>
  <c r="M166" i="4" a="1"/>
  <c r="M166" i="4" s="1"/>
  <c r="L166" i="4" a="1"/>
  <c r="L166" i="4" s="1"/>
  <c r="K166" i="4" a="1"/>
  <c r="K166" i="4" s="1"/>
  <c r="J166" i="4" a="1"/>
  <c r="J166" i="4" s="1"/>
  <c r="I166" i="4" a="1"/>
  <c r="I166" i="4" s="1"/>
  <c r="H166" i="4" a="1"/>
  <c r="H166" i="4" s="1"/>
  <c r="G166" i="4" a="1"/>
  <c r="G166" i="4" s="1"/>
  <c r="F166" i="4" a="1"/>
  <c r="F166" i="4" s="1"/>
  <c r="E166" i="4" a="1"/>
  <c r="E166" i="4" s="1"/>
  <c r="D166" i="4" a="1"/>
  <c r="D166" i="4" s="1"/>
  <c r="C166" i="4" a="1"/>
  <c r="C166" i="4" s="1"/>
  <c r="R165" i="4" a="1"/>
  <c r="R165" i="4" s="1"/>
  <c r="Q165" i="4" a="1"/>
  <c r="Q165" i="4" s="1"/>
  <c r="P165" i="4" a="1"/>
  <c r="P165" i="4" s="1"/>
  <c r="O165" i="4" a="1"/>
  <c r="O165" i="4" s="1"/>
  <c r="N165" i="4" a="1"/>
  <c r="N165" i="4" s="1"/>
  <c r="M165" i="4" a="1"/>
  <c r="M165" i="4" s="1"/>
  <c r="L165" i="4" a="1"/>
  <c r="L165" i="4" s="1"/>
  <c r="K165" i="4" a="1"/>
  <c r="K165" i="4" s="1"/>
  <c r="J165" i="4" a="1"/>
  <c r="J165" i="4" s="1"/>
  <c r="I165" i="4" a="1"/>
  <c r="I165" i="4" s="1"/>
  <c r="H165" i="4" a="1"/>
  <c r="H165" i="4" s="1"/>
  <c r="G165" i="4" a="1"/>
  <c r="G165" i="4" s="1"/>
  <c r="F165" i="4" a="1"/>
  <c r="F165" i="4" s="1"/>
  <c r="E165" i="4" a="1"/>
  <c r="E165" i="4" s="1"/>
  <c r="D165" i="4" a="1"/>
  <c r="D165" i="4" s="1"/>
  <c r="C165" i="4" a="1"/>
  <c r="C165" i="4" s="1"/>
  <c r="R164" i="4" a="1"/>
  <c r="R164" i="4" s="1"/>
  <c r="Q164" i="4" a="1"/>
  <c r="Q164" i="4" s="1"/>
  <c r="P164" i="4" a="1"/>
  <c r="P164" i="4" s="1"/>
  <c r="O164" i="4" a="1"/>
  <c r="O164" i="4" s="1"/>
  <c r="N164" i="4" a="1"/>
  <c r="N164" i="4" s="1"/>
  <c r="M164" i="4" a="1"/>
  <c r="M164" i="4" s="1"/>
  <c r="L164" i="4" a="1"/>
  <c r="L164" i="4" s="1"/>
  <c r="K164" i="4" a="1"/>
  <c r="K164" i="4" s="1"/>
  <c r="J164" i="4" a="1"/>
  <c r="J164" i="4" s="1"/>
  <c r="I164" i="4" a="1"/>
  <c r="I164" i="4" s="1"/>
  <c r="H164" i="4" a="1"/>
  <c r="H164" i="4" s="1"/>
  <c r="G164" i="4" a="1"/>
  <c r="G164" i="4" s="1"/>
  <c r="F164" i="4" a="1"/>
  <c r="F164" i="4" s="1"/>
  <c r="E164" i="4" a="1"/>
  <c r="E164" i="4" s="1"/>
  <c r="D164" i="4" a="1"/>
  <c r="D164" i="4" s="1"/>
  <c r="C164" i="4" a="1"/>
  <c r="C164" i="4" s="1"/>
  <c r="R163" i="4" a="1"/>
  <c r="R163" i="4" s="1"/>
  <c r="Q163" i="4" a="1"/>
  <c r="Q163" i="4" s="1"/>
  <c r="P163" i="4" a="1"/>
  <c r="P163" i="4" s="1"/>
  <c r="O163" i="4" a="1"/>
  <c r="O163" i="4" s="1"/>
  <c r="N163" i="4" a="1"/>
  <c r="N163" i="4" s="1"/>
  <c r="M163" i="4" a="1"/>
  <c r="M163" i="4" s="1"/>
  <c r="L163" i="4" a="1"/>
  <c r="L163" i="4" s="1"/>
  <c r="K163" i="4" a="1"/>
  <c r="K163" i="4" s="1"/>
  <c r="J163" i="4" a="1"/>
  <c r="J163" i="4" s="1"/>
  <c r="I163" i="4" a="1"/>
  <c r="I163" i="4" s="1"/>
  <c r="H163" i="4" a="1"/>
  <c r="H163" i="4" s="1"/>
  <c r="G163" i="4" a="1"/>
  <c r="G163" i="4" s="1"/>
  <c r="F163" i="4" a="1"/>
  <c r="F163" i="4" s="1"/>
  <c r="E163" i="4" a="1"/>
  <c r="E163" i="4" s="1"/>
  <c r="D163" i="4" a="1"/>
  <c r="D163" i="4" s="1"/>
  <c r="C163" i="4" a="1"/>
  <c r="C163" i="4" s="1"/>
  <c r="R162" i="4" a="1"/>
  <c r="R162" i="4" s="1"/>
  <c r="Q162" i="4" a="1"/>
  <c r="Q162" i="4" s="1"/>
  <c r="P162" i="4" a="1"/>
  <c r="P162" i="4" s="1"/>
  <c r="O162" i="4" a="1"/>
  <c r="O162" i="4" s="1"/>
  <c r="N162" i="4" a="1"/>
  <c r="N162" i="4" s="1"/>
  <c r="M162" i="4" a="1"/>
  <c r="M162" i="4" s="1"/>
  <c r="L162" i="4" a="1"/>
  <c r="L162" i="4" s="1"/>
  <c r="K162" i="4" a="1"/>
  <c r="K162" i="4" s="1"/>
  <c r="J162" i="4" a="1"/>
  <c r="J162" i="4" s="1"/>
  <c r="I162" i="4" a="1"/>
  <c r="I162" i="4" s="1"/>
  <c r="H162" i="4" a="1"/>
  <c r="H162" i="4" s="1"/>
  <c r="G162" i="4" a="1"/>
  <c r="G162" i="4" s="1"/>
  <c r="F162" i="4" a="1"/>
  <c r="F162" i="4" s="1"/>
  <c r="E162" i="4" a="1"/>
  <c r="E162" i="4" s="1"/>
  <c r="D162" i="4" a="1"/>
  <c r="D162" i="4" s="1"/>
  <c r="C162" i="4" a="1"/>
  <c r="C162" i="4" s="1"/>
  <c r="R161" i="4" a="1"/>
  <c r="R161" i="4" s="1"/>
  <c r="Q161" i="4" a="1"/>
  <c r="Q161" i="4" s="1"/>
  <c r="P161" i="4" a="1"/>
  <c r="P161" i="4" s="1"/>
  <c r="O161" i="4" a="1"/>
  <c r="O161" i="4" s="1"/>
  <c r="N161" i="4" a="1"/>
  <c r="N161" i="4" s="1"/>
  <c r="M161" i="4" a="1"/>
  <c r="M161" i="4" s="1"/>
  <c r="L161" i="4" a="1"/>
  <c r="L161" i="4" s="1"/>
  <c r="K161" i="4" a="1"/>
  <c r="K161" i="4" s="1"/>
  <c r="J161" i="4" a="1"/>
  <c r="J161" i="4" s="1"/>
  <c r="I161" i="4" a="1"/>
  <c r="I161" i="4" s="1"/>
  <c r="H161" i="4" a="1"/>
  <c r="H161" i="4" s="1"/>
  <c r="G161" i="4" a="1"/>
  <c r="G161" i="4" s="1"/>
  <c r="F161" i="4" a="1"/>
  <c r="F161" i="4" s="1"/>
  <c r="E161" i="4" a="1"/>
  <c r="E161" i="4" s="1"/>
  <c r="D161" i="4" a="1"/>
  <c r="D161" i="4" s="1"/>
  <c r="C161" i="4" a="1"/>
  <c r="C161" i="4" s="1"/>
  <c r="R160" i="4" a="1"/>
  <c r="R160" i="4" s="1"/>
  <c r="Q160" i="4" a="1"/>
  <c r="Q160" i="4" s="1"/>
  <c r="P160" i="4" a="1"/>
  <c r="P160" i="4" s="1"/>
  <c r="O160" i="4" a="1"/>
  <c r="O160" i="4" s="1"/>
  <c r="N160" i="4" a="1"/>
  <c r="N160" i="4" s="1"/>
  <c r="M160" i="4" a="1"/>
  <c r="M160" i="4" s="1"/>
  <c r="L160" i="4" a="1"/>
  <c r="L160" i="4" s="1"/>
  <c r="K160" i="4" a="1"/>
  <c r="K160" i="4" s="1"/>
  <c r="J160" i="4" a="1"/>
  <c r="J160" i="4" s="1"/>
  <c r="I160" i="4" a="1"/>
  <c r="I160" i="4" s="1"/>
  <c r="H160" i="4" a="1"/>
  <c r="H160" i="4" s="1"/>
  <c r="G160" i="4" a="1"/>
  <c r="G160" i="4" s="1"/>
  <c r="F160" i="4" a="1"/>
  <c r="F160" i="4" s="1"/>
  <c r="E160" i="4" a="1"/>
  <c r="E160" i="4" s="1"/>
  <c r="D160" i="4" a="1"/>
  <c r="D160" i="4" s="1"/>
  <c r="C160" i="4" a="1"/>
  <c r="C160" i="4" s="1"/>
  <c r="R159" i="4" a="1"/>
  <c r="R159" i="4" s="1"/>
  <c r="Q159" i="4" a="1"/>
  <c r="Q159" i="4" s="1"/>
  <c r="P159" i="4" a="1"/>
  <c r="P159" i="4" s="1"/>
  <c r="O159" i="4" a="1"/>
  <c r="O159" i="4" s="1"/>
  <c r="N159" i="4" a="1"/>
  <c r="N159" i="4" s="1"/>
  <c r="M159" i="4" a="1"/>
  <c r="M159" i="4" s="1"/>
  <c r="L159" i="4" a="1"/>
  <c r="L159" i="4" s="1"/>
  <c r="K159" i="4" a="1"/>
  <c r="K159" i="4" s="1"/>
  <c r="J159" i="4" a="1"/>
  <c r="J159" i="4" s="1"/>
  <c r="I159" i="4" a="1"/>
  <c r="I159" i="4" s="1"/>
  <c r="H159" i="4" a="1"/>
  <c r="H159" i="4" s="1"/>
  <c r="G159" i="4" a="1"/>
  <c r="G159" i="4" s="1"/>
  <c r="F159" i="4" a="1"/>
  <c r="F159" i="4" s="1"/>
  <c r="E159" i="4" a="1"/>
  <c r="E159" i="4" s="1"/>
  <c r="D159" i="4" a="1"/>
  <c r="D159" i="4" s="1"/>
  <c r="C159" i="4" a="1"/>
  <c r="C159" i="4" s="1"/>
  <c r="R158" i="4" a="1"/>
  <c r="R158" i="4" s="1"/>
  <c r="Q158" i="4" a="1"/>
  <c r="Q158" i="4" s="1"/>
  <c r="P158" i="4" a="1"/>
  <c r="P158" i="4" s="1"/>
  <c r="O158" i="4" a="1"/>
  <c r="O158" i="4" s="1"/>
  <c r="N158" i="4" a="1"/>
  <c r="N158" i="4" s="1"/>
  <c r="M158" i="4" a="1"/>
  <c r="M158" i="4" s="1"/>
  <c r="L158" i="4" a="1"/>
  <c r="L158" i="4" s="1"/>
  <c r="K158" i="4" a="1"/>
  <c r="K158" i="4" s="1"/>
  <c r="J158" i="4" a="1"/>
  <c r="J158" i="4" s="1"/>
  <c r="I158" i="4" a="1"/>
  <c r="I158" i="4" s="1"/>
  <c r="H158" i="4" a="1"/>
  <c r="H158" i="4" s="1"/>
  <c r="G158" i="4" a="1"/>
  <c r="G158" i="4" s="1"/>
  <c r="F158" i="4" a="1"/>
  <c r="F158" i="4" s="1"/>
  <c r="E158" i="4" a="1"/>
  <c r="E158" i="4" s="1"/>
  <c r="D158" i="4" a="1"/>
  <c r="D158" i="4" s="1"/>
  <c r="C158" i="4" a="1"/>
  <c r="C158" i="4" s="1"/>
  <c r="R157" i="4" a="1"/>
  <c r="R157" i="4" s="1"/>
  <c r="Q157" i="4" a="1"/>
  <c r="Q157" i="4" s="1"/>
  <c r="P157" i="4" a="1"/>
  <c r="P157" i="4" s="1"/>
  <c r="O157" i="4" a="1"/>
  <c r="O157" i="4" s="1"/>
  <c r="N157" i="4" a="1"/>
  <c r="N157" i="4" s="1"/>
  <c r="M157" i="4" a="1"/>
  <c r="M157" i="4" s="1"/>
  <c r="L157" i="4" a="1"/>
  <c r="L157" i="4" s="1"/>
  <c r="K157" i="4" a="1"/>
  <c r="K157" i="4" s="1"/>
  <c r="J157" i="4" a="1"/>
  <c r="J157" i="4" s="1"/>
  <c r="I157" i="4" a="1"/>
  <c r="I157" i="4" s="1"/>
  <c r="H157" i="4" a="1"/>
  <c r="H157" i="4" s="1"/>
  <c r="G157" i="4" a="1"/>
  <c r="G157" i="4" s="1"/>
  <c r="F157" i="4" a="1"/>
  <c r="F157" i="4" s="1"/>
  <c r="E157" i="4" a="1"/>
  <c r="E157" i="4" s="1"/>
  <c r="D157" i="4" a="1"/>
  <c r="D157" i="4" s="1"/>
  <c r="C157" i="4" a="1"/>
  <c r="C157" i="4" s="1"/>
  <c r="R156" i="4" a="1"/>
  <c r="R156" i="4" s="1"/>
  <c r="Q156" i="4" a="1"/>
  <c r="Q156" i="4" s="1"/>
  <c r="P156" i="4" a="1"/>
  <c r="P156" i="4" s="1"/>
  <c r="O156" i="4" a="1"/>
  <c r="O156" i="4" s="1"/>
  <c r="N156" i="4" a="1"/>
  <c r="N156" i="4" s="1"/>
  <c r="M156" i="4" a="1"/>
  <c r="M156" i="4" s="1"/>
  <c r="L156" i="4" a="1"/>
  <c r="L156" i="4" s="1"/>
  <c r="K156" i="4" a="1"/>
  <c r="K156" i="4" s="1"/>
  <c r="J156" i="4" a="1"/>
  <c r="J156" i="4" s="1"/>
  <c r="I156" i="4" a="1"/>
  <c r="I156" i="4" s="1"/>
  <c r="H156" i="4" a="1"/>
  <c r="H156" i="4" s="1"/>
  <c r="G156" i="4" a="1"/>
  <c r="G156" i="4" s="1"/>
  <c r="F156" i="4" a="1"/>
  <c r="F156" i="4" s="1"/>
  <c r="E156" i="4" a="1"/>
  <c r="E156" i="4" s="1"/>
  <c r="D156" i="4" a="1"/>
  <c r="D156" i="4" s="1"/>
  <c r="C156" i="4" a="1"/>
  <c r="C156" i="4" s="1"/>
  <c r="R155" i="4" a="1"/>
  <c r="R155" i="4" s="1"/>
  <c r="Q155" i="4" a="1"/>
  <c r="Q155" i="4" s="1"/>
  <c r="P155" i="4" a="1"/>
  <c r="P155" i="4" s="1"/>
  <c r="O155" i="4" a="1"/>
  <c r="O155" i="4" s="1"/>
  <c r="N155" i="4" a="1"/>
  <c r="N155" i="4" s="1"/>
  <c r="M155" i="4" a="1"/>
  <c r="M155" i="4" s="1"/>
  <c r="L155" i="4" a="1"/>
  <c r="L155" i="4" s="1"/>
  <c r="K155" i="4" a="1"/>
  <c r="K155" i="4" s="1"/>
  <c r="J155" i="4" a="1"/>
  <c r="J155" i="4" s="1"/>
  <c r="I155" i="4" a="1"/>
  <c r="I155" i="4" s="1"/>
  <c r="H155" i="4" a="1"/>
  <c r="H155" i="4" s="1"/>
  <c r="G155" i="4" a="1"/>
  <c r="G155" i="4" s="1"/>
  <c r="F155" i="4" a="1"/>
  <c r="F155" i="4" s="1"/>
  <c r="E155" i="4" a="1"/>
  <c r="E155" i="4" s="1"/>
  <c r="D155" i="4" a="1"/>
  <c r="D155" i="4" s="1"/>
  <c r="C155" i="4" a="1"/>
  <c r="C155" i="4" s="1"/>
  <c r="R154" i="4" a="1"/>
  <c r="R154" i="4" s="1"/>
  <c r="Q154" i="4" a="1"/>
  <c r="Q154" i="4" s="1"/>
  <c r="P154" i="4" a="1"/>
  <c r="P154" i="4" s="1"/>
  <c r="O154" i="4" a="1"/>
  <c r="O154" i="4" s="1"/>
  <c r="N154" i="4" a="1"/>
  <c r="N154" i="4" s="1"/>
  <c r="M154" i="4" a="1"/>
  <c r="M154" i="4" s="1"/>
  <c r="L154" i="4" a="1"/>
  <c r="L154" i="4" s="1"/>
  <c r="K154" i="4" a="1"/>
  <c r="K154" i="4" s="1"/>
  <c r="J154" i="4" a="1"/>
  <c r="J154" i="4" s="1"/>
  <c r="I154" i="4" a="1"/>
  <c r="I154" i="4" s="1"/>
  <c r="H154" i="4" a="1"/>
  <c r="H154" i="4" s="1"/>
  <c r="G154" i="4" a="1"/>
  <c r="G154" i="4" s="1"/>
  <c r="F154" i="4" a="1"/>
  <c r="F154" i="4" s="1"/>
  <c r="E154" i="4" a="1"/>
  <c r="E154" i="4" s="1"/>
  <c r="D154" i="4" a="1"/>
  <c r="D154" i="4" s="1"/>
  <c r="C154" i="4" a="1"/>
  <c r="C154" i="4" s="1"/>
  <c r="R153" i="4" a="1"/>
  <c r="R153" i="4" s="1"/>
  <c r="Q153" i="4" a="1"/>
  <c r="Q153" i="4" s="1"/>
  <c r="P153" i="4" a="1"/>
  <c r="P153" i="4" s="1"/>
  <c r="O153" i="4" a="1"/>
  <c r="O153" i="4" s="1"/>
  <c r="N153" i="4" a="1"/>
  <c r="N153" i="4" s="1"/>
  <c r="M153" i="4" a="1"/>
  <c r="M153" i="4" s="1"/>
  <c r="L153" i="4" a="1"/>
  <c r="L153" i="4" s="1"/>
  <c r="K153" i="4" a="1"/>
  <c r="K153" i="4" s="1"/>
  <c r="J153" i="4" a="1"/>
  <c r="J153" i="4" s="1"/>
  <c r="I153" i="4" a="1"/>
  <c r="I153" i="4" s="1"/>
  <c r="H153" i="4" a="1"/>
  <c r="H153" i="4" s="1"/>
  <c r="G153" i="4" a="1"/>
  <c r="G153" i="4" s="1"/>
  <c r="F153" i="4" a="1"/>
  <c r="F153" i="4" s="1"/>
  <c r="E153" i="4" a="1"/>
  <c r="E153" i="4" s="1"/>
  <c r="D153" i="4" a="1"/>
  <c r="D153" i="4" s="1"/>
  <c r="C153" i="4" a="1"/>
  <c r="C153" i="4" s="1"/>
  <c r="R152" i="4" a="1"/>
  <c r="R152" i="4" s="1"/>
  <c r="Q152" i="4" a="1"/>
  <c r="Q152" i="4" s="1"/>
  <c r="P152" i="4" a="1"/>
  <c r="P152" i="4" s="1"/>
  <c r="O152" i="4" a="1"/>
  <c r="O152" i="4" s="1"/>
  <c r="N152" i="4" a="1"/>
  <c r="N152" i="4" s="1"/>
  <c r="M152" i="4" a="1"/>
  <c r="M152" i="4" s="1"/>
  <c r="L152" i="4" a="1"/>
  <c r="L152" i="4" s="1"/>
  <c r="K152" i="4" a="1"/>
  <c r="K152" i="4" s="1"/>
  <c r="J152" i="4" a="1"/>
  <c r="J152" i="4" s="1"/>
  <c r="I152" i="4" a="1"/>
  <c r="I152" i="4" s="1"/>
  <c r="H152" i="4" a="1"/>
  <c r="H152" i="4" s="1"/>
  <c r="G152" i="4" a="1"/>
  <c r="G152" i="4" s="1"/>
  <c r="F152" i="4" a="1"/>
  <c r="F152" i="4" s="1"/>
  <c r="E152" i="4" a="1"/>
  <c r="E152" i="4" s="1"/>
  <c r="D152" i="4" a="1"/>
  <c r="D152" i="4" s="1"/>
  <c r="C152" i="4" a="1"/>
  <c r="C152" i="4" s="1"/>
  <c r="R151" i="4" a="1"/>
  <c r="R151" i="4" s="1"/>
  <c r="Q151" i="4" a="1"/>
  <c r="Q151" i="4" s="1"/>
  <c r="P151" i="4" a="1"/>
  <c r="P151" i="4" s="1"/>
  <c r="O151" i="4" a="1"/>
  <c r="O151" i="4" s="1"/>
  <c r="N151" i="4" a="1"/>
  <c r="N151" i="4" s="1"/>
  <c r="M151" i="4" a="1"/>
  <c r="M151" i="4" s="1"/>
  <c r="L151" i="4" a="1"/>
  <c r="L151" i="4" s="1"/>
  <c r="K151" i="4" a="1"/>
  <c r="K151" i="4" s="1"/>
  <c r="J151" i="4" a="1"/>
  <c r="J151" i="4" s="1"/>
  <c r="I151" i="4" a="1"/>
  <c r="I151" i="4" s="1"/>
  <c r="H151" i="4" a="1"/>
  <c r="H151" i="4" s="1"/>
  <c r="G151" i="4" a="1"/>
  <c r="G151" i="4" s="1"/>
  <c r="F151" i="4" a="1"/>
  <c r="F151" i="4" s="1"/>
  <c r="E151" i="4" a="1"/>
  <c r="E151" i="4" s="1"/>
  <c r="D151" i="4" a="1"/>
  <c r="D151" i="4" s="1"/>
  <c r="C151" i="4" a="1"/>
  <c r="C151" i="4" s="1"/>
  <c r="R150" i="4" a="1"/>
  <c r="R150" i="4" s="1"/>
  <c r="Q150" i="4" a="1"/>
  <c r="Q150" i="4" s="1"/>
  <c r="P150" i="4" a="1"/>
  <c r="P150" i="4" s="1"/>
  <c r="O150" i="4" a="1"/>
  <c r="O150" i="4" s="1"/>
  <c r="N150" i="4" a="1"/>
  <c r="N150" i="4" s="1"/>
  <c r="M150" i="4" a="1"/>
  <c r="M150" i="4" s="1"/>
  <c r="L150" i="4" a="1"/>
  <c r="L150" i="4" s="1"/>
  <c r="K150" i="4" a="1"/>
  <c r="K150" i="4" s="1"/>
  <c r="J150" i="4" a="1"/>
  <c r="J150" i="4" s="1"/>
  <c r="I150" i="4" a="1"/>
  <c r="I150" i="4" s="1"/>
  <c r="H150" i="4" a="1"/>
  <c r="H150" i="4" s="1"/>
  <c r="G150" i="4" a="1"/>
  <c r="G150" i="4" s="1"/>
  <c r="F150" i="4" a="1"/>
  <c r="F150" i="4" s="1"/>
  <c r="E150" i="4" a="1"/>
  <c r="E150" i="4" s="1"/>
  <c r="D150" i="4" a="1"/>
  <c r="D150" i="4" s="1"/>
  <c r="C150" i="4" a="1"/>
  <c r="C150" i="4" s="1"/>
  <c r="R149" i="4" a="1"/>
  <c r="R149" i="4" s="1"/>
  <c r="Q149" i="4" a="1"/>
  <c r="Q149" i="4" s="1"/>
  <c r="P149" i="4" a="1"/>
  <c r="P149" i="4" s="1"/>
  <c r="O149" i="4" a="1"/>
  <c r="O149" i="4" s="1"/>
  <c r="N149" i="4" a="1"/>
  <c r="N149" i="4" s="1"/>
  <c r="M149" i="4" a="1"/>
  <c r="M149" i="4" s="1"/>
  <c r="L149" i="4" a="1"/>
  <c r="L149" i="4" s="1"/>
  <c r="K149" i="4" a="1"/>
  <c r="K149" i="4" s="1"/>
  <c r="J149" i="4" a="1"/>
  <c r="J149" i="4" s="1"/>
  <c r="I149" i="4" a="1"/>
  <c r="I149" i="4" s="1"/>
  <c r="H149" i="4" a="1"/>
  <c r="H149" i="4" s="1"/>
  <c r="G149" i="4" a="1"/>
  <c r="G149" i="4" s="1"/>
  <c r="F149" i="4" a="1"/>
  <c r="F149" i="4" s="1"/>
  <c r="E149" i="4" a="1"/>
  <c r="E149" i="4" s="1"/>
  <c r="D149" i="4" a="1"/>
  <c r="D149" i="4" s="1"/>
  <c r="C149" i="4" a="1"/>
  <c r="C149" i="4" s="1"/>
  <c r="R143" i="4" a="1"/>
  <c r="R143" i="4" s="1"/>
  <c r="Q143" i="4" a="1"/>
  <c r="Q143" i="4" s="1"/>
  <c r="P143" i="4" a="1"/>
  <c r="P143" i="4" s="1"/>
  <c r="O143" i="4" a="1"/>
  <c r="O143" i="4" s="1"/>
  <c r="N143" i="4" a="1"/>
  <c r="N143" i="4" s="1"/>
  <c r="M143" i="4" a="1"/>
  <c r="M143" i="4" s="1"/>
  <c r="L143" i="4" a="1"/>
  <c r="L143" i="4" s="1"/>
  <c r="K143" i="4" a="1"/>
  <c r="K143" i="4" s="1"/>
  <c r="J143" i="4" a="1"/>
  <c r="J143" i="4" s="1"/>
  <c r="I143" i="4" a="1"/>
  <c r="I143" i="4" s="1"/>
  <c r="H143" i="4" a="1"/>
  <c r="H143" i="4" s="1"/>
  <c r="G143" i="4" a="1"/>
  <c r="G143" i="4" s="1"/>
  <c r="F143" i="4" a="1"/>
  <c r="F143" i="4" s="1"/>
  <c r="E143" i="4" a="1"/>
  <c r="E143" i="4" s="1"/>
  <c r="D143" i="4" a="1"/>
  <c r="D143" i="4" s="1"/>
  <c r="C143" i="4" a="1"/>
  <c r="C143" i="4" s="1"/>
  <c r="R142" i="4" a="1"/>
  <c r="R142" i="4" s="1"/>
  <c r="Q142" i="4" a="1"/>
  <c r="Q142" i="4" s="1"/>
  <c r="P142" i="4" a="1"/>
  <c r="P142" i="4" s="1"/>
  <c r="O142" i="4" a="1"/>
  <c r="O142" i="4" s="1"/>
  <c r="N142" i="4" a="1"/>
  <c r="N142" i="4" s="1"/>
  <c r="M142" i="4" a="1"/>
  <c r="M142" i="4" s="1"/>
  <c r="L142" i="4" a="1"/>
  <c r="L142" i="4" s="1"/>
  <c r="K142" i="4" a="1"/>
  <c r="K142" i="4" s="1"/>
  <c r="J142" i="4" a="1"/>
  <c r="J142" i="4" s="1"/>
  <c r="I142" i="4" a="1"/>
  <c r="I142" i="4" s="1"/>
  <c r="H142" i="4" a="1"/>
  <c r="H142" i="4" s="1"/>
  <c r="G142" i="4" a="1"/>
  <c r="G142" i="4" s="1"/>
  <c r="F142" i="4" a="1"/>
  <c r="F142" i="4" s="1"/>
  <c r="E142" i="4" a="1"/>
  <c r="E142" i="4" s="1"/>
  <c r="D142" i="4" a="1"/>
  <c r="D142" i="4" s="1"/>
  <c r="C142" i="4" a="1"/>
  <c r="C142" i="4" s="1"/>
  <c r="R141" i="4" a="1"/>
  <c r="R141" i="4" s="1"/>
  <c r="Q141" i="4" a="1"/>
  <c r="Q141" i="4" s="1"/>
  <c r="P141" i="4" a="1"/>
  <c r="P141" i="4" s="1"/>
  <c r="O141" i="4" a="1"/>
  <c r="O141" i="4" s="1"/>
  <c r="N141" i="4" a="1"/>
  <c r="N141" i="4" s="1"/>
  <c r="M141" i="4" a="1"/>
  <c r="M141" i="4" s="1"/>
  <c r="L141" i="4" a="1"/>
  <c r="L141" i="4" s="1"/>
  <c r="K141" i="4" a="1"/>
  <c r="K141" i="4" s="1"/>
  <c r="J141" i="4" a="1"/>
  <c r="J141" i="4" s="1"/>
  <c r="I141" i="4" a="1"/>
  <c r="I141" i="4" s="1"/>
  <c r="H141" i="4" a="1"/>
  <c r="H141" i="4" s="1"/>
  <c r="G141" i="4" a="1"/>
  <c r="G141" i="4" s="1"/>
  <c r="F141" i="4" a="1"/>
  <c r="F141" i="4" s="1"/>
  <c r="E141" i="4" a="1"/>
  <c r="E141" i="4" s="1"/>
  <c r="D141" i="4" a="1"/>
  <c r="D141" i="4" s="1"/>
  <c r="C141" i="4" a="1"/>
  <c r="C141" i="4" s="1"/>
  <c r="R140" i="4" a="1"/>
  <c r="R140" i="4" s="1"/>
  <c r="Q140" i="4" a="1"/>
  <c r="Q140" i="4" s="1"/>
  <c r="P140" i="4" a="1"/>
  <c r="P140" i="4" s="1"/>
  <c r="O140" i="4" a="1"/>
  <c r="O140" i="4" s="1"/>
  <c r="N140" i="4" a="1"/>
  <c r="N140" i="4" s="1"/>
  <c r="M140" i="4" a="1"/>
  <c r="M140" i="4" s="1"/>
  <c r="L140" i="4" a="1"/>
  <c r="L140" i="4" s="1"/>
  <c r="K140" i="4" a="1"/>
  <c r="K140" i="4" s="1"/>
  <c r="J140" i="4" a="1"/>
  <c r="J140" i="4" s="1"/>
  <c r="I140" i="4" a="1"/>
  <c r="I140" i="4" s="1"/>
  <c r="H140" i="4" a="1"/>
  <c r="H140" i="4" s="1"/>
  <c r="G140" i="4" a="1"/>
  <c r="G140" i="4" s="1"/>
  <c r="F140" i="4" a="1"/>
  <c r="F140" i="4" s="1"/>
  <c r="E140" i="4" a="1"/>
  <c r="E140" i="4" s="1"/>
  <c r="D140" i="4" a="1"/>
  <c r="D140" i="4" s="1"/>
  <c r="C140" i="4" a="1"/>
  <c r="C140" i="4" s="1"/>
  <c r="R139" i="4" a="1"/>
  <c r="R139" i="4" s="1"/>
  <c r="Q139" i="4" a="1"/>
  <c r="Q139" i="4" s="1"/>
  <c r="P139" i="4" a="1"/>
  <c r="P139" i="4" s="1"/>
  <c r="O139" i="4" a="1"/>
  <c r="O139" i="4" s="1"/>
  <c r="N139" i="4" a="1"/>
  <c r="N139" i="4" s="1"/>
  <c r="M139" i="4" a="1"/>
  <c r="M139" i="4" s="1"/>
  <c r="L139" i="4" a="1"/>
  <c r="L139" i="4" s="1"/>
  <c r="K139" i="4" a="1"/>
  <c r="K139" i="4" s="1"/>
  <c r="J139" i="4" a="1"/>
  <c r="J139" i="4" s="1"/>
  <c r="I139" i="4" a="1"/>
  <c r="I139" i="4" s="1"/>
  <c r="H139" i="4" a="1"/>
  <c r="H139" i="4" s="1"/>
  <c r="G139" i="4" a="1"/>
  <c r="G139" i="4" s="1"/>
  <c r="F139" i="4" a="1"/>
  <c r="F139" i="4" s="1"/>
  <c r="E139" i="4" a="1"/>
  <c r="E139" i="4" s="1"/>
  <c r="D139" i="4" a="1"/>
  <c r="D139" i="4" s="1"/>
  <c r="C139" i="4" a="1"/>
  <c r="C139" i="4" s="1"/>
  <c r="R138" i="4" a="1"/>
  <c r="R138" i="4" s="1"/>
  <c r="Q138" i="4" a="1"/>
  <c r="Q138" i="4" s="1"/>
  <c r="P138" i="4" a="1"/>
  <c r="P138" i="4" s="1"/>
  <c r="O138" i="4" a="1"/>
  <c r="O138" i="4" s="1"/>
  <c r="N138" i="4" a="1"/>
  <c r="N138" i="4" s="1"/>
  <c r="M138" i="4" a="1"/>
  <c r="M138" i="4" s="1"/>
  <c r="L138" i="4" a="1"/>
  <c r="L138" i="4" s="1"/>
  <c r="K138" i="4" a="1"/>
  <c r="K138" i="4" s="1"/>
  <c r="J138" i="4" a="1"/>
  <c r="J138" i="4" s="1"/>
  <c r="I138" i="4" a="1"/>
  <c r="I138" i="4" s="1"/>
  <c r="H138" i="4" a="1"/>
  <c r="H138" i="4" s="1"/>
  <c r="G138" i="4" a="1"/>
  <c r="G138" i="4" s="1"/>
  <c r="F138" i="4" a="1"/>
  <c r="F138" i="4" s="1"/>
  <c r="E138" i="4" a="1"/>
  <c r="E138" i="4" s="1"/>
  <c r="D138" i="4" a="1"/>
  <c r="D138" i="4" s="1"/>
  <c r="C138" i="4" a="1"/>
  <c r="C138" i="4" s="1"/>
  <c r="R137" i="4" a="1"/>
  <c r="R137" i="4" s="1"/>
  <c r="Q137" i="4" a="1"/>
  <c r="Q137" i="4" s="1"/>
  <c r="P137" i="4" a="1"/>
  <c r="P137" i="4" s="1"/>
  <c r="O137" i="4" a="1"/>
  <c r="O137" i="4" s="1"/>
  <c r="N137" i="4" a="1"/>
  <c r="N137" i="4" s="1"/>
  <c r="M137" i="4" a="1"/>
  <c r="M137" i="4" s="1"/>
  <c r="L137" i="4" a="1"/>
  <c r="L137" i="4" s="1"/>
  <c r="K137" i="4" a="1"/>
  <c r="K137" i="4" s="1"/>
  <c r="J137" i="4" a="1"/>
  <c r="J137" i="4" s="1"/>
  <c r="I137" i="4" a="1"/>
  <c r="I137" i="4" s="1"/>
  <c r="H137" i="4" a="1"/>
  <c r="H137" i="4" s="1"/>
  <c r="G137" i="4" a="1"/>
  <c r="G137" i="4" s="1"/>
  <c r="F137" i="4" a="1"/>
  <c r="F137" i="4" s="1"/>
  <c r="E137" i="4" a="1"/>
  <c r="E137" i="4" s="1"/>
  <c r="D137" i="4" a="1"/>
  <c r="D137" i="4" s="1"/>
  <c r="C137" i="4" a="1"/>
  <c r="C137" i="4" s="1"/>
  <c r="R136" i="4" a="1"/>
  <c r="R136" i="4" s="1"/>
  <c r="Q136" i="4" a="1"/>
  <c r="Q136" i="4" s="1"/>
  <c r="P136" i="4" a="1"/>
  <c r="P136" i="4" s="1"/>
  <c r="O136" i="4" a="1"/>
  <c r="O136" i="4" s="1"/>
  <c r="N136" i="4" a="1"/>
  <c r="N136" i="4" s="1"/>
  <c r="M136" i="4" a="1"/>
  <c r="M136" i="4" s="1"/>
  <c r="L136" i="4" a="1"/>
  <c r="L136" i="4" s="1"/>
  <c r="K136" i="4" a="1"/>
  <c r="K136" i="4" s="1"/>
  <c r="J136" i="4" a="1"/>
  <c r="J136" i="4" s="1"/>
  <c r="I136" i="4" a="1"/>
  <c r="I136" i="4" s="1"/>
  <c r="H136" i="4" a="1"/>
  <c r="H136" i="4" s="1"/>
  <c r="G136" i="4" a="1"/>
  <c r="G136" i="4" s="1"/>
  <c r="F136" i="4" a="1"/>
  <c r="F136" i="4" s="1"/>
  <c r="E136" i="4" a="1"/>
  <c r="E136" i="4" s="1"/>
  <c r="D136" i="4" a="1"/>
  <c r="D136" i="4" s="1"/>
  <c r="C136" i="4" a="1"/>
  <c r="C136" i="4" s="1"/>
  <c r="R135" i="4" a="1"/>
  <c r="R135" i="4" s="1"/>
  <c r="Q135" i="4" a="1"/>
  <c r="Q135" i="4" s="1"/>
  <c r="P135" i="4" a="1"/>
  <c r="P135" i="4" s="1"/>
  <c r="O135" i="4" a="1"/>
  <c r="O135" i="4" s="1"/>
  <c r="N135" i="4" a="1"/>
  <c r="N135" i="4" s="1"/>
  <c r="M135" i="4" a="1"/>
  <c r="M135" i="4" s="1"/>
  <c r="L135" i="4" a="1"/>
  <c r="L135" i="4" s="1"/>
  <c r="K135" i="4" a="1"/>
  <c r="K135" i="4" s="1"/>
  <c r="J135" i="4" a="1"/>
  <c r="J135" i="4" s="1"/>
  <c r="I135" i="4" a="1"/>
  <c r="I135" i="4" s="1"/>
  <c r="H135" i="4" a="1"/>
  <c r="H135" i="4" s="1"/>
  <c r="G135" i="4" a="1"/>
  <c r="G135" i="4" s="1"/>
  <c r="F135" i="4" a="1"/>
  <c r="F135" i="4" s="1"/>
  <c r="E135" i="4" a="1"/>
  <c r="E135" i="4" s="1"/>
  <c r="D135" i="4" a="1"/>
  <c r="D135" i="4" s="1"/>
  <c r="C135" i="4" a="1"/>
  <c r="C135" i="4" s="1"/>
  <c r="R134" i="4" a="1"/>
  <c r="R134" i="4" s="1"/>
  <c r="Q134" i="4" a="1"/>
  <c r="Q134" i="4" s="1"/>
  <c r="P134" i="4" a="1"/>
  <c r="P134" i="4" s="1"/>
  <c r="O134" i="4" a="1"/>
  <c r="O134" i="4" s="1"/>
  <c r="N134" i="4" a="1"/>
  <c r="N134" i="4" s="1"/>
  <c r="M134" i="4" a="1"/>
  <c r="M134" i="4" s="1"/>
  <c r="L134" i="4" a="1"/>
  <c r="L134" i="4" s="1"/>
  <c r="K134" i="4" a="1"/>
  <c r="K134" i="4" s="1"/>
  <c r="J134" i="4" a="1"/>
  <c r="J134" i="4" s="1"/>
  <c r="I134" i="4" a="1"/>
  <c r="I134" i="4" s="1"/>
  <c r="H134" i="4" a="1"/>
  <c r="H134" i="4" s="1"/>
  <c r="G134" i="4" a="1"/>
  <c r="G134" i="4" s="1"/>
  <c r="F134" i="4" a="1"/>
  <c r="F134" i="4" s="1"/>
  <c r="E134" i="4" a="1"/>
  <c r="E134" i="4" s="1"/>
  <c r="D134" i="4" a="1"/>
  <c r="D134" i="4" s="1"/>
  <c r="C134" i="4" a="1"/>
  <c r="C134" i="4" s="1"/>
  <c r="R133" i="4" a="1"/>
  <c r="R133" i="4" s="1"/>
  <c r="Q133" i="4" a="1"/>
  <c r="Q133" i="4" s="1"/>
  <c r="P133" i="4" a="1"/>
  <c r="P133" i="4" s="1"/>
  <c r="O133" i="4" a="1"/>
  <c r="O133" i="4" s="1"/>
  <c r="N133" i="4" a="1"/>
  <c r="N133" i="4" s="1"/>
  <c r="M133" i="4" a="1"/>
  <c r="M133" i="4" s="1"/>
  <c r="L133" i="4" a="1"/>
  <c r="L133" i="4" s="1"/>
  <c r="K133" i="4" a="1"/>
  <c r="K133" i="4" s="1"/>
  <c r="J133" i="4" a="1"/>
  <c r="J133" i="4" s="1"/>
  <c r="I133" i="4" a="1"/>
  <c r="I133" i="4" s="1"/>
  <c r="H133" i="4" a="1"/>
  <c r="H133" i="4" s="1"/>
  <c r="G133" i="4" a="1"/>
  <c r="G133" i="4" s="1"/>
  <c r="F133" i="4" a="1"/>
  <c r="F133" i="4" s="1"/>
  <c r="E133" i="4" a="1"/>
  <c r="E133" i="4" s="1"/>
  <c r="D133" i="4" a="1"/>
  <c r="D133" i="4" s="1"/>
  <c r="C133" i="4" a="1"/>
  <c r="C133" i="4" s="1"/>
  <c r="R132" i="4" a="1"/>
  <c r="R132" i="4" s="1"/>
  <c r="Q132" i="4" a="1"/>
  <c r="Q132" i="4" s="1"/>
  <c r="P132" i="4" a="1"/>
  <c r="P132" i="4" s="1"/>
  <c r="O132" i="4" a="1"/>
  <c r="O132" i="4" s="1"/>
  <c r="N132" i="4" a="1"/>
  <c r="N132" i="4" s="1"/>
  <c r="M132" i="4" a="1"/>
  <c r="M132" i="4" s="1"/>
  <c r="L132" i="4" a="1"/>
  <c r="L132" i="4" s="1"/>
  <c r="K132" i="4" a="1"/>
  <c r="K132" i="4" s="1"/>
  <c r="J132" i="4" a="1"/>
  <c r="J132" i="4" s="1"/>
  <c r="I132" i="4" a="1"/>
  <c r="I132" i="4" s="1"/>
  <c r="H132" i="4" a="1"/>
  <c r="H132" i="4" s="1"/>
  <c r="G132" i="4" a="1"/>
  <c r="G132" i="4" s="1"/>
  <c r="F132" i="4" a="1"/>
  <c r="F132" i="4" s="1"/>
  <c r="E132" i="4" a="1"/>
  <c r="E132" i="4" s="1"/>
  <c r="D132" i="4" a="1"/>
  <c r="D132" i="4" s="1"/>
  <c r="C132" i="4" a="1"/>
  <c r="C132" i="4" s="1"/>
  <c r="R131" i="4" a="1"/>
  <c r="R131" i="4" s="1"/>
  <c r="Q131" i="4" a="1"/>
  <c r="Q131" i="4" s="1"/>
  <c r="P131" i="4" a="1"/>
  <c r="P131" i="4" s="1"/>
  <c r="O131" i="4" a="1"/>
  <c r="O131" i="4" s="1"/>
  <c r="N131" i="4" a="1"/>
  <c r="N131" i="4" s="1"/>
  <c r="M131" i="4" a="1"/>
  <c r="M131" i="4" s="1"/>
  <c r="L131" i="4" a="1"/>
  <c r="L131" i="4" s="1"/>
  <c r="K131" i="4" a="1"/>
  <c r="K131" i="4" s="1"/>
  <c r="J131" i="4" a="1"/>
  <c r="J131" i="4" s="1"/>
  <c r="I131" i="4" a="1"/>
  <c r="I131" i="4" s="1"/>
  <c r="H131" i="4" a="1"/>
  <c r="H131" i="4" s="1"/>
  <c r="G131" i="4" a="1"/>
  <c r="G131" i="4" s="1"/>
  <c r="F131" i="4" a="1"/>
  <c r="F131" i="4" s="1"/>
  <c r="E131" i="4" a="1"/>
  <c r="E131" i="4" s="1"/>
  <c r="D131" i="4" a="1"/>
  <c r="D131" i="4" s="1"/>
  <c r="C131" i="4" a="1"/>
  <c r="C131" i="4" s="1"/>
  <c r="R130" i="4" a="1"/>
  <c r="R130" i="4" s="1"/>
  <c r="Q130" i="4" a="1"/>
  <c r="Q130" i="4" s="1"/>
  <c r="P130" i="4" a="1"/>
  <c r="P130" i="4" s="1"/>
  <c r="O130" i="4" a="1"/>
  <c r="O130" i="4" s="1"/>
  <c r="N130" i="4" a="1"/>
  <c r="N130" i="4" s="1"/>
  <c r="M130" i="4" a="1"/>
  <c r="M130" i="4" s="1"/>
  <c r="L130" i="4" a="1"/>
  <c r="L130" i="4" s="1"/>
  <c r="K130" i="4" a="1"/>
  <c r="K130" i="4" s="1"/>
  <c r="J130" i="4" a="1"/>
  <c r="J130" i="4" s="1"/>
  <c r="I130" i="4" a="1"/>
  <c r="I130" i="4" s="1"/>
  <c r="H130" i="4" a="1"/>
  <c r="H130" i="4" s="1"/>
  <c r="G130" i="4" a="1"/>
  <c r="G130" i="4" s="1"/>
  <c r="F130" i="4" a="1"/>
  <c r="F130" i="4" s="1"/>
  <c r="E130" i="4" a="1"/>
  <c r="E130" i="4" s="1"/>
  <c r="D130" i="4" a="1"/>
  <c r="D130" i="4" s="1"/>
  <c r="C130" i="4" a="1"/>
  <c r="C130" i="4" s="1"/>
  <c r="R129" i="4" a="1"/>
  <c r="R129" i="4" s="1"/>
  <c r="Q129" i="4" a="1"/>
  <c r="Q129" i="4" s="1"/>
  <c r="P129" i="4" a="1"/>
  <c r="P129" i="4" s="1"/>
  <c r="O129" i="4" a="1"/>
  <c r="O129" i="4" s="1"/>
  <c r="N129" i="4" a="1"/>
  <c r="N129" i="4" s="1"/>
  <c r="M129" i="4" a="1"/>
  <c r="M129" i="4" s="1"/>
  <c r="L129" i="4" a="1"/>
  <c r="L129" i="4" s="1"/>
  <c r="K129" i="4" a="1"/>
  <c r="K129" i="4" s="1"/>
  <c r="J129" i="4" a="1"/>
  <c r="J129" i="4" s="1"/>
  <c r="I129" i="4" a="1"/>
  <c r="I129" i="4" s="1"/>
  <c r="H129" i="4" a="1"/>
  <c r="H129" i="4" s="1"/>
  <c r="G129" i="4" a="1"/>
  <c r="G129" i="4" s="1"/>
  <c r="F129" i="4" a="1"/>
  <c r="F129" i="4" s="1"/>
  <c r="E129" i="4" a="1"/>
  <c r="E129" i="4" s="1"/>
  <c r="D129" i="4" a="1"/>
  <c r="D129" i="4" s="1"/>
  <c r="C129" i="4" a="1"/>
  <c r="C129" i="4" s="1"/>
  <c r="R128" i="4" a="1"/>
  <c r="R128" i="4" s="1"/>
  <c r="Q128" i="4" a="1"/>
  <c r="Q128" i="4" s="1"/>
  <c r="P128" i="4" a="1"/>
  <c r="P128" i="4" s="1"/>
  <c r="O128" i="4" a="1"/>
  <c r="O128" i="4" s="1"/>
  <c r="N128" i="4" a="1"/>
  <c r="N128" i="4" s="1"/>
  <c r="M128" i="4" a="1"/>
  <c r="M128" i="4" s="1"/>
  <c r="L128" i="4" a="1"/>
  <c r="L128" i="4" s="1"/>
  <c r="K128" i="4" a="1"/>
  <c r="K128" i="4" s="1"/>
  <c r="J128" i="4" a="1"/>
  <c r="J128" i="4" s="1"/>
  <c r="I128" i="4" a="1"/>
  <c r="I128" i="4" s="1"/>
  <c r="H128" i="4" a="1"/>
  <c r="H128" i="4" s="1"/>
  <c r="G128" i="4" a="1"/>
  <c r="G128" i="4" s="1"/>
  <c r="F128" i="4" a="1"/>
  <c r="F128" i="4" s="1"/>
  <c r="E128" i="4" a="1"/>
  <c r="E128" i="4" s="1"/>
  <c r="D128" i="4" a="1"/>
  <c r="D128" i="4" s="1"/>
  <c r="C128" i="4" a="1"/>
  <c r="C128" i="4" s="1"/>
  <c r="R127" i="4" a="1"/>
  <c r="R127" i="4" s="1"/>
  <c r="Q127" i="4" a="1"/>
  <c r="Q127" i="4" s="1"/>
  <c r="P127" i="4" a="1"/>
  <c r="P127" i="4" s="1"/>
  <c r="O127" i="4" a="1"/>
  <c r="O127" i="4" s="1"/>
  <c r="N127" i="4" a="1"/>
  <c r="N127" i="4" s="1"/>
  <c r="M127" i="4" a="1"/>
  <c r="M127" i="4" s="1"/>
  <c r="L127" i="4" a="1"/>
  <c r="L127" i="4" s="1"/>
  <c r="K127" i="4" a="1"/>
  <c r="K127" i="4" s="1"/>
  <c r="J127" i="4" a="1"/>
  <c r="J127" i="4" s="1"/>
  <c r="I127" i="4" a="1"/>
  <c r="I127" i="4" s="1"/>
  <c r="H127" i="4" a="1"/>
  <c r="H127" i="4" s="1"/>
  <c r="G127" i="4" a="1"/>
  <c r="G127" i="4" s="1"/>
  <c r="F127" i="4" a="1"/>
  <c r="F127" i="4" s="1"/>
  <c r="E127" i="4" a="1"/>
  <c r="E127" i="4" s="1"/>
  <c r="D127" i="4" a="1"/>
  <c r="D127" i="4" s="1"/>
  <c r="C127" i="4" a="1"/>
  <c r="C127" i="4" s="1"/>
  <c r="R126" i="4" a="1"/>
  <c r="R126" i="4" s="1"/>
  <c r="Q126" i="4" a="1"/>
  <c r="Q126" i="4" s="1"/>
  <c r="P126" i="4" a="1"/>
  <c r="P126" i="4" s="1"/>
  <c r="O126" i="4" a="1"/>
  <c r="O126" i="4" s="1"/>
  <c r="N126" i="4" a="1"/>
  <c r="N126" i="4" s="1"/>
  <c r="M126" i="4" a="1"/>
  <c r="M126" i="4" s="1"/>
  <c r="L126" i="4" a="1"/>
  <c r="L126" i="4" s="1"/>
  <c r="K126" i="4" a="1"/>
  <c r="K126" i="4" s="1"/>
  <c r="J126" i="4" a="1"/>
  <c r="J126" i="4" s="1"/>
  <c r="I126" i="4" a="1"/>
  <c r="I126" i="4" s="1"/>
  <c r="H126" i="4" a="1"/>
  <c r="H126" i="4" s="1"/>
  <c r="G126" i="4" a="1"/>
  <c r="G126" i="4" s="1"/>
  <c r="F126" i="4" a="1"/>
  <c r="F126" i="4" s="1"/>
  <c r="E126" i="4" a="1"/>
  <c r="E126" i="4" s="1"/>
  <c r="D126" i="4" a="1"/>
  <c r="D126" i="4" s="1"/>
  <c r="C126" i="4" a="1"/>
  <c r="C126" i="4" s="1"/>
  <c r="R125" i="4" a="1"/>
  <c r="R125" i="4" s="1"/>
  <c r="Q125" i="4" a="1"/>
  <c r="Q125" i="4" s="1"/>
  <c r="P125" i="4" a="1"/>
  <c r="P125" i="4" s="1"/>
  <c r="O125" i="4" a="1"/>
  <c r="O125" i="4" s="1"/>
  <c r="N125" i="4" a="1"/>
  <c r="N125" i="4" s="1"/>
  <c r="M125" i="4" a="1"/>
  <c r="M125" i="4" s="1"/>
  <c r="L125" i="4" a="1"/>
  <c r="L125" i="4" s="1"/>
  <c r="K125" i="4" a="1"/>
  <c r="K125" i="4" s="1"/>
  <c r="J125" i="4" a="1"/>
  <c r="J125" i="4" s="1"/>
  <c r="I125" i="4" a="1"/>
  <c r="I125" i="4" s="1"/>
  <c r="H125" i="4" a="1"/>
  <c r="H125" i="4" s="1"/>
  <c r="G125" i="4" a="1"/>
  <c r="G125" i="4" s="1"/>
  <c r="F125" i="4" a="1"/>
  <c r="F125" i="4" s="1"/>
  <c r="E125" i="4" a="1"/>
  <c r="E125" i="4" s="1"/>
  <c r="D125" i="4" a="1"/>
  <c r="D125" i="4" s="1"/>
  <c r="C125" i="4" a="1"/>
  <c r="C125" i="4" s="1"/>
  <c r="R124" i="4" a="1"/>
  <c r="R124" i="4" s="1"/>
  <c r="Q124" i="4" a="1"/>
  <c r="Q124" i="4" s="1"/>
  <c r="P124" i="4" a="1"/>
  <c r="P124" i="4" s="1"/>
  <c r="O124" i="4" a="1"/>
  <c r="O124" i="4" s="1"/>
  <c r="N124" i="4" a="1"/>
  <c r="N124" i="4" s="1"/>
  <c r="M124" i="4" a="1"/>
  <c r="M124" i="4" s="1"/>
  <c r="L124" i="4" a="1"/>
  <c r="L124" i="4" s="1"/>
  <c r="K124" i="4" a="1"/>
  <c r="K124" i="4" s="1"/>
  <c r="J124" i="4" a="1"/>
  <c r="J124" i="4" s="1"/>
  <c r="I124" i="4" a="1"/>
  <c r="I124" i="4" s="1"/>
  <c r="H124" i="4" a="1"/>
  <c r="H124" i="4" s="1"/>
  <c r="G124" i="4" a="1"/>
  <c r="G124" i="4" s="1"/>
  <c r="F124" i="4" a="1"/>
  <c r="F124" i="4" s="1"/>
  <c r="E124" i="4" a="1"/>
  <c r="E124" i="4" s="1"/>
  <c r="D124" i="4" a="1"/>
  <c r="D124" i="4" s="1"/>
  <c r="C124" i="4" a="1"/>
  <c r="C124" i="4" s="1"/>
  <c r="R123" i="4" a="1"/>
  <c r="R123" i="4" s="1"/>
  <c r="Q123" i="4" a="1"/>
  <c r="Q123" i="4" s="1"/>
  <c r="P123" i="4" a="1"/>
  <c r="P123" i="4" s="1"/>
  <c r="O123" i="4" a="1"/>
  <c r="O123" i="4" s="1"/>
  <c r="N123" i="4" a="1"/>
  <c r="N123" i="4" s="1"/>
  <c r="M123" i="4" a="1"/>
  <c r="M123" i="4" s="1"/>
  <c r="L123" i="4" a="1"/>
  <c r="L123" i="4" s="1"/>
  <c r="K123" i="4" a="1"/>
  <c r="K123" i="4" s="1"/>
  <c r="J123" i="4" a="1"/>
  <c r="J123" i="4" s="1"/>
  <c r="I123" i="4" a="1"/>
  <c r="I123" i="4" s="1"/>
  <c r="H123" i="4" a="1"/>
  <c r="H123" i="4" s="1"/>
  <c r="G123" i="4" a="1"/>
  <c r="G123" i="4" s="1"/>
  <c r="F123" i="4" a="1"/>
  <c r="F123" i="4" s="1"/>
  <c r="E123" i="4" a="1"/>
  <c r="E123" i="4" s="1"/>
  <c r="D123" i="4" a="1"/>
  <c r="D123" i="4" s="1"/>
  <c r="C123" i="4" a="1"/>
  <c r="C123" i="4" s="1"/>
  <c r="R122" i="4" a="1"/>
  <c r="R122" i="4" s="1"/>
  <c r="Q122" i="4" a="1"/>
  <c r="Q122" i="4" s="1"/>
  <c r="P122" i="4" a="1"/>
  <c r="P122" i="4" s="1"/>
  <c r="O122" i="4" a="1"/>
  <c r="O122" i="4" s="1"/>
  <c r="N122" i="4" a="1"/>
  <c r="N122" i="4" s="1"/>
  <c r="M122" i="4" a="1"/>
  <c r="M122" i="4" s="1"/>
  <c r="L122" i="4" a="1"/>
  <c r="L122" i="4" s="1"/>
  <c r="K122" i="4" a="1"/>
  <c r="K122" i="4" s="1"/>
  <c r="J122" i="4" a="1"/>
  <c r="J122" i="4" s="1"/>
  <c r="I122" i="4" a="1"/>
  <c r="I122" i="4" s="1"/>
  <c r="H122" i="4" a="1"/>
  <c r="H122" i="4" s="1"/>
  <c r="G122" i="4" a="1"/>
  <c r="G122" i="4" s="1"/>
  <c r="F122" i="4" a="1"/>
  <c r="F122" i="4" s="1"/>
  <c r="E122" i="4" a="1"/>
  <c r="E122" i="4" s="1"/>
  <c r="D122" i="4" a="1"/>
  <c r="D122" i="4" s="1"/>
  <c r="C122" i="4" a="1"/>
  <c r="C122" i="4" s="1"/>
  <c r="R121" i="4" a="1"/>
  <c r="R121" i="4" s="1"/>
  <c r="Q121" i="4" a="1"/>
  <c r="Q121" i="4" s="1"/>
  <c r="P121" i="4" a="1"/>
  <c r="P121" i="4" s="1"/>
  <c r="O121" i="4" a="1"/>
  <c r="O121" i="4" s="1"/>
  <c r="N121" i="4" a="1"/>
  <c r="N121" i="4" s="1"/>
  <c r="M121" i="4" a="1"/>
  <c r="M121" i="4" s="1"/>
  <c r="L121" i="4" a="1"/>
  <c r="L121" i="4" s="1"/>
  <c r="K121" i="4" a="1"/>
  <c r="K121" i="4" s="1"/>
  <c r="J121" i="4" a="1"/>
  <c r="J121" i="4" s="1"/>
  <c r="I121" i="4" a="1"/>
  <c r="I121" i="4" s="1"/>
  <c r="H121" i="4" a="1"/>
  <c r="H121" i="4" s="1"/>
  <c r="G121" i="4" a="1"/>
  <c r="G121" i="4" s="1"/>
  <c r="F121" i="4" a="1"/>
  <c r="F121" i="4" s="1"/>
  <c r="E121" i="4" a="1"/>
  <c r="E121" i="4" s="1"/>
  <c r="D121" i="4" a="1"/>
  <c r="D121" i="4" s="1"/>
  <c r="C121" i="4" a="1"/>
  <c r="C121" i="4" s="1"/>
  <c r="R120" i="4" a="1"/>
  <c r="R120" i="4" s="1"/>
  <c r="Q120" i="4" a="1"/>
  <c r="Q120" i="4" s="1"/>
  <c r="P120" i="4" a="1"/>
  <c r="P120" i="4" s="1"/>
  <c r="O120" i="4" a="1"/>
  <c r="O120" i="4" s="1"/>
  <c r="N120" i="4" a="1"/>
  <c r="N120" i="4" s="1"/>
  <c r="M120" i="4" a="1"/>
  <c r="M120" i="4" s="1"/>
  <c r="L120" i="4" a="1"/>
  <c r="L120" i="4" s="1"/>
  <c r="K120" i="4" a="1"/>
  <c r="K120" i="4" s="1"/>
  <c r="J120" i="4" a="1"/>
  <c r="J120" i="4" s="1"/>
  <c r="I120" i="4" a="1"/>
  <c r="I120" i="4" s="1"/>
  <c r="H120" i="4" a="1"/>
  <c r="H120" i="4" s="1"/>
  <c r="G120" i="4" a="1"/>
  <c r="G120" i="4" s="1"/>
  <c r="F120" i="4" a="1"/>
  <c r="F120" i="4" s="1"/>
  <c r="E120" i="4" a="1"/>
  <c r="E120" i="4" s="1"/>
  <c r="D120" i="4" a="1"/>
  <c r="D120" i="4" s="1"/>
  <c r="C120" i="4" a="1"/>
  <c r="C120" i="4" s="1"/>
  <c r="R119" i="4" a="1"/>
  <c r="R119" i="4" s="1"/>
  <c r="Q119" i="4" a="1"/>
  <c r="Q119" i="4" s="1"/>
  <c r="P119" i="4" a="1"/>
  <c r="P119" i="4" s="1"/>
  <c r="O119" i="4" a="1"/>
  <c r="O119" i="4" s="1"/>
  <c r="N119" i="4" a="1"/>
  <c r="N119" i="4" s="1"/>
  <c r="M119" i="4" a="1"/>
  <c r="M119" i="4" s="1"/>
  <c r="L119" i="4" a="1"/>
  <c r="L119" i="4" s="1"/>
  <c r="K119" i="4" a="1"/>
  <c r="K119" i="4" s="1"/>
  <c r="J119" i="4" a="1"/>
  <c r="J119" i="4" s="1"/>
  <c r="I119" i="4" a="1"/>
  <c r="I119" i="4" s="1"/>
  <c r="H119" i="4" a="1"/>
  <c r="H119" i="4" s="1"/>
  <c r="G119" i="4" a="1"/>
  <c r="G119" i="4" s="1"/>
  <c r="F119" i="4" a="1"/>
  <c r="F119" i="4" s="1"/>
  <c r="E119" i="4" a="1"/>
  <c r="E119" i="4" s="1"/>
  <c r="D119" i="4" a="1"/>
  <c r="D119" i="4" s="1"/>
  <c r="C119" i="4" a="1"/>
  <c r="C119" i="4" s="1"/>
  <c r="R118" i="4" a="1"/>
  <c r="R118" i="4" s="1"/>
  <c r="Q118" i="4" a="1"/>
  <c r="Q118" i="4" s="1"/>
  <c r="P118" i="4" a="1"/>
  <c r="P118" i="4" s="1"/>
  <c r="O118" i="4" a="1"/>
  <c r="O118" i="4" s="1"/>
  <c r="N118" i="4" a="1"/>
  <c r="N118" i="4" s="1"/>
  <c r="M118" i="4" a="1"/>
  <c r="M118" i="4" s="1"/>
  <c r="L118" i="4" a="1"/>
  <c r="L118" i="4" s="1"/>
  <c r="K118" i="4" a="1"/>
  <c r="K118" i="4" s="1"/>
  <c r="J118" i="4" a="1"/>
  <c r="J118" i="4" s="1"/>
  <c r="I118" i="4" a="1"/>
  <c r="I118" i="4" s="1"/>
  <c r="H118" i="4" a="1"/>
  <c r="H118" i="4" s="1"/>
  <c r="G118" i="4" a="1"/>
  <c r="G118" i="4" s="1"/>
  <c r="F118" i="4" a="1"/>
  <c r="F118" i="4" s="1"/>
  <c r="E118" i="4" a="1"/>
  <c r="E118" i="4" s="1"/>
  <c r="D118" i="4" a="1"/>
  <c r="D118" i="4" s="1"/>
  <c r="C118" i="4" a="1"/>
  <c r="C118" i="4" s="1"/>
  <c r="R117" i="4" a="1"/>
  <c r="R117" i="4" s="1"/>
  <c r="Q117" i="4" a="1"/>
  <c r="Q117" i="4" s="1"/>
  <c r="P117" i="4" a="1"/>
  <c r="P117" i="4" s="1"/>
  <c r="O117" i="4" a="1"/>
  <c r="O117" i="4" s="1"/>
  <c r="N117" i="4" a="1"/>
  <c r="N117" i="4" s="1"/>
  <c r="M117" i="4" a="1"/>
  <c r="M117" i="4" s="1"/>
  <c r="L117" i="4" a="1"/>
  <c r="L117" i="4" s="1"/>
  <c r="K117" i="4" a="1"/>
  <c r="K117" i="4" s="1"/>
  <c r="J117" i="4" a="1"/>
  <c r="J117" i="4" s="1"/>
  <c r="I117" i="4" a="1"/>
  <c r="I117" i="4" s="1"/>
  <c r="H117" i="4" a="1"/>
  <c r="H117" i="4" s="1"/>
  <c r="G117" i="4" a="1"/>
  <c r="G117" i="4" s="1"/>
  <c r="F117" i="4" a="1"/>
  <c r="F117" i="4" s="1"/>
  <c r="E117" i="4" a="1"/>
  <c r="E117" i="4" s="1"/>
  <c r="D117" i="4" a="1"/>
  <c r="D117" i="4" s="1"/>
  <c r="C117" i="4" a="1"/>
  <c r="C117" i="4" s="1"/>
  <c r="R116" i="4" a="1"/>
  <c r="R116" i="4" s="1"/>
  <c r="Q116" i="4" a="1"/>
  <c r="Q116" i="4" s="1"/>
  <c r="P116" i="4" a="1"/>
  <c r="P116" i="4" s="1"/>
  <c r="O116" i="4" a="1"/>
  <c r="O116" i="4" s="1"/>
  <c r="N116" i="4" a="1"/>
  <c r="N116" i="4" s="1"/>
  <c r="M116" i="4" a="1"/>
  <c r="M116" i="4" s="1"/>
  <c r="L116" i="4" a="1"/>
  <c r="L116" i="4" s="1"/>
  <c r="K116" i="4" a="1"/>
  <c r="K116" i="4" s="1"/>
  <c r="J116" i="4" a="1"/>
  <c r="J116" i="4" s="1"/>
  <c r="I116" i="4" a="1"/>
  <c r="I116" i="4" s="1"/>
  <c r="H116" i="4" a="1"/>
  <c r="H116" i="4" s="1"/>
  <c r="G116" i="4" a="1"/>
  <c r="G116" i="4" s="1"/>
  <c r="F116" i="4" a="1"/>
  <c r="F116" i="4" s="1"/>
  <c r="E116" i="4" a="1"/>
  <c r="E116" i="4" s="1"/>
  <c r="D116" i="4" a="1"/>
  <c r="D116" i="4" s="1"/>
  <c r="C116" i="4" a="1"/>
  <c r="C116" i="4" s="1"/>
  <c r="R115" i="4" a="1"/>
  <c r="R115" i="4" s="1"/>
  <c r="Q115" i="4" a="1"/>
  <c r="Q115" i="4" s="1"/>
  <c r="P115" i="4" a="1"/>
  <c r="P115" i="4" s="1"/>
  <c r="O115" i="4" a="1"/>
  <c r="O115" i="4" s="1"/>
  <c r="N115" i="4" a="1"/>
  <c r="N115" i="4" s="1"/>
  <c r="M115" i="4" a="1"/>
  <c r="M115" i="4" s="1"/>
  <c r="L115" i="4" a="1"/>
  <c r="L115" i="4" s="1"/>
  <c r="K115" i="4" a="1"/>
  <c r="K115" i="4" s="1"/>
  <c r="J115" i="4" a="1"/>
  <c r="J115" i="4" s="1"/>
  <c r="I115" i="4" a="1"/>
  <c r="I115" i="4" s="1"/>
  <c r="H115" i="4" a="1"/>
  <c r="H115" i="4" s="1"/>
  <c r="G115" i="4" a="1"/>
  <c r="G115" i="4" s="1"/>
  <c r="F115" i="4" a="1"/>
  <c r="F115" i="4" s="1"/>
  <c r="E115" i="4" a="1"/>
  <c r="E115" i="4" s="1"/>
  <c r="D115" i="4" a="1"/>
  <c r="D115" i="4" s="1"/>
  <c r="C115" i="4" a="1"/>
  <c r="C115" i="4" s="1"/>
  <c r="R114" i="4" a="1"/>
  <c r="R114" i="4" s="1"/>
  <c r="Q114" i="4" a="1"/>
  <c r="Q114" i="4" s="1"/>
  <c r="P114" i="4" a="1"/>
  <c r="P114" i="4" s="1"/>
  <c r="O114" i="4" a="1"/>
  <c r="O114" i="4" s="1"/>
  <c r="N114" i="4" a="1"/>
  <c r="N114" i="4" s="1"/>
  <c r="M114" i="4" a="1"/>
  <c r="M114" i="4" s="1"/>
  <c r="L114" i="4" a="1"/>
  <c r="L114" i="4" s="1"/>
  <c r="K114" i="4" a="1"/>
  <c r="K114" i="4" s="1"/>
  <c r="J114" i="4" a="1"/>
  <c r="J114" i="4" s="1"/>
  <c r="I114" i="4" a="1"/>
  <c r="I114" i="4" s="1"/>
  <c r="H114" i="4" a="1"/>
  <c r="H114" i="4" s="1"/>
  <c r="G114" i="4" a="1"/>
  <c r="G114" i="4" s="1"/>
  <c r="F114" i="4" a="1"/>
  <c r="F114" i="4" s="1"/>
  <c r="E114" i="4" a="1"/>
  <c r="E114" i="4" s="1"/>
  <c r="D114" i="4" a="1"/>
  <c r="D114" i="4" s="1"/>
  <c r="C114" i="4" a="1"/>
  <c r="C114" i="4" s="1"/>
  <c r="R113" i="4" a="1"/>
  <c r="R113" i="4" s="1"/>
  <c r="Q113" i="4" a="1"/>
  <c r="Q113" i="4" s="1"/>
  <c r="P113" i="4" a="1"/>
  <c r="P113" i="4" s="1"/>
  <c r="O113" i="4" a="1"/>
  <c r="O113" i="4" s="1"/>
  <c r="N113" i="4" a="1"/>
  <c r="N113" i="4" s="1"/>
  <c r="M113" i="4" a="1"/>
  <c r="M113" i="4" s="1"/>
  <c r="L113" i="4" a="1"/>
  <c r="L113" i="4" s="1"/>
  <c r="K113" i="4" a="1"/>
  <c r="K113" i="4" s="1"/>
  <c r="J113" i="4" a="1"/>
  <c r="J113" i="4" s="1"/>
  <c r="I113" i="4" a="1"/>
  <c r="I113" i="4" s="1"/>
  <c r="H113" i="4" a="1"/>
  <c r="H113" i="4" s="1"/>
  <c r="G113" i="4" a="1"/>
  <c r="G113" i="4" s="1"/>
  <c r="F113" i="4" a="1"/>
  <c r="F113" i="4" s="1"/>
  <c r="E113" i="4" a="1"/>
  <c r="E113" i="4" s="1"/>
  <c r="D113" i="4" a="1"/>
  <c r="D113" i="4" s="1"/>
  <c r="C113" i="4" a="1"/>
  <c r="C113" i="4" s="1"/>
  <c r="R107" i="4" a="1"/>
  <c r="R107" i="4" s="1"/>
  <c r="Q107" i="4" a="1"/>
  <c r="Q107" i="4" s="1"/>
  <c r="P107" i="4" a="1"/>
  <c r="P107" i="4" s="1"/>
  <c r="O107" i="4" a="1"/>
  <c r="O107" i="4" s="1"/>
  <c r="N107" i="4" a="1"/>
  <c r="N107" i="4" s="1"/>
  <c r="M107" i="4" a="1"/>
  <c r="M107" i="4" s="1"/>
  <c r="L107" i="4" a="1"/>
  <c r="L107" i="4" s="1"/>
  <c r="K107" i="4" a="1"/>
  <c r="K107" i="4" s="1"/>
  <c r="J107" i="4" a="1"/>
  <c r="J107" i="4" s="1"/>
  <c r="I107" i="4" a="1"/>
  <c r="I107" i="4" s="1"/>
  <c r="H107" i="4" a="1"/>
  <c r="H107" i="4" s="1"/>
  <c r="G107" i="4" a="1"/>
  <c r="G107" i="4" s="1"/>
  <c r="F107" i="4" a="1"/>
  <c r="F107" i="4" s="1"/>
  <c r="E107" i="4" a="1"/>
  <c r="E107" i="4" s="1"/>
  <c r="D107" i="4" a="1"/>
  <c r="D107" i="4" s="1"/>
  <c r="C107" i="4" a="1"/>
  <c r="C107" i="4" s="1"/>
  <c r="R106" i="4" a="1"/>
  <c r="R106" i="4" s="1"/>
  <c r="Q106" i="4" a="1"/>
  <c r="Q106" i="4" s="1"/>
  <c r="P106" i="4" a="1"/>
  <c r="P106" i="4" s="1"/>
  <c r="O106" i="4" a="1"/>
  <c r="O106" i="4" s="1"/>
  <c r="N106" i="4" a="1"/>
  <c r="N106" i="4" s="1"/>
  <c r="M106" i="4" a="1"/>
  <c r="M106" i="4" s="1"/>
  <c r="L106" i="4" a="1"/>
  <c r="L106" i="4" s="1"/>
  <c r="K106" i="4" a="1"/>
  <c r="K106" i="4" s="1"/>
  <c r="J106" i="4" a="1"/>
  <c r="J106" i="4" s="1"/>
  <c r="I106" i="4" a="1"/>
  <c r="I106" i="4" s="1"/>
  <c r="H106" i="4" a="1"/>
  <c r="H106" i="4" s="1"/>
  <c r="G106" i="4" a="1"/>
  <c r="G106" i="4" s="1"/>
  <c r="F106" i="4" a="1"/>
  <c r="F106" i="4" s="1"/>
  <c r="E106" i="4" a="1"/>
  <c r="E106" i="4" s="1"/>
  <c r="D106" i="4" a="1"/>
  <c r="D106" i="4" s="1"/>
  <c r="C106" i="4" a="1"/>
  <c r="C106" i="4" s="1"/>
  <c r="R105" i="4" a="1"/>
  <c r="R105" i="4" s="1"/>
  <c r="Q105" i="4" a="1"/>
  <c r="Q105" i="4" s="1"/>
  <c r="P105" i="4" a="1"/>
  <c r="P105" i="4" s="1"/>
  <c r="O105" i="4" a="1"/>
  <c r="O105" i="4" s="1"/>
  <c r="N105" i="4" a="1"/>
  <c r="N105" i="4" s="1"/>
  <c r="M105" i="4" a="1"/>
  <c r="M105" i="4" s="1"/>
  <c r="L105" i="4" a="1"/>
  <c r="L105" i="4" s="1"/>
  <c r="K105" i="4" a="1"/>
  <c r="K105" i="4" s="1"/>
  <c r="J105" i="4" a="1"/>
  <c r="J105" i="4" s="1"/>
  <c r="I105" i="4" a="1"/>
  <c r="I105" i="4" s="1"/>
  <c r="H105" i="4" a="1"/>
  <c r="H105" i="4" s="1"/>
  <c r="G105" i="4" a="1"/>
  <c r="G105" i="4" s="1"/>
  <c r="F105" i="4" a="1"/>
  <c r="F105" i="4" s="1"/>
  <c r="E105" i="4" a="1"/>
  <c r="E105" i="4" s="1"/>
  <c r="D105" i="4" a="1"/>
  <c r="D105" i="4" s="1"/>
  <c r="C105" i="4" a="1"/>
  <c r="C105" i="4" s="1"/>
  <c r="R104" i="4" a="1"/>
  <c r="R104" i="4" s="1"/>
  <c r="Q104" i="4" a="1"/>
  <c r="Q104" i="4" s="1"/>
  <c r="P104" i="4" a="1"/>
  <c r="P104" i="4" s="1"/>
  <c r="O104" i="4" a="1"/>
  <c r="O104" i="4" s="1"/>
  <c r="N104" i="4" a="1"/>
  <c r="N104" i="4" s="1"/>
  <c r="M104" i="4" a="1"/>
  <c r="M104" i="4" s="1"/>
  <c r="L104" i="4" a="1"/>
  <c r="L104" i="4" s="1"/>
  <c r="K104" i="4" a="1"/>
  <c r="K104" i="4" s="1"/>
  <c r="J104" i="4" a="1"/>
  <c r="J104" i="4" s="1"/>
  <c r="I104" i="4" a="1"/>
  <c r="I104" i="4" s="1"/>
  <c r="H104" i="4" a="1"/>
  <c r="H104" i="4" s="1"/>
  <c r="G104" i="4" a="1"/>
  <c r="G104" i="4" s="1"/>
  <c r="F104" i="4" a="1"/>
  <c r="F104" i="4" s="1"/>
  <c r="E104" i="4" a="1"/>
  <c r="E104" i="4" s="1"/>
  <c r="D104" i="4" a="1"/>
  <c r="D104" i="4" s="1"/>
  <c r="C104" i="4" a="1"/>
  <c r="C104" i="4" s="1"/>
  <c r="R103" i="4" a="1"/>
  <c r="R103" i="4" s="1"/>
  <c r="Q103" i="4" a="1"/>
  <c r="Q103" i="4" s="1"/>
  <c r="P103" i="4" a="1"/>
  <c r="P103" i="4" s="1"/>
  <c r="O103" i="4" a="1"/>
  <c r="O103" i="4" s="1"/>
  <c r="N103" i="4" a="1"/>
  <c r="N103" i="4" s="1"/>
  <c r="M103" i="4" a="1"/>
  <c r="M103" i="4" s="1"/>
  <c r="L103" i="4" a="1"/>
  <c r="L103" i="4" s="1"/>
  <c r="K103" i="4" a="1"/>
  <c r="K103" i="4" s="1"/>
  <c r="J103" i="4" a="1"/>
  <c r="J103" i="4" s="1"/>
  <c r="I103" i="4" a="1"/>
  <c r="I103" i="4" s="1"/>
  <c r="H103" i="4" a="1"/>
  <c r="H103" i="4" s="1"/>
  <c r="G103" i="4" a="1"/>
  <c r="G103" i="4" s="1"/>
  <c r="F103" i="4" a="1"/>
  <c r="F103" i="4" s="1"/>
  <c r="E103" i="4" a="1"/>
  <c r="E103" i="4" s="1"/>
  <c r="D103" i="4" a="1"/>
  <c r="D103" i="4" s="1"/>
  <c r="C103" i="4" a="1"/>
  <c r="C103" i="4" s="1"/>
  <c r="R102" i="4" a="1"/>
  <c r="R102" i="4" s="1"/>
  <c r="Q102" i="4" a="1"/>
  <c r="Q102" i="4" s="1"/>
  <c r="P102" i="4" a="1"/>
  <c r="P102" i="4" s="1"/>
  <c r="O102" i="4" a="1"/>
  <c r="O102" i="4" s="1"/>
  <c r="N102" i="4" a="1"/>
  <c r="N102" i="4" s="1"/>
  <c r="M102" i="4" a="1"/>
  <c r="M102" i="4" s="1"/>
  <c r="L102" i="4" a="1"/>
  <c r="L102" i="4" s="1"/>
  <c r="K102" i="4" a="1"/>
  <c r="K102" i="4" s="1"/>
  <c r="J102" i="4" a="1"/>
  <c r="J102" i="4" s="1"/>
  <c r="I102" i="4" a="1"/>
  <c r="I102" i="4" s="1"/>
  <c r="H102" i="4" a="1"/>
  <c r="H102" i="4" s="1"/>
  <c r="G102" i="4" a="1"/>
  <c r="G102" i="4" s="1"/>
  <c r="F102" i="4" a="1"/>
  <c r="F102" i="4" s="1"/>
  <c r="E102" i="4" a="1"/>
  <c r="E102" i="4" s="1"/>
  <c r="D102" i="4" a="1"/>
  <c r="D102" i="4" s="1"/>
  <c r="C102" i="4" a="1"/>
  <c r="C102" i="4" s="1"/>
  <c r="R101" i="4" a="1"/>
  <c r="R101" i="4" s="1"/>
  <c r="Q101" i="4" a="1"/>
  <c r="Q101" i="4" s="1"/>
  <c r="P101" i="4" a="1"/>
  <c r="P101" i="4" s="1"/>
  <c r="O101" i="4" a="1"/>
  <c r="O101" i="4" s="1"/>
  <c r="N101" i="4" a="1"/>
  <c r="N101" i="4" s="1"/>
  <c r="M101" i="4" a="1"/>
  <c r="M101" i="4" s="1"/>
  <c r="L101" i="4" a="1"/>
  <c r="L101" i="4" s="1"/>
  <c r="K101" i="4" a="1"/>
  <c r="K101" i="4" s="1"/>
  <c r="J101" i="4" a="1"/>
  <c r="J101" i="4" s="1"/>
  <c r="I101" i="4" a="1"/>
  <c r="I101" i="4" s="1"/>
  <c r="H101" i="4" a="1"/>
  <c r="H101" i="4" s="1"/>
  <c r="G101" i="4" a="1"/>
  <c r="G101" i="4" s="1"/>
  <c r="F101" i="4" a="1"/>
  <c r="F101" i="4" s="1"/>
  <c r="E101" i="4" a="1"/>
  <c r="E101" i="4" s="1"/>
  <c r="D101" i="4" a="1"/>
  <c r="D101" i="4" s="1"/>
  <c r="C101" i="4" a="1"/>
  <c r="C101" i="4" s="1"/>
  <c r="R100" i="4" a="1"/>
  <c r="R100" i="4" s="1"/>
  <c r="Q100" i="4" a="1"/>
  <c r="Q100" i="4" s="1"/>
  <c r="P100" i="4" a="1"/>
  <c r="P100" i="4" s="1"/>
  <c r="O100" i="4" a="1"/>
  <c r="O100" i="4" s="1"/>
  <c r="N100" i="4" a="1"/>
  <c r="N100" i="4" s="1"/>
  <c r="M100" i="4" a="1"/>
  <c r="M100" i="4" s="1"/>
  <c r="L100" i="4" a="1"/>
  <c r="L100" i="4" s="1"/>
  <c r="K100" i="4" a="1"/>
  <c r="K100" i="4" s="1"/>
  <c r="J100" i="4" a="1"/>
  <c r="J100" i="4" s="1"/>
  <c r="I100" i="4" a="1"/>
  <c r="I100" i="4" s="1"/>
  <c r="H100" i="4" a="1"/>
  <c r="H100" i="4" s="1"/>
  <c r="G100" i="4" a="1"/>
  <c r="G100" i="4" s="1"/>
  <c r="F100" i="4" a="1"/>
  <c r="F100" i="4" s="1"/>
  <c r="E100" i="4" a="1"/>
  <c r="E100" i="4" s="1"/>
  <c r="D100" i="4" a="1"/>
  <c r="D100" i="4" s="1"/>
  <c r="C100" i="4" a="1"/>
  <c r="C100" i="4" s="1"/>
  <c r="R99" i="4" a="1"/>
  <c r="R99" i="4" s="1"/>
  <c r="Q99" i="4" a="1"/>
  <c r="Q99" i="4" s="1"/>
  <c r="P99" i="4" a="1"/>
  <c r="P99" i="4" s="1"/>
  <c r="O99" i="4" a="1"/>
  <c r="O99" i="4" s="1"/>
  <c r="N99" i="4" a="1"/>
  <c r="N99" i="4" s="1"/>
  <c r="M99" i="4" a="1"/>
  <c r="M99" i="4" s="1"/>
  <c r="L99" i="4" a="1"/>
  <c r="L99" i="4" s="1"/>
  <c r="K99" i="4" a="1"/>
  <c r="K99" i="4" s="1"/>
  <c r="J99" i="4" a="1"/>
  <c r="J99" i="4" s="1"/>
  <c r="I99" i="4" a="1"/>
  <c r="I99" i="4" s="1"/>
  <c r="H99" i="4" a="1"/>
  <c r="H99" i="4" s="1"/>
  <c r="G99" i="4" a="1"/>
  <c r="G99" i="4" s="1"/>
  <c r="F99" i="4" a="1"/>
  <c r="F99" i="4" s="1"/>
  <c r="E99" i="4" a="1"/>
  <c r="E99" i="4" s="1"/>
  <c r="D99" i="4" a="1"/>
  <c r="D99" i="4" s="1"/>
  <c r="C99" i="4" a="1"/>
  <c r="C99" i="4" s="1"/>
  <c r="R98" i="4" a="1"/>
  <c r="R98" i="4" s="1"/>
  <c r="Q98" i="4" a="1"/>
  <c r="Q98" i="4" s="1"/>
  <c r="P98" i="4" a="1"/>
  <c r="P98" i="4" s="1"/>
  <c r="O98" i="4" a="1"/>
  <c r="O98" i="4" s="1"/>
  <c r="N98" i="4" a="1"/>
  <c r="N98" i="4" s="1"/>
  <c r="M98" i="4" a="1"/>
  <c r="M98" i="4" s="1"/>
  <c r="L98" i="4" a="1"/>
  <c r="L98" i="4" s="1"/>
  <c r="K98" i="4" a="1"/>
  <c r="K98" i="4" s="1"/>
  <c r="J98" i="4" a="1"/>
  <c r="J98" i="4" s="1"/>
  <c r="I98" i="4" a="1"/>
  <c r="I98" i="4" s="1"/>
  <c r="H98" i="4" a="1"/>
  <c r="H98" i="4" s="1"/>
  <c r="G98" i="4" a="1"/>
  <c r="G98" i="4" s="1"/>
  <c r="F98" i="4" a="1"/>
  <c r="F98" i="4" s="1"/>
  <c r="E98" i="4" a="1"/>
  <c r="E98" i="4" s="1"/>
  <c r="D98" i="4" a="1"/>
  <c r="D98" i="4" s="1"/>
  <c r="C98" i="4" a="1"/>
  <c r="C98" i="4" s="1"/>
  <c r="R97" i="4" a="1"/>
  <c r="R97" i="4" s="1"/>
  <c r="Q97" i="4" a="1"/>
  <c r="Q97" i="4" s="1"/>
  <c r="P97" i="4" a="1"/>
  <c r="P97" i="4" s="1"/>
  <c r="O97" i="4" a="1"/>
  <c r="O97" i="4" s="1"/>
  <c r="N97" i="4" a="1"/>
  <c r="N97" i="4" s="1"/>
  <c r="M97" i="4" a="1"/>
  <c r="M97" i="4" s="1"/>
  <c r="L97" i="4" a="1"/>
  <c r="L97" i="4" s="1"/>
  <c r="K97" i="4" a="1"/>
  <c r="K97" i="4" s="1"/>
  <c r="J97" i="4" a="1"/>
  <c r="J97" i="4" s="1"/>
  <c r="I97" i="4" a="1"/>
  <c r="I97" i="4" s="1"/>
  <c r="H97" i="4" a="1"/>
  <c r="H97" i="4" s="1"/>
  <c r="G97" i="4" a="1"/>
  <c r="G97" i="4" s="1"/>
  <c r="F97" i="4" a="1"/>
  <c r="F97" i="4" s="1"/>
  <c r="E97" i="4" a="1"/>
  <c r="E97" i="4" s="1"/>
  <c r="D97" i="4" a="1"/>
  <c r="D97" i="4" s="1"/>
  <c r="C97" i="4" a="1"/>
  <c r="C97" i="4" s="1"/>
  <c r="R96" i="4" a="1"/>
  <c r="R96" i="4" s="1"/>
  <c r="Q96" i="4" a="1"/>
  <c r="Q96" i="4" s="1"/>
  <c r="P96" i="4" a="1"/>
  <c r="P96" i="4" s="1"/>
  <c r="O96" i="4" a="1"/>
  <c r="O96" i="4" s="1"/>
  <c r="N96" i="4" a="1"/>
  <c r="N96" i="4" s="1"/>
  <c r="M96" i="4" a="1"/>
  <c r="M96" i="4" s="1"/>
  <c r="L96" i="4" a="1"/>
  <c r="L96" i="4" s="1"/>
  <c r="K96" i="4" a="1"/>
  <c r="K96" i="4" s="1"/>
  <c r="J96" i="4" a="1"/>
  <c r="J96" i="4" s="1"/>
  <c r="I96" i="4" a="1"/>
  <c r="I96" i="4" s="1"/>
  <c r="H96" i="4" a="1"/>
  <c r="H96" i="4" s="1"/>
  <c r="G96" i="4" a="1"/>
  <c r="G96" i="4" s="1"/>
  <c r="F96" i="4" a="1"/>
  <c r="F96" i="4" s="1"/>
  <c r="E96" i="4" a="1"/>
  <c r="E96" i="4" s="1"/>
  <c r="D96" i="4" a="1"/>
  <c r="D96" i="4" s="1"/>
  <c r="C96" i="4" a="1"/>
  <c r="C96" i="4" s="1"/>
  <c r="R95" i="4" a="1"/>
  <c r="R95" i="4" s="1"/>
  <c r="Q95" i="4" a="1"/>
  <c r="Q95" i="4" s="1"/>
  <c r="P95" i="4" a="1"/>
  <c r="P95" i="4" s="1"/>
  <c r="O95" i="4" a="1"/>
  <c r="O95" i="4" s="1"/>
  <c r="N95" i="4" a="1"/>
  <c r="N95" i="4" s="1"/>
  <c r="M95" i="4" a="1"/>
  <c r="M95" i="4" s="1"/>
  <c r="L95" i="4" a="1"/>
  <c r="L95" i="4" s="1"/>
  <c r="K95" i="4" a="1"/>
  <c r="K95" i="4" s="1"/>
  <c r="J95" i="4" a="1"/>
  <c r="J95" i="4" s="1"/>
  <c r="I95" i="4" a="1"/>
  <c r="I95" i="4" s="1"/>
  <c r="H95" i="4" a="1"/>
  <c r="H95" i="4" s="1"/>
  <c r="G95" i="4" a="1"/>
  <c r="G95" i="4" s="1"/>
  <c r="F95" i="4" a="1"/>
  <c r="F95" i="4" s="1"/>
  <c r="E95" i="4" a="1"/>
  <c r="E95" i="4" s="1"/>
  <c r="D95" i="4" a="1"/>
  <c r="D95" i="4" s="1"/>
  <c r="C95" i="4" a="1"/>
  <c r="C95" i="4" s="1"/>
  <c r="R94" i="4" a="1"/>
  <c r="R94" i="4" s="1"/>
  <c r="Q94" i="4" a="1"/>
  <c r="Q94" i="4" s="1"/>
  <c r="P94" i="4" a="1"/>
  <c r="P94" i="4" s="1"/>
  <c r="O94" i="4" a="1"/>
  <c r="O94" i="4" s="1"/>
  <c r="N94" i="4" a="1"/>
  <c r="N94" i="4" s="1"/>
  <c r="M94" i="4" a="1"/>
  <c r="M94" i="4" s="1"/>
  <c r="L94" i="4" a="1"/>
  <c r="L94" i="4" s="1"/>
  <c r="K94" i="4" a="1"/>
  <c r="K94" i="4" s="1"/>
  <c r="J94" i="4" a="1"/>
  <c r="J94" i="4" s="1"/>
  <c r="I94" i="4" a="1"/>
  <c r="I94" i="4" s="1"/>
  <c r="H94" i="4" a="1"/>
  <c r="H94" i="4" s="1"/>
  <c r="G94" i="4" a="1"/>
  <c r="G94" i="4" s="1"/>
  <c r="F94" i="4" a="1"/>
  <c r="F94" i="4" s="1"/>
  <c r="E94" i="4" a="1"/>
  <c r="E94" i="4" s="1"/>
  <c r="D94" i="4" a="1"/>
  <c r="D94" i="4" s="1"/>
  <c r="C94" i="4" a="1"/>
  <c r="C94" i="4" s="1"/>
  <c r="R93" i="4" a="1"/>
  <c r="R93" i="4" s="1"/>
  <c r="Q93" i="4" a="1"/>
  <c r="Q93" i="4" s="1"/>
  <c r="P93" i="4" a="1"/>
  <c r="P93" i="4" s="1"/>
  <c r="O93" i="4" a="1"/>
  <c r="O93" i="4" s="1"/>
  <c r="N93" i="4" a="1"/>
  <c r="N93" i="4" s="1"/>
  <c r="M93" i="4" a="1"/>
  <c r="M93" i="4" s="1"/>
  <c r="L93" i="4" a="1"/>
  <c r="L93" i="4" s="1"/>
  <c r="K93" i="4" a="1"/>
  <c r="K93" i="4" s="1"/>
  <c r="J93" i="4" a="1"/>
  <c r="J93" i="4" s="1"/>
  <c r="I93" i="4" a="1"/>
  <c r="I93" i="4" s="1"/>
  <c r="H93" i="4" a="1"/>
  <c r="H93" i="4" s="1"/>
  <c r="G93" i="4" a="1"/>
  <c r="G93" i="4" s="1"/>
  <c r="F93" i="4" a="1"/>
  <c r="F93" i="4" s="1"/>
  <c r="E93" i="4" a="1"/>
  <c r="E93" i="4" s="1"/>
  <c r="D93" i="4" a="1"/>
  <c r="D93" i="4" s="1"/>
  <c r="C93" i="4" a="1"/>
  <c r="C93" i="4" s="1"/>
  <c r="R92" i="4" a="1"/>
  <c r="R92" i="4" s="1"/>
  <c r="Q92" i="4" a="1"/>
  <c r="Q92" i="4" s="1"/>
  <c r="P92" i="4" a="1"/>
  <c r="P92" i="4" s="1"/>
  <c r="O92" i="4" a="1"/>
  <c r="O92" i="4" s="1"/>
  <c r="N92" i="4" a="1"/>
  <c r="N92" i="4" s="1"/>
  <c r="M92" i="4" a="1"/>
  <c r="M92" i="4" s="1"/>
  <c r="L92" i="4" a="1"/>
  <c r="L92" i="4" s="1"/>
  <c r="K92" i="4" a="1"/>
  <c r="K92" i="4" s="1"/>
  <c r="J92" i="4" a="1"/>
  <c r="J92" i="4" s="1"/>
  <c r="I92" i="4" a="1"/>
  <c r="I92" i="4" s="1"/>
  <c r="H92" i="4" a="1"/>
  <c r="H92" i="4" s="1"/>
  <c r="G92" i="4" a="1"/>
  <c r="G92" i="4" s="1"/>
  <c r="F92" i="4" a="1"/>
  <c r="F92" i="4" s="1"/>
  <c r="E92" i="4" a="1"/>
  <c r="E92" i="4" s="1"/>
  <c r="D92" i="4" a="1"/>
  <c r="D92" i="4" s="1"/>
  <c r="C92" i="4" a="1"/>
  <c r="C92" i="4" s="1"/>
  <c r="R91" i="4" a="1"/>
  <c r="R91" i="4" s="1"/>
  <c r="Q91" i="4" a="1"/>
  <c r="Q91" i="4" s="1"/>
  <c r="P91" i="4" a="1"/>
  <c r="P91" i="4" s="1"/>
  <c r="O91" i="4" a="1"/>
  <c r="O91" i="4" s="1"/>
  <c r="N91" i="4" a="1"/>
  <c r="N91" i="4" s="1"/>
  <c r="M91" i="4" a="1"/>
  <c r="M91" i="4" s="1"/>
  <c r="L91" i="4" a="1"/>
  <c r="L91" i="4" s="1"/>
  <c r="K91" i="4" a="1"/>
  <c r="K91" i="4" s="1"/>
  <c r="J91" i="4" a="1"/>
  <c r="J91" i="4" s="1"/>
  <c r="I91" i="4" a="1"/>
  <c r="I91" i="4" s="1"/>
  <c r="H91" i="4" a="1"/>
  <c r="H91" i="4" s="1"/>
  <c r="G91" i="4" a="1"/>
  <c r="G91" i="4" s="1"/>
  <c r="F91" i="4" a="1"/>
  <c r="F91" i="4" s="1"/>
  <c r="E91" i="4" a="1"/>
  <c r="E91" i="4" s="1"/>
  <c r="D91" i="4" a="1"/>
  <c r="D91" i="4" s="1"/>
  <c r="C91" i="4" a="1"/>
  <c r="C91" i="4" s="1"/>
  <c r="R90" i="4" a="1"/>
  <c r="R90" i="4" s="1"/>
  <c r="Q90" i="4" a="1"/>
  <c r="Q90" i="4" s="1"/>
  <c r="P90" i="4" a="1"/>
  <c r="P90" i="4" s="1"/>
  <c r="O90" i="4" a="1"/>
  <c r="O90" i="4" s="1"/>
  <c r="N90" i="4" a="1"/>
  <c r="N90" i="4" s="1"/>
  <c r="M90" i="4" a="1"/>
  <c r="M90" i="4" s="1"/>
  <c r="L90" i="4" a="1"/>
  <c r="L90" i="4" s="1"/>
  <c r="K90" i="4" a="1"/>
  <c r="K90" i="4" s="1"/>
  <c r="J90" i="4" a="1"/>
  <c r="J90" i="4" s="1"/>
  <c r="I90" i="4" a="1"/>
  <c r="I90" i="4" s="1"/>
  <c r="H90" i="4" a="1"/>
  <c r="H90" i="4" s="1"/>
  <c r="G90" i="4" a="1"/>
  <c r="G90" i="4" s="1"/>
  <c r="F90" i="4" a="1"/>
  <c r="F90" i="4" s="1"/>
  <c r="E90" i="4" a="1"/>
  <c r="E90" i="4" s="1"/>
  <c r="D90" i="4" a="1"/>
  <c r="D90" i="4" s="1"/>
  <c r="C90" i="4" a="1"/>
  <c r="C90" i="4" s="1"/>
  <c r="R89" i="4" a="1"/>
  <c r="R89" i="4" s="1"/>
  <c r="Q89" i="4" a="1"/>
  <c r="Q89" i="4" s="1"/>
  <c r="P89" i="4" a="1"/>
  <c r="P89" i="4" s="1"/>
  <c r="O89" i="4" a="1"/>
  <c r="O89" i="4" s="1"/>
  <c r="N89" i="4" a="1"/>
  <c r="N89" i="4" s="1"/>
  <c r="M89" i="4" a="1"/>
  <c r="M89" i="4" s="1"/>
  <c r="L89" i="4" a="1"/>
  <c r="L89" i="4" s="1"/>
  <c r="K89" i="4" a="1"/>
  <c r="K89" i="4" s="1"/>
  <c r="J89" i="4" a="1"/>
  <c r="J89" i="4" s="1"/>
  <c r="I89" i="4" a="1"/>
  <c r="I89" i="4" s="1"/>
  <c r="H89" i="4" a="1"/>
  <c r="H89" i="4" s="1"/>
  <c r="G89" i="4" a="1"/>
  <c r="G89" i="4" s="1"/>
  <c r="F89" i="4" a="1"/>
  <c r="F89" i="4" s="1"/>
  <c r="E89" i="4" a="1"/>
  <c r="E89" i="4" s="1"/>
  <c r="D89" i="4" a="1"/>
  <c r="D89" i="4" s="1"/>
  <c r="C89" i="4" a="1"/>
  <c r="C89" i="4" s="1"/>
  <c r="R88" i="4" a="1"/>
  <c r="R88" i="4" s="1"/>
  <c r="Q88" i="4" a="1"/>
  <c r="Q88" i="4" s="1"/>
  <c r="P88" i="4" a="1"/>
  <c r="P88" i="4" s="1"/>
  <c r="O88" i="4" a="1"/>
  <c r="O88" i="4" s="1"/>
  <c r="N88" i="4" a="1"/>
  <c r="N88" i="4" s="1"/>
  <c r="M88" i="4" a="1"/>
  <c r="M88" i="4" s="1"/>
  <c r="L88" i="4" a="1"/>
  <c r="L88" i="4" s="1"/>
  <c r="K88" i="4" a="1"/>
  <c r="K88" i="4" s="1"/>
  <c r="J88" i="4" a="1"/>
  <c r="J88" i="4" s="1"/>
  <c r="I88" i="4" a="1"/>
  <c r="I88" i="4" s="1"/>
  <c r="H88" i="4" a="1"/>
  <c r="H88" i="4" s="1"/>
  <c r="G88" i="4" a="1"/>
  <c r="G88" i="4" s="1"/>
  <c r="F88" i="4" a="1"/>
  <c r="F88" i="4" s="1"/>
  <c r="E88" i="4" a="1"/>
  <c r="E88" i="4" s="1"/>
  <c r="D88" i="4" a="1"/>
  <c r="D88" i="4" s="1"/>
  <c r="C88" i="4" a="1"/>
  <c r="C88" i="4" s="1"/>
  <c r="R87" i="4" a="1"/>
  <c r="R87" i="4" s="1"/>
  <c r="Q87" i="4" a="1"/>
  <c r="Q87" i="4" s="1"/>
  <c r="P87" i="4" a="1"/>
  <c r="P87" i="4" s="1"/>
  <c r="O87" i="4" a="1"/>
  <c r="O87" i="4" s="1"/>
  <c r="N87" i="4" a="1"/>
  <c r="N87" i="4" s="1"/>
  <c r="M87" i="4" a="1"/>
  <c r="M87" i="4" s="1"/>
  <c r="L87" i="4" a="1"/>
  <c r="L87" i="4" s="1"/>
  <c r="K87" i="4" a="1"/>
  <c r="K87" i="4" s="1"/>
  <c r="J87" i="4" a="1"/>
  <c r="J87" i="4" s="1"/>
  <c r="I87" i="4" a="1"/>
  <c r="I87" i="4" s="1"/>
  <c r="H87" i="4" a="1"/>
  <c r="H87" i="4" s="1"/>
  <c r="G87" i="4" a="1"/>
  <c r="G87" i="4" s="1"/>
  <c r="F87" i="4" a="1"/>
  <c r="F87" i="4" s="1"/>
  <c r="E87" i="4" a="1"/>
  <c r="E87" i="4" s="1"/>
  <c r="D87" i="4" a="1"/>
  <c r="D87" i="4" s="1"/>
  <c r="C87" i="4" a="1"/>
  <c r="C87" i="4" s="1"/>
  <c r="R86" i="4" a="1"/>
  <c r="R86" i="4" s="1"/>
  <c r="Q86" i="4" a="1"/>
  <c r="Q86" i="4" s="1"/>
  <c r="P86" i="4" a="1"/>
  <c r="P86" i="4" s="1"/>
  <c r="O86" i="4" a="1"/>
  <c r="O86" i="4" s="1"/>
  <c r="N86" i="4" a="1"/>
  <c r="N86" i="4" s="1"/>
  <c r="M86" i="4" a="1"/>
  <c r="M86" i="4" s="1"/>
  <c r="L86" i="4" a="1"/>
  <c r="L86" i="4" s="1"/>
  <c r="K86" i="4" a="1"/>
  <c r="K86" i="4" s="1"/>
  <c r="J86" i="4" a="1"/>
  <c r="J86" i="4" s="1"/>
  <c r="I86" i="4" a="1"/>
  <c r="I86" i="4" s="1"/>
  <c r="H86" i="4" a="1"/>
  <c r="H86" i="4" s="1"/>
  <c r="G86" i="4" a="1"/>
  <c r="G86" i="4" s="1"/>
  <c r="F86" i="4" a="1"/>
  <c r="F86" i="4" s="1"/>
  <c r="E86" i="4" a="1"/>
  <c r="E86" i="4" s="1"/>
  <c r="D86" i="4" a="1"/>
  <c r="D86" i="4" s="1"/>
  <c r="C86" i="4" a="1"/>
  <c r="C86" i="4" s="1"/>
  <c r="R85" i="4" a="1"/>
  <c r="R85" i="4" s="1"/>
  <c r="Q85" i="4" a="1"/>
  <c r="Q85" i="4" s="1"/>
  <c r="P85" i="4" a="1"/>
  <c r="P85" i="4" s="1"/>
  <c r="O85" i="4" a="1"/>
  <c r="O85" i="4" s="1"/>
  <c r="N85" i="4" a="1"/>
  <c r="N85" i="4" s="1"/>
  <c r="M85" i="4" a="1"/>
  <c r="M85" i="4" s="1"/>
  <c r="L85" i="4" a="1"/>
  <c r="L85" i="4" s="1"/>
  <c r="K85" i="4" a="1"/>
  <c r="K85" i="4" s="1"/>
  <c r="J85" i="4" a="1"/>
  <c r="J85" i="4" s="1"/>
  <c r="I85" i="4" a="1"/>
  <c r="I85" i="4" s="1"/>
  <c r="H85" i="4" a="1"/>
  <c r="H85" i="4" s="1"/>
  <c r="G85" i="4" a="1"/>
  <c r="G85" i="4" s="1"/>
  <c r="F85" i="4" a="1"/>
  <c r="F85" i="4" s="1"/>
  <c r="E85" i="4" a="1"/>
  <c r="E85" i="4" s="1"/>
  <c r="D85" i="4" a="1"/>
  <c r="D85" i="4" s="1"/>
  <c r="C85" i="4" a="1"/>
  <c r="C85" i="4" s="1"/>
  <c r="R84" i="4" a="1"/>
  <c r="R84" i="4" s="1"/>
  <c r="Q84" i="4" a="1"/>
  <c r="Q84" i="4" s="1"/>
  <c r="P84" i="4" a="1"/>
  <c r="P84" i="4" s="1"/>
  <c r="O84" i="4" a="1"/>
  <c r="O84" i="4" s="1"/>
  <c r="N84" i="4" a="1"/>
  <c r="N84" i="4" s="1"/>
  <c r="M84" i="4" a="1"/>
  <c r="M84" i="4" s="1"/>
  <c r="L84" i="4" a="1"/>
  <c r="L84" i="4" s="1"/>
  <c r="K84" i="4" a="1"/>
  <c r="K84" i="4" s="1"/>
  <c r="J84" i="4" a="1"/>
  <c r="J84" i="4" s="1"/>
  <c r="I84" i="4" a="1"/>
  <c r="I84" i="4" s="1"/>
  <c r="H84" i="4" a="1"/>
  <c r="H84" i="4" s="1"/>
  <c r="G84" i="4" a="1"/>
  <c r="G84" i="4" s="1"/>
  <c r="F84" i="4" a="1"/>
  <c r="F84" i="4" s="1"/>
  <c r="E84" i="4" a="1"/>
  <c r="E84" i="4" s="1"/>
  <c r="D84" i="4" a="1"/>
  <c r="D84" i="4" s="1"/>
  <c r="C84" i="4" a="1"/>
  <c r="C84" i="4" s="1"/>
  <c r="R83" i="4" a="1"/>
  <c r="R83" i="4" s="1"/>
  <c r="Q83" i="4" a="1"/>
  <c r="Q83" i="4" s="1"/>
  <c r="P83" i="4" a="1"/>
  <c r="P83" i="4" s="1"/>
  <c r="O83" i="4" a="1"/>
  <c r="O83" i="4" s="1"/>
  <c r="N83" i="4" a="1"/>
  <c r="N83" i="4" s="1"/>
  <c r="M83" i="4" a="1"/>
  <c r="M83" i="4" s="1"/>
  <c r="L83" i="4" a="1"/>
  <c r="L83" i="4" s="1"/>
  <c r="K83" i="4" a="1"/>
  <c r="K83" i="4" s="1"/>
  <c r="J83" i="4" a="1"/>
  <c r="J83" i="4" s="1"/>
  <c r="I83" i="4" a="1"/>
  <c r="I83" i="4" s="1"/>
  <c r="H83" i="4" a="1"/>
  <c r="H83" i="4" s="1"/>
  <c r="G83" i="4" a="1"/>
  <c r="G83" i="4" s="1"/>
  <c r="F83" i="4" a="1"/>
  <c r="F83" i="4" s="1"/>
  <c r="E83" i="4" a="1"/>
  <c r="E83" i="4" s="1"/>
  <c r="D83" i="4" a="1"/>
  <c r="D83" i="4" s="1"/>
  <c r="C83" i="4" a="1"/>
  <c r="C83" i="4" s="1"/>
  <c r="R82" i="4" a="1"/>
  <c r="R82" i="4" s="1"/>
  <c r="Q82" i="4" a="1"/>
  <c r="Q82" i="4" s="1"/>
  <c r="P82" i="4" a="1"/>
  <c r="P82" i="4" s="1"/>
  <c r="O82" i="4" a="1"/>
  <c r="O82" i="4" s="1"/>
  <c r="N82" i="4" a="1"/>
  <c r="N82" i="4" s="1"/>
  <c r="M82" i="4" a="1"/>
  <c r="M82" i="4" s="1"/>
  <c r="L82" i="4" a="1"/>
  <c r="L82" i="4" s="1"/>
  <c r="K82" i="4" a="1"/>
  <c r="K82" i="4" s="1"/>
  <c r="J82" i="4" a="1"/>
  <c r="J82" i="4" s="1"/>
  <c r="I82" i="4" a="1"/>
  <c r="I82" i="4" s="1"/>
  <c r="H82" i="4" a="1"/>
  <c r="H82" i="4" s="1"/>
  <c r="G82" i="4" a="1"/>
  <c r="G82" i="4" s="1"/>
  <c r="F82" i="4" a="1"/>
  <c r="F82" i="4" s="1"/>
  <c r="E82" i="4" a="1"/>
  <c r="E82" i="4" s="1"/>
  <c r="D82" i="4" a="1"/>
  <c r="D82" i="4" s="1"/>
  <c r="C82" i="4" a="1"/>
  <c r="C82" i="4" s="1"/>
  <c r="R81" i="4" a="1"/>
  <c r="R81" i="4" s="1"/>
  <c r="Q81" i="4" a="1"/>
  <c r="Q81" i="4" s="1"/>
  <c r="P81" i="4" a="1"/>
  <c r="P81" i="4" s="1"/>
  <c r="O81" i="4" a="1"/>
  <c r="O81" i="4" s="1"/>
  <c r="N81" i="4" a="1"/>
  <c r="N81" i="4" s="1"/>
  <c r="M81" i="4" a="1"/>
  <c r="M81" i="4" s="1"/>
  <c r="L81" i="4" a="1"/>
  <c r="L81" i="4" s="1"/>
  <c r="K81" i="4" a="1"/>
  <c r="K81" i="4" s="1"/>
  <c r="J81" i="4" a="1"/>
  <c r="J81" i="4" s="1"/>
  <c r="I81" i="4" a="1"/>
  <c r="I81" i="4" s="1"/>
  <c r="H81" i="4" a="1"/>
  <c r="H81" i="4" s="1"/>
  <c r="G81" i="4" a="1"/>
  <c r="G81" i="4" s="1"/>
  <c r="F81" i="4" a="1"/>
  <c r="F81" i="4" s="1"/>
  <c r="E81" i="4" a="1"/>
  <c r="E81" i="4" s="1"/>
  <c r="D81" i="4" a="1"/>
  <c r="D81" i="4" s="1"/>
  <c r="C81" i="4" a="1"/>
  <c r="C81" i="4" s="1"/>
  <c r="R80" i="4" a="1"/>
  <c r="R80" i="4" s="1"/>
  <c r="Q80" i="4" a="1"/>
  <c r="Q80" i="4" s="1"/>
  <c r="P80" i="4" a="1"/>
  <c r="P80" i="4" s="1"/>
  <c r="O80" i="4" a="1"/>
  <c r="O80" i="4" s="1"/>
  <c r="N80" i="4" a="1"/>
  <c r="N80" i="4" s="1"/>
  <c r="M80" i="4" a="1"/>
  <c r="M80" i="4" s="1"/>
  <c r="L80" i="4" a="1"/>
  <c r="L80" i="4" s="1"/>
  <c r="K80" i="4" a="1"/>
  <c r="K80" i="4" s="1"/>
  <c r="J80" i="4" a="1"/>
  <c r="J80" i="4" s="1"/>
  <c r="I80" i="4" a="1"/>
  <c r="I80" i="4" s="1"/>
  <c r="H80" i="4" a="1"/>
  <c r="H80" i="4" s="1"/>
  <c r="G80" i="4" a="1"/>
  <c r="G80" i="4" s="1"/>
  <c r="F80" i="4" a="1"/>
  <c r="F80" i="4" s="1"/>
  <c r="E80" i="4" a="1"/>
  <c r="E80" i="4" s="1"/>
  <c r="D80" i="4" a="1"/>
  <c r="D80" i="4" s="1"/>
  <c r="C80" i="4" a="1"/>
  <c r="C80" i="4" s="1"/>
  <c r="R79" i="4" a="1"/>
  <c r="R79" i="4" s="1"/>
  <c r="Q79" i="4" a="1"/>
  <c r="Q79" i="4" s="1"/>
  <c r="P79" i="4" a="1"/>
  <c r="P79" i="4" s="1"/>
  <c r="O79" i="4" a="1"/>
  <c r="O79" i="4" s="1"/>
  <c r="N79" i="4" a="1"/>
  <c r="N79" i="4" s="1"/>
  <c r="M79" i="4" a="1"/>
  <c r="M79" i="4" s="1"/>
  <c r="L79" i="4" a="1"/>
  <c r="L79" i="4" s="1"/>
  <c r="K79" i="4" a="1"/>
  <c r="K79" i="4" s="1"/>
  <c r="J79" i="4" a="1"/>
  <c r="J79" i="4" s="1"/>
  <c r="I79" i="4" a="1"/>
  <c r="I79" i="4" s="1"/>
  <c r="H79" i="4" a="1"/>
  <c r="H79" i="4" s="1"/>
  <c r="G79" i="4" a="1"/>
  <c r="G79" i="4" s="1"/>
  <c r="F79" i="4" a="1"/>
  <c r="F79" i="4" s="1"/>
  <c r="E79" i="4" a="1"/>
  <c r="E79" i="4" s="1"/>
  <c r="D79" i="4" a="1"/>
  <c r="D79" i="4" s="1"/>
  <c r="C79" i="4" a="1"/>
  <c r="C79" i="4" s="1"/>
  <c r="R78" i="4" a="1"/>
  <c r="R78" i="4" s="1"/>
  <c r="Q78" i="4" a="1"/>
  <c r="Q78" i="4" s="1"/>
  <c r="P78" i="4" a="1"/>
  <c r="P78" i="4" s="1"/>
  <c r="O78" i="4" a="1"/>
  <c r="O78" i="4" s="1"/>
  <c r="N78" i="4" a="1"/>
  <c r="N78" i="4" s="1"/>
  <c r="M78" i="4" a="1"/>
  <c r="M78" i="4" s="1"/>
  <c r="L78" i="4" a="1"/>
  <c r="L78" i="4" s="1"/>
  <c r="K78" i="4" a="1"/>
  <c r="K78" i="4" s="1"/>
  <c r="J78" i="4" a="1"/>
  <c r="J78" i="4" s="1"/>
  <c r="I78" i="4" a="1"/>
  <c r="I78" i="4" s="1"/>
  <c r="H78" i="4" a="1"/>
  <c r="H78" i="4" s="1"/>
  <c r="G78" i="4" a="1"/>
  <c r="G78" i="4" s="1"/>
  <c r="F78" i="4" a="1"/>
  <c r="F78" i="4" s="1"/>
  <c r="E78" i="4" a="1"/>
  <c r="E78" i="4" s="1"/>
  <c r="D78" i="4" a="1"/>
  <c r="D78" i="4" s="1"/>
  <c r="C78" i="4" a="1"/>
  <c r="C78" i="4" s="1"/>
  <c r="T72" i="4" a="1"/>
  <c r="T72" i="4" s="1"/>
  <c r="S72" i="4" a="1"/>
  <c r="S72" i="4" s="1"/>
  <c r="R72" i="4" a="1"/>
  <c r="R72" i="4" s="1"/>
  <c r="Q72" i="4" a="1"/>
  <c r="Q72" i="4" s="1"/>
  <c r="P72" i="4" a="1"/>
  <c r="P72" i="4" s="1"/>
  <c r="O72" i="4" a="1"/>
  <c r="O72" i="4" s="1"/>
  <c r="N72" i="4" a="1"/>
  <c r="N72" i="4" s="1"/>
  <c r="M72" i="4" a="1"/>
  <c r="M72" i="4" s="1"/>
  <c r="L72" i="4" a="1"/>
  <c r="L72" i="4" s="1"/>
  <c r="K72" i="4" a="1"/>
  <c r="K72" i="4" s="1"/>
  <c r="J72" i="4" a="1"/>
  <c r="J72" i="4" s="1"/>
  <c r="I72" i="4" a="1"/>
  <c r="I72" i="4" s="1"/>
  <c r="H72" i="4" a="1"/>
  <c r="H72" i="4" s="1"/>
  <c r="G72" i="4" a="1"/>
  <c r="G72" i="4" s="1"/>
  <c r="F72" i="4" a="1"/>
  <c r="F72" i="4" s="1"/>
  <c r="E72" i="4" a="1"/>
  <c r="E72" i="4" s="1"/>
  <c r="D72" i="4" a="1"/>
  <c r="D72" i="4" s="1"/>
  <c r="C72" i="4" a="1"/>
  <c r="C72" i="4" s="1"/>
  <c r="T71" i="4" a="1"/>
  <c r="T71" i="4" s="1"/>
  <c r="S71" i="4" a="1"/>
  <c r="S71" i="4" s="1"/>
  <c r="R71" i="4" a="1"/>
  <c r="R71" i="4" s="1"/>
  <c r="Q71" i="4" a="1"/>
  <c r="Q71" i="4" s="1"/>
  <c r="P71" i="4" a="1"/>
  <c r="P71" i="4" s="1"/>
  <c r="O71" i="4" a="1"/>
  <c r="O71" i="4" s="1"/>
  <c r="N71" i="4" a="1"/>
  <c r="N71" i="4" s="1"/>
  <c r="M71" i="4" a="1"/>
  <c r="M71" i="4" s="1"/>
  <c r="L71" i="4" a="1"/>
  <c r="L71" i="4" s="1"/>
  <c r="K71" i="4" a="1"/>
  <c r="K71" i="4" s="1"/>
  <c r="J71" i="4" a="1"/>
  <c r="J71" i="4" s="1"/>
  <c r="I71" i="4" a="1"/>
  <c r="I71" i="4" s="1"/>
  <c r="H71" i="4" a="1"/>
  <c r="H71" i="4" s="1"/>
  <c r="G71" i="4" a="1"/>
  <c r="G71" i="4" s="1"/>
  <c r="F71" i="4" a="1"/>
  <c r="F71" i="4" s="1"/>
  <c r="E71" i="4" a="1"/>
  <c r="E71" i="4" s="1"/>
  <c r="D71" i="4" a="1"/>
  <c r="D71" i="4" s="1"/>
  <c r="C71" i="4" a="1"/>
  <c r="C71" i="4" s="1"/>
  <c r="T70" i="4" a="1"/>
  <c r="T70" i="4" s="1"/>
  <c r="S70" i="4" a="1"/>
  <c r="S70" i="4" s="1"/>
  <c r="R70" i="4" a="1"/>
  <c r="R70" i="4" s="1"/>
  <c r="Q70" i="4" a="1"/>
  <c r="Q70" i="4" s="1"/>
  <c r="P70" i="4" a="1"/>
  <c r="P70" i="4" s="1"/>
  <c r="O70" i="4" a="1"/>
  <c r="O70" i="4" s="1"/>
  <c r="N70" i="4" a="1"/>
  <c r="N70" i="4" s="1"/>
  <c r="M70" i="4" a="1"/>
  <c r="M70" i="4" s="1"/>
  <c r="L70" i="4" a="1"/>
  <c r="L70" i="4" s="1"/>
  <c r="K70" i="4" a="1"/>
  <c r="K70" i="4" s="1"/>
  <c r="J70" i="4" a="1"/>
  <c r="J70" i="4" s="1"/>
  <c r="I70" i="4" a="1"/>
  <c r="I70" i="4" s="1"/>
  <c r="H70" i="4" a="1"/>
  <c r="H70" i="4" s="1"/>
  <c r="G70" i="4" a="1"/>
  <c r="G70" i="4" s="1"/>
  <c r="F70" i="4" a="1"/>
  <c r="F70" i="4" s="1"/>
  <c r="E70" i="4" a="1"/>
  <c r="E70" i="4" s="1"/>
  <c r="D70" i="4" a="1"/>
  <c r="D70" i="4" s="1"/>
  <c r="C70" i="4" a="1"/>
  <c r="C70" i="4" s="1"/>
  <c r="T69" i="4" a="1"/>
  <c r="T69" i="4" s="1"/>
  <c r="S69" i="4" a="1"/>
  <c r="S69" i="4" s="1"/>
  <c r="R69" i="4" a="1"/>
  <c r="R69" i="4" s="1"/>
  <c r="Q69" i="4" a="1"/>
  <c r="Q69" i="4" s="1"/>
  <c r="P69" i="4" a="1"/>
  <c r="P69" i="4" s="1"/>
  <c r="O69" i="4" a="1"/>
  <c r="O69" i="4" s="1"/>
  <c r="N69" i="4" a="1"/>
  <c r="N69" i="4" s="1"/>
  <c r="M69" i="4" a="1"/>
  <c r="M69" i="4" s="1"/>
  <c r="L69" i="4" a="1"/>
  <c r="L69" i="4" s="1"/>
  <c r="K69" i="4" a="1"/>
  <c r="K69" i="4" s="1"/>
  <c r="J69" i="4" a="1"/>
  <c r="J69" i="4" s="1"/>
  <c r="I69" i="4" a="1"/>
  <c r="I69" i="4" s="1"/>
  <c r="H69" i="4" a="1"/>
  <c r="H69" i="4" s="1"/>
  <c r="G69" i="4" a="1"/>
  <c r="G69" i="4" s="1"/>
  <c r="F69" i="4" a="1"/>
  <c r="F69" i="4" s="1"/>
  <c r="E69" i="4" a="1"/>
  <c r="E69" i="4" s="1"/>
  <c r="D69" i="4" a="1"/>
  <c r="D69" i="4" s="1"/>
  <c r="C69" i="4" a="1"/>
  <c r="C69" i="4" s="1"/>
  <c r="T68" i="4" a="1"/>
  <c r="T68" i="4" s="1"/>
  <c r="S68" i="4" a="1"/>
  <c r="S68" i="4" s="1"/>
  <c r="R68" i="4" a="1"/>
  <c r="R68" i="4" s="1"/>
  <c r="Q68" i="4" a="1"/>
  <c r="Q68" i="4" s="1"/>
  <c r="P68" i="4" a="1"/>
  <c r="P68" i="4" s="1"/>
  <c r="O68" i="4" a="1"/>
  <c r="O68" i="4" s="1"/>
  <c r="N68" i="4" a="1"/>
  <c r="N68" i="4" s="1"/>
  <c r="M68" i="4" a="1"/>
  <c r="M68" i="4" s="1"/>
  <c r="L68" i="4" a="1"/>
  <c r="L68" i="4" s="1"/>
  <c r="K68" i="4" a="1"/>
  <c r="K68" i="4" s="1"/>
  <c r="J68" i="4" a="1"/>
  <c r="J68" i="4" s="1"/>
  <c r="I68" i="4" a="1"/>
  <c r="I68" i="4" s="1"/>
  <c r="H68" i="4" a="1"/>
  <c r="H68" i="4" s="1"/>
  <c r="G68" i="4" a="1"/>
  <c r="G68" i="4" s="1"/>
  <c r="F68" i="4" a="1"/>
  <c r="F68" i="4" s="1"/>
  <c r="E68" i="4" a="1"/>
  <c r="E68" i="4" s="1"/>
  <c r="D68" i="4" a="1"/>
  <c r="D68" i="4" s="1"/>
  <c r="C68" i="4" a="1"/>
  <c r="C68" i="4" s="1"/>
  <c r="T67" i="4" a="1"/>
  <c r="T67" i="4" s="1"/>
  <c r="S67" i="4" a="1"/>
  <c r="S67" i="4" s="1"/>
  <c r="R67" i="4" a="1"/>
  <c r="R67" i="4" s="1"/>
  <c r="Q67" i="4" a="1"/>
  <c r="Q67" i="4" s="1"/>
  <c r="P67" i="4" a="1"/>
  <c r="P67" i="4" s="1"/>
  <c r="O67" i="4" a="1"/>
  <c r="O67" i="4" s="1"/>
  <c r="N67" i="4" a="1"/>
  <c r="N67" i="4" s="1"/>
  <c r="M67" i="4" a="1"/>
  <c r="M67" i="4" s="1"/>
  <c r="L67" i="4" a="1"/>
  <c r="L67" i="4" s="1"/>
  <c r="K67" i="4" a="1"/>
  <c r="K67" i="4" s="1"/>
  <c r="J67" i="4" a="1"/>
  <c r="J67" i="4" s="1"/>
  <c r="I67" i="4" a="1"/>
  <c r="I67" i="4" s="1"/>
  <c r="H67" i="4" a="1"/>
  <c r="H67" i="4" s="1"/>
  <c r="G67" i="4" a="1"/>
  <c r="G67" i="4" s="1"/>
  <c r="F67" i="4" a="1"/>
  <c r="F67" i="4" s="1"/>
  <c r="E67" i="4" a="1"/>
  <c r="E67" i="4" s="1"/>
  <c r="D67" i="4" a="1"/>
  <c r="D67" i="4" s="1"/>
  <c r="C67" i="4" a="1"/>
  <c r="C67" i="4" s="1"/>
  <c r="T66" i="4" a="1"/>
  <c r="T66" i="4" s="1"/>
  <c r="S66" i="4" a="1"/>
  <c r="S66" i="4" s="1"/>
  <c r="R66" i="4" a="1"/>
  <c r="R66" i="4" s="1"/>
  <c r="Q66" i="4" a="1"/>
  <c r="Q66" i="4" s="1"/>
  <c r="P66" i="4" a="1"/>
  <c r="P66" i="4" s="1"/>
  <c r="O66" i="4" a="1"/>
  <c r="O66" i="4" s="1"/>
  <c r="N66" i="4" a="1"/>
  <c r="N66" i="4" s="1"/>
  <c r="M66" i="4" a="1"/>
  <c r="M66" i="4" s="1"/>
  <c r="L66" i="4" a="1"/>
  <c r="L66" i="4" s="1"/>
  <c r="K66" i="4" a="1"/>
  <c r="K66" i="4" s="1"/>
  <c r="J66" i="4" a="1"/>
  <c r="J66" i="4" s="1"/>
  <c r="I66" i="4" a="1"/>
  <c r="I66" i="4" s="1"/>
  <c r="H66" i="4" a="1"/>
  <c r="H66" i="4" s="1"/>
  <c r="G66" i="4" a="1"/>
  <c r="G66" i="4" s="1"/>
  <c r="F66" i="4" a="1"/>
  <c r="F66" i="4" s="1"/>
  <c r="E66" i="4" a="1"/>
  <c r="E66" i="4" s="1"/>
  <c r="D66" i="4" a="1"/>
  <c r="D66" i="4" s="1"/>
  <c r="C66" i="4" a="1"/>
  <c r="C66" i="4" s="1"/>
  <c r="T65" i="4" a="1"/>
  <c r="T65" i="4" s="1"/>
  <c r="S65" i="4" a="1"/>
  <c r="S65" i="4" s="1"/>
  <c r="R65" i="4" a="1"/>
  <c r="R65" i="4" s="1"/>
  <c r="Q65" i="4" a="1"/>
  <c r="Q65" i="4" s="1"/>
  <c r="P65" i="4" a="1"/>
  <c r="P65" i="4" s="1"/>
  <c r="O65" i="4" a="1"/>
  <c r="O65" i="4" s="1"/>
  <c r="N65" i="4" a="1"/>
  <c r="N65" i="4" s="1"/>
  <c r="M65" i="4" a="1"/>
  <c r="M65" i="4" s="1"/>
  <c r="L65" i="4" a="1"/>
  <c r="L65" i="4" s="1"/>
  <c r="K65" i="4" a="1"/>
  <c r="K65" i="4" s="1"/>
  <c r="J65" i="4" a="1"/>
  <c r="J65" i="4" s="1"/>
  <c r="I65" i="4" a="1"/>
  <c r="I65" i="4" s="1"/>
  <c r="H65" i="4" a="1"/>
  <c r="H65" i="4" s="1"/>
  <c r="G65" i="4" a="1"/>
  <c r="G65" i="4" s="1"/>
  <c r="F65" i="4" a="1"/>
  <c r="F65" i="4" s="1"/>
  <c r="E65" i="4" a="1"/>
  <c r="E65" i="4" s="1"/>
  <c r="D65" i="4" a="1"/>
  <c r="D65" i="4" s="1"/>
  <c r="C65" i="4" a="1"/>
  <c r="C65" i="4" s="1"/>
  <c r="T64" i="4" a="1"/>
  <c r="T64" i="4" s="1"/>
  <c r="S64" i="4" a="1"/>
  <c r="S64" i="4" s="1"/>
  <c r="R64" i="4" a="1"/>
  <c r="R64" i="4" s="1"/>
  <c r="Q64" i="4" a="1"/>
  <c r="Q64" i="4" s="1"/>
  <c r="P64" i="4" a="1"/>
  <c r="P64" i="4" s="1"/>
  <c r="O64" i="4" a="1"/>
  <c r="O64" i="4" s="1"/>
  <c r="N64" i="4" a="1"/>
  <c r="N64" i="4" s="1"/>
  <c r="M64" i="4" a="1"/>
  <c r="M64" i="4" s="1"/>
  <c r="L64" i="4" a="1"/>
  <c r="L64" i="4" s="1"/>
  <c r="K64" i="4" a="1"/>
  <c r="K64" i="4" s="1"/>
  <c r="J64" i="4" a="1"/>
  <c r="J64" i="4" s="1"/>
  <c r="I64" i="4" a="1"/>
  <c r="I64" i="4" s="1"/>
  <c r="H64" i="4" a="1"/>
  <c r="H64" i="4" s="1"/>
  <c r="G64" i="4" a="1"/>
  <c r="G64" i="4" s="1"/>
  <c r="F64" i="4" a="1"/>
  <c r="F64" i="4" s="1"/>
  <c r="E64" i="4" a="1"/>
  <c r="E64" i="4" s="1"/>
  <c r="D64" i="4" a="1"/>
  <c r="D64" i="4" s="1"/>
  <c r="C64" i="4" a="1"/>
  <c r="C64" i="4" s="1"/>
  <c r="T63" i="4" a="1"/>
  <c r="T63" i="4" s="1"/>
  <c r="S63" i="4" a="1"/>
  <c r="S63" i="4" s="1"/>
  <c r="R63" i="4" a="1"/>
  <c r="R63" i="4" s="1"/>
  <c r="Q63" i="4" a="1"/>
  <c r="Q63" i="4" s="1"/>
  <c r="P63" i="4" a="1"/>
  <c r="P63" i="4" s="1"/>
  <c r="O63" i="4" a="1"/>
  <c r="O63" i="4" s="1"/>
  <c r="N63" i="4" a="1"/>
  <c r="N63" i="4" s="1"/>
  <c r="M63" i="4" a="1"/>
  <c r="M63" i="4" s="1"/>
  <c r="L63" i="4" a="1"/>
  <c r="L63" i="4" s="1"/>
  <c r="K63" i="4" a="1"/>
  <c r="K63" i="4" s="1"/>
  <c r="J63" i="4" a="1"/>
  <c r="J63" i="4" s="1"/>
  <c r="I63" i="4" a="1"/>
  <c r="I63" i="4" s="1"/>
  <c r="H63" i="4" a="1"/>
  <c r="H63" i="4" s="1"/>
  <c r="G63" i="4" a="1"/>
  <c r="G63" i="4" s="1"/>
  <c r="F63" i="4" a="1"/>
  <c r="F63" i="4" s="1"/>
  <c r="E63" i="4" a="1"/>
  <c r="E63" i="4" s="1"/>
  <c r="D63" i="4" a="1"/>
  <c r="D63" i="4" s="1"/>
  <c r="C63" i="4" a="1"/>
  <c r="C63" i="4" s="1"/>
  <c r="T62" i="4" a="1"/>
  <c r="T62" i="4" s="1"/>
  <c r="S62" i="4" a="1"/>
  <c r="S62" i="4" s="1"/>
  <c r="R62" i="4" a="1"/>
  <c r="R62" i="4" s="1"/>
  <c r="Q62" i="4" a="1"/>
  <c r="Q62" i="4" s="1"/>
  <c r="P62" i="4" a="1"/>
  <c r="P62" i="4" s="1"/>
  <c r="O62" i="4" a="1"/>
  <c r="O62" i="4" s="1"/>
  <c r="N62" i="4" a="1"/>
  <c r="N62" i="4" s="1"/>
  <c r="M62" i="4" a="1"/>
  <c r="M62" i="4" s="1"/>
  <c r="L62" i="4" a="1"/>
  <c r="L62" i="4" s="1"/>
  <c r="K62" i="4" a="1"/>
  <c r="K62" i="4" s="1"/>
  <c r="J62" i="4" a="1"/>
  <c r="J62" i="4" s="1"/>
  <c r="I62" i="4" a="1"/>
  <c r="I62" i="4" s="1"/>
  <c r="H62" i="4" a="1"/>
  <c r="H62" i="4" s="1"/>
  <c r="G62" i="4" a="1"/>
  <c r="G62" i="4" s="1"/>
  <c r="F62" i="4" a="1"/>
  <c r="F62" i="4" s="1"/>
  <c r="E62" i="4" a="1"/>
  <c r="E62" i="4" s="1"/>
  <c r="D62" i="4" a="1"/>
  <c r="D62" i="4" s="1"/>
  <c r="C62" i="4" a="1"/>
  <c r="C62" i="4" s="1"/>
  <c r="T61" i="4" a="1"/>
  <c r="T61" i="4" s="1"/>
  <c r="S61" i="4" a="1"/>
  <c r="S61" i="4" s="1"/>
  <c r="R61" i="4" a="1"/>
  <c r="R61" i="4" s="1"/>
  <c r="Q61" i="4" a="1"/>
  <c r="Q61" i="4" s="1"/>
  <c r="P61" i="4" a="1"/>
  <c r="P61" i="4" s="1"/>
  <c r="O61" i="4" a="1"/>
  <c r="O61" i="4" s="1"/>
  <c r="N61" i="4" a="1"/>
  <c r="N61" i="4" s="1"/>
  <c r="M61" i="4" a="1"/>
  <c r="M61" i="4" s="1"/>
  <c r="L61" i="4" a="1"/>
  <c r="L61" i="4" s="1"/>
  <c r="K61" i="4" a="1"/>
  <c r="K61" i="4" s="1"/>
  <c r="J61" i="4" a="1"/>
  <c r="J61" i="4" s="1"/>
  <c r="I61" i="4" a="1"/>
  <c r="I61" i="4" s="1"/>
  <c r="H61" i="4" a="1"/>
  <c r="H61" i="4" s="1"/>
  <c r="G61" i="4" a="1"/>
  <c r="G61" i="4" s="1"/>
  <c r="F61" i="4" a="1"/>
  <c r="F61" i="4" s="1"/>
  <c r="E61" i="4" a="1"/>
  <c r="E61" i="4" s="1"/>
  <c r="D61" i="4" a="1"/>
  <c r="D61" i="4" s="1"/>
  <c r="C61" i="4" a="1"/>
  <c r="C61" i="4" s="1"/>
  <c r="T60" i="4" a="1"/>
  <c r="T60" i="4" s="1"/>
  <c r="S60" i="4" a="1"/>
  <c r="S60" i="4" s="1"/>
  <c r="R60" i="4" a="1"/>
  <c r="R60" i="4" s="1"/>
  <c r="Q60" i="4" a="1"/>
  <c r="Q60" i="4" s="1"/>
  <c r="P60" i="4" a="1"/>
  <c r="P60" i="4" s="1"/>
  <c r="O60" i="4" a="1"/>
  <c r="O60" i="4" s="1"/>
  <c r="N60" i="4" a="1"/>
  <c r="N60" i="4" s="1"/>
  <c r="M60" i="4" a="1"/>
  <c r="M60" i="4" s="1"/>
  <c r="L60" i="4" a="1"/>
  <c r="L60" i="4" s="1"/>
  <c r="K60" i="4" a="1"/>
  <c r="K60" i="4" s="1"/>
  <c r="J60" i="4" a="1"/>
  <c r="J60" i="4" s="1"/>
  <c r="I60" i="4" a="1"/>
  <c r="I60" i="4" s="1"/>
  <c r="H60" i="4" a="1"/>
  <c r="H60" i="4" s="1"/>
  <c r="G60" i="4" a="1"/>
  <c r="G60" i="4" s="1"/>
  <c r="F60" i="4" a="1"/>
  <c r="F60" i="4" s="1"/>
  <c r="E60" i="4" a="1"/>
  <c r="E60" i="4" s="1"/>
  <c r="D60" i="4" a="1"/>
  <c r="D60" i="4" s="1"/>
  <c r="C60" i="4" a="1"/>
  <c r="C60" i="4" s="1"/>
  <c r="T59" i="4" a="1"/>
  <c r="T59" i="4" s="1"/>
  <c r="S59" i="4" a="1"/>
  <c r="S59" i="4" s="1"/>
  <c r="R59" i="4" a="1"/>
  <c r="R59" i="4" s="1"/>
  <c r="Q59" i="4" a="1"/>
  <c r="Q59" i="4" s="1"/>
  <c r="P59" i="4" a="1"/>
  <c r="P59" i="4" s="1"/>
  <c r="O59" i="4" a="1"/>
  <c r="O59" i="4" s="1"/>
  <c r="N59" i="4" a="1"/>
  <c r="N59" i="4" s="1"/>
  <c r="M59" i="4" a="1"/>
  <c r="M59" i="4" s="1"/>
  <c r="L59" i="4" a="1"/>
  <c r="L59" i="4" s="1"/>
  <c r="K59" i="4" a="1"/>
  <c r="K59" i="4" s="1"/>
  <c r="J59" i="4" a="1"/>
  <c r="J59" i="4" s="1"/>
  <c r="I59" i="4" a="1"/>
  <c r="I59" i="4" s="1"/>
  <c r="H59" i="4" a="1"/>
  <c r="H59" i="4" s="1"/>
  <c r="G59" i="4" a="1"/>
  <c r="G59" i="4" s="1"/>
  <c r="F59" i="4" a="1"/>
  <c r="F59" i="4" s="1"/>
  <c r="E59" i="4" a="1"/>
  <c r="E59" i="4" s="1"/>
  <c r="D59" i="4" a="1"/>
  <c r="D59" i="4" s="1"/>
  <c r="C59" i="4" a="1"/>
  <c r="C59" i="4" s="1"/>
  <c r="T58" i="4" a="1"/>
  <c r="T58" i="4" s="1"/>
  <c r="S58" i="4" a="1"/>
  <c r="S58" i="4" s="1"/>
  <c r="R58" i="4" a="1"/>
  <c r="R58" i="4" s="1"/>
  <c r="Q58" i="4" a="1"/>
  <c r="Q58" i="4" s="1"/>
  <c r="P58" i="4" a="1"/>
  <c r="P58" i="4" s="1"/>
  <c r="O58" i="4" a="1"/>
  <c r="O58" i="4" s="1"/>
  <c r="N58" i="4" a="1"/>
  <c r="N58" i="4" s="1"/>
  <c r="M58" i="4" a="1"/>
  <c r="M58" i="4" s="1"/>
  <c r="L58" i="4" a="1"/>
  <c r="L58" i="4" s="1"/>
  <c r="K58" i="4" a="1"/>
  <c r="K58" i="4" s="1"/>
  <c r="J58" i="4" a="1"/>
  <c r="J58" i="4" s="1"/>
  <c r="I58" i="4" a="1"/>
  <c r="I58" i="4" s="1"/>
  <c r="H58" i="4" a="1"/>
  <c r="H58" i="4" s="1"/>
  <c r="G58" i="4" a="1"/>
  <c r="G58" i="4" s="1"/>
  <c r="F58" i="4" a="1"/>
  <c r="F58" i="4" s="1"/>
  <c r="E58" i="4" a="1"/>
  <c r="E58" i="4" s="1"/>
  <c r="D58" i="4" a="1"/>
  <c r="D58" i="4" s="1"/>
  <c r="C58" i="4" a="1"/>
  <c r="C58" i="4" s="1"/>
  <c r="T57" i="4" a="1"/>
  <c r="T57" i="4" s="1"/>
  <c r="S57" i="4" a="1"/>
  <c r="S57" i="4" s="1"/>
  <c r="R57" i="4" a="1"/>
  <c r="R57" i="4" s="1"/>
  <c r="Q57" i="4" a="1"/>
  <c r="Q57" i="4" s="1"/>
  <c r="P57" i="4" a="1"/>
  <c r="P57" i="4" s="1"/>
  <c r="O57" i="4" a="1"/>
  <c r="O57" i="4" s="1"/>
  <c r="N57" i="4" a="1"/>
  <c r="N57" i="4" s="1"/>
  <c r="M57" i="4" a="1"/>
  <c r="M57" i="4" s="1"/>
  <c r="L57" i="4" a="1"/>
  <c r="L57" i="4" s="1"/>
  <c r="K57" i="4" a="1"/>
  <c r="K57" i="4" s="1"/>
  <c r="J57" i="4" a="1"/>
  <c r="J57" i="4" s="1"/>
  <c r="I57" i="4" a="1"/>
  <c r="I57" i="4" s="1"/>
  <c r="H57" i="4" a="1"/>
  <c r="H57" i="4" s="1"/>
  <c r="G57" i="4" a="1"/>
  <c r="G57" i="4" s="1"/>
  <c r="F57" i="4" a="1"/>
  <c r="F57" i="4" s="1"/>
  <c r="E57" i="4" a="1"/>
  <c r="E57" i="4" s="1"/>
  <c r="D57" i="4" a="1"/>
  <c r="D57" i="4" s="1"/>
  <c r="C57" i="4" a="1"/>
  <c r="C57" i="4" s="1"/>
  <c r="T56" i="4" a="1"/>
  <c r="T56" i="4" s="1"/>
  <c r="S56" i="4" a="1"/>
  <c r="S56" i="4" s="1"/>
  <c r="R56" i="4" a="1"/>
  <c r="R56" i="4" s="1"/>
  <c r="Q56" i="4" a="1"/>
  <c r="Q56" i="4" s="1"/>
  <c r="P56" i="4" a="1"/>
  <c r="P56" i="4" s="1"/>
  <c r="O56" i="4" a="1"/>
  <c r="O56" i="4" s="1"/>
  <c r="N56" i="4" a="1"/>
  <c r="N56" i="4" s="1"/>
  <c r="M56" i="4" a="1"/>
  <c r="M56" i="4" s="1"/>
  <c r="L56" i="4" a="1"/>
  <c r="L56" i="4" s="1"/>
  <c r="K56" i="4" a="1"/>
  <c r="K56" i="4" s="1"/>
  <c r="J56" i="4" a="1"/>
  <c r="J56" i="4" s="1"/>
  <c r="I56" i="4" a="1"/>
  <c r="I56" i="4" s="1"/>
  <c r="H56" i="4" a="1"/>
  <c r="H56" i="4" s="1"/>
  <c r="G56" i="4" a="1"/>
  <c r="G56" i="4" s="1"/>
  <c r="F56" i="4" a="1"/>
  <c r="F56" i="4" s="1"/>
  <c r="E56" i="4" a="1"/>
  <c r="E56" i="4" s="1"/>
  <c r="D56" i="4" a="1"/>
  <c r="D56" i="4" s="1"/>
  <c r="C56" i="4" a="1"/>
  <c r="C56" i="4" s="1"/>
  <c r="T55" i="4" a="1"/>
  <c r="T55" i="4" s="1"/>
  <c r="S55" i="4" a="1"/>
  <c r="S55" i="4" s="1"/>
  <c r="R55" i="4" a="1"/>
  <c r="R55" i="4" s="1"/>
  <c r="Q55" i="4" a="1"/>
  <c r="Q55" i="4" s="1"/>
  <c r="P55" i="4" a="1"/>
  <c r="P55" i="4" s="1"/>
  <c r="O55" i="4" a="1"/>
  <c r="O55" i="4" s="1"/>
  <c r="N55" i="4" a="1"/>
  <c r="N55" i="4" s="1"/>
  <c r="M55" i="4" a="1"/>
  <c r="M55" i="4" s="1"/>
  <c r="L55" i="4" a="1"/>
  <c r="L55" i="4" s="1"/>
  <c r="K55" i="4" a="1"/>
  <c r="K55" i="4" s="1"/>
  <c r="J55" i="4" a="1"/>
  <c r="J55" i="4" s="1"/>
  <c r="I55" i="4" a="1"/>
  <c r="I55" i="4" s="1"/>
  <c r="H55" i="4" a="1"/>
  <c r="H55" i="4" s="1"/>
  <c r="G55" i="4" a="1"/>
  <c r="G55" i="4" s="1"/>
  <c r="F55" i="4" a="1"/>
  <c r="F55" i="4" s="1"/>
  <c r="E55" i="4" a="1"/>
  <c r="E55" i="4" s="1"/>
  <c r="D55" i="4" a="1"/>
  <c r="D55" i="4" s="1"/>
  <c r="C55" i="4" a="1"/>
  <c r="C55" i="4" s="1"/>
  <c r="T54" i="4" a="1"/>
  <c r="T54" i="4" s="1"/>
  <c r="S54" i="4" a="1"/>
  <c r="S54" i="4" s="1"/>
  <c r="R54" i="4" a="1"/>
  <c r="R54" i="4" s="1"/>
  <c r="Q54" i="4" a="1"/>
  <c r="Q54" i="4" s="1"/>
  <c r="P54" i="4" a="1"/>
  <c r="P54" i="4" s="1"/>
  <c r="O54" i="4" a="1"/>
  <c r="O54" i="4" s="1"/>
  <c r="N54" i="4" a="1"/>
  <c r="N54" i="4" s="1"/>
  <c r="M54" i="4" a="1"/>
  <c r="M54" i="4" s="1"/>
  <c r="L54" i="4" a="1"/>
  <c r="L54" i="4" s="1"/>
  <c r="K54" i="4" a="1"/>
  <c r="K54" i="4" s="1"/>
  <c r="J54" i="4" a="1"/>
  <c r="J54" i="4" s="1"/>
  <c r="I54" i="4" a="1"/>
  <c r="I54" i="4" s="1"/>
  <c r="H54" i="4" a="1"/>
  <c r="H54" i="4" s="1"/>
  <c r="G54" i="4" a="1"/>
  <c r="G54" i="4" s="1"/>
  <c r="F54" i="4" a="1"/>
  <c r="F54" i="4" s="1"/>
  <c r="E54" i="4" a="1"/>
  <c r="E54" i="4" s="1"/>
  <c r="D54" i="4" a="1"/>
  <c r="D54" i="4" s="1"/>
  <c r="C54" i="4" a="1"/>
  <c r="C54" i="4" s="1"/>
  <c r="T53" i="4" a="1"/>
  <c r="T53" i="4" s="1"/>
  <c r="S53" i="4" a="1"/>
  <c r="S53" i="4" s="1"/>
  <c r="R53" i="4" a="1"/>
  <c r="R53" i="4" s="1"/>
  <c r="Q53" i="4" a="1"/>
  <c r="Q53" i="4" s="1"/>
  <c r="P53" i="4" a="1"/>
  <c r="P53" i="4" s="1"/>
  <c r="O53" i="4" a="1"/>
  <c r="O53" i="4" s="1"/>
  <c r="N53" i="4" a="1"/>
  <c r="N53" i="4" s="1"/>
  <c r="M53" i="4" a="1"/>
  <c r="M53" i="4" s="1"/>
  <c r="L53" i="4" a="1"/>
  <c r="L53" i="4" s="1"/>
  <c r="K53" i="4" a="1"/>
  <c r="K53" i="4" s="1"/>
  <c r="J53" i="4" a="1"/>
  <c r="J53" i="4" s="1"/>
  <c r="I53" i="4" a="1"/>
  <c r="I53" i="4" s="1"/>
  <c r="H53" i="4" a="1"/>
  <c r="H53" i="4" s="1"/>
  <c r="G53" i="4" a="1"/>
  <c r="G53" i="4" s="1"/>
  <c r="F53" i="4" a="1"/>
  <c r="F53" i="4" s="1"/>
  <c r="E53" i="4" a="1"/>
  <c r="E53" i="4" s="1"/>
  <c r="D53" i="4" a="1"/>
  <c r="D53" i="4" s="1"/>
  <c r="C53" i="4" a="1"/>
  <c r="C53" i="4" s="1"/>
  <c r="T52" i="4" a="1"/>
  <c r="T52" i="4" s="1"/>
  <c r="S52" i="4" a="1"/>
  <c r="S52" i="4" s="1"/>
  <c r="R52" i="4" a="1"/>
  <c r="R52" i="4" s="1"/>
  <c r="Q52" i="4" a="1"/>
  <c r="Q52" i="4" s="1"/>
  <c r="P52" i="4" a="1"/>
  <c r="P52" i="4" s="1"/>
  <c r="O52" i="4" a="1"/>
  <c r="O52" i="4" s="1"/>
  <c r="N52" i="4" a="1"/>
  <c r="N52" i="4" s="1"/>
  <c r="M52" i="4" a="1"/>
  <c r="M52" i="4" s="1"/>
  <c r="L52" i="4" a="1"/>
  <c r="L52" i="4" s="1"/>
  <c r="K52" i="4" a="1"/>
  <c r="K52" i="4" s="1"/>
  <c r="J52" i="4" a="1"/>
  <c r="J52" i="4" s="1"/>
  <c r="I52" i="4" a="1"/>
  <c r="I52" i="4" s="1"/>
  <c r="H52" i="4" a="1"/>
  <c r="H52" i="4" s="1"/>
  <c r="G52" i="4" a="1"/>
  <c r="G52" i="4" s="1"/>
  <c r="F52" i="4" a="1"/>
  <c r="F52" i="4" s="1"/>
  <c r="E52" i="4" a="1"/>
  <c r="E52" i="4" s="1"/>
  <c r="D52" i="4" a="1"/>
  <c r="D52" i="4" s="1"/>
  <c r="C52" i="4" a="1"/>
  <c r="C52" i="4" s="1"/>
  <c r="T51" i="4" a="1"/>
  <c r="T51" i="4" s="1"/>
  <c r="S51" i="4" a="1"/>
  <c r="S51" i="4" s="1"/>
  <c r="R51" i="4" a="1"/>
  <c r="R51" i="4" s="1"/>
  <c r="Q51" i="4" a="1"/>
  <c r="Q51" i="4" s="1"/>
  <c r="P51" i="4" a="1"/>
  <c r="P51" i="4" s="1"/>
  <c r="O51" i="4" a="1"/>
  <c r="O51" i="4" s="1"/>
  <c r="N51" i="4" a="1"/>
  <c r="N51" i="4" s="1"/>
  <c r="M51" i="4" a="1"/>
  <c r="M51" i="4" s="1"/>
  <c r="L51" i="4" a="1"/>
  <c r="L51" i="4" s="1"/>
  <c r="K51" i="4" a="1"/>
  <c r="K51" i="4" s="1"/>
  <c r="J51" i="4" a="1"/>
  <c r="J51" i="4" s="1"/>
  <c r="I51" i="4" a="1"/>
  <c r="I51" i="4" s="1"/>
  <c r="H51" i="4" a="1"/>
  <c r="H51" i="4" s="1"/>
  <c r="G51" i="4" a="1"/>
  <c r="G51" i="4" s="1"/>
  <c r="F51" i="4" a="1"/>
  <c r="F51" i="4" s="1"/>
  <c r="E51" i="4" a="1"/>
  <c r="E51" i="4" s="1"/>
  <c r="D51" i="4" a="1"/>
  <c r="D51" i="4" s="1"/>
  <c r="C51" i="4" a="1"/>
  <c r="C51" i="4" s="1"/>
  <c r="T50" i="4" a="1"/>
  <c r="T50" i="4" s="1"/>
  <c r="S50" i="4" a="1"/>
  <c r="S50" i="4" s="1"/>
  <c r="R50" i="4" a="1"/>
  <c r="R50" i="4" s="1"/>
  <c r="Q50" i="4" a="1"/>
  <c r="Q50" i="4" s="1"/>
  <c r="P50" i="4" a="1"/>
  <c r="P50" i="4" s="1"/>
  <c r="O50" i="4" a="1"/>
  <c r="O50" i="4" s="1"/>
  <c r="N50" i="4" a="1"/>
  <c r="N50" i="4" s="1"/>
  <c r="M50" i="4" a="1"/>
  <c r="M50" i="4" s="1"/>
  <c r="L50" i="4" a="1"/>
  <c r="L50" i="4" s="1"/>
  <c r="K50" i="4" a="1"/>
  <c r="K50" i="4" s="1"/>
  <c r="J50" i="4" a="1"/>
  <c r="J50" i="4" s="1"/>
  <c r="I50" i="4" a="1"/>
  <c r="I50" i="4" s="1"/>
  <c r="H50" i="4" a="1"/>
  <c r="H50" i="4" s="1"/>
  <c r="G50" i="4" a="1"/>
  <c r="G50" i="4" s="1"/>
  <c r="F50" i="4" a="1"/>
  <c r="F50" i="4" s="1"/>
  <c r="E50" i="4" a="1"/>
  <c r="E50" i="4" s="1"/>
  <c r="D50" i="4" a="1"/>
  <c r="D50" i="4" s="1"/>
  <c r="C50" i="4" a="1"/>
  <c r="C50" i="4" s="1"/>
  <c r="T49" i="4" a="1"/>
  <c r="T49" i="4" s="1"/>
  <c r="S49" i="4" a="1"/>
  <c r="S49" i="4" s="1"/>
  <c r="R49" i="4" a="1"/>
  <c r="R49" i="4" s="1"/>
  <c r="Q49" i="4" a="1"/>
  <c r="Q49" i="4" s="1"/>
  <c r="P49" i="4" a="1"/>
  <c r="P49" i="4" s="1"/>
  <c r="O49" i="4" a="1"/>
  <c r="O49" i="4" s="1"/>
  <c r="N49" i="4" a="1"/>
  <c r="N49" i="4" s="1"/>
  <c r="M49" i="4" a="1"/>
  <c r="M49" i="4" s="1"/>
  <c r="L49" i="4" a="1"/>
  <c r="L49" i="4" s="1"/>
  <c r="K49" i="4" a="1"/>
  <c r="K49" i="4" s="1"/>
  <c r="J49" i="4" a="1"/>
  <c r="J49" i="4" s="1"/>
  <c r="I49" i="4" a="1"/>
  <c r="I49" i="4" s="1"/>
  <c r="H49" i="4" a="1"/>
  <c r="H49" i="4" s="1"/>
  <c r="G49" i="4" a="1"/>
  <c r="G49" i="4" s="1"/>
  <c r="F49" i="4" a="1"/>
  <c r="F49" i="4" s="1"/>
  <c r="E49" i="4" a="1"/>
  <c r="E49" i="4" s="1"/>
  <c r="D49" i="4" a="1"/>
  <c r="D49" i="4" s="1"/>
  <c r="C49" i="4" a="1"/>
  <c r="C49" i="4" s="1"/>
  <c r="T48" i="4" a="1"/>
  <c r="T48" i="4" s="1"/>
  <c r="S48" i="4" a="1"/>
  <c r="S48" i="4" s="1"/>
  <c r="R48" i="4" a="1"/>
  <c r="R48" i="4" s="1"/>
  <c r="Q48" i="4" a="1"/>
  <c r="Q48" i="4" s="1"/>
  <c r="P48" i="4" a="1"/>
  <c r="P48" i="4" s="1"/>
  <c r="O48" i="4" a="1"/>
  <c r="O48" i="4" s="1"/>
  <c r="N48" i="4" a="1"/>
  <c r="N48" i="4" s="1"/>
  <c r="M48" i="4" a="1"/>
  <c r="M48" i="4" s="1"/>
  <c r="L48" i="4" a="1"/>
  <c r="L48" i="4" s="1"/>
  <c r="K48" i="4" a="1"/>
  <c r="K48" i="4" s="1"/>
  <c r="J48" i="4" a="1"/>
  <c r="J48" i="4" s="1"/>
  <c r="I48" i="4" a="1"/>
  <c r="I48" i="4" s="1"/>
  <c r="H48" i="4" a="1"/>
  <c r="H48" i="4" s="1"/>
  <c r="G48" i="4" a="1"/>
  <c r="G48" i="4" s="1"/>
  <c r="F48" i="4" a="1"/>
  <c r="F48" i="4" s="1"/>
  <c r="E48" i="4" a="1"/>
  <c r="E48" i="4" s="1"/>
  <c r="D48" i="4" a="1"/>
  <c r="D48" i="4" s="1"/>
  <c r="C48" i="4" a="1"/>
  <c r="C48" i="4" s="1"/>
  <c r="T47" i="4" a="1"/>
  <c r="T47" i="4" s="1"/>
  <c r="S47" i="4" a="1"/>
  <c r="S47" i="4" s="1"/>
  <c r="R47" i="4" a="1"/>
  <c r="R47" i="4" s="1"/>
  <c r="Q47" i="4" a="1"/>
  <c r="Q47" i="4" s="1"/>
  <c r="P47" i="4" a="1"/>
  <c r="P47" i="4" s="1"/>
  <c r="O47" i="4" a="1"/>
  <c r="O47" i="4" s="1"/>
  <c r="N47" i="4" a="1"/>
  <c r="N47" i="4" s="1"/>
  <c r="M47" i="4" a="1"/>
  <c r="M47" i="4" s="1"/>
  <c r="L47" i="4" a="1"/>
  <c r="L47" i="4" s="1"/>
  <c r="K47" i="4" a="1"/>
  <c r="K47" i="4" s="1"/>
  <c r="J47" i="4" a="1"/>
  <c r="J47" i="4" s="1"/>
  <c r="I47" i="4" a="1"/>
  <c r="I47" i="4" s="1"/>
  <c r="H47" i="4" a="1"/>
  <c r="H47" i="4" s="1"/>
  <c r="G47" i="4" a="1"/>
  <c r="G47" i="4" s="1"/>
  <c r="F47" i="4" a="1"/>
  <c r="F47" i="4" s="1"/>
  <c r="E47" i="4" a="1"/>
  <c r="E47" i="4" s="1"/>
  <c r="D47" i="4" a="1"/>
  <c r="D47" i="4" s="1"/>
  <c r="C47" i="4" a="1"/>
  <c r="C47" i="4" s="1"/>
  <c r="T46" i="4" a="1"/>
  <c r="T46" i="4" s="1"/>
  <c r="S46" i="4" a="1"/>
  <c r="S46" i="4" s="1"/>
  <c r="R46" i="4" a="1"/>
  <c r="R46" i="4" s="1"/>
  <c r="Q46" i="4" a="1"/>
  <c r="Q46" i="4" s="1"/>
  <c r="P46" i="4" a="1"/>
  <c r="P46" i="4" s="1"/>
  <c r="O46" i="4" a="1"/>
  <c r="O46" i="4" s="1"/>
  <c r="N46" i="4" a="1"/>
  <c r="N46" i="4" s="1"/>
  <c r="M46" i="4" a="1"/>
  <c r="M46" i="4" s="1"/>
  <c r="L46" i="4" a="1"/>
  <c r="L46" i="4" s="1"/>
  <c r="K46" i="4" a="1"/>
  <c r="K46" i="4" s="1"/>
  <c r="J46" i="4" a="1"/>
  <c r="J46" i="4" s="1"/>
  <c r="I46" i="4" a="1"/>
  <c r="I46" i="4" s="1"/>
  <c r="H46" i="4" a="1"/>
  <c r="H46" i="4" s="1"/>
  <c r="G46" i="4" a="1"/>
  <c r="G46" i="4" s="1"/>
  <c r="F46" i="4" a="1"/>
  <c r="F46" i="4" s="1"/>
  <c r="E46" i="4" a="1"/>
  <c r="E46" i="4" s="1"/>
  <c r="D46" i="4" a="1"/>
  <c r="D46" i="4" s="1"/>
  <c r="C46" i="4" a="1"/>
  <c r="C46" i="4" s="1"/>
  <c r="T45" i="4" a="1"/>
  <c r="T45" i="4" s="1"/>
  <c r="S45" i="4" a="1"/>
  <c r="S45" i="4" s="1"/>
  <c r="R45" i="4" a="1"/>
  <c r="R45" i="4" s="1"/>
  <c r="Q45" i="4" a="1"/>
  <c r="Q45" i="4" s="1"/>
  <c r="P45" i="4" a="1"/>
  <c r="P45" i="4" s="1"/>
  <c r="O45" i="4" a="1"/>
  <c r="O45" i="4" s="1"/>
  <c r="N45" i="4" a="1"/>
  <c r="N45" i="4" s="1"/>
  <c r="M45" i="4" a="1"/>
  <c r="M45" i="4" s="1"/>
  <c r="L45" i="4" a="1"/>
  <c r="L45" i="4" s="1"/>
  <c r="K45" i="4" a="1"/>
  <c r="K45" i="4" s="1"/>
  <c r="J45" i="4" a="1"/>
  <c r="J45" i="4" s="1"/>
  <c r="I45" i="4" a="1"/>
  <c r="I45" i="4" s="1"/>
  <c r="H45" i="4" a="1"/>
  <c r="H45" i="4" s="1"/>
  <c r="G45" i="4" a="1"/>
  <c r="G45" i="4" s="1"/>
  <c r="F45" i="4" a="1"/>
  <c r="F45" i="4" s="1"/>
  <c r="E45" i="4" a="1"/>
  <c r="E45" i="4" s="1"/>
  <c r="D45" i="4" a="1"/>
  <c r="D45" i="4" s="1"/>
  <c r="C45" i="4" a="1"/>
  <c r="C45" i="4" s="1"/>
  <c r="T44" i="4" a="1"/>
  <c r="T44" i="4" s="1"/>
  <c r="S44" i="4" a="1"/>
  <c r="S44" i="4" s="1"/>
  <c r="R44" i="4" a="1"/>
  <c r="R44" i="4" s="1"/>
  <c r="Q44" i="4" a="1"/>
  <c r="Q44" i="4" s="1"/>
  <c r="P44" i="4" a="1"/>
  <c r="P44" i="4" s="1"/>
  <c r="O44" i="4" a="1"/>
  <c r="O44" i="4" s="1"/>
  <c r="N44" i="4" a="1"/>
  <c r="N44" i="4" s="1"/>
  <c r="M44" i="4" a="1"/>
  <c r="M44" i="4" s="1"/>
  <c r="L44" i="4" a="1"/>
  <c r="L44" i="4" s="1"/>
  <c r="K44" i="4" a="1"/>
  <c r="K44" i="4" s="1"/>
  <c r="J44" i="4" a="1"/>
  <c r="J44" i="4" s="1"/>
  <c r="I44" i="4" a="1"/>
  <c r="I44" i="4" s="1"/>
  <c r="H44" i="4" a="1"/>
  <c r="H44" i="4" s="1"/>
  <c r="G44" i="4" a="1"/>
  <c r="G44" i="4" s="1"/>
  <c r="F44" i="4" a="1"/>
  <c r="F44" i="4" s="1"/>
  <c r="E44" i="4" a="1"/>
  <c r="E44" i="4" s="1"/>
  <c r="D44" i="4" a="1"/>
  <c r="D44" i="4" s="1"/>
  <c r="C44" i="4" a="1"/>
  <c r="C44" i="4" s="1"/>
  <c r="T43" i="4" a="1"/>
  <c r="T43" i="4" s="1"/>
  <c r="S43" i="4" a="1"/>
  <c r="S43" i="4" s="1"/>
  <c r="R43" i="4" a="1"/>
  <c r="R43" i="4" s="1"/>
  <c r="Q43" i="4" a="1"/>
  <c r="Q43" i="4" s="1"/>
  <c r="P43" i="4" a="1"/>
  <c r="P43" i="4" s="1"/>
  <c r="O43" i="4" a="1"/>
  <c r="O43" i="4" s="1"/>
  <c r="N43" i="4" a="1"/>
  <c r="N43" i="4" s="1"/>
  <c r="M43" i="4" a="1"/>
  <c r="M43" i="4" s="1"/>
  <c r="L43" i="4" a="1"/>
  <c r="L43" i="4" s="1"/>
  <c r="K43" i="4" a="1"/>
  <c r="K43" i="4" s="1"/>
  <c r="J43" i="4" a="1"/>
  <c r="J43" i="4" s="1"/>
  <c r="I43" i="4" a="1"/>
  <c r="I43" i="4" s="1"/>
  <c r="H43" i="4" a="1"/>
  <c r="H43" i="4" s="1"/>
  <c r="G43" i="4" a="1"/>
  <c r="G43" i="4" s="1"/>
  <c r="F43" i="4" a="1"/>
  <c r="F43" i="4" s="1"/>
  <c r="E43" i="4" a="1"/>
  <c r="E43" i="4" s="1"/>
  <c r="D43" i="4" a="1"/>
  <c r="D43" i="4" s="1"/>
  <c r="C43" i="4" a="1"/>
  <c r="C43" i="4" s="1"/>
  <c r="T42" i="4" a="1"/>
  <c r="T42" i="4" s="1"/>
  <c r="S42" i="4" a="1"/>
  <c r="S42" i="4" s="1"/>
  <c r="R42" i="4" a="1"/>
  <c r="R42" i="4" s="1"/>
  <c r="Q42" i="4" a="1"/>
  <c r="Q42" i="4" s="1"/>
  <c r="P42" i="4" a="1"/>
  <c r="P42" i="4" s="1"/>
  <c r="O42" i="4" a="1"/>
  <c r="O42" i="4" s="1"/>
  <c r="N42" i="4" a="1"/>
  <c r="N42" i="4" s="1"/>
  <c r="M42" i="4" a="1"/>
  <c r="M42" i="4" s="1"/>
  <c r="L42" i="4" a="1"/>
  <c r="L42" i="4" s="1"/>
  <c r="K42" i="4" a="1"/>
  <c r="K42" i="4" s="1"/>
  <c r="J42" i="4" a="1"/>
  <c r="J42" i="4" s="1"/>
  <c r="I42" i="4" a="1"/>
  <c r="I42" i="4" s="1"/>
  <c r="H42" i="4" a="1"/>
  <c r="H42" i="4" s="1"/>
  <c r="G42" i="4" a="1"/>
  <c r="G42" i="4" s="1"/>
  <c r="F42" i="4" a="1"/>
  <c r="F42" i="4" s="1"/>
  <c r="E42" i="4" a="1"/>
  <c r="E42" i="4" s="1"/>
  <c r="D42" i="4" a="1"/>
  <c r="D42" i="4" s="1"/>
  <c r="C42" i="4" a="1"/>
  <c r="C42" i="4" s="1"/>
  <c r="T36" i="4" a="1"/>
  <c r="T36" i="4" s="1"/>
  <c r="S36" i="4" a="1"/>
  <c r="S36" i="4" s="1"/>
  <c r="R36" i="4" a="1"/>
  <c r="R36" i="4" s="1"/>
  <c r="Q36" i="4" a="1"/>
  <c r="Q36" i="4" s="1"/>
  <c r="P36" i="4" a="1"/>
  <c r="P36" i="4" s="1"/>
  <c r="O36" i="4" a="1"/>
  <c r="O36" i="4" s="1"/>
  <c r="N36" i="4" a="1"/>
  <c r="N36" i="4" s="1"/>
  <c r="M36" i="4" a="1"/>
  <c r="M36" i="4" s="1"/>
  <c r="L36" i="4" a="1"/>
  <c r="L36" i="4" s="1"/>
  <c r="K36" i="4" a="1"/>
  <c r="K36" i="4" s="1"/>
  <c r="J36" i="4" a="1"/>
  <c r="J36" i="4" s="1"/>
  <c r="I36" i="4" a="1"/>
  <c r="I36" i="4" s="1"/>
  <c r="H36" i="4" a="1"/>
  <c r="H36" i="4" s="1"/>
  <c r="G36" i="4" a="1"/>
  <c r="G36" i="4" s="1"/>
  <c r="F36" i="4" a="1"/>
  <c r="F36" i="4" s="1"/>
  <c r="E36" i="4" a="1"/>
  <c r="E36" i="4" s="1"/>
  <c r="D36" i="4" a="1"/>
  <c r="D36" i="4" s="1"/>
  <c r="C36" i="4" a="1"/>
  <c r="C36" i="4" s="1"/>
  <c r="T35" i="4" a="1"/>
  <c r="T35" i="4" s="1"/>
  <c r="S35" i="4" a="1"/>
  <c r="S35" i="4" s="1"/>
  <c r="R35" i="4" a="1"/>
  <c r="R35" i="4" s="1"/>
  <c r="Q35" i="4" a="1"/>
  <c r="Q35" i="4" s="1"/>
  <c r="P35" i="4" a="1"/>
  <c r="P35" i="4" s="1"/>
  <c r="O35" i="4" a="1"/>
  <c r="O35" i="4" s="1"/>
  <c r="N35" i="4" a="1"/>
  <c r="N35" i="4" s="1"/>
  <c r="M35" i="4" a="1"/>
  <c r="M35" i="4" s="1"/>
  <c r="L35" i="4" a="1"/>
  <c r="L35" i="4" s="1"/>
  <c r="K35" i="4" a="1"/>
  <c r="K35" i="4" s="1"/>
  <c r="J35" i="4" a="1"/>
  <c r="J35" i="4" s="1"/>
  <c r="I35" i="4" a="1"/>
  <c r="I35" i="4" s="1"/>
  <c r="H35" i="4" a="1"/>
  <c r="H35" i="4" s="1"/>
  <c r="G35" i="4" a="1"/>
  <c r="G35" i="4" s="1"/>
  <c r="F35" i="4" a="1"/>
  <c r="F35" i="4" s="1"/>
  <c r="E35" i="4" a="1"/>
  <c r="E35" i="4" s="1"/>
  <c r="D35" i="4" a="1"/>
  <c r="D35" i="4" s="1"/>
  <c r="C35" i="4" a="1"/>
  <c r="C35" i="4" s="1"/>
  <c r="T34" i="4" a="1"/>
  <c r="T34" i="4" s="1"/>
  <c r="S34" i="4" a="1"/>
  <c r="S34" i="4" s="1"/>
  <c r="R34" i="4" a="1"/>
  <c r="R34" i="4" s="1"/>
  <c r="Q34" i="4" a="1"/>
  <c r="Q34" i="4" s="1"/>
  <c r="P34" i="4" a="1"/>
  <c r="P34" i="4" s="1"/>
  <c r="O34" i="4" a="1"/>
  <c r="O34" i="4" s="1"/>
  <c r="N34" i="4" a="1"/>
  <c r="N34" i="4" s="1"/>
  <c r="M34" i="4" a="1"/>
  <c r="M34" i="4" s="1"/>
  <c r="L34" i="4" a="1"/>
  <c r="L34" i="4" s="1"/>
  <c r="K34" i="4" a="1"/>
  <c r="K34" i="4" s="1"/>
  <c r="J34" i="4" a="1"/>
  <c r="J34" i="4" s="1"/>
  <c r="I34" i="4" a="1"/>
  <c r="I34" i="4" s="1"/>
  <c r="H34" i="4" a="1"/>
  <c r="H34" i="4" s="1"/>
  <c r="G34" i="4" a="1"/>
  <c r="G34" i="4" s="1"/>
  <c r="F34" i="4" a="1"/>
  <c r="F34" i="4" s="1"/>
  <c r="E34" i="4" a="1"/>
  <c r="E34" i="4" s="1"/>
  <c r="D34" i="4" a="1"/>
  <c r="D34" i="4" s="1"/>
  <c r="C34" i="4" a="1"/>
  <c r="C34" i="4" s="1"/>
  <c r="T33" i="4" a="1"/>
  <c r="T33" i="4" s="1"/>
  <c r="S33" i="4" a="1"/>
  <c r="S33" i="4" s="1"/>
  <c r="R33" i="4" a="1"/>
  <c r="R33" i="4" s="1"/>
  <c r="Q33" i="4" a="1"/>
  <c r="Q33" i="4" s="1"/>
  <c r="P33" i="4" a="1"/>
  <c r="P33" i="4" s="1"/>
  <c r="O33" i="4" a="1"/>
  <c r="O33" i="4" s="1"/>
  <c r="N33" i="4" a="1"/>
  <c r="N33" i="4" s="1"/>
  <c r="M33" i="4" a="1"/>
  <c r="M33" i="4" s="1"/>
  <c r="L33" i="4" a="1"/>
  <c r="L33" i="4" s="1"/>
  <c r="K33" i="4" a="1"/>
  <c r="K33" i="4" s="1"/>
  <c r="J33" i="4" a="1"/>
  <c r="J33" i="4" s="1"/>
  <c r="I33" i="4" a="1"/>
  <c r="I33" i="4" s="1"/>
  <c r="H33" i="4" a="1"/>
  <c r="H33" i="4" s="1"/>
  <c r="G33" i="4" a="1"/>
  <c r="G33" i="4" s="1"/>
  <c r="F33" i="4" a="1"/>
  <c r="F33" i="4" s="1"/>
  <c r="E33" i="4" a="1"/>
  <c r="E33" i="4" s="1"/>
  <c r="D33" i="4" a="1"/>
  <c r="D33" i="4" s="1"/>
  <c r="C33" i="4" a="1"/>
  <c r="C33" i="4" s="1"/>
  <c r="T32" i="4" a="1"/>
  <c r="T32" i="4" s="1"/>
  <c r="S32" i="4" a="1"/>
  <c r="S32" i="4" s="1"/>
  <c r="R32" i="4" a="1"/>
  <c r="R32" i="4" s="1"/>
  <c r="Q32" i="4" a="1"/>
  <c r="Q32" i="4" s="1"/>
  <c r="P32" i="4" a="1"/>
  <c r="P32" i="4" s="1"/>
  <c r="O32" i="4" a="1"/>
  <c r="O32" i="4" s="1"/>
  <c r="N32" i="4" a="1"/>
  <c r="N32" i="4" s="1"/>
  <c r="M32" i="4" a="1"/>
  <c r="M32" i="4" s="1"/>
  <c r="L32" i="4" a="1"/>
  <c r="L32" i="4" s="1"/>
  <c r="K32" i="4" a="1"/>
  <c r="K32" i="4" s="1"/>
  <c r="J32" i="4" a="1"/>
  <c r="J32" i="4" s="1"/>
  <c r="I32" i="4" a="1"/>
  <c r="I32" i="4" s="1"/>
  <c r="H32" i="4" a="1"/>
  <c r="H32" i="4" s="1"/>
  <c r="G32" i="4" a="1"/>
  <c r="G32" i="4" s="1"/>
  <c r="F32" i="4" a="1"/>
  <c r="F32" i="4" s="1"/>
  <c r="E32" i="4" a="1"/>
  <c r="E32" i="4" s="1"/>
  <c r="D32" i="4" a="1"/>
  <c r="D32" i="4" s="1"/>
  <c r="C32" i="4" a="1"/>
  <c r="C32" i="4" s="1"/>
  <c r="T31" i="4" a="1"/>
  <c r="T31" i="4" s="1"/>
  <c r="S31" i="4" a="1"/>
  <c r="S31" i="4" s="1"/>
  <c r="R31" i="4" a="1"/>
  <c r="R31" i="4" s="1"/>
  <c r="Q31" i="4" a="1"/>
  <c r="Q31" i="4" s="1"/>
  <c r="P31" i="4" a="1"/>
  <c r="P31" i="4" s="1"/>
  <c r="O31" i="4" a="1"/>
  <c r="O31" i="4" s="1"/>
  <c r="N31" i="4" a="1"/>
  <c r="N31" i="4" s="1"/>
  <c r="M31" i="4" a="1"/>
  <c r="M31" i="4" s="1"/>
  <c r="L31" i="4" a="1"/>
  <c r="L31" i="4" s="1"/>
  <c r="K31" i="4" a="1"/>
  <c r="K31" i="4" s="1"/>
  <c r="J31" i="4" a="1"/>
  <c r="J31" i="4" s="1"/>
  <c r="I31" i="4" a="1"/>
  <c r="I31" i="4" s="1"/>
  <c r="H31" i="4" a="1"/>
  <c r="H31" i="4" s="1"/>
  <c r="G31" i="4" a="1"/>
  <c r="G31" i="4" s="1"/>
  <c r="F31" i="4" a="1"/>
  <c r="F31" i="4" s="1"/>
  <c r="E31" i="4" a="1"/>
  <c r="E31" i="4" s="1"/>
  <c r="D31" i="4" a="1"/>
  <c r="D31" i="4" s="1"/>
  <c r="C31" i="4" a="1"/>
  <c r="C31" i="4" s="1"/>
  <c r="T30" i="4" a="1"/>
  <c r="T30" i="4" s="1"/>
  <c r="S30" i="4" a="1"/>
  <c r="S30" i="4" s="1"/>
  <c r="R30" i="4" a="1"/>
  <c r="R30" i="4" s="1"/>
  <c r="Q30" i="4" a="1"/>
  <c r="Q30" i="4" s="1"/>
  <c r="P30" i="4" a="1"/>
  <c r="P30" i="4" s="1"/>
  <c r="O30" i="4" a="1"/>
  <c r="O30" i="4" s="1"/>
  <c r="N30" i="4" a="1"/>
  <c r="N30" i="4" s="1"/>
  <c r="M30" i="4" a="1"/>
  <c r="M30" i="4" s="1"/>
  <c r="L30" i="4" a="1"/>
  <c r="L30" i="4" s="1"/>
  <c r="K30" i="4" a="1"/>
  <c r="K30" i="4" s="1"/>
  <c r="J30" i="4" a="1"/>
  <c r="J30" i="4" s="1"/>
  <c r="I30" i="4" a="1"/>
  <c r="I30" i="4" s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 a="1"/>
  <c r="C30" i="4" s="1"/>
  <c r="T29" i="4" a="1"/>
  <c r="T29" i="4" s="1"/>
  <c r="S29" i="4" a="1"/>
  <c r="S29" i="4" s="1"/>
  <c r="R29" i="4" a="1"/>
  <c r="R29" i="4" s="1"/>
  <c r="Q29" i="4" a="1"/>
  <c r="Q29" i="4" s="1"/>
  <c r="P29" i="4" a="1"/>
  <c r="P29" i="4" s="1"/>
  <c r="O29" i="4" a="1"/>
  <c r="O29" i="4" s="1"/>
  <c r="N29" i="4" a="1"/>
  <c r="N29" i="4" s="1"/>
  <c r="M29" i="4" a="1"/>
  <c r="M29" i="4" s="1"/>
  <c r="L29" i="4" a="1"/>
  <c r="L29" i="4" s="1"/>
  <c r="K29" i="4" a="1"/>
  <c r="K29" i="4" s="1"/>
  <c r="J29" i="4" a="1"/>
  <c r="J29" i="4" s="1"/>
  <c r="I29" i="4" a="1"/>
  <c r="I29" i="4" s="1"/>
  <c r="H29" i="4" a="1"/>
  <c r="H29" i="4" s="1"/>
  <c r="G29" i="4" a="1"/>
  <c r="G29" i="4" s="1"/>
  <c r="F29" i="4" a="1"/>
  <c r="F29" i="4" s="1"/>
  <c r="E29" i="4" a="1"/>
  <c r="E29" i="4" s="1"/>
  <c r="D29" i="4" a="1"/>
  <c r="D29" i="4" s="1"/>
  <c r="C29" i="4" a="1"/>
  <c r="C29" i="4" s="1"/>
  <c r="T28" i="4" a="1"/>
  <c r="T28" i="4" s="1"/>
  <c r="S28" i="4" a="1"/>
  <c r="S28" i="4" s="1"/>
  <c r="R28" i="4" a="1"/>
  <c r="R28" i="4" s="1"/>
  <c r="Q28" i="4" a="1"/>
  <c r="Q28" i="4" s="1"/>
  <c r="P28" i="4" a="1"/>
  <c r="P28" i="4" s="1"/>
  <c r="O28" i="4" a="1"/>
  <c r="O28" i="4" s="1"/>
  <c r="N28" i="4" a="1"/>
  <c r="N28" i="4" s="1"/>
  <c r="M28" i="4" a="1"/>
  <c r="M28" i="4" s="1"/>
  <c r="L28" i="4" a="1"/>
  <c r="L28" i="4" s="1"/>
  <c r="K28" i="4" a="1"/>
  <c r="K28" i="4" s="1"/>
  <c r="J28" i="4" a="1"/>
  <c r="J28" i="4" s="1"/>
  <c r="I28" i="4" a="1"/>
  <c r="I28" i="4" s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 a="1"/>
  <c r="C28" i="4" s="1"/>
  <c r="T27" i="4" a="1"/>
  <c r="T27" i="4" s="1"/>
  <c r="S27" i="4" a="1"/>
  <c r="S27" i="4" s="1"/>
  <c r="R27" i="4" a="1"/>
  <c r="R27" i="4" s="1"/>
  <c r="Q27" i="4" a="1"/>
  <c r="Q27" i="4" s="1"/>
  <c r="P27" i="4" a="1"/>
  <c r="P27" i="4" s="1"/>
  <c r="O27" i="4" a="1"/>
  <c r="O27" i="4" s="1"/>
  <c r="N27" i="4" a="1"/>
  <c r="N27" i="4" s="1"/>
  <c r="M27" i="4" a="1"/>
  <c r="M27" i="4" s="1"/>
  <c r="L27" i="4" a="1"/>
  <c r="L27" i="4" s="1"/>
  <c r="K27" i="4" a="1"/>
  <c r="K27" i="4" s="1"/>
  <c r="J27" i="4" a="1"/>
  <c r="J27" i="4" s="1"/>
  <c r="I27" i="4" a="1"/>
  <c r="I27" i="4" s="1"/>
  <c r="H27" i="4" a="1"/>
  <c r="H27" i="4" s="1"/>
  <c r="G27" i="4" a="1"/>
  <c r="G27" i="4" s="1"/>
  <c r="F27" i="4" a="1"/>
  <c r="F27" i="4" s="1"/>
  <c r="E27" i="4" a="1"/>
  <c r="E27" i="4" s="1"/>
  <c r="D27" i="4" a="1"/>
  <c r="D27" i="4" s="1"/>
  <c r="C27" i="4" a="1"/>
  <c r="C27" i="4" s="1"/>
  <c r="T26" i="4" a="1"/>
  <c r="T26" i="4" s="1"/>
  <c r="S26" i="4" a="1"/>
  <c r="S26" i="4" s="1"/>
  <c r="R26" i="4" a="1"/>
  <c r="R26" i="4" s="1"/>
  <c r="Q26" i="4" a="1"/>
  <c r="Q26" i="4" s="1"/>
  <c r="P26" i="4" a="1"/>
  <c r="P26" i="4" s="1"/>
  <c r="O26" i="4" a="1"/>
  <c r="O26" i="4" s="1"/>
  <c r="N26" i="4" a="1"/>
  <c r="N26" i="4" s="1"/>
  <c r="M26" i="4" a="1"/>
  <c r="M26" i="4" s="1"/>
  <c r="L26" i="4" a="1"/>
  <c r="L26" i="4" s="1"/>
  <c r="K26" i="4" a="1"/>
  <c r="K26" i="4" s="1"/>
  <c r="J26" i="4" a="1"/>
  <c r="J26" i="4" s="1"/>
  <c r="I26" i="4" a="1"/>
  <c r="I26" i="4" s="1"/>
  <c r="H26" i="4" a="1"/>
  <c r="H26" i="4" s="1"/>
  <c r="G26" i="4" a="1"/>
  <c r="G26" i="4" s="1"/>
  <c r="F26" i="4" a="1"/>
  <c r="F26" i="4" s="1"/>
  <c r="E26" i="4" a="1"/>
  <c r="E26" i="4" s="1"/>
  <c r="D26" i="4" a="1"/>
  <c r="D26" i="4" s="1"/>
  <c r="C26" i="4" a="1"/>
  <c r="C26" i="4" s="1"/>
  <c r="T25" i="4" a="1"/>
  <c r="T25" i="4" s="1"/>
  <c r="S25" i="4" a="1"/>
  <c r="S25" i="4" s="1"/>
  <c r="R25" i="4" a="1"/>
  <c r="R25" i="4" s="1"/>
  <c r="Q25" i="4" a="1"/>
  <c r="Q25" i="4" s="1"/>
  <c r="P25" i="4" a="1"/>
  <c r="P25" i="4" s="1"/>
  <c r="O25" i="4" a="1"/>
  <c r="O25" i="4" s="1"/>
  <c r="N25" i="4" a="1"/>
  <c r="N25" i="4" s="1"/>
  <c r="M25" i="4" a="1"/>
  <c r="M25" i="4" s="1"/>
  <c r="L25" i="4" a="1"/>
  <c r="L25" i="4" s="1"/>
  <c r="K25" i="4" a="1"/>
  <c r="K25" i="4" s="1"/>
  <c r="J25" i="4" a="1"/>
  <c r="J25" i="4" s="1"/>
  <c r="I25" i="4" a="1"/>
  <c r="I25" i="4" s="1"/>
  <c r="H25" i="4" a="1"/>
  <c r="H25" i="4" s="1"/>
  <c r="G25" i="4" a="1"/>
  <c r="G25" i="4" s="1"/>
  <c r="F25" i="4" a="1"/>
  <c r="F25" i="4" s="1"/>
  <c r="E25" i="4" a="1"/>
  <c r="E25" i="4" s="1"/>
  <c r="D25" i="4" a="1"/>
  <c r="D25" i="4" s="1"/>
  <c r="C25" i="4" a="1"/>
  <c r="C25" i="4" s="1"/>
  <c r="T24" i="4" a="1"/>
  <c r="T24" i="4" s="1"/>
  <c r="S24" i="4" a="1"/>
  <c r="S24" i="4" s="1"/>
  <c r="R24" i="4" a="1"/>
  <c r="R24" i="4" s="1"/>
  <c r="Q24" i="4" a="1"/>
  <c r="Q24" i="4" s="1"/>
  <c r="P24" i="4" a="1"/>
  <c r="P24" i="4" s="1"/>
  <c r="O24" i="4" a="1"/>
  <c r="O24" i="4" s="1"/>
  <c r="N24" i="4" a="1"/>
  <c r="N24" i="4" s="1"/>
  <c r="M24" i="4" a="1"/>
  <c r="M24" i="4" s="1"/>
  <c r="L24" i="4" a="1"/>
  <c r="L24" i="4" s="1"/>
  <c r="K24" i="4" a="1"/>
  <c r="K24" i="4" s="1"/>
  <c r="J24" i="4" a="1"/>
  <c r="J24" i="4" s="1"/>
  <c r="I24" i="4" a="1"/>
  <c r="I24" i="4" s="1"/>
  <c r="H24" i="4" a="1"/>
  <c r="H24" i="4" s="1"/>
  <c r="G24" i="4" a="1"/>
  <c r="G24" i="4" s="1"/>
  <c r="F24" i="4" a="1"/>
  <c r="F24" i="4" s="1"/>
  <c r="E24" i="4" a="1"/>
  <c r="E24" i="4" s="1"/>
  <c r="D24" i="4" a="1"/>
  <c r="D24" i="4" s="1"/>
  <c r="C24" i="4" a="1"/>
  <c r="C24" i="4" s="1"/>
  <c r="T23" i="4" a="1"/>
  <c r="T23" i="4" s="1"/>
  <c r="S23" i="4" a="1"/>
  <c r="S23" i="4" s="1"/>
  <c r="R23" i="4" a="1"/>
  <c r="R23" i="4" s="1"/>
  <c r="Q23" i="4" a="1"/>
  <c r="Q23" i="4" s="1"/>
  <c r="P23" i="4" a="1"/>
  <c r="P23" i="4" s="1"/>
  <c r="O23" i="4" a="1"/>
  <c r="O23" i="4" s="1"/>
  <c r="N23" i="4" a="1"/>
  <c r="N23" i="4" s="1"/>
  <c r="M23" i="4" a="1"/>
  <c r="M23" i="4" s="1"/>
  <c r="L23" i="4" a="1"/>
  <c r="L23" i="4" s="1"/>
  <c r="K23" i="4" a="1"/>
  <c r="K23" i="4" s="1"/>
  <c r="J23" i="4" a="1"/>
  <c r="J23" i="4" s="1"/>
  <c r="I23" i="4" a="1"/>
  <c r="I23" i="4" s="1"/>
  <c r="H23" i="4" a="1"/>
  <c r="H23" i="4" s="1"/>
  <c r="G23" i="4" a="1"/>
  <c r="G23" i="4" s="1"/>
  <c r="F23" i="4" a="1"/>
  <c r="F23" i="4" s="1"/>
  <c r="E23" i="4" a="1"/>
  <c r="E23" i="4" s="1"/>
  <c r="D23" i="4" a="1"/>
  <c r="D23" i="4" s="1"/>
  <c r="C23" i="4" a="1"/>
  <c r="C23" i="4" s="1"/>
  <c r="T22" i="4" a="1"/>
  <c r="T22" i="4" s="1"/>
  <c r="S22" i="4" a="1"/>
  <c r="S22" i="4" s="1"/>
  <c r="R22" i="4" a="1"/>
  <c r="R22" i="4" s="1"/>
  <c r="Q22" i="4" a="1"/>
  <c r="Q22" i="4" s="1"/>
  <c r="P22" i="4" a="1"/>
  <c r="P22" i="4" s="1"/>
  <c r="O22" i="4" a="1"/>
  <c r="O22" i="4" s="1"/>
  <c r="N22" i="4" a="1"/>
  <c r="N22" i="4" s="1"/>
  <c r="M22" i="4" a="1"/>
  <c r="M22" i="4" s="1"/>
  <c r="L22" i="4" a="1"/>
  <c r="L22" i="4" s="1"/>
  <c r="K22" i="4" a="1"/>
  <c r="K22" i="4" s="1"/>
  <c r="J22" i="4" a="1"/>
  <c r="J22" i="4" s="1"/>
  <c r="I22" i="4" a="1"/>
  <c r="I22" i="4" s="1"/>
  <c r="H22" i="4" a="1"/>
  <c r="H22" i="4" s="1"/>
  <c r="G22" i="4" a="1"/>
  <c r="G22" i="4" s="1"/>
  <c r="F22" i="4" a="1"/>
  <c r="F22" i="4" s="1"/>
  <c r="E22" i="4" a="1"/>
  <c r="E22" i="4" s="1"/>
  <c r="D22" i="4" a="1"/>
  <c r="D22" i="4" s="1"/>
  <c r="C22" i="4" a="1"/>
  <c r="C22" i="4" s="1"/>
  <c r="T21" i="4" a="1"/>
  <c r="T21" i="4" s="1"/>
  <c r="S21" i="4" a="1"/>
  <c r="S21" i="4" s="1"/>
  <c r="R21" i="4" a="1"/>
  <c r="R21" i="4" s="1"/>
  <c r="Q21" i="4" a="1"/>
  <c r="Q21" i="4" s="1"/>
  <c r="P21" i="4" a="1"/>
  <c r="P21" i="4" s="1"/>
  <c r="O21" i="4" a="1"/>
  <c r="O21" i="4" s="1"/>
  <c r="N21" i="4" a="1"/>
  <c r="N21" i="4" s="1"/>
  <c r="M21" i="4" a="1"/>
  <c r="M21" i="4" s="1"/>
  <c r="L21" i="4" a="1"/>
  <c r="L21" i="4" s="1"/>
  <c r="K21" i="4" a="1"/>
  <c r="K21" i="4" s="1"/>
  <c r="J21" i="4" a="1"/>
  <c r="J21" i="4" s="1"/>
  <c r="I21" i="4" a="1"/>
  <c r="I21" i="4" s="1"/>
  <c r="H21" i="4" a="1"/>
  <c r="H21" i="4" s="1"/>
  <c r="G21" i="4" a="1"/>
  <c r="G21" i="4" s="1"/>
  <c r="F21" i="4" a="1"/>
  <c r="F21" i="4" s="1"/>
  <c r="E21" i="4" a="1"/>
  <c r="E21" i="4" s="1"/>
  <c r="D21" i="4" a="1"/>
  <c r="D21" i="4" s="1"/>
  <c r="C21" i="4" a="1"/>
  <c r="C21" i="4" s="1"/>
  <c r="T20" i="4" a="1"/>
  <c r="T20" i="4" s="1"/>
  <c r="S20" i="4" a="1"/>
  <c r="S20" i="4" s="1"/>
  <c r="R20" i="4" a="1"/>
  <c r="R20" i="4" s="1"/>
  <c r="Q20" i="4" a="1"/>
  <c r="Q20" i="4" s="1"/>
  <c r="P20" i="4" a="1"/>
  <c r="P20" i="4" s="1"/>
  <c r="O20" i="4" a="1"/>
  <c r="O20" i="4" s="1"/>
  <c r="N20" i="4" a="1"/>
  <c r="N20" i="4" s="1"/>
  <c r="M20" i="4" a="1"/>
  <c r="M20" i="4" s="1"/>
  <c r="L20" i="4" a="1"/>
  <c r="L20" i="4" s="1"/>
  <c r="K20" i="4" a="1"/>
  <c r="K20" i="4" s="1"/>
  <c r="J20" i="4" a="1"/>
  <c r="J20" i="4" s="1"/>
  <c r="I20" i="4" a="1"/>
  <c r="I20" i="4" s="1"/>
  <c r="H20" i="4" a="1"/>
  <c r="H20" i="4" s="1"/>
  <c r="G20" i="4" a="1"/>
  <c r="G20" i="4" s="1"/>
  <c r="F20" i="4" a="1"/>
  <c r="F20" i="4" s="1"/>
  <c r="E20" i="4" a="1"/>
  <c r="E20" i="4" s="1"/>
  <c r="D20" i="4" a="1"/>
  <c r="D20" i="4" s="1"/>
  <c r="C20" i="4" a="1"/>
  <c r="C20" i="4" s="1"/>
  <c r="T19" i="4" a="1"/>
  <c r="T19" i="4" s="1"/>
  <c r="S19" i="4" a="1"/>
  <c r="S19" i="4" s="1"/>
  <c r="R19" i="4" a="1"/>
  <c r="R19" i="4" s="1"/>
  <c r="Q19" i="4" a="1"/>
  <c r="Q19" i="4" s="1"/>
  <c r="P19" i="4" a="1"/>
  <c r="P19" i="4" s="1"/>
  <c r="O19" i="4" a="1"/>
  <c r="O19" i="4" s="1"/>
  <c r="N19" i="4" a="1"/>
  <c r="N19" i="4" s="1"/>
  <c r="M19" i="4" a="1"/>
  <c r="M19" i="4" s="1"/>
  <c r="L19" i="4" a="1"/>
  <c r="L19" i="4" s="1"/>
  <c r="K19" i="4" a="1"/>
  <c r="K19" i="4" s="1"/>
  <c r="J19" i="4" a="1"/>
  <c r="J19" i="4" s="1"/>
  <c r="I19" i="4" a="1"/>
  <c r="I19" i="4" s="1"/>
  <c r="H19" i="4" a="1"/>
  <c r="H19" i="4" s="1"/>
  <c r="G19" i="4" a="1"/>
  <c r="G19" i="4" s="1"/>
  <c r="F19" i="4" a="1"/>
  <c r="F19" i="4" s="1"/>
  <c r="E19" i="4" a="1"/>
  <c r="E19" i="4" s="1"/>
  <c r="D19" i="4" a="1"/>
  <c r="D19" i="4" s="1"/>
  <c r="C19" i="4" a="1"/>
  <c r="C19" i="4" s="1"/>
  <c r="T18" i="4" a="1"/>
  <c r="T18" i="4" s="1"/>
  <c r="S18" i="4" a="1"/>
  <c r="S18" i="4" s="1"/>
  <c r="R18" i="4" a="1"/>
  <c r="R18" i="4" s="1"/>
  <c r="Q18" i="4" a="1"/>
  <c r="Q18" i="4" s="1"/>
  <c r="P18" i="4" a="1"/>
  <c r="P18" i="4" s="1"/>
  <c r="O18" i="4" a="1"/>
  <c r="O18" i="4" s="1"/>
  <c r="N18" i="4" a="1"/>
  <c r="N18" i="4" s="1"/>
  <c r="M18" i="4" a="1"/>
  <c r="M18" i="4" s="1"/>
  <c r="L18" i="4" a="1"/>
  <c r="L18" i="4" s="1"/>
  <c r="K18" i="4" a="1"/>
  <c r="K18" i="4" s="1"/>
  <c r="J18" i="4" a="1"/>
  <c r="J18" i="4" s="1"/>
  <c r="I18" i="4" a="1"/>
  <c r="I18" i="4" s="1"/>
  <c r="H18" i="4" a="1"/>
  <c r="H18" i="4" s="1"/>
  <c r="G18" i="4" a="1"/>
  <c r="G18" i="4" s="1"/>
  <c r="F18" i="4" a="1"/>
  <c r="F18" i="4" s="1"/>
  <c r="E18" i="4" a="1"/>
  <c r="E18" i="4" s="1"/>
  <c r="D18" i="4" a="1"/>
  <c r="D18" i="4" s="1"/>
  <c r="C18" i="4" a="1"/>
  <c r="C18" i="4" s="1"/>
  <c r="T17" i="4" a="1"/>
  <c r="T17" i="4" s="1"/>
  <c r="S17" i="4" a="1"/>
  <c r="S17" i="4" s="1"/>
  <c r="R17" i="4" a="1"/>
  <c r="R17" i="4" s="1"/>
  <c r="Q17" i="4" a="1"/>
  <c r="Q17" i="4" s="1"/>
  <c r="P17" i="4" a="1"/>
  <c r="P17" i="4" s="1"/>
  <c r="O17" i="4" a="1"/>
  <c r="O17" i="4" s="1"/>
  <c r="N17" i="4" a="1"/>
  <c r="N17" i="4" s="1"/>
  <c r="M17" i="4" a="1"/>
  <c r="M17" i="4" s="1"/>
  <c r="L17" i="4" a="1"/>
  <c r="L17" i="4" s="1"/>
  <c r="K17" i="4" a="1"/>
  <c r="K17" i="4" s="1"/>
  <c r="J17" i="4" a="1"/>
  <c r="J17" i="4" s="1"/>
  <c r="I17" i="4" a="1"/>
  <c r="I17" i="4" s="1"/>
  <c r="H17" i="4" a="1"/>
  <c r="H17" i="4" s="1"/>
  <c r="G17" i="4" a="1"/>
  <c r="G17" i="4" s="1"/>
  <c r="F17" i="4" a="1"/>
  <c r="F17" i="4" s="1"/>
  <c r="E17" i="4" a="1"/>
  <c r="E17" i="4" s="1"/>
  <c r="D17" i="4" a="1"/>
  <c r="D17" i="4" s="1"/>
  <c r="C17" i="4" a="1"/>
  <c r="C17" i="4" s="1"/>
  <c r="T16" i="4" a="1"/>
  <c r="T16" i="4" s="1"/>
  <c r="S16" i="4" a="1"/>
  <c r="S16" i="4" s="1"/>
  <c r="R16" i="4" a="1"/>
  <c r="R16" i="4" s="1"/>
  <c r="Q16" i="4" a="1"/>
  <c r="Q16" i="4" s="1"/>
  <c r="P16" i="4" a="1"/>
  <c r="P16" i="4" s="1"/>
  <c r="O16" i="4" a="1"/>
  <c r="O16" i="4" s="1"/>
  <c r="N16" i="4" a="1"/>
  <c r="N16" i="4" s="1"/>
  <c r="M16" i="4" a="1"/>
  <c r="M16" i="4" s="1"/>
  <c r="L16" i="4" a="1"/>
  <c r="L16" i="4" s="1"/>
  <c r="K16" i="4" a="1"/>
  <c r="K16" i="4" s="1"/>
  <c r="J16" i="4" a="1"/>
  <c r="J16" i="4" s="1"/>
  <c r="I16" i="4" a="1"/>
  <c r="I16" i="4" s="1"/>
  <c r="H16" i="4" a="1"/>
  <c r="H16" i="4" s="1"/>
  <c r="G16" i="4" a="1"/>
  <c r="G16" i="4" s="1"/>
  <c r="F16" i="4" a="1"/>
  <c r="F16" i="4" s="1"/>
  <c r="E16" i="4" a="1"/>
  <c r="E16" i="4" s="1"/>
  <c r="D16" i="4" a="1"/>
  <c r="D16" i="4" s="1"/>
  <c r="C16" i="4" a="1"/>
  <c r="C16" i="4" s="1"/>
  <c r="T15" i="4" a="1"/>
  <c r="T15" i="4" s="1"/>
  <c r="S15" i="4" a="1"/>
  <c r="S15" i="4" s="1"/>
  <c r="R15" i="4" a="1"/>
  <c r="R15" i="4" s="1"/>
  <c r="Q15" i="4" a="1"/>
  <c r="Q15" i="4" s="1"/>
  <c r="P15" i="4" a="1"/>
  <c r="P15" i="4" s="1"/>
  <c r="O15" i="4" a="1"/>
  <c r="O15" i="4" s="1"/>
  <c r="N15" i="4" a="1"/>
  <c r="N15" i="4" s="1"/>
  <c r="M15" i="4" a="1"/>
  <c r="M15" i="4" s="1"/>
  <c r="L15" i="4" a="1"/>
  <c r="L15" i="4" s="1"/>
  <c r="K15" i="4" a="1"/>
  <c r="K15" i="4" s="1"/>
  <c r="J15" i="4" a="1"/>
  <c r="J15" i="4" s="1"/>
  <c r="I15" i="4" a="1"/>
  <c r="I15" i="4" s="1"/>
  <c r="H15" i="4" a="1"/>
  <c r="H15" i="4" s="1"/>
  <c r="G15" i="4" a="1"/>
  <c r="G15" i="4" s="1"/>
  <c r="F15" i="4" a="1"/>
  <c r="F15" i="4" s="1"/>
  <c r="E15" i="4" a="1"/>
  <c r="E15" i="4" s="1"/>
  <c r="D15" i="4" a="1"/>
  <c r="D15" i="4" s="1"/>
  <c r="C15" i="4" a="1"/>
  <c r="C15" i="4" s="1"/>
  <c r="T14" i="4" a="1"/>
  <c r="T14" i="4" s="1"/>
  <c r="S14" i="4" a="1"/>
  <c r="S14" i="4" s="1"/>
  <c r="R14" i="4" a="1"/>
  <c r="R14" i="4" s="1"/>
  <c r="Q14" i="4" a="1"/>
  <c r="Q14" i="4" s="1"/>
  <c r="P14" i="4" a="1"/>
  <c r="P14" i="4" s="1"/>
  <c r="O14" i="4" a="1"/>
  <c r="O14" i="4" s="1"/>
  <c r="N14" i="4" a="1"/>
  <c r="N14" i="4" s="1"/>
  <c r="M14" i="4" a="1"/>
  <c r="M14" i="4" s="1"/>
  <c r="L14" i="4" a="1"/>
  <c r="L14" i="4" s="1"/>
  <c r="K14" i="4" a="1"/>
  <c r="K14" i="4" s="1"/>
  <c r="J14" i="4" a="1"/>
  <c r="J14" i="4" s="1"/>
  <c r="I14" i="4" a="1"/>
  <c r="I14" i="4" s="1"/>
  <c r="H14" i="4" a="1"/>
  <c r="H14" i="4" s="1"/>
  <c r="G14" i="4" a="1"/>
  <c r="G14" i="4" s="1"/>
  <c r="F14" i="4" a="1"/>
  <c r="F14" i="4" s="1"/>
  <c r="E14" i="4" a="1"/>
  <c r="E14" i="4" s="1"/>
  <c r="D14" i="4" a="1"/>
  <c r="D14" i="4" s="1"/>
  <c r="C14" i="4" a="1"/>
  <c r="C14" i="4" s="1"/>
  <c r="T13" i="4" a="1"/>
  <c r="T13" i="4" s="1"/>
  <c r="S13" i="4" a="1"/>
  <c r="S13" i="4" s="1"/>
  <c r="R13" i="4" a="1"/>
  <c r="R13" i="4" s="1"/>
  <c r="Q13" i="4" a="1"/>
  <c r="Q13" i="4" s="1"/>
  <c r="P13" i="4" a="1"/>
  <c r="P13" i="4" s="1"/>
  <c r="O13" i="4" a="1"/>
  <c r="O13" i="4" s="1"/>
  <c r="N13" i="4" a="1"/>
  <c r="N13" i="4" s="1"/>
  <c r="M13" i="4" a="1"/>
  <c r="M13" i="4" s="1"/>
  <c r="L13" i="4" a="1"/>
  <c r="L13" i="4" s="1"/>
  <c r="K13" i="4" a="1"/>
  <c r="K13" i="4" s="1"/>
  <c r="J13" i="4" a="1"/>
  <c r="J13" i="4" s="1"/>
  <c r="I13" i="4" a="1"/>
  <c r="I13" i="4" s="1"/>
  <c r="H13" i="4" a="1"/>
  <c r="H13" i="4" s="1"/>
  <c r="G13" i="4" a="1"/>
  <c r="G13" i="4" s="1"/>
  <c r="F13" i="4" a="1"/>
  <c r="F13" i="4" s="1"/>
  <c r="E13" i="4" a="1"/>
  <c r="E13" i="4" s="1"/>
  <c r="D13" i="4" a="1"/>
  <c r="D13" i="4" s="1"/>
  <c r="C13" i="4" a="1"/>
  <c r="C13" i="4" s="1"/>
  <c r="T12" i="4" a="1"/>
  <c r="T12" i="4" s="1"/>
  <c r="S12" i="4" a="1"/>
  <c r="S12" i="4" s="1"/>
  <c r="R12" i="4" a="1"/>
  <c r="R12" i="4" s="1"/>
  <c r="Q12" i="4" a="1"/>
  <c r="Q12" i="4" s="1"/>
  <c r="P12" i="4" a="1"/>
  <c r="P12" i="4" s="1"/>
  <c r="O12" i="4" a="1"/>
  <c r="O12" i="4" s="1"/>
  <c r="N12" i="4" a="1"/>
  <c r="N12" i="4" s="1"/>
  <c r="M12" i="4" a="1"/>
  <c r="M12" i="4" s="1"/>
  <c r="L12" i="4" a="1"/>
  <c r="L12" i="4" s="1"/>
  <c r="K12" i="4" a="1"/>
  <c r="K12" i="4" s="1"/>
  <c r="J12" i="4" a="1"/>
  <c r="J12" i="4" s="1"/>
  <c r="I12" i="4" a="1"/>
  <c r="I12" i="4" s="1"/>
  <c r="H12" i="4" a="1"/>
  <c r="H12" i="4" s="1"/>
  <c r="G12" i="4" a="1"/>
  <c r="G12" i="4" s="1"/>
  <c r="F12" i="4" a="1"/>
  <c r="F12" i="4" s="1"/>
  <c r="E12" i="4" a="1"/>
  <c r="E12" i="4" s="1"/>
  <c r="D12" i="4" a="1"/>
  <c r="D12" i="4" s="1"/>
  <c r="C12" i="4" a="1"/>
  <c r="C12" i="4" s="1"/>
  <c r="T11" i="4" a="1"/>
  <c r="T11" i="4" s="1"/>
  <c r="S11" i="4" a="1"/>
  <c r="S11" i="4" s="1"/>
  <c r="R11" i="4" a="1"/>
  <c r="R11" i="4" s="1"/>
  <c r="Q11" i="4" a="1"/>
  <c r="Q11" i="4" s="1"/>
  <c r="P11" i="4" a="1"/>
  <c r="P11" i="4" s="1"/>
  <c r="O11" i="4" a="1"/>
  <c r="O11" i="4" s="1"/>
  <c r="N11" i="4" a="1"/>
  <c r="N11" i="4" s="1"/>
  <c r="M11" i="4" a="1"/>
  <c r="M11" i="4" s="1"/>
  <c r="L11" i="4" a="1"/>
  <c r="L11" i="4" s="1"/>
  <c r="K11" i="4" a="1"/>
  <c r="K11" i="4" s="1"/>
  <c r="J11" i="4" a="1"/>
  <c r="J11" i="4" s="1"/>
  <c r="I11" i="4" a="1"/>
  <c r="I11" i="4" s="1"/>
  <c r="H11" i="4" a="1"/>
  <c r="H11" i="4" s="1"/>
  <c r="G11" i="4" a="1"/>
  <c r="G11" i="4" s="1"/>
  <c r="F11" i="4" a="1"/>
  <c r="F11" i="4" s="1"/>
  <c r="E11" i="4" a="1"/>
  <c r="E11" i="4" s="1"/>
  <c r="D11" i="4" a="1"/>
  <c r="D11" i="4" s="1"/>
  <c r="C11" i="4" a="1"/>
  <c r="C11" i="4" s="1"/>
  <c r="T10" i="4" a="1"/>
  <c r="T10" i="4" s="1"/>
  <c r="S10" i="4" a="1"/>
  <c r="S10" i="4" s="1"/>
  <c r="R10" i="4" a="1"/>
  <c r="R10" i="4" s="1"/>
  <c r="Q10" i="4" a="1"/>
  <c r="Q10" i="4" s="1"/>
  <c r="P10" i="4" a="1"/>
  <c r="P10" i="4" s="1"/>
  <c r="O10" i="4" a="1"/>
  <c r="O10" i="4" s="1"/>
  <c r="N10" i="4" a="1"/>
  <c r="N10" i="4" s="1"/>
  <c r="M10" i="4" a="1"/>
  <c r="M10" i="4" s="1"/>
  <c r="L10" i="4" a="1"/>
  <c r="L10" i="4" s="1"/>
  <c r="K10" i="4" a="1"/>
  <c r="K10" i="4" s="1"/>
  <c r="J10" i="4" a="1"/>
  <c r="J10" i="4" s="1"/>
  <c r="I10" i="4" a="1"/>
  <c r="I10" i="4" s="1"/>
  <c r="H10" i="4" a="1"/>
  <c r="H10" i="4" s="1"/>
  <c r="G10" i="4" a="1"/>
  <c r="G10" i="4" s="1"/>
  <c r="F10" i="4" a="1"/>
  <c r="F10" i="4" s="1"/>
  <c r="E10" i="4" a="1"/>
  <c r="E10" i="4" s="1"/>
  <c r="D10" i="4" a="1"/>
  <c r="D10" i="4" s="1"/>
  <c r="C10" i="4" a="1"/>
  <c r="C10" i="4" s="1"/>
  <c r="T9" i="4" a="1"/>
  <c r="T9" i="4" s="1"/>
  <c r="S9" i="4" a="1"/>
  <c r="S9" i="4" s="1"/>
  <c r="R9" i="4" a="1"/>
  <c r="R9" i="4" s="1"/>
  <c r="Q9" i="4" a="1"/>
  <c r="Q9" i="4" s="1"/>
  <c r="P9" i="4" a="1"/>
  <c r="P9" i="4" s="1"/>
  <c r="O9" i="4" a="1"/>
  <c r="O9" i="4" s="1"/>
  <c r="N9" i="4" a="1"/>
  <c r="N9" i="4" s="1"/>
  <c r="M9" i="4" a="1"/>
  <c r="M9" i="4" s="1"/>
  <c r="L9" i="4" a="1"/>
  <c r="L9" i="4" s="1"/>
  <c r="K9" i="4" a="1"/>
  <c r="K9" i="4" s="1"/>
  <c r="J9" i="4" a="1"/>
  <c r="J9" i="4" s="1"/>
  <c r="I9" i="4" a="1"/>
  <c r="I9" i="4" s="1"/>
  <c r="H9" i="4" a="1"/>
  <c r="H9" i="4" s="1"/>
  <c r="G9" i="4" a="1"/>
  <c r="G9" i="4" s="1"/>
  <c r="F9" i="4" a="1"/>
  <c r="F9" i="4" s="1"/>
  <c r="E9" i="4" a="1"/>
  <c r="E9" i="4" s="1"/>
  <c r="D9" i="4" a="1"/>
  <c r="D9" i="4" s="1"/>
  <c r="C9" i="4" a="1"/>
  <c r="C9" i="4" s="1"/>
  <c r="C505" i="12" l="1"/>
  <c r="C506" i="12"/>
  <c r="C505" i="15"/>
  <c r="F505" i="15"/>
  <c r="C506" i="15"/>
  <c r="F506" i="15"/>
  <c r="B75" i="1"/>
  <c r="E72" i="1"/>
  <c r="E71" i="1"/>
  <c r="E70" i="1"/>
  <c r="B72" i="1"/>
  <c r="B71" i="1"/>
  <c r="B70" i="1"/>
  <c r="F504" i="15"/>
  <c r="C504" i="15"/>
  <c r="F505" i="4"/>
  <c r="F506" i="4"/>
  <c r="C506" i="4"/>
  <c r="F507" i="4"/>
  <c r="C504" i="12"/>
  <c r="B66" i="1"/>
  <c r="E66" i="1"/>
  <c r="F505" i="12" s="1"/>
  <c r="B67" i="1"/>
  <c r="E67" i="1"/>
  <c r="F506" i="12" s="1"/>
  <c r="E65" i="1"/>
  <c r="F504" i="12" s="1"/>
  <c r="B65" i="1"/>
  <c r="C507" i="4" l="1"/>
  <c r="C363" i="15" l="1" a="1"/>
  <c r="C363" i="15" s="1"/>
  <c r="D363" i="15" a="1"/>
  <c r="D363" i="15" s="1"/>
  <c r="E363" i="15" a="1"/>
  <c r="E363" i="15" s="1"/>
  <c r="F363" i="15" a="1"/>
  <c r="F363" i="15" s="1"/>
  <c r="I363" i="15" a="1"/>
  <c r="I363" i="15" s="1"/>
  <c r="J363" i="15" a="1"/>
  <c r="J363" i="15" s="1"/>
  <c r="M363" i="15" a="1"/>
  <c r="M363" i="15" s="1"/>
  <c r="N363" i="15" a="1"/>
  <c r="N363" i="15" s="1"/>
  <c r="P363" i="15" a="1"/>
  <c r="P363" i="15" s="1"/>
  <c r="Q363" i="15" a="1"/>
  <c r="Q363" i="15" s="1"/>
  <c r="C364" i="15" a="1"/>
  <c r="C364" i="15" s="1"/>
  <c r="D364" i="15" a="1"/>
  <c r="D364" i="15" s="1"/>
  <c r="E364" i="15" a="1"/>
  <c r="E364" i="15" s="1"/>
  <c r="F364" i="15" a="1"/>
  <c r="F364" i="15" s="1"/>
  <c r="I364" i="15" a="1"/>
  <c r="I364" i="15" s="1"/>
  <c r="J364" i="15" a="1"/>
  <c r="J364" i="15" s="1"/>
  <c r="M364" i="15" a="1"/>
  <c r="M364" i="15" s="1"/>
  <c r="N364" i="15" a="1"/>
  <c r="N364" i="15" s="1"/>
  <c r="P364" i="15" a="1"/>
  <c r="P364" i="15" s="1"/>
  <c r="Q364" i="15" a="1"/>
  <c r="Q364" i="15" s="1"/>
  <c r="C365" i="15" a="1"/>
  <c r="C365" i="15" s="1"/>
  <c r="D365" i="15" a="1"/>
  <c r="D365" i="15" s="1"/>
  <c r="E365" i="15" a="1"/>
  <c r="E365" i="15" s="1"/>
  <c r="F365" i="15" a="1"/>
  <c r="F365" i="15" s="1"/>
  <c r="I365" i="15" a="1"/>
  <c r="I365" i="15" s="1"/>
  <c r="J365" i="15" a="1"/>
  <c r="J365" i="15" s="1"/>
  <c r="M365" i="15" a="1"/>
  <c r="M365" i="15" s="1"/>
  <c r="N365" i="15" a="1"/>
  <c r="N365" i="15" s="1"/>
  <c r="P365" i="15" a="1"/>
  <c r="P365" i="15" s="1"/>
  <c r="Q365" i="15" a="1"/>
  <c r="Q365" i="15" s="1"/>
  <c r="C366" i="15" a="1"/>
  <c r="C366" i="15" s="1"/>
  <c r="D366" i="15" a="1"/>
  <c r="D366" i="15" s="1"/>
  <c r="E366" i="15" a="1"/>
  <c r="E366" i="15" s="1"/>
  <c r="F366" i="15" a="1"/>
  <c r="F366" i="15" s="1"/>
  <c r="I366" i="15" a="1"/>
  <c r="I366" i="15" s="1"/>
  <c r="J366" i="15" a="1"/>
  <c r="J366" i="15" s="1"/>
  <c r="M366" i="15" a="1"/>
  <c r="M366" i="15" s="1"/>
  <c r="N366" i="15" a="1"/>
  <c r="N366" i="15" s="1"/>
  <c r="P366" i="15" a="1"/>
  <c r="P366" i="15" s="1"/>
  <c r="Q366" i="15" a="1"/>
  <c r="Q366" i="15" s="1"/>
  <c r="C367" i="15" a="1"/>
  <c r="C367" i="15" s="1"/>
  <c r="D367" i="15" a="1"/>
  <c r="D367" i="15" s="1"/>
  <c r="E367" i="15" a="1"/>
  <c r="E367" i="15" s="1"/>
  <c r="F367" i="15" a="1"/>
  <c r="F367" i="15" s="1"/>
  <c r="I367" i="15" a="1"/>
  <c r="I367" i="15" s="1"/>
  <c r="J367" i="15" a="1"/>
  <c r="J367" i="15" s="1"/>
  <c r="M367" i="15" a="1"/>
  <c r="M367" i="15" s="1"/>
  <c r="N367" i="15" a="1"/>
  <c r="N367" i="15" s="1"/>
  <c r="P367" i="15" a="1"/>
  <c r="P367" i="15" s="1"/>
  <c r="Q367" i="15" a="1"/>
  <c r="Q367" i="15" s="1"/>
  <c r="C368" i="15" a="1"/>
  <c r="C368" i="15" s="1"/>
  <c r="D368" i="15" a="1"/>
  <c r="D368" i="15" s="1"/>
  <c r="E368" i="15" a="1"/>
  <c r="E368" i="15" s="1"/>
  <c r="F368" i="15" a="1"/>
  <c r="F368" i="15" s="1"/>
  <c r="I368" i="15" a="1"/>
  <c r="I368" i="15" s="1"/>
  <c r="J368" i="15" a="1"/>
  <c r="J368" i="15" s="1"/>
  <c r="M368" i="15" a="1"/>
  <c r="M368" i="15" s="1"/>
  <c r="N368" i="15" a="1"/>
  <c r="N368" i="15" s="1"/>
  <c r="P368" i="15" a="1"/>
  <c r="P368" i="15" s="1"/>
  <c r="Q368" i="15" a="1"/>
  <c r="Q368" i="15" s="1"/>
  <c r="C369" i="15" a="1"/>
  <c r="C369" i="15" s="1"/>
  <c r="D369" i="15" a="1"/>
  <c r="D369" i="15" s="1"/>
  <c r="E369" i="15" a="1"/>
  <c r="E369" i="15" s="1"/>
  <c r="F369" i="15" a="1"/>
  <c r="F369" i="15" s="1"/>
  <c r="I369" i="15" a="1"/>
  <c r="I369" i="15" s="1"/>
  <c r="J369" i="15" a="1"/>
  <c r="J369" i="15" s="1"/>
  <c r="M369" i="15" a="1"/>
  <c r="M369" i="15" s="1"/>
  <c r="N369" i="15" a="1"/>
  <c r="N369" i="15" s="1"/>
  <c r="P369" i="15" a="1"/>
  <c r="P369" i="15" s="1"/>
  <c r="Q369" i="15" a="1"/>
  <c r="Q369" i="15" s="1"/>
  <c r="C370" i="15" a="1"/>
  <c r="C370" i="15" s="1"/>
  <c r="D370" i="15" a="1"/>
  <c r="D370" i="15" s="1"/>
  <c r="E370" i="15" a="1"/>
  <c r="E370" i="15" s="1"/>
  <c r="F370" i="15" a="1"/>
  <c r="F370" i="15" s="1"/>
  <c r="I370" i="15" a="1"/>
  <c r="I370" i="15" s="1"/>
  <c r="J370" i="15" a="1"/>
  <c r="J370" i="15" s="1"/>
  <c r="M370" i="15" a="1"/>
  <c r="M370" i="15" s="1"/>
  <c r="N370" i="15" a="1"/>
  <c r="N370" i="15" s="1"/>
  <c r="P370" i="15" a="1"/>
  <c r="P370" i="15" s="1"/>
  <c r="Q370" i="15" a="1"/>
  <c r="Q370" i="15" s="1"/>
  <c r="C371" i="15" a="1"/>
  <c r="C371" i="15" s="1"/>
  <c r="D371" i="15" a="1"/>
  <c r="D371" i="15" s="1"/>
  <c r="E371" i="15" a="1"/>
  <c r="E371" i="15" s="1"/>
  <c r="F371" i="15" a="1"/>
  <c r="F371" i="15" s="1"/>
  <c r="I371" i="15" a="1"/>
  <c r="I371" i="15" s="1"/>
  <c r="J371" i="15" a="1"/>
  <c r="J371" i="15" s="1"/>
  <c r="M371" i="15" a="1"/>
  <c r="M371" i="15" s="1"/>
  <c r="N371" i="15" a="1"/>
  <c r="N371" i="15" s="1"/>
  <c r="P371" i="15" a="1"/>
  <c r="P371" i="15" s="1"/>
  <c r="Q371" i="15" a="1"/>
  <c r="Q371" i="15" s="1"/>
  <c r="C372" i="15" a="1"/>
  <c r="C372" i="15" s="1"/>
  <c r="D372" i="15" a="1"/>
  <c r="D372" i="15" s="1"/>
  <c r="E372" i="15" a="1"/>
  <c r="E372" i="15" s="1"/>
  <c r="F372" i="15" a="1"/>
  <c r="F372" i="15" s="1"/>
  <c r="I372" i="15" a="1"/>
  <c r="I372" i="15" s="1"/>
  <c r="J372" i="15" a="1"/>
  <c r="J372" i="15" s="1"/>
  <c r="M372" i="15" a="1"/>
  <c r="M372" i="15" s="1"/>
  <c r="N372" i="15" a="1"/>
  <c r="N372" i="15" s="1"/>
  <c r="P372" i="15" a="1"/>
  <c r="P372" i="15" s="1"/>
  <c r="Q372" i="15" a="1"/>
  <c r="Q372" i="15" s="1"/>
  <c r="C373" i="15" a="1"/>
  <c r="C373" i="15" s="1"/>
  <c r="D373" i="15" a="1"/>
  <c r="D373" i="15" s="1"/>
  <c r="E373" i="15" a="1"/>
  <c r="E373" i="15" s="1"/>
  <c r="F373" i="15" a="1"/>
  <c r="F373" i="15" s="1"/>
  <c r="I373" i="15" a="1"/>
  <c r="I373" i="15" s="1"/>
  <c r="J373" i="15" a="1"/>
  <c r="J373" i="15" s="1"/>
  <c r="M373" i="15" a="1"/>
  <c r="M373" i="15" s="1"/>
  <c r="N373" i="15" a="1"/>
  <c r="N373" i="15" s="1"/>
  <c r="P373" i="15" a="1"/>
  <c r="P373" i="15" s="1"/>
  <c r="Q373" i="15" a="1"/>
  <c r="Q373" i="15" s="1"/>
  <c r="C374" i="15" a="1"/>
  <c r="C374" i="15" s="1"/>
  <c r="D374" i="15" a="1"/>
  <c r="D374" i="15" s="1"/>
  <c r="E374" i="15" a="1"/>
  <c r="E374" i="15" s="1"/>
  <c r="F374" i="15" a="1"/>
  <c r="F374" i="15" s="1"/>
  <c r="I374" i="15" a="1"/>
  <c r="I374" i="15" s="1"/>
  <c r="J374" i="15" a="1"/>
  <c r="J374" i="15" s="1"/>
  <c r="M374" i="15" a="1"/>
  <c r="M374" i="15" s="1"/>
  <c r="N374" i="15" a="1"/>
  <c r="N374" i="15" s="1"/>
  <c r="P374" i="15" a="1"/>
  <c r="P374" i="15" s="1"/>
  <c r="Q374" i="15" a="1"/>
  <c r="Q374" i="15" s="1"/>
  <c r="C375" i="15" a="1"/>
  <c r="C375" i="15" s="1"/>
  <c r="D375" i="15" a="1"/>
  <c r="D375" i="15" s="1"/>
  <c r="E375" i="15" a="1"/>
  <c r="E375" i="15" s="1"/>
  <c r="F375" i="15" a="1"/>
  <c r="F375" i="15" s="1"/>
  <c r="I375" i="15" a="1"/>
  <c r="I375" i="15" s="1"/>
  <c r="J375" i="15" a="1"/>
  <c r="J375" i="15" s="1"/>
  <c r="M375" i="15" a="1"/>
  <c r="M375" i="15" s="1"/>
  <c r="N375" i="15" a="1"/>
  <c r="N375" i="15" s="1"/>
  <c r="P375" i="15" a="1"/>
  <c r="P375" i="15" s="1"/>
  <c r="Q375" i="15" a="1"/>
  <c r="Q375" i="15" s="1"/>
  <c r="C376" i="15" a="1"/>
  <c r="C376" i="15" s="1"/>
  <c r="D376" i="15" a="1"/>
  <c r="D376" i="15" s="1"/>
  <c r="E376" i="15" a="1"/>
  <c r="E376" i="15" s="1"/>
  <c r="F376" i="15" a="1"/>
  <c r="F376" i="15" s="1"/>
  <c r="I376" i="15" a="1"/>
  <c r="I376" i="15" s="1"/>
  <c r="J376" i="15" a="1"/>
  <c r="J376" i="15" s="1"/>
  <c r="M376" i="15" a="1"/>
  <c r="M376" i="15" s="1"/>
  <c r="N376" i="15" a="1"/>
  <c r="N376" i="15" s="1"/>
  <c r="P376" i="15" a="1"/>
  <c r="P376" i="15" s="1"/>
  <c r="Q376" i="15" a="1"/>
  <c r="Q376" i="15" s="1"/>
  <c r="C377" i="15" a="1"/>
  <c r="C377" i="15" s="1"/>
  <c r="D377" i="15" a="1"/>
  <c r="D377" i="15" s="1"/>
  <c r="E377" i="15" a="1"/>
  <c r="E377" i="15" s="1"/>
  <c r="F377" i="15" a="1"/>
  <c r="F377" i="15" s="1"/>
  <c r="I377" i="15" a="1"/>
  <c r="I377" i="15" s="1"/>
  <c r="J377" i="15" a="1"/>
  <c r="J377" i="15" s="1"/>
  <c r="M377" i="15" a="1"/>
  <c r="M377" i="15" s="1"/>
  <c r="N377" i="15" a="1"/>
  <c r="N377" i="15" s="1"/>
  <c r="P377" i="15" a="1"/>
  <c r="P377" i="15" s="1"/>
  <c r="Q377" i="15" a="1"/>
  <c r="Q377" i="15" s="1"/>
  <c r="C378" i="15" a="1"/>
  <c r="C378" i="15" s="1"/>
  <c r="D378" i="15" a="1"/>
  <c r="D378" i="15" s="1"/>
  <c r="E378" i="15" a="1"/>
  <c r="E378" i="15" s="1"/>
  <c r="F378" i="15" a="1"/>
  <c r="F378" i="15" s="1"/>
  <c r="I378" i="15" a="1"/>
  <c r="I378" i="15" s="1"/>
  <c r="J378" i="15" a="1"/>
  <c r="J378" i="15" s="1"/>
  <c r="M378" i="15" a="1"/>
  <c r="M378" i="15" s="1"/>
  <c r="N378" i="15" a="1"/>
  <c r="N378" i="15" s="1"/>
  <c r="P378" i="15" a="1"/>
  <c r="P378" i="15" s="1"/>
  <c r="Q378" i="15" a="1"/>
  <c r="Q378" i="15" s="1"/>
  <c r="C379" i="15" a="1"/>
  <c r="C379" i="15" s="1"/>
  <c r="D379" i="15" a="1"/>
  <c r="D379" i="15" s="1"/>
  <c r="E379" i="15" a="1"/>
  <c r="E379" i="15" s="1"/>
  <c r="F379" i="15" a="1"/>
  <c r="F379" i="15" s="1"/>
  <c r="I379" i="15" a="1"/>
  <c r="I379" i="15" s="1"/>
  <c r="J379" i="15" a="1"/>
  <c r="J379" i="15" s="1"/>
  <c r="M379" i="15" a="1"/>
  <c r="M379" i="15" s="1"/>
  <c r="N379" i="15" a="1"/>
  <c r="N379" i="15" s="1"/>
  <c r="P379" i="15" a="1"/>
  <c r="P379" i="15" s="1"/>
  <c r="Q379" i="15" a="1"/>
  <c r="Q379" i="15" s="1"/>
  <c r="C380" i="15" a="1"/>
  <c r="C380" i="15" s="1"/>
  <c r="D380" i="15" a="1"/>
  <c r="D380" i="15" s="1"/>
  <c r="E380" i="15" a="1"/>
  <c r="E380" i="15" s="1"/>
  <c r="F380" i="15" a="1"/>
  <c r="F380" i="15" s="1"/>
  <c r="I380" i="15" a="1"/>
  <c r="I380" i="15" s="1"/>
  <c r="J380" i="15" a="1"/>
  <c r="J380" i="15" s="1"/>
  <c r="M380" i="15" a="1"/>
  <c r="M380" i="15" s="1"/>
  <c r="N380" i="15" a="1"/>
  <c r="N380" i="15" s="1"/>
  <c r="P380" i="15" a="1"/>
  <c r="P380" i="15" s="1"/>
  <c r="Q380" i="15" a="1"/>
  <c r="Q380" i="15" s="1"/>
  <c r="C381" i="15" a="1"/>
  <c r="C381" i="15" s="1"/>
  <c r="D381" i="15" a="1"/>
  <c r="D381" i="15" s="1"/>
  <c r="E381" i="15" a="1"/>
  <c r="E381" i="15" s="1"/>
  <c r="F381" i="15" a="1"/>
  <c r="F381" i="15" s="1"/>
  <c r="I381" i="15" a="1"/>
  <c r="I381" i="15" s="1"/>
  <c r="J381" i="15" a="1"/>
  <c r="J381" i="15" s="1"/>
  <c r="M381" i="15" a="1"/>
  <c r="M381" i="15" s="1"/>
  <c r="N381" i="15" a="1"/>
  <c r="N381" i="15" s="1"/>
  <c r="P381" i="15" a="1"/>
  <c r="P381" i="15" s="1"/>
  <c r="Q381" i="15" a="1"/>
  <c r="Q381" i="15" s="1"/>
  <c r="C382" i="15" a="1"/>
  <c r="C382" i="15" s="1"/>
  <c r="D382" i="15" a="1"/>
  <c r="D382" i="15" s="1"/>
  <c r="E382" i="15" a="1"/>
  <c r="E382" i="15" s="1"/>
  <c r="F382" i="15" a="1"/>
  <c r="F382" i="15" s="1"/>
  <c r="I382" i="15" a="1"/>
  <c r="I382" i="15" s="1"/>
  <c r="J382" i="15" a="1"/>
  <c r="J382" i="15" s="1"/>
  <c r="M382" i="15" a="1"/>
  <c r="M382" i="15" s="1"/>
  <c r="N382" i="15" a="1"/>
  <c r="N382" i="15" s="1"/>
  <c r="P382" i="15" a="1"/>
  <c r="P382" i="15" s="1"/>
  <c r="Q382" i="15" a="1"/>
  <c r="Q382" i="15" s="1"/>
  <c r="C383" i="15" a="1"/>
  <c r="C383" i="15" s="1"/>
  <c r="D383" i="15" a="1"/>
  <c r="D383" i="15" s="1"/>
  <c r="E383" i="15" a="1"/>
  <c r="E383" i="15" s="1"/>
  <c r="F383" i="15" a="1"/>
  <c r="F383" i="15" s="1"/>
  <c r="I383" i="15" a="1"/>
  <c r="I383" i="15" s="1"/>
  <c r="J383" i="15" a="1"/>
  <c r="J383" i="15" s="1"/>
  <c r="M383" i="15" a="1"/>
  <c r="M383" i="15" s="1"/>
  <c r="N383" i="15" a="1"/>
  <c r="N383" i="15" s="1"/>
  <c r="P383" i="15" a="1"/>
  <c r="P383" i="15" s="1"/>
  <c r="Q383" i="15" a="1"/>
  <c r="Q383" i="15" s="1"/>
  <c r="C384" i="15" a="1"/>
  <c r="C384" i="15" s="1"/>
  <c r="D384" i="15" a="1"/>
  <c r="D384" i="15" s="1"/>
  <c r="E384" i="15" a="1"/>
  <c r="E384" i="15" s="1"/>
  <c r="F384" i="15" a="1"/>
  <c r="F384" i="15" s="1"/>
  <c r="I384" i="15" a="1"/>
  <c r="I384" i="15" s="1"/>
  <c r="J384" i="15" a="1"/>
  <c r="J384" i="15" s="1"/>
  <c r="M384" i="15" a="1"/>
  <c r="M384" i="15" s="1"/>
  <c r="N384" i="15" a="1"/>
  <c r="N384" i="15" s="1"/>
  <c r="P384" i="15" a="1"/>
  <c r="P384" i="15" s="1"/>
  <c r="Q384" i="15" a="1"/>
  <c r="Q384" i="15" s="1"/>
  <c r="C385" i="15" a="1"/>
  <c r="C385" i="15" s="1"/>
  <c r="D385" i="15" a="1"/>
  <c r="D385" i="15" s="1"/>
  <c r="E385" i="15" a="1"/>
  <c r="E385" i="15" s="1"/>
  <c r="F385" i="15" a="1"/>
  <c r="F385" i="15" s="1"/>
  <c r="I385" i="15" a="1"/>
  <c r="I385" i="15" s="1"/>
  <c r="J385" i="15" a="1"/>
  <c r="J385" i="15" s="1"/>
  <c r="M385" i="15" a="1"/>
  <c r="M385" i="15" s="1"/>
  <c r="N385" i="15" a="1"/>
  <c r="N385" i="15" s="1"/>
  <c r="P385" i="15" a="1"/>
  <c r="P385" i="15" s="1"/>
  <c r="Q385" i="15" a="1"/>
  <c r="Q385" i="15" s="1"/>
  <c r="C386" i="15" a="1"/>
  <c r="C386" i="15" s="1"/>
  <c r="D386" i="15" a="1"/>
  <c r="D386" i="15" s="1"/>
  <c r="E386" i="15" a="1"/>
  <c r="E386" i="15" s="1"/>
  <c r="F386" i="15" a="1"/>
  <c r="F386" i="15" s="1"/>
  <c r="I386" i="15" a="1"/>
  <c r="I386" i="15" s="1"/>
  <c r="J386" i="15" a="1"/>
  <c r="J386" i="15" s="1"/>
  <c r="M386" i="15" a="1"/>
  <c r="M386" i="15" s="1"/>
  <c r="N386" i="15" a="1"/>
  <c r="N386" i="15" s="1"/>
  <c r="P386" i="15" a="1"/>
  <c r="P386" i="15" s="1"/>
  <c r="Q386" i="15" a="1"/>
  <c r="Q386" i="15" s="1"/>
  <c r="Q362" i="15" a="1"/>
  <c r="Q362" i="15" s="1"/>
  <c r="P362" i="15" a="1"/>
  <c r="P362" i="15" s="1"/>
  <c r="N362" i="15" a="1"/>
  <c r="N362" i="15" s="1"/>
  <c r="M362" i="15" a="1"/>
  <c r="M362" i="15" s="1"/>
  <c r="J362" i="15" a="1"/>
  <c r="J362" i="15" s="1"/>
  <c r="I362" i="15" a="1"/>
  <c r="I362" i="15" s="1"/>
  <c r="F362" i="15" a="1"/>
  <c r="F362" i="15" s="1"/>
  <c r="E362" i="15" a="1"/>
  <c r="E362" i="15" s="1"/>
  <c r="D362" i="15" a="1"/>
  <c r="D362" i="15" s="1"/>
  <c r="C362" i="15" a="1"/>
  <c r="C362" i="15" s="1"/>
  <c r="C356" i="15" a="1"/>
  <c r="C356" i="15" s="1"/>
  <c r="D356" i="15" a="1"/>
  <c r="D356" i="15" s="1"/>
  <c r="E356" i="15" a="1"/>
  <c r="E356" i="15" s="1"/>
  <c r="F356" i="15" a="1"/>
  <c r="F356" i="15" s="1"/>
  <c r="I356" i="15" a="1"/>
  <c r="I356" i="15" s="1"/>
  <c r="J356" i="15" a="1"/>
  <c r="J356" i="15" s="1"/>
  <c r="M356" i="15" a="1"/>
  <c r="M356" i="15" s="1"/>
  <c r="N356" i="15" a="1"/>
  <c r="N356" i="15" s="1"/>
  <c r="P356" i="15" a="1"/>
  <c r="P356" i="15" s="1"/>
  <c r="Q356" i="15" a="1"/>
  <c r="Q356" i="15" s="1"/>
  <c r="C328" i="15" a="1"/>
  <c r="C328" i="15" s="1"/>
  <c r="D328" i="15" a="1"/>
  <c r="D328" i="15" s="1"/>
  <c r="E328" i="15" a="1"/>
  <c r="E328" i="15" s="1"/>
  <c r="F328" i="15" a="1"/>
  <c r="F328" i="15" s="1"/>
  <c r="I328" i="15" a="1"/>
  <c r="I328" i="15" s="1"/>
  <c r="J328" i="15" a="1"/>
  <c r="J328" i="15" s="1"/>
  <c r="M328" i="15" a="1"/>
  <c r="M328" i="15" s="1"/>
  <c r="N328" i="15" a="1"/>
  <c r="N328" i="15" s="1"/>
  <c r="P328" i="15" a="1"/>
  <c r="P328" i="15" s="1"/>
  <c r="Q328" i="15" a="1"/>
  <c r="Q328" i="15" s="1"/>
  <c r="C329" i="15" a="1"/>
  <c r="C329" i="15" s="1"/>
  <c r="D329" i="15" a="1"/>
  <c r="D329" i="15" s="1"/>
  <c r="E329" i="15" a="1"/>
  <c r="E329" i="15" s="1"/>
  <c r="F329" i="15" a="1"/>
  <c r="F329" i="15" s="1"/>
  <c r="I329" i="15" a="1"/>
  <c r="I329" i="15" s="1"/>
  <c r="J329" i="15" a="1"/>
  <c r="J329" i="15" s="1"/>
  <c r="M329" i="15" a="1"/>
  <c r="M329" i="15" s="1"/>
  <c r="N329" i="15" a="1"/>
  <c r="N329" i="15" s="1"/>
  <c r="P329" i="15" a="1"/>
  <c r="P329" i="15" s="1"/>
  <c r="Q329" i="15" a="1"/>
  <c r="Q329" i="15" s="1"/>
  <c r="C330" i="15" a="1"/>
  <c r="C330" i="15" s="1"/>
  <c r="D330" i="15" a="1"/>
  <c r="D330" i="15" s="1"/>
  <c r="E330" i="15" a="1"/>
  <c r="E330" i="15" s="1"/>
  <c r="F330" i="15" a="1"/>
  <c r="F330" i="15" s="1"/>
  <c r="I330" i="15" a="1"/>
  <c r="I330" i="15" s="1"/>
  <c r="J330" i="15" a="1"/>
  <c r="J330" i="15" s="1"/>
  <c r="M330" i="15" a="1"/>
  <c r="M330" i="15" s="1"/>
  <c r="N330" i="15" a="1"/>
  <c r="N330" i="15" s="1"/>
  <c r="P330" i="15" a="1"/>
  <c r="P330" i="15" s="1"/>
  <c r="Q330" i="15" a="1"/>
  <c r="Q330" i="15" s="1"/>
  <c r="C331" i="15" a="1"/>
  <c r="C331" i="15" s="1"/>
  <c r="D331" i="15" a="1"/>
  <c r="D331" i="15" s="1"/>
  <c r="E331" i="15" a="1"/>
  <c r="E331" i="15" s="1"/>
  <c r="F331" i="15" a="1"/>
  <c r="F331" i="15" s="1"/>
  <c r="I331" i="15" a="1"/>
  <c r="I331" i="15" s="1"/>
  <c r="J331" i="15" a="1"/>
  <c r="J331" i="15" s="1"/>
  <c r="M331" i="15" a="1"/>
  <c r="M331" i="15" s="1"/>
  <c r="N331" i="15" a="1"/>
  <c r="N331" i="15" s="1"/>
  <c r="P331" i="15" a="1"/>
  <c r="P331" i="15" s="1"/>
  <c r="Q331" i="15" a="1"/>
  <c r="Q331" i="15" s="1"/>
  <c r="C332" i="15" a="1"/>
  <c r="C332" i="15" s="1"/>
  <c r="D332" i="15" a="1"/>
  <c r="D332" i="15" s="1"/>
  <c r="E332" i="15" a="1"/>
  <c r="E332" i="15" s="1"/>
  <c r="F332" i="15" a="1"/>
  <c r="F332" i="15" s="1"/>
  <c r="I332" i="15" a="1"/>
  <c r="I332" i="15" s="1"/>
  <c r="J332" i="15" a="1"/>
  <c r="J332" i="15" s="1"/>
  <c r="M332" i="15" a="1"/>
  <c r="M332" i="15" s="1"/>
  <c r="N332" i="15" a="1"/>
  <c r="N332" i="15" s="1"/>
  <c r="P332" i="15" a="1"/>
  <c r="P332" i="15" s="1"/>
  <c r="Q332" i="15" a="1"/>
  <c r="Q332" i="15" s="1"/>
  <c r="C333" i="15" a="1"/>
  <c r="C333" i="15" s="1"/>
  <c r="D333" i="15" a="1"/>
  <c r="D333" i="15" s="1"/>
  <c r="E333" i="15" a="1"/>
  <c r="E333" i="15" s="1"/>
  <c r="F333" i="15" a="1"/>
  <c r="F333" i="15" s="1"/>
  <c r="I333" i="15" a="1"/>
  <c r="I333" i="15" s="1"/>
  <c r="J333" i="15" a="1"/>
  <c r="J333" i="15" s="1"/>
  <c r="M333" i="15" a="1"/>
  <c r="M333" i="15" s="1"/>
  <c r="N333" i="15" a="1"/>
  <c r="N333" i="15" s="1"/>
  <c r="P333" i="15" a="1"/>
  <c r="P333" i="15" s="1"/>
  <c r="Q333" i="15" a="1"/>
  <c r="Q333" i="15" s="1"/>
  <c r="C334" i="15" a="1"/>
  <c r="C334" i="15" s="1"/>
  <c r="D334" i="15" a="1"/>
  <c r="D334" i="15" s="1"/>
  <c r="E334" i="15" a="1"/>
  <c r="E334" i="15" s="1"/>
  <c r="F334" i="15" a="1"/>
  <c r="F334" i="15" s="1"/>
  <c r="I334" i="15" a="1"/>
  <c r="I334" i="15" s="1"/>
  <c r="J334" i="15" a="1"/>
  <c r="J334" i="15" s="1"/>
  <c r="M334" i="15" a="1"/>
  <c r="M334" i="15" s="1"/>
  <c r="N334" i="15" a="1"/>
  <c r="N334" i="15" s="1"/>
  <c r="P334" i="15" a="1"/>
  <c r="P334" i="15" s="1"/>
  <c r="Q334" i="15" a="1"/>
  <c r="Q334" i="15" s="1"/>
  <c r="C335" i="15" a="1"/>
  <c r="C335" i="15" s="1"/>
  <c r="D335" i="15" a="1"/>
  <c r="D335" i="15" s="1"/>
  <c r="E335" i="15" a="1"/>
  <c r="E335" i="15" s="1"/>
  <c r="F335" i="15" a="1"/>
  <c r="F335" i="15" s="1"/>
  <c r="I335" i="15" a="1"/>
  <c r="I335" i="15" s="1"/>
  <c r="J335" i="15" a="1"/>
  <c r="J335" i="15" s="1"/>
  <c r="M335" i="15" a="1"/>
  <c r="M335" i="15" s="1"/>
  <c r="N335" i="15" a="1"/>
  <c r="N335" i="15" s="1"/>
  <c r="P335" i="15" a="1"/>
  <c r="P335" i="15" s="1"/>
  <c r="Q335" i="15" a="1"/>
  <c r="Q335" i="15" s="1"/>
  <c r="C336" i="15" a="1"/>
  <c r="C336" i="15" s="1"/>
  <c r="D336" i="15" a="1"/>
  <c r="D336" i="15" s="1"/>
  <c r="E336" i="15" a="1"/>
  <c r="E336" i="15" s="1"/>
  <c r="F336" i="15" a="1"/>
  <c r="F336" i="15" s="1"/>
  <c r="I336" i="15" a="1"/>
  <c r="I336" i="15" s="1"/>
  <c r="J336" i="15" a="1"/>
  <c r="J336" i="15" s="1"/>
  <c r="M336" i="15" a="1"/>
  <c r="M336" i="15" s="1"/>
  <c r="N336" i="15" a="1"/>
  <c r="N336" i="15" s="1"/>
  <c r="P336" i="15" a="1"/>
  <c r="P336" i="15" s="1"/>
  <c r="Q336" i="15" a="1"/>
  <c r="Q336" i="15" s="1"/>
  <c r="C337" i="15" a="1"/>
  <c r="C337" i="15" s="1"/>
  <c r="D337" i="15" a="1"/>
  <c r="D337" i="15" s="1"/>
  <c r="E337" i="15" a="1"/>
  <c r="E337" i="15" s="1"/>
  <c r="F337" i="15" a="1"/>
  <c r="F337" i="15" s="1"/>
  <c r="I337" i="15" a="1"/>
  <c r="I337" i="15" s="1"/>
  <c r="J337" i="15" a="1"/>
  <c r="J337" i="15" s="1"/>
  <c r="M337" i="15" a="1"/>
  <c r="M337" i="15" s="1"/>
  <c r="N337" i="15" a="1"/>
  <c r="N337" i="15" s="1"/>
  <c r="P337" i="15" a="1"/>
  <c r="P337" i="15" s="1"/>
  <c r="Q337" i="15" a="1"/>
  <c r="Q337" i="15" s="1"/>
  <c r="C338" i="15" a="1"/>
  <c r="C338" i="15" s="1"/>
  <c r="D338" i="15" a="1"/>
  <c r="D338" i="15" s="1"/>
  <c r="E338" i="15" a="1"/>
  <c r="E338" i="15" s="1"/>
  <c r="F338" i="15" a="1"/>
  <c r="F338" i="15" s="1"/>
  <c r="I338" i="15" a="1"/>
  <c r="I338" i="15" s="1"/>
  <c r="J338" i="15" a="1"/>
  <c r="J338" i="15" s="1"/>
  <c r="M338" i="15" a="1"/>
  <c r="M338" i="15" s="1"/>
  <c r="N338" i="15" a="1"/>
  <c r="N338" i="15" s="1"/>
  <c r="P338" i="15" a="1"/>
  <c r="P338" i="15" s="1"/>
  <c r="Q338" i="15" a="1"/>
  <c r="Q338" i="15" s="1"/>
  <c r="C339" i="15" a="1"/>
  <c r="C339" i="15" s="1"/>
  <c r="D339" i="15" a="1"/>
  <c r="D339" i="15" s="1"/>
  <c r="E339" i="15" a="1"/>
  <c r="E339" i="15" s="1"/>
  <c r="F339" i="15" a="1"/>
  <c r="F339" i="15" s="1"/>
  <c r="I339" i="15" a="1"/>
  <c r="I339" i="15" s="1"/>
  <c r="J339" i="15" a="1"/>
  <c r="J339" i="15" s="1"/>
  <c r="M339" i="15" a="1"/>
  <c r="M339" i="15" s="1"/>
  <c r="N339" i="15" a="1"/>
  <c r="N339" i="15" s="1"/>
  <c r="P339" i="15" a="1"/>
  <c r="P339" i="15" s="1"/>
  <c r="Q339" i="15" a="1"/>
  <c r="Q339" i="15" s="1"/>
  <c r="C340" i="15" a="1"/>
  <c r="C340" i="15" s="1"/>
  <c r="D340" i="15" a="1"/>
  <c r="D340" i="15" s="1"/>
  <c r="E340" i="15" a="1"/>
  <c r="E340" i="15" s="1"/>
  <c r="F340" i="15" a="1"/>
  <c r="F340" i="15" s="1"/>
  <c r="I340" i="15" a="1"/>
  <c r="I340" i="15" s="1"/>
  <c r="J340" i="15" a="1"/>
  <c r="J340" i="15" s="1"/>
  <c r="M340" i="15" a="1"/>
  <c r="M340" i="15" s="1"/>
  <c r="N340" i="15" a="1"/>
  <c r="N340" i="15" s="1"/>
  <c r="P340" i="15" a="1"/>
  <c r="P340" i="15" s="1"/>
  <c r="Q340" i="15" a="1"/>
  <c r="Q340" i="15" s="1"/>
  <c r="C341" i="15" a="1"/>
  <c r="C341" i="15" s="1"/>
  <c r="D341" i="15" a="1"/>
  <c r="D341" i="15" s="1"/>
  <c r="E341" i="15" a="1"/>
  <c r="E341" i="15" s="1"/>
  <c r="F341" i="15" a="1"/>
  <c r="F341" i="15" s="1"/>
  <c r="I341" i="15" a="1"/>
  <c r="I341" i="15" s="1"/>
  <c r="J341" i="15" a="1"/>
  <c r="J341" i="15" s="1"/>
  <c r="M341" i="15" a="1"/>
  <c r="M341" i="15" s="1"/>
  <c r="N341" i="15" a="1"/>
  <c r="N341" i="15" s="1"/>
  <c r="P341" i="15" a="1"/>
  <c r="P341" i="15" s="1"/>
  <c r="Q341" i="15" a="1"/>
  <c r="Q341" i="15" s="1"/>
  <c r="C342" i="15" a="1"/>
  <c r="C342" i="15" s="1"/>
  <c r="D342" i="15" a="1"/>
  <c r="D342" i="15" s="1"/>
  <c r="E342" i="15" a="1"/>
  <c r="E342" i="15" s="1"/>
  <c r="F342" i="15" a="1"/>
  <c r="F342" i="15" s="1"/>
  <c r="I342" i="15" a="1"/>
  <c r="I342" i="15" s="1"/>
  <c r="J342" i="15" a="1"/>
  <c r="J342" i="15" s="1"/>
  <c r="M342" i="15" a="1"/>
  <c r="M342" i="15" s="1"/>
  <c r="N342" i="15" a="1"/>
  <c r="N342" i="15" s="1"/>
  <c r="P342" i="15" a="1"/>
  <c r="P342" i="15" s="1"/>
  <c r="Q342" i="15" a="1"/>
  <c r="Q342" i="15" s="1"/>
  <c r="C343" i="15" a="1"/>
  <c r="C343" i="15" s="1"/>
  <c r="D343" i="15" a="1"/>
  <c r="D343" i="15" s="1"/>
  <c r="E343" i="15" a="1"/>
  <c r="E343" i="15" s="1"/>
  <c r="F343" i="15" a="1"/>
  <c r="F343" i="15" s="1"/>
  <c r="I343" i="15" a="1"/>
  <c r="I343" i="15" s="1"/>
  <c r="J343" i="15" a="1"/>
  <c r="J343" i="15" s="1"/>
  <c r="M343" i="15" a="1"/>
  <c r="M343" i="15" s="1"/>
  <c r="N343" i="15" a="1"/>
  <c r="N343" i="15" s="1"/>
  <c r="P343" i="15" a="1"/>
  <c r="P343" i="15" s="1"/>
  <c r="Q343" i="15" a="1"/>
  <c r="Q343" i="15" s="1"/>
  <c r="C344" i="15" a="1"/>
  <c r="C344" i="15" s="1"/>
  <c r="D344" i="15" a="1"/>
  <c r="D344" i="15" s="1"/>
  <c r="E344" i="15" a="1"/>
  <c r="E344" i="15" s="1"/>
  <c r="F344" i="15" a="1"/>
  <c r="F344" i="15" s="1"/>
  <c r="I344" i="15" a="1"/>
  <c r="I344" i="15" s="1"/>
  <c r="J344" i="15" a="1"/>
  <c r="J344" i="15" s="1"/>
  <c r="M344" i="15" a="1"/>
  <c r="M344" i="15" s="1"/>
  <c r="N344" i="15" a="1"/>
  <c r="N344" i="15" s="1"/>
  <c r="P344" i="15" a="1"/>
  <c r="P344" i="15" s="1"/>
  <c r="Q344" i="15" a="1"/>
  <c r="Q344" i="15" s="1"/>
  <c r="C345" i="15" a="1"/>
  <c r="C345" i="15" s="1"/>
  <c r="D345" i="15" a="1"/>
  <c r="D345" i="15" s="1"/>
  <c r="E345" i="15" a="1"/>
  <c r="E345" i="15" s="1"/>
  <c r="F345" i="15" a="1"/>
  <c r="F345" i="15" s="1"/>
  <c r="I345" i="15" a="1"/>
  <c r="I345" i="15" s="1"/>
  <c r="J345" i="15" a="1"/>
  <c r="J345" i="15" s="1"/>
  <c r="M345" i="15" a="1"/>
  <c r="M345" i="15" s="1"/>
  <c r="N345" i="15" a="1"/>
  <c r="N345" i="15" s="1"/>
  <c r="P345" i="15" a="1"/>
  <c r="P345" i="15" s="1"/>
  <c r="Q345" i="15" a="1"/>
  <c r="Q345" i="15" s="1"/>
  <c r="C346" i="15" a="1"/>
  <c r="C346" i="15" s="1"/>
  <c r="D346" i="15" a="1"/>
  <c r="D346" i="15" s="1"/>
  <c r="E346" i="15" a="1"/>
  <c r="E346" i="15" s="1"/>
  <c r="F346" i="15" a="1"/>
  <c r="F346" i="15" s="1"/>
  <c r="I346" i="15" a="1"/>
  <c r="I346" i="15" s="1"/>
  <c r="J346" i="15" a="1"/>
  <c r="J346" i="15" s="1"/>
  <c r="M346" i="15" a="1"/>
  <c r="M346" i="15" s="1"/>
  <c r="N346" i="15" a="1"/>
  <c r="N346" i="15" s="1"/>
  <c r="P346" i="15" a="1"/>
  <c r="P346" i="15" s="1"/>
  <c r="Q346" i="15" a="1"/>
  <c r="Q346" i="15" s="1"/>
  <c r="C347" i="15" a="1"/>
  <c r="C347" i="15" s="1"/>
  <c r="D347" i="15" a="1"/>
  <c r="D347" i="15" s="1"/>
  <c r="E347" i="15" a="1"/>
  <c r="E347" i="15" s="1"/>
  <c r="F347" i="15" a="1"/>
  <c r="F347" i="15" s="1"/>
  <c r="I347" i="15" a="1"/>
  <c r="I347" i="15" s="1"/>
  <c r="J347" i="15" a="1"/>
  <c r="J347" i="15" s="1"/>
  <c r="M347" i="15" a="1"/>
  <c r="M347" i="15" s="1"/>
  <c r="N347" i="15" a="1"/>
  <c r="N347" i="15" s="1"/>
  <c r="P347" i="15" a="1"/>
  <c r="P347" i="15" s="1"/>
  <c r="Q347" i="15" a="1"/>
  <c r="Q347" i="15" s="1"/>
  <c r="C348" i="15" a="1"/>
  <c r="C348" i="15" s="1"/>
  <c r="D348" i="15" a="1"/>
  <c r="D348" i="15" s="1"/>
  <c r="E348" i="15" a="1"/>
  <c r="E348" i="15" s="1"/>
  <c r="F348" i="15" a="1"/>
  <c r="F348" i="15" s="1"/>
  <c r="I348" i="15" a="1"/>
  <c r="I348" i="15" s="1"/>
  <c r="J348" i="15" a="1"/>
  <c r="J348" i="15" s="1"/>
  <c r="M348" i="15" a="1"/>
  <c r="M348" i="15" s="1"/>
  <c r="N348" i="15" a="1"/>
  <c r="N348" i="15" s="1"/>
  <c r="P348" i="15" a="1"/>
  <c r="P348" i="15" s="1"/>
  <c r="Q348" i="15" a="1"/>
  <c r="Q348" i="15" s="1"/>
  <c r="C349" i="15" a="1"/>
  <c r="C349" i="15" s="1"/>
  <c r="D349" i="15" a="1"/>
  <c r="D349" i="15" s="1"/>
  <c r="E349" i="15" a="1"/>
  <c r="E349" i="15" s="1"/>
  <c r="F349" i="15" a="1"/>
  <c r="F349" i="15" s="1"/>
  <c r="I349" i="15" a="1"/>
  <c r="I349" i="15" s="1"/>
  <c r="J349" i="15" a="1"/>
  <c r="J349" i="15" s="1"/>
  <c r="M349" i="15" a="1"/>
  <c r="M349" i="15" s="1"/>
  <c r="N349" i="15" a="1"/>
  <c r="N349" i="15" s="1"/>
  <c r="P349" i="15" a="1"/>
  <c r="P349" i="15" s="1"/>
  <c r="Q349" i="15" a="1"/>
  <c r="Q349" i="15" s="1"/>
  <c r="C350" i="15" a="1"/>
  <c r="C350" i="15" s="1"/>
  <c r="D350" i="15" a="1"/>
  <c r="D350" i="15" s="1"/>
  <c r="E350" i="15" a="1"/>
  <c r="E350" i="15" s="1"/>
  <c r="F350" i="15" a="1"/>
  <c r="F350" i="15" s="1"/>
  <c r="I350" i="15" a="1"/>
  <c r="I350" i="15" s="1"/>
  <c r="J350" i="15" a="1"/>
  <c r="J350" i="15" s="1"/>
  <c r="M350" i="15" a="1"/>
  <c r="M350" i="15" s="1"/>
  <c r="N350" i="15" a="1"/>
  <c r="N350" i="15" s="1"/>
  <c r="P350" i="15" a="1"/>
  <c r="P350" i="15" s="1"/>
  <c r="Q350" i="15" a="1"/>
  <c r="Q350" i="15" s="1"/>
  <c r="C351" i="15" a="1"/>
  <c r="C351" i="15" s="1"/>
  <c r="D351" i="15" a="1"/>
  <c r="D351" i="15" s="1"/>
  <c r="E351" i="15" a="1"/>
  <c r="E351" i="15" s="1"/>
  <c r="F351" i="15" a="1"/>
  <c r="F351" i="15" s="1"/>
  <c r="I351" i="15" a="1"/>
  <c r="I351" i="15" s="1"/>
  <c r="J351" i="15" a="1"/>
  <c r="J351" i="15" s="1"/>
  <c r="M351" i="15" a="1"/>
  <c r="M351" i="15" s="1"/>
  <c r="N351" i="15" a="1"/>
  <c r="N351" i="15" s="1"/>
  <c r="P351" i="15" a="1"/>
  <c r="P351" i="15" s="1"/>
  <c r="Q351" i="15" a="1"/>
  <c r="Q351" i="15" s="1"/>
  <c r="C352" i="15" a="1"/>
  <c r="C352" i="15" s="1"/>
  <c r="D352" i="15" a="1"/>
  <c r="D352" i="15" s="1"/>
  <c r="E352" i="15" a="1"/>
  <c r="E352" i="15" s="1"/>
  <c r="F352" i="15" a="1"/>
  <c r="F352" i="15" s="1"/>
  <c r="I352" i="15" a="1"/>
  <c r="I352" i="15" s="1"/>
  <c r="J352" i="15" a="1"/>
  <c r="J352" i="15" s="1"/>
  <c r="M352" i="15" a="1"/>
  <c r="M352" i="15" s="1"/>
  <c r="N352" i="15" a="1"/>
  <c r="N352" i="15" s="1"/>
  <c r="P352" i="15" a="1"/>
  <c r="P352" i="15" s="1"/>
  <c r="Q352" i="15" a="1"/>
  <c r="Q352" i="15" s="1"/>
  <c r="C353" i="15" a="1"/>
  <c r="C353" i="15" s="1"/>
  <c r="D353" i="15" a="1"/>
  <c r="D353" i="15" s="1"/>
  <c r="E353" i="15" a="1"/>
  <c r="E353" i="15" s="1"/>
  <c r="F353" i="15" a="1"/>
  <c r="F353" i="15" s="1"/>
  <c r="I353" i="15" a="1"/>
  <c r="I353" i="15" s="1"/>
  <c r="J353" i="15" a="1"/>
  <c r="J353" i="15" s="1"/>
  <c r="M353" i="15" a="1"/>
  <c r="M353" i="15" s="1"/>
  <c r="N353" i="15" a="1"/>
  <c r="N353" i="15" s="1"/>
  <c r="P353" i="15" a="1"/>
  <c r="P353" i="15" s="1"/>
  <c r="Q353" i="15" a="1"/>
  <c r="Q353" i="15" s="1"/>
  <c r="C354" i="15" a="1"/>
  <c r="C354" i="15" s="1"/>
  <c r="D354" i="15" a="1"/>
  <c r="D354" i="15" s="1"/>
  <c r="E354" i="15" a="1"/>
  <c r="E354" i="15" s="1"/>
  <c r="F354" i="15" a="1"/>
  <c r="F354" i="15" s="1"/>
  <c r="I354" i="15" a="1"/>
  <c r="I354" i="15" s="1"/>
  <c r="J354" i="15" a="1"/>
  <c r="J354" i="15" s="1"/>
  <c r="M354" i="15" a="1"/>
  <c r="M354" i="15" s="1"/>
  <c r="N354" i="15" a="1"/>
  <c r="N354" i="15" s="1"/>
  <c r="P354" i="15" a="1"/>
  <c r="P354" i="15" s="1"/>
  <c r="Q354" i="15" a="1"/>
  <c r="Q354" i="15" s="1"/>
  <c r="C355" i="15" a="1"/>
  <c r="C355" i="15" s="1"/>
  <c r="D355" i="15" a="1"/>
  <c r="D355" i="15" s="1"/>
  <c r="E355" i="15" a="1"/>
  <c r="E355" i="15" s="1"/>
  <c r="F355" i="15" a="1"/>
  <c r="F355" i="15" s="1"/>
  <c r="I355" i="15" a="1"/>
  <c r="I355" i="15" s="1"/>
  <c r="J355" i="15" a="1"/>
  <c r="J355" i="15" s="1"/>
  <c r="M355" i="15" a="1"/>
  <c r="M355" i="15" s="1"/>
  <c r="N355" i="15" a="1"/>
  <c r="N355" i="15" s="1"/>
  <c r="P355" i="15" a="1"/>
  <c r="P355" i="15" s="1"/>
  <c r="Q355" i="15" a="1"/>
  <c r="Q355" i="15" s="1"/>
  <c r="Q327" i="15" a="1"/>
  <c r="Q327" i="15" s="1"/>
  <c r="P327" i="15" a="1"/>
  <c r="P327" i="15" s="1"/>
  <c r="N327" i="15" a="1"/>
  <c r="N327" i="15" s="1"/>
  <c r="M327" i="15" a="1"/>
  <c r="M327" i="15" s="1"/>
  <c r="J327" i="15" a="1"/>
  <c r="J327" i="15" s="1"/>
  <c r="I327" i="15" a="1"/>
  <c r="I327" i="15" s="1"/>
  <c r="F327" i="15" a="1"/>
  <c r="F327" i="15" s="1"/>
  <c r="E327" i="15" a="1"/>
  <c r="E327" i="15" s="1"/>
  <c r="D327" i="15" a="1"/>
  <c r="D327" i="15" s="1"/>
  <c r="C327" i="15" a="1"/>
  <c r="C327" i="15" s="1"/>
  <c r="C292" i="15" a="1"/>
  <c r="C292" i="15" s="1"/>
  <c r="D292" i="15" a="1"/>
  <c r="D292" i="15" s="1"/>
  <c r="E292" i="15" a="1"/>
  <c r="E292" i="15" s="1"/>
  <c r="F292" i="15" a="1"/>
  <c r="F292" i="15" s="1"/>
  <c r="I292" i="15" a="1"/>
  <c r="I292" i="15" s="1"/>
  <c r="J292" i="15" a="1"/>
  <c r="J292" i="15" s="1"/>
  <c r="M292" i="15" a="1"/>
  <c r="M292" i="15" s="1"/>
  <c r="N292" i="15" a="1"/>
  <c r="N292" i="15" s="1"/>
  <c r="P292" i="15" a="1"/>
  <c r="P292" i="15" s="1"/>
  <c r="Q292" i="15" a="1"/>
  <c r="Q292" i="15" s="1"/>
  <c r="C293" i="15" a="1"/>
  <c r="C293" i="15" s="1"/>
  <c r="D293" i="15" a="1"/>
  <c r="D293" i="15" s="1"/>
  <c r="E293" i="15" a="1"/>
  <c r="E293" i="15" s="1"/>
  <c r="F293" i="15" a="1"/>
  <c r="F293" i="15" s="1"/>
  <c r="I293" i="15" a="1"/>
  <c r="I293" i="15" s="1"/>
  <c r="J293" i="15" a="1"/>
  <c r="J293" i="15" s="1"/>
  <c r="M293" i="15" a="1"/>
  <c r="M293" i="15" s="1"/>
  <c r="N293" i="15" a="1"/>
  <c r="N293" i="15" s="1"/>
  <c r="P293" i="15" a="1"/>
  <c r="P293" i="15" s="1"/>
  <c r="Q293" i="15" a="1"/>
  <c r="Q293" i="15" s="1"/>
  <c r="C294" i="15" a="1"/>
  <c r="C294" i="15" s="1"/>
  <c r="D294" i="15" a="1"/>
  <c r="D294" i="15" s="1"/>
  <c r="E294" i="15" a="1"/>
  <c r="E294" i="15" s="1"/>
  <c r="F294" i="15" a="1"/>
  <c r="F294" i="15" s="1"/>
  <c r="I294" i="15" a="1"/>
  <c r="I294" i="15" s="1"/>
  <c r="J294" i="15" a="1"/>
  <c r="J294" i="15" s="1"/>
  <c r="M294" i="15" a="1"/>
  <c r="M294" i="15" s="1"/>
  <c r="N294" i="15" a="1"/>
  <c r="N294" i="15" s="1"/>
  <c r="P294" i="15" a="1"/>
  <c r="P294" i="15" s="1"/>
  <c r="Q294" i="15" a="1"/>
  <c r="Q294" i="15" s="1"/>
  <c r="C295" i="15" a="1"/>
  <c r="C295" i="15" s="1"/>
  <c r="D295" i="15" a="1"/>
  <c r="D295" i="15" s="1"/>
  <c r="E295" i="15" a="1"/>
  <c r="E295" i="15" s="1"/>
  <c r="F295" i="15" a="1"/>
  <c r="F295" i="15" s="1"/>
  <c r="I295" i="15" a="1"/>
  <c r="I295" i="15" s="1"/>
  <c r="J295" i="15" a="1"/>
  <c r="J295" i="15" s="1"/>
  <c r="M295" i="15" a="1"/>
  <c r="M295" i="15" s="1"/>
  <c r="N295" i="15" a="1"/>
  <c r="N295" i="15" s="1"/>
  <c r="P295" i="15" a="1"/>
  <c r="P295" i="15" s="1"/>
  <c r="Q295" i="15" a="1"/>
  <c r="Q295" i="15" s="1"/>
  <c r="C296" i="15" a="1"/>
  <c r="C296" i="15" s="1"/>
  <c r="D296" i="15" a="1"/>
  <c r="D296" i="15" s="1"/>
  <c r="E296" i="15" a="1"/>
  <c r="E296" i="15" s="1"/>
  <c r="F296" i="15" a="1"/>
  <c r="F296" i="15" s="1"/>
  <c r="I296" i="15" a="1"/>
  <c r="I296" i="15" s="1"/>
  <c r="J296" i="15" a="1"/>
  <c r="J296" i="15" s="1"/>
  <c r="M296" i="15" a="1"/>
  <c r="M296" i="15" s="1"/>
  <c r="N296" i="15" a="1"/>
  <c r="N296" i="15" s="1"/>
  <c r="P296" i="15" a="1"/>
  <c r="P296" i="15" s="1"/>
  <c r="Q296" i="15" a="1"/>
  <c r="Q296" i="15" s="1"/>
  <c r="C297" i="15" a="1"/>
  <c r="C297" i="15" s="1"/>
  <c r="D297" i="15" a="1"/>
  <c r="D297" i="15" s="1"/>
  <c r="E297" i="15" a="1"/>
  <c r="E297" i="15" s="1"/>
  <c r="F297" i="15" a="1"/>
  <c r="F297" i="15" s="1"/>
  <c r="I297" i="15" a="1"/>
  <c r="I297" i="15" s="1"/>
  <c r="J297" i="15" a="1"/>
  <c r="J297" i="15" s="1"/>
  <c r="M297" i="15" a="1"/>
  <c r="M297" i="15" s="1"/>
  <c r="N297" i="15" a="1"/>
  <c r="N297" i="15" s="1"/>
  <c r="P297" i="15" a="1"/>
  <c r="P297" i="15" s="1"/>
  <c r="Q297" i="15" a="1"/>
  <c r="Q297" i="15" s="1"/>
  <c r="C298" i="15" a="1"/>
  <c r="C298" i="15" s="1"/>
  <c r="D298" i="15" a="1"/>
  <c r="D298" i="15" s="1"/>
  <c r="E298" i="15" a="1"/>
  <c r="E298" i="15" s="1"/>
  <c r="F298" i="15" a="1"/>
  <c r="F298" i="15" s="1"/>
  <c r="I298" i="15" a="1"/>
  <c r="I298" i="15" s="1"/>
  <c r="J298" i="15" a="1"/>
  <c r="J298" i="15" s="1"/>
  <c r="M298" i="15" a="1"/>
  <c r="M298" i="15" s="1"/>
  <c r="N298" i="15" a="1"/>
  <c r="N298" i="15" s="1"/>
  <c r="P298" i="15" a="1"/>
  <c r="P298" i="15" s="1"/>
  <c r="Q298" i="15" a="1"/>
  <c r="Q298" i="15" s="1"/>
  <c r="C299" i="15" a="1"/>
  <c r="C299" i="15" s="1"/>
  <c r="D299" i="15" a="1"/>
  <c r="D299" i="15" s="1"/>
  <c r="E299" i="15" a="1"/>
  <c r="E299" i="15" s="1"/>
  <c r="F299" i="15" a="1"/>
  <c r="F299" i="15" s="1"/>
  <c r="I299" i="15" a="1"/>
  <c r="I299" i="15" s="1"/>
  <c r="J299" i="15" a="1"/>
  <c r="J299" i="15" s="1"/>
  <c r="M299" i="15" a="1"/>
  <c r="M299" i="15" s="1"/>
  <c r="N299" i="15" a="1"/>
  <c r="N299" i="15" s="1"/>
  <c r="P299" i="15" a="1"/>
  <c r="P299" i="15" s="1"/>
  <c r="Q299" i="15" a="1"/>
  <c r="Q299" i="15" s="1"/>
  <c r="C300" i="15" a="1"/>
  <c r="C300" i="15" s="1"/>
  <c r="D300" i="15" a="1"/>
  <c r="D300" i="15" s="1"/>
  <c r="E300" i="15" a="1"/>
  <c r="E300" i="15" s="1"/>
  <c r="F300" i="15" a="1"/>
  <c r="F300" i="15" s="1"/>
  <c r="I300" i="15" a="1"/>
  <c r="I300" i="15" s="1"/>
  <c r="J300" i="15" a="1"/>
  <c r="J300" i="15" s="1"/>
  <c r="M300" i="15" a="1"/>
  <c r="M300" i="15" s="1"/>
  <c r="N300" i="15" a="1"/>
  <c r="N300" i="15" s="1"/>
  <c r="P300" i="15" a="1"/>
  <c r="P300" i="15" s="1"/>
  <c r="Q300" i="15" a="1"/>
  <c r="Q300" i="15" s="1"/>
  <c r="C301" i="15" a="1"/>
  <c r="C301" i="15" s="1"/>
  <c r="D301" i="15" a="1"/>
  <c r="D301" i="15" s="1"/>
  <c r="E301" i="15" a="1"/>
  <c r="E301" i="15" s="1"/>
  <c r="F301" i="15" a="1"/>
  <c r="F301" i="15" s="1"/>
  <c r="I301" i="15" a="1"/>
  <c r="I301" i="15" s="1"/>
  <c r="J301" i="15" a="1"/>
  <c r="J301" i="15" s="1"/>
  <c r="M301" i="15" a="1"/>
  <c r="M301" i="15" s="1"/>
  <c r="N301" i="15" a="1"/>
  <c r="N301" i="15" s="1"/>
  <c r="P301" i="15" a="1"/>
  <c r="P301" i="15" s="1"/>
  <c r="Q301" i="15" a="1"/>
  <c r="Q301" i="15" s="1"/>
  <c r="C302" i="15" a="1"/>
  <c r="C302" i="15" s="1"/>
  <c r="D302" i="15" a="1"/>
  <c r="D302" i="15" s="1"/>
  <c r="E302" i="15" a="1"/>
  <c r="E302" i="15" s="1"/>
  <c r="F302" i="15" a="1"/>
  <c r="F302" i="15" s="1"/>
  <c r="I302" i="15" a="1"/>
  <c r="I302" i="15" s="1"/>
  <c r="J302" i="15" a="1"/>
  <c r="J302" i="15" s="1"/>
  <c r="M302" i="15" a="1"/>
  <c r="M302" i="15" s="1"/>
  <c r="N302" i="15" a="1"/>
  <c r="N302" i="15" s="1"/>
  <c r="P302" i="15" a="1"/>
  <c r="P302" i="15" s="1"/>
  <c r="Q302" i="15" a="1"/>
  <c r="Q302" i="15" s="1"/>
  <c r="C303" i="15" a="1"/>
  <c r="C303" i="15" s="1"/>
  <c r="D303" i="15" a="1"/>
  <c r="D303" i="15" s="1"/>
  <c r="E303" i="15" a="1"/>
  <c r="E303" i="15" s="1"/>
  <c r="F303" i="15" a="1"/>
  <c r="F303" i="15" s="1"/>
  <c r="I303" i="15" a="1"/>
  <c r="I303" i="15" s="1"/>
  <c r="J303" i="15" a="1"/>
  <c r="J303" i="15" s="1"/>
  <c r="M303" i="15" a="1"/>
  <c r="M303" i="15" s="1"/>
  <c r="N303" i="15" a="1"/>
  <c r="N303" i="15" s="1"/>
  <c r="P303" i="15" a="1"/>
  <c r="P303" i="15" s="1"/>
  <c r="Q303" i="15" a="1"/>
  <c r="Q303" i="15" s="1"/>
  <c r="C304" i="15" a="1"/>
  <c r="C304" i="15" s="1"/>
  <c r="D304" i="15" a="1"/>
  <c r="D304" i="15" s="1"/>
  <c r="E304" i="15" a="1"/>
  <c r="E304" i="15" s="1"/>
  <c r="F304" i="15" a="1"/>
  <c r="F304" i="15" s="1"/>
  <c r="I304" i="15" a="1"/>
  <c r="I304" i="15" s="1"/>
  <c r="J304" i="15" a="1"/>
  <c r="J304" i="15" s="1"/>
  <c r="M304" i="15" a="1"/>
  <c r="M304" i="15" s="1"/>
  <c r="N304" i="15" a="1"/>
  <c r="N304" i="15" s="1"/>
  <c r="P304" i="15" a="1"/>
  <c r="P304" i="15" s="1"/>
  <c r="Q304" i="15" a="1"/>
  <c r="Q304" i="15" s="1"/>
  <c r="C305" i="15" a="1"/>
  <c r="C305" i="15" s="1"/>
  <c r="D305" i="15" a="1"/>
  <c r="D305" i="15" s="1"/>
  <c r="E305" i="15" a="1"/>
  <c r="E305" i="15" s="1"/>
  <c r="F305" i="15" a="1"/>
  <c r="F305" i="15" s="1"/>
  <c r="I305" i="15" a="1"/>
  <c r="I305" i="15" s="1"/>
  <c r="J305" i="15" a="1"/>
  <c r="J305" i="15" s="1"/>
  <c r="M305" i="15" a="1"/>
  <c r="M305" i="15" s="1"/>
  <c r="N305" i="15" a="1"/>
  <c r="N305" i="15" s="1"/>
  <c r="P305" i="15" a="1"/>
  <c r="P305" i="15" s="1"/>
  <c r="Q305" i="15" a="1"/>
  <c r="Q305" i="15" s="1"/>
  <c r="C306" i="15" a="1"/>
  <c r="C306" i="15" s="1"/>
  <c r="D306" i="15" a="1"/>
  <c r="D306" i="15" s="1"/>
  <c r="E306" i="15" a="1"/>
  <c r="E306" i="15" s="1"/>
  <c r="F306" i="15" a="1"/>
  <c r="F306" i="15" s="1"/>
  <c r="I306" i="15" a="1"/>
  <c r="I306" i="15" s="1"/>
  <c r="J306" i="15" a="1"/>
  <c r="J306" i="15" s="1"/>
  <c r="M306" i="15" a="1"/>
  <c r="M306" i="15" s="1"/>
  <c r="N306" i="15" a="1"/>
  <c r="N306" i="15" s="1"/>
  <c r="P306" i="15" a="1"/>
  <c r="P306" i="15" s="1"/>
  <c r="Q306" i="15" a="1"/>
  <c r="Q306" i="15" s="1"/>
  <c r="C307" i="15" a="1"/>
  <c r="C307" i="15" s="1"/>
  <c r="D307" i="15" a="1"/>
  <c r="D307" i="15" s="1"/>
  <c r="E307" i="15" a="1"/>
  <c r="E307" i="15" s="1"/>
  <c r="F307" i="15" a="1"/>
  <c r="F307" i="15" s="1"/>
  <c r="I307" i="15" a="1"/>
  <c r="I307" i="15" s="1"/>
  <c r="J307" i="15" a="1"/>
  <c r="J307" i="15" s="1"/>
  <c r="M307" i="15" a="1"/>
  <c r="M307" i="15" s="1"/>
  <c r="N307" i="15" a="1"/>
  <c r="N307" i="15" s="1"/>
  <c r="P307" i="15" a="1"/>
  <c r="P307" i="15" s="1"/>
  <c r="Q307" i="15" a="1"/>
  <c r="Q307" i="15" s="1"/>
  <c r="C308" i="15" a="1"/>
  <c r="C308" i="15" s="1"/>
  <c r="D308" i="15" a="1"/>
  <c r="D308" i="15" s="1"/>
  <c r="E308" i="15" a="1"/>
  <c r="E308" i="15" s="1"/>
  <c r="F308" i="15" a="1"/>
  <c r="F308" i="15" s="1"/>
  <c r="I308" i="15" a="1"/>
  <c r="I308" i="15" s="1"/>
  <c r="J308" i="15" a="1"/>
  <c r="J308" i="15" s="1"/>
  <c r="M308" i="15" a="1"/>
  <c r="M308" i="15" s="1"/>
  <c r="N308" i="15" a="1"/>
  <c r="N308" i="15" s="1"/>
  <c r="P308" i="15" a="1"/>
  <c r="P308" i="15" s="1"/>
  <c r="Q308" i="15" a="1"/>
  <c r="Q308" i="15" s="1"/>
  <c r="C309" i="15" a="1"/>
  <c r="C309" i="15" s="1"/>
  <c r="D309" i="15" a="1"/>
  <c r="D309" i="15" s="1"/>
  <c r="E309" i="15" a="1"/>
  <c r="E309" i="15" s="1"/>
  <c r="F309" i="15" a="1"/>
  <c r="F309" i="15" s="1"/>
  <c r="I309" i="15" a="1"/>
  <c r="I309" i="15" s="1"/>
  <c r="J309" i="15" a="1"/>
  <c r="J309" i="15" s="1"/>
  <c r="M309" i="15" a="1"/>
  <c r="M309" i="15" s="1"/>
  <c r="N309" i="15" a="1"/>
  <c r="N309" i="15" s="1"/>
  <c r="P309" i="15" a="1"/>
  <c r="P309" i="15" s="1"/>
  <c r="Q309" i="15" a="1"/>
  <c r="Q309" i="15" s="1"/>
  <c r="C310" i="15" a="1"/>
  <c r="C310" i="15" s="1"/>
  <c r="D310" i="15" a="1"/>
  <c r="D310" i="15" s="1"/>
  <c r="E310" i="15" a="1"/>
  <c r="E310" i="15" s="1"/>
  <c r="F310" i="15" a="1"/>
  <c r="F310" i="15" s="1"/>
  <c r="I310" i="15" a="1"/>
  <c r="I310" i="15" s="1"/>
  <c r="J310" i="15" a="1"/>
  <c r="J310" i="15" s="1"/>
  <c r="M310" i="15" a="1"/>
  <c r="M310" i="15" s="1"/>
  <c r="N310" i="15" a="1"/>
  <c r="N310" i="15" s="1"/>
  <c r="P310" i="15" a="1"/>
  <c r="P310" i="15" s="1"/>
  <c r="Q310" i="15" a="1"/>
  <c r="Q310" i="15" s="1"/>
  <c r="C311" i="15" a="1"/>
  <c r="C311" i="15" s="1"/>
  <c r="D311" i="15" a="1"/>
  <c r="D311" i="15" s="1"/>
  <c r="E311" i="15" a="1"/>
  <c r="E311" i="15" s="1"/>
  <c r="F311" i="15" a="1"/>
  <c r="F311" i="15" s="1"/>
  <c r="I311" i="15" a="1"/>
  <c r="I311" i="15" s="1"/>
  <c r="J311" i="15" a="1"/>
  <c r="J311" i="15" s="1"/>
  <c r="M311" i="15" a="1"/>
  <c r="M311" i="15" s="1"/>
  <c r="N311" i="15" a="1"/>
  <c r="N311" i="15" s="1"/>
  <c r="P311" i="15" a="1"/>
  <c r="P311" i="15" s="1"/>
  <c r="Q311" i="15" a="1"/>
  <c r="Q311" i="15" s="1"/>
  <c r="C312" i="15" a="1"/>
  <c r="C312" i="15" s="1"/>
  <c r="D312" i="15" a="1"/>
  <c r="D312" i="15" s="1"/>
  <c r="E312" i="15" a="1"/>
  <c r="E312" i="15" s="1"/>
  <c r="F312" i="15" a="1"/>
  <c r="F312" i="15" s="1"/>
  <c r="I312" i="15" a="1"/>
  <c r="I312" i="15" s="1"/>
  <c r="J312" i="15" a="1"/>
  <c r="J312" i="15" s="1"/>
  <c r="M312" i="15" a="1"/>
  <c r="M312" i="15" s="1"/>
  <c r="N312" i="15" a="1"/>
  <c r="N312" i="15" s="1"/>
  <c r="P312" i="15" a="1"/>
  <c r="P312" i="15" s="1"/>
  <c r="Q312" i="15" a="1"/>
  <c r="Q312" i="15" s="1"/>
  <c r="C313" i="15" a="1"/>
  <c r="C313" i="15" s="1"/>
  <c r="D313" i="15" a="1"/>
  <c r="D313" i="15" s="1"/>
  <c r="E313" i="15" a="1"/>
  <c r="E313" i="15" s="1"/>
  <c r="F313" i="15" a="1"/>
  <c r="F313" i="15" s="1"/>
  <c r="I313" i="15" a="1"/>
  <c r="I313" i="15" s="1"/>
  <c r="J313" i="15" a="1"/>
  <c r="J313" i="15" s="1"/>
  <c r="M313" i="15" a="1"/>
  <c r="M313" i="15" s="1"/>
  <c r="N313" i="15" a="1"/>
  <c r="N313" i="15" s="1"/>
  <c r="P313" i="15" a="1"/>
  <c r="P313" i="15" s="1"/>
  <c r="Q313" i="15" a="1"/>
  <c r="Q313" i="15" s="1"/>
  <c r="C314" i="15" a="1"/>
  <c r="C314" i="15" s="1"/>
  <c r="D314" i="15" a="1"/>
  <c r="D314" i="15" s="1"/>
  <c r="E314" i="15" a="1"/>
  <c r="E314" i="15" s="1"/>
  <c r="F314" i="15" a="1"/>
  <c r="F314" i="15" s="1"/>
  <c r="I314" i="15" a="1"/>
  <c r="I314" i="15" s="1"/>
  <c r="J314" i="15" a="1"/>
  <c r="J314" i="15" s="1"/>
  <c r="M314" i="15" a="1"/>
  <c r="M314" i="15" s="1"/>
  <c r="N314" i="15" a="1"/>
  <c r="N314" i="15" s="1"/>
  <c r="P314" i="15" a="1"/>
  <c r="P314" i="15" s="1"/>
  <c r="Q314" i="15" a="1"/>
  <c r="Q314" i="15" s="1"/>
  <c r="C315" i="15" a="1"/>
  <c r="C315" i="15" s="1"/>
  <c r="D315" i="15" a="1"/>
  <c r="D315" i="15" s="1"/>
  <c r="E315" i="15" a="1"/>
  <c r="E315" i="15" s="1"/>
  <c r="F315" i="15" a="1"/>
  <c r="F315" i="15" s="1"/>
  <c r="I315" i="15" a="1"/>
  <c r="I315" i="15" s="1"/>
  <c r="J315" i="15" a="1"/>
  <c r="J315" i="15" s="1"/>
  <c r="M315" i="15" a="1"/>
  <c r="M315" i="15" s="1"/>
  <c r="N315" i="15" a="1"/>
  <c r="N315" i="15" s="1"/>
  <c r="P315" i="15" a="1"/>
  <c r="P315" i="15" s="1"/>
  <c r="Q315" i="15" a="1"/>
  <c r="Q315" i="15" s="1"/>
  <c r="C316" i="15" a="1"/>
  <c r="C316" i="15" s="1"/>
  <c r="D316" i="15" a="1"/>
  <c r="D316" i="15" s="1"/>
  <c r="E316" i="15" a="1"/>
  <c r="E316" i="15" s="1"/>
  <c r="F316" i="15" a="1"/>
  <c r="F316" i="15" s="1"/>
  <c r="I316" i="15" a="1"/>
  <c r="I316" i="15" s="1"/>
  <c r="J316" i="15" a="1"/>
  <c r="J316" i="15" s="1"/>
  <c r="M316" i="15" a="1"/>
  <c r="M316" i="15" s="1"/>
  <c r="N316" i="15" a="1"/>
  <c r="N316" i="15" s="1"/>
  <c r="P316" i="15" a="1"/>
  <c r="P316" i="15" s="1"/>
  <c r="Q316" i="15" a="1"/>
  <c r="Q316" i="15" s="1"/>
  <c r="D317" i="15" a="1"/>
  <c r="D317" i="15" s="1"/>
  <c r="E317" i="15" a="1"/>
  <c r="E317" i="15" s="1"/>
  <c r="F317" i="15" a="1"/>
  <c r="F317" i="15" s="1"/>
  <c r="I317" i="15" a="1"/>
  <c r="I317" i="15" s="1"/>
  <c r="J317" i="15" a="1"/>
  <c r="J317" i="15" s="1"/>
  <c r="M317" i="15" a="1"/>
  <c r="M317" i="15" s="1"/>
  <c r="N317" i="15" a="1"/>
  <c r="N317" i="15" s="1"/>
  <c r="P317" i="15" a="1"/>
  <c r="P317" i="15" s="1"/>
  <c r="Q317" i="15" a="1"/>
  <c r="Q317" i="15" s="1"/>
  <c r="C318" i="15" a="1"/>
  <c r="C318" i="15" s="1"/>
  <c r="D318" i="15" a="1"/>
  <c r="D318" i="15" s="1"/>
  <c r="E318" i="15" a="1"/>
  <c r="E318" i="15" s="1"/>
  <c r="F318" i="15" a="1"/>
  <c r="F318" i="15" s="1"/>
  <c r="I318" i="15" a="1"/>
  <c r="I318" i="15" s="1"/>
  <c r="J318" i="15" a="1"/>
  <c r="J318" i="15" s="1"/>
  <c r="M318" i="15" a="1"/>
  <c r="M318" i="15" s="1"/>
  <c r="N318" i="15" a="1"/>
  <c r="N318" i="15" s="1"/>
  <c r="P318" i="15" a="1"/>
  <c r="P318" i="15" s="1"/>
  <c r="Q318" i="15" a="1"/>
  <c r="Q318" i="15" s="1"/>
  <c r="C319" i="15" a="1"/>
  <c r="C319" i="15" s="1"/>
  <c r="D319" i="15" a="1"/>
  <c r="D319" i="15" s="1"/>
  <c r="E319" i="15" a="1"/>
  <c r="E319" i="15" s="1"/>
  <c r="F319" i="15" a="1"/>
  <c r="F319" i="15" s="1"/>
  <c r="I319" i="15" a="1"/>
  <c r="I319" i="15" s="1"/>
  <c r="J319" i="15" a="1"/>
  <c r="J319" i="15" s="1"/>
  <c r="M319" i="15" a="1"/>
  <c r="M319" i="15" s="1"/>
  <c r="N319" i="15" a="1"/>
  <c r="N319" i="15" s="1"/>
  <c r="P319" i="15" a="1"/>
  <c r="P319" i="15" s="1"/>
  <c r="Q319" i="15" a="1"/>
  <c r="Q319" i="15" s="1"/>
  <c r="C320" i="15" a="1"/>
  <c r="C320" i="15" s="1"/>
  <c r="D320" i="15" a="1"/>
  <c r="D320" i="15" s="1"/>
  <c r="E320" i="15" a="1"/>
  <c r="E320" i="15" s="1"/>
  <c r="F320" i="15" a="1"/>
  <c r="F320" i="15" s="1"/>
  <c r="I320" i="15" a="1"/>
  <c r="I320" i="15" s="1"/>
  <c r="J320" i="15" a="1"/>
  <c r="J320" i="15" s="1"/>
  <c r="M320" i="15" a="1"/>
  <c r="M320" i="15" s="1"/>
  <c r="N320" i="15" a="1"/>
  <c r="N320" i="15" s="1"/>
  <c r="P320" i="15" a="1"/>
  <c r="P320" i="15" s="1"/>
  <c r="Q320" i="15" a="1"/>
  <c r="Q320" i="15" s="1"/>
  <c r="C321" i="15" a="1"/>
  <c r="C321" i="15" s="1"/>
  <c r="D321" i="15" a="1"/>
  <c r="D321" i="15" s="1"/>
  <c r="E321" i="15" a="1"/>
  <c r="E321" i="15" s="1"/>
  <c r="F321" i="15" a="1"/>
  <c r="F321" i="15" s="1"/>
  <c r="I321" i="15" a="1"/>
  <c r="I321" i="15" s="1"/>
  <c r="J321" i="15" a="1"/>
  <c r="J321" i="15" s="1"/>
  <c r="M321" i="15" a="1"/>
  <c r="M321" i="15" s="1"/>
  <c r="N321" i="15" a="1"/>
  <c r="N321" i="15" s="1"/>
  <c r="P321" i="15" a="1"/>
  <c r="P321" i="15" s="1"/>
  <c r="Q321" i="15" a="1"/>
  <c r="Q321" i="15" s="1"/>
  <c r="Q291" i="15" a="1"/>
  <c r="Q291" i="15" s="1"/>
  <c r="P291" i="15" a="1"/>
  <c r="P291" i="15" s="1"/>
  <c r="N291" i="15" a="1"/>
  <c r="N291" i="15" s="1"/>
  <c r="M291" i="15" a="1"/>
  <c r="M291" i="15" s="1"/>
  <c r="J291" i="15" a="1"/>
  <c r="J291" i="15" s="1"/>
  <c r="I291" i="15" a="1"/>
  <c r="I291" i="15" s="1"/>
  <c r="F291" i="15" a="1"/>
  <c r="F291" i="15" s="1"/>
  <c r="E291" i="15" a="1"/>
  <c r="E291" i="15" s="1"/>
  <c r="D291" i="15" a="1"/>
  <c r="D291" i="15" s="1"/>
  <c r="C291" i="15" a="1"/>
  <c r="C291" i="15" s="1"/>
  <c r="C363" i="12" a="1"/>
  <c r="C363" i="12" s="1"/>
  <c r="D363" i="12" a="1"/>
  <c r="D363" i="12" s="1"/>
  <c r="E363" i="12" a="1"/>
  <c r="E363" i="12" s="1"/>
  <c r="F363" i="12" a="1"/>
  <c r="F363" i="12" s="1"/>
  <c r="I363" i="12" a="1"/>
  <c r="I363" i="12" s="1"/>
  <c r="J363" i="12" a="1"/>
  <c r="J363" i="12" s="1"/>
  <c r="M363" i="12" a="1"/>
  <c r="M363" i="12" s="1"/>
  <c r="N363" i="12" a="1"/>
  <c r="N363" i="12" s="1"/>
  <c r="P363" i="12" a="1"/>
  <c r="P363" i="12" s="1"/>
  <c r="Q363" i="12" a="1"/>
  <c r="Q363" i="12" s="1"/>
  <c r="C364" i="12" a="1"/>
  <c r="C364" i="12" s="1"/>
  <c r="D364" i="12" a="1"/>
  <c r="D364" i="12" s="1"/>
  <c r="E364" i="12" a="1"/>
  <c r="E364" i="12" s="1"/>
  <c r="F364" i="12" a="1"/>
  <c r="F364" i="12" s="1"/>
  <c r="I364" i="12" a="1"/>
  <c r="I364" i="12" s="1"/>
  <c r="J364" i="12" a="1"/>
  <c r="J364" i="12" s="1"/>
  <c r="M364" i="12" a="1"/>
  <c r="M364" i="12" s="1"/>
  <c r="N364" i="12" a="1"/>
  <c r="N364" i="12" s="1"/>
  <c r="P364" i="12" a="1"/>
  <c r="P364" i="12" s="1"/>
  <c r="Q364" i="12" a="1"/>
  <c r="Q364" i="12" s="1"/>
  <c r="C365" i="12" a="1"/>
  <c r="C365" i="12" s="1"/>
  <c r="D365" i="12" a="1"/>
  <c r="D365" i="12" s="1"/>
  <c r="E365" i="12" a="1"/>
  <c r="E365" i="12" s="1"/>
  <c r="F365" i="12" a="1"/>
  <c r="F365" i="12" s="1"/>
  <c r="I365" i="12" a="1"/>
  <c r="I365" i="12" s="1"/>
  <c r="J365" i="12" a="1"/>
  <c r="J365" i="12" s="1"/>
  <c r="M365" i="12" a="1"/>
  <c r="M365" i="12" s="1"/>
  <c r="N365" i="12" a="1"/>
  <c r="N365" i="12" s="1"/>
  <c r="P365" i="12" a="1"/>
  <c r="P365" i="12" s="1"/>
  <c r="Q365" i="12" a="1"/>
  <c r="Q365" i="12" s="1"/>
  <c r="C366" i="12" a="1"/>
  <c r="C366" i="12" s="1"/>
  <c r="D366" i="12" a="1"/>
  <c r="D366" i="12" s="1"/>
  <c r="E366" i="12" a="1"/>
  <c r="E366" i="12" s="1"/>
  <c r="F366" i="12" a="1"/>
  <c r="F366" i="12" s="1"/>
  <c r="I366" i="12" a="1"/>
  <c r="I366" i="12" s="1"/>
  <c r="J366" i="12" a="1"/>
  <c r="J366" i="12" s="1"/>
  <c r="M366" i="12" a="1"/>
  <c r="M366" i="12" s="1"/>
  <c r="N366" i="12" a="1"/>
  <c r="N366" i="12" s="1"/>
  <c r="P366" i="12" a="1"/>
  <c r="P366" i="12" s="1"/>
  <c r="Q366" i="12" a="1"/>
  <c r="Q366" i="12" s="1"/>
  <c r="C367" i="12" a="1"/>
  <c r="C367" i="12" s="1"/>
  <c r="D367" i="12" a="1"/>
  <c r="D367" i="12" s="1"/>
  <c r="E367" i="12" a="1"/>
  <c r="E367" i="12" s="1"/>
  <c r="F367" i="12" a="1"/>
  <c r="F367" i="12" s="1"/>
  <c r="I367" i="12" a="1"/>
  <c r="I367" i="12" s="1"/>
  <c r="J367" i="12" a="1"/>
  <c r="J367" i="12" s="1"/>
  <c r="M367" i="12" a="1"/>
  <c r="M367" i="12" s="1"/>
  <c r="N367" i="12" a="1"/>
  <c r="N367" i="12" s="1"/>
  <c r="P367" i="12" a="1"/>
  <c r="P367" i="12" s="1"/>
  <c r="Q367" i="12" a="1"/>
  <c r="Q367" i="12" s="1"/>
  <c r="C368" i="12" a="1"/>
  <c r="C368" i="12" s="1"/>
  <c r="D368" i="12" a="1"/>
  <c r="D368" i="12" s="1"/>
  <c r="E368" i="12" a="1"/>
  <c r="E368" i="12" s="1"/>
  <c r="F368" i="12" a="1"/>
  <c r="F368" i="12" s="1"/>
  <c r="I368" i="12" a="1"/>
  <c r="I368" i="12" s="1"/>
  <c r="J368" i="12" a="1"/>
  <c r="J368" i="12" s="1"/>
  <c r="M368" i="12" a="1"/>
  <c r="M368" i="12" s="1"/>
  <c r="N368" i="12" a="1"/>
  <c r="N368" i="12" s="1"/>
  <c r="P368" i="12" a="1"/>
  <c r="P368" i="12" s="1"/>
  <c r="Q368" i="12" a="1"/>
  <c r="Q368" i="12" s="1"/>
  <c r="C369" i="12" a="1"/>
  <c r="C369" i="12" s="1"/>
  <c r="D369" i="12" a="1"/>
  <c r="D369" i="12" s="1"/>
  <c r="E369" i="12" a="1"/>
  <c r="E369" i="12" s="1"/>
  <c r="F369" i="12" a="1"/>
  <c r="F369" i="12" s="1"/>
  <c r="I369" i="12" a="1"/>
  <c r="I369" i="12" s="1"/>
  <c r="J369" i="12" a="1"/>
  <c r="J369" i="12" s="1"/>
  <c r="M369" i="12" a="1"/>
  <c r="M369" i="12" s="1"/>
  <c r="N369" i="12" a="1"/>
  <c r="N369" i="12" s="1"/>
  <c r="P369" i="12" a="1"/>
  <c r="P369" i="12" s="1"/>
  <c r="Q369" i="12" a="1"/>
  <c r="Q369" i="12" s="1"/>
  <c r="C370" i="12" a="1"/>
  <c r="C370" i="12" s="1"/>
  <c r="D370" i="12" a="1"/>
  <c r="D370" i="12" s="1"/>
  <c r="E370" i="12" a="1"/>
  <c r="E370" i="12" s="1"/>
  <c r="F370" i="12" a="1"/>
  <c r="F370" i="12" s="1"/>
  <c r="I370" i="12" a="1"/>
  <c r="I370" i="12" s="1"/>
  <c r="J370" i="12" a="1"/>
  <c r="J370" i="12" s="1"/>
  <c r="M370" i="12" a="1"/>
  <c r="M370" i="12" s="1"/>
  <c r="N370" i="12" a="1"/>
  <c r="N370" i="12" s="1"/>
  <c r="P370" i="12" a="1"/>
  <c r="P370" i="12" s="1"/>
  <c r="Q370" i="12" a="1"/>
  <c r="Q370" i="12" s="1"/>
  <c r="C371" i="12" a="1"/>
  <c r="C371" i="12" s="1"/>
  <c r="D371" i="12" a="1"/>
  <c r="D371" i="12" s="1"/>
  <c r="E371" i="12" a="1"/>
  <c r="E371" i="12" s="1"/>
  <c r="F371" i="12" a="1"/>
  <c r="F371" i="12" s="1"/>
  <c r="I371" i="12" a="1"/>
  <c r="I371" i="12" s="1"/>
  <c r="J371" i="12" a="1"/>
  <c r="J371" i="12" s="1"/>
  <c r="M371" i="12" a="1"/>
  <c r="M371" i="12" s="1"/>
  <c r="N371" i="12" a="1"/>
  <c r="N371" i="12" s="1"/>
  <c r="P371" i="12" a="1"/>
  <c r="P371" i="12" s="1"/>
  <c r="Q371" i="12" a="1"/>
  <c r="Q371" i="12" s="1"/>
  <c r="C372" i="12" a="1"/>
  <c r="C372" i="12" s="1"/>
  <c r="D372" i="12" a="1"/>
  <c r="D372" i="12" s="1"/>
  <c r="E372" i="12" a="1"/>
  <c r="E372" i="12" s="1"/>
  <c r="F372" i="12" a="1"/>
  <c r="F372" i="12" s="1"/>
  <c r="I372" i="12" a="1"/>
  <c r="I372" i="12" s="1"/>
  <c r="J372" i="12" a="1"/>
  <c r="J372" i="12" s="1"/>
  <c r="M372" i="12" a="1"/>
  <c r="M372" i="12" s="1"/>
  <c r="N372" i="12" a="1"/>
  <c r="N372" i="12" s="1"/>
  <c r="P372" i="12" a="1"/>
  <c r="P372" i="12" s="1"/>
  <c r="Q372" i="12" a="1"/>
  <c r="Q372" i="12" s="1"/>
  <c r="C373" i="12" a="1"/>
  <c r="C373" i="12" s="1"/>
  <c r="D373" i="12" a="1"/>
  <c r="D373" i="12" s="1"/>
  <c r="E373" i="12" a="1"/>
  <c r="E373" i="12" s="1"/>
  <c r="F373" i="12" a="1"/>
  <c r="F373" i="12" s="1"/>
  <c r="I373" i="12" a="1"/>
  <c r="I373" i="12" s="1"/>
  <c r="J373" i="12" a="1"/>
  <c r="J373" i="12" s="1"/>
  <c r="M373" i="12" a="1"/>
  <c r="M373" i="12" s="1"/>
  <c r="N373" i="12" a="1"/>
  <c r="N373" i="12" s="1"/>
  <c r="P373" i="12" a="1"/>
  <c r="P373" i="12" s="1"/>
  <c r="Q373" i="12" a="1"/>
  <c r="Q373" i="12" s="1"/>
  <c r="C374" i="12" a="1"/>
  <c r="C374" i="12" s="1"/>
  <c r="D374" i="12" a="1"/>
  <c r="D374" i="12" s="1"/>
  <c r="E374" i="12" a="1"/>
  <c r="E374" i="12" s="1"/>
  <c r="F374" i="12" a="1"/>
  <c r="F374" i="12" s="1"/>
  <c r="I374" i="12" a="1"/>
  <c r="I374" i="12" s="1"/>
  <c r="J374" i="12" a="1"/>
  <c r="J374" i="12" s="1"/>
  <c r="M374" i="12" a="1"/>
  <c r="M374" i="12" s="1"/>
  <c r="N374" i="12" a="1"/>
  <c r="N374" i="12" s="1"/>
  <c r="P374" i="12" a="1"/>
  <c r="P374" i="12" s="1"/>
  <c r="Q374" i="12" a="1"/>
  <c r="Q374" i="12" s="1"/>
  <c r="C375" i="12" a="1"/>
  <c r="C375" i="12" s="1"/>
  <c r="D375" i="12" a="1"/>
  <c r="D375" i="12" s="1"/>
  <c r="E375" i="12" a="1"/>
  <c r="E375" i="12" s="1"/>
  <c r="F375" i="12" a="1"/>
  <c r="F375" i="12" s="1"/>
  <c r="I375" i="12" a="1"/>
  <c r="I375" i="12" s="1"/>
  <c r="J375" i="12" a="1"/>
  <c r="J375" i="12" s="1"/>
  <c r="M375" i="12" a="1"/>
  <c r="M375" i="12" s="1"/>
  <c r="N375" i="12" a="1"/>
  <c r="N375" i="12" s="1"/>
  <c r="P375" i="12" a="1"/>
  <c r="P375" i="12" s="1"/>
  <c r="Q375" i="12" a="1"/>
  <c r="Q375" i="12" s="1"/>
  <c r="C376" i="12" a="1"/>
  <c r="C376" i="12" s="1"/>
  <c r="D376" i="12" a="1"/>
  <c r="D376" i="12" s="1"/>
  <c r="E376" i="12" a="1"/>
  <c r="E376" i="12" s="1"/>
  <c r="F376" i="12" a="1"/>
  <c r="F376" i="12" s="1"/>
  <c r="I376" i="12" a="1"/>
  <c r="I376" i="12" s="1"/>
  <c r="J376" i="12" a="1"/>
  <c r="J376" i="12" s="1"/>
  <c r="M376" i="12" a="1"/>
  <c r="M376" i="12" s="1"/>
  <c r="N376" i="12" a="1"/>
  <c r="N376" i="12" s="1"/>
  <c r="P376" i="12" a="1"/>
  <c r="P376" i="12" s="1"/>
  <c r="Q376" i="12" a="1"/>
  <c r="Q376" i="12" s="1"/>
  <c r="C377" i="12" a="1"/>
  <c r="C377" i="12" s="1"/>
  <c r="D377" i="12" a="1"/>
  <c r="D377" i="12" s="1"/>
  <c r="E377" i="12" a="1"/>
  <c r="E377" i="12" s="1"/>
  <c r="F377" i="12" a="1"/>
  <c r="F377" i="12" s="1"/>
  <c r="I377" i="12" a="1"/>
  <c r="I377" i="12" s="1"/>
  <c r="J377" i="12" a="1"/>
  <c r="J377" i="12" s="1"/>
  <c r="M377" i="12" a="1"/>
  <c r="M377" i="12" s="1"/>
  <c r="N377" i="12" a="1"/>
  <c r="N377" i="12" s="1"/>
  <c r="P377" i="12" a="1"/>
  <c r="P377" i="12" s="1"/>
  <c r="Q377" i="12" a="1"/>
  <c r="Q377" i="12" s="1"/>
  <c r="C378" i="12" a="1"/>
  <c r="C378" i="12" s="1"/>
  <c r="D378" i="12" a="1"/>
  <c r="D378" i="12" s="1"/>
  <c r="E378" i="12" a="1"/>
  <c r="E378" i="12" s="1"/>
  <c r="F378" i="12" a="1"/>
  <c r="F378" i="12" s="1"/>
  <c r="I378" i="12" a="1"/>
  <c r="I378" i="12" s="1"/>
  <c r="J378" i="12" a="1"/>
  <c r="J378" i="12" s="1"/>
  <c r="M378" i="12" a="1"/>
  <c r="M378" i="12" s="1"/>
  <c r="N378" i="12" a="1"/>
  <c r="N378" i="12" s="1"/>
  <c r="P378" i="12" a="1"/>
  <c r="P378" i="12" s="1"/>
  <c r="Q378" i="12" a="1"/>
  <c r="Q378" i="12" s="1"/>
  <c r="C379" i="12" a="1"/>
  <c r="C379" i="12" s="1"/>
  <c r="D379" i="12" a="1"/>
  <c r="D379" i="12" s="1"/>
  <c r="E379" i="12" a="1"/>
  <c r="E379" i="12" s="1"/>
  <c r="F379" i="12" a="1"/>
  <c r="F379" i="12" s="1"/>
  <c r="I379" i="12" a="1"/>
  <c r="I379" i="12" s="1"/>
  <c r="J379" i="12" a="1"/>
  <c r="J379" i="12" s="1"/>
  <c r="M379" i="12" a="1"/>
  <c r="M379" i="12" s="1"/>
  <c r="N379" i="12" a="1"/>
  <c r="N379" i="12" s="1"/>
  <c r="P379" i="12" a="1"/>
  <c r="P379" i="12" s="1"/>
  <c r="Q379" i="12" a="1"/>
  <c r="Q379" i="12" s="1"/>
  <c r="C380" i="12" a="1"/>
  <c r="C380" i="12" s="1"/>
  <c r="D380" i="12" a="1"/>
  <c r="D380" i="12" s="1"/>
  <c r="E380" i="12" a="1"/>
  <c r="E380" i="12" s="1"/>
  <c r="F380" i="12" a="1"/>
  <c r="F380" i="12" s="1"/>
  <c r="I380" i="12" a="1"/>
  <c r="I380" i="12" s="1"/>
  <c r="J380" i="12" a="1"/>
  <c r="J380" i="12" s="1"/>
  <c r="M380" i="12" a="1"/>
  <c r="M380" i="12" s="1"/>
  <c r="N380" i="12" a="1"/>
  <c r="N380" i="12" s="1"/>
  <c r="P380" i="12" a="1"/>
  <c r="P380" i="12" s="1"/>
  <c r="Q380" i="12" a="1"/>
  <c r="Q380" i="12" s="1"/>
  <c r="C381" i="12" a="1"/>
  <c r="C381" i="12" s="1"/>
  <c r="D381" i="12" a="1"/>
  <c r="D381" i="12" s="1"/>
  <c r="E381" i="12" a="1"/>
  <c r="E381" i="12" s="1"/>
  <c r="F381" i="12" a="1"/>
  <c r="F381" i="12" s="1"/>
  <c r="I381" i="12" a="1"/>
  <c r="I381" i="12" s="1"/>
  <c r="J381" i="12" a="1"/>
  <c r="J381" i="12" s="1"/>
  <c r="M381" i="12" a="1"/>
  <c r="M381" i="12" s="1"/>
  <c r="N381" i="12" a="1"/>
  <c r="N381" i="12" s="1"/>
  <c r="P381" i="12" a="1"/>
  <c r="P381" i="12" s="1"/>
  <c r="Q381" i="12" a="1"/>
  <c r="Q381" i="12" s="1"/>
  <c r="C382" i="12" a="1"/>
  <c r="C382" i="12" s="1"/>
  <c r="D382" i="12" a="1"/>
  <c r="D382" i="12" s="1"/>
  <c r="E382" i="12" a="1"/>
  <c r="E382" i="12" s="1"/>
  <c r="F382" i="12" a="1"/>
  <c r="F382" i="12" s="1"/>
  <c r="I382" i="12" a="1"/>
  <c r="I382" i="12" s="1"/>
  <c r="J382" i="12" a="1"/>
  <c r="J382" i="12" s="1"/>
  <c r="M382" i="12" a="1"/>
  <c r="M382" i="12" s="1"/>
  <c r="N382" i="12" a="1"/>
  <c r="N382" i="12" s="1"/>
  <c r="P382" i="12" a="1"/>
  <c r="P382" i="12" s="1"/>
  <c r="Q382" i="12" a="1"/>
  <c r="Q382" i="12" s="1"/>
  <c r="C383" i="12" a="1"/>
  <c r="C383" i="12" s="1"/>
  <c r="D383" i="12" a="1"/>
  <c r="D383" i="12" s="1"/>
  <c r="E383" i="12" a="1"/>
  <c r="E383" i="12" s="1"/>
  <c r="F383" i="12" a="1"/>
  <c r="F383" i="12" s="1"/>
  <c r="I383" i="12" a="1"/>
  <c r="I383" i="12" s="1"/>
  <c r="J383" i="12" a="1"/>
  <c r="J383" i="12" s="1"/>
  <c r="M383" i="12" a="1"/>
  <c r="M383" i="12" s="1"/>
  <c r="N383" i="12" a="1"/>
  <c r="N383" i="12" s="1"/>
  <c r="P383" i="12" a="1"/>
  <c r="P383" i="12" s="1"/>
  <c r="Q383" i="12" a="1"/>
  <c r="Q383" i="12" s="1"/>
  <c r="C384" i="12" a="1"/>
  <c r="C384" i="12" s="1"/>
  <c r="D384" i="12" a="1"/>
  <c r="D384" i="12" s="1"/>
  <c r="E384" i="12" a="1"/>
  <c r="E384" i="12" s="1"/>
  <c r="F384" i="12" a="1"/>
  <c r="F384" i="12" s="1"/>
  <c r="I384" i="12" a="1"/>
  <c r="I384" i="12" s="1"/>
  <c r="J384" i="12" a="1"/>
  <c r="J384" i="12" s="1"/>
  <c r="M384" i="12" a="1"/>
  <c r="M384" i="12" s="1"/>
  <c r="N384" i="12" a="1"/>
  <c r="N384" i="12" s="1"/>
  <c r="P384" i="12" a="1"/>
  <c r="P384" i="12" s="1"/>
  <c r="Q384" i="12" a="1"/>
  <c r="Q384" i="12" s="1"/>
  <c r="C385" i="12" a="1"/>
  <c r="C385" i="12" s="1"/>
  <c r="D385" i="12" a="1"/>
  <c r="D385" i="12" s="1"/>
  <c r="E385" i="12" a="1"/>
  <c r="E385" i="12" s="1"/>
  <c r="F385" i="12" a="1"/>
  <c r="F385" i="12" s="1"/>
  <c r="I385" i="12" a="1"/>
  <c r="I385" i="12" s="1"/>
  <c r="J385" i="12" a="1"/>
  <c r="J385" i="12" s="1"/>
  <c r="M385" i="12" a="1"/>
  <c r="M385" i="12" s="1"/>
  <c r="N385" i="12" a="1"/>
  <c r="N385" i="12" s="1"/>
  <c r="P385" i="12" a="1"/>
  <c r="P385" i="12" s="1"/>
  <c r="Q385" i="12" a="1"/>
  <c r="Q385" i="12" s="1"/>
  <c r="C386" i="12" a="1"/>
  <c r="C386" i="12" s="1"/>
  <c r="D386" i="12" a="1"/>
  <c r="D386" i="12" s="1"/>
  <c r="E386" i="12" a="1"/>
  <c r="E386" i="12" s="1"/>
  <c r="F386" i="12" a="1"/>
  <c r="F386" i="12" s="1"/>
  <c r="I386" i="12" a="1"/>
  <c r="I386" i="12" s="1"/>
  <c r="J386" i="12" a="1"/>
  <c r="J386" i="12" s="1"/>
  <c r="M386" i="12" a="1"/>
  <c r="M386" i="12" s="1"/>
  <c r="N386" i="12" a="1"/>
  <c r="N386" i="12" s="1"/>
  <c r="P386" i="12" a="1"/>
  <c r="P386" i="12" s="1"/>
  <c r="Q386" i="12" a="1"/>
  <c r="Q386" i="12" s="1"/>
  <c r="Q362" i="12" a="1"/>
  <c r="Q362" i="12" s="1"/>
  <c r="P362" i="12" a="1"/>
  <c r="P362" i="12" s="1"/>
  <c r="N362" i="12" a="1"/>
  <c r="N362" i="12" s="1"/>
  <c r="M362" i="12" a="1"/>
  <c r="M362" i="12" s="1"/>
  <c r="J362" i="12" a="1"/>
  <c r="J362" i="12" s="1"/>
  <c r="I362" i="12" a="1"/>
  <c r="I362" i="12" s="1"/>
  <c r="F362" i="12" a="1"/>
  <c r="F362" i="12" s="1"/>
  <c r="E362" i="12" a="1"/>
  <c r="E362" i="12" s="1"/>
  <c r="D362" i="12" a="1"/>
  <c r="D362" i="12" s="1"/>
  <c r="C362" i="12" a="1"/>
  <c r="C362" i="12" s="1"/>
  <c r="C328" i="12" a="1"/>
  <c r="C328" i="12" s="1"/>
  <c r="D328" i="12" a="1"/>
  <c r="D328" i="12" s="1"/>
  <c r="E328" i="12" a="1"/>
  <c r="E328" i="12" s="1"/>
  <c r="F328" i="12" a="1"/>
  <c r="F328" i="12" s="1"/>
  <c r="I328" i="12" a="1"/>
  <c r="I328" i="12" s="1"/>
  <c r="J328" i="12" a="1"/>
  <c r="J328" i="12" s="1"/>
  <c r="M328" i="12" a="1"/>
  <c r="M328" i="12" s="1"/>
  <c r="N328" i="12" a="1"/>
  <c r="N328" i="12" s="1"/>
  <c r="P328" i="12" a="1"/>
  <c r="P328" i="12" s="1"/>
  <c r="Q328" i="12" a="1"/>
  <c r="Q328" i="12" s="1"/>
  <c r="C329" i="12" a="1"/>
  <c r="C329" i="12" s="1"/>
  <c r="D329" i="12" a="1"/>
  <c r="D329" i="12" s="1"/>
  <c r="E329" i="12" a="1"/>
  <c r="E329" i="12" s="1"/>
  <c r="F329" i="12" a="1"/>
  <c r="F329" i="12" s="1"/>
  <c r="I329" i="12" a="1"/>
  <c r="I329" i="12" s="1"/>
  <c r="J329" i="12" a="1"/>
  <c r="J329" i="12" s="1"/>
  <c r="M329" i="12" a="1"/>
  <c r="M329" i="12" s="1"/>
  <c r="N329" i="12" a="1"/>
  <c r="N329" i="12" s="1"/>
  <c r="P329" i="12" a="1"/>
  <c r="P329" i="12" s="1"/>
  <c r="Q329" i="12" a="1"/>
  <c r="Q329" i="12" s="1"/>
  <c r="C330" i="12" a="1"/>
  <c r="C330" i="12" s="1"/>
  <c r="D330" i="12" a="1"/>
  <c r="D330" i="12" s="1"/>
  <c r="E330" i="12" a="1"/>
  <c r="E330" i="12" s="1"/>
  <c r="F330" i="12" a="1"/>
  <c r="F330" i="12" s="1"/>
  <c r="I330" i="12" a="1"/>
  <c r="I330" i="12" s="1"/>
  <c r="J330" i="12" a="1"/>
  <c r="J330" i="12" s="1"/>
  <c r="M330" i="12" a="1"/>
  <c r="M330" i="12" s="1"/>
  <c r="N330" i="12" a="1"/>
  <c r="N330" i="12" s="1"/>
  <c r="P330" i="12" a="1"/>
  <c r="P330" i="12" s="1"/>
  <c r="Q330" i="12" a="1"/>
  <c r="Q330" i="12" s="1"/>
  <c r="C331" i="12" a="1"/>
  <c r="C331" i="12" s="1"/>
  <c r="D331" i="12" a="1"/>
  <c r="D331" i="12" s="1"/>
  <c r="E331" i="12" a="1"/>
  <c r="E331" i="12" s="1"/>
  <c r="F331" i="12" a="1"/>
  <c r="F331" i="12" s="1"/>
  <c r="I331" i="12" a="1"/>
  <c r="I331" i="12" s="1"/>
  <c r="J331" i="12" a="1"/>
  <c r="J331" i="12" s="1"/>
  <c r="M331" i="12" a="1"/>
  <c r="M331" i="12" s="1"/>
  <c r="N331" i="12" a="1"/>
  <c r="N331" i="12" s="1"/>
  <c r="P331" i="12" a="1"/>
  <c r="P331" i="12" s="1"/>
  <c r="Q331" i="12" a="1"/>
  <c r="Q331" i="12" s="1"/>
  <c r="C332" i="12" a="1"/>
  <c r="C332" i="12" s="1"/>
  <c r="D332" i="12" a="1"/>
  <c r="D332" i="12" s="1"/>
  <c r="E332" i="12" a="1"/>
  <c r="E332" i="12" s="1"/>
  <c r="F332" i="12" a="1"/>
  <c r="F332" i="12" s="1"/>
  <c r="I332" i="12" a="1"/>
  <c r="I332" i="12" s="1"/>
  <c r="J332" i="12" a="1"/>
  <c r="J332" i="12" s="1"/>
  <c r="M332" i="12" a="1"/>
  <c r="M332" i="12" s="1"/>
  <c r="N332" i="12" a="1"/>
  <c r="N332" i="12" s="1"/>
  <c r="P332" i="12" a="1"/>
  <c r="P332" i="12" s="1"/>
  <c r="Q332" i="12" a="1"/>
  <c r="Q332" i="12" s="1"/>
  <c r="C333" i="12" a="1"/>
  <c r="C333" i="12" s="1"/>
  <c r="D333" i="12" a="1"/>
  <c r="D333" i="12" s="1"/>
  <c r="E333" i="12" a="1"/>
  <c r="E333" i="12" s="1"/>
  <c r="F333" i="12" a="1"/>
  <c r="F333" i="12" s="1"/>
  <c r="I333" i="12" a="1"/>
  <c r="I333" i="12" s="1"/>
  <c r="J333" i="12" a="1"/>
  <c r="J333" i="12" s="1"/>
  <c r="M333" i="12" a="1"/>
  <c r="M333" i="12" s="1"/>
  <c r="N333" i="12" a="1"/>
  <c r="N333" i="12" s="1"/>
  <c r="P333" i="12" a="1"/>
  <c r="P333" i="12" s="1"/>
  <c r="Q333" i="12" a="1"/>
  <c r="Q333" i="12" s="1"/>
  <c r="C334" i="12" a="1"/>
  <c r="C334" i="12" s="1"/>
  <c r="D334" i="12" a="1"/>
  <c r="D334" i="12" s="1"/>
  <c r="E334" i="12" a="1"/>
  <c r="E334" i="12" s="1"/>
  <c r="F334" i="12" a="1"/>
  <c r="F334" i="12" s="1"/>
  <c r="I334" i="12" a="1"/>
  <c r="I334" i="12" s="1"/>
  <c r="J334" i="12" a="1"/>
  <c r="J334" i="12" s="1"/>
  <c r="M334" i="12" a="1"/>
  <c r="M334" i="12" s="1"/>
  <c r="N334" i="12" a="1"/>
  <c r="N334" i="12" s="1"/>
  <c r="P334" i="12" a="1"/>
  <c r="P334" i="12" s="1"/>
  <c r="Q334" i="12" a="1"/>
  <c r="Q334" i="12" s="1"/>
  <c r="C335" i="12" a="1"/>
  <c r="C335" i="12" s="1"/>
  <c r="D335" i="12" a="1"/>
  <c r="D335" i="12" s="1"/>
  <c r="E335" i="12" a="1"/>
  <c r="E335" i="12" s="1"/>
  <c r="F335" i="12" a="1"/>
  <c r="F335" i="12" s="1"/>
  <c r="I335" i="12" a="1"/>
  <c r="I335" i="12" s="1"/>
  <c r="J335" i="12" a="1"/>
  <c r="J335" i="12" s="1"/>
  <c r="M335" i="12" a="1"/>
  <c r="M335" i="12" s="1"/>
  <c r="N335" i="12" a="1"/>
  <c r="N335" i="12" s="1"/>
  <c r="P335" i="12" a="1"/>
  <c r="P335" i="12" s="1"/>
  <c r="Q335" i="12" a="1"/>
  <c r="Q335" i="12" s="1"/>
  <c r="C336" i="12" a="1"/>
  <c r="C336" i="12" s="1"/>
  <c r="D336" i="12" a="1"/>
  <c r="D336" i="12" s="1"/>
  <c r="E336" i="12" a="1"/>
  <c r="E336" i="12" s="1"/>
  <c r="F336" i="12" a="1"/>
  <c r="F336" i="12" s="1"/>
  <c r="I336" i="12" a="1"/>
  <c r="I336" i="12" s="1"/>
  <c r="J336" i="12" a="1"/>
  <c r="J336" i="12" s="1"/>
  <c r="M336" i="12" a="1"/>
  <c r="M336" i="12" s="1"/>
  <c r="N336" i="12" a="1"/>
  <c r="N336" i="12" s="1"/>
  <c r="P336" i="12" a="1"/>
  <c r="P336" i="12" s="1"/>
  <c r="Q336" i="12" a="1"/>
  <c r="Q336" i="12" s="1"/>
  <c r="C337" i="12" a="1"/>
  <c r="C337" i="12" s="1"/>
  <c r="D337" i="12" a="1"/>
  <c r="D337" i="12" s="1"/>
  <c r="E337" i="12" a="1"/>
  <c r="E337" i="12" s="1"/>
  <c r="F337" i="12" a="1"/>
  <c r="F337" i="12" s="1"/>
  <c r="I337" i="12" a="1"/>
  <c r="I337" i="12" s="1"/>
  <c r="J337" i="12" a="1"/>
  <c r="J337" i="12" s="1"/>
  <c r="M337" i="12" a="1"/>
  <c r="M337" i="12" s="1"/>
  <c r="N337" i="12" a="1"/>
  <c r="N337" i="12" s="1"/>
  <c r="P337" i="12" a="1"/>
  <c r="P337" i="12" s="1"/>
  <c r="Q337" i="12" a="1"/>
  <c r="Q337" i="12" s="1"/>
  <c r="C338" i="12" a="1"/>
  <c r="C338" i="12" s="1"/>
  <c r="D338" i="12" a="1"/>
  <c r="D338" i="12" s="1"/>
  <c r="E338" i="12" a="1"/>
  <c r="E338" i="12" s="1"/>
  <c r="F338" i="12" a="1"/>
  <c r="F338" i="12" s="1"/>
  <c r="I338" i="12" a="1"/>
  <c r="I338" i="12" s="1"/>
  <c r="J338" i="12" a="1"/>
  <c r="J338" i="12" s="1"/>
  <c r="M338" i="12" a="1"/>
  <c r="M338" i="12" s="1"/>
  <c r="N338" i="12" a="1"/>
  <c r="N338" i="12" s="1"/>
  <c r="P338" i="12" a="1"/>
  <c r="P338" i="12" s="1"/>
  <c r="Q338" i="12" a="1"/>
  <c r="Q338" i="12" s="1"/>
  <c r="C339" i="12" a="1"/>
  <c r="C339" i="12" s="1"/>
  <c r="D339" i="12" a="1"/>
  <c r="D339" i="12" s="1"/>
  <c r="E339" i="12" a="1"/>
  <c r="E339" i="12" s="1"/>
  <c r="F339" i="12" a="1"/>
  <c r="F339" i="12" s="1"/>
  <c r="I339" i="12" a="1"/>
  <c r="I339" i="12" s="1"/>
  <c r="J339" i="12" a="1"/>
  <c r="J339" i="12" s="1"/>
  <c r="M339" i="12" a="1"/>
  <c r="M339" i="12" s="1"/>
  <c r="N339" i="12" a="1"/>
  <c r="N339" i="12" s="1"/>
  <c r="P339" i="12" a="1"/>
  <c r="P339" i="12" s="1"/>
  <c r="Q339" i="12" a="1"/>
  <c r="Q339" i="12" s="1"/>
  <c r="C340" i="12" a="1"/>
  <c r="C340" i="12" s="1"/>
  <c r="D340" i="12" a="1"/>
  <c r="D340" i="12" s="1"/>
  <c r="E340" i="12" a="1"/>
  <c r="E340" i="12" s="1"/>
  <c r="F340" i="12" a="1"/>
  <c r="F340" i="12" s="1"/>
  <c r="I340" i="12" a="1"/>
  <c r="I340" i="12" s="1"/>
  <c r="J340" i="12" a="1"/>
  <c r="J340" i="12" s="1"/>
  <c r="M340" i="12" a="1"/>
  <c r="M340" i="12" s="1"/>
  <c r="N340" i="12" a="1"/>
  <c r="N340" i="12" s="1"/>
  <c r="P340" i="12" a="1"/>
  <c r="P340" i="12" s="1"/>
  <c r="Q340" i="12" a="1"/>
  <c r="Q340" i="12" s="1"/>
  <c r="C341" i="12" a="1"/>
  <c r="C341" i="12" s="1"/>
  <c r="D341" i="12" a="1"/>
  <c r="D341" i="12" s="1"/>
  <c r="E341" i="12" a="1"/>
  <c r="E341" i="12" s="1"/>
  <c r="F341" i="12" a="1"/>
  <c r="F341" i="12" s="1"/>
  <c r="I341" i="12" a="1"/>
  <c r="I341" i="12" s="1"/>
  <c r="J341" i="12" a="1"/>
  <c r="J341" i="12" s="1"/>
  <c r="M341" i="12" a="1"/>
  <c r="M341" i="12" s="1"/>
  <c r="N341" i="12" a="1"/>
  <c r="N341" i="12" s="1"/>
  <c r="P341" i="12" a="1"/>
  <c r="P341" i="12" s="1"/>
  <c r="Q341" i="12" a="1"/>
  <c r="Q341" i="12" s="1"/>
  <c r="C342" i="12" a="1"/>
  <c r="C342" i="12" s="1"/>
  <c r="D342" i="12" a="1"/>
  <c r="D342" i="12" s="1"/>
  <c r="E342" i="12" a="1"/>
  <c r="E342" i="12" s="1"/>
  <c r="F342" i="12" a="1"/>
  <c r="F342" i="12" s="1"/>
  <c r="I342" i="12" a="1"/>
  <c r="I342" i="12" s="1"/>
  <c r="J342" i="12" a="1"/>
  <c r="J342" i="12" s="1"/>
  <c r="M342" i="12" a="1"/>
  <c r="M342" i="12" s="1"/>
  <c r="N342" i="12" a="1"/>
  <c r="N342" i="12" s="1"/>
  <c r="P342" i="12" a="1"/>
  <c r="P342" i="12" s="1"/>
  <c r="Q342" i="12" a="1"/>
  <c r="Q342" i="12" s="1"/>
  <c r="C343" i="12" a="1"/>
  <c r="C343" i="12" s="1"/>
  <c r="D343" i="12" a="1"/>
  <c r="D343" i="12" s="1"/>
  <c r="E343" i="12" a="1"/>
  <c r="E343" i="12" s="1"/>
  <c r="F343" i="12" a="1"/>
  <c r="F343" i="12" s="1"/>
  <c r="I343" i="12" a="1"/>
  <c r="I343" i="12" s="1"/>
  <c r="J343" i="12" a="1"/>
  <c r="J343" i="12" s="1"/>
  <c r="M343" i="12" a="1"/>
  <c r="M343" i="12" s="1"/>
  <c r="N343" i="12" a="1"/>
  <c r="N343" i="12" s="1"/>
  <c r="P343" i="12" a="1"/>
  <c r="P343" i="12" s="1"/>
  <c r="Q343" i="12" a="1"/>
  <c r="Q343" i="12" s="1"/>
  <c r="C344" i="12" a="1"/>
  <c r="C344" i="12" s="1"/>
  <c r="D344" i="12" a="1"/>
  <c r="D344" i="12" s="1"/>
  <c r="E344" i="12" a="1"/>
  <c r="E344" i="12" s="1"/>
  <c r="F344" i="12" a="1"/>
  <c r="F344" i="12" s="1"/>
  <c r="I344" i="12" a="1"/>
  <c r="I344" i="12" s="1"/>
  <c r="J344" i="12" a="1"/>
  <c r="J344" i="12" s="1"/>
  <c r="M344" i="12" a="1"/>
  <c r="M344" i="12" s="1"/>
  <c r="N344" i="12" a="1"/>
  <c r="N344" i="12" s="1"/>
  <c r="P344" i="12" a="1"/>
  <c r="P344" i="12" s="1"/>
  <c r="Q344" i="12" a="1"/>
  <c r="Q344" i="12" s="1"/>
  <c r="C345" i="12" a="1"/>
  <c r="C345" i="12" s="1"/>
  <c r="D345" i="12" a="1"/>
  <c r="D345" i="12" s="1"/>
  <c r="E345" i="12" a="1"/>
  <c r="E345" i="12" s="1"/>
  <c r="F345" i="12" a="1"/>
  <c r="F345" i="12" s="1"/>
  <c r="I345" i="12" a="1"/>
  <c r="I345" i="12" s="1"/>
  <c r="J345" i="12" a="1"/>
  <c r="J345" i="12" s="1"/>
  <c r="M345" i="12" a="1"/>
  <c r="M345" i="12" s="1"/>
  <c r="N345" i="12" a="1"/>
  <c r="N345" i="12" s="1"/>
  <c r="P345" i="12" a="1"/>
  <c r="P345" i="12" s="1"/>
  <c r="Q345" i="12" a="1"/>
  <c r="Q345" i="12" s="1"/>
  <c r="C346" i="12" a="1"/>
  <c r="C346" i="12" s="1"/>
  <c r="D346" i="12" a="1"/>
  <c r="D346" i="12" s="1"/>
  <c r="E346" i="12" a="1"/>
  <c r="E346" i="12" s="1"/>
  <c r="F346" i="12" a="1"/>
  <c r="F346" i="12" s="1"/>
  <c r="I346" i="12" a="1"/>
  <c r="I346" i="12" s="1"/>
  <c r="J346" i="12" a="1"/>
  <c r="J346" i="12" s="1"/>
  <c r="M346" i="12" a="1"/>
  <c r="M346" i="12" s="1"/>
  <c r="N346" i="12" a="1"/>
  <c r="N346" i="12" s="1"/>
  <c r="P346" i="12" a="1"/>
  <c r="P346" i="12" s="1"/>
  <c r="Q346" i="12" a="1"/>
  <c r="Q346" i="12" s="1"/>
  <c r="C347" i="12" a="1"/>
  <c r="C347" i="12" s="1"/>
  <c r="D347" i="12" a="1"/>
  <c r="D347" i="12" s="1"/>
  <c r="E347" i="12" a="1"/>
  <c r="E347" i="12" s="1"/>
  <c r="F347" i="12" a="1"/>
  <c r="F347" i="12" s="1"/>
  <c r="I347" i="12" a="1"/>
  <c r="I347" i="12" s="1"/>
  <c r="J347" i="12" a="1"/>
  <c r="J347" i="12" s="1"/>
  <c r="M347" i="12" a="1"/>
  <c r="M347" i="12" s="1"/>
  <c r="N347" i="12" a="1"/>
  <c r="N347" i="12" s="1"/>
  <c r="P347" i="12" a="1"/>
  <c r="P347" i="12" s="1"/>
  <c r="Q347" i="12" a="1"/>
  <c r="Q347" i="12" s="1"/>
  <c r="C348" i="12" a="1"/>
  <c r="C348" i="12" s="1"/>
  <c r="D348" i="12" a="1"/>
  <c r="D348" i="12" s="1"/>
  <c r="E348" i="12" a="1"/>
  <c r="E348" i="12" s="1"/>
  <c r="F348" i="12" a="1"/>
  <c r="F348" i="12" s="1"/>
  <c r="I348" i="12" a="1"/>
  <c r="I348" i="12" s="1"/>
  <c r="J348" i="12" a="1"/>
  <c r="J348" i="12" s="1"/>
  <c r="M348" i="12" a="1"/>
  <c r="M348" i="12" s="1"/>
  <c r="N348" i="12" a="1"/>
  <c r="N348" i="12" s="1"/>
  <c r="P348" i="12" a="1"/>
  <c r="P348" i="12" s="1"/>
  <c r="Q348" i="12" a="1"/>
  <c r="Q348" i="12" s="1"/>
  <c r="C349" i="12" a="1"/>
  <c r="C349" i="12" s="1"/>
  <c r="D349" i="12" a="1"/>
  <c r="D349" i="12" s="1"/>
  <c r="E349" i="12" a="1"/>
  <c r="E349" i="12" s="1"/>
  <c r="F349" i="12" a="1"/>
  <c r="F349" i="12" s="1"/>
  <c r="I349" i="12" a="1"/>
  <c r="I349" i="12" s="1"/>
  <c r="J349" i="12" a="1"/>
  <c r="J349" i="12" s="1"/>
  <c r="M349" i="12" a="1"/>
  <c r="M349" i="12" s="1"/>
  <c r="N349" i="12" a="1"/>
  <c r="N349" i="12" s="1"/>
  <c r="P349" i="12" a="1"/>
  <c r="P349" i="12" s="1"/>
  <c r="Q349" i="12" a="1"/>
  <c r="Q349" i="12" s="1"/>
  <c r="C350" i="12" a="1"/>
  <c r="C350" i="12" s="1"/>
  <c r="D350" i="12" a="1"/>
  <c r="D350" i="12" s="1"/>
  <c r="E350" i="12" a="1"/>
  <c r="E350" i="12" s="1"/>
  <c r="F350" i="12" a="1"/>
  <c r="F350" i="12" s="1"/>
  <c r="I350" i="12" a="1"/>
  <c r="I350" i="12" s="1"/>
  <c r="J350" i="12" a="1"/>
  <c r="J350" i="12" s="1"/>
  <c r="M350" i="12" a="1"/>
  <c r="M350" i="12" s="1"/>
  <c r="N350" i="12" a="1"/>
  <c r="N350" i="12" s="1"/>
  <c r="P350" i="12" a="1"/>
  <c r="P350" i="12" s="1"/>
  <c r="Q350" i="12" a="1"/>
  <c r="Q350" i="12" s="1"/>
  <c r="C351" i="12" a="1"/>
  <c r="C351" i="12" s="1"/>
  <c r="D351" i="12" a="1"/>
  <c r="D351" i="12" s="1"/>
  <c r="E351" i="12" a="1"/>
  <c r="E351" i="12" s="1"/>
  <c r="F351" i="12" a="1"/>
  <c r="F351" i="12" s="1"/>
  <c r="I351" i="12" a="1"/>
  <c r="I351" i="12" s="1"/>
  <c r="J351" i="12" a="1"/>
  <c r="J351" i="12" s="1"/>
  <c r="M351" i="12" a="1"/>
  <c r="M351" i="12" s="1"/>
  <c r="N351" i="12" a="1"/>
  <c r="N351" i="12" s="1"/>
  <c r="P351" i="12" a="1"/>
  <c r="P351" i="12" s="1"/>
  <c r="Q351" i="12" a="1"/>
  <c r="Q351" i="12" s="1"/>
  <c r="C352" i="12" a="1"/>
  <c r="C352" i="12" s="1"/>
  <c r="D352" i="12" a="1"/>
  <c r="D352" i="12" s="1"/>
  <c r="E352" i="12" a="1"/>
  <c r="E352" i="12" s="1"/>
  <c r="F352" i="12" a="1"/>
  <c r="F352" i="12" s="1"/>
  <c r="I352" i="12" a="1"/>
  <c r="I352" i="12" s="1"/>
  <c r="J352" i="12" a="1"/>
  <c r="J352" i="12" s="1"/>
  <c r="M352" i="12" a="1"/>
  <c r="M352" i="12" s="1"/>
  <c r="N352" i="12" a="1"/>
  <c r="N352" i="12" s="1"/>
  <c r="P352" i="12" a="1"/>
  <c r="P352" i="12" s="1"/>
  <c r="Q352" i="12" a="1"/>
  <c r="Q352" i="12" s="1"/>
  <c r="C353" i="12" a="1"/>
  <c r="C353" i="12" s="1"/>
  <c r="D353" i="12" a="1"/>
  <c r="D353" i="12" s="1"/>
  <c r="E353" i="12" a="1"/>
  <c r="E353" i="12" s="1"/>
  <c r="F353" i="12" a="1"/>
  <c r="F353" i="12" s="1"/>
  <c r="I353" i="12" a="1"/>
  <c r="I353" i="12" s="1"/>
  <c r="J353" i="12" a="1"/>
  <c r="J353" i="12" s="1"/>
  <c r="M353" i="12" a="1"/>
  <c r="M353" i="12" s="1"/>
  <c r="N353" i="12" a="1"/>
  <c r="N353" i="12" s="1"/>
  <c r="P353" i="12" a="1"/>
  <c r="P353" i="12" s="1"/>
  <c r="Q353" i="12" a="1"/>
  <c r="Q353" i="12" s="1"/>
  <c r="C354" i="12" a="1"/>
  <c r="C354" i="12" s="1"/>
  <c r="D354" i="12" a="1"/>
  <c r="D354" i="12" s="1"/>
  <c r="E354" i="12" a="1"/>
  <c r="E354" i="12" s="1"/>
  <c r="F354" i="12" a="1"/>
  <c r="F354" i="12" s="1"/>
  <c r="I354" i="12" a="1"/>
  <c r="I354" i="12" s="1"/>
  <c r="J354" i="12" a="1"/>
  <c r="J354" i="12" s="1"/>
  <c r="M354" i="12" a="1"/>
  <c r="M354" i="12" s="1"/>
  <c r="N354" i="12" a="1"/>
  <c r="N354" i="12" s="1"/>
  <c r="P354" i="12" a="1"/>
  <c r="P354" i="12" s="1"/>
  <c r="Q354" i="12" a="1"/>
  <c r="Q354" i="12" s="1"/>
  <c r="C355" i="12" a="1"/>
  <c r="C355" i="12" s="1"/>
  <c r="D355" i="12" a="1"/>
  <c r="D355" i="12" s="1"/>
  <c r="E355" i="12" a="1"/>
  <c r="E355" i="12" s="1"/>
  <c r="F355" i="12" a="1"/>
  <c r="F355" i="12" s="1"/>
  <c r="I355" i="12" a="1"/>
  <c r="I355" i="12" s="1"/>
  <c r="J355" i="12" a="1"/>
  <c r="J355" i="12" s="1"/>
  <c r="M355" i="12" a="1"/>
  <c r="M355" i="12" s="1"/>
  <c r="N355" i="12" a="1"/>
  <c r="N355" i="12" s="1"/>
  <c r="P355" i="12" a="1"/>
  <c r="P355" i="12" s="1"/>
  <c r="Q355" i="12" a="1"/>
  <c r="Q355" i="12" s="1"/>
  <c r="C356" i="12" a="1"/>
  <c r="C356" i="12" s="1"/>
  <c r="D356" i="12" a="1"/>
  <c r="D356" i="12" s="1"/>
  <c r="E356" i="12" a="1"/>
  <c r="E356" i="12" s="1"/>
  <c r="F356" i="12" a="1"/>
  <c r="F356" i="12" s="1"/>
  <c r="I356" i="12" a="1"/>
  <c r="I356" i="12" s="1"/>
  <c r="J356" i="12" a="1"/>
  <c r="J356" i="12" s="1"/>
  <c r="M356" i="12" a="1"/>
  <c r="M356" i="12" s="1"/>
  <c r="N356" i="12" a="1"/>
  <c r="N356" i="12" s="1"/>
  <c r="P356" i="12" a="1"/>
  <c r="P356" i="12" s="1"/>
  <c r="Q356" i="12" a="1"/>
  <c r="Q356" i="12" s="1"/>
  <c r="Q327" i="12" a="1"/>
  <c r="Q327" i="12" s="1"/>
  <c r="P327" i="12" a="1"/>
  <c r="P327" i="12" s="1"/>
  <c r="N327" i="12" a="1"/>
  <c r="N327" i="12" s="1"/>
  <c r="M327" i="12" a="1"/>
  <c r="M327" i="12" s="1"/>
  <c r="J327" i="12" a="1"/>
  <c r="J327" i="12" s="1"/>
  <c r="I327" i="12" a="1"/>
  <c r="I327" i="12" s="1"/>
  <c r="F327" i="12" a="1"/>
  <c r="F327" i="12" s="1"/>
  <c r="E327" i="12" a="1"/>
  <c r="E327" i="12" s="1"/>
  <c r="D327" i="12" a="1"/>
  <c r="D327" i="12" s="1"/>
  <c r="C327" i="12" a="1"/>
  <c r="C327" i="12" s="1"/>
  <c r="C292" i="12" a="1"/>
  <c r="C292" i="12" s="1"/>
  <c r="D292" i="12" a="1"/>
  <c r="D292" i="12" s="1"/>
  <c r="E292" i="12" a="1"/>
  <c r="E292" i="12" s="1"/>
  <c r="F292" i="12" a="1"/>
  <c r="F292" i="12" s="1"/>
  <c r="I292" i="12" a="1"/>
  <c r="I292" i="12" s="1"/>
  <c r="J292" i="12" a="1"/>
  <c r="J292" i="12" s="1"/>
  <c r="M292" i="12" a="1"/>
  <c r="M292" i="12" s="1"/>
  <c r="N292" i="12" a="1"/>
  <c r="N292" i="12" s="1"/>
  <c r="P292" i="12" a="1"/>
  <c r="P292" i="12" s="1"/>
  <c r="Q292" i="12" a="1"/>
  <c r="Q292" i="12" s="1"/>
  <c r="C293" i="12" a="1"/>
  <c r="C293" i="12" s="1"/>
  <c r="D293" i="12" a="1"/>
  <c r="D293" i="12" s="1"/>
  <c r="E293" i="12" a="1"/>
  <c r="E293" i="12" s="1"/>
  <c r="F293" i="12" a="1"/>
  <c r="F293" i="12" s="1"/>
  <c r="I293" i="12" a="1"/>
  <c r="I293" i="12" s="1"/>
  <c r="J293" i="12" a="1"/>
  <c r="J293" i="12" s="1"/>
  <c r="M293" i="12" a="1"/>
  <c r="M293" i="12" s="1"/>
  <c r="N293" i="12" a="1"/>
  <c r="N293" i="12" s="1"/>
  <c r="P293" i="12" a="1"/>
  <c r="P293" i="12" s="1"/>
  <c r="Q293" i="12" a="1"/>
  <c r="Q293" i="12" s="1"/>
  <c r="C294" i="12" a="1"/>
  <c r="C294" i="12" s="1"/>
  <c r="D294" i="12" a="1"/>
  <c r="D294" i="12" s="1"/>
  <c r="E294" i="12" a="1"/>
  <c r="E294" i="12" s="1"/>
  <c r="F294" i="12" a="1"/>
  <c r="F294" i="12" s="1"/>
  <c r="I294" i="12" a="1"/>
  <c r="I294" i="12" s="1"/>
  <c r="J294" i="12" a="1"/>
  <c r="J294" i="12" s="1"/>
  <c r="M294" i="12" a="1"/>
  <c r="M294" i="12" s="1"/>
  <c r="N294" i="12" a="1"/>
  <c r="N294" i="12" s="1"/>
  <c r="P294" i="12" a="1"/>
  <c r="P294" i="12" s="1"/>
  <c r="Q294" i="12" a="1"/>
  <c r="Q294" i="12" s="1"/>
  <c r="C295" i="12" a="1"/>
  <c r="C295" i="12" s="1"/>
  <c r="D295" i="12" a="1"/>
  <c r="D295" i="12" s="1"/>
  <c r="E295" i="12" a="1"/>
  <c r="E295" i="12" s="1"/>
  <c r="F295" i="12" a="1"/>
  <c r="F295" i="12" s="1"/>
  <c r="I295" i="12" a="1"/>
  <c r="I295" i="12" s="1"/>
  <c r="J295" i="12" a="1"/>
  <c r="J295" i="12" s="1"/>
  <c r="M295" i="12" a="1"/>
  <c r="M295" i="12" s="1"/>
  <c r="N295" i="12" a="1"/>
  <c r="N295" i="12" s="1"/>
  <c r="P295" i="12" a="1"/>
  <c r="P295" i="12" s="1"/>
  <c r="Q295" i="12" a="1"/>
  <c r="Q295" i="12" s="1"/>
  <c r="C296" i="12" a="1"/>
  <c r="C296" i="12" s="1"/>
  <c r="D296" i="12" a="1"/>
  <c r="D296" i="12" s="1"/>
  <c r="E296" i="12" a="1"/>
  <c r="E296" i="12" s="1"/>
  <c r="F296" i="12" a="1"/>
  <c r="F296" i="12" s="1"/>
  <c r="I296" i="12" a="1"/>
  <c r="I296" i="12" s="1"/>
  <c r="J296" i="12" a="1"/>
  <c r="J296" i="12" s="1"/>
  <c r="M296" i="12" a="1"/>
  <c r="M296" i="12" s="1"/>
  <c r="N296" i="12" a="1"/>
  <c r="N296" i="12" s="1"/>
  <c r="P296" i="12" a="1"/>
  <c r="P296" i="12" s="1"/>
  <c r="Q296" i="12" a="1"/>
  <c r="Q296" i="12" s="1"/>
  <c r="C297" i="12" a="1"/>
  <c r="C297" i="12" s="1"/>
  <c r="D297" i="12" a="1"/>
  <c r="D297" i="12" s="1"/>
  <c r="E297" i="12" a="1"/>
  <c r="E297" i="12" s="1"/>
  <c r="F297" i="12" a="1"/>
  <c r="F297" i="12" s="1"/>
  <c r="I297" i="12" a="1"/>
  <c r="I297" i="12" s="1"/>
  <c r="J297" i="12" a="1"/>
  <c r="J297" i="12" s="1"/>
  <c r="M297" i="12" a="1"/>
  <c r="M297" i="12" s="1"/>
  <c r="N297" i="12" a="1"/>
  <c r="N297" i="12" s="1"/>
  <c r="P297" i="12" a="1"/>
  <c r="P297" i="12" s="1"/>
  <c r="Q297" i="12" a="1"/>
  <c r="Q297" i="12" s="1"/>
  <c r="C298" i="12" a="1"/>
  <c r="C298" i="12" s="1"/>
  <c r="D298" i="12" a="1"/>
  <c r="D298" i="12" s="1"/>
  <c r="E298" i="12" a="1"/>
  <c r="E298" i="12" s="1"/>
  <c r="F298" i="12" a="1"/>
  <c r="F298" i="12" s="1"/>
  <c r="I298" i="12" a="1"/>
  <c r="I298" i="12" s="1"/>
  <c r="J298" i="12" a="1"/>
  <c r="J298" i="12" s="1"/>
  <c r="M298" i="12" a="1"/>
  <c r="M298" i="12" s="1"/>
  <c r="N298" i="12" a="1"/>
  <c r="N298" i="12" s="1"/>
  <c r="P298" i="12" a="1"/>
  <c r="P298" i="12" s="1"/>
  <c r="Q298" i="12" a="1"/>
  <c r="Q298" i="12" s="1"/>
  <c r="C299" i="12" a="1"/>
  <c r="C299" i="12" s="1"/>
  <c r="D299" i="12" a="1"/>
  <c r="D299" i="12" s="1"/>
  <c r="E299" i="12" a="1"/>
  <c r="E299" i="12" s="1"/>
  <c r="F299" i="12" a="1"/>
  <c r="F299" i="12" s="1"/>
  <c r="I299" i="12" a="1"/>
  <c r="I299" i="12" s="1"/>
  <c r="J299" i="12" a="1"/>
  <c r="J299" i="12" s="1"/>
  <c r="M299" i="12" a="1"/>
  <c r="M299" i="12" s="1"/>
  <c r="N299" i="12" a="1"/>
  <c r="N299" i="12" s="1"/>
  <c r="P299" i="12" a="1"/>
  <c r="P299" i="12" s="1"/>
  <c r="Q299" i="12" a="1"/>
  <c r="Q299" i="12" s="1"/>
  <c r="C300" i="12" a="1"/>
  <c r="C300" i="12" s="1"/>
  <c r="D300" i="12" a="1"/>
  <c r="D300" i="12" s="1"/>
  <c r="E300" i="12" a="1"/>
  <c r="E300" i="12" s="1"/>
  <c r="F300" i="12" a="1"/>
  <c r="F300" i="12" s="1"/>
  <c r="I300" i="12" a="1"/>
  <c r="I300" i="12" s="1"/>
  <c r="J300" i="12" a="1"/>
  <c r="J300" i="12" s="1"/>
  <c r="M300" i="12" a="1"/>
  <c r="M300" i="12" s="1"/>
  <c r="N300" i="12" a="1"/>
  <c r="N300" i="12" s="1"/>
  <c r="P300" i="12" a="1"/>
  <c r="P300" i="12" s="1"/>
  <c r="Q300" i="12" a="1"/>
  <c r="Q300" i="12" s="1"/>
  <c r="C301" i="12" a="1"/>
  <c r="C301" i="12" s="1"/>
  <c r="D301" i="12" a="1"/>
  <c r="D301" i="12" s="1"/>
  <c r="E301" i="12" a="1"/>
  <c r="E301" i="12" s="1"/>
  <c r="F301" i="12" a="1"/>
  <c r="F301" i="12" s="1"/>
  <c r="I301" i="12" a="1"/>
  <c r="I301" i="12" s="1"/>
  <c r="J301" i="12" a="1"/>
  <c r="J301" i="12" s="1"/>
  <c r="M301" i="12" a="1"/>
  <c r="M301" i="12" s="1"/>
  <c r="N301" i="12" a="1"/>
  <c r="N301" i="12" s="1"/>
  <c r="P301" i="12" a="1"/>
  <c r="P301" i="12" s="1"/>
  <c r="Q301" i="12" a="1"/>
  <c r="Q301" i="12" s="1"/>
  <c r="C302" i="12" a="1"/>
  <c r="C302" i="12" s="1"/>
  <c r="D302" i="12" a="1"/>
  <c r="D302" i="12" s="1"/>
  <c r="E302" i="12" a="1"/>
  <c r="E302" i="12" s="1"/>
  <c r="F302" i="12" a="1"/>
  <c r="F302" i="12" s="1"/>
  <c r="I302" i="12" a="1"/>
  <c r="I302" i="12" s="1"/>
  <c r="J302" i="12" a="1"/>
  <c r="J302" i="12" s="1"/>
  <c r="M302" i="12" a="1"/>
  <c r="M302" i="12" s="1"/>
  <c r="N302" i="12" a="1"/>
  <c r="N302" i="12" s="1"/>
  <c r="P302" i="12" a="1"/>
  <c r="P302" i="12" s="1"/>
  <c r="Q302" i="12" a="1"/>
  <c r="Q302" i="12" s="1"/>
  <c r="C303" i="12" a="1"/>
  <c r="C303" i="12" s="1"/>
  <c r="D303" i="12" a="1"/>
  <c r="D303" i="12" s="1"/>
  <c r="E303" i="12" a="1"/>
  <c r="E303" i="12" s="1"/>
  <c r="F303" i="12" a="1"/>
  <c r="F303" i="12" s="1"/>
  <c r="I303" i="12" a="1"/>
  <c r="I303" i="12" s="1"/>
  <c r="J303" i="12" a="1"/>
  <c r="J303" i="12" s="1"/>
  <c r="M303" i="12" a="1"/>
  <c r="M303" i="12" s="1"/>
  <c r="N303" i="12" a="1"/>
  <c r="N303" i="12" s="1"/>
  <c r="P303" i="12" a="1"/>
  <c r="P303" i="12" s="1"/>
  <c r="Q303" i="12" a="1"/>
  <c r="Q303" i="12" s="1"/>
  <c r="C304" i="12" a="1"/>
  <c r="C304" i="12" s="1"/>
  <c r="D304" i="12" a="1"/>
  <c r="D304" i="12" s="1"/>
  <c r="E304" i="12" a="1"/>
  <c r="E304" i="12" s="1"/>
  <c r="F304" i="12" a="1"/>
  <c r="F304" i="12" s="1"/>
  <c r="I304" i="12" a="1"/>
  <c r="I304" i="12" s="1"/>
  <c r="J304" i="12" a="1"/>
  <c r="J304" i="12" s="1"/>
  <c r="M304" i="12" a="1"/>
  <c r="M304" i="12" s="1"/>
  <c r="N304" i="12" a="1"/>
  <c r="N304" i="12" s="1"/>
  <c r="P304" i="12" a="1"/>
  <c r="P304" i="12" s="1"/>
  <c r="Q304" i="12" a="1"/>
  <c r="Q304" i="12" s="1"/>
  <c r="C305" i="12" a="1"/>
  <c r="C305" i="12" s="1"/>
  <c r="D305" i="12" a="1"/>
  <c r="D305" i="12" s="1"/>
  <c r="E305" i="12" a="1"/>
  <c r="E305" i="12" s="1"/>
  <c r="F305" i="12" a="1"/>
  <c r="F305" i="12" s="1"/>
  <c r="I305" i="12" a="1"/>
  <c r="I305" i="12" s="1"/>
  <c r="J305" i="12" a="1"/>
  <c r="J305" i="12" s="1"/>
  <c r="M305" i="12" a="1"/>
  <c r="M305" i="12" s="1"/>
  <c r="N305" i="12" a="1"/>
  <c r="N305" i="12" s="1"/>
  <c r="P305" i="12" a="1"/>
  <c r="P305" i="12" s="1"/>
  <c r="Q305" i="12" a="1"/>
  <c r="Q305" i="12" s="1"/>
  <c r="C306" i="12" a="1"/>
  <c r="C306" i="12" s="1"/>
  <c r="D306" i="12" a="1"/>
  <c r="D306" i="12" s="1"/>
  <c r="E306" i="12" a="1"/>
  <c r="E306" i="12" s="1"/>
  <c r="F306" i="12" a="1"/>
  <c r="F306" i="12" s="1"/>
  <c r="I306" i="12" a="1"/>
  <c r="I306" i="12" s="1"/>
  <c r="J306" i="12" a="1"/>
  <c r="J306" i="12" s="1"/>
  <c r="M306" i="12" a="1"/>
  <c r="M306" i="12" s="1"/>
  <c r="N306" i="12" a="1"/>
  <c r="N306" i="12" s="1"/>
  <c r="P306" i="12" a="1"/>
  <c r="P306" i="12" s="1"/>
  <c r="Q306" i="12" a="1"/>
  <c r="Q306" i="12" s="1"/>
  <c r="C307" i="12" a="1"/>
  <c r="C307" i="12" s="1"/>
  <c r="D307" i="12" a="1"/>
  <c r="D307" i="12" s="1"/>
  <c r="E307" i="12" a="1"/>
  <c r="E307" i="12" s="1"/>
  <c r="F307" i="12" a="1"/>
  <c r="F307" i="12" s="1"/>
  <c r="I307" i="12" a="1"/>
  <c r="I307" i="12" s="1"/>
  <c r="J307" i="12" a="1"/>
  <c r="J307" i="12" s="1"/>
  <c r="M307" i="12" a="1"/>
  <c r="M307" i="12" s="1"/>
  <c r="N307" i="12" a="1"/>
  <c r="N307" i="12" s="1"/>
  <c r="P307" i="12" a="1"/>
  <c r="P307" i="12" s="1"/>
  <c r="Q307" i="12" a="1"/>
  <c r="Q307" i="12" s="1"/>
  <c r="C308" i="12" a="1"/>
  <c r="C308" i="12" s="1"/>
  <c r="D308" i="12" a="1"/>
  <c r="D308" i="12" s="1"/>
  <c r="E308" i="12" a="1"/>
  <c r="E308" i="12" s="1"/>
  <c r="F308" i="12" a="1"/>
  <c r="F308" i="12" s="1"/>
  <c r="I308" i="12" a="1"/>
  <c r="I308" i="12" s="1"/>
  <c r="J308" i="12" a="1"/>
  <c r="J308" i="12" s="1"/>
  <c r="M308" i="12" a="1"/>
  <c r="M308" i="12" s="1"/>
  <c r="N308" i="12" a="1"/>
  <c r="N308" i="12" s="1"/>
  <c r="P308" i="12" a="1"/>
  <c r="P308" i="12" s="1"/>
  <c r="Q308" i="12" a="1"/>
  <c r="Q308" i="12" s="1"/>
  <c r="C309" i="12" a="1"/>
  <c r="C309" i="12" s="1"/>
  <c r="D309" i="12" a="1"/>
  <c r="D309" i="12" s="1"/>
  <c r="E309" i="12" a="1"/>
  <c r="E309" i="12" s="1"/>
  <c r="F309" i="12" a="1"/>
  <c r="F309" i="12" s="1"/>
  <c r="I309" i="12" a="1"/>
  <c r="I309" i="12" s="1"/>
  <c r="J309" i="12" a="1"/>
  <c r="J309" i="12" s="1"/>
  <c r="M309" i="12" a="1"/>
  <c r="M309" i="12" s="1"/>
  <c r="N309" i="12" a="1"/>
  <c r="N309" i="12" s="1"/>
  <c r="P309" i="12" a="1"/>
  <c r="P309" i="12" s="1"/>
  <c r="Q309" i="12" a="1"/>
  <c r="Q309" i="12" s="1"/>
  <c r="C310" i="12" a="1"/>
  <c r="C310" i="12" s="1"/>
  <c r="D310" i="12" a="1"/>
  <c r="D310" i="12" s="1"/>
  <c r="E310" i="12" a="1"/>
  <c r="E310" i="12" s="1"/>
  <c r="F310" i="12" a="1"/>
  <c r="F310" i="12" s="1"/>
  <c r="I310" i="12" a="1"/>
  <c r="I310" i="12" s="1"/>
  <c r="J310" i="12" a="1"/>
  <c r="J310" i="12" s="1"/>
  <c r="M310" i="12" a="1"/>
  <c r="M310" i="12" s="1"/>
  <c r="N310" i="12" a="1"/>
  <c r="N310" i="12" s="1"/>
  <c r="P310" i="12" a="1"/>
  <c r="P310" i="12" s="1"/>
  <c r="Q310" i="12" a="1"/>
  <c r="Q310" i="12" s="1"/>
  <c r="C311" i="12" a="1"/>
  <c r="C311" i="12" s="1"/>
  <c r="D311" i="12" a="1"/>
  <c r="D311" i="12" s="1"/>
  <c r="E311" i="12" a="1"/>
  <c r="E311" i="12" s="1"/>
  <c r="F311" i="12" a="1"/>
  <c r="F311" i="12" s="1"/>
  <c r="I311" i="12" a="1"/>
  <c r="I311" i="12" s="1"/>
  <c r="J311" i="12" a="1"/>
  <c r="J311" i="12" s="1"/>
  <c r="M311" i="12" a="1"/>
  <c r="M311" i="12" s="1"/>
  <c r="N311" i="12" a="1"/>
  <c r="N311" i="12" s="1"/>
  <c r="P311" i="12" a="1"/>
  <c r="P311" i="12" s="1"/>
  <c r="Q311" i="12" a="1"/>
  <c r="Q311" i="12" s="1"/>
  <c r="C312" i="12" a="1"/>
  <c r="C312" i="12" s="1"/>
  <c r="D312" i="12" a="1"/>
  <c r="D312" i="12" s="1"/>
  <c r="E312" i="12" a="1"/>
  <c r="E312" i="12" s="1"/>
  <c r="F312" i="12" a="1"/>
  <c r="F312" i="12" s="1"/>
  <c r="I312" i="12" a="1"/>
  <c r="I312" i="12" s="1"/>
  <c r="J312" i="12" a="1"/>
  <c r="J312" i="12" s="1"/>
  <c r="M312" i="12" a="1"/>
  <c r="M312" i="12" s="1"/>
  <c r="N312" i="12" a="1"/>
  <c r="N312" i="12" s="1"/>
  <c r="P312" i="12" a="1"/>
  <c r="P312" i="12" s="1"/>
  <c r="Q312" i="12" a="1"/>
  <c r="Q312" i="12" s="1"/>
  <c r="C313" i="12" a="1"/>
  <c r="C313" i="12" s="1"/>
  <c r="D313" i="12" a="1"/>
  <c r="D313" i="12" s="1"/>
  <c r="E313" i="12" a="1"/>
  <c r="E313" i="12" s="1"/>
  <c r="F313" i="12" a="1"/>
  <c r="F313" i="12" s="1"/>
  <c r="I313" i="12" a="1"/>
  <c r="I313" i="12" s="1"/>
  <c r="J313" i="12" a="1"/>
  <c r="J313" i="12" s="1"/>
  <c r="M313" i="12" a="1"/>
  <c r="M313" i="12" s="1"/>
  <c r="N313" i="12" a="1"/>
  <c r="N313" i="12" s="1"/>
  <c r="P313" i="12" a="1"/>
  <c r="P313" i="12" s="1"/>
  <c r="Q313" i="12" a="1"/>
  <c r="Q313" i="12" s="1"/>
  <c r="C314" i="12" a="1"/>
  <c r="C314" i="12" s="1"/>
  <c r="D314" i="12" a="1"/>
  <c r="D314" i="12" s="1"/>
  <c r="E314" i="12" a="1"/>
  <c r="E314" i="12" s="1"/>
  <c r="F314" i="12" a="1"/>
  <c r="F314" i="12" s="1"/>
  <c r="I314" i="12" a="1"/>
  <c r="I314" i="12" s="1"/>
  <c r="J314" i="12" a="1"/>
  <c r="J314" i="12" s="1"/>
  <c r="M314" i="12" a="1"/>
  <c r="M314" i="12" s="1"/>
  <c r="N314" i="12" a="1"/>
  <c r="N314" i="12" s="1"/>
  <c r="P314" i="12" a="1"/>
  <c r="P314" i="12" s="1"/>
  <c r="Q314" i="12" a="1"/>
  <c r="Q314" i="12" s="1"/>
  <c r="C315" i="12" a="1"/>
  <c r="C315" i="12" s="1"/>
  <c r="D315" i="12" a="1"/>
  <c r="D315" i="12" s="1"/>
  <c r="E315" i="12" a="1"/>
  <c r="E315" i="12" s="1"/>
  <c r="F315" i="12" a="1"/>
  <c r="F315" i="12" s="1"/>
  <c r="I315" i="12" a="1"/>
  <c r="I315" i="12" s="1"/>
  <c r="J315" i="12" a="1"/>
  <c r="J315" i="12" s="1"/>
  <c r="M315" i="12" a="1"/>
  <c r="M315" i="12" s="1"/>
  <c r="N315" i="12" a="1"/>
  <c r="N315" i="12" s="1"/>
  <c r="P315" i="12" a="1"/>
  <c r="P315" i="12" s="1"/>
  <c r="Q315" i="12" a="1"/>
  <c r="Q315" i="12" s="1"/>
  <c r="C316" i="12" a="1"/>
  <c r="C316" i="12" s="1"/>
  <c r="D316" i="12" a="1"/>
  <c r="D316" i="12" s="1"/>
  <c r="E316" i="12" a="1"/>
  <c r="E316" i="12" s="1"/>
  <c r="F316" i="12" a="1"/>
  <c r="F316" i="12" s="1"/>
  <c r="I316" i="12" a="1"/>
  <c r="I316" i="12" s="1"/>
  <c r="J316" i="12" a="1"/>
  <c r="J316" i="12" s="1"/>
  <c r="M316" i="12" a="1"/>
  <c r="M316" i="12" s="1"/>
  <c r="N316" i="12" a="1"/>
  <c r="N316" i="12" s="1"/>
  <c r="P316" i="12" a="1"/>
  <c r="P316" i="12" s="1"/>
  <c r="Q316" i="12" a="1"/>
  <c r="Q316" i="12" s="1"/>
  <c r="C317" i="12" a="1"/>
  <c r="C317" i="12" s="1"/>
  <c r="D317" i="12" a="1"/>
  <c r="D317" i="12" s="1"/>
  <c r="E317" i="12" a="1"/>
  <c r="E317" i="12" s="1"/>
  <c r="F317" i="12" a="1"/>
  <c r="F317" i="12" s="1"/>
  <c r="I317" i="12" a="1"/>
  <c r="I317" i="12" s="1"/>
  <c r="J317" i="12" a="1"/>
  <c r="J317" i="12" s="1"/>
  <c r="M317" i="12" a="1"/>
  <c r="M317" i="12" s="1"/>
  <c r="N317" i="12" a="1"/>
  <c r="N317" i="12" s="1"/>
  <c r="P317" i="12" a="1"/>
  <c r="P317" i="12" s="1"/>
  <c r="Q317" i="12" a="1"/>
  <c r="Q317" i="12" s="1"/>
  <c r="C318" i="12" a="1"/>
  <c r="C318" i="12" s="1"/>
  <c r="D318" i="12" a="1"/>
  <c r="D318" i="12" s="1"/>
  <c r="E318" i="12" a="1"/>
  <c r="E318" i="12" s="1"/>
  <c r="F318" i="12" a="1"/>
  <c r="F318" i="12" s="1"/>
  <c r="I318" i="12" a="1"/>
  <c r="I318" i="12" s="1"/>
  <c r="J318" i="12" a="1"/>
  <c r="J318" i="12" s="1"/>
  <c r="M318" i="12" a="1"/>
  <c r="M318" i="12" s="1"/>
  <c r="N318" i="12" a="1"/>
  <c r="N318" i="12" s="1"/>
  <c r="P318" i="12" a="1"/>
  <c r="P318" i="12" s="1"/>
  <c r="Q318" i="12" a="1"/>
  <c r="Q318" i="12" s="1"/>
  <c r="C319" i="12" a="1"/>
  <c r="C319" i="12" s="1"/>
  <c r="D319" i="12" a="1"/>
  <c r="D319" i="12" s="1"/>
  <c r="E319" i="12" a="1"/>
  <c r="E319" i="12" s="1"/>
  <c r="F319" i="12" a="1"/>
  <c r="F319" i="12" s="1"/>
  <c r="I319" i="12" a="1"/>
  <c r="I319" i="12" s="1"/>
  <c r="J319" i="12" a="1"/>
  <c r="J319" i="12" s="1"/>
  <c r="M319" i="12" a="1"/>
  <c r="M319" i="12" s="1"/>
  <c r="N319" i="12" a="1"/>
  <c r="N319" i="12" s="1"/>
  <c r="P319" i="12" a="1"/>
  <c r="P319" i="12" s="1"/>
  <c r="Q319" i="12" a="1"/>
  <c r="Q319" i="12" s="1"/>
  <c r="C320" i="12" a="1"/>
  <c r="C320" i="12" s="1"/>
  <c r="D320" i="12" a="1"/>
  <c r="D320" i="12" s="1"/>
  <c r="E320" i="12" a="1"/>
  <c r="E320" i="12" s="1"/>
  <c r="F320" i="12" a="1"/>
  <c r="F320" i="12" s="1"/>
  <c r="I320" i="12" a="1"/>
  <c r="I320" i="12" s="1"/>
  <c r="J320" i="12" a="1"/>
  <c r="J320" i="12" s="1"/>
  <c r="M320" i="12" a="1"/>
  <c r="M320" i="12" s="1"/>
  <c r="N320" i="12" a="1"/>
  <c r="N320" i="12" s="1"/>
  <c r="P320" i="12" a="1"/>
  <c r="P320" i="12" s="1"/>
  <c r="Q320" i="12" a="1"/>
  <c r="Q320" i="12" s="1"/>
  <c r="C321" i="12" a="1"/>
  <c r="C321" i="12" s="1"/>
  <c r="D321" i="12" a="1"/>
  <c r="D321" i="12" s="1"/>
  <c r="E321" i="12" a="1"/>
  <c r="E321" i="12" s="1"/>
  <c r="F321" i="12" a="1"/>
  <c r="F321" i="12" s="1"/>
  <c r="I321" i="12" a="1"/>
  <c r="I321" i="12" s="1"/>
  <c r="J321" i="12" a="1"/>
  <c r="J321" i="12" s="1"/>
  <c r="M321" i="12" a="1"/>
  <c r="M321" i="12" s="1"/>
  <c r="N321" i="12" a="1"/>
  <c r="N321" i="12" s="1"/>
  <c r="P321" i="12" a="1"/>
  <c r="P321" i="12" s="1"/>
  <c r="Q321" i="12" a="1"/>
  <c r="Q321" i="12" s="1"/>
  <c r="Q291" i="12" a="1"/>
  <c r="Q291" i="12" s="1"/>
  <c r="P291" i="12" a="1"/>
  <c r="P291" i="12" s="1"/>
  <c r="N291" i="12" a="1"/>
  <c r="N291" i="12" s="1"/>
  <c r="M291" i="12" a="1"/>
  <c r="M291" i="12" s="1"/>
  <c r="J291" i="12" a="1"/>
  <c r="J291" i="12" s="1"/>
  <c r="I291" i="12" a="1"/>
  <c r="I291" i="12" s="1"/>
  <c r="F291" i="12" a="1"/>
  <c r="F291" i="12" s="1"/>
  <c r="E291" i="12" a="1"/>
  <c r="E291" i="12" s="1"/>
  <c r="D291" i="12" a="1"/>
  <c r="D291" i="12" s="1"/>
  <c r="C291" i="12" a="1"/>
  <c r="C291" i="12" s="1"/>
  <c r="Q285" i="15" l="1" a="1"/>
  <c r="Q285" i="15" s="1"/>
  <c r="P285" i="15" a="1"/>
  <c r="P285" i="15" s="1"/>
  <c r="N285" i="15" a="1"/>
  <c r="N285" i="15" s="1"/>
  <c r="M285" i="15" a="1"/>
  <c r="M285" i="15" s="1"/>
  <c r="J285" i="15" a="1"/>
  <c r="J285" i="15" s="1"/>
  <c r="I285" i="15" a="1"/>
  <c r="I285" i="15" s="1"/>
  <c r="F285" i="15" a="1"/>
  <c r="F285" i="15" s="1"/>
  <c r="E285" i="15" a="1"/>
  <c r="E285" i="15" s="1"/>
  <c r="D285" i="15" a="1"/>
  <c r="D285" i="15" s="1"/>
  <c r="C285" i="15" a="1"/>
  <c r="C285" i="15" s="1"/>
  <c r="Q284" i="15" a="1"/>
  <c r="Q284" i="15" s="1"/>
  <c r="P284" i="15" a="1"/>
  <c r="P284" i="15" s="1"/>
  <c r="N284" i="15" a="1"/>
  <c r="N284" i="15" s="1"/>
  <c r="M284" i="15" a="1"/>
  <c r="M284" i="15" s="1"/>
  <c r="J284" i="15" a="1"/>
  <c r="J284" i="15" s="1"/>
  <c r="I284" i="15" a="1"/>
  <c r="I284" i="15" s="1"/>
  <c r="F284" i="15" a="1"/>
  <c r="F284" i="15" s="1"/>
  <c r="E284" i="15" a="1"/>
  <c r="E284" i="15" s="1"/>
  <c r="D284" i="15" a="1"/>
  <c r="D284" i="15" s="1"/>
  <c r="C284" i="15" a="1"/>
  <c r="C284" i="15" s="1"/>
  <c r="Q283" i="15" a="1"/>
  <c r="Q283" i="15" s="1"/>
  <c r="P283" i="15" a="1"/>
  <c r="P283" i="15" s="1"/>
  <c r="N283" i="15" a="1"/>
  <c r="N283" i="15" s="1"/>
  <c r="M283" i="15" a="1"/>
  <c r="M283" i="15" s="1"/>
  <c r="J283" i="15" a="1"/>
  <c r="J283" i="15" s="1"/>
  <c r="I283" i="15" a="1"/>
  <c r="I283" i="15" s="1"/>
  <c r="F283" i="15" a="1"/>
  <c r="F283" i="15" s="1"/>
  <c r="E283" i="15" a="1"/>
  <c r="E283" i="15" s="1"/>
  <c r="D283" i="15" a="1"/>
  <c r="D283" i="15" s="1"/>
  <c r="C283" i="15" a="1"/>
  <c r="C283" i="15" s="1"/>
  <c r="Q282" i="15" a="1"/>
  <c r="Q282" i="15" s="1"/>
  <c r="P282" i="15" a="1"/>
  <c r="P282" i="15" s="1"/>
  <c r="N282" i="15" a="1"/>
  <c r="N282" i="15" s="1"/>
  <c r="M282" i="15" a="1"/>
  <c r="M282" i="15" s="1"/>
  <c r="J282" i="15" a="1"/>
  <c r="J282" i="15" s="1"/>
  <c r="I282" i="15" a="1"/>
  <c r="I282" i="15" s="1"/>
  <c r="F282" i="15" a="1"/>
  <c r="F282" i="15" s="1"/>
  <c r="E282" i="15" a="1"/>
  <c r="E282" i="15" s="1"/>
  <c r="D282" i="15" a="1"/>
  <c r="D282" i="15" s="1"/>
  <c r="C282" i="15" a="1"/>
  <c r="C282" i="15" s="1"/>
  <c r="Q281" i="15" a="1"/>
  <c r="Q281" i="15" s="1"/>
  <c r="P281" i="15" a="1"/>
  <c r="P281" i="15" s="1"/>
  <c r="N281" i="15" a="1"/>
  <c r="N281" i="15" s="1"/>
  <c r="M281" i="15" a="1"/>
  <c r="M281" i="15" s="1"/>
  <c r="J281" i="15" a="1"/>
  <c r="J281" i="15" s="1"/>
  <c r="I281" i="15" a="1"/>
  <c r="I281" i="15" s="1"/>
  <c r="F281" i="15" a="1"/>
  <c r="F281" i="15" s="1"/>
  <c r="E281" i="15" a="1"/>
  <c r="E281" i="15" s="1"/>
  <c r="D281" i="15" a="1"/>
  <c r="D281" i="15" s="1"/>
  <c r="C281" i="15" a="1"/>
  <c r="C281" i="15" s="1"/>
  <c r="Q280" i="15" a="1"/>
  <c r="Q280" i="15" s="1"/>
  <c r="P280" i="15" a="1"/>
  <c r="P280" i="15" s="1"/>
  <c r="N280" i="15" a="1"/>
  <c r="N280" i="15" s="1"/>
  <c r="M280" i="15" a="1"/>
  <c r="M280" i="15" s="1"/>
  <c r="J280" i="15" a="1"/>
  <c r="J280" i="15" s="1"/>
  <c r="I280" i="15" a="1"/>
  <c r="I280" i="15" s="1"/>
  <c r="F280" i="15" a="1"/>
  <c r="F280" i="15" s="1"/>
  <c r="E280" i="15" a="1"/>
  <c r="E280" i="15" s="1"/>
  <c r="D280" i="15" a="1"/>
  <c r="D280" i="15" s="1"/>
  <c r="C280" i="15" a="1"/>
  <c r="C280" i="15" s="1"/>
  <c r="Q279" i="15" a="1"/>
  <c r="Q279" i="15" s="1"/>
  <c r="P279" i="15" a="1"/>
  <c r="P279" i="15" s="1"/>
  <c r="N279" i="15" a="1"/>
  <c r="N279" i="15" s="1"/>
  <c r="M279" i="15" a="1"/>
  <c r="M279" i="15" s="1"/>
  <c r="J279" i="15" a="1"/>
  <c r="J279" i="15" s="1"/>
  <c r="I279" i="15" a="1"/>
  <c r="I279" i="15" s="1"/>
  <c r="F279" i="15" a="1"/>
  <c r="F279" i="15" s="1"/>
  <c r="E279" i="15" a="1"/>
  <c r="E279" i="15" s="1"/>
  <c r="D279" i="15" a="1"/>
  <c r="D279" i="15" s="1"/>
  <c r="C279" i="15" a="1"/>
  <c r="C279" i="15" s="1"/>
  <c r="Q278" i="15" a="1"/>
  <c r="Q278" i="15" s="1"/>
  <c r="P278" i="15" a="1"/>
  <c r="P278" i="15" s="1"/>
  <c r="N278" i="15" a="1"/>
  <c r="N278" i="15" s="1"/>
  <c r="M278" i="15" a="1"/>
  <c r="M278" i="15" s="1"/>
  <c r="J278" i="15" a="1"/>
  <c r="J278" i="15" s="1"/>
  <c r="I278" i="15" a="1"/>
  <c r="I278" i="15" s="1"/>
  <c r="F278" i="15" a="1"/>
  <c r="F278" i="15" s="1"/>
  <c r="E278" i="15" a="1"/>
  <c r="E278" i="15" s="1"/>
  <c r="D278" i="15" a="1"/>
  <c r="D278" i="15" s="1"/>
  <c r="C278" i="15" a="1"/>
  <c r="C278" i="15" s="1"/>
  <c r="Q277" i="15" a="1"/>
  <c r="Q277" i="15" s="1"/>
  <c r="P277" i="15" a="1"/>
  <c r="P277" i="15" s="1"/>
  <c r="N277" i="15" a="1"/>
  <c r="N277" i="15" s="1"/>
  <c r="M277" i="15" a="1"/>
  <c r="M277" i="15" s="1"/>
  <c r="J277" i="15" a="1"/>
  <c r="J277" i="15" s="1"/>
  <c r="I277" i="15" a="1"/>
  <c r="I277" i="15" s="1"/>
  <c r="F277" i="15" a="1"/>
  <c r="F277" i="15" s="1"/>
  <c r="E277" i="15" a="1"/>
  <c r="E277" i="15" s="1"/>
  <c r="D277" i="15" a="1"/>
  <c r="D277" i="15" s="1"/>
  <c r="C277" i="15" a="1"/>
  <c r="C277" i="15" s="1"/>
  <c r="Q276" i="15" a="1"/>
  <c r="Q276" i="15" s="1"/>
  <c r="P276" i="15" a="1"/>
  <c r="P276" i="15" s="1"/>
  <c r="N276" i="15" a="1"/>
  <c r="N276" i="15" s="1"/>
  <c r="M276" i="15" a="1"/>
  <c r="M276" i="15" s="1"/>
  <c r="J276" i="15" a="1"/>
  <c r="J276" i="15" s="1"/>
  <c r="I276" i="15" a="1"/>
  <c r="I276" i="15" s="1"/>
  <c r="F276" i="15" a="1"/>
  <c r="F276" i="15" s="1"/>
  <c r="E276" i="15" a="1"/>
  <c r="E276" i="15" s="1"/>
  <c r="D276" i="15" a="1"/>
  <c r="D276" i="15" s="1"/>
  <c r="C276" i="15" a="1"/>
  <c r="C276" i="15" s="1"/>
  <c r="Q275" i="15" a="1"/>
  <c r="Q275" i="15" s="1"/>
  <c r="P275" i="15" a="1"/>
  <c r="P275" i="15" s="1"/>
  <c r="N275" i="15" a="1"/>
  <c r="N275" i="15" s="1"/>
  <c r="M275" i="15" a="1"/>
  <c r="M275" i="15" s="1"/>
  <c r="J275" i="15" a="1"/>
  <c r="J275" i="15" s="1"/>
  <c r="I275" i="15" a="1"/>
  <c r="I275" i="15" s="1"/>
  <c r="F275" i="15" a="1"/>
  <c r="F275" i="15" s="1"/>
  <c r="E275" i="15" a="1"/>
  <c r="E275" i="15" s="1"/>
  <c r="D275" i="15" a="1"/>
  <c r="D275" i="15" s="1"/>
  <c r="C275" i="15" a="1"/>
  <c r="C275" i="15" s="1"/>
  <c r="Q274" i="15" a="1"/>
  <c r="Q274" i="15" s="1"/>
  <c r="P274" i="15" a="1"/>
  <c r="P274" i="15" s="1"/>
  <c r="N274" i="15" a="1"/>
  <c r="N274" i="15" s="1"/>
  <c r="M274" i="15" a="1"/>
  <c r="M274" i="15" s="1"/>
  <c r="J274" i="15" a="1"/>
  <c r="J274" i="15" s="1"/>
  <c r="I274" i="15" a="1"/>
  <c r="I274" i="15" s="1"/>
  <c r="F274" i="15" a="1"/>
  <c r="F274" i="15" s="1"/>
  <c r="E274" i="15" a="1"/>
  <c r="E274" i="15" s="1"/>
  <c r="D274" i="15" a="1"/>
  <c r="D274" i="15" s="1"/>
  <c r="C274" i="15" a="1"/>
  <c r="C274" i="15" s="1"/>
  <c r="Q273" i="15" a="1"/>
  <c r="Q273" i="15" s="1"/>
  <c r="P273" i="15" a="1"/>
  <c r="P273" i="15" s="1"/>
  <c r="N273" i="15" a="1"/>
  <c r="N273" i="15" s="1"/>
  <c r="M273" i="15" a="1"/>
  <c r="M273" i="15" s="1"/>
  <c r="J273" i="15" a="1"/>
  <c r="J273" i="15" s="1"/>
  <c r="I273" i="15" a="1"/>
  <c r="I273" i="15" s="1"/>
  <c r="F273" i="15" a="1"/>
  <c r="F273" i="15" s="1"/>
  <c r="E273" i="15" a="1"/>
  <c r="E273" i="15" s="1"/>
  <c r="D273" i="15" a="1"/>
  <c r="D273" i="15" s="1"/>
  <c r="C273" i="15" a="1"/>
  <c r="C273" i="15" s="1"/>
  <c r="Q272" i="15" a="1"/>
  <c r="Q272" i="15" s="1"/>
  <c r="P272" i="15" a="1"/>
  <c r="P272" i="15" s="1"/>
  <c r="N272" i="15" a="1"/>
  <c r="N272" i="15" s="1"/>
  <c r="M272" i="15" a="1"/>
  <c r="M272" i="15" s="1"/>
  <c r="J272" i="15" a="1"/>
  <c r="J272" i="15" s="1"/>
  <c r="I272" i="15" a="1"/>
  <c r="I272" i="15" s="1"/>
  <c r="F272" i="15" a="1"/>
  <c r="F272" i="15" s="1"/>
  <c r="E272" i="15" a="1"/>
  <c r="E272" i="15" s="1"/>
  <c r="D272" i="15" a="1"/>
  <c r="D272" i="15" s="1"/>
  <c r="C272" i="15" a="1"/>
  <c r="C272" i="15" s="1"/>
  <c r="Q271" i="15" a="1"/>
  <c r="Q271" i="15" s="1"/>
  <c r="P271" i="15" a="1"/>
  <c r="P271" i="15" s="1"/>
  <c r="N271" i="15" a="1"/>
  <c r="N271" i="15" s="1"/>
  <c r="M271" i="15" a="1"/>
  <c r="M271" i="15" s="1"/>
  <c r="J271" i="15" a="1"/>
  <c r="J271" i="15" s="1"/>
  <c r="I271" i="15" a="1"/>
  <c r="I271" i="15" s="1"/>
  <c r="F271" i="15" a="1"/>
  <c r="F271" i="15" s="1"/>
  <c r="E271" i="15" a="1"/>
  <c r="E271" i="15" s="1"/>
  <c r="D271" i="15" a="1"/>
  <c r="D271" i="15" s="1"/>
  <c r="C271" i="15" a="1"/>
  <c r="C271" i="15" s="1"/>
  <c r="Q270" i="15" a="1"/>
  <c r="Q270" i="15" s="1"/>
  <c r="P270" i="15" a="1"/>
  <c r="P270" i="15" s="1"/>
  <c r="N270" i="15" a="1"/>
  <c r="N270" i="15" s="1"/>
  <c r="M270" i="15" a="1"/>
  <c r="M270" i="15" s="1"/>
  <c r="J270" i="15" a="1"/>
  <c r="J270" i="15" s="1"/>
  <c r="I270" i="15" a="1"/>
  <c r="I270" i="15" s="1"/>
  <c r="F270" i="15" a="1"/>
  <c r="F270" i="15" s="1"/>
  <c r="E270" i="15" a="1"/>
  <c r="E270" i="15" s="1"/>
  <c r="D270" i="15" a="1"/>
  <c r="D270" i="15" s="1"/>
  <c r="C270" i="15" a="1"/>
  <c r="C270" i="15" s="1"/>
  <c r="Q269" i="15" a="1"/>
  <c r="Q269" i="15" s="1"/>
  <c r="P269" i="15" a="1"/>
  <c r="P269" i="15" s="1"/>
  <c r="N269" i="15" a="1"/>
  <c r="N269" i="15" s="1"/>
  <c r="M269" i="15" a="1"/>
  <c r="M269" i="15" s="1"/>
  <c r="J269" i="15" a="1"/>
  <c r="J269" i="15" s="1"/>
  <c r="I269" i="15" a="1"/>
  <c r="I269" i="15" s="1"/>
  <c r="F269" i="15" a="1"/>
  <c r="F269" i="15" s="1"/>
  <c r="E269" i="15" a="1"/>
  <c r="E269" i="15" s="1"/>
  <c r="D269" i="15" a="1"/>
  <c r="D269" i="15" s="1"/>
  <c r="C269" i="15" a="1"/>
  <c r="C269" i="15" s="1"/>
  <c r="Q268" i="15" a="1"/>
  <c r="Q268" i="15" s="1"/>
  <c r="P268" i="15" a="1"/>
  <c r="P268" i="15" s="1"/>
  <c r="N268" i="15" a="1"/>
  <c r="N268" i="15" s="1"/>
  <c r="M268" i="15" a="1"/>
  <c r="M268" i="15" s="1"/>
  <c r="J268" i="15" a="1"/>
  <c r="J268" i="15" s="1"/>
  <c r="I268" i="15" a="1"/>
  <c r="I268" i="15" s="1"/>
  <c r="F268" i="15" a="1"/>
  <c r="F268" i="15" s="1"/>
  <c r="E268" i="15" a="1"/>
  <c r="E268" i="15" s="1"/>
  <c r="D268" i="15" a="1"/>
  <c r="D268" i="15" s="1"/>
  <c r="C268" i="15" a="1"/>
  <c r="C268" i="15" s="1"/>
  <c r="Q267" i="15" a="1"/>
  <c r="Q267" i="15" s="1"/>
  <c r="P267" i="15" a="1"/>
  <c r="P267" i="15" s="1"/>
  <c r="N267" i="15" a="1"/>
  <c r="N267" i="15" s="1"/>
  <c r="M267" i="15" a="1"/>
  <c r="M267" i="15" s="1"/>
  <c r="J267" i="15" a="1"/>
  <c r="J267" i="15" s="1"/>
  <c r="I267" i="15" a="1"/>
  <c r="I267" i="15" s="1"/>
  <c r="F267" i="15" a="1"/>
  <c r="F267" i="15" s="1"/>
  <c r="E267" i="15" a="1"/>
  <c r="E267" i="15" s="1"/>
  <c r="D267" i="15" a="1"/>
  <c r="D267" i="15" s="1"/>
  <c r="C267" i="15" a="1"/>
  <c r="C267" i="15" s="1"/>
  <c r="Q266" i="15" a="1"/>
  <c r="Q266" i="15" s="1"/>
  <c r="P266" i="15" a="1"/>
  <c r="P266" i="15" s="1"/>
  <c r="N266" i="15" a="1"/>
  <c r="N266" i="15" s="1"/>
  <c r="M266" i="15" a="1"/>
  <c r="M266" i="15" s="1"/>
  <c r="J266" i="15" a="1"/>
  <c r="J266" i="15" s="1"/>
  <c r="I266" i="15" a="1"/>
  <c r="I266" i="15" s="1"/>
  <c r="F266" i="15" a="1"/>
  <c r="F266" i="15" s="1"/>
  <c r="E266" i="15" a="1"/>
  <c r="E266" i="15" s="1"/>
  <c r="D266" i="15" a="1"/>
  <c r="D266" i="15" s="1"/>
  <c r="C266" i="15" a="1"/>
  <c r="C266" i="15" s="1"/>
  <c r="Q265" i="15" a="1"/>
  <c r="Q265" i="15" s="1"/>
  <c r="P265" i="15" a="1"/>
  <c r="P265" i="15" s="1"/>
  <c r="N265" i="15" a="1"/>
  <c r="N265" i="15" s="1"/>
  <c r="M265" i="15" a="1"/>
  <c r="M265" i="15" s="1"/>
  <c r="J265" i="15" a="1"/>
  <c r="J265" i="15" s="1"/>
  <c r="I265" i="15" a="1"/>
  <c r="I265" i="15" s="1"/>
  <c r="F265" i="15" a="1"/>
  <c r="F265" i="15" s="1"/>
  <c r="E265" i="15" a="1"/>
  <c r="E265" i="15" s="1"/>
  <c r="D265" i="15" a="1"/>
  <c r="D265" i="15" s="1"/>
  <c r="C265" i="15" a="1"/>
  <c r="C265" i="15" s="1"/>
  <c r="Q264" i="15" a="1"/>
  <c r="Q264" i="15" s="1"/>
  <c r="P264" i="15" a="1"/>
  <c r="P264" i="15" s="1"/>
  <c r="N264" i="15" a="1"/>
  <c r="N264" i="15" s="1"/>
  <c r="M264" i="15" a="1"/>
  <c r="M264" i="15" s="1"/>
  <c r="J264" i="15" a="1"/>
  <c r="J264" i="15" s="1"/>
  <c r="I264" i="15" a="1"/>
  <c r="I264" i="15" s="1"/>
  <c r="F264" i="15" a="1"/>
  <c r="F264" i="15" s="1"/>
  <c r="E264" i="15" a="1"/>
  <c r="E264" i="15" s="1"/>
  <c r="D264" i="15" a="1"/>
  <c r="D264" i="15" s="1"/>
  <c r="C264" i="15" a="1"/>
  <c r="C264" i="15" s="1"/>
  <c r="Q263" i="15" a="1"/>
  <c r="Q263" i="15" s="1"/>
  <c r="P263" i="15" a="1"/>
  <c r="P263" i="15" s="1"/>
  <c r="N263" i="15" a="1"/>
  <c r="N263" i="15" s="1"/>
  <c r="M263" i="15" a="1"/>
  <c r="M263" i="15" s="1"/>
  <c r="J263" i="15" a="1"/>
  <c r="J263" i="15" s="1"/>
  <c r="I263" i="15" a="1"/>
  <c r="I263" i="15" s="1"/>
  <c r="F263" i="15" a="1"/>
  <c r="F263" i="15" s="1"/>
  <c r="E263" i="15" a="1"/>
  <c r="E263" i="15" s="1"/>
  <c r="D263" i="15" a="1"/>
  <c r="D263" i="15" s="1"/>
  <c r="C263" i="15" a="1"/>
  <c r="C263" i="15" s="1"/>
  <c r="Q262" i="15" a="1"/>
  <c r="Q262" i="15" s="1"/>
  <c r="P262" i="15" a="1"/>
  <c r="P262" i="15" s="1"/>
  <c r="N262" i="15" a="1"/>
  <c r="N262" i="15" s="1"/>
  <c r="M262" i="15" a="1"/>
  <c r="M262" i="15" s="1"/>
  <c r="J262" i="15" a="1"/>
  <c r="J262" i="15" s="1"/>
  <c r="I262" i="15" a="1"/>
  <c r="I262" i="15" s="1"/>
  <c r="F262" i="15" a="1"/>
  <c r="F262" i="15" s="1"/>
  <c r="E262" i="15" a="1"/>
  <c r="E262" i="15" s="1"/>
  <c r="D262" i="15" a="1"/>
  <c r="D262" i="15" s="1"/>
  <c r="C262" i="15" a="1"/>
  <c r="C262" i="15" s="1"/>
  <c r="Q261" i="15" a="1"/>
  <c r="Q261" i="15" s="1"/>
  <c r="P261" i="15" a="1"/>
  <c r="P261" i="15" s="1"/>
  <c r="N261" i="15" a="1"/>
  <c r="N261" i="15" s="1"/>
  <c r="M261" i="15" a="1"/>
  <c r="M261" i="15" s="1"/>
  <c r="J261" i="15" a="1"/>
  <c r="J261" i="15" s="1"/>
  <c r="I261" i="15" a="1"/>
  <c r="I261" i="15" s="1"/>
  <c r="F261" i="15" a="1"/>
  <c r="F261" i="15" s="1"/>
  <c r="E261" i="15" a="1"/>
  <c r="E261" i="15" s="1"/>
  <c r="D261" i="15" a="1"/>
  <c r="D261" i="15" s="1"/>
  <c r="C261" i="15" a="1"/>
  <c r="C261" i="15" s="1"/>
  <c r="Q260" i="15" a="1"/>
  <c r="Q260" i="15" s="1"/>
  <c r="P260" i="15" a="1"/>
  <c r="P260" i="15" s="1"/>
  <c r="N260" i="15" a="1"/>
  <c r="N260" i="15" s="1"/>
  <c r="M260" i="15" a="1"/>
  <c r="M260" i="15" s="1"/>
  <c r="J260" i="15" a="1"/>
  <c r="J260" i="15" s="1"/>
  <c r="I260" i="15" a="1"/>
  <c r="I260" i="15" s="1"/>
  <c r="F260" i="15" a="1"/>
  <c r="F260" i="15" s="1"/>
  <c r="E260" i="15" a="1"/>
  <c r="E260" i="15" s="1"/>
  <c r="D260" i="15" a="1"/>
  <c r="D260" i="15" s="1"/>
  <c r="C260" i="15" a="1"/>
  <c r="C260" i="15" s="1"/>
  <c r="Q259" i="15" a="1"/>
  <c r="Q259" i="15" s="1"/>
  <c r="P259" i="15" a="1"/>
  <c r="P259" i="15" s="1"/>
  <c r="N259" i="15" a="1"/>
  <c r="N259" i="15" s="1"/>
  <c r="M259" i="15" a="1"/>
  <c r="M259" i="15" s="1"/>
  <c r="J259" i="15" a="1"/>
  <c r="J259" i="15" s="1"/>
  <c r="I259" i="15" a="1"/>
  <c r="I259" i="15" s="1"/>
  <c r="F259" i="15" a="1"/>
  <c r="F259" i="15" s="1"/>
  <c r="E259" i="15" a="1"/>
  <c r="E259" i="15" s="1"/>
  <c r="D259" i="15" a="1"/>
  <c r="D259" i="15" s="1"/>
  <c r="C259" i="15" a="1"/>
  <c r="C259" i="15" s="1"/>
  <c r="Q258" i="15" a="1"/>
  <c r="Q258" i="15" s="1"/>
  <c r="P258" i="15" a="1"/>
  <c r="P258" i="15" s="1"/>
  <c r="N258" i="15" a="1"/>
  <c r="N258" i="15" s="1"/>
  <c r="M258" i="15" a="1"/>
  <c r="M258" i="15" s="1"/>
  <c r="J258" i="15" a="1"/>
  <c r="J258" i="15" s="1"/>
  <c r="I258" i="15" a="1"/>
  <c r="I258" i="15" s="1"/>
  <c r="F258" i="15" a="1"/>
  <c r="F258" i="15" s="1"/>
  <c r="E258" i="15" a="1"/>
  <c r="E258" i="15" s="1"/>
  <c r="D258" i="15" a="1"/>
  <c r="D258" i="15" s="1"/>
  <c r="C258" i="15" a="1"/>
  <c r="C258" i="15" s="1"/>
  <c r="Q257" i="15" a="1"/>
  <c r="Q257" i="15" s="1"/>
  <c r="P257" i="15" a="1"/>
  <c r="P257" i="15" s="1"/>
  <c r="N257" i="15" a="1"/>
  <c r="N257" i="15" s="1"/>
  <c r="M257" i="15" a="1"/>
  <c r="M257" i="15" s="1"/>
  <c r="J257" i="15" a="1"/>
  <c r="J257" i="15" s="1"/>
  <c r="I257" i="15" a="1"/>
  <c r="I257" i="15" s="1"/>
  <c r="F257" i="15" a="1"/>
  <c r="F257" i="15" s="1"/>
  <c r="E257" i="15" a="1"/>
  <c r="E257" i="15" s="1"/>
  <c r="D257" i="15" a="1"/>
  <c r="D257" i="15" s="1"/>
  <c r="C257" i="15" a="1"/>
  <c r="C257" i="15" s="1"/>
  <c r="Q256" i="15" a="1"/>
  <c r="Q256" i="15" s="1"/>
  <c r="P256" i="15" a="1"/>
  <c r="P256" i="15" s="1"/>
  <c r="N256" i="15" a="1"/>
  <c r="N256" i="15" s="1"/>
  <c r="M256" i="15" a="1"/>
  <c r="M256" i="15" s="1"/>
  <c r="J256" i="15" a="1"/>
  <c r="J256" i="15" s="1"/>
  <c r="I256" i="15" a="1"/>
  <c r="I256" i="15" s="1"/>
  <c r="F256" i="15" a="1"/>
  <c r="F256" i="15" s="1"/>
  <c r="E256" i="15" a="1"/>
  <c r="E256" i="15" s="1"/>
  <c r="D256" i="15" a="1"/>
  <c r="D256" i="15" s="1"/>
  <c r="C256" i="15" a="1"/>
  <c r="C256" i="15" s="1"/>
  <c r="Q250" i="15" a="1"/>
  <c r="Q250" i="15" s="1"/>
  <c r="P250" i="15" a="1"/>
  <c r="P250" i="15" s="1"/>
  <c r="N250" i="15" a="1"/>
  <c r="N250" i="15" s="1"/>
  <c r="M250" i="15" a="1"/>
  <c r="M250" i="15" s="1"/>
  <c r="J250" i="15" a="1"/>
  <c r="J250" i="15" s="1"/>
  <c r="I250" i="15" a="1"/>
  <c r="I250" i="15" s="1"/>
  <c r="F250" i="15" a="1"/>
  <c r="F250" i="15" s="1"/>
  <c r="E250" i="15" a="1"/>
  <c r="E250" i="15" s="1"/>
  <c r="D250" i="15" a="1"/>
  <c r="D250" i="15" s="1"/>
  <c r="C250" i="15" a="1"/>
  <c r="C250" i="15" s="1"/>
  <c r="Q249" i="15" a="1"/>
  <c r="Q249" i="15" s="1"/>
  <c r="P249" i="15" a="1"/>
  <c r="P249" i="15" s="1"/>
  <c r="N249" i="15" a="1"/>
  <c r="N249" i="15" s="1"/>
  <c r="M249" i="15" a="1"/>
  <c r="M249" i="15" s="1"/>
  <c r="J249" i="15" a="1"/>
  <c r="J249" i="15" s="1"/>
  <c r="I249" i="15" a="1"/>
  <c r="I249" i="15" s="1"/>
  <c r="F249" i="15" a="1"/>
  <c r="F249" i="15" s="1"/>
  <c r="E249" i="15" a="1"/>
  <c r="E249" i="15" s="1"/>
  <c r="D249" i="15" a="1"/>
  <c r="D249" i="15" s="1"/>
  <c r="C249" i="15" a="1"/>
  <c r="C249" i="15" s="1"/>
  <c r="Q248" i="15" a="1"/>
  <c r="Q248" i="15" s="1"/>
  <c r="P248" i="15" a="1"/>
  <c r="P248" i="15" s="1"/>
  <c r="N248" i="15" a="1"/>
  <c r="N248" i="15" s="1"/>
  <c r="M248" i="15" a="1"/>
  <c r="M248" i="15" s="1"/>
  <c r="J248" i="15" a="1"/>
  <c r="J248" i="15" s="1"/>
  <c r="I248" i="15" a="1"/>
  <c r="I248" i="15" s="1"/>
  <c r="F248" i="15" a="1"/>
  <c r="F248" i="15" s="1"/>
  <c r="E248" i="15" a="1"/>
  <c r="E248" i="15" s="1"/>
  <c r="D248" i="15" a="1"/>
  <c r="D248" i="15" s="1"/>
  <c r="C248" i="15" a="1"/>
  <c r="C248" i="15" s="1"/>
  <c r="Q247" i="15" a="1"/>
  <c r="Q247" i="15" s="1"/>
  <c r="P247" i="15" a="1"/>
  <c r="P247" i="15" s="1"/>
  <c r="N247" i="15" a="1"/>
  <c r="N247" i="15" s="1"/>
  <c r="M247" i="15" a="1"/>
  <c r="M247" i="15" s="1"/>
  <c r="J247" i="15" a="1"/>
  <c r="J247" i="15" s="1"/>
  <c r="I247" i="15" a="1"/>
  <c r="I247" i="15" s="1"/>
  <c r="F247" i="15" a="1"/>
  <c r="F247" i="15" s="1"/>
  <c r="E247" i="15" a="1"/>
  <c r="E247" i="15" s="1"/>
  <c r="D247" i="15" a="1"/>
  <c r="D247" i="15" s="1"/>
  <c r="C247" i="15" a="1"/>
  <c r="C247" i="15" s="1"/>
  <c r="Q246" i="15" a="1"/>
  <c r="Q246" i="15" s="1"/>
  <c r="P246" i="15" a="1"/>
  <c r="P246" i="15" s="1"/>
  <c r="N246" i="15" a="1"/>
  <c r="N246" i="15" s="1"/>
  <c r="M246" i="15" a="1"/>
  <c r="M246" i="15" s="1"/>
  <c r="J246" i="15" a="1"/>
  <c r="J246" i="15" s="1"/>
  <c r="I246" i="15" a="1"/>
  <c r="I246" i="15" s="1"/>
  <c r="F246" i="15" a="1"/>
  <c r="F246" i="15" s="1"/>
  <c r="E246" i="15" a="1"/>
  <c r="E246" i="15" s="1"/>
  <c r="D246" i="15" a="1"/>
  <c r="D246" i="15" s="1"/>
  <c r="C246" i="15" a="1"/>
  <c r="C246" i="15" s="1"/>
  <c r="Q245" i="15" a="1"/>
  <c r="Q245" i="15" s="1"/>
  <c r="P245" i="15" a="1"/>
  <c r="P245" i="15" s="1"/>
  <c r="N245" i="15" a="1"/>
  <c r="N245" i="15" s="1"/>
  <c r="M245" i="15" a="1"/>
  <c r="M245" i="15" s="1"/>
  <c r="J245" i="15" a="1"/>
  <c r="J245" i="15" s="1"/>
  <c r="I245" i="15" a="1"/>
  <c r="I245" i="15" s="1"/>
  <c r="F245" i="15" a="1"/>
  <c r="F245" i="15" s="1"/>
  <c r="E245" i="15" a="1"/>
  <c r="E245" i="15" s="1"/>
  <c r="D245" i="15" a="1"/>
  <c r="D245" i="15" s="1"/>
  <c r="C245" i="15" a="1"/>
  <c r="C245" i="15" s="1"/>
  <c r="Q244" i="15" a="1"/>
  <c r="Q244" i="15" s="1"/>
  <c r="P244" i="15" a="1"/>
  <c r="P244" i="15" s="1"/>
  <c r="N244" i="15" a="1"/>
  <c r="N244" i="15" s="1"/>
  <c r="M244" i="15" a="1"/>
  <c r="M244" i="15" s="1"/>
  <c r="J244" i="15" a="1"/>
  <c r="J244" i="15" s="1"/>
  <c r="I244" i="15" a="1"/>
  <c r="I244" i="15" s="1"/>
  <c r="F244" i="15" a="1"/>
  <c r="F244" i="15" s="1"/>
  <c r="E244" i="15" a="1"/>
  <c r="E244" i="15" s="1"/>
  <c r="D244" i="15" a="1"/>
  <c r="D244" i="15" s="1"/>
  <c r="C244" i="15" a="1"/>
  <c r="C244" i="15" s="1"/>
  <c r="Q243" i="15" a="1"/>
  <c r="Q243" i="15" s="1"/>
  <c r="P243" i="15" a="1"/>
  <c r="P243" i="15" s="1"/>
  <c r="N243" i="15" a="1"/>
  <c r="N243" i="15" s="1"/>
  <c r="M243" i="15" a="1"/>
  <c r="M243" i="15" s="1"/>
  <c r="J243" i="15" a="1"/>
  <c r="J243" i="15" s="1"/>
  <c r="I243" i="15" a="1"/>
  <c r="I243" i="15" s="1"/>
  <c r="F243" i="15" a="1"/>
  <c r="F243" i="15" s="1"/>
  <c r="E243" i="15" a="1"/>
  <c r="E243" i="15" s="1"/>
  <c r="D243" i="15" a="1"/>
  <c r="D243" i="15" s="1"/>
  <c r="C243" i="15" a="1"/>
  <c r="C243" i="15" s="1"/>
  <c r="Q242" i="15" a="1"/>
  <c r="Q242" i="15" s="1"/>
  <c r="P242" i="15" a="1"/>
  <c r="P242" i="15" s="1"/>
  <c r="N242" i="15" a="1"/>
  <c r="N242" i="15" s="1"/>
  <c r="M242" i="15" a="1"/>
  <c r="M242" i="15" s="1"/>
  <c r="J242" i="15" a="1"/>
  <c r="J242" i="15" s="1"/>
  <c r="I242" i="15" a="1"/>
  <c r="I242" i="15" s="1"/>
  <c r="F242" i="15" a="1"/>
  <c r="F242" i="15" s="1"/>
  <c r="E242" i="15" a="1"/>
  <c r="E242" i="15" s="1"/>
  <c r="D242" i="15" a="1"/>
  <c r="D242" i="15" s="1"/>
  <c r="C242" i="15" a="1"/>
  <c r="C242" i="15" s="1"/>
  <c r="Q241" i="15" a="1"/>
  <c r="Q241" i="15" s="1"/>
  <c r="P241" i="15" a="1"/>
  <c r="P241" i="15" s="1"/>
  <c r="N241" i="15" a="1"/>
  <c r="N241" i="15" s="1"/>
  <c r="M241" i="15" a="1"/>
  <c r="M241" i="15" s="1"/>
  <c r="J241" i="15" a="1"/>
  <c r="J241" i="15" s="1"/>
  <c r="I241" i="15" a="1"/>
  <c r="I241" i="15" s="1"/>
  <c r="F241" i="15" a="1"/>
  <c r="F241" i="15" s="1"/>
  <c r="E241" i="15" a="1"/>
  <c r="E241" i="15" s="1"/>
  <c r="D241" i="15" a="1"/>
  <c r="D241" i="15" s="1"/>
  <c r="C241" i="15" a="1"/>
  <c r="C241" i="15" s="1"/>
  <c r="Q240" i="15" a="1"/>
  <c r="Q240" i="15" s="1"/>
  <c r="P240" i="15" a="1"/>
  <c r="P240" i="15" s="1"/>
  <c r="N240" i="15" a="1"/>
  <c r="N240" i="15" s="1"/>
  <c r="M240" i="15" a="1"/>
  <c r="M240" i="15" s="1"/>
  <c r="J240" i="15" a="1"/>
  <c r="J240" i="15" s="1"/>
  <c r="I240" i="15" a="1"/>
  <c r="I240" i="15" s="1"/>
  <c r="F240" i="15" a="1"/>
  <c r="F240" i="15" s="1"/>
  <c r="E240" i="15" a="1"/>
  <c r="E240" i="15" s="1"/>
  <c r="D240" i="15" a="1"/>
  <c r="D240" i="15" s="1"/>
  <c r="C240" i="15" a="1"/>
  <c r="C240" i="15" s="1"/>
  <c r="Q239" i="15" a="1"/>
  <c r="Q239" i="15" s="1"/>
  <c r="P239" i="15" a="1"/>
  <c r="P239" i="15" s="1"/>
  <c r="N239" i="15" a="1"/>
  <c r="N239" i="15" s="1"/>
  <c r="M239" i="15" a="1"/>
  <c r="M239" i="15" s="1"/>
  <c r="J239" i="15" a="1"/>
  <c r="J239" i="15" s="1"/>
  <c r="I239" i="15" a="1"/>
  <c r="I239" i="15" s="1"/>
  <c r="F239" i="15" a="1"/>
  <c r="F239" i="15" s="1"/>
  <c r="E239" i="15" a="1"/>
  <c r="E239" i="15" s="1"/>
  <c r="D239" i="15" a="1"/>
  <c r="D239" i="15" s="1"/>
  <c r="C239" i="15" a="1"/>
  <c r="C239" i="15" s="1"/>
  <c r="Q238" i="15" a="1"/>
  <c r="Q238" i="15" s="1"/>
  <c r="P238" i="15" a="1"/>
  <c r="P238" i="15" s="1"/>
  <c r="N238" i="15" a="1"/>
  <c r="N238" i="15" s="1"/>
  <c r="M238" i="15" a="1"/>
  <c r="M238" i="15" s="1"/>
  <c r="J238" i="15" a="1"/>
  <c r="J238" i="15" s="1"/>
  <c r="I238" i="15" a="1"/>
  <c r="I238" i="15" s="1"/>
  <c r="F238" i="15" a="1"/>
  <c r="F238" i="15" s="1"/>
  <c r="E238" i="15" a="1"/>
  <c r="E238" i="15" s="1"/>
  <c r="D238" i="15" a="1"/>
  <c r="D238" i="15" s="1"/>
  <c r="C238" i="15" a="1"/>
  <c r="C238" i="15" s="1"/>
  <c r="Q237" i="15" a="1"/>
  <c r="Q237" i="15" s="1"/>
  <c r="P237" i="15" a="1"/>
  <c r="P237" i="15" s="1"/>
  <c r="N237" i="15" a="1"/>
  <c r="N237" i="15" s="1"/>
  <c r="M237" i="15" a="1"/>
  <c r="M237" i="15" s="1"/>
  <c r="J237" i="15" a="1"/>
  <c r="J237" i="15" s="1"/>
  <c r="I237" i="15" a="1"/>
  <c r="I237" i="15" s="1"/>
  <c r="F237" i="15" a="1"/>
  <c r="F237" i="15" s="1"/>
  <c r="E237" i="15" a="1"/>
  <c r="E237" i="15" s="1"/>
  <c r="D237" i="15" a="1"/>
  <c r="D237" i="15" s="1"/>
  <c r="C237" i="15" a="1"/>
  <c r="C237" i="15" s="1"/>
  <c r="Q236" i="15" a="1"/>
  <c r="Q236" i="15" s="1"/>
  <c r="P236" i="15" a="1"/>
  <c r="P236" i="15" s="1"/>
  <c r="N236" i="15" a="1"/>
  <c r="N236" i="15" s="1"/>
  <c r="M236" i="15" a="1"/>
  <c r="M236" i="15" s="1"/>
  <c r="J236" i="15" a="1"/>
  <c r="J236" i="15" s="1"/>
  <c r="I236" i="15" a="1"/>
  <c r="I236" i="15" s="1"/>
  <c r="F236" i="15" a="1"/>
  <c r="F236" i="15" s="1"/>
  <c r="E236" i="15" a="1"/>
  <c r="E236" i="15" s="1"/>
  <c r="D236" i="15" a="1"/>
  <c r="D236" i="15" s="1"/>
  <c r="C236" i="15" a="1"/>
  <c r="C236" i="15" s="1"/>
  <c r="Q235" i="15" a="1"/>
  <c r="Q235" i="15" s="1"/>
  <c r="P235" i="15" a="1"/>
  <c r="P235" i="15" s="1"/>
  <c r="N235" i="15" a="1"/>
  <c r="N235" i="15" s="1"/>
  <c r="M235" i="15" a="1"/>
  <c r="M235" i="15" s="1"/>
  <c r="J235" i="15" a="1"/>
  <c r="J235" i="15" s="1"/>
  <c r="I235" i="15" a="1"/>
  <c r="I235" i="15" s="1"/>
  <c r="F235" i="15" a="1"/>
  <c r="F235" i="15" s="1"/>
  <c r="E235" i="15" a="1"/>
  <c r="E235" i="15" s="1"/>
  <c r="D235" i="15" a="1"/>
  <c r="D235" i="15" s="1"/>
  <c r="C235" i="15" a="1"/>
  <c r="C235" i="15" s="1"/>
  <c r="Q234" i="15" a="1"/>
  <c r="Q234" i="15" s="1"/>
  <c r="P234" i="15" a="1"/>
  <c r="P234" i="15" s="1"/>
  <c r="N234" i="15" a="1"/>
  <c r="N234" i="15" s="1"/>
  <c r="M234" i="15" a="1"/>
  <c r="M234" i="15" s="1"/>
  <c r="J234" i="15" a="1"/>
  <c r="J234" i="15" s="1"/>
  <c r="I234" i="15" a="1"/>
  <c r="I234" i="15" s="1"/>
  <c r="F234" i="15" a="1"/>
  <c r="F234" i="15" s="1"/>
  <c r="E234" i="15" a="1"/>
  <c r="E234" i="15" s="1"/>
  <c r="D234" i="15" a="1"/>
  <c r="D234" i="15" s="1"/>
  <c r="C234" i="15" a="1"/>
  <c r="C234" i="15" s="1"/>
  <c r="Q233" i="15" a="1"/>
  <c r="Q233" i="15" s="1"/>
  <c r="P233" i="15" a="1"/>
  <c r="P233" i="15" s="1"/>
  <c r="N233" i="15" a="1"/>
  <c r="N233" i="15" s="1"/>
  <c r="M233" i="15" a="1"/>
  <c r="M233" i="15" s="1"/>
  <c r="J233" i="15" a="1"/>
  <c r="J233" i="15" s="1"/>
  <c r="I233" i="15" a="1"/>
  <c r="I233" i="15" s="1"/>
  <c r="F233" i="15" a="1"/>
  <c r="F233" i="15" s="1"/>
  <c r="E233" i="15" a="1"/>
  <c r="E233" i="15" s="1"/>
  <c r="D233" i="15" a="1"/>
  <c r="D233" i="15" s="1"/>
  <c r="C233" i="15" a="1"/>
  <c r="C233" i="15" s="1"/>
  <c r="Q232" i="15" a="1"/>
  <c r="Q232" i="15" s="1"/>
  <c r="P232" i="15" a="1"/>
  <c r="P232" i="15" s="1"/>
  <c r="N232" i="15" a="1"/>
  <c r="N232" i="15" s="1"/>
  <c r="M232" i="15" a="1"/>
  <c r="M232" i="15" s="1"/>
  <c r="J232" i="15" a="1"/>
  <c r="J232" i="15" s="1"/>
  <c r="I232" i="15" a="1"/>
  <c r="I232" i="15" s="1"/>
  <c r="F232" i="15" a="1"/>
  <c r="F232" i="15" s="1"/>
  <c r="E232" i="15" a="1"/>
  <c r="E232" i="15" s="1"/>
  <c r="D232" i="15" a="1"/>
  <c r="D232" i="15" s="1"/>
  <c r="C232" i="15" a="1"/>
  <c r="C232" i="15" s="1"/>
  <c r="Q231" i="15" a="1"/>
  <c r="Q231" i="15" s="1"/>
  <c r="P231" i="15" a="1"/>
  <c r="P231" i="15" s="1"/>
  <c r="N231" i="15" a="1"/>
  <c r="N231" i="15" s="1"/>
  <c r="M231" i="15" a="1"/>
  <c r="M231" i="15" s="1"/>
  <c r="J231" i="15" a="1"/>
  <c r="J231" i="15" s="1"/>
  <c r="I231" i="15" a="1"/>
  <c r="I231" i="15" s="1"/>
  <c r="F231" i="15" a="1"/>
  <c r="F231" i="15" s="1"/>
  <c r="E231" i="15" a="1"/>
  <c r="E231" i="15" s="1"/>
  <c r="D231" i="15" a="1"/>
  <c r="D231" i="15" s="1"/>
  <c r="C231" i="15" a="1"/>
  <c r="C231" i="15" s="1"/>
  <c r="Q230" i="15" a="1"/>
  <c r="Q230" i="15" s="1"/>
  <c r="P230" i="15" a="1"/>
  <c r="P230" i="15" s="1"/>
  <c r="N230" i="15" a="1"/>
  <c r="N230" i="15" s="1"/>
  <c r="M230" i="15" a="1"/>
  <c r="M230" i="15" s="1"/>
  <c r="J230" i="15" a="1"/>
  <c r="J230" i="15" s="1"/>
  <c r="I230" i="15" a="1"/>
  <c r="I230" i="15" s="1"/>
  <c r="F230" i="15" a="1"/>
  <c r="F230" i="15" s="1"/>
  <c r="E230" i="15" a="1"/>
  <c r="E230" i="15" s="1"/>
  <c r="D230" i="15" a="1"/>
  <c r="D230" i="15" s="1"/>
  <c r="C230" i="15" a="1"/>
  <c r="C230" i="15" s="1"/>
  <c r="Q229" i="15" a="1"/>
  <c r="Q229" i="15" s="1"/>
  <c r="P229" i="15" a="1"/>
  <c r="P229" i="15" s="1"/>
  <c r="N229" i="15" a="1"/>
  <c r="N229" i="15" s="1"/>
  <c r="M229" i="15" a="1"/>
  <c r="M229" i="15" s="1"/>
  <c r="J229" i="15" a="1"/>
  <c r="J229" i="15" s="1"/>
  <c r="I229" i="15" a="1"/>
  <c r="I229" i="15" s="1"/>
  <c r="F229" i="15" a="1"/>
  <c r="F229" i="15" s="1"/>
  <c r="E229" i="15" a="1"/>
  <c r="E229" i="15" s="1"/>
  <c r="D229" i="15" a="1"/>
  <c r="D229" i="15" s="1"/>
  <c r="C229" i="15" a="1"/>
  <c r="C229" i="15" s="1"/>
  <c r="Q228" i="15" a="1"/>
  <c r="Q228" i="15" s="1"/>
  <c r="P228" i="15" a="1"/>
  <c r="P228" i="15" s="1"/>
  <c r="N228" i="15" a="1"/>
  <c r="N228" i="15" s="1"/>
  <c r="M228" i="15" a="1"/>
  <c r="M228" i="15" s="1"/>
  <c r="J228" i="15" a="1"/>
  <c r="J228" i="15" s="1"/>
  <c r="I228" i="15" a="1"/>
  <c r="I228" i="15" s="1"/>
  <c r="F228" i="15" a="1"/>
  <c r="F228" i="15" s="1"/>
  <c r="E228" i="15" a="1"/>
  <c r="E228" i="15" s="1"/>
  <c r="D228" i="15" a="1"/>
  <c r="D228" i="15" s="1"/>
  <c r="C228" i="15" a="1"/>
  <c r="C228" i="15" s="1"/>
  <c r="Q227" i="15" a="1"/>
  <c r="Q227" i="15" s="1"/>
  <c r="P227" i="15" a="1"/>
  <c r="P227" i="15" s="1"/>
  <c r="N227" i="15" a="1"/>
  <c r="N227" i="15" s="1"/>
  <c r="M227" i="15" a="1"/>
  <c r="M227" i="15" s="1"/>
  <c r="J227" i="15" a="1"/>
  <c r="J227" i="15" s="1"/>
  <c r="I227" i="15" a="1"/>
  <c r="I227" i="15" s="1"/>
  <c r="F227" i="15" a="1"/>
  <c r="F227" i="15" s="1"/>
  <c r="E227" i="15" a="1"/>
  <c r="E227" i="15" s="1"/>
  <c r="D227" i="15" a="1"/>
  <c r="D227" i="15" s="1"/>
  <c r="C227" i="15" a="1"/>
  <c r="C227" i="15" s="1"/>
  <c r="Q226" i="15" a="1"/>
  <c r="Q226" i="15" s="1"/>
  <c r="P226" i="15" a="1"/>
  <c r="P226" i="15" s="1"/>
  <c r="N226" i="15" a="1"/>
  <c r="N226" i="15" s="1"/>
  <c r="M226" i="15" a="1"/>
  <c r="M226" i="15" s="1"/>
  <c r="J226" i="15" a="1"/>
  <c r="J226" i="15" s="1"/>
  <c r="I226" i="15" a="1"/>
  <c r="I226" i="15" s="1"/>
  <c r="F226" i="15" a="1"/>
  <c r="F226" i="15" s="1"/>
  <c r="E226" i="15" a="1"/>
  <c r="E226" i="15" s="1"/>
  <c r="D226" i="15" a="1"/>
  <c r="D226" i="15" s="1"/>
  <c r="C226" i="15" a="1"/>
  <c r="C226" i="15" s="1"/>
  <c r="Q225" i="15" a="1"/>
  <c r="Q225" i="15" s="1"/>
  <c r="P225" i="15" a="1"/>
  <c r="P225" i="15" s="1"/>
  <c r="N225" i="15" a="1"/>
  <c r="N225" i="15" s="1"/>
  <c r="M225" i="15" a="1"/>
  <c r="M225" i="15" s="1"/>
  <c r="J225" i="15" a="1"/>
  <c r="J225" i="15" s="1"/>
  <c r="I225" i="15" a="1"/>
  <c r="I225" i="15" s="1"/>
  <c r="F225" i="15" a="1"/>
  <c r="F225" i="15" s="1"/>
  <c r="E225" i="15" a="1"/>
  <c r="E225" i="15" s="1"/>
  <c r="D225" i="15" a="1"/>
  <c r="D225" i="15" s="1"/>
  <c r="C225" i="15" a="1"/>
  <c r="C225" i="15" s="1"/>
  <c r="Q224" i="15" a="1"/>
  <c r="Q224" i="15" s="1"/>
  <c r="P224" i="15" a="1"/>
  <c r="P224" i="15" s="1"/>
  <c r="N224" i="15" a="1"/>
  <c r="N224" i="15" s="1"/>
  <c r="M224" i="15" a="1"/>
  <c r="M224" i="15" s="1"/>
  <c r="J224" i="15" a="1"/>
  <c r="J224" i="15" s="1"/>
  <c r="I224" i="15" a="1"/>
  <c r="I224" i="15" s="1"/>
  <c r="F224" i="15" a="1"/>
  <c r="F224" i="15" s="1"/>
  <c r="E224" i="15" a="1"/>
  <c r="E224" i="15" s="1"/>
  <c r="D224" i="15" a="1"/>
  <c r="D224" i="15" s="1"/>
  <c r="C224" i="15" a="1"/>
  <c r="C224" i="15" s="1"/>
  <c r="Q223" i="15" a="1"/>
  <c r="Q223" i="15" s="1"/>
  <c r="P223" i="15" a="1"/>
  <c r="P223" i="15" s="1"/>
  <c r="N223" i="15" a="1"/>
  <c r="N223" i="15" s="1"/>
  <c r="M223" i="15" a="1"/>
  <c r="M223" i="15" s="1"/>
  <c r="J223" i="15" a="1"/>
  <c r="J223" i="15" s="1"/>
  <c r="I223" i="15" a="1"/>
  <c r="I223" i="15" s="1"/>
  <c r="F223" i="15" a="1"/>
  <c r="F223" i="15" s="1"/>
  <c r="E223" i="15" a="1"/>
  <c r="E223" i="15" s="1"/>
  <c r="D223" i="15" a="1"/>
  <c r="D223" i="15" s="1"/>
  <c r="C223" i="15" a="1"/>
  <c r="C223" i="15" s="1"/>
  <c r="Q222" i="15" a="1"/>
  <c r="Q222" i="15" s="1"/>
  <c r="P222" i="15" a="1"/>
  <c r="P222" i="15" s="1"/>
  <c r="N222" i="15" a="1"/>
  <c r="N222" i="15" s="1"/>
  <c r="M222" i="15" a="1"/>
  <c r="M222" i="15" s="1"/>
  <c r="J222" i="15" a="1"/>
  <c r="J222" i="15" s="1"/>
  <c r="I222" i="15" a="1"/>
  <c r="I222" i="15" s="1"/>
  <c r="F222" i="15" a="1"/>
  <c r="F222" i="15" s="1"/>
  <c r="E222" i="15" a="1"/>
  <c r="E222" i="15" s="1"/>
  <c r="D222" i="15" a="1"/>
  <c r="D222" i="15" s="1"/>
  <c r="C222" i="15" a="1"/>
  <c r="C222" i="15" s="1"/>
  <c r="Q221" i="15" a="1"/>
  <c r="Q221" i="15" s="1"/>
  <c r="P221" i="15" a="1"/>
  <c r="P221" i="15" s="1"/>
  <c r="N221" i="15" a="1"/>
  <c r="N221" i="15" s="1"/>
  <c r="M221" i="15" a="1"/>
  <c r="M221" i="15" s="1"/>
  <c r="J221" i="15" a="1"/>
  <c r="J221" i="15" s="1"/>
  <c r="I221" i="15" a="1"/>
  <c r="I221" i="15" s="1"/>
  <c r="F221" i="15" a="1"/>
  <c r="F221" i="15" s="1"/>
  <c r="E221" i="15" a="1"/>
  <c r="E221" i="15" s="1"/>
  <c r="D221" i="15" a="1"/>
  <c r="D221" i="15" s="1"/>
  <c r="C221" i="15" a="1"/>
  <c r="C221" i="15" s="1"/>
  <c r="Q220" i="15" a="1"/>
  <c r="Q220" i="15" s="1"/>
  <c r="P220" i="15" a="1"/>
  <c r="P220" i="15" s="1"/>
  <c r="N220" i="15" a="1"/>
  <c r="N220" i="15" s="1"/>
  <c r="M220" i="15" a="1"/>
  <c r="M220" i="15" s="1"/>
  <c r="J220" i="15" a="1"/>
  <c r="J220" i="15" s="1"/>
  <c r="I220" i="15" a="1"/>
  <c r="I220" i="15" s="1"/>
  <c r="F220" i="15" a="1"/>
  <c r="F220" i="15" s="1"/>
  <c r="E220" i="15" a="1"/>
  <c r="E220" i="15" s="1"/>
  <c r="D220" i="15" a="1"/>
  <c r="D220" i="15" s="1"/>
  <c r="C220" i="15" a="1"/>
  <c r="C220" i="15" s="1"/>
  <c r="Q214" i="15" a="1"/>
  <c r="Q214" i="15" s="1"/>
  <c r="P214" i="15" a="1"/>
  <c r="P214" i="15" s="1"/>
  <c r="N214" i="15" a="1"/>
  <c r="N214" i="15" s="1"/>
  <c r="M214" i="15" a="1"/>
  <c r="M214" i="15" s="1"/>
  <c r="J214" i="15" a="1"/>
  <c r="J214" i="15" s="1"/>
  <c r="I214" i="15" a="1"/>
  <c r="I214" i="15" s="1"/>
  <c r="F214" i="15" a="1"/>
  <c r="F214" i="15" s="1"/>
  <c r="E214" i="15" a="1"/>
  <c r="E214" i="15" s="1"/>
  <c r="D214" i="15" a="1"/>
  <c r="D214" i="15" s="1"/>
  <c r="C214" i="15" a="1"/>
  <c r="C214" i="15" s="1"/>
  <c r="Q213" i="15" a="1"/>
  <c r="Q213" i="15" s="1"/>
  <c r="P213" i="15" a="1"/>
  <c r="P213" i="15" s="1"/>
  <c r="N213" i="15" a="1"/>
  <c r="N213" i="15" s="1"/>
  <c r="M213" i="15" a="1"/>
  <c r="M213" i="15" s="1"/>
  <c r="J213" i="15" a="1"/>
  <c r="J213" i="15" s="1"/>
  <c r="I213" i="15" a="1"/>
  <c r="I213" i="15" s="1"/>
  <c r="F213" i="15" a="1"/>
  <c r="F213" i="15" s="1"/>
  <c r="E213" i="15" a="1"/>
  <c r="E213" i="15" s="1"/>
  <c r="D213" i="15" a="1"/>
  <c r="D213" i="15" s="1"/>
  <c r="C213" i="15" a="1"/>
  <c r="C213" i="15" s="1"/>
  <c r="Q212" i="15" a="1"/>
  <c r="Q212" i="15" s="1"/>
  <c r="P212" i="15" a="1"/>
  <c r="P212" i="15" s="1"/>
  <c r="N212" i="15" a="1"/>
  <c r="N212" i="15" s="1"/>
  <c r="M212" i="15" a="1"/>
  <c r="M212" i="15" s="1"/>
  <c r="J212" i="15" a="1"/>
  <c r="J212" i="15" s="1"/>
  <c r="I212" i="15" a="1"/>
  <c r="I212" i="15" s="1"/>
  <c r="F212" i="15" a="1"/>
  <c r="F212" i="15" s="1"/>
  <c r="E212" i="15" a="1"/>
  <c r="E212" i="15" s="1"/>
  <c r="D212" i="15" a="1"/>
  <c r="D212" i="15" s="1"/>
  <c r="C212" i="15" a="1"/>
  <c r="C212" i="15" s="1"/>
  <c r="Q211" i="15" a="1"/>
  <c r="Q211" i="15" s="1"/>
  <c r="P211" i="15" a="1"/>
  <c r="P211" i="15" s="1"/>
  <c r="N211" i="15" a="1"/>
  <c r="N211" i="15" s="1"/>
  <c r="M211" i="15" a="1"/>
  <c r="M211" i="15" s="1"/>
  <c r="J211" i="15" a="1"/>
  <c r="J211" i="15" s="1"/>
  <c r="I211" i="15" a="1"/>
  <c r="I211" i="15" s="1"/>
  <c r="F211" i="15" a="1"/>
  <c r="F211" i="15" s="1"/>
  <c r="E211" i="15" a="1"/>
  <c r="E211" i="15" s="1"/>
  <c r="D211" i="15" a="1"/>
  <c r="D211" i="15" s="1"/>
  <c r="C211" i="15" a="1"/>
  <c r="C211" i="15" s="1"/>
  <c r="Q210" i="15" a="1"/>
  <c r="Q210" i="15" s="1"/>
  <c r="P210" i="15" a="1"/>
  <c r="P210" i="15" s="1"/>
  <c r="N210" i="15" a="1"/>
  <c r="N210" i="15" s="1"/>
  <c r="M210" i="15" a="1"/>
  <c r="M210" i="15" s="1"/>
  <c r="J210" i="15" a="1"/>
  <c r="J210" i="15" s="1"/>
  <c r="I210" i="15" a="1"/>
  <c r="I210" i="15" s="1"/>
  <c r="F210" i="15" a="1"/>
  <c r="F210" i="15" s="1"/>
  <c r="E210" i="15" a="1"/>
  <c r="E210" i="15" s="1"/>
  <c r="D210" i="15" a="1"/>
  <c r="D210" i="15" s="1"/>
  <c r="C210" i="15" a="1"/>
  <c r="C210" i="15" s="1"/>
  <c r="Q209" i="15" a="1"/>
  <c r="Q209" i="15" s="1"/>
  <c r="P209" i="15" a="1"/>
  <c r="P209" i="15" s="1"/>
  <c r="N209" i="15" a="1"/>
  <c r="N209" i="15" s="1"/>
  <c r="M209" i="15" a="1"/>
  <c r="M209" i="15" s="1"/>
  <c r="J209" i="15" a="1"/>
  <c r="J209" i="15" s="1"/>
  <c r="I209" i="15" a="1"/>
  <c r="I209" i="15" s="1"/>
  <c r="F209" i="15" a="1"/>
  <c r="F209" i="15" s="1"/>
  <c r="E209" i="15" a="1"/>
  <c r="E209" i="15" s="1"/>
  <c r="D209" i="15" a="1"/>
  <c r="D209" i="15" s="1"/>
  <c r="C209" i="15" a="1"/>
  <c r="C209" i="15" s="1"/>
  <c r="Q208" i="15" a="1"/>
  <c r="Q208" i="15" s="1"/>
  <c r="P208" i="15" a="1"/>
  <c r="P208" i="15" s="1"/>
  <c r="N208" i="15" a="1"/>
  <c r="N208" i="15" s="1"/>
  <c r="M208" i="15" a="1"/>
  <c r="M208" i="15" s="1"/>
  <c r="J208" i="15" a="1"/>
  <c r="J208" i="15" s="1"/>
  <c r="I208" i="15" a="1"/>
  <c r="I208" i="15" s="1"/>
  <c r="F208" i="15" a="1"/>
  <c r="F208" i="15" s="1"/>
  <c r="E208" i="15" a="1"/>
  <c r="E208" i="15" s="1"/>
  <c r="D208" i="15" a="1"/>
  <c r="D208" i="15" s="1"/>
  <c r="C208" i="15" a="1"/>
  <c r="C208" i="15" s="1"/>
  <c r="Q207" i="15" a="1"/>
  <c r="Q207" i="15" s="1"/>
  <c r="P207" i="15" a="1"/>
  <c r="P207" i="15" s="1"/>
  <c r="N207" i="15" a="1"/>
  <c r="N207" i="15" s="1"/>
  <c r="M207" i="15" a="1"/>
  <c r="M207" i="15" s="1"/>
  <c r="J207" i="15" a="1"/>
  <c r="J207" i="15" s="1"/>
  <c r="I207" i="15" a="1"/>
  <c r="I207" i="15" s="1"/>
  <c r="F207" i="15" a="1"/>
  <c r="F207" i="15" s="1"/>
  <c r="E207" i="15" a="1"/>
  <c r="E207" i="15" s="1"/>
  <c r="D207" i="15" a="1"/>
  <c r="D207" i="15" s="1"/>
  <c r="C207" i="15" a="1"/>
  <c r="C207" i="15" s="1"/>
  <c r="Q206" i="15" a="1"/>
  <c r="Q206" i="15" s="1"/>
  <c r="P206" i="15" a="1"/>
  <c r="P206" i="15" s="1"/>
  <c r="N206" i="15" a="1"/>
  <c r="N206" i="15" s="1"/>
  <c r="M206" i="15" a="1"/>
  <c r="M206" i="15" s="1"/>
  <c r="J206" i="15" a="1"/>
  <c r="J206" i="15" s="1"/>
  <c r="I206" i="15" a="1"/>
  <c r="I206" i="15" s="1"/>
  <c r="F206" i="15" a="1"/>
  <c r="F206" i="15" s="1"/>
  <c r="E206" i="15" a="1"/>
  <c r="E206" i="15" s="1"/>
  <c r="D206" i="15" a="1"/>
  <c r="D206" i="15" s="1"/>
  <c r="C206" i="15" a="1"/>
  <c r="C206" i="15" s="1"/>
  <c r="Q205" i="15" a="1"/>
  <c r="Q205" i="15" s="1"/>
  <c r="P205" i="15" a="1"/>
  <c r="P205" i="15" s="1"/>
  <c r="N205" i="15" a="1"/>
  <c r="N205" i="15" s="1"/>
  <c r="M205" i="15" a="1"/>
  <c r="M205" i="15" s="1"/>
  <c r="J205" i="15" a="1"/>
  <c r="J205" i="15" s="1"/>
  <c r="I205" i="15" a="1"/>
  <c r="I205" i="15" s="1"/>
  <c r="F205" i="15" a="1"/>
  <c r="F205" i="15" s="1"/>
  <c r="E205" i="15" a="1"/>
  <c r="E205" i="15" s="1"/>
  <c r="D205" i="15" a="1"/>
  <c r="D205" i="15" s="1"/>
  <c r="C205" i="15" a="1"/>
  <c r="C205" i="15" s="1"/>
  <c r="Q204" i="15" a="1"/>
  <c r="Q204" i="15" s="1"/>
  <c r="P204" i="15" a="1"/>
  <c r="P204" i="15" s="1"/>
  <c r="N204" i="15" a="1"/>
  <c r="N204" i="15" s="1"/>
  <c r="M204" i="15" a="1"/>
  <c r="M204" i="15" s="1"/>
  <c r="J204" i="15" a="1"/>
  <c r="J204" i="15" s="1"/>
  <c r="I204" i="15" a="1"/>
  <c r="I204" i="15" s="1"/>
  <c r="F204" i="15" a="1"/>
  <c r="F204" i="15" s="1"/>
  <c r="E204" i="15" a="1"/>
  <c r="E204" i="15" s="1"/>
  <c r="D204" i="15" a="1"/>
  <c r="D204" i="15" s="1"/>
  <c r="C204" i="15" a="1"/>
  <c r="C204" i="15" s="1"/>
  <c r="Q203" i="15" a="1"/>
  <c r="Q203" i="15" s="1"/>
  <c r="P203" i="15" a="1"/>
  <c r="P203" i="15" s="1"/>
  <c r="N203" i="15" a="1"/>
  <c r="N203" i="15" s="1"/>
  <c r="M203" i="15" a="1"/>
  <c r="M203" i="15" s="1"/>
  <c r="J203" i="15" a="1"/>
  <c r="J203" i="15" s="1"/>
  <c r="I203" i="15" a="1"/>
  <c r="I203" i="15" s="1"/>
  <c r="F203" i="15" a="1"/>
  <c r="F203" i="15" s="1"/>
  <c r="E203" i="15" a="1"/>
  <c r="E203" i="15" s="1"/>
  <c r="D203" i="15" a="1"/>
  <c r="D203" i="15" s="1"/>
  <c r="C203" i="15" a="1"/>
  <c r="C203" i="15" s="1"/>
  <c r="Q202" i="15" a="1"/>
  <c r="Q202" i="15" s="1"/>
  <c r="P202" i="15" a="1"/>
  <c r="P202" i="15" s="1"/>
  <c r="N202" i="15" a="1"/>
  <c r="N202" i="15" s="1"/>
  <c r="M202" i="15" a="1"/>
  <c r="M202" i="15" s="1"/>
  <c r="J202" i="15" a="1"/>
  <c r="J202" i="15" s="1"/>
  <c r="I202" i="15" a="1"/>
  <c r="I202" i="15" s="1"/>
  <c r="F202" i="15" a="1"/>
  <c r="F202" i="15" s="1"/>
  <c r="E202" i="15" a="1"/>
  <c r="E202" i="15" s="1"/>
  <c r="D202" i="15" a="1"/>
  <c r="D202" i="15" s="1"/>
  <c r="C202" i="15" a="1"/>
  <c r="C202" i="15" s="1"/>
  <c r="Q201" i="15" a="1"/>
  <c r="Q201" i="15" s="1"/>
  <c r="P201" i="15" a="1"/>
  <c r="P201" i="15" s="1"/>
  <c r="N201" i="15" a="1"/>
  <c r="N201" i="15" s="1"/>
  <c r="M201" i="15" a="1"/>
  <c r="M201" i="15" s="1"/>
  <c r="J201" i="15" a="1"/>
  <c r="J201" i="15" s="1"/>
  <c r="I201" i="15" a="1"/>
  <c r="I201" i="15" s="1"/>
  <c r="F201" i="15" a="1"/>
  <c r="F201" i="15" s="1"/>
  <c r="E201" i="15" a="1"/>
  <c r="E201" i="15" s="1"/>
  <c r="D201" i="15" a="1"/>
  <c r="D201" i="15" s="1"/>
  <c r="C201" i="15" a="1"/>
  <c r="C201" i="15" s="1"/>
  <c r="Q200" i="15" a="1"/>
  <c r="Q200" i="15" s="1"/>
  <c r="P200" i="15" a="1"/>
  <c r="P200" i="15" s="1"/>
  <c r="N200" i="15" a="1"/>
  <c r="N200" i="15" s="1"/>
  <c r="M200" i="15" a="1"/>
  <c r="M200" i="15" s="1"/>
  <c r="J200" i="15" a="1"/>
  <c r="J200" i="15" s="1"/>
  <c r="I200" i="15" a="1"/>
  <c r="I200" i="15" s="1"/>
  <c r="F200" i="15" a="1"/>
  <c r="F200" i="15" s="1"/>
  <c r="E200" i="15" a="1"/>
  <c r="E200" i="15" s="1"/>
  <c r="D200" i="15" a="1"/>
  <c r="D200" i="15" s="1"/>
  <c r="C200" i="15" a="1"/>
  <c r="C200" i="15" s="1"/>
  <c r="Q199" i="15" a="1"/>
  <c r="Q199" i="15" s="1"/>
  <c r="P199" i="15" a="1"/>
  <c r="P199" i="15" s="1"/>
  <c r="N199" i="15" a="1"/>
  <c r="N199" i="15" s="1"/>
  <c r="M199" i="15" a="1"/>
  <c r="M199" i="15" s="1"/>
  <c r="J199" i="15" a="1"/>
  <c r="J199" i="15" s="1"/>
  <c r="I199" i="15" a="1"/>
  <c r="I199" i="15" s="1"/>
  <c r="F199" i="15" a="1"/>
  <c r="F199" i="15" s="1"/>
  <c r="E199" i="15" a="1"/>
  <c r="E199" i="15" s="1"/>
  <c r="D199" i="15" a="1"/>
  <c r="D199" i="15" s="1"/>
  <c r="C199" i="15" a="1"/>
  <c r="C199" i="15" s="1"/>
  <c r="Q198" i="15" a="1"/>
  <c r="Q198" i="15" s="1"/>
  <c r="P198" i="15" a="1"/>
  <c r="P198" i="15" s="1"/>
  <c r="N198" i="15" a="1"/>
  <c r="N198" i="15" s="1"/>
  <c r="M198" i="15" a="1"/>
  <c r="M198" i="15" s="1"/>
  <c r="J198" i="15" a="1"/>
  <c r="J198" i="15" s="1"/>
  <c r="I198" i="15" a="1"/>
  <c r="I198" i="15" s="1"/>
  <c r="F198" i="15" a="1"/>
  <c r="F198" i="15" s="1"/>
  <c r="E198" i="15" a="1"/>
  <c r="E198" i="15" s="1"/>
  <c r="D198" i="15" a="1"/>
  <c r="D198" i="15" s="1"/>
  <c r="C198" i="15" a="1"/>
  <c r="C198" i="15" s="1"/>
  <c r="Q197" i="15" a="1"/>
  <c r="Q197" i="15" s="1"/>
  <c r="P197" i="15" a="1"/>
  <c r="P197" i="15" s="1"/>
  <c r="N197" i="15" a="1"/>
  <c r="N197" i="15" s="1"/>
  <c r="M197" i="15" a="1"/>
  <c r="M197" i="15" s="1"/>
  <c r="J197" i="15" a="1"/>
  <c r="J197" i="15" s="1"/>
  <c r="I197" i="15" a="1"/>
  <c r="I197" i="15" s="1"/>
  <c r="F197" i="15" a="1"/>
  <c r="F197" i="15" s="1"/>
  <c r="E197" i="15" a="1"/>
  <c r="E197" i="15" s="1"/>
  <c r="D197" i="15" a="1"/>
  <c r="D197" i="15" s="1"/>
  <c r="C197" i="15" a="1"/>
  <c r="C197" i="15" s="1"/>
  <c r="Q196" i="15" a="1"/>
  <c r="Q196" i="15" s="1"/>
  <c r="P196" i="15" a="1"/>
  <c r="P196" i="15" s="1"/>
  <c r="N196" i="15" a="1"/>
  <c r="N196" i="15" s="1"/>
  <c r="M196" i="15" a="1"/>
  <c r="M196" i="15" s="1"/>
  <c r="J196" i="15" a="1"/>
  <c r="J196" i="15" s="1"/>
  <c r="I196" i="15" a="1"/>
  <c r="I196" i="15" s="1"/>
  <c r="F196" i="15" a="1"/>
  <c r="F196" i="15" s="1"/>
  <c r="E196" i="15" a="1"/>
  <c r="E196" i="15" s="1"/>
  <c r="D196" i="15" a="1"/>
  <c r="D196" i="15" s="1"/>
  <c r="C196" i="15" a="1"/>
  <c r="C196" i="15" s="1"/>
  <c r="Q195" i="15" a="1"/>
  <c r="Q195" i="15" s="1"/>
  <c r="P195" i="15" a="1"/>
  <c r="P195" i="15" s="1"/>
  <c r="N195" i="15" a="1"/>
  <c r="N195" i="15" s="1"/>
  <c r="M195" i="15" a="1"/>
  <c r="M195" i="15" s="1"/>
  <c r="J195" i="15" a="1"/>
  <c r="J195" i="15" s="1"/>
  <c r="I195" i="15" a="1"/>
  <c r="I195" i="15" s="1"/>
  <c r="F195" i="15" a="1"/>
  <c r="F195" i="15" s="1"/>
  <c r="E195" i="15" a="1"/>
  <c r="E195" i="15" s="1"/>
  <c r="D195" i="15" a="1"/>
  <c r="D195" i="15" s="1"/>
  <c r="C195" i="15" a="1"/>
  <c r="C195" i="15" s="1"/>
  <c r="Q194" i="15" a="1"/>
  <c r="Q194" i="15" s="1"/>
  <c r="P194" i="15" a="1"/>
  <c r="P194" i="15" s="1"/>
  <c r="N194" i="15" a="1"/>
  <c r="N194" i="15" s="1"/>
  <c r="M194" i="15" a="1"/>
  <c r="M194" i="15" s="1"/>
  <c r="J194" i="15" a="1"/>
  <c r="J194" i="15" s="1"/>
  <c r="I194" i="15" a="1"/>
  <c r="I194" i="15" s="1"/>
  <c r="F194" i="15" a="1"/>
  <c r="F194" i="15" s="1"/>
  <c r="E194" i="15" a="1"/>
  <c r="E194" i="15" s="1"/>
  <c r="D194" i="15" a="1"/>
  <c r="D194" i="15" s="1"/>
  <c r="C194" i="15" a="1"/>
  <c r="C194" i="15" s="1"/>
  <c r="Q193" i="15" a="1"/>
  <c r="Q193" i="15" s="1"/>
  <c r="P193" i="15" a="1"/>
  <c r="P193" i="15" s="1"/>
  <c r="N193" i="15" a="1"/>
  <c r="N193" i="15" s="1"/>
  <c r="M193" i="15" a="1"/>
  <c r="M193" i="15" s="1"/>
  <c r="J193" i="15" a="1"/>
  <c r="J193" i="15" s="1"/>
  <c r="I193" i="15" a="1"/>
  <c r="I193" i="15" s="1"/>
  <c r="F193" i="15" a="1"/>
  <c r="F193" i="15" s="1"/>
  <c r="E193" i="15" a="1"/>
  <c r="E193" i="15" s="1"/>
  <c r="D193" i="15" a="1"/>
  <c r="D193" i="15" s="1"/>
  <c r="C193" i="15" a="1"/>
  <c r="C193" i="15" s="1"/>
  <c r="Q192" i="15" a="1"/>
  <c r="Q192" i="15" s="1"/>
  <c r="P192" i="15" a="1"/>
  <c r="P192" i="15" s="1"/>
  <c r="N192" i="15" a="1"/>
  <c r="N192" i="15" s="1"/>
  <c r="M192" i="15" a="1"/>
  <c r="M192" i="15" s="1"/>
  <c r="J192" i="15" a="1"/>
  <c r="J192" i="15" s="1"/>
  <c r="I192" i="15" a="1"/>
  <c r="I192" i="15" s="1"/>
  <c r="F192" i="15" a="1"/>
  <c r="F192" i="15" s="1"/>
  <c r="E192" i="15" a="1"/>
  <c r="E192" i="15" s="1"/>
  <c r="D192" i="15" a="1"/>
  <c r="D192" i="15" s="1"/>
  <c r="C192" i="15" a="1"/>
  <c r="C192" i="15" s="1"/>
  <c r="Q191" i="15" a="1"/>
  <c r="Q191" i="15" s="1"/>
  <c r="P191" i="15" a="1"/>
  <c r="P191" i="15" s="1"/>
  <c r="N191" i="15" a="1"/>
  <c r="N191" i="15" s="1"/>
  <c r="M191" i="15" a="1"/>
  <c r="M191" i="15" s="1"/>
  <c r="J191" i="15" a="1"/>
  <c r="J191" i="15" s="1"/>
  <c r="I191" i="15" a="1"/>
  <c r="I191" i="15" s="1"/>
  <c r="F191" i="15" a="1"/>
  <c r="F191" i="15" s="1"/>
  <c r="E191" i="15" a="1"/>
  <c r="E191" i="15" s="1"/>
  <c r="D191" i="15" a="1"/>
  <c r="D191" i="15" s="1"/>
  <c r="C191" i="15" a="1"/>
  <c r="C191" i="15" s="1"/>
  <c r="Q190" i="15" a="1"/>
  <c r="Q190" i="15" s="1"/>
  <c r="P190" i="15" a="1"/>
  <c r="P190" i="15" s="1"/>
  <c r="N190" i="15" a="1"/>
  <c r="N190" i="15" s="1"/>
  <c r="M190" i="15" a="1"/>
  <c r="M190" i="15" s="1"/>
  <c r="J190" i="15" a="1"/>
  <c r="J190" i="15" s="1"/>
  <c r="I190" i="15" a="1"/>
  <c r="I190" i="15" s="1"/>
  <c r="F190" i="15" a="1"/>
  <c r="F190" i="15" s="1"/>
  <c r="E190" i="15" a="1"/>
  <c r="E190" i="15" s="1"/>
  <c r="D190" i="15" a="1"/>
  <c r="D190" i="15" s="1"/>
  <c r="C190" i="15" a="1"/>
  <c r="C190" i="15" s="1"/>
  <c r="Q189" i="15" a="1"/>
  <c r="Q189" i="15" s="1"/>
  <c r="P189" i="15" a="1"/>
  <c r="P189" i="15" s="1"/>
  <c r="N189" i="15" a="1"/>
  <c r="N189" i="15" s="1"/>
  <c r="M189" i="15" a="1"/>
  <c r="M189" i="15" s="1"/>
  <c r="J189" i="15" a="1"/>
  <c r="J189" i="15" s="1"/>
  <c r="I189" i="15" a="1"/>
  <c r="I189" i="15" s="1"/>
  <c r="F189" i="15" a="1"/>
  <c r="F189" i="15" s="1"/>
  <c r="E189" i="15" a="1"/>
  <c r="E189" i="15" s="1"/>
  <c r="D189" i="15" a="1"/>
  <c r="D189" i="15" s="1"/>
  <c r="C189" i="15" a="1"/>
  <c r="C189" i="15" s="1"/>
  <c r="Q188" i="15" a="1"/>
  <c r="Q188" i="15" s="1"/>
  <c r="P188" i="15" a="1"/>
  <c r="P188" i="15" s="1"/>
  <c r="N188" i="15" a="1"/>
  <c r="N188" i="15" s="1"/>
  <c r="M188" i="15" a="1"/>
  <c r="M188" i="15" s="1"/>
  <c r="J188" i="15" a="1"/>
  <c r="J188" i="15" s="1"/>
  <c r="I188" i="15" a="1"/>
  <c r="I188" i="15" s="1"/>
  <c r="F188" i="15" a="1"/>
  <c r="F188" i="15" s="1"/>
  <c r="E188" i="15" a="1"/>
  <c r="E188" i="15" s="1"/>
  <c r="D188" i="15" a="1"/>
  <c r="D188" i="15" s="1"/>
  <c r="C188" i="15" a="1"/>
  <c r="C188" i="15" s="1"/>
  <c r="Q187" i="15" a="1"/>
  <c r="Q187" i="15" s="1"/>
  <c r="P187" i="15" a="1"/>
  <c r="P187" i="15" s="1"/>
  <c r="N187" i="15" a="1"/>
  <c r="N187" i="15" s="1"/>
  <c r="M187" i="15" a="1"/>
  <c r="M187" i="15" s="1"/>
  <c r="J187" i="15" a="1"/>
  <c r="J187" i="15" s="1"/>
  <c r="I187" i="15" a="1"/>
  <c r="I187" i="15" s="1"/>
  <c r="F187" i="15" a="1"/>
  <c r="F187" i="15" s="1"/>
  <c r="E187" i="15" a="1"/>
  <c r="E187" i="15" s="1"/>
  <c r="D187" i="15" a="1"/>
  <c r="D187" i="15" s="1"/>
  <c r="C187" i="15" a="1"/>
  <c r="C187" i="15" s="1"/>
  <c r="Q186" i="15" a="1"/>
  <c r="Q186" i="15" s="1"/>
  <c r="P186" i="15" a="1"/>
  <c r="P186" i="15" s="1"/>
  <c r="N186" i="15" a="1"/>
  <c r="N186" i="15" s="1"/>
  <c r="M186" i="15" a="1"/>
  <c r="M186" i="15" s="1"/>
  <c r="J186" i="15" a="1"/>
  <c r="J186" i="15" s="1"/>
  <c r="I186" i="15" a="1"/>
  <c r="I186" i="15" s="1"/>
  <c r="F186" i="15" a="1"/>
  <c r="F186" i="15" s="1"/>
  <c r="E186" i="15" a="1"/>
  <c r="E186" i="15" s="1"/>
  <c r="D186" i="15" a="1"/>
  <c r="D186" i="15" s="1"/>
  <c r="C186" i="15" a="1"/>
  <c r="C186" i="15" s="1"/>
  <c r="Q185" i="15" a="1"/>
  <c r="Q185" i="15" s="1"/>
  <c r="P185" i="15" a="1"/>
  <c r="P185" i="15" s="1"/>
  <c r="N185" i="15" a="1"/>
  <c r="N185" i="15" s="1"/>
  <c r="M185" i="15" a="1"/>
  <c r="M185" i="15" s="1"/>
  <c r="J185" i="15" a="1"/>
  <c r="J185" i="15" s="1"/>
  <c r="I185" i="15" a="1"/>
  <c r="I185" i="15" s="1"/>
  <c r="F185" i="15" a="1"/>
  <c r="F185" i="15" s="1"/>
  <c r="E185" i="15" a="1"/>
  <c r="E185" i="15" s="1"/>
  <c r="D185" i="15" a="1"/>
  <c r="D185" i="15" s="1"/>
  <c r="C185" i="15" a="1"/>
  <c r="C185" i="15" s="1"/>
  <c r="Q184" i="15" a="1"/>
  <c r="Q184" i="15" s="1"/>
  <c r="P184" i="15" a="1"/>
  <c r="P184" i="15" s="1"/>
  <c r="N184" i="15" a="1"/>
  <c r="N184" i="15" s="1"/>
  <c r="M184" i="15" a="1"/>
  <c r="M184" i="15" s="1"/>
  <c r="J184" i="15" a="1"/>
  <c r="J184" i="15" s="1"/>
  <c r="I184" i="15" a="1"/>
  <c r="I184" i="15" s="1"/>
  <c r="F184" i="15" a="1"/>
  <c r="F184" i="15" s="1"/>
  <c r="E184" i="15" a="1"/>
  <c r="E184" i="15" s="1"/>
  <c r="D184" i="15" a="1"/>
  <c r="D184" i="15" s="1"/>
  <c r="C184" i="15" a="1"/>
  <c r="C184" i="15" s="1"/>
  <c r="Q178" i="15" a="1"/>
  <c r="Q178" i="15" s="1"/>
  <c r="P178" i="15" a="1"/>
  <c r="P178" i="15" s="1"/>
  <c r="N178" i="15" a="1"/>
  <c r="N178" i="15" s="1"/>
  <c r="M178" i="15" a="1"/>
  <c r="M178" i="15" s="1"/>
  <c r="J178" i="15" a="1"/>
  <c r="J178" i="15" s="1"/>
  <c r="I178" i="15" a="1"/>
  <c r="I178" i="15" s="1"/>
  <c r="F178" i="15" a="1"/>
  <c r="F178" i="15" s="1"/>
  <c r="E178" i="15" a="1"/>
  <c r="E178" i="15" s="1"/>
  <c r="D178" i="15" a="1"/>
  <c r="D178" i="15" s="1"/>
  <c r="C178" i="15" a="1"/>
  <c r="C178" i="15" s="1"/>
  <c r="Q177" i="15" a="1"/>
  <c r="Q177" i="15" s="1"/>
  <c r="P177" i="15" a="1"/>
  <c r="P177" i="15" s="1"/>
  <c r="N177" i="15" a="1"/>
  <c r="N177" i="15" s="1"/>
  <c r="M177" i="15" a="1"/>
  <c r="M177" i="15" s="1"/>
  <c r="J177" i="15" a="1"/>
  <c r="J177" i="15" s="1"/>
  <c r="I177" i="15" a="1"/>
  <c r="I177" i="15" s="1"/>
  <c r="F177" i="15" a="1"/>
  <c r="F177" i="15" s="1"/>
  <c r="E177" i="15" a="1"/>
  <c r="E177" i="15" s="1"/>
  <c r="D177" i="15" a="1"/>
  <c r="D177" i="15" s="1"/>
  <c r="C177" i="15" a="1"/>
  <c r="C177" i="15" s="1"/>
  <c r="Q176" i="15" a="1"/>
  <c r="Q176" i="15" s="1"/>
  <c r="P176" i="15" a="1"/>
  <c r="P176" i="15" s="1"/>
  <c r="N176" i="15" a="1"/>
  <c r="N176" i="15" s="1"/>
  <c r="M176" i="15" a="1"/>
  <c r="M176" i="15" s="1"/>
  <c r="J176" i="15" a="1"/>
  <c r="J176" i="15" s="1"/>
  <c r="I176" i="15" a="1"/>
  <c r="I176" i="15" s="1"/>
  <c r="F176" i="15" a="1"/>
  <c r="F176" i="15" s="1"/>
  <c r="E176" i="15" a="1"/>
  <c r="E176" i="15" s="1"/>
  <c r="D176" i="15" a="1"/>
  <c r="D176" i="15" s="1"/>
  <c r="C176" i="15" a="1"/>
  <c r="C176" i="15" s="1"/>
  <c r="Q175" i="15" a="1"/>
  <c r="Q175" i="15" s="1"/>
  <c r="P175" i="15" a="1"/>
  <c r="P175" i="15" s="1"/>
  <c r="N175" i="15" a="1"/>
  <c r="N175" i="15" s="1"/>
  <c r="M175" i="15" a="1"/>
  <c r="M175" i="15" s="1"/>
  <c r="J175" i="15" a="1"/>
  <c r="J175" i="15" s="1"/>
  <c r="I175" i="15" a="1"/>
  <c r="I175" i="15" s="1"/>
  <c r="F175" i="15" a="1"/>
  <c r="F175" i="15" s="1"/>
  <c r="E175" i="15" a="1"/>
  <c r="E175" i="15" s="1"/>
  <c r="D175" i="15" a="1"/>
  <c r="D175" i="15" s="1"/>
  <c r="C175" i="15" a="1"/>
  <c r="C175" i="15" s="1"/>
  <c r="Q174" i="15" a="1"/>
  <c r="Q174" i="15" s="1"/>
  <c r="P174" i="15" a="1"/>
  <c r="P174" i="15" s="1"/>
  <c r="N174" i="15" a="1"/>
  <c r="N174" i="15" s="1"/>
  <c r="M174" i="15" a="1"/>
  <c r="M174" i="15" s="1"/>
  <c r="J174" i="15" a="1"/>
  <c r="J174" i="15" s="1"/>
  <c r="I174" i="15" a="1"/>
  <c r="I174" i="15" s="1"/>
  <c r="F174" i="15" a="1"/>
  <c r="F174" i="15" s="1"/>
  <c r="E174" i="15" a="1"/>
  <c r="E174" i="15" s="1"/>
  <c r="D174" i="15" a="1"/>
  <c r="D174" i="15" s="1"/>
  <c r="C174" i="15" a="1"/>
  <c r="C174" i="15" s="1"/>
  <c r="Q173" i="15" a="1"/>
  <c r="Q173" i="15" s="1"/>
  <c r="P173" i="15" a="1"/>
  <c r="P173" i="15" s="1"/>
  <c r="N173" i="15" a="1"/>
  <c r="N173" i="15" s="1"/>
  <c r="M173" i="15" a="1"/>
  <c r="M173" i="15" s="1"/>
  <c r="J173" i="15" a="1"/>
  <c r="J173" i="15" s="1"/>
  <c r="I173" i="15" a="1"/>
  <c r="I173" i="15" s="1"/>
  <c r="F173" i="15" a="1"/>
  <c r="F173" i="15" s="1"/>
  <c r="E173" i="15" a="1"/>
  <c r="E173" i="15" s="1"/>
  <c r="D173" i="15" a="1"/>
  <c r="D173" i="15" s="1"/>
  <c r="C173" i="15" a="1"/>
  <c r="C173" i="15" s="1"/>
  <c r="Q172" i="15" a="1"/>
  <c r="Q172" i="15" s="1"/>
  <c r="P172" i="15" a="1"/>
  <c r="P172" i="15" s="1"/>
  <c r="N172" i="15" a="1"/>
  <c r="N172" i="15" s="1"/>
  <c r="M172" i="15" a="1"/>
  <c r="M172" i="15" s="1"/>
  <c r="J172" i="15" a="1"/>
  <c r="J172" i="15" s="1"/>
  <c r="I172" i="15" a="1"/>
  <c r="I172" i="15" s="1"/>
  <c r="F172" i="15" a="1"/>
  <c r="F172" i="15" s="1"/>
  <c r="E172" i="15" a="1"/>
  <c r="E172" i="15" s="1"/>
  <c r="D172" i="15" a="1"/>
  <c r="D172" i="15" s="1"/>
  <c r="C172" i="15" a="1"/>
  <c r="C172" i="15" s="1"/>
  <c r="Q171" i="15" a="1"/>
  <c r="Q171" i="15" s="1"/>
  <c r="P171" i="15" a="1"/>
  <c r="P171" i="15" s="1"/>
  <c r="N171" i="15" a="1"/>
  <c r="N171" i="15" s="1"/>
  <c r="M171" i="15" a="1"/>
  <c r="M171" i="15" s="1"/>
  <c r="J171" i="15" a="1"/>
  <c r="J171" i="15" s="1"/>
  <c r="I171" i="15" a="1"/>
  <c r="I171" i="15" s="1"/>
  <c r="F171" i="15" a="1"/>
  <c r="F171" i="15" s="1"/>
  <c r="E171" i="15" a="1"/>
  <c r="E171" i="15" s="1"/>
  <c r="D171" i="15" a="1"/>
  <c r="D171" i="15" s="1"/>
  <c r="C171" i="15" a="1"/>
  <c r="C171" i="15" s="1"/>
  <c r="Q170" i="15" a="1"/>
  <c r="Q170" i="15" s="1"/>
  <c r="P170" i="15" a="1"/>
  <c r="P170" i="15" s="1"/>
  <c r="N170" i="15" a="1"/>
  <c r="N170" i="15" s="1"/>
  <c r="M170" i="15" a="1"/>
  <c r="M170" i="15" s="1"/>
  <c r="J170" i="15" a="1"/>
  <c r="J170" i="15" s="1"/>
  <c r="I170" i="15" a="1"/>
  <c r="I170" i="15" s="1"/>
  <c r="F170" i="15" a="1"/>
  <c r="F170" i="15" s="1"/>
  <c r="E170" i="15" a="1"/>
  <c r="E170" i="15" s="1"/>
  <c r="D170" i="15" a="1"/>
  <c r="D170" i="15" s="1"/>
  <c r="C170" i="15" a="1"/>
  <c r="C170" i="15" s="1"/>
  <c r="Q169" i="15" a="1"/>
  <c r="Q169" i="15" s="1"/>
  <c r="P169" i="15" a="1"/>
  <c r="P169" i="15" s="1"/>
  <c r="N169" i="15" a="1"/>
  <c r="N169" i="15" s="1"/>
  <c r="M169" i="15" a="1"/>
  <c r="M169" i="15" s="1"/>
  <c r="J169" i="15" a="1"/>
  <c r="J169" i="15" s="1"/>
  <c r="I169" i="15" a="1"/>
  <c r="I169" i="15" s="1"/>
  <c r="F169" i="15" a="1"/>
  <c r="F169" i="15" s="1"/>
  <c r="E169" i="15" a="1"/>
  <c r="E169" i="15" s="1"/>
  <c r="D169" i="15" a="1"/>
  <c r="D169" i="15" s="1"/>
  <c r="C169" i="15" a="1"/>
  <c r="C169" i="15" s="1"/>
  <c r="Q168" i="15" a="1"/>
  <c r="Q168" i="15" s="1"/>
  <c r="P168" i="15" a="1"/>
  <c r="P168" i="15" s="1"/>
  <c r="N168" i="15" a="1"/>
  <c r="N168" i="15" s="1"/>
  <c r="M168" i="15" a="1"/>
  <c r="M168" i="15" s="1"/>
  <c r="J168" i="15" a="1"/>
  <c r="J168" i="15" s="1"/>
  <c r="I168" i="15" a="1"/>
  <c r="I168" i="15" s="1"/>
  <c r="F168" i="15" a="1"/>
  <c r="F168" i="15" s="1"/>
  <c r="E168" i="15" a="1"/>
  <c r="E168" i="15" s="1"/>
  <c r="D168" i="15" a="1"/>
  <c r="D168" i="15" s="1"/>
  <c r="C168" i="15" a="1"/>
  <c r="C168" i="15" s="1"/>
  <c r="Q167" i="15" a="1"/>
  <c r="Q167" i="15" s="1"/>
  <c r="P167" i="15" a="1"/>
  <c r="P167" i="15" s="1"/>
  <c r="N167" i="15" a="1"/>
  <c r="N167" i="15" s="1"/>
  <c r="M167" i="15" a="1"/>
  <c r="M167" i="15" s="1"/>
  <c r="J167" i="15" a="1"/>
  <c r="J167" i="15" s="1"/>
  <c r="I167" i="15" a="1"/>
  <c r="I167" i="15" s="1"/>
  <c r="F167" i="15" a="1"/>
  <c r="F167" i="15" s="1"/>
  <c r="E167" i="15" a="1"/>
  <c r="E167" i="15" s="1"/>
  <c r="D167" i="15" a="1"/>
  <c r="D167" i="15" s="1"/>
  <c r="C167" i="15" a="1"/>
  <c r="C167" i="15" s="1"/>
  <c r="Q166" i="15" a="1"/>
  <c r="Q166" i="15" s="1"/>
  <c r="P166" i="15" a="1"/>
  <c r="P166" i="15" s="1"/>
  <c r="N166" i="15" a="1"/>
  <c r="N166" i="15" s="1"/>
  <c r="M166" i="15" a="1"/>
  <c r="M166" i="15" s="1"/>
  <c r="J166" i="15" a="1"/>
  <c r="J166" i="15" s="1"/>
  <c r="I166" i="15" a="1"/>
  <c r="I166" i="15" s="1"/>
  <c r="F166" i="15" a="1"/>
  <c r="F166" i="15" s="1"/>
  <c r="E166" i="15" a="1"/>
  <c r="E166" i="15" s="1"/>
  <c r="D166" i="15" a="1"/>
  <c r="D166" i="15" s="1"/>
  <c r="C166" i="15" a="1"/>
  <c r="C166" i="15" s="1"/>
  <c r="Q165" i="15" a="1"/>
  <c r="Q165" i="15" s="1"/>
  <c r="P165" i="15" a="1"/>
  <c r="P165" i="15" s="1"/>
  <c r="N165" i="15" a="1"/>
  <c r="N165" i="15" s="1"/>
  <c r="M165" i="15" a="1"/>
  <c r="M165" i="15" s="1"/>
  <c r="J165" i="15" a="1"/>
  <c r="J165" i="15" s="1"/>
  <c r="I165" i="15" a="1"/>
  <c r="I165" i="15" s="1"/>
  <c r="F165" i="15" a="1"/>
  <c r="F165" i="15" s="1"/>
  <c r="E165" i="15" a="1"/>
  <c r="E165" i="15" s="1"/>
  <c r="D165" i="15" a="1"/>
  <c r="D165" i="15" s="1"/>
  <c r="C165" i="15" a="1"/>
  <c r="C165" i="15" s="1"/>
  <c r="Q164" i="15" a="1"/>
  <c r="Q164" i="15" s="1"/>
  <c r="P164" i="15" a="1"/>
  <c r="P164" i="15" s="1"/>
  <c r="N164" i="15" a="1"/>
  <c r="N164" i="15" s="1"/>
  <c r="M164" i="15" a="1"/>
  <c r="M164" i="15" s="1"/>
  <c r="J164" i="15" a="1"/>
  <c r="J164" i="15" s="1"/>
  <c r="I164" i="15" a="1"/>
  <c r="I164" i="15" s="1"/>
  <c r="F164" i="15" a="1"/>
  <c r="F164" i="15" s="1"/>
  <c r="E164" i="15" a="1"/>
  <c r="E164" i="15" s="1"/>
  <c r="D164" i="15" a="1"/>
  <c r="D164" i="15" s="1"/>
  <c r="C164" i="15" a="1"/>
  <c r="C164" i="15" s="1"/>
  <c r="Q163" i="15" a="1"/>
  <c r="Q163" i="15" s="1"/>
  <c r="P163" i="15" a="1"/>
  <c r="P163" i="15" s="1"/>
  <c r="N163" i="15" a="1"/>
  <c r="N163" i="15" s="1"/>
  <c r="M163" i="15" a="1"/>
  <c r="M163" i="15" s="1"/>
  <c r="J163" i="15" a="1"/>
  <c r="J163" i="15" s="1"/>
  <c r="I163" i="15" a="1"/>
  <c r="I163" i="15" s="1"/>
  <c r="F163" i="15" a="1"/>
  <c r="F163" i="15" s="1"/>
  <c r="E163" i="15" a="1"/>
  <c r="E163" i="15" s="1"/>
  <c r="D163" i="15" a="1"/>
  <c r="D163" i="15" s="1"/>
  <c r="C163" i="15" a="1"/>
  <c r="C163" i="15" s="1"/>
  <c r="Q162" i="15" a="1"/>
  <c r="Q162" i="15" s="1"/>
  <c r="P162" i="15" a="1"/>
  <c r="P162" i="15" s="1"/>
  <c r="N162" i="15" a="1"/>
  <c r="N162" i="15" s="1"/>
  <c r="M162" i="15" a="1"/>
  <c r="M162" i="15" s="1"/>
  <c r="J162" i="15" a="1"/>
  <c r="J162" i="15" s="1"/>
  <c r="I162" i="15" a="1"/>
  <c r="I162" i="15" s="1"/>
  <c r="F162" i="15" a="1"/>
  <c r="F162" i="15" s="1"/>
  <c r="E162" i="15" a="1"/>
  <c r="E162" i="15" s="1"/>
  <c r="D162" i="15" a="1"/>
  <c r="D162" i="15" s="1"/>
  <c r="C162" i="15" a="1"/>
  <c r="C162" i="15" s="1"/>
  <c r="Q161" i="15" a="1"/>
  <c r="Q161" i="15" s="1"/>
  <c r="P161" i="15" a="1"/>
  <c r="P161" i="15" s="1"/>
  <c r="N161" i="15" a="1"/>
  <c r="N161" i="15" s="1"/>
  <c r="M161" i="15" a="1"/>
  <c r="M161" i="15" s="1"/>
  <c r="J161" i="15" a="1"/>
  <c r="J161" i="15" s="1"/>
  <c r="I161" i="15" a="1"/>
  <c r="I161" i="15" s="1"/>
  <c r="F161" i="15" a="1"/>
  <c r="F161" i="15" s="1"/>
  <c r="E161" i="15" a="1"/>
  <c r="E161" i="15" s="1"/>
  <c r="D161" i="15" a="1"/>
  <c r="D161" i="15" s="1"/>
  <c r="C161" i="15" a="1"/>
  <c r="C161" i="15" s="1"/>
  <c r="Q160" i="15" a="1"/>
  <c r="Q160" i="15" s="1"/>
  <c r="P160" i="15" a="1"/>
  <c r="P160" i="15" s="1"/>
  <c r="N160" i="15" a="1"/>
  <c r="N160" i="15" s="1"/>
  <c r="M160" i="15" a="1"/>
  <c r="M160" i="15" s="1"/>
  <c r="J160" i="15" a="1"/>
  <c r="J160" i="15" s="1"/>
  <c r="I160" i="15" a="1"/>
  <c r="I160" i="15" s="1"/>
  <c r="F160" i="15" a="1"/>
  <c r="F160" i="15" s="1"/>
  <c r="E160" i="15" a="1"/>
  <c r="E160" i="15" s="1"/>
  <c r="D160" i="15" a="1"/>
  <c r="D160" i="15" s="1"/>
  <c r="C160" i="15" a="1"/>
  <c r="C160" i="15" s="1"/>
  <c r="Q159" i="15" a="1"/>
  <c r="Q159" i="15" s="1"/>
  <c r="P159" i="15" a="1"/>
  <c r="P159" i="15" s="1"/>
  <c r="N159" i="15" a="1"/>
  <c r="N159" i="15" s="1"/>
  <c r="M159" i="15" a="1"/>
  <c r="M159" i="15" s="1"/>
  <c r="J159" i="15" a="1"/>
  <c r="J159" i="15" s="1"/>
  <c r="I159" i="15" a="1"/>
  <c r="I159" i="15" s="1"/>
  <c r="F159" i="15" a="1"/>
  <c r="F159" i="15" s="1"/>
  <c r="E159" i="15" a="1"/>
  <c r="E159" i="15" s="1"/>
  <c r="D159" i="15" a="1"/>
  <c r="D159" i="15" s="1"/>
  <c r="C159" i="15" a="1"/>
  <c r="C159" i="15" s="1"/>
  <c r="Q158" i="15" a="1"/>
  <c r="Q158" i="15" s="1"/>
  <c r="P158" i="15" a="1"/>
  <c r="P158" i="15" s="1"/>
  <c r="N158" i="15" a="1"/>
  <c r="N158" i="15" s="1"/>
  <c r="M158" i="15" a="1"/>
  <c r="M158" i="15" s="1"/>
  <c r="J158" i="15" a="1"/>
  <c r="J158" i="15" s="1"/>
  <c r="I158" i="15" a="1"/>
  <c r="I158" i="15" s="1"/>
  <c r="F158" i="15" a="1"/>
  <c r="F158" i="15" s="1"/>
  <c r="E158" i="15" a="1"/>
  <c r="E158" i="15" s="1"/>
  <c r="D158" i="15" a="1"/>
  <c r="D158" i="15" s="1"/>
  <c r="C158" i="15" a="1"/>
  <c r="C158" i="15" s="1"/>
  <c r="Q157" i="15" a="1"/>
  <c r="Q157" i="15" s="1"/>
  <c r="P157" i="15" a="1"/>
  <c r="P157" i="15" s="1"/>
  <c r="N157" i="15" a="1"/>
  <c r="N157" i="15" s="1"/>
  <c r="M157" i="15" a="1"/>
  <c r="M157" i="15" s="1"/>
  <c r="J157" i="15" a="1"/>
  <c r="J157" i="15" s="1"/>
  <c r="I157" i="15" a="1"/>
  <c r="I157" i="15" s="1"/>
  <c r="F157" i="15" a="1"/>
  <c r="F157" i="15" s="1"/>
  <c r="E157" i="15" a="1"/>
  <c r="E157" i="15" s="1"/>
  <c r="D157" i="15" a="1"/>
  <c r="D157" i="15" s="1"/>
  <c r="C157" i="15" a="1"/>
  <c r="C157" i="15" s="1"/>
  <c r="Q156" i="15" a="1"/>
  <c r="Q156" i="15" s="1"/>
  <c r="P156" i="15" a="1"/>
  <c r="P156" i="15" s="1"/>
  <c r="N156" i="15" a="1"/>
  <c r="N156" i="15" s="1"/>
  <c r="M156" i="15" a="1"/>
  <c r="M156" i="15" s="1"/>
  <c r="J156" i="15" a="1"/>
  <c r="J156" i="15" s="1"/>
  <c r="I156" i="15" a="1"/>
  <c r="I156" i="15" s="1"/>
  <c r="F156" i="15" a="1"/>
  <c r="F156" i="15" s="1"/>
  <c r="E156" i="15" a="1"/>
  <c r="E156" i="15" s="1"/>
  <c r="D156" i="15" a="1"/>
  <c r="D156" i="15" s="1"/>
  <c r="C156" i="15" a="1"/>
  <c r="C156" i="15" s="1"/>
  <c r="Q155" i="15" a="1"/>
  <c r="Q155" i="15" s="1"/>
  <c r="P155" i="15" a="1"/>
  <c r="P155" i="15" s="1"/>
  <c r="N155" i="15" a="1"/>
  <c r="N155" i="15" s="1"/>
  <c r="M155" i="15" a="1"/>
  <c r="M155" i="15" s="1"/>
  <c r="J155" i="15" a="1"/>
  <c r="J155" i="15" s="1"/>
  <c r="I155" i="15" a="1"/>
  <c r="I155" i="15" s="1"/>
  <c r="F155" i="15" a="1"/>
  <c r="F155" i="15" s="1"/>
  <c r="E155" i="15" a="1"/>
  <c r="E155" i="15" s="1"/>
  <c r="D155" i="15" a="1"/>
  <c r="D155" i="15" s="1"/>
  <c r="C155" i="15" a="1"/>
  <c r="C155" i="15" s="1"/>
  <c r="Q154" i="15" a="1"/>
  <c r="Q154" i="15" s="1"/>
  <c r="P154" i="15" a="1"/>
  <c r="P154" i="15" s="1"/>
  <c r="N154" i="15" a="1"/>
  <c r="N154" i="15" s="1"/>
  <c r="M154" i="15" a="1"/>
  <c r="M154" i="15" s="1"/>
  <c r="J154" i="15" a="1"/>
  <c r="J154" i="15" s="1"/>
  <c r="I154" i="15" a="1"/>
  <c r="I154" i="15" s="1"/>
  <c r="F154" i="15" a="1"/>
  <c r="F154" i="15" s="1"/>
  <c r="E154" i="15" a="1"/>
  <c r="E154" i="15" s="1"/>
  <c r="D154" i="15" a="1"/>
  <c r="D154" i="15" s="1"/>
  <c r="C154" i="15" a="1"/>
  <c r="C154" i="15" s="1"/>
  <c r="Q153" i="15" a="1"/>
  <c r="Q153" i="15" s="1"/>
  <c r="P153" i="15" a="1"/>
  <c r="P153" i="15" s="1"/>
  <c r="N153" i="15" a="1"/>
  <c r="N153" i="15" s="1"/>
  <c r="M153" i="15" a="1"/>
  <c r="M153" i="15" s="1"/>
  <c r="J153" i="15" a="1"/>
  <c r="J153" i="15" s="1"/>
  <c r="I153" i="15" a="1"/>
  <c r="I153" i="15" s="1"/>
  <c r="F153" i="15" a="1"/>
  <c r="F153" i="15" s="1"/>
  <c r="E153" i="15" a="1"/>
  <c r="E153" i="15" s="1"/>
  <c r="D153" i="15" a="1"/>
  <c r="D153" i="15" s="1"/>
  <c r="C153" i="15" a="1"/>
  <c r="C153" i="15" s="1"/>
  <c r="Q152" i="15" a="1"/>
  <c r="Q152" i="15" s="1"/>
  <c r="P152" i="15" a="1"/>
  <c r="P152" i="15" s="1"/>
  <c r="N152" i="15" a="1"/>
  <c r="N152" i="15" s="1"/>
  <c r="M152" i="15" a="1"/>
  <c r="M152" i="15" s="1"/>
  <c r="J152" i="15" a="1"/>
  <c r="J152" i="15" s="1"/>
  <c r="I152" i="15" a="1"/>
  <c r="I152" i="15" s="1"/>
  <c r="F152" i="15" a="1"/>
  <c r="F152" i="15" s="1"/>
  <c r="E152" i="15" a="1"/>
  <c r="E152" i="15" s="1"/>
  <c r="D152" i="15" a="1"/>
  <c r="D152" i="15" s="1"/>
  <c r="C152" i="15" a="1"/>
  <c r="C152" i="15" s="1"/>
  <c r="Q151" i="15" a="1"/>
  <c r="Q151" i="15" s="1"/>
  <c r="P151" i="15" a="1"/>
  <c r="P151" i="15" s="1"/>
  <c r="N151" i="15" a="1"/>
  <c r="N151" i="15" s="1"/>
  <c r="M151" i="15" a="1"/>
  <c r="M151" i="15" s="1"/>
  <c r="J151" i="15" a="1"/>
  <c r="J151" i="15" s="1"/>
  <c r="I151" i="15" a="1"/>
  <c r="I151" i="15" s="1"/>
  <c r="F151" i="15" a="1"/>
  <c r="F151" i="15" s="1"/>
  <c r="E151" i="15" a="1"/>
  <c r="E151" i="15" s="1"/>
  <c r="D151" i="15" a="1"/>
  <c r="D151" i="15" s="1"/>
  <c r="C151" i="15" a="1"/>
  <c r="C151" i="15" s="1"/>
  <c r="Q150" i="15" a="1"/>
  <c r="Q150" i="15" s="1"/>
  <c r="P150" i="15" a="1"/>
  <c r="P150" i="15" s="1"/>
  <c r="N150" i="15" a="1"/>
  <c r="N150" i="15" s="1"/>
  <c r="M150" i="15" a="1"/>
  <c r="M150" i="15" s="1"/>
  <c r="J150" i="15" a="1"/>
  <c r="J150" i="15" s="1"/>
  <c r="I150" i="15" a="1"/>
  <c r="I150" i="15" s="1"/>
  <c r="F150" i="15" a="1"/>
  <c r="F150" i="15" s="1"/>
  <c r="E150" i="15" a="1"/>
  <c r="E150" i="15" s="1"/>
  <c r="D150" i="15" a="1"/>
  <c r="D150" i="15" s="1"/>
  <c r="C150" i="15" a="1"/>
  <c r="C150" i="15" s="1"/>
  <c r="Q149" i="15" a="1"/>
  <c r="Q149" i="15" s="1"/>
  <c r="P149" i="15" a="1"/>
  <c r="P149" i="15" s="1"/>
  <c r="N149" i="15" a="1"/>
  <c r="N149" i="15" s="1"/>
  <c r="M149" i="15" a="1"/>
  <c r="M149" i="15" s="1"/>
  <c r="J149" i="15" a="1"/>
  <c r="J149" i="15" s="1"/>
  <c r="I149" i="15" a="1"/>
  <c r="I149" i="15" s="1"/>
  <c r="F149" i="15" a="1"/>
  <c r="F149" i="15" s="1"/>
  <c r="E149" i="15" a="1"/>
  <c r="E149" i="15" s="1"/>
  <c r="D149" i="15" a="1"/>
  <c r="D149" i="15" s="1"/>
  <c r="C149" i="15" a="1"/>
  <c r="C149" i="15" s="1"/>
  <c r="Q143" i="15" a="1"/>
  <c r="Q143" i="15" s="1"/>
  <c r="P143" i="15" a="1"/>
  <c r="P143" i="15" s="1"/>
  <c r="N143" i="15" a="1"/>
  <c r="N143" i="15" s="1"/>
  <c r="M143" i="15" a="1"/>
  <c r="M143" i="15" s="1"/>
  <c r="J143" i="15" a="1"/>
  <c r="J143" i="15" s="1"/>
  <c r="I143" i="15" a="1"/>
  <c r="I143" i="15" s="1"/>
  <c r="F143" i="15" a="1"/>
  <c r="F143" i="15" s="1"/>
  <c r="E143" i="15" a="1"/>
  <c r="E143" i="15" s="1"/>
  <c r="D143" i="15" a="1"/>
  <c r="D143" i="15" s="1"/>
  <c r="C143" i="15" a="1"/>
  <c r="C143" i="15" s="1"/>
  <c r="Q142" i="15" a="1"/>
  <c r="Q142" i="15" s="1"/>
  <c r="P142" i="15" a="1"/>
  <c r="P142" i="15" s="1"/>
  <c r="N142" i="15" a="1"/>
  <c r="N142" i="15" s="1"/>
  <c r="M142" i="15" a="1"/>
  <c r="M142" i="15" s="1"/>
  <c r="J142" i="15" a="1"/>
  <c r="J142" i="15" s="1"/>
  <c r="I142" i="15" a="1"/>
  <c r="I142" i="15" s="1"/>
  <c r="F142" i="15" a="1"/>
  <c r="F142" i="15" s="1"/>
  <c r="E142" i="15" a="1"/>
  <c r="E142" i="15" s="1"/>
  <c r="D142" i="15" a="1"/>
  <c r="D142" i="15" s="1"/>
  <c r="C142" i="15" a="1"/>
  <c r="C142" i="15" s="1"/>
  <c r="Q141" i="15" a="1"/>
  <c r="Q141" i="15" s="1"/>
  <c r="P141" i="15" a="1"/>
  <c r="P141" i="15" s="1"/>
  <c r="N141" i="15" a="1"/>
  <c r="N141" i="15" s="1"/>
  <c r="M141" i="15" a="1"/>
  <c r="M141" i="15" s="1"/>
  <c r="J141" i="15" a="1"/>
  <c r="J141" i="15" s="1"/>
  <c r="I141" i="15" a="1"/>
  <c r="I141" i="15" s="1"/>
  <c r="F141" i="15" a="1"/>
  <c r="F141" i="15" s="1"/>
  <c r="E141" i="15" a="1"/>
  <c r="E141" i="15" s="1"/>
  <c r="D141" i="15" a="1"/>
  <c r="D141" i="15" s="1"/>
  <c r="C141" i="15" a="1"/>
  <c r="C141" i="15" s="1"/>
  <c r="Q140" i="15" a="1"/>
  <c r="Q140" i="15" s="1"/>
  <c r="P140" i="15" a="1"/>
  <c r="P140" i="15" s="1"/>
  <c r="N140" i="15" a="1"/>
  <c r="N140" i="15" s="1"/>
  <c r="M140" i="15" a="1"/>
  <c r="M140" i="15" s="1"/>
  <c r="J140" i="15" a="1"/>
  <c r="J140" i="15" s="1"/>
  <c r="I140" i="15" a="1"/>
  <c r="I140" i="15" s="1"/>
  <c r="F140" i="15" a="1"/>
  <c r="F140" i="15" s="1"/>
  <c r="E140" i="15" a="1"/>
  <c r="E140" i="15" s="1"/>
  <c r="D140" i="15" a="1"/>
  <c r="D140" i="15" s="1"/>
  <c r="C140" i="15" a="1"/>
  <c r="C140" i="15" s="1"/>
  <c r="Q139" i="15" a="1"/>
  <c r="Q139" i="15" s="1"/>
  <c r="P139" i="15" a="1"/>
  <c r="P139" i="15" s="1"/>
  <c r="N139" i="15" a="1"/>
  <c r="N139" i="15" s="1"/>
  <c r="M139" i="15" a="1"/>
  <c r="M139" i="15" s="1"/>
  <c r="J139" i="15" a="1"/>
  <c r="J139" i="15" s="1"/>
  <c r="I139" i="15" a="1"/>
  <c r="I139" i="15" s="1"/>
  <c r="F139" i="15" a="1"/>
  <c r="F139" i="15" s="1"/>
  <c r="E139" i="15" a="1"/>
  <c r="E139" i="15" s="1"/>
  <c r="D139" i="15" a="1"/>
  <c r="D139" i="15" s="1"/>
  <c r="C139" i="15" a="1"/>
  <c r="C139" i="15" s="1"/>
  <c r="Q138" i="15" a="1"/>
  <c r="Q138" i="15" s="1"/>
  <c r="P138" i="15" a="1"/>
  <c r="P138" i="15" s="1"/>
  <c r="N138" i="15" a="1"/>
  <c r="N138" i="15" s="1"/>
  <c r="M138" i="15" a="1"/>
  <c r="M138" i="15" s="1"/>
  <c r="J138" i="15" a="1"/>
  <c r="J138" i="15" s="1"/>
  <c r="I138" i="15" a="1"/>
  <c r="I138" i="15" s="1"/>
  <c r="F138" i="15" a="1"/>
  <c r="F138" i="15" s="1"/>
  <c r="E138" i="15" a="1"/>
  <c r="E138" i="15" s="1"/>
  <c r="D138" i="15" a="1"/>
  <c r="D138" i="15" s="1"/>
  <c r="C138" i="15" a="1"/>
  <c r="C138" i="15" s="1"/>
  <c r="Q137" i="15" a="1"/>
  <c r="Q137" i="15" s="1"/>
  <c r="P137" i="15" a="1"/>
  <c r="P137" i="15" s="1"/>
  <c r="N137" i="15" a="1"/>
  <c r="N137" i="15" s="1"/>
  <c r="M137" i="15" a="1"/>
  <c r="M137" i="15" s="1"/>
  <c r="J137" i="15" a="1"/>
  <c r="J137" i="15" s="1"/>
  <c r="I137" i="15" a="1"/>
  <c r="I137" i="15" s="1"/>
  <c r="F137" i="15" a="1"/>
  <c r="F137" i="15" s="1"/>
  <c r="E137" i="15" a="1"/>
  <c r="E137" i="15" s="1"/>
  <c r="D137" i="15" a="1"/>
  <c r="D137" i="15" s="1"/>
  <c r="C137" i="15" a="1"/>
  <c r="C137" i="15" s="1"/>
  <c r="Q136" i="15" a="1"/>
  <c r="Q136" i="15" s="1"/>
  <c r="P136" i="15" a="1"/>
  <c r="P136" i="15" s="1"/>
  <c r="N136" i="15" a="1"/>
  <c r="N136" i="15" s="1"/>
  <c r="M136" i="15" a="1"/>
  <c r="M136" i="15" s="1"/>
  <c r="J136" i="15" a="1"/>
  <c r="J136" i="15" s="1"/>
  <c r="I136" i="15" a="1"/>
  <c r="I136" i="15" s="1"/>
  <c r="F136" i="15" a="1"/>
  <c r="F136" i="15" s="1"/>
  <c r="E136" i="15" a="1"/>
  <c r="E136" i="15" s="1"/>
  <c r="D136" i="15" a="1"/>
  <c r="D136" i="15" s="1"/>
  <c r="C136" i="15" a="1"/>
  <c r="C136" i="15" s="1"/>
  <c r="Q135" i="15" a="1"/>
  <c r="Q135" i="15" s="1"/>
  <c r="P135" i="15" a="1"/>
  <c r="P135" i="15" s="1"/>
  <c r="N135" i="15" a="1"/>
  <c r="N135" i="15" s="1"/>
  <c r="M135" i="15" a="1"/>
  <c r="M135" i="15" s="1"/>
  <c r="J135" i="15" a="1"/>
  <c r="J135" i="15" s="1"/>
  <c r="I135" i="15" a="1"/>
  <c r="I135" i="15" s="1"/>
  <c r="F135" i="15" a="1"/>
  <c r="F135" i="15" s="1"/>
  <c r="E135" i="15" a="1"/>
  <c r="E135" i="15" s="1"/>
  <c r="D135" i="15" a="1"/>
  <c r="D135" i="15" s="1"/>
  <c r="C135" i="15" a="1"/>
  <c r="C135" i="15" s="1"/>
  <c r="Q134" i="15" a="1"/>
  <c r="Q134" i="15" s="1"/>
  <c r="P134" i="15" a="1"/>
  <c r="P134" i="15" s="1"/>
  <c r="N134" i="15" a="1"/>
  <c r="N134" i="15" s="1"/>
  <c r="M134" i="15" a="1"/>
  <c r="M134" i="15" s="1"/>
  <c r="J134" i="15" a="1"/>
  <c r="J134" i="15" s="1"/>
  <c r="I134" i="15" a="1"/>
  <c r="I134" i="15" s="1"/>
  <c r="F134" i="15" a="1"/>
  <c r="F134" i="15" s="1"/>
  <c r="E134" i="15" a="1"/>
  <c r="E134" i="15" s="1"/>
  <c r="D134" i="15" a="1"/>
  <c r="D134" i="15" s="1"/>
  <c r="C134" i="15" a="1"/>
  <c r="C134" i="15" s="1"/>
  <c r="Q133" i="15" a="1"/>
  <c r="Q133" i="15" s="1"/>
  <c r="P133" i="15" a="1"/>
  <c r="P133" i="15" s="1"/>
  <c r="N133" i="15" a="1"/>
  <c r="N133" i="15" s="1"/>
  <c r="M133" i="15" a="1"/>
  <c r="M133" i="15" s="1"/>
  <c r="J133" i="15" a="1"/>
  <c r="J133" i="15" s="1"/>
  <c r="I133" i="15" a="1"/>
  <c r="I133" i="15" s="1"/>
  <c r="F133" i="15" a="1"/>
  <c r="F133" i="15" s="1"/>
  <c r="E133" i="15" a="1"/>
  <c r="E133" i="15" s="1"/>
  <c r="D133" i="15" a="1"/>
  <c r="D133" i="15" s="1"/>
  <c r="C133" i="15" a="1"/>
  <c r="C133" i="15" s="1"/>
  <c r="Q132" i="15" a="1"/>
  <c r="Q132" i="15" s="1"/>
  <c r="P132" i="15" a="1"/>
  <c r="P132" i="15" s="1"/>
  <c r="N132" i="15" a="1"/>
  <c r="N132" i="15" s="1"/>
  <c r="M132" i="15" a="1"/>
  <c r="M132" i="15" s="1"/>
  <c r="J132" i="15" a="1"/>
  <c r="J132" i="15" s="1"/>
  <c r="I132" i="15" a="1"/>
  <c r="I132" i="15" s="1"/>
  <c r="F132" i="15" a="1"/>
  <c r="F132" i="15" s="1"/>
  <c r="E132" i="15" a="1"/>
  <c r="E132" i="15" s="1"/>
  <c r="D132" i="15" a="1"/>
  <c r="D132" i="15" s="1"/>
  <c r="C132" i="15" a="1"/>
  <c r="C132" i="15" s="1"/>
  <c r="Q131" i="15" a="1"/>
  <c r="Q131" i="15" s="1"/>
  <c r="P131" i="15" a="1"/>
  <c r="P131" i="15" s="1"/>
  <c r="N131" i="15" a="1"/>
  <c r="N131" i="15" s="1"/>
  <c r="M131" i="15" a="1"/>
  <c r="M131" i="15" s="1"/>
  <c r="J131" i="15" a="1"/>
  <c r="J131" i="15" s="1"/>
  <c r="I131" i="15" a="1"/>
  <c r="I131" i="15" s="1"/>
  <c r="F131" i="15" a="1"/>
  <c r="F131" i="15" s="1"/>
  <c r="E131" i="15" a="1"/>
  <c r="E131" i="15" s="1"/>
  <c r="D131" i="15" a="1"/>
  <c r="D131" i="15" s="1"/>
  <c r="C131" i="15" a="1"/>
  <c r="C131" i="15" s="1"/>
  <c r="Q130" i="15" a="1"/>
  <c r="Q130" i="15" s="1"/>
  <c r="P130" i="15" a="1"/>
  <c r="P130" i="15" s="1"/>
  <c r="N130" i="15" a="1"/>
  <c r="N130" i="15" s="1"/>
  <c r="M130" i="15" a="1"/>
  <c r="M130" i="15" s="1"/>
  <c r="J130" i="15" a="1"/>
  <c r="J130" i="15" s="1"/>
  <c r="I130" i="15" a="1"/>
  <c r="I130" i="15" s="1"/>
  <c r="F130" i="15" a="1"/>
  <c r="F130" i="15" s="1"/>
  <c r="E130" i="15" a="1"/>
  <c r="E130" i="15" s="1"/>
  <c r="D130" i="15" a="1"/>
  <c r="D130" i="15" s="1"/>
  <c r="C130" i="15" a="1"/>
  <c r="C130" i="15" s="1"/>
  <c r="Q129" i="15" a="1"/>
  <c r="Q129" i="15" s="1"/>
  <c r="P129" i="15" a="1"/>
  <c r="P129" i="15" s="1"/>
  <c r="N129" i="15" a="1"/>
  <c r="N129" i="15" s="1"/>
  <c r="M129" i="15" a="1"/>
  <c r="M129" i="15" s="1"/>
  <c r="J129" i="15" a="1"/>
  <c r="J129" i="15" s="1"/>
  <c r="I129" i="15" a="1"/>
  <c r="I129" i="15" s="1"/>
  <c r="F129" i="15" a="1"/>
  <c r="F129" i="15" s="1"/>
  <c r="E129" i="15" a="1"/>
  <c r="E129" i="15" s="1"/>
  <c r="D129" i="15" a="1"/>
  <c r="D129" i="15" s="1"/>
  <c r="C129" i="15" a="1"/>
  <c r="C129" i="15" s="1"/>
  <c r="Q128" i="15" a="1"/>
  <c r="Q128" i="15" s="1"/>
  <c r="P128" i="15" a="1"/>
  <c r="P128" i="15" s="1"/>
  <c r="N128" i="15" a="1"/>
  <c r="N128" i="15" s="1"/>
  <c r="M128" i="15" a="1"/>
  <c r="M128" i="15" s="1"/>
  <c r="J128" i="15" a="1"/>
  <c r="J128" i="15" s="1"/>
  <c r="I128" i="15" a="1"/>
  <c r="I128" i="15" s="1"/>
  <c r="F128" i="15" a="1"/>
  <c r="F128" i="15" s="1"/>
  <c r="E128" i="15" a="1"/>
  <c r="E128" i="15" s="1"/>
  <c r="D128" i="15" a="1"/>
  <c r="D128" i="15" s="1"/>
  <c r="C128" i="15" a="1"/>
  <c r="C128" i="15" s="1"/>
  <c r="Q127" i="15" a="1"/>
  <c r="Q127" i="15" s="1"/>
  <c r="P127" i="15" a="1"/>
  <c r="P127" i="15" s="1"/>
  <c r="N127" i="15" a="1"/>
  <c r="N127" i="15" s="1"/>
  <c r="M127" i="15" a="1"/>
  <c r="M127" i="15" s="1"/>
  <c r="J127" i="15" a="1"/>
  <c r="J127" i="15" s="1"/>
  <c r="I127" i="15" a="1"/>
  <c r="I127" i="15" s="1"/>
  <c r="F127" i="15" a="1"/>
  <c r="F127" i="15" s="1"/>
  <c r="E127" i="15" a="1"/>
  <c r="E127" i="15" s="1"/>
  <c r="D127" i="15" a="1"/>
  <c r="D127" i="15" s="1"/>
  <c r="C127" i="15" a="1"/>
  <c r="C127" i="15" s="1"/>
  <c r="Q126" i="15" a="1"/>
  <c r="Q126" i="15" s="1"/>
  <c r="P126" i="15" a="1"/>
  <c r="P126" i="15" s="1"/>
  <c r="N126" i="15" a="1"/>
  <c r="N126" i="15" s="1"/>
  <c r="M126" i="15" a="1"/>
  <c r="M126" i="15" s="1"/>
  <c r="J126" i="15" a="1"/>
  <c r="J126" i="15" s="1"/>
  <c r="I126" i="15" a="1"/>
  <c r="I126" i="15" s="1"/>
  <c r="F126" i="15" a="1"/>
  <c r="F126" i="15" s="1"/>
  <c r="E126" i="15" a="1"/>
  <c r="E126" i="15" s="1"/>
  <c r="D126" i="15" a="1"/>
  <c r="D126" i="15" s="1"/>
  <c r="C126" i="15" a="1"/>
  <c r="C126" i="15" s="1"/>
  <c r="Q125" i="15" a="1"/>
  <c r="Q125" i="15" s="1"/>
  <c r="P125" i="15" a="1"/>
  <c r="P125" i="15" s="1"/>
  <c r="N125" i="15" a="1"/>
  <c r="N125" i="15" s="1"/>
  <c r="M125" i="15" a="1"/>
  <c r="M125" i="15" s="1"/>
  <c r="J125" i="15" a="1"/>
  <c r="J125" i="15" s="1"/>
  <c r="I125" i="15" a="1"/>
  <c r="I125" i="15" s="1"/>
  <c r="F125" i="15" a="1"/>
  <c r="F125" i="15" s="1"/>
  <c r="E125" i="15" a="1"/>
  <c r="E125" i="15" s="1"/>
  <c r="D125" i="15" a="1"/>
  <c r="D125" i="15" s="1"/>
  <c r="C125" i="15" a="1"/>
  <c r="C125" i="15" s="1"/>
  <c r="Q124" i="15" a="1"/>
  <c r="Q124" i="15" s="1"/>
  <c r="P124" i="15" a="1"/>
  <c r="P124" i="15" s="1"/>
  <c r="N124" i="15" a="1"/>
  <c r="N124" i="15" s="1"/>
  <c r="M124" i="15" a="1"/>
  <c r="M124" i="15" s="1"/>
  <c r="J124" i="15" a="1"/>
  <c r="J124" i="15" s="1"/>
  <c r="I124" i="15" a="1"/>
  <c r="I124" i="15" s="1"/>
  <c r="F124" i="15" a="1"/>
  <c r="F124" i="15" s="1"/>
  <c r="E124" i="15" a="1"/>
  <c r="E124" i="15" s="1"/>
  <c r="D124" i="15" a="1"/>
  <c r="D124" i="15" s="1"/>
  <c r="C124" i="15" a="1"/>
  <c r="C124" i="15" s="1"/>
  <c r="Q123" i="15" a="1"/>
  <c r="Q123" i="15" s="1"/>
  <c r="P123" i="15" a="1"/>
  <c r="P123" i="15" s="1"/>
  <c r="N123" i="15" a="1"/>
  <c r="N123" i="15" s="1"/>
  <c r="M123" i="15" a="1"/>
  <c r="M123" i="15" s="1"/>
  <c r="J123" i="15" a="1"/>
  <c r="J123" i="15" s="1"/>
  <c r="I123" i="15" a="1"/>
  <c r="I123" i="15" s="1"/>
  <c r="F123" i="15" a="1"/>
  <c r="F123" i="15" s="1"/>
  <c r="E123" i="15" a="1"/>
  <c r="E123" i="15" s="1"/>
  <c r="D123" i="15" a="1"/>
  <c r="D123" i="15" s="1"/>
  <c r="C123" i="15" a="1"/>
  <c r="C123" i="15" s="1"/>
  <c r="Q122" i="15" a="1"/>
  <c r="Q122" i="15" s="1"/>
  <c r="P122" i="15" a="1"/>
  <c r="P122" i="15" s="1"/>
  <c r="N122" i="15" a="1"/>
  <c r="N122" i="15" s="1"/>
  <c r="M122" i="15" a="1"/>
  <c r="M122" i="15" s="1"/>
  <c r="J122" i="15" a="1"/>
  <c r="J122" i="15" s="1"/>
  <c r="I122" i="15" a="1"/>
  <c r="I122" i="15" s="1"/>
  <c r="F122" i="15" a="1"/>
  <c r="F122" i="15" s="1"/>
  <c r="E122" i="15" a="1"/>
  <c r="E122" i="15" s="1"/>
  <c r="D122" i="15" a="1"/>
  <c r="D122" i="15" s="1"/>
  <c r="C122" i="15" a="1"/>
  <c r="C122" i="15" s="1"/>
  <c r="Q121" i="15" a="1"/>
  <c r="Q121" i="15" s="1"/>
  <c r="P121" i="15" a="1"/>
  <c r="P121" i="15" s="1"/>
  <c r="N121" i="15" a="1"/>
  <c r="N121" i="15" s="1"/>
  <c r="M121" i="15" a="1"/>
  <c r="M121" i="15" s="1"/>
  <c r="J121" i="15" a="1"/>
  <c r="J121" i="15" s="1"/>
  <c r="I121" i="15" a="1"/>
  <c r="I121" i="15" s="1"/>
  <c r="F121" i="15" a="1"/>
  <c r="F121" i="15" s="1"/>
  <c r="E121" i="15" a="1"/>
  <c r="E121" i="15" s="1"/>
  <c r="D121" i="15" a="1"/>
  <c r="D121" i="15" s="1"/>
  <c r="C121" i="15" a="1"/>
  <c r="C121" i="15" s="1"/>
  <c r="Q120" i="15" a="1"/>
  <c r="Q120" i="15" s="1"/>
  <c r="P120" i="15" a="1"/>
  <c r="P120" i="15" s="1"/>
  <c r="N120" i="15" a="1"/>
  <c r="N120" i="15" s="1"/>
  <c r="M120" i="15" a="1"/>
  <c r="M120" i="15" s="1"/>
  <c r="J120" i="15" a="1"/>
  <c r="J120" i="15" s="1"/>
  <c r="I120" i="15" a="1"/>
  <c r="I120" i="15" s="1"/>
  <c r="F120" i="15" a="1"/>
  <c r="F120" i="15" s="1"/>
  <c r="E120" i="15" a="1"/>
  <c r="E120" i="15" s="1"/>
  <c r="D120" i="15" a="1"/>
  <c r="D120" i="15" s="1"/>
  <c r="C120" i="15" a="1"/>
  <c r="C120" i="15" s="1"/>
  <c r="Q119" i="15" a="1"/>
  <c r="Q119" i="15" s="1"/>
  <c r="P119" i="15" a="1"/>
  <c r="P119" i="15" s="1"/>
  <c r="N119" i="15" a="1"/>
  <c r="N119" i="15" s="1"/>
  <c r="M119" i="15" a="1"/>
  <c r="M119" i="15" s="1"/>
  <c r="J119" i="15" a="1"/>
  <c r="J119" i="15" s="1"/>
  <c r="I119" i="15" a="1"/>
  <c r="I119" i="15" s="1"/>
  <c r="F119" i="15" a="1"/>
  <c r="F119" i="15" s="1"/>
  <c r="E119" i="15" a="1"/>
  <c r="E119" i="15" s="1"/>
  <c r="D119" i="15" a="1"/>
  <c r="D119" i="15" s="1"/>
  <c r="C119" i="15" a="1"/>
  <c r="C119" i="15" s="1"/>
  <c r="Q118" i="15" a="1"/>
  <c r="Q118" i="15" s="1"/>
  <c r="P118" i="15" a="1"/>
  <c r="P118" i="15" s="1"/>
  <c r="N118" i="15" a="1"/>
  <c r="N118" i="15" s="1"/>
  <c r="M118" i="15" a="1"/>
  <c r="M118" i="15" s="1"/>
  <c r="J118" i="15" a="1"/>
  <c r="J118" i="15" s="1"/>
  <c r="I118" i="15" a="1"/>
  <c r="I118" i="15" s="1"/>
  <c r="F118" i="15" a="1"/>
  <c r="F118" i="15" s="1"/>
  <c r="E118" i="15" a="1"/>
  <c r="E118" i="15" s="1"/>
  <c r="D118" i="15" a="1"/>
  <c r="D118" i="15" s="1"/>
  <c r="C118" i="15" a="1"/>
  <c r="C118" i="15" s="1"/>
  <c r="Q117" i="15" a="1"/>
  <c r="Q117" i="15" s="1"/>
  <c r="P117" i="15" a="1"/>
  <c r="P117" i="15" s="1"/>
  <c r="N117" i="15" a="1"/>
  <c r="N117" i="15" s="1"/>
  <c r="M117" i="15" a="1"/>
  <c r="M117" i="15" s="1"/>
  <c r="J117" i="15" a="1"/>
  <c r="J117" i="15" s="1"/>
  <c r="I117" i="15" a="1"/>
  <c r="I117" i="15" s="1"/>
  <c r="F117" i="15" a="1"/>
  <c r="F117" i="15" s="1"/>
  <c r="E117" i="15" a="1"/>
  <c r="E117" i="15" s="1"/>
  <c r="D117" i="15" a="1"/>
  <c r="D117" i="15" s="1"/>
  <c r="C117" i="15" a="1"/>
  <c r="C117" i="15" s="1"/>
  <c r="Q116" i="15" a="1"/>
  <c r="Q116" i="15" s="1"/>
  <c r="P116" i="15" a="1"/>
  <c r="P116" i="15" s="1"/>
  <c r="N116" i="15" a="1"/>
  <c r="N116" i="15" s="1"/>
  <c r="M116" i="15" a="1"/>
  <c r="M116" i="15" s="1"/>
  <c r="J116" i="15" a="1"/>
  <c r="J116" i="15" s="1"/>
  <c r="I116" i="15" a="1"/>
  <c r="I116" i="15" s="1"/>
  <c r="F116" i="15" a="1"/>
  <c r="F116" i="15" s="1"/>
  <c r="E116" i="15" a="1"/>
  <c r="E116" i="15" s="1"/>
  <c r="D116" i="15" a="1"/>
  <c r="D116" i="15" s="1"/>
  <c r="C116" i="15" a="1"/>
  <c r="C116" i="15" s="1"/>
  <c r="Q115" i="15" a="1"/>
  <c r="Q115" i="15" s="1"/>
  <c r="P115" i="15" a="1"/>
  <c r="P115" i="15" s="1"/>
  <c r="N115" i="15" a="1"/>
  <c r="N115" i="15" s="1"/>
  <c r="M115" i="15" a="1"/>
  <c r="M115" i="15" s="1"/>
  <c r="J115" i="15" a="1"/>
  <c r="J115" i="15" s="1"/>
  <c r="I115" i="15" a="1"/>
  <c r="I115" i="15" s="1"/>
  <c r="F115" i="15" a="1"/>
  <c r="F115" i="15" s="1"/>
  <c r="E115" i="15" a="1"/>
  <c r="E115" i="15" s="1"/>
  <c r="D115" i="15" a="1"/>
  <c r="D115" i="15" s="1"/>
  <c r="C115" i="15" a="1"/>
  <c r="C115" i="15" s="1"/>
  <c r="Q114" i="15" a="1"/>
  <c r="Q114" i="15" s="1"/>
  <c r="P114" i="15" a="1"/>
  <c r="P114" i="15" s="1"/>
  <c r="N114" i="15" a="1"/>
  <c r="N114" i="15" s="1"/>
  <c r="M114" i="15" a="1"/>
  <c r="M114" i="15" s="1"/>
  <c r="J114" i="15" a="1"/>
  <c r="J114" i="15" s="1"/>
  <c r="I114" i="15" a="1"/>
  <c r="I114" i="15" s="1"/>
  <c r="F114" i="15" a="1"/>
  <c r="F114" i="15" s="1"/>
  <c r="E114" i="15" a="1"/>
  <c r="E114" i="15" s="1"/>
  <c r="D114" i="15" a="1"/>
  <c r="D114" i="15" s="1"/>
  <c r="C114" i="15" a="1"/>
  <c r="C114" i="15" s="1"/>
  <c r="Q113" i="15" a="1"/>
  <c r="Q113" i="15" s="1"/>
  <c r="P113" i="15" a="1"/>
  <c r="P113" i="15" s="1"/>
  <c r="N113" i="15" a="1"/>
  <c r="N113" i="15" s="1"/>
  <c r="M113" i="15" a="1"/>
  <c r="M113" i="15" s="1"/>
  <c r="J113" i="15" a="1"/>
  <c r="J113" i="15" s="1"/>
  <c r="I113" i="15" a="1"/>
  <c r="I113" i="15" s="1"/>
  <c r="F113" i="15" a="1"/>
  <c r="F113" i="15" s="1"/>
  <c r="E113" i="15" a="1"/>
  <c r="E113" i="15" s="1"/>
  <c r="D113" i="15" a="1"/>
  <c r="D113" i="15" s="1"/>
  <c r="C113" i="15" a="1"/>
  <c r="C113" i="15" s="1"/>
  <c r="Q107" i="15" a="1"/>
  <c r="Q107" i="15" s="1"/>
  <c r="P107" i="15" a="1"/>
  <c r="P107" i="15" s="1"/>
  <c r="N107" i="15" a="1"/>
  <c r="N107" i="15" s="1"/>
  <c r="M107" i="15" a="1"/>
  <c r="M107" i="15" s="1"/>
  <c r="J107" i="15" a="1"/>
  <c r="J107" i="15" s="1"/>
  <c r="I107" i="15" a="1"/>
  <c r="I107" i="15" s="1"/>
  <c r="F107" i="15" a="1"/>
  <c r="F107" i="15" s="1"/>
  <c r="E107" i="15" a="1"/>
  <c r="E107" i="15" s="1"/>
  <c r="D107" i="15" a="1"/>
  <c r="D107" i="15" s="1"/>
  <c r="C107" i="15" a="1"/>
  <c r="C107" i="15" s="1"/>
  <c r="Q106" i="15" a="1"/>
  <c r="Q106" i="15" s="1"/>
  <c r="P106" i="15" a="1"/>
  <c r="P106" i="15" s="1"/>
  <c r="N106" i="15" a="1"/>
  <c r="N106" i="15" s="1"/>
  <c r="M106" i="15" a="1"/>
  <c r="M106" i="15" s="1"/>
  <c r="J106" i="15" a="1"/>
  <c r="J106" i="15" s="1"/>
  <c r="I106" i="15" a="1"/>
  <c r="I106" i="15" s="1"/>
  <c r="F106" i="15" a="1"/>
  <c r="F106" i="15" s="1"/>
  <c r="E106" i="15" a="1"/>
  <c r="E106" i="15" s="1"/>
  <c r="D106" i="15" a="1"/>
  <c r="D106" i="15" s="1"/>
  <c r="C106" i="15" a="1"/>
  <c r="C106" i="15" s="1"/>
  <c r="Q105" i="15" a="1"/>
  <c r="Q105" i="15" s="1"/>
  <c r="P105" i="15" a="1"/>
  <c r="P105" i="15" s="1"/>
  <c r="N105" i="15" a="1"/>
  <c r="N105" i="15" s="1"/>
  <c r="M105" i="15" a="1"/>
  <c r="M105" i="15" s="1"/>
  <c r="J105" i="15" a="1"/>
  <c r="J105" i="15" s="1"/>
  <c r="I105" i="15" a="1"/>
  <c r="I105" i="15" s="1"/>
  <c r="F105" i="15" a="1"/>
  <c r="F105" i="15" s="1"/>
  <c r="E105" i="15" a="1"/>
  <c r="E105" i="15" s="1"/>
  <c r="D105" i="15" a="1"/>
  <c r="D105" i="15" s="1"/>
  <c r="C105" i="15" a="1"/>
  <c r="C105" i="15" s="1"/>
  <c r="Q104" i="15" a="1"/>
  <c r="Q104" i="15" s="1"/>
  <c r="P104" i="15" a="1"/>
  <c r="P104" i="15" s="1"/>
  <c r="N104" i="15" a="1"/>
  <c r="N104" i="15" s="1"/>
  <c r="M104" i="15" a="1"/>
  <c r="M104" i="15" s="1"/>
  <c r="J104" i="15" a="1"/>
  <c r="J104" i="15" s="1"/>
  <c r="I104" i="15" a="1"/>
  <c r="I104" i="15" s="1"/>
  <c r="F104" i="15" a="1"/>
  <c r="F104" i="15" s="1"/>
  <c r="E104" i="15" a="1"/>
  <c r="E104" i="15" s="1"/>
  <c r="D104" i="15" a="1"/>
  <c r="D104" i="15" s="1"/>
  <c r="C104" i="15" a="1"/>
  <c r="C104" i="15" s="1"/>
  <c r="Q103" i="15" a="1"/>
  <c r="Q103" i="15" s="1"/>
  <c r="P103" i="15" a="1"/>
  <c r="P103" i="15" s="1"/>
  <c r="N103" i="15" a="1"/>
  <c r="N103" i="15" s="1"/>
  <c r="M103" i="15" a="1"/>
  <c r="M103" i="15" s="1"/>
  <c r="J103" i="15" a="1"/>
  <c r="J103" i="15" s="1"/>
  <c r="I103" i="15" a="1"/>
  <c r="I103" i="15" s="1"/>
  <c r="F103" i="15" a="1"/>
  <c r="F103" i="15" s="1"/>
  <c r="E103" i="15" a="1"/>
  <c r="E103" i="15" s="1"/>
  <c r="D103" i="15" a="1"/>
  <c r="D103" i="15" s="1"/>
  <c r="C103" i="15" a="1"/>
  <c r="C103" i="15" s="1"/>
  <c r="Q102" i="15" a="1"/>
  <c r="Q102" i="15" s="1"/>
  <c r="P102" i="15" a="1"/>
  <c r="P102" i="15" s="1"/>
  <c r="N102" i="15" a="1"/>
  <c r="N102" i="15" s="1"/>
  <c r="M102" i="15" a="1"/>
  <c r="M102" i="15" s="1"/>
  <c r="J102" i="15" a="1"/>
  <c r="J102" i="15" s="1"/>
  <c r="I102" i="15" a="1"/>
  <c r="I102" i="15" s="1"/>
  <c r="F102" i="15" a="1"/>
  <c r="F102" i="15" s="1"/>
  <c r="E102" i="15" a="1"/>
  <c r="E102" i="15" s="1"/>
  <c r="D102" i="15" a="1"/>
  <c r="D102" i="15" s="1"/>
  <c r="C102" i="15" a="1"/>
  <c r="C102" i="15" s="1"/>
  <c r="Q101" i="15" a="1"/>
  <c r="Q101" i="15" s="1"/>
  <c r="P101" i="15" a="1"/>
  <c r="P101" i="15" s="1"/>
  <c r="N101" i="15" a="1"/>
  <c r="N101" i="15" s="1"/>
  <c r="M101" i="15" a="1"/>
  <c r="M101" i="15" s="1"/>
  <c r="J101" i="15" a="1"/>
  <c r="J101" i="15" s="1"/>
  <c r="I101" i="15" a="1"/>
  <c r="I101" i="15" s="1"/>
  <c r="F101" i="15" a="1"/>
  <c r="F101" i="15" s="1"/>
  <c r="E101" i="15" a="1"/>
  <c r="E101" i="15" s="1"/>
  <c r="D101" i="15" a="1"/>
  <c r="D101" i="15" s="1"/>
  <c r="C101" i="15" a="1"/>
  <c r="C101" i="15" s="1"/>
  <c r="Q100" i="15" a="1"/>
  <c r="Q100" i="15" s="1"/>
  <c r="P100" i="15" a="1"/>
  <c r="P100" i="15" s="1"/>
  <c r="N100" i="15" a="1"/>
  <c r="N100" i="15" s="1"/>
  <c r="M100" i="15" a="1"/>
  <c r="M100" i="15" s="1"/>
  <c r="J100" i="15" a="1"/>
  <c r="J100" i="15" s="1"/>
  <c r="I100" i="15" a="1"/>
  <c r="I100" i="15" s="1"/>
  <c r="F100" i="15" a="1"/>
  <c r="F100" i="15" s="1"/>
  <c r="E100" i="15" a="1"/>
  <c r="E100" i="15" s="1"/>
  <c r="D100" i="15" a="1"/>
  <c r="D100" i="15" s="1"/>
  <c r="C100" i="15" a="1"/>
  <c r="C100" i="15" s="1"/>
  <c r="Q99" i="15" a="1"/>
  <c r="Q99" i="15" s="1"/>
  <c r="P99" i="15" a="1"/>
  <c r="P99" i="15" s="1"/>
  <c r="N99" i="15" a="1"/>
  <c r="N99" i="15" s="1"/>
  <c r="M99" i="15" a="1"/>
  <c r="M99" i="15" s="1"/>
  <c r="J99" i="15" a="1"/>
  <c r="J99" i="15" s="1"/>
  <c r="I99" i="15" a="1"/>
  <c r="I99" i="15" s="1"/>
  <c r="F99" i="15" a="1"/>
  <c r="F99" i="15" s="1"/>
  <c r="E99" i="15" a="1"/>
  <c r="E99" i="15" s="1"/>
  <c r="D99" i="15" a="1"/>
  <c r="D99" i="15" s="1"/>
  <c r="C99" i="15" a="1"/>
  <c r="C99" i="15" s="1"/>
  <c r="Q98" i="15" a="1"/>
  <c r="Q98" i="15" s="1"/>
  <c r="P98" i="15" a="1"/>
  <c r="P98" i="15" s="1"/>
  <c r="N98" i="15" a="1"/>
  <c r="N98" i="15" s="1"/>
  <c r="M98" i="15" a="1"/>
  <c r="M98" i="15" s="1"/>
  <c r="J98" i="15" a="1"/>
  <c r="J98" i="15" s="1"/>
  <c r="I98" i="15" a="1"/>
  <c r="I98" i="15" s="1"/>
  <c r="F98" i="15" a="1"/>
  <c r="F98" i="15" s="1"/>
  <c r="E98" i="15" a="1"/>
  <c r="E98" i="15" s="1"/>
  <c r="D98" i="15" a="1"/>
  <c r="D98" i="15" s="1"/>
  <c r="C98" i="15" a="1"/>
  <c r="C98" i="15" s="1"/>
  <c r="Q97" i="15" a="1"/>
  <c r="Q97" i="15" s="1"/>
  <c r="P97" i="15" a="1"/>
  <c r="P97" i="15" s="1"/>
  <c r="N97" i="15" a="1"/>
  <c r="N97" i="15" s="1"/>
  <c r="M97" i="15" a="1"/>
  <c r="M97" i="15" s="1"/>
  <c r="J97" i="15" a="1"/>
  <c r="J97" i="15" s="1"/>
  <c r="I97" i="15" a="1"/>
  <c r="I97" i="15" s="1"/>
  <c r="F97" i="15" a="1"/>
  <c r="F97" i="15" s="1"/>
  <c r="E97" i="15" a="1"/>
  <c r="E97" i="15" s="1"/>
  <c r="D97" i="15" a="1"/>
  <c r="D97" i="15" s="1"/>
  <c r="C97" i="15" a="1"/>
  <c r="C97" i="15" s="1"/>
  <c r="Q96" i="15" a="1"/>
  <c r="Q96" i="15" s="1"/>
  <c r="P96" i="15" a="1"/>
  <c r="P96" i="15" s="1"/>
  <c r="N96" i="15" a="1"/>
  <c r="N96" i="15" s="1"/>
  <c r="M96" i="15" a="1"/>
  <c r="M96" i="15" s="1"/>
  <c r="J96" i="15" a="1"/>
  <c r="J96" i="15" s="1"/>
  <c r="I96" i="15" a="1"/>
  <c r="I96" i="15" s="1"/>
  <c r="F96" i="15" a="1"/>
  <c r="F96" i="15" s="1"/>
  <c r="E96" i="15" a="1"/>
  <c r="E96" i="15" s="1"/>
  <c r="D96" i="15" a="1"/>
  <c r="D96" i="15" s="1"/>
  <c r="C96" i="15" a="1"/>
  <c r="C96" i="15" s="1"/>
  <c r="Q95" i="15" a="1"/>
  <c r="Q95" i="15" s="1"/>
  <c r="P95" i="15" a="1"/>
  <c r="P95" i="15" s="1"/>
  <c r="N95" i="15" a="1"/>
  <c r="N95" i="15" s="1"/>
  <c r="M95" i="15" a="1"/>
  <c r="M95" i="15" s="1"/>
  <c r="J95" i="15" a="1"/>
  <c r="J95" i="15" s="1"/>
  <c r="I95" i="15" a="1"/>
  <c r="I95" i="15" s="1"/>
  <c r="F95" i="15" a="1"/>
  <c r="F95" i="15" s="1"/>
  <c r="E95" i="15" a="1"/>
  <c r="E95" i="15" s="1"/>
  <c r="D95" i="15" a="1"/>
  <c r="D95" i="15" s="1"/>
  <c r="C95" i="15" a="1"/>
  <c r="C95" i="15" s="1"/>
  <c r="Q94" i="15" a="1"/>
  <c r="Q94" i="15" s="1"/>
  <c r="P94" i="15" a="1"/>
  <c r="P94" i="15" s="1"/>
  <c r="N94" i="15" a="1"/>
  <c r="N94" i="15" s="1"/>
  <c r="M94" i="15" a="1"/>
  <c r="M94" i="15" s="1"/>
  <c r="J94" i="15" a="1"/>
  <c r="J94" i="15" s="1"/>
  <c r="I94" i="15" a="1"/>
  <c r="I94" i="15" s="1"/>
  <c r="F94" i="15" a="1"/>
  <c r="F94" i="15" s="1"/>
  <c r="E94" i="15" a="1"/>
  <c r="E94" i="15" s="1"/>
  <c r="D94" i="15" a="1"/>
  <c r="D94" i="15" s="1"/>
  <c r="C94" i="15" a="1"/>
  <c r="C94" i="15" s="1"/>
  <c r="Q93" i="15" a="1"/>
  <c r="Q93" i="15" s="1"/>
  <c r="P93" i="15" a="1"/>
  <c r="P93" i="15" s="1"/>
  <c r="N93" i="15" a="1"/>
  <c r="N93" i="15" s="1"/>
  <c r="M93" i="15" a="1"/>
  <c r="M93" i="15" s="1"/>
  <c r="J93" i="15" a="1"/>
  <c r="J93" i="15" s="1"/>
  <c r="I93" i="15" a="1"/>
  <c r="I93" i="15" s="1"/>
  <c r="F93" i="15" a="1"/>
  <c r="F93" i="15" s="1"/>
  <c r="E93" i="15" a="1"/>
  <c r="E93" i="15" s="1"/>
  <c r="D93" i="15" a="1"/>
  <c r="D93" i="15" s="1"/>
  <c r="C93" i="15" a="1"/>
  <c r="C93" i="15" s="1"/>
  <c r="Q92" i="15" a="1"/>
  <c r="Q92" i="15" s="1"/>
  <c r="P92" i="15" a="1"/>
  <c r="P92" i="15" s="1"/>
  <c r="N92" i="15" a="1"/>
  <c r="N92" i="15" s="1"/>
  <c r="M92" i="15" a="1"/>
  <c r="M92" i="15" s="1"/>
  <c r="J92" i="15" a="1"/>
  <c r="J92" i="15" s="1"/>
  <c r="I92" i="15" a="1"/>
  <c r="I92" i="15" s="1"/>
  <c r="F92" i="15" a="1"/>
  <c r="F92" i="15" s="1"/>
  <c r="E92" i="15" a="1"/>
  <c r="E92" i="15" s="1"/>
  <c r="D92" i="15" a="1"/>
  <c r="D92" i="15" s="1"/>
  <c r="C92" i="15" a="1"/>
  <c r="C92" i="15" s="1"/>
  <c r="Q91" i="15" a="1"/>
  <c r="Q91" i="15" s="1"/>
  <c r="P91" i="15" a="1"/>
  <c r="P91" i="15" s="1"/>
  <c r="N91" i="15" a="1"/>
  <c r="N91" i="15" s="1"/>
  <c r="M91" i="15" a="1"/>
  <c r="M91" i="15" s="1"/>
  <c r="J91" i="15" a="1"/>
  <c r="J91" i="15" s="1"/>
  <c r="I91" i="15" a="1"/>
  <c r="I91" i="15" s="1"/>
  <c r="F91" i="15" a="1"/>
  <c r="F91" i="15" s="1"/>
  <c r="E91" i="15" a="1"/>
  <c r="E91" i="15" s="1"/>
  <c r="D91" i="15" a="1"/>
  <c r="D91" i="15" s="1"/>
  <c r="C91" i="15" a="1"/>
  <c r="C91" i="15" s="1"/>
  <c r="Q90" i="15" a="1"/>
  <c r="Q90" i="15" s="1"/>
  <c r="P90" i="15" a="1"/>
  <c r="P90" i="15" s="1"/>
  <c r="N90" i="15" a="1"/>
  <c r="N90" i="15" s="1"/>
  <c r="M90" i="15" a="1"/>
  <c r="M90" i="15" s="1"/>
  <c r="J90" i="15" a="1"/>
  <c r="J90" i="15" s="1"/>
  <c r="I90" i="15" a="1"/>
  <c r="I90" i="15" s="1"/>
  <c r="F90" i="15" a="1"/>
  <c r="F90" i="15" s="1"/>
  <c r="E90" i="15" a="1"/>
  <c r="E90" i="15" s="1"/>
  <c r="D90" i="15" a="1"/>
  <c r="D90" i="15" s="1"/>
  <c r="C90" i="15" a="1"/>
  <c r="C90" i="15" s="1"/>
  <c r="Q89" i="15" a="1"/>
  <c r="Q89" i="15" s="1"/>
  <c r="P89" i="15" a="1"/>
  <c r="P89" i="15" s="1"/>
  <c r="N89" i="15" a="1"/>
  <c r="N89" i="15" s="1"/>
  <c r="M89" i="15" a="1"/>
  <c r="M89" i="15" s="1"/>
  <c r="J89" i="15" a="1"/>
  <c r="J89" i="15" s="1"/>
  <c r="I89" i="15" a="1"/>
  <c r="I89" i="15" s="1"/>
  <c r="F89" i="15" a="1"/>
  <c r="F89" i="15" s="1"/>
  <c r="E89" i="15" a="1"/>
  <c r="E89" i="15" s="1"/>
  <c r="D89" i="15" a="1"/>
  <c r="D89" i="15" s="1"/>
  <c r="C89" i="15" a="1"/>
  <c r="C89" i="15" s="1"/>
  <c r="Q88" i="15" a="1"/>
  <c r="Q88" i="15" s="1"/>
  <c r="P88" i="15" a="1"/>
  <c r="P88" i="15" s="1"/>
  <c r="N88" i="15" a="1"/>
  <c r="N88" i="15" s="1"/>
  <c r="M88" i="15" a="1"/>
  <c r="M88" i="15" s="1"/>
  <c r="J88" i="15" a="1"/>
  <c r="J88" i="15" s="1"/>
  <c r="I88" i="15" a="1"/>
  <c r="I88" i="15" s="1"/>
  <c r="F88" i="15" a="1"/>
  <c r="F88" i="15" s="1"/>
  <c r="E88" i="15" a="1"/>
  <c r="E88" i="15" s="1"/>
  <c r="D88" i="15" a="1"/>
  <c r="D88" i="15" s="1"/>
  <c r="C88" i="15" a="1"/>
  <c r="C88" i="15" s="1"/>
  <c r="Q87" i="15" a="1"/>
  <c r="Q87" i="15" s="1"/>
  <c r="P87" i="15" a="1"/>
  <c r="P87" i="15" s="1"/>
  <c r="N87" i="15" a="1"/>
  <c r="N87" i="15" s="1"/>
  <c r="M87" i="15" a="1"/>
  <c r="M87" i="15" s="1"/>
  <c r="J87" i="15" a="1"/>
  <c r="J87" i="15" s="1"/>
  <c r="I87" i="15" a="1"/>
  <c r="I87" i="15" s="1"/>
  <c r="F87" i="15" a="1"/>
  <c r="F87" i="15" s="1"/>
  <c r="E87" i="15" a="1"/>
  <c r="E87" i="15" s="1"/>
  <c r="D87" i="15" a="1"/>
  <c r="D87" i="15" s="1"/>
  <c r="C87" i="15" a="1"/>
  <c r="C87" i="15" s="1"/>
  <c r="Q86" i="15" a="1"/>
  <c r="Q86" i="15" s="1"/>
  <c r="P86" i="15" a="1"/>
  <c r="P86" i="15" s="1"/>
  <c r="N86" i="15" a="1"/>
  <c r="N86" i="15" s="1"/>
  <c r="M86" i="15" a="1"/>
  <c r="M86" i="15" s="1"/>
  <c r="J86" i="15" a="1"/>
  <c r="J86" i="15" s="1"/>
  <c r="I86" i="15" a="1"/>
  <c r="I86" i="15" s="1"/>
  <c r="F86" i="15" a="1"/>
  <c r="F86" i="15" s="1"/>
  <c r="E86" i="15" a="1"/>
  <c r="E86" i="15" s="1"/>
  <c r="D86" i="15" a="1"/>
  <c r="D86" i="15" s="1"/>
  <c r="C86" i="15" a="1"/>
  <c r="C86" i="15" s="1"/>
  <c r="Q85" i="15" a="1"/>
  <c r="Q85" i="15" s="1"/>
  <c r="P85" i="15" a="1"/>
  <c r="P85" i="15" s="1"/>
  <c r="N85" i="15" a="1"/>
  <c r="N85" i="15" s="1"/>
  <c r="M85" i="15" a="1"/>
  <c r="M85" i="15" s="1"/>
  <c r="J85" i="15" a="1"/>
  <c r="J85" i="15" s="1"/>
  <c r="I85" i="15" a="1"/>
  <c r="I85" i="15" s="1"/>
  <c r="F85" i="15" a="1"/>
  <c r="F85" i="15" s="1"/>
  <c r="E85" i="15" a="1"/>
  <c r="E85" i="15" s="1"/>
  <c r="D85" i="15" a="1"/>
  <c r="D85" i="15" s="1"/>
  <c r="C85" i="15" a="1"/>
  <c r="C85" i="15" s="1"/>
  <c r="Q84" i="15" a="1"/>
  <c r="Q84" i="15" s="1"/>
  <c r="P84" i="15" a="1"/>
  <c r="P84" i="15" s="1"/>
  <c r="N84" i="15" a="1"/>
  <c r="N84" i="15" s="1"/>
  <c r="M84" i="15" a="1"/>
  <c r="M84" i="15" s="1"/>
  <c r="J84" i="15" a="1"/>
  <c r="J84" i="15" s="1"/>
  <c r="I84" i="15" a="1"/>
  <c r="I84" i="15" s="1"/>
  <c r="F84" i="15" a="1"/>
  <c r="F84" i="15" s="1"/>
  <c r="E84" i="15" a="1"/>
  <c r="E84" i="15" s="1"/>
  <c r="D84" i="15" a="1"/>
  <c r="D84" i="15" s="1"/>
  <c r="C84" i="15" a="1"/>
  <c r="C84" i="15" s="1"/>
  <c r="Q83" i="15" a="1"/>
  <c r="Q83" i="15" s="1"/>
  <c r="P83" i="15" a="1"/>
  <c r="P83" i="15" s="1"/>
  <c r="N83" i="15" a="1"/>
  <c r="N83" i="15" s="1"/>
  <c r="M83" i="15" a="1"/>
  <c r="M83" i="15" s="1"/>
  <c r="J83" i="15" a="1"/>
  <c r="J83" i="15" s="1"/>
  <c r="I83" i="15" a="1"/>
  <c r="I83" i="15" s="1"/>
  <c r="F83" i="15" a="1"/>
  <c r="F83" i="15" s="1"/>
  <c r="E83" i="15" a="1"/>
  <c r="E83" i="15" s="1"/>
  <c r="D83" i="15" a="1"/>
  <c r="D83" i="15" s="1"/>
  <c r="C83" i="15" a="1"/>
  <c r="C83" i="15" s="1"/>
  <c r="Q82" i="15" a="1"/>
  <c r="Q82" i="15" s="1"/>
  <c r="P82" i="15" a="1"/>
  <c r="P82" i="15" s="1"/>
  <c r="N82" i="15" a="1"/>
  <c r="N82" i="15" s="1"/>
  <c r="M82" i="15" a="1"/>
  <c r="M82" i="15" s="1"/>
  <c r="J82" i="15" a="1"/>
  <c r="J82" i="15" s="1"/>
  <c r="I82" i="15" a="1"/>
  <c r="I82" i="15" s="1"/>
  <c r="F82" i="15" a="1"/>
  <c r="F82" i="15" s="1"/>
  <c r="E82" i="15" a="1"/>
  <c r="E82" i="15" s="1"/>
  <c r="D82" i="15" a="1"/>
  <c r="D82" i="15" s="1"/>
  <c r="C82" i="15" a="1"/>
  <c r="C82" i="15" s="1"/>
  <c r="Q81" i="15" a="1"/>
  <c r="Q81" i="15" s="1"/>
  <c r="P81" i="15" a="1"/>
  <c r="P81" i="15" s="1"/>
  <c r="N81" i="15" a="1"/>
  <c r="N81" i="15" s="1"/>
  <c r="M81" i="15" a="1"/>
  <c r="M81" i="15" s="1"/>
  <c r="J81" i="15" a="1"/>
  <c r="J81" i="15" s="1"/>
  <c r="I81" i="15" a="1"/>
  <c r="I81" i="15" s="1"/>
  <c r="F81" i="15" a="1"/>
  <c r="F81" i="15" s="1"/>
  <c r="E81" i="15" a="1"/>
  <c r="E81" i="15" s="1"/>
  <c r="D81" i="15" a="1"/>
  <c r="D81" i="15" s="1"/>
  <c r="C81" i="15" a="1"/>
  <c r="C81" i="15" s="1"/>
  <c r="Q80" i="15" a="1"/>
  <c r="Q80" i="15" s="1"/>
  <c r="P80" i="15" a="1"/>
  <c r="P80" i="15" s="1"/>
  <c r="N80" i="15" a="1"/>
  <c r="N80" i="15" s="1"/>
  <c r="M80" i="15" a="1"/>
  <c r="M80" i="15" s="1"/>
  <c r="J80" i="15" a="1"/>
  <c r="J80" i="15" s="1"/>
  <c r="I80" i="15" a="1"/>
  <c r="I80" i="15" s="1"/>
  <c r="F80" i="15" a="1"/>
  <c r="F80" i="15" s="1"/>
  <c r="E80" i="15" a="1"/>
  <c r="E80" i="15" s="1"/>
  <c r="D80" i="15" a="1"/>
  <c r="D80" i="15" s="1"/>
  <c r="C80" i="15" a="1"/>
  <c r="C80" i="15" s="1"/>
  <c r="Q79" i="15" a="1"/>
  <c r="Q79" i="15" s="1"/>
  <c r="P79" i="15" a="1"/>
  <c r="P79" i="15" s="1"/>
  <c r="N79" i="15" a="1"/>
  <c r="N79" i="15" s="1"/>
  <c r="M79" i="15" a="1"/>
  <c r="M79" i="15" s="1"/>
  <c r="J79" i="15" a="1"/>
  <c r="J79" i="15" s="1"/>
  <c r="I79" i="15" a="1"/>
  <c r="I79" i="15" s="1"/>
  <c r="F79" i="15" a="1"/>
  <c r="F79" i="15" s="1"/>
  <c r="E79" i="15" a="1"/>
  <c r="E79" i="15" s="1"/>
  <c r="D79" i="15" a="1"/>
  <c r="D79" i="15" s="1"/>
  <c r="C79" i="15" a="1"/>
  <c r="C79" i="15" s="1"/>
  <c r="Q78" i="15" a="1"/>
  <c r="Q78" i="15" s="1"/>
  <c r="P78" i="15" a="1"/>
  <c r="P78" i="15" s="1"/>
  <c r="N78" i="15" a="1"/>
  <c r="N78" i="15" s="1"/>
  <c r="M78" i="15" a="1"/>
  <c r="M78" i="15" s="1"/>
  <c r="J78" i="15" a="1"/>
  <c r="J78" i="15" s="1"/>
  <c r="I78" i="15" a="1"/>
  <c r="I78" i="15" s="1"/>
  <c r="F78" i="15" a="1"/>
  <c r="F78" i="15" s="1"/>
  <c r="E78" i="15" a="1"/>
  <c r="E78" i="15" s="1"/>
  <c r="D78" i="15" a="1"/>
  <c r="D78" i="15" s="1"/>
  <c r="C78" i="15" a="1"/>
  <c r="C78" i="15" s="1"/>
  <c r="Q72" i="15" a="1"/>
  <c r="Q72" i="15" s="1"/>
  <c r="P72" i="15" a="1"/>
  <c r="P72" i="15" s="1"/>
  <c r="N72" i="15" a="1"/>
  <c r="N72" i="15" s="1"/>
  <c r="M72" i="15" a="1"/>
  <c r="M72" i="15" s="1"/>
  <c r="J72" i="15" a="1"/>
  <c r="J72" i="15" s="1"/>
  <c r="I72" i="15" a="1"/>
  <c r="I72" i="15" s="1"/>
  <c r="F72" i="15" a="1"/>
  <c r="F72" i="15" s="1"/>
  <c r="E72" i="15" a="1"/>
  <c r="E72" i="15" s="1"/>
  <c r="D72" i="15" a="1"/>
  <c r="D72" i="15" s="1"/>
  <c r="C72" i="15" a="1"/>
  <c r="C72" i="15" s="1"/>
  <c r="Q71" i="15" a="1"/>
  <c r="Q71" i="15" s="1"/>
  <c r="P71" i="15" a="1"/>
  <c r="P71" i="15" s="1"/>
  <c r="N71" i="15" a="1"/>
  <c r="N71" i="15" s="1"/>
  <c r="M71" i="15" a="1"/>
  <c r="M71" i="15" s="1"/>
  <c r="J71" i="15" a="1"/>
  <c r="J71" i="15" s="1"/>
  <c r="I71" i="15" a="1"/>
  <c r="I71" i="15" s="1"/>
  <c r="F71" i="15" a="1"/>
  <c r="F71" i="15" s="1"/>
  <c r="E71" i="15" a="1"/>
  <c r="E71" i="15" s="1"/>
  <c r="D71" i="15" a="1"/>
  <c r="D71" i="15" s="1"/>
  <c r="C71" i="15" a="1"/>
  <c r="C71" i="15" s="1"/>
  <c r="Q70" i="15" a="1"/>
  <c r="Q70" i="15" s="1"/>
  <c r="P70" i="15" a="1"/>
  <c r="P70" i="15" s="1"/>
  <c r="N70" i="15" a="1"/>
  <c r="N70" i="15" s="1"/>
  <c r="M70" i="15" a="1"/>
  <c r="M70" i="15" s="1"/>
  <c r="J70" i="15" a="1"/>
  <c r="J70" i="15" s="1"/>
  <c r="I70" i="15" a="1"/>
  <c r="I70" i="15" s="1"/>
  <c r="F70" i="15" a="1"/>
  <c r="F70" i="15" s="1"/>
  <c r="E70" i="15" a="1"/>
  <c r="E70" i="15" s="1"/>
  <c r="D70" i="15" a="1"/>
  <c r="D70" i="15" s="1"/>
  <c r="C70" i="15" a="1"/>
  <c r="C70" i="15" s="1"/>
  <c r="Q69" i="15" a="1"/>
  <c r="Q69" i="15" s="1"/>
  <c r="P69" i="15" a="1"/>
  <c r="P69" i="15" s="1"/>
  <c r="N69" i="15" a="1"/>
  <c r="N69" i="15" s="1"/>
  <c r="M69" i="15" a="1"/>
  <c r="M69" i="15" s="1"/>
  <c r="J69" i="15" a="1"/>
  <c r="J69" i="15" s="1"/>
  <c r="I69" i="15" a="1"/>
  <c r="I69" i="15" s="1"/>
  <c r="F69" i="15" a="1"/>
  <c r="F69" i="15" s="1"/>
  <c r="E69" i="15" a="1"/>
  <c r="E69" i="15" s="1"/>
  <c r="D69" i="15" a="1"/>
  <c r="D69" i="15" s="1"/>
  <c r="C69" i="15" a="1"/>
  <c r="C69" i="15" s="1"/>
  <c r="Q68" i="15" a="1"/>
  <c r="Q68" i="15" s="1"/>
  <c r="P68" i="15" a="1"/>
  <c r="P68" i="15" s="1"/>
  <c r="N68" i="15" a="1"/>
  <c r="N68" i="15" s="1"/>
  <c r="M68" i="15" a="1"/>
  <c r="M68" i="15" s="1"/>
  <c r="J68" i="15" a="1"/>
  <c r="J68" i="15" s="1"/>
  <c r="I68" i="15" a="1"/>
  <c r="I68" i="15" s="1"/>
  <c r="F68" i="15" a="1"/>
  <c r="F68" i="15" s="1"/>
  <c r="E68" i="15" a="1"/>
  <c r="E68" i="15" s="1"/>
  <c r="D68" i="15" a="1"/>
  <c r="D68" i="15" s="1"/>
  <c r="C68" i="15" a="1"/>
  <c r="C68" i="15" s="1"/>
  <c r="Q67" i="15" a="1"/>
  <c r="Q67" i="15" s="1"/>
  <c r="P67" i="15" a="1"/>
  <c r="P67" i="15" s="1"/>
  <c r="N67" i="15" a="1"/>
  <c r="N67" i="15" s="1"/>
  <c r="M67" i="15" a="1"/>
  <c r="M67" i="15" s="1"/>
  <c r="J67" i="15" a="1"/>
  <c r="J67" i="15" s="1"/>
  <c r="I67" i="15" a="1"/>
  <c r="I67" i="15" s="1"/>
  <c r="F67" i="15" a="1"/>
  <c r="F67" i="15" s="1"/>
  <c r="E67" i="15" a="1"/>
  <c r="E67" i="15" s="1"/>
  <c r="D67" i="15" a="1"/>
  <c r="D67" i="15" s="1"/>
  <c r="C67" i="15" a="1"/>
  <c r="C67" i="15" s="1"/>
  <c r="Q66" i="15" a="1"/>
  <c r="Q66" i="15" s="1"/>
  <c r="P66" i="15" a="1"/>
  <c r="P66" i="15" s="1"/>
  <c r="N66" i="15" a="1"/>
  <c r="N66" i="15" s="1"/>
  <c r="M66" i="15" a="1"/>
  <c r="M66" i="15" s="1"/>
  <c r="J66" i="15" a="1"/>
  <c r="J66" i="15" s="1"/>
  <c r="I66" i="15" a="1"/>
  <c r="I66" i="15" s="1"/>
  <c r="F66" i="15" a="1"/>
  <c r="F66" i="15" s="1"/>
  <c r="E66" i="15" a="1"/>
  <c r="E66" i="15" s="1"/>
  <c r="D66" i="15" a="1"/>
  <c r="D66" i="15" s="1"/>
  <c r="C66" i="15" a="1"/>
  <c r="C66" i="15" s="1"/>
  <c r="Q65" i="15" a="1"/>
  <c r="Q65" i="15" s="1"/>
  <c r="P65" i="15" a="1"/>
  <c r="P65" i="15" s="1"/>
  <c r="N65" i="15" a="1"/>
  <c r="N65" i="15" s="1"/>
  <c r="M65" i="15" a="1"/>
  <c r="M65" i="15" s="1"/>
  <c r="J65" i="15" a="1"/>
  <c r="J65" i="15" s="1"/>
  <c r="I65" i="15" a="1"/>
  <c r="I65" i="15" s="1"/>
  <c r="F65" i="15" a="1"/>
  <c r="F65" i="15" s="1"/>
  <c r="E65" i="15" a="1"/>
  <c r="E65" i="15" s="1"/>
  <c r="D65" i="15" a="1"/>
  <c r="D65" i="15" s="1"/>
  <c r="C65" i="15" a="1"/>
  <c r="C65" i="15" s="1"/>
  <c r="Q64" i="15" a="1"/>
  <c r="Q64" i="15" s="1"/>
  <c r="P64" i="15" a="1"/>
  <c r="P64" i="15" s="1"/>
  <c r="N64" i="15" a="1"/>
  <c r="N64" i="15" s="1"/>
  <c r="M64" i="15" a="1"/>
  <c r="M64" i="15" s="1"/>
  <c r="J64" i="15" a="1"/>
  <c r="J64" i="15" s="1"/>
  <c r="I64" i="15" a="1"/>
  <c r="I64" i="15" s="1"/>
  <c r="F64" i="15" a="1"/>
  <c r="F64" i="15" s="1"/>
  <c r="E64" i="15" a="1"/>
  <c r="E64" i="15" s="1"/>
  <c r="D64" i="15" a="1"/>
  <c r="D64" i="15" s="1"/>
  <c r="C64" i="15" a="1"/>
  <c r="C64" i="15" s="1"/>
  <c r="Q63" i="15" a="1"/>
  <c r="Q63" i="15" s="1"/>
  <c r="P63" i="15" a="1"/>
  <c r="P63" i="15" s="1"/>
  <c r="N63" i="15" a="1"/>
  <c r="N63" i="15" s="1"/>
  <c r="M63" i="15" a="1"/>
  <c r="M63" i="15" s="1"/>
  <c r="J63" i="15" a="1"/>
  <c r="J63" i="15" s="1"/>
  <c r="I63" i="15" a="1"/>
  <c r="I63" i="15" s="1"/>
  <c r="F63" i="15" a="1"/>
  <c r="F63" i="15" s="1"/>
  <c r="E63" i="15" a="1"/>
  <c r="E63" i="15" s="1"/>
  <c r="D63" i="15" a="1"/>
  <c r="D63" i="15" s="1"/>
  <c r="C63" i="15" a="1"/>
  <c r="C63" i="15" s="1"/>
  <c r="Q62" i="15" a="1"/>
  <c r="Q62" i="15" s="1"/>
  <c r="P62" i="15" a="1"/>
  <c r="P62" i="15" s="1"/>
  <c r="N62" i="15" a="1"/>
  <c r="N62" i="15" s="1"/>
  <c r="M62" i="15" a="1"/>
  <c r="M62" i="15" s="1"/>
  <c r="J62" i="15" a="1"/>
  <c r="J62" i="15" s="1"/>
  <c r="I62" i="15" a="1"/>
  <c r="I62" i="15" s="1"/>
  <c r="F62" i="15" a="1"/>
  <c r="F62" i="15" s="1"/>
  <c r="E62" i="15" a="1"/>
  <c r="E62" i="15" s="1"/>
  <c r="D62" i="15" a="1"/>
  <c r="D62" i="15" s="1"/>
  <c r="C62" i="15" a="1"/>
  <c r="C62" i="15" s="1"/>
  <c r="Q61" i="15" a="1"/>
  <c r="Q61" i="15" s="1"/>
  <c r="P61" i="15" a="1"/>
  <c r="P61" i="15" s="1"/>
  <c r="N61" i="15" a="1"/>
  <c r="N61" i="15" s="1"/>
  <c r="M61" i="15" a="1"/>
  <c r="M61" i="15" s="1"/>
  <c r="J61" i="15" a="1"/>
  <c r="J61" i="15" s="1"/>
  <c r="I61" i="15" a="1"/>
  <c r="I61" i="15" s="1"/>
  <c r="F61" i="15" a="1"/>
  <c r="F61" i="15" s="1"/>
  <c r="E61" i="15" a="1"/>
  <c r="E61" i="15" s="1"/>
  <c r="D61" i="15" a="1"/>
  <c r="D61" i="15" s="1"/>
  <c r="C61" i="15" a="1"/>
  <c r="C61" i="15" s="1"/>
  <c r="Q60" i="15" a="1"/>
  <c r="Q60" i="15" s="1"/>
  <c r="P60" i="15" a="1"/>
  <c r="P60" i="15" s="1"/>
  <c r="N60" i="15" a="1"/>
  <c r="N60" i="15" s="1"/>
  <c r="M60" i="15" a="1"/>
  <c r="M60" i="15" s="1"/>
  <c r="J60" i="15" a="1"/>
  <c r="J60" i="15" s="1"/>
  <c r="I60" i="15" a="1"/>
  <c r="I60" i="15" s="1"/>
  <c r="F60" i="15" a="1"/>
  <c r="F60" i="15" s="1"/>
  <c r="E60" i="15" a="1"/>
  <c r="E60" i="15" s="1"/>
  <c r="D60" i="15" a="1"/>
  <c r="D60" i="15" s="1"/>
  <c r="C60" i="15" a="1"/>
  <c r="C60" i="15" s="1"/>
  <c r="Q59" i="15" a="1"/>
  <c r="Q59" i="15" s="1"/>
  <c r="P59" i="15" a="1"/>
  <c r="P59" i="15" s="1"/>
  <c r="N59" i="15" a="1"/>
  <c r="N59" i="15" s="1"/>
  <c r="M59" i="15" a="1"/>
  <c r="M59" i="15" s="1"/>
  <c r="J59" i="15" a="1"/>
  <c r="J59" i="15" s="1"/>
  <c r="I59" i="15" a="1"/>
  <c r="I59" i="15" s="1"/>
  <c r="F59" i="15" a="1"/>
  <c r="F59" i="15" s="1"/>
  <c r="E59" i="15" a="1"/>
  <c r="E59" i="15" s="1"/>
  <c r="D59" i="15" a="1"/>
  <c r="D59" i="15" s="1"/>
  <c r="C59" i="15" a="1"/>
  <c r="C59" i="15" s="1"/>
  <c r="Q58" i="15" a="1"/>
  <c r="Q58" i="15" s="1"/>
  <c r="P58" i="15" a="1"/>
  <c r="P58" i="15" s="1"/>
  <c r="N58" i="15" a="1"/>
  <c r="N58" i="15" s="1"/>
  <c r="M58" i="15" a="1"/>
  <c r="M58" i="15" s="1"/>
  <c r="J58" i="15" a="1"/>
  <c r="J58" i="15" s="1"/>
  <c r="I58" i="15" a="1"/>
  <c r="I58" i="15" s="1"/>
  <c r="F58" i="15" a="1"/>
  <c r="F58" i="15" s="1"/>
  <c r="E58" i="15" a="1"/>
  <c r="E58" i="15" s="1"/>
  <c r="D58" i="15" a="1"/>
  <c r="D58" i="15" s="1"/>
  <c r="C58" i="15" a="1"/>
  <c r="C58" i="15" s="1"/>
  <c r="Q57" i="15" a="1"/>
  <c r="Q57" i="15" s="1"/>
  <c r="P57" i="15" a="1"/>
  <c r="P57" i="15" s="1"/>
  <c r="N57" i="15" a="1"/>
  <c r="N57" i="15" s="1"/>
  <c r="M57" i="15" a="1"/>
  <c r="M57" i="15" s="1"/>
  <c r="J57" i="15" a="1"/>
  <c r="J57" i="15" s="1"/>
  <c r="I57" i="15" a="1"/>
  <c r="I57" i="15" s="1"/>
  <c r="F57" i="15" a="1"/>
  <c r="F57" i="15" s="1"/>
  <c r="E57" i="15" a="1"/>
  <c r="E57" i="15" s="1"/>
  <c r="D57" i="15" a="1"/>
  <c r="D57" i="15" s="1"/>
  <c r="C57" i="15" a="1"/>
  <c r="C57" i="15" s="1"/>
  <c r="Q56" i="15" a="1"/>
  <c r="Q56" i="15" s="1"/>
  <c r="P56" i="15" a="1"/>
  <c r="P56" i="15" s="1"/>
  <c r="N56" i="15" a="1"/>
  <c r="N56" i="15" s="1"/>
  <c r="M56" i="15" a="1"/>
  <c r="M56" i="15" s="1"/>
  <c r="J56" i="15" a="1"/>
  <c r="J56" i="15" s="1"/>
  <c r="I56" i="15" a="1"/>
  <c r="I56" i="15" s="1"/>
  <c r="F56" i="15" a="1"/>
  <c r="F56" i="15" s="1"/>
  <c r="E56" i="15" a="1"/>
  <c r="E56" i="15" s="1"/>
  <c r="D56" i="15" a="1"/>
  <c r="D56" i="15" s="1"/>
  <c r="C56" i="15" a="1"/>
  <c r="C56" i="15" s="1"/>
  <c r="Q55" i="15" a="1"/>
  <c r="Q55" i="15" s="1"/>
  <c r="P55" i="15" a="1"/>
  <c r="P55" i="15" s="1"/>
  <c r="N55" i="15" a="1"/>
  <c r="N55" i="15" s="1"/>
  <c r="M55" i="15" a="1"/>
  <c r="M55" i="15" s="1"/>
  <c r="J55" i="15" a="1"/>
  <c r="J55" i="15" s="1"/>
  <c r="I55" i="15" a="1"/>
  <c r="I55" i="15" s="1"/>
  <c r="F55" i="15" a="1"/>
  <c r="F55" i="15" s="1"/>
  <c r="E55" i="15" a="1"/>
  <c r="E55" i="15" s="1"/>
  <c r="D55" i="15" a="1"/>
  <c r="D55" i="15" s="1"/>
  <c r="C55" i="15" a="1"/>
  <c r="C55" i="15" s="1"/>
  <c r="Q54" i="15" a="1"/>
  <c r="Q54" i="15" s="1"/>
  <c r="P54" i="15" a="1"/>
  <c r="P54" i="15" s="1"/>
  <c r="N54" i="15" a="1"/>
  <c r="N54" i="15" s="1"/>
  <c r="M54" i="15" a="1"/>
  <c r="M54" i="15" s="1"/>
  <c r="J54" i="15" a="1"/>
  <c r="J54" i="15" s="1"/>
  <c r="I54" i="15" a="1"/>
  <c r="I54" i="15" s="1"/>
  <c r="F54" i="15" a="1"/>
  <c r="F54" i="15" s="1"/>
  <c r="E54" i="15" a="1"/>
  <c r="E54" i="15" s="1"/>
  <c r="D54" i="15" a="1"/>
  <c r="D54" i="15" s="1"/>
  <c r="C54" i="15" a="1"/>
  <c r="C54" i="15" s="1"/>
  <c r="Q53" i="15" a="1"/>
  <c r="Q53" i="15" s="1"/>
  <c r="P53" i="15" a="1"/>
  <c r="P53" i="15" s="1"/>
  <c r="N53" i="15" a="1"/>
  <c r="N53" i="15" s="1"/>
  <c r="M53" i="15" a="1"/>
  <c r="M53" i="15" s="1"/>
  <c r="J53" i="15" a="1"/>
  <c r="J53" i="15" s="1"/>
  <c r="I53" i="15" a="1"/>
  <c r="I53" i="15" s="1"/>
  <c r="F53" i="15" a="1"/>
  <c r="F53" i="15" s="1"/>
  <c r="E53" i="15" a="1"/>
  <c r="E53" i="15" s="1"/>
  <c r="D53" i="15" a="1"/>
  <c r="D53" i="15" s="1"/>
  <c r="C53" i="15" a="1"/>
  <c r="C53" i="15" s="1"/>
  <c r="Q52" i="15" a="1"/>
  <c r="Q52" i="15" s="1"/>
  <c r="P52" i="15" a="1"/>
  <c r="P52" i="15" s="1"/>
  <c r="N52" i="15" a="1"/>
  <c r="N52" i="15" s="1"/>
  <c r="M52" i="15" a="1"/>
  <c r="M52" i="15" s="1"/>
  <c r="J52" i="15" a="1"/>
  <c r="J52" i="15" s="1"/>
  <c r="I52" i="15" a="1"/>
  <c r="I52" i="15" s="1"/>
  <c r="F52" i="15" a="1"/>
  <c r="F52" i="15" s="1"/>
  <c r="E52" i="15" a="1"/>
  <c r="E52" i="15" s="1"/>
  <c r="D52" i="15" a="1"/>
  <c r="D52" i="15" s="1"/>
  <c r="C52" i="15" a="1"/>
  <c r="C52" i="15" s="1"/>
  <c r="Q51" i="15" a="1"/>
  <c r="Q51" i="15" s="1"/>
  <c r="P51" i="15" a="1"/>
  <c r="P51" i="15" s="1"/>
  <c r="N51" i="15" a="1"/>
  <c r="N51" i="15" s="1"/>
  <c r="M51" i="15" a="1"/>
  <c r="M51" i="15" s="1"/>
  <c r="J51" i="15" a="1"/>
  <c r="J51" i="15" s="1"/>
  <c r="I51" i="15" a="1"/>
  <c r="I51" i="15" s="1"/>
  <c r="F51" i="15" a="1"/>
  <c r="F51" i="15" s="1"/>
  <c r="E51" i="15" a="1"/>
  <c r="E51" i="15" s="1"/>
  <c r="D51" i="15" a="1"/>
  <c r="D51" i="15" s="1"/>
  <c r="C51" i="15" a="1"/>
  <c r="C51" i="15" s="1"/>
  <c r="Q50" i="15" a="1"/>
  <c r="Q50" i="15" s="1"/>
  <c r="P50" i="15" a="1"/>
  <c r="P50" i="15" s="1"/>
  <c r="N50" i="15" a="1"/>
  <c r="N50" i="15" s="1"/>
  <c r="M50" i="15" a="1"/>
  <c r="M50" i="15" s="1"/>
  <c r="J50" i="15" a="1"/>
  <c r="J50" i="15" s="1"/>
  <c r="I50" i="15" a="1"/>
  <c r="I50" i="15" s="1"/>
  <c r="F50" i="15" a="1"/>
  <c r="F50" i="15" s="1"/>
  <c r="E50" i="15" a="1"/>
  <c r="E50" i="15" s="1"/>
  <c r="D50" i="15" a="1"/>
  <c r="D50" i="15" s="1"/>
  <c r="C50" i="15" a="1"/>
  <c r="C50" i="15" s="1"/>
  <c r="Q49" i="15" a="1"/>
  <c r="Q49" i="15" s="1"/>
  <c r="P49" i="15" a="1"/>
  <c r="P49" i="15" s="1"/>
  <c r="N49" i="15" a="1"/>
  <c r="N49" i="15" s="1"/>
  <c r="M49" i="15" a="1"/>
  <c r="M49" i="15" s="1"/>
  <c r="J49" i="15" a="1"/>
  <c r="J49" i="15" s="1"/>
  <c r="I49" i="15" a="1"/>
  <c r="I49" i="15" s="1"/>
  <c r="F49" i="15" a="1"/>
  <c r="F49" i="15" s="1"/>
  <c r="E49" i="15" a="1"/>
  <c r="E49" i="15" s="1"/>
  <c r="D49" i="15" a="1"/>
  <c r="D49" i="15" s="1"/>
  <c r="C49" i="15" a="1"/>
  <c r="C49" i="15" s="1"/>
  <c r="Q48" i="15" a="1"/>
  <c r="Q48" i="15" s="1"/>
  <c r="P48" i="15" a="1"/>
  <c r="P48" i="15" s="1"/>
  <c r="N48" i="15" a="1"/>
  <c r="N48" i="15" s="1"/>
  <c r="M48" i="15" a="1"/>
  <c r="M48" i="15" s="1"/>
  <c r="J48" i="15" a="1"/>
  <c r="J48" i="15" s="1"/>
  <c r="I48" i="15" a="1"/>
  <c r="I48" i="15" s="1"/>
  <c r="F48" i="15" a="1"/>
  <c r="F48" i="15" s="1"/>
  <c r="E48" i="15" a="1"/>
  <c r="E48" i="15" s="1"/>
  <c r="D48" i="15" a="1"/>
  <c r="D48" i="15" s="1"/>
  <c r="C48" i="15" a="1"/>
  <c r="C48" i="15" s="1"/>
  <c r="Q47" i="15" a="1"/>
  <c r="Q47" i="15" s="1"/>
  <c r="P47" i="15" a="1"/>
  <c r="P47" i="15" s="1"/>
  <c r="N47" i="15" a="1"/>
  <c r="N47" i="15" s="1"/>
  <c r="M47" i="15" a="1"/>
  <c r="M47" i="15" s="1"/>
  <c r="J47" i="15" a="1"/>
  <c r="J47" i="15" s="1"/>
  <c r="I47" i="15" a="1"/>
  <c r="I47" i="15" s="1"/>
  <c r="F47" i="15" a="1"/>
  <c r="F47" i="15" s="1"/>
  <c r="E47" i="15" a="1"/>
  <c r="E47" i="15" s="1"/>
  <c r="D47" i="15" a="1"/>
  <c r="D47" i="15" s="1"/>
  <c r="C47" i="15" a="1"/>
  <c r="C47" i="15" s="1"/>
  <c r="Q46" i="15" a="1"/>
  <c r="Q46" i="15" s="1"/>
  <c r="P46" i="15" a="1"/>
  <c r="P46" i="15" s="1"/>
  <c r="N46" i="15" a="1"/>
  <c r="N46" i="15" s="1"/>
  <c r="M46" i="15" a="1"/>
  <c r="M46" i="15" s="1"/>
  <c r="J46" i="15" a="1"/>
  <c r="J46" i="15" s="1"/>
  <c r="I46" i="15" a="1"/>
  <c r="I46" i="15" s="1"/>
  <c r="F46" i="15" a="1"/>
  <c r="F46" i="15" s="1"/>
  <c r="E46" i="15" a="1"/>
  <c r="E46" i="15" s="1"/>
  <c r="D46" i="15" a="1"/>
  <c r="D46" i="15" s="1"/>
  <c r="C46" i="15" a="1"/>
  <c r="C46" i="15" s="1"/>
  <c r="Q45" i="15" a="1"/>
  <c r="Q45" i="15" s="1"/>
  <c r="P45" i="15" a="1"/>
  <c r="P45" i="15" s="1"/>
  <c r="N45" i="15" a="1"/>
  <c r="N45" i="15" s="1"/>
  <c r="M45" i="15" a="1"/>
  <c r="M45" i="15" s="1"/>
  <c r="J45" i="15" a="1"/>
  <c r="J45" i="15" s="1"/>
  <c r="I45" i="15" a="1"/>
  <c r="I45" i="15" s="1"/>
  <c r="F45" i="15" a="1"/>
  <c r="F45" i="15" s="1"/>
  <c r="E45" i="15" a="1"/>
  <c r="E45" i="15" s="1"/>
  <c r="D45" i="15" a="1"/>
  <c r="D45" i="15" s="1"/>
  <c r="C45" i="15" a="1"/>
  <c r="C45" i="15" s="1"/>
  <c r="Q44" i="15" a="1"/>
  <c r="Q44" i="15" s="1"/>
  <c r="P44" i="15" a="1"/>
  <c r="P44" i="15" s="1"/>
  <c r="N44" i="15" a="1"/>
  <c r="N44" i="15" s="1"/>
  <c r="M44" i="15" a="1"/>
  <c r="M44" i="15" s="1"/>
  <c r="J44" i="15" a="1"/>
  <c r="J44" i="15" s="1"/>
  <c r="I44" i="15" a="1"/>
  <c r="I44" i="15" s="1"/>
  <c r="F44" i="15" a="1"/>
  <c r="F44" i="15" s="1"/>
  <c r="E44" i="15" a="1"/>
  <c r="E44" i="15" s="1"/>
  <c r="D44" i="15" a="1"/>
  <c r="D44" i="15" s="1"/>
  <c r="C44" i="15" a="1"/>
  <c r="C44" i="15" s="1"/>
  <c r="Q43" i="15" a="1"/>
  <c r="Q43" i="15" s="1"/>
  <c r="P43" i="15" a="1"/>
  <c r="P43" i="15" s="1"/>
  <c r="N43" i="15" a="1"/>
  <c r="N43" i="15" s="1"/>
  <c r="M43" i="15" a="1"/>
  <c r="M43" i="15" s="1"/>
  <c r="J43" i="15" a="1"/>
  <c r="J43" i="15" s="1"/>
  <c r="I43" i="15" a="1"/>
  <c r="I43" i="15" s="1"/>
  <c r="F43" i="15" a="1"/>
  <c r="F43" i="15" s="1"/>
  <c r="E43" i="15" a="1"/>
  <c r="E43" i="15" s="1"/>
  <c r="D43" i="15" a="1"/>
  <c r="D43" i="15" s="1"/>
  <c r="C43" i="15" a="1"/>
  <c r="C43" i="15" s="1"/>
  <c r="Q42" i="15" a="1"/>
  <c r="Q42" i="15" s="1"/>
  <c r="P42" i="15" a="1"/>
  <c r="P42" i="15" s="1"/>
  <c r="N42" i="15" a="1"/>
  <c r="N42" i="15" s="1"/>
  <c r="M42" i="15" a="1"/>
  <c r="M42" i="15" s="1"/>
  <c r="J42" i="15" a="1"/>
  <c r="J42" i="15" s="1"/>
  <c r="I42" i="15" a="1"/>
  <c r="I42" i="15" s="1"/>
  <c r="F42" i="15" a="1"/>
  <c r="F42" i="15" s="1"/>
  <c r="E42" i="15" a="1"/>
  <c r="E42" i="15" s="1"/>
  <c r="D42" i="15" a="1"/>
  <c r="D42" i="15" s="1"/>
  <c r="C42" i="15" a="1"/>
  <c r="C42" i="15" s="1"/>
  <c r="Q36" i="15" a="1"/>
  <c r="Q36" i="15" s="1"/>
  <c r="P36" i="15" a="1"/>
  <c r="P36" i="15" s="1"/>
  <c r="N36" i="15" a="1"/>
  <c r="N36" i="15" s="1"/>
  <c r="M36" i="15" a="1"/>
  <c r="M36" i="15" s="1"/>
  <c r="J36" i="15" a="1"/>
  <c r="J36" i="15" s="1"/>
  <c r="I36" i="15" a="1"/>
  <c r="I36" i="15" s="1"/>
  <c r="F36" i="15" a="1"/>
  <c r="F36" i="15" s="1"/>
  <c r="E36" i="15" a="1"/>
  <c r="E36" i="15" s="1"/>
  <c r="D36" i="15" a="1"/>
  <c r="D36" i="15" s="1"/>
  <c r="C36" i="15" a="1"/>
  <c r="C36" i="15" s="1"/>
  <c r="Q35" i="15" a="1"/>
  <c r="Q35" i="15" s="1"/>
  <c r="P35" i="15" a="1"/>
  <c r="P35" i="15" s="1"/>
  <c r="N35" i="15" a="1"/>
  <c r="N35" i="15" s="1"/>
  <c r="M35" i="15" a="1"/>
  <c r="M35" i="15" s="1"/>
  <c r="J35" i="15" a="1"/>
  <c r="J35" i="15" s="1"/>
  <c r="I35" i="15" a="1"/>
  <c r="I35" i="15" s="1"/>
  <c r="F35" i="15" a="1"/>
  <c r="F35" i="15" s="1"/>
  <c r="E35" i="15" a="1"/>
  <c r="E35" i="15" s="1"/>
  <c r="D35" i="15" a="1"/>
  <c r="D35" i="15" s="1"/>
  <c r="C35" i="15" a="1"/>
  <c r="C35" i="15" s="1"/>
  <c r="Q34" i="15" a="1"/>
  <c r="Q34" i="15" s="1"/>
  <c r="P34" i="15" a="1"/>
  <c r="P34" i="15" s="1"/>
  <c r="N34" i="15" a="1"/>
  <c r="N34" i="15" s="1"/>
  <c r="M34" i="15" a="1"/>
  <c r="M34" i="15" s="1"/>
  <c r="J34" i="15" a="1"/>
  <c r="J34" i="15" s="1"/>
  <c r="I34" i="15" a="1"/>
  <c r="I34" i="15" s="1"/>
  <c r="F34" i="15" a="1"/>
  <c r="F34" i="15" s="1"/>
  <c r="E34" i="15" a="1"/>
  <c r="E34" i="15" s="1"/>
  <c r="D34" i="15" a="1"/>
  <c r="D34" i="15" s="1"/>
  <c r="C34" i="15" a="1"/>
  <c r="C34" i="15" s="1"/>
  <c r="Q33" i="15" a="1"/>
  <c r="Q33" i="15" s="1"/>
  <c r="P33" i="15" a="1"/>
  <c r="P33" i="15" s="1"/>
  <c r="N33" i="15" a="1"/>
  <c r="N33" i="15" s="1"/>
  <c r="M33" i="15" a="1"/>
  <c r="M33" i="15" s="1"/>
  <c r="J33" i="15" a="1"/>
  <c r="J33" i="15" s="1"/>
  <c r="I33" i="15" a="1"/>
  <c r="I33" i="15" s="1"/>
  <c r="F33" i="15" a="1"/>
  <c r="F33" i="15" s="1"/>
  <c r="E33" i="15" a="1"/>
  <c r="E33" i="15" s="1"/>
  <c r="D33" i="15" a="1"/>
  <c r="D33" i="15" s="1"/>
  <c r="C33" i="15" a="1"/>
  <c r="C33" i="15" s="1"/>
  <c r="Q32" i="15" a="1"/>
  <c r="Q32" i="15" s="1"/>
  <c r="P32" i="15" a="1"/>
  <c r="P32" i="15" s="1"/>
  <c r="N32" i="15" a="1"/>
  <c r="N32" i="15" s="1"/>
  <c r="M32" i="15" a="1"/>
  <c r="M32" i="15" s="1"/>
  <c r="J32" i="15" a="1"/>
  <c r="J32" i="15" s="1"/>
  <c r="I32" i="15" a="1"/>
  <c r="I32" i="15" s="1"/>
  <c r="F32" i="15" a="1"/>
  <c r="F32" i="15" s="1"/>
  <c r="E32" i="15" a="1"/>
  <c r="E32" i="15" s="1"/>
  <c r="D32" i="15" a="1"/>
  <c r="D32" i="15" s="1"/>
  <c r="C32" i="15" a="1"/>
  <c r="C32" i="15" s="1"/>
  <c r="Q31" i="15" a="1"/>
  <c r="Q31" i="15" s="1"/>
  <c r="P31" i="15" a="1"/>
  <c r="P31" i="15" s="1"/>
  <c r="N31" i="15" a="1"/>
  <c r="N31" i="15" s="1"/>
  <c r="M31" i="15" a="1"/>
  <c r="M31" i="15" s="1"/>
  <c r="J31" i="15" a="1"/>
  <c r="J31" i="15" s="1"/>
  <c r="I31" i="15" a="1"/>
  <c r="I31" i="15" s="1"/>
  <c r="F31" i="15" a="1"/>
  <c r="F31" i="15" s="1"/>
  <c r="E31" i="15" a="1"/>
  <c r="E31" i="15" s="1"/>
  <c r="D31" i="15" a="1"/>
  <c r="D31" i="15" s="1"/>
  <c r="C31" i="15" a="1"/>
  <c r="C31" i="15" s="1"/>
  <c r="Q30" i="15" a="1"/>
  <c r="Q30" i="15" s="1"/>
  <c r="P30" i="15" a="1"/>
  <c r="P30" i="15" s="1"/>
  <c r="N30" i="15" a="1"/>
  <c r="N30" i="15" s="1"/>
  <c r="M30" i="15" a="1"/>
  <c r="M30" i="15" s="1"/>
  <c r="J30" i="15" a="1"/>
  <c r="J30" i="15" s="1"/>
  <c r="I30" i="15" a="1"/>
  <c r="I30" i="15" s="1"/>
  <c r="F30" i="15" a="1"/>
  <c r="F30" i="15" s="1"/>
  <c r="E30" i="15" a="1"/>
  <c r="E30" i="15" s="1"/>
  <c r="D30" i="15" a="1"/>
  <c r="D30" i="15" s="1"/>
  <c r="C30" i="15" a="1"/>
  <c r="C30" i="15" s="1"/>
  <c r="Q29" i="15" a="1"/>
  <c r="Q29" i="15" s="1"/>
  <c r="P29" i="15" a="1"/>
  <c r="P29" i="15" s="1"/>
  <c r="N29" i="15" a="1"/>
  <c r="N29" i="15" s="1"/>
  <c r="M29" i="15" a="1"/>
  <c r="M29" i="15" s="1"/>
  <c r="J29" i="15" a="1"/>
  <c r="J29" i="15" s="1"/>
  <c r="I29" i="15" a="1"/>
  <c r="I29" i="15" s="1"/>
  <c r="F29" i="15" a="1"/>
  <c r="F29" i="15" s="1"/>
  <c r="E29" i="15" a="1"/>
  <c r="E29" i="15" s="1"/>
  <c r="D29" i="15" a="1"/>
  <c r="D29" i="15" s="1"/>
  <c r="C29" i="15" a="1"/>
  <c r="C29" i="15" s="1"/>
  <c r="Q28" i="15" a="1"/>
  <c r="Q28" i="15" s="1"/>
  <c r="P28" i="15" a="1"/>
  <c r="P28" i="15" s="1"/>
  <c r="N28" i="15" a="1"/>
  <c r="N28" i="15" s="1"/>
  <c r="M28" i="15" a="1"/>
  <c r="M28" i="15" s="1"/>
  <c r="J28" i="15" a="1"/>
  <c r="J28" i="15" s="1"/>
  <c r="I28" i="15" a="1"/>
  <c r="I28" i="15" s="1"/>
  <c r="F28" i="15" a="1"/>
  <c r="F28" i="15" s="1"/>
  <c r="E28" i="15" a="1"/>
  <c r="E28" i="15" s="1"/>
  <c r="D28" i="15" a="1"/>
  <c r="D28" i="15" s="1"/>
  <c r="C28" i="15" a="1"/>
  <c r="C28" i="15" s="1"/>
  <c r="Q27" i="15" a="1"/>
  <c r="Q27" i="15" s="1"/>
  <c r="P27" i="15" a="1"/>
  <c r="P27" i="15" s="1"/>
  <c r="N27" i="15" a="1"/>
  <c r="N27" i="15" s="1"/>
  <c r="M27" i="15" a="1"/>
  <c r="M27" i="15" s="1"/>
  <c r="J27" i="15" a="1"/>
  <c r="J27" i="15" s="1"/>
  <c r="I27" i="15" a="1"/>
  <c r="I27" i="15" s="1"/>
  <c r="F27" i="15" a="1"/>
  <c r="F27" i="15" s="1"/>
  <c r="E27" i="15" a="1"/>
  <c r="E27" i="15" s="1"/>
  <c r="D27" i="15" a="1"/>
  <c r="D27" i="15" s="1"/>
  <c r="C27" i="15" a="1"/>
  <c r="C27" i="15" s="1"/>
  <c r="Q26" i="15" a="1"/>
  <c r="Q26" i="15" s="1"/>
  <c r="P26" i="15" a="1"/>
  <c r="P26" i="15" s="1"/>
  <c r="N26" i="15" a="1"/>
  <c r="N26" i="15" s="1"/>
  <c r="M26" i="15" a="1"/>
  <c r="M26" i="15" s="1"/>
  <c r="J26" i="15" a="1"/>
  <c r="J26" i="15" s="1"/>
  <c r="I26" i="15" a="1"/>
  <c r="I26" i="15" s="1"/>
  <c r="F26" i="15" a="1"/>
  <c r="F26" i="15" s="1"/>
  <c r="E26" i="15" a="1"/>
  <c r="E26" i="15" s="1"/>
  <c r="D26" i="15" a="1"/>
  <c r="D26" i="15" s="1"/>
  <c r="C26" i="15" a="1"/>
  <c r="C26" i="15" s="1"/>
  <c r="Q25" i="15" a="1"/>
  <c r="Q25" i="15" s="1"/>
  <c r="P25" i="15" a="1"/>
  <c r="P25" i="15" s="1"/>
  <c r="N25" i="15" a="1"/>
  <c r="N25" i="15" s="1"/>
  <c r="M25" i="15" a="1"/>
  <c r="M25" i="15" s="1"/>
  <c r="J25" i="15" a="1"/>
  <c r="J25" i="15" s="1"/>
  <c r="I25" i="15" a="1"/>
  <c r="I25" i="15" s="1"/>
  <c r="F25" i="15" a="1"/>
  <c r="F25" i="15" s="1"/>
  <c r="E25" i="15" a="1"/>
  <c r="E25" i="15" s="1"/>
  <c r="D25" i="15" a="1"/>
  <c r="D25" i="15" s="1"/>
  <c r="C25" i="15" a="1"/>
  <c r="C25" i="15" s="1"/>
  <c r="Q24" i="15" a="1"/>
  <c r="Q24" i="15" s="1"/>
  <c r="P24" i="15" a="1"/>
  <c r="P24" i="15" s="1"/>
  <c r="N24" i="15" a="1"/>
  <c r="N24" i="15" s="1"/>
  <c r="M24" i="15" a="1"/>
  <c r="M24" i="15" s="1"/>
  <c r="J24" i="15" a="1"/>
  <c r="J24" i="15" s="1"/>
  <c r="I24" i="15" a="1"/>
  <c r="I24" i="15" s="1"/>
  <c r="F24" i="15" a="1"/>
  <c r="F24" i="15" s="1"/>
  <c r="E24" i="15" a="1"/>
  <c r="E24" i="15" s="1"/>
  <c r="D24" i="15" a="1"/>
  <c r="D24" i="15" s="1"/>
  <c r="C24" i="15" a="1"/>
  <c r="C24" i="15" s="1"/>
  <c r="Q23" i="15" a="1"/>
  <c r="Q23" i="15" s="1"/>
  <c r="P23" i="15" a="1"/>
  <c r="P23" i="15" s="1"/>
  <c r="N23" i="15" a="1"/>
  <c r="N23" i="15" s="1"/>
  <c r="M23" i="15" a="1"/>
  <c r="M23" i="15" s="1"/>
  <c r="J23" i="15" a="1"/>
  <c r="J23" i="15" s="1"/>
  <c r="I23" i="15" a="1"/>
  <c r="I23" i="15" s="1"/>
  <c r="F23" i="15" a="1"/>
  <c r="F23" i="15" s="1"/>
  <c r="E23" i="15" a="1"/>
  <c r="E23" i="15" s="1"/>
  <c r="D23" i="15" a="1"/>
  <c r="D23" i="15" s="1"/>
  <c r="C23" i="15" a="1"/>
  <c r="C23" i="15" s="1"/>
  <c r="Q22" i="15" a="1"/>
  <c r="Q22" i="15" s="1"/>
  <c r="P22" i="15" a="1"/>
  <c r="P22" i="15" s="1"/>
  <c r="N22" i="15" a="1"/>
  <c r="N22" i="15" s="1"/>
  <c r="M22" i="15" a="1"/>
  <c r="M22" i="15" s="1"/>
  <c r="J22" i="15" a="1"/>
  <c r="J22" i="15" s="1"/>
  <c r="I22" i="15" a="1"/>
  <c r="I22" i="15" s="1"/>
  <c r="F22" i="15" a="1"/>
  <c r="F22" i="15" s="1"/>
  <c r="E22" i="15" a="1"/>
  <c r="E22" i="15" s="1"/>
  <c r="D22" i="15" a="1"/>
  <c r="D22" i="15" s="1"/>
  <c r="C22" i="15" a="1"/>
  <c r="C22" i="15" s="1"/>
  <c r="Q21" i="15" a="1"/>
  <c r="Q21" i="15" s="1"/>
  <c r="P21" i="15" a="1"/>
  <c r="P21" i="15" s="1"/>
  <c r="N21" i="15" a="1"/>
  <c r="N21" i="15" s="1"/>
  <c r="M21" i="15" a="1"/>
  <c r="M21" i="15" s="1"/>
  <c r="J21" i="15" a="1"/>
  <c r="J21" i="15" s="1"/>
  <c r="I21" i="15" a="1"/>
  <c r="I21" i="15" s="1"/>
  <c r="F21" i="15" a="1"/>
  <c r="F21" i="15" s="1"/>
  <c r="E21" i="15" a="1"/>
  <c r="E21" i="15" s="1"/>
  <c r="D21" i="15" a="1"/>
  <c r="D21" i="15" s="1"/>
  <c r="C21" i="15" a="1"/>
  <c r="C21" i="15" s="1"/>
  <c r="Q20" i="15" a="1"/>
  <c r="Q20" i="15" s="1"/>
  <c r="P20" i="15" a="1"/>
  <c r="P20" i="15" s="1"/>
  <c r="N20" i="15" a="1"/>
  <c r="N20" i="15" s="1"/>
  <c r="M20" i="15" a="1"/>
  <c r="M20" i="15" s="1"/>
  <c r="J20" i="15" a="1"/>
  <c r="J20" i="15" s="1"/>
  <c r="I20" i="15" a="1"/>
  <c r="I20" i="15" s="1"/>
  <c r="F20" i="15" a="1"/>
  <c r="F20" i="15" s="1"/>
  <c r="E20" i="15" a="1"/>
  <c r="E20" i="15" s="1"/>
  <c r="D20" i="15" a="1"/>
  <c r="D20" i="15" s="1"/>
  <c r="C20" i="15" a="1"/>
  <c r="C20" i="15" s="1"/>
  <c r="Q19" i="15" a="1"/>
  <c r="Q19" i="15" s="1"/>
  <c r="P19" i="15" a="1"/>
  <c r="P19" i="15" s="1"/>
  <c r="N19" i="15" a="1"/>
  <c r="N19" i="15" s="1"/>
  <c r="M19" i="15" a="1"/>
  <c r="M19" i="15" s="1"/>
  <c r="J19" i="15" a="1"/>
  <c r="J19" i="15" s="1"/>
  <c r="I19" i="15" a="1"/>
  <c r="I19" i="15" s="1"/>
  <c r="F19" i="15" a="1"/>
  <c r="F19" i="15" s="1"/>
  <c r="E19" i="15" a="1"/>
  <c r="E19" i="15" s="1"/>
  <c r="D19" i="15" a="1"/>
  <c r="D19" i="15" s="1"/>
  <c r="C19" i="15" a="1"/>
  <c r="C19" i="15" s="1"/>
  <c r="Q18" i="15" a="1"/>
  <c r="Q18" i="15" s="1"/>
  <c r="P18" i="15" a="1"/>
  <c r="P18" i="15" s="1"/>
  <c r="N18" i="15" a="1"/>
  <c r="N18" i="15" s="1"/>
  <c r="M18" i="15" a="1"/>
  <c r="M18" i="15" s="1"/>
  <c r="J18" i="15" a="1"/>
  <c r="J18" i="15" s="1"/>
  <c r="I18" i="15" a="1"/>
  <c r="I18" i="15" s="1"/>
  <c r="F18" i="15" a="1"/>
  <c r="F18" i="15" s="1"/>
  <c r="E18" i="15" a="1"/>
  <c r="E18" i="15" s="1"/>
  <c r="D18" i="15" a="1"/>
  <c r="D18" i="15" s="1"/>
  <c r="C18" i="15" a="1"/>
  <c r="C18" i="15" s="1"/>
  <c r="Q17" i="15" a="1"/>
  <c r="Q17" i="15" s="1"/>
  <c r="P17" i="15" a="1"/>
  <c r="P17" i="15" s="1"/>
  <c r="N17" i="15" a="1"/>
  <c r="N17" i="15" s="1"/>
  <c r="M17" i="15" a="1"/>
  <c r="M17" i="15" s="1"/>
  <c r="J17" i="15" a="1"/>
  <c r="J17" i="15" s="1"/>
  <c r="I17" i="15" a="1"/>
  <c r="I17" i="15" s="1"/>
  <c r="F17" i="15" a="1"/>
  <c r="F17" i="15" s="1"/>
  <c r="E17" i="15" a="1"/>
  <c r="E17" i="15" s="1"/>
  <c r="D17" i="15" a="1"/>
  <c r="D17" i="15" s="1"/>
  <c r="C17" i="15" a="1"/>
  <c r="C17" i="15" s="1"/>
  <c r="Q16" i="15" a="1"/>
  <c r="Q16" i="15" s="1"/>
  <c r="P16" i="15" a="1"/>
  <c r="P16" i="15" s="1"/>
  <c r="N16" i="15" a="1"/>
  <c r="N16" i="15" s="1"/>
  <c r="M16" i="15" a="1"/>
  <c r="M16" i="15" s="1"/>
  <c r="J16" i="15" a="1"/>
  <c r="J16" i="15" s="1"/>
  <c r="I16" i="15" a="1"/>
  <c r="I16" i="15" s="1"/>
  <c r="F16" i="15" a="1"/>
  <c r="F16" i="15" s="1"/>
  <c r="E16" i="15" a="1"/>
  <c r="E16" i="15" s="1"/>
  <c r="D16" i="15" a="1"/>
  <c r="D16" i="15" s="1"/>
  <c r="C16" i="15" a="1"/>
  <c r="C16" i="15" s="1"/>
  <c r="Q15" i="15" a="1"/>
  <c r="Q15" i="15" s="1"/>
  <c r="P15" i="15" a="1"/>
  <c r="P15" i="15" s="1"/>
  <c r="N15" i="15" a="1"/>
  <c r="N15" i="15" s="1"/>
  <c r="M15" i="15" a="1"/>
  <c r="M15" i="15" s="1"/>
  <c r="J15" i="15" a="1"/>
  <c r="J15" i="15" s="1"/>
  <c r="I15" i="15" a="1"/>
  <c r="I15" i="15" s="1"/>
  <c r="F15" i="15" a="1"/>
  <c r="F15" i="15" s="1"/>
  <c r="E15" i="15" a="1"/>
  <c r="E15" i="15" s="1"/>
  <c r="D15" i="15" a="1"/>
  <c r="D15" i="15" s="1"/>
  <c r="C15" i="15" a="1"/>
  <c r="C15" i="15" s="1"/>
  <c r="Q14" i="15" a="1"/>
  <c r="Q14" i="15" s="1"/>
  <c r="P14" i="15" a="1"/>
  <c r="P14" i="15" s="1"/>
  <c r="N14" i="15" a="1"/>
  <c r="N14" i="15" s="1"/>
  <c r="M14" i="15" a="1"/>
  <c r="M14" i="15" s="1"/>
  <c r="J14" i="15" a="1"/>
  <c r="J14" i="15" s="1"/>
  <c r="I14" i="15" a="1"/>
  <c r="I14" i="15" s="1"/>
  <c r="F14" i="15" a="1"/>
  <c r="F14" i="15" s="1"/>
  <c r="E14" i="15" a="1"/>
  <c r="E14" i="15" s="1"/>
  <c r="D14" i="15" a="1"/>
  <c r="D14" i="15" s="1"/>
  <c r="C14" i="15" a="1"/>
  <c r="C14" i="15" s="1"/>
  <c r="Q13" i="15" a="1"/>
  <c r="Q13" i="15" s="1"/>
  <c r="P13" i="15" a="1"/>
  <c r="P13" i="15" s="1"/>
  <c r="N13" i="15" a="1"/>
  <c r="N13" i="15" s="1"/>
  <c r="M13" i="15" a="1"/>
  <c r="M13" i="15" s="1"/>
  <c r="J13" i="15" a="1"/>
  <c r="J13" i="15" s="1"/>
  <c r="I13" i="15" a="1"/>
  <c r="I13" i="15" s="1"/>
  <c r="F13" i="15" a="1"/>
  <c r="F13" i="15" s="1"/>
  <c r="E13" i="15" a="1"/>
  <c r="E13" i="15" s="1"/>
  <c r="D13" i="15" a="1"/>
  <c r="D13" i="15" s="1"/>
  <c r="C13" i="15" a="1"/>
  <c r="C13" i="15" s="1"/>
  <c r="Q12" i="15" a="1"/>
  <c r="Q12" i="15" s="1"/>
  <c r="P12" i="15" a="1"/>
  <c r="P12" i="15" s="1"/>
  <c r="N12" i="15" a="1"/>
  <c r="N12" i="15" s="1"/>
  <c r="M12" i="15" a="1"/>
  <c r="M12" i="15" s="1"/>
  <c r="J12" i="15" a="1"/>
  <c r="J12" i="15" s="1"/>
  <c r="I12" i="15" a="1"/>
  <c r="I12" i="15" s="1"/>
  <c r="F12" i="15" a="1"/>
  <c r="F12" i="15" s="1"/>
  <c r="E12" i="15" a="1"/>
  <c r="E12" i="15" s="1"/>
  <c r="D12" i="15" a="1"/>
  <c r="D12" i="15" s="1"/>
  <c r="C12" i="15" a="1"/>
  <c r="C12" i="15" s="1"/>
  <c r="Q11" i="15" a="1"/>
  <c r="Q11" i="15" s="1"/>
  <c r="P11" i="15" a="1"/>
  <c r="P11" i="15" s="1"/>
  <c r="N11" i="15" a="1"/>
  <c r="N11" i="15" s="1"/>
  <c r="M11" i="15" a="1"/>
  <c r="M11" i="15" s="1"/>
  <c r="J11" i="15" a="1"/>
  <c r="J11" i="15" s="1"/>
  <c r="I11" i="15" a="1"/>
  <c r="I11" i="15" s="1"/>
  <c r="F11" i="15" a="1"/>
  <c r="F11" i="15" s="1"/>
  <c r="E11" i="15" a="1"/>
  <c r="E11" i="15" s="1"/>
  <c r="D11" i="15" a="1"/>
  <c r="D11" i="15" s="1"/>
  <c r="C11" i="15" a="1"/>
  <c r="C11" i="15" s="1"/>
  <c r="Q10" i="15" a="1"/>
  <c r="Q10" i="15" s="1"/>
  <c r="P10" i="15" a="1"/>
  <c r="P10" i="15" s="1"/>
  <c r="N10" i="15" a="1"/>
  <c r="N10" i="15" s="1"/>
  <c r="M10" i="15" a="1"/>
  <c r="M10" i="15" s="1"/>
  <c r="J10" i="15" a="1"/>
  <c r="J10" i="15" s="1"/>
  <c r="I10" i="15" a="1"/>
  <c r="I10" i="15" s="1"/>
  <c r="F10" i="15" a="1"/>
  <c r="F10" i="15" s="1"/>
  <c r="E10" i="15" a="1"/>
  <c r="E10" i="15" s="1"/>
  <c r="D10" i="15" a="1"/>
  <c r="D10" i="15" s="1"/>
  <c r="C10" i="15" a="1"/>
  <c r="C10" i="15" s="1"/>
  <c r="Q9" i="15" a="1"/>
  <c r="Q9" i="15" s="1"/>
  <c r="P9" i="15" a="1"/>
  <c r="P9" i="15" s="1"/>
  <c r="N9" i="15" a="1"/>
  <c r="N9" i="15" s="1"/>
  <c r="M9" i="15" a="1"/>
  <c r="M9" i="15" s="1"/>
  <c r="J9" i="15" a="1"/>
  <c r="J9" i="15" s="1"/>
  <c r="I9" i="15" a="1"/>
  <c r="I9" i="15" s="1"/>
  <c r="F9" i="15" a="1"/>
  <c r="F9" i="15" s="1"/>
  <c r="E9" i="15" a="1"/>
  <c r="E9" i="15" s="1"/>
  <c r="D9" i="15" a="1"/>
  <c r="D9" i="15" s="1"/>
  <c r="C9" i="15" a="1"/>
  <c r="C9" i="15" s="1"/>
  <c r="A358" i="15"/>
  <c r="A323" i="15"/>
  <c r="A287" i="15"/>
  <c r="A252" i="15"/>
  <c r="A216" i="15"/>
  <c r="A180" i="15"/>
  <c r="A145" i="15"/>
  <c r="A109" i="15"/>
  <c r="A74" i="15"/>
  <c r="A38" i="15"/>
  <c r="A5" i="15"/>
  <c r="C256" i="12" a="1"/>
  <c r="C256" i="12" s="1"/>
  <c r="D256" i="12" a="1"/>
  <c r="D256" i="12" s="1"/>
  <c r="E256" i="12" a="1"/>
  <c r="E256" i="12" s="1"/>
  <c r="F256" i="12" a="1"/>
  <c r="F256" i="12" s="1"/>
  <c r="I256" i="12" a="1"/>
  <c r="I256" i="12" s="1"/>
  <c r="J256" i="12" a="1"/>
  <c r="J256" i="12" s="1"/>
  <c r="M256" i="12" a="1"/>
  <c r="M256" i="12" s="1"/>
  <c r="N256" i="12" a="1"/>
  <c r="N256" i="12" s="1"/>
  <c r="P256" i="12" a="1"/>
  <c r="P256" i="12" s="1"/>
  <c r="Q256" i="12" a="1"/>
  <c r="Q256" i="12" s="1"/>
  <c r="C257" i="12" a="1"/>
  <c r="C257" i="12" s="1"/>
  <c r="D257" i="12" a="1"/>
  <c r="D257" i="12" s="1"/>
  <c r="E257" i="12" a="1"/>
  <c r="E257" i="12" s="1"/>
  <c r="F257" i="12" a="1"/>
  <c r="F257" i="12" s="1"/>
  <c r="I257" i="12" a="1"/>
  <c r="I257" i="12" s="1"/>
  <c r="J257" i="12" a="1"/>
  <c r="J257" i="12" s="1"/>
  <c r="M257" i="12" a="1"/>
  <c r="M257" i="12" s="1"/>
  <c r="N257" i="12" a="1"/>
  <c r="N257" i="12" s="1"/>
  <c r="P257" i="12" a="1"/>
  <c r="P257" i="12" s="1"/>
  <c r="Q257" i="12" a="1"/>
  <c r="Q257" i="12" s="1"/>
  <c r="C258" i="12" a="1"/>
  <c r="C258" i="12" s="1"/>
  <c r="D258" i="12" a="1"/>
  <c r="D258" i="12" s="1"/>
  <c r="E258" i="12" a="1"/>
  <c r="E258" i="12" s="1"/>
  <c r="F258" i="12" a="1"/>
  <c r="F258" i="12" s="1"/>
  <c r="I258" i="12" a="1"/>
  <c r="I258" i="12" s="1"/>
  <c r="J258" i="12" a="1"/>
  <c r="J258" i="12" s="1"/>
  <c r="M258" i="12" a="1"/>
  <c r="M258" i="12" s="1"/>
  <c r="N258" i="12" a="1"/>
  <c r="N258" i="12" s="1"/>
  <c r="P258" i="12" a="1"/>
  <c r="P258" i="12" s="1"/>
  <c r="Q258" i="12" a="1"/>
  <c r="Q258" i="12" s="1"/>
  <c r="C259" i="12" a="1"/>
  <c r="C259" i="12" s="1"/>
  <c r="D259" i="12" a="1"/>
  <c r="D259" i="12" s="1"/>
  <c r="E259" i="12" a="1"/>
  <c r="E259" i="12" s="1"/>
  <c r="F259" i="12" a="1"/>
  <c r="F259" i="12" s="1"/>
  <c r="I259" i="12" a="1"/>
  <c r="I259" i="12" s="1"/>
  <c r="J259" i="12" a="1"/>
  <c r="J259" i="12" s="1"/>
  <c r="M259" i="12" a="1"/>
  <c r="M259" i="12" s="1"/>
  <c r="N259" i="12" a="1"/>
  <c r="N259" i="12" s="1"/>
  <c r="P259" i="12" a="1"/>
  <c r="P259" i="12" s="1"/>
  <c r="Q259" i="12" a="1"/>
  <c r="Q259" i="12" s="1"/>
  <c r="C260" i="12" a="1"/>
  <c r="C260" i="12" s="1"/>
  <c r="D260" i="12" a="1"/>
  <c r="D260" i="12" s="1"/>
  <c r="E260" i="12" a="1"/>
  <c r="E260" i="12" s="1"/>
  <c r="F260" i="12" a="1"/>
  <c r="F260" i="12" s="1"/>
  <c r="I260" i="12" a="1"/>
  <c r="I260" i="12" s="1"/>
  <c r="J260" i="12" a="1"/>
  <c r="J260" i="12" s="1"/>
  <c r="M260" i="12" a="1"/>
  <c r="M260" i="12" s="1"/>
  <c r="N260" i="12" a="1"/>
  <c r="N260" i="12" s="1"/>
  <c r="P260" i="12" a="1"/>
  <c r="P260" i="12" s="1"/>
  <c r="Q260" i="12" a="1"/>
  <c r="Q260" i="12" s="1"/>
  <c r="C261" i="12" a="1"/>
  <c r="C261" i="12" s="1"/>
  <c r="D261" i="12" a="1"/>
  <c r="D261" i="12" s="1"/>
  <c r="E261" i="12" a="1"/>
  <c r="E261" i="12" s="1"/>
  <c r="F261" i="12" a="1"/>
  <c r="F261" i="12" s="1"/>
  <c r="I261" i="12" a="1"/>
  <c r="I261" i="12" s="1"/>
  <c r="J261" i="12" a="1"/>
  <c r="J261" i="12" s="1"/>
  <c r="M261" i="12" a="1"/>
  <c r="M261" i="12" s="1"/>
  <c r="N261" i="12" a="1"/>
  <c r="N261" i="12" s="1"/>
  <c r="P261" i="12" a="1"/>
  <c r="P261" i="12" s="1"/>
  <c r="Q261" i="12" a="1"/>
  <c r="Q261" i="12" s="1"/>
  <c r="C262" i="12" a="1"/>
  <c r="C262" i="12" s="1"/>
  <c r="D262" i="12" a="1"/>
  <c r="D262" i="12" s="1"/>
  <c r="E262" i="12" a="1"/>
  <c r="E262" i="12" s="1"/>
  <c r="F262" i="12" a="1"/>
  <c r="F262" i="12" s="1"/>
  <c r="I262" i="12" a="1"/>
  <c r="I262" i="12" s="1"/>
  <c r="J262" i="12" a="1"/>
  <c r="J262" i="12" s="1"/>
  <c r="M262" i="12" a="1"/>
  <c r="M262" i="12" s="1"/>
  <c r="N262" i="12" a="1"/>
  <c r="N262" i="12" s="1"/>
  <c r="P262" i="12" a="1"/>
  <c r="P262" i="12" s="1"/>
  <c r="Q262" i="12" a="1"/>
  <c r="Q262" i="12" s="1"/>
  <c r="C263" i="12" a="1"/>
  <c r="C263" i="12" s="1"/>
  <c r="D263" i="12" a="1"/>
  <c r="D263" i="12" s="1"/>
  <c r="E263" i="12" a="1"/>
  <c r="E263" i="12" s="1"/>
  <c r="F263" i="12" a="1"/>
  <c r="F263" i="12" s="1"/>
  <c r="I263" i="12" a="1"/>
  <c r="I263" i="12" s="1"/>
  <c r="J263" i="12" a="1"/>
  <c r="J263" i="12" s="1"/>
  <c r="M263" i="12" a="1"/>
  <c r="M263" i="12" s="1"/>
  <c r="N263" i="12" a="1"/>
  <c r="N263" i="12" s="1"/>
  <c r="P263" i="12" a="1"/>
  <c r="P263" i="12" s="1"/>
  <c r="Q263" i="12" a="1"/>
  <c r="Q263" i="12" s="1"/>
  <c r="C264" i="12" a="1"/>
  <c r="C264" i="12" s="1"/>
  <c r="D264" i="12" a="1"/>
  <c r="D264" i="12" s="1"/>
  <c r="E264" i="12" a="1"/>
  <c r="E264" i="12" s="1"/>
  <c r="F264" i="12" a="1"/>
  <c r="F264" i="12" s="1"/>
  <c r="I264" i="12" a="1"/>
  <c r="I264" i="12" s="1"/>
  <c r="J264" i="12" a="1"/>
  <c r="J264" i="12" s="1"/>
  <c r="M264" i="12" a="1"/>
  <c r="M264" i="12" s="1"/>
  <c r="N264" i="12" a="1"/>
  <c r="N264" i="12" s="1"/>
  <c r="P264" i="12" a="1"/>
  <c r="P264" i="12" s="1"/>
  <c r="Q264" i="12" a="1"/>
  <c r="Q264" i="12" s="1"/>
  <c r="C265" i="12" a="1"/>
  <c r="C265" i="12" s="1"/>
  <c r="D265" i="12" a="1"/>
  <c r="D265" i="12" s="1"/>
  <c r="E265" i="12" a="1"/>
  <c r="E265" i="12" s="1"/>
  <c r="F265" i="12" a="1"/>
  <c r="F265" i="12" s="1"/>
  <c r="I265" i="12" a="1"/>
  <c r="I265" i="12" s="1"/>
  <c r="J265" i="12" a="1"/>
  <c r="J265" i="12" s="1"/>
  <c r="M265" i="12" a="1"/>
  <c r="M265" i="12" s="1"/>
  <c r="N265" i="12" a="1"/>
  <c r="N265" i="12" s="1"/>
  <c r="P265" i="12" a="1"/>
  <c r="P265" i="12" s="1"/>
  <c r="Q265" i="12" a="1"/>
  <c r="Q265" i="12" s="1"/>
  <c r="C266" i="12" a="1"/>
  <c r="C266" i="12" s="1"/>
  <c r="D266" i="12" a="1"/>
  <c r="D266" i="12" s="1"/>
  <c r="E266" i="12" a="1"/>
  <c r="E266" i="12" s="1"/>
  <c r="F266" i="12" a="1"/>
  <c r="F266" i="12" s="1"/>
  <c r="I266" i="12" a="1"/>
  <c r="I266" i="12" s="1"/>
  <c r="J266" i="12" a="1"/>
  <c r="J266" i="12" s="1"/>
  <c r="M266" i="12" a="1"/>
  <c r="M266" i="12" s="1"/>
  <c r="N266" i="12" a="1"/>
  <c r="N266" i="12" s="1"/>
  <c r="P266" i="12" a="1"/>
  <c r="P266" i="12" s="1"/>
  <c r="Q266" i="12" a="1"/>
  <c r="Q266" i="12" s="1"/>
  <c r="C267" i="12" a="1"/>
  <c r="C267" i="12" s="1"/>
  <c r="D267" i="12" a="1"/>
  <c r="D267" i="12" s="1"/>
  <c r="E267" i="12" a="1"/>
  <c r="E267" i="12" s="1"/>
  <c r="F267" i="12" a="1"/>
  <c r="F267" i="12" s="1"/>
  <c r="I267" i="12" a="1"/>
  <c r="I267" i="12" s="1"/>
  <c r="J267" i="12" a="1"/>
  <c r="J267" i="12" s="1"/>
  <c r="M267" i="12" a="1"/>
  <c r="M267" i="12" s="1"/>
  <c r="N267" i="12" a="1"/>
  <c r="N267" i="12" s="1"/>
  <c r="P267" i="12" a="1"/>
  <c r="P267" i="12" s="1"/>
  <c r="Q267" i="12" a="1"/>
  <c r="Q267" i="12" s="1"/>
  <c r="C268" i="12" a="1"/>
  <c r="C268" i="12" s="1"/>
  <c r="D268" i="12" a="1"/>
  <c r="D268" i="12" s="1"/>
  <c r="E268" i="12" a="1"/>
  <c r="E268" i="12" s="1"/>
  <c r="F268" i="12" a="1"/>
  <c r="F268" i="12" s="1"/>
  <c r="I268" i="12" a="1"/>
  <c r="I268" i="12" s="1"/>
  <c r="J268" i="12" a="1"/>
  <c r="J268" i="12" s="1"/>
  <c r="M268" i="12" a="1"/>
  <c r="M268" i="12" s="1"/>
  <c r="N268" i="12" a="1"/>
  <c r="N268" i="12" s="1"/>
  <c r="P268" i="12" a="1"/>
  <c r="P268" i="12" s="1"/>
  <c r="Q268" i="12" a="1"/>
  <c r="Q268" i="12" s="1"/>
  <c r="C269" i="12" a="1"/>
  <c r="C269" i="12" s="1"/>
  <c r="D269" i="12" a="1"/>
  <c r="D269" i="12" s="1"/>
  <c r="E269" i="12" a="1"/>
  <c r="E269" i="12" s="1"/>
  <c r="F269" i="12" a="1"/>
  <c r="F269" i="12" s="1"/>
  <c r="I269" i="12" a="1"/>
  <c r="I269" i="12" s="1"/>
  <c r="J269" i="12" a="1"/>
  <c r="J269" i="12" s="1"/>
  <c r="M269" i="12" a="1"/>
  <c r="M269" i="12" s="1"/>
  <c r="N269" i="12" a="1"/>
  <c r="N269" i="12" s="1"/>
  <c r="P269" i="12" a="1"/>
  <c r="P269" i="12" s="1"/>
  <c r="Q269" i="12" a="1"/>
  <c r="Q269" i="12" s="1"/>
  <c r="C270" i="12" a="1"/>
  <c r="C270" i="12" s="1"/>
  <c r="D270" i="12" a="1"/>
  <c r="D270" i="12" s="1"/>
  <c r="E270" i="12" a="1"/>
  <c r="E270" i="12" s="1"/>
  <c r="F270" i="12" a="1"/>
  <c r="F270" i="12" s="1"/>
  <c r="I270" i="12" a="1"/>
  <c r="I270" i="12" s="1"/>
  <c r="J270" i="12" a="1"/>
  <c r="J270" i="12" s="1"/>
  <c r="M270" i="12" a="1"/>
  <c r="M270" i="12" s="1"/>
  <c r="N270" i="12" a="1"/>
  <c r="N270" i="12" s="1"/>
  <c r="P270" i="12" a="1"/>
  <c r="P270" i="12" s="1"/>
  <c r="Q270" i="12" a="1"/>
  <c r="Q270" i="12" s="1"/>
  <c r="C271" i="12" a="1"/>
  <c r="C271" i="12" s="1"/>
  <c r="D271" i="12" a="1"/>
  <c r="D271" i="12" s="1"/>
  <c r="E271" i="12" a="1"/>
  <c r="E271" i="12" s="1"/>
  <c r="F271" i="12" a="1"/>
  <c r="F271" i="12" s="1"/>
  <c r="I271" i="12" a="1"/>
  <c r="I271" i="12" s="1"/>
  <c r="J271" i="12" a="1"/>
  <c r="J271" i="12" s="1"/>
  <c r="M271" i="12" a="1"/>
  <c r="M271" i="12" s="1"/>
  <c r="N271" i="12" a="1"/>
  <c r="N271" i="12" s="1"/>
  <c r="P271" i="12" a="1"/>
  <c r="P271" i="12" s="1"/>
  <c r="Q271" i="12" a="1"/>
  <c r="Q271" i="12" s="1"/>
  <c r="C272" i="12" a="1"/>
  <c r="C272" i="12" s="1"/>
  <c r="D272" i="12" a="1"/>
  <c r="D272" i="12" s="1"/>
  <c r="E272" i="12" a="1"/>
  <c r="E272" i="12" s="1"/>
  <c r="F272" i="12" a="1"/>
  <c r="F272" i="12" s="1"/>
  <c r="I272" i="12" a="1"/>
  <c r="I272" i="12" s="1"/>
  <c r="J272" i="12" a="1"/>
  <c r="J272" i="12" s="1"/>
  <c r="M272" i="12" a="1"/>
  <c r="M272" i="12" s="1"/>
  <c r="N272" i="12" a="1"/>
  <c r="N272" i="12" s="1"/>
  <c r="P272" i="12" a="1"/>
  <c r="P272" i="12" s="1"/>
  <c r="Q272" i="12" a="1"/>
  <c r="Q272" i="12" s="1"/>
  <c r="C273" i="12" a="1"/>
  <c r="C273" i="12" s="1"/>
  <c r="D273" i="12" a="1"/>
  <c r="D273" i="12" s="1"/>
  <c r="E273" i="12" a="1"/>
  <c r="E273" i="12" s="1"/>
  <c r="F273" i="12" a="1"/>
  <c r="F273" i="12" s="1"/>
  <c r="I273" i="12" a="1"/>
  <c r="I273" i="12" s="1"/>
  <c r="J273" i="12" a="1"/>
  <c r="J273" i="12" s="1"/>
  <c r="M273" i="12" a="1"/>
  <c r="M273" i="12" s="1"/>
  <c r="N273" i="12" a="1"/>
  <c r="N273" i="12" s="1"/>
  <c r="P273" i="12" a="1"/>
  <c r="P273" i="12" s="1"/>
  <c r="Q273" i="12" a="1"/>
  <c r="Q273" i="12" s="1"/>
  <c r="C274" i="12" a="1"/>
  <c r="C274" i="12" s="1"/>
  <c r="D274" i="12" a="1"/>
  <c r="D274" i="12" s="1"/>
  <c r="E274" i="12" a="1"/>
  <c r="E274" i="12" s="1"/>
  <c r="F274" i="12" a="1"/>
  <c r="F274" i="12" s="1"/>
  <c r="I274" i="12" a="1"/>
  <c r="I274" i="12" s="1"/>
  <c r="J274" i="12" a="1"/>
  <c r="J274" i="12" s="1"/>
  <c r="M274" i="12" a="1"/>
  <c r="M274" i="12" s="1"/>
  <c r="N274" i="12" a="1"/>
  <c r="N274" i="12" s="1"/>
  <c r="P274" i="12" a="1"/>
  <c r="P274" i="12" s="1"/>
  <c r="Q274" i="12" a="1"/>
  <c r="Q274" i="12" s="1"/>
  <c r="C275" i="12" a="1"/>
  <c r="C275" i="12" s="1"/>
  <c r="D275" i="12" a="1"/>
  <c r="D275" i="12" s="1"/>
  <c r="E275" i="12" a="1"/>
  <c r="E275" i="12" s="1"/>
  <c r="F275" i="12" a="1"/>
  <c r="F275" i="12" s="1"/>
  <c r="I275" i="12" a="1"/>
  <c r="I275" i="12" s="1"/>
  <c r="J275" i="12" a="1"/>
  <c r="J275" i="12" s="1"/>
  <c r="M275" i="12" a="1"/>
  <c r="M275" i="12" s="1"/>
  <c r="N275" i="12" a="1"/>
  <c r="N275" i="12" s="1"/>
  <c r="P275" i="12" a="1"/>
  <c r="P275" i="12" s="1"/>
  <c r="Q275" i="12" a="1"/>
  <c r="Q275" i="12" s="1"/>
  <c r="C276" i="12" a="1"/>
  <c r="C276" i="12" s="1"/>
  <c r="D276" i="12" a="1"/>
  <c r="D276" i="12" s="1"/>
  <c r="E276" i="12" a="1"/>
  <c r="E276" i="12" s="1"/>
  <c r="F276" i="12" a="1"/>
  <c r="F276" i="12" s="1"/>
  <c r="I276" i="12" a="1"/>
  <c r="I276" i="12" s="1"/>
  <c r="J276" i="12" a="1"/>
  <c r="J276" i="12" s="1"/>
  <c r="M276" i="12" a="1"/>
  <c r="M276" i="12" s="1"/>
  <c r="N276" i="12" a="1"/>
  <c r="N276" i="12" s="1"/>
  <c r="P276" i="12" a="1"/>
  <c r="P276" i="12" s="1"/>
  <c r="Q276" i="12" a="1"/>
  <c r="Q276" i="12" s="1"/>
  <c r="C277" i="12" a="1"/>
  <c r="C277" i="12" s="1"/>
  <c r="D277" i="12" a="1"/>
  <c r="D277" i="12" s="1"/>
  <c r="E277" i="12" a="1"/>
  <c r="E277" i="12" s="1"/>
  <c r="F277" i="12" a="1"/>
  <c r="F277" i="12" s="1"/>
  <c r="I277" i="12" a="1"/>
  <c r="I277" i="12" s="1"/>
  <c r="J277" i="12" a="1"/>
  <c r="J277" i="12" s="1"/>
  <c r="M277" i="12" a="1"/>
  <c r="M277" i="12" s="1"/>
  <c r="N277" i="12" a="1"/>
  <c r="N277" i="12" s="1"/>
  <c r="P277" i="12" a="1"/>
  <c r="P277" i="12" s="1"/>
  <c r="Q277" i="12" a="1"/>
  <c r="Q277" i="12" s="1"/>
  <c r="C278" i="12" a="1"/>
  <c r="C278" i="12" s="1"/>
  <c r="D278" i="12" a="1"/>
  <c r="D278" i="12" s="1"/>
  <c r="E278" i="12" a="1"/>
  <c r="E278" i="12" s="1"/>
  <c r="F278" i="12" a="1"/>
  <c r="F278" i="12" s="1"/>
  <c r="I278" i="12" a="1"/>
  <c r="I278" i="12" s="1"/>
  <c r="J278" i="12" a="1"/>
  <c r="J278" i="12" s="1"/>
  <c r="M278" i="12" a="1"/>
  <c r="M278" i="12" s="1"/>
  <c r="N278" i="12" a="1"/>
  <c r="N278" i="12" s="1"/>
  <c r="P278" i="12" a="1"/>
  <c r="P278" i="12" s="1"/>
  <c r="Q278" i="12" a="1"/>
  <c r="Q278" i="12" s="1"/>
  <c r="C279" i="12" a="1"/>
  <c r="C279" i="12" s="1"/>
  <c r="D279" i="12" a="1"/>
  <c r="D279" i="12" s="1"/>
  <c r="E279" i="12" a="1"/>
  <c r="E279" i="12" s="1"/>
  <c r="F279" i="12" a="1"/>
  <c r="F279" i="12" s="1"/>
  <c r="I279" i="12" a="1"/>
  <c r="I279" i="12" s="1"/>
  <c r="J279" i="12" a="1"/>
  <c r="J279" i="12" s="1"/>
  <c r="M279" i="12" a="1"/>
  <c r="M279" i="12" s="1"/>
  <c r="N279" i="12" a="1"/>
  <c r="N279" i="12" s="1"/>
  <c r="P279" i="12" a="1"/>
  <c r="P279" i="12" s="1"/>
  <c r="Q279" i="12" a="1"/>
  <c r="Q279" i="12" s="1"/>
  <c r="C280" i="12" a="1"/>
  <c r="C280" i="12" s="1"/>
  <c r="D280" i="12" a="1"/>
  <c r="D280" i="12" s="1"/>
  <c r="E280" i="12" a="1"/>
  <c r="E280" i="12" s="1"/>
  <c r="F280" i="12" a="1"/>
  <c r="F280" i="12" s="1"/>
  <c r="I280" i="12" a="1"/>
  <c r="I280" i="12" s="1"/>
  <c r="J280" i="12" a="1"/>
  <c r="J280" i="12" s="1"/>
  <c r="M280" i="12" a="1"/>
  <c r="M280" i="12" s="1"/>
  <c r="N280" i="12" a="1"/>
  <c r="N280" i="12" s="1"/>
  <c r="P280" i="12" a="1"/>
  <c r="P280" i="12" s="1"/>
  <c r="Q280" i="12" a="1"/>
  <c r="Q280" i="12" s="1"/>
  <c r="C281" i="12" a="1"/>
  <c r="C281" i="12" s="1"/>
  <c r="D281" i="12" a="1"/>
  <c r="D281" i="12" s="1"/>
  <c r="E281" i="12" a="1"/>
  <c r="E281" i="12" s="1"/>
  <c r="F281" i="12" a="1"/>
  <c r="F281" i="12" s="1"/>
  <c r="I281" i="12" a="1"/>
  <c r="I281" i="12" s="1"/>
  <c r="J281" i="12" a="1"/>
  <c r="J281" i="12" s="1"/>
  <c r="M281" i="12" a="1"/>
  <c r="M281" i="12" s="1"/>
  <c r="N281" i="12" a="1"/>
  <c r="N281" i="12" s="1"/>
  <c r="P281" i="12" a="1"/>
  <c r="P281" i="12" s="1"/>
  <c r="Q281" i="12" a="1"/>
  <c r="Q281" i="12" s="1"/>
  <c r="C282" i="12" a="1"/>
  <c r="C282" i="12" s="1"/>
  <c r="D282" i="12" a="1"/>
  <c r="D282" i="12" s="1"/>
  <c r="E282" i="12" a="1"/>
  <c r="E282" i="12" s="1"/>
  <c r="F282" i="12" a="1"/>
  <c r="F282" i="12" s="1"/>
  <c r="I282" i="12" a="1"/>
  <c r="I282" i="12" s="1"/>
  <c r="J282" i="12" a="1"/>
  <c r="J282" i="12" s="1"/>
  <c r="M282" i="12" a="1"/>
  <c r="M282" i="12" s="1"/>
  <c r="N282" i="12" a="1"/>
  <c r="N282" i="12" s="1"/>
  <c r="P282" i="12" a="1"/>
  <c r="P282" i="12" s="1"/>
  <c r="Q282" i="12" a="1"/>
  <c r="Q282" i="12" s="1"/>
  <c r="C283" i="12" a="1"/>
  <c r="C283" i="12" s="1"/>
  <c r="D283" i="12" a="1"/>
  <c r="D283" i="12" s="1"/>
  <c r="E283" i="12" a="1"/>
  <c r="E283" i="12" s="1"/>
  <c r="F283" i="12" a="1"/>
  <c r="F283" i="12" s="1"/>
  <c r="I283" i="12" a="1"/>
  <c r="I283" i="12" s="1"/>
  <c r="J283" i="12" a="1"/>
  <c r="J283" i="12" s="1"/>
  <c r="M283" i="12" a="1"/>
  <c r="M283" i="12" s="1"/>
  <c r="N283" i="12" a="1"/>
  <c r="N283" i="12" s="1"/>
  <c r="P283" i="12" a="1"/>
  <c r="P283" i="12" s="1"/>
  <c r="Q283" i="12" a="1"/>
  <c r="Q283" i="12" s="1"/>
  <c r="C284" i="12" a="1"/>
  <c r="C284" i="12" s="1"/>
  <c r="D284" i="12" a="1"/>
  <c r="D284" i="12" s="1"/>
  <c r="E284" i="12" a="1"/>
  <c r="E284" i="12" s="1"/>
  <c r="F284" i="12" a="1"/>
  <c r="F284" i="12" s="1"/>
  <c r="I284" i="12" a="1"/>
  <c r="I284" i="12" s="1"/>
  <c r="J284" i="12" a="1"/>
  <c r="J284" i="12" s="1"/>
  <c r="M284" i="12" a="1"/>
  <c r="M284" i="12" s="1"/>
  <c r="N284" i="12" a="1"/>
  <c r="N284" i="12" s="1"/>
  <c r="P284" i="12" a="1"/>
  <c r="P284" i="12" s="1"/>
  <c r="Q284" i="12" a="1"/>
  <c r="Q284" i="12" s="1"/>
  <c r="C285" i="12" a="1"/>
  <c r="C285" i="12" s="1"/>
  <c r="D285" i="12" a="1"/>
  <c r="D285" i="12" s="1"/>
  <c r="E285" i="12" a="1"/>
  <c r="E285" i="12" s="1"/>
  <c r="F285" i="12" a="1"/>
  <c r="F285" i="12" s="1"/>
  <c r="I285" i="12" a="1"/>
  <c r="I285" i="12" s="1"/>
  <c r="J285" i="12" a="1"/>
  <c r="J285" i="12" s="1"/>
  <c r="M285" i="12" a="1"/>
  <c r="M285" i="12" s="1"/>
  <c r="N285" i="12" a="1"/>
  <c r="N285" i="12" s="1"/>
  <c r="P285" i="12" a="1"/>
  <c r="P285" i="12" s="1"/>
  <c r="Q285" i="12" a="1"/>
  <c r="Q285" i="12" s="1"/>
  <c r="A287" i="12"/>
  <c r="A323" i="12"/>
  <c r="A358" i="12"/>
  <c r="P78" i="12" a="1"/>
  <c r="P78" i="12" s="1"/>
  <c r="Q78" i="12" a="1"/>
  <c r="Q78" i="12" s="1"/>
  <c r="P79" i="12" a="1"/>
  <c r="P79" i="12" s="1"/>
  <c r="Q79" i="12" a="1"/>
  <c r="Q79" i="12" s="1"/>
  <c r="P80" i="12" a="1"/>
  <c r="P80" i="12" s="1"/>
  <c r="Q80" i="12" a="1"/>
  <c r="Q80" i="12" s="1"/>
  <c r="P81" i="12" a="1"/>
  <c r="P81" i="12" s="1"/>
  <c r="Q81" i="12" a="1"/>
  <c r="Q81" i="12" s="1"/>
  <c r="P82" i="12" a="1"/>
  <c r="P82" i="12" s="1"/>
  <c r="Q82" i="12" a="1"/>
  <c r="Q82" i="12" s="1"/>
  <c r="P83" i="12" a="1"/>
  <c r="P83" i="12" s="1"/>
  <c r="Q83" i="12" a="1"/>
  <c r="Q83" i="12" s="1"/>
  <c r="P84" i="12" a="1"/>
  <c r="P84" i="12" s="1"/>
  <c r="Q84" i="12" a="1"/>
  <c r="Q84" i="12" s="1"/>
  <c r="P85" i="12" a="1"/>
  <c r="P85" i="12" s="1"/>
  <c r="Q85" i="12" a="1"/>
  <c r="Q85" i="12" s="1"/>
  <c r="P86" i="12" a="1"/>
  <c r="P86" i="12" s="1"/>
  <c r="Q86" i="12" a="1"/>
  <c r="Q86" i="12" s="1"/>
  <c r="P87" i="12" a="1"/>
  <c r="P87" i="12" s="1"/>
  <c r="Q87" i="12" a="1"/>
  <c r="Q87" i="12" s="1"/>
  <c r="P88" i="12" a="1"/>
  <c r="P88" i="12" s="1"/>
  <c r="Q88" i="12" a="1"/>
  <c r="Q88" i="12" s="1"/>
  <c r="P89" i="12" a="1"/>
  <c r="P89" i="12" s="1"/>
  <c r="Q89" i="12" a="1"/>
  <c r="Q89" i="12" s="1"/>
  <c r="P90" i="12" a="1"/>
  <c r="P90" i="12" s="1"/>
  <c r="Q90" i="12" a="1"/>
  <c r="Q90" i="12" s="1"/>
  <c r="P91" i="12" a="1"/>
  <c r="P91" i="12" s="1"/>
  <c r="Q91" i="12" a="1"/>
  <c r="Q91" i="12" s="1"/>
  <c r="P92" i="12" a="1"/>
  <c r="P92" i="12" s="1"/>
  <c r="Q92" i="12" a="1"/>
  <c r="Q92" i="12" s="1"/>
  <c r="P93" i="12" a="1"/>
  <c r="P93" i="12" s="1"/>
  <c r="Q93" i="12" a="1"/>
  <c r="Q93" i="12" s="1"/>
  <c r="P94" i="12" a="1"/>
  <c r="P94" i="12" s="1"/>
  <c r="Q94" i="12" a="1"/>
  <c r="Q94" i="12" s="1"/>
  <c r="P95" i="12" a="1"/>
  <c r="P95" i="12" s="1"/>
  <c r="Q95" i="12" a="1"/>
  <c r="Q95" i="12" s="1"/>
  <c r="P96" i="12" a="1"/>
  <c r="P96" i="12" s="1"/>
  <c r="Q96" i="12" a="1"/>
  <c r="Q96" i="12" s="1"/>
  <c r="P97" i="12" a="1"/>
  <c r="P97" i="12" s="1"/>
  <c r="Q97" i="12" a="1"/>
  <c r="Q97" i="12" s="1"/>
  <c r="P98" i="12" a="1"/>
  <c r="P98" i="12" s="1"/>
  <c r="Q98" i="12" a="1"/>
  <c r="Q98" i="12" s="1"/>
  <c r="P99" i="12" a="1"/>
  <c r="P99" i="12" s="1"/>
  <c r="Q99" i="12" a="1"/>
  <c r="Q99" i="12" s="1"/>
  <c r="P100" i="12" a="1"/>
  <c r="P100" i="12" s="1"/>
  <c r="Q100" i="12" a="1"/>
  <c r="Q100" i="12" s="1"/>
  <c r="P101" i="12" a="1"/>
  <c r="P101" i="12" s="1"/>
  <c r="Q101" i="12" a="1"/>
  <c r="Q101" i="12" s="1"/>
  <c r="P102" i="12" a="1"/>
  <c r="P102" i="12" s="1"/>
  <c r="Q102" i="12" a="1"/>
  <c r="Q102" i="12" s="1"/>
  <c r="P103" i="12" a="1"/>
  <c r="P103" i="12" s="1"/>
  <c r="Q103" i="12" a="1"/>
  <c r="Q103" i="12" s="1"/>
  <c r="P104" i="12" a="1"/>
  <c r="P104" i="12" s="1"/>
  <c r="Q104" i="12" a="1"/>
  <c r="Q104" i="12" s="1"/>
  <c r="P105" i="12" a="1"/>
  <c r="P105" i="12" s="1"/>
  <c r="Q105" i="12" a="1"/>
  <c r="Q105" i="12" s="1"/>
  <c r="P106" i="12" a="1"/>
  <c r="P106" i="12" s="1"/>
  <c r="Q106" i="12" a="1"/>
  <c r="Q106" i="12" s="1"/>
  <c r="P107" i="12" a="1"/>
  <c r="P107" i="12" s="1"/>
  <c r="Q107" i="12" a="1"/>
  <c r="Q107" i="12" s="1"/>
  <c r="C221" i="12" l="1" a="1"/>
  <c r="C221" i="12" s="1"/>
  <c r="D221" i="12" a="1"/>
  <c r="D221" i="12" s="1"/>
  <c r="E221" i="12" a="1"/>
  <c r="E221" i="12" s="1"/>
  <c r="F221" i="12" a="1"/>
  <c r="F221" i="12" s="1"/>
  <c r="I221" i="12" a="1"/>
  <c r="I221" i="12" s="1"/>
  <c r="J221" i="12" a="1"/>
  <c r="J221" i="12" s="1"/>
  <c r="M221" i="12" a="1"/>
  <c r="M221" i="12" s="1"/>
  <c r="N221" i="12" a="1"/>
  <c r="N221" i="12" s="1"/>
  <c r="P221" i="12" a="1"/>
  <c r="P221" i="12" s="1"/>
  <c r="Q221" i="12" a="1"/>
  <c r="Q221" i="12" s="1"/>
  <c r="C222" i="12" a="1"/>
  <c r="C222" i="12" s="1"/>
  <c r="D222" i="12" a="1"/>
  <c r="D222" i="12" s="1"/>
  <c r="E222" i="12" a="1"/>
  <c r="E222" i="12" s="1"/>
  <c r="F222" i="12" a="1"/>
  <c r="F222" i="12" s="1"/>
  <c r="I222" i="12" a="1"/>
  <c r="I222" i="12" s="1"/>
  <c r="J222" i="12" a="1"/>
  <c r="J222" i="12" s="1"/>
  <c r="M222" i="12" a="1"/>
  <c r="M222" i="12" s="1"/>
  <c r="N222" i="12" a="1"/>
  <c r="N222" i="12" s="1"/>
  <c r="P222" i="12" a="1"/>
  <c r="P222" i="12" s="1"/>
  <c r="Q222" i="12" a="1"/>
  <c r="Q222" i="12" s="1"/>
  <c r="C223" i="12" a="1"/>
  <c r="C223" i="12" s="1"/>
  <c r="D223" i="12" a="1"/>
  <c r="D223" i="12" s="1"/>
  <c r="E223" i="12" a="1"/>
  <c r="E223" i="12" s="1"/>
  <c r="F223" i="12" a="1"/>
  <c r="F223" i="12" s="1"/>
  <c r="I223" i="12" a="1"/>
  <c r="I223" i="12" s="1"/>
  <c r="J223" i="12" a="1"/>
  <c r="J223" i="12" s="1"/>
  <c r="M223" i="12" a="1"/>
  <c r="M223" i="12" s="1"/>
  <c r="N223" i="12" a="1"/>
  <c r="N223" i="12" s="1"/>
  <c r="P223" i="12" a="1"/>
  <c r="P223" i="12" s="1"/>
  <c r="Q223" i="12" a="1"/>
  <c r="Q223" i="12" s="1"/>
  <c r="C224" i="12" a="1"/>
  <c r="C224" i="12" s="1"/>
  <c r="D224" i="12" a="1"/>
  <c r="D224" i="12" s="1"/>
  <c r="E224" i="12" a="1"/>
  <c r="E224" i="12" s="1"/>
  <c r="F224" i="12" a="1"/>
  <c r="F224" i="12" s="1"/>
  <c r="I224" i="12" a="1"/>
  <c r="I224" i="12" s="1"/>
  <c r="J224" i="12" a="1"/>
  <c r="J224" i="12" s="1"/>
  <c r="M224" i="12" a="1"/>
  <c r="M224" i="12" s="1"/>
  <c r="N224" i="12" a="1"/>
  <c r="N224" i="12" s="1"/>
  <c r="P224" i="12" a="1"/>
  <c r="P224" i="12" s="1"/>
  <c r="Q224" i="12" a="1"/>
  <c r="Q224" i="12" s="1"/>
  <c r="C225" i="12" a="1"/>
  <c r="C225" i="12" s="1"/>
  <c r="D225" i="12" a="1"/>
  <c r="D225" i="12" s="1"/>
  <c r="E225" i="12" a="1"/>
  <c r="E225" i="12" s="1"/>
  <c r="F225" i="12" a="1"/>
  <c r="F225" i="12" s="1"/>
  <c r="I225" i="12" a="1"/>
  <c r="I225" i="12" s="1"/>
  <c r="J225" i="12" a="1"/>
  <c r="J225" i="12" s="1"/>
  <c r="M225" i="12" a="1"/>
  <c r="M225" i="12" s="1"/>
  <c r="N225" i="12" a="1"/>
  <c r="N225" i="12" s="1"/>
  <c r="P225" i="12" a="1"/>
  <c r="P225" i="12" s="1"/>
  <c r="Q225" i="12" a="1"/>
  <c r="Q225" i="12" s="1"/>
  <c r="C226" i="12" a="1"/>
  <c r="C226" i="12" s="1"/>
  <c r="D226" i="12" a="1"/>
  <c r="D226" i="12" s="1"/>
  <c r="E226" i="12" a="1"/>
  <c r="E226" i="12" s="1"/>
  <c r="F226" i="12" a="1"/>
  <c r="F226" i="12" s="1"/>
  <c r="I226" i="12" a="1"/>
  <c r="I226" i="12" s="1"/>
  <c r="J226" i="12" a="1"/>
  <c r="J226" i="12" s="1"/>
  <c r="M226" i="12" a="1"/>
  <c r="M226" i="12" s="1"/>
  <c r="N226" i="12" a="1"/>
  <c r="N226" i="12" s="1"/>
  <c r="P226" i="12" a="1"/>
  <c r="P226" i="12" s="1"/>
  <c r="Q226" i="12" a="1"/>
  <c r="Q226" i="12" s="1"/>
  <c r="C227" i="12" a="1"/>
  <c r="C227" i="12" s="1"/>
  <c r="D227" i="12" a="1"/>
  <c r="D227" i="12" s="1"/>
  <c r="E227" i="12" a="1"/>
  <c r="E227" i="12" s="1"/>
  <c r="F227" i="12" a="1"/>
  <c r="F227" i="12" s="1"/>
  <c r="I227" i="12" a="1"/>
  <c r="I227" i="12" s="1"/>
  <c r="J227" i="12" a="1"/>
  <c r="J227" i="12" s="1"/>
  <c r="M227" i="12" a="1"/>
  <c r="M227" i="12" s="1"/>
  <c r="N227" i="12" a="1"/>
  <c r="N227" i="12" s="1"/>
  <c r="P227" i="12" a="1"/>
  <c r="P227" i="12" s="1"/>
  <c r="Q227" i="12" a="1"/>
  <c r="Q227" i="12" s="1"/>
  <c r="C228" i="12" a="1"/>
  <c r="C228" i="12" s="1"/>
  <c r="D228" i="12" a="1"/>
  <c r="D228" i="12" s="1"/>
  <c r="E228" i="12" a="1"/>
  <c r="E228" i="12" s="1"/>
  <c r="F228" i="12" a="1"/>
  <c r="F228" i="12" s="1"/>
  <c r="I228" i="12" a="1"/>
  <c r="I228" i="12" s="1"/>
  <c r="J228" i="12" a="1"/>
  <c r="J228" i="12" s="1"/>
  <c r="M228" i="12" a="1"/>
  <c r="M228" i="12" s="1"/>
  <c r="N228" i="12" a="1"/>
  <c r="N228" i="12" s="1"/>
  <c r="P228" i="12" a="1"/>
  <c r="P228" i="12" s="1"/>
  <c r="Q228" i="12" a="1"/>
  <c r="Q228" i="12" s="1"/>
  <c r="C229" i="12" a="1"/>
  <c r="C229" i="12" s="1"/>
  <c r="D229" i="12" a="1"/>
  <c r="D229" i="12" s="1"/>
  <c r="E229" i="12" a="1"/>
  <c r="E229" i="12" s="1"/>
  <c r="F229" i="12" a="1"/>
  <c r="F229" i="12" s="1"/>
  <c r="I229" i="12" a="1"/>
  <c r="I229" i="12" s="1"/>
  <c r="J229" i="12" a="1"/>
  <c r="J229" i="12" s="1"/>
  <c r="M229" i="12" a="1"/>
  <c r="M229" i="12" s="1"/>
  <c r="N229" i="12" a="1"/>
  <c r="N229" i="12" s="1"/>
  <c r="P229" i="12" a="1"/>
  <c r="P229" i="12" s="1"/>
  <c r="Q229" i="12" a="1"/>
  <c r="Q229" i="12" s="1"/>
  <c r="C230" i="12" a="1"/>
  <c r="C230" i="12" s="1"/>
  <c r="D230" i="12" a="1"/>
  <c r="D230" i="12" s="1"/>
  <c r="E230" i="12" a="1"/>
  <c r="E230" i="12" s="1"/>
  <c r="F230" i="12" a="1"/>
  <c r="F230" i="12" s="1"/>
  <c r="I230" i="12" a="1"/>
  <c r="I230" i="12" s="1"/>
  <c r="J230" i="12" a="1"/>
  <c r="J230" i="12" s="1"/>
  <c r="M230" i="12" a="1"/>
  <c r="M230" i="12" s="1"/>
  <c r="N230" i="12" a="1"/>
  <c r="N230" i="12" s="1"/>
  <c r="P230" i="12" a="1"/>
  <c r="P230" i="12" s="1"/>
  <c r="Q230" i="12" a="1"/>
  <c r="Q230" i="12" s="1"/>
  <c r="C231" i="12" a="1"/>
  <c r="C231" i="12" s="1"/>
  <c r="D231" i="12" a="1"/>
  <c r="D231" i="12" s="1"/>
  <c r="E231" i="12" a="1"/>
  <c r="E231" i="12" s="1"/>
  <c r="F231" i="12" a="1"/>
  <c r="F231" i="12" s="1"/>
  <c r="I231" i="12" a="1"/>
  <c r="I231" i="12" s="1"/>
  <c r="J231" i="12" a="1"/>
  <c r="J231" i="12" s="1"/>
  <c r="M231" i="12" a="1"/>
  <c r="M231" i="12" s="1"/>
  <c r="N231" i="12" a="1"/>
  <c r="N231" i="12" s="1"/>
  <c r="P231" i="12" a="1"/>
  <c r="P231" i="12" s="1"/>
  <c r="Q231" i="12" a="1"/>
  <c r="Q231" i="12" s="1"/>
  <c r="C232" i="12" a="1"/>
  <c r="C232" i="12" s="1"/>
  <c r="D232" i="12" a="1"/>
  <c r="D232" i="12" s="1"/>
  <c r="E232" i="12" a="1"/>
  <c r="E232" i="12" s="1"/>
  <c r="F232" i="12" a="1"/>
  <c r="F232" i="12" s="1"/>
  <c r="I232" i="12" a="1"/>
  <c r="I232" i="12" s="1"/>
  <c r="J232" i="12" a="1"/>
  <c r="J232" i="12" s="1"/>
  <c r="M232" i="12" a="1"/>
  <c r="M232" i="12" s="1"/>
  <c r="N232" i="12" a="1"/>
  <c r="N232" i="12" s="1"/>
  <c r="P232" i="12" a="1"/>
  <c r="P232" i="12" s="1"/>
  <c r="Q232" i="12" a="1"/>
  <c r="Q232" i="12" s="1"/>
  <c r="C233" i="12" a="1"/>
  <c r="C233" i="12" s="1"/>
  <c r="D233" i="12" a="1"/>
  <c r="D233" i="12" s="1"/>
  <c r="E233" i="12" a="1"/>
  <c r="E233" i="12" s="1"/>
  <c r="F233" i="12" a="1"/>
  <c r="F233" i="12" s="1"/>
  <c r="I233" i="12" a="1"/>
  <c r="I233" i="12" s="1"/>
  <c r="J233" i="12" a="1"/>
  <c r="J233" i="12" s="1"/>
  <c r="M233" i="12" a="1"/>
  <c r="M233" i="12" s="1"/>
  <c r="N233" i="12" a="1"/>
  <c r="N233" i="12" s="1"/>
  <c r="P233" i="12" a="1"/>
  <c r="P233" i="12" s="1"/>
  <c r="Q233" i="12" a="1"/>
  <c r="Q233" i="12" s="1"/>
  <c r="C234" i="12" a="1"/>
  <c r="C234" i="12" s="1"/>
  <c r="D234" i="12" a="1"/>
  <c r="D234" i="12" s="1"/>
  <c r="E234" i="12" a="1"/>
  <c r="E234" i="12" s="1"/>
  <c r="F234" i="12" a="1"/>
  <c r="F234" i="12" s="1"/>
  <c r="I234" i="12" a="1"/>
  <c r="I234" i="12" s="1"/>
  <c r="J234" i="12" a="1"/>
  <c r="J234" i="12" s="1"/>
  <c r="M234" i="12" a="1"/>
  <c r="M234" i="12" s="1"/>
  <c r="N234" i="12" a="1"/>
  <c r="N234" i="12" s="1"/>
  <c r="P234" i="12" a="1"/>
  <c r="P234" i="12" s="1"/>
  <c r="Q234" i="12" a="1"/>
  <c r="Q234" i="12" s="1"/>
  <c r="C235" i="12" a="1"/>
  <c r="C235" i="12" s="1"/>
  <c r="D235" i="12" a="1"/>
  <c r="D235" i="12" s="1"/>
  <c r="E235" i="12" a="1"/>
  <c r="E235" i="12" s="1"/>
  <c r="F235" i="12" a="1"/>
  <c r="F235" i="12" s="1"/>
  <c r="I235" i="12" a="1"/>
  <c r="I235" i="12" s="1"/>
  <c r="J235" i="12" a="1"/>
  <c r="J235" i="12" s="1"/>
  <c r="M235" i="12" a="1"/>
  <c r="M235" i="12" s="1"/>
  <c r="N235" i="12" a="1"/>
  <c r="N235" i="12" s="1"/>
  <c r="P235" i="12" a="1"/>
  <c r="P235" i="12" s="1"/>
  <c r="Q235" i="12" a="1"/>
  <c r="Q235" i="12" s="1"/>
  <c r="C236" i="12" a="1"/>
  <c r="C236" i="12" s="1"/>
  <c r="D236" i="12" a="1"/>
  <c r="D236" i="12" s="1"/>
  <c r="E236" i="12" a="1"/>
  <c r="E236" i="12" s="1"/>
  <c r="F236" i="12" a="1"/>
  <c r="F236" i="12" s="1"/>
  <c r="I236" i="12" a="1"/>
  <c r="I236" i="12" s="1"/>
  <c r="J236" i="12" a="1"/>
  <c r="J236" i="12" s="1"/>
  <c r="M236" i="12" a="1"/>
  <c r="M236" i="12" s="1"/>
  <c r="N236" i="12" a="1"/>
  <c r="N236" i="12" s="1"/>
  <c r="P236" i="12" a="1"/>
  <c r="P236" i="12" s="1"/>
  <c r="Q236" i="12" a="1"/>
  <c r="Q236" i="12" s="1"/>
  <c r="C237" i="12" a="1"/>
  <c r="C237" i="12" s="1"/>
  <c r="D237" i="12" a="1"/>
  <c r="D237" i="12" s="1"/>
  <c r="E237" i="12" a="1"/>
  <c r="E237" i="12" s="1"/>
  <c r="F237" i="12" a="1"/>
  <c r="F237" i="12" s="1"/>
  <c r="I237" i="12" a="1"/>
  <c r="I237" i="12" s="1"/>
  <c r="J237" i="12" a="1"/>
  <c r="J237" i="12" s="1"/>
  <c r="M237" i="12" a="1"/>
  <c r="M237" i="12" s="1"/>
  <c r="N237" i="12" a="1"/>
  <c r="N237" i="12" s="1"/>
  <c r="P237" i="12" a="1"/>
  <c r="P237" i="12" s="1"/>
  <c r="Q237" i="12" a="1"/>
  <c r="Q237" i="12" s="1"/>
  <c r="C238" i="12" a="1"/>
  <c r="C238" i="12" s="1"/>
  <c r="D238" i="12" a="1"/>
  <c r="D238" i="12" s="1"/>
  <c r="E238" i="12" a="1"/>
  <c r="E238" i="12" s="1"/>
  <c r="F238" i="12" a="1"/>
  <c r="F238" i="12" s="1"/>
  <c r="I238" i="12" a="1"/>
  <c r="I238" i="12" s="1"/>
  <c r="J238" i="12" a="1"/>
  <c r="J238" i="12" s="1"/>
  <c r="M238" i="12" a="1"/>
  <c r="M238" i="12" s="1"/>
  <c r="N238" i="12" a="1"/>
  <c r="N238" i="12" s="1"/>
  <c r="P238" i="12" a="1"/>
  <c r="P238" i="12" s="1"/>
  <c r="Q238" i="12" a="1"/>
  <c r="Q238" i="12" s="1"/>
  <c r="C239" i="12" a="1"/>
  <c r="C239" i="12" s="1"/>
  <c r="D239" i="12" a="1"/>
  <c r="D239" i="12" s="1"/>
  <c r="E239" i="12" a="1"/>
  <c r="E239" i="12" s="1"/>
  <c r="F239" i="12" a="1"/>
  <c r="F239" i="12" s="1"/>
  <c r="I239" i="12" a="1"/>
  <c r="I239" i="12" s="1"/>
  <c r="J239" i="12" a="1"/>
  <c r="J239" i="12" s="1"/>
  <c r="M239" i="12" a="1"/>
  <c r="M239" i="12" s="1"/>
  <c r="N239" i="12" a="1"/>
  <c r="N239" i="12" s="1"/>
  <c r="P239" i="12" a="1"/>
  <c r="P239" i="12" s="1"/>
  <c r="Q239" i="12" a="1"/>
  <c r="Q239" i="12" s="1"/>
  <c r="C240" i="12" a="1"/>
  <c r="C240" i="12" s="1"/>
  <c r="D240" i="12" a="1"/>
  <c r="D240" i="12" s="1"/>
  <c r="E240" i="12" a="1"/>
  <c r="E240" i="12" s="1"/>
  <c r="F240" i="12" a="1"/>
  <c r="F240" i="12" s="1"/>
  <c r="I240" i="12" a="1"/>
  <c r="I240" i="12" s="1"/>
  <c r="J240" i="12" a="1"/>
  <c r="J240" i="12" s="1"/>
  <c r="M240" i="12" a="1"/>
  <c r="M240" i="12" s="1"/>
  <c r="N240" i="12" a="1"/>
  <c r="N240" i="12" s="1"/>
  <c r="P240" i="12" a="1"/>
  <c r="P240" i="12" s="1"/>
  <c r="Q240" i="12" a="1"/>
  <c r="Q240" i="12" s="1"/>
  <c r="C241" i="12" a="1"/>
  <c r="C241" i="12" s="1"/>
  <c r="D241" i="12" a="1"/>
  <c r="D241" i="12" s="1"/>
  <c r="E241" i="12" a="1"/>
  <c r="E241" i="12" s="1"/>
  <c r="F241" i="12" a="1"/>
  <c r="F241" i="12" s="1"/>
  <c r="I241" i="12" a="1"/>
  <c r="I241" i="12" s="1"/>
  <c r="J241" i="12" a="1"/>
  <c r="J241" i="12" s="1"/>
  <c r="M241" i="12" a="1"/>
  <c r="M241" i="12" s="1"/>
  <c r="N241" i="12" a="1"/>
  <c r="N241" i="12" s="1"/>
  <c r="P241" i="12" a="1"/>
  <c r="P241" i="12" s="1"/>
  <c r="Q241" i="12" a="1"/>
  <c r="Q241" i="12" s="1"/>
  <c r="C242" i="12" a="1"/>
  <c r="C242" i="12" s="1"/>
  <c r="D242" i="12" a="1"/>
  <c r="D242" i="12" s="1"/>
  <c r="E242" i="12" a="1"/>
  <c r="E242" i="12" s="1"/>
  <c r="F242" i="12" a="1"/>
  <c r="F242" i="12" s="1"/>
  <c r="I242" i="12" a="1"/>
  <c r="I242" i="12" s="1"/>
  <c r="J242" i="12" a="1"/>
  <c r="J242" i="12" s="1"/>
  <c r="M242" i="12" a="1"/>
  <c r="M242" i="12" s="1"/>
  <c r="N242" i="12" a="1"/>
  <c r="N242" i="12" s="1"/>
  <c r="P242" i="12" a="1"/>
  <c r="P242" i="12" s="1"/>
  <c r="Q242" i="12" a="1"/>
  <c r="Q242" i="12" s="1"/>
  <c r="C243" i="12" a="1"/>
  <c r="C243" i="12" s="1"/>
  <c r="D243" i="12" a="1"/>
  <c r="D243" i="12" s="1"/>
  <c r="E243" i="12" a="1"/>
  <c r="E243" i="12" s="1"/>
  <c r="F243" i="12" a="1"/>
  <c r="F243" i="12" s="1"/>
  <c r="I243" i="12" a="1"/>
  <c r="I243" i="12" s="1"/>
  <c r="J243" i="12" a="1"/>
  <c r="J243" i="12" s="1"/>
  <c r="M243" i="12" a="1"/>
  <c r="M243" i="12" s="1"/>
  <c r="N243" i="12" a="1"/>
  <c r="N243" i="12" s="1"/>
  <c r="P243" i="12" a="1"/>
  <c r="P243" i="12" s="1"/>
  <c r="Q243" i="12" a="1"/>
  <c r="Q243" i="12" s="1"/>
  <c r="C244" i="12" a="1"/>
  <c r="C244" i="12" s="1"/>
  <c r="D244" i="12" a="1"/>
  <c r="D244" i="12" s="1"/>
  <c r="E244" i="12" a="1"/>
  <c r="E244" i="12" s="1"/>
  <c r="F244" i="12" a="1"/>
  <c r="F244" i="12" s="1"/>
  <c r="I244" i="12" a="1"/>
  <c r="I244" i="12" s="1"/>
  <c r="J244" i="12" a="1"/>
  <c r="J244" i="12" s="1"/>
  <c r="M244" i="12" a="1"/>
  <c r="M244" i="12" s="1"/>
  <c r="N244" i="12" a="1"/>
  <c r="N244" i="12" s="1"/>
  <c r="P244" i="12" a="1"/>
  <c r="P244" i="12" s="1"/>
  <c r="Q244" i="12" a="1"/>
  <c r="Q244" i="12" s="1"/>
  <c r="C245" i="12" a="1"/>
  <c r="C245" i="12" s="1"/>
  <c r="D245" i="12" a="1"/>
  <c r="D245" i="12" s="1"/>
  <c r="E245" i="12" a="1"/>
  <c r="E245" i="12" s="1"/>
  <c r="F245" i="12" a="1"/>
  <c r="F245" i="12" s="1"/>
  <c r="I245" i="12" a="1"/>
  <c r="I245" i="12" s="1"/>
  <c r="J245" i="12" a="1"/>
  <c r="J245" i="12" s="1"/>
  <c r="M245" i="12" a="1"/>
  <c r="M245" i="12" s="1"/>
  <c r="N245" i="12" a="1"/>
  <c r="N245" i="12" s="1"/>
  <c r="P245" i="12" a="1"/>
  <c r="P245" i="12" s="1"/>
  <c r="Q245" i="12" a="1"/>
  <c r="Q245" i="12" s="1"/>
  <c r="C246" i="12" a="1"/>
  <c r="C246" i="12" s="1"/>
  <c r="D246" i="12" a="1"/>
  <c r="D246" i="12" s="1"/>
  <c r="E246" i="12" a="1"/>
  <c r="E246" i="12" s="1"/>
  <c r="F246" i="12" a="1"/>
  <c r="F246" i="12" s="1"/>
  <c r="I246" i="12" a="1"/>
  <c r="I246" i="12" s="1"/>
  <c r="J246" i="12" a="1"/>
  <c r="J246" i="12" s="1"/>
  <c r="M246" i="12" a="1"/>
  <c r="M246" i="12" s="1"/>
  <c r="N246" i="12" a="1"/>
  <c r="N246" i="12" s="1"/>
  <c r="P246" i="12" a="1"/>
  <c r="P246" i="12" s="1"/>
  <c r="Q246" i="12" a="1"/>
  <c r="Q246" i="12" s="1"/>
  <c r="C247" i="12" a="1"/>
  <c r="C247" i="12" s="1"/>
  <c r="D247" i="12" a="1"/>
  <c r="D247" i="12" s="1"/>
  <c r="E247" i="12" a="1"/>
  <c r="E247" i="12" s="1"/>
  <c r="F247" i="12" a="1"/>
  <c r="F247" i="12" s="1"/>
  <c r="I247" i="12" a="1"/>
  <c r="I247" i="12" s="1"/>
  <c r="J247" i="12" a="1"/>
  <c r="J247" i="12" s="1"/>
  <c r="M247" i="12" a="1"/>
  <c r="M247" i="12" s="1"/>
  <c r="N247" i="12" a="1"/>
  <c r="N247" i="12" s="1"/>
  <c r="P247" i="12" a="1"/>
  <c r="P247" i="12" s="1"/>
  <c r="Q247" i="12" a="1"/>
  <c r="Q247" i="12" s="1"/>
  <c r="C248" i="12" a="1"/>
  <c r="C248" i="12" s="1"/>
  <c r="D248" i="12" a="1"/>
  <c r="D248" i="12" s="1"/>
  <c r="E248" i="12" a="1"/>
  <c r="E248" i="12" s="1"/>
  <c r="F248" i="12" a="1"/>
  <c r="F248" i="12" s="1"/>
  <c r="I248" i="12" a="1"/>
  <c r="I248" i="12" s="1"/>
  <c r="J248" i="12" a="1"/>
  <c r="J248" i="12" s="1"/>
  <c r="M248" i="12" a="1"/>
  <c r="M248" i="12" s="1"/>
  <c r="N248" i="12" a="1"/>
  <c r="N248" i="12" s="1"/>
  <c r="P248" i="12" a="1"/>
  <c r="P248" i="12" s="1"/>
  <c r="Q248" i="12" a="1"/>
  <c r="Q248" i="12" s="1"/>
  <c r="C249" i="12" a="1"/>
  <c r="C249" i="12" s="1"/>
  <c r="D249" i="12" a="1"/>
  <c r="D249" i="12" s="1"/>
  <c r="E249" i="12" a="1"/>
  <c r="E249" i="12" s="1"/>
  <c r="F249" i="12" a="1"/>
  <c r="F249" i="12" s="1"/>
  <c r="I249" i="12" a="1"/>
  <c r="I249" i="12" s="1"/>
  <c r="J249" i="12" a="1"/>
  <c r="J249" i="12" s="1"/>
  <c r="M249" i="12" a="1"/>
  <c r="M249" i="12" s="1"/>
  <c r="N249" i="12" a="1"/>
  <c r="N249" i="12" s="1"/>
  <c r="P249" i="12" a="1"/>
  <c r="P249" i="12" s="1"/>
  <c r="Q249" i="12" a="1"/>
  <c r="Q249" i="12" s="1"/>
  <c r="C250" i="12" a="1"/>
  <c r="C250" i="12" s="1"/>
  <c r="D250" i="12" a="1"/>
  <c r="D250" i="12" s="1"/>
  <c r="E250" i="12" a="1"/>
  <c r="E250" i="12" s="1"/>
  <c r="F250" i="12" a="1"/>
  <c r="F250" i="12" s="1"/>
  <c r="I250" i="12" a="1"/>
  <c r="I250" i="12" s="1"/>
  <c r="J250" i="12" a="1"/>
  <c r="J250" i="12" s="1"/>
  <c r="M250" i="12" a="1"/>
  <c r="M250" i="12" s="1"/>
  <c r="N250" i="12" a="1"/>
  <c r="N250" i="12" s="1"/>
  <c r="P250" i="12" a="1"/>
  <c r="P250" i="12" s="1"/>
  <c r="Q250" i="12" a="1"/>
  <c r="Q250" i="12" s="1"/>
  <c r="Q220" i="12" a="1"/>
  <c r="Q220" i="12" s="1"/>
  <c r="P220" i="12" a="1"/>
  <c r="P220" i="12" s="1"/>
  <c r="N220" i="12" a="1"/>
  <c r="N220" i="12" s="1"/>
  <c r="M220" i="12" a="1"/>
  <c r="M220" i="12" s="1"/>
  <c r="J220" i="12" a="1"/>
  <c r="J220" i="12" s="1"/>
  <c r="I220" i="12" a="1"/>
  <c r="I220" i="12" s="1"/>
  <c r="F220" i="12" a="1"/>
  <c r="F220" i="12" s="1"/>
  <c r="E220" i="12" a="1"/>
  <c r="E220" i="12" s="1"/>
  <c r="D220" i="12" a="1"/>
  <c r="D220" i="12" s="1"/>
  <c r="C220" i="12" a="1"/>
  <c r="C220" i="12" s="1"/>
  <c r="C185" i="12" a="1"/>
  <c r="C185" i="12" s="1"/>
  <c r="D185" i="12" a="1"/>
  <c r="D185" i="12" s="1"/>
  <c r="E185" i="12" a="1"/>
  <c r="E185" i="12" s="1"/>
  <c r="F185" i="12" a="1"/>
  <c r="F185" i="12" s="1"/>
  <c r="I185" i="12" a="1"/>
  <c r="I185" i="12" s="1"/>
  <c r="J185" i="12" a="1"/>
  <c r="J185" i="12" s="1"/>
  <c r="M185" i="12" a="1"/>
  <c r="M185" i="12" s="1"/>
  <c r="N185" i="12" a="1"/>
  <c r="N185" i="12" s="1"/>
  <c r="P185" i="12" a="1"/>
  <c r="P185" i="12" s="1"/>
  <c r="Q185" i="12" a="1"/>
  <c r="Q185" i="12" s="1"/>
  <c r="C186" i="12" a="1"/>
  <c r="C186" i="12" s="1"/>
  <c r="D186" i="12" a="1"/>
  <c r="D186" i="12" s="1"/>
  <c r="E186" i="12" a="1"/>
  <c r="E186" i="12" s="1"/>
  <c r="F186" i="12" a="1"/>
  <c r="F186" i="12" s="1"/>
  <c r="I186" i="12" a="1"/>
  <c r="I186" i="12" s="1"/>
  <c r="J186" i="12" a="1"/>
  <c r="J186" i="12" s="1"/>
  <c r="M186" i="12" a="1"/>
  <c r="M186" i="12" s="1"/>
  <c r="N186" i="12" a="1"/>
  <c r="N186" i="12" s="1"/>
  <c r="P186" i="12" a="1"/>
  <c r="P186" i="12" s="1"/>
  <c r="Q186" i="12" a="1"/>
  <c r="Q186" i="12" s="1"/>
  <c r="C187" i="12" a="1"/>
  <c r="C187" i="12" s="1"/>
  <c r="D187" i="12" a="1"/>
  <c r="D187" i="12" s="1"/>
  <c r="E187" i="12" a="1"/>
  <c r="E187" i="12" s="1"/>
  <c r="F187" i="12" a="1"/>
  <c r="F187" i="12" s="1"/>
  <c r="I187" i="12" a="1"/>
  <c r="I187" i="12" s="1"/>
  <c r="J187" i="12" a="1"/>
  <c r="J187" i="12" s="1"/>
  <c r="M187" i="12" a="1"/>
  <c r="M187" i="12" s="1"/>
  <c r="N187" i="12" a="1"/>
  <c r="N187" i="12" s="1"/>
  <c r="P187" i="12" a="1"/>
  <c r="P187" i="12" s="1"/>
  <c r="Q187" i="12" a="1"/>
  <c r="Q187" i="12" s="1"/>
  <c r="C188" i="12" a="1"/>
  <c r="C188" i="12" s="1"/>
  <c r="D188" i="12" a="1"/>
  <c r="D188" i="12" s="1"/>
  <c r="E188" i="12" a="1"/>
  <c r="E188" i="12" s="1"/>
  <c r="F188" i="12" a="1"/>
  <c r="F188" i="12" s="1"/>
  <c r="I188" i="12" a="1"/>
  <c r="I188" i="12" s="1"/>
  <c r="J188" i="12" a="1"/>
  <c r="J188" i="12" s="1"/>
  <c r="M188" i="12" a="1"/>
  <c r="M188" i="12" s="1"/>
  <c r="N188" i="12" a="1"/>
  <c r="N188" i="12" s="1"/>
  <c r="P188" i="12" a="1"/>
  <c r="P188" i="12" s="1"/>
  <c r="Q188" i="12" a="1"/>
  <c r="Q188" i="12" s="1"/>
  <c r="C189" i="12" a="1"/>
  <c r="C189" i="12" s="1"/>
  <c r="D189" i="12" a="1"/>
  <c r="D189" i="12" s="1"/>
  <c r="E189" i="12" a="1"/>
  <c r="E189" i="12" s="1"/>
  <c r="F189" i="12" a="1"/>
  <c r="F189" i="12" s="1"/>
  <c r="I189" i="12" a="1"/>
  <c r="I189" i="12" s="1"/>
  <c r="J189" i="12" a="1"/>
  <c r="J189" i="12" s="1"/>
  <c r="M189" i="12" a="1"/>
  <c r="M189" i="12" s="1"/>
  <c r="N189" i="12" a="1"/>
  <c r="N189" i="12" s="1"/>
  <c r="P189" i="12" a="1"/>
  <c r="P189" i="12" s="1"/>
  <c r="Q189" i="12" a="1"/>
  <c r="Q189" i="12" s="1"/>
  <c r="C190" i="12" a="1"/>
  <c r="C190" i="12" s="1"/>
  <c r="D190" i="12" a="1"/>
  <c r="D190" i="12" s="1"/>
  <c r="E190" i="12" a="1"/>
  <c r="E190" i="12" s="1"/>
  <c r="F190" i="12" a="1"/>
  <c r="F190" i="12" s="1"/>
  <c r="I190" i="12" a="1"/>
  <c r="I190" i="12" s="1"/>
  <c r="J190" i="12" a="1"/>
  <c r="J190" i="12" s="1"/>
  <c r="M190" i="12" a="1"/>
  <c r="M190" i="12" s="1"/>
  <c r="N190" i="12" a="1"/>
  <c r="N190" i="12" s="1"/>
  <c r="P190" i="12" a="1"/>
  <c r="P190" i="12" s="1"/>
  <c r="Q190" i="12" a="1"/>
  <c r="Q190" i="12" s="1"/>
  <c r="C191" i="12" a="1"/>
  <c r="C191" i="12" s="1"/>
  <c r="D191" i="12" a="1"/>
  <c r="D191" i="12" s="1"/>
  <c r="E191" i="12" a="1"/>
  <c r="E191" i="12" s="1"/>
  <c r="F191" i="12" a="1"/>
  <c r="F191" i="12" s="1"/>
  <c r="I191" i="12" a="1"/>
  <c r="I191" i="12" s="1"/>
  <c r="J191" i="12" a="1"/>
  <c r="J191" i="12" s="1"/>
  <c r="M191" i="12" a="1"/>
  <c r="M191" i="12" s="1"/>
  <c r="N191" i="12" a="1"/>
  <c r="N191" i="12" s="1"/>
  <c r="P191" i="12" a="1"/>
  <c r="P191" i="12" s="1"/>
  <c r="Q191" i="12" a="1"/>
  <c r="Q191" i="12" s="1"/>
  <c r="C192" i="12" a="1"/>
  <c r="C192" i="12" s="1"/>
  <c r="D192" i="12" a="1"/>
  <c r="D192" i="12" s="1"/>
  <c r="E192" i="12" a="1"/>
  <c r="E192" i="12" s="1"/>
  <c r="F192" i="12" a="1"/>
  <c r="F192" i="12" s="1"/>
  <c r="I192" i="12" a="1"/>
  <c r="I192" i="12" s="1"/>
  <c r="J192" i="12" a="1"/>
  <c r="J192" i="12" s="1"/>
  <c r="M192" i="12" a="1"/>
  <c r="M192" i="12" s="1"/>
  <c r="N192" i="12" a="1"/>
  <c r="N192" i="12" s="1"/>
  <c r="P192" i="12" a="1"/>
  <c r="P192" i="12" s="1"/>
  <c r="Q192" i="12" a="1"/>
  <c r="Q192" i="12" s="1"/>
  <c r="C193" i="12" a="1"/>
  <c r="C193" i="12" s="1"/>
  <c r="D193" i="12" a="1"/>
  <c r="D193" i="12" s="1"/>
  <c r="E193" i="12" a="1"/>
  <c r="E193" i="12" s="1"/>
  <c r="F193" i="12" a="1"/>
  <c r="F193" i="12" s="1"/>
  <c r="I193" i="12" a="1"/>
  <c r="I193" i="12" s="1"/>
  <c r="J193" i="12" a="1"/>
  <c r="J193" i="12" s="1"/>
  <c r="M193" i="12" a="1"/>
  <c r="M193" i="12" s="1"/>
  <c r="N193" i="12" a="1"/>
  <c r="N193" i="12" s="1"/>
  <c r="P193" i="12" a="1"/>
  <c r="P193" i="12" s="1"/>
  <c r="Q193" i="12" a="1"/>
  <c r="Q193" i="12" s="1"/>
  <c r="C194" i="12" a="1"/>
  <c r="C194" i="12" s="1"/>
  <c r="D194" i="12" a="1"/>
  <c r="D194" i="12" s="1"/>
  <c r="E194" i="12" a="1"/>
  <c r="E194" i="12" s="1"/>
  <c r="F194" i="12" a="1"/>
  <c r="F194" i="12" s="1"/>
  <c r="I194" i="12" a="1"/>
  <c r="I194" i="12" s="1"/>
  <c r="J194" i="12" a="1"/>
  <c r="J194" i="12" s="1"/>
  <c r="M194" i="12" a="1"/>
  <c r="M194" i="12" s="1"/>
  <c r="N194" i="12" a="1"/>
  <c r="N194" i="12" s="1"/>
  <c r="P194" i="12" a="1"/>
  <c r="P194" i="12" s="1"/>
  <c r="Q194" i="12" a="1"/>
  <c r="Q194" i="12" s="1"/>
  <c r="C195" i="12" a="1"/>
  <c r="C195" i="12" s="1"/>
  <c r="D195" i="12" a="1"/>
  <c r="D195" i="12" s="1"/>
  <c r="E195" i="12" a="1"/>
  <c r="E195" i="12" s="1"/>
  <c r="F195" i="12" a="1"/>
  <c r="F195" i="12" s="1"/>
  <c r="I195" i="12" a="1"/>
  <c r="I195" i="12" s="1"/>
  <c r="J195" i="12" a="1"/>
  <c r="J195" i="12" s="1"/>
  <c r="M195" i="12" a="1"/>
  <c r="M195" i="12" s="1"/>
  <c r="N195" i="12" a="1"/>
  <c r="N195" i="12" s="1"/>
  <c r="P195" i="12" a="1"/>
  <c r="P195" i="12" s="1"/>
  <c r="Q195" i="12" a="1"/>
  <c r="Q195" i="12" s="1"/>
  <c r="C196" i="12" a="1"/>
  <c r="C196" i="12" s="1"/>
  <c r="D196" i="12" a="1"/>
  <c r="D196" i="12" s="1"/>
  <c r="E196" i="12" a="1"/>
  <c r="E196" i="12" s="1"/>
  <c r="F196" i="12" a="1"/>
  <c r="F196" i="12" s="1"/>
  <c r="I196" i="12" a="1"/>
  <c r="I196" i="12" s="1"/>
  <c r="J196" i="12" a="1"/>
  <c r="J196" i="12" s="1"/>
  <c r="M196" i="12" a="1"/>
  <c r="M196" i="12" s="1"/>
  <c r="N196" i="12" a="1"/>
  <c r="N196" i="12" s="1"/>
  <c r="P196" i="12" a="1"/>
  <c r="P196" i="12" s="1"/>
  <c r="Q196" i="12" a="1"/>
  <c r="Q196" i="12" s="1"/>
  <c r="C197" i="12" a="1"/>
  <c r="C197" i="12" s="1"/>
  <c r="D197" i="12" a="1"/>
  <c r="D197" i="12" s="1"/>
  <c r="E197" i="12" a="1"/>
  <c r="E197" i="12" s="1"/>
  <c r="F197" i="12" a="1"/>
  <c r="F197" i="12" s="1"/>
  <c r="I197" i="12" a="1"/>
  <c r="I197" i="12" s="1"/>
  <c r="J197" i="12" a="1"/>
  <c r="J197" i="12" s="1"/>
  <c r="M197" i="12" a="1"/>
  <c r="M197" i="12" s="1"/>
  <c r="N197" i="12" a="1"/>
  <c r="N197" i="12" s="1"/>
  <c r="P197" i="12" a="1"/>
  <c r="P197" i="12" s="1"/>
  <c r="Q197" i="12" a="1"/>
  <c r="Q197" i="12" s="1"/>
  <c r="C198" i="12" a="1"/>
  <c r="C198" i="12" s="1"/>
  <c r="D198" i="12" a="1"/>
  <c r="D198" i="12" s="1"/>
  <c r="E198" i="12" a="1"/>
  <c r="E198" i="12" s="1"/>
  <c r="F198" i="12" a="1"/>
  <c r="F198" i="12" s="1"/>
  <c r="I198" i="12" a="1"/>
  <c r="I198" i="12" s="1"/>
  <c r="J198" i="12" a="1"/>
  <c r="J198" i="12" s="1"/>
  <c r="M198" i="12" a="1"/>
  <c r="M198" i="12" s="1"/>
  <c r="N198" i="12" a="1"/>
  <c r="N198" i="12" s="1"/>
  <c r="P198" i="12" a="1"/>
  <c r="P198" i="12" s="1"/>
  <c r="Q198" i="12" a="1"/>
  <c r="Q198" i="12" s="1"/>
  <c r="C199" i="12" a="1"/>
  <c r="C199" i="12" s="1"/>
  <c r="D199" i="12" a="1"/>
  <c r="D199" i="12" s="1"/>
  <c r="E199" i="12" a="1"/>
  <c r="E199" i="12" s="1"/>
  <c r="F199" i="12" a="1"/>
  <c r="F199" i="12" s="1"/>
  <c r="I199" i="12" a="1"/>
  <c r="I199" i="12" s="1"/>
  <c r="J199" i="12" a="1"/>
  <c r="J199" i="12" s="1"/>
  <c r="M199" i="12" a="1"/>
  <c r="M199" i="12" s="1"/>
  <c r="N199" i="12" a="1"/>
  <c r="N199" i="12" s="1"/>
  <c r="P199" i="12" a="1"/>
  <c r="P199" i="12" s="1"/>
  <c r="Q199" i="12" a="1"/>
  <c r="Q199" i="12" s="1"/>
  <c r="C200" i="12" a="1"/>
  <c r="C200" i="12" s="1"/>
  <c r="D200" i="12" a="1"/>
  <c r="D200" i="12" s="1"/>
  <c r="E200" i="12" a="1"/>
  <c r="E200" i="12" s="1"/>
  <c r="F200" i="12" a="1"/>
  <c r="F200" i="12" s="1"/>
  <c r="I200" i="12" a="1"/>
  <c r="I200" i="12" s="1"/>
  <c r="J200" i="12" a="1"/>
  <c r="J200" i="12" s="1"/>
  <c r="M200" i="12" a="1"/>
  <c r="M200" i="12" s="1"/>
  <c r="N200" i="12" a="1"/>
  <c r="N200" i="12" s="1"/>
  <c r="P200" i="12" a="1"/>
  <c r="P200" i="12" s="1"/>
  <c r="Q200" i="12" a="1"/>
  <c r="Q200" i="12" s="1"/>
  <c r="C201" i="12" a="1"/>
  <c r="C201" i="12" s="1"/>
  <c r="D201" i="12" a="1"/>
  <c r="D201" i="12" s="1"/>
  <c r="E201" i="12" a="1"/>
  <c r="E201" i="12" s="1"/>
  <c r="F201" i="12" a="1"/>
  <c r="F201" i="12" s="1"/>
  <c r="I201" i="12" a="1"/>
  <c r="I201" i="12" s="1"/>
  <c r="J201" i="12" a="1"/>
  <c r="J201" i="12" s="1"/>
  <c r="M201" i="12" a="1"/>
  <c r="M201" i="12" s="1"/>
  <c r="N201" i="12" a="1"/>
  <c r="N201" i="12" s="1"/>
  <c r="P201" i="12" a="1"/>
  <c r="P201" i="12" s="1"/>
  <c r="Q201" i="12" a="1"/>
  <c r="Q201" i="12" s="1"/>
  <c r="C202" i="12" a="1"/>
  <c r="C202" i="12" s="1"/>
  <c r="D202" i="12" a="1"/>
  <c r="D202" i="12" s="1"/>
  <c r="E202" i="12" a="1"/>
  <c r="E202" i="12" s="1"/>
  <c r="F202" i="12" a="1"/>
  <c r="F202" i="12" s="1"/>
  <c r="I202" i="12" a="1"/>
  <c r="I202" i="12" s="1"/>
  <c r="J202" i="12" a="1"/>
  <c r="J202" i="12" s="1"/>
  <c r="M202" i="12" a="1"/>
  <c r="M202" i="12" s="1"/>
  <c r="N202" i="12" a="1"/>
  <c r="N202" i="12" s="1"/>
  <c r="P202" i="12" a="1"/>
  <c r="P202" i="12" s="1"/>
  <c r="Q202" i="12" a="1"/>
  <c r="Q202" i="12" s="1"/>
  <c r="C203" i="12" a="1"/>
  <c r="C203" i="12" s="1"/>
  <c r="D203" i="12" a="1"/>
  <c r="D203" i="12" s="1"/>
  <c r="E203" i="12" a="1"/>
  <c r="E203" i="12" s="1"/>
  <c r="F203" i="12" a="1"/>
  <c r="F203" i="12" s="1"/>
  <c r="I203" i="12" a="1"/>
  <c r="I203" i="12" s="1"/>
  <c r="J203" i="12" a="1"/>
  <c r="J203" i="12" s="1"/>
  <c r="M203" i="12" a="1"/>
  <c r="M203" i="12" s="1"/>
  <c r="N203" i="12" a="1"/>
  <c r="N203" i="12" s="1"/>
  <c r="P203" i="12" a="1"/>
  <c r="P203" i="12" s="1"/>
  <c r="Q203" i="12" a="1"/>
  <c r="Q203" i="12" s="1"/>
  <c r="C204" i="12" a="1"/>
  <c r="C204" i="12" s="1"/>
  <c r="D204" i="12" a="1"/>
  <c r="D204" i="12" s="1"/>
  <c r="E204" i="12" a="1"/>
  <c r="E204" i="12" s="1"/>
  <c r="F204" i="12" a="1"/>
  <c r="F204" i="12" s="1"/>
  <c r="I204" i="12" a="1"/>
  <c r="I204" i="12" s="1"/>
  <c r="J204" i="12" a="1"/>
  <c r="J204" i="12" s="1"/>
  <c r="M204" i="12" a="1"/>
  <c r="M204" i="12" s="1"/>
  <c r="N204" i="12" a="1"/>
  <c r="N204" i="12" s="1"/>
  <c r="P204" i="12" a="1"/>
  <c r="P204" i="12" s="1"/>
  <c r="Q204" i="12" a="1"/>
  <c r="Q204" i="12" s="1"/>
  <c r="C205" i="12" a="1"/>
  <c r="C205" i="12" s="1"/>
  <c r="D205" i="12" a="1"/>
  <c r="D205" i="12" s="1"/>
  <c r="E205" i="12" a="1"/>
  <c r="E205" i="12" s="1"/>
  <c r="F205" i="12" a="1"/>
  <c r="F205" i="12" s="1"/>
  <c r="I205" i="12" a="1"/>
  <c r="I205" i="12" s="1"/>
  <c r="J205" i="12" a="1"/>
  <c r="J205" i="12" s="1"/>
  <c r="M205" i="12" a="1"/>
  <c r="M205" i="12" s="1"/>
  <c r="N205" i="12" a="1"/>
  <c r="N205" i="12" s="1"/>
  <c r="P205" i="12" a="1"/>
  <c r="P205" i="12" s="1"/>
  <c r="Q205" i="12" a="1"/>
  <c r="Q205" i="12" s="1"/>
  <c r="C206" i="12" a="1"/>
  <c r="C206" i="12" s="1"/>
  <c r="D206" i="12" a="1"/>
  <c r="D206" i="12" s="1"/>
  <c r="E206" i="12" a="1"/>
  <c r="E206" i="12" s="1"/>
  <c r="F206" i="12" a="1"/>
  <c r="F206" i="12" s="1"/>
  <c r="I206" i="12" a="1"/>
  <c r="I206" i="12" s="1"/>
  <c r="J206" i="12" a="1"/>
  <c r="J206" i="12" s="1"/>
  <c r="M206" i="12" a="1"/>
  <c r="M206" i="12" s="1"/>
  <c r="N206" i="12" a="1"/>
  <c r="N206" i="12" s="1"/>
  <c r="P206" i="12" a="1"/>
  <c r="P206" i="12" s="1"/>
  <c r="Q206" i="12" a="1"/>
  <c r="Q206" i="12" s="1"/>
  <c r="C207" i="12" a="1"/>
  <c r="C207" i="12" s="1"/>
  <c r="D207" i="12" a="1"/>
  <c r="D207" i="12" s="1"/>
  <c r="E207" i="12" a="1"/>
  <c r="E207" i="12" s="1"/>
  <c r="F207" i="12" a="1"/>
  <c r="F207" i="12" s="1"/>
  <c r="I207" i="12" a="1"/>
  <c r="I207" i="12" s="1"/>
  <c r="J207" i="12" a="1"/>
  <c r="J207" i="12" s="1"/>
  <c r="M207" i="12" a="1"/>
  <c r="M207" i="12" s="1"/>
  <c r="N207" i="12" a="1"/>
  <c r="N207" i="12" s="1"/>
  <c r="P207" i="12" a="1"/>
  <c r="P207" i="12" s="1"/>
  <c r="Q207" i="12" a="1"/>
  <c r="Q207" i="12" s="1"/>
  <c r="C208" i="12" a="1"/>
  <c r="C208" i="12" s="1"/>
  <c r="D208" i="12" a="1"/>
  <c r="D208" i="12" s="1"/>
  <c r="E208" i="12" a="1"/>
  <c r="E208" i="12" s="1"/>
  <c r="F208" i="12" a="1"/>
  <c r="F208" i="12" s="1"/>
  <c r="I208" i="12" a="1"/>
  <c r="I208" i="12" s="1"/>
  <c r="J208" i="12" a="1"/>
  <c r="J208" i="12" s="1"/>
  <c r="M208" i="12" a="1"/>
  <c r="M208" i="12" s="1"/>
  <c r="N208" i="12" a="1"/>
  <c r="N208" i="12" s="1"/>
  <c r="P208" i="12" a="1"/>
  <c r="P208" i="12" s="1"/>
  <c r="Q208" i="12" a="1"/>
  <c r="Q208" i="12" s="1"/>
  <c r="C209" i="12" a="1"/>
  <c r="C209" i="12" s="1"/>
  <c r="D209" i="12" a="1"/>
  <c r="D209" i="12" s="1"/>
  <c r="E209" i="12" a="1"/>
  <c r="E209" i="12" s="1"/>
  <c r="F209" i="12" a="1"/>
  <c r="F209" i="12" s="1"/>
  <c r="I209" i="12" a="1"/>
  <c r="I209" i="12" s="1"/>
  <c r="J209" i="12" a="1"/>
  <c r="J209" i="12" s="1"/>
  <c r="M209" i="12" a="1"/>
  <c r="M209" i="12" s="1"/>
  <c r="N209" i="12" a="1"/>
  <c r="N209" i="12" s="1"/>
  <c r="P209" i="12" a="1"/>
  <c r="P209" i="12" s="1"/>
  <c r="Q209" i="12" a="1"/>
  <c r="Q209" i="12" s="1"/>
  <c r="C210" i="12" a="1"/>
  <c r="C210" i="12" s="1"/>
  <c r="D210" i="12" a="1"/>
  <c r="D210" i="12" s="1"/>
  <c r="E210" i="12" a="1"/>
  <c r="E210" i="12" s="1"/>
  <c r="F210" i="12" a="1"/>
  <c r="F210" i="12" s="1"/>
  <c r="I210" i="12" a="1"/>
  <c r="I210" i="12" s="1"/>
  <c r="J210" i="12" a="1"/>
  <c r="J210" i="12" s="1"/>
  <c r="M210" i="12" a="1"/>
  <c r="M210" i="12" s="1"/>
  <c r="N210" i="12" a="1"/>
  <c r="N210" i="12" s="1"/>
  <c r="P210" i="12" a="1"/>
  <c r="P210" i="12" s="1"/>
  <c r="Q210" i="12" a="1"/>
  <c r="Q210" i="12" s="1"/>
  <c r="C211" i="12" a="1"/>
  <c r="C211" i="12" s="1"/>
  <c r="D211" i="12" a="1"/>
  <c r="D211" i="12" s="1"/>
  <c r="E211" i="12" a="1"/>
  <c r="E211" i="12" s="1"/>
  <c r="F211" i="12" a="1"/>
  <c r="F211" i="12" s="1"/>
  <c r="I211" i="12" a="1"/>
  <c r="I211" i="12" s="1"/>
  <c r="J211" i="12" a="1"/>
  <c r="J211" i="12" s="1"/>
  <c r="M211" i="12" a="1"/>
  <c r="M211" i="12" s="1"/>
  <c r="N211" i="12" a="1"/>
  <c r="N211" i="12" s="1"/>
  <c r="P211" i="12" a="1"/>
  <c r="P211" i="12" s="1"/>
  <c r="Q211" i="12" a="1"/>
  <c r="Q211" i="12" s="1"/>
  <c r="C212" i="12" a="1"/>
  <c r="C212" i="12" s="1"/>
  <c r="D212" i="12" a="1"/>
  <c r="D212" i="12" s="1"/>
  <c r="E212" i="12" a="1"/>
  <c r="E212" i="12" s="1"/>
  <c r="F212" i="12" a="1"/>
  <c r="F212" i="12" s="1"/>
  <c r="I212" i="12" a="1"/>
  <c r="I212" i="12" s="1"/>
  <c r="J212" i="12" a="1"/>
  <c r="J212" i="12" s="1"/>
  <c r="M212" i="12" a="1"/>
  <c r="M212" i="12" s="1"/>
  <c r="N212" i="12" a="1"/>
  <c r="N212" i="12" s="1"/>
  <c r="P212" i="12" a="1"/>
  <c r="P212" i="12" s="1"/>
  <c r="Q212" i="12" a="1"/>
  <c r="Q212" i="12" s="1"/>
  <c r="C213" i="12" a="1"/>
  <c r="C213" i="12" s="1"/>
  <c r="D213" i="12" a="1"/>
  <c r="D213" i="12" s="1"/>
  <c r="E213" i="12" a="1"/>
  <c r="E213" i="12" s="1"/>
  <c r="F213" i="12" a="1"/>
  <c r="F213" i="12" s="1"/>
  <c r="I213" i="12" a="1"/>
  <c r="I213" i="12" s="1"/>
  <c r="J213" i="12" a="1"/>
  <c r="J213" i="12" s="1"/>
  <c r="M213" i="12" a="1"/>
  <c r="M213" i="12" s="1"/>
  <c r="N213" i="12" a="1"/>
  <c r="N213" i="12" s="1"/>
  <c r="P213" i="12" a="1"/>
  <c r="P213" i="12" s="1"/>
  <c r="Q213" i="12" a="1"/>
  <c r="Q213" i="12" s="1"/>
  <c r="C214" i="12" a="1"/>
  <c r="C214" i="12" s="1"/>
  <c r="D214" i="12" a="1"/>
  <c r="D214" i="12" s="1"/>
  <c r="E214" i="12" a="1"/>
  <c r="E214" i="12" s="1"/>
  <c r="F214" i="12" a="1"/>
  <c r="F214" i="12" s="1"/>
  <c r="I214" i="12" a="1"/>
  <c r="I214" i="12" s="1"/>
  <c r="J214" i="12" a="1"/>
  <c r="J214" i="12" s="1"/>
  <c r="M214" i="12" a="1"/>
  <c r="M214" i="12" s="1"/>
  <c r="N214" i="12" a="1"/>
  <c r="N214" i="12" s="1"/>
  <c r="P214" i="12" a="1"/>
  <c r="P214" i="12" s="1"/>
  <c r="Q214" i="12" a="1"/>
  <c r="Q214" i="12" s="1"/>
  <c r="Q184" i="12" a="1"/>
  <c r="Q184" i="12" s="1"/>
  <c r="P184" i="12" a="1"/>
  <c r="P184" i="12" s="1"/>
  <c r="N184" i="12" a="1"/>
  <c r="N184" i="12" s="1"/>
  <c r="M184" i="12" a="1"/>
  <c r="M184" i="12" s="1"/>
  <c r="J184" i="12" a="1"/>
  <c r="J184" i="12" s="1"/>
  <c r="I184" i="12" a="1"/>
  <c r="I184" i="12" s="1"/>
  <c r="F184" i="12" a="1"/>
  <c r="F184" i="12" s="1"/>
  <c r="E184" i="12" a="1"/>
  <c r="E184" i="12" s="1"/>
  <c r="D184" i="12" a="1"/>
  <c r="D184" i="12" s="1"/>
  <c r="C184" i="12" a="1"/>
  <c r="C184" i="12" s="1"/>
  <c r="C150" i="12" a="1"/>
  <c r="C150" i="12" s="1"/>
  <c r="D150" i="12" a="1"/>
  <c r="D150" i="12" s="1"/>
  <c r="E150" i="12" a="1"/>
  <c r="E150" i="12" s="1"/>
  <c r="F150" i="12" a="1"/>
  <c r="F150" i="12" s="1"/>
  <c r="I150" i="12" a="1"/>
  <c r="I150" i="12" s="1"/>
  <c r="J150" i="12" a="1"/>
  <c r="J150" i="12" s="1"/>
  <c r="M150" i="12" a="1"/>
  <c r="M150" i="12" s="1"/>
  <c r="N150" i="12" a="1"/>
  <c r="N150" i="12" s="1"/>
  <c r="P150" i="12" a="1"/>
  <c r="P150" i="12" s="1"/>
  <c r="Q150" i="12" a="1"/>
  <c r="Q150" i="12" s="1"/>
  <c r="C151" i="12" a="1"/>
  <c r="C151" i="12" s="1"/>
  <c r="D151" i="12" a="1"/>
  <c r="D151" i="12" s="1"/>
  <c r="E151" i="12" a="1"/>
  <c r="E151" i="12" s="1"/>
  <c r="F151" i="12" a="1"/>
  <c r="F151" i="12" s="1"/>
  <c r="I151" i="12" a="1"/>
  <c r="I151" i="12" s="1"/>
  <c r="J151" i="12" a="1"/>
  <c r="J151" i="12" s="1"/>
  <c r="M151" i="12" a="1"/>
  <c r="M151" i="12" s="1"/>
  <c r="N151" i="12" a="1"/>
  <c r="N151" i="12" s="1"/>
  <c r="P151" i="12" a="1"/>
  <c r="P151" i="12" s="1"/>
  <c r="Q151" i="12" a="1"/>
  <c r="Q151" i="12" s="1"/>
  <c r="C152" i="12" a="1"/>
  <c r="C152" i="12" s="1"/>
  <c r="D152" i="12" a="1"/>
  <c r="D152" i="12" s="1"/>
  <c r="E152" i="12" a="1"/>
  <c r="E152" i="12" s="1"/>
  <c r="F152" i="12" a="1"/>
  <c r="F152" i="12" s="1"/>
  <c r="I152" i="12" a="1"/>
  <c r="I152" i="12" s="1"/>
  <c r="J152" i="12" a="1"/>
  <c r="J152" i="12" s="1"/>
  <c r="M152" i="12" a="1"/>
  <c r="M152" i="12" s="1"/>
  <c r="N152" i="12" a="1"/>
  <c r="N152" i="12" s="1"/>
  <c r="P152" i="12" a="1"/>
  <c r="P152" i="12" s="1"/>
  <c r="Q152" i="12" a="1"/>
  <c r="Q152" i="12" s="1"/>
  <c r="C153" i="12" a="1"/>
  <c r="C153" i="12" s="1"/>
  <c r="D153" i="12" a="1"/>
  <c r="D153" i="12" s="1"/>
  <c r="E153" i="12" a="1"/>
  <c r="E153" i="12" s="1"/>
  <c r="F153" i="12" a="1"/>
  <c r="F153" i="12" s="1"/>
  <c r="I153" i="12" a="1"/>
  <c r="I153" i="12" s="1"/>
  <c r="J153" i="12" a="1"/>
  <c r="J153" i="12" s="1"/>
  <c r="M153" i="12" a="1"/>
  <c r="M153" i="12" s="1"/>
  <c r="N153" i="12" a="1"/>
  <c r="N153" i="12" s="1"/>
  <c r="P153" i="12" a="1"/>
  <c r="P153" i="12" s="1"/>
  <c r="Q153" i="12" a="1"/>
  <c r="Q153" i="12" s="1"/>
  <c r="C154" i="12" a="1"/>
  <c r="C154" i="12" s="1"/>
  <c r="D154" i="12" a="1"/>
  <c r="D154" i="12" s="1"/>
  <c r="E154" i="12" a="1"/>
  <c r="E154" i="12" s="1"/>
  <c r="F154" i="12" a="1"/>
  <c r="F154" i="12" s="1"/>
  <c r="I154" i="12" a="1"/>
  <c r="I154" i="12" s="1"/>
  <c r="J154" i="12" a="1"/>
  <c r="J154" i="12" s="1"/>
  <c r="M154" i="12" a="1"/>
  <c r="M154" i="12" s="1"/>
  <c r="N154" i="12" a="1"/>
  <c r="N154" i="12" s="1"/>
  <c r="P154" i="12" a="1"/>
  <c r="P154" i="12" s="1"/>
  <c r="Q154" i="12" a="1"/>
  <c r="Q154" i="12" s="1"/>
  <c r="C155" i="12" a="1"/>
  <c r="C155" i="12" s="1"/>
  <c r="D155" i="12" a="1"/>
  <c r="D155" i="12" s="1"/>
  <c r="E155" i="12" a="1"/>
  <c r="E155" i="12" s="1"/>
  <c r="F155" i="12" a="1"/>
  <c r="F155" i="12" s="1"/>
  <c r="I155" i="12" a="1"/>
  <c r="I155" i="12" s="1"/>
  <c r="J155" i="12" a="1"/>
  <c r="J155" i="12" s="1"/>
  <c r="M155" i="12" a="1"/>
  <c r="M155" i="12" s="1"/>
  <c r="N155" i="12" a="1"/>
  <c r="N155" i="12" s="1"/>
  <c r="P155" i="12" a="1"/>
  <c r="P155" i="12" s="1"/>
  <c r="Q155" i="12" a="1"/>
  <c r="Q155" i="12" s="1"/>
  <c r="C156" i="12" a="1"/>
  <c r="C156" i="12" s="1"/>
  <c r="D156" i="12" a="1"/>
  <c r="D156" i="12" s="1"/>
  <c r="E156" i="12" a="1"/>
  <c r="E156" i="12" s="1"/>
  <c r="F156" i="12" a="1"/>
  <c r="F156" i="12" s="1"/>
  <c r="I156" i="12" a="1"/>
  <c r="I156" i="12" s="1"/>
  <c r="J156" i="12" a="1"/>
  <c r="J156" i="12" s="1"/>
  <c r="M156" i="12" a="1"/>
  <c r="M156" i="12" s="1"/>
  <c r="N156" i="12" a="1"/>
  <c r="N156" i="12" s="1"/>
  <c r="P156" i="12" a="1"/>
  <c r="P156" i="12" s="1"/>
  <c r="Q156" i="12" a="1"/>
  <c r="Q156" i="12" s="1"/>
  <c r="C157" i="12" a="1"/>
  <c r="C157" i="12" s="1"/>
  <c r="D157" i="12" a="1"/>
  <c r="D157" i="12" s="1"/>
  <c r="E157" i="12" a="1"/>
  <c r="E157" i="12" s="1"/>
  <c r="F157" i="12" a="1"/>
  <c r="F157" i="12" s="1"/>
  <c r="I157" i="12" a="1"/>
  <c r="I157" i="12" s="1"/>
  <c r="J157" i="12" a="1"/>
  <c r="J157" i="12" s="1"/>
  <c r="M157" i="12" a="1"/>
  <c r="M157" i="12" s="1"/>
  <c r="N157" i="12" a="1"/>
  <c r="N157" i="12" s="1"/>
  <c r="P157" i="12" a="1"/>
  <c r="P157" i="12" s="1"/>
  <c r="Q157" i="12" a="1"/>
  <c r="Q157" i="12" s="1"/>
  <c r="C158" i="12" a="1"/>
  <c r="C158" i="12" s="1"/>
  <c r="D158" i="12" a="1"/>
  <c r="D158" i="12" s="1"/>
  <c r="E158" i="12" a="1"/>
  <c r="E158" i="12" s="1"/>
  <c r="F158" i="12" a="1"/>
  <c r="F158" i="12" s="1"/>
  <c r="I158" i="12" a="1"/>
  <c r="I158" i="12" s="1"/>
  <c r="J158" i="12" a="1"/>
  <c r="J158" i="12" s="1"/>
  <c r="M158" i="12" a="1"/>
  <c r="M158" i="12" s="1"/>
  <c r="N158" i="12" a="1"/>
  <c r="N158" i="12" s="1"/>
  <c r="P158" i="12" a="1"/>
  <c r="P158" i="12" s="1"/>
  <c r="Q158" i="12" a="1"/>
  <c r="Q158" i="12" s="1"/>
  <c r="C159" i="12" a="1"/>
  <c r="C159" i="12" s="1"/>
  <c r="D159" i="12" a="1"/>
  <c r="D159" i="12" s="1"/>
  <c r="E159" i="12" a="1"/>
  <c r="E159" i="12" s="1"/>
  <c r="F159" i="12" a="1"/>
  <c r="F159" i="12" s="1"/>
  <c r="I159" i="12" a="1"/>
  <c r="I159" i="12" s="1"/>
  <c r="J159" i="12" a="1"/>
  <c r="J159" i="12" s="1"/>
  <c r="M159" i="12" a="1"/>
  <c r="M159" i="12" s="1"/>
  <c r="N159" i="12" a="1"/>
  <c r="N159" i="12" s="1"/>
  <c r="P159" i="12" a="1"/>
  <c r="P159" i="12" s="1"/>
  <c r="Q159" i="12" a="1"/>
  <c r="Q159" i="12" s="1"/>
  <c r="C160" i="12" a="1"/>
  <c r="C160" i="12" s="1"/>
  <c r="D160" i="12" a="1"/>
  <c r="D160" i="12" s="1"/>
  <c r="E160" i="12" a="1"/>
  <c r="E160" i="12" s="1"/>
  <c r="F160" i="12" a="1"/>
  <c r="F160" i="12" s="1"/>
  <c r="I160" i="12" a="1"/>
  <c r="I160" i="12" s="1"/>
  <c r="J160" i="12" a="1"/>
  <c r="J160" i="12" s="1"/>
  <c r="M160" i="12" a="1"/>
  <c r="M160" i="12" s="1"/>
  <c r="N160" i="12" a="1"/>
  <c r="N160" i="12" s="1"/>
  <c r="P160" i="12" a="1"/>
  <c r="P160" i="12" s="1"/>
  <c r="Q160" i="12" a="1"/>
  <c r="Q160" i="12" s="1"/>
  <c r="C161" i="12" a="1"/>
  <c r="C161" i="12" s="1"/>
  <c r="D161" i="12" a="1"/>
  <c r="D161" i="12" s="1"/>
  <c r="E161" i="12" a="1"/>
  <c r="E161" i="12" s="1"/>
  <c r="F161" i="12" a="1"/>
  <c r="F161" i="12" s="1"/>
  <c r="I161" i="12" a="1"/>
  <c r="I161" i="12" s="1"/>
  <c r="J161" i="12" a="1"/>
  <c r="J161" i="12" s="1"/>
  <c r="M161" i="12" a="1"/>
  <c r="M161" i="12" s="1"/>
  <c r="N161" i="12" a="1"/>
  <c r="N161" i="12" s="1"/>
  <c r="P161" i="12" a="1"/>
  <c r="P161" i="12" s="1"/>
  <c r="Q161" i="12" a="1"/>
  <c r="Q161" i="12" s="1"/>
  <c r="C162" i="12" a="1"/>
  <c r="C162" i="12" s="1"/>
  <c r="D162" i="12" a="1"/>
  <c r="D162" i="12" s="1"/>
  <c r="E162" i="12" a="1"/>
  <c r="E162" i="12" s="1"/>
  <c r="F162" i="12" a="1"/>
  <c r="F162" i="12" s="1"/>
  <c r="I162" i="12" a="1"/>
  <c r="I162" i="12" s="1"/>
  <c r="J162" i="12" a="1"/>
  <c r="J162" i="12" s="1"/>
  <c r="M162" i="12" a="1"/>
  <c r="M162" i="12" s="1"/>
  <c r="N162" i="12" a="1"/>
  <c r="N162" i="12" s="1"/>
  <c r="P162" i="12" a="1"/>
  <c r="P162" i="12" s="1"/>
  <c r="Q162" i="12" a="1"/>
  <c r="Q162" i="12" s="1"/>
  <c r="C163" i="12" a="1"/>
  <c r="C163" i="12" s="1"/>
  <c r="D163" i="12" a="1"/>
  <c r="D163" i="12" s="1"/>
  <c r="E163" i="12" a="1"/>
  <c r="E163" i="12" s="1"/>
  <c r="F163" i="12" a="1"/>
  <c r="F163" i="12" s="1"/>
  <c r="I163" i="12" a="1"/>
  <c r="I163" i="12" s="1"/>
  <c r="J163" i="12" a="1"/>
  <c r="J163" i="12" s="1"/>
  <c r="M163" i="12" a="1"/>
  <c r="M163" i="12" s="1"/>
  <c r="N163" i="12" a="1"/>
  <c r="N163" i="12" s="1"/>
  <c r="P163" i="12" a="1"/>
  <c r="P163" i="12" s="1"/>
  <c r="Q163" i="12" a="1"/>
  <c r="Q163" i="12" s="1"/>
  <c r="C164" i="12" a="1"/>
  <c r="C164" i="12" s="1"/>
  <c r="D164" i="12" a="1"/>
  <c r="D164" i="12" s="1"/>
  <c r="E164" i="12" a="1"/>
  <c r="E164" i="12" s="1"/>
  <c r="F164" i="12" a="1"/>
  <c r="F164" i="12" s="1"/>
  <c r="I164" i="12" a="1"/>
  <c r="I164" i="12" s="1"/>
  <c r="J164" i="12" a="1"/>
  <c r="J164" i="12" s="1"/>
  <c r="M164" i="12" a="1"/>
  <c r="M164" i="12" s="1"/>
  <c r="N164" i="12" a="1"/>
  <c r="N164" i="12" s="1"/>
  <c r="P164" i="12" a="1"/>
  <c r="P164" i="12" s="1"/>
  <c r="Q164" i="12" a="1"/>
  <c r="Q164" i="12" s="1"/>
  <c r="C165" i="12" a="1"/>
  <c r="C165" i="12" s="1"/>
  <c r="D165" i="12" a="1"/>
  <c r="D165" i="12" s="1"/>
  <c r="E165" i="12" a="1"/>
  <c r="E165" i="12" s="1"/>
  <c r="F165" i="12" a="1"/>
  <c r="F165" i="12" s="1"/>
  <c r="I165" i="12" a="1"/>
  <c r="I165" i="12" s="1"/>
  <c r="J165" i="12" a="1"/>
  <c r="J165" i="12" s="1"/>
  <c r="M165" i="12" a="1"/>
  <c r="M165" i="12" s="1"/>
  <c r="N165" i="12" a="1"/>
  <c r="N165" i="12" s="1"/>
  <c r="P165" i="12" a="1"/>
  <c r="P165" i="12" s="1"/>
  <c r="Q165" i="12" a="1"/>
  <c r="Q165" i="12" s="1"/>
  <c r="C166" i="12" a="1"/>
  <c r="C166" i="12" s="1"/>
  <c r="D166" i="12" a="1"/>
  <c r="D166" i="12" s="1"/>
  <c r="E166" i="12" a="1"/>
  <c r="E166" i="12" s="1"/>
  <c r="F166" i="12" a="1"/>
  <c r="F166" i="12" s="1"/>
  <c r="I166" i="12" a="1"/>
  <c r="I166" i="12" s="1"/>
  <c r="J166" i="12" a="1"/>
  <c r="J166" i="12" s="1"/>
  <c r="M166" i="12" a="1"/>
  <c r="M166" i="12" s="1"/>
  <c r="N166" i="12" a="1"/>
  <c r="N166" i="12" s="1"/>
  <c r="P166" i="12" a="1"/>
  <c r="P166" i="12" s="1"/>
  <c r="Q166" i="12" a="1"/>
  <c r="Q166" i="12" s="1"/>
  <c r="C167" i="12" a="1"/>
  <c r="C167" i="12" s="1"/>
  <c r="D167" i="12" a="1"/>
  <c r="D167" i="12" s="1"/>
  <c r="E167" i="12" a="1"/>
  <c r="E167" i="12" s="1"/>
  <c r="F167" i="12" a="1"/>
  <c r="F167" i="12" s="1"/>
  <c r="I167" i="12" a="1"/>
  <c r="I167" i="12" s="1"/>
  <c r="J167" i="12" a="1"/>
  <c r="J167" i="12" s="1"/>
  <c r="M167" i="12" a="1"/>
  <c r="M167" i="12" s="1"/>
  <c r="N167" i="12" a="1"/>
  <c r="N167" i="12" s="1"/>
  <c r="P167" i="12" a="1"/>
  <c r="P167" i="12" s="1"/>
  <c r="Q167" i="12" a="1"/>
  <c r="Q167" i="12" s="1"/>
  <c r="C168" i="12" a="1"/>
  <c r="C168" i="12" s="1"/>
  <c r="D168" i="12" a="1"/>
  <c r="D168" i="12" s="1"/>
  <c r="E168" i="12" a="1"/>
  <c r="E168" i="12" s="1"/>
  <c r="F168" i="12" a="1"/>
  <c r="F168" i="12" s="1"/>
  <c r="I168" i="12" a="1"/>
  <c r="I168" i="12" s="1"/>
  <c r="J168" i="12" a="1"/>
  <c r="J168" i="12" s="1"/>
  <c r="M168" i="12" a="1"/>
  <c r="M168" i="12" s="1"/>
  <c r="N168" i="12" a="1"/>
  <c r="N168" i="12" s="1"/>
  <c r="P168" i="12" a="1"/>
  <c r="P168" i="12" s="1"/>
  <c r="Q168" i="12" a="1"/>
  <c r="Q168" i="12" s="1"/>
  <c r="C169" i="12" a="1"/>
  <c r="C169" i="12" s="1"/>
  <c r="D169" i="12" a="1"/>
  <c r="D169" i="12" s="1"/>
  <c r="E169" i="12" a="1"/>
  <c r="E169" i="12" s="1"/>
  <c r="F169" i="12" a="1"/>
  <c r="F169" i="12" s="1"/>
  <c r="I169" i="12" a="1"/>
  <c r="I169" i="12" s="1"/>
  <c r="J169" i="12" a="1"/>
  <c r="J169" i="12" s="1"/>
  <c r="M169" i="12" a="1"/>
  <c r="M169" i="12" s="1"/>
  <c r="N169" i="12" a="1"/>
  <c r="N169" i="12" s="1"/>
  <c r="P169" i="12" a="1"/>
  <c r="P169" i="12" s="1"/>
  <c r="Q169" i="12" a="1"/>
  <c r="Q169" i="12" s="1"/>
  <c r="C170" i="12" a="1"/>
  <c r="C170" i="12" s="1"/>
  <c r="D170" i="12" a="1"/>
  <c r="D170" i="12" s="1"/>
  <c r="E170" i="12" a="1"/>
  <c r="E170" i="12" s="1"/>
  <c r="F170" i="12" a="1"/>
  <c r="F170" i="12" s="1"/>
  <c r="I170" i="12" a="1"/>
  <c r="I170" i="12" s="1"/>
  <c r="J170" i="12" a="1"/>
  <c r="J170" i="12" s="1"/>
  <c r="M170" i="12" a="1"/>
  <c r="M170" i="12" s="1"/>
  <c r="N170" i="12" a="1"/>
  <c r="N170" i="12" s="1"/>
  <c r="P170" i="12" a="1"/>
  <c r="P170" i="12" s="1"/>
  <c r="Q170" i="12" a="1"/>
  <c r="Q170" i="12" s="1"/>
  <c r="C171" i="12" a="1"/>
  <c r="C171" i="12" s="1"/>
  <c r="D171" i="12" a="1"/>
  <c r="D171" i="12" s="1"/>
  <c r="E171" i="12" a="1"/>
  <c r="E171" i="12" s="1"/>
  <c r="F171" i="12" a="1"/>
  <c r="F171" i="12" s="1"/>
  <c r="I171" i="12" a="1"/>
  <c r="I171" i="12" s="1"/>
  <c r="J171" i="12" a="1"/>
  <c r="J171" i="12" s="1"/>
  <c r="M171" i="12" a="1"/>
  <c r="M171" i="12" s="1"/>
  <c r="N171" i="12" a="1"/>
  <c r="N171" i="12" s="1"/>
  <c r="P171" i="12" a="1"/>
  <c r="P171" i="12" s="1"/>
  <c r="Q171" i="12" a="1"/>
  <c r="Q171" i="12" s="1"/>
  <c r="C172" i="12" a="1"/>
  <c r="C172" i="12" s="1"/>
  <c r="D172" i="12" a="1"/>
  <c r="D172" i="12" s="1"/>
  <c r="E172" i="12" a="1"/>
  <c r="E172" i="12" s="1"/>
  <c r="F172" i="12" a="1"/>
  <c r="F172" i="12" s="1"/>
  <c r="I172" i="12" a="1"/>
  <c r="I172" i="12" s="1"/>
  <c r="J172" i="12" a="1"/>
  <c r="J172" i="12" s="1"/>
  <c r="M172" i="12" a="1"/>
  <c r="M172" i="12" s="1"/>
  <c r="N172" i="12" a="1"/>
  <c r="N172" i="12" s="1"/>
  <c r="P172" i="12" a="1"/>
  <c r="P172" i="12" s="1"/>
  <c r="Q172" i="12" a="1"/>
  <c r="Q172" i="12" s="1"/>
  <c r="C173" i="12" a="1"/>
  <c r="C173" i="12" s="1"/>
  <c r="D173" i="12" a="1"/>
  <c r="D173" i="12" s="1"/>
  <c r="E173" i="12" a="1"/>
  <c r="E173" i="12" s="1"/>
  <c r="F173" i="12" a="1"/>
  <c r="F173" i="12" s="1"/>
  <c r="I173" i="12" a="1"/>
  <c r="I173" i="12" s="1"/>
  <c r="J173" i="12" a="1"/>
  <c r="J173" i="12" s="1"/>
  <c r="M173" i="12" a="1"/>
  <c r="M173" i="12" s="1"/>
  <c r="N173" i="12" a="1"/>
  <c r="N173" i="12" s="1"/>
  <c r="P173" i="12" a="1"/>
  <c r="P173" i="12" s="1"/>
  <c r="Q173" i="12" a="1"/>
  <c r="Q173" i="12" s="1"/>
  <c r="C174" i="12" a="1"/>
  <c r="C174" i="12" s="1"/>
  <c r="D174" i="12" a="1"/>
  <c r="D174" i="12" s="1"/>
  <c r="E174" i="12" a="1"/>
  <c r="E174" i="12" s="1"/>
  <c r="F174" i="12" a="1"/>
  <c r="F174" i="12" s="1"/>
  <c r="I174" i="12" a="1"/>
  <c r="I174" i="12" s="1"/>
  <c r="J174" i="12" a="1"/>
  <c r="J174" i="12" s="1"/>
  <c r="M174" i="12" a="1"/>
  <c r="M174" i="12" s="1"/>
  <c r="N174" i="12" a="1"/>
  <c r="N174" i="12" s="1"/>
  <c r="P174" i="12" a="1"/>
  <c r="P174" i="12" s="1"/>
  <c r="Q174" i="12" a="1"/>
  <c r="Q174" i="12" s="1"/>
  <c r="C175" i="12" a="1"/>
  <c r="C175" i="12" s="1"/>
  <c r="D175" i="12" a="1"/>
  <c r="D175" i="12" s="1"/>
  <c r="E175" i="12" a="1"/>
  <c r="E175" i="12" s="1"/>
  <c r="F175" i="12" a="1"/>
  <c r="F175" i="12" s="1"/>
  <c r="I175" i="12" a="1"/>
  <c r="I175" i="12" s="1"/>
  <c r="J175" i="12" a="1"/>
  <c r="J175" i="12" s="1"/>
  <c r="M175" i="12" a="1"/>
  <c r="M175" i="12" s="1"/>
  <c r="N175" i="12" a="1"/>
  <c r="N175" i="12" s="1"/>
  <c r="P175" i="12" a="1"/>
  <c r="P175" i="12" s="1"/>
  <c r="Q175" i="12" a="1"/>
  <c r="Q175" i="12" s="1"/>
  <c r="C176" i="12" a="1"/>
  <c r="C176" i="12" s="1"/>
  <c r="D176" i="12" a="1"/>
  <c r="D176" i="12" s="1"/>
  <c r="E176" i="12" a="1"/>
  <c r="E176" i="12" s="1"/>
  <c r="F176" i="12" a="1"/>
  <c r="F176" i="12" s="1"/>
  <c r="I176" i="12" a="1"/>
  <c r="I176" i="12" s="1"/>
  <c r="J176" i="12" a="1"/>
  <c r="J176" i="12" s="1"/>
  <c r="M176" i="12" a="1"/>
  <c r="M176" i="12" s="1"/>
  <c r="N176" i="12" a="1"/>
  <c r="N176" i="12" s="1"/>
  <c r="P176" i="12" a="1"/>
  <c r="P176" i="12" s="1"/>
  <c r="Q176" i="12" a="1"/>
  <c r="Q176" i="12" s="1"/>
  <c r="C177" i="12" a="1"/>
  <c r="C177" i="12" s="1"/>
  <c r="D177" i="12" a="1"/>
  <c r="D177" i="12" s="1"/>
  <c r="E177" i="12" a="1"/>
  <c r="E177" i="12" s="1"/>
  <c r="F177" i="12" a="1"/>
  <c r="F177" i="12" s="1"/>
  <c r="I177" i="12" a="1"/>
  <c r="I177" i="12" s="1"/>
  <c r="J177" i="12" a="1"/>
  <c r="J177" i="12" s="1"/>
  <c r="M177" i="12" a="1"/>
  <c r="M177" i="12" s="1"/>
  <c r="N177" i="12" a="1"/>
  <c r="N177" i="12" s="1"/>
  <c r="P177" i="12" a="1"/>
  <c r="P177" i="12" s="1"/>
  <c r="Q177" i="12" a="1"/>
  <c r="Q177" i="12" s="1"/>
  <c r="C178" i="12" a="1"/>
  <c r="C178" i="12" s="1"/>
  <c r="D178" i="12" a="1"/>
  <c r="D178" i="12" s="1"/>
  <c r="E178" i="12" a="1"/>
  <c r="E178" i="12" s="1"/>
  <c r="F178" i="12" a="1"/>
  <c r="F178" i="12" s="1"/>
  <c r="I178" i="12" a="1"/>
  <c r="I178" i="12" s="1"/>
  <c r="J178" i="12" a="1"/>
  <c r="J178" i="12" s="1"/>
  <c r="M178" i="12" a="1"/>
  <c r="M178" i="12" s="1"/>
  <c r="N178" i="12" a="1"/>
  <c r="N178" i="12" s="1"/>
  <c r="P178" i="12" a="1"/>
  <c r="P178" i="12" s="1"/>
  <c r="Q178" i="12" a="1"/>
  <c r="Q178" i="12" s="1"/>
  <c r="Q149" i="12" a="1"/>
  <c r="Q149" i="12" s="1"/>
  <c r="P149" i="12" a="1"/>
  <c r="P149" i="12" s="1"/>
  <c r="N149" i="12" a="1"/>
  <c r="N149" i="12" s="1"/>
  <c r="M149" i="12" a="1"/>
  <c r="M149" i="12" s="1"/>
  <c r="J149" i="12" a="1"/>
  <c r="J149" i="12" s="1"/>
  <c r="I149" i="12" a="1"/>
  <c r="I149" i="12" s="1"/>
  <c r="F149" i="12" a="1"/>
  <c r="F149" i="12" s="1"/>
  <c r="E149" i="12" a="1"/>
  <c r="E149" i="12" s="1"/>
  <c r="D149" i="12" a="1"/>
  <c r="D149" i="12" s="1"/>
  <c r="C149" i="12" a="1"/>
  <c r="C149" i="12" s="1"/>
  <c r="M114" i="12" a="1"/>
  <c r="M114" i="12" s="1"/>
  <c r="M115" i="12" a="1"/>
  <c r="M115" i="12" s="1"/>
  <c r="M116" i="12" a="1"/>
  <c r="M116" i="12" s="1"/>
  <c r="M117" i="12" a="1"/>
  <c r="M117" i="12" s="1"/>
  <c r="M118" i="12" a="1"/>
  <c r="M118" i="12" s="1"/>
  <c r="M119" i="12" a="1"/>
  <c r="M119" i="12" s="1"/>
  <c r="M120" i="12" a="1"/>
  <c r="M120" i="12" s="1"/>
  <c r="M121" i="12" a="1"/>
  <c r="M121" i="12" s="1"/>
  <c r="M122" i="12" a="1"/>
  <c r="M122" i="12" s="1"/>
  <c r="M123" i="12" a="1"/>
  <c r="M123" i="12" s="1"/>
  <c r="M124" i="12" a="1"/>
  <c r="M124" i="12" s="1"/>
  <c r="M125" i="12" a="1"/>
  <c r="M125" i="12" s="1"/>
  <c r="M126" i="12" a="1"/>
  <c r="M126" i="12" s="1"/>
  <c r="M127" i="12" a="1"/>
  <c r="M127" i="12" s="1"/>
  <c r="M128" i="12" a="1"/>
  <c r="M128" i="12" s="1"/>
  <c r="M129" i="12" a="1"/>
  <c r="M129" i="12" s="1"/>
  <c r="M130" i="12" a="1"/>
  <c r="M130" i="12" s="1"/>
  <c r="M131" i="12" a="1"/>
  <c r="M131" i="12" s="1"/>
  <c r="M132" i="12" a="1"/>
  <c r="M132" i="12" s="1"/>
  <c r="M133" i="12" a="1"/>
  <c r="M133" i="12" s="1"/>
  <c r="M134" i="12" a="1"/>
  <c r="M134" i="12" s="1"/>
  <c r="M135" i="12" a="1"/>
  <c r="M135" i="12" s="1"/>
  <c r="M136" i="12" a="1"/>
  <c r="M136" i="12" s="1"/>
  <c r="M137" i="12" a="1"/>
  <c r="M137" i="12" s="1"/>
  <c r="M138" i="12" a="1"/>
  <c r="M138" i="12" s="1"/>
  <c r="M139" i="12" a="1"/>
  <c r="M139" i="12" s="1"/>
  <c r="M140" i="12" a="1"/>
  <c r="M140" i="12" s="1"/>
  <c r="M141" i="12" a="1"/>
  <c r="M141" i="12" s="1"/>
  <c r="M142" i="12" a="1"/>
  <c r="M142" i="12" s="1"/>
  <c r="M143" i="12" a="1"/>
  <c r="M143" i="12" s="1"/>
  <c r="M113" i="12" a="1"/>
  <c r="M113" i="12" s="1"/>
  <c r="M79" i="12" a="1"/>
  <c r="M79" i="12" s="1"/>
  <c r="M80" i="12" a="1"/>
  <c r="M80" i="12" s="1"/>
  <c r="M81" i="12" a="1"/>
  <c r="M81" i="12" s="1"/>
  <c r="M82" i="12" a="1"/>
  <c r="M82" i="12" s="1"/>
  <c r="M83" i="12" a="1"/>
  <c r="M83" i="12" s="1"/>
  <c r="M84" i="12" a="1"/>
  <c r="M84" i="12" s="1"/>
  <c r="M85" i="12" a="1"/>
  <c r="M85" i="12" s="1"/>
  <c r="M86" i="12" a="1"/>
  <c r="M86" i="12" s="1"/>
  <c r="M87" i="12" a="1"/>
  <c r="M87" i="12" s="1"/>
  <c r="M88" i="12" a="1"/>
  <c r="M88" i="12" s="1"/>
  <c r="M89" i="12" a="1"/>
  <c r="M89" i="12" s="1"/>
  <c r="M90" i="12" a="1"/>
  <c r="M90" i="12" s="1"/>
  <c r="M91" i="12" a="1"/>
  <c r="M91" i="12" s="1"/>
  <c r="M92" i="12" a="1"/>
  <c r="M92" i="12" s="1"/>
  <c r="M93" i="12" a="1"/>
  <c r="M93" i="12" s="1"/>
  <c r="M94" i="12" a="1"/>
  <c r="M94" i="12" s="1"/>
  <c r="M95" i="12" a="1"/>
  <c r="M95" i="12" s="1"/>
  <c r="M96" i="12" a="1"/>
  <c r="M96" i="12" s="1"/>
  <c r="M97" i="12" a="1"/>
  <c r="M97" i="12" s="1"/>
  <c r="M98" i="12" a="1"/>
  <c r="M98" i="12" s="1"/>
  <c r="M99" i="12" a="1"/>
  <c r="M99" i="12" s="1"/>
  <c r="M100" i="12" a="1"/>
  <c r="M100" i="12" s="1"/>
  <c r="M101" i="12" a="1"/>
  <c r="M101" i="12" s="1"/>
  <c r="M102" i="12" a="1"/>
  <c r="M102" i="12" s="1"/>
  <c r="M103" i="12" a="1"/>
  <c r="M103" i="12" s="1"/>
  <c r="M104" i="12" a="1"/>
  <c r="M104" i="12" s="1"/>
  <c r="M105" i="12" a="1"/>
  <c r="M105" i="12" s="1"/>
  <c r="M106" i="12" a="1"/>
  <c r="M106" i="12" s="1"/>
  <c r="M107" i="12" a="1"/>
  <c r="M107" i="12" s="1"/>
  <c r="M78" i="12" a="1"/>
  <c r="M78" i="12" s="1"/>
  <c r="M43" i="12" a="1"/>
  <c r="M43" i="12" s="1"/>
  <c r="M44" i="12" a="1"/>
  <c r="M44" i="12" s="1"/>
  <c r="M45" i="12" a="1"/>
  <c r="M45" i="12" s="1"/>
  <c r="M46" i="12" a="1"/>
  <c r="M46" i="12" s="1"/>
  <c r="M47" i="12" a="1"/>
  <c r="M47" i="12" s="1"/>
  <c r="M48" i="12" a="1"/>
  <c r="M48" i="12" s="1"/>
  <c r="M49" i="12" a="1"/>
  <c r="M49" i="12" s="1"/>
  <c r="M50" i="12" a="1"/>
  <c r="M50" i="12" s="1"/>
  <c r="M51" i="12" a="1"/>
  <c r="M51" i="12" s="1"/>
  <c r="M52" i="12" a="1"/>
  <c r="M52" i="12" s="1"/>
  <c r="M53" i="12" a="1"/>
  <c r="M53" i="12" s="1"/>
  <c r="M54" i="12" a="1"/>
  <c r="M54" i="12" s="1"/>
  <c r="M55" i="12" a="1"/>
  <c r="M55" i="12" s="1"/>
  <c r="M56" i="12" a="1"/>
  <c r="M56" i="12" s="1"/>
  <c r="M57" i="12" a="1"/>
  <c r="M57" i="12" s="1"/>
  <c r="M58" i="12" a="1"/>
  <c r="M58" i="12" s="1"/>
  <c r="M59" i="12" a="1"/>
  <c r="M59" i="12" s="1"/>
  <c r="M60" i="12" a="1"/>
  <c r="M60" i="12" s="1"/>
  <c r="M61" i="12" a="1"/>
  <c r="M61" i="12" s="1"/>
  <c r="M62" i="12" a="1"/>
  <c r="M62" i="12" s="1"/>
  <c r="M63" i="12" a="1"/>
  <c r="M63" i="12" s="1"/>
  <c r="M64" i="12" a="1"/>
  <c r="M64" i="12" s="1"/>
  <c r="M65" i="12" a="1"/>
  <c r="M65" i="12" s="1"/>
  <c r="M66" i="12" a="1"/>
  <c r="M66" i="12" s="1"/>
  <c r="M67" i="12" a="1"/>
  <c r="M67" i="12" s="1"/>
  <c r="M68" i="12" a="1"/>
  <c r="M68" i="12" s="1"/>
  <c r="M69" i="12" a="1"/>
  <c r="M69" i="12" s="1"/>
  <c r="M70" i="12" a="1"/>
  <c r="M70" i="12" s="1"/>
  <c r="M71" i="12" a="1"/>
  <c r="M71" i="12" s="1"/>
  <c r="M72" i="12" a="1"/>
  <c r="M72" i="12" s="1"/>
  <c r="M42" i="12" a="1"/>
  <c r="M42" i="12" s="1"/>
  <c r="C114" i="12" a="1"/>
  <c r="C114" i="12" s="1"/>
  <c r="D114" i="12" a="1"/>
  <c r="D114" i="12" s="1"/>
  <c r="E114" i="12" a="1"/>
  <c r="E114" i="12" s="1"/>
  <c r="F114" i="12" a="1"/>
  <c r="F114" i="12" s="1"/>
  <c r="I114" i="12" a="1"/>
  <c r="I114" i="12" s="1"/>
  <c r="J114" i="12" a="1"/>
  <c r="J114" i="12" s="1"/>
  <c r="N114" i="12" a="1"/>
  <c r="N114" i="12" s="1"/>
  <c r="P114" i="12" a="1"/>
  <c r="P114" i="12" s="1"/>
  <c r="Q114" i="12" a="1"/>
  <c r="Q114" i="12" s="1"/>
  <c r="C115" i="12" a="1"/>
  <c r="C115" i="12" s="1"/>
  <c r="D115" i="12" a="1"/>
  <c r="D115" i="12" s="1"/>
  <c r="E115" i="12" a="1"/>
  <c r="E115" i="12" s="1"/>
  <c r="F115" i="12" a="1"/>
  <c r="F115" i="12" s="1"/>
  <c r="I115" i="12" a="1"/>
  <c r="I115" i="12" s="1"/>
  <c r="J115" i="12" a="1"/>
  <c r="J115" i="12" s="1"/>
  <c r="N115" i="12" a="1"/>
  <c r="N115" i="12" s="1"/>
  <c r="P115" i="12" a="1"/>
  <c r="P115" i="12" s="1"/>
  <c r="Q115" i="12" a="1"/>
  <c r="Q115" i="12" s="1"/>
  <c r="C116" i="12" a="1"/>
  <c r="C116" i="12" s="1"/>
  <c r="D116" i="12" a="1"/>
  <c r="D116" i="12" s="1"/>
  <c r="E116" i="12" a="1"/>
  <c r="E116" i="12" s="1"/>
  <c r="F116" i="12" a="1"/>
  <c r="F116" i="12" s="1"/>
  <c r="I116" i="12" a="1"/>
  <c r="I116" i="12" s="1"/>
  <c r="J116" i="12" a="1"/>
  <c r="J116" i="12" s="1"/>
  <c r="N116" i="12" a="1"/>
  <c r="N116" i="12" s="1"/>
  <c r="P116" i="12" a="1"/>
  <c r="P116" i="12" s="1"/>
  <c r="Q116" i="12" a="1"/>
  <c r="Q116" i="12" s="1"/>
  <c r="C117" i="12" a="1"/>
  <c r="C117" i="12" s="1"/>
  <c r="D117" i="12" a="1"/>
  <c r="D117" i="12" s="1"/>
  <c r="E117" i="12" a="1"/>
  <c r="E117" i="12" s="1"/>
  <c r="F117" i="12" a="1"/>
  <c r="F117" i="12" s="1"/>
  <c r="I117" i="12" a="1"/>
  <c r="I117" i="12" s="1"/>
  <c r="J117" i="12" a="1"/>
  <c r="J117" i="12" s="1"/>
  <c r="N117" i="12" a="1"/>
  <c r="N117" i="12" s="1"/>
  <c r="P117" i="12" a="1"/>
  <c r="P117" i="12" s="1"/>
  <c r="Q117" i="12" a="1"/>
  <c r="Q117" i="12" s="1"/>
  <c r="C118" i="12" a="1"/>
  <c r="C118" i="12" s="1"/>
  <c r="D118" i="12" a="1"/>
  <c r="D118" i="12" s="1"/>
  <c r="E118" i="12" a="1"/>
  <c r="E118" i="12" s="1"/>
  <c r="F118" i="12" a="1"/>
  <c r="F118" i="12" s="1"/>
  <c r="I118" i="12" a="1"/>
  <c r="I118" i="12" s="1"/>
  <c r="J118" i="12" a="1"/>
  <c r="J118" i="12" s="1"/>
  <c r="N118" i="12" a="1"/>
  <c r="N118" i="12" s="1"/>
  <c r="P118" i="12" a="1"/>
  <c r="P118" i="12" s="1"/>
  <c r="Q118" i="12" a="1"/>
  <c r="Q118" i="12" s="1"/>
  <c r="C119" i="12" a="1"/>
  <c r="C119" i="12" s="1"/>
  <c r="D119" i="12" a="1"/>
  <c r="D119" i="12" s="1"/>
  <c r="E119" i="12" a="1"/>
  <c r="E119" i="12" s="1"/>
  <c r="F119" i="12" a="1"/>
  <c r="F119" i="12" s="1"/>
  <c r="I119" i="12" a="1"/>
  <c r="I119" i="12" s="1"/>
  <c r="J119" i="12" a="1"/>
  <c r="J119" i="12" s="1"/>
  <c r="N119" i="12" a="1"/>
  <c r="N119" i="12" s="1"/>
  <c r="P119" i="12" a="1"/>
  <c r="P119" i="12" s="1"/>
  <c r="Q119" i="12" a="1"/>
  <c r="Q119" i="12" s="1"/>
  <c r="C120" i="12" a="1"/>
  <c r="C120" i="12" s="1"/>
  <c r="D120" i="12" a="1"/>
  <c r="D120" i="12" s="1"/>
  <c r="E120" i="12" a="1"/>
  <c r="E120" i="12" s="1"/>
  <c r="F120" i="12" a="1"/>
  <c r="F120" i="12" s="1"/>
  <c r="I120" i="12" a="1"/>
  <c r="I120" i="12" s="1"/>
  <c r="J120" i="12" a="1"/>
  <c r="J120" i="12" s="1"/>
  <c r="N120" i="12" a="1"/>
  <c r="N120" i="12" s="1"/>
  <c r="P120" i="12" a="1"/>
  <c r="P120" i="12" s="1"/>
  <c r="Q120" i="12" a="1"/>
  <c r="Q120" i="12" s="1"/>
  <c r="C121" i="12" a="1"/>
  <c r="C121" i="12" s="1"/>
  <c r="D121" i="12" a="1"/>
  <c r="D121" i="12" s="1"/>
  <c r="E121" i="12" a="1"/>
  <c r="E121" i="12" s="1"/>
  <c r="F121" i="12" a="1"/>
  <c r="F121" i="12" s="1"/>
  <c r="I121" i="12" a="1"/>
  <c r="I121" i="12" s="1"/>
  <c r="J121" i="12" a="1"/>
  <c r="J121" i="12" s="1"/>
  <c r="N121" i="12" a="1"/>
  <c r="N121" i="12" s="1"/>
  <c r="P121" i="12" a="1"/>
  <c r="P121" i="12" s="1"/>
  <c r="Q121" i="12" a="1"/>
  <c r="Q121" i="12" s="1"/>
  <c r="C122" i="12" a="1"/>
  <c r="C122" i="12" s="1"/>
  <c r="D122" i="12" a="1"/>
  <c r="D122" i="12" s="1"/>
  <c r="E122" i="12" a="1"/>
  <c r="E122" i="12" s="1"/>
  <c r="F122" i="12" a="1"/>
  <c r="F122" i="12" s="1"/>
  <c r="I122" i="12" a="1"/>
  <c r="I122" i="12" s="1"/>
  <c r="J122" i="12" a="1"/>
  <c r="J122" i="12" s="1"/>
  <c r="N122" i="12" a="1"/>
  <c r="N122" i="12" s="1"/>
  <c r="P122" i="12" a="1"/>
  <c r="P122" i="12" s="1"/>
  <c r="Q122" i="12" a="1"/>
  <c r="Q122" i="12" s="1"/>
  <c r="C123" i="12" a="1"/>
  <c r="C123" i="12" s="1"/>
  <c r="D123" i="12" a="1"/>
  <c r="D123" i="12" s="1"/>
  <c r="E123" i="12" a="1"/>
  <c r="E123" i="12" s="1"/>
  <c r="F123" i="12" a="1"/>
  <c r="F123" i="12" s="1"/>
  <c r="I123" i="12" a="1"/>
  <c r="I123" i="12" s="1"/>
  <c r="J123" i="12" a="1"/>
  <c r="J123" i="12" s="1"/>
  <c r="N123" i="12" a="1"/>
  <c r="N123" i="12" s="1"/>
  <c r="P123" i="12" a="1"/>
  <c r="P123" i="12" s="1"/>
  <c r="Q123" i="12" a="1"/>
  <c r="Q123" i="12" s="1"/>
  <c r="C124" i="12" a="1"/>
  <c r="C124" i="12" s="1"/>
  <c r="D124" i="12" a="1"/>
  <c r="D124" i="12" s="1"/>
  <c r="E124" i="12" a="1"/>
  <c r="E124" i="12" s="1"/>
  <c r="F124" i="12" a="1"/>
  <c r="F124" i="12" s="1"/>
  <c r="I124" i="12" a="1"/>
  <c r="I124" i="12" s="1"/>
  <c r="J124" i="12" a="1"/>
  <c r="J124" i="12" s="1"/>
  <c r="N124" i="12" a="1"/>
  <c r="N124" i="12" s="1"/>
  <c r="P124" i="12" a="1"/>
  <c r="P124" i="12" s="1"/>
  <c r="Q124" i="12" a="1"/>
  <c r="Q124" i="12" s="1"/>
  <c r="C125" i="12" a="1"/>
  <c r="C125" i="12" s="1"/>
  <c r="D125" i="12" a="1"/>
  <c r="D125" i="12" s="1"/>
  <c r="E125" i="12" a="1"/>
  <c r="E125" i="12" s="1"/>
  <c r="F125" i="12" a="1"/>
  <c r="F125" i="12" s="1"/>
  <c r="I125" i="12" a="1"/>
  <c r="I125" i="12" s="1"/>
  <c r="J125" i="12" a="1"/>
  <c r="J125" i="12" s="1"/>
  <c r="N125" i="12" a="1"/>
  <c r="N125" i="12" s="1"/>
  <c r="P125" i="12" a="1"/>
  <c r="P125" i="12" s="1"/>
  <c r="Q125" i="12" a="1"/>
  <c r="Q125" i="12" s="1"/>
  <c r="C126" i="12" a="1"/>
  <c r="C126" i="12" s="1"/>
  <c r="D126" i="12" a="1"/>
  <c r="D126" i="12" s="1"/>
  <c r="E126" i="12" a="1"/>
  <c r="E126" i="12" s="1"/>
  <c r="F126" i="12" a="1"/>
  <c r="F126" i="12" s="1"/>
  <c r="I126" i="12" a="1"/>
  <c r="I126" i="12" s="1"/>
  <c r="J126" i="12" a="1"/>
  <c r="J126" i="12" s="1"/>
  <c r="N126" i="12" a="1"/>
  <c r="N126" i="12" s="1"/>
  <c r="P126" i="12" a="1"/>
  <c r="P126" i="12" s="1"/>
  <c r="Q126" i="12" a="1"/>
  <c r="Q126" i="12" s="1"/>
  <c r="C127" i="12" a="1"/>
  <c r="C127" i="12" s="1"/>
  <c r="D127" i="12" a="1"/>
  <c r="D127" i="12" s="1"/>
  <c r="E127" i="12" a="1"/>
  <c r="E127" i="12" s="1"/>
  <c r="F127" i="12" a="1"/>
  <c r="F127" i="12" s="1"/>
  <c r="I127" i="12" a="1"/>
  <c r="I127" i="12" s="1"/>
  <c r="J127" i="12" a="1"/>
  <c r="J127" i="12" s="1"/>
  <c r="N127" i="12" a="1"/>
  <c r="N127" i="12" s="1"/>
  <c r="P127" i="12" a="1"/>
  <c r="P127" i="12" s="1"/>
  <c r="Q127" i="12" a="1"/>
  <c r="Q127" i="12" s="1"/>
  <c r="C128" i="12" a="1"/>
  <c r="C128" i="12" s="1"/>
  <c r="D128" i="12" a="1"/>
  <c r="D128" i="12" s="1"/>
  <c r="E128" i="12" a="1"/>
  <c r="E128" i="12" s="1"/>
  <c r="F128" i="12" a="1"/>
  <c r="F128" i="12" s="1"/>
  <c r="I128" i="12" a="1"/>
  <c r="I128" i="12" s="1"/>
  <c r="J128" i="12" a="1"/>
  <c r="J128" i="12" s="1"/>
  <c r="N128" i="12" a="1"/>
  <c r="N128" i="12" s="1"/>
  <c r="P128" i="12" a="1"/>
  <c r="P128" i="12" s="1"/>
  <c r="Q128" i="12" a="1"/>
  <c r="Q128" i="12" s="1"/>
  <c r="C129" i="12" a="1"/>
  <c r="C129" i="12" s="1"/>
  <c r="D129" i="12" a="1"/>
  <c r="D129" i="12" s="1"/>
  <c r="E129" i="12" a="1"/>
  <c r="E129" i="12" s="1"/>
  <c r="F129" i="12" a="1"/>
  <c r="F129" i="12" s="1"/>
  <c r="I129" i="12" a="1"/>
  <c r="I129" i="12" s="1"/>
  <c r="J129" i="12" a="1"/>
  <c r="J129" i="12" s="1"/>
  <c r="N129" i="12" a="1"/>
  <c r="N129" i="12" s="1"/>
  <c r="P129" i="12" a="1"/>
  <c r="P129" i="12" s="1"/>
  <c r="Q129" i="12" a="1"/>
  <c r="Q129" i="12" s="1"/>
  <c r="C130" i="12" a="1"/>
  <c r="C130" i="12" s="1"/>
  <c r="D130" i="12" a="1"/>
  <c r="D130" i="12" s="1"/>
  <c r="E130" i="12" a="1"/>
  <c r="E130" i="12" s="1"/>
  <c r="F130" i="12" a="1"/>
  <c r="F130" i="12" s="1"/>
  <c r="I130" i="12" a="1"/>
  <c r="I130" i="12" s="1"/>
  <c r="J130" i="12" a="1"/>
  <c r="J130" i="12" s="1"/>
  <c r="N130" i="12" a="1"/>
  <c r="N130" i="12" s="1"/>
  <c r="P130" i="12" a="1"/>
  <c r="P130" i="12" s="1"/>
  <c r="Q130" i="12" a="1"/>
  <c r="Q130" i="12" s="1"/>
  <c r="C131" i="12" a="1"/>
  <c r="C131" i="12" s="1"/>
  <c r="D131" i="12" a="1"/>
  <c r="D131" i="12" s="1"/>
  <c r="E131" i="12" a="1"/>
  <c r="E131" i="12" s="1"/>
  <c r="F131" i="12" a="1"/>
  <c r="F131" i="12" s="1"/>
  <c r="I131" i="12" a="1"/>
  <c r="I131" i="12" s="1"/>
  <c r="J131" i="12" a="1"/>
  <c r="J131" i="12" s="1"/>
  <c r="N131" i="12" a="1"/>
  <c r="N131" i="12" s="1"/>
  <c r="P131" i="12" a="1"/>
  <c r="P131" i="12" s="1"/>
  <c r="Q131" i="12" a="1"/>
  <c r="Q131" i="12" s="1"/>
  <c r="C132" i="12" a="1"/>
  <c r="C132" i="12" s="1"/>
  <c r="D132" i="12" a="1"/>
  <c r="D132" i="12" s="1"/>
  <c r="E132" i="12" a="1"/>
  <c r="E132" i="12" s="1"/>
  <c r="F132" i="12" a="1"/>
  <c r="F132" i="12" s="1"/>
  <c r="I132" i="12" a="1"/>
  <c r="I132" i="12" s="1"/>
  <c r="J132" i="12" a="1"/>
  <c r="J132" i="12" s="1"/>
  <c r="N132" i="12" a="1"/>
  <c r="N132" i="12" s="1"/>
  <c r="P132" i="12" a="1"/>
  <c r="P132" i="12" s="1"/>
  <c r="Q132" i="12" a="1"/>
  <c r="Q132" i="12" s="1"/>
  <c r="C133" i="12" a="1"/>
  <c r="C133" i="12" s="1"/>
  <c r="D133" i="12" a="1"/>
  <c r="D133" i="12" s="1"/>
  <c r="E133" i="12" a="1"/>
  <c r="E133" i="12" s="1"/>
  <c r="F133" i="12" a="1"/>
  <c r="F133" i="12" s="1"/>
  <c r="I133" i="12" a="1"/>
  <c r="I133" i="12" s="1"/>
  <c r="J133" i="12" a="1"/>
  <c r="J133" i="12" s="1"/>
  <c r="N133" i="12" a="1"/>
  <c r="N133" i="12" s="1"/>
  <c r="P133" i="12" a="1"/>
  <c r="P133" i="12" s="1"/>
  <c r="Q133" i="12" a="1"/>
  <c r="Q133" i="12" s="1"/>
  <c r="C134" i="12" a="1"/>
  <c r="C134" i="12" s="1"/>
  <c r="D134" i="12" a="1"/>
  <c r="D134" i="12" s="1"/>
  <c r="E134" i="12" a="1"/>
  <c r="E134" i="12" s="1"/>
  <c r="F134" i="12" a="1"/>
  <c r="F134" i="12" s="1"/>
  <c r="I134" i="12" a="1"/>
  <c r="I134" i="12" s="1"/>
  <c r="J134" i="12" a="1"/>
  <c r="J134" i="12" s="1"/>
  <c r="N134" i="12" a="1"/>
  <c r="N134" i="12" s="1"/>
  <c r="P134" i="12" a="1"/>
  <c r="P134" i="12" s="1"/>
  <c r="Q134" i="12" a="1"/>
  <c r="Q134" i="12" s="1"/>
  <c r="C135" i="12" a="1"/>
  <c r="C135" i="12" s="1"/>
  <c r="D135" i="12" a="1"/>
  <c r="D135" i="12" s="1"/>
  <c r="E135" i="12" a="1"/>
  <c r="E135" i="12" s="1"/>
  <c r="F135" i="12" a="1"/>
  <c r="F135" i="12" s="1"/>
  <c r="I135" i="12" a="1"/>
  <c r="I135" i="12" s="1"/>
  <c r="J135" i="12" a="1"/>
  <c r="J135" i="12" s="1"/>
  <c r="N135" i="12" a="1"/>
  <c r="N135" i="12" s="1"/>
  <c r="P135" i="12" a="1"/>
  <c r="P135" i="12" s="1"/>
  <c r="Q135" i="12" a="1"/>
  <c r="Q135" i="12" s="1"/>
  <c r="C136" i="12" a="1"/>
  <c r="C136" i="12" s="1"/>
  <c r="D136" i="12" a="1"/>
  <c r="D136" i="12" s="1"/>
  <c r="E136" i="12" a="1"/>
  <c r="E136" i="12" s="1"/>
  <c r="F136" i="12" a="1"/>
  <c r="F136" i="12" s="1"/>
  <c r="I136" i="12" a="1"/>
  <c r="I136" i="12" s="1"/>
  <c r="J136" i="12" a="1"/>
  <c r="J136" i="12" s="1"/>
  <c r="N136" i="12" a="1"/>
  <c r="N136" i="12" s="1"/>
  <c r="P136" i="12" a="1"/>
  <c r="P136" i="12" s="1"/>
  <c r="Q136" i="12" a="1"/>
  <c r="Q136" i="12" s="1"/>
  <c r="C137" i="12" a="1"/>
  <c r="C137" i="12" s="1"/>
  <c r="D137" i="12" a="1"/>
  <c r="D137" i="12" s="1"/>
  <c r="E137" i="12" a="1"/>
  <c r="E137" i="12" s="1"/>
  <c r="F137" i="12" a="1"/>
  <c r="F137" i="12" s="1"/>
  <c r="I137" i="12" a="1"/>
  <c r="I137" i="12" s="1"/>
  <c r="J137" i="12" a="1"/>
  <c r="J137" i="12" s="1"/>
  <c r="N137" i="12" a="1"/>
  <c r="N137" i="12" s="1"/>
  <c r="P137" i="12" a="1"/>
  <c r="P137" i="12" s="1"/>
  <c r="Q137" i="12" a="1"/>
  <c r="Q137" i="12" s="1"/>
  <c r="C138" i="12" a="1"/>
  <c r="C138" i="12" s="1"/>
  <c r="D138" i="12" a="1"/>
  <c r="D138" i="12" s="1"/>
  <c r="E138" i="12" a="1"/>
  <c r="E138" i="12" s="1"/>
  <c r="F138" i="12" a="1"/>
  <c r="F138" i="12" s="1"/>
  <c r="I138" i="12" a="1"/>
  <c r="I138" i="12" s="1"/>
  <c r="J138" i="12" a="1"/>
  <c r="J138" i="12" s="1"/>
  <c r="N138" i="12" a="1"/>
  <c r="N138" i="12" s="1"/>
  <c r="P138" i="12" a="1"/>
  <c r="P138" i="12" s="1"/>
  <c r="Q138" i="12" a="1"/>
  <c r="Q138" i="12" s="1"/>
  <c r="C139" i="12" a="1"/>
  <c r="C139" i="12" s="1"/>
  <c r="D139" i="12" a="1"/>
  <c r="D139" i="12" s="1"/>
  <c r="E139" i="12" a="1"/>
  <c r="E139" i="12" s="1"/>
  <c r="F139" i="12" a="1"/>
  <c r="F139" i="12" s="1"/>
  <c r="I139" i="12" a="1"/>
  <c r="I139" i="12" s="1"/>
  <c r="J139" i="12" a="1"/>
  <c r="J139" i="12" s="1"/>
  <c r="N139" i="12" a="1"/>
  <c r="N139" i="12" s="1"/>
  <c r="P139" i="12" a="1"/>
  <c r="P139" i="12" s="1"/>
  <c r="Q139" i="12" a="1"/>
  <c r="Q139" i="12" s="1"/>
  <c r="C140" i="12" a="1"/>
  <c r="C140" i="12" s="1"/>
  <c r="D140" i="12" a="1"/>
  <c r="D140" i="12" s="1"/>
  <c r="E140" i="12" a="1"/>
  <c r="E140" i="12" s="1"/>
  <c r="F140" i="12" a="1"/>
  <c r="F140" i="12" s="1"/>
  <c r="I140" i="12" a="1"/>
  <c r="I140" i="12" s="1"/>
  <c r="J140" i="12" a="1"/>
  <c r="J140" i="12" s="1"/>
  <c r="N140" i="12" a="1"/>
  <c r="N140" i="12" s="1"/>
  <c r="P140" i="12" a="1"/>
  <c r="P140" i="12" s="1"/>
  <c r="Q140" i="12" a="1"/>
  <c r="Q140" i="12" s="1"/>
  <c r="C141" i="12" a="1"/>
  <c r="C141" i="12" s="1"/>
  <c r="D141" i="12" a="1"/>
  <c r="D141" i="12" s="1"/>
  <c r="E141" i="12" a="1"/>
  <c r="E141" i="12" s="1"/>
  <c r="F141" i="12" a="1"/>
  <c r="F141" i="12" s="1"/>
  <c r="I141" i="12" a="1"/>
  <c r="I141" i="12" s="1"/>
  <c r="J141" i="12" a="1"/>
  <c r="J141" i="12" s="1"/>
  <c r="N141" i="12" a="1"/>
  <c r="N141" i="12" s="1"/>
  <c r="P141" i="12" a="1"/>
  <c r="P141" i="12" s="1"/>
  <c r="Q141" i="12" a="1"/>
  <c r="Q141" i="12" s="1"/>
  <c r="C142" i="12" a="1"/>
  <c r="C142" i="12" s="1"/>
  <c r="D142" i="12" a="1"/>
  <c r="D142" i="12" s="1"/>
  <c r="E142" i="12" a="1"/>
  <c r="E142" i="12" s="1"/>
  <c r="F142" i="12" a="1"/>
  <c r="F142" i="12" s="1"/>
  <c r="I142" i="12" a="1"/>
  <c r="I142" i="12" s="1"/>
  <c r="J142" i="12" a="1"/>
  <c r="J142" i="12" s="1"/>
  <c r="N142" i="12" a="1"/>
  <c r="N142" i="12" s="1"/>
  <c r="P142" i="12" a="1"/>
  <c r="P142" i="12" s="1"/>
  <c r="Q142" i="12" a="1"/>
  <c r="Q142" i="12" s="1"/>
  <c r="C143" i="12" a="1"/>
  <c r="C143" i="12" s="1"/>
  <c r="D143" i="12" a="1"/>
  <c r="D143" i="12" s="1"/>
  <c r="E143" i="12" a="1"/>
  <c r="E143" i="12" s="1"/>
  <c r="F143" i="12" a="1"/>
  <c r="F143" i="12" s="1"/>
  <c r="I143" i="12" a="1"/>
  <c r="I143" i="12" s="1"/>
  <c r="J143" i="12" a="1"/>
  <c r="J143" i="12" s="1"/>
  <c r="N143" i="12" a="1"/>
  <c r="N143" i="12" s="1"/>
  <c r="P143" i="12" a="1"/>
  <c r="P143" i="12" s="1"/>
  <c r="Q143" i="12" a="1"/>
  <c r="Q143" i="12" s="1"/>
  <c r="Q113" i="12" a="1"/>
  <c r="Q113" i="12" s="1"/>
  <c r="P113" i="12" a="1"/>
  <c r="P113" i="12" s="1"/>
  <c r="N113" i="12" a="1"/>
  <c r="N113" i="12" s="1"/>
  <c r="J113" i="12" a="1"/>
  <c r="J113" i="12" s="1"/>
  <c r="I113" i="12" a="1"/>
  <c r="I113" i="12" s="1"/>
  <c r="F113" i="12" a="1"/>
  <c r="F113" i="12" s="1"/>
  <c r="E113" i="12" a="1"/>
  <c r="E113" i="12" s="1"/>
  <c r="D113" i="12" a="1"/>
  <c r="D113" i="12" s="1"/>
  <c r="C113" i="12" a="1"/>
  <c r="C113" i="12" s="1"/>
  <c r="C79" i="12" a="1"/>
  <c r="C79" i="12" s="1"/>
  <c r="D79" i="12" a="1"/>
  <c r="D79" i="12" s="1"/>
  <c r="E79" i="12" a="1"/>
  <c r="E79" i="12" s="1"/>
  <c r="F79" i="12" a="1"/>
  <c r="F79" i="12" s="1"/>
  <c r="I79" i="12" a="1"/>
  <c r="I79" i="12" s="1"/>
  <c r="J79" i="12" a="1"/>
  <c r="J79" i="12" s="1"/>
  <c r="N79" i="12" a="1"/>
  <c r="N79" i="12" s="1"/>
  <c r="C80" i="12" a="1"/>
  <c r="C80" i="12" s="1"/>
  <c r="D80" i="12" a="1"/>
  <c r="D80" i="12" s="1"/>
  <c r="E80" i="12" a="1"/>
  <c r="E80" i="12" s="1"/>
  <c r="F80" i="12" a="1"/>
  <c r="F80" i="12" s="1"/>
  <c r="I80" i="12" a="1"/>
  <c r="I80" i="12" s="1"/>
  <c r="J80" i="12" a="1"/>
  <c r="J80" i="12" s="1"/>
  <c r="N80" i="12" a="1"/>
  <c r="N80" i="12" s="1"/>
  <c r="C81" i="12" a="1"/>
  <c r="C81" i="12" s="1"/>
  <c r="D81" i="12" a="1"/>
  <c r="D81" i="12" s="1"/>
  <c r="E81" i="12" a="1"/>
  <c r="E81" i="12" s="1"/>
  <c r="F81" i="12" a="1"/>
  <c r="F81" i="12" s="1"/>
  <c r="I81" i="12" a="1"/>
  <c r="I81" i="12" s="1"/>
  <c r="J81" i="12" a="1"/>
  <c r="J81" i="12" s="1"/>
  <c r="N81" i="12" a="1"/>
  <c r="N81" i="12" s="1"/>
  <c r="C82" i="12" a="1"/>
  <c r="C82" i="12" s="1"/>
  <c r="D82" i="12" a="1"/>
  <c r="D82" i="12" s="1"/>
  <c r="E82" i="12" a="1"/>
  <c r="E82" i="12" s="1"/>
  <c r="F82" i="12" a="1"/>
  <c r="F82" i="12" s="1"/>
  <c r="I82" i="12" a="1"/>
  <c r="I82" i="12" s="1"/>
  <c r="J82" i="12" a="1"/>
  <c r="J82" i="12" s="1"/>
  <c r="N82" i="12" a="1"/>
  <c r="N82" i="12" s="1"/>
  <c r="C83" i="12" a="1"/>
  <c r="C83" i="12" s="1"/>
  <c r="D83" i="12" a="1"/>
  <c r="D83" i="12" s="1"/>
  <c r="E83" i="12" a="1"/>
  <c r="E83" i="12" s="1"/>
  <c r="F83" i="12" a="1"/>
  <c r="F83" i="12" s="1"/>
  <c r="I83" i="12" a="1"/>
  <c r="I83" i="12" s="1"/>
  <c r="J83" i="12" a="1"/>
  <c r="J83" i="12" s="1"/>
  <c r="N83" i="12" a="1"/>
  <c r="N83" i="12" s="1"/>
  <c r="C84" i="12" a="1"/>
  <c r="C84" i="12" s="1"/>
  <c r="D84" i="12" a="1"/>
  <c r="D84" i="12" s="1"/>
  <c r="E84" i="12" a="1"/>
  <c r="E84" i="12" s="1"/>
  <c r="F84" i="12" a="1"/>
  <c r="F84" i="12" s="1"/>
  <c r="I84" i="12" a="1"/>
  <c r="I84" i="12" s="1"/>
  <c r="J84" i="12" a="1"/>
  <c r="J84" i="12" s="1"/>
  <c r="N84" i="12" a="1"/>
  <c r="N84" i="12" s="1"/>
  <c r="C85" i="12" a="1"/>
  <c r="C85" i="12" s="1"/>
  <c r="D85" i="12" a="1"/>
  <c r="D85" i="12" s="1"/>
  <c r="E85" i="12" a="1"/>
  <c r="E85" i="12" s="1"/>
  <c r="F85" i="12" a="1"/>
  <c r="F85" i="12" s="1"/>
  <c r="I85" i="12" a="1"/>
  <c r="I85" i="12" s="1"/>
  <c r="J85" i="12" a="1"/>
  <c r="J85" i="12" s="1"/>
  <c r="N85" i="12" a="1"/>
  <c r="N85" i="12" s="1"/>
  <c r="C86" i="12" a="1"/>
  <c r="C86" i="12" s="1"/>
  <c r="D86" i="12" a="1"/>
  <c r="D86" i="12" s="1"/>
  <c r="E86" i="12" a="1"/>
  <c r="E86" i="12" s="1"/>
  <c r="F86" i="12" a="1"/>
  <c r="F86" i="12" s="1"/>
  <c r="I86" i="12" a="1"/>
  <c r="I86" i="12" s="1"/>
  <c r="J86" i="12" a="1"/>
  <c r="J86" i="12" s="1"/>
  <c r="N86" i="12" a="1"/>
  <c r="N86" i="12" s="1"/>
  <c r="C87" i="12" a="1"/>
  <c r="C87" i="12" s="1"/>
  <c r="D87" i="12" a="1"/>
  <c r="D87" i="12" s="1"/>
  <c r="E87" i="12" a="1"/>
  <c r="E87" i="12" s="1"/>
  <c r="F87" i="12" a="1"/>
  <c r="F87" i="12" s="1"/>
  <c r="I87" i="12" a="1"/>
  <c r="I87" i="12" s="1"/>
  <c r="J87" i="12" a="1"/>
  <c r="J87" i="12" s="1"/>
  <c r="N87" i="12" a="1"/>
  <c r="N87" i="12" s="1"/>
  <c r="C88" i="12" a="1"/>
  <c r="C88" i="12" s="1"/>
  <c r="D88" i="12" a="1"/>
  <c r="D88" i="12" s="1"/>
  <c r="E88" i="12" a="1"/>
  <c r="E88" i="12" s="1"/>
  <c r="F88" i="12" a="1"/>
  <c r="F88" i="12" s="1"/>
  <c r="I88" i="12" a="1"/>
  <c r="I88" i="12" s="1"/>
  <c r="J88" i="12" a="1"/>
  <c r="J88" i="12" s="1"/>
  <c r="N88" i="12" a="1"/>
  <c r="N88" i="12" s="1"/>
  <c r="C89" i="12" a="1"/>
  <c r="C89" i="12" s="1"/>
  <c r="D89" i="12" a="1"/>
  <c r="D89" i="12" s="1"/>
  <c r="E89" i="12" a="1"/>
  <c r="E89" i="12" s="1"/>
  <c r="F89" i="12" a="1"/>
  <c r="F89" i="12" s="1"/>
  <c r="I89" i="12" a="1"/>
  <c r="I89" i="12" s="1"/>
  <c r="J89" i="12" a="1"/>
  <c r="J89" i="12" s="1"/>
  <c r="N89" i="12" a="1"/>
  <c r="N89" i="12" s="1"/>
  <c r="C90" i="12" a="1"/>
  <c r="C90" i="12" s="1"/>
  <c r="D90" i="12" a="1"/>
  <c r="D90" i="12" s="1"/>
  <c r="E90" i="12" a="1"/>
  <c r="E90" i="12" s="1"/>
  <c r="F90" i="12" a="1"/>
  <c r="F90" i="12" s="1"/>
  <c r="I90" i="12" a="1"/>
  <c r="I90" i="12" s="1"/>
  <c r="J90" i="12" a="1"/>
  <c r="J90" i="12" s="1"/>
  <c r="N90" i="12" a="1"/>
  <c r="N90" i="12" s="1"/>
  <c r="C91" i="12" a="1"/>
  <c r="C91" i="12" s="1"/>
  <c r="D91" i="12" a="1"/>
  <c r="D91" i="12" s="1"/>
  <c r="E91" i="12" a="1"/>
  <c r="E91" i="12" s="1"/>
  <c r="F91" i="12" a="1"/>
  <c r="F91" i="12" s="1"/>
  <c r="I91" i="12" a="1"/>
  <c r="I91" i="12" s="1"/>
  <c r="J91" i="12" a="1"/>
  <c r="J91" i="12" s="1"/>
  <c r="N91" i="12" a="1"/>
  <c r="N91" i="12" s="1"/>
  <c r="C92" i="12" a="1"/>
  <c r="C92" i="12" s="1"/>
  <c r="D92" i="12" a="1"/>
  <c r="D92" i="12" s="1"/>
  <c r="E92" i="12" a="1"/>
  <c r="E92" i="12" s="1"/>
  <c r="F92" i="12" a="1"/>
  <c r="F92" i="12" s="1"/>
  <c r="I92" i="12" a="1"/>
  <c r="I92" i="12" s="1"/>
  <c r="J92" i="12" a="1"/>
  <c r="J92" i="12" s="1"/>
  <c r="N92" i="12" a="1"/>
  <c r="N92" i="12" s="1"/>
  <c r="C93" i="12" a="1"/>
  <c r="C93" i="12" s="1"/>
  <c r="D93" i="12" a="1"/>
  <c r="D93" i="12" s="1"/>
  <c r="E93" i="12" a="1"/>
  <c r="E93" i="12" s="1"/>
  <c r="F93" i="12" a="1"/>
  <c r="F93" i="12" s="1"/>
  <c r="I93" i="12" a="1"/>
  <c r="I93" i="12" s="1"/>
  <c r="J93" i="12" a="1"/>
  <c r="J93" i="12" s="1"/>
  <c r="N93" i="12" a="1"/>
  <c r="N93" i="12" s="1"/>
  <c r="C94" i="12" a="1"/>
  <c r="C94" i="12" s="1"/>
  <c r="D94" i="12" a="1"/>
  <c r="D94" i="12" s="1"/>
  <c r="E94" i="12" a="1"/>
  <c r="E94" i="12" s="1"/>
  <c r="F94" i="12" a="1"/>
  <c r="F94" i="12" s="1"/>
  <c r="I94" i="12" a="1"/>
  <c r="I94" i="12" s="1"/>
  <c r="J94" i="12" a="1"/>
  <c r="J94" i="12" s="1"/>
  <c r="N94" i="12" a="1"/>
  <c r="N94" i="12" s="1"/>
  <c r="C95" i="12" a="1"/>
  <c r="C95" i="12" s="1"/>
  <c r="D95" i="12" a="1"/>
  <c r="D95" i="12" s="1"/>
  <c r="E95" i="12" a="1"/>
  <c r="E95" i="12" s="1"/>
  <c r="F95" i="12" a="1"/>
  <c r="F95" i="12" s="1"/>
  <c r="I95" i="12" a="1"/>
  <c r="I95" i="12" s="1"/>
  <c r="J95" i="12" a="1"/>
  <c r="J95" i="12" s="1"/>
  <c r="N95" i="12" a="1"/>
  <c r="N95" i="12" s="1"/>
  <c r="C96" i="12" a="1"/>
  <c r="C96" i="12" s="1"/>
  <c r="D96" i="12" a="1"/>
  <c r="D96" i="12" s="1"/>
  <c r="E96" i="12" a="1"/>
  <c r="E96" i="12" s="1"/>
  <c r="F96" i="12" a="1"/>
  <c r="F96" i="12" s="1"/>
  <c r="I96" i="12" a="1"/>
  <c r="I96" i="12" s="1"/>
  <c r="J96" i="12" a="1"/>
  <c r="J96" i="12" s="1"/>
  <c r="N96" i="12" a="1"/>
  <c r="N96" i="12" s="1"/>
  <c r="C97" i="12" a="1"/>
  <c r="C97" i="12" s="1"/>
  <c r="D97" i="12" a="1"/>
  <c r="D97" i="12" s="1"/>
  <c r="E97" i="12" a="1"/>
  <c r="E97" i="12" s="1"/>
  <c r="F97" i="12" a="1"/>
  <c r="F97" i="12" s="1"/>
  <c r="I97" i="12" a="1"/>
  <c r="I97" i="12" s="1"/>
  <c r="J97" i="12" a="1"/>
  <c r="J97" i="12" s="1"/>
  <c r="N97" i="12" a="1"/>
  <c r="N97" i="12" s="1"/>
  <c r="C98" i="12" a="1"/>
  <c r="C98" i="12" s="1"/>
  <c r="D98" i="12" a="1"/>
  <c r="D98" i="12" s="1"/>
  <c r="E98" i="12" a="1"/>
  <c r="E98" i="12" s="1"/>
  <c r="F98" i="12" a="1"/>
  <c r="F98" i="12" s="1"/>
  <c r="I98" i="12" a="1"/>
  <c r="I98" i="12" s="1"/>
  <c r="J98" i="12" a="1"/>
  <c r="J98" i="12" s="1"/>
  <c r="N98" i="12" a="1"/>
  <c r="N98" i="12" s="1"/>
  <c r="C99" i="12" a="1"/>
  <c r="C99" i="12" s="1"/>
  <c r="D99" i="12" a="1"/>
  <c r="D99" i="12" s="1"/>
  <c r="E99" i="12" a="1"/>
  <c r="E99" i="12" s="1"/>
  <c r="F99" i="12" a="1"/>
  <c r="F99" i="12" s="1"/>
  <c r="I99" i="12" a="1"/>
  <c r="I99" i="12" s="1"/>
  <c r="J99" i="12" a="1"/>
  <c r="J99" i="12" s="1"/>
  <c r="N99" i="12" a="1"/>
  <c r="N99" i="12" s="1"/>
  <c r="C100" i="12" a="1"/>
  <c r="C100" i="12" s="1"/>
  <c r="D100" i="12" a="1"/>
  <c r="D100" i="12" s="1"/>
  <c r="E100" i="12" a="1"/>
  <c r="E100" i="12" s="1"/>
  <c r="F100" i="12" a="1"/>
  <c r="F100" i="12" s="1"/>
  <c r="I100" i="12" a="1"/>
  <c r="I100" i="12" s="1"/>
  <c r="J100" i="12" a="1"/>
  <c r="J100" i="12" s="1"/>
  <c r="N100" i="12" a="1"/>
  <c r="N100" i="12" s="1"/>
  <c r="C101" i="12" a="1"/>
  <c r="C101" i="12" s="1"/>
  <c r="D101" i="12" a="1"/>
  <c r="D101" i="12" s="1"/>
  <c r="E101" i="12" a="1"/>
  <c r="E101" i="12" s="1"/>
  <c r="F101" i="12" a="1"/>
  <c r="F101" i="12" s="1"/>
  <c r="I101" i="12" a="1"/>
  <c r="I101" i="12" s="1"/>
  <c r="J101" i="12" a="1"/>
  <c r="J101" i="12" s="1"/>
  <c r="N101" i="12" a="1"/>
  <c r="N101" i="12" s="1"/>
  <c r="C102" i="12" a="1"/>
  <c r="C102" i="12" s="1"/>
  <c r="D102" i="12" a="1"/>
  <c r="D102" i="12" s="1"/>
  <c r="E102" i="12" a="1"/>
  <c r="E102" i="12" s="1"/>
  <c r="F102" i="12" a="1"/>
  <c r="F102" i="12" s="1"/>
  <c r="I102" i="12" a="1"/>
  <c r="I102" i="12" s="1"/>
  <c r="J102" i="12" a="1"/>
  <c r="J102" i="12" s="1"/>
  <c r="N102" i="12" a="1"/>
  <c r="N102" i="12" s="1"/>
  <c r="C103" i="12" a="1"/>
  <c r="C103" i="12" s="1"/>
  <c r="D103" i="12" a="1"/>
  <c r="D103" i="12" s="1"/>
  <c r="E103" i="12" a="1"/>
  <c r="E103" i="12" s="1"/>
  <c r="F103" i="12" a="1"/>
  <c r="F103" i="12" s="1"/>
  <c r="I103" i="12" a="1"/>
  <c r="I103" i="12" s="1"/>
  <c r="J103" i="12" a="1"/>
  <c r="J103" i="12" s="1"/>
  <c r="N103" i="12" a="1"/>
  <c r="N103" i="12" s="1"/>
  <c r="C104" i="12" a="1"/>
  <c r="C104" i="12" s="1"/>
  <c r="D104" i="12" a="1"/>
  <c r="D104" i="12" s="1"/>
  <c r="E104" i="12" a="1"/>
  <c r="E104" i="12" s="1"/>
  <c r="F104" i="12" a="1"/>
  <c r="F104" i="12" s="1"/>
  <c r="I104" i="12" a="1"/>
  <c r="I104" i="12" s="1"/>
  <c r="J104" i="12" a="1"/>
  <c r="J104" i="12" s="1"/>
  <c r="N104" i="12" a="1"/>
  <c r="N104" i="12" s="1"/>
  <c r="C105" i="12" a="1"/>
  <c r="C105" i="12" s="1"/>
  <c r="D105" i="12" a="1"/>
  <c r="D105" i="12" s="1"/>
  <c r="E105" i="12" a="1"/>
  <c r="E105" i="12" s="1"/>
  <c r="F105" i="12" a="1"/>
  <c r="F105" i="12" s="1"/>
  <c r="I105" i="12" a="1"/>
  <c r="I105" i="12" s="1"/>
  <c r="J105" i="12" a="1"/>
  <c r="J105" i="12" s="1"/>
  <c r="N105" i="12" a="1"/>
  <c r="N105" i="12" s="1"/>
  <c r="C106" i="12" a="1"/>
  <c r="C106" i="12" s="1"/>
  <c r="D106" i="12" a="1"/>
  <c r="D106" i="12" s="1"/>
  <c r="E106" i="12" a="1"/>
  <c r="E106" i="12" s="1"/>
  <c r="F106" i="12" a="1"/>
  <c r="F106" i="12" s="1"/>
  <c r="I106" i="12" a="1"/>
  <c r="I106" i="12" s="1"/>
  <c r="J106" i="12" a="1"/>
  <c r="J106" i="12" s="1"/>
  <c r="N106" i="12" a="1"/>
  <c r="N106" i="12" s="1"/>
  <c r="C107" i="12" a="1"/>
  <c r="C107" i="12" s="1"/>
  <c r="D107" i="12" a="1"/>
  <c r="D107" i="12" s="1"/>
  <c r="E107" i="12" a="1"/>
  <c r="E107" i="12" s="1"/>
  <c r="F107" i="12" a="1"/>
  <c r="F107" i="12" s="1"/>
  <c r="I107" i="12" a="1"/>
  <c r="I107" i="12" s="1"/>
  <c r="J107" i="12" a="1"/>
  <c r="J107" i="12" s="1"/>
  <c r="N107" i="12" a="1"/>
  <c r="N107" i="12" s="1"/>
  <c r="N78" i="12" a="1"/>
  <c r="N78" i="12" s="1"/>
  <c r="J78" i="12" a="1"/>
  <c r="J78" i="12" s="1"/>
  <c r="I78" i="12" a="1"/>
  <c r="I78" i="12" s="1"/>
  <c r="F78" i="12" a="1"/>
  <c r="F78" i="12" s="1"/>
  <c r="E78" i="12" a="1"/>
  <c r="E78" i="12" s="1"/>
  <c r="D78" i="12" a="1"/>
  <c r="D78" i="12" s="1"/>
  <c r="C78" i="12" a="1"/>
  <c r="C78" i="12" s="1"/>
  <c r="C43" i="12" l="1" a="1"/>
  <c r="C43" i="12" s="1"/>
  <c r="D43" i="12" a="1"/>
  <c r="D43" i="12" s="1"/>
  <c r="E43" i="12" a="1"/>
  <c r="E43" i="12" s="1"/>
  <c r="F43" i="12" a="1"/>
  <c r="F43" i="12" s="1"/>
  <c r="I43" i="12" a="1"/>
  <c r="I43" i="12" s="1"/>
  <c r="J43" i="12" a="1"/>
  <c r="J43" i="12" s="1"/>
  <c r="N43" i="12" a="1"/>
  <c r="N43" i="12" s="1"/>
  <c r="P43" i="12" a="1"/>
  <c r="P43" i="12" s="1"/>
  <c r="Q43" i="12" a="1"/>
  <c r="Q43" i="12" s="1"/>
  <c r="C44" i="12" a="1"/>
  <c r="C44" i="12" s="1"/>
  <c r="D44" i="12" a="1"/>
  <c r="D44" i="12" s="1"/>
  <c r="E44" i="12" a="1"/>
  <c r="E44" i="12" s="1"/>
  <c r="F44" i="12" a="1"/>
  <c r="F44" i="12" s="1"/>
  <c r="I44" i="12" a="1"/>
  <c r="I44" i="12" s="1"/>
  <c r="J44" i="12" a="1"/>
  <c r="J44" i="12" s="1"/>
  <c r="N44" i="12" a="1"/>
  <c r="N44" i="12" s="1"/>
  <c r="P44" i="12" a="1"/>
  <c r="P44" i="12" s="1"/>
  <c r="Q44" i="12" a="1"/>
  <c r="Q44" i="12" s="1"/>
  <c r="C45" i="12" a="1"/>
  <c r="C45" i="12" s="1"/>
  <c r="D45" i="12" a="1"/>
  <c r="D45" i="12" s="1"/>
  <c r="E45" i="12" a="1"/>
  <c r="E45" i="12" s="1"/>
  <c r="F45" i="12" a="1"/>
  <c r="F45" i="12" s="1"/>
  <c r="I45" i="12" a="1"/>
  <c r="I45" i="12" s="1"/>
  <c r="J45" i="12" a="1"/>
  <c r="J45" i="12" s="1"/>
  <c r="N45" i="12" a="1"/>
  <c r="N45" i="12" s="1"/>
  <c r="P45" i="12" a="1"/>
  <c r="P45" i="12" s="1"/>
  <c r="Q45" i="12" a="1"/>
  <c r="Q45" i="12" s="1"/>
  <c r="C46" i="12" a="1"/>
  <c r="C46" i="12" s="1"/>
  <c r="D46" i="12" a="1"/>
  <c r="D46" i="12" s="1"/>
  <c r="E46" i="12" a="1"/>
  <c r="E46" i="12" s="1"/>
  <c r="F46" i="12" a="1"/>
  <c r="F46" i="12" s="1"/>
  <c r="I46" i="12" a="1"/>
  <c r="I46" i="12" s="1"/>
  <c r="J46" i="12" a="1"/>
  <c r="J46" i="12" s="1"/>
  <c r="N46" i="12" a="1"/>
  <c r="N46" i="12" s="1"/>
  <c r="P46" i="12" a="1"/>
  <c r="P46" i="12" s="1"/>
  <c r="Q46" i="12" a="1"/>
  <c r="Q46" i="12" s="1"/>
  <c r="C47" i="12" a="1"/>
  <c r="C47" i="12" s="1"/>
  <c r="D47" i="12" a="1"/>
  <c r="D47" i="12" s="1"/>
  <c r="E47" i="12" a="1"/>
  <c r="E47" i="12" s="1"/>
  <c r="F47" i="12" a="1"/>
  <c r="F47" i="12" s="1"/>
  <c r="I47" i="12" a="1"/>
  <c r="I47" i="12" s="1"/>
  <c r="J47" i="12" a="1"/>
  <c r="J47" i="12" s="1"/>
  <c r="N47" i="12" a="1"/>
  <c r="N47" i="12" s="1"/>
  <c r="P47" i="12" a="1"/>
  <c r="P47" i="12" s="1"/>
  <c r="Q47" i="12" a="1"/>
  <c r="Q47" i="12" s="1"/>
  <c r="C48" i="12" a="1"/>
  <c r="C48" i="12" s="1"/>
  <c r="D48" i="12" a="1"/>
  <c r="D48" i="12" s="1"/>
  <c r="E48" i="12" a="1"/>
  <c r="E48" i="12" s="1"/>
  <c r="F48" i="12" a="1"/>
  <c r="F48" i="12" s="1"/>
  <c r="I48" i="12" a="1"/>
  <c r="I48" i="12" s="1"/>
  <c r="J48" i="12" a="1"/>
  <c r="J48" i="12" s="1"/>
  <c r="N48" i="12" a="1"/>
  <c r="N48" i="12" s="1"/>
  <c r="P48" i="12" a="1"/>
  <c r="P48" i="12" s="1"/>
  <c r="Q48" i="12" a="1"/>
  <c r="Q48" i="12" s="1"/>
  <c r="C49" i="12" a="1"/>
  <c r="C49" i="12" s="1"/>
  <c r="D49" i="12" a="1"/>
  <c r="D49" i="12" s="1"/>
  <c r="E49" i="12" a="1"/>
  <c r="E49" i="12" s="1"/>
  <c r="F49" i="12" a="1"/>
  <c r="F49" i="12" s="1"/>
  <c r="I49" i="12" a="1"/>
  <c r="I49" i="12" s="1"/>
  <c r="J49" i="12" a="1"/>
  <c r="J49" i="12" s="1"/>
  <c r="N49" i="12" a="1"/>
  <c r="N49" i="12" s="1"/>
  <c r="P49" i="12" a="1"/>
  <c r="P49" i="12" s="1"/>
  <c r="Q49" i="12" a="1"/>
  <c r="Q49" i="12" s="1"/>
  <c r="C50" i="12" a="1"/>
  <c r="C50" i="12" s="1"/>
  <c r="D50" i="12" a="1"/>
  <c r="D50" i="12" s="1"/>
  <c r="E50" i="12" a="1"/>
  <c r="E50" i="12" s="1"/>
  <c r="F50" i="12" a="1"/>
  <c r="F50" i="12" s="1"/>
  <c r="I50" i="12" a="1"/>
  <c r="I50" i="12" s="1"/>
  <c r="J50" i="12" a="1"/>
  <c r="J50" i="12" s="1"/>
  <c r="N50" i="12" a="1"/>
  <c r="N50" i="12" s="1"/>
  <c r="P50" i="12" a="1"/>
  <c r="P50" i="12" s="1"/>
  <c r="Q50" i="12" a="1"/>
  <c r="Q50" i="12" s="1"/>
  <c r="C51" i="12" a="1"/>
  <c r="C51" i="12" s="1"/>
  <c r="D51" i="12" a="1"/>
  <c r="D51" i="12" s="1"/>
  <c r="E51" i="12" a="1"/>
  <c r="E51" i="12" s="1"/>
  <c r="F51" i="12" a="1"/>
  <c r="F51" i="12" s="1"/>
  <c r="I51" i="12" a="1"/>
  <c r="I51" i="12" s="1"/>
  <c r="J51" i="12" a="1"/>
  <c r="J51" i="12" s="1"/>
  <c r="N51" i="12" a="1"/>
  <c r="N51" i="12" s="1"/>
  <c r="P51" i="12" a="1"/>
  <c r="P51" i="12" s="1"/>
  <c r="Q51" i="12" a="1"/>
  <c r="Q51" i="12" s="1"/>
  <c r="C52" i="12" a="1"/>
  <c r="C52" i="12" s="1"/>
  <c r="D52" i="12" a="1"/>
  <c r="D52" i="12" s="1"/>
  <c r="E52" i="12" a="1"/>
  <c r="E52" i="12" s="1"/>
  <c r="F52" i="12" a="1"/>
  <c r="F52" i="12" s="1"/>
  <c r="I52" i="12" a="1"/>
  <c r="I52" i="12" s="1"/>
  <c r="J52" i="12" a="1"/>
  <c r="J52" i="12" s="1"/>
  <c r="N52" i="12" a="1"/>
  <c r="N52" i="12" s="1"/>
  <c r="P52" i="12" a="1"/>
  <c r="P52" i="12" s="1"/>
  <c r="Q52" i="12" a="1"/>
  <c r="Q52" i="12" s="1"/>
  <c r="C53" i="12" a="1"/>
  <c r="C53" i="12" s="1"/>
  <c r="D53" i="12" a="1"/>
  <c r="D53" i="12" s="1"/>
  <c r="E53" i="12" a="1"/>
  <c r="E53" i="12" s="1"/>
  <c r="F53" i="12" a="1"/>
  <c r="F53" i="12" s="1"/>
  <c r="I53" i="12" a="1"/>
  <c r="I53" i="12" s="1"/>
  <c r="J53" i="12" a="1"/>
  <c r="J53" i="12" s="1"/>
  <c r="N53" i="12" a="1"/>
  <c r="N53" i="12" s="1"/>
  <c r="P53" i="12" a="1"/>
  <c r="P53" i="12" s="1"/>
  <c r="Q53" i="12" a="1"/>
  <c r="Q53" i="12" s="1"/>
  <c r="C54" i="12" a="1"/>
  <c r="C54" i="12" s="1"/>
  <c r="D54" i="12" a="1"/>
  <c r="D54" i="12" s="1"/>
  <c r="E54" i="12" a="1"/>
  <c r="E54" i="12" s="1"/>
  <c r="F54" i="12" a="1"/>
  <c r="F54" i="12" s="1"/>
  <c r="I54" i="12" a="1"/>
  <c r="I54" i="12" s="1"/>
  <c r="J54" i="12" a="1"/>
  <c r="J54" i="12" s="1"/>
  <c r="N54" i="12" a="1"/>
  <c r="N54" i="12" s="1"/>
  <c r="P54" i="12" a="1"/>
  <c r="P54" i="12" s="1"/>
  <c r="Q54" i="12" a="1"/>
  <c r="Q54" i="12" s="1"/>
  <c r="C55" i="12" a="1"/>
  <c r="C55" i="12" s="1"/>
  <c r="D55" i="12" a="1"/>
  <c r="D55" i="12" s="1"/>
  <c r="E55" i="12" a="1"/>
  <c r="E55" i="12" s="1"/>
  <c r="F55" i="12" a="1"/>
  <c r="F55" i="12" s="1"/>
  <c r="I55" i="12" a="1"/>
  <c r="I55" i="12" s="1"/>
  <c r="J55" i="12" a="1"/>
  <c r="J55" i="12" s="1"/>
  <c r="N55" i="12" a="1"/>
  <c r="N55" i="12" s="1"/>
  <c r="P55" i="12" a="1"/>
  <c r="P55" i="12" s="1"/>
  <c r="Q55" i="12" a="1"/>
  <c r="Q55" i="12" s="1"/>
  <c r="C56" i="12" a="1"/>
  <c r="C56" i="12" s="1"/>
  <c r="D56" i="12" a="1"/>
  <c r="D56" i="12" s="1"/>
  <c r="E56" i="12" a="1"/>
  <c r="E56" i="12" s="1"/>
  <c r="F56" i="12" a="1"/>
  <c r="F56" i="12" s="1"/>
  <c r="I56" i="12" a="1"/>
  <c r="I56" i="12" s="1"/>
  <c r="J56" i="12" a="1"/>
  <c r="J56" i="12" s="1"/>
  <c r="N56" i="12" a="1"/>
  <c r="N56" i="12" s="1"/>
  <c r="P56" i="12" a="1"/>
  <c r="P56" i="12" s="1"/>
  <c r="Q56" i="12" a="1"/>
  <c r="Q56" i="12" s="1"/>
  <c r="C57" i="12" a="1"/>
  <c r="C57" i="12" s="1"/>
  <c r="D57" i="12" a="1"/>
  <c r="D57" i="12" s="1"/>
  <c r="E57" i="12" a="1"/>
  <c r="E57" i="12" s="1"/>
  <c r="F57" i="12" a="1"/>
  <c r="F57" i="12" s="1"/>
  <c r="I57" i="12" a="1"/>
  <c r="I57" i="12" s="1"/>
  <c r="J57" i="12" a="1"/>
  <c r="J57" i="12" s="1"/>
  <c r="N57" i="12" a="1"/>
  <c r="N57" i="12" s="1"/>
  <c r="P57" i="12" a="1"/>
  <c r="P57" i="12" s="1"/>
  <c r="Q57" i="12" a="1"/>
  <c r="Q57" i="12" s="1"/>
  <c r="C58" i="12" a="1"/>
  <c r="C58" i="12" s="1"/>
  <c r="D58" i="12" a="1"/>
  <c r="D58" i="12" s="1"/>
  <c r="E58" i="12" a="1"/>
  <c r="E58" i="12" s="1"/>
  <c r="F58" i="12" a="1"/>
  <c r="F58" i="12" s="1"/>
  <c r="I58" i="12" a="1"/>
  <c r="I58" i="12" s="1"/>
  <c r="J58" i="12" a="1"/>
  <c r="J58" i="12" s="1"/>
  <c r="N58" i="12" a="1"/>
  <c r="N58" i="12" s="1"/>
  <c r="P58" i="12" a="1"/>
  <c r="P58" i="12" s="1"/>
  <c r="Q58" i="12" a="1"/>
  <c r="Q58" i="12" s="1"/>
  <c r="C59" i="12" a="1"/>
  <c r="C59" i="12" s="1"/>
  <c r="D59" i="12" a="1"/>
  <c r="D59" i="12" s="1"/>
  <c r="E59" i="12" a="1"/>
  <c r="E59" i="12" s="1"/>
  <c r="F59" i="12" a="1"/>
  <c r="F59" i="12" s="1"/>
  <c r="I59" i="12" a="1"/>
  <c r="I59" i="12" s="1"/>
  <c r="J59" i="12" a="1"/>
  <c r="J59" i="12" s="1"/>
  <c r="N59" i="12" a="1"/>
  <c r="N59" i="12" s="1"/>
  <c r="P59" i="12" a="1"/>
  <c r="P59" i="12" s="1"/>
  <c r="Q59" i="12" a="1"/>
  <c r="Q59" i="12" s="1"/>
  <c r="C60" i="12" a="1"/>
  <c r="C60" i="12" s="1"/>
  <c r="D60" i="12" a="1"/>
  <c r="D60" i="12" s="1"/>
  <c r="E60" i="12" a="1"/>
  <c r="E60" i="12" s="1"/>
  <c r="F60" i="12" a="1"/>
  <c r="F60" i="12" s="1"/>
  <c r="I60" i="12" a="1"/>
  <c r="I60" i="12" s="1"/>
  <c r="J60" i="12" a="1"/>
  <c r="J60" i="12" s="1"/>
  <c r="N60" i="12" a="1"/>
  <c r="N60" i="12" s="1"/>
  <c r="P60" i="12" a="1"/>
  <c r="P60" i="12" s="1"/>
  <c r="Q60" i="12" a="1"/>
  <c r="Q60" i="12" s="1"/>
  <c r="C61" i="12" a="1"/>
  <c r="C61" i="12" s="1"/>
  <c r="D61" i="12" a="1"/>
  <c r="D61" i="12" s="1"/>
  <c r="E61" i="12" a="1"/>
  <c r="E61" i="12" s="1"/>
  <c r="F61" i="12" a="1"/>
  <c r="F61" i="12" s="1"/>
  <c r="I61" i="12" a="1"/>
  <c r="I61" i="12" s="1"/>
  <c r="J61" i="12" a="1"/>
  <c r="J61" i="12" s="1"/>
  <c r="N61" i="12" a="1"/>
  <c r="N61" i="12" s="1"/>
  <c r="P61" i="12" a="1"/>
  <c r="P61" i="12" s="1"/>
  <c r="Q61" i="12" a="1"/>
  <c r="Q61" i="12" s="1"/>
  <c r="C62" i="12" a="1"/>
  <c r="C62" i="12" s="1"/>
  <c r="D62" i="12" a="1"/>
  <c r="D62" i="12" s="1"/>
  <c r="E62" i="12" a="1"/>
  <c r="E62" i="12" s="1"/>
  <c r="F62" i="12" a="1"/>
  <c r="F62" i="12" s="1"/>
  <c r="I62" i="12" a="1"/>
  <c r="I62" i="12" s="1"/>
  <c r="J62" i="12" a="1"/>
  <c r="J62" i="12" s="1"/>
  <c r="N62" i="12" a="1"/>
  <c r="N62" i="12" s="1"/>
  <c r="P62" i="12" a="1"/>
  <c r="P62" i="12" s="1"/>
  <c r="Q62" i="12" a="1"/>
  <c r="Q62" i="12" s="1"/>
  <c r="C63" i="12" a="1"/>
  <c r="C63" i="12" s="1"/>
  <c r="D63" i="12" a="1"/>
  <c r="D63" i="12" s="1"/>
  <c r="E63" i="12" a="1"/>
  <c r="E63" i="12" s="1"/>
  <c r="F63" i="12" a="1"/>
  <c r="F63" i="12" s="1"/>
  <c r="I63" i="12" a="1"/>
  <c r="I63" i="12" s="1"/>
  <c r="J63" i="12" a="1"/>
  <c r="J63" i="12" s="1"/>
  <c r="N63" i="12" a="1"/>
  <c r="N63" i="12" s="1"/>
  <c r="P63" i="12" a="1"/>
  <c r="P63" i="12" s="1"/>
  <c r="Q63" i="12" a="1"/>
  <c r="Q63" i="12" s="1"/>
  <c r="C64" i="12" a="1"/>
  <c r="C64" i="12" s="1"/>
  <c r="D64" i="12" a="1"/>
  <c r="D64" i="12" s="1"/>
  <c r="E64" i="12" a="1"/>
  <c r="E64" i="12" s="1"/>
  <c r="F64" i="12" a="1"/>
  <c r="F64" i="12" s="1"/>
  <c r="I64" i="12" a="1"/>
  <c r="I64" i="12" s="1"/>
  <c r="J64" i="12" a="1"/>
  <c r="J64" i="12" s="1"/>
  <c r="N64" i="12" a="1"/>
  <c r="N64" i="12" s="1"/>
  <c r="P64" i="12" a="1"/>
  <c r="P64" i="12" s="1"/>
  <c r="Q64" i="12" a="1"/>
  <c r="Q64" i="12" s="1"/>
  <c r="C65" i="12" a="1"/>
  <c r="C65" i="12" s="1"/>
  <c r="D65" i="12" a="1"/>
  <c r="D65" i="12" s="1"/>
  <c r="E65" i="12" a="1"/>
  <c r="E65" i="12" s="1"/>
  <c r="F65" i="12" a="1"/>
  <c r="F65" i="12" s="1"/>
  <c r="I65" i="12" a="1"/>
  <c r="I65" i="12" s="1"/>
  <c r="J65" i="12" a="1"/>
  <c r="J65" i="12" s="1"/>
  <c r="N65" i="12" a="1"/>
  <c r="N65" i="12" s="1"/>
  <c r="P65" i="12" a="1"/>
  <c r="P65" i="12" s="1"/>
  <c r="Q65" i="12" a="1"/>
  <c r="Q65" i="12" s="1"/>
  <c r="C66" i="12" a="1"/>
  <c r="C66" i="12" s="1"/>
  <c r="D66" i="12" a="1"/>
  <c r="D66" i="12" s="1"/>
  <c r="E66" i="12" a="1"/>
  <c r="E66" i="12" s="1"/>
  <c r="F66" i="12" a="1"/>
  <c r="F66" i="12" s="1"/>
  <c r="I66" i="12" a="1"/>
  <c r="I66" i="12" s="1"/>
  <c r="J66" i="12" a="1"/>
  <c r="J66" i="12" s="1"/>
  <c r="N66" i="12" a="1"/>
  <c r="N66" i="12" s="1"/>
  <c r="P66" i="12" a="1"/>
  <c r="P66" i="12" s="1"/>
  <c r="Q66" i="12" a="1"/>
  <c r="Q66" i="12" s="1"/>
  <c r="C67" i="12" a="1"/>
  <c r="C67" i="12" s="1"/>
  <c r="D67" i="12" a="1"/>
  <c r="D67" i="12" s="1"/>
  <c r="E67" i="12" a="1"/>
  <c r="E67" i="12" s="1"/>
  <c r="F67" i="12" a="1"/>
  <c r="F67" i="12" s="1"/>
  <c r="I67" i="12" a="1"/>
  <c r="I67" i="12" s="1"/>
  <c r="J67" i="12" a="1"/>
  <c r="J67" i="12" s="1"/>
  <c r="N67" i="12" a="1"/>
  <c r="N67" i="12" s="1"/>
  <c r="P67" i="12" a="1"/>
  <c r="P67" i="12" s="1"/>
  <c r="Q67" i="12" a="1"/>
  <c r="Q67" i="12" s="1"/>
  <c r="C68" i="12" a="1"/>
  <c r="C68" i="12" s="1"/>
  <c r="D68" i="12" a="1"/>
  <c r="D68" i="12" s="1"/>
  <c r="E68" i="12" a="1"/>
  <c r="E68" i="12" s="1"/>
  <c r="F68" i="12" a="1"/>
  <c r="F68" i="12" s="1"/>
  <c r="I68" i="12" a="1"/>
  <c r="I68" i="12" s="1"/>
  <c r="J68" i="12" a="1"/>
  <c r="J68" i="12" s="1"/>
  <c r="N68" i="12" a="1"/>
  <c r="N68" i="12" s="1"/>
  <c r="P68" i="12" a="1"/>
  <c r="P68" i="12" s="1"/>
  <c r="Q68" i="12" a="1"/>
  <c r="Q68" i="12" s="1"/>
  <c r="C69" i="12" a="1"/>
  <c r="C69" i="12" s="1"/>
  <c r="D69" i="12" a="1"/>
  <c r="D69" i="12" s="1"/>
  <c r="E69" i="12" a="1"/>
  <c r="E69" i="12" s="1"/>
  <c r="F69" i="12" a="1"/>
  <c r="F69" i="12" s="1"/>
  <c r="I69" i="12" a="1"/>
  <c r="I69" i="12" s="1"/>
  <c r="J69" i="12" a="1"/>
  <c r="J69" i="12" s="1"/>
  <c r="N69" i="12" a="1"/>
  <c r="N69" i="12" s="1"/>
  <c r="P69" i="12" a="1"/>
  <c r="P69" i="12" s="1"/>
  <c r="Q69" i="12" a="1"/>
  <c r="Q69" i="12" s="1"/>
  <c r="C70" i="12" a="1"/>
  <c r="C70" i="12" s="1"/>
  <c r="D70" i="12" a="1"/>
  <c r="D70" i="12" s="1"/>
  <c r="E70" i="12" a="1"/>
  <c r="E70" i="12" s="1"/>
  <c r="F70" i="12" a="1"/>
  <c r="F70" i="12" s="1"/>
  <c r="I70" i="12" a="1"/>
  <c r="I70" i="12" s="1"/>
  <c r="J70" i="12" a="1"/>
  <c r="J70" i="12" s="1"/>
  <c r="N70" i="12" a="1"/>
  <c r="N70" i="12" s="1"/>
  <c r="P70" i="12" a="1"/>
  <c r="P70" i="12" s="1"/>
  <c r="Q70" i="12" a="1"/>
  <c r="Q70" i="12" s="1"/>
  <c r="C71" i="12" a="1"/>
  <c r="C71" i="12" s="1"/>
  <c r="D71" i="12" a="1"/>
  <c r="D71" i="12" s="1"/>
  <c r="E71" i="12" a="1"/>
  <c r="E71" i="12" s="1"/>
  <c r="F71" i="12" a="1"/>
  <c r="F71" i="12" s="1"/>
  <c r="I71" i="12" a="1"/>
  <c r="I71" i="12" s="1"/>
  <c r="J71" i="12" a="1"/>
  <c r="J71" i="12" s="1"/>
  <c r="N71" i="12" a="1"/>
  <c r="N71" i="12" s="1"/>
  <c r="P71" i="12" a="1"/>
  <c r="P71" i="12" s="1"/>
  <c r="Q71" i="12" a="1"/>
  <c r="Q71" i="12" s="1"/>
  <c r="C72" i="12" a="1"/>
  <c r="C72" i="12" s="1"/>
  <c r="D72" i="12" a="1"/>
  <c r="D72" i="12" s="1"/>
  <c r="E72" i="12" a="1"/>
  <c r="E72" i="12" s="1"/>
  <c r="F72" i="12" a="1"/>
  <c r="F72" i="12" s="1"/>
  <c r="I72" i="12" a="1"/>
  <c r="I72" i="12" s="1"/>
  <c r="J72" i="12" a="1"/>
  <c r="J72" i="12" s="1"/>
  <c r="N72" i="12" a="1"/>
  <c r="N72" i="12" s="1"/>
  <c r="P72" i="12" a="1"/>
  <c r="P72" i="12" s="1"/>
  <c r="Q72" i="12" a="1"/>
  <c r="Q72" i="12" s="1"/>
  <c r="M10" i="12" a="1"/>
  <c r="M10" i="12" s="1"/>
  <c r="M11" i="12" a="1"/>
  <c r="M11" i="12" s="1"/>
  <c r="M12" i="12" a="1"/>
  <c r="M12" i="12" s="1"/>
  <c r="M13" i="12" a="1"/>
  <c r="M13" i="12" s="1"/>
  <c r="M14" i="12" a="1"/>
  <c r="M14" i="12" s="1"/>
  <c r="M15" i="12" a="1"/>
  <c r="M15" i="12" s="1"/>
  <c r="M16" i="12" a="1"/>
  <c r="M16" i="12" s="1"/>
  <c r="M17" i="12" a="1"/>
  <c r="M17" i="12" s="1"/>
  <c r="M18" i="12" a="1"/>
  <c r="M18" i="12" s="1"/>
  <c r="M19" i="12" a="1"/>
  <c r="M19" i="12" s="1"/>
  <c r="M20" i="12" a="1"/>
  <c r="M20" i="12" s="1"/>
  <c r="M21" i="12" a="1"/>
  <c r="M21" i="12" s="1"/>
  <c r="M22" i="12" a="1"/>
  <c r="M22" i="12" s="1"/>
  <c r="M23" i="12" a="1"/>
  <c r="M23" i="12" s="1"/>
  <c r="M24" i="12" a="1"/>
  <c r="M24" i="12" s="1"/>
  <c r="M25" i="12" a="1"/>
  <c r="M25" i="12" s="1"/>
  <c r="M26" i="12" a="1"/>
  <c r="M26" i="12" s="1"/>
  <c r="M27" i="12" a="1"/>
  <c r="M27" i="12" s="1"/>
  <c r="M28" i="12" a="1"/>
  <c r="M28" i="12" s="1"/>
  <c r="M29" i="12" a="1"/>
  <c r="M29" i="12" s="1"/>
  <c r="M30" i="12" a="1"/>
  <c r="M30" i="12" s="1"/>
  <c r="M31" i="12" a="1"/>
  <c r="M31" i="12" s="1"/>
  <c r="M32" i="12" a="1"/>
  <c r="M32" i="12" s="1"/>
  <c r="M33" i="12" a="1"/>
  <c r="M33" i="12" s="1"/>
  <c r="M34" i="12" a="1"/>
  <c r="M34" i="12" s="1"/>
  <c r="M35" i="12" a="1"/>
  <c r="M35" i="12" s="1"/>
  <c r="M36" i="12" a="1"/>
  <c r="M36" i="12" s="1"/>
  <c r="M9" i="12" a="1"/>
  <c r="M9" i="12" s="1"/>
  <c r="Q42" i="12" a="1"/>
  <c r="Q42" i="12" s="1"/>
  <c r="P42" i="12" a="1"/>
  <c r="P42" i="12" s="1"/>
  <c r="N42" i="12" a="1"/>
  <c r="N42" i="12" s="1"/>
  <c r="J42" i="12" a="1"/>
  <c r="J42" i="12" s="1"/>
  <c r="I42" i="12" a="1"/>
  <c r="I42" i="12" s="1"/>
  <c r="F42" i="12" a="1"/>
  <c r="F42" i="12" s="1"/>
  <c r="E42" i="12" a="1"/>
  <c r="E42" i="12" s="1"/>
  <c r="D42" i="12" a="1"/>
  <c r="D42" i="12" s="1"/>
  <c r="C42" i="12" a="1"/>
  <c r="C42" i="12" s="1"/>
  <c r="I10" i="12" a="1"/>
  <c r="I10" i="12" s="1"/>
  <c r="J10" i="12" a="1"/>
  <c r="J10" i="12" s="1"/>
  <c r="N10" i="12" a="1"/>
  <c r="N10" i="12" s="1"/>
  <c r="I11" i="12" a="1"/>
  <c r="I11" i="12" s="1"/>
  <c r="J11" i="12" a="1"/>
  <c r="J11" i="12" s="1"/>
  <c r="N11" i="12" a="1"/>
  <c r="N11" i="12" s="1"/>
  <c r="I12" i="12" a="1"/>
  <c r="I12" i="12" s="1"/>
  <c r="J12" i="12" a="1"/>
  <c r="J12" i="12" s="1"/>
  <c r="N12" i="12" a="1"/>
  <c r="N12" i="12" s="1"/>
  <c r="I13" i="12" a="1"/>
  <c r="I13" i="12" s="1"/>
  <c r="J13" i="12" a="1"/>
  <c r="J13" i="12" s="1"/>
  <c r="N13" i="12" a="1"/>
  <c r="N13" i="12" s="1"/>
  <c r="I14" i="12" a="1"/>
  <c r="I14" i="12" s="1"/>
  <c r="J14" i="12" a="1"/>
  <c r="J14" i="12" s="1"/>
  <c r="N14" i="12" a="1"/>
  <c r="N14" i="12" s="1"/>
  <c r="I15" i="12" a="1"/>
  <c r="I15" i="12" s="1"/>
  <c r="J15" i="12" a="1"/>
  <c r="J15" i="12" s="1"/>
  <c r="N15" i="12" a="1"/>
  <c r="N15" i="12" s="1"/>
  <c r="I16" i="12" a="1"/>
  <c r="I16" i="12" s="1"/>
  <c r="J16" i="12" a="1"/>
  <c r="J16" i="12" s="1"/>
  <c r="N16" i="12" a="1"/>
  <c r="N16" i="12" s="1"/>
  <c r="I17" i="12" a="1"/>
  <c r="I17" i="12" s="1"/>
  <c r="J17" i="12" a="1"/>
  <c r="J17" i="12" s="1"/>
  <c r="N17" i="12" a="1"/>
  <c r="N17" i="12" s="1"/>
  <c r="I18" i="12" a="1"/>
  <c r="I18" i="12" s="1"/>
  <c r="J18" i="12" a="1"/>
  <c r="J18" i="12" s="1"/>
  <c r="N18" i="12" a="1"/>
  <c r="N18" i="12" s="1"/>
  <c r="I19" i="12" a="1"/>
  <c r="I19" i="12" s="1"/>
  <c r="J19" i="12" a="1"/>
  <c r="J19" i="12" s="1"/>
  <c r="N19" i="12" a="1"/>
  <c r="N19" i="12" s="1"/>
  <c r="I20" i="12" a="1"/>
  <c r="I20" i="12" s="1"/>
  <c r="J20" i="12" a="1"/>
  <c r="J20" i="12" s="1"/>
  <c r="N20" i="12" a="1"/>
  <c r="N20" i="12" s="1"/>
  <c r="I21" i="12" a="1"/>
  <c r="I21" i="12" s="1"/>
  <c r="J21" i="12" a="1"/>
  <c r="J21" i="12" s="1"/>
  <c r="N21" i="12" a="1"/>
  <c r="N21" i="12" s="1"/>
  <c r="I22" i="12" a="1"/>
  <c r="I22" i="12" s="1"/>
  <c r="J22" i="12" a="1"/>
  <c r="J22" i="12" s="1"/>
  <c r="N22" i="12" a="1"/>
  <c r="N22" i="12" s="1"/>
  <c r="I23" i="12" a="1"/>
  <c r="I23" i="12" s="1"/>
  <c r="J23" i="12" a="1"/>
  <c r="J23" i="12" s="1"/>
  <c r="N23" i="12" a="1"/>
  <c r="N23" i="12" s="1"/>
  <c r="I24" i="12" a="1"/>
  <c r="I24" i="12" s="1"/>
  <c r="J24" i="12" a="1"/>
  <c r="J24" i="12" s="1"/>
  <c r="N24" i="12" a="1"/>
  <c r="N24" i="12" s="1"/>
  <c r="I25" i="12" a="1"/>
  <c r="I25" i="12" s="1"/>
  <c r="J25" i="12" a="1"/>
  <c r="J25" i="12" s="1"/>
  <c r="N25" i="12" a="1"/>
  <c r="N25" i="12" s="1"/>
  <c r="I26" i="12" a="1"/>
  <c r="I26" i="12" s="1"/>
  <c r="J26" i="12" a="1"/>
  <c r="J26" i="12" s="1"/>
  <c r="N26" i="12" a="1"/>
  <c r="N26" i="12" s="1"/>
  <c r="I27" i="12" a="1"/>
  <c r="I27" i="12" s="1"/>
  <c r="J27" i="12" a="1"/>
  <c r="J27" i="12" s="1"/>
  <c r="N27" i="12" a="1"/>
  <c r="N27" i="12" s="1"/>
  <c r="I28" i="12" a="1"/>
  <c r="I28" i="12" s="1"/>
  <c r="J28" i="12" a="1"/>
  <c r="J28" i="12" s="1"/>
  <c r="N28" i="12" a="1"/>
  <c r="N28" i="12" s="1"/>
  <c r="I29" i="12" a="1"/>
  <c r="I29" i="12" s="1"/>
  <c r="J29" i="12" a="1"/>
  <c r="J29" i="12" s="1"/>
  <c r="N29" i="12" a="1"/>
  <c r="N29" i="12" s="1"/>
  <c r="I30" i="12" a="1"/>
  <c r="I30" i="12" s="1"/>
  <c r="J30" i="12" a="1"/>
  <c r="J30" i="12" s="1"/>
  <c r="N30" i="12" a="1"/>
  <c r="N30" i="12" s="1"/>
  <c r="I31" i="12" a="1"/>
  <c r="I31" i="12" s="1"/>
  <c r="J31" i="12" a="1"/>
  <c r="J31" i="12" s="1"/>
  <c r="N31" i="12" a="1"/>
  <c r="N31" i="12" s="1"/>
  <c r="I32" i="12" a="1"/>
  <c r="I32" i="12" s="1"/>
  <c r="J32" i="12" a="1"/>
  <c r="J32" i="12" s="1"/>
  <c r="N32" i="12" a="1"/>
  <c r="N32" i="12" s="1"/>
  <c r="I33" i="12" a="1"/>
  <c r="I33" i="12" s="1"/>
  <c r="J33" i="12" a="1"/>
  <c r="J33" i="12" s="1"/>
  <c r="N33" i="12" a="1"/>
  <c r="N33" i="12" s="1"/>
  <c r="I34" i="12" a="1"/>
  <c r="I34" i="12" s="1"/>
  <c r="J34" i="12" a="1"/>
  <c r="J34" i="12" s="1"/>
  <c r="N34" i="12" a="1"/>
  <c r="N34" i="12" s="1"/>
  <c r="I35" i="12" a="1"/>
  <c r="I35" i="12" s="1"/>
  <c r="J35" i="12" a="1"/>
  <c r="J35" i="12" s="1"/>
  <c r="N35" i="12" a="1"/>
  <c r="N35" i="12" s="1"/>
  <c r="I36" i="12" a="1"/>
  <c r="I36" i="12" s="1"/>
  <c r="J36" i="12" a="1"/>
  <c r="J36" i="12" s="1"/>
  <c r="N36" i="12" a="1"/>
  <c r="N36" i="12" s="1"/>
  <c r="N9" i="12" a="1"/>
  <c r="N9" i="12" s="1"/>
  <c r="J9" i="12" a="1"/>
  <c r="J9" i="12" s="1"/>
  <c r="F10" i="12" a="1"/>
  <c r="F10" i="12" s="1"/>
  <c r="F11" i="12" a="1"/>
  <c r="F11" i="12" s="1"/>
  <c r="F12" i="12" a="1"/>
  <c r="F12" i="12" s="1"/>
  <c r="F13" i="12" a="1"/>
  <c r="F13" i="12" s="1"/>
  <c r="F14" i="12" a="1"/>
  <c r="F14" i="12" s="1"/>
  <c r="F15" i="12" a="1"/>
  <c r="F15" i="12" s="1"/>
  <c r="F16" i="12" a="1"/>
  <c r="F16" i="12" s="1"/>
  <c r="F17" i="12" a="1"/>
  <c r="F17" i="12" s="1"/>
  <c r="F18" i="12" a="1"/>
  <c r="F18" i="12" s="1"/>
  <c r="F19" i="12" a="1"/>
  <c r="F19" i="12" s="1"/>
  <c r="F20" i="12" a="1"/>
  <c r="F20" i="12" s="1"/>
  <c r="F21" i="12" a="1"/>
  <c r="F21" i="12" s="1"/>
  <c r="F22" i="12" a="1"/>
  <c r="F22" i="12" s="1"/>
  <c r="F23" i="12" a="1"/>
  <c r="F23" i="12" s="1"/>
  <c r="F24" i="12" a="1"/>
  <c r="F24" i="12" s="1"/>
  <c r="F25" i="12" a="1"/>
  <c r="F25" i="12" s="1"/>
  <c r="F26" i="12" a="1"/>
  <c r="F26" i="12" s="1"/>
  <c r="F27" i="12" a="1"/>
  <c r="F27" i="12" s="1"/>
  <c r="F28" i="12" a="1"/>
  <c r="F28" i="12" s="1"/>
  <c r="F29" i="12" a="1"/>
  <c r="F29" i="12" s="1"/>
  <c r="F30" i="12" a="1"/>
  <c r="F30" i="12" s="1"/>
  <c r="F31" i="12" a="1"/>
  <c r="F31" i="12" s="1"/>
  <c r="F32" i="12" a="1"/>
  <c r="F32" i="12" s="1"/>
  <c r="F33" i="12" a="1"/>
  <c r="F33" i="12" s="1"/>
  <c r="F34" i="12" a="1"/>
  <c r="F34" i="12" s="1"/>
  <c r="F35" i="12" a="1"/>
  <c r="F35" i="12" s="1"/>
  <c r="F36" i="12" a="1"/>
  <c r="F36" i="12" s="1"/>
  <c r="F9" i="12" a="1"/>
  <c r="F9" i="12" s="1"/>
  <c r="D10" i="12" a="1"/>
  <c r="D10" i="12" s="1"/>
  <c r="D11" i="12" a="1"/>
  <c r="D11" i="12" s="1"/>
  <c r="D12" i="12" a="1"/>
  <c r="D12" i="12" s="1"/>
  <c r="D13" i="12" a="1"/>
  <c r="D13" i="12" s="1"/>
  <c r="D14" i="12" a="1"/>
  <c r="D14" i="12" s="1"/>
  <c r="D15" i="12" a="1"/>
  <c r="D15" i="12" s="1"/>
  <c r="D16" i="12" a="1"/>
  <c r="D16" i="12" s="1"/>
  <c r="D17" i="12" a="1"/>
  <c r="D17" i="12" s="1"/>
  <c r="D18" i="12" a="1"/>
  <c r="D18" i="12" s="1"/>
  <c r="D19" i="12" a="1"/>
  <c r="D19" i="12" s="1"/>
  <c r="D20" i="12" a="1"/>
  <c r="D20" i="12" s="1"/>
  <c r="D21" i="12" a="1"/>
  <c r="D21" i="12" s="1"/>
  <c r="D22" i="12" a="1"/>
  <c r="D22" i="12" s="1"/>
  <c r="D23" i="12" a="1"/>
  <c r="D23" i="12" s="1"/>
  <c r="D24" i="12" a="1"/>
  <c r="D24" i="12" s="1"/>
  <c r="D25" i="12" a="1"/>
  <c r="D25" i="12" s="1"/>
  <c r="D26" i="12" a="1"/>
  <c r="D26" i="12" s="1"/>
  <c r="D27" i="12" a="1"/>
  <c r="D27" i="12" s="1"/>
  <c r="D28" i="12" a="1"/>
  <c r="D28" i="12" s="1"/>
  <c r="D29" i="12" a="1"/>
  <c r="D29" i="12" s="1"/>
  <c r="D30" i="12" a="1"/>
  <c r="D30" i="12" s="1"/>
  <c r="D31" i="12" a="1"/>
  <c r="D31" i="12" s="1"/>
  <c r="D32" i="12" a="1"/>
  <c r="D32" i="12" s="1"/>
  <c r="D33" i="12" a="1"/>
  <c r="D33" i="12" s="1"/>
  <c r="D34" i="12" a="1"/>
  <c r="D34" i="12" s="1"/>
  <c r="D35" i="12" a="1"/>
  <c r="D35" i="12" s="1"/>
  <c r="D36" i="12" a="1"/>
  <c r="D36" i="12" s="1"/>
  <c r="D9" i="12" a="1"/>
  <c r="D9" i="12" s="1"/>
  <c r="C10" i="12" a="1"/>
  <c r="C10" i="12" s="1"/>
  <c r="E10" i="12" a="1"/>
  <c r="E10" i="12" s="1"/>
  <c r="P10" i="12" a="1"/>
  <c r="P10" i="12" s="1"/>
  <c r="Q10" i="12" a="1"/>
  <c r="Q10" i="12" s="1"/>
  <c r="C11" i="12" a="1"/>
  <c r="C11" i="12" s="1"/>
  <c r="E11" i="12" a="1"/>
  <c r="E11" i="12" s="1"/>
  <c r="P11" i="12" a="1"/>
  <c r="P11" i="12" s="1"/>
  <c r="Q11" i="12" a="1"/>
  <c r="Q11" i="12" s="1"/>
  <c r="C12" i="12" a="1"/>
  <c r="C12" i="12" s="1"/>
  <c r="E12" i="12" a="1"/>
  <c r="E12" i="12" s="1"/>
  <c r="P12" i="12" a="1"/>
  <c r="P12" i="12" s="1"/>
  <c r="Q12" i="12" a="1"/>
  <c r="Q12" i="12" s="1"/>
  <c r="C13" i="12" a="1"/>
  <c r="C13" i="12" s="1"/>
  <c r="E13" i="12" a="1"/>
  <c r="E13" i="12" s="1"/>
  <c r="P13" i="12" a="1"/>
  <c r="P13" i="12" s="1"/>
  <c r="Q13" i="12" a="1"/>
  <c r="Q13" i="12" s="1"/>
  <c r="C14" i="12" a="1"/>
  <c r="C14" i="12" s="1"/>
  <c r="E14" i="12" a="1"/>
  <c r="E14" i="12" s="1"/>
  <c r="P14" i="12" a="1"/>
  <c r="P14" i="12" s="1"/>
  <c r="Q14" i="12" a="1"/>
  <c r="Q14" i="12" s="1"/>
  <c r="C15" i="12" a="1"/>
  <c r="C15" i="12" s="1"/>
  <c r="E15" i="12" a="1"/>
  <c r="E15" i="12" s="1"/>
  <c r="P15" i="12" a="1"/>
  <c r="P15" i="12" s="1"/>
  <c r="Q15" i="12" a="1"/>
  <c r="Q15" i="12" s="1"/>
  <c r="C16" i="12" a="1"/>
  <c r="C16" i="12" s="1"/>
  <c r="E16" i="12" a="1"/>
  <c r="E16" i="12" s="1"/>
  <c r="P16" i="12" a="1"/>
  <c r="P16" i="12" s="1"/>
  <c r="Q16" i="12" a="1"/>
  <c r="Q16" i="12" s="1"/>
  <c r="C17" i="12" a="1"/>
  <c r="C17" i="12" s="1"/>
  <c r="E17" i="12" a="1"/>
  <c r="E17" i="12" s="1"/>
  <c r="P17" i="12" a="1"/>
  <c r="P17" i="12" s="1"/>
  <c r="Q17" i="12" a="1"/>
  <c r="Q17" i="12" s="1"/>
  <c r="C18" i="12" a="1"/>
  <c r="C18" i="12" s="1"/>
  <c r="E18" i="12" a="1"/>
  <c r="E18" i="12" s="1"/>
  <c r="P18" i="12" a="1"/>
  <c r="P18" i="12" s="1"/>
  <c r="Q18" i="12" a="1"/>
  <c r="Q18" i="12" s="1"/>
  <c r="C19" i="12" a="1"/>
  <c r="C19" i="12" s="1"/>
  <c r="E19" i="12" a="1"/>
  <c r="E19" i="12" s="1"/>
  <c r="P19" i="12" a="1"/>
  <c r="P19" i="12" s="1"/>
  <c r="Q19" i="12" a="1"/>
  <c r="Q19" i="12" s="1"/>
  <c r="C20" i="12" a="1"/>
  <c r="C20" i="12" s="1"/>
  <c r="E20" i="12" a="1"/>
  <c r="E20" i="12" s="1"/>
  <c r="P20" i="12" a="1"/>
  <c r="P20" i="12" s="1"/>
  <c r="Q20" i="12" a="1"/>
  <c r="Q20" i="12" s="1"/>
  <c r="C21" i="12" a="1"/>
  <c r="C21" i="12" s="1"/>
  <c r="E21" i="12" a="1"/>
  <c r="E21" i="12" s="1"/>
  <c r="P21" i="12" a="1"/>
  <c r="P21" i="12" s="1"/>
  <c r="Q21" i="12" a="1"/>
  <c r="Q21" i="12" s="1"/>
  <c r="C22" i="12" a="1"/>
  <c r="C22" i="12" s="1"/>
  <c r="E22" i="12" a="1"/>
  <c r="E22" i="12" s="1"/>
  <c r="P22" i="12" a="1"/>
  <c r="P22" i="12" s="1"/>
  <c r="Q22" i="12" a="1"/>
  <c r="Q22" i="12" s="1"/>
  <c r="C23" i="12" a="1"/>
  <c r="C23" i="12" s="1"/>
  <c r="E23" i="12" a="1"/>
  <c r="E23" i="12" s="1"/>
  <c r="P23" i="12" a="1"/>
  <c r="P23" i="12" s="1"/>
  <c r="Q23" i="12" a="1"/>
  <c r="Q23" i="12" s="1"/>
  <c r="C24" i="12" a="1"/>
  <c r="C24" i="12" s="1"/>
  <c r="E24" i="12" a="1"/>
  <c r="E24" i="12" s="1"/>
  <c r="P24" i="12" a="1"/>
  <c r="P24" i="12" s="1"/>
  <c r="Q24" i="12" a="1"/>
  <c r="Q24" i="12" s="1"/>
  <c r="C25" i="12" a="1"/>
  <c r="C25" i="12" s="1"/>
  <c r="E25" i="12" a="1"/>
  <c r="E25" i="12" s="1"/>
  <c r="P25" i="12" a="1"/>
  <c r="P25" i="12" s="1"/>
  <c r="Q25" i="12" a="1"/>
  <c r="Q25" i="12" s="1"/>
  <c r="C26" i="12" a="1"/>
  <c r="C26" i="12" s="1"/>
  <c r="E26" i="12" a="1"/>
  <c r="E26" i="12" s="1"/>
  <c r="P26" i="12" a="1"/>
  <c r="P26" i="12" s="1"/>
  <c r="Q26" i="12" a="1"/>
  <c r="Q26" i="12" s="1"/>
  <c r="C27" i="12" a="1"/>
  <c r="C27" i="12" s="1"/>
  <c r="E27" i="12" a="1"/>
  <c r="E27" i="12" s="1"/>
  <c r="P27" i="12" a="1"/>
  <c r="P27" i="12" s="1"/>
  <c r="Q27" i="12" a="1"/>
  <c r="Q27" i="12" s="1"/>
  <c r="C28" i="12" a="1"/>
  <c r="C28" i="12" s="1"/>
  <c r="E28" i="12" a="1"/>
  <c r="E28" i="12" s="1"/>
  <c r="P28" i="12" a="1"/>
  <c r="P28" i="12" s="1"/>
  <c r="Q28" i="12" a="1"/>
  <c r="Q28" i="12" s="1"/>
  <c r="C29" i="12" a="1"/>
  <c r="C29" i="12" s="1"/>
  <c r="E29" i="12" a="1"/>
  <c r="E29" i="12" s="1"/>
  <c r="P29" i="12" a="1"/>
  <c r="P29" i="12" s="1"/>
  <c r="Q29" i="12" a="1"/>
  <c r="Q29" i="12" s="1"/>
  <c r="C30" i="12" a="1"/>
  <c r="C30" i="12" s="1"/>
  <c r="E30" i="12" a="1"/>
  <c r="E30" i="12" s="1"/>
  <c r="P30" i="12" a="1"/>
  <c r="P30" i="12" s="1"/>
  <c r="Q30" i="12" a="1"/>
  <c r="Q30" i="12" s="1"/>
  <c r="C31" i="12" a="1"/>
  <c r="C31" i="12" s="1"/>
  <c r="E31" i="12" a="1"/>
  <c r="E31" i="12" s="1"/>
  <c r="P31" i="12" a="1"/>
  <c r="P31" i="12" s="1"/>
  <c r="Q31" i="12" a="1"/>
  <c r="Q31" i="12" s="1"/>
  <c r="C32" i="12" a="1"/>
  <c r="C32" i="12" s="1"/>
  <c r="E32" i="12" a="1"/>
  <c r="E32" i="12" s="1"/>
  <c r="P32" i="12" a="1"/>
  <c r="P32" i="12" s="1"/>
  <c r="Q32" i="12" a="1"/>
  <c r="Q32" i="12" s="1"/>
  <c r="C33" i="12" a="1"/>
  <c r="C33" i="12" s="1"/>
  <c r="E33" i="12" a="1"/>
  <c r="E33" i="12" s="1"/>
  <c r="P33" i="12" a="1"/>
  <c r="P33" i="12" s="1"/>
  <c r="Q33" i="12" a="1"/>
  <c r="Q33" i="12" s="1"/>
  <c r="C34" i="12" a="1"/>
  <c r="C34" i="12" s="1"/>
  <c r="E34" i="12" a="1"/>
  <c r="E34" i="12" s="1"/>
  <c r="P34" i="12" a="1"/>
  <c r="P34" i="12" s="1"/>
  <c r="Q34" i="12" a="1"/>
  <c r="Q34" i="12" s="1"/>
  <c r="C35" i="12" a="1"/>
  <c r="C35" i="12" s="1"/>
  <c r="E35" i="12" a="1"/>
  <c r="E35" i="12" s="1"/>
  <c r="P35" i="12" a="1"/>
  <c r="P35" i="12" s="1"/>
  <c r="Q35" i="12" a="1"/>
  <c r="Q35" i="12" s="1"/>
  <c r="C36" i="12" a="1"/>
  <c r="C36" i="12" s="1"/>
  <c r="E36" i="12" a="1"/>
  <c r="E36" i="12" s="1"/>
  <c r="P36" i="12" a="1"/>
  <c r="P36" i="12" s="1"/>
  <c r="Q36" i="12" a="1"/>
  <c r="Q36" i="12" s="1"/>
  <c r="I9" i="12" a="1"/>
  <c r="I9" i="12" s="1"/>
  <c r="Q9" i="12" a="1"/>
  <c r="Q9" i="12" s="1"/>
  <c r="P9" i="12" a="1"/>
  <c r="P9" i="12" s="1"/>
  <c r="E9" i="12" a="1"/>
  <c r="E9" i="12" s="1"/>
  <c r="C9" i="12" a="1"/>
  <c r="C9" i="12" s="1"/>
  <c r="A252" i="12" l="1"/>
  <c r="A216" i="12"/>
  <c r="A180" i="12"/>
  <c r="A145" i="12"/>
  <c r="A109" i="12"/>
  <c r="A74" i="12"/>
  <c r="A38" i="12"/>
  <c r="A5" i="12"/>
  <c r="A5" i="4" l="1"/>
  <c r="A358" i="4" l="1"/>
  <c r="A323" i="4"/>
  <c r="A287" i="4"/>
  <c r="A252" i="4"/>
  <c r="A216" i="4"/>
  <c r="A180" i="4"/>
  <c r="A145" i="4"/>
  <c r="A109" i="4"/>
  <c r="A74" i="4"/>
  <c r="A38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<sst xmlns="http://schemas.openxmlformats.org/spreadsheetml/2006/main" count="16390" uniqueCount="154">
  <si>
    <t>Категория</t>
  </si>
  <si>
    <t>Mon</t>
  </si>
  <si>
    <t>Thu</t>
  </si>
  <si>
    <t>Fri</t>
  </si>
  <si>
    <t>Wed</t>
  </si>
  <si>
    <t>Sat</t>
  </si>
  <si>
    <t>Sun</t>
  </si>
  <si>
    <t>Tue</t>
  </si>
  <si>
    <t>День</t>
  </si>
  <si>
    <t>1-мест.</t>
  </si>
  <si>
    <t>2-мест.</t>
  </si>
  <si>
    <t>ВС</t>
  </si>
  <si>
    <t>ПН</t>
  </si>
  <si>
    <t>ВТ</t>
  </si>
  <si>
    <t>СР</t>
  </si>
  <si>
    <t>ЧТ</t>
  </si>
  <si>
    <t>ПТ</t>
  </si>
  <si>
    <t>СБ</t>
  </si>
  <si>
    <t xml:space="preserve">Выберите тип тарифа </t>
  </si>
  <si>
    <t>Открытый тариф</t>
  </si>
  <si>
    <t>Нетто тариф</t>
  </si>
  <si>
    <t>Выберите тип питания</t>
  </si>
  <si>
    <t>Завтрак</t>
  </si>
  <si>
    <t>Одноместное</t>
  </si>
  <si>
    <t>Раннее бронирование</t>
  </si>
  <si>
    <t>Jan 25</t>
  </si>
  <si>
    <t>Feb 25</t>
  </si>
  <si>
    <t>Mar 25</t>
  </si>
  <si>
    <t>Apr 25</t>
  </si>
  <si>
    <t>May 25</t>
  </si>
  <si>
    <t>Jun 25</t>
  </si>
  <si>
    <t>Jul 25</t>
  </si>
  <si>
    <t>Aug 25</t>
  </si>
  <si>
    <t>Sep 25</t>
  </si>
  <si>
    <t>Oct 25</t>
  </si>
  <si>
    <t>Nov 25</t>
  </si>
  <si>
    <t>Dec 25</t>
  </si>
  <si>
    <t>Сезон</t>
  </si>
  <si>
    <t>Низкий сезон</t>
  </si>
  <si>
    <t>Высокий сезон</t>
  </si>
  <si>
    <t>Периоды проживания (включительно)</t>
  </si>
  <si>
    <t>01.10.2024-27.12.2024
09.01.2025-29.04.2025
11.05.2025-29.05.2025
28.09.2025-30.12.2025</t>
  </si>
  <si>
    <t>28.12.2024-08.01.2025
30.04.2025-10.05.2025
30.05.2025-27.09.2025</t>
  </si>
  <si>
    <t>Дополнительное место</t>
  </si>
  <si>
    <t>Дети 0-6,99 лет</t>
  </si>
  <si>
    <t>Дети 7-12,99 лет</t>
  </si>
  <si>
    <t>Дети 13 лет и взрослые</t>
  </si>
  <si>
    <t>В стоимость включено:</t>
  </si>
  <si>
    <t>Размещение на дополнительном месте</t>
  </si>
  <si>
    <t>Завтрак по системе "шведский стол"</t>
  </si>
  <si>
    <t>Пользование детским клубом, открытыми бассейнами, термальной зоной СПА, тренажерным залом и оборудованным пляжем в периоды их работы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</si>
  <si>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</si>
  <si>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</si>
  <si>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</si>
  <si>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</si>
  <si>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</si>
  <si>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</si>
  <si>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</si>
  <si>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</si>
  <si>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</si>
  <si>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</si>
  <si>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</si>
  <si>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</si>
  <si>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</si>
  <si>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</si>
  <si>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</si>
  <si>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</si>
  <si>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</si>
  <si>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</si>
  <si>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</si>
  <si>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</si>
  <si>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Люкс с бассейном</t>
  </si>
  <si>
    <t>Люкс Grand</t>
  </si>
  <si>
    <t>Люкс Supreme</t>
  </si>
  <si>
    <t>Люкс Mantera</t>
  </si>
  <si>
    <t>Президентский люкс</t>
  </si>
  <si>
    <t>Пентхаус</t>
  </si>
  <si>
    <t>DLK</t>
  </si>
  <si>
    <t>DLT</t>
  </si>
  <si>
    <t>ADLK</t>
  </si>
  <si>
    <t>DLKS</t>
  </si>
  <si>
    <t>DLTS</t>
  </si>
  <si>
    <t>PRKTR</t>
  </si>
  <si>
    <t>PRTTR</t>
  </si>
  <si>
    <t>STUD</t>
  </si>
  <si>
    <t>PRKSW</t>
  </si>
  <si>
    <t>SUI</t>
  </si>
  <si>
    <t>SUISW</t>
  </si>
  <si>
    <t>GRAND</t>
  </si>
  <si>
    <t>SUPRM</t>
  </si>
  <si>
    <t>MANT</t>
  </si>
  <si>
    <t>PRES</t>
  </si>
  <si>
    <t>PENT</t>
  </si>
  <si>
    <t>Делюкс с видом на море</t>
  </si>
  <si>
    <t>Премиум с террасой</t>
  </si>
  <si>
    <t>Студия</t>
  </si>
  <si>
    <t>Премиум с бассейном</t>
  </si>
  <si>
    <t>Люкс</t>
  </si>
  <si>
    <t>Февраль</t>
  </si>
  <si>
    <t>2-местное</t>
  </si>
  <si>
    <t>4-местное</t>
  </si>
  <si>
    <t>Делюкс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</si>
  <si>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</si>
  <si>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</si>
  <si>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</si>
  <si>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</si>
  <si>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</si>
  <si>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</si>
  <si>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</si>
  <si>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</si>
  <si>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</si>
  <si>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</si>
  <si>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Индивидуальная комиссия</t>
  </si>
  <si>
    <t xml:space="preserve">Длительное проживание от 30 ночей </t>
  </si>
  <si>
    <t xml:space="preserve">Длительное проживание от 10 ночей </t>
  </si>
  <si>
    <t>Фиксированная комиссия</t>
  </si>
  <si>
    <t>Невозвратный</t>
  </si>
  <si>
    <t>Скидка акционного предложения</t>
  </si>
  <si>
    <t>6-местное</t>
  </si>
  <si>
    <t>x</t>
  </si>
  <si>
    <t>Путешествие сердца</t>
  </si>
  <si>
    <t>Длительное проживание от 10 ночей</t>
  </si>
  <si>
    <t>Длительное проживание от 30 ночей</t>
  </si>
  <si>
    <t>Стоп продаж</t>
  </si>
  <si>
    <t>Повышенные категории</t>
  </si>
  <si>
    <t>Повышенные категории номеров (Президентский люкс и Пентхаус) OPEN RATE</t>
  </si>
  <si>
    <r>
      <t xml:space="preserve">В стоимость проживания включено:
</t>
    </r>
    <r>
      <rPr>
        <sz val="11"/>
        <rFont val="Arial"/>
        <family val="2"/>
        <charset val="204"/>
      </rPr>
      <t xml:space="preserve">-Проживание в номере выбранной категории
-Завтрак в ресторане Solis
-Пользование открытыми бассейнами с морской водой на территории
-Посещение закрытого бассейна в спа-комплексе
-Посещение термальной зоны спа-комплекса
-Посещение круглосуточного фитнес-центра
-Посещение детского клуба в часы его работы
-Пользование оборудованным пляжем (в периоды работы)
-Парковка на территории
-WI-FI
При заезде в отель вносится депозит в размере 15 000 руб. за номер для оплаты дополнительных услуг отеля. При выезде из отеля неиспользованная сумма депозита подлежит возврату.
</t>
    </r>
    <r>
      <rPr>
        <b/>
        <sz val="11"/>
        <rFont val="Arial"/>
        <family val="2"/>
        <charset val="204"/>
      </rPr>
      <t xml:space="preserve">
Премиальный билет на один день (единоразово за весь период проживания) «Сочи Парк Скороход» получает каждый гость, проживающий в номере. Билет включает:
</t>
    </r>
    <r>
      <rPr>
        <sz val="11"/>
        <rFont val="Arial"/>
        <family val="2"/>
        <charset val="204"/>
      </rPr>
      <t xml:space="preserve">
• Безлимитный доступ ко всем аттракционам
• Посещение совариума
• Экскурсии в Атомариуме
• Игровые площадки, детские спектакли и шоу
• Быстрый проход на аттракционы без ожидания в очереди</t>
    </r>
  </si>
  <si>
    <r>
      <t xml:space="preserve">В стоимость проживания включено:
</t>
    </r>
    <r>
      <rPr>
        <sz val="11"/>
        <rFont val="Arial"/>
        <family val="2"/>
        <charset val="204"/>
      </rPr>
      <t xml:space="preserve">-Проживание в номере выбранной категории
-Завтрак в ресторане Solis
-Пользование открытыми бассейнами с морской водой на территории
-Посещение закрытого бассейна в спа-комплексе
-Посещение термальной зоны спа-комплекса
-Посещение круглосуточного фитнес-центра
-Посещение детского клуба в часы его работы
-Пользование оборудованным пляжем (в периоды работы)
-Парковка на территории
-WI-FI
При заезде в отель вносится депозит в размере 15 000 руб. за номер для оплаты дополнительных услуг отеля. При выезде из отеля неиспользованная сумма депозита подлежит возврату.
</t>
    </r>
  </si>
  <si>
    <t>Майские привилегии: Пятая ночь в подарок!</t>
  </si>
  <si>
    <t>Стоимость дополнительных мест по акционным тарифам (до 28.12.2025)*
*сроки действия акций разнятся, см. условия и сроки действия во вкладке с расчетом по каждой отдельной акции</t>
  </si>
  <si>
    <t>Каникулы вместе</t>
  </si>
  <si>
    <t>Тариф для жителей ЮФО</t>
  </si>
  <si>
    <t>Жаркий сентябрь в Мантера Суприм</t>
  </si>
  <si>
    <t>Жаркий сентябрь в Мантере Суприм</t>
  </si>
  <si>
    <t>Jan</t>
  </si>
  <si>
    <t>Feb</t>
  </si>
  <si>
    <t>Mar</t>
  </si>
  <si>
    <t>ЯНВАРЬ</t>
  </si>
  <si>
    <t>ФЕВРАЛЬ</t>
  </si>
  <si>
    <t>МАРТ</t>
  </si>
  <si>
    <r>
      <t xml:space="preserve">В стоимость проживания включено:
</t>
    </r>
    <r>
      <rPr>
        <sz val="11"/>
        <color theme="1"/>
        <rFont val="Arial"/>
        <family val="2"/>
        <charset val="204"/>
      </rPr>
      <t xml:space="preserve">-Проживание в номере выбранной категории
-Завтрак в ресторане Solis
-Пользование открытыми бассейнами с морской водой на территории
-Посещение закрытого бассейна в спа-комплексе
-Посещение термальной зоны спа-комплекса
-Посещение круглосуточного фитнес-центра
-Посещение детского клуба в часы его работы
-Пользование оборудованным пляжем (в периоды работы)
-Парковка на территории
-WI-FI
При заезде в отель вносится депозит в размере 15 000 руб. за номер для оплаты дополнительных услуг отеля. При выезде из отеля неиспользованная сумма депозита подлежит возврату.
</t>
    </r>
  </si>
  <si>
    <t>28.09.2025-30.12.2025
09.01.2026-31.03.2026</t>
  </si>
  <si>
    <t>30.05.2025-27.09.2025
31.12.2025-08.01.2026</t>
  </si>
  <si>
    <t>30.05.2025-27.09.2025</t>
  </si>
  <si>
    <t>С 31.12.2025 по 03.01.2026 включительно минимальное количество ночей проживания - 5 на категории номеров от "Люкс Grand" и выше, а также на номера категории "Премиум".</t>
  </si>
  <si>
    <r>
      <t>В стоимость проживания включено:</t>
    </r>
    <r>
      <rPr>
        <sz val="11"/>
        <rFont val="Arial"/>
        <family val="2"/>
        <charset val="204"/>
      </rPr>
      <t xml:space="preserve">
-Проживание в номере выбранной категории
-Завтрак в ресторане Solis
-Пользование открытыми бассейнами с морской водой на территории
-Посещение закрытого бассейна в спа-комплексе
-Посещение термальной зоны спа-комплекса
-Посещение круглосуточного фитнес-центра
-Посещение детского клуба в часы его работы
-Пользование оборудованным пляжем (в периоды работы)
-Парковка на территории
-WI-FI
</t>
    </r>
    <r>
      <rPr>
        <sz val="11"/>
        <color theme="1"/>
        <rFont val="Arial"/>
        <family val="2"/>
        <charset val="204"/>
      </rPr>
      <t>При заезде в отель вносится депозит в размере 15 000 руб. за номер для оплаты дополнительных услуг отеля. При выезде из отеля неиспользованная сумма депозита подлежит возврату.</t>
    </r>
    <r>
      <rPr>
        <sz val="11"/>
        <color rgb="FF006600"/>
        <rFont val="Arial"/>
        <family val="2"/>
        <charset val="204"/>
      </rPr>
      <t xml:space="preserve">
</t>
    </r>
    <r>
      <rPr>
        <b/>
        <sz val="11"/>
        <color theme="1"/>
        <rFont val="Arial"/>
        <family val="2"/>
        <charset val="204"/>
      </rPr>
      <t xml:space="preserve">Условия аннуляции: </t>
    </r>
    <r>
      <rPr>
        <sz val="11"/>
        <color theme="1"/>
        <rFont val="Arial"/>
        <family val="2"/>
        <charset val="204"/>
      </rPr>
      <t xml:space="preserve">                                                                                                        
Отмена без штрафных санкций возможна за 2 суток до заезда, отмена после — штраф в размере стоимости первых суток.                                                                     
</t>
    </r>
    <r>
      <rPr>
        <sz val="11"/>
        <color rgb="FF006600"/>
        <rFont val="Arial"/>
        <family val="2"/>
        <charset val="204"/>
      </rPr>
      <t xml:space="preserve">С 30.12.2025 по 08.01.2026 отмена без штрафных санкций возможна до 1 декабря, отмена после 1 декабря 2025 года все бронирования должны быть предоплачены и становятся невозвратными.            </t>
    </r>
  </si>
  <si>
    <r>
      <t xml:space="preserve">Условия и ограничения:
</t>
    </r>
    <r>
      <rPr>
        <b/>
        <sz val="11"/>
        <color theme="1"/>
        <rFont val="Arial"/>
        <family val="2"/>
        <charset val="204"/>
      </rPr>
      <t xml:space="preserve">Тариф "Жаркий сентябрь в Мантера Суприм" </t>
    </r>
    <r>
      <rPr>
        <sz val="11"/>
        <color theme="1"/>
        <rFont val="Arial"/>
        <family val="2"/>
        <charset val="204"/>
      </rPr>
      <t xml:space="preserve">
-Скидка 20% от основного тарифа только на основные места;
-Срок действия до 18.09.25 и с</t>
    </r>
    <r>
      <rPr>
        <sz val="11"/>
        <color rgb="FF006600"/>
        <rFont val="Arial"/>
        <family val="2"/>
        <charset val="204"/>
      </rPr>
      <t xml:space="preserve"> 21.09.25 по 30.09.25;    </t>
    </r>
    <r>
      <rPr>
        <sz val="11"/>
        <color theme="1"/>
        <rFont val="Arial"/>
        <family val="2"/>
        <charset val="204"/>
      </rPr>
      <t xml:space="preserve">                         
-Участвуют категории номеров: Делюкс, Делюкс c видом на море, Студия, Люкс,                     -</t>
    </r>
    <r>
      <rPr>
        <b/>
        <sz val="11"/>
        <color theme="1"/>
        <rFont val="Arial"/>
        <family val="2"/>
        <charset val="204"/>
      </rPr>
      <t>Фиксированная комиссия - 5%.</t>
    </r>
    <r>
      <rPr>
        <b/>
        <sz val="11"/>
        <color rgb="FFFF0000"/>
        <rFont val="Arial"/>
        <family val="2"/>
        <charset val="204"/>
      </rPr>
      <t xml:space="preserve">
</t>
    </r>
    <r>
      <rPr>
        <sz val="11"/>
        <color theme="1"/>
        <rFont val="Arial"/>
        <family val="2"/>
        <charset val="204"/>
      </rPr>
      <t xml:space="preserve">Условия аннуляции: отмена без штрафных санкций возможна за 2 суток до заезда, отмена после — штраф в размере стоимости первых суток.
</t>
    </r>
  </si>
  <si>
    <t xml:space="preserve">28.09.2025-30.12.2025
</t>
  </si>
  <si>
    <t>Время восстановления</t>
  </si>
  <si>
    <r>
      <t>В стоимость проживания включено:</t>
    </r>
    <r>
      <rPr>
        <sz val="11"/>
        <rFont val="Arial"/>
        <family val="2"/>
        <charset val="204"/>
      </rPr>
      <t xml:space="preserve">
-Проживание в номере выбранной категории
-Завтрак в ресторане Solis
-Повышение категории номера на 1 категорию (по возможности отеля и не выше категории "Люкс с бассейном")
-Ранний заезд с 12:00 и поздний выезд до 15:00 (по возможности отеля предоставляется комплиментрано).
-Индивидуальный старт: в первый день проводится биоимпедансный анализ тела, после которого спорт-консультант составит персональную экспресс-тренировку и рекомендации для Вашего отдыха.
-Ежедневная процедура на выбор со второго дня: лимфодренаж на аппарате «Прессотерапия» от BTL, погружение в иммерсивную ванну «Нувола» (сухой флоатинг) или уходовая маска для лица премиального бренда QMS от косметолога-эстетиста.
-Групповые тренировки по расписанию — мягкий, но эффективный ритм движения для восстановления и энергии.
-Посещение крытого бассейна и термальной зоны спа-центра Mantera SPA.
-Посещение детского клуба в часы его работы.
-Парковка на территории.
</t>
    </r>
    <r>
      <rPr>
        <sz val="11"/>
        <color theme="1"/>
        <rFont val="Arial"/>
        <family val="2"/>
        <charset val="204"/>
      </rPr>
      <t>При заезде в отель вносится депозит в размере 15 000 руб. за номер для оплаты дополнительных услуг отеля. При выезде из отеля неиспользованная сумма депозита подлежит возврату.</t>
    </r>
    <r>
      <rPr>
        <sz val="11"/>
        <color rgb="FF006600"/>
        <rFont val="Arial"/>
        <family val="2"/>
        <charset val="204"/>
      </rPr>
      <t xml:space="preserve">
</t>
    </r>
    <r>
      <rPr>
        <b/>
        <sz val="11"/>
        <color theme="1"/>
        <rFont val="Arial"/>
        <family val="2"/>
        <charset val="204"/>
      </rPr>
      <t xml:space="preserve">Условия аннуляции: </t>
    </r>
    <r>
      <rPr>
        <sz val="11"/>
        <color theme="1"/>
        <rFont val="Arial"/>
        <family val="2"/>
        <charset val="204"/>
      </rPr>
      <t xml:space="preserve">                                                                                                        
Отмена без штрафных санкций возможна за 2 суток до заезда, отмена после — штраф в размере стоимости первых суток.                                                                     
</t>
    </r>
    <r>
      <rPr>
        <b/>
        <sz val="11"/>
        <rFont val="Arial"/>
        <family val="2"/>
        <charset val="204"/>
      </rPr>
      <t>Бронирование проживания от 2 ночей.</t>
    </r>
  </si>
  <si>
    <r>
      <rPr>
        <b/>
        <sz val="11"/>
        <color theme="1"/>
        <rFont val="Arial"/>
        <family val="2"/>
        <charset val="204"/>
      </rPr>
      <t>Условия и ограничения:</t>
    </r>
    <r>
      <rPr>
        <sz val="11"/>
        <color theme="1"/>
        <rFont val="Arial"/>
        <family val="2"/>
        <charset val="204"/>
      </rPr>
      <t xml:space="preserve">
</t>
    </r>
    <r>
      <rPr>
        <b/>
        <sz val="11"/>
        <color theme="1"/>
        <rFont val="Arial"/>
        <family val="2"/>
        <charset val="204"/>
      </rPr>
      <t xml:space="preserve">Тариф "Каникулы вместе" </t>
    </r>
    <r>
      <rPr>
        <sz val="11"/>
        <color theme="1"/>
        <rFont val="Arial"/>
        <family val="2"/>
        <charset val="204"/>
      </rPr>
      <t xml:space="preserve">
-Срок действия до 29.12.2025;                                   
-Участвуют категории номеров: Делюкс, Делюкс c видом на море, Студия, Люкс, Люкс Grand,
</t>
    </r>
    <r>
      <rPr>
        <b/>
        <sz val="11"/>
        <color theme="1"/>
        <rFont val="Arial"/>
        <family val="2"/>
        <charset val="204"/>
      </rPr>
      <t xml:space="preserve">Условия аннуляции: </t>
    </r>
    <r>
      <rPr>
        <sz val="11"/>
        <color theme="1"/>
        <rFont val="Arial"/>
        <family val="2"/>
        <charset val="204"/>
      </rPr>
      <t>отмена без штрафных санкций возможна за 2 суток до заезда, отмена после — штраф в размере стоимости первых суток.</t>
    </r>
  </si>
  <si>
    <r>
      <rPr>
        <b/>
        <sz val="11"/>
        <rFont val="Arial"/>
        <family val="2"/>
        <charset val="204"/>
      </rPr>
      <t xml:space="preserve">Условия и ограничения: </t>
    </r>
    <r>
      <rPr>
        <sz val="11"/>
        <rFont val="Arial"/>
        <family val="2"/>
        <charset val="204"/>
      </rPr>
      <t xml:space="preserve">
Тариф "Длительное проживание от 10 ночей"
-Скидка 10% от основного тарифа;
</t>
    </r>
    <r>
      <rPr>
        <sz val="11"/>
        <color theme="1"/>
        <rFont val="Arial"/>
        <family val="2"/>
        <charset val="204"/>
      </rPr>
      <t xml:space="preserve">-Срок действия до 29.12.25 и с 09.01.26 по 31.03.26;      </t>
    </r>
    <r>
      <rPr>
        <sz val="11"/>
        <rFont val="Arial"/>
        <family val="2"/>
        <charset val="204"/>
      </rPr>
      <t xml:space="preserve">
-Минимальное количество ночей - 10 ночей;
-Участвуют категории номеров: Делюкс, Делюкс c видом на море,  Студия, Люкс, Люкс Grand, Люкс </t>
    </r>
    <r>
      <rPr>
        <sz val="11"/>
        <color theme="1"/>
        <rFont val="Arial"/>
        <family val="2"/>
        <charset val="204"/>
      </rPr>
      <t>Supreme.                                                                                                                                                                                                                                                                                                                 
Условия аннуляции: отмена без штрафных санкций возможна за 7 суток до заезда, отмена после — штраф в размере стоимости первых суток.</t>
    </r>
  </si>
  <si>
    <r>
      <rPr>
        <b/>
        <sz val="11"/>
        <rFont val="Arial"/>
        <family val="2"/>
        <charset val="204"/>
      </rPr>
      <t xml:space="preserve">Условия и ограничения: </t>
    </r>
    <r>
      <rPr>
        <sz val="11"/>
        <rFont val="Arial"/>
        <family val="2"/>
        <charset val="204"/>
      </rPr>
      <t xml:space="preserve">
Тариф "Длительное проживание от 30 ночей"
</t>
    </r>
    <r>
      <rPr>
        <sz val="11"/>
        <color theme="1"/>
        <rFont val="Arial"/>
        <family val="2"/>
        <charset val="204"/>
      </rPr>
      <t xml:space="preserve">-Скидка 20% от основного тарифа;
-Срок действия  до 29.12.25 и с 09.01.26 по 31.03.26;   
</t>
    </r>
    <r>
      <rPr>
        <sz val="11"/>
        <rFont val="Arial"/>
        <family val="2"/>
        <charset val="204"/>
      </rPr>
      <t xml:space="preserve">-Минимальное количество ночей - 30 ночей;
-Участвуют категории номеров: Делюкс, Делюкс c видом на море,  Студия, Люкс, Люкс Grand, Люкс </t>
    </r>
    <r>
      <rPr>
        <sz val="11"/>
        <color theme="1"/>
        <rFont val="Arial"/>
        <family val="2"/>
        <charset val="204"/>
      </rPr>
      <t>Supreme.                                                                                                                                                                                                                                                                                                                  Условия аннуляции: отмена без штрафных санкций возможна за 7 суток до заезда, отмена после — штраф в размере стоимости первых суток.</t>
    </r>
  </si>
  <si>
    <r>
      <rPr>
        <b/>
        <sz val="11"/>
        <color theme="1"/>
        <rFont val="Arial"/>
        <family val="2"/>
        <charset val="204"/>
      </rPr>
      <t xml:space="preserve">Условия и ограничения:    </t>
    </r>
    <r>
      <rPr>
        <sz val="11"/>
        <color theme="1"/>
        <rFont val="Arial"/>
        <family val="2"/>
        <charset val="204"/>
      </rPr>
      <t xml:space="preserve">       Тариф "Для жителей ЮФО"
-Скидка 7% от основного тарифа;
-Срок действия до 29.12.25 и с 09.01.26 по 31.03.26
-Участвуют категории номеров: Делюкс, Делюкс c видом на море, Студия, Люкс, Люкс Grand,
Условия аннуляции: отмена без штрафных санкций возможна за 2 суток до заезда, отмена после — штраф в размере стоимости первых суток.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</si>
</sst>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\ ##0"/>
    <numFmt numFmtId="165" formatCode="ddd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indexed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b/>
      <sz val="14"/>
      <name val="Arial"/>
      <family val="2"/>
      <charset val="204"/>
    </font>
    <font>
      <sz val="8.5"/>
      <color theme="1"/>
      <name val="Times New Roman"/>
      <family val="1"/>
      <charset val="204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rgb="FF0066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8"/>
      <color rgb="FFFF0000"/>
      <name val="Arial"/>
      <family val="2"/>
    </font>
    <font>
      <sz val="11"/>
      <color rgb="FFFF0000"/>
      <name val="Times New Roman"/>
      <family val="1"/>
      <charset val="204"/>
    </font>
    <font>
      <b/>
      <sz val="9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8.5"/>
      <color rgb="FFFF0000"/>
      <name val="Times New Roman"/>
      <family val="1"/>
      <charset val="204"/>
    </font>
    <font>
      <sz val="8"/>
      <color theme="1"/>
      <name val="Arial"/>
      <family val="2"/>
    </font>
    <font>
      <sz val="11.5"/>
      <color rgb="FF2C2D2E"/>
      <name val="Arial"/>
      <family val="2"/>
      <charset val="204"/>
    </font>
    <font>
      <sz val="12"/>
      <color rgb="FF1A1A1A"/>
      <name val="Arial"/>
      <family val="2"/>
      <charset val="204"/>
    </font>
    <font>
      <sz val="11"/>
      <color rgb="FF333130"/>
      <name val="Montserrat"/>
      <charset val="204"/>
    </font>
  </fonts>
  <fills count="3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EDE4F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4BEC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7C8F9"/>
        <bgColor indexed="64"/>
      </patternFill>
    </fill>
    <fill>
      <patternFill patternType="solid">
        <fgColor rgb="FFFF7A5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E9FC5"/>
        <bgColor indexed="64"/>
      </patternFill>
    </fill>
    <fill>
      <patternFill patternType="solid">
        <fgColor rgb="FFEFE5D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5">
    <xf numFmtId="0" fontId="0" fillId="0" borderId="0"/>
    <xf numFmtId="0" fontId="19" fillId="0" borderId="0"/>
    <xf numFmtId="0" fontId="18" fillId="0" borderId="0"/>
    <xf numFmtId="0" fontId="18" fillId="2" borderId="1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2" borderId="1" applyNumberFormat="0" applyFont="0" applyAlignment="0" applyProtection="0"/>
    <xf numFmtId="0" fontId="16" fillId="0" borderId="0"/>
    <xf numFmtId="0" fontId="16" fillId="2" borderId="1" applyNumberFormat="0" applyFont="0" applyAlignment="0" applyProtection="0"/>
    <xf numFmtId="0" fontId="15" fillId="0" borderId="0"/>
    <xf numFmtId="0" fontId="15" fillId="2" borderId="1" applyNumberFormat="0" applyFont="0" applyAlignment="0" applyProtection="0"/>
    <xf numFmtId="0" fontId="14" fillId="0" borderId="0"/>
    <xf numFmtId="0" fontId="14" fillId="2" borderId="1" applyNumberFormat="0" applyFont="0" applyAlignment="0" applyProtection="0"/>
    <xf numFmtId="0" fontId="31" fillId="2" borderId="1" applyNumberFormat="0" applyFont="0" applyAlignment="0" applyProtection="0"/>
    <xf numFmtId="43" fontId="31" fillId="0" borderId="0" applyFont="0" applyFill="0" applyBorder="0" applyAlignment="0" applyProtection="0"/>
  </cellStyleXfs>
  <cellXfs count="279">
    <xf numFmtId="0" fontId="0" fillId="0" borderId="0" xfId="0"/>
    <xf numFmtId="0" fontId="22" fillId="7" borderId="2" xfId="1" applyFont="1" applyFill="1" applyBorder="1" applyAlignment="1">
      <alignment horizontal="center"/>
    </xf>
    <xf numFmtId="0" fontId="23" fillId="8" borderId="2" xfId="1" applyFont="1" applyFill="1" applyBorder="1" applyAlignment="1">
      <alignment horizontal="center"/>
    </xf>
    <xf numFmtId="0" fontId="24" fillId="7" borderId="2" xfId="1" applyFont="1" applyFill="1" applyBorder="1" applyAlignment="1">
      <alignment horizontal="center"/>
    </xf>
    <xf numFmtId="0" fontId="23" fillId="9" borderId="2" xfId="1" applyFont="1" applyFill="1" applyBorder="1" applyAlignment="1">
      <alignment horizontal="center"/>
    </xf>
    <xf numFmtId="0" fontId="22" fillId="0" borderId="0" xfId="1" applyFont="1" applyAlignment="1">
      <alignment horizontal="center"/>
    </xf>
    <xf numFmtId="0" fontId="19" fillId="0" borderId="0" xfId="1" applyAlignment="1">
      <alignment horizontal="center"/>
    </xf>
    <xf numFmtId="0" fontId="19" fillId="6" borderId="0" xfId="1" applyFill="1" applyAlignment="1">
      <alignment horizontal="center"/>
    </xf>
    <xf numFmtId="3" fontId="27" fillId="6" borderId="2" xfId="5" applyNumberFormat="1" applyFont="1" applyFill="1" applyBorder="1" applyAlignment="1">
      <alignment horizontal="center" vertical="center"/>
    </xf>
    <xf numFmtId="0" fontId="19" fillId="0" borderId="0" xfId="1" applyAlignment="1">
      <alignment horizontal="center" vertical="center"/>
    </xf>
    <xf numFmtId="0" fontId="0" fillId="0" borderId="0" xfId="0" applyAlignment="1">
      <alignment wrapText="1"/>
    </xf>
    <xf numFmtId="0" fontId="29" fillId="0" borderId="0" xfId="0" applyFont="1" applyAlignment="1">
      <alignment horizontal="center" vertical="center" wrapText="1"/>
    </xf>
    <xf numFmtId="3" fontId="29" fillId="0" borderId="0" xfId="0" applyNumberFormat="1" applyFont="1" applyAlignment="1">
      <alignment horizontal="center" vertical="center" wrapText="1"/>
    </xf>
    <xf numFmtId="0" fontId="23" fillId="0" borderId="0" xfId="1" applyFont="1" applyAlignment="1">
      <alignment vertical="center" wrapText="1"/>
    </xf>
    <xf numFmtId="0" fontId="19" fillId="0" borderId="2" xfId="1" applyBorder="1" applyAlignment="1">
      <alignment horizontal="center"/>
    </xf>
    <xf numFmtId="0" fontId="23" fillId="16" borderId="2" xfId="1" applyFont="1" applyFill="1" applyBorder="1" applyAlignment="1">
      <alignment horizontal="center"/>
    </xf>
    <xf numFmtId="0" fontId="24" fillId="0" borderId="2" xfId="1" applyFont="1" applyBorder="1" applyAlignment="1">
      <alignment horizontal="center"/>
    </xf>
    <xf numFmtId="0" fontId="28" fillId="6" borderId="0" xfId="1" applyFont="1" applyFill="1" applyAlignment="1">
      <alignment horizontal="center" vertical="center"/>
    </xf>
    <xf numFmtId="9" fontId="28" fillId="0" borderId="0" xfId="4" applyFont="1" applyBorder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33" fillId="0" borderId="0" xfId="0" applyFont="1"/>
    <xf numFmtId="0" fontId="26" fillId="21" borderId="2" xfId="13" applyFont="1" applyFill="1" applyBorder="1" applyAlignment="1" applyProtection="1">
      <alignment horizontal="center" vertical="center" wrapText="1"/>
    </xf>
    <xf numFmtId="0" fontId="26" fillId="22" borderId="2" xfId="13" applyFont="1" applyFill="1" applyBorder="1" applyAlignment="1" applyProtection="1">
      <alignment horizontal="center" vertical="center" wrapText="1"/>
    </xf>
    <xf numFmtId="0" fontId="26" fillId="23" borderId="2" xfId="13" applyFont="1" applyFill="1" applyBorder="1" applyAlignment="1" applyProtection="1">
      <alignment horizontal="center" vertical="center" wrapText="1"/>
    </xf>
    <xf numFmtId="0" fontId="26" fillId="24" borderId="2" xfId="13" applyFont="1" applyFill="1" applyBorder="1" applyAlignment="1" applyProtection="1">
      <alignment horizontal="center" vertical="center" wrapText="1"/>
    </xf>
    <xf numFmtId="0" fontId="26" fillId="25" borderId="2" xfId="13" applyFont="1" applyFill="1" applyBorder="1" applyAlignment="1" applyProtection="1">
      <alignment horizontal="center" vertical="center" wrapText="1"/>
    </xf>
    <xf numFmtId="0" fontId="26" fillId="26" borderId="2" xfId="13" applyFont="1" applyFill="1" applyBorder="1" applyAlignment="1" applyProtection="1">
      <alignment horizontal="center" vertical="center" wrapText="1"/>
    </xf>
    <xf numFmtId="0" fontId="27" fillId="6" borderId="2" xfId="13" applyFont="1" applyFill="1" applyBorder="1" applyAlignment="1" applyProtection="1">
      <alignment horizontal="center" vertical="center"/>
    </xf>
    <xf numFmtId="3" fontId="27" fillId="6" borderId="0" xfId="5" applyNumberFormat="1" applyFont="1" applyFill="1" applyAlignment="1">
      <alignment horizontal="center" vertical="center"/>
    </xf>
    <xf numFmtId="0" fontId="13" fillId="0" borderId="0" xfId="0" applyFont="1"/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0" xfId="0" applyFont="1" applyAlignment="1">
      <alignment wrapText="1"/>
    </xf>
    <xf numFmtId="0" fontId="34" fillId="3" borderId="2" xfId="0" applyFont="1" applyFill="1" applyBorder="1" applyAlignment="1">
      <alignment vertical="center"/>
    </xf>
    <xf numFmtId="49" fontId="35" fillId="4" borderId="2" xfId="0" applyNumberFormat="1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vertical="center" wrapText="1"/>
    </xf>
    <xf numFmtId="3" fontId="35" fillId="3" borderId="2" xfId="0" applyNumberFormat="1" applyFont="1" applyFill="1" applyBorder="1" applyAlignment="1">
      <alignment vertical="center"/>
    </xf>
    <xf numFmtId="3" fontId="35" fillId="3" borderId="2" xfId="0" applyNumberFormat="1" applyFont="1" applyFill="1" applyBorder="1" applyAlignment="1">
      <alignment vertical="center" wrapText="1"/>
    </xf>
    <xf numFmtId="3" fontId="34" fillId="3" borderId="2" xfId="0" applyNumberFormat="1" applyFont="1" applyFill="1" applyBorder="1" applyAlignment="1">
      <alignment vertical="center" wrapText="1"/>
    </xf>
    <xf numFmtId="0" fontId="36" fillId="6" borderId="2" xfId="6" applyFont="1" applyFill="1" applyBorder="1" applyAlignment="1" applyProtection="1">
      <alignment horizontal="left" vertical="center"/>
    </xf>
    <xf numFmtId="164" fontId="13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right"/>
    </xf>
    <xf numFmtId="43" fontId="13" fillId="0" borderId="0" xfId="14" applyFont="1" applyBorder="1" applyAlignment="1">
      <alignment horizontal="center"/>
    </xf>
    <xf numFmtId="0" fontId="32" fillId="0" borderId="0" xfId="0" applyFont="1"/>
    <xf numFmtId="9" fontId="13" fillId="15" borderId="0" xfId="0" applyNumberFormat="1" applyFont="1" applyFill="1" applyAlignment="1">
      <alignment horizontal="right"/>
    </xf>
    <xf numFmtId="9" fontId="13" fillId="0" borderId="0" xfId="0" applyNumberFormat="1" applyFont="1" applyAlignment="1">
      <alignment horizontal="right"/>
    </xf>
    <xf numFmtId="0" fontId="37" fillId="0" borderId="0" xfId="0" applyFont="1" applyAlignment="1">
      <alignment vertical="center" wrapText="1"/>
    </xf>
    <xf numFmtId="0" fontId="33" fillId="0" borderId="0" xfId="0" applyFont="1" applyAlignment="1">
      <alignment vertical="center"/>
    </xf>
    <xf numFmtId="0" fontId="33" fillId="0" borderId="0" xfId="14" applyNumberFormat="1" applyFont="1" applyFill="1" applyBorder="1" applyAlignment="1">
      <alignment vertical="center"/>
    </xf>
    <xf numFmtId="0" fontId="26" fillId="13" borderId="2" xfId="13" applyFont="1" applyFill="1" applyBorder="1" applyAlignment="1" applyProtection="1">
      <alignment horizontal="center" vertical="center" wrapText="1"/>
    </xf>
    <xf numFmtId="0" fontId="13" fillId="27" borderId="0" xfId="0" applyFont="1" applyFill="1" applyAlignment="1">
      <alignment horizontal="right"/>
    </xf>
    <xf numFmtId="0" fontId="13" fillId="27" borderId="0" xfId="0" applyFont="1" applyFill="1" applyAlignment="1">
      <alignment horizontal="right" vertical="center"/>
    </xf>
    <xf numFmtId="3" fontId="35" fillId="28" borderId="2" xfId="0" applyNumberFormat="1" applyFont="1" applyFill="1" applyBorder="1" applyAlignment="1">
      <alignment vertical="center" wrapText="1"/>
    </xf>
    <xf numFmtId="0" fontId="27" fillId="0" borderId="2" xfId="13" applyFont="1" applyFill="1" applyBorder="1" applyAlignment="1" applyProtection="1">
      <alignment horizontal="center" vertical="center"/>
    </xf>
    <xf numFmtId="9" fontId="13" fillId="12" borderId="0" xfId="0" applyNumberFormat="1" applyFont="1" applyFill="1" applyAlignment="1">
      <alignment horizontal="right" vertical="center"/>
    </xf>
    <xf numFmtId="3" fontId="27" fillId="13" borderId="2" xfId="5" applyNumberFormat="1" applyFont="1" applyFill="1" applyBorder="1" applyAlignment="1">
      <alignment horizontal="center" vertical="center"/>
    </xf>
    <xf numFmtId="0" fontId="38" fillId="0" borderId="0" xfId="1" applyFont="1" applyAlignment="1">
      <alignment vertical="top" wrapText="1"/>
    </xf>
    <xf numFmtId="0" fontId="11" fillId="8" borderId="0" xfId="0" applyFont="1" applyFill="1"/>
    <xf numFmtId="0" fontId="13" fillId="8" borderId="0" xfId="0" applyFont="1" applyFill="1"/>
    <xf numFmtId="9" fontId="13" fillId="8" borderId="0" xfId="0" applyNumberFormat="1" applyFont="1" applyFill="1" applyAlignment="1">
      <alignment horizontal="right" vertical="center"/>
    </xf>
    <xf numFmtId="0" fontId="19" fillId="30" borderId="0" xfId="1" applyFill="1" applyAlignment="1">
      <alignment horizontal="center"/>
    </xf>
    <xf numFmtId="0" fontId="27" fillId="0" borderId="2" xfId="5" applyFont="1" applyFill="1" applyBorder="1" applyAlignment="1">
      <alignment horizontal="center"/>
    </xf>
    <xf numFmtId="0" fontId="27" fillId="0" borderId="2" xfId="5" applyFont="1" applyFill="1" applyBorder="1" applyAlignment="1">
      <alignment horizontal="center" vertical="center"/>
    </xf>
    <xf numFmtId="9" fontId="13" fillId="15" borderId="0" xfId="0" applyNumberFormat="1" applyFont="1" applyFill="1" applyAlignment="1">
      <alignment horizontal="right" vertical="center"/>
    </xf>
    <xf numFmtId="9" fontId="13" fillId="31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/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9" fontId="13" fillId="12" borderId="0" xfId="0" applyNumberFormat="1" applyFont="1" applyFill="1" applyAlignment="1">
      <alignment horizontal="right"/>
    </xf>
    <xf numFmtId="0" fontId="7" fillId="0" borderId="0" xfId="0" applyFont="1" applyFill="1" applyAlignment="1">
      <alignment wrapText="1"/>
    </xf>
    <xf numFmtId="0" fontId="13" fillId="0" borderId="0" xfId="0" applyFont="1" applyFill="1" applyAlignment="1">
      <alignment horizontal="left"/>
    </xf>
    <xf numFmtId="0" fontId="23" fillId="33" borderId="2" xfId="1" applyFont="1" applyFill="1" applyBorder="1" applyAlignment="1">
      <alignment horizontal="center"/>
    </xf>
    <xf numFmtId="3" fontId="27" fillId="6" borderId="0" xfId="5" applyNumberFormat="1" applyFont="1" applyFill="1" applyBorder="1" applyAlignment="1">
      <alignment horizontal="center" vertical="center"/>
    </xf>
    <xf numFmtId="0" fontId="0" fillId="32" borderId="0" xfId="0" applyFill="1"/>
    <xf numFmtId="0" fontId="19" fillId="0" borderId="2" xfId="1" applyFill="1" applyBorder="1" applyAlignment="1">
      <alignment horizontal="center"/>
    </xf>
    <xf numFmtId="0" fontId="0" fillId="0" borderId="0" xfId="0" applyFill="1"/>
    <xf numFmtId="0" fontId="13" fillId="0" borderId="0" xfId="0" applyFont="1" applyFill="1" applyAlignment="1">
      <alignment wrapText="1"/>
    </xf>
    <xf numFmtId="49" fontId="35" fillId="0" borderId="2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>
      <alignment vertical="center"/>
    </xf>
    <xf numFmtId="3" fontId="35" fillId="0" borderId="2" xfId="0" applyNumberFormat="1" applyFont="1" applyFill="1" applyBorder="1" applyAlignment="1">
      <alignment vertical="center" wrapText="1"/>
    </xf>
    <xf numFmtId="0" fontId="36" fillId="0" borderId="2" xfId="6" applyFont="1" applyFill="1" applyBorder="1" applyAlignment="1" applyProtection="1">
      <alignment horizontal="left" vertical="center"/>
    </xf>
    <xf numFmtId="164" fontId="13" fillId="0" borderId="2" xfId="0" applyNumberFormat="1" applyFont="1" applyFill="1" applyBorder="1" applyAlignment="1">
      <alignment horizontal="center" vertical="center"/>
    </xf>
    <xf numFmtId="43" fontId="13" fillId="0" borderId="0" xfId="14" applyFont="1" applyFill="1" applyBorder="1" applyAlignment="1">
      <alignment horizontal="center"/>
    </xf>
    <xf numFmtId="0" fontId="19" fillId="0" borderId="0" xfId="1" applyFill="1" applyAlignment="1">
      <alignment horizontal="center"/>
    </xf>
    <xf numFmtId="0" fontId="26" fillId="13" borderId="2" xfId="13" applyFont="1" applyFill="1" applyBorder="1" applyAlignment="1" applyProtection="1">
      <alignment horizontal="center" vertical="center" wrapText="1"/>
    </xf>
    <xf numFmtId="3" fontId="27" fillId="6" borderId="0" xfId="5" applyNumberFormat="1" applyFont="1" applyFill="1" applyAlignment="1">
      <alignment horizontal="center" vertical="center"/>
    </xf>
    <xf numFmtId="0" fontId="28" fillId="6" borderId="0" xfId="1" applyFont="1" applyFill="1" applyAlignment="1">
      <alignment horizontal="center" vertical="center"/>
    </xf>
    <xf numFmtId="3" fontId="27" fillId="0" borderId="0" xfId="5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Fill="1" applyAlignment="1"/>
    <xf numFmtId="0" fontId="19" fillId="0" borderId="0" xfId="1" applyFill="1" applyBorder="1" applyAlignment="1">
      <alignment horizontal="center"/>
    </xf>
    <xf numFmtId="0" fontId="7" fillId="8" borderId="0" xfId="0" applyFont="1" applyFill="1" applyAlignment="1"/>
    <xf numFmtId="0" fontId="7" fillId="8" borderId="0" xfId="0" applyFont="1" applyFill="1" applyAlignment="1">
      <alignment wrapText="1"/>
    </xf>
    <xf numFmtId="0" fontId="13" fillId="8" borderId="0" xfId="0" applyFont="1" applyFill="1" applyAlignment="1">
      <alignment horizontal="right"/>
    </xf>
    <xf numFmtId="0" fontId="13" fillId="8" borderId="0" xfId="0" applyFont="1" applyFill="1" applyAlignment="1">
      <alignment horizontal="left"/>
    </xf>
    <xf numFmtId="9" fontId="13" fillId="8" borderId="0" xfId="0" applyNumberFormat="1" applyFont="1" applyFill="1" applyAlignment="1">
      <alignment horizontal="right"/>
    </xf>
    <xf numFmtId="3" fontId="27" fillId="6" borderId="0" xfId="5" applyNumberFormat="1" applyFont="1" applyFill="1" applyAlignment="1">
      <alignment horizontal="center" vertical="center"/>
    </xf>
    <xf numFmtId="0" fontId="33" fillId="6" borderId="0" xfId="0" applyFont="1" applyFill="1"/>
    <xf numFmtId="0" fontId="26" fillId="13" borderId="2" xfId="13" applyFont="1" applyFill="1" applyBorder="1" applyAlignment="1" applyProtection="1">
      <alignment horizontal="center" vertical="center" wrapText="1"/>
    </xf>
    <xf numFmtId="0" fontId="38" fillId="0" borderId="0" xfId="1" applyFont="1" applyAlignment="1">
      <alignment horizontal="left" vertical="top" wrapText="1"/>
    </xf>
    <xf numFmtId="3" fontId="27" fillId="6" borderId="0" xfId="5" applyNumberFormat="1" applyFont="1" applyFill="1" applyAlignment="1">
      <alignment horizontal="center" vertical="center"/>
    </xf>
    <xf numFmtId="0" fontId="28" fillId="6" borderId="0" xfId="1" applyFont="1" applyFill="1" applyAlignment="1">
      <alignment horizontal="center" vertical="center"/>
    </xf>
    <xf numFmtId="0" fontId="23" fillId="34" borderId="2" xfId="1" applyFont="1" applyFill="1" applyBorder="1" applyAlignment="1">
      <alignment horizontal="center"/>
    </xf>
    <xf numFmtId="0" fontId="3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21" fillId="0" borderId="2" xfId="1" applyFont="1" applyBorder="1" applyAlignment="1">
      <alignment horizontal="center"/>
    </xf>
    <xf numFmtId="0" fontId="21" fillId="0" borderId="25" xfId="1" applyFont="1" applyBorder="1" applyAlignment="1">
      <alignment horizontal="center"/>
    </xf>
    <xf numFmtId="0" fontId="44" fillId="7" borderId="2" xfId="1" applyFont="1" applyFill="1" applyBorder="1" applyAlignment="1">
      <alignment horizontal="center"/>
    </xf>
    <xf numFmtId="165" fontId="19" fillId="34" borderId="2" xfId="1" applyNumberFormat="1" applyFill="1" applyBorder="1" applyAlignment="1">
      <alignment horizontal="center"/>
    </xf>
    <xf numFmtId="165" fontId="19" fillId="0" borderId="24" xfId="1" applyNumberFormat="1" applyBorder="1" applyAlignment="1">
      <alignment horizontal="center"/>
    </xf>
    <xf numFmtId="0" fontId="22" fillId="7" borderId="6" xfId="1" applyFont="1" applyFill="1" applyBorder="1" applyAlignment="1">
      <alignment horizontal="center"/>
    </xf>
    <xf numFmtId="0" fontId="22" fillId="7" borderId="8" xfId="1" applyFont="1" applyFill="1" applyBorder="1" applyAlignment="1">
      <alignment horizontal="center"/>
    </xf>
    <xf numFmtId="165" fontId="19" fillId="6" borderId="2" xfId="1" applyNumberFormat="1" applyFill="1" applyBorder="1" applyAlignment="1">
      <alignment horizontal="center"/>
    </xf>
    <xf numFmtId="0" fontId="44" fillId="7" borderId="6" xfId="1" applyFont="1" applyFill="1" applyBorder="1" applyAlignment="1">
      <alignment horizontal="center"/>
    </xf>
    <xf numFmtId="0" fontId="44" fillId="7" borderId="7" xfId="1" applyFont="1" applyFill="1" applyBorder="1" applyAlignment="1">
      <alignment horizontal="center"/>
    </xf>
    <xf numFmtId="165" fontId="19" fillId="34" borderId="24" xfId="1" applyNumberFormat="1" applyFill="1" applyBorder="1" applyAlignment="1">
      <alignment horizontal="center"/>
    </xf>
    <xf numFmtId="0" fontId="22" fillId="7" borderId="24" xfId="1" applyFont="1" applyFill="1" applyBorder="1" applyAlignment="1">
      <alignment horizontal="center"/>
    </xf>
    <xf numFmtId="0" fontId="22" fillId="7" borderId="22" xfId="1" applyFont="1" applyFill="1" applyBorder="1" applyAlignment="1">
      <alignment horizontal="center"/>
    </xf>
    <xf numFmtId="0" fontId="44" fillId="7" borderId="8" xfId="1" applyFont="1" applyFill="1" applyBorder="1" applyAlignment="1">
      <alignment horizontal="center"/>
    </xf>
    <xf numFmtId="0" fontId="22" fillId="7" borderId="26" xfId="1" applyFont="1" applyFill="1" applyBorder="1" applyAlignment="1">
      <alignment horizontal="center"/>
    </xf>
    <xf numFmtId="165" fontId="19" fillId="0" borderId="2" xfId="1" applyNumberFormat="1" applyBorder="1" applyAlignment="1">
      <alignment horizontal="center"/>
    </xf>
    <xf numFmtId="0" fontId="46" fillId="0" borderId="0" xfId="1" applyFont="1" applyAlignment="1">
      <alignment vertical="center" wrapText="1"/>
    </xf>
    <xf numFmtId="0" fontId="47" fillId="0" borderId="0" xfId="1" applyFont="1" applyAlignment="1">
      <alignment horizontal="center"/>
    </xf>
    <xf numFmtId="0" fontId="48" fillId="0" borderId="0" xfId="0" applyFont="1" applyAlignment="1">
      <alignment vertical="center" wrapText="1"/>
    </xf>
    <xf numFmtId="0" fontId="45" fillId="0" borderId="0" xfId="0" applyFont="1"/>
    <xf numFmtId="0" fontId="48" fillId="0" borderId="0" xfId="0" applyFont="1" applyAlignment="1">
      <alignment horizontal="center" vertical="center" wrapText="1"/>
    </xf>
    <xf numFmtId="3" fontId="48" fillId="0" borderId="0" xfId="0" applyNumberFormat="1" applyFont="1" applyAlignment="1">
      <alignment horizontal="center" vertical="center" wrapText="1"/>
    </xf>
    <xf numFmtId="0" fontId="47" fillId="0" borderId="0" xfId="0" applyFont="1" applyAlignment="1">
      <alignment vertical="center" wrapText="1"/>
    </xf>
    <xf numFmtId="0" fontId="44" fillId="0" borderId="0" xfId="1" applyFont="1" applyAlignment="1">
      <alignment horizontal="center"/>
    </xf>
    <xf numFmtId="0" fontId="37" fillId="0" borderId="0" xfId="1" applyFont="1" applyAlignment="1">
      <alignment horizont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27" fillId="0" borderId="0" xfId="5" applyFont="1" applyFill="1" applyBorder="1" applyAlignment="1">
      <alignment horizontal="center"/>
    </xf>
    <xf numFmtId="0" fontId="27" fillId="0" borderId="0" xfId="5" applyFont="1" applyFill="1" applyBorder="1" applyAlignment="1">
      <alignment horizontal="center" vertical="center"/>
    </xf>
    <xf numFmtId="3" fontId="27" fillId="0" borderId="25" xfId="5" applyNumberFormat="1" applyFont="1" applyFill="1" applyBorder="1" applyAlignment="1">
      <alignment horizontal="center" vertical="center"/>
    </xf>
    <xf numFmtId="0" fontId="22" fillId="0" borderId="0" xfId="1" applyFont="1" applyFill="1" applyAlignment="1">
      <alignment horizontal="center"/>
    </xf>
    <xf numFmtId="0" fontId="27" fillId="0" borderId="0" xfId="5" applyFont="1" applyFill="1" applyAlignment="1">
      <alignment horizontal="center"/>
    </xf>
    <xf numFmtId="0" fontId="27" fillId="0" borderId="0" xfId="5" applyFont="1" applyFill="1" applyAlignment="1">
      <alignment horizontal="center" vertical="center"/>
    </xf>
    <xf numFmtId="0" fontId="33" fillId="0" borderId="0" xfId="0" applyFont="1" applyFill="1"/>
    <xf numFmtId="3" fontId="27" fillId="6" borderId="0" xfId="5" applyNumberFormat="1" applyFont="1" applyFill="1" applyAlignment="1">
      <alignment horizontal="center" vertical="center"/>
    </xf>
    <xf numFmtId="0" fontId="28" fillId="6" borderId="0" xfId="1" applyFont="1" applyFill="1" applyAlignment="1">
      <alignment horizontal="center" vertical="center"/>
    </xf>
    <xf numFmtId="0" fontId="22" fillId="6" borderId="0" xfId="1" applyFont="1" applyFill="1" applyAlignment="1">
      <alignment horizontal="center"/>
    </xf>
    <xf numFmtId="0" fontId="27" fillId="6" borderId="0" xfId="5" applyFont="1" applyFill="1" applyAlignment="1">
      <alignment horizontal="center"/>
    </xf>
    <xf numFmtId="0" fontId="27" fillId="6" borderId="0" xfId="5" applyFont="1" applyFill="1" applyAlignment="1">
      <alignment horizontal="center" vertical="center"/>
    </xf>
    <xf numFmtId="0" fontId="27" fillId="6" borderId="2" xfId="5" applyFont="1" applyFill="1" applyBorder="1" applyAlignment="1">
      <alignment horizontal="center"/>
    </xf>
    <xf numFmtId="0" fontId="27" fillId="6" borderId="2" xfId="5" applyFont="1" applyFill="1" applyBorder="1" applyAlignment="1">
      <alignment horizontal="center" vertical="center"/>
    </xf>
    <xf numFmtId="0" fontId="27" fillId="6" borderId="0" xfId="5" applyFont="1" applyFill="1" applyBorder="1" applyAlignment="1">
      <alignment horizontal="center"/>
    </xf>
    <xf numFmtId="0" fontId="27" fillId="6" borderId="0" xfId="5" applyFont="1" applyFill="1" applyBorder="1" applyAlignment="1">
      <alignment horizontal="center" vertical="center"/>
    </xf>
    <xf numFmtId="0" fontId="37" fillId="6" borderId="0" xfId="1" applyFont="1" applyFill="1" applyAlignment="1">
      <alignment horizontal="center"/>
    </xf>
    <xf numFmtId="0" fontId="49" fillId="6" borderId="0" xfId="1" applyFont="1" applyFill="1" applyAlignment="1">
      <alignment horizontal="center"/>
    </xf>
    <xf numFmtId="0" fontId="47" fillId="6" borderId="0" xfId="1" applyFont="1" applyFill="1" applyAlignment="1">
      <alignment horizontal="center"/>
    </xf>
    <xf numFmtId="0" fontId="44" fillId="6" borderId="0" xfId="1" applyFont="1" applyFill="1" applyAlignment="1">
      <alignment horizontal="center"/>
    </xf>
    <xf numFmtId="0" fontId="1" fillId="0" borderId="0" xfId="0" applyFont="1"/>
    <xf numFmtId="9" fontId="13" fillId="0" borderId="0" xfId="0" applyNumberFormat="1" applyFont="1"/>
    <xf numFmtId="0" fontId="52" fillId="0" borderId="0" xfId="0" applyFont="1" applyAlignment="1">
      <alignment horizontal="left" vertical="center" wrapText="1" indent="1"/>
    </xf>
    <xf numFmtId="0" fontId="28" fillId="6" borderId="0" xfId="1" applyFont="1" applyFill="1" applyAlignment="1">
      <alignment horizontal="center" vertical="center"/>
    </xf>
    <xf numFmtId="3" fontId="27" fillId="6" borderId="0" xfId="5" applyNumberFormat="1" applyFont="1" applyFill="1" applyAlignment="1">
      <alignment horizontal="center" vertical="center"/>
    </xf>
    <xf numFmtId="3" fontId="27" fillId="6" borderId="0" xfId="5" applyNumberFormat="1" applyFont="1" applyFill="1" applyAlignment="1">
      <alignment horizontal="center" vertical="center"/>
    </xf>
    <xf numFmtId="0" fontId="38" fillId="0" borderId="0" xfId="1" applyFont="1" applyFill="1" applyAlignment="1">
      <alignment vertical="top" wrapText="1"/>
    </xf>
    <xf numFmtId="0" fontId="27" fillId="32" borderId="2" xfId="5" applyFont="1" applyFill="1" applyBorder="1" applyAlignment="1">
      <alignment horizontal="center" vertical="center"/>
    </xf>
    <xf numFmtId="0" fontId="26" fillId="19" borderId="4" xfId="13" applyFont="1" applyFill="1" applyBorder="1" applyAlignment="1" applyProtection="1">
      <alignment horizontal="center" vertical="center" wrapText="1"/>
    </xf>
    <xf numFmtId="0" fontId="26" fillId="19" borderId="6" xfId="13" applyFont="1" applyFill="1" applyBorder="1" applyAlignment="1" applyProtection="1">
      <alignment horizontal="center" vertical="center" wrapText="1"/>
    </xf>
    <xf numFmtId="0" fontId="26" fillId="13" borderId="2" xfId="13" applyFont="1" applyFill="1" applyBorder="1" applyAlignment="1" applyProtection="1">
      <alignment horizontal="center" vertical="center" wrapText="1"/>
    </xf>
    <xf numFmtId="0" fontId="26" fillId="14" borderId="4" xfId="13" applyFont="1" applyFill="1" applyBorder="1" applyAlignment="1" applyProtection="1">
      <alignment horizontal="center" vertical="center" wrapText="1"/>
    </xf>
    <xf numFmtId="0" fontId="26" fillId="14" borderId="6" xfId="13" applyFont="1" applyFill="1" applyBorder="1" applyAlignment="1" applyProtection="1">
      <alignment horizontal="center" vertical="center" wrapText="1"/>
    </xf>
    <xf numFmtId="0" fontId="26" fillId="17" borderId="2" xfId="13" applyFont="1" applyFill="1" applyBorder="1" applyAlignment="1" applyProtection="1">
      <alignment horizontal="center" vertical="center" wrapText="1"/>
    </xf>
    <xf numFmtId="0" fontId="26" fillId="20" borderId="2" xfId="13" applyFont="1" applyFill="1" applyBorder="1" applyAlignment="1" applyProtection="1">
      <alignment horizontal="center" vertical="center" wrapText="1"/>
    </xf>
    <xf numFmtId="0" fontId="25" fillId="10" borderId="0" xfId="1" applyFont="1" applyFill="1" applyAlignment="1">
      <alignment horizontal="center" vertical="center"/>
    </xf>
    <xf numFmtId="17" fontId="26" fillId="11" borderId="9" xfId="5" applyNumberFormat="1" applyFont="1" applyFill="1" applyBorder="1" applyAlignment="1">
      <alignment horizontal="center" vertical="center"/>
    </xf>
    <xf numFmtId="17" fontId="26" fillId="11" borderId="10" xfId="5" applyNumberFormat="1" applyFont="1" applyFill="1" applyBorder="1" applyAlignment="1">
      <alignment horizontal="center" vertical="center"/>
    </xf>
    <xf numFmtId="0" fontId="27" fillId="6" borderId="3" xfId="5" applyFont="1" applyFill="1" applyBorder="1" applyAlignment="1">
      <alignment horizontal="center" vertical="center"/>
    </xf>
    <xf numFmtId="0" fontId="27" fillId="6" borderId="8" xfId="5" applyFont="1" applyFill="1" applyBorder="1" applyAlignment="1">
      <alignment horizontal="center" vertical="center"/>
    </xf>
    <xf numFmtId="0" fontId="27" fillId="6" borderId="9" xfId="5" applyFont="1" applyFill="1" applyBorder="1" applyAlignment="1">
      <alignment horizontal="center" vertical="center"/>
    </xf>
    <xf numFmtId="0" fontId="27" fillId="6" borderId="7" xfId="5" applyFont="1" applyFill="1" applyBorder="1" applyAlignment="1">
      <alignment horizontal="center" vertical="center"/>
    </xf>
    <xf numFmtId="0" fontId="26" fillId="12" borderId="4" xfId="13" applyFont="1" applyFill="1" applyBorder="1" applyAlignment="1" applyProtection="1">
      <alignment horizontal="center" vertical="center" wrapText="1"/>
    </xf>
    <xf numFmtId="0" fontId="26" fillId="12" borderId="6" xfId="13" applyFont="1" applyFill="1" applyBorder="1" applyAlignment="1" applyProtection="1">
      <alignment horizontal="center" vertical="center" wrapText="1"/>
    </xf>
    <xf numFmtId="0" fontId="33" fillId="0" borderId="0" xfId="14" applyNumberFormat="1" applyFont="1" applyFill="1" applyBorder="1" applyAlignment="1">
      <alignment horizontal="center" vertical="center"/>
    </xf>
    <xf numFmtId="0" fontId="33" fillId="6" borderId="2" xfId="0" applyFont="1" applyFill="1" applyBorder="1" applyAlignment="1">
      <alignment horizontal="center" vertical="center"/>
    </xf>
    <xf numFmtId="0" fontId="33" fillId="6" borderId="2" xfId="0" applyFont="1" applyFill="1" applyBorder="1" applyAlignment="1">
      <alignment horizontal="center" vertical="center" wrapText="1"/>
    </xf>
    <xf numFmtId="0" fontId="33" fillId="6" borderId="2" xfId="0" applyFont="1" applyFill="1" applyBorder="1" applyAlignment="1">
      <alignment horizontal="left"/>
    </xf>
    <xf numFmtId="0" fontId="33" fillId="6" borderId="2" xfId="0" applyFont="1" applyFill="1" applyBorder="1" applyAlignment="1">
      <alignment horizontal="left" wrapText="1"/>
    </xf>
    <xf numFmtId="0" fontId="33" fillId="19" borderId="2" xfId="0" applyFont="1" applyFill="1" applyBorder="1" applyAlignment="1">
      <alignment horizontal="center" vertical="center"/>
    </xf>
    <xf numFmtId="0" fontId="33" fillId="21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3" fillId="0" borderId="2" xfId="14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8" fillId="0" borderId="0" xfId="1" applyFont="1" applyAlignment="1">
      <alignment horizontal="left" vertical="top" wrapText="1"/>
    </xf>
    <xf numFmtId="0" fontId="28" fillId="0" borderId="0" xfId="1" applyFont="1" applyFill="1" applyAlignment="1">
      <alignment horizontal="center" vertical="center" wrapText="1"/>
    </xf>
    <xf numFmtId="3" fontId="27" fillId="6" borderId="25" xfId="5" applyNumberFormat="1" applyFont="1" applyFill="1" applyBorder="1" applyAlignment="1">
      <alignment horizontal="center" vertical="center"/>
    </xf>
    <xf numFmtId="3" fontId="27" fillId="6" borderId="0" xfId="5" applyNumberFormat="1" applyFont="1" applyFill="1" applyAlignment="1">
      <alignment horizontal="center" vertical="center"/>
    </xf>
    <xf numFmtId="0" fontId="38" fillId="17" borderId="0" xfId="1" applyFont="1" applyFill="1" applyAlignment="1">
      <alignment horizontal="left" vertical="top" wrapText="1"/>
    </xf>
    <xf numFmtId="9" fontId="28" fillId="0" borderId="16" xfId="4" applyFont="1" applyBorder="1" applyAlignment="1">
      <alignment horizontal="center" vertical="center"/>
    </xf>
    <xf numFmtId="9" fontId="28" fillId="0" borderId="17" xfId="4" applyFont="1" applyBorder="1" applyAlignment="1">
      <alignment horizontal="center" vertical="center"/>
    </xf>
    <xf numFmtId="9" fontId="28" fillId="0" borderId="18" xfId="4" applyFont="1" applyBorder="1" applyAlignment="1">
      <alignment horizontal="center" vertical="center"/>
    </xf>
    <xf numFmtId="9" fontId="28" fillId="0" borderId="19" xfId="4" applyFont="1" applyBorder="1" applyAlignment="1">
      <alignment horizontal="center" vertical="center"/>
    </xf>
    <xf numFmtId="9" fontId="28" fillId="0" borderId="20" xfId="4" applyFont="1" applyBorder="1" applyAlignment="1">
      <alignment horizontal="center" vertical="center"/>
    </xf>
    <xf numFmtId="9" fontId="28" fillId="0" borderId="21" xfId="4" applyFont="1" applyBorder="1" applyAlignment="1">
      <alignment horizontal="center" vertical="center"/>
    </xf>
    <xf numFmtId="0" fontId="28" fillId="6" borderId="0" xfId="1" applyFont="1" applyFill="1" applyAlignment="1">
      <alignment horizontal="center" vertical="center"/>
    </xf>
    <xf numFmtId="9" fontId="28" fillId="0" borderId="5" xfId="4" applyFont="1" applyBorder="1" applyAlignment="1">
      <alignment horizontal="center" vertical="center"/>
    </xf>
    <xf numFmtId="9" fontId="28" fillId="0" borderId="11" xfId="4" applyFont="1" applyBorder="1" applyAlignment="1">
      <alignment horizontal="center" vertical="center"/>
    </xf>
    <xf numFmtId="9" fontId="28" fillId="0" borderId="12" xfId="4" applyFont="1" applyBorder="1" applyAlignment="1">
      <alignment horizontal="center" vertical="center"/>
    </xf>
    <xf numFmtId="9" fontId="28" fillId="0" borderId="13" xfId="4" applyFont="1" applyBorder="1" applyAlignment="1">
      <alignment horizontal="center" vertical="center"/>
    </xf>
    <xf numFmtId="9" fontId="28" fillId="0" borderId="14" xfId="4" applyFont="1" applyBorder="1" applyAlignment="1">
      <alignment horizontal="center" vertical="center"/>
    </xf>
    <xf numFmtId="9" fontId="28" fillId="0" borderId="15" xfId="4" applyFont="1" applyBorder="1" applyAlignment="1">
      <alignment horizontal="center" vertical="center"/>
    </xf>
    <xf numFmtId="0" fontId="26" fillId="14" borderId="2" xfId="13" applyFont="1" applyFill="1" applyBorder="1" applyAlignment="1" applyProtection="1">
      <alignment horizontal="center" vertical="center" wrapText="1"/>
    </xf>
    <xf numFmtId="0" fontId="33" fillId="35" borderId="2" xfId="14" applyNumberFormat="1" applyFont="1" applyFill="1" applyBorder="1" applyAlignment="1">
      <alignment horizontal="center" vertical="center"/>
    </xf>
    <xf numFmtId="0" fontId="33" fillId="0" borderId="2" xfId="14" applyNumberFormat="1" applyFont="1" applyFill="1" applyBorder="1" applyAlignment="1">
      <alignment horizontal="center" vertical="center"/>
    </xf>
    <xf numFmtId="0" fontId="2" fillId="27" borderId="2" xfId="0" applyFont="1" applyFill="1" applyBorder="1" applyAlignment="1">
      <alignment horizontal="center"/>
    </xf>
    <xf numFmtId="0" fontId="13" fillId="27" borderId="2" xfId="0" applyFont="1" applyFill="1" applyBorder="1" applyAlignment="1">
      <alignment horizontal="center"/>
    </xf>
    <xf numFmtId="0" fontId="13" fillId="12" borderId="2" xfId="0" applyFont="1" applyFill="1" applyBorder="1" applyAlignment="1">
      <alignment horizontal="center" vertical="center"/>
    </xf>
    <xf numFmtId="0" fontId="13" fillId="18" borderId="2" xfId="0" applyFont="1" applyFill="1" applyBorder="1" applyAlignment="1">
      <alignment horizontal="center" vertical="center"/>
    </xf>
    <xf numFmtId="0" fontId="6" fillId="35" borderId="2" xfId="0" applyFont="1" applyFill="1" applyBorder="1" applyAlignment="1">
      <alignment horizontal="center"/>
    </xf>
    <xf numFmtId="0" fontId="13" fillId="35" borderId="2" xfId="0" applyFont="1" applyFill="1" applyBorder="1" applyAlignment="1">
      <alignment horizontal="center"/>
    </xf>
    <xf numFmtId="0" fontId="13" fillId="35" borderId="2" xfId="0" applyFont="1" applyFill="1" applyBorder="1" applyAlignment="1">
      <alignment horizontal="center" vertical="center"/>
    </xf>
    <xf numFmtId="0" fontId="5" fillId="27" borderId="2" xfId="0" applyFont="1" applyFill="1" applyBorder="1" applyAlignment="1">
      <alignment horizontal="center"/>
    </xf>
    <xf numFmtId="0" fontId="4" fillId="27" borderId="2" xfId="0" applyFont="1" applyFill="1" applyBorder="1" applyAlignment="1">
      <alignment horizontal="center"/>
    </xf>
    <xf numFmtId="0" fontId="9" fillId="27" borderId="2" xfId="0" applyFont="1" applyFill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2" fillId="27" borderId="0" xfId="0" applyFont="1" applyFill="1" applyAlignment="1">
      <alignment horizontal="center"/>
    </xf>
    <xf numFmtId="0" fontId="13" fillId="27" borderId="0" xfId="0" applyFont="1" applyFill="1" applyAlignment="1">
      <alignment horizontal="center"/>
    </xf>
    <xf numFmtId="0" fontId="13" fillId="12" borderId="0" xfId="0" applyFont="1" applyFill="1" applyAlignment="1">
      <alignment horizontal="center"/>
    </xf>
    <xf numFmtId="0" fontId="13" fillId="15" borderId="0" xfId="0" applyFont="1" applyFill="1" applyAlignment="1">
      <alignment horizontal="center"/>
    </xf>
    <xf numFmtId="0" fontId="13" fillId="12" borderId="4" xfId="0" applyFont="1" applyFill="1" applyBorder="1" applyAlignment="1">
      <alignment horizontal="center" vertical="center" wrapText="1"/>
    </xf>
    <xf numFmtId="0" fontId="13" fillId="12" borderId="23" xfId="0" applyFont="1" applyFill="1" applyBorder="1" applyAlignment="1">
      <alignment horizontal="center" vertical="center" wrapText="1"/>
    </xf>
    <xf numFmtId="0" fontId="13" fillId="12" borderId="6" xfId="0" applyFont="1" applyFill="1" applyBorder="1" applyAlignment="1">
      <alignment horizontal="center" vertical="center" wrapText="1"/>
    </xf>
    <xf numFmtId="0" fontId="13" fillId="18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31" borderId="0" xfId="0" applyFont="1" applyFill="1" applyAlignment="1">
      <alignment horizontal="center" vertical="center" wrapText="1"/>
    </xf>
    <xf numFmtId="0" fontId="8" fillId="31" borderId="0" xfId="0" applyFont="1" applyFill="1" applyAlignment="1">
      <alignment horizontal="center"/>
    </xf>
    <xf numFmtId="0" fontId="13" fillId="31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9" fontId="7" fillId="29" borderId="2" xfId="0" applyNumberFormat="1" applyFont="1" applyFill="1" applyBorder="1" applyAlignment="1">
      <alignment horizontal="center" wrapText="1"/>
    </xf>
    <xf numFmtId="9" fontId="13" fillId="29" borderId="2" xfId="0" applyNumberFormat="1" applyFont="1" applyFill="1" applyBorder="1" applyAlignment="1">
      <alignment horizontal="center"/>
    </xf>
    <xf numFmtId="0" fontId="13" fillId="0" borderId="2" xfId="14" applyNumberFormat="1" applyFont="1" applyBorder="1" applyAlignment="1">
      <alignment horizontal="center"/>
    </xf>
    <xf numFmtId="0" fontId="10" fillId="27" borderId="24" xfId="0" applyFont="1" applyFill="1" applyBorder="1" applyAlignment="1">
      <alignment horizontal="center"/>
    </xf>
    <xf numFmtId="0" fontId="13" fillId="27" borderId="24" xfId="0" applyFont="1" applyFill="1" applyBorder="1" applyAlignment="1">
      <alignment horizontal="center"/>
    </xf>
    <xf numFmtId="0" fontId="21" fillId="0" borderId="3" xfId="1" applyFont="1" applyBorder="1" applyAlignment="1">
      <alignment horizontal="center"/>
    </xf>
    <xf numFmtId="0" fontId="21" fillId="0" borderId="25" xfId="1" applyFont="1" applyBorder="1" applyAlignment="1">
      <alignment horizontal="center"/>
    </xf>
    <xf numFmtId="0" fontId="21" fillId="0" borderId="2" xfId="1" applyFont="1" applyBorder="1" applyAlignment="1">
      <alignment horizontal="center"/>
    </xf>
    <xf numFmtId="0" fontId="21" fillId="0" borderId="4" xfId="1" applyFont="1" applyBorder="1" applyAlignment="1">
      <alignment horizontal="center"/>
    </xf>
    <xf numFmtId="0" fontId="21" fillId="0" borderId="23" xfId="1" applyFont="1" applyBorder="1" applyAlignment="1">
      <alignment horizontal="center"/>
    </xf>
    <xf numFmtId="0" fontId="20" fillId="5" borderId="27" xfId="1" applyFont="1" applyFill="1" applyBorder="1" applyAlignment="1">
      <alignment horizontal="center" vertical="center"/>
    </xf>
    <xf numFmtId="0" fontId="20" fillId="5" borderId="0" xfId="1" applyFont="1" applyFill="1" applyBorder="1" applyAlignment="1">
      <alignment horizontal="center" vertical="center"/>
    </xf>
    <xf numFmtId="0" fontId="20" fillId="5" borderId="9" xfId="1" applyFont="1" applyFill="1" applyBorder="1" applyAlignment="1">
      <alignment horizontal="center" vertical="center"/>
    </xf>
    <xf numFmtId="0" fontId="20" fillId="5" borderId="10" xfId="1" applyFont="1" applyFill="1" applyBorder="1" applyAlignment="1">
      <alignment horizontal="center" vertical="center"/>
    </xf>
    <xf numFmtId="0" fontId="26" fillId="13" borderId="4" xfId="13" applyFont="1" applyFill="1" applyBorder="1" applyAlignment="1" applyProtection="1">
      <alignment horizontal="center" vertical="center" wrapText="1"/>
    </xf>
    <xf numFmtId="0" fontId="26" fillId="13" borderId="6" xfId="13" applyFont="1" applyFill="1" applyBorder="1" applyAlignment="1" applyProtection="1">
      <alignment horizontal="center" vertical="center" wrapText="1"/>
    </xf>
    <xf numFmtId="0" fontId="40" fillId="0" borderId="0" xfId="1" applyFont="1" applyAlignment="1">
      <alignment horizontal="left" vertical="top" wrapText="1"/>
    </xf>
    <xf numFmtId="0" fontId="39" fillId="0" borderId="0" xfId="1" applyFont="1" applyAlignment="1">
      <alignment horizontal="left" vertical="top" wrapText="1"/>
    </xf>
    <xf numFmtId="0" fontId="27" fillId="0" borderId="3" xfId="5" applyFont="1" applyFill="1" applyBorder="1" applyAlignment="1">
      <alignment horizontal="center" vertical="center"/>
    </xf>
    <xf numFmtId="0" fontId="27" fillId="0" borderId="8" xfId="5" applyFont="1" applyFill="1" applyBorder="1" applyAlignment="1">
      <alignment horizontal="center" vertical="center"/>
    </xf>
    <xf numFmtId="0" fontId="27" fillId="0" borderId="9" xfId="5" applyFont="1" applyFill="1" applyBorder="1" applyAlignment="1">
      <alignment horizontal="center" vertical="center"/>
    </xf>
    <xf numFmtId="0" fontId="27" fillId="0" borderId="7" xfId="5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left" wrapText="1"/>
    </xf>
    <xf numFmtId="0" fontId="33" fillId="0" borderId="2" xfId="0" applyFont="1" applyFill="1" applyBorder="1" applyAlignment="1">
      <alignment horizontal="left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25" fillId="6" borderId="0" xfId="1" applyFont="1" applyFill="1" applyAlignment="1">
      <alignment horizontal="center" vertical="center"/>
    </xf>
    <xf numFmtId="17" fontId="26" fillId="6" borderId="9" xfId="5" applyNumberFormat="1" applyFont="1" applyFill="1" applyBorder="1" applyAlignment="1">
      <alignment horizontal="center" vertical="center"/>
    </xf>
    <xf numFmtId="17" fontId="26" fillId="6" borderId="10" xfId="5" applyNumberFormat="1" applyFont="1" applyFill="1" applyBorder="1" applyAlignment="1">
      <alignment horizontal="center" vertical="center"/>
    </xf>
    <xf numFmtId="0" fontId="26" fillId="17" borderId="4" xfId="13" applyFont="1" applyFill="1" applyBorder="1" applyAlignment="1" applyProtection="1">
      <alignment horizontal="center" vertical="center" wrapText="1"/>
    </xf>
    <xf numFmtId="0" fontId="26" fillId="17" borderId="6" xfId="13" applyFont="1" applyFill="1" applyBorder="1" applyAlignment="1" applyProtection="1">
      <alignment horizontal="center" vertical="center" wrapText="1"/>
    </xf>
    <xf numFmtId="0" fontId="26" fillId="20" borderId="4" xfId="13" applyFont="1" applyFill="1" applyBorder="1" applyAlignment="1" applyProtection="1">
      <alignment horizontal="center" vertical="center" wrapText="1"/>
    </xf>
    <xf numFmtId="0" fontId="26" fillId="20" borderId="6" xfId="13" applyFont="1" applyFill="1" applyBorder="1" applyAlignment="1" applyProtection="1">
      <alignment horizontal="center" vertical="center" wrapText="1"/>
    </xf>
    <xf numFmtId="0" fontId="33" fillId="6" borderId="2" xfId="14" applyNumberFormat="1" applyFont="1" applyFill="1" applyBorder="1" applyAlignment="1">
      <alignment horizontal="center" vertical="center"/>
    </xf>
    <xf numFmtId="0" fontId="41" fillId="0" borderId="0" xfId="1" applyFont="1" applyAlignment="1">
      <alignment horizontal="left" vertical="top" wrapText="1"/>
    </xf>
    <xf numFmtId="0" fontId="33" fillId="0" borderId="4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4" xfId="14" applyNumberFormat="1" applyFont="1" applyBorder="1" applyAlignment="1">
      <alignment horizontal="center" vertical="center"/>
    </xf>
    <xf numFmtId="0" fontId="33" fillId="0" borderId="23" xfId="14" applyNumberFormat="1" applyFont="1" applyBorder="1" applyAlignment="1">
      <alignment horizontal="center" vertical="center"/>
    </xf>
    <xf numFmtId="0" fontId="33" fillId="0" borderId="6" xfId="14" applyNumberFormat="1" applyFont="1" applyBorder="1" applyAlignment="1">
      <alignment horizontal="center" vertical="center"/>
    </xf>
  </cellXfs>
  <cellStyles count="15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5" xr:uid="{00000000-0005-0000-0000-000003000000}"/>
    <cellStyle name="Обычный 5" xfId="7" xr:uid="{00000000-0005-0000-0000-000004000000}"/>
    <cellStyle name="Обычный 6" xfId="9" xr:uid="{00000000-0005-0000-0000-000005000000}"/>
    <cellStyle name="Обычный 7" xfId="11" xr:uid="{00000000-0005-0000-0000-000006000000}"/>
    <cellStyle name="Примечание" xfId="13" builtinId="10"/>
    <cellStyle name="Примечание 2" xfId="3" xr:uid="{00000000-0005-0000-0000-000008000000}"/>
    <cellStyle name="Примечание 3" xfId="6" xr:uid="{00000000-0005-0000-0000-000009000000}"/>
    <cellStyle name="Примечание 4" xfId="8" xr:uid="{00000000-0005-0000-0000-00000A000000}"/>
    <cellStyle name="Примечание 5" xfId="10" xr:uid="{00000000-0005-0000-0000-00000B000000}"/>
    <cellStyle name="Примечание 6" xfId="12" xr:uid="{00000000-0005-0000-0000-00000C000000}"/>
    <cellStyle name="Процентный 2" xfId="4" xr:uid="{00000000-0005-0000-0000-00000D000000}"/>
    <cellStyle name="Финансовый" xfId="14" builtinId="3"/>
  </cellStyles>
  <dxfs count="610"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</dxfs>
  <tableStyles count="0" defaultTableStyle="TableStyleMedium2" defaultPivotStyle="PivotStyleLight16"/>
  <colors>
    <mruColors>
      <color rgb="FF006600"/>
      <color rgb="FFEFE5DB"/>
      <color rgb="FFEEDAE6"/>
      <color rgb="FFFF6565"/>
      <color rgb="FFAE9FC5"/>
      <color rgb="FFF5C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fice-5\&#1054;&#1073;&#1084;&#1077;&#1085;%20&#1087;&#1088;&#1086;&#1076;&#1072;&#1078;&#1080;\&#1062;&#1045;&#1053;&#1067;\Mantera%20Supreme%20Seaside\2025\06.%20&#1048;&#1102;&#1085;&#1100;\11.06.2025%20Rate%20calendar%20Mantera%20Supreme%20Seasid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fice-5\&#1054;&#1073;&#1084;&#1077;&#1085;%20&#1087;&#1088;&#1086;&#1076;&#1072;&#1078;&#1080;\&#1062;&#1045;&#1053;&#1067;\Mantera%20Supreme%20Seaside\2025\07.%20&#1048;&#1102;&#1083;&#1100;\23.07\23.07.2025%20Rate%20calendar%20Mantera%20Supreme%20Seaside%2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fice-5\&#1054;&#1073;&#1084;&#1077;&#1085;%20&#1087;&#1088;&#1086;&#1076;&#1072;&#1078;&#1080;\&#1062;&#1045;&#1053;&#1067;\Mantera%20Supreme%20Seaside\2025\09.%20&#1057;&#1077;&#1085;&#1090;&#1103;&#1073;&#1088;&#1100;\08.09\05.09.2025%20Rate%20calendar%20Mantera%20Supreme%20Seaside%20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fice-5\&#1054;&#1073;&#1084;&#1077;&#1085;%20&#1087;&#1088;&#1086;&#1076;&#1072;&#1078;&#1080;\&#1062;&#1045;&#1053;&#1067;\Mantera%20Supreme%20Seaside\2025\09.%20&#1057;&#1077;&#1085;&#1090;&#1103;&#1073;&#1088;&#1100;\08.09\05.09.2025%20Rate%20calendar%20Mantera%20Supreme%20Seasid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RATE 2024"/>
      <sheetName val="GRID"/>
      <sheetName val="OPEN RATE 2025"/>
      <sheetName val="NONREF OPEN"/>
      <sheetName val="РБ OPEN"/>
      <sheetName val="LONG10 OPEN"/>
      <sheetName val="LONG30 OPEN"/>
      <sheetName val="PARK OPEN"/>
      <sheetName val="NETTO 20% TO"/>
      <sheetName val="NETTO 15% TO"/>
      <sheetName val="NONREF NETTO TO"/>
      <sheetName val="РБ NETTO TO"/>
      <sheetName val="LONG10 NETTO TO"/>
      <sheetName val="LONG30 NETTO TO"/>
      <sheetName val="PARK NETTO TO"/>
      <sheetName val="4+1NETTO 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RATE 2024"/>
      <sheetName val="GRID"/>
      <sheetName val="OPEN RATE 2025"/>
      <sheetName val="NONREF OPEN"/>
      <sheetName val="РБ OPEN"/>
      <sheetName val="LONG10 OPEN"/>
      <sheetName val="LONG30 OPEN"/>
      <sheetName val="PARK OPEN"/>
      <sheetName val="UFO OPEN"/>
      <sheetName val="NETTO 20% TO"/>
      <sheetName val="NETTO 15% TO"/>
      <sheetName val="NONREF NETTO TO"/>
      <sheetName val="РБ NETTO TO"/>
      <sheetName val="LONG10 NETTO TO"/>
      <sheetName val="LONG30 NETTO TO"/>
      <sheetName val="PARK NETTO TO"/>
      <sheetName val="UFO NETTO TO"/>
      <sheetName val="4+1NETTO 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RATE 2024"/>
      <sheetName val="GRID"/>
      <sheetName val="OPEN RATE 2025"/>
      <sheetName val="NONREF OPEN"/>
      <sheetName val="РБ OPEN"/>
      <sheetName val="LONG10 OPEN"/>
      <sheetName val="LONG30 OPEN"/>
      <sheetName val="PARK OPEN"/>
      <sheetName val="UFO OPEN"/>
      <sheetName val="HOTS OPEN"/>
      <sheetName val="NETTO 20% TO"/>
      <sheetName val="NETTO 15% TO"/>
      <sheetName val="NONREF NETTO TO"/>
      <sheetName val="РБ NETTO TO"/>
      <sheetName val="LONG10 NETTO TO"/>
      <sheetName val="LONG30 NETTO TO"/>
      <sheetName val="PARK NETTO TO"/>
      <sheetName val="UFO NETTO TO"/>
      <sheetName val="HOTS NETTO TO"/>
      <sheetName val="4+1NETTO 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RATE 2024"/>
      <sheetName val="GRID"/>
      <sheetName val="OPEN RATE 2025"/>
      <sheetName val="NONREF OPEN"/>
      <sheetName val="РБ OPEN"/>
      <sheetName val="LONG10 OPEN"/>
      <sheetName val="LONG30 OPEN"/>
      <sheetName val="PARK OPEN"/>
      <sheetName val="NETTO 20% TO"/>
      <sheetName val="NETTO 15% TO"/>
      <sheetName val="NONREF NETTO TO"/>
      <sheetName val="РБ NETTO TO"/>
      <sheetName val="LONG10 NETTO TO"/>
      <sheetName val="LONG30 NETTO TO"/>
      <sheetName val="PARK NETTO TO"/>
      <sheetName val="UFO NETTO TO"/>
      <sheetName val="4+1NETTO 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  <pageSetUpPr fitToPage="1"/>
  </sheetPr>
  <dimension ref="A1:Y517"/>
  <sheetViews>
    <sheetView showGridLines="0" tabSelected="1" zoomScale="80" zoomScaleNormal="80" workbookViewId="0">
      <pane ySplit="4" topLeftCell="A5" activePane="bottomLeft" state="frozen"/>
      <selection activeCell="A273" sqref="A273:XFD279"/>
      <selection pane="bottomLeft" activeCell="T318" sqref="T318"/>
    </sheetView>
  </sheetViews>
  <sheetFormatPr defaultRowHeight="12.75"/>
  <cols>
    <col min="1" max="1" width="8.7109375" style="7" customWidth="1"/>
    <col min="2" max="2" width="8.7109375" style="145" customWidth="1"/>
    <col min="3" max="8" width="12.7109375" style="6" customWidth="1"/>
    <col min="9" max="9" width="12.7109375" style="5" customWidth="1"/>
    <col min="10" max="12" width="12.7109375" style="6" customWidth="1"/>
    <col min="13" max="13" width="12.7109375" style="5" customWidth="1"/>
    <col min="14" max="14" width="12.7109375" style="6" customWidth="1"/>
    <col min="15" max="15" width="12.7109375" style="5" customWidth="1"/>
    <col min="16" max="20" width="12.7109375" style="6" customWidth="1"/>
    <col min="21" max="21" width="13.285156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17"/>
      <c r="H2" s="17"/>
      <c r="I2" s="202" t="s">
        <v>19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3.5" customHeight="1" thickBot="1">
      <c r="B3" s="201"/>
      <c r="C3" s="201"/>
      <c r="D3" s="201"/>
      <c r="E3" s="201"/>
      <c r="F3" s="201"/>
      <c r="G3" s="17"/>
      <c r="H3" s="17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 s="9" customFormat="1" ht="17.25" hidden="1" customHeight="1">
      <c r="A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</row>
    <row r="6" spans="1:25" hidden="1">
      <c r="A6" s="172" t="s">
        <v>98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</row>
    <row r="7" spans="1:25" ht="56.25" hidden="1" customHeight="1">
      <c r="A7" s="174" t="s">
        <v>8</v>
      </c>
      <c r="B7" s="175"/>
      <c r="C7" s="178" t="s">
        <v>101</v>
      </c>
      <c r="D7" s="179"/>
      <c r="E7" s="164" t="s">
        <v>93</v>
      </c>
      <c r="F7" s="165"/>
      <c r="G7" s="166" t="s">
        <v>94</v>
      </c>
      <c r="H7" s="166"/>
      <c r="I7" s="208" t="s">
        <v>95</v>
      </c>
      <c r="J7" s="208"/>
      <c r="K7" s="169" t="s">
        <v>96</v>
      </c>
      <c r="L7" s="169"/>
      <c r="M7" s="170" t="s">
        <v>97</v>
      </c>
      <c r="N7" s="170"/>
      <c r="O7" s="21" t="s">
        <v>71</v>
      </c>
      <c r="P7" s="22" t="s">
        <v>72</v>
      </c>
      <c r="Q7" s="23" t="s">
        <v>73</v>
      </c>
      <c r="R7" s="24" t="s">
        <v>74</v>
      </c>
      <c r="S7" s="25" t="s">
        <v>75</v>
      </c>
      <c r="T7" s="26" t="s">
        <v>76</v>
      </c>
    </row>
    <row r="8" spans="1:25" hidden="1">
      <c r="A8" s="176"/>
      <c r="B8" s="177"/>
      <c r="C8" s="55" t="s">
        <v>9</v>
      </c>
      <c r="D8" s="55" t="s">
        <v>10</v>
      </c>
      <c r="E8" s="55" t="s">
        <v>9</v>
      </c>
      <c r="F8" s="55" t="s">
        <v>10</v>
      </c>
      <c r="G8" s="55" t="s">
        <v>9</v>
      </c>
      <c r="H8" s="55" t="s">
        <v>10</v>
      </c>
      <c r="I8" s="55" t="s">
        <v>9</v>
      </c>
      <c r="J8" s="55" t="s">
        <v>10</v>
      </c>
      <c r="K8" s="55" t="s">
        <v>9</v>
      </c>
      <c r="L8" s="55" t="s">
        <v>10</v>
      </c>
      <c r="M8" s="55" t="s">
        <v>9</v>
      </c>
      <c r="N8" s="55" t="s">
        <v>10</v>
      </c>
      <c r="O8" s="55" t="s">
        <v>99</v>
      </c>
      <c r="P8" s="55" t="s">
        <v>100</v>
      </c>
      <c r="Q8" s="55" t="s">
        <v>100</v>
      </c>
      <c r="R8" s="55" t="s">
        <v>118</v>
      </c>
      <c r="S8" s="55" t="s">
        <v>118</v>
      </c>
      <c r="T8" s="55" t="s">
        <v>118</v>
      </c>
    </row>
    <row r="9" spans="1:25" hidden="1">
      <c r="A9" s="148" t="s">
        <v>17</v>
      </c>
      <c r="B9" s="149">
        <v>1</v>
      </c>
      <c r="C9" s="8" cm="1">
        <f t="array" ref="C9">IF($I$2="Открытый тариф",INDEX(GRID!$B$4:$U$15,MATCH(C$7,GRID!$A$4:$A$15,0),MATCH(1,($U$2=GRID!$B$1:$U$1)*(КАЛЕНДАРЬ!F4=GRID!$B$3:$U$3),0)),
INDEX(GRID!$B$4:$U$15,MATCH(C$7,GRID!$A$4:$A$15,0),MATCH(1,($U$2=GRID!$B$1:$U$1)*(КАЛЕНДАРЬ!F4=GRID!$B$3:$U$3),0))*(1-GRID!$H$34))</f>
        <v>27500.000000000004</v>
      </c>
      <c r="D9" s="8" cm="1">
        <f t="array" ref="D9">IF($I$2="Открытый тариф",INDEX(GRID!$B$18:$U$29,MATCH(C$7,GRID!$A$18:$A$29,0),MATCH(1,($U$2=GRID!$B$1:$U$1)*(КАЛЕНДАРЬ!F4=GRID!$B$3:$U$3),0)),
INDEX(GRID!$B$18:$U$29,MATCH(C$7,GRID!$A$18:$A$29,0),MATCH(1,($U$2=GRID!$B$1:$U$1)*(КАЛЕНДАРЬ!F4=GRID!$B$3:$U$3),0))*(1-GRID!$H$34))</f>
        <v>32500.000000000004</v>
      </c>
      <c r="E9" s="8" cm="1">
        <f t="array" ref="E9">IF($I$2="Открытый тариф",INDEX(GRID!$B$4:$U$15,MATCH(E$7,GRID!$A$4:$A$15,0),MATCH(1,($U$2=GRID!$B$1:$U$1)*(КАЛЕНДАРЬ!F4=GRID!$B$3:$U$3),0)),
INDEX(GRID!$B$4:$U$15,MATCH(E$7,GRID!$A$4:$A$15,0),MATCH(1,($U$2=GRID!$B$1:$U$1)*(КАЛЕНДАРЬ!F4=GRID!$B$3:$U$3),0))*(1-GRID!$H$34))</f>
        <v>33000</v>
      </c>
      <c r="F9" s="8" cm="1">
        <f t="array" ref="F9">IF($I$2="Открытый тариф",INDEX(GRID!$B$18:$U$29,MATCH(E$7,GRID!$A$18:$A$29,0),MATCH(1,($U$2=GRID!$B$1:$U$1)*(КАЛЕНДАРЬ!F4=GRID!$B$3:$U$3),0)),
INDEX(GRID!$B$18:$U$29,MATCH(E$7,GRID!$A$18:$A$29,0),MATCH(1,($U$2=GRID!$B$1:$U$1)*(КАЛЕНДАРЬ!F4=GRID!$B$3:$U$3),0))*(1-GRID!$H$34))</f>
        <v>38000</v>
      </c>
      <c r="G9" s="8" cm="1">
        <f t="array" ref="G9">IF($I$2="Открытый тариф",INDEX(GRID!$B$4:$U$15,MATCH(G$7,GRID!$A$4:$A$15,0),MATCH(1,($U$2=GRID!$B$1:$U$1)*(КАЛЕНДАРЬ!F4=GRID!$B$3:$U$3),0)),
INDEX(GRID!$B$4:$U$15,MATCH(G$7,GRID!$A$4:$A$15,0),MATCH(1,($U$2=GRID!$B$1:$U$1)*(КАЛЕНДАРЬ!F4=GRID!$B$3:$U$3),0))*(1-GRID!$H$34))</f>
        <v>39000</v>
      </c>
      <c r="H9" s="8" cm="1">
        <f t="array" ref="H9">IF($I$2="Открытый тариф",INDEX(GRID!$B$18:$U$29,MATCH(G$7,GRID!$A$18:$A$29,0),MATCH(1,($U$2=GRID!$B$1:$U$1)*(КАЛЕНДАРЬ!F4=GRID!$B$3:$U$3),0)),
INDEX(GRID!$B$18:$U$29,MATCH(G$7,GRID!$A$18:$A$29,0),MATCH(1,($U$2=GRID!$B$1:$U$1)*(КАЛЕНДАРЬ!F4=GRID!$B$3:$U$3),0))*(1-GRID!$H$34))</f>
        <v>44000</v>
      </c>
      <c r="I9" s="8" cm="1">
        <f t="array" ref="I9">IF($I$2="Открытый тариф",INDEX(GRID!$B$4:$U$15,MATCH(I$7,GRID!$A$4:$A$15,0),MATCH(1,($U$2=GRID!$B$1:$U$1)*(КАЛЕНДАРЬ!F4=GRID!$B$3:$U$3),0)),
INDEX(GRID!$B$4:$U$15,MATCH(I$7,GRID!$A$4:$A$15,0),MATCH(1,($U$2=GRID!$B$1:$U$1)*(КАЛЕНДАРЬ!F4=GRID!$B$3:$U$3),0))*(1-GRID!$H$34))</f>
        <v>43400</v>
      </c>
      <c r="J9" s="8" cm="1">
        <f t="array" ref="J9">IF($I$2="Открытый тариф",INDEX(GRID!$B$18:$U$29,MATCH(I$7,GRID!$A$18:$A$29,0),MATCH(1,($U$2=GRID!$B$1:$U$1)*(КАЛЕНДАРЬ!F4=GRID!$B$3:$U$3),0)),
INDEX(GRID!$B$18:$U$29,MATCH(I$7,GRID!$A$18:$A$29,0),MATCH(1,($U$2=GRID!$B$1:$U$1)*(КАЛЕНДАРЬ!F4=GRID!$B$3:$U$3),0))*(1-GRID!$H$34))</f>
        <v>48400</v>
      </c>
      <c r="K9" s="8" cm="1">
        <f t="array" ref="K9">IF($I$2="Открытый тариф",INDEX(GRID!$B$4:$U$15,MATCH(K$7,GRID!$A$4:$A$15,0),MATCH(1,($U$2=GRID!$B$1:$U$1)*(КАЛЕНДАРЬ!F4=GRID!$B$3:$U$3),0)),
INDEX(GRID!$B$4:$U$15,MATCH(K$7,GRID!$A$4:$A$15,0),MATCH(1,($U$2=GRID!$B$1:$U$1)*(КАЛЕНДАРЬ!F4=GRID!$B$3:$U$3),0))*(1-GRID!$H$34))</f>
        <v>49000</v>
      </c>
      <c r="L9" s="8" cm="1">
        <f t="array" ref="L9">IF($I$2="Открытый тариф",INDEX(GRID!$B$18:$U$29,MATCH(K$7,GRID!$A$18:$A$29,0),MATCH(1,($U$2=GRID!$B$1:$U$1)*(КАЛЕНДАРЬ!F4=GRID!$B$3:$U$3),0)),
INDEX(GRID!$B$18:$U$29,MATCH(K$7,GRID!$A$18:$A$29,0),MATCH(1,($U$2=GRID!$B$1:$U$1)*(КАЛЕНДАРЬ!F4=GRID!$B$3:$U$3),0))*(1-GRID!$H$34))</f>
        <v>54000</v>
      </c>
      <c r="M9" s="8" cm="1">
        <f t="array" ref="M9">IF($I$2="Открытый тариф",INDEX(GRID!$B$4:$U$15,MATCH(M$7,GRID!$A$4:$A$15,0),MATCH(1,($U$2=GRID!$B$1:$U$1)*(КАЛЕНДАРЬ!F4=GRID!$B$3:$U$3),0)),
INDEX(GRID!$B$4:$U$15,MATCH(M$7,GRID!$A$4:$A$15,0),MATCH(1,($U$2=GRID!$B$1:$U$1)*(КАЛЕНДАРЬ!F4=GRID!$B$3:$U$3),0))*(1-GRID!$H$34))</f>
        <v>69500</v>
      </c>
      <c r="N9" s="8" cm="1">
        <f t="array" ref="N9">IF($I$2="Открытый тариф",INDEX(GRID!$B$18:$U$29,MATCH(M$7,GRID!$A$18:$A$29,0),MATCH(1,($U$2=GRID!$B$1:$U$1)*(КАЛЕНДАРЬ!F4=GRID!$B$3:$U$3),0)),
INDEX(GRID!$B$18:$U$29,MATCH(M$7,GRID!$A$18:$A$29,0),MATCH(1,($U$2=GRID!$B$1:$U$1)*(КАЛЕНДАРЬ!F4=GRID!$B$3:$U$3),0))*(1-GRID!$H$34))</f>
        <v>74500</v>
      </c>
      <c r="O9" s="8" cm="1">
        <f t="array" ref="O9">IF($I$2="Открытый тариф",INDEX(GRID!$B$4:$U$15,MATCH(O$7,GRID!$A$4:$A$15,0),MATCH(1,($U$2=GRID!$B$1:$U$1)*(КАЛЕНДАРЬ!F4=GRID!$B$3:$U$3),0)),
INDEX(GRID!$B$4:$U$15,MATCH(O$7,GRID!$A$4:$A$15,0),MATCH(1,($U$2=GRID!$B$1:$U$1)*(КАЛЕНДАРЬ!F4=GRID!$B$3:$U$3),0))*(1-GRID!$H$34))</f>
        <v>103200</v>
      </c>
      <c r="P9" s="8" cm="1">
        <f t="array" ref="P9">IF($I$2="Открытый тариф",INDEX(GRID!$B$4:$U$15,MATCH(P$7,GRID!$A$4:$A$15,0),MATCH(1,($U$2=GRID!$B$1:$U$1)*(КАЛЕНДАРЬ!F4=GRID!$B$3:$U$3),0)),
INDEX(GRID!$B$4:$U$15,MATCH(P$7,GRID!$A$4:$A$15,0),MATCH(1,($U$2=GRID!$B$1:$U$1)*(КАЛЕНДАРЬ!F4=GRID!$B$3:$U$3),0))*(1-GRID!$H$34))</f>
        <v>145400</v>
      </c>
      <c r="Q9" s="8" cm="1">
        <f t="array" ref="Q9">IF($I$2="Открытый тариф",INDEX(GRID!$B$4:$U$15,MATCH(Q$7,GRID!$A$4:$A$15,0),MATCH(1,($U$2=GRID!$B$1:$U$1)*(КАЛЕНДАРЬ!F4=GRID!$B$3:$U$3),0)),
INDEX(GRID!$B$4:$U$15,MATCH(Q$7,GRID!$A$4:$A$15,0),MATCH(1,($U$2=GRID!$B$1:$U$1)*(КАЛЕНДАРЬ!F4=GRID!$B$3:$U$3),0))*(1-GRID!$H$34))</f>
        <v>170900</v>
      </c>
      <c r="R9" s="8" cm="1">
        <f t="array" ref="R9">IF($I$2="Открытый тариф",INDEX(GRID!$B$18:$U$29,MATCH(R$7,GRID!$A$18:$A$29,0),MATCH(1,($U$2=GRID!$B$1:$U$1)*(КАЛЕНДАРЬ!F4=GRID!$B$3:$U$3),0)),
INDEX(GRID!$B$18:$U$29,MATCH(R$7,GRID!$A$18:$A$29,0),MATCH(1,($U$2=GRID!$B$1:$U$1)*(КАЛЕНДАРЬ!F4=GRID!$B$3:$U$3),0))*(1-GRID!$H$34))</f>
        <v>194100</v>
      </c>
      <c r="S9" s="8" cm="1">
        <f t="array" ref="S9">IF($I$2="Открытый тариф",INDEX(GRID!$B$4:$U$15,MATCH(S$7,GRID!$A$4:$A$15,0),MATCH(1,($U$2=GRID!$B$1:$U$1)*(КАЛЕНДАРЬ!F4=GRID!$B$3:$U$3),0)),
INDEX(GRID!$B$4:$U$15,MATCH(S$7,GRID!$A$4:$A$15,0),MATCH(1,($U$2=GRID!$B$1:$U$1)*(КАЛЕНДАРЬ!F4=GRID!$B$3:$U$3),0))*(1-GRID!$H$34))</f>
        <v>482600</v>
      </c>
      <c r="T9" s="8" cm="1">
        <f t="array" ref="T9">IF($I$2="Открытый тариф",INDEX(GRID!$B$4:$U$15,MATCH(T$7,GRID!$A$4:$A$15,0),MATCH(1,($U$2=GRID!$B$1:$U$1)*(КАЛЕНДАРЬ!F4=GRID!$B$3:$U$3),0)),
INDEX(GRID!$B$4:$U$15,MATCH(T$7,GRID!$A$4:$A$15,0),MATCH(1,($U$2=GRID!$B$1:$U$1)*(КАЛЕНДАРЬ!F4=GRID!$B$3:$U$3),0))*(1-GRID!$H$34))</f>
        <v>586600</v>
      </c>
    </row>
    <row r="10" spans="1:25" hidden="1">
      <c r="A10" s="148" t="s">
        <v>11</v>
      </c>
      <c r="B10" s="149">
        <v>2</v>
      </c>
      <c r="C10" s="8" cm="1">
        <f t="array" ref="C10">IF($I$2="Открытый тариф",INDEX(GRID!$B$4:$U$15,MATCH(C$7,GRID!$A$4:$A$15,0),MATCH(1,($U$2=GRID!$B$1:$U$1)*(КАЛЕНДАРЬ!F5=GRID!$B$3:$U$3),0)),
INDEX(GRID!$B$4:$U$15,MATCH(C$7,GRID!$A$4:$A$15,0),MATCH(1,($U$2=GRID!$B$1:$U$1)*(КАЛЕНДАРЬ!F5=GRID!$B$3:$U$3),0))*(1-GRID!$H$34))</f>
        <v>27500.000000000004</v>
      </c>
      <c r="D10" s="8" cm="1">
        <f t="array" ref="D10">IF($I$2="Открытый тариф",INDEX(GRID!$B$18:$U$29,MATCH(C$7,GRID!$A$18:$A$29,0),MATCH(1,($U$2=GRID!$B$1:$U$1)*(КАЛЕНДАРЬ!F5=GRID!$B$3:$U$3),0)),
INDEX(GRID!$B$18:$U$29,MATCH(C$7,GRID!$A$18:$A$29,0),MATCH(1,($U$2=GRID!$B$1:$U$1)*(КАЛЕНДАРЬ!F5=GRID!$B$3:$U$3),0))*(1-GRID!$H$34))</f>
        <v>32500.000000000004</v>
      </c>
      <c r="E10" s="8" cm="1">
        <f t="array" ref="E10">IF($I$2="Открытый тариф",INDEX(GRID!$B$4:$U$15,MATCH(E$7,GRID!$A$4:$A$15,0),MATCH(1,($U$2=GRID!$B$1:$U$1)*(КАЛЕНДАРЬ!F5=GRID!$B$3:$U$3),0)),
INDEX(GRID!$B$4:$U$15,MATCH(E$7,GRID!$A$4:$A$15,0),MATCH(1,($U$2=GRID!$B$1:$U$1)*(КАЛЕНДАРЬ!F5=GRID!$B$3:$U$3),0))*(1-GRID!$H$34))</f>
        <v>33000</v>
      </c>
      <c r="F10" s="8" cm="1">
        <f t="array" ref="F10">IF($I$2="Открытый тариф",INDEX(GRID!$B$18:$U$29,MATCH(E$7,GRID!$A$18:$A$29,0),MATCH(1,($U$2=GRID!$B$1:$U$1)*(КАЛЕНДАРЬ!F5=GRID!$B$3:$U$3),0)),
INDEX(GRID!$B$18:$U$29,MATCH(E$7,GRID!$A$18:$A$29,0),MATCH(1,($U$2=GRID!$B$1:$U$1)*(КАЛЕНДАРЬ!F5=GRID!$B$3:$U$3),0))*(1-GRID!$H$34))</f>
        <v>38000</v>
      </c>
      <c r="G10" s="8" cm="1">
        <f t="array" ref="G10">IF($I$2="Открытый тариф",INDEX(GRID!$B$4:$U$15,MATCH(G$7,GRID!$A$4:$A$15,0),MATCH(1,($U$2=GRID!$B$1:$U$1)*(КАЛЕНДАРЬ!F5=GRID!$B$3:$U$3),0)),
INDEX(GRID!$B$4:$U$15,MATCH(G$7,GRID!$A$4:$A$15,0),MATCH(1,($U$2=GRID!$B$1:$U$1)*(КАЛЕНДАРЬ!F5=GRID!$B$3:$U$3),0))*(1-GRID!$H$34))</f>
        <v>39000</v>
      </c>
      <c r="H10" s="8" cm="1">
        <f t="array" ref="H10">IF($I$2="Открытый тариф",INDEX(GRID!$B$18:$U$29,MATCH(G$7,GRID!$A$18:$A$29,0),MATCH(1,($U$2=GRID!$B$1:$U$1)*(КАЛЕНДАРЬ!F5=GRID!$B$3:$U$3),0)),
INDEX(GRID!$B$18:$U$29,MATCH(G$7,GRID!$A$18:$A$29,0),MATCH(1,($U$2=GRID!$B$1:$U$1)*(КАЛЕНДАРЬ!F5=GRID!$B$3:$U$3),0))*(1-GRID!$H$34))</f>
        <v>44000</v>
      </c>
      <c r="I10" s="8" cm="1">
        <f t="array" ref="I10">IF($I$2="Открытый тариф",INDEX(GRID!$B$4:$U$15,MATCH(I$7,GRID!$A$4:$A$15,0),MATCH(1,($U$2=GRID!$B$1:$U$1)*(КАЛЕНДАРЬ!F5=GRID!$B$3:$U$3),0)),
INDEX(GRID!$B$4:$U$15,MATCH(I$7,GRID!$A$4:$A$15,0),MATCH(1,($U$2=GRID!$B$1:$U$1)*(КАЛЕНДАРЬ!F5=GRID!$B$3:$U$3),0))*(1-GRID!$H$34))</f>
        <v>43400</v>
      </c>
      <c r="J10" s="8" cm="1">
        <f t="array" ref="J10">IF($I$2="Открытый тариф",INDEX(GRID!$B$18:$U$29,MATCH(I$7,GRID!$A$18:$A$29,0),MATCH(1,($U$2=GRID!$B$1:$U$1)*(КАЛЕНДАРЬ!F5=GRID!$B$3:$U$3),0)),
INDEX(GRID!$B$18:$U$29,MATCH(I$7,GRID!$A$18:$A$29,0),MATCH(1,($U$2=GRID!$B$1:$U$1)*(КАЛЕНДАРЬ!F5=GRID!$B$3:$U$3),0))*(1-GRID!$H$34))</f>
        <v>48400</v>
      </c>
      <c r="K10" s="8" cm="1">
        <f t="array" ref="K10">IF($I$2="Открытый тариф",INDEX(GRID!$B$4:$U$15,MATCH(K$7,GRID!$A$4:$A$15,0),MATCH(1,($U$2=GRID!$B$1:$U$1)*(КАЛЕНДАРЬ!F5=GRID!$B$3:$U$3),0)),
INDEX(GRID!$B$4:$U$15,MATCH(K$7,GRID!$A$4:$A$15,0),MATCH(1,($U$2=GRID!$B$1:$U$1)*(КАЛЕНДАРЬ!F5=GRID!$B$3:$U$3),0))*(1-GRID!$H$34))</f>
        <v>49000</v>
      </c>
      <c r="L10" s="8" cm="1">
        <f t="array" ref="L10">IF($I$2="Открытый тариф",INDEX(GRID!$B$18:$U$29,MATCH(K$7,GRID!$A$18:$A$29,0),MATCH(1,($U$2=GRID!$B$1:$U$1)*(КАЛЕНДАРЬ!F5=GRID!$B$3:$U$3),0)),
INDEX(GRID!$B$18:$U$29,MATCH(K$7,GRID!$A$18:$A$29,0),MATCH(1,($U$2=GRID!$B$1:$U$1)*(КАЛЕНДАРЬ!F5=GRID!$B$3:$U$3),0))*(1-GRID!$H$34))</f>
        <v>54000</v>
      </c>
      <c r="M10" s="8" cm="1">
        <f t="array" ref="M10">IF($I$2="Открытый тариф",INDEX(GRID!$B$4:$U$15,MATCH(M$7,GRID!$A$4:$A$15,0),MATCH(1,($U$2=GRID!$B$1:$U$1)*(КАЛЕНДАРЬ!F5=GRID!$B$3:$U$3),0)),
INDEX(GRID!$B$4:$U$15,MATCH(M$7,GRID!$A$4:$A$15,0),MATCH(1,($U$2=GRID!$B$1:$U$1)*(КАЛЕНДАРЬ!F5=GRID!$B$3:$U$3),0))*(1-GRID!$H$34))</f>
        <v>69500</v>
      </c>
      <c r="N10" s="8" cm="1">
        <f t="array" ref="N10">IF($I$2="Открытый тариф",INDEX(GRID!$B$18:$U$29,MATCH(M$7,GRID!$A$18:$A$29,0),MATCH(1,($U$2=GRID!$B$1:$U$1)*(КАЛЕНДАРЬ!F5=GRID!$B$3:$U$3),0)),
INDEX(GRID!$B$18:$U$29,MATCH(M$7,GRID!$A$18:$A$29,0),MATCH(1,($U$2=GRID!$B$1:$U$1)*(КАЛЕНДАРЬ!F5=GRID!$B$3:$U$3),0))*(1-GRID!$H$34))</f>
        <v>74500</v>
      </c>
      <c r="O10" s="8" cm="1">
        <f t="array" ref="O10">IF($I$2="Открытый тариф",INDEX(GRID!$B$4:$U$15,MATCH(O$7,GRID!$A$4:$A$15,0),MATCH(1,($U$2=GRID!$B$1:$U$1)*(КАЛЕНДАРЬ!F5=GRID!$B$3:$U$3),0)),
INDEX(GRID!$B$4:$U$15,MATCH(O$7,GRID!$A$4:$A$15,0),MATCH(1,($U$2=GRID!$B$1:$U$1)*(КАЛЕНДАРЬ!F5=GRID!$B$3:$U$3),0))*(1-GRID!$H$34))</f>
        <v>103200</v>
      </c>
      <c r="P10" s="8" cm="1">
        <f t="array" ref="P10">IF($I$2="Открытый тариф",INDEX(GRID!$B$4:$U$15,MATCH(P$7,GRID!$A$4:$A$15,0),MATCH(1,($U$2=GRID!$B$1:$U$1)*(КАЛЕНДАРЬ!F5=GRID!$B$3:$U$3),0)),
INDEX(GRID!$B$4:$U$15,MATCH(P$7,GRID!$A$4:$A$15,0),MATCH(1,($U$2=GRID!$B$1:$U$1)*(КАЛЕНДАРЬ!F5=GRID!$B$3:$U$3),0))*(1-GRID!$H$34))</f>
        <v>145400</v>
      </c>
      <c r="Q10" s="8" cm="1">
        <f t="array" ref="Q10">IF($I$2="Открытый тариф",INDEX(GRID!$B$4:$U$15,MATCH(Q$7,GRID!$A$4:$A$15,0),MATCH(1,($U$2=GRID!$B$1:$U$1)*(КАЛЕНДАРЬ!F5=GRID!$B$3:$U$3),0)),
INDEX(GRID!$B$4:$U$15,MATCH(Q$7,GRID!$A$4:$A$15,0),MATCH(1,($U$2=GRID!$B$1:$U$1)*(КАЛЕНДАРЬ!F5=GRID!$B$3:$U$3),0))*(1-GRID!$H$34))</f>
        <v>170900</v>
      </c>
      <c r="R10" s="8" cm="1">
        <f t="array" ref="R10">IF($I$2="Открытый тариф",INDEX(GRID!$B$18:$U$29,MATCH(R$7,GRID!$A$18:$A$29,0),MATCH(1,($U$2=GRID!$B$1:$U$1)*(КАЛЕНДАРЬ!F5=GRID!$B$3:$U$3),0)),
INDEX(GRID!$B$18:$U$29,MATCH(R$7,GRID!$A$18:$A$29,0),MATCH(1,($U$2=GRID!$B$1:$U$1)*(КАЛЕНДАРЬ!F5=GRID!$B$3:$U$3),0))*(1-GRID!$H$34))</f>
        <v>194100</v>
      </c>
      <c r="S10" s="8" cm="1">
        <f t="array" ref="S10">IF($I$2="Открытый тариф",INDEX(GRID!$B$4:$U$15,MATCH(S$7,GRID!$A$4:$A$15,0),MATCH(1,($U$2=GRID!$B$1:$U$1)*(КАЛЕНДАРЬ!F5=GRID!$B$3:$U$3),0)),
INDEX(GRID!$B$4:$U$15,MATCH(S$7,GRID!$A$4:$A$15,0),MATCH(1,($U$2=GRID!$B$1:$U$1)*(КАЛЕНДАРЬ!F5=GRID!$B$3:$U$3),0))*(1-GRID!$H$34))</f>
        <v>482600</v>
      </c>
      <c r="T10" s="8" cm="1">
        <f t="array" ref="T10">IF($I$2="Открытый тариф",INDEX(GRID!$B$4:$U$15,MATCH(T$7,GRID!$A$4:$A$15,0),MATCH(1,($U$2=GRID!$B$1:$U$1)*(КАЛЕНДАРЬ!F5=GRID!$B$3:$U$3),0)),
INDEX(GRID!$B$4:$U$15,MATCH(T$7,GRID!$A$4:$A$15,0),MATCH(1,($U$2=GRID!$B$1:$U$1)*(КАЛЕНДАРЬ!F5=GRID!$B$3:$U$3),0))*(1-GRID!$H$34))</f>
        <v>586600</v>
      </c>
    </row>
    <row r="11" spans="1:25" hidden="1">
      <c r="A11" s="148" t="s">
        <v>12</v>
      </c>
      <c r="B11" s="149">
        <v>3</v>
      </c>
      <c r="C11" s="8" cm="1">
        <f t="array" ref="C11">IF($I$2="Открытый тариф",INDEX(GRID!$B$4:$U$15,MATCH(C$7,GRID!$A$4:$A$15,0),MATCH(1,($U$2=GRID!$B$1:$U$1)*(КАЛЕНДАРЬ!F6=GRID!$B$3:$U$3),0)),
INDEX(GRID!$B$4:$U$15,MATCH(C$7,GRID!$A$4:$A$15,0),MATCH(1,($U$2=GRID!$B$1:$U$1)*(КАЛЕНДАРЬ!F6=GRID!$B$3:$U$3),0))*(1-GRID!$H$34))</f>
        <v>27500.000000000004</v>
      </c>
      <c r="D11" s="8" cm="1">
        <f t="array" ref="D11">IF($I$2="Открытый тариф",INDEX(GRID!$B$18:$U$29,MATCH(C$7,GRID!$A$18:$A$29,0),MATCH(1,($U$2=GRID!$B$1:$U$1)*(КАЛЕНДАРЬ!F6=GRID!$B$3:$U$3),0)),
INDEX(GRID!$B$18:$U$29,MATCH(C$7,GRID!$A$18:$A$29,0),MATCH(1,($U$2=GRID!$B$1:$U$1)*(КАЛЕНДАРЬ!F6=GRID!$B$3:$U$3),0))*(1-GRID!$H$34))</f>
        <v>32500.000000000004</v>
      </c>
      <c r="E11" s="8" cm="1">
        <f t="array" ref="E11">IF($I$2="Открытый тариф",INDEX(GRID!$B$4:$U$15,MATCH(E$7,GRID!$A$4:$A$15,0),MATCH(1,($U$2=GRID!$B$1:$U$1)*(КАЛЕНДАРЬ!F6=GRID!$B$3:$U$3),0)),
INDEX(GRID!$B$4:$U$15,MATCH(E$7,GRID!$A$4:$A$15,0),MATCH(1,($U$2=GRID!$B$1:$U$1)*(КАЛЕНДАРЬ!F6=GRID!$B$3:$U$3),0))*(1-GRID!$H$34))</f>
        <v>33000</v>
      </c>
      <c r="F11" s="8" cm="1">
        <f t="array" ref="F11">IF($I$2="Открытый тариф",INDEX(GRID!$B$18:$U$29,MATCH(E$7,GRID!$A$18:$A$29,0),MATCH(1,($U$2=GRID!$B$1:$U$1)*(КАЛЕНДАРЬ!F6=GRID!$B$3:$U$3),0)),
INDEX(GRID!$B$18:$U$29,MATCH(E$7,GRID!$A$18:$A$29,0),MATCH(1,($U$2=GRID!$B$1:$U$1)*(КАЛЕНДАРЬ!F6=GRID!$B$3:$U$3),0))*(1-GRID!$H$34))</f>
        <v>38000</v>
      </c>
      <c r="G11" s="8" cm="1">
        <f t="array" ref="G11">IF($I$2="Открытый тариф",INDEX(GRID!$B$4:$U$15,MATCH(G$7,GRID!$A$4:$A$15,0),MATCH(1,($U$2=GRID!$B$1:$U$1)*(КАЛЕНДАРЬ!F6=GRID!$B$3:$U$3),0)),
INDEX(GRID!$B$4:$U$15,MATCH(G$7,GRID!$A$4:$A$15,0),MATCH(1,($U$2=GRID!$B$1:$U$1)*(КАЛЕНДАРЬ!F6=GRID!$B$3:$U$3),0))*(1-GRID!$H$34))</f>
        <v>39000</v>
      </c>
      <c r="H11" s="8" cm="1">
        <f t="array" ref="H11">IF($I$2="Открытый тариф",INDEX(GRID!$B$18:$U$29,MATCH(G$7,GRID!$A$18:$A$29,0),MATCH(1,($U$2=GRID!$B$1:$U$1)*(КАЛЕНДАРЬ!F6=GRID!$B$3:$U$3),0)),
INDEX(GRID!$B$18:$U$29,MATCH(G$7,GRID!$A$18:$A$29,0),MATCH(1,($U$2=GRID!$B$1:$U$1)*(КАЛЕНДАРЬ!F6=GRID!$B$3:$U$3),0))*(1-GRID!$H$34))</f>
        <v>44000</v>
      </c>
      <c r="I11" s="8" cm="1">
        <f t="array" ref="I11">IF($I$2="Открытый тариф",INDEX(GRID!$B$4:$U$15,MATCH(I$7,GRID!$A$4:$A$15,0),MATCH(1,($U$2=GRID!$B$1:$U$1)*(КАЛЕНДАРЬ!F6=GRID!$B$3:$U$3),0)),
INDEX(GRID!$B$4:$U$15,MATCH(I$7,GRID!$A$4:$A$15,0),MATCH(1,($U$2=GRID!$B$1:$U$1)*(КАЛЕНДАРЬ!F6=GRID!$B$3:$U$3),0))*(1-GRID!$H$34))</f>
        <v>43400</v>
      </c>
      <c r="J11" s="8" cm="1">
        <f t="array" ref="J11">IF($I$2="Открытый тариф",INDEX(GRID!$B$18:$U$29,MATCH(I$7,GRID!$A$18:$A$29,0),MATCH(1,($U$2=GRID!$B$1:$U$1)*(КАЛЕНДАРЬ!F6=GRID!$B$3:$U$3),0)),
INDEX(GRID!$B$18:$U$29,MATCH(I$7,GRID!$A$18:$A$29,0),MATCH(1,($U$2=GRID!$B$1:$U$1)*(КАЛЕНДАРЬ!F6=GRID!$B$3:$U$3),0))*(1-GRID!$H$34))</f>
        <v>48400</v>
      </c>
      <c r="K11" s="8" cm="1">
        <f t="array" ref="K11">IF($I$2="Открытый тариф",INDEX(GRID!$B$4:$U$15,MATCH(K$7,GRID!$A$4:$A$15,0),MATCH(1,($U$2=GRID!$B$1:$U$1)*(КАЛЕНДАРЬ!F6=GRID!$B$3:$U$3),0)),
INDEX(GRID!$B$4:$U$15,MATCH(K$7,GRID!$A$4:$A$15,0),MATCH(1,($U$2=GRID!$B$1:$U$1)*(КАЛЕНДАРЬ!F6=GRID!$B$3:$U$3),0))*(1-GRID!$H$34))</f>
        <v>49000</v>
      </c>
      <c r="L11" s="8" cm="1">
        <f t="array" ref="L11">IF($I$2="Открытый тариф",INDEX(GRID!$B$18:$U$29,MATCH(K$7,GRID!$A$18:$A$29,0),MATCH(1,($U$2=GRID!$B$1:$U$1)*(КАЛЕНДАРЬ!F6=GRID!$B$3:$U$3),0)),
INDEX(GRID!$B$18:$U$29,MATCH(K$7,GRID!$A$18:$A$29,0),MATCH(1,($U$2=GRID!$B$1:$U$1)*(КАЛЕНДАРЬ!F6=GRID!$B$3:$U$3),0))*(1-GRID!$H$34))</f>
        <v>54000</v>
      </c>
      <c r="M11" s="8" cm="1">
        <f t="array" ref="M11">IF($I$2="Открытый тариф",INDEX(GRID!$B$4:$U$15,MATCH(M$7,GRID!$A$4:$A$15,0),MATCH(1,($U$2=GRID!$B$1:$U$1)*(КАЛЕНДАРЬ!F6=GRID!$B$3:$U$3),0)),
INDEX(GRID!$B$4:$U$15,MATCH(M$7,GRID!$A$4:$A$15,0),MATCH(1,($U$2=GRID!$B$1:$U$1)*(КАЛЕНДАРЬ!F6=GRID!$B$3:$U$3),0))*(1-GRID!$H$34))</f>
        <v>69500</v>
      </c>
      <c r="N11" s="8" cm="1">
        <f t="array" ref="N11">IF($I$2="Открытый тариф",INDEX(GRID!$B$18:$U$29,MATCH(M$7,GRID!$A$18:$A$29,0),MATCH(1,($U$2=GRID!$B$1:$U$1)*(КАЛЕНДАРЬ!F6=GRID!$B$3:$U$3),0)),
INDEX(GRID!$B$18:$U$29,MATCH(M$7,GRID!$A$18:$A$29,0),MATCH(1,($U$2=GRID!$B$1:$U$1)*(КАЛЕНДАРЬ!F6=GRID!$B$3:$U$3),0))*(1-GRID!$H$34))</f>
        <v>74500</v>
      </c>
      <c r="O11" s="8" cm="1">
        <f t="array" ref="O11">IF($I$2="Открытый тариф",INDEX(GRID!$B$4:$U$15,MATCH(O$7,GRID!$A$4:$A$15,0),MATCH(1,($U$2=GRID!$B$1:$U$1)*(КАЛЕНДАРЬ!F6=GRID!$B$3:$U$3),0)),
INDEX(GRID!$B$4:$U$15,MATCH(O$7,GRID!$A$4:$A$15,0),MATCH(1,($U$2=GRID!$B$1:$U$1)*(КАЛЕНДАРЬ!F6=GRID!$B$3:$U$3),0))*(1-GRID!$H$34))</f>
        <v>103200</v>
      </c>
      <c r="P11" s="8" cm="1">
        <f t="array" ref="P11">IF($I$2="Открытый тариф",INDEX(GRID!$B$4:$U$15,MATCH(P$7,GRID!$A$4:$A$15,0),MATCH(1,($U$2=GRID!$B$1:$U$1)*(КАЛЕНДАРЬ!F6=GRID!$B$3:$U$3),0)),
INDEX(GRID!$B$4:$U$15,MATCH(P$7,GRID!$A$4:$A$15,0),MATCH(1,($U$2=GRID!$B$1:$U$1)*(КАЛЕНДАРЬ!F6=GRID!$B$3:$U$3),0))*(1-GRID!$H$34))</f>
        <v>145400</v>
      </c>
      <c r="Q11" s="8" cm="1">
        <f t="array" ref="Q11">IF($I$2="Открытый тариф",INDEX(GRID!$B$4:$U$15,MATCH(Q$7,GRID!$A$4:$A$15,0),MATCH(1,($U$2=GRID!$B$1:$U$1)*(КАЛЕНДАРЬ!F6=GRID!$B$3:$U$3),0)),
INDEX(GRID!$B$4:$U$15,MATCH(Q$7,GRID!$A$4:$A$15,0),MATCH(1,($U$2=GRID!$B$1:$U$1)*(КАЛЕНДАРЬ!F6=GRID!$B$3:$U$3),0))*(1-GRID!$H$34))</f>
        <v>170900</v>
      </c>
      <c r="R11" s="8" cm="1">
        <f t="array" ref="R11">IF($I$2="Открытый тариф",INDEX(GRID!$B$18:$U$29,MATCH(R$7,GRID!$A$18:$A$29,0),MATCH(1,($U$2=GRID!$B$1:$U$1)*(КАЛЕНДАРЬ!F6=GRID!$B$3:$U$3),0)),
INDEX(GRID!$B$18:$U$29,MATCH(R$7,GRID!$A$18:$A$29,0),MATCH(1,($U$2=GRID!$B$1:$U$1)*(КАЛЕНДАРЬ!F6=GRID!$B$3:$U$3),0))*(1-GRID!$H$34))</f>
        <v>194100</v>
      </c>
      <c r="S11" s="8" cm="1">
        <f t="array" ref="S11">IF($I$2="Открытый тариф",INDEX(GRID!$B$4:$U$15,MATCH(S$7,GRID!$A$4:$A$15,0),MATCH(1,($U$2=GRID!$B$1:$U$1)*(КАЛЕНДАРЬ!F6=GRID!$B$3:$U$3),0)),
INDEX(GRID!$B$4:$U$15,MATCH(S$7,GRID!$A$4:$A$15,0),MATCH(1,($U$2=GRID!$B$1:$U$1)*(КАЛЕНДАРЬ!F6=GRID!$B$3:$U$3),0))*(1-GRID!$H$34))</f>
        <v>482600</v>
      </c>
      <c r="T11" s="8" cm="1">
        <f t="array" ref="T11">IF($I$2="Открытый тариф",INDEX(GRID!$B$4:$U$15,MATCH(T$7,GRID!$A$4:$A$15,0),MATCH(1,($U$2=GRID!$B$1:$U$1)*(КАЛЕНДАРЬ!F6=GRID!$B$3:$U$3),0)),
INDEX(GRID!$B$4:$U$15,MATCH(T$7,GRID!$A$4:$A$15,0),MATCH(1,($U$2=GRID!$B$1:$U$1)*(КАЛЕНДАРЬ!F6=GRID!$B$3:$U$3),0))*(1-GRID!$H$34))</f>
        <v>586600</v>
      </c>
    </row>
    <row r="12" spans="1:25" hidden="1">
      <c r="A12" s="148" t="s">
        <v>13</v>
      </c>
      <c r="B12" s="149">
        <v>4</v>
      </c>
      <c r="C12" s="8" cm="1">
        <f t="array" ref="C12">IF($I$2="Открытый тариф",INDEX(GRID!$B$4:$U$15,MATCH(C$7,GRID!$A$4:$A$15,0),MATCH(1,($U$2=GRID!$B$1:$U$1)*(КАЛЕНДАРЬ!F7=GRID!$B$3:$U$3),0)),
INDEX(GRID!$B$4:$U$15,MATCH(C$7,GRID!$A$4:$A$15,0),MATCH(1,($U$2=GRID!$B$1:$U$1)*(КАЛЕНДАРЬ!F7=GRID!$B$3:$U$3),0))*(1-GRID!$H$34))</f>
        <v>27500.000000000004</v>
      </c>
      <c r="D12" s="8" cm="1">
        <f t="array" ref="D12">IF($I$2="Открытый тариф",INDEX(GRID!$B$18:$U$29,MATCH(C$7,GRID!$A$18:$A$29,0),MATCH(1,($U$2=GRID!$B$1:$U$1)*(КАЛЕНДАРЬ!F7=GRID!$B$3:$U$3),0)),
INDEX(GRID!$B$18:$U$29,MATCH(C$7,GRID!$A$18:$A$29,0),MATCH(1,($U$2=GRID!$B$1:$U$1)*(КАЛЕНДАРЬ!F7=GRID!$B$3:$U$3),0))*(1-GRID!$H$34))</f>
        <v>32500.000000000004</v>
      </c>
      <c r="E12" s="8" cm="1">
        <f t="array" ref="E12">IF($I$2="Открытый тариф",INDEX(GRID!$B$4:$U$15,MATCH(E$7,GRID!$A$4:$A$15,0),MATCH(1,($U$2=GRID!$B$1:$U$1)*(КАЛЕНДАРЬ!F7=GRID!$B$3:$U$3),0)),
INDEX(GRID!$B$4:$U$15,MATCH(E$7,GRID!$A$4:$A$15,0),MATCH(1,($U$2=GRID!$B$1:$U$1)*(КАЛЕНДАРЬ!F7=GRID!$B$3:$U$3),0))*(1-GRID!$H$34))</f>
        <v>33000</v>
      </c>
      <c r="F12" s="8" cm="1">
        <f t="array" ref="F12">IF($I$2="Открытый тариф",INDEX(GRID!$B$18:$U$29,MATCH(E$7,GRID!$A$18:$A$29,0),MATCH(1,($U$2=GRID!$B$1:$U$1)*(КАЛЕНДАРЬ!F7=GRID!$B$3:$U$3),0)),
INDEX(GRID!$B$18:$U$29,MATCH(E$7,GRID!$A$18:$A$29,0),MATCH(1,($U$2=GRID!$B$1:$U$1)*(КАЛЕНДАРЬ!F7=GRID!$B$3:$U$3),0))*(1-GRID!$H$34))</f>
        <v>38000</v>
      </c>
      <c r="G12" s="8" cm="1">
        <f t="array" ref="G12">IF($I$2="Открытый тариф",INDEX(GRID!$B$4:$U$15,MATCH(G$7,GRID!$A$4:$A$15,0),MATCH(1,($U$2=GRID!$B$1:$U$1)*(КАЛЕНДАРЬ!F7=GRID!$B$3:$U$3),0)),
INDEX(GRID!$B$4:$U$15,MATCH(G$7,GRID!$A$4:$A$15,0),MATCH(1,($U$2=GRID!$B$1:$U$1)*(КАЛЕНДАРЬ!F7=GRID!$B$3:$U$3),0))*(1-GRID!$H$34))</f>
        <v>39000</v>
      </c>
      <c r="H12" s="8" cm="1">
        <f t="array" ref="H12">IF($I$2="Открытый тариф",INDEX(GRID!$B$18:$U$29,MATCH(G$7,GRID!$A$18:$A$29,0),MATCH(1,($U$2=GRID!$B$1:$U$1)*(КАЛЕНДАРЬ!F7=GRID!$B$3:$U$3),0)),
INDEX(GRID!$B$18:$U$29,MATCH(G$7,GRID!$A$18:$A$29,0),MATCH(1,($U$2=GRID!$B$1:$U$1)*(КАЛЕНДАРЬ!F7=GRID!$B$3:$U$3),0))*(1-GRID!$H$34))</f>
        <v>44000</v>
      </c>
      <c r="I12" s="8" cm="1">
        <f t="array" ref="I12">IF($I$2="Открытый тариф",INDEX(GRID!$B$4:$U$15,MATCH(I$7,GRID!$A$4:$A$15,0),MATCH(1,($U$2=GRID!$B$1:$U$1)*(КАЛЕНДАРЬ!F7=GRID!$B$3:$U$3),0)),
INDEX(GRID!$B$4:$U$15,MATCH(I$7,GRID!$A$4:$A$15,0),MATCH(1,($U$2=GRID!$B$1:$U$1)*(КАЛЕНДАРЬ!F7=GRID!$B$3:$U$3),0))*(1-GRID!$H$34))</f>
        <v>43400</v>
      </c>
      <c r="J12" s="8" cm="1">
        <f t="array" ref="J12">IF($I$2="Открытый тариф",INDEX(GRID!$B$18:$U$29,MATCH(I$7,GRID!$A$18:$A$29,0),MATCH(1,($U$2=GRID!$B$1:$U$1)*(КАЛЕНДАРЬ!F7=GRID!$B$3:$U$3),0)),
INDEX(GRID!$B$18:$U$29,MATCH(I$7,GRID!$A$18:$A$29,0),MATCH(1,($U$2=GRID!$B$1:$U$1)*(КАЛЕНДАРЬ!F7=GRID!$B$3:$U$3),0))*(1-GRID!$H$34))</f>
        <v>48400</v>
      </c>
      <c r="K12" s="8" cm="1">
        <f t="array" ref="K12">IF($I$2="Открытый тариф",INDEX(GRID!$B$4:$U$15,MATCH(K$7,GRID!$A$4:$A$15,0),MATCH(1,($U$2=GRID!$B$1:$U$1)*(КАЛЕНДАРЬ!F7=GRID!$B$3:$U$3),0)),
INDEX(GRID!$B$4:$U$15,MATCH(K$7,GRID!$A$4:$A$15,0),MATCH(1,($U$2=GRID!$B$1:$U$1)*(КАЛЕНДАРЬ!F7=GRID!$B$3:$U$3),0))*(1-GRID!$H$34))</f>
        <v>49000</v>
      </c>
      <c r="L12" s="8" cm="1">
        <f t="array" ref="L12">IF($I$2="Открытый тариф",INDEX(GRID!$B$18:$U$29,MATCH(K$7,GRID!$A$18:$A$29,0),MATCH(1,($U$2=GRID!$B$1:$U$1)*(КАЛЕНДАРЬ!F7=GRID!$B$3:$U$3),0)),
INDEX(GRID!$B$18:$U$29,MATCH(K$7,GRID!$A$18:$A$29,0),MATCH(1,($U$2=GRID!$B$1:$U$1)*(КАЛЕНДАРЬ!F7=GRID!$B$3:$U$3),0))*(1-GRID!$H$34))</f>
        <v>54000</v>
      </c>
      <c r="M12" s="8" cm="1">
        <f t="array" ref="M12">IF($I$2="Открытый тариф",INDEX(GRID!$B$4:$U$15,MATCH(M$7,GRID!$A$4:$A$15,0),MATCH(1,($U$2=GRID!$B$1:$U$1)*(КАЛЕНДАРЬ!F7=GRID!$B$3:$U$3),0)),
INDEX(GRID!$B$4:$U$15,MATCH(M$7,GRID!$A$4:$A$15,0),MATCH(1,($U$2=GRID!$B$1:$U$1)*(КАЛЕНДАРЬ!F7=GRID!$B$3:$U$3),0))*(1-GRID!$H$34))</f>
        <v>69500</v>
      </c>
      <c r="N12" s="8" cm="1">
        <f t="array" ref="N12">IF($I$2="Открытый тариф",INDEX(GRID!$B$18:$U$29,MATCH(M$7,GRID!$A$18:$A$29,0),MATCH(1,($U$2=GRID!$B$1:$U$1)*(КАЛЕНДАРЬ!F7=GRID!$B$3:$U$3),0)),
INDEX(GRID!$B$18:$U$29,MATCH(M$7,GRID!$A$18:$A$29,0),MATCH(1,($U$2=GRID!$B$1:$U$1)*(КАЛЕНДАРЬ!F7=GRID!$B$3:$U$3),0))*(1-GRID!$H$34))</f>
        <v>74500</v>
      </c>
      <c r="O12" s="8" cm="1">
        <f t="array" ref="O12">IF($I$2="Открытый тариф",INDEX(GRID!$B$4:$U$15,MATCH(O$7,GRID!$A$4:$A$15,0),MATCH(1,($U$2=GRID!$B$1:$U$1)*(КАЛЕНДАРЬ!F7=GRID!$B$3:$U$3),0)),
INDEX(GRID!$B$4:$U$15,MATCH(O$7,GRID!$A$4:$A$15,0),MATCH(1,($U$2=GRID!$B$1:$U$1)*(КАЛЕНДАРЬ!F7=GRID!$B$3:$U$3),0))*(1-GRID!$H$34))</f>
        <v>103200</v>
      </c>
      <c r="P12" s="8" cm="1">
        <f t="array" ref="P12">IF($I$2="Открытый тариф",INDEX(GRID!$B$4:$U$15,MATCH(P$7,GRID!$A$4:$A$15,0),MATCH(1,($U$2=GRID!$B$1:$U$1)*(КАЛЕНДАРЬ!F7=GRID!$B$3:$U$3),0)),
INDEX(GRID!$B$4:$U$15,MATCH(P$7,GRID!$A$4:$A$15,0),MATCH(1,($U$2=GRID!$B$1:$U$1)*(КАЛЕНДАРЬ!F7=GRID!$B$3:$U$3),0))*(1-GRID!$H$34))</f>
        <v>145400</v>
      </c>
      <c r="Q12" s="8" cm="1">
        <f t="array" ref="Q12">IF($I$2="Открытый тариф",INDEX(GRID!$B$4:$U$15,MATCH(Q$7,GRID!$A$4:$A$15,0),MATCH(1,($U$2=GRID!$B$1:$U$1)*(КАЛЕНДАРЬ!F7=GRID!$B$3:$U$3),0)),
INDEX(GRID!$B$4:$U$15,MATCH(Q$7,GRID!$A$4:$A$15,0),MATCH(1,($U$2=GRID!$B$1:$U$1)*(КАЛЕНДАРЬ!F7=GRID!$B$3:$U$3),0))*(1-GRID!$H$34))</f>
        <v>170900</v>
      </c>
      <c r="R12" s="8" cm="1">
        <f t="array" ref="R12">IF($I$2="Открытый тариф",INDEX(GRID!$B$18:$U$29,MATCH(R$7,GRID!$A$18:$A$29,0),MATCH(1,($U$2=GRID!$B$1:$U$1)*(КАЛЕНДАРЬ!F7=GRID!$B$3:$U$3),0)),
INDEX(GRID!$B$18:$U$29,MATCH(R$7,GRID!$A$18:$A$29,0),MATCH(1,($U$2=GRID!$B$1:$U$1)*(КАЛЕНДАРЬ!F7=GRID!$B$3:$U$3),0))*(1-GRID!$H$34))</f>
        <v>194100</v>
      </c>
      <c r="S12" s="8" cm="1">
        <f t="array" ref="S12">IF($I$2="Открытый тариф",INDEX(GRID!$B$4:$U$15,MATCH(S$7,GRID!$A$4:$A$15,0),MATCH(1,($U$2=GRID!$B$1:$U$1)*(КАЛЕНДАРЬ!F7=GRID!$B$3:$U$3),0)),
INDEX(GRID!$B$4:$U$15,MATCH(S$7,GRID!$A$4:$A$15,0),MATCH(1,($U$2=GRID!$B$1:$U$1)*(КАЛЕНДАРЬ!F7=GRID!$B$3:$U$3),0))*(1-GRID!$H$34))</f>
        <v>482600</v>
      </c>
      <c r="T12" s="8" cm="1">
        <f t="array" ref="T12">IF($I$2="Открытый тариф",INDEX(GRID!$B$4:$U$15,MATCH(T$7,GRID!$A$4:$A$15,0),MATCH(1,($U$2=GRID!$B$1:$U$1)*(КАЛЕНДАРЬ!F7=GRID!$B$3:$U$3),0)),
INDEX(GRID!$B$4:$U$15,MATCH(T$7,GRID!$A$4:$A$15,0),MATCH(1,($U$2=GRID!$B$1:$U$1)*(КАЛЕНДАРЬ!F7=GRID!$B$3:$U$3),0))*(1-GRID!$H$34))</f>
        <v>586600</v>
      </c>
    </row>
    <row r="13" spans="1:25" hidden="1">
      <c r="A13" s="148" t="s">
        <v>14</v>
      </c>
      <c r="B13" s="149">
        <v>5</v>
      </c>
      <c r="C13" s="8" cm="1">
        <f t="array" ref="C13">IF($I$2="Открытый тариф",INDEX(GRID!$B$4:$U$15,MATCH(C$7,GRID!$A$4:$A$15,0),MATCH(1,($U$2=GRID!$B$1:$U$1)*(КАЛЕНДАРЬ!F8=GRID!$B$3:$U$3),0)),
INDEX(GRID!$B$4:$U$15,MATCH(C$7,GRID!$A$4:$A$15,0),MATCH(1,($U$2=GRID!$B$1:$U$1)*(КАЛЕНДАРЬ!F8=GRID!$B$3:$U$3),0))*(1-GRID!$H$34))</f>
        <v>27500.000000000004</v>
      </c>
      <c r="D13" s="8" cm="1">
        <f t="array" ref="D13">IF($I$2="Открытый тариф",INDEX(GRID!$B$18:$U$29,MATCH(C$7,GRID!$A$18:$A$29,0),MATCH(1,($U$2=GRID!$B$1:$U$1)*(КАЛЕНДАРЬ!F8=GRID!$B$3:$U$3),0)),
INDEX(GRID!$B$18:$U$29,MATCH(C$7,GRID!$A$18:$A$29,0),MATCH(1,($U$2=GRID!$B$1:$U$1)*(КАЛЕНДАРЬ!F8=GRID!$B$3:$U$3),0))*(1-GRID!$H$34))</f>
        <v>32500.000000000004</v>
      </c>
      <c r="E13" s="8" cm="1">
        <f t="array" ref="E13">IF($I$2="Открытый тариф",INDEX(GRID!$B$4:$U$15,MATCH(E$7,GRID!$A$4:$A$15,0),MATCH(1,($U$2=GRID!$B$1:$U$1)*(КАЛЕНДАРЬ!F8=GRID!$B$3:$U$3),0)),
INDEX(GRID!$B$4:$U$15,MATCH(E$7,GRID!$A$4:$A$15,0),MATCH(1,($U$2=GRID!$B$1:$U$1)*(КАЛЕНДАРЬ!F8=GRID!$B$3:$U$3),0))*(1-GRID!$H$34))</f>
        <v>33000</v>
      </c>
      <c r="F13" s="8" cm="1">
        <f t="array" ref="F13">IF($I$2="Открытый тариф",INDEX(GRID!$B$18:$U$29,MATCH(E$7,GRID!$A$18:$A$29,0),MATCH(1,($U$2=GRID!$B$1:$U$1)*(КАЛЕНДАРЬ!F8=GRID!$B$3:$U$3),0)),
INDEX(GRID!$B$18:$U$29,MATCH(E$7,GRID!$A$18:$A$29,0),MATCH(1,($U$2=GRID!$B$1:$U$1)*(КАЛЕНДАРЬ!F8=GRID!$B$3:$U$3),0))*(1-GRID!$H$34))</f>
        <v>38000</v>
      </c>
      <c r="G13" s="8" cm="1">
        <f t="array" ref="G13">IF($I$2="Открытый тариф",INDEX(GRID!$B$4:$U$15,MATCH(G$7,GRID!$A$4:$A$15,0),MATCH(1,($U$2=GRID!$B$1:$U$1)*(КАЛЕНДАРЬ!F8=GRID!$B$3:$U$3),0)),
INDEX(GRID!$B$4:$U$15,MATCH(G$7,GRID!$A$4:$A$15,0),MATCH(1,($U$2=GRID!$B$1:$U$1)*(КАЛЕНДАРЬ!F8=GRID!$B$3:$U$3),0))*(1-GRID!$H$34))</f>
        <v>39000</v>
      </c>
      <c r="H13" s="8" cm="1">
        <f t="array" ref="H13">IF($I$2="Открытый тариф",INDEX(GRID!$B$18:$U$29,MATCH(G$7,GRID!$A$18:$A$29,0),MATCH(1,($U$2=GRID!$B$1:$U$1)*(КАЛЕНДАРЬ!F8=GRID!$B$3:$U$3),0)),
INDEX(GRID!$B$18:$U$29,MATCH(G$7,GRID!$A$18:$A$29,0),MATCH(1,($U$2=GRID!$B$1:$U$1)*(КАЛЕНДАРЬ!F8=GRID!$B$3:$U$3),0))*(1-GRID!$H$34))</f>
        <v>44000</v>
      </c>
      <c r="I13" s="8" cm="1">
        <f t="array" ref="I13">IF($I$2="Открытый тариф",INDEX(GRID!$B$4:$U$15,MATCH(I$7,GRID!$A$4:$A$15,0),MATCH(1,($U$2=GRID!$B$1:$U$1)*(КАЛЕНДАРЬ!F8=GRID!$B$3:$U$3),0)),
INDEX(GRID!$B$4:$U$15,MATCH(I$7,GRID!$A$4:$A$15,0),MATCH(1,($U$2=GRID!$B$1:$U$1)*(КАЛЕНДАРЬ!F8=GRID!$B$3:$U$3),0))*(1-GRID!$H$34))</f>
        <v>43400</v>
      </c>
      <c r="J13" s="8" cm="1">
        <f t="array" ref="J13">IF($I$2="Открытый тариф",INDEX(GRID!$B$18:$U$29,MATCH(I$7,GRID!$A$18:$A$29,0),MATCH(1,($U$2=GRID!$B$1:$U$1)*(КАЛЕНДАРЬ!F8=GRID!$B$3:$U$3),0)),
INDEX(GRID!$B$18:$U$29,MATCH(I$7,GRID!$A$18:$A$29,0),MATCH(1,($U$2=GRID!$B$1:$U$1)*(КАЛЕНДАРЬ!F8=GRID!$B$3:$U$3),0))*(1-GRID!$H$34))</f>
        <v>48400</v>
      </c>
      <c r="K13" s="8" cm="1">
        <f t="array" ref="K13">IF($I$2="Открытый тариф",INDEX(GRID!$B$4:$U$15,MATCH(K$7,GRID!$A$4:$A$15,0),MATCH(1,($U$2=GRID!$B$1:$U$1)*(КАЛЕНДАРЬ!F8=GRID!$B$3:$U$3),0)),
INDEX(GRID!$B$4:$U$15,MATCH(K$7,GRID!$A$4:$A$15,0),MATCH(1,($U$2=GRID!$B$1:$U$1)*(КАЛЕНДАРЬ!F8=GRID!$B$3:$U$3),0))*(1-GRID!$H$34))</f>
        <v>49000</v>
      </c>
      <c r="L13" s="8" cm="1">
        <f t="array" ref="L13">IF($I$2="Открытый тариф",INDEX(GRID!$B$18:$U$29,MATCH(K$7,GRID!$A$18:$A$29,0),MATCH(1,($U$2=GRID!$B$1:$U$1)*(КАЛЕНДАРЬ!F8=GRID!$B$3:$U$3),0)),
INDEX(GRID!$B$18:$U$29,MATCH(K$7,GRID!$A$18:$A$29,0),MATCH(1,($U$2=GRID!$B$1:$U$1)*(КАЛЕНДАРЬ!F8=GRID!$B$3:$U$3),0))*(1-GRID!$H$34))</f>
        <v>54000</v>
      </c>
      <c r="M13" s="8" cm="1">
        <f t="array" ref="M13">IF($I$2="Открытый тариф",INDEX(GRID!$B$4:$U$15,MATCH(M$7,GRID!$A$4:$A$15,0),MATCH(1,($U$2=GRID!$B$1:$U$1)*(КАЛЕНДАРЬ!F8=GRID!$B$3:$U$3),0)),
INDEX(GRID!$B$4:$U$15,MATCH(M$7,GRID!$A$4:$A$15,0),MATCH(1,($U$2=GRID!$B$1:$U$1)*(КАЛЕНДАРЬ!F8=GRID!$B$3:$U$3),0))*(1-GRID!$H$34))</f>
        <v>69500</v>
      </c>
      <c r="N13" s="8" cm="1">
        <f t="array" ref="N13">IF($I$2="Открытый тариф",INDEX(GRID!$B$18:$U$29,MATCH(M$7,GRID!$A$18:$A$29,0),MATCH(1,($U$2=GRID!$B$1:$U$1)*(КАЛЕНДАРЬ!F8=GRID!$B$3:$U$3),0)),
INDEX(GRID!$B$18:$U$29,MATCH(M$7,GRID!$A$18:$A$29,0),MATCH(1,($U$2=GRID!$B$1:$U$1)*(КАЛЕНДАРЬ!F8=GRID!$B$3:$U$3),0))*(1-GRID!$H$34))</f>
        <v>74500</v>
      </c>
      <c r="O13" s="8" cm="1">
        <f t="array" ref="O13">IF($I$2="Открытый тариф",INDEX(GRID!$B$4:$U$15,MATCH(O$7,GRID!$A$4:$A$15,0),MATCH(1,($U$2=GRID!$B$1:$U$1)*(КАЛЕНДАРЬ!F8=GRID!$B$3:$U$3),0)),
INDEX(GRID!$B$4:$U$15,MATCH(O$7,GRID!$A$4:$A$15,0),MATCH(1,($U$2=GRID!$B$1:$U$1)*(КАЛЕНДАРЬ!F8=GRID!$B$3:$U$3),0))*(1-GRID!$H$34))</f>
        <v>103200</v>
      </c>
      <c r="P13" s="8" cm="1">
        <f t="array" ref="P13">IF($I$2="Открытый тариф",INDEX(GRID!$B$4:$U$15,MATCH(P$7,GRID!$A$4:$A$15,0),MATCH(1,($U$2=GRID!$B$1:$U$1)*(КАЛЕНДАРЬ!F8=GRID!$B$3:$U$3),0)),
INDEX(GRID!$B$4:$U$15,MATCH(P$7,GRID!$A$4:$A$15,0),MATCH(1,($U$2=GRID!$B$1:$U$1)*(КАЛЕНДАРЬ!F8=GRID!$B$3:$U$3),0))*(1-GRID!$H$34))</f>
        <v>145400</v>
      </c>
      <c r="Q13" s="8" cm="1">
        <f t="array" ref="Q13">IF($I$2="Открытый тариф",INDEX(GRID!$B$4:$U$15,MATCH(Q$7,GRID!$A$4:$A$15,0),MATCH(1,($U$2=GRID!$B$1:$U$1)*(КАЛЕНДАРЬ!F8=GRID!$B$3:$U$3),0)),
INDEX(GRID!$B$4:$U$15,MATCH(Q$7,GRID!$A$4:$A$15,0),MATCH(1,($U$2=GRID!$B$1:$U$1)*(КАЛЕНДАРЬ!F8=GRID!$B$3:$U$3),0))*(1-GRID!$H$34))</f>
        <v>170900</v>
      </c>
      <c r="R13" s="8" cm="1">
        <f t="array" ref="R13">IF($I$2="Открытый тариф",INDEX(GRID!$B$18:$U$29,MATCH(R$7,GRID!$A$18:$A$29,0),MATCH(1,($U$2=GRID!$B$1:$U$1)*(КАЛЕНДАРЬ!F8=GRID!$B$3:$U$3),0)),
INDEX(GRID!$B$18:$U$29,MATCH(R$7,GRID!$A$18:$A$29,0),MATCH(1,($U$2=GRID!$B$1:$U$1)*(КАЛЕНДАРЬ!F8=GRID!$B$3:$U$3),0))*(1-GRID!$H$34))</f>
        <v>194100</v>
      </c>
      <c r="S13" s="8" cm="1">
        <f t="array" ref="S13">IF($I$2="Открытый тариф",INDEX(GRID!$B$4:$U$15,MATCH(S$7,GRID!$A$4:$A$15,0),MATCH(1,($U$2=GRID!$B$1:$U$1)*(КАЛЕНДАРЬ!F8=GRID!$B$3:$U$3),0)),
INDEX(GRID!$B$4:$U$15,MATCH(S$7,GRID!$A$4:$A$15,0),MATCH(1,($U$2=GRID!$B$1:$U$1)*(КАЛЕНДАРЬ!F8=GRID!$B$3:$U$3),0))*(1-GRID!$H$34))</f>
        <v>482600</v>
      </c>
      <c r="T13" s="8" cm="1">
        <f t="array" ref="T13">IF($I$2="Открытый тариф",INDEX(GRID!$B$4:$U$15,MATCH(T$7,GRID!$A$4:$A$15,0),MATCH(1,($U$2=GRID!$B$1:$U$1)*(КАЛЕНДАРЬ!F8=GRID!$B$3:$U$3),0)),
INDEX(GRID!$B$4:$U$15,MATCH(T$7,GRID!$A$4:$A$15,0),MATCH(1,($U$2=GRID!$B$1:$U$1)*(КАЛЕНДАРЬ!F8=GRID!$B$3:$U$3),0))*(1-GRID!$H$34))</f>
        <v>586600</v>
      </c>
    </row>
    <row r="14" spans="1:25" hidden="1">
      <c r="A14" s="148" t="s">
        <v>15</v>
      </c>
      <c r="B14" s="149">
        <v>6</v>
      </c>
      <c r="C14" s="8" cm="1">
        <f t="array" ref="C14">IF($I$2="Открытый тариф",INDEX(GRID!$B$4:$U$15,MATCH(C$7,GRID!$A$4:$A$15,0),MATCH(1,($U$2=GRID!$B$1:$U$1)*(КАЛЕНДАРЬ!F9=GRID!$B$3:$U$3),0)),
INDEX(GRID!$B$4:$U$15,MATCH(C$7,GRID!$A$4:$A$15,0),MATCH(1,($U$2=GRID!$B$1:$U$1)*(КАЛЕНДАРЬ!F9=GRID!$B$3:$U$3),0))*(1-GRID!$H$34))</f>
        <v>27500.000000000004</v>
      </c>
      <c r="D14" s="8" cm="1">
        <f t="array" ref="D14">IF($I$2="Открытый тариф",INDEX(GRID!$B$18:$U$29,MATCH(C$7,GRID!$A$18:$A$29,0),MATCH(1,($U$2=GRID!$B$1:$U$1)*(КАЛЕНДАРЬ!F9=GRID!$B$3:$U$3),0)),
INDEX(GRID!$B$18:$U$29,MATCH(C$7,GRID!$A$18:$A$29,0),MATCH(1,($U$2=GRID!$B$1:$U$1)*(КАЛЕНДАРЬ!F9=GRID!$B$3:$U$3),0))*(1-GRID!$H$34))</f>
        <v>32500.000000000004</v>
      </c>
      <c r="E14" s="8" cm="1">
        <f t="array" ref="E14">IF($I$2="Открытый тариф",INDEX(GRID!$B$4:$U$15,MATCH(E$7,GRID!$A$4:$A$15,0),MATCH(1,($U$2=GRID!$B$1:$U$1)*(КАЛЕНДАРЬ!F9=GRID!$B$3:$U$3),0)),
INDEX(GRID!$B$4:$U$15,MATCH(E$7,GRID!$A$4:$A$15,0),MATCH(1,($U$2=GRID!$B$1:$U$1)*(КАЛЕНДАРЬ!F9=GRID!$B$3:$U$3),0))*(1-GRID!$H$34))</f>
        <v>33000</v>
      </c>
      <c r="F14" s="8" cm="1">
        <f t="array" ref="F14">IF($I$2="Открытый тариф",INDEX(GRID!$B$18:$U$29,MATCH(E$7,GRID!$A$18:$A$29,0),MATCH(1,($U$2=GRID!$B$1:$U$1)*(КАЛЕНДАРЬ!F9=GRID!$B$3:$U$3),0)),
INDEX(GRID!$B$18:$U$29,MATCH(E$7,GRID!$A$18:$A$29,0),MATCH(1,($U$2=GRID!$B$1:$U$1)*(КАЛЕНДАРЬ!F9=GRID!$B$3:$U$3),0))*(1-GRID!$H$34))</f>
        <v>38000</v>
      </c>
      <c r="G14" s="8" cm="1">
        <f t="array" ref="G14">IF($I$2="Открытый тариф",INDEX(GRID!$B$4:$U$15,MATCH(G$7,GRID!$A$4:$A$15,0),MATCH(1,($U$2=GRID!$B$1:$U$1)*(КАЛЕНДАРЬ!F9=GRID!$B$3:$U$3),0)),
INDEX(GRID!$B$4:$U$15,MATCH(G$7,GRID!$A$4:$A$15,0),MATCH(1,($U$2=GRID!$B$1:$U$1)*(КАЛЕНДАРЬ!F9=GRID!$B$3:$U$3),0))*(1-GRID!$H$34))</f>
        <v>39000</v>
      </c>
      <c r="H14" s="8" cm="1">
        <f t="array" ref="H14">IF($I$2="Открытый тариф",INDEX(GRID!$B$18:$U$29,MATCH(G$7,GRID!$A$18:$A$29,0),MATCH(1,($U$2=GRID!$B$1:$U$1)*(КАЛЕНДАРЬ!F9=GRID!$B$3:$U$3),0)),
INDEX(GRID!$B$18:$U$29,MATCH(G$7,GRID!$A$18:$A$29,0),MATCH(1,($U$2=GRID!$B$1:$U$1)*(КАЛЕНДАРЬ!F9=GRID!$B$3:$U$3),0))*(1-GRID!$H$34))</f>
        <v>44000</v>
      </c>
      <c r="I14" s="8" cm="1">
        <f t="array" ref="I14">IF($I$2="Открытый тариф",INDEX(GRID!$B$4:$U$15,MATCH(I$7,GRID!$A$4:$A$15,0),MATCH(1,($U$2=GRID!$B$1:$U$1)*(КАЛЕНДАРЬ!F9=GRID!$B$3:$U$3),0)),
INDEX(GRID!$B$4:$U$15,MATCH(I$7,GRID!$A$4:$A$15,0),MATCH(1,($U$2=GRID!$B$1:$U$1)*(КАЛЕНДАРЬ!F9=GRID!$B$3:$U$3),0))*(1-GRID!$H$34))</f>
        <v>43400</v>
      </c>
      <c r="J14" s="8" cm="1">
        <f t="array" ref="J14">IF($I$2="Открытый тариф",INDEX(GRID!$B$18:$U$29,MATCH(I$7,GRID!$A$18:$A$29,0),MATCH(1,($U$2=GRID!$B$1:$U$1)*(КАЛЕНДАРЬ!F9=GRID!$B$3:$U$3),0)),
INDEX(GRID!$B$18:$U$29,MATCH(I$7,GRID!$A$18:$A$29,0),MATCH(1,($U$2=GRID!$B$1:$U$1)*(КАЛЕНДАРЬ!F9=GRID!$B$3:$U$3),0))*(1-GRID!$H$34))</f>
        <v>48400</v>
      </c>
      <c r="K14" s="8" cm="1">
        <f t="array" ref="K14">IF($I$2="Открытый тариф",INDEX(GRID!$B$4:$U$15,MATCH(K$7,GRID!$A$4:$A$15,0),MATCH(1,($U$2=GRID!$B$1:$U$1)*(КАЛЕНДАРЬ!F9=GRID!$B$3:$U$3),0)),
INDEX(GRID!$B$4:$U$15,MATCH(K$7,GRID!$A$4:$A$15,0),MATCH(1,($U$2=GRID!$B$1:$U$1)*(КАЛЕНДАРЬ!F9=GRID!$B$3:$U$3),0))*(1-GRID!$H$34))</f>
        <v>49000</v>
      </c>
      <c r="L14" s="8" cm="1">
        <f t="array" ref="L14">IF($I$2="Открытый тариф",INDEX(GRID!$B$18:$U$29,MATCH(K$7,GRID!$A$18:$A$29,0),MATCH(1,($U$2=GRID!$B$1:$U$1)*(КАЛЕНДАРЬ!F9=GRID!$B$3:$U$3),0)),
INDEX(GRID!$B$18:$U$29,MATCH(K$7,GRID!$A$18:$A$29,0),MATCH(1,($U$2=GRID!$B$1:$U$1)*(КАЛЕНДАРЬ!F9=GRID!$B$3:$U$3),0))*(1-GRID!$H$34))</f>
        <v>54000</v>
      </c>
      <c r="M14" s="8" cm="1">
        <f t="array" ref="M14">IF($I$2="Открытый тариф",INDEX(GRID!$B$4:$U$15,MATCH(M$7,GRID!$A$4:$A$15,0),MATCH(1,($U$2=GRID!$B$1:$U$1)*(КАЛЕНДАРЬ!F9=GRID!$B$3:$U$3),0)),
INDEX(GRID!$B$4:$U$15,MATCH(M$7,GRID!$A$4:$A$15,0),MATCH(1,($U$2=GRID!$B$1:$U$1)*(КАЛЕНДАРЬ!F9=GRID!$B$3:$U$3),0))*(1-GRID!$H$34))</f>
        <v>69500</v>
      </c>
      <c r="N14" s="8" cm="1">
        <f t="array" ref="N14">IF($I$2="Открытый тариф",INDEX(GRID!$B$18:$U$29,MATCH(M$7,GRID!$A$18:$A$29,0),MATCH(1,($U$2=GRID!$B$1:$U$1)*(КАЛЕНДАРЬ!F9=GRID!$B$3:$U$3),0)),
INDEX(GRID!$B$18:$U$29,MATCH(M$7,GRID!$A$18:$A$29,0),MATCH(1,($U$2=GRID!$B$1:$U$1)*(КАЛЕНДАРЬ!F9=GRID!$B$3:$U$3),0))*(1-GRID!$H$34))</f>
        <v>74500</v>
      </c>
      <c r="O14" s="8" cm="1">
        <f t="array" ref="O14">IF($I$2="Открытый тариф",INDEX(GRID!$B$4:$U$15,MATCH(O$7,GRID!$A$4:$A$15,0),MATCH(1,($U$2=GRID!$B$1:$U$1)*(КАЛЕНДАРЬ!F9=GRID!$B$3:$U$3),0)),
INDEX(GRID!$B$4:$U$15,MATCH(O$7,GRID!$A$4:$A$15,0),MATCH(1,($U$2=GRID!$B$1:$U$1)*(КАЛЕНДАРЬ!F9=GRID!$B$3:$U$3),0))*(1-GRID!$H$34))</f>
        <v>103200</v>
      </c>
      <c r="P14" s="8" cm="1">
        <f t="array" ref="P14">IF($I$2="Открытый тариф",INDEX(GRID!$B$4:$U$15,MATCH(P$7,GRID!$A$4:$A$15,0),MATCH(1,($U$2=GRID!$B$1:$U$1)*(КАЛЕНДАРЬ!F9=GRID!$B$3:$U$3),0)),
INDEX(GRID!$B$4:$U$15,MATCH(P$7,GRID!$A$4:$A$15,0),MATCH(1,($U$2=GRID!$B$1:$U$1)*(КАЛЕНДАРЬ!F9=GRID!$B$3:$U$3),0))*(1-GRID!$H$34))</f>
        <v>145400</v>
      </c>
      <c r="Q14" s="8" cm="1">
        <f t="array" ref="Q14">IF($I$2="Открытый тариф",INDEX(GRID!$B$4:$U$15,MATCH(Q$7,GRID!$A$4:$A$15,0),MATCH(1,($U$2=GRID!$B$1:$U$1)*(КАЛЕНДАРЬ!F9=GRID!$B$3:$U$3),0)),
INDEX(GRID!$B$4:$U$15,MATCH(Q$7,GRID!$A$4:$A$15,0),MATCH(1,($U$2=GRID!$B$1:$U$1)*(КАЛЕНДАРЬ!F9=GRID!$B$3:$U$3),0))*(1-GRID!$H$34))</f>
        <v>170900</v>
      </c>
      <c r="R14" s="8" cm="1">
        <f t="array" ref="R14">IF($I$2="Открытый тариф",INDEX(GRID!$B$18:$U$29,MATCH(R$7,GRID!$A$18:$A$29,0),MATCH(1,($U$2=GRID!$B$1:$U$1)*(КАЛЕНДАРЬ!F9=GRID!$B$3:$U$3),0)),
INDEX(GRID!$B$18:$U$29,MATCH(R$7,GRID!$A$18:$A$29,0),MATCH(1,($U$2=GRID!$B$1:$U$1)*(КАЛЕНДАРЬ!F9=GRID!$B$3:$U$3),0))*(1-GRID!$H$34))</f>
        <v>194100</v>
      </c>
      <c r="S14" s="8" cm="1">
        <f t="array" ref="S14">IF($I$2="Открытый тариф",INDEX(GRID!$B$4:$U$15,MATCH(S$7,GRID!$A$4:$A$15,0),MATCH(1,($U$2=GRID!$B$1:$U$1)*(КАЛЕНДАРЬ!F9=GRID!$B$3:$U$3),0)),
INDEX(GRID!$B$4:$U$15,MATCH(S$7,GRID!$A$4:$A$15,0),MATCH(1,($U$2=GRID!$B$1:$U$1)*(КАЛЕНДАРЬ!F9=GRID!$B$3:$U$3),0))*(1-GRID!$H$34))</f>
        <v>482600</v>
      </c>
      <c r="T14" s="8" cm="1">
        <f t="array" ref="T14">IF($I$2="Открытый тариф",INDEX(GRID!$B$4:$U$15,MATCH(T$7,GRID!$A$4:$A$15,0),MATCH(1,($U$2=GRID!$B$1:$U$1)*(КАЛЕНДАРЬ!F9=GRID!$B$3:$U$3),0)),
INDEX(GRID!$B$4:$U$15,MATCH(T$7,GRID!$A$4:$A$15,0),MATCH(1,($U$2=GRID!$B$1:$U$1)*(КАЛЕНДАРЬ!F9=GRID!$B$3:$U$3),0))*(1-GRID!$H$34))</f>
        <v>586600</v>
      </c>
    </row>
    <row r="15" spans="1:25" hidden="1">
      <c r="A15" s="148" t="s">
        <v>16</v>
      </c>
      <c r="B15" s="149">
        <v>7</v>
      </c>
      <c r="C15" s="8" cm="1">
        <f t="array" ref="C15">IF($I$2="Открытый тариф",INDEX(GRID!$B$4:$U$15,MATCH(C$7,GRID!$A$4:$A$15,0),MATCH(1,($U$2=GRID!$B$1:$U$1)*(КАЛЕНДАРЬ!F10=GRID!$B$3:$U$3),0)),
INDEX(GRID!$B$4:$U$15,MATCH(C$7,GRID!$A$4:$A$15,0),MATCH(1,($U$2=GRID!$B$1:$U$1)*(КАЛЕНДАРЬ!F10=GRID!$B$3:$U$3),0))*(1-GRID!$H$34))</f>
        <v>30200.000000000004</v>
      </c>
      <c r="D15" s="8" cm="1">
        <f t="array" ref="D15">IF($I$2="Открытый тариф",INDEX(GRID!$B$18:$U$29,MATCH(C$7,GRID!$A$18:$A$29,0),MATCH(1,($U$2=GRID!$B$1:$U$1)*(КАЛЕНДАРЬ!F10=GRID!$B$3:$U$3),0)),
INDEX(GRID!$B$18:$U$29,MATCH(C$7,GRID!$A$18:$A$29,0),MATCH(1,($U$2=GRID!$B$1:$U$1)*(КАЛЕНДАРЬ!F10=GRID!$B$3:$U$3),0))*(1-GRID!$H$34))</f>
        <v>35200</v>
      </c>
      <c r="E15" s="8" cm="1">
        <f t="array" ref="E15">IF($I$2="Открытый тариф",INDEX(GRID!$B$4:$U$15,MATCH(E$7,GRID!$A$4:$A$15,0),MATCH(1,($U$2=GRID!$B$1:$U$1)*(КАЛЕНДАРЬ!F10=GRID!$B$3:$U$3),0)),
INDEX(GRID!$B$4:$U$15,MATCH(E$7,GRID!$A$4:$A$15,0),MATCH(1,($U$2=GRID!$B$1:$U$1)*(КАЛЕНДАРЬ!F10=GRID!$B$3:$U$3),0))*(1-GRID!$H$34))</f>
        <v>36300</v>
      </c>
      <c r="F15" s="8" cm="1">
        <f t="array" ref="F15">IF($I$2="Открытый тариф",INDEX(GRID!$B$18:$U$29,MATCH(E$7,GRID!$A$18:$A$29,0),MATCH(1,($U$2=GRID!$B$1:$U$1)*(КАЛЕНДАРЬ!F10=GRID!$B$3:$U$3),0)),
INDEX(GRID!$B$18:$U$29,MATCH(E$7,GRID!$A$18:$A$29,0),MATCH(1,($U$2=GRID!$B$1:$U$1)*(КАЛЕНДАРЬ!F10=GRID!$B$3:$U$3),0))*(1-GRID!$H$34))</f>
        <v>41300</v>
      </c>
      <c r="G15" s="8" cm="1">
        <f t="array" ref="G15">IF($I$2="Открытый тариф",INDEX(GRID!$B$4:$U$15,MATCH(G$7,GRID!$A$4:$A$15,0),MATCH(1,($U$2=GRID!$B$1:$U$1)*(КАЛЕНДАРЬ!F10=GRID!$B$3:$U$3),0)),
INDEX(GRID!$B$4:$U$15,MATCH(G$7,GRID!$A$4:$A$15,0),MATCH(1,($U$2=GRID!$B$1:$U$1)*(КАЛЕНДАРЬ!F10=GRID!$B$3:$U$3),0))*(1-GRID!$H$34))</f>
        <v>42500</v>
      </c>
      <c r="H15" s="8" cm="1">
        <f t="array" ref="H15">IF($I$2="Открытый тариф",INDEX(GRID!$B$18:$U$29,MATCH(G$7,GRID!$A$18:$A$29,0),MATCH(1,($U$2=GRID!$B$1:$U$1)*(КАЛЕНДАРЬ!F10=GRID!$B$3:$U$3),0)),
INDEX(GRID!$B$18:$U$29,MATCH(G$7,GRID!$A$18:$A$29,0),MATCH(1,($U$2=GRID!$B$1:$U$1)*(КАЛЕНДАРЬ!F10=GRID!$B$3:$U$3),0))*(1-GRID!$H$34))</f>
        <v>47500</v>
      </c>
      <c r="I15" s="8" cm="1">
        <f t="array" ref="I15">IF($I$2="Открытый тариф",INDEX(GRID!$B$4:$U$15,MATCH(I$7,GRID!$A$4:$A$15,0),MATCH(1,($U$2=GRID!$B$1:$U$1)*(КАЛЕНДАРЬ!F10=GRID!$B$3:$U$3),0)),
INDEX(GRID!$B$4:$U$15,MATCH(I$7,GRID!$A$4:$A$15,0),MATCH(1,($U$2=GRID!$B$1:$U$1)*(КАЛЕНДАРЬ!F10=GRID!$B$3:$U$3),0))*(1-GRID!$H$34))</f>
        <v>47400</v>
      </c>
      <c r="J15" s="8" cm="1">
        <f t="array" ref="J15">IF($I$2="Открытый тариф",INDEX(GRID!$B$18:$U$29,MATCH(I$7,GRID!$A$18:$A$29,0),MATCH(1,($U$2=GRID!$B$1:$U$1)*(КАЛЕНДАРЬ!F10=GRID!$B$3:$U$3),0)),
INDEX(GRID!$B$18:$U$29,MATCH(I$7,GRID!$A$18:$A$29,0),MATCH(1,($U$2=GRID!$B$1:$U$1)*(КАЛЕНДАРЬ!F10=GRID!$B$3:$U$3),0))*(1-GRID!$H$34))</f>
        <v>52400</v>
      </c>
      <c r="K15" s="8" cm="1">
        <f t="array" ref="K15">IF($I$2="Открытый тариф",INDEX(GRID!$B$4:$U$15,MATCH(K$7,GRID!$A$4:$A$15,0),MATCH(1,($U$2=GRID!$B$1:$U$1)*(КАЛЕНДАРЬ!F10=GRID!$B$3:$U$3),0)),
INDEX(GRID!$B$4:$U$15,MATCH(K$7,GRID!$A$4:$A$15,0),MATCH(1,($U$2=GRID!$B$1:$U$1)*(КАЛЕНДАРЬ!F10=GRID!$B$3:$U$3),0))*(1-GRID!$H$34))</f>
        <v>53300</v>
      </c>
      <c r="L15" s="8" cm="1">
        <f t="array" ref="L15">IF($I$2="Открытый тариф",INDEX(GRID!$B$18:$U$29,MATCH(K$7,GRID!$A$18:$A$29,0),MATCH(1,($U$2=GRID!$B$1:$U$1)*(КАЛЕНДАРЬ!F10=GRID!$B$3:$U$3),0)),
INDEX(GRID!$B$18:$U$29,MATCH(K$7,GRID!$A$18:$A$29,0),MATCH(1,($U$2=GRID!$B$1:$U$1)*(КАЛЕНДАРЬ!F10=GRID!$B$3:$U$3),0))*(1-GRID!$H$34))</f>
        <v>58300</v>
      </c>
      <c r="M15" s="8" cm="1">
        <f t="array" ref="M15">IF($I$2="Открытый тариф",INDEX(GRID!$B$4:$U$15,MATCH(M$7,GRID!$A$4:$A$15,0),MATCH(1,($U$2=GRID!$B$1:$U$1)*(КАЛЕНДАРЬ!F10=GRID!$B$3:$U$3),0)),
INDEX(GRID!$B$4:$U$15,MATCH(M$7,GRID!$A$4:$A$15,0),MATCH(1,($U$2=GRID!$B$1:$U$1)*(КАЛЕНДАРЬ!F10=GRID!$B$3:$U$3),0))*(1-GRID!$H$34))</f>
        <v>74000</v>
      </c>
      <c r="N15" s="8" cm="1">
        <f t="array" ref="N15">IF($I$2="Открытый тариф",INDEX(GRID!$B$18:$U$29,MATCH(M$7,GRID!$A$18:$A$29,0),MATCH(1,($U$2=GRID!$B$1:$U$1)*(КАЛЕНДАРЬ!F10=GRID!$B$3:$U$3),0)),
INDEX(GRID!$B$18:$U$29,MATCH(M$7,GRID!$A$18:$A$29,0),MATCH(1,($U$2=GRID!$B$1:$U$1)*(КАЛЕНДАРЬ!F10=GRID!$B$3:$U$3),0))*(1-GRID!$H$34))</f>
        <v>79000</v>
      </c>
      <c r="O15" s="8" cm="1">
        <f t="array" ref="O15">IF($I$2="Открытый тариф",INDEX(GRID!$B$4:$U$15,MATCH(O$7,GRID!$A$4:$A$15,0),MATCH(1,($U$2=GRID!$B$1:$U$1)*(КАЛЕНДАРЬ!F10=GRID!$B$3:$U$3),0)),
INDEX(GRID!$B$4:$U$15,MATCH(O$7,GRID!$A$4:$A$15,0),MATCH(1,($U$2=GRID!$B$1:$U$1)*(КАЛЕНДАРЬ!F10=GRID!$B$3:$U$3),0))*(1-GRID!$H$34))</f>
        <v>108800</v>
      </c>
      <c r="P15" s="8" cm="1">
        <f t="array" ref="P15">IF($I$2="Открытый тариф",INDEX(GRID!$B$4:$U$15,MATCH(P$7,GRID!$A$4:$A$15,0),MATCH(1,($U$2=GRID!$B$1:$U$1)*(КАЛЕНДАРЬ!F10=GRID!$B$3:$U$3),0)),
INDEX(GRID!$B$4:$U$15,MATCH(P$7,GRID!$A$4:$A$15,0),MATCH(1,($U$2=GRID!$B$1:$U$1)*(КАЛЕНДАРЬ!F10=GRID!$B$3:$U$3),0))*(1-GRID!$H$34))</f>
        <v>151400</v>
      </c>
      <c r="Q15" s="8" cm="1">
        <f t="array" ref="Q15">IF($I$2="Открытый тариф",INDEX(GRID!$B$4:$U$15,MATCH(Q$7,GRID!$A$4:$A$15,0),MATCH(1,($U$2=GRID!$B$1:$U$1)*(КАЛЕНДАРЬ!F10=GRID!$B$3:$U$3),0)),
INDEX(GRID!$B$4:$U$15,MATCH(Q$7,GRID!$A$4:$A$15,0),MATCH(1,($U$2=GRID!$B$1:$U$1)*(КАЛЕНДАРЬ!F10=GRID!$B$3:$U$3),0))*(1-GRID!$H$34))</f>
        <v>177900</v>
      </c>
      <c r="R15" s="8" cm="1">
        <f t="array" ref="R15">IF($I$2="Открытый тариф",INDEX(GRID!$B$18:$U$29,MATCH(R$7,GRID!$A$18:$A$29,0),MATCH(1,($U$2=GRID!$B$1:$U$1)*(КАЛЕНДАРЬ!F10=GRID!$B$3:$U$3),0)),
INDEX(GRID!$B$18:$U$29,MATCH(R$7,GRID!$A$18:$A$29,0),MATCH(1,($U$2=GRID!$B$1:$U$1)*(КАЛЕНДАРЬ!F10=GRID!$B$3:$U$3),0))*(1-GRID!$H$34))</f>
        <v>202400</v>
      </c>
      <c r="S15" s="8" cm="1">
        <f t="array" ref="S15">IF($I$2="Открытый тариф",INDEX(GRID!$B$4:$U$15,MATCH(S$7,GRID!$A$4:$A$15,0),MATCH(1,($U$2=GRID!$B$1:$U$1)*(КАЛЕНДАРЬ!F10=GRID!$B$3:$U$3),0)),
INDEX(GRID!$B$4:$U$15,MATCH(S$7,GRID!$A$4:$A$15,0),MATCH(1,($U$2=GRID!$B$1:$U$1)*(КАЛЕНДАРЬ!F10=GRID!$B$3:$U$3),0))*(1-GRID!$H$34))</f>
        <v>507400</v>
      </c>
      <c r="T15" s="8" cm="1">
        <f t="array" ref="T15">IF($I$2="Открытый тариф",INDEX(GRID!$B$4:$U$15,MATCH(T$7,GRID!$A$4:$A$15,0),MATCH(1,($U$2=GRID!$B$1:$U$1)*(КАЛЕНДАРЬ!F10=GRID!$B$3:$U$3),0)),
INDEX(GRID!$B$4:$U$15,MATCH(T$7,GRID!$A$4:$A$15,0),MATCH(1,($U$2=GRID!$B$1:$U$1)*(КАЛЕНДАРЬ!F10=GRID!$B$3:$U$3),0))*(1-GRID!$H$34))</f>
        <v>617900</v>
      </c>
    </row>
    <row r="16" spans="1:25" hidden="1">
      <c r="A16" s="148" t="s">
        <v>17</v>
      </c>
      <c r="B16" s="149">
        <v>8</v>
      </c>
      <c r="C16" s="8" cm="1">
        <f t="array" ref="C16">IF($I$2="Открытый тариф",INDEX(GRID!$B$4:$U$15,MATCH(C$7,GRID!$A$4:$A$15,0),MATCH(1,($U$2=GRID!$B$1:$U$1)*(КАЛЕНДАРЬ!F11=GRID!$B$3:$U$3),0)),
INDEX(GRID!$B$4:$U$15,MATCH(C$7,GRID!$A$4:$A$15,0),MATCH(1,($U$2=GRID!$B$1:$U$1)*(КАЛЕНДАРЬ!F11=GRID!$B$3:$U$3),0))*(1-GRID!$H$34))</f>
        <v>30200.000000000004</v>
      </c>
      <c r="D16" s="8" cm="1">
        <f t="array" ref="D16">IF($I$2="Открытый тариф",INDEX(GRID!$B$18:$U$29,MATCH(C$7,GRID!$A$18:$A$29,0),MATCH(1,($U$2=GRID!$B$1:$U$1)*(КАЛЕНДАРЬ!F11=GRID!$B$3:$U$3),0)),
INDEX(GRID!$B$18:$U$29,MATCH(C$7,GRID!$A$18:$A$29,0),MATCH(1,($U$2=GRID!$B$1:$U$1)*(КАЛЕНДАРЬ!F11=GRID!$B$3:$U$3),0))*(1-GRID!$H$34))</f>
        <v>35200</v>
      </c>
      <c r="E16" s="8" cm="1">
        <f t="array" ref="E16">IF($I$2="Открытый тариф",INDEX(GRID!$B$4:$U$15,MATCH(E$7,GRID!$A$4:$A$15,0),MATCH(1,($U$2=GRID!$B$1:$U$1)*(КАЛЕНДАРЬ!F11=GRID!$B$3:$U$3),0)),
INDEX(GRID!$B$4:$U$15,MATCH(E$7,GRID!$A$4:$A$15,0),MATCH(1,($U$2=GRID!$B$1:$U$1)*(КАЛЕНДАРЬ!F11=GRID!$B$3:$U$3),0))*(1-GRID!$H$34))</f>
        <v>36300</v>
      </c>
      <c r="F16" s="8" cm="1">
        <f t="array" ref="F16">IF($I$2="Открытый тариф",INDEX(GRID!$B$18:$U$29,MATCH(E$7,GRID!$A$18:$A$29,0),MATCH(1,($U$2=GRID!$B$1:$U$1)*(КАЛЕНДАРЬ!F11=GRID!$B$3:$U$3),0)),
INDEX(GRID!$B$18:$U$29,MATCH(E$7,GRID!$A$18:$A$29,0),MATCH(1,($U$2=GRID!$B$1:$U$1)*(КАЛЕНДАРЬ!F11=GRID!$B$3:$U$3),0))*(1-GRID!$H$34))</f>
        <v>41300</v>
      </c>
      <c r="G16" s="8" cm="1">
        <f t="array" ref="G16">IF($I$2="Открытый тариф",INDEX(GRID!$B$4:$U$15,MATCH(G$7,GRID!$A$4:$A$15,0),MATCH(1,($U$2=GRID!$B$1:$U$1)*(КАЛЕНДАРЬ!F11=GRID!$B$3:$U$3),0)),
INDEX(GRID!$B$4:$U$15,MATCH(G$7,GRID!$A$4:$A$15,0),MATCH(1,($U$2=GRID!$B$1:$U$1)*(КАЛЕНДАРЬ!F11=GRID!$B$3:$U$3),0))*(1-GRID!$H$34))</f>
        <v>42500</v>
      </c>
      <c r="H16" s="8" cm="1">
        <f t="array" ref="H16">IF($I$2="Открытый тариф",INDEX(GRID!$B$18:$U$29,MATCH(G$7,GRID!$A$18:$A$29,0),MATCH(1,($U$2=GRID!$B$1:$U$1)*(КАЛЕНДАРЬ!F11=GRID!$B$3:$U$3),0)),
INDEX(GRID!$B$18:$U$29,MATCH(G$7,GRID!$A$18:$A$29,0),MATCH(1,($U$2=GRID!$B$1:$U$1)*(КАЛЕНДАРЬ!F11=GRID!$B$3:$U$3),0))*(1-GRID!$H$34))</f>
        <v>47500</v>
      </c>
      <c r="I16" s="8" cm="1">
        <f t="array" ref="I16">IF($I$2="Открытый тариф",INDEX(GRID!$B$4:$U$15,MATCH(I$7,GRID!$A$4:$A$15,0),MATCH(1,($U$2=GRID!$B$1:$U$1)*(КАЛЕНДАРЬ!F11=GRID!$B$3:$U$3),0)),
INDEX(GRID!$B$4:$U$15,MATCH(I$7,GRID!$A$4:$A$15,0),MATCH(1,($U$2=GRID!$B$1:$U$1)*(КАЛЕНДАРЬ!F11=GRID!$B$3:$U$3),0))*(1-GRID!$H$34))</f>
        <v>47400</v>
      </c>
      <c r="J16" s="8" cm="1">
        <f t="array" ref="J16">IF($I$2="Открытый тариф",INDEX(GRID!$B$18:$U$29,MATCH(I$7,GRID!$A$18:$A$29,0),MATCH(1,($U$2=GRID!$B$1:$U$1)*(КАЛЕНДАРЬ!F11=GRID!$B$3:$U$3),0)),
INDEX(GRID!$B$18:$U$29,MATCH(I$7,GRID!$A$18:$A$29,0),MATCH(1,($U$2=GRID!$B$1:$U$1)*(КАЛЕНДАРЬ!F11=GRID!$B$3:$U$3),0))*(1-GRID!$H$34))</f>
        <v>52400</v>
      </c>
      <c r="K16" s="8" cm="1">
        <f t="array" ref="K16">IF($I$2="Открытый тариф",INDEX(GRID!$B$4:$U$15,MATCH(K$7,GRID!$A$4:$A$15,0),MATCH(1,($U$2=GRID!$B$1:$U$1)*(КАЛЕНДАРЬ!F11=GRID!$B$3:$U$3),0)),
INDEX(GRID!$B$4:$U$15,MATCH(K$7,GRID!$A$4:$A$15,0),MATCH(1,($U$2=GRID!$B$1:$U$1)*(КАЛЕНДАРЬ!F11=GRID!$B$3:$U$3),0))*(1-GRID!$H$34))</f>
        <v>53300</v>
      </c>
      <c r="L16" s="8" cm="1">
        <f t="array" ref="L16">IF($I$2="Открытый тариф",INDEX(GRID!$B$18:$U$29,MATCH(K$7,GRID!$A$18:$A$29,0),MATCH(1,($U$2=GRID!$B$1:$U$1)*(КАЛЕНДАРЬ!F11=GRID!$B$3:$U$3),0)),
INDEX(GRID!$B$18:$U$29,MATCH(K$7,GRID!$A$18:$A$29,0),MATCH(1,($U$2=GRID!$B$1:$U$1)*(КАЛЕНДАРЬ!F11=GRID!$B$3:$U$3),0))*(1-GRID!$H$34))</f>
        <v>58300</v>
      </c>
      <c r="M16" s="8" cm="1">
        <f t="array" ref="M16">IF($I$2="Открытый тариф",INDEX(GRID!$B$4:$U$15,MATCH(M$7,GRID!$A$4:$A$15,0),MATCH(1,($U$2=GRID!$B$1:$U$1)*(КАЛЕНДАРЬ!F11=GRID!$B$3:$U$3),0)),
INDEX(GRID!$B$4:$U$15,MATCH(M$7,GRID!$A$4:$A$15,0),MATCH(1,($U$2=GRID!$B$1:$U$1)*(КАЛЕНДАРЬ!F11=GRID!$B$3:$U$3),0))*(1-GRID!$H$34))</f>
        <v>74000</v>
      </c>
      <c r="N16" s="8" cm="1">
        <f t="array" ref="N16">IF($I$2="Открытый тариф",INDEX(GRID!$B$18:$U$29,MATCH(M$7,GRID!$A$18:$A$29,0),MATCH(1,($U$2=GRID!$B$1:$U$1)*(КАЛЕНДАРЬ!F11=GRID!$B$3:$U$3),0)),
INDEX(GRID!$B$18:$U$29,MATCH(M$7,GRID!$A$18:$A$29,0),MATCH(1,($U$2=GRID!$B$1:$U$1)*(КАЛЕНДАРЬ!F11=GRID!$B$3:$U$3),0))*(1-GRID!$H$34))</f>
        <v>79000</v>
      </c>
      <c r="O16" s="8" cm="1">
        <f t="array" ref="O16">IF($I$2="Открытый тариф",INDEX(GRID!$B$4:$U$15,MATCH(O$7,GRID!$A$4:$A$15,0),MATCH(1,($U$2=GRID!$B$1:$U$1)*(КАЛЕНДАРЬ!F11=GRID!$B$3:$U$3),0)),
INDEX(GRID!$B$4:$U$15,MATCH(O$7,GRID!$A$4:$A$15,0),MATCH(1,($U$2=GRID!$B$1:$U$1)*(КАЛЕНДАРЬ!F11=GRID!$B$3:$U$3),0))*(1-GRID!$H$34))</f>
        <v>108800</v>
      </c>
      <c r="P16" s="8" cm="1">
        <f t="array" ref="P16">IF($I$2="Открытый тариф",INDEX(GRID!$B$4:$U$15,MATCH(P$7,GRID!$A$4:$A$15,0),MATCH(1,($U$2=GRID!$B$1:$U$1)*(КАЛЕНДАРЬ!F11=GRID!$B$3:$U$3),0)),
INDEX(GRID!$B$4:$U$15,MATCH(P$7,GRID!$A$4:$A$15,0),MATCH(1,($U$2=GRID!$B$1:$U$1)*(КАЛЕНДАРЬ!F11=GRID!$B$3:$U$3),0))*(1-GRID!$H$34))</f>
        <v>151400</v>
      </c>
      <c r="Q16" s="8" cm="1">
        <f t="array" ref="Q16">IF($I$2="Открытый тариф",INDEX(GRID!$B$4:$U$15,MATCH(Q$7,GRID!$A$4:$A$15,0),MATCH(1,($U$2=GRID!$B$1:$U$1)*(КАЛЕНДАРЬ!F11=GRID!$B$3:$U$3),0)),
INDEX(GRID!$B$4:$U$15,MATCH(Q$7,GRID!$A$4:$A$15,0),MATCH(1,($U$2=GRID!$B$1:$U$1)*(КАЛЕНДАРЬ!F11=GRID!$B$3:$U$3),0))*(1-GRID!$H$34))</f>
        <v>177900</v>
      </c>
      <c r="R16" s="8" cm="1">
        <f t="array" ref="R16">IF($I$2="Открытый тариф",INDEX(GRID!$B$18:$U$29,MATCH(R$7,GRID!$A$18:$A$29,0),MATCH(1,($U$2=GRID!$B$1:$U$1)*(КАЛЕНДАРЬ!F11=GRID!$B$3:$U$3),0)),
INDEX(GRID!$B$18:$U$29,MATCH(R$7,GRID!$A$18:$A$29,0),MATCH(1,($U$2=GRID!$B$1:$U$1)*(КАЛЕНДАРЬ!F11=GRID!$B$3:$U$3),0))*(1-GRID!$H$34))</f>
        <v>202400</v>
      </c>
      <c r="S16" s="8" cm="1">
        <f t="array" ref="S16">IF($I$2="Открытый тариф",INDEX(GRID!$B$4:$U$15,MATCH(S$7,GRID!$A$4:$A$15,0),MATCH(1,($U$2=GRID!$B$1:$U$1)*(КАЛЕНДАРЬ!F11=GRID!$B$3:$U$3),0)),
INDEX(GRID!$B$4:$U$15,MATCH(S$7,GRID!$A$4:$A$15,0),MATCH(1,($U$2=GRID!$B$1:$U$1)*(КАЛЕНДАРЬ!F11=GRID!$B$3:$U$3),0))*(1-GRID!$H$34))</f>
        <v>507400</v>
      </c>
      <c r="T16" s="8" cm="1">
        <f t="array" ref="T16">IF($I$2="Открытый тариф",INDEX(GRID!$B$4:$U$15,MATCH(T$7,GRID!$A$4:$A$15,0),MATCH(1,($U$2=GRID!$B$1:$U$1)*(КАЛЕНДАРЬ!F11=GRID!$B$3:$U$3),0)),
INDEX(GRID!$B$4:$U$15,MATCH(T$7,GRID!$A$4:$A$15,0),MATCH(1,($U$2=GRID!$B$1:$U$1)*(КАЛЕНДАРЬ!F11=GRID!$B$3:$U$3),0))*(1-GRID!$H$34))</f>
        <v>617900</v>
      </c>
    </row>
    <row r="17" spans="1:20" hidden="1">
      <c r="A17" s="148" t="s">
        <v>11</v>
      </c>
      <c r="B17" s="149">
        <v>9</v>
      </c>
      <c r="C17" s="8" cm="1">
        <f t="array" ref="C17">IF($I$2="Открытый тариф",INDEX(GRID!$B$4:$U$15,MATCH(C$7,GRID!$A$4:$A$15,0),MATCH(1,($U$2=GRID!$B$1:$U$1)*(КАЛЕНДАРЬ!F12=GRID!$B$3:$U$3),0)),
INDEX(GRID!$B$4:$U$15,MATCH(C$7,GRID!$A$4:$A$15,0),MATCH(1,($U$2=GRID!$B$1:$U$1)*(КАЛЕНДАРЬ!F12=GRID!$B$3:$U$3),0))*(1-GRID!$H$34))</f>
        <v>27500.000000000004</v>
      </c>
      <c r="D17" s="8" cm="1">
        <f t="array" ref="D17">IF($I$2="Открытый тариф",INDEX(GRID!$B$18:$U$29,MATCH(C$7,GRID!$A$18:$A$29,0),MATCH(1,($U$2=GRID!$B$1:$U$1)*(КАЛЕНДАРЬ!F12=GRID!$B$3:$U$3),0)),
INDEX(GRID!$B$18:$U$29,MATCH(C$7,GRID!$A$18:$A$29,0),MATCH(1,($U$2=GRID!$B$1:$U$1)*(КАЛЕНДАРЬ!F12=GRID!$B$3:$U$3),0))*(1-GRID!$H$34))</f>
        <v>32500.000000000004</v>
      </c>
      <c r="E17" s="8" cm="1">
        <f t="array" ref="E17">IF($I$2="Открытый тариф",INDEX(GRID!$B$4:$U$15,MATCH(E$7,GRID!$A$4:$A$15,0),MATCH(1,($U$2=GRID!$B$1:$U$1)*(КАЛЕНДАРЬ!F12=GRID!$B$3:$U$3),0)),
INDEX(GRID!$B$4:$U$15,MATCH(E$7,GRID!$A$4:$A$15,0),MATCH(1,($U$2=GRID!$B$1:$U$1)*(КАЛЕНДАРЬ!F12=GRID!$B$3:$U$3),0))*(1-GRID!$H$34))</f>
        <v>33000</v>
      </c>
      <c r="F17" s="8" cm="1">
        <f t="array" ref="F17">IF($I$2="Открытый тариф",INDEX(GRID!$B$18:$U$29,MATCH(E$7,GRID!$A$18:$A$29,0),MATCH(1,($U$2=GRID!$B$1:$U$1)*(КАЛЕНДАРЬ!F12=GRID!$B$3:$U$3),0)),
INDEX(GRID!$B$18:$U$29,MATCH(E$7,GRID!$A$18:$A$29,0),MATCH(1,($U$2=GRID!$B$1:$U$1)*(КАЛЕНДАРЬ!F12=GRID!$B$3:$U$3),0))*(1-GRID!$H$34))</f>
        <v>38000</v>
      </c>
      <c r="G17" s="8" cm="1">
        <f t="array" ref="G17">IF($I$2="Открытый тариф",INDEX(GRID!$B$4:$U$15,MATCH(G$7,GRID!$A$4:$A$15,0),MATCH(1,($U$2=GRID!$B$1:$U$1)*(КАЛЕНДАРЬ!F12=GRID!$B$3:$U$3),0)),
INDEX(GRID!$B$4:$U$15,MATCH(G$7,GRID!$A$4:$A$15,0),MATCH(1,($U$2=GRID!$B$1:$U$1)*(КАЛЕНДАРЬ!F12=GRID!$B$3:$U$3),0))*(1-GRID!$H$34))</f>
        <v>39000</v>
      </c>
      <c r="H17" s="8" cm="1">
        <f t="array" ref="H17">IF($I$2="Открытый тариф",INDEX(GRID!$B$18:$U$29,MATCH(G$7,GRID!$A$18:$A$29,0),MATCH(1,($U$2=GRID!$B$1:$U$1)*(КАЛЕНДАРЬ!F12=GRID!$B$3:$U$3),0)),
INDEX(GRID!$B$18:$U$29,MATCH(G$7,GRID!$A$18:$A$29,0),MATCH(1,($U$2=GRID!$B$1:$U$1)*(КАЛЕНДАРЬ!F12=GRID!$B$3:$U$3),0))*(1-GRID!$H$34))</f>
        <v>44000</v>
      </c>
      <c r="I17" s="8" cm="1">
        <f t="array" ref="I17">IF($I$2="Открытый тариф",INDEX(GRID!$B$4:$U$15,MATCH(I$7,GRID!$A$4:$A$15,0),MATCH(1,($U$2=GRID!$B$1:$U$1)*(КАЛЕНДАРЬ!F12=GRID!$B$3:$U$3),0)),
INDEX(GRID!$B$4:$U$15,MATCH(I$7,GRID!$A$4:$A$15,0),MATCH(1,($U$2=GRID!$B$1:$U$1)*(КАЛЕНДАРЬ!F12=GRID!$B$3:$U$3),0))*(1-GRID!$H$34))</f>
        <v>43400</v>
      </c>
      <c r="J17" s="8" cm="1">
        <f t="array" ref="J17">IF($I$2="Открытый тариф",INDEX(GRID!$B$18:$U$29,MATCH(I$7,GRID!$A$18:$A$29,0),MATCH(1,($U$2=GRID!$B$1:$U$1)*(КАЛЕНДАРЬ!F12=GRID!$B$3:$U$3),0)),
INDEX(GRID!$B$18:$U$29,MATCH(I$7,GRID!$A$18:$A$29,0),MATCH(1,($U$2=GRID!$B$1:$U$1)*(КАЛЕНДАРЬ!F12=GRID!$B$3:$U$3),0))*(1-GRID!$H$34))</f>
        <v>48400</v>
      </c>
      <c r="K17" s="8" cm="1">
        <f t="array" ref="K17">IF($I$2="Открытый тариф",INDEX(GRID!$B$4:$U$15,MATCH(K$7,GRID!$A$4:$A$15,0),MATCH(1,($U$2=GRID!$B$1:$U$1)*(КАЛЕНДАРЬ!F12=GRID!$B$3:$U$3),0)),
INDEX(GRID!$B$4:$U$15,MATCH(K$7,GRID!$A$4:$A$15,0),MATCH(1,($U$2=GRID!$B$1:$U$1)*(КАЛЕНДАРЬ!F12=GRID!$B$3:$U$3),0))*(1-GRID!$H$34))</f>
        <v>49000</v>
      </c>
      <c r="L17" s="8" cm="1">
        <f t="array" ref="L17">IF($I$2="Открытый тариф",INDEX(GRID!$B$18:$U$29,MATCH(K$7,GRID!$A$18:$A$29,0),MATCH(1,($U$2=GRID!$B$1:$U$1)*(КАЛЕНДАРЬ!F12=GRID!$B$3:$U$3),0)),
INDEX(GRID!$B$18:$U$29,MATCH(K$7,GRID!$A$18:$A$29,0),MATCH(1,($U$2=GRID!$B$1:$U$1)*(КАЛЕНДАРЬ!F12=GRID!$B$3:$U$3),0))*(1-GRID!$H$34))</f>
        <v>54000</v>
      </c>
      <c r="M17" s="8" cm="1">
        <f t="array" ref="M17">IF($I$2="Открытый тариф",INDEX(GRID!$B$4:$U$15,MATCH(M$7,GRID!$A$4:$A$15,0),MATCH(1,($U$2=GRID!$B$1:$U$1)*(КАЛЕНДАРЬ!F12=GRID!$B$3:$U$3),0)),
INDEX(GRID!$B$4:$U$15,MATCH(M$7,GRID!$A$4:$A$15,0),MATCH(1,($U$2=GRID!$B$1:$U$1)*(КАЛЕНДАРЬ!F12=GRID!$B$3:$U$3),0))*(1-GRID!$H$34))</f>
        <v>69500</v>
      </c>
      <c r="N17" s="8" cm="1">
        <f t="array" ref="N17">IF($I$2="Открытый тариф",INDEX(GRID!$B$18:$U$29,MATCH(M$7,GRID!$A$18:$A$29,0),MATCH(1,($U$2=GRID!$B$1:$U$1)*(КАЛЕНДАРЬ!F12=GRID!$B$3:$U$3),0)),
INDEX(GRID!$B$18:$U$29,MATCH(M$7,GRID!$A$18:$A$29,0),MATCH(1,($U$2=GRID!$B$1:$U$1)*(КАЛЕНДАРЬ!F12=GRID!$B$3:$U$3),0))*(1-GRID!$H$34))</f>
        <v>74500</v>
      </c>
      <c r="O17" s="8" cm="1">
        <f t="array" ref="O17">IF($I$2="Открытый тариф",INDEX(GRID!$B$4:$U$15,MATCH(O$7,GRID!$A$4:$A$15,0),MATCH(1,($U$2=GRID!$B$1:$U$1)*(КАЛЕНДАРЬ!F12=GRID!$B$3:$U$3),0)),
INDEX(GRID!$B$4:$U$15,MATCH(O$7,GRID!$A$4:$A$15,0),MATCH(1,($U$2=GRID!$B$1:$U$1)*(КАЛЕНДАРЬ!F12=GRID!$B$3:$U$3),0))*(1-GRID!$H$34))</f>
        <v>103200</v>
      </c>
      <c r="P17" s="8" cm="1">
        <f t="array" ref="P17">IF($I$2="Открытый тариф",INDEX(GRID!$B$4:$U$15,MATCH(P$7,GRID!$A$4:$A$15,0),MATCH(1,($U$2=GRID!$B$1:$U$1)*(КАЛЕНДАРЬ!F12=GRID!$B$3:$U$3),0)),
INDEX(GRID!$B$4:$U$15,MATCH(P$7,GRID!$A$4:$A$15,0),MATCH(1,($U$2=GRID!$B$1:$U$1)*(КАЛЕНДАРЬ!F12=GRID!$B$3:$U$3),0))*(1-GRID!$H$34))</f>
        <v>145400</v>
      </c>
      <c r="Q17" s="8" cm="1">
        <f t="array" ref="Q17">IF($I$2="Открытый тариф",INDEX(GRID!$B$4:$U$15,MATCH(Q$7,GRID!$A$4:$A$15,0),MATCH(1,($U$2=GRID!$B$1:$U$1)*(КАЛЕНДАРЬ!F12=GRID!$B$3:$U$3),0)),
INDEX(GRID!$B$4:$U$15,MATCH(Q$7,GRID!$A$4:$A$15,0),MATCH(1,($U$2=GRID!$B$1:$U$1)*(КАЛЕНДАРЬ!F12=GRID!$B$3:$U$3),0))*(1-GRID!$H$34))</f>
        <v>170900</v>
      </c>
      <c r="R17" s="8" cm="1">
        <f t="array" ref="R17">IF($I$2="Открытый тариф",INDEX(GRID!$B$18:$U$29,MATCH(R$7,GRID!$A$18:$A$29,0),MATCH(1,($U$2=GRID!$B$1:$U$1)*(КАЛЕНДАРЬ!F12=GRID!$B$3:$U$3),0)),
INDEX(GRID!$B$18:$U$29,MATCH(R$7,GRID!$A$18:$A$29,0),MATCH(1,($U$2=GRID!$B$1:$U$1)*(КАЛЕНДАРЬ!F12=GRID!$B$3:$U$3),0))*(1-GRID!$H$34))</f>
        <v>194100</v>
      </c>
      <c r="S17" s="8" cm="1">
        <f t="array" ref="S17">IF($I$2="Открытый тариф",INDEX(GRID!$B$4:$U$15,MATCH(S$7,GRID!$A$4:$A$15,0),MATCH(1,($U$2=GRID!$B$1:$U$1)*(КАЛЕНДАРЬ!F12=GRID!$B$3:$U$3),0)),
INDEX(GRID!$B$4:$U$15,MATCH(S$7,GRID!$A$4:$A$15,0),MATCH(1,($U$2=GRID!$B$1:$U$1)*(КАЛЕНДАРЬ!F12=GRID!$B$3:$U$3),0))*(1-GRID!$H$34))</f>
        <v>482600</v>
      </c>
      <c r="T17" s="8" cm="1">
        <f t="array" ref="T17">IF($I$2="Открытый тариф",INDEX(GRID!$B$4:$U$15,MATCH(T$7,GRID!$A$4:$A$15,0),MATCH(1,($U$2=GRID!$B$1:$U$1)*(КАЛЕНДАРЬ!F12=GRID!$B$3:$U$3),0)),
INDEX(GRID!$B$4:$U$15,MATCH(T$7,GRID!$A$4:$A$15,0),MATCH(1,($U$2=GRID!$B$1:$U$1)*(КАЛЕНДАРЬ!F12=GRID!$B$3:$U$3),0))*(1-GRID!$H$34))</f>
        <v>586600</v>
      </c>
    </row>
    <row r="18" spans="1:20" hidden="1">
      <c r="A18" s="148" t="s">
        <v>12</v>
      </c>
      <c r="B18" s="149">
        <v>10</v>
      </c>
      <c r="C18" s="8" cm="1">
        <f t="array" ref="C18">IF($I$2="Открытый тариф",INDEX(GRID!$B$4:$U$15,MATCH(C$7,GRID!$A$4:$A$15,0),MATCH(1,($U$2=GRID!$B$1:$U$1)*(КАЛЕНДАРЬ!F13=GRID!$B$3:$U$3),0)),
INDEX(GRID!$B$4:$U$15,MATCH(C$7,GRID!$A$4:$A$15,0),MATCH(1,($U$2=GRID!$B$1:$U$1)*(КАЛЕНДАРЬ!F13=GRID!$B$3:$U$3),0))*(1-GRID!$H$34))</f>
        <v>27500.000000000004</v>
      </c>
      <c r="D18" s="8" cm="1">
        <f t="array" ref="D18">IF($I$2="Открытый тариф",INDEX(GRID!$B$18:$U$29,MATCH(C$7,GRID!$A$18:$A$29,0),MATCH(1,($U$2=GRID!$B$1:$U$1)*(КАЛЕНДАРЬ!F13=GRID!$B$3:$U$3),0)),
INDEX(GRID!$B$18:$U$29,MATCH(C$7,GRID!$A$18:$A$29,0),MATCH(1,($U$2=GRID!$B$1:$U$1)*(КАЛЕНДАРЬ!F13=GRID!$B$3:$U$3),0))*(1-GRID!$H$34))</f>
        <v>32500.000000000004</v>
      </c>
      <c r="E18" s="8" cm="1">
        <f t="array" ref="E18">IF($I$2="Открытый тариф",INDEX(GRID!$B$4:$U$15,MATCH(E$7,GRID!$A$4:$A$15,0),MATCH(1,($U$2=GRID!$B$1:$U$1)*(КАЛЕНДАРЬ!F13=GRID!$B$3:$U$3),0)),
INDEX(GRID!$B$4:$U$15,MATCH(E$7,GRID!$A$4:$A$15,0),MATCH(1,($U$2=GRID!$B$1:$U$1)*(КАЛЕНДАРЬ!F13=GRID!$B$3:$U$3),0))*(1-GRID!$H$34))</f>
        <v>33000</v>
      </c>
      <c r="F18" s="8" cm="1">
        <f t="array" ref="F18">IF($I$2="Открытый тариф",INDEX(GRID!$B$18:$U$29,MATCH(E$7,GRID!$A$18:$A$29,0),MATCH(1,($U$2=GRID!$B$1:$U$1)*(КАЛЕНДАРЬ!F13=GRID!$B$3:$U$3),0)),
INDEX(GRID!$B$18:$U$29,MATCH(E$7,GRID!$A$18:$A$29,0),MATCH(1,($U$2=GRID!$B$1:$U$1)*(КАЛЕНДАРЬ!F13=GRID!$B$3:$U$3),0))*(1-GRID!$H$34))</f>
        <v>38000</v>
      </c>
      <c r="G18" s="8" cm="1">
        <f t="array" ref="G18">IF($I$2="Открытый тариф",INDEX(GRID!$B$4:$U$15,MATCH(G$7,GRID!$A$4:$A$15,0),MATCH(1,($U$2=GRID!$B$1:$U$1)*(КАЛЕНДАРЬ!F13=GRID!$B$3:$U$3),0)),
INDEX(GRID!$B$4:$U$15,MATCH(G$7,GRID!$A$4:$A$15,0),MATCH(1,($U$2=GRID!$B$1:$U$1)*(КАЛЕНДАРЬ!F13=GRID!$B$3:$U$3),0))*(1-GRID!$H$34))</f>
        <v>39000</v>
      </c>
      <c r="H18" s="8" cm="1">
        <f t="array" ref="H18">IF($I$2="Открытый тариф",INDEX(GRID!$B$18:$U$29,MATCH(G$7,GRID!$A$18:$A$29,0),MATCH(1,($U$2=GRID!$B$1:$U$1)*(КАЛЕНДАРЬ!F13=GRID!$B$3:$U$3),0)),
INDEX(GRID!$B$18:$U$29,MATCH(G$7,GRID!$A$18:$A$29,0),MATCH(1,($U$2=GRID!$B$1:$U$1)*(КАЛЕНДАРЬ!F13=GRID!$B$3:$U$3),0))*(1-GRID!$H$34))</f>
        <v>44000</v>
      </c>
      <c r="I18" s="8" cm="1">
        <f t="array" ref="I18">IF($I$2="Открытый тариф",INDEX(GRID!$B$4:$U$15,MATCH(I$7,GRID!$A$4:$A$15,0),MATCH(1,($U$2=GRID!$B$1:$U$1)*(КАЛЕНДАРЬ!F13=GRID!$B$3:$U$3),0)),
INDEX(GRID!$B$4:$U$15,MATCH(I$7,GRID!$A$4:$A$15,0),MATCH(1,($U$2=GRID!$B$1:$U$1)*(КАЛЕНДАРЬ!F13=GRID!$B$3:$U$3),0))*(1-GRID!$H$34))</f>
        <v>43400</v>
      </c>
      <c r="J18" s="8" cm="1">
        <f t="array" ref="J18">IF($I$2="Открытый тариф",INDEX(GRID!$B$18:$U$29,MATCH(I$7,GRID!$A$18:$A$29,0),MATCH(1,($U$2=GRID!$B$1:$U$1)*(КАЛЕНДАРЬ!F13=GRID!$B$3:$U$3),0)),
INDEX(GRID!$B$18:$U$29,MATCH(I$7,GRID!$A$18:$A$29,0),MATCH(1,($U$2=GRID!$B$1:$U$1)*(КАЛЕНДАРЬ!F13=GRID!$B$3:$U$3),0))*(1-GRID!$H$34))</f>
        <v>48400</v>
      </c>
      <c r="K18" s="8" cm="1">
        <f t="array" ref="K18">IF($I$2="Открытый тариф",INDEX(GRID!$B$4:$U$15,MATCH(K$7,GRID!$A$4:$A$15,0),MATCH(1,($U$2=GRID!$B$1:$U$1)*(КАЛЕНДАРЬ!F13=GRID!$B$3:$U$3),0)),
INDEX(GRID!$B$4:$U$15,MATCH(K$7,GRID!$A$4:$A$15,0),MATCH(1,($U$2=GRID!$B$1:$U$1)*(КАЛЕНДАРЬ!F13=GRID!$B$3:$U$3),0))*(1-GRID!$H$34))</f>
        <v>49000</v>
      </c>
      <c r="L18" s="8" cm="1">
        <f t="array" ref="L18">IF($I$2="Открытый тариф",INDEX(GRID!$B$18:$U$29,MATCH(K$7,GRID!$A$18:$A$29,0),MATCH(1,($U$2=GRID!$B$1:$U$1)*(КАЛЕНДАРЬ!F13=GRID!$B$3:$U$3),0)),
INDEX(GRID!$B$18:$U$29,MATCH(K$7,GRID!$A$18:$A$29,0),MATCH(1,($U$2=GRID!$B$1:$U$1)*(КАЛЕНДАРЬ!F13=GRID!$B$3:$U$3),0))*(1-GRID!$H$34))</f>
        <v>54000</v>
      </c>
      <c r="M18" s="8" cm="1">
        <f t="array" ref="M18">IF($I$2="Открытый тариф",INDEX(GRID!$B$4:$U$15,MATCH(M$7,GRID!$A$4:$A$15,0),MATCH(1,($U$2=GRID!$B$1:$U$1)*(КАЛЕНДАРЬ!F13=GRID!$B$3:$U$3),0)),
INDEX(GRID!$B$4:$U$15,MATCH(M$7,GRID!$A$4:$A$15,0),MATCH(1,($U$2=GRID!$B$1:$U$1)*(КАЛЕНДАРЬ!F13=GRID!$B$3:$U$3),0))*(1-GRID!$H$34))</f>
        <v>69500</v>
      </c>
      <c r="N18" s="8" cm="1">
        <f t="array" ref="N18">IF($I$2="Открытый тариф",INDEX(GRID!$B$18:$U$29,MATCH(M$7,GRID!$A$18:$A$29,0),MATCH(1,($U$2=GRID!$B$1:$U$1)*(КАЛЕНДАРЬ!F13=GRID!$B$3:$U$3),0)),
INDEX(GRID!$B$18:$U$29,MATCH(M$7,GRID!$A$18:$A$29,0),MATCH(1,($U$2=GRID!$B$1:$U$1)*(КАЛЕНДАРЬ!F13=GRID!$B$3:$U$3),0))*(1-GRID!$H$34))</f>
        <v>74500</v>
      </c>
      <c r="O18" s="8" cm="1">
        <f t="array" ref="O18">IF($I$2="Открытый тариф",INDEX(GRID!$B$4:$U$15,MATCH(O$7,GRID!$A$4:$A$15,0),MATCH(1,($U$2=GRID!$B$1:$U$1)*(КАЛЕНДАРЬ!F13=GRID!$B$3:$U$3),0)),
INDEX(GRID!$B$4:$U$15,MATCH(O$7,GRID!$A$4:$A$15,0),MATCH(1,($U$2=GRID!$B$1:$U$1)*(КАЛЕНДАРЬ!F13=GRID!$B$3:$U$3),0))*(1-GRID!$H$34))</f>
        <v>103200</v>
      </c>
      <c r="P18" s="8" cm="1">
        <f t="array" ref="P18">IF($I$2="Открытый тариф",INDEX(GRID!$B$4:$U$15,MATCH(P$7,GRID!$A$4:$A$15,0),MATCH(1,($U$2=GRID!$B$1:$U$1)*(КАЛЕНДАРЬ!F13=GRID!$B$3:$U$3),0)),
INDEX(GRID!$B$4:$U$15,MATCH(P$7,GRID!$A$4:$A$15,0),MATCH(1,($U$2=GRID!$B$1:$U$1)*(КАЛЕНДАРЬ!F13=GRID!$B$3:$U$3),0))*(1-GRID!$H$34))</f>
        <v>145400</v>
      </c>
      <c r="Q18" s="8" cm="1">
        <f t="array" ref="Q18">IF($I$2="Открытый тариф",INDEX(GRID!$B$4:$U$15,MATCH(Q$7,GRID!$A$4:$A$15,0),MATCH(1,($U$2=GRID!$B$1:$U$1)*(КАЛЕНДАРЬ!F13=GRID!$B$3:$U$3),0)),
INDEX(GRID!$B$4:$U$15,MATCH(Q$7,GRID!$A$4:$A$15,0),MATCH(1,($U$2=GRID!$B$1:$U$1)*(КАЛЕНДАРЬ!F13=GRID!$B$3:$U$3),0))*(1-GRID!$H$34))</f>
        <v>170900</v>
      </c>
      <c r="R18" s="8" cm="1">
        <f t="array" ref="R18">IF($I$2="Открытый тариф",INDEX(GRID!$B$18:$U$29,MATCH(R$7,GRID!$A$18:$A$29,0),MATCH(1,($U$2=GRID!$B$1:$U$1)*(КАЛЕНДАРЬ!F13=GRID!$B$3:$U$3),0)),
INDEX(GRID!$B$18:$U$29,MATCH(R$7,GRID!$A$18:$A$29,0),MATCH(1,($U$2=GRID!$B$1:$U$1)*(КАЛЕНДАРЬ!F13=GRID!$B$3:$U$3),0))*(1-GRID!$H$34))</f>
        <v>194100</v>
      </c>
      <c r="S18" s="8" cm="1">
        <f t="array" ref="S18">IF($I$2="Открытый тариф",INDEX(GRID!$B$4:$U$15,MATCH(S$7,GRID!$A$4:$A$15,0),MATCH(1,($U$2=GRID!$B$1:$U$1)*(КАЛЕНДАРЬ!F13=GRID!$B$3:$U$3),0)),
INDEX(GRID!$B$4:$U$15,MATCH(S$7,GRID!$A$4:$A$15,0),MATCH(1,($U$2=GRID!$B$1:$U$1)*(КАЛЕНДАРЬ!F13=GRID!$B$3:$U$3),0))*(1-GRID!$H$34))</f>
        <v>482600</v>
      </c>
      <c r="T18" s="8" cm="1">
        <f t="array" ref="T18">IF($I$2="Открытый тариф",INDEX(GRID!$B$4:$U$15,MATCH(T$7,GRID!$A$4:$A$15,0),MATCH(1,($U$2=GRID!$B$1:$U$1)*(КАЛЕНДАРЬ!F13=GRID!$B$3:$U$3),0)),
INDEX(GRID!$B$4:$U$15,MATCH(T$7,GRID!$A$4:$A$15,0),MATCH(1,($U$2=GRID!$B$1:$U$1)*(КАЛЕНДАРЬ!F13=GRID!$B$3:$U$3),0))*(1-GRID!$H$34))</f>
        <v>586600</v>
      </c>
    </row>
    <row r="19" spans="1:20" hidden="1">
      <c r="A19" s="148" t="s">
        <v>13</v>
      </c>
      <c r="B19" s="149">
        <v>11</v>
      </c>
      <c r="C19" s="8" cm="1">
        <f t="array" ref="C19">IF($I$2="Открытый тариф",INDEX(GRID!$B$4:$U$15,MATCH(C$7,GRID!$A$4:$A$15,0),MATCH(1,($U$2=GRID!$B$1:$U$1)*(КАЛЕНДАРЬ!F14=GRID!$B$3:$U$3),0)),
INDEX(GRID!$B$4:$U$15,MATCH(C$7,GRID!$A$4:$A$15,0),MATCH(1,($U$2=GRID!$B$1:$U$1)*(КАЛЕНДАРЬ!F14=GRID!$B$3:$U$3),0))*(1-GRID!$H$34))</f>
        <v>27500.000000000004</v>
      </c>
      <c r="D19" s="8" cm="1">
        <f t="array" ref="D19">IF($I$2="Открытый тариф",INDEX(GRID!$B$18:$U$29,MATCH(C$7,GRID!$A$18:$A$29,0),MATCH(1,($U$2=GRID!$B$1:$U$1)*(КАЛЕНДАРЬ!F14=GRID!$B$3:$U$3),0)),
INDEX(GRID!$B$18:$U$29,MATCH(C$7,GRID!$A$18:$A$29,0),MATCH(1,($U$2=GRID!$B$1:$U$1)*(КАЛЕНДАРЬ!F14=GRID!$B$3:$U$3),0))*(1-GRID!$H$34))</f>
        <v>32500.000000000004</v>
      </c>
      <c r="E19" s="8" cm="1">
        <f t="array" ref="E19">IF($I$2="Открытый тариф",INDEX(GRID!$B$4:$U$15,MATCH(E$7,GRID!$A$4:$A$15,0),MATCH(1,($U$2=GRID!$B$1:$U$1)*(КАЛЕНДАРЬ!F14=GRID!$B$3:$U$3),0)),
INDEX(GRID!$B$4:$U$15,MATCH(E$7,GRID!$A$4:$A$15,0),MATCH(1,($U$2=GRID!$B$1:$U$1)*(КАЛЕНДАРЬ!F14=GRID!$B$3:$U$3),0))*(1-GRID!$H$34))</f>
        <v>33000</v>
      </c>
      <c r="F19" s="8" cm="1">
        <f t="array" ref="F19">IF($I$2="Открытый тариф",INDEX(GRID!$B$18:$U$29,MATCH(E$7,GRID!$A$18:$A$29,0),MATCH(1,($U$2=GRID!$B$1:$U$1)*(КАЛЕНДАРЬ!F14=GRID!$B$3:$U$3),0)),
INDEX(GRID!$B$18:$U$29,MATCH(E$7,GRID!$A$18:$A$29,0),MATCH(1,($U$2=GRID!$B$1:$U$1)*(КАЛЕНДАРЬ!F14=GRID!$B$3:$U$3),0))*(1-GRID!$H$34))</f>
        <v>38000</v>
      </c>
      <c r="G19" s="8" cm="1">
        <f t="array" ref="G19">IF($I$2="Открытый тариф",INDEX(GRID!$B$4:$U$15,MATCH(G$7,GRID!$A$4:$A$15,0),MATCH(1,($U$2=GRID!$B$1:$U$1)*(КАЛЕНДАРЬ!F14=GRID!$B$3:$U$3),0)),
INDEX(GRID!$B$4:$U$15,MATCH(G$7,GRID!$A$4:$A$15,0),MATCH(1,($U$2=GRID!$B$1:$U$1)*(КАЛЕНДАРЬ!F14=GRID!$B$3:$U$3),0))*(1-GRID!$H$34))</f>
        <v>39000</v>
      </c>
      <c r="H19" s="8" cm="1">
        <f t="array" ref="H19">IF($I$2="Открытый тариф",INDEX(GRID!$B$18:$U$29,MATCH(G$7,GRID!$A$18:$A$29,0),MATCH(1,($U$2=GRID!$B$1:$U$1)*(КАЛЕНДАРЬ!F14=GRID!$B$3:$U$3),0)),
INDEX(GRID!$B$18:$U$29,MATCH(G$7,GRID!$A$18:$A$29,0),MATCH(1,($U$2=GRID!$B$1:$U$1)*(КАЛЕНДАРЬ!F14=GRID!$B$3:$U$3),0))*(1-GRID!$H$34))</f>
        <v>44000</v>
      </c>
      <c r="I19" s="8" cm="1">
        <f t="array" ref="I19">IF($I$2="Открытый тариф",INDEX(GRID!$B$4:$U$15,MATCH(I$7,GRID!$A$4:$A$15,0),MATCH(1,($U$2=GRID!$B$1:$U$1)*(КАЛЕНДАРЬ!F14=GRID!$B$3:$U$3),0)),
INDEX(GRID!$B$4:$U$15,MATCH(I$7,GRID!$A$4:$A$15,0),MATCH(1,($U$2=GRID!$B$1:$U$1)*(КАЛЕНДАРЬ!F14=GRID!$B$3:$U$3),0))*(1-GRID!$H$34))</f>
        <v>43400</v>
      </c>
      <c r="J19" s="8" cm="1">
        <f t="array" ref="J19">IF($I$2="Открытый тариф",INDEX(GRID!$B$18:$U$29,MATCH(I$7,GRID!$A$18:$A$29,0),MATCH(1,($U$2=GRID!$B$1:$U$1)*(КАЛЕНДАРЬ!F14=GRID!$B$3:$U$3),0)),
INDEX(GRID!$B$18:$U$29,MATCH(I$7,GRID!$A$18:$A$29,0),MATCH(1,($U$2=GRID!$B$1:$U$1)*(КАЛЕНДАРЬ!F14=GRID!$B$3:$U$3),0))*(1-GRID!$H$34))</f>
        <v>48400</v>
      </c>
      <c r="K19" s="8" cm="1">
        <f t="array" ref="K19">IF($I$2="Открытый тариф",INDEX(GRID!$B$4:$U$15,MATCH(K$7,GRID!$A$4:$A$15,0),MATCH(1,($U$2=GRID!$B$1:$U$1)*(КАЛЕНДАРЬ!F14=GRID!$B$3:$U$3),0)),
INDEX(GRID!$B$4:$U$15,MATCH(K$7,GRID!$A$4:$A$15,0),MATCH(1,($U$2=GRID!$B$1:$U$1)*(КАЛЕНДАРЬ!F14=GRID!$B$3:$U$3),0))*(1-GRID!$H$34))</f>
        <v>49000</v>
      </c>
      <c r="L19" s="8" cm="1">
        <f t="array" ref="L19">IF($I$2="Открытый тариф",INDEX(GRID!$B$18:$U$29,MATCH(K$7,GRID!$A$18:$A$29,0),MATCH(1,($U$2=GRID!$B$1:$U$1)*(КАЛЕНДАРЬ!F14=GRID!$B$3:$U$3),0)),
INDEX(GRID!$B$18:$U$29,MATCH(K$7,GRID!$A$18:$A$29,0),MATCH(1,($U$2=GRID!$B$1:$U$1)*(КАЛЕНДАРЬ!F14=GRID!$B$3:$U$3),0))*(1-GRID!$H$34))</f>
        <v>54000</v>
      </c>
      <c r="M19" s="8" cm="1">
        <f t="array" ref="M19">IF($I$2="Открытый тариф",INDEX(GRID!$B$4:$U$15,MATCH(M$7,GRID!$A$4:$A$15,0),MATCH(1,($U$2=GRID!$B$1:$U$1)*(КАЛЕНДАРЬ!F14=GRID!$B$3:$U$3),0)),
INDEX(GRID!$B$4:$U$15,MATCH(M$7,GRID!$A$4:$A$15,0),MATCH(1,($U$2=GRID!$B$1:$U$1)*(КАЛЕНДАРЬ!F14=GRID!$B$3:$U$3),0))*(1-GRID!$H$34))</f>
        <v>69500</v>
      </c>
      <c r="N19" s="8" cm="1">
        <f t="array" ref="N19">IF($I$2="Открытый тариф",INDEX(GRID!$B$18:$U$29,MATCH(M$7,GRID!$A$18:$A$29,0),MATCH(1,($U$2=GRID!$B$1:$U$1)*(КАЛЕНДАРЬ!F14=GRID!$B$3:$U$3),0)),
INDEX(GRID!$B$18:$U$29,MATCH(M$7,GRID!$A$18:$A$29,0),MATCH(1,($U$2=GRID!$B$1:$U$1)*(КАЛЕНДАРЬ!F14=GRID!$B$3:$U$3),0))*(1-GRID!$H$34))</f>
        <v>74500</v>
      </c>
      <c r="O19" s="8" cm="1">
        <f t="array" ref="O19">IF($I$2="Открытый тариф",INDEX(GRID!$B$4:$U$15,MATCH(O$7,GRID!$A$4:$A$15,0),MATCH(1,($U$2=GRID!$B$1:$U$1)*(КАЛЕНДАРЬ!F14=GRID!$B$3:$U$3),0)),
INDEX(GRID!$B$4:$U$15,MATCH(O$7,GRID!$A$4:$A$15,0),MATCH(1,($U$2=GRID!$B$1:$U$1)*(КАЛЕНДАРЬ!F14=GRID!$B$3:$U$3),0))*(1-GRID!$H$34))</f>
        <v>103200</v>
      </c>
      <c r="P19" s="8" cm="1">
        <f t="array" ref="P19">IF($I$2="Открытый тариф",INDEX(GRID!$B$4:$U$15,MATCH(P$7,GRID!$A$4:$A$15,0),MATCH(1,($U$2=GRID!$B$1:$U$1)*(КАЛЕНДАРЬ!F14=GRID!$B$3:$U$3),0)),
INDEX(GRID!$B$4:$U$15,MATCH(P$7,GRID!$A$4:$A$15,0),MATCH(1,($U$2=GRID!$B$1:$U$1)*(КАЛЕНДАРЬ!F14=GRID!$B$3:$U$3),0))*(1-GRID!$H$34))</f>
        <v>145400</v>
      </c>
      <c r="Q19" s="8" cm="1">
        <f t="array" ref="Q19">IF($I$2="Открытый тариф",INDEX(GRID!$B$4:$U$15,MATCH(Q$7,GRID!$A$4:$A$15,0),MATCH(1,($U$2=GRID!$B$1:$U$1)*(КАЛЕНДАРЬ!F14=GRID!$B$3:$U$3),0)),
INDEX(GRID!$B$4:$U$15,MATCH(Q$7,GRID!$A$4:$A$15,0),MATCH(1,($U$2=GRID!$B$1:$U$1)*(КАЛЕНДАРЬ!F14=GRID!$B$3:$U$3),0))*(1-GRID!$H$34))</f>
        <v>170900</v>
      </c>
      <c r="R19" s="8" cm="1">
        <f t="array" ref="R19">IF($I$2="Открытый тариф",INDEX(GRID!$B$18:$U$29,MATCH(R$7,GRID!$A$18:$A$29,0),MATCH(1,($U$2=GRID!$B$1:$U$1)*(КАЛЕНДАРЬ!F14=GRID!$B$3:$U$3),0)),
INDEX(GRID!$B$18:$U$29,MATCH(R$7,GRID!$A$18:$A$29,0),MATCH(1,($U$2=GRID!$B$1:$U$1)*(КАЛЕНДАРЬ!F14=GRID!$B$3:$U$3),0))*(1-GRID!$H$34))</f>
        <v>194100</v>
      </c>
      <c r="S19" s="8" cm="1">
        <f t="array" ref="S19">IF($I$2="Открытый тариф",INDEX(GRID!$B$4:$U$15,MATCH(S$7,GRID!$A$4:$A$15,0),MATCH(1,($U$2=GRID!$B$1:$U$1)*(КАЛЕНДАРЬ!F14=GRID!$B$3:$U$3),0)),
INDEX(GRID!$B$4:$U$15,MATCH(S$7,GRID!$A$4:$A$15,0),MATCH(1,($U$2=GRID!$B$1:$U$1)*(КАЛЕНДАРЬ!F14=GRID!$B$3:$U$3),0))*(1-GRID!$H$34))</f>
        <v>482600</v>
      </c>
      <c r="T19" s="8" cm="1">
        <f t="array" ref="T19">IF($I$2="Открытый тариф",INDEX(GRID!$B$4:$U$15,MATCH(T$7,GRID!$A$4:$A$15,0),MATCH(1,($U$2=GRID!$B$1:$U$1)*(КАЛЕНДАРЬ!F14=GRID!$B$3:$U$3),0)),
INDEX(GRID!$B$4:$U$15,MATCH(T$7,GRID!$A$4:$A$15,0),MATCH(1,($U$2=GRID!$B$1:$U$1)*(КАЛЕНДАРЬ!F14=GRID!$B$3:$U$3),0))*(1-GRID!$H$34))</f>
        <v>586600</v>
      </c>
    </row>
    <row r="20" spans="1:20" hidden="1">
      <c r="A20" s="148" t="s">
        <v>14</v>
      </c>
      <c r="B20" s="149">
        <v>12</v>
      </c>
      <c r="C20" s="8" cm="1">
        <f t="array" ref="C20">IF($I$2="Открытый тариф",INDEX(GRID!$B$4:$U$15,MATCH(C$7,GRID!$A$4:$A$15,0),MATCH(1,($U$2=GRID!$B$1:$U$1)*(КАЛЕНДАРЬ!F15=GRID!$B$3:$U$3),0)),
INDEX(GRID!$B$4:$U$15,MATCH(C$7,GRID!$A$4:$A$15,0),MATCH(1,($U$2=GRID!$B$1:$U$1)*(КАЛЕНДАРЬ!F15=GRID!$B$3:$U$3),0))*(1-GRID!$H$34))</f>
        <v>27500.000000000004</v>
      </c>
      <c r="D20" s="8" cm="1">
        <f t="array" ref="D20">IF($I$2="Открытый тариф",INDEX(GRID!$B$18:$U$29,MATCH(C$7,GRID!$A$18:$A$29,0),MATCH(1,($U$2=GRID!$B$1:$U$1)*(КАЛЕНДАРЬ!F15=GRID!$B$3:$U$3),0)),
INDEX(GRID!$B$18:$U$29,MATCH(C$7,GRID!$A$18:$A$29,0),MATCH(1,($U$2=GRID!$B$1:$U$1)*(КАЛЕНДАРЬ!F15=GRID!$B$3:$U$3),0))*(1-GRID!$H$34))</f>
        <v>32500.000000000004</v>
      </c>
      <c r="E20" s="8" cm="1">
        <f t="array" ref="E20">IF($I$2="Открытый тариф",INDEX(GRID!$B$4:$U$15,MATCH(E$7,GRID!$A$4:$A$15,0),MATCH(1,($U$2=GRID!$B$1:$U$1)*(КАЛЕНДАРЬ!F15=GRID!$B$3:$U$3),0)),
INDEX(GRID!$B$4:$U$15,MATCH(E$7,GRID!$A$4:$A$15,0),MATCH(1,($U$2=GRID!$B$1:$U$1)*(КАЛЕНДАРЬ!F15=GRID!$B$3:$U$3),0))*(1-GRID!$H$34))</f>
        <v>33000</v>
      </c>
      <c r="F20" s="8" cm="1">
        <f t="array" ref="F20">IF($I$2="Открытый тариф",INDEX(GRID!$B$18:$U$29,MATCH(E$7,GRID!$A$18:$A$29,0),MATCH(1,($U$2=GRID!$B$1:$U$1)*(КАЛЕНДАРЬ!F15=GRID!$B$3:$U$3),0)),
INDEX(GRID!$B$18:$U$29,MATCH(E$7,GRID!$A$18:$A$29,0),MATCH(1,($U$2=GRID!$B$1:$U$1)*(КАЛЕНДАРЬ!F15=GRID!$B$3:$U$3),0))*(1-GRID!$H$34))</f>
        <v>38000</v>
      </c>
      <c r="G20" s="8" cm="1">
        <f t="array" ref="G20">IF($I$2="Открытый тариф",INDEX(GRID!$B$4:$U$15,MATCH(G$7,GRID!$A$4:$A$15,0),MATCH(1,($U$2=GRID!$B$1:$U$1)*(КАЛЕНДАРЬ!F15=GRID!$B$3:$U$3),0)),
INDEX(GRID!$B$4:$U$15,MATCH(G$7,GRID!$A$4:$A$15,0),MATCH(1,($U$2=GRID!$B$1:$U$1)*(КАЛЕНДАРЬ!F15=GRID!$B$3:$U$3),0))*(1-GRID!$H$34))</f>
        <v>39000</v>
      </c>
      <c r="H20" s="8" cm="1">
        <f t="array" ref="H20">IF($I$2="Открытый тариф",INDEX(GRID!$B$18:$U$29,MATCH(G$7,GRID!$A$18:$A$29,0),MATCH(1,($U$2=GRID!$B$1:$U$1)*(КАЛЕНДАРЬ!F15=GRID!$B$3:$U$3),0)),
INDEX(GRID!$B$18:$U$29,MATCH(G$7,GRID!$A$18:$A$29,0),MATCH(1,($U$2=GRID!$B$1:$U$1)*(КАЛЕНДАРЬ!F15=GRID!$B$3:$U$3),0))*(1-GRID!$H$34))</f>
        <v>44000</v>
      </c>
      <c r="I20" s="8" cm="1">
        <f t="array" ref="I20">IF($I$2="Открытый тариф",INDEX(GRID!$B$4:$U$15,MATCH(I$7,GRID!$A$4:$A$15,0),MATCH(1,($U$2=GRID!$B$1:$U$1)*(КАЛЕНДАРЬ!F15=GRID!$B$3:$U$3),0)),
INDEX(GRID!$B$4:$U$15,MATCH(I$7,GRID!$A$4:$A$15,0),MATCH(1,($U$2=GRID!$B$1:$U$1)*(КАЛЕНДАРЬ!F15=GRID!$B$3:$U$3),0))*(1-GRID!$H$34))</f>
        <v>43400</v>
      </c>
      <c r="J20" s="8" cm="1">
        <f t="array" ref="J20">IF($I$2="Открытый тариф",INDEX(GRID!$B$18:$U$29,MATCH(I$7,GRID!$A$18:$A$29,0),MATCH(1,($U$2=GRID!$B$1:$U$1)*(КАЛЕНДАРЬ!F15=GRID!$B$3:$U$3),0)),
INDEX(GRID!$B$18:$U$29,MATCH(I$7,GRID!$A$18:$A$29,0),MATCH(1,($U$2=GRID!$B$1:$U$1)*(КАЛЕНДАРЬ!F15=GRID!$B$3:$U$3),0))*(1-GRID!$H$34))</f>
        <v>48400</v>
      </c>
      <c r="K20" s="8" cm="1">
        <f t="array" ref="K20">IF($I$2="Открытый тариф",INDEX(GRID!$B$4:$U$15,MATCH(K$7,GRID!$A$4:$A$15,0),MATCH(1,($U$2=GRID!$B$1:$U$1)*(КАЛЕНДАРЬ!F15=GRID!$B$3:$U$3),0)),
INDEX(GRID!$B$4:$U$15,MATCH(K$7,GRID!$A$4:$A$15,0),MATCH(1,($U$2=GRID!$B$1:$U$1)*(КАЛЕНДАРЬ!F15=GRID!$B$3:$U$3),0))*(1-GRID!$H$34))</f>
        <v>49000</v>
      </c>
      <c r="L20" s="8" cm="1">
        <f t="array" ref="L20">IF($I$2="Открытый тариф",INDEX(GRID!$B$18:$U$29,MATCH(K$7,GRID!$A$18:$A$29,0),MATCH(1,($U$2=GRID!$B$1:$U$1)*(КАЛЕНДАРЬ!F15=GRID!$B$3:$U$3),0)),
INDEX(GRID!$B$18:$U$29,MATCH(K$7,GRID!$A$18:$A$29,0),MATCH(1,($U$2=GRID!$B$1:$U$1)*(КАЛЕНДАРЬ!F15=GRID!$B$3:$U$3),0))*(1-GRID!$H$34))</f>
        <v>54000</v>
      </c>
      <c r="M20" s="8" cm="1">
        <f t="array" ref="M20">IF($I$2="Открытый тариф",INDEX(GRID!$B$4:$U$15,MATCH(M$7,GRID!$A$4:$A$15,0),MATCH(1,($U$2=GRID!$B$1:$U$1)*(КАЛЕНДАРЬ!F15=GRID!$B$3:$U$3),0)),
INDEX(GRID!$B$4:$U$15,MATCH(M$7,GRID!$A$4:$A$15,0),MATCH(1,($U$2=GRID!$B$1:$U$1)*(КАЛЕНДАРЬ!F15=GRID!$B$3:$U$3),0))*(1-GRID!$H$34))</f>
        <v>69500</v>
      </c>
      <c r="N20" s="8" cm="1">
        <f t="array" ref="N20">IF($I$2="Открытый тариф",INDEX(GRID!$B$18:$U$29,MATCH(M$7,GRID!$A$18:$A$29,0),MATCH(1,($U$2=GRID!$B$1:$U$1)*(КАЛЕНДАРЬ!F15=GRID!$B$3:$U$3),0)),
INDEX(GRID!$B$18:$U$29,MATCH(M$7,GRID!$A$18:$A$29,0),MATCH(1,($U$2=GRID!$B$1:$U$1)*(КАЛЕНДАРЬ!F15=GRID!$B$3:$U$3),0))*(1-GRID!$H$34))</f>
        <v>74500</v>
      </c>
      <c r="O20" s="8" cm="1">
        <f t="array" ref="O20">IF($I$2="Открытый тариф",INDEX(GRID!$B$4:$U$15,MATCH(O$7,GRID!$A$4:$A$15,0),MATCH(1,($U$2=GRID!$B$1:$U$1)*(КАЛЕНДАРЬ!F15=GRID!$B$3:$U$3),0)),
INDEX(GRID!$B$4:$U$15,MATCH(O$7,GRID!$A$4:$A$15,0),MATCH(1,($U$2=GRID!$B$1:$U$1)*(КАЛЕНДАРЬ!F15=GRID!$B$3:$U$3),0))*(1-GRID!$H$34))</f>
        <v>103200</v>
      </c>
      <c r="P20" s="8" cm="1">
        <f t="array" ref="P20">IF($I$2="Открытый тариф",INDEX(GRID!$B$4:$U$15,MATCH(P$7,GRID!$A$4:$A$15,0),MATCH(1,($U$2=GRID!$B$1:$U$1)*(КАЛЕНДАРЬ!F15=GRID!$B$3:$U$3),0)),
INDEX(GRID!$B$4:$U$15,MATCH(P$7,GRID!$A$4:$A$15,0),MATCH(1,($U$2=GRID!$B$1:$U$1)*(КАЛЕНДАРЬ!F15=GRID!$B$3:$U$3),0))*(1-GRID!$H$34))</f>
        <v>145400</v>
      </c>
      <c r="Q20" s="8" cm="1">
        <f t="array" ref="Q20">IF($I$2="Открытый тариф",INDEX(GRID!$B$4:$U$15,MATCH(Q$7,GRID!$A$4:$A$15,0),MATCH(1,($U$2=GRID!$B$1:$U$1)*(КАЛЕНДАРЬ!F15=GRID!$B$3:$U$3),0)),
INDEX(GRID!$B$4:$U$15,MATCH(Q$7,GRID!$A$4:$A$15,0),MATCH(1,($U$2=GRID!$B$1:$U$1)*(КАЛЕНДАРЬ!F15=GRID!$B$3:$U$3),0))*(1-GRID!$H$34))</f>
        <v>170900</v>
      </c>
      <c r="R20" s="8" cm="1">
        <f t="array" ref="R20">IF($I$2="Открытый тариф",INDEX(GRID!$B$18:$U$29,MATCH(R$7,GRID!$A$18:$A$29,0),MATCH(1,($U$2=GRID!$B$1:$U$1)*(КАЛЕНДАРЬ!F15=GRID!$B$3:$U$3),0)),
INDEX(GRID!$B$18:$U$29,MATCH(R$7,GRID!$A$18:$A$29,0),MATCH(1,($U$2=GRID!$B$1:$U$1)*(КАЛЕНДАРЬ!F15=GRID!$B$3:$U$3),0))*(1-GRID!$H$34))</f>
        <v>194100</v>
      </c>
      <c r="S20" s="8" cm="1">
        <f t="array" ref="S20">IF($I$2="Открытый тариф",INDEX(GRID!$B$4:$U$15,MATCH(S$7,GRID!$A$4:$A$15,0),MATCH(1,($U$2=GRID!$B$1:$U$1)*(КАЛЕНДАРЬ!F15=GRID!$B$3:$U$3),0)),
INDEX(GRID!$B$4:$U$15,MATCH(S$7,GRID!$A$4:$A$15,0),MATCH(1,($U$2=GRID!$B$1:$U$1)*(КАЛЕНДАРЬ!F15=GRID!$B$3:$U$3),0))*(1-GRID!$H$34))</f>
        <v>482600</v>
      </c>
      <c r="T20" s="8" cm="1">
        <f t="array" ref="T20">IF($I$2="Открытый тариф",INDEX(GRID!$B$4:$U$15,MATCH(T$7,GRID!$A$4:$A$15,0),MATCH(1,($U$2=GRID!$B$1:$U$1)*(КАЛЕНДАРЬ!F15=GRID!$B$3:$U$3),0)),
INDEX(GRID!$B$4:$U$15,MATCH(T$7,GRID!$A$4:$A$15,0),MATCH(1,($U$2=GRID!$B$1:$U$1)*(КАЛЕНДАРЬ!F15=GRID!$B$3:$U$3),0))*(1-GRID!$H$34))</f>
        <v>586600</v>
      </c>
    </row>
    <row r="21" spans="1:20" hidden="1">
      <c r="A21" s="148" t="s">
        <v>15</v>
      </c>
      <c r="B21" s="149">
        <v>13</v>
      </c>
      <c r="C21" s="8" cm="1">
        <f t="array" ref="C21">IF($I$2="Открытый тариф",INDEX(GRID!$B$4:$U$15,MATCH(C$7,GRID!$A$4:$A$15,0),MATCH(1,($U$2=GRID!$B$1:$U$1)*(КАЛЕНДАРЬ!F16=GRID!$B$3:$U$3),0)),
INDEX(GRID!$B$4:$U$15,MATCH(C$7,GRID!$A$4:$A$15,0),MATCH(1,($U$2=GRID!$B$1:$U$1)*(КАЛЕНДАРЬ!F16=GRID!$B$3:$U$3),0))*(1-GRID!$H$34))</f>
        <v>30200.000000000004</v>
      </c>
      <c r="D21" s="8" cm="1">
        <f t="array" ref="D21">IF($I$2="Открытый тариф",INDEX(GRID!$B$18:$U$29,MATCH(C$7,GRID!$A$18:$A$29,0),MATCH(1,($U$2=GRID!$B$1:$U$1)*(КАЛЕНДАРЬ!F16=GRID!$B$3:$U$3),0)),
INDEX(GRID!$B$18:$U$29,MATCH(C$7,GRID!$A$18:$A$29,0),MATCH(1,($U$2=GRID!$B$1:$U$1)*(КАЛЕНДАРЬ!F16=GRID!$B$3:$U$3),0))*(1-GRID!$H$34))</f>
        <v>35200</v>
      </c>
      <c r="E21" s="8" cm="1">
        <f t="array" ref="E21">IF($I$2="Открытый тариф",INDEX(GRID!$B$4:$U$15,MATCH(E$7,GRID!$A$4:$A$15,0),MATCH(1,($U$2=GRID!$B$1:$U$1)*(КАЛЕНДАРЬ!F16=GRID!$B$3:$U$3),0)),
INDEX(GRID!$B$4:$U$15,MATCH(E$7,GRID!$A$4:$A$15,0),MATCH(1,($U$2=GRID!$B$1:$U$1)*(КАЛЕНДАРЬ!F16=GRID!$B$3:$U$3),0))*(1-GRID!$H$34))</f>
        <v>36300</v>
      </c>
      <c r="F21" s="8" cm="1">
        <f t="array" ref="F21">IF($I$2="Открытый тариф",INDEX(GRID!$B$18:$U$29,MATCH(E$7,GRID!$A$18:$A$29,0),MATCH(1,($U$2=GRID!$B$1:$U$1)*(КАЛЕНДАРЬ!F16=GRID!$B$3:$U$3),0)),
INDEX(GRID!$B$18:$U$29,MATCH(E$7,GRID!$A$18:$A$29,0),MATCH(1,($U$2=GRID!$B$1:$U$1)*(КАЛЕНДАРЬ!F16=GRID!$B$3:$U$3),0))*(1-GRID!$H$34))</f>
        <v>41300</v>
      </c>
      <c r="G21" s="8" cm="1">
        <f t="array" ref="G21">IF($I$2="Открытый тариф",INDEX(GRID!$B$4:$U$15,MATCH(G$7,GRID!$A$4:$A$15,0),MATCH(1,($U$2=GRID!$B$1:$U$1)*(КАЛЕНДАРЬ!F16=GRID!$B$3:$U$3),0)),
INDEX(GRID!$B$4:$U$15,MATCH(G$7,GRID!$A$4:$A$15,0),MATCH(1,($U$2=GRID!$B$1:$U$1)*(КАЛЕНДАРЬ!F16=GRID!$B$3:$U$3),0))*(1-GRID!$H$34))</f>
        <v>42500</v>
      </c>
      <c r="H21" s="8" cm="1">
        <f t="array" ref="H21">IF($I$2="Открытый тариф",INDEX(GRID!$B$18:$U$29,MATCH(G$7,GRID!$A$18:$A$29,0),MATCH(1,($U$2=GRID!$B$1:$U$1)*(КАЛЕНДАРЬ!F16=GRID!$B$3:$U$3),0)),
INDEX(GRID!$B$18:$U$29,MATCH(G$7,GRID!$A$18:$A$29,0),MATCH(1,($U$2=GRID!$B$1:$U$1)*(КАЛЕНДАРЬ!F16=GRID!$B$3:$U$3),0))*(1-GRID!$H$34))</f>
        <v>47500</v>
      </c>
      <c r="I21" s="8" cm="1">
        <f t="array" ref="I21">IF($I$2="Открытый тариф",INDEX(GRID!$B$4:$U$15,MATCH(I$7,GRID!$A$4:$A$15,0),MATCH(1,($U$2=GRID!$B$1:$U$1)*(КАЛЕНДАРЬ!F16=GRID!$B$3:$U$3),0)),
INDEX(GRID!$B$4:$U$15,MATCH(I$7,GRID!$A$4:$A$15,0),MATCH(1,($U$2=GRID!$B$1:$U$1)*(КАЛЕНДАРЬ!F16=GRID!$B$3:$U$3),0))*(1-GRID!$H$34))</f>
        <v>47400</v>
      </c>
      <c r="J21" s="8" cm="1">
        <f t="array" ref="J21">IF($I$2="Открытый тариф",INDEX(GRID!$B$18:$U$29,MATCH(I$7,GRID!$A$18:$A$29,0),MATCH(1,($U$2=GRID!$B$1:$U$1)*(КАЛЕНДАРЬ!F16=GRID!$B$3:$U$3),0)),
INDEX(GRID!$B$18:$U$29,MATCH(I$7,GRID!$A$18:$A$29,0),MATCH(1,($U$2=GRID!$B$1:$U$1)*(КАЛЕНДАРЬ!F16=GRID!$B$3:$U$3),0))*(1-GRID!$H$34))</f>
        <v>52400</v>
      </c>
      <c r="K21" s="8" cm="1">
        <f t="array" ref="K21">IF($I$2="Открытый тариф",INDEX(GRID!$B$4:$U$15,MATCH(K$7,GRID!$A$4:$A$15,0),MATCH(1,($U$2=GRID!$B$1:$U$1)*(КАЛЕНДАРЬ!F16=GRID!$B$3:$U$3),0)),
INDEX(GRID!$B$4:$U$15,MATCH(K$7,GRID!$A$4:$A$15,0),MATCH(1,($U$2=GRID!$B$1:$U$1)*(КАЛЕНДАРЬ!F16=GRID!$B$3:$U$3),0))*(1-GRID!$H$34))</f>
        <v>53300</v>
      </c>
      <c r="L21" s="8" cm="1">
        <f t="array" ref="L21">IF($I$2="Открытый тариф",INDEX(GRID!$B$18:$U$29,MATCH(K$7,GRID!$A$18:$A$29,0),MATCH(1,($U$2=GRID!$B$1:$U$1)*(КАЛЕНДАРЬ!F16=GRID!$B$3:$U$3),0)),
INDEX(GRID!$B$18:$U$29,MATCH(K$7,GRID!$A$18:$A$29,0),MATCH(1,($U$2=GRID!$B$1:$U$1)*(КАЛЕНДАРЬ!F16=GRID!$B$3:$U$3),0))*(1-GRID!$H$34))</f>
        <v>58300</v>
      </c>
      <c r="M21" s="8" cm="1">
        <f t="array" ref="M21">IF($I$2="Открытый тариф",INDEX(GRID!$B$4:$U$15,MATCH(M$7,GRID!$A$4:$A$15,0),MATCH(1,($U$2=GRID!$B$1:$U$1)*(КАЛЕНДАРЬ!F16=GRID!$B$3:$U$3),0)),
INDEX(GRID!$B$4:$U$15,MATCH(M$7,GRID!$A$4:$A$15,0),MATCH(1,($U$2=GRID!$B$1:$U$1)*(КАЛЕНДАРЬ!F16=GRID!$B$3:$U$3),0))*(1-GRID!$H$34))</f>
        <v>74000</v>
      </c>
      <c r="N21" s="8" cm="1">
        <f t="array" ref="N21">IF($I$2="Открытый тариф",INDEX(GRID!$B$18:$U$29,MATCH(M$7,GRID!$A$18:$A$29,0),MATCH(1,($U$2=GRID!$B$1:$U$1)*(КАЛЕНДАРЬ!F16=GRID!$B$3:$U$3),0)),
INDEX(GRID!$B$18:$U$29,MATCH(M$7,GRID!$A$18:$A$29,0),MATCH(1,($U$2=GRID!$B$1:$U$1)*(КАЛЕНДАРЬ!F16=GRID!$B$3:$U$3),0))*(1-GRID!$H$34))</f>
        <v>79000</v>
      </c>
      <c r="O21" s="8" cm="1">
        <f t="array" ref="O21">IF($I$2="Открытый тариф",INDEX(GRID!$B$4:$U$15,MATCH(O$7,GRID!$A$4:$A$15,0),MATCH(1,($U$2=GRID!$B$1:$U$1)*(КАЛЕНДАРЬ!F16=GRID!$B$3:$U$3),0)),
INDEX(GRID!$B$4:$U$15,MATCH(O$7,GRID!$A$4:$A$15,0),MATCH(1,($U$2=GRID!$B$1:$U$1)*(КАЛЕНДАРЬ!F16=GRID!$B$3:$U$3),0))*(1-GRID!$H$34))</f>
        <v>108800</v>
      </c>
      <c r="P21" s="8" cm="1">
        <f t="array" ref="P21">IF($I$2="Открытый тариф",INDEX(GRID!$B$4:$U$15,MATCH(P$7,GRID!$A$4:$A$15,0),MATCH(1,($U$2=GRID!$B$1:$U$1)*(КАЛЕНДАРЬ!F16=GRID!$B$3:$U$3),0)),
INDEX(GRID!$B$4:$U$15,MATCH(P$7,GRID!$A$4:$A$15,0),MATCH(1,($U$2=GRID!$B$1:$U$1)*(КАЛЕНДАРЬ!F16=GRID!$B$3:$U$3),0))*(1-GRID!$H$34))</f>
        <v>151400</v>
      </c>
      <c r="Q21" s="8" cm="1">
        <f t="array" ref="Q21">IF($I$2="Открытый тариф",INDEX(GRID!$B$4:$U$15,MATCH(Q$7,GRID!$A$4:$A$15,0),MATCH(1,($U$2=GRID!$B$1:$U$1)*(КАЛЕНДАРЬ!F16=GRID!$B$3:$U$3),0)),
INDEX(GRID!$B$4:$U$15,MATCH(Q$7,GRID!$A$4:$A$15,0),MATCH(1,($U$2=GRID!$B$1:$U$1)*(КАЛЕНДАРЬ!F16=GRID!$B$3:$U$3),0))*(1-GRID!$H$34))</f>
        <v>177900</v>
      </c>
      <c r="R21" s="8" cm="1">
        <f t="array" ref="R21">IF($I$2="Открытый тариф",INDEX(GRID!$B$18:$U$29,MATCH(R$7,GRID!$A$18:$A$29,0),MATCH(1,($U$2=GRID!$B$1:$U$1)*(КАЛЕНДАРЬ!F16=GRID!$B$3:$U$3),0)),
INDEX(GRID!$B$18:$U$29,MATCH(R$7,GRID!$A$18:$A$29,0),MATCH(1,($U$2=GRID!$B$1:$U$1)*(КАЛЕНДАРЬ!F16=GRID!$B$3:$U$3),0))*(1-GRID!$H$34))</f>
        <v>202400</v>
      </c>
      <c r="S21" s="8" cm="1">
        <f t="array" ref="S21">IF($I$2="Открытый тариф",INDEX(GRID!$B$4:$U$15,MATCH(S$7,GRID!$A$4:$A$15,0),MATCH(1,($U$2=GRID!$B$1:$U$1)*(КАЛЕНДАРЬ!F16=GRID!$B$3:$U$3),0)),
INDEX(GRID!$B$4:$U$15,MATCH(S$7,GRID!$A$4:$A$15,0),MATCH(1,($U$2=GRID!$B$1:$U$1)*(КАЛЕНДАРЬ!F16=GRID!$B$3:$U$3),0))*(1-GRID!$H$34))</f>
        <v>507400</v>
      </c>
      <c r="T21" s="8" cm="1">
        <f t="array" ref="T21">IF($I$2="Открытый тариф",INDEX(GRID!$B$4:$U$15,MATCH(T$7,GRID!$A$4:$A$15,0),MATCH(1,($U$2=GRID!$B$1:$U$1)*(КАЛЕНДАРЬ!F16=GRID!$B$3:$U$3),0)),
INDEX(GRID!$B$4:$U$15,MATCH(T$7,GRID!$A$4:$A$15,0),MATCH(1,($U$2=GRID!$B$1:$U$1)*(КАЛЕНДАРЬ!F16=GRID!$B$3:$U$3),0))*(1-GRID!$H$34))</f>
        <v>617900</v>
      </c>
    </row>
    <row r="22" spans="1:20" hidden="1">
      <c r="A22" s="148" t="s">
        <v>16</v>
      </c>
      <c r="B22" s="149">
        <v>14</v>
      </c>
      <c r="C22" s="8" cm="1">
        <f t="array" ref="C22">IF($I$2="Открытый тариф",INDEX(GRID!$B$4:$U$15,MATCH(C$7,GRID!$A$4:$A$15,0),MATCH(1,($U$2=GRID!$B$1:$U$1)*(КАЛЕНДАРЬ!F17=GRID!$B$3:$U$3),0)),
INDEX(GRID!$B$4:$U$15,MATCH(C$7,GRID!$A$4:$A$15,0),MATCH(1,($U$2=GRID!$B$1:$U$1)*(КАЛЕНДАРЬ!F17=GRID!$B$3:$U$3),0))*(1-GRID!$H$34))</f>
        <v>30200.000000000004</v>
      </c>
      <c r="D22" s="8" cm="1">
        <f t="array" ref="D22">IF($I$2="Открытый тариф",INDEX(GRID!$B$18:$U$29,MATCH(C$7,GRID!$A$18:$A$29,0),MATCH(1,($U$2=GRID!$B$1:$U$1)*(КАЛЕНДАРЬ!F17=GRID!$B$3:$U$3),0)),
INDEX(GRID!$B$18:$U$29,MATCH(C$7,GRID!$A$18:$A$29,0),MATCH(1,($U$2=GRID!$B$1:$U$1)*(КАЛЕНДАРЬ!F17=GRID!$B$3:$U$3),0))*(1-GRID!$H$34))</f>
        <v>35200</v>
      </c>
      <c r="E22" s="8" cm="1">
        <f t="array" ref="E22">IF($I$2="Открытый тариф",INDEX(GRID!$B$4:$U$15,MATCH(E$7,GRID!$A$4:$A$15,0),MATCH(1,($U$2=GRID!$B$1:$U$1)*(КАЛЕНДАРЬ!F17=GRID!$B$3:$U$3),0)),
INDEX(GRID!$B$4:$U$15,MATCH(E$7,GRID!$A$4:$A$15,0),MATCH(1,($U$2=GRID!$B$1:$U$1)*(КАЛЕНДАРЬ!F17=GRID!$B$3:$U$3),0))*(1-GRID!$H$34))</f>
        <v>36300</v>
      </c>
      <c r="F22" s="8" cm="1">
        <f t="array" ref="F22">IF($I$2="Открытый тариф",INDEX(GRID!$B$18:$U$29,MATCH(E$7,GRID!$A$18:$A$29,0),MATCH(1,($U$2=GRID!$B$1:$U$1)*(КАЛЕНДАРЬ!F17=GRID!$B$3:$U$3),0)),
INDEX(GRID!$B$18:$U$29,MATCH(E$7,GRID!$A$18:$A$29,0),MATCH(1,($U$2=GRID!$B$1:$U$1)*(КАЛЕНДАРЬ!F17=GRID!$B$3:$U$3),0))*(1-GRID!$H$34))</f>
        <v>41300</v>
      </c>
      <c r="G22" s="8" cm="1">
        <f t="array" ref="G22">IF($I$2="Открытый тариф",INDEX(GRID!$B$4:$U$15,MATCH(G$7,GRID!$A$4:$A$15,0),MATCH(1,($U$2=GRID!$B$1:$U$1)*(КАЛЕНДАРЬ!F17=GRID!$B$3:$U$3),0)),
INDEX(GRID!$B$4:$U$15,MATCH(G$7,GRID!$A$4:$A$15,0),MATCH(1,($U$2=GRID!$B$1:$U$1)*(КАЛЕНДАРЬ!F17=GRID!$B$3:$U$3),0))*(1-GRID!$H$34))</f>
        <v>42500</v>
      </c>
      <c r="H22" s="8" cm="1">
        <f t="array" ref="H22">IF($I$2="Открытый тариф",INDEX(GRID!$B$18:$U$29,MATCH(G$7,GRID!$A$18:$A$29,0),MATCH(1,($U$2=GRID!$B$1:$U$1)*(КАЛЕНДАРЬ!F17=GRID!$B$3:$U$3),0)),
INDEX(GRID!$B$18:$U$29,MATCH(G$7,GRID!$A$18:$A$29,0),MATCH(1,($U$2=GRID!$B$1:$U$1)*(КАЛЕНДАРЬ!F17=GRID!$B$3:$U$3),0))*(1-GRID!$H$34))</f>
        <v>47500</v>
      </c>
      <c r="I22" s="8" cm="1">
        <f t="array" ref="I22">IF($I$2="Открытый тариф",INDEX(GRID!$B$4:$U$15,MATCH(I$7,GRID!$A$4:$A$15,0),MATCH(1,($U$2=GRID!$B$1:$U$1)*(КАЛЕНДАРЬ!F17=GRID!$B$3:$U$3),0)),
INDEX(GRID!$B$4:$U$15,MATCH(I$7,GRID!$A$4:$A$15,0),MATCH(1,($U$2=GRID!$B$1:$U$1)*(КАЛЕНДАРЬ!F17=GRID!$B$3:$U$3),0))*(1-GRID!$H$34))</f>
        <v>47400</v>
      </c>
      <c r="J22" s="8" cm="1">
        <f t="array" ref="J22">IF($I$2="Открытый тариф",INDEX(GRID!$B$18:$U$29,MATCH(I$7,GRID!$A$18:$A$29,0),MATCH(1,($U$2=GRID!$B$1:$U$1)*(КАЛЕНДАРЬ!F17=GRID!$B$3:$U$3),0)),
INDEX(GRID!$B$18:$U$29,MATCH(I$7,GRID!$A$18:$A$29,0),MATCH(1,($U$2=GRID!$B$1:$U$1)*(КАЛЕНДАРЬ!F17=GRID!$B$3:$U$3),0))*(1-GRID!$H$34))</f>
        <v>52400</v>
      </c>
      <c r="K22" s="8" cm="1">
        <f t="array" ref="K22">IF($I$2="Открытый тариф",INDEX(GRID!$B$4:$U$15,MATCH(K$7,GRID!$A$4:$A$15,0),MATCH(1,($U$2=GRID!$B$1:$U$1)*(КАЛЕНДАРЬ!F17=GRID!$B$3:$U$3),0)),
INDEX(GRID!$B$4:$U$15,MATCH(K$7,GRID!$A$4:$A$15,0),MATCH(1,($U$2=GRID!$B$1:$U$1)*(КАЛЕНДАРЬ!F17=GRID!$B$3:$U$3),0))*(1-GRID!$H$34))</f>
        <v>53300</v>
      </c>
      <c r="L22" s="8" cm="1">
        <f t="array" ref="L22">IF($I$2="Открытый тариф",INDEX(GRID!$B$18:$U$29,MATCH(K$7,GRID!$A$18:$A$29,0),MATCH(1,($U$2=GRID!$B$1:$U$1)*(КАЛЕНДАРЬ!F17=GRID!$B$3:$U$3),0)),
INDEX(GRID!$B$18:$U$29,MATCH(K$7,GRID!$A$18:$A$29,0),MATCH(1,($U$2=GRID!$B$1:$U$1)*(КАЛЕНДАРЬ!F17=GRID!$B$3:$U$3),0))*(1-GRID!$H$34))</f>
        <v>58300</v>
      </c>
      <c r="M22" s="8" cm="1">
        <f t="array" ref="M22">IF($I$2="Открытый тариф",INDEX(GRID!$B$4:$U$15,MATCH(M$7,GRID!$A$4:$A$15,0),MATCH(1,($U$2=GRID!$B$1:$U$1)*(КАЛЕНДАРЬ!F17=GRID!$B$3:$U$3),0)),
INDEX(GRID!$B$4:$U$15,MATCH(M$7,GRID!$A$4:$A$15,0),MATCH(1,($U$2=GRID!$B$1:$U$1)*(КАЛЕНДАРЬ!F17=GRID!$B$3:$U$3),0))*(1-GRID!$H$34))</f>
        <v>74000</v>
      </c>
      <c r="N22" s="8" cm="1">
        <f t="array" ref="N22">IF($I$2="Открытый тариф",INDEX(GRID!$B$18:$U$29,MATCH(M$7,GRID!$A$18:$A$29,0),MATCH(1,($U$2=GRID!$B$1:$U$1)*(КАЛЕНДАРЬ!F17=GRID!$B$3:$U$3),0)),
INDEX(GRID!$B$18:$U$29,MATCH(M$7,GRID!$A$18:$A$29,0),MATCH(1,($U$2=GRID!$B$1:$U$1)*(КАЛЕНДАРЬ!F17=GRID!$B$3:$U$3),0))*(1-GRID!$H$34))</f>
        <v>79000</v>
      </c>
      <c r="O22" s="8" cm="1">
        <f t="array" ref="O22">IF($I$2="Открытый тариф",INDEX(GRID!$B$4:$U$15,MATCH(O$7,GRID!$A$4:$A$15,0),MATCH(1,($U$2=GRID!$B$1:$U$1)*(КАЛЕНДАРЬ!F17=GRID!$B$3:$U$3),0)),
INDEX(GRID!$B$4:$U$15,MATCH(O$7,GRID!$A$4:$A$15,0),MATCH(1,($U$2=GRID!$B$1:$U$1)*(КАЛЕНДАРЬ!F17=GRID!$B$3:$U$3),0))*(1-GRID!$H$34))</f>
        <v>108800</v>
      </c>
      <c r="P22" s="8" cm="1">
        <f t="array" ref="P22">IF($I$2="Открытый тариф",INDEX(GRID!$B$4:$U$15,MATCH(P$7,GRID!$A$4:$A$15,0),MATCH(1,($U$2=GRID!$B$1:$U$1)*(КАЛЕНДАРЬ!F17=GRID!$B$3:$U$3),0)),
INDEX(GRID!$B$4:$U$15,MATCH(P$7,GRID!$A$4:$A$15,0),MATCH(1,($U$2=GRID!$B$1:$U$1)*(КАЛЕНДАРЬ!F17=GRID!$B$3:$U$3),0))*(1-GRID!$H$34))</f>
        <v>151400</v>
      </c>
      <c r="Q22" s="8" cm="1">
        <f t="array" ref="Q22">IF($I$2="Открытый тариф",INDEX(GRID!$B$4:$U$15,MATCH(Q$7,GRID!$A$4:$A$15,0),MATCH(1,($U$2=GRID!$B$1:$U$1)*(КАЛЕНДАРЬ!F17=GRID!$B$3:$U$3),0)),
INDEX(GRID!$B$4:$U$15,MATCH(Q$7,GRID!$A$4:$A$15,0),MATCH(1,($U$2=GRID!$B$1:$U$1)*(КАЛЕНДАРЬ!F17=GRID!$B$3:$U$3),0))*(1-GRID!$H$34))</f>
        <v>177900</v>
      </c>
      <c r="R22" s="8" cm="1">
        <f t="array" ref="R22">IF($I$2="Открытый тариф",INDEX(GRID!$B$18:$U$29,MATCH(R$7,GRID!$A$18:$A$29,0),MATCH(1,($U$2=GRID!$B$1:$U$1)*(КАЛЕНДАРЬ!F17=GRID!$B$3:$U$3),0)),
INDEX(GRID!$B$18:$U$29,MATCH(R$7,GRID!$A$18:$A$29,0),MATCH(1,($U$2=GRID!$B$1:$U$1)*(КАЛЕНДАРЬ!F17=GRID!$B$3:$U$3),0))*(1-GRID!$H$34))</f>
        <v>202400</v>
      </c>
      <c r="S22" s="8" cm="1">
        <f t="array" ref="S22">IF($I$2="Открытый тариф",INDEX(GRID!$B$4:$U$15,MATCH(S$7,GRID!$A$4:$A$15,0),MATCH(1,($U$2=GRID!$B$1:$U$1)*(КАЛЕНДАРЬ!F17=GRID!$B$3:$U$3),0)),
INDEX(GRID!$B$4:$U$15,MATCH(S$7,GRID!$A$4:$A$15,0),MATCH(1,($U$2=GRID!$B$1:$U$1)*(КАЛЕНДАРЬ!F17=GRID!$B$3:$U$3),0))*(1-GRID!$H$34))</f>
        <v>507400</v>
      </c>
      <c r="T22" s="8" cm="1">
        <f t="array" ref="T22">IF($I$2="Открытый тариф",INDEX(GRID!$B$4:$U$15,MATCH(T$7,GRID!$A$4:$A$15,0),MATCH(1,($U$2=GRID!$B$1:$U$1)*(КАЛЕНДАРЬ!F17=GRID!$B$3:$U$3),0)),
INDEX(GRID!$B$4:$U$15,MATCH(T$7,GRID!$A$4:$A$15,0),MATCH(1,($U$2=GRID!$B$1:$U$1)*(КАЛЕНДАРЬ!F17=GRID!$B$3:$U$3),0))*(1-GRID!$H$34))</f>
        <v>617900</v>
      </c>
    </row>
    <row r="23" spans="1:20" hidden="1">
      <c r="A23" s="148" t="s">
        <v>17</v>
      </c>
      <c r="B23" s="149">
        <v>15</v>
      </c>
      <c r="C23" s="8" cm="1">
        <f t="array" ref="C23">IF($I$2="Открытый тариф",INDEX(GRID!$B$4:$U$15,MATCH(C$7,GRID!$A$4:$A$15,0),MATCH(1,($U$2=GRID!$B$1:$U$1)*(КАЛЕНДАРЬ!F18=GRID!$B$3:$U$3),0)),
INDEX(GRID!$B$4:$U$15,MATCH(C$7,GRID!$A$4:$A$15,0),MATCH(1,($U$2=GRID!$B$1:$U$1)*(КАЛЕНДАРЬ!F18=GRID!$B$3:$U$3),0))*(1-GRID!$H$34))</f>
        <v>30200.000000000004</v>
      </c>
      <c r="D23" s="8" cm="1">
        <f t="array" ref="D23">IF($I$2="Открытый тариф",INDEX(GRID!$B$18:$U$29,MATCH(C$7,GRID!$A$18:$A$29,0),MATCH(1,($U$2=GRID!$B$1:$U$1)*(КАЛЕНДАРЬ!F18=GRID!$B$3:$U$3),0)),
INDEX(GRID!$B$18:$U$29,MATCH(C$7,GRID!$A$18:$A$29,0),MATCH(1,($U$2=GRID!$B$1:$U$1)*(КАЛЕНДАРЬ!F18=GRID!$B$3:$U$3),0))*(1-GRID!$H$34))</f>
        <v>35200</v>
      </c>
      <c r="E23" s="8" cm="1">
        <f t="array" ref="E23">IF($I$2="Открытый тариф",INDEX(GRID!$B$4:$U$15,MATCH(E$7,GRID!$A$4:$A$15,0),MATCH(1,($U$2=GRID!$B$1:$U$1)*(КАЛЕНДАРЬ!F18=GRID!$B$3:$U$3),0)),
INDEX(GRID!$B$4:$U$15,MATCH(E$7,GRID!$A$4:$A$15,0),MATCH(1,($U$2=GRID!$B$1:$U$1)*(КАЛЕНДАРЬ!F18=GRID!$B$3:$U$3),0))*(1-GRID!$H$34))</f>
        <v>36300</v>
      </c>
      <c r="F23" s="8" cm="1">
        <f t="array" ref="F23">IF($I$2="Открытый тариф",INDEX(GRID!$B$18:$U$29,MATCH(E$7,GRID!$A$18:$A$29,0),MATCH(1,($U$2=GRID!$B$1:$U$1)*(КАЛЕНДАРЬ!F18=GRID!$B$3:$U$3),0)),
INDEX(GRID!$B$18:$U$29,MATCH(E$7,GRID!$A$18:$A$29,0),MATCH(1,($U$2=GRID!$B$1:$U$1)*(КАЛЕНДАРЬ!F18=GRID!$B$3:$U$3),0))*(1-GRID!$H$34))</f>
        <v>41300</v>
      </c>
      <c r="G23" s="8" cm="1">
        <f t="array" ref="G23">IF($I$2="Открытый тариф",INDEX(GRID!$B$4:$U$15,MATCH(G$7,GRID!$A$4:$A$15,0),MATCH(1,($U$2=GRID!$B$1:$U$1)*(КАЛЕНДАРЬ!F18=GRID!$B$3:$U$3),0)),
INDEX(GRID!$B$4:$U$15,MATCH(G$7,GRID!$A$4:$A$15,0),MATCH(1,($U$2=GRID!$B$1:$U$1)*(КАЛЕНДАРЬ!F18=GRID!$B$3:$U$3),0))*(1-GRID!$H$34))</f>
        <v>42500</v>
      </c>
      <c r="H23" s="8" cm="1">
        <f t="array" ref="H23">IF($I$2="Открытый тариф",INDEX(GRID!$B$18:$U$29,MATCH(G$7,GRID!$A$18:$A$29,0),MATCH(1,($U$2=GRID!$B$1:$U$1)*(КАЛЕНДАРЬ!F18=GRID!$B$3:$U$3),0)),
INDEX(GRID!$B$18:$U$29,MATCH(G$7,GRID!$A$18:$A$29,0),MATCH(1,($U$2=GRID!$B$1:$U$1)*(КАЛЕНДАРЬ!F18=GRID!$B$3:$U$3),0))*(1-GRID!$H$34))</f>
        <v>47500</v>
      </c>
      <c r="I23" s="8" cm="1">
        <f t="array" ref="I23">IF($I$2="Открытый тариф",INDEX(GRID!$B$4:$U$15,MATCH(I$7,GRID!$A$4:$A$15,0),MATCH(1,($U$2=GRID!$B$1:$U$1)*(КАЛЕНДАРЬ!F18=GRID!$B$3:$U$3),0)),
INDEX(GRID!$B$4:$U$15,MATCH(I$7,GRID!$A$4:$A$15,0),MATCH(1,($U$2=GRID!$B$1:$U$1)*(КАЛЕНДАРЬ!F18=GRID!$B$3:$U$3),0))*(1-GRID!$H$34))</f>
        <v>47400</v>
      </c>
      <c r="J23" s="8" cm="1">
        <f t="array" ref="J23">IF($I$2="Открытый тариф",INDEX(GRID!$B$18:$U$29,MATCH(I$7,GRID!$A$18:$A$29,0),MATCH(1,($U$2=GRID!$B$1:$U$1)*(КАЛЕНДАРЬ!F18=GRID!$B$3:$U$3),0)),
INDEX(GRID!$B$18:$U$29,MATCH(I$7,GRID!$A$18:$A$29,0),MATCH(1,($U$2=GRID!$B$1:$U$1)*(КАЛЕНДАРЬ!F18=GRID!$B$3:$U$3),0))*(1-GRID!$H$34))</f>
        <v>52400</v>
      </c>
      <c r="K23" s="8" cm="1">
        <f t="array" ref="K23">IF($I$2="Открытый тариф",INDEX(GRID!$B$4:$U$15,MATCH(K$7,GRID!$A$4:$A$15,0),MATCH(1,($U$2=GRID!$B$1:$U$1)*(КАЛЕНДАРЬ!F18=GRID!$B$3:$U$3),0)),
INDEX(GRID!$B$4:$U$15,MATCH(K$7,GRID!$A$4:$A$15,0),MATCH(1,($U$2=GRID!$B$1:$U$1)*(КАЛЕНДАРЬ!F18=GRID!$B$3:$U$3),0))*(1-GRID!$H$34))</f>
        <v>53300</v>
      </c>
      <c r="L23" s="8" cm="1">
        <f t="array" ref="L23">IF($I$2="Открытый тариф",INDEX(GRID!$B$18:$U$29,MATCH(K$7,GRID!$A$18:$A$29,0),MATCH(1,($U$2=GRID!$B$1:$U$1)*(КАЛЕНДАРЬ!F18=GRID!$B$3:$U$3),0)),
INDEX(GRID!$B$18:$U$29,MATCH(K$7,GRID!$A$18:$A$29,0),MATCH(1,($U$2=GRID!$B$1:$U$1)*(КАЛЕНДАРЬ!F18=GRID!$B$3:$U$3),0))*(1-GRID!$H$34))</f>
        <v>58300</v>
      </c>
      <c r="M23" s="8" cm="1">
        <f t="array" ref="M23">IF($I$2="Открытый тариф",INDEX(GRID!$B$4:$U$15,MATCH(M$7,GRID!$A$4:$A$15,0),MATCH(1,($U$2=GRID!$B$1:$U$1)*(КАЛЕНДАРЬ!F18=GRID!$B$3:$U$3),0)),
INDEX(GRID!$B$4:$U$15,MATCH(M$7,GRID!$A$4:$A$15,0),MATCH(1,($U$2=GRID!$B$1:$U$1)*(КАЛЕНДАРЬ!F18=GRID!$B$3:$U$3),0))*(1-GRID!$H$34))</f>
        <v>74000</v>
      </c>
      <c r="N23" s="8" cm="1">
        <f t="array" ref="N23">IF($I$2="Открытый тариф",INDEX(GRID!$B$18:$U$29,MATCH(M$7,GRID!$A$18:$A$29,0),MATCH(1,($U$2=GRID!$B$1:$U$1)*(КАЛЕНДАРЬ!F18=GRID!$B$3:$U$3),0)),
INDEX(GRID!$B$18:$U$29,MATCH(M$7,GRID!$A$18:$A$29,0),MATCH(1,($U$2=GRID!$B$1:$U$1)*(КАЛЕНДАРЬ!F18=GRID!$B$3:$U$3),0))*(1-GRID!$H$34))</f>
        <v>79000</v>
      </c>
      <c r="O23" s="8" cm="1">
        <f t="array" ref="O23">IF($I$2="Открытый тариф",INDEX(GRID!$B$4:$U$15,MATCH(O$7,GRID!$A$4:$A$15,0),MATCH(1,($U$2=GRID!$B$1:$U$1)*(КАЛЕНДАРЬ!F18=GRID!$B$3:$U$3),0)),
INDEX(GRID!$B$4:$U$15,MATCH(O$7,GRID!$A$4:$A$15,0),MATCH(1,($U$2=GRID!$B$1:$U$1)*(КАЛЕНДАРЬ!F18=GRID!$B$3:$U$3),0))*(1-GRID!$H$34))</f>
        <v>108800</v>
      </c>
      <c r="P23" s="8" cm="1">
        <f t="array" ref="P23">IF($I$2="Открытый тариф",INDEX(GRID!$B$4:$U$15,MATCH(P$7,GRID!$A$4:$A$15,0),MATCH(1,($U$2=GRID!$B$1:$U$1)*(КАЛЕНДАРЬ!F18=GRID!$B$3:$U$3),0)),
INDEX(GRID!$B$4:$U$15,MATCH(P$7,GRID!$A$4:$A$15,0),MATCH(1,($U$2=GRID!$B$1:$U$1)*(КАЛЕНДАРЬ!F18=GRID!$B$3:$U$3),0))*(1-GRID!$H$34))</f>
        <v>151400</v>
      </c>
      <c r="Q23" s="8" cm="1">
        <f t="array" ref="Q23">IF($I$2="Открытый тариф",INDEX(GRID!$B$4:$U$15,MATCH(Q$7,GRID!$A$4:$A$15,0),MATCH(1,($U$2=GRID!$B$1:$U$1)*(КАЛЕНДАРЬ!F18=GRID!$B$3:$U$3),0)),
INDEX(GRID!$B$4:$U$15,MATCH(Q$7,GRID!$A$4:$A$15,0),MATCH(1,($U$2=GRID!$B$1:$U$1)*(КАЛЕНДАРЬ!F18=GRID!$B$3:$U$3),0))*(1-GRID!$H$34))</f>
        <v>177900</v>
      </c>
      <c r="R23" s="8" cm="1">
        <f t="array" ref="R23">IF($I$2="Открытый тариф",INDEX(GRID!$B$18:$U$29,MATCH(R$7,GRID!$A$18:$A$29,0),MATCH(1,($U$2=GRID!$B$1:$U$1)*(КАЛЕНДАРЬ!F18=GRID!$B$3:$U$3),0)),
INDEX(GRID!$B$18:$U$29,MATCH(R$7,GRID!$A$18:$A$29,0),MATCH(1,($U$2=GRID!$B$1:$U$1)*(КАЛЕНДАРЬ!F18=GRID!$B$3:$U$3),0))*(1-GRID!$H$34))</f>
        <v>202400</v>
      </c>
      <c r="S23" s="8" cm="1">
        <f t="array" ref="S23">IF($I$2="Открытый тариф",INDEX(GRID!$B$4:$U$15,MATCH(S$7,GRID!$A$4:$A$15,0),MATCH(1,($U$2=GRID!$B$1:$U$1)*(КАЛЕНДАРЬ!F18=GRID!$B$3:$U$3),0)),
INDEX(GRID!$B$4:$U$15,MATCH(S$7,GRID!$A$4:$A$15,0),MATCH(1,($U$2=GRID!$B$1:$U$1)*(КАЛЕНДАРЬ!F18=GRID!$B$3:$U$3),0))*(1-GRID!$H$34))</f>
        <v>507400</v>
      </c>
      <c r="T23" s="8" cm="1">
        <f t="array" ref="T23">IF($I$2="Открытый тариф",INDEX(GRID!$B$4:$U$15,MATCH(T$7,GRID!$A$4:$A$15,0),MATCH(1,($U$2=GRID!$B$1:$U$1)*(КАЛЕНДАРЬ!F18=GRID!$B$3:$U$3),0)),
INDEX(GRID!$B$4:$U$15,MATCH(T$7,GRID!$A$4:$A$15,0),MATCH(1,($U$2=GRID!$B$1:$U$1)*(КАЛЕНДАРЬ!F18=GRID!$B$3:$U$3),0))*(1-GRID!$H$34))</f>
        <v>617900</v>
      </c>
    </row>
    <row r="24" spans="1:20" hidden="1">
      <c r="A24" s="148" t="s">
        <v>11</v>
      </c>
      <c r="B24" s="149">
        <v>16</v>
      </c>
      <c r="C24" s="8" cm="1">
        <f t="array" ref="C24">IF($I$2="Открытый тариф",INDEX(GRID!$B$4:$U$15,MATCH(C$7,GRID!$A$4:$A$15,0),MATCH(1,($U$2=GRID!$B$1:$U$1)*(КАЛЕНДАРЬ!F19=GRID!$B$3:$U$3),0)),
INDEX(GRID!$B$4:$U$15,MATCH(C$7,GRID!$A$4:$A$15,0),MATCH(1,($U$2=GRID!$B$1:$U$1)*(КАЛЕНДАРЬ!F19=GRID!$B$3:$U$3),0))*(1-GRID!$H$34))</f>
        <v>30200.000000000004</v>
      </c>
      <c r="D24" s="8" cm="1">
        <f t="array" ref="D24">IF($I$2="Открытый тариф",INDEX(GRID!$B$18:$U$29,MATCH(C$7,GRID!$A$18:$A$29,0),MATCH(1,($U$2=GRID!$B$1:$U$1)*(КАЛЕНДАРЬ!F19=GRID!$B$3:$U$3),0)),
INDEX(GRID!$B$18:$U$29,MATCH(C$7,GRID!$A$18:$A$29,0),MATCH(1,($U$2=GRID!$B$1:$U$1)*(КАЛЕНДАРЬ!F19=GRID!$B$3:$U$3),0))*(1-GRID!$H$34))</f>
        <v>35200</v>
      </c>
      <c r="E24" s="8" cm="1">
        <f t="array" ref="E24">IF($I$2="Открытый тариф",INDEX(GRID!$B$4:$U$15,MATCH(E$7,GRID!$A$4:$A$15,0),MATCH(1,($U$2=GRID!$B$1:$U$1)*(КАЛЕНДАРЬ!F19=GRID!$B$3:$U$3),0)),
INDEX(GRID!$B$4:$U$15,MATCH(E$7,GRID!$A$4:$A$15,0),MATCH(1,($U$2=GRID!$B$1:$U$1)*(КАЛЕНДАРЬ!F19=GRID!$B$3:$U$3),0))*(1-GRID!$H$34))</f>
        <v>36300</v>
      </c>
      <c r="F24" s="8" cm="1">
        <f t="array" ref="F24">IF($I$2="Открытый тариф",INDEX(GRID!$B$18:$U$29,MATCH(E$7,GRID!$A$18:$A$29,0),MATCH(1,($U$2=GRID!$B$1:$U$1)*(КАЛЕНДАРЬ!F19=GRID!$B$3:$U$3),0)),
INDEX(GRID!$B$18:$U$29,MATCH(E$7,GRID!$A$18:$A$29,0),MATCH(1,($U$2=GRID!$B$1:$U$1)*(КАЛЕНДАРЬ!F19=GRID!$B$3:$U$3),0))*(1-GRID!$H$34))</f>
        <v>41300</v>
      </c>
      <c r="G24" s="8" cm="1">
        <f t="array" ref="G24">IF($I$2="Открытый тариф",INDEX(GRID!$B$4:$U$15,MATCH(G$7,GRID!$A$4:$A$15,0),MATCH(1,($U$2=GRID!$B$1:$U$1)*(КАЛЕНДАРЬ!F19=GRID!$B$3:$U$3),0)),
INDEX(GRID!$B$4:$U$15,MATCH(G$7,GRID!$A$4:$A$15,0),MATCH(1,($U$2=GRID!$B$1:$U$1)*(КАЛЕНДАРЬ!F19=GRID!$B$3:$U$3),0))*(1-GRID!$H$34))</f>
        <v>42500</v>
      </c>
      <c r="H24" s="8" cm="1">
        <f t="array" ref="H24">IF($I$2="Открытый тариф",INDEX(GRID!$B$18:$U$29,MATCH(G$7,GRID!$A$18:$A$29,0),MATCH(1,($U$2=GRID!$B$1:$U$1)*(КАЛЕНДАРЬ!F19=GRID!$B$3:$U$3),0)),
INDEX(GRID!$B$18:$U$29,MATCH(G$7,GRID!$A$18:$A$29,0),MATCH(1,($U$2=GRID!$B$1:$U$1)*(КАЛЕНДАРЬ!F19=GRID!$B$3:$U$3),0))*(1-GRID!$H$34))</f>
        <v>47500</v>
      </c>
      <c r="I24" s="8" cm="1">
        <f t="array" ref="I24">IF($I$2="Открытый тариф",INDEX(GRID!$B$4:$U$15,MATCH(I$7,GRID!$A$4:$A$15,0),MATCH(1,($U$2=GRID!$B$1:$U$1)*(КАЛЕНДАРЬ!F19=GRID!$B$3:$U$3),0)),
INDEX(GRID!$B$4:$U$15,MATCH(I$7,GRID!$A$4:$A$15,0),MATCH(1,($U$2=GRID!$B$1:$U$1)*(КАЛЕНДАРЬ!F19=GRID!$B$3:$U$3),0))*(1-GRID!$H$34))</f>
        <v>47400</v>
      </c>
      <c r="J24" s="8" cm="1">
        <f t="array" ref="J24">IF($I$2="Открытый тариф",INDEX(GRID!$B$18:$U$29,MATCH(I$7,GRID!$A$18:$A$29,0),MATCH(1,($U$2=GRID!$B$1:$U$1)*(КАЛЕНДАРЬ!F19=GRID!$B$3:$U$3),0)),
INDEX(GRID!$B$18:$U$29,MATCH(I$7,GRID!$A$18:$A$29,0),MATCH(1,($U$2=GRID!$B$1:$U$1)*(КАЛЕНДАРЬ!F19=GRID!$B$3:$U$3),0))*(1-GRID!$H$34))</f>
        <v>52400</v>
      </c>
      <c r="K24" s="8" cm="1">
        <f t="array" ref="K24">IF($I$2="Открытый тариф",INDEX(GRID!$B$4:$U$15,MATCH(K$7,GRID!$A$4:$A$15,0),MATCH(1,($U$2=GRID!$B$1:$U$1)*(КАЛЕНДАРЬ!F19=GRID!$B$3:$U$3),0)),
INDEX(GRID!$B$4:$U$15,MATCH(K$7,GRID!$A$4:$A$15,0),MATCH(1,($U$2=GRID!$B$1:$U$1)*(КАЛЕНДАРЬ!F19=GRID!$B$3:$U$3),0))*(1-GRID!$H$34))</f>
        <v>53300</v>
      </c>
      <c r="L24" s="8" cm="1">
        <f t="array" ref="L24">IF($I$2="Открытый тариф",INDEX(GRID!$B$18:$U$29,MATCH(K$7,GRID!$A$18:$A$29,0),MATCH(1,($U$2=GRID!$B$1:$U$1)*(КАЛЕНДАРЬ!F19=GRID!$B$3:$U$3),0)),
INDEX(GRID!$B$18:$U$29,MATCH(K$7,GRID!$A$18:$A$29,0),MATCH(1,($U$2=GRID!$B$1:$U$1)*(КАЛЕНДАРЬ!F19=GRID!$B$3:$U$3),0))*(1-GRID!$H$34))</f>
        <v>58300</v>
      </c>
      <c r="M24" s="8" cm="1">
        <f t="array" ref="M24">IF($I$2="Открытый тариф",INDEX(GRID!$B$4:$U$15,MATCH(M$7,GRID!$A$4:$A$15,0),MATCH(1,($U$2=GRID!$B$1:$U$1)*(КАЛЕНДАРЬ!F19=GRID!$B$3:$U$3),0)),
INDEX(GRID!$B$4:$U$15,MATCH(M$7,GRID!$A$4:$A$15,0),MATCH(1,($U$2=GRID!$B$1:$U$1)*(КАЛЕНДАРЬ!F19=GRID!$B$3:$U$3),0))*(1-GRID!$H$34))</f>
        <v>74000</v>
      </c>
      <c r="N24" s="8" cm="1">
        <f t="array" ref="N24">IF($I$2="Открытый тариф",INDEX(GRID!$B$18:$U$29,MATCH(M$7,GRID!$A$18:$A$29,0),MATCH(1,($U$2=GRID!$B$1:$U$1)*(КАЛЕНДАРЬ!F19=GRID!$B$3:$U$3),0)),
INDEX(GRID!$B$18:$U$29,MATCH(M$7,GRID!$A$18:$A$29,0),MATCH(1,($U$2=GRID!$B$1:$U$1)*(КАЛЕНДАРЬ!F19=GRID!$B$3:$U$3),0))*(1-GRID!$H$34))</f>
        <v>79000</v>
      </c>
      <c r="O24" s="8" cm="1">
        <f t="array" ref="O24">IF($I$2="Открытый тариф",INDEX(GRID!$B$4:$U$15,MATCH(O$7,GRID!$A$4:$A$15,0),MATCH(1,($U$2=GRID!$B$1:$U$1)*(КАЛЕНДАРЬ!F19=GRID!$B$3:$U$3),0)),
INDEX(GRID!$B$4:$U$15,MATCH(O$7,GRID!$A$4:$A$15,0),MATCH(1,($U$2=GRID!$B$1:$U$1)*(КАЛЕНДАРЬ!F19=GRID!$B$3:$U$3),0))*(1-GRID!$H$34))</f>
        <v>108800</v>
      </c>
      <c r="P24" s="8" cm="1">
        <f t="array" ref="P24">IF($I$2="Открытый тариф",INDEX(GRID!$B$4:$U$15,MATCH(P$7,GRID!$A$4:$A$15,0),MATCH(1,($U$2=GRID!$B$1:$U$1)*(КАЛЕНДАРЬ!F19=GRID!$B$3:$U$3),0)),
INDEX(GRID!$B$4:$U$15,MATCH(P$7,GRID!$A$4:$A$15,0),MATCH(1,($U$2=GRID!$B$1:$U$1)*(КАЛЕНДАРЬ!F19=GRID!$B$3:$U$3),0))*(1-GRID!$H$34))</f>
        <v>151400</v>
      </c>
      <c r="Q24" s="8" cm="1">
        <f t="array" ref="Q24">IF($I$2="Открытый тариф",INDEX(GRID!$B$4:$U$15,MATCH(Q$7,GRID!$A$4:$A$15,0),MATCH(1,($U$2=GRID!$B$1:$U$1)*(КАЛЕНДАРЬ!F19=GRID!$B$3:$U$3),0)),
INDEX(GRID!$B$4:$U$15,MATCH(Q$7,GRID!$A$4:$A$15,0),MATCH(1,($U$2=GRID!$B$1:$U$1)*(КАЛЕНДАРЬ!F19=GRID!$B$3:$U$3),0))*(1-GRID!$H$34))</f>
        <v>177900</v>
      </c>
      <c r="R24" s="8" cm="1">
        <f t="array" ref="R24">IF($I$2="Открытый тариф",INDEX(GRID!$B$18:$U$29,MATCH(R$7,GRID!$A$18:$A$29,0),MATCH(1,($U$2=GRID!$B$1:$U$1)*(КАЛЕНДАРЬ!F19=GRID!$B$3:$U$3),0)),
INDEX(GRID!$B$18:$U$29,MATCH(R$7,GRID!$A$18:$A$29,0),MATCH(1,($U$2=GRID!$B$1:$U$1)*(КАЛЕНДАРЬ!F19=GRID!$B$3:$U$3),0))*(1-GRID!$H$34))</f>
        <v>202400</v>
      </c>
      <c r="S24" s="8" cm="1">
        <f t="array" ref="S24">IF($I$2="Открытый тариф",INDEX(GRID!$B$4:$U$15,MATCH(S$7,GRID!$A$4:$A$15,0),MATCH(1,($U$2=GRID!$B$1:$U$1)*(КАЛЕНДАРЬ!F19=GRID!$B$3:$U$3),0)),
INDEX(GRID!$B$4:$U$15,MATCH(S$7,GRID!$A$4:$A$15,0),MATCH(1,($U$2=GRID!$B$1:$U$1)*(КАЛЕНДАРЬ!F19=GRID!$B$3:$U$3),0))*(1-GRID!$H$34))</f>
        <v>507400</v>
      </c>
      <c r="T24" s="8" cm="1">
        <f t="array" ref="T24">IF($I$2="Открытый тариф",INDEX(GRID!$B$4:$U$15,MATCH(T$7,GRID!$A$4:$A$15,0),MATCH(1,($U$2=GRID!$B$1:$U$1)*(КАЛЕНДАРЬ!F19=GRID!$B$3:$U$3),0)),
INDEX(GRID!$B$4:$U$15,MATCH(T$7,GRID!$A$4:$A$15,0),MATCH(1,($U$2=GRID!$B$1:$U$1)*(КАЛЕНДАРЬ!F19=GRID!$B$3:$U$3),0))*(1-GRID!$H$34))</f>
        <v>617900</v>
      </c>
    </row>
    <row r="25" spans="1:20" hidden="1">
      <c r="A25" s="148" t="s">
        <v>12</v>
      </c>
      <c r="B25" s="149">
        <v>17</v>
      </c>
      <c r="C25" s="8" cm="1">
        <f t="array" ref="C25">IF($I$2="Открытый тариф",INDEX(GRID!$B$4:$U$15,MATCH(C$7,GRID!$A$4:$A$15,0),MATCH(1,($U$2=GRID!$B$1:$U$1)*(КАЛЕНДАРЬ!F20=GRID!$B$3:$U$3),0)),
INDEX(GRID!$B$4:$U$15,MATCH(C$7,GRID!$A$4:$A$15,0),MATCH(1,($U$2=GRID!$B$1:$U$1)*(КАЛЕНДАРЬ!F20=GRID!$B$3:$U$3),0))*(1-GRID!$H$34))</f>
        <v>30200.000000000004</v>
      </c>
      <c r="D25" s="8" cm="1">
        <f t="array" ref="D25">IF($I$2="Открытый тариф",INDEX(GRID!$B$18:$U$29,MATCH(C$7,GRID!$A$18:$A$29,0),MATCH(1,($U$2=GRID!$B$1:$U$1)*(КАЛЕНДАРЬ!F20=GRID!$B$3:$U$3),0)),
INDEX(GRID!$B$18:$U$29,MATCH(C$7,GRID!$A$18:$A$29,0),MATCH(1,($U$2=GRID!$B$1:$U$1)*(КАЛЕНДАРЬ!F20=GRID!$B$3:$U$3),0))*(1-GRID!$H$34))</f>
        <v>35200</v>
      </c>
      <c r="E25" s="8" cm="1">
        <f t="array" ref="E25">IF($I$2="Открытый тариф",INDEX(GRID!$B$4:$U$15,MATCH(E$7,GRID!$A$4:$A$15,0),MATCH(1,($U$2=GRID!$B$1:$U$1)*(КАЛЕНДАРЬ!F20=GRID!$B$3:$U$3),0)),
INDEX(GRID!$B$4:$U$15,MATCH(E$7,GRID!$A$4:$A$15,0),MATCH(1,($U$2=GRID!$B$1:$U$1)*(КАЛЕНДАРЬ!F20=GRID!$B$3:$U$3),0))*(1-GRID!$H$34))</f>
        <v>36300</v>
      </c>
      <c r="F25" s="8" cm="1">
        <f t="array" ref="F25">IF($I$2="Открытый тариф",INDEX(GRID!$B$18:$U$29,MATCH(E$7,GRID!$A$18:$A$29,0),MATCH(1,($U$2=GRID!$B$1:$U$1)*(КАЛЕНДАРЬ!F20=GRID!$B$3:$U$3),0)),
INDEX(GRID!$B$18:$U$29,MATCH(E$7,GRID!$A$18:$A$29,0),MATCH(1,($U$2=GRID!$B$1:$U$1)*(КАЛЕНДАРЬ!F20=GRID!$B$3:$U$3),0))*(1-GRID!$H$34))</f>
        <v>41300</v>
      </c>
      <c r="G25" s="8" cm="1">
        <f t="array" ref="G25">IF($I$2="Открытый тариф",INDEX(GRID!$B$4:$U$15,MATCH(G$7,GRID!$A$4:$A$15,0),MATCH(1,($U$2=GRID!$B$1:$U$1)*(КАЛЕНДАРЬ!F20=GRID!$B$3:$U$3),0)),
INDEX(GRID!$B$4:$U$15,MATCH(G$7,GRID!$A$4:$A$15,0),MATCH(1,($U$2=GRID!$B$1:$U$1)*(КАЛЕНДАРЬ!F20=GRID!$B$3:$U$3),0))*(1-GRID!$H$34))</f>
        <v>42500</v>
      </c>
      <c r="H25" s="8" cm="1">
        <f t="array" ref="H25">IF($I$2="Открытый тариф",INDEX(GRID!$B$18:$U$29,MATCH(G$7,GRID!$A$18:$A$29,0),MATCH(1,($U$2=GRID!$B$1:$U$1)*(КАЛЕНДАРЬ!F20=GRID!$B$3:$U$3),0)),
INDEX(GRID!$B$18:$U$29,MATCH(G$7,GRID!$A$18:$A$29,0),MATCH(1,($U$2=GRID!$B$1:$U$1)*(КАЛЕНДАРЬ!F20=GRID!$B$3:$U$3),0))*(1-GRID!$H$34))</f>
        <v>47500</v>
      </c>
      <c r="I25" s="8" cm="1">
        <f t="array" ref="I25">IF($I$2="Открытый тариф",INDEX(GRID!$B$4:$U$15,MATCH(I$7,GRID!$A$4:$A$15,0),MATCH(1,($U$2=GRID!$B$1:$U$1)*(КАЛЕНДАРЬ!F20=GRID!$B$3:$U$3),0)),
INDEX(GRID!$B$4:$U$15,MATCH(I$7,GRID!$A$4:$A$15,0),MATCH(1,($U$2=GRID!$B$1:$U$1)*(КАЛЕНДАРЬ!F20=GRID!$B$3:$U$3),0))*(1-GRID!$H$34))</f>
        <v>47400</v>
      </c>
      <c r="J25" s="8" cm="1">
        <f t="array" ref="J25">IF($I$2="Открытый тариф",INDEX(GRID!$B$18:$U$29,MATCH(I$7,GRID!$A$18:$A$29,0),MATCH(1,($U$2=GRID!$B$1:$U$1)*(КАЛЕНДАРЬ!F20=GRID!$B$3:$U$3),0)),
INDEX(GRID!$B$18:$U$29,MATCH(I$7,GRID!$A$18:$A$29,0),MATCH(1,($U$2=GRID!$B$1:$U$1)*(КАЛЕНДАРЬ!F20=GRID!$B$3:$U$3),0))*(1-GRID!$H$34))</f>
        <v>52400</v>
      </c>
      <c r="K25" s="8" cm="1">
        <f t="array" ref="K25">IF($I$2="Открытый тариф",INDEX(GRID!$B$4:$U$15,MATCH(K$7,GRID!$A$4:$A$15,0),MATCH(1,($U$2=GRID!$B$1:$U$1)*(КАЛЕНДАРЬ!F20=GRID!$B$3:$U$3),0)),
INDEX(GRID!$B$4:$U$15,MATCH(K$7,GRID!$A$4:$A$15,0),MATCH(1,($U$2=GRID!$B$1:$U$1)*(КАЛЕНДАРЬ!F20=GRID!$B$3:$U$3),0))*(1-GRID!$H$34))</f>
        <v>53300</v>
      </c>
      <c r="L25" s="8" cm="1">
        <f t="array" ref="L25">IF($I$2="Открытый тариф",INDEX(GRID!$B$18:$U$29,MATCH(K$7,GRID!$A$18:$A$29,0),MATCH(1,($U$2=GRID!$B$1:$U$1)*(КАЛЕНДАРЬ!F20=GRID!$B$3:$U$3),0)),
INDEX(GRID!$B$18:$U$29,MATCH(K$7,GRID!$A$18:$A$29,0),MATCH(1,($U$2=GRID!$B$1:$U$1)*(КАЛЕНДАРЬ!F20=GRID!$B$3:$U$3),0))*(1-GRID!$H$34))</f>
        <v>58300</v>
      </c>
      <c r="M25" s="8" cm="1">
        <f t="array" ref="M25">IF($I$2="Открытый тариф",INDEX(GRID!$B$4:$U$15,MATCH(M$7,GRID!$A$4:$A$15,0),MATCH(1,($U$2=GRID!$B$1:$U$1)*(КАЛЕНДАРЬ!F20=GRID!$B$3:$U$3),0)),
INDEX(GRID!$B$4:$U$15,MATCH(M$7,GRID!$A$4:$A$15,0),MATCH(1,($U$2=GRID!$B$1:$U$1)*(КАЛЕНДАРЬ!F20=GRID!$B$3:$U$3),0))*(1-GRID!$H$34))</f>
        <v>74000</v>
      </c>
      <c r="N25" s="8" cm="1">
        <f t="array" ref="N25">IF($I$2="Открытый тариф",INDEX(GRID!$B$18:$U$29,MATCH(M$7,GRID!$A$18:$A$29,0),MATCH(1,($U$2=GRID!$B$1:$U$1)*(КАЛЕНДАРЬ!F20=GRID!$B$3:$U$3),0)),
INDEX(GRID!$B$18:$U$29,MATCH(M$7,GRID!$A$18:$A$29,0),MATCH(1,($U$2=GRID!$B$1:$U$1)*(КАЛЕНДАРЬ!F20=GRID!$B$3:$U$3),0))*(1-GRID!$H$34))</f>
        <v>79000</v>
      </c>
      <c r="O25" s="8" cm="1">
        <f t="array" ref="O25">IF($I$2="Открытый тариф",INDEX(GRID!$B$4:$U$15,MATCH(O$7,GRID!$A$4:$A$15,0),MATCH(1,($U$2=GRID!$B$1:$U$1)*(КАЛЕНДАРЬ!F20=GRID!$B$3:$U$3),0)),
INDEX(GRID!$B$4:$U$15,MATCH(O$7,GRID!$A$4:$A$15,0),MATCH(1,($U$2=GRID!$B$1:$U$1)*(КАЛЕНДАРЬ!F20=GRID!$B$3:$U$3),0))*(1-GRID!$H$34))</f>
        <v>108800</v>
      </c>
      <c r="P25" s="8" cm="1">
        <f t="array" ref="P25">IF($I$2="Открытый тариф",INDEX(GRID!$B$4:$U$15,MATCH(P$7,GRID!$A$4:$A$15,0),MATCH(1,($U$2=GRID!$B$1:$U$1)*(КАЛЕНДАРЬ!F20=GRID!$B$3:$U$3),0)),
INDEX(GRID!$B$4:$U$15,MATCH(P$7,GRID!$A$4:$A$15,0),MATCH(1,($U$2=GRID!$B$1:$U$1)*(КАЛЕНДАРЬ!F20=GRID!$B$3:$U$3),0))*(1-GRID!$H$34))</f>
        <v>151400</v>
      </c>
      <c r="Q25" s="8" cm="1">
        <f t="array" ref="Q25">IF($I$2="Открытый тариф",INDEX(GRID!$B$4:$U$15,MATCH(Q$7,GRID!$A$4:$A$15,0),MATCH(1,($U$2=GRID!$B$1:$U$1)*(КАЛЕНДАРЬ!F20=GRID!$B$3:$U$3),0)),
INDEX(GRID!$B$4:$U$15,MATCH(Q$7,GRID!$A$4:$A$15,0),MATCH(1,($U$2=GRID!$B$1:$U$1)*(КАЛЕНДАРЬ!F20=GRID!$B$3:$U$3),0))*(1-GRID!$H$34))</f>
        <v>177900</v>
      </c>
      <c r="R25" s="8" cm="1">
        <f t="array" ref="R25">IF($I$2="Открытый тариф",INDEX(GRID!$B$18:$U$29,MATCH(R$7,GRID!$A$18:$A$29,0),MATCH(1,($U$2=GRID!$B$1:$U$1)*(КАЛЕНДАРЬ!F20=GRID!$B$3:$U$3),0)),
INDEX(GRID!$B$18:$U$29,MATCH(R$7,GRID!$A$18:$A$29,0),MATCH(1,($U$2=GRID!$B$1:$U$1)*(КАЛЕНДАРЬ!F20=GRID!$B$3:$U$3),0))*(1-GRID!$H$34))</f>
        <v>202400</v>
      </c>
      <c r="S25" s="8" cm="1">
        <f t="array" ref="S25">IF($I$2="Открытый тариф",INDEX(GRID!$B$4:$U$15,MATCH(S$7,GRID!$A$4:$A$15,0),MATCH(1,($U$2=GRID!$B$1:$U$1)*(КАЛЕНДАРЬ!F20=GRID!$B$3:$U$3),0)),
INDEX(GRID!$B$4:$U$15,MATCH(S$7,GRID!$A$4:$A$15,0),MATCH(1,($U$2=GRID!$B$1:$U$1)*(КАЛЕНДАРЬ!F20=GRID!$B$3:$U$3),0))*(1-GRID!$H$34))</f>
        <v>507400</v>
      </c>
      <c r="T25" s="8" cm="1">
        <f t="array" ref="T25">IF($I$2="Открытый тариф",INDEX(GRID!$B$4:$U$15,MATCH(T$7,GRID!$A$4:$A$15,0),MATCH(1,($U$2=GRID!$B$1:$U$1)*(КАЛЕНДАРЬ!F20=GRID!$B$3:$U$3),0)),
INDEX(GRID!$B$4:$U$15,MATCH(T$7,GRID!$A$4:$A$15,0),MATCH(1,($U$2=GRID!$B$1:$U$1)*(КАЛЕНДАРЬ!F20=GRID!$B$3:$U$3),0))*(1-GRID!$H$34))</f>
        <v>617900</v>
      </c>
    </row>
    <row r="26" spans="1:20" hidden="1">
      <c r="A26" s="148" t="s">
        <v>13</v>
      </c>
      <c r="B26" s="149">
        <v>18</v>
      </c>
      <c r="C26" s="8" cm="1">
        <f t="array" ref="C26">IF($I$2="Открытый тариф",INDEX(GRID!$B$4:$U$15,MATCH(C$7,GRID!$A$4:$A$15,0),MATCH(1,($U$2=GRID!$B$1:$U$1)*(КАЛЕНДАРЬ!F21=GRID!$B$3:$U$3),0)),
INDEX(GRID!$B$4:$U$15,MATCH(C$7,GRID!$A$4:$A$15,0),MATCH(1,($U$2=GRID!$B$1:$U$1)*(КАЛЕНДАРЬ!F21=GRID!$B$3:$U$3),0))*(1-GRID!$H$34))</f>
        <v>30200.000000000004</v>
      </c>
      <c r="D26" s="8" cm="1">
        <f t="array" ref="D26">IF($I$2="Открытый тариф",INDEX(GRID!$B$18:$U$29,MATCH(C$7,GRID!$A$18:$A$29,0),MATCH(1,($U$2=GRID!$B$1:$U$1)*(КАЛЕНДАРЬ!F21=GRID!$B$3:$U$3),0)),
INDEX(GRID!$B$18:$U$29,MATCH(C$7,GRID!$A$18:$A$29,0),MATCH(1,($U$2=GRID!$B$1:$U$1)*(КАЛЕНДАРЬ!F21=GRID!$B$3:$U$3),0))*(1-GRID!$H$34))</f>
        <v>35200</v>
      </c>
      <c r="E26" s="8" cm="1">
        <f t="array" ref="E26">IF($I$2="Открытый тариф",INDEX(GRID!$B$4:$U$15,MATCH(E$7,GRID!$A$4:$A$15,0),MATCH(1,($U$2=GRID!$B$1:$U$1)*(КАЛЕНДАРЬ!F21=GRID!$B$3:$U$3),0)),
INDEX(GRID!$B$4:$U$15,MATCH(E$7,GRID!$A$4:$A$15,0),MATCH(1,($U$2=GRID!$B$1:$U$1)*(КАЛЕНДАРЬ!F21=GRID!$B$3:$U$3),0))*(1-GRID!$H$34))</f>
        <v>36300</v>
      </c>
      <c r="F26" s="8" cm="1">
        <f t="array" ref="F26">IF($I$2="Открытый тариф",INDEX(GRID!$B$18:$U$29,MATCH(E$7,GRID!$A$18:$A$29,0),MATCH(1,($U$2=GRID!$B$1:$U$1)*(КАЛЕНДАРЬ!F21=GRID!$B$3:$U$3),0)),
INDEX(GRID!$B$18:$U$29,MATCH(E$7,GRID!$A$18:$A$29,0),MATCH(1,($U$2=GRID!$B$1:$U$1)*(КАЛЕНДАРЬ!F21=GRID!$B$3:$U$3),0))*(1-GRID!$H$34))</f>
        <v>41300</v>
      </c>
      <c r="G26" s="8" cm="1">
        <f t="array" ref="G26">IF($I$2="Открытый тариф",INDEX(GRID!$B$4:$U$15,MATCH(G$7,GRID!$A$4:$A$15,0),MATCH(1,($U$2=GRID!$B$1:$U$1)*(КАЛЕНДАРЬ!F21=GRID!$B$3:$U$3),0)),
INDEX(GRID!$B$4:$U$15,MATCH(G$7,GRID!$A$4:$A$15,0),MATCH(1,($U$2=GRID!$B$1:$U$1)*(КАЛЕНДАРЬ!F21=GRID!$B$3:$U$3),0))*(1-GRID!$H$34))</f>
        <v>42500</v>
      </c>
      <c r="H26" s="8" cm="1">
        <f t="array" ref="H26">IF($I$2="Открытый тариф",INDEX(GRID!$B$18:$U$29,MATCH(G$7,GRID!$A$18:$A$29,0),MATCH(1,($U$2=GRID!$B$1:$U$1)*(КАЛЕНДАРЬ!F21=GRID!$B$3:$U$3),0)),
INDEX(GRID!$B$18:$U$29,MATCH(G$7,GRID!$A$18:$A$29,0),MATCH(1,($U$2=GRID!$B$1:$U$1)*(КАЛЕНДАРЬ!F21=GRID!$B$3:$U$3),0))*(1-GRID!$H$34))</f>
        <v>47500</v>
      </c>
      <c r="I26" s="8" cm="1">
        <f t="array" ref="I26">IF($I$2="Открытый тариф",INDEX(GRID!$B$4:$U$15,MATCH(I$7,GRID!$A$4:$A$15,0),MATCH(1,($U$2=GRID!$B$1:$U$1)*(КАЛЕНДАРЬ!F21=GRID!$B$3:$U$3),0)),
INDEX(GRID!$B$4:$U$15,MATCH(I$7,GRID!$A$4:$A$15,0),MATCH(1,($U$2=GRID!$B$1:$U$1)*(КАЛЕНДАРЬ!F21=GRID!$B$3:$U$3),0))*(1-GRID!$H$34))</f>
        <v>47400</v>
      </c>
      <c r="J26" s="8" cm="1">
        <f t="array" ref="J26">IF($I$2="Открытый тариф",INDEX(GRID!$B$18:$U$29,MATCH(I$7,GRID!$A$18:$A$29,0),MATCH(1,($U$2=GRID!$B$1:$U$1)*(КАЛЕНДАРЬ!F21=GRID!$B$3:$U$3),0)),
INDEX(GRID!$B$18:$U$29,MATCH(I$7,GRID!$A$18:$A$29,0),MATCH(1,($U$2=GRID!$B$1:$U$1)*(КАЛЕНДАРЬ!F21=GRID!$B$3:$U$3),0))*(1-GRID!$H$34))</f>
        <v>52400</v>
      </c>
      <c r="K26" s="8" cm="1">
        <f t="array" ref="K26">IF($I$2="Открытый тариф",INDEX(GRID!$B$4:$U$15,MATCH(K$7,GRID!$A$4:$A$15,0),MATCH(1,($U$2=GRID!$B$1:$U$1)*(КАЛЕНДАРЬ!F21=GRID!$B$3:$U$3),0)),
INDEX(GRID!$B$4:$U$15,MATCH(K$7,GRID!$A$4:$A$15,0),MATCH(1,($U$2=GRID!$B$1:$U$1)*(КАЛЕНДАРЬ!F21=GRID!$B$3:$U$3),0))*(1-GRID!$H$34))</f>
        <v>53300</v>
      </c>
      <c r="L26" s="8" cm="1">
        <f t="array" ref="L26">IF($I$2="Открытый тариф",INDEX(GRID!$B$18:$U$29,MATCH(K$7,GRID!$A$18:$A$29,0),MATCH(1,($U$2=GRID!$B$1:$U$1)*(КАЛЕНДАРЬ!F21=GRID!$B$3:$U$3),0)),
INDEX(GRID!$B$18:$U$29,MATCH(K$7,GRID!$A$18:$A$29,0),MATCH(1,($U$2=GRID!$B$1:$U$1)*(КАЛЕНДАРЬ!F21=GRID!$B$3:$U$3),0))*(1-GRID!$H$34))</f>
        <v>58300</v>
      </c>
      <c r="M26" s="8" cm="1">
        <f t="array" ref="M26">IF($I$2="Открытый тариф",INDEX(GRID!$B$4:$U$15,MATCH(M$7,GRID!$A$4:$A$15,0),MATCH(1,($U$2=GRID!$B$1:$U$1)*(КАЛЕНДАРЬ!F21=GRID!$B$3:$U$3),0)),
INDEX(GRID!$B$4:$U$15,MATCH(M$7,GRID!$A$4:$A$15,0),MATCH(1,($U$2=GRID!$B$1:$U$1)*(КАЛЕНДАРЬ!F21=GRID!$B$3:$U$3),0))*(1-GRID!$H$34))</f>
        <v>74000</v>
      </c>
      <c r="N26" s="8" cm="1">
        <f t="array" ref="N26">IF($I$2="Открытый тариф",INDEX(GRID!$B$18:$U$29,MATCH(M$7,GRID!$A$18:$A$29,0),MATCH(1,($U$2=GRID!$B$1:$U$1)*(КАЛЕНДАРЬ!F21=GRID!$B$3:$U$3),0)),
INDEX(GRID!$B$18:$U$29,MATCH(M$7,GRID!$A$18:$A$29,0),MATCH(1,($U$2=GRID!$B$1:$U$1)*(КАЛЕНДАРЬ!F21=GRID!$B$3:$U$3),0))*(1-GRID!$H$34))</f>
        <v>79000</v>
      </c>
      <c r="O26" s="8" cm="1">
        <f t="array" ref="O26">IF($I$2="Открытый тариф",INDEX(GRID!$B$4:$U$15,MATCH(O$7,GRID!$A$4:$A$15,0),MATCH(1,($U$2=GRID!$B$1:$U$1)*(КАЛЕНДАРЬ!F21=GRID!$B$3:$U$3),0)),
INDEX(GRID!$B$4:$U$15,MATCH(O$7,GRID!$A$4:$A$15,0),MATCH(1,($U$2=GRID!$B$1:$U$1)*(КАЛЕНДАРЬ!F21=GRID!$B$3:$U$3),0))*(1-GRID!$H$34))</f>
        <v>108800</v>
      </c>
      <c r="P26" s="8" cm="1">
        <f t="array" ref="P26">IF($I$2="Открытый тариф",INDEX(GRID!$B$4:$U$15,MATCH(P$7,GRID!$A$4:$A$15,0),MATCH(1,($U$2=GRID!$B$1:$U$1)*(КАЛЕНДАРЬ!F21=GRID!$B$3:$U$3),0)),
INDEX(GRID!$B$4:$U$15,MATCH(P$7,GRID!$A$4:$A$15,0),MATCH(1,($U$2=GRID!$B$1:$U$1)*(КАЛЕНДАРЬ!F21=GRID!$B$3:$U$3),0))*(1-GRID!$H$34))</f>
        <v>151400</v>
      </c>
      <c r="Q26" s="8" cm="1">
        <f t="array" ref="Q26">IF($I$2="Открытый тариф",INDEX(GRID!$B$4:$U$15,MATCH(Q$7,GRID!$A$4:$A$15,0),MATCH(1,($U$2=GRID!$B$1:$U$1)*(КАЛЕНДАРЬ!F21=GRID!$B$3:$U$3),0)),
INDEX(GRID!$B$4:$U$15,MATCH(Q$7,GRID!$A$4:$A$15,0),MATCH(1,($U$2=GRID!$B$1:$U$1)*(КАЛЕНДАРЬ!F21=GRID!$B$3:$U$3),0))*(1-GRID!$H$34))</f>
        <v>177900</v>
      </c>
      <c r="R26" s="8" cm="1">
        <f t="array" ref="R26">IF($I$2="Открытый тариф",INDEX(GRID!$B$18:$U$29,MATCH(R$7,GRID!$A$18:$A$29,0),MATCH(1,($U$2=GRID!$B$1:$U$1)*(КАЛЕНДАРЬ!F21=GRID!$B$3:$U$3),0)),
INDEX(GRID!$B$18:$U$29,MATCH(R$7,GRID!$A$18:$A$29,0),MATCH(1,($U$2=GRID!$B$1:$U$1)*(КАЛЕНДАРЬ!F21=GRID!$B$3:$U$3),0))*(1-GRID!$H$34))</f>
        <v>202400</v>
      </c>
      <c r="S26" s="8" cm="1">
        <f t="array" ref="S26">IF($I$2="Открытый тариф",INDEX(GRID!$B$4:$U$15,MATCH(S$7,GRID!$A$4:$A$15,0),MATCH(1,($U$2=GRID!$B$1:$U$1)*(КАЛЕНДАРЬ!F21=GRID!$B$3:$U$3),0)),
INDEX(GRID!$B$4:$U$15,MATCH(S$7,GRID!$A$4:$A$15,0),MATCH(1,($U$2=GRID!$B$1:$U$1)*(КАЛЕНДАРЬ!F21=GRID!$B$3:$U$3),0))*(1-GRID!$H$34))</f>
        <v>507400</v>
      </c>
      <c r="T26" s="8" cm="1">
        <f t="array" ref="T26">IF($I$2="Открытый тариф",INDEX(GRID!$B$4:$U$15,MATCH(T$7,GRID!$A$4:$A$15,0),MATCH(1,($U$2=GRID!$B$1:$U$1)*(КАЛЕНДАРЬ!F21=GRID!$B$3:$U$3),0)),
INDEX(GRID!$B$4:$U$15,MATCH(T$7,GRID!$A$4:$A$15,0),MATCH(1,($U$2=GRID!$B$1:$U$1)*(КАЛЕНДАРЬ!F21=GRID!$B$3:$U$3),0))*(1-GRID!$H$34))</f>
        <v>617900</v>
      </c>
    </row>
    <row r="27" spans="1:20" hidden="1">
      <c r="A27" s="148" t="s">
        <v>14</v>
      </c>
      <c r="B27" s="149">
        <v>19</v>
      </c>
      <c r="C27" s="8" cm="1">
        <f t="array" ref="C27">IF($I$2="Открытый тариф",INDEX(GRID!$B$4:$U$15,MATCH(C$7,GRID!$A$4:$A$15,0),MATCH(1,($U$2=GRID!$B$1:$U$1)*(КАЛЕНДАРЬ!F22=GRID!$B$3:$U$3),0)),
INDEX(GRID!$B$4:$U$15,MATCH(C$7,GRID!$A$4:$A$15,0),MATCH(1,($U$2=GRID!$B$1:$U$1)*(КАЛЕНДАРЬ!F22=GRID!$B$3:$U$3),0))*(1-GRID!$H$34))</f>
        <v>30200.000000000004</v>
      </c>
      <c r="D27" s="8" cm="1">
        <f t="array" ref="D27">IF($I$2="Открытый тариф",INDEX(GRID!$B$18:$U$29,MATCH(C$7,GRID!$A$18:$A$29,0),MATCH(1,($U$2=GRID!$B$1:$U$1)*(КАЛЕНДАРЬ!F22=GRID!$B$3:$U$3),0)),
INDEX(GRID!$B$18:$U$29,MATCH(C$7,GRID!$A$18:$A$29,0),MATCH(1,($U$2=GRID!$B$1:$U$1)*(КАЛЕНДАРЬ!F22=GRID!$B$3:$U$3),0))*(1-GRID!$H$34))</f>
        <v>35200</v>
      </c>
      <c r="E27" s="8" cm="1">
        <f t="array" ref="E27">IF($I$2="Открытый тариф",INDEX(GRID!$B$4:$U$15,MATCH(E$7,GRID!$A$4:$A$15,0),MATCH(1,($U$2=GRID!$B$1:$U$1)*(КАЛЕНДАРЬ!F22=GRID!$B$3:$U$3),0)),
INDEX(GRID!$B$4:$U$15,MATCH(E$7,GRID!$A$4:$A$15,0),MATCH(1,($U$2=GRID!$B$1:$U$1)*(КАЛЕНДАРЬ!F22=GRID!$B$3:$U$3),0))*(1-GRID!$H$34))</f>
        <v>36300</v>
      </c>
      <c r="F27" s="8" cm="1">
        <f t="array" ref="F27">IF($I$2="Открытый тариф",INDEX(GRID!$B$18:$U$29,MATCH(E$7,GRID!$A$18:$A$29,0),MATCH(1,($U$2=GRID!$B$1:$U$1)*(КАЛЕНДАРЬ!F22=GRID!$B$3:$U$3),0)),
INDEX(GRID!$B$18:$U$29,MATCH(E$7,GRID!$A$18:$A$29,0),MATCH(1,($U$2=GRID!$B$1:$U$1)*(КАЛЕНДАРЬ!F22=GRID!$B$3:$U$3),0))*(1-GRID!$H$34))</f>
        <v>41300</v>
      </c>
      <c r="G27" s="8" cm="1">
        <f t="array" ref="G27">IF($I$2="Открытый тариф",INDEX(GRID!$B$4:$U$15,MATCH(G$7,GRID!$A$4:$A$15,0),MATCH(1,($U$2=GRID!$B$1:$U$1)*(КАЛЕНДАРЬ!F22=GRID!$B$3:$U$3),0)),
INDEX(GRID!$B$4:$U$15,MATCH(G$7,GRID!$A$4:$A$15,0),MATCH(1,($U$2=GRID!$B$1:$U$1)*(КАЛЕНДАРЬ!F22=GRID!$B$3:$U$3),0))*(1-GRID!$H$34))</f>
        <v>42500</v>
      </c>
      <c r="H27" s="8" cm="1">
        <f t="array" ref="H27">IF($I$2="Открытый тариф",INDEX(GRID!$B$18:$U$29,MATCH(G$7,GRID!$A$18:$A$29,0),MATCH(1,($U$2=GRID!$B$1:$U$1)*(КАЛЕНДАРЬ!F22=GRID!$B$3:$U$3),0)),
INDEX(GRID!$B$18:$U$29,MATCH(G$7,GRID!$A$18:$A$29,0),MATCH(1,($U$2=GRID!$B$1:$U$1)*(КАЛЕНДАРЬ!F22=GRID!$B$3:$U$3),0))*(1-GRID!$H$34))</f>
        <v>47500</v>
      </c>
      <c r="I27" s="8" cm="1">
        <f t="array" ref="I27">IF($I$2="Открытый тариф",INDEX(GRID!$B$4:$U$15,MATCH(I$7,GRID!$A$4:$A$15,0),MATCH(1,($U$2=GRID!$B$1:$U$1)*(КАЛЕНДАРЬ!F22=GRID!$B$3:$U$3),0)),
INDEX(GRID!$B$4:$U$15,MATCH(I$7,GRID!$A$4:$A$15,0),MATCH(1,($U$2=GRID!$B$1:$U$1)*(КАЛЕНДАРЬ!F22=GRID!$B$3:$U$3),0))*(1-GRID!$H$34))</f>
        <v>47400</v>
      </c>
      <c r="J27" s="8" cm="1">
        <f t="array" ref="J27">IF($I$2="Открытый тариф",INDEX(GRID!$B$18:$U$29,MATCH(I$7,GRID!$A$18:$A$29,0),MATCH(1,($U$2=GRID!$B$1:$U$1)*(КАЛЕНДАРЬ!F22=GRID!$B$3:$U$3),0)),
INDEX(GRID!$B$18:$U$29,MATCH(I$7,GRID!$A$18:$A$29,0),MATCH(1,($U$2=GRID!$B$1:$U$1)*(КАЛЕНДАРЬ!F22=GRID!$B$3:$U$3),0))*(1-GRID!$H$34))</f>
        <v>52400</v>
      </c>
      <c r="K27" s="8" cm="1">
        <f t="array" ref="K27">IF($I$2="Открытый тариф",INDEX(GRID!$B$4:$U$15,MATCH(K$7,GRID!$A$4:$A$15,0),MATCH(1,($U$2=GRID!$B$1:$U$1)*(КАЛЕНДАРЬ!F22=GRID!$B$3:$U$3),0)),
INDEX(GRID!$B$4:$U$15,MATCH(K$7,GRID!$A$4:$A$15,0),MATCH(1,($U$2=GRID!$B$1:$U$1)*(КАЛЕНДАРЬ!F22=GRID!$B$3:$U$3),0))*(1-GRID!$H$34))</f>
        <v>53300</v>
      </c>
      <c r="L27" s="8" cm="1">
        <f t="array" ref="L27">IF($I$2="Открытый тариф",INDEX(GRID!$B$18:$U$29,MATCH(K$7,GRID!$A$18:$A$29,0),MATCH(1,($U$2=GRID!$B$1:$U$1)*(КАЛЕНДАРЬ!F22=GRID!$B$3:$U$3),0)),
INDEX(GRID!$B$18:$U$29,MATCH(K$7,GRID!$A$18:$A$29,0),MATCH(1,($U$2=GRID!$B$1:$U$1)*(КАЛЕНДАРЬ!F22=GRID!$B$3:$U$3),0))*(1-GRID!$H$34))</f>
        <v>58300</v>
      </c>
      <c r="M27" s="8" cm="1">
        <f t="array" ref="M27">IF($I$2="Открытый тариф",INDEX(GRID!$B$4:$U$15,MATCH(M$7,GRID!$A$4:$A$15,0),MATCH(1,($U$2=GRID!$B$1:$U$1)*(КАЛЕНДАРЬ!F22=GRID!$B$3:$U$3),0)),
INDEX(GRID!$B$4:$U$15,MATCH(M$7,GRID!$A$4:$A$15,0),MATCH(1,($U$2=GRID!$B$1:$U$1)*(КАЛЕНДАРЬ!F22=GRID!$B$3:$U$3),0))*(1-GRID!$H$34))</f>
        <v>74000</v>
      </c>
      <c r="N27" s="8" cm="1">
        <f t="array" ref="N27">IF($I$2="Открытый тариф",INDEX(GRID!$B$18:$U$29,MATCH(M$7,GRID!$A$18:$A$29,0),MATCH(1,($U$2=GRID!$B$1:$U$1)*(КАЛЕНДАРЬ!F22=GRID!$B$3:$U$3),0)),
INDEX(GRID!$B$18:$U$29,MATCH(M$7,GRID!$A$18:$A$29,0),MATCH(1,($U$2=GRID!$B$1:$U$1)*(КАЛЕНДАРЬ!F22=GRID!$B$3:$U$3),0))*(1-GRID!$H$34))</f>
        <v>79000</v>
      </c>
      <c r="O27" s="8" cm="1">
        <f t="array" ref="O27">IF($I$2="Открытый тариф",INDEX(GRID!$B$4:$U$15,MATCH(O$7,GRID!$A$4:$A$15,0),MATCH(1,($U$2=GRID!$B$1:$U$1)*(КАЛЕНДАРЬ!F22=GRID!$B$3:$U$3),0)),
INDEX(GRID!$B$4:$U$15,MATCH(O$7,GRID!$A$4:$A$15,0),MATCH(1,($U$2=GRID!$B$1:$U$1)*(КАЛЕНДАРЬ!F22=GRID!$B$3:$U$3),0))*(1-GRID!$H$34))</f>
        <v>108800</v>
      </c>
      <c r="P27" s="8" cm="1">
        <f t="array" ref="P27">IF($I$2="Открытый тариф",INDEX(GRID!$B$4:$U$15,MATCH(P$7,GRID!$A$4:$A$15,0),MATCH(1,($U$2=GRID!$B$1:$U$1)*(КАЛЕНДАРЬ!F22=GRID!$B$3:$U$3),0)),
INDEX(GRID!$B$4:$U$15,MATCH(P$7,GRID!$A$4:$A$15,0),MATCH(1,($U$2=GRID!$B$1:$U$1)*(КАЛЕНДАРЬ!F22=GRID!$B$3:$U$3),0))*(1-GRID!$H$34))</f>
        <v>151400</v>
      </c>
      <c r="Q27" s="8" cm="1">
        <f t="array" ref="Q27">IF($I$2="Открытый тариф",INDEX(GRID!$B$4:$U$15,MATCH(Q$7,GRID!$A$4:$A$15,0),MATCH(1,($U$2=GRID!$B$1:$U$1)*(КАЛЕНДАРЬ!F22=GRID!$B$3:$U$3),0)),
INDEX(GRID!$B$4:$U$15,MATCH(Q$7,GRID!$A$4:$A$15,0),MATCH(1,($U$2=GRID!$B$1:$U$1)*(КАЛЕНДАРЬ!F22=GRID!$B$3:$U$3),0))*(1-GRID!$H$34))</f>
        <v>177900</v>
      </c>
      <c r="R27" s="8" cm="1">
        <f t="array" ref="R27">IF($I$2="Открытый тариф",INDEX(GRID!$B$18:$U$29,MATCH(R$7,GRID!$A$18:$A$29,0),MATCH(1,($U$2=GRID!$B$1:$U$1)*(КАЛЕНДАРЬ!F22=GRID!$B$3:$U$3),0)),
INDEX(GRID!$B$18:$U$29,MATCH(R$7,GRID!$A$18:$A$29,0),MATCH(1,($U$2=GRID!$B$1:$U$1)*(КАЛЕНДАРЬ!F22=GRID!$B$3:$U$3),0))*(1-GRID!$H$34))</f>
        <v>202400</v>
      </c>
      <c r="S27" s="8" cm="1">
        <f t="array" ref="S27">IF($I$2="Открытый тариф",INDEX(GRID!$B$4:$U$15,MATCH(S$7,GRID!$A$4:$A$15,0),MATCH(1,($U$2=GRID!$B$1:$U$1)*(КАЛЕНДАРЬ!F22=GRID!$B$3:$U$3),0)),
INDEX(GRID!$B$4:$U$15,MATCH(S$7,GRID!$A$4:$A$15,0),MATCH(1,($U$2=GRID!$B$1:$U$1)*(КАЛЕНДАРЬ!F22=GRID!$B$3:$U$3),0))*(1-GRID!$H$34))</f>
        <v>507400</v>
      </c>
      <c r="T27" s="8" cm="1">
        <f t="array" ref="T27">IF($I$2="Открытый тариф",INDEX(GRID!$B$4:$U$15,MATCH(T$7,GRID!$A$4:$A$15,0),MATCH(1,($U$2=GRID!$B$1:$U$1)*(КАЛЕНДАРЬ!F22=GRID!$B$3:$U$3),0)),
INDEX(GRID!$B$4:$U$15,MATCH(T$7,GRID!$A$4:$A$15,0),MATCH(1,($U$2=GRID!$B$1:$U$1)*(КАЛЕНДАРЬ!F22=GRID!$B$3:$U$3),0))*(1-GRID!$H$34))</f>
        <v>617900</v>
      </c>
    </row>
    <row r="28" spans="1:20" hidden="1">
      <c r="A28" s="148" t="s">
        <v>15</v>
      </c>
      <c r="B28" s="149">
        <v>20</v>
      </c>
      <c r="C28" s="8" cm="1">
        <f t="array" ref="C28">IF($I$2="Открытый тариф",INDEX(GRID!$B$4:$U$15,MATCH(C$7,GRID!$A$4:$A$15,0),MATCH(1,($U$2=GRID!$B$1:$U$1)*(КАЛЕНДАРЬ!F23=GRID!$B$3:$U$3),0)),
INDEX(GRID!$B$4:$U$15,MATCH(C$7,GRID!$A$4:$A$15,0),MATCH(1,($U$2=GRID!$B$1:$U$1)*(КАЛЕНДАРЬ!F23=GRID!$B$3:$U$3),0))*(1-GRID!$H$34))</f>
        <v>33200</v>
      </c>
      <c r="D28" s="8" cm="1">
        <f t="array" ref="D28">IF($I$2="Открытый тариф",INDEX(GRID!$B$18:$U$29,MATCH(C$7,GRID!$A$18:$A$29,0),MATCH(1,($U$2=GRID!$B$1:$U$1)*(КАЛЕНДАРЬ!F23=GRID!$B$3:$U$3),0)),
INDEX(GRID!$B$18:$U$29,MATCH(C$7,GRID!$A$18:$A$29,0),MATCH(1,($U$2=GRID!$B$1:$U$1)*(КАЛЕНДАРЬ!F23=GRID!$B$3:$U$3),0))*(1-GRID!$H$34))</f>
        <v>38200</v>
      </c>
      <c r="E28" s="8" cm="1">
        <f t="array" ref="E28">IF($I$2="Открытый тариф",INDEX(GRID!$B$4:$U$15,MATCH(E$7,GRID!$A$4:$A$15,0),MATCH(1,($U$2=GRID!$B$1:$U$1)*(КАЛЕНДАРЬ!F23=GRID!$B$3:$U$3),0)),
INDEX(GRID!$B$4:$U$15,MATCH(E$7,GRID!$A$4:$A$15,0),MATCH(1,($U$2=GRID!$B$1:$U$1)*(КАЛЕНДАРЬ!F23=GRID!$B$3:$U$3),0))*(1-GRID!$H$34))</f>
        <v>39900</v>
      </c>
      <c r="F28" s="8" cm="1">
        <f t="array" ref="F28">IF($I$2="Открытый тариф",INDEX(GRID!$B$18:$U$29,MATCH(E$7,GRID!$A$18:$A$29,0),MATCH(1,($U$2=GRID!$B$1:$U$1)*(КАЛЕНДАРЬ!F23=GRID!$B$3:$U$3),0)),
INDEX(GRID!$B$18:$U$29,MATCH(E$7,GRID!$A$18:$A$29,0),MATCH(1,($U$2=GRID!$B$1:$U$1)*(КАЛЕНДАРЬ!F23=GRID!$B$3:$U$3),0))*(1-GRID!$H$34))</f>
        <v>44900</v>
      </c>
      <c r="G28" s="8" cm="1">
        <f t="array" ref="G28">IF($I$2="Открытый тариф",INDEX(GRID!$B$4:$U$15,MATCH(G$7,GRID!$A$4:$A$15,0),MATCH(1,($U$2=GRID!$B$1:$U$1)*(КАЛЕНДАРЬ!F23=GRID!$B$3:$U$3),0)),
INDEX(GRID!$B$4:$U$15,MATCH(G$7,GRID!$A$4:$A$15,0),MATCH(1,($U$2=GRID!$B$1:$U$1)*(КАЛЕНДАРЬ!F23=GRID!$B$3:$U$3),0))*(1-GRID!$H$34))</f>
        <v>46200</v>
      </c>
      <c r="H28" s="8" cm="1">
        <f t="array" ref="H28">IF($I$2="Открытый тариф",INDEX(GRID!$B$18:$U$29,MATCH(G$7,GRID!$A$18:$A$29,0),MATCH(1,($U$2=GRID!$B$1:$U$1)*(КАЛЕНДАРЬ!F23=GRID!$B$3:$U$3),0)),
INDEX(GRID!$B$18:$U$29,MATCH(G$7,GRID!$A$18:$A$29,0),MATCH(1,($U$2=GRID!$B$1:$U$1)*(КАЛЕНДАРЬ!F23=GRID!$B$3:$U$3),0))*(1-GRID!$H$34))</f>
        <v>51200</v>
      </c>
      <c r="I28" s="8" cm="1">
        <f t="array" ref="I28">IF($I$2="Открытый тариф",INDEX(GRID!$B$4:$U$15,MATCH(I$7,GRID!$A$4:$A$15,0),MATCH(1,($U$2=GRID!$B$1:$U$1)*(КАЛЕНДАРЬ!F23=GRID!$B$3:$U$3),0)),
INDEX(GRID!$B$4:$U$15,MATCH(I$7,GRID!$A$4:$A$15,0),MATCH(1,($U$2=GRID!$B$1:$U$1)*(КАЛЕНДАРЬ!F23=GRID!$B$3:$U$3),0))*(1-GRID!$H$34))</f>
        <v>51700</v>
      </c>
      <c r="J28" s="8" cm="1">
        <f t="array" ref="J28">IF($I$2="Открытый тариф",INDEX(GRID!$B$18:$U$29,MATCH(I$7,GRID!$A$18:$A$29,0),MATCH(1,($U$2=GRID!$B$1:$U$1)*(КАЛЕНДАРЬ!F23=GRID!$B$3:$U$3),0)),
INDEX(GRID!$B$18:$U$29,MATCH(I$7,GRID!$A$18:$A$29,0),MATCH(1,($U$2=GRID!$B$1:$U$1)*(КАЛЕНДАРЬ!F23=GRID!$B$3:$U$3),0))*(1-GRID!$H$34))</f>
        <v>56700</v>
      </c>
      <c r="K28" s="8" cm="1">
        <f t="array" ref="K28">IF($I$2="Открытый тариф",INDEX(GRID!$B$4:$U$15,MATCH(K$7,GRID!$A$4:$A$15,0),MATCH(1,($U$2=GRID!$B$1:$U$1)*(КАЛЕНДАРЬ!F23=GRID!$B$3:$U$3),0)),
INDEX(GRID!$B$4:$U$15,MATCH(K$7,GRID!$A$4:$A$15,0),MATCH(1,($U$2=GRID!$B$1:$U$1)*(КАЛЕНДАРЬ!F23=GRID!$B$3:$U$3),0))*(1-GRID!$H$34))</f>
        <v>57800</v>
      </c>
      <c r="L28" s="8" cm="1">
        <f t="array" ref="L28">IF($I$2="Открытый тариф",INDEX(GRID!$B$18:$U$29,MATCH(K$7,GRID!$A$18:$A$29,0),MATCH(1,($U$2=GRID!$B$1:$U$1)*(КАЛЕНДАРЬ!F23=GRID!$B$3:$U$3),0)),
INDEX(GRID!$B$18:$U$29,MATCH(K$7,GRID!$A$18:$A$29,0),MATCH(1,($U$2=GRID!$B$1:$U$1)*(КАЛЕНДАРЬ!F23=GRID!$B$3:$U$3),0))*(1-GRID!$H$34))</f>
        <v>62800</v>
      </c>
      <c r="M28" s="8" cm="1">
        <f t="array" ref="M28">IF($I$2="Открытый тариф",INDEX(GRID!$B$4:$U$15,MATCH(M$7,GRID!$A$4:$A$15,0),MATCH(1,($U$2=GRID!$B$1:$U$1)*(КАЛЕНДАРЬ!F23=GRID!$B$3:$U$3),0)),
INDEX(GRID!$B$4:$U$15,MATCH(M$7,GRID!$A$4:$A$15,0),MATCH(1,($U$2=GRID!$B$1:$U$1)*(КАЛЕНДАРЬ!F23=GRID!$B$3:$U$3),0))*(1-GRID!$H$34))</f>
        <v>79000</v>
      </c>
      <c r="N28" s="8" cm="1">
        <f t="array" ref="N28">IF($I$2="Открытый тариф",INDEX(GRID!$B$18:$U$29,MATCH(M$7,GRID!$A$18:$A$29,0),MATCH(1,($U$2=GRID!$B$1:$U$1)*(КАЛЕНДАРЬ!F23=GRID!$B$3:$U$3),0)),
INDEX(GRID!$B$18:$U$29,MATCH(M$7,GRID!$A$18:$A$29,0),MATCH(1,($U$2=GRID!$B$1:$U$1)*(КАЛЕНДАРЬ!F23=GRID!$B$3:$U$3),0))*(1-GRID!$H$34))</f>
        <v>84000</v>
      </c>
      <c r="O28" s="8" cm="1">
        <f t="array" ref="O28">IF($I$2="Открытый тариф",INDEX(GRID!$B$4:$U$15,MATCH(O$7,GRID!$A$4:$A$15,0),MATCH(1,($U$2=GRID!$B$1:$U$1)*(КАЛЕНДАРЬ!F23=GRID!$B$3:$U$3),0)),
INDEX(GRID!$B$4:$U$15,MATCH(O$7,GRID!$A$4:$A$15,0),MATCH(1,($U$2=GRID!$B$1:$U$1)*(КАЛЕНДАРЬ!F23=GRID!$B$3:$U$3),0))*(1-GRID!$H$34))</f>
        <v>114800</v>
      </c>
      <c r="P28" s="8" cm="1">
        <f t="array" ref="P28">IF($I$2="Открытый тариф",INDEX(GRID!$B$4:$U$15,MATCH(P$7,GRID!$A$4:$A$15,0),MATCH(1,($U$2=GRID!$B$1:$U$1)*(КАЛЕНДАРЬ!F23=GRID!$B$3:$U$3),0)),
INDEX(GRID!$B$4:$U$15,MATCH(P$7,GRID!$A$4:$A$15,0),MATCH(1,($U$2=GRID!$B$1:$U$1)*(КАЛЕНДАРЬ!F23=GRID!$B$3:$U$3),0))*(1-GRID!$H$34))</f>
        <v>158000</v>
      </c>
      <c r="Q28" s="8" cm="1">
        <f t="array" ref="Q28">IF($I$2="Открытый тариф",INDEX(GRID!$B$4:$U$15,MATCH(Q$7,GRID!$A$4:$A$15,0),MATCH(1,($U$2=GRID!$B$1:$U$1)*(КАЛЕНДАРЬ!F23=GRID!$B$3:$U$3),0)),
INDEX(GRID!$B$4:$U$15,MATCH(Q$7,GRID!$A$4:$A$15,0),MATCH(1,($U$2=GRID!$B$1:$U$1)*(КАЛЕНДАРЬ!F23=GRID!$B$3:$U$3),0))*(1-GRID!$H$34))</f>
        <v>185500</v>
      </c>
      <c r="R28" s="8" cm="1">
        <f t="array" ref="R28">IF($I$2="Открытый тариф",INDEX(GRID!$B$18:$U$29,MATCH(R$7,GRID!$A$18:$A$29,0),MATCH(1,($U$2=GRID!$B$1:$U$1)*(КАЛЕНДАРЬ!F23=GRID!$B$3:$U$3),0)),
INDEX(GRID!$B$18:$U$29,MATCH(R$7,GRID!$A$18:$A$29,0),MATCH(1,($U$2=GRID!$B$1:$U$1)*(КАЛЕНДАРЬ!F23=GRID!$B$3:$U$3),0))*(1-GRID!$H$34))</f>
        <v>211300</v>
      </c>
      <c r="S28" s="8" cm="1">
        <f t="array" ref="S28">IF($I$2="Открытый тариф",INDEX(GRID!$B$4:$U$15,MATCH(S$7,GRID!$A$4:$A$15,0),MATCH(1,($U$2=GRID!$B$1:$U$1)*(КАЛЕНДАРЬ!F23=GRID!$B$3:$U$3),0)),
INDEX(GRID!$B$4:$U$15,MATCH(S$7,GRID!$A$4:$A$15,0),MATCH(1,($U$2=GRID!$B$1:$U$1)*(КАЛЕНДАРЬ!F23=GRID!$B$3:$U$3),0))*(1-GRID!$H$34))</f>
        <v>533500</v>
      </c>
      <c r="T28" s="8" cm="1">
        <f t="array" ref="T28">IF($I$2="Открытый тариф",INDEX(GRID!$B$4:$U$15,MATCH(T$7,GRID!$A$4:$A$15,0),MATCH(1,($U$2=GRID!$B$1:$U$1)*(КАЛЕНДАРЬ!F23=GRID!$B$3:$U$3),0)),
INDEX(GRID!$B$4:$U$15,MATCH(T$7,GRID!$A$4:$A$15,0),MATCH(1,($U$2=GRID!$B$1:$U$1)*(КАЛЕНДАРЬ!F23=GRID!$B$3:$U$3),0))*(1-GRID!$H$34))</f>
        <v>651900</v>
      </c>
    </row>
    <row r="29" spans="1:20" hidden="1">
      <c r="A29" s="148" t="s">
        <v>16</v>
      </c>
      <c r="B29" s="149">
        <v>21</v>
      </c>
      <c r="C29" s="8" cm="1">
        <f t="array" ref="C29">IF($I$2="Открытый тариф",INDEX(GRID!$B$4:$U$15,MATCH(C$7,GRID!$A$4:$A$15,0),MATCH(1,($U$2=GRID!$B$1:$U$1)*(КАЛЕНДАРЬ!F24=GRID!$B$3:$U$3),0)),
INDEX(GRID!$B$4:$U$15,MATCH(C$7,GRID!$A$4:$A$15,0),MATCH(1,($U$2=GRID!$B$1:$U$1)*(КАЛЕНДАРЬ!F24=GRID!$B$3:$U$3),0))*(1-GRID!$H$34))</f>
        <v>33200</v>
      </c>
      <c r="D29" s="8" cm="1">
        <f t="array" ref="D29">IF($I$2="Открытый тариф",INDEX(GRID!$B$18:$U$29,MATCH(C$7,GRID!$A$18:$A$29,0),MATCH(1,($U$2=GRID!$B$1:$U$1)*(КАЛЕНДАРЬ!F24=GRID!$B$3:$U$3),0)),
INDEX(GRID!$B$18:$U$29,MATCH(C$7,GRID!$A$18:$A$29,0),MATCH(1,($U$2=GRID!$B$1:$U$1)*(КАЛЕНДАРЬ!F24=GRID!$B$3:$U$3),0))*(1-GRID!$H$34))</f>
        <v>38200</v>
      </c>
      <c r="E29" s="8" cm="1">
        <f t="array" ref="E29">IF($I$2="Открытый тариф",INDEX(GRID!$B$4:$U$15,MATCH(E$7,GRID!$A$4:$A$15,0),MATCH(1,($U$2=GRID!$B$1:$U$1)*(КАЛЕНДАРЬ!F24=GRID!$B$3:$U$3),0)),
INDEX(GRID!$B$4:$U$15,MATCH(E$7,GRID!$A$4:$A$15,0),MATCH(1,($U$2=GRID!$B$1:$U$1)*(КАЛЕНДАРЬ!F24=GRID!$B$3:$U$3),0))*(1-GRID!$H$34))</f>
        <v>39900</v>
      </c>
      <c r="F29" s="8" cm="1">
        <f t="array" ref="F29">IF($I$2="Открытый тариф",INDEX(GRID!$B$18:$U$29,MATCH(E$7,GRID!$A$18:$A$29,0),MATCH(1,($U$2=GRID!$B$1:$U$1)*(КАЛЕНДАРЬ!F24=GRID!$B$3:$U$3),0)),
INDEX(GRID!$B$18:$U$29,MATCH(E$7,GRID!$A$18:$A$29,0),MATCH(1,($U$2=GRID!$B$1:$U$1)*(КАЛЕНДАРЬ!F24=GRID!$B$3:$U$3),0))*(1-GRID!$H$34))</f>
        <v>44900</v>
      </c>
      <c r="G29" s="8" cm="1">
        <f t="array" ref="G29">IF($I$2="Открытый тариф",INDEX(GRID!$B$4:$U$15,MATCH(G$7,GRID!$A$4:$A$15,0),MATCH(1,($U$2=GRID!$B$1:$U$1)*(КАЛЕНДАРЬ!F24=GRID!$B$3:$U$3),0)),
INDEX(GRID!$B$4:$U$15,MATCH(G$7,GRID!$A$4:$A$15,0),MATCH(1,($U$2=GRID!$B$1:$U$1)*(КАЛЕНДАРЬ!F24=GRID!$B$3:$U$3),0))*(1-GRID!$H$34))</f>
        <v>46200</v>
      </c>
      <c r="H29" s="8" cm="1">
        <f t="array" ref="H29">IF($I$2="Открытый тариф",INDEX(GRID!$B$18:$U$29,MATCH(G$7,GRID!$A$18:$A$29,0),MATCH(1,($U$2=GRID!$B$1:$U$1)*(КАЛЕНДАРЬ!F24=GRID!$B$3:$U$3),0)),
INDEX(GRID!$B$18:$U$29,MATCH(G$7,GRID!$A$18:$A$29,0),MATCH(1,($U$2=GRID!$B$1:$U$1)*(КАЛЕНДАРЬ!F24=GRID!$B$3:$U$3),0))*(1-GRID!$H$34))</f>
        <v>51200</v>
      </c>
      <c r="I29" s="8" cm="1">
        <f t="array" ref="I29">IF($I$2="Открытый тариф",INDEX(GRID!$B$4:$U$15,MATCH(I$7,GRID!$A$4:$A$15,0),MATCH(1,($U$2=GRID!$B$1:$U$1)*(КАЛЕНДАРЬ!F24=GRID!$B$3:$U$3),0)),
INDEX(GRID!$B$4:$U$15,MATCH(I$7,GRID!$A$4:$A$15,0),MATCH(1,($U$2=GRID!$B$1:$U$1)*(КАЛЕНДАРЬ!F24=GRID!$B$3:$U$3),0))*(1-GRID!$H$34))</f>
        <v>51700</v>
      </c>
      <c r="J29" s="8" cm="1">
        <f t="array" ref="J29">IF($I$2="Открытый тариф",INDEX(GRID!$B$18:$U$29,MATCH(I$7,GRID!$A$18:$A$29,0),MATCH(1,($U$2=GRID!$B$1:$U$1)*(КАЛЕНДАРЬ!F24=GRID!$B$3:$U$3),0)),
INDEX(GRID!$B$18:$U$29,MATCH(I$7,GRID!$A$18:$A$29,0),MATCH(1,($U$2=GRID!$B$1:$U$1)*(КАЛЕНДАРЬ!F24=GRID!$B$3:$U$3),0))*(1-GRID!$H$34))</f>
        <v>56700</v>
      </c>
      <c r="K29" s="8" cm="1">
        <f t="array" ref="K29">IF($I$2="Открытый тариф",INDEX(GRID!$B$4:$U$15,MATCH(K$7,GRID!$A$4:$A$15,0),MATCH(1,($U$2=GRID!$B$1:$U$1)*(КАЛЕНДАРЬ!F24=GRID!$B$3:$U$3),0)),
INDEX(GRID!$B$4:$U$15,MATCH(K$7,GRID!$A$4:$A$15,0),MATCH(1,($U$2=GRID!$B$1:$U$1)*(КАЛЕНДАРЬ!F24=GRID!$B$3:$U$3),0))*(1-GRID!$H$34))</f>
        <v>57800</v>
      </c>
      <c r="L29" s="8" cm="1">
        <f t="array" ref="L29">IF($I$2="Открытый тариф",INDEX(GRID!$B$18:$U$29,MATCH(K$7,GRID!$A$18:$A$29,0),MATCH(1,($U$2=GRID!$B$1:$U$1)*(КАЛЕНДАРЬ!F24=GRID!$B$3:$U$3),0)),
INDEX(GRID!$B$18:$U$29,MATCH(K$7,GRID!$A$18:$A$29,0),MATCH(1,($U$2=GRID!$B$1:$U$1)*(КАЛЕНДАРЬ!F24=GRID!$B$3:$U$3),0))*(1-GRID!$H$34))</f>
        <v>62800</v>
      </c>
      <c r="M29" s="8" cm="1">
        <f t="array" ref="M29">IF($I$2="Открытый тариф",INDEX(GRID!$B$4:$U$15,MATCH(M$7,GRID!$A$4:$A$15,0),MATCH(1,($U$2=GRID!$B$1:$U$1)*(КАЛЕНДАРЬ!F24=GRID!$B$3:$U$3),0)),
INDEX(GRID!$B$4:$U$15,MATCH(M$7,GRID!$A$4:$A$15,0),MATCH(1,($U$2=GRID!$B$1:$U$1)*(КАЛЕНДАРЬ!F24=GRID!$B$3:$U$3),0))*(1-GRID!$H$34))</f>
        <v>79000</v>
      </c>
      <c r="N29" s="8" cm="1">
        <f t="array" ref="N29">IF($I$2="Открытый тариф",INDEX(GRID!$B$18:$U$29,MATCH(M$7,GRID!$A$18:$A$29,0),MATCH(1,($U$2=GRID!$B$1:$U$1)*(КАЛЕНДАРЬ!F24=GRID!$B$3:$U$3),0)),
INDEX(GRID!$B$18:$U$29,MATCH(M$7,GRID!$A$18:$A$29,0),MATCH(1,($U$2=GRID!$B$1:$U$1)*(КАЛЕНДАРЬ!F24=GRID!$B$3:$U$3),0))*(1-GRID!$H$34))</f>
        <v>84000</v>
      </c>
      <c r="O29" s="8" cm="1">
        <f t="array" ref="O29">IF($I$2="Открытый тариф",INDEX(GRID!$B$4:$U$15,MATCH(O$7,GRID!$A$4:$A$15,0),MATCH(1,($U$2=GRID!$B$1:$U$1)*(КАЛЕНДАРЬ!F24=GRID!$B$3:$U$3),0)),
INDEX(GRID!$B$4:$U$15,MATCH(O$7,GRID!$A$4:$A$15,0),MATCH(1,($U$2=GRID!$B$1:$U$1)*(КАЛЕНДАРЬ!F24=GRID!$B$3:$U$3),0))*(1-GRID!$H$34))</f>
        <v>114800</v>
      </c>
      <c r="P29" s="8" cm="1">
        <f t="array" ref="P29">IF($I$2="Открытый тариф",INDEX(GRID!$B$4:$U$15,MATCH(P$7,GRID!$A$4:$A$15,0),MATCH(1,($U$2=GRID!$B$1:$U$1)*(КАЛЕНДАРЬ!F24=GRID!$B$3:$U$3),0)),
INDEX(GRID!$B$4:$U$15,MATCH(P$7,GRID!$A$4:$A$15,0),MATCH(1,($U$2=GRID!$B$1:$U$1)*(КАЛЕНДАРЬ!F24=GRID!$B$3:$U$3),0))*(1-GRID!$H$34))</f>
        <v>158000</v>
      </c>
      <c r="Q29" s="8" cm="1">
        <f t="array" ref="Q29">IF($I$2="Открытый тариф",INDEX(GRID!$B$4:$U$15,MATCH(Q$7,GRID!$A$4:$A$15,0),MATCH(1,($U$2=GRID!$B$1:$U$1)*(КАЛЕНДАРЬ!F24=GRID!$B$3:$U$3),0)),
INDEX(GRID!$B$4:$U$15,MATCH(Q$7,GRID!$A$4:$A$15,0),MATCH(1,($U$2=GRID!$B$1:$U$1)*(КАЛЕНДАРЬ!F24=GRID!$B$3:$U$3),0))*(1-GRID!$H$34))</f>
        <v>185500</v>
      </c>
      <c r="R29" s="8" cm="1">
        <f t="array" ref="R29">IF($I$2="Открытый тариф",INDEX(GRID!$B$18:$U$29,MATCH(R$7,GRID!$A$18:$A$29,0),MATCH(1,($U$2=GRID!$B$1:$U$1)*(КАЛЕНДАРЬ!F24=GRID!$B$3:$U$3),0)),
INDEX(GRID!$B$18:$U$29,MATCH(R$7,GRID!$A$18:$A$29,0),MATCH(1,($U$2=GRID!$B$1:$U$1)*(КАЛЕНДАРЬ!F24=GRID!$B$3:$U$3),0))*(1-GRID!$H$34))</f>
        <v>211300</v>
      </c>
      <c r="S29" s="8" cm="1">
        <f t="array" ref="S29">IF($I$2="Открытый тариф",INDEX(GRID!$B$4:$U$15,MATCH(S$7,GRID!$A$4:$A$15,0),MATCH(1,($U$2=GRID!$B$1:$U$1)*(КАЛЕНДАРЬ!F24=GRID!$B$3:$U$3),0)),
INDEX(GRID!$B$4:$U$15,MATCH(S$7,GRID!$A$4:$A$15,0),MATCH(1,($U$2=GRID!$B$1:$U$1)*(КАЛЕНДАРЬ!F24=GRID!$B$3:$U$3),0))*(1-GRID!$H$34))</f>
        <v>533500</v>
      </c>
      <c r="T29" s="8" cm="1">
        <f t="array" ref="T29">IF($I$2="Открытый тариф",INDEX(GRID!$B$4:$U$15,MATCH(T$7,GRID!$A$4:$A$15,0),MATCH(1,($U$2=GRID!$B$1:$U$1)*(КАЛЕНДАРЬ!F24=GRID!$B$3:$U$3),0)),
INDEX(GRID!$B$4:$U$15,MATCH(T$7,GRID!$A$4:$A$15,0),MATCH(1,($U$2=GRID!$B$1:$U$1)*(КАЛЕНДАРЬ!F24=GRID!$B$3:$U$3),0))*(1-GRID!$H$34))</f>
        <v>651900</v>
      </c>
    </row>
    <row r="30" spans="1:20" hidden="1">
      <c r="A30" s="148" t="s">
        <v>17</v>
      </c>
      <c r="B30" s="149">
        <v>22</v>
      </c>
      <c r="C30" s="8" cm="1">
        <f t="array" ref="C30">IF($I$2="Открытый тариф",INDEX(GRID!$B$4:$U$15,MATCH(C$7,GRID!$A$4:$A$15,0),MATCH(1,($U$2=GRID!$B$1:$U$1)*(КАЛЕНДАРЬ!F25=GRID!$B$3:$U$3),0)),
INDEX(GRID!$B$4:$U$15,MATCH(C$7,GRID!$A$4:$A$15,0),MATCH(1,($U$2=GRID!$B$1:$U$1)*(КАЛЕНДАРЬ!F25=GRID!$B$3:$U$3),0))*(1-GRID!$H$34))</f>
        <v>33200</v>
      </c>
      <c r="D30" s="8" cm="1">
        <f t="array" ref="D30">IF($I$2="Открытый тариф",INDEX(GRID!$B$18:$U$29,MATCH(C$7,GRID!$A$18:$A$29,0),MATCH(1,($U$2=GRID!$B$1:$U$1)*(КАЛЕНДАРЬ!F25=GRID!$B$3:$U$3),0)),
INDEX(GRID!$B$18:$U$29,MATCH(C$7,GRID!$A$18:$A$29,0),MATCH(1,($U$2=GRID!$B$1:$U$1)*(КАЛЕНДАРЬ!F25=GRID!$B$3:$U$3),0))*(1-GRID!$H$34))</f>
        <v>38200</v>
      </c>
      <c r="E30" s="8" cm="1">
        <f t="array" ref="E30">IF($I$2="Открытый тариф",INDEX(GRID!$B$4:$U$15,MATCH(E$7,GRID!$A$4:$A$15,0),MATCH(1,($U$2=GRID!$B$1:$U$1)*(КАЛЕНДАРЬ!F25=GRID!$B$3:$U$3),0)),
INDEX(GRID!$B$4:$U$15,MATCH(E$7,GRID!$A$4:$A$15,0),MATCH(1,($U$2=GRID!$B$1:$U$1)*(КАЛЕНДАРЬ!F25=GRID!$B$3:$U$3),0))*(1-GRID!$H$34))</f>
        <v>39900</v>
      </c>
      <c r="F30" s="8" cm="1">
        <f t="array" ref="F30">IF($I$2="Открытый тариф",INDEX(GRID!$B$18:$U$29,MATCH(E$7,GRID!$A$18:$A$29,0),MATCH(1,($U$2=GRID!$B$1:$U$1)*(КАЛЕНДАРЬ!F25=GRID!$B$3:$U$3),0)),
INDEX(GRID!$B$18:$U$29,MATCH(E$7,GRID!$A$18:$A$29,0),MATCH(1,($U$2=GRID!$B$1:$U$1)*(КАЛЕНДАРЬ!F25=GRID!$B$3:$U$3),0))*(1-GRID!$H$34))</f>
        <v>44900</v>
      </c>
      <c r="G30" s="8" cm="1">
        <f t="array" ref="G30">IF($I$2="Открытый тариф",INDEX(GRID!$B$4:$U$15,MATCH(G$7,GRID!$A$4:$A$15,0),MATCH(1,($U$2=GRID!$B$1:$U$1)*(КАЛЕНДАРЬ!F25=GRID!$B$3:$U$3),0)),
INDEX(GRID!$B$4:$U$15,MATCH(G$7,GRID!$A$4:$A$15,0),MATCH(1,($U$2=GRID!$B$1:$U$1)*(КАЛЕНДАРЬ!F25=GRID!$B$3:$U$3),0))*(1-GRID!$H$34))</f>
        <v>46200</v>
      </c>
      <c r="H30" s="8" cm="1">
        <f t="array" ref="H30">IF($I$2="Открытый тариф",INDEX(GRID!$B$18:$U$29,MATCH(G$7,GRID!$A$18:$A$29,0),MATCH(1,($U$2=GRID!$B$1:$U$1)*(КАЛЕНДАРЬ!F25=GRID!$B$3:$U$3),0)),
INDEX(GRID!$B$18:$U$29,MATCH(G$7,GRID!$A$18:$A$29,0),MATCH(1,($U$2=GRID!$B$1:$U$1)*(КАЛЕНДАРЬ!F25=GRID!$B$3:$U$3),0))*(1-GRID!$H$34))</f>
        <v>51200</v>
      </c>
      <c r="I30" s="8" cm="1">
        <f t="array" ref="I30">IF($I$2="Открытый тариф",INDEX(GRID!$B$4:$U$15,MATCH(I$7,GRID!$A$4:$A$15,0),MATCH(1,($U$2=GRID!$B$1:$U$1)*(КАЛЕНДАРЬ!F25=GRID!$B$3:$U$3),0)),
INDEX(GRID!$B$4:$U$15,MATCH(I$7,GRID!$A$4:$A$15,0),MATCH(1,($U$2=GRID!$B$1:$U$1)*(КАЛЕНДАРЬ!F25=GRID!$B$3:$U$3),0))*(1-GRID!$H$34))</f>
        <v>51700</v>
      </c>
      <c r="J30" s="8" cm="1">
        <f t="array" ref="J30">IF($I$2="Открытый тариф",INDEX(GRID!$B$18:$U$29,MATCH(I$7,GRID!$A$18:$A$29,0),MATCH(1,($U$2=GRID!$B$1:$U$1)*(КАЛЕНДАРЬ!F25=GRID!$B$3:$U$3),0)),
INDEX(GRID!$B$18:$U$29,MATCH(I$7,GRID!$A$18:$A$29,0),MATCH(1,($U$2=GRID!$B$1:$U$1)*(КАЛЕНДАРЬ!F25=GRID!$B$3:$U$3),0))*(1-GRID!$H$34))</f>
        <v>56700</v>
      </c>
      <c r="K30" s="8" cm="1">
        <f t="array" ref="K30">IF($I$2="Открытый тариф",INDEX(GRID!$B$4:$U$15,MATCH(K$7,GRID!$A$4:$A$15,0),MATCH(1,($U$2=GRID!$B$1:$U$1)*(КАЛЕНДАРЬ!F25=GRID!$B$3:$U$3),0)),
INDEX(GRID!$B$4:$U$15,MATCH(K$7,GRID!$A$4:$A$15,0),MATCH(1,($U$2=GRID!$B$1:$U$1)*(КАЛЕНДАРЬ!F25=GRID!$B$3:$U$3),0))*(1-GRID!$H$34))</f>
        <v>57800</v>
      </c>
      <c r="L30" s="8" cm="1">
        <f t="array" ref="L30">IF($I$2="Открытый тариф",INDEX(GRID!$B$18:$U$29,MATCH(K$7,GRID!$A$18:$A$29,0),MATCH(1,($U$2=GRID!$B$1:$U$1)*(КАЛЕНДАРЬ!F25=GRID!$B$3:$U$3),0)),
INDEX(GRID!$B$18:$U$29,MATCH(K$7,GRID!$A$18:$A$29,0),MATCH(1,($U$2=GRID!$B$1:$U$1)*(КАЛЕНДАРЬ!F25=GRID!$B$3:$U$3),0))*(1-GRID!$H$34))</f>
        <v>62800</v>
      </c>
      <c r="M30" s="8" cm="1">
        <f t="array" ref="M30">IF($I$2="Открытый тариф",INDEX(GRID!$B$4:$U$15,MATCH(M$7,GRID!$A$4:$A$15,0),MATCH(1,($U$2=GRID!$B$1:$U$1)*(КАЛЕНДАРЬ!F25=GRID!$B$3:$U$3),0)),
INDEX(GRID!$B$4:$U$15,MATCH(M$7,GRID!$A$4:$A$15,0),MATCH(1,($U$2=GRID!$B$1:$U$1)*(КАЛЕНДАРЬ!F25=GRID!$B$3:$U$3),0))*(1-GRID!$H$34))</f>
        <v>79000</v>
      </c>
      <c r="N30" s="8" cm="1">
        <f t="array" ref="N30">IF($I$2="Открытый тариф",INDEX(GRID!$B$18:$U$29,MATCH(M$7,GRID!$A$18:$A$29,0),MATCH(1,($U$2=GRID!$B$1:$U$1)*(КАЛЕНДАРЬ!F25=GRID!$B$3:$U$3),0)),
INDEX(GRID!$B$18:$U$29,MATCH(M$7,GRID!$A$18:$A$29,0),MATCH(1,($U$2=GRID!$B$1:$U$1)*(КАЛЕНДАРЬ!F25=GRID!$B$3:$U$3),0))*(1-GRID!$H$34))</f>
        <v>84000</v>
      </c>
      <c r="O30" s="8" cm="1">
        <f t="array" ref="O30">IF($I$2="Открытый тариф",INDEX(GRID!$B$4:$U$15,MATCH(O$7,GRID!$A$4:$A$15,0),MATCH(1,($U$2=GRID!$B$1:$U$1)*(КАЛЕНДАРЬ!F25=GRID!$B$3:$U$3),0)),
INDEX(GRID!$B$4:$U$15,MATCH(O$7,GRID!$A$4:$A$15,0),MATCH(1,($U$2=GRID!$B$1:$U$1)*(КАЛЕНДАРЬ!F25=GRID!$B$3:$U$3),0))*(1-GRID!$H$34))</f>
        <v>114800</v>
      </c>
      <c r="P30" s="8" cm="1">
        <f t="array" ref="P30">IF($I$2="Открытый тариф",INDEX(GRID!$B$4:$U$15,MATCH(P$7,GRID!$A$4:$A$15,0),MATCH(1,($U$2=GRID!$B$1:$U$1)*(КАЛЕНДАРЬ!F25=GRID!$B$3:$U$3),0)),
INDEX(GRID!$B$4:$U$15,MATCH(P$7,GRID!$A$4:$A$15,0),MATCH(1,($U$2=GRID!$B$1:$U$1)*(КАЛЕНДАРЬ!F25=GRID!$B$3:$U$3),0))*(1-GRID!$H$34))</f>
        <v>158000</v>
      </c>
      <c r="Q30" s="8" cm="1">
        <f t="array" ref="Q30">IF($I$2="Открытый тариф",INDEX(GRID!$B$4:$U$15,MATCH(Q$7,GRID!$A$4:$A$15,0),MATCH(1,($U$2=GRID!$B$1:$U$1)*(КАЛЕНДАРЬ!F25=GRID!$B$3:$U$3),0)),
INDEX(GRID!$B$4:$U$15,MATCH(Q$7,GRID!$A$4:$A$15,0),MATCH(1,($U$2=GRID!$B$1:$U$1)*(КАЛЕНДАРЬ!F25=GRID!$B$3:$U$3),0))*(1-GRID!$H$34))</f>
        <v>185500</v>
      </c>
      <c r="R30" s="8" cm="1">
        <f t="array" ref="R30">IF($I$2="Открытый тариф",INDEX(GRID!$B$18:$U$29,MATCH(R$7,GRID!$A$18:$A$29,0),MATCH(1,($U$2=GRID!$B$1:$U$1)*(КАЛЕНДАРЬ!F25=GRID!$B$3:$U$3),0)),
INDEX(GRID!$B$18:$U$29,MATCH(R$7,GRID!$A$18:$A$29,0),MATCH(1,($U$2=GRID!$B$1:$U$1)*(КАЛЕНДАРЬ!F25=GRID!$B$3:$U$3),0))*(1-GRID!$H$34))</f>
        <v>211300</v>
      </c>
      <c r="S30" s="8" cm="1">
        <f t="array" ref="S30">IF($I$2="Открытый тариф",INDEX(GRID!$B$4:$U$15,MATCH(S$7,GRID!$A$4:$A$15,0),MATCH(1,($U$2=GRID!$B$1:$U$1)*(КАЛЕНДАРЬ!F25=GRID!$B$3:$U$3),0)),
INDEX(GRID!$B$4:$U$15,MATCH(S$7,GRID!$A$4:$A$15,0),MATCH(1,($U$2=GRID!$B$1:$U$1)*(КАЛЕНДАРЬ!F25=GRID!$B$3:$U$3),0))*(1-GRID!$H$34))</f>
        <v>533500</v>
      </c>
      <c r="T30" s="8" cm="1">
        <f t="array" ref="T30">IF($I$2="Открытый тариф",INDEX(GRID!$B$4:$U$15,MATCH(T$7,GRID!$A$4:$A$15,0),MATCH(1,($U$2=GRID!$B$1:$U$1)*(КАЛЕНДАРЬ!F25=GRID!$B$3:$U$3),0)),
INDEX(GRID!$B$4:$U$15,MATCH(T$7,GRID!$A$4:$A$15,0),MATCH(1,($U$2=GRID!$B$1:$U$1)*(КАЛЕНДАРЬ!F25=GRID!$B$3:$U$3),0))*(1-GRID!$H$34))</f>
        <v>651900</v>
      </c>
    </row>
    <row r="31" spans="1:20" hidden="1">
      <c r="A31" s="148" t="s">
        <v>11</v>
      </c>
      <c r="B31" s="149">
        <v>23</v>
      </c>
      <c r="C31" s="8" cm="1">
        <f t="array" ref="C31">IF($I$2="Открытый тариф",INDEX(GRID!$B$4:$U$15,MATCH(C$7,GRID!$A$4:$A$15,0),MATCH(1,($U$2=GRID!$B$1:$U$1)*(КАЛЕНДАРЬ!F26=GRID!$B$3:$U$3),0)),
INDEX(GRID!$B$4:$U$15,MATCH(C$7,GRID!$A$4:$A$15,0),MATCH(1,($U$2=GRID!$B$1:$U$1)*(КАЛЕНДАРЬ!F26=GRID!$B$3:$U$3),0))*(1-GRID!$H$34))</f>
        <v>33200</v>
      </c>
      <c r="D31" s="8" cm="1">
        <f t="array" ref="D31">IF($I$2="Открытый тариф",INDEX(GRID!$B$18:$U$29,MATCH(C$7,GRID!$A$18:$A$29,0),MATCH(1,($U$2=GRID!$B$1:$U$1)*(КАЛЕНДАРЬ!F26=GRID!$B$3:$U$3),0)),
INDEX(GRID!$B$18:$U$29,MATCH(C$7,GRID!$A$18:$A$29,0),MATCH(1,($U$2=GRID!$B$1:$U$1)*(КАЛЕНДАРЬ!F26=GRID!$B$3:$U$3),0))*(1-GRID!$H$34))</f>
        <v>38200</v>
      </c>
      <c r="E31" s="8" cm="1">
        <f t="array" ref="E31">IF($I$2="Открытый тариф",INDEX(GRID!$B$4:$U$15,MATCH(E$7,GRID!$A$4:$A$15,0),MATCH(1,($U$2=GRID!$B$1:$U$1)*(КАЛЕНДАРЬ!F26=GRID!$B$3:$U$3),0)),
INDEX(GRID!$B$4:$U$15,MATCH(E$7,GRID!$A$4:$A$15,0),MATCH(1,($U$2=GRID!$B$1:$U$1)*(КАЛЕНДАРЬ!F26=GRID!$B$3:$U$3),0))*(1-GRID!$H$34))</f>
        <v>39900</v>
      </c>
      <c r="F31" s="8" cm="1">
        <f t="array" ref="F31">IF($I$2="Открытый тариф",INDEX(GRID!$B$18:$U$29,MATCH(E$7,GRID!$A$18:$A$29,0),MATCH(1,($U$2=GRID!$B$1:$U$1)*(КАЛЕНДАРЬ!F26=GRID!$B$3:$U$3),0)),
INDEX(GRID!$B$18:$U$29,MATCH(E$7,GRID!$A$18:$A$29,0),MATCH(1,($U$2=GRID!$B$1:$U$1)*(КАЛЕНДАРЬ!F26=GRID!$B$3:$U$3),0))*(1-GRID!$H$34))</f>
        <v>44900</v>
      </c>
      <c r="G31" s="8" cm="1">
        <f t="array" ref="G31">IF($I$2="Открытый тариф",INDEX(GRID!$B$4:$U$15,MATCH(G$7,GRID!$A$4:$A$15,0),MATCH(1,($U$2=GRID!$B$1:$U$1)*(КАЛЕНДАРЬ!F26=GRID!$B$3:$U$3),0)),
INDEX(GRID!$B$4:$U$15,MATCH(G$7,GRID!$A$4:$A$15,0),MATCH(1,($U$2=GRID!$B$1:$U$1)*(КАЛЕНДАРЬ!F26=GRID!$B$3:$U$3),0))*(1-GRID!$H$34))</f>
        <v>46200</v>
      </c>
      <c r="H31" s="8" cm="1">
        <f t="array" ref="H31">IF($I$2="Открытый тариф",INDEX(GRID!$B$18:$U$29,MATCH(G$7,GRID!$A$18:$A$29,0),MATCH(1,($U$2=GRID!$B$1:$U$1)*(КАЛЕНДАРЬ!F26=GRID!$B$3:$U$3),0)),
INDEX(GRID!$B$18:$U$29,MATCH(G$7,GRID!$A$18:$A$29,0),MATCH(1,($U$2=GRID!$B$1:$U$1)*(КАЛЕНДАРЬ!F26=GRID!$B$3:$U$3),0))*(1-GRID!$H$34))</f>
        <v>51200</v>
      </c>
      <c r="I31" s="8" cm="1">
        <f t="array" ref="I31">IF($I$2="Открытый тариф",INDEX(GRID!$B$4:$U$15,MATCH(I$7,GRID!$A$4:$A$15,0),MATCH(1,($U$2=GRID!$B$1:$U$1)*(КАЛЕНДАРЬ!F26=GRID!$B$3:$U$3),0)),
INDEX(GRID!$B$4:$U$15,MATCH(I$7,GRID!$A$4:$A$15,0),MATCH(1,($U$2=GRID!$B$1:$U$1)*(КАЛЕНДАРЬ!F26=GRID!$B$3:$U$3),0))*(1-GRID!$H$34))</f>
        <v>51700</v>
      </c>
      <c r="J31" s="8" cm="1">
        <f t="array" ref="J31">IF($I$2="Открытый тариф",INDEX(GRID!$B$18:$U$29,MATCH(I$7,GRID!$A$18:$A$29,0),MATCH(1,($U$2=GRID!$B$1:$U$1)*(КАЛЕНДАРЬ!F26=GRID!$B$3:$U$3),0)),
INDEX(GRID!$B$18:$U$29,MATCH(I$7,GRID!$A$18:$A$29,0),MATCH(1,($U$2=GRID!$B$1:$U$1)*(КАЛЕНДАРЬ!F26=GRID!$B$3:$U$3),0))*(1-GRID!$H$34))</f>
        <v>56700</v>
      </c>
      <c r="K31" s="8" cm="1">
        <f t="array" ref="K31">IF($I$2="Открытый тариф",INDEX(GRID!$B$4:$U$15,MATCH(K$7,GRID!$A$4:$A$15,0),MATCH(1,($U$2=GRID!$B$1:$U$1)*(КАЛЕНДАРЬ!F26=GRID!$B$3:$U$3),0)),
INDEX(GRID!$B$4:$U$15,MATCH(K$7,GRID!$A$4:$A$15,0),MATCH(1,($U$2=GRID!$B$1:$U$1)*(КАЛЕНДАРЬ!F26=GRID!$B$3:$U$3),0))*(1-GRID!$H$34))</f>
        <v>57800</v>
      </c>
      <c r="L31" s="8" cm="1">
        <f t="array" ref="L31">IF($I$2="Открытый тариф",INDEX(GRID!$B$18:$U$29,MATCH(K$7,GRID!$A$18:$A$29,0),MATCH(1,($U$2=GRID!$B$1:$U$1)*(КАЛЕНДАРЬ!F26=GRID!$B$3:$U$3),0)),
INDEX(GRID!$B$18:$U$29,MATCH(K$7,GRID!$A$18:$A$29,0),MATCH(1,($U$2=GRID!$B$1:$U$1)*(КАЛЕНДАРЬ!F26=GRID!$B$3:$U$3),0))*(1-GRID!$H$34))</f>
        <v>62800</v>
      </c>
      <c r="M31" s="8" cm="1">
        <f t="array" ref="M31">IF($I$2="Открытый тариф",INDEX(GRID!$B$4:$U$15,MATCH(M$7,GRID!$A$4:$A$15,0),MATCH(1,($U$2=GRID!$B$1:$U$1)*(КАЛЕНДАРЬ!F26=GRID!$B$3:$U$3),0)),
INDEX(GRID!$B$4:$U$15,MATCH(M$7,GRID!$A$4:$A$15,0),MATCH(1,($U$2=GRID!$B$1:$U$1)*(КАЛЕНДАРЬ!F26=GRID!$B$3:$U$3),0))*(1-GRID!$H$34))</f>
        <v>79000</v>
      </c>
      <c r="N31" s="8" cm="1">
        <f t="array" ref="N31">IF($I$2="Открытый тариф",INDEX(GRID!$B$18:$U$29,MATCH(M$7,GRID!$A$18:$A$29,0),MATCH(1,($U$2=GRID!$B$1:$U$1)*(КАЛЕНДАРЬ!F26=GRID!$B$3:$U$3),0)),
INDEX(GRID!$B$18:$U$29,MATCH(M$7,GRID!$A$18:$A$29,0),MATCH(1,($U$2=GRID!$B$1:$U$1)*(КАЛЕНДАРЬ!F26=GRID!$B$3:$U$3),0))*(1-GRID!$H$34))</f>
        <v>84000</v>
      </c>
      <c r="O31" s="8" cm="1">
        <f t="array" ref="O31">IF($I$2="Открытый тариф",INDEX(GRID!$B$4:$U$15,MATCH(O$7,GRID!$A$4:$A$15,0),MATCH(1,($U$2=GRID!$B$1:$U$1)*(КАЛЕНДАРЬ!F26=GRID!$B$3:$U$3),0)),
INDEX(GRID!$B$4:$U$15,MATCH(O$7,GRID!$A$4:$A$15,0),MATCH(1,($U$2=GRID!$B$1:$U$1)*(КАЛЕНДАРЬ!F26=GRID!$B$3:$U$3),0))*(1-GRID!$H$34))</f>
        <v>114800</v>
      </c>
      <c r="P31" s="8" cm="1">
        <f t="array" ref="P31">IF($I$2="Открытый тариф",INDEX(GRID!$B$4:$U$15,MATCH(P$7,GRID!$A$4:$A$15,0),MATCH(1,($U$2=GRID!$B$1:$U$1)*(КАЛЕНДАРЬ!F26=GRID!$B$3:$U$3),0)),
INDEX(GRID!$B$4:$U$15,MATCH(P$7,GRID!$A$4:$A$15,0),MATCH(1,($U$2=GRID!$B$1:$U$1)*(КАЛЕНДАРЬ!F26=GRID!$B$3:$U$3),0))*(1-GRID!$H$34))</f>
        <v>158000</v>
      </c>
      <c r="Q31" s="8" cm="1">
        <f t="array" ref="Q31">IF($I$2="Открытый тариф",INDEX(GRID!$B$4:$U$15,MATCH(Q$7,GRID!$A$4:$A$15,0),MATCH(1,($U$2=GRID!$B$1:$U$1)*(КАЛЕНДАРЬ!F26=GRID!$B$3:$U$3),0)),
INDEX(GRID!$B$4:$U$15,MATCH(Q$7,GRID!$A$4:$A$15,0),MATCH(1,($U$2=GRID!$B$1:$U$1)*(КАЛЕНДАРЬ!F26=GRID!$B$3:$U$3),0))*(1-GRID!$H$34))</f>
        <v>185500</v>
      </c>
      <c r="R31" s="8" cm="1">
        <f t="array" ref="R31">IF($I$2="Открытый тариф",INDEX(GRID!$B$18:$U$29,MATCH(R$7,GRID!$A$18:$A$29,0),MATCH(1,($U$2=GRID!$B$1:$U$1)*(КАЛЕНДАРЬ!F26=GRID!$B$3:$U$3),0)),
INDEX(GRID!$B$18:$U$29,MATCH(R$7,GRID!$A$18:$A$29,0),MATCH(1,($U$2=GRID!$B$1:$U$1)*(КАЛЕНДАРЬ!F26=GRID!$B$3:$U$3),0))*(1-GRID!$H$34))</f>
        <v>211300</v>
      </c>
      <c r="S31" s="8" cm="1">
        <f t="array" ref="S31">IF($I$2="Открытый тариф",INDEX(GRID!$B$4:$U$15,MATCH(S$7,GRID!$A$4:$A$15,0),MATCH(1,($U$2=GRID!$B$1:$U$1)*(КАЛЕНДАРЬ!F26=GRID!$B$3:$U$3),0)),
INDEX(GRID!$B$4:$U$15,MATCH(S$7,GRID!$A$4:$A$15,0),MATCH(1,($U$2=GRID!$B$1:$U$1)*(КАЛЕНДАРЬ!F26=GRID!$B$3:$U$3),0))*(1-GRID!$H$34))</f>
        <v>533500</v>
      </c>
      <c r="T31" s="8" cm="1">
        <f t="array" ref="T31">IF($I$2="Открытый тариф",INDEX(GRID!$B$4:$U$15,MATCH(T$7,GRID!$A$4:$A$15,0),MATCH(1,($U$2=GRID!$B$1:$U$1)*(КАЛЕНДАРЬ!F26=GRID!$B$3:$U$3),0)),
INDEX(GRID!$B$4:$U$15,MATCH(T$7,GRID!$A$4:$A$15,0),MATCH(1,($U$2=GRID!$B$1:$U$1)*(КАЛЕНДАРЬ!F26=GRID!$B$3:$U$3),0))*(1-GRID!$H$34))</f>
        <v>651900</v>
      </c>
    </row>
    <row r="32" spans="1:20" hidden="1">
      <c r="A32" s="148" t="s">
        <v>12</v>
      </c>
      <c r="B32" s="149">
        <v>24</v>
      </c>
      <c r="C32" s="8" cm="1">
        <f t="array" ref="C32">IF($I$2="Открытый тариф",INDEX(GRID!$B$4:$U$15,MATCH(C$7,GRID!$A$4:$A$15,0),MATCH(1,($U$2=GRID!$B$1:$U$1)*(КАЛЕНДАРЬ!F27=GRID!$B$3:$U$3),0)),
INDEX(GRID!$B$4:$U$15,MATCH(C$7,GRID!$A$4:$A$15,0),MATCH(1,($U$2=GRID!$B$1:$U$1)*(КАЛЕНДАРЬ!F27=GRID!$B$3:$U$3),0))*(1-GRID!$H$34))</f>
        <v>30200.000000000004</v>
      </c>
      <c r="D32" s="8" cm="1">
        <f t="array" ref="D32">IF($I$2="Открытый тариф",INDEX(GRID!$B$18:$U$29,MATCH(C$7,GRID!$A$18:$A$29,0),MATCH(1,($U$2=GRID!$B$1:$U$1)*(КАЛЕНДАРЬ!F27=GRID!$B$3:$U$3),0)),
INDEX(GRID!$B$18:$U$29,MATCH(C$7,GRID!$A$18:$A$29,0),MATCH(1,($U$2=GRID!$B$1:$U$1)*(КАЛЕНДАРЬ!F27=GRID!$B$3:$U$3),0))*(1-GRID!$H$34))</f>
        <v>35200</v>
      </c>
      <c r="E32" s="8" cm="1">
        <f t="array" ref="E32">IF($I$2="Открытый тариф",INDEX(GRID!$B$4:$U$15,MATCH(E$7,GRID!$A$4:$A$15,0),MATCH(1,($U$2=GRID!$B$1:$U$1)*(КАЛЕНДАРЬ!F27=GRID!$B$3:$U$3),0)),
INDEX(GRID!$B$4:$U$15,MATCH(E$7,GRID!$A$4:$A$15,0),MATCH(1,($U$2=GRID!$B$1:$U$1)*(КАЛЕНДАРЬ!F27=GRID!$B$3:$U$3),0))*(1-GRID!$H$34))</f>
        <v>36300</v>
      </c>
      <c r="F32" s="8" cm="1">
        <f t="array" ref="F32">IF($I$2="Открытый тариф",INDEX(GRID!$B$18:$U$29,MATCH(E$7,GRID!$A$18:$A$29,0),MATCH(1,($U$2=GRID!$B$1:$U$1)*(КАЛЕНДАРЬ!F27=GRID!$B$3:$U$3),0)),
INDEX(GRID!$B$18:$U$29,MATCH(E$7,GRID!$A$18:$A$29,0),MATCH(1,($U$2=GRID!$B$1:$U$1)*(КАЛЕНДАРЬ!F27=GRID!$B$3:$U$3),0))*(1-GRID!$H$34))</f>
        <v>41300</v>
      </c>
      <c r="G32" s="8" cm="1">
        <f t="array" ref="G32">IF($I$2="Открытый тариф",INDEX(GRID!$B$4:$U$15,MATCH(G$7,GRID!$A$4:$A$15,0),MATCH(1,($U$2=GRID!$B$1:$U$1)*(КАЛЕНДАРЬ!F27=GRID!$B$3:$U$3),0)),
INDEX(GRID!$B$4:$U$15,MATCH(G$7,GRID!$A$4:$A$15,0),MATCH(1,($U$2=GRID!$B$1:$U$1)*(КАЛЕНДАРЬ!F27=GRID!$B$3:$U$3),0))*(1-GRID!$H$34))</f>
        <v>42500</v>
      </c>
      <c r="H32" s="8" cm="1">
        <f t="array" ref="H32">IF($I$2="Открытый тариф",INDEX(GRID!$B$18:$U$29,MATCH(G$7,GRID!$A$18:$A$29,0),MATCH(1,($U$2=GRID!$B$1:$U$1)*(КАЛЕНДАРЬ!F27=GRID!$B$3:$U$3),0)),
INDEX(GRID!$B$18:$U$29,MATCH(G$7,GRID!$A$18:$A$29,0),MATCH(1,($U$2=GRID!$B$1:$U$1)*(КАЛЕНДАРЬ!F27=GRID!$B$3:$U$3),0))*(1-GRID!$H$34))</f>
        <v>47500</v>
      </c>
      <c r="I32" s="8" cm="1">
        <f t="array" ref="I32">IF($I$2="Открытый тариф",INDEX(GRID!$B$4:$U$15,MATCH(I$7,GRID!$A$4:$A$15,0),MATCH(1,($U$2=GRID!$B$1:$U$1)*(КАЛЕНДАРЬ!F27=GRID!$B$3:$U$3),0)),
INDEX(GRID!$B$4:$U$15,MATCH(I$7,GRID!$A$4:$A$15,0),MATCH(1,($U$2=GRID!$B$1:$U$1)*(КАЛЕНДАРЬ!F27=GRID!$B$3:$U$3),0))*(1-GRID!$H$34))</f>
        <v>47400</v>
      </c>
      <c r="J32" s="8" cm="1">
        <f t="array" ref="J32">IF($I$2="Открытый тариф",INDEX(GRID!$B$18:$U$29,MATCH(I$7,GRID!$A$18:$A$29,0),MATCH(1,($U$2=GRID!$B$1:$U$1)*(КАЛЕНДАРЬ!F27=GRID!$B$3:$U$3),0)),
INDEX(GRID!$B$18:$U$29,MATCH(I$7,GRID!$A$18:$A$29,0),MATCH(1,($U$2=GRID!$B$1:$U$1)*(КАЛЕНДАРЬ!F27=GRID!$B$3:$U$3),0))*(1-GRID!$H$34))</f>
        <v>52400</v>
      </c>
      <c r="K32" s="8" cm="1">
        <f t="array" ref="K32">IF($I$2="Открытый тариф",INDEX(GRID!$B$4:$U$15,MATCH(K$7,GRID!$A$4:$A$15,0),MATCH(1,($U$2=GRID!$B$1:$U$1)*(КАЛЕНДАРЬ!F27=GRID!$B$3:$U$3),0)),
INDEX(GRID!$B$4:$U$15,MATCH(K$7,GRID!$A$4:$A$15,0),MATCH(1,($U$2=GRID!$B$1:$U$1)*(КАЛЕНДАРЬ!F27=GRID!$B$3:$U$3),0))*(1-GRID!$H$34))</f>
        <v>53300</v>
      </c>
      <c r="L32" s="8" cm="1">
        <f t="array" ref="L32">IF($I$2="Открытый тариф",INDEX(GRID!$B$18:$U$29,MATCH(K$7,GRID!$A$18:$A$29,0),MATCH(1,($U$2=GRID!$B$1:$U$1)*(КАЛЕНДАРЬ!F27=GRID!$B$3:$U$3),0)),
INDEX(GRID!$B$18:$U$29,MATCH(K$7,GRID!$A$18:$A$29,0),MATCH(1,($U$2=GRID!$B$1:$U$1)*(КАЛЕНДАРЬ!F27=GRID!$B$3:$U$3),0))*(1-GRID!$H$34))</f>
        <v>58300</v>
      </c>
      <c r="M32" s="8" cm="1">
        <f t="array" ref="M32">IF($I$2="Открытый тариф",INDEX(GRID!$B$4:$U$15,MATCH(M$7,GRID!$A$4:$A$15,0),MATCH(1,($U$2=GRID!$B$1:$U$1)*(КАЛЕНДАРЬ!F27=GRID!$B$3:$U$3),0)),
INDEX(GRID!$B$4:$U$15,MATCH(M$7,GRID!$A$4:$A$15,0),MATCH(1,($U$2=GRID!$B$1:$U$1)*(КАЛЕНДАРЬ!F27=GRID!$B$3:$U$3),0))*(1-GRID!$H$34))</f>
        <v>74000</v>
      </c>
      <c r="N32" s="8" cm="1">
        <f t="array" ref="N32">IF($I$2="Открытый тариф",INDEX(GRID!$B$18:$U$29,MATCH(M$7,GRID!$A$18:$A$29,0),MATCH(1,($U$2=GRID!$B$1:$U$1)*(КАЛЕНДАРЬ!F27=GRID!$B$3:$U$3),0)),
INDEX(GRID!$B$18:$U$29,MATCH(M$7,GRID!$A$18:$A$29,0),MATCH(1,($U$2=GRID!$B$1:$U$1)*(КАЛЕНДАРЬ!F27=GRID!$B$3:$U$3),0))*(1-GRID!$H$34))</f>
        <v>79000</v>
      </c>
      <c r="O32" s="8" cm="1">
        <f t="array" ref="O32">IF($I$2="Открытый тариф",INDEX(GRID!$B$4:$U$15,MATCH(O$7,GRID!$A$4:$A$15,0),MATCH(1,($U$2=GRID!$B$1:$U$1)*(КАЛЕНДАРЬ!F27=GRID!$B$3:$U$3),0)),
INDEX(GRID!$B$4:$U$15,MATCH(O$7,GRID!$A$4:$A$15,0),MATCH(1,($U$2=GRID!$B$1:$U$1)*(КАЛЕНДАРЬ!F27=GRID!$B$3:$U$3),0))*(1-GRID!$H$34))</f>
        <v>108800</v>
      </c>
      <c r="P32" s="8" cm="1">
        <f t="array" ref="P32">IF($I$2="Открытый тариф",INDEX(GRID!$B$4:$U$15,MATCH(P$7,GRID!$A$4:$A$15,0),MATCH(1,($U$2=GRID!$B$1:$U$1)*(КАЛЕНДАРЬ!F27=GRID!$B$3:$U$3),0)),
INDEX(GRID!$B$4:$U$15,MATCH(P$7,GRID!$A$4:$A$15,0),MATCH(1,($U$2=GRID!$B$1:$U$1)*(КАЛЕНДАРЬ!F27=GRID!$B$3:$U$3),0))*(1-GRID!$H$34))</f>
        <v>151400</v>
      </c>
      <c r="Q32" s="8" cm="1">
        <f t="array" ref="Q32">IF($I$2="Открытый тариф",INDEX(GRID!$B$4:$U$15,MATCH(Q$7,GRID!$A$4:$A$15,0),MATCH(1,($U$2=GRID!$B$1:$U$1)*(КАЛЕНДАРЬ!F27=GRID!$B$3:$U$3),0)),
INDEX(GRID!$B$4:$U$15,MATCH(Q$7,GRID!$A$4:$A$15,0),MATCH(1,($U$2=GRID!$B$1:$U$1)*(КАЛЕНДАРЬ!F27=GRID!$B$3:$U$3),0))*(1-GRID!$H$34))</f>
        <v>177900</v>
      </c>
      <c r="R32" s="8" cm="1">
        <f t="array" ref="R32">IF($I$2="Открытый тариф",INDEX(GRID!$B$18:$U$29,MATCH(R$7,GRID!$A$18:$A$29,0),MATCH(1,($U$2=GRID!$B$1:$U$1)*(КАЛЕНДАРЬ!F27=GRID!$B$3:$U$3),0)),
INDEX(GRID!$B$18:$U$29,MATCH(R$7,GRID!$A$18:$A$29,0),MATCH(1,($U$2=GRID!$B$1:$U$1)*(КАЛЕНДАРЬ!F27=GRID!$B$3:$U$3),0))*(1-GRID!$H$34))</f>
        <v>202400</v>
      </c>
      <c r="S32" s="8" cm="1">
        <f t="array" ref="S32">IF($I$2="Открытый тариф",INDEX(GRID!$B$4:$U$15,MATCH(S$7,GRID!$A$4:$A$15,0),MATCH(1,($U$2=GRID!$B$1:$U$1)*(КАЛЕНДАРЬ!F27=GRID!$B$3:$U$3),0)),
INDEX(GRID!$B$4:$U$15,MATCH(S$7,GRID!$A$4:$A$15,0),MATCH(1,($U$2=GRID!$B$1:$U$1)*(КАЛЕНДАРЬ!F27=GRID!$B$3:$U$3),0))*(1-GRID!$H$34))</f>
        <v>507400</v>
      </c>
      <c r="T32" s="8" cm="1">
        <f t="array" ref="T32">IF($I$2="Открытый тариф",INDEX(GRID!$B$4:$U$15,MATCH(T$7,GRID!$A$4:$A$15,0),MATCH(1,($U$2=GRID!$B$1:$U$1)*(КАЛЕНДАРЬ!F27=GRID!$B$3:$U$3),0)),
INDEX(GRID!$B$4:$U$15,MATCH(T$7,GRID!$A$4:$A$15,0),MATCH(1,($U$2=GRID!$B$1:$U$1)*(КАЛЕНДАРЬ!F27=GRID!$B$3:$U$3),0))*(1-GRID!$H$34))</f>
        <v>617900</v>
      </c>
    </row>
    <row r="33" spans="1:20" hidden="1">
      <c r="A33" s="148" t="s">
        <v>13</v>
      </c>
      <c r="B33" s="149">
        <v>25</v>
      </c>
      <c r="C33" s="8" cm="1">
        <f t="array" ref="C33">IF($I$2="Открытый тариф",INDEX(GRID!$B$4:$U$15,MATCH(C$7,GRID!$A$4:$A$15,0),MATCH(1,($U$2=GRID!$B$1:$U$1)*(КАЛЕНДАРЬ!F28=GRID!$B$3:$U$3),0)),
INDEX(GRID!$B$4:$U$15,MATCH(C$7,GRID!$A$4:$A$15,0),MATCH(1,($U$2=GRID!$B$1:$U$1)*(КАЛЕНДАРЬ!F28=GRID!$B$3:$U$3),0))*(1-GRID!$H$34))</f>
        <v>30200.000000000004</v>
      </c>
      <c r="D33" s="8" cm="1">
        <f t="array" ref="D33">IF($I$2="Открытый тариф",INDEX(GRID!$B$18:$U$29,MATCH(C$7,GRID!$A$18:$A$29,0),MATCH(1,($U$2=GRID!$B$1:$U$1)*(КАЛЕНДАРЬ!F28=GRID!$B$3:$U$3),0)),
INDEX(GRID!$B$18:$U$29,MATCH(C$7,GRID!$A$18:$A$29,0),MATCH(1,($U$2=GRID!$B$1:$U$1)*(КАЛЕНДАРЬ!F28=GRID!$B$3:$U$3),0))*(1-GRID!$H$34))</f>
        <v>35200</v>
      </c>
      <c r="E33" s="8" cm="1">
        <f t="array" ref="E33">IF($I$2="Открытый тариф",INDEX(GRID!$B$4:$U$15,MATCH(E$7,GRID!$A$4:$A$15,0),MATCH(1,($U$2=GRID!$B$1:$U$1)*(КАЛЕНДАРЬ!F28=GRID!$B$3:$U$3),0)),
INDEX(GRID!$B$4:$U$15,MATCH(E$7,GRID!$A$4:$A$15,0),MATCH(1,($U$2=GRID!$B$1:$U$1)*(КАЛЕНДАРЬ!F28=GRID!$B$3:$U$3),0))*(1-GRID!$H$34))</f>
        <v>36300</v>
      </c>
      <c r="F33" s="8" cm="1">
        <f t="array" ref="F33">IF($I$2="Открытый тариф",INDEX(GRID!$B$18:$U$29,MATCH(E$7,GRID!$A$18:$A$29,0),MATCH(1,($U$2=GRID!$B$1:$U$1)*(КАЛЕНДАРЬ!F28=GRID!$B$3:$U$3),0)),
INDEX(GRID!$B$18:$U$29,MATCH(E$7,GRID!$A$18:$A$29,0),MATCH(1,($U$2=GRID!$B$1:$U$1)*(КАЛЕНДАРЬ!F28=GRID!$B$3:$U$3),0))*(1-GRID!$H$34))</f>
        <v>41300</v>
      </c>
      <c r="G33" s="8" cm="1">
        <f t="array" ref="G33">IF($I$2="Открытый тариф",INDEX(GRID!$B$4:$U$15,MATCH(G$7,GRID!$A$4:$A$15,0),MATCH(1,($U$2=GRID!$B$1:$U$1)*(КАЛЕНДАРЬ!F28=GRID!$B$3:$U$3),0)),
INDEX(GRID!$B$4:$U$15,MATCH(G$7,GRID!$A$4:$A$15,0),MATCH(1,($U$2=GRID!$B$1:$U$1)*(КАЛЕНДАРЬ!F28=GRID!$B$3:$U$3),0))*(1-GRID!$H$34))</f>
        <v>42500</v>
      </c>
      <c r="H33" s="8" cm="1">
        <f t="array" ref="H33">IF($I$2="Открытый тариф",INDEX(GRID!$B$18:$U$29,MATCH(G$7,GRID!$A$18:$A$29,0),MATCH(1,($U$2=GRID!$B$1:$U$1)*(КАЛЕНДАРЬ!F28=GRID!$B$3:$U$3),0)),
INDEX(GRID!$B$18:$U$29,MATCH(G$7,GRID!$A$18:$A$29,0),MATCH(1,($U$2=GRID!$B$1:$U$1)*(КАЛЕНДАРЬ!F28=GRID!$B$3:$U$3),0))*(1-GRID!$H$34))</f>
        <v>47500</v>
      </c>
      <c r="I33" s="8" cm="1">
        <f t="array" ref="I33">IF($I$2="Открытый тариф",INDEX(GRID!$B$4:$U$15,MATCH(I$7,GRID!$A$4:$A$15,0),MATCH(1,($U$2=GRID!$B$1:$U$1)*(КАЛЕНДАРЬ!F28=GRID!$B$3:$U$3),0)),
INDEX(GRID!$B$4:$U$15,MATCH(I$7,GRID!$A$4:$A$15,0),MATCH(1,($U$2=GRID!$B$1:$U$1)*(КАЛЕНДАРЬ!F28=GRID!$B$3:$U$3),0))*(1-GRID!$H$34))</f>
        <v>47400</v>
      </c>
      <c r="J33" s="8" cm="1">
        <f t="array" ref="J33">IF($I$2="Открытый тариф",INDEX(GRID!$B$18:$U$29,MATCH(I$7,GRID!$A$18:$A$29,0),MATCH(1,($U$2=GRID!$B$1:$U$1)*(КАЛЕНДАРЬ!F28=GRID!$B$3:$U$3),0)),
INDEX(GRID!$B$18:$U$29,MATCH(I$7,GRID!$A$18:$A$29,0),MATCH(1,($U$2=GRID!$B$1:$U$1)*(КАЛЕНДАРЬ!F28=GRID!$B$3:$U$3),0))*(1-GRID!$H$34))</f>
        <v>52400</v>
      </c>
      <c r="K33" s="8" cm="1">
        <f t="array" ref="K33">IF($I$2="Открытый тариф",INDEX(GRID!$B$4:$U$15,MATCH(K$7,GRID!$A$4:$A$15,0),MATCH(1,($U$2=GRID!$B$1:$U$1)*(КАЛЕНДАРЬ!F28=GRID!$B$3:$U$3),0)),
INDEX(GRID!$B$4:$U$15,MATCH(K$7,GRID!$A$4:$A$15,0),MATCH(1,($U$2=GRID!$B$1:$U$1)*(КАЛЕНДАРЬ!F28=GRID!$B$3:$U$3),0))*(1-GRID!$H$34))</f>
        <v>53300</v>
      </c>
      <c r="L33" s="8" cm="1">
        <f t="array" ref="L33">IF($I$2="Открытый тариф",INDEX(GRID!$B$18:$U$29,MATCH(K$7,GRID!$A$18:$A$29,0),MATCH(1,($U$2=GRID!$B$1:$U$1)*(КАЛЕНДАРЬ!F28=GRID!$B$3:$U$3),0)),
INDEX(GRID!$B$18:$U$29,MATCH(K$7,GRID!$A$18:$A$29,0),MATCH(1,($U$2=GRID!$B$1:$U$1)*(КАЛЕНДАРЬ!F28=GRID!$B$3:$U$3),0))*(1-GRID!$H$34))</f>
        <v>58300</v>
      </c>
      <c r="M33" s="8" cm="1">
        <f t="array" ref="M33">IF($I$2="Открытый тариф",INDEX(GRID!$B$4:$U$15,MATCH(M$7,GRID!$A$4:$A$15,0),MATCH(1,($U$2=GRID!$B$1:$U$1)*(КАЛЕНДАРЬ!F28=GRID!$B$3:$U$3),0)),
INDEX(GRID!$B$4:$U$15,MATCH(M$7,GRID!$A$4:$A$15,0),MATCH(1,($U$2=GRID!$B$1:$U$1)*(КАЛЕНДАРЬ!F28=GRID!$B$3:$U$3),0))*(1-GRID!$H$34))</f>
        <v>74000</v>
      </c>
      <c r="N33" s="8" cm="1">
        <f t="array" ref="N33">IF($I$2="Открытый тариф",INDEX(GRID!$B$18:$U$29,MATCH(M$7,GRID!$A$18:$A$29,0),MATCH(1,($U$2=GRID!$B$1:$U$1)*(КАЛЕНДАРЬ!F28=GRID!$B$3:$U$3),0)),
INDEX(GRID!$B$18:$U$29,MATCH(M$7,GRID!$A$18:$A$29,0),MATCH(1,($U$2=GRID!$B$1:$U$1)*(КАЛЕНДАРЬ!F28=GRID!$B$3:$U$3),0))*(1-GRID!$H$34))</f>
        <v>79000</v>
      </c>
      <c r="O33" s="8" cm="1">
        <f t="array" ref="O33">IF($I$2="Открытый тариф",INDEX(GRID!$B$4:$U$15,MATCH(O$7,GRID!$A$4:$A$15,0),MATCH(1,($U$2=GRID!$B$1:$U$1)*(КАЛЕНДАРЬ!F28=GRID!$B$3:$U$3),0)),
INDEX(GRID!$B$4:$U$15,MATCH(O$7,GRID!$A$4:$A$15,0),MATCH(1,($U$2=GRID!$B$1:$U$1)*(КАЛЕНДАРЬ!F28=GRID!$B$3:$U$3),0))*(1-GRID!$H$34))</f>
        <v>108800</v>
      </c>
      <c r="P33" s="8" cm="1">
        <f t="array" ref="P33">IF($I$2="Открытый тариф",INDEX(GRID!$B$4:$U$15,MATCH(P$7,GRID!$A$4:$A$15,0),MATCH(1,($U$2=GRID!$B$1:$U$1)*(КАЛЕНДАРЬ!F28=GRID!$B$3:$U$3),0)),
INDEX(GRID!$B$4:$U$15,MATCH(P$7,GRID!$A$4:$A$15,0),MATCH(1,($U$2=GRID!$B$1:$U$1)*(КАЛЕНДАРЬ!F28=GRID!$B$3:$U$3),0))*(1-GRID!$H$34))</f>
        <v>151400</v>
      </c>
      <c r="Q33" s="8" cm="1">
        <f t="array" ref="Q33">IF($I$2="Открытый тариф",INDEX(GRID!$B$4:$U$15,MATCH(Q$7,GRID!$A$4:$A$15,0),MATCH(1,($U$2=GRID!$B$1:$U$1)*(КАЛЕНДАРЬ!F28=GRID!$B$3:$U$3),0)),
INDEX(GRID!$B$4:$U$15,MATCH(Q$7,GRID!$A$4:$A$15,0),MATCH(1,($U$2=GRID!$B$1:$U$1)*(КАЛЕНДАРЬ!F28=GRID!$B$3:$U$3),0))*(1-GRID!$H$34))</f>
        <v>177900</v>
      </c>
      <c r="R33" s="8" cm="1">
        <f t="array" ref="R33">IF($I$2="Открытый тариф",INDEX(GRID!$B$18:$U$29,MATCH(R$7,GRID!$A$18:$A$29,0),MATCH(1,($U$2=GRID!$B$1:$U$1)*(КАЛЕНДАРЬ!F28=GRID!$B$3:$U$3),0)),
INDEX(GRID!$B$18:$U$29,MATCH(R$7,GRID!$A$18:$A$29,0),MATCH(1,($U$2=GRID!$B$1:$U$1)*(КАЛЕНДАРЬ!F28=GRID!$B$3:$U$3),0))*(1-GRID!$H$34))</f>
        <v>202400</v>
      </c>
      <c r="S33" s="8" cm="1">
        <f t="array" ref="S33">IF($I$2="Открытый тариф",INDEX(GRID!$B$4:$U$15,MATCH(S$7,GRID!$A$4:$A$15,0),MATCH(1,($U$2=GRID!$B$1:$U$1)*(КАЛЕНДАРЬ!F28=GRID!$B$3:$U$3),0)),
INDEX(GRID!$B$4:$U$15,MATCH(S$7,GRID!$A$4:$A$15,0),MATCH(1,($U$2=GRID!$B$1:$U$1)*(КАЛЕНДАРЬ!F28=GRID!$B$3:$U$3),0))*(1-GRID!$H$34))</f>
        <v>507400</v>
      </c>
      <c r="T33" s="8" cm="1">
        <f t="array" ref="T33">IF($I$2="Открытый тариф",INDEX(GRID!$B$4:$U$15,MATCH(T$7,GRID!$A$4:$A$15,0),MATCH(1,($U$2=GRID!$B$1:$U$1)*(КАЛЕНДАРЬ!F28=GRID!$B$3:$U$3),0)),
INDEX(GRID!$B$4:$U$15,MATCH(T$7,GRID!$A$4:$A$15,0),MATCH(1,($U$2=GRID!$B$1:$U$1)*(КАЛЕНДАРЬ!F28=GRID!$B$3:$U$3),0))*(1-GRID!$H$34))</f>
        <v>617900</v>
      </c>
    </row>
    <row r="34" spans="1:20" hidden="1">
      <c r="A34" s="148" t="s">
        <v>14</v>
      </c>
      <c r="B34" s="149">
        <v>26</v>
      </c>
      <c r="C34" s="8" cm="1">
        <f t="array" ref="C34">IF($I$2="Открытый тариф",INDEX(GRID!$B$4:$U$15,MATCH(C$7,GRID!$A$4:$A$15,0),MATCH(1,($U$2=GRID!$B$1:$U$1)*(КАЛЕНДАРЬ!F29=GRID!$B$3:$U$3),0)),
INDEX(GRID!$B$4:$U$15,MATCH(C$7,GRID!$A$4:$A$15,0),MATCH(1,($U$2=GRID!$B$1:$U$1)*(КАЛЕНДАРЬ!F29=GRID!$B$3:$U$3),0))*(1-GRID!$H$34))</f>
        <v>30200.000000000004</v>
      </c>
      <c r="D34" s="8" cm="1">
        <f t="array" ref="D34">IF($I$2="Открытый тариф",INDEX(GRID!$B$18:$U$29,MATCH(C$7,GRID!$A$18:$A$29,0),MATCH(1,($U$2=GRID!$B$1:$U$1)*(КАЛЕНДАРЬ!F29=GRID!$B$3:$U$3),0)),
INDEX(GRID!$B$18:$U$29,MATCH(C$7,GRID!$A$18:$A$29,0),MATCH(1,($U$2=GRID!$B$1:$U$1)*(КАЛЕНДАРЬ!F29=GRID!$B$3:$U$3),0))*(1-GRID!$H$34))</f>
        <v>35200</v>
      </c>
      <c r="E34" s="8" cm="1">
        <f t="array" ref="E34">IF($I$2="Открытый тариф",INDEX(GRID!$B$4:$U$15,MATCH(E$7,GRID!$A$4:$A$15,0),MATCH(1,($U$2=GRID!$B$1:$U$1)*(КАЛЕНДАРЬ!F29=GRID!$B$3:$U$3),0)),
INDEX(GRID!$B$4:$U$15,MATCH(E$7,GRID!$A$4:$A$15,0),MATCH(1,($U$2=GRID!$B$1:$U$1)*(КАЛЕНДАРЬ!F29=GRID!$B$3:$U$3),0))*(1-GRID!$H$34))</f>
        <v>36300</v>
      </c>
      <c r="F34" s="8" cm="1">
        <f t="array" ref="F34">IF($I$2="Открытый тариф",INDEX(GRID!$B$18:$U$29,MATCH(E$7,GRID!$A$18:$A$29,0),MATCH(1,($U$2=GRID!$B$1:$U$1)*(КАЛЕНДАРЬ!F29=GRID!$B$3:$U$3),0)),
INDEX(GRID!$B$18:$U$29,MATCH(E$7,GRID!$A$18:$A$29,0),MATCH(1,($U$2=GRID!$B$1:$U$1)*(КАЛЕНДАРЬ!F29=GRID!$B$3:$U$3),0))*(1-GRID!$H$34))</f>
        <v>41300</v>
      </c>
      <c r="G34" s="8" cm="1">
        <f t="array" ref="G34">IF($I$2="Открытый тариф",INDEX(GRID!$B$4:$U$15,MATCH(G$7,GRID!$A$4:$A$15,0),MATCH(1,($U$2=GRID!$B$1:$U$1)*(КАЛЕНДАРЬ!F29=GRID!$B$3:$U$3),0)),
INDEX(GRID!$B$4:$U$15,MATCH(G$7,GRID!$A$4:$A$15,0),MATCH(1,($U$2=GRID!$B$1:$U$1)*(КАЛЕНДАРЬ!F29=GRID!$B$3:$U$3),0))*(1-GRID!$H$34))</f>
        <v>42500</v>
      </c>
      <c r="H34" s="8" cm="1">
        <f t="array" ref="H34">IF($I$2="Открытый тариф",INDEX(GRID!$B$18:$U$29,MATCH(G$7,GRID!$A$18:$A$29,0),MATCH(1,($U$2=GRID!$B$1:$U$1)*(КАЛЕНДАРЬ!F29=GRID!$B$3:$U$3),0)),
INDEX(GRID!$B$18:$U$29,MATCH(G$7,GRID!$A$18:$A$29,0),MATCH(1,($U$2=GRID!$B$1:$U$1)*(КАЛЕНДАРЬ!F29=GRID!$B$3:$U$3),0))*(1-GRID!$H$34))</f>
        <v>47500</v>
      </c>
      <c r="I34" s="8" cm="1">
        <f t="array" ref="I34">IF($I$2="Открытый тариф",INDEX(GRID!$B$4:$U$15,MATCH(I$7,GRID!$A$4:$A$15,0),MATCH(1,($U$2=GRID!$B$1:$U$1)*(КАЛЕНДАРЬ!F29=GRID!$B$3:$U$3),0)),
INDEX(GRID!$B$4:$U$15,MATCH(I$7,GRID!$A$4:$A$15,0),MATCH(1,($U$2=GRID!$B$1:$U$1)*(КАЛЕНДАРЬ!F29=GRID!$B$3:$U$3),0))*(1-GRID!$H$34))</f>
        <v>47400</v>
      </c>
      <c r="J34" s="8" cm="1">
        <f t="array" ref="J34">IF($I$2="Открытый тариф",INDEX(GRID!$B$18:$U$29,MATCH(I$7,GRID!$A$18:$A$29,0),MATCH(1,($U$2=GRID!$B$1:$U$1)*(КАЛЕНДАРЬ!F29=GRID!$B$3:$U$3),0)),
INDEX(GRID!$B$18:$U$29,MATCH(I$7,GRID!$A$18:$A$29,0),MATCH(1,($U$2=GRID!$B$1:$U$1)*(КАЛЕНДАРЬ!F29=GRID!$B$3:$U$3),0))*(1-GRID!$H$34))</f>
        <v>52400</v>
      </c>
      <c r="K34" s="8" cm="1">
        <f t="array" ref="K34">IF($I$2="Открытый тариф",INDEX(GRID!$B$4:$U$15,MATCH(K$7,GRID!$A$4:$A$15,0),MATCH(1,($U$2=GRID!$B$1:$U$1)*(КАЛЕНДАРЬ!F29=GRID!$B$3:$U$3),0)),
INDEX(GRID!$B$4:$U$15,MATCH(K$7,GRID!$A$4:$A$15,0),MATCH(1,($U$2=GRID!$B$1:$U$1)*(КАЛЕНДАРЬ!F29=GRID!$B$3:$U$3),0))*(1-GRID!$H$34))</f>
        <v>53300</v>
      </c>
      <c r="L34" s="8" cm="1">
        <f t="array" ref="L34">IF($I$2="Открытый тариф",INDEX(GRID!$B$18:$U$29,MATCH(K$7,GRID!$A$18:$A$29,0),MATCH(1,($U$2=GRID!$B$1:$U$1)*(КАЛЕНДАРЬ!F29=GRID!$B$3:$U$3),0)),
INDEX(GRID!$B$18:$U$29,MATCH(K$7,GRID!$A$18:$A$29,0),MATCH(1,($U$2=GRID!$B$1:$U$1)*(КАЛЕНДАРЬ!F29=GRID!$B$3:$U$3),0))*(1-GRID!$H$34))</f>
        <v>58300</v>
      </c>
      <c r="M34" s="8" cm="1">
        <f t="array" ref="M34">IF($I$2="Открытый тариф",INDEX(GRID!$B$4:$U$15,MATCH(M$7,GRID!$A$4:$A$15,0),MATCH(1,($U$2=GRID!$B$1:$U$1)*(КАЛЕНДАРЬ!F29=GRID!$B$3:$U$3),0)),
INDEX(GRID!$B$4:$U$15,MATCH(M$7,GRID!$A$4:$A$15,0),MATCH(1,($U$2=GRID!$B$1:$U$1)*(КАЛЕНДАРЬ!F29=GRID!$B$3:$U$3),0))*(1-GRID!$H$34))</f>
        <v>74000</v>
      </c>
      <c r="N34" s="8" cm="1">
        <f t="array" ref="N34">IF($I$2="Открытый тариф",INDEX(GRID!$B$18:$U$29,MATCH(M$7,GRID!$A$18:$A$29,0),MATCH(1,($U$2=GRID!$B$1:$U$1)*(КАЛЕНДАРЬ!F29=GRID!$B$3:$U$3),0)),
INDEX(GRID!$B$18:$U$29,MATCH(M$7,GRID!$A$18:$A$29,0),MATCH(1,($U$2=GRID!$B$1:$U$1)*(КАЛЕНДАРЬ!F29=GRID!$B$3:$U$3),0))*(1-GRID!$H$34))</f>
        <v>79000</v>
      </c>
      <c r="O34" s="8" cm="1">
        <f t="array" ref="O34">IF($I$2="Открытый тариф",INDEX(GRID!$B$4:$U$15,MATCH(O$7,GRID!$A$4:$A$15,0),MATCH(1,($U$2=GRID!$B$1:$U$1)*(КАЛЕНДАРЬ!F29=GRID!$B$3:$U$3),0)),
INDEX(GRID!$B$4:$U$15,MATCH(O$7,GRID!$A$4:$A$15,0),MATCH(1,($U$2=GRID!$B$1:$U$1)*(КАЛЕНДАРЬ!F29=GRID!$B$3:$U$3),0))*(1-GRID!$H$34))</f>
        <v>108800</v>
      </c>
      <c r="P34" s="8" cm="1">
        <f t="array" ref="P34">IF($I$2="Открытый тариф",INDEX(GRID!$B$4:$U$15,MATCH(P$7,GRID!$A$4:$A$15,0),MATCH(1,($U$2=GRID!$B$1:$U$1)*(КАЛЕНДАРЬ!F29=GRID!$B$3:$U$3),0)),
INDEX(GRID!$B$4:$U$15,MATCH(P$7,GRID!$A$4:$A$15,0),MATCH(1,($U$2=GRID!$B$1:$U$1)*(КАЛЕНДАРЬ!F29=GRID!$B$3:$U$3),0))*(1-GRID!$H$34))</f>
        <v>151400</v>
      </c>
      <c r="Q34" s="8" cm="1">
        <f t="array" ref="Q34">IF($I$2="Открытый тариф",INDEX(GRID!$B$4:$U$15,MATCH(Q$7,GRID!$A$4:$A$15,0),MATCH(1,($U$2=GRID!$B$1:$U$1)*(КАЛЕНДАРЬ!F29=GRID!$B$3:$U$3),0)),
INDEX(GRID!$B$4:$U$15,MATCH(Q$7,GRID!$A$4:$A$15,0),MATCH(1,($U$2=GRID!$B$1:$U$1)*(КАЛЕНДАРЬ!F29=GRID!$B$3:$U$3),0))*(1-GRID!$H$34))</f>
        <v>177900</v>
      </c>
      <c r="R34" s="8" cm="1">
        <f t="array" ref="R34">IF($I$2="Открытый тариф",INDEX(GRID!$B$18:$U$29,MATCH(R$7,GRID!$A$18:$A$29,0),MATCH(1,($U$2=GRID!$B$1:$U$1)*(КАЛЕНДАРЬ!F29=GRID!$B$3:$U$3),0)),
INDEX(GRID!$B$18:$U$29,MATCH(R$7,GRID!$A$18:$A$29,0),MATCH(1,($U$2=GRID!$B$1:$U$1)*(КАЛЕНДАРЬ!F29=GRID!$B$3:$U$3),0))*(1-GRID!$H$34))</f>
        <v>202400</v>
      </c>
      <c r="S34" s="8" cm="1">
        <f t="array" ref="S34">IF($I$2="Открытый тариф",INDEX(GRID!$B$4:$U$15,MATCH(S$7,GRID!$A$4:$A$15,0),MATCH(1,($U$2=GRID!$B$1:$U$1)*(КАЛЕНДАРЬ!F29=GRID!$B$3:$U$3),0)),
INDEX(GRID!$B$4:$U$15,MATCH(S$7,GRID!$A$4:$A$15,0),MATCH(1,($U$2=GRID!$B$1:$U$1)*(КАЛЕНДАРЬ!F29=GRID!$B$3:$U$3),0))*(1-GRID!$H$34))</f>
        <v>507400</v>
      </c>
      <c r="T34" s="8" cm="1">
        <f t="array" ref="T34">IF($I$2="Открытый тариф",INDEX(GRID!$B$4:$U$15,MATCH(T$7,GRID!$A$4:$A$15,0),MATCH(1,($U$2=GRID!$B$1:$U$1)*(КАЛЕНДАРЬ!F29=GRID!$B$3:$U$3),0)),
INDEX(GRID!$B$4:$U$15,MATCH(T$7,GRID!$A$4:$A$15,0),MATCH(1,($U$2=GRID!$B$1:$U$1)*(КАЛЕНДАРЬ!F29=GRID!$B$3:$U$3),0))*(1-GRID!$H$34))</f>
        <v>617900</v>
      </c>
    </row>
    <row r="35" spans="1:20" hidden="1">
      <c r="A35" s="148" t="s">
        <v>15</v>
      </c>
      <c r="B35" s="149">
        <v>27</v>
      </c>
      <c r="C35" s="8" cm="1">
        <f t="array" ref="C35">IF($I$2="Открытый тариф",INDEX(GRID!$B$4:$U$15,MATCH(C$7,GRID!$A$4:$A$15,0),MATCH(1,($U$2=GRID!$B$1:$U$1)*(КАЛЕНДАРЬ!F30=GRID!$B$3:$U$3),0)),
INDEX(GRID!$B$4:$U$15,MATCH(C$7,GRID!$A$4:$A$15,0),MATCH(1,($U$2=GRID!$B$1:$U$1)*(КАЛЕНДАРЬ!F30=GRID!$B$3:$U$3),0))*(1-GRID!$H$34))</f>
        <v>30200.000000000004</v>
      </c>
      <c r="D35" s="8" cm="1">
        <f t="array" ref="D35">IF($I$2="Открытый тариф",INDEX(GRID!$B$18:$U$29,MATCH(C$7,GRID!$A$18:$A$29,0),MATCH(1,($U$2=GRID!$B$1:$U$1)*(КАЛЕНДАРЬ!F30=GRID!$B$3:$U$3),0)),
INDEX(GRID!$B$18:$U$29,MATCH(C$7,GRID!$A$18:$A$29,0),MATCH(1,($U$2=GRID!$B$1:$U$1)*(КАЛЕНДАРЬ!F30=GRID!$B$3:$U$3),0))*(1-GRID!$H$34))</f>
        <v>35200</v>
      </c>
      <c r="E35" s="8" cm="1">
        <f t="array" ref="E35">IF($I$2="Открытый тариф",INDEX(GRID!$B$4:$U$15,MATCH(E$7,GRID!$A$4:$A$15,0),MATCH(1,($U$2=GRID!$B$1:$U$1)*(КАЛЕНДАРЬ!F30=GRID!$B$3:$U$3),0)),
INDEX(GRID!$B$4:$U$15,MATCH(E$7,GRID!$A$4:$A$15,0),MATCH(1,($U$2=GRID!$B$1:$U$1)*(КАЛЕНДАРЬ!F30=GRID!$B$3:$U$3),0))*(1-GRID!$H$34))</f>
        <v>36300</v>
      </c>
      <c r="F35" s="8" cm="1">
        <f t="array" ref="F35">IF($I$2="Открытый тариф",INDEX(GRID!$B$18:$U$29,MATCH(E$7,GRID!$A$18:$A$29,0),MATCH(1,($U$2=GRID!$B$1:$U$1)*(КАЛЕНДАРЬ!F30=GRID!$B$3:$U$3),0)),
INDEX(GRID!$B$18:$U$29,MATCH(E$7,GRID!$A$18:$A$29,0),MATCH(1,($U$2=GRID!$B$1:$U$1)*(КАЛЕНДАРЬ!F30=GRID!$B$3:$U$3),0))*(1-GRID!$H$34))</f>
        <v>41300</v>
      </c>
      <c r="G35" s="8" cm="1">
        <f t="array" ref="G35">IF($I$2="Открытый тариф",INDEX(GRID!$B$4:$U$15,MATCH(G$7,GRID!$A$4:$A$15,0),MATCH(1,($U$2=GRID!$B$1:$U$1)*(КАЛЕНДАРЬ!F30=GRID!$B$3:$U$3),0)),
INDEX(GRID!$B$4:$U$15,MATCH(G$7,GRID!$A$4:$A$15,0),MATCH(1,($U$2=GRID!$B$1:$U$1)*(КАЛЕНДАРЬ!F30=GRID!$B$3:$U$3),0))*(1-GRID!$H$34))</f>
        <v>42500</v>
      </c>
      <c r="H35" s="8" cm="1">
        <f t="array" ref="H35">IF($I$2="Открытый тариф",INDEX(GRID!$B$18:$U$29,MATCH(G$7,GRID!$A$18:$A$29,0),MATCH(1,($U$2=GRID!$B$1:$U$1)*(КАЛЕНДАРЬ!F30=GRID!$B$3:$U$3),0)),
INDEX(GRID!$B$18:$U$29,MATCH(G$7,GRID!$A$18:$A$29,0),MATCH(1,($U$2=GRID!$B$1:$U$1)*(КАЛЕНДАРЬ!F30=GRID!$B$3:$U$3),0))*(1-GRID!$H$34))</f>
        <v>47500</v>
      </c>
      <c r="I35" s="8" cm="1">
        <f t="array" ref="I35">IF($I$2="Открытый тариф",INDEX(GRID!$B$4:$U$15,MATCH(I$7,GRID!$A$4:$A$15,0),MATCH(1,($U$2=GRID!$B$1:$U$1)*(КАЛЕНДАРЬ!F30=GRID!$B$3:$U$3),0)),
INDEX(GRID!$B$4:$U$15,MATCH(I$7,GRID!$A$4:$A$15,0),MATCH(1,($U$2=GRID!$B$1:$U$1)*(КАЛЕНДАРЬ!F30=GRID!$B$3:$U$3),0))*(1-GRID!$H$34))</f>
        <v>47400</v>
      </c>
      <c r="J35" s="8" cm="1">
        <f t="array" ref="J35">IF($I$2="Открытый тариф",INDEX(GRID!$B$18:$U$29,MATCH(I$7,GRID!$A$18:$A$29,0),MATCH(1,($U$2=GRID!$B$1:$U$1)*(КАЛЕНДАРЬ!F30=GRID!$B$3:$U$3),0)),
INDEX(GRID!$B$18:$U$29,MATCH(I$7,GRID!$A$18:$A$29,0),MATCH(1,($U$2=GRID!$B$1:$U$1)*(КАЛЕНДАРЬ!F30=GRID!$B$3:$U$3),0))*(1-GRID!$H$34))</f>
        <v>52400</v>
      </c>
      <c r="K35" s="8" cm="1">
        <f t="array" ref="K35">IF($I$2="Открытый тариф",INDEX(GRID!$B$4:$U$15,MATCH(K$7,GRID!$A$4:$A$15,0),MATCH(1,($U$2=GRID!$B$1:$U$1)*(КАЛЕНДАРЬ!F30=GRID!$B$3:$U$3),0)),
INDEX(GRID!$B$4:$U$15,MATCH(K$7,GRID!$A$4:$A$15,0),MATCH(1,($U$2=GRID!$B$1:$U$1)*(КАЛЕНДАРЬ!F30=GRID!$B$3:$U$3),0))*(1-GRID!$H$34))</f>
        <v>53300</v>
      </c>
      <c r="L35" s="8" cm="1">
        <f t="array" ref="L35">IF($I$2="Открытый тариф",INDEX(GRID!$B$18:$U$29,MATCH(K$7,GRID!$A$18:$A$29,0),MATCH(1,($U$2=GRID!$B$1:$U$1)*(КАЛЕНДАРЬ!F30=GRID!$B$3:$U$3),0)),
INDEX(GRID!$B$18:$U$29,MATCH(K$7,GRID!$A$18:$A$29,0),MATCH(1,($U$2=GRID!$B$1:$U$1)*(КАЛЕНДАРЬ!F30=GRID!$B$3:$U$3),0))*(1-GRID!$H$34))</f>
        <v>58300</v>
      </c>
      <c r="M35" s="8" cm="1">
        <f t="array" ref="M35">IF($I$2="Открытый тариф",INDEX(GRID!$B$4:$U$15,MATCH(M$7,GRID!$A$4:$A$15,0),MATCH(1,($U$2=GRID!$B$1:$U$1)*(КАЛЕНДАРЬ!F30=GRID!$B$3:$U$3),0)),
INDEX(GRID!$B$4:$U$15,MATCH(M$7,GRID!$A$4:$A$15,0),MATCH(1,($U$2=GRID!$B$1:$U$1)*(КАЛЕНДАРЬ!F30=GRID!$B$3:$U$3),0))*(1-GRID!$H$34))</f>
        <v>74000</v>
      </c>
      <c r="N35" s="8" cm="1">
        <f t="array" ref="N35">IF($I$2="Открытый тариф",INDEX(GRID!$B$18:$U$29,MATCH(M$7,GRID!$A$18:$A$29,0),MATCH(1,($U$2=GRID!$B$1:$U$1)*(КАЛЕНДАРЬ!F30=GRID!$B$3:$U$3),0)),
INDEX(GRID!$B$18:$U$29,MATCH(M$7,GRID!$A$18:$A$29,0),MATCH(1,($U$2=GRID!$B$1:$U$1)*(КАЛЕНДАРЬ!F30=GRID!$B$3:$U$3),0))*(1-GRID!$H$34))</f>
        <v>79000</v>
      </c>
      <c r="O35" s="8" cm="1">
        <f t="array" ref="O35">IF($I$2="Открытый тариф",INDEX(GRID!$B$4:$U$15,MATCH(O$7,GRID!$A$4:$A$15,0),MATCH(1,($U$2=GRID!$B$1:$U$1)*(КАЛЕНДАРЬ!F30=GRID!$B$3:$U$3),0)),
INDEX(GRID!$B$4:$U$15,MATCH(O$7,GRID!$A$4:$A$15,0),MATCH(1,($U$2=GRID!$B$1:$U$1)*(КАЛЕНДАРЬ!F30=GRID!$B$3:$U$3),0))*(1-GRID!$H$34))</f>
        <v>108800</v>
      </c>
      <c r="P35" s="8" cm="1">
        <f t="array" ref="P35">IF($I$2="Открытый тариф",INDEX(GRID!$B$4:$U$15,MATCH(P$7,GRID!$A$4:$A$15,0),MATCH(1,($U$2=GRID!$B$1:$U$1)*(КАЛЕНДАРЬ!F30=GRID!$B$3:$U$3),0)),
INDEX(GRID!$B$4:$U$15,MATCH(P$7,GRID!$A$4:$A$15,0),MATCH(1,($U$2=GRID!$B$1:$U$1)*(КАЛЕНДАРЬ!F30=GRID!$B$3:$U$3),0))*(1-GRID!$H$34))</f>
        <v>151400</v>
      </c>
      <c r="Q35" s="8" cm="1">
        <f t="array" ref="Q35">IF($I$2="Открытый тариф",INDEX(GRID!$B$4:$U$15,MATCH(Q$7,GRID!$A$4:$A$15,0),MATCH(1,($U$2=GRID!$B$1:$U$1)*(КАЛЕНДАРЬ!F30=GRID!$B$3:$U$3),0)),
INDEX(GRID!$B$4:$U$15,MATCH(Q$7,GRID!$A$4:$A$15,0),MATCH(1,($U$2=GRID!$B$1:$U$1)*(КАЛЕНДАРЬ!F30=GRID!$B$3:$U$3),0))*(1-GRID!$H$34))</f>
        <v>177900</v>
      </c>
      <c r="R35" s="8" cm="1">
        <f t="array" ref="R35">IF($I$2="Открытый тариф",INDEX(GRID!$B$18:$U$29,MATCH(R$7,GRID!$A$18:$A$29,0),MATCH(1,($U$2=GRID!$B$1:$U$1)*(КАЛЕНДАРЬ!F30=GRID!$B$3:$U$3),0)),
INDEX(GRID!$B$18:$U$29,MATCH(R$7,GRID!$A$18:$A$29,0),MATCH(1,($U$2=GRID!$B$1:$U$1)*(КАЛЕНДАРЬ!F30=GRID!$B$3:$U$3),0))*(1-GRID!$H$34))</f>
        <v>202400</v>
      </c>
      <c r="S35" s="8" cm="1">
        <f t="array" ref="S35">IF($I$2="Открытый тариф",INDEX(GRID!$B$4:$U$15,MATCH(S$7,GRID!$A$4:$A$15,0),MATCH(1,($U$2=GRID!$B$1:$U$1)*(КАЛЕНДАРЬ!F30=GRID!$B$3:$U$3),0)),
INDEX(GRID!$B$4:$U$15,MATCH(S$7,GRID!$A$4:$A$15,0),MATCH(1,($U$2=GRID!$B$1:$U$1)*(КАЛЕНДАРЬ!F30=GRID!$B$3:$U$3),0))*(1-GRID!$H$34))</f>
        <v>507400</v>
      </c>
      <c r="T35" s="8" cm="1">
        <f t="array" ref="T35">IF($I$2="Открытый тариф",INDEX(GRID!$B$4:$U$15,MATCH(T$7,GRID!$A$4:$A$15,0),MATCH(1,($U$2=GRID!$B$1:$U$1)*(КАЛЕНДАРЬ!F30=GRID!$B$3:$U$3),0)),
INDEX(GRID!$B$4:$U$15,MATCH(T$7,GRID!$A$4:$A$15,0),MATCH(1,($U$2=GRID!$B$1:$U$1)*(КАЛЕНДАРЬ!F30=GRID!$B$3:$U$3),0))*(1-GRID!$H$34))</f>
        <v>617900</v>
      </c>
    </row>
    <row r="36" spans="1:20" hidden="1">
      <c r="A36" s="148" t="s">
        <v>16</v>
      </c>
      <c r="B36" s="149">
        <v>28</v>
      </c>
      <c r="C36" s="8" cm="1">
        <f t="array" ref="C36">IF($I$2="Открытый тариф",INDEX(GRID!$B$4:$U$15,MATCH(C$7,GRID!$A$4:$A$15,0),MATCH(1,($U$2=GRID!$B$1:$U$1)*(КАЛЕНДАРЬ!F31=GRID!$B$3:$U$3),0)),
INDEX(GRID!$B$4:$U$15,MATCH(C$7,GRID!$A$4:$A$15,0),MATCH(1,($U$2=GRID!$B$1:$U$1)*(КАЛЕНДАРЬ!F31=GRID!$B$3:$U$3),0))*(1-GRID!$H$34))</f>
        <v>30200.000000000004</v>
      </c>
      <c r="D36" s="8" cm="1">
        <f t="array" ref="D36">IF($I$2="Открытый тариф",INDEX(GRID!$B$18:$U$29,MATCH(C$7,GRID!$A$18:$A$29,0),MATCH(1,($U$2=GRID!$B$1:$U$1)*(КАЛЕНДАРЬ!F31=GRID!$B$3:$U$3),0)),
INDEX(GRID!$B$18:$U$29,MATCH(C$7,GRID!$A$18:$A$29,0),MATCH(1,($U$2=GRID!$B$1:$U$1)*(КАЛЕНДАРЬ!F31=GRID!$B$3:$U$3),0))*(1-GRID!$H$34))</f>
        <v>35200</v>
      </c>
      <c r="E36" s="8" cm="1">
        <f t="array" ref="E36">IF($I$2="Открытый тариф",INDEX(GRID!$B$4:$U$15,MATCH(E$7,GRID!$A$4:$A$15,0),MATCH(1,($U$2=GRID!$B$1:$U$1)*(КАЛЕНДАРЬ!F31=GRID!$B$3:$U$3),0)),
INDEX(GRID!$B$4:$U$15,MATCH(E$7,GRID!$A$4:$A$15,0),MATCH(1,($U$2=GRID!$B$1:$U$1)*(КАЛЕНДАРЬ!F31=GRID!$B$3:$U$3),0))*(1-GRID!$H$34))</f>
        <v>36300</v>
      </c>
      <c r="F36" s="8" cm="1">
        <f t="array" ref="F36">IF($I$2="Открытый тариф",INDEX(GRID!$B$18:$U$29,MATCH(E$7,GRID!$A$18:$A$29,0),MATCH(1,($U$2=GRID!$B$1:$U$1)*(КАЛЕНДАРЬ!F31=GRID!$B$3:$U$3),0)),
INDEX(GRID!$B$18:$U$29,MATCH(E$7,GRID!$A$18:$A$29,0),MATCH(1,($U$2=GRID!$B$1:$U$1)*(КАЛЕНДАРЬ!F31=GRID!$B$3:$U$3),0))*(1-GRID!$H$34))</f>
        <v>41300</v>
      </c>
      <c r="G36" s="8" cm="1">
        <f t="array" ref="G36">IF($I$2="Открытый тариф",INDEX(GRID!$B$4:$U$15,MATCH(G$7,GRID!$A$4:$A$15,0),MATCH(1,($U$2=GRID!$B$1:$U$1)*(КАЛЕНДАРЬ!F31=GRID!$B$3:$U$3),0)),
INDEX(GRID!$B$4:$U$15,MATCH(G$7,GRID!$A$4:$A$15,0),MATCH(1,($U$2=GRID!$B$1:$U$1)*(КАЛЕНДАРЬ!F31=GRID!$B$3:$U$3),0))*(1-GRID!$H$34))</f>
        <v>42500</v>
      </c>
      <c r="H36" s="8" cm="1">
        <f t="array" ref="H36">IF($I$2="Открытый тариф",INDEX(GRID!$B$18:$U$29,MATCH(G$7,GRID!$A$18:$A$29,0),MATCH(1,($U$2=GRID!$B$1:$U$1)*(КАЛЕНДАРЬ!F31=GRID!$B$3:$U$3),0)),
INDEX(GRID!$B$18:$U$29,MATCH(G$7,GRID!$A$18:$A$29,0),MATCH(1,($U$2=GRID!$B$1:$U$1)*(КАЛЕНДАРЬ!F31=GRID!$B$3:$U$3),0))*(1-GRID!$H$34))</f>
        <v>47500</v>
      </c>
      <c r="I36" s="8" cm="1">
        <f t="array" ref="I36">IF($I$2="Открытый тариф",INDEX(GRID!$B$4:$U$15,MATCH(I$7,GRID!$A$4:$A$15,0),MATCH(1,($U$2=GRID!$B$1:$U$1)*(КАЛЕНДАРЬ!F31=GRID!$B$3:$U$3),0)),
INDEX(GRID!$B$4:$U$15,MATCH(I$7,GRID!$A$4:$A$15,0),MATCH(1,($U$2=GRID!$B$1:$U$1)*(КАЛЕНДАРЬ!F31=GRID!$B$3:$U$3),0))*(1-GRID!$H$34))</f>
        <v>47400</v>
      </c>
      <c r="J36" s="8" cm="1">
        <f t="array" ref="J36">IF($I$2="Открытый тариф",INDEX(GRID!$B$18:$U$29,MATCH(I$7,GRID!$A$18:$A$29,0),MATCH(1,($U$2=GRID!$B$1:$U$1)*(КАЛЕНДАРЬ!F31=GRID!$B$3:$U$3),0)),
INDEX(GRID!$B$18:$U$29,MATCH(I$7,GRID!$A$18:$A$29,0),MATCH(1,($U$2=GRID!$B$1:$U$1)*(КАЛЕНДАРЬ!F31=GRID!$B$3:$U$3),0))*(1-GRID!$H$34))</f>
        <v>52400</v>
      </c>
      <c r="K36" s="8" cm="1">
        <f t="array" ref="K36">IF($I$2="Открытый тариф",INDEX(GRID!$B$4:$U$15,MATCH(K$7,GRID!$A$4:$A$15,0),MATCH(1,($U$2=GRID!$B$1:$U$1)*(КАЛЕНДАРЬ!F31=GRID!$B$3:$U$3),0)),
INDEX(GRID!$B$4:$U$15,MATCH(K$7,GRID!$A$4:$A$15,0),MATCH(1,($U$2=GRID!$B$1:$U$1)*(КАЛЕНДАРЬ!F31=GRID!$B$3:$U$3),0))*(1-GRID!$H$34))</f>
        <v>53300</v>
      </c>
      <c r="L36" s="8" cm="1">
        <f t="array" ref="L36">IF($I$2="Открытый тариф",INDEX(GRID!$B$18:$U$29,MATCH(K$7,GRID!$A$18:$A$29,0),MATCH(1,($U$2=GRID!$B$1:$U$1)*(КАЛЕНДАРЬ!F31=GRID!$B$3:$U$3),0)),
INDEX(GRID!$B$18:$U$29,MATCH(K$7,GRID!$A$18:$A$29,0),MATCH(1,($U$2=GRID!$B$1:$U$1)*(КАЛЕНДАРЬ!F31=GRID!$B$3:$U$3),0))*(1-GRID!$H$34))</f>
        <v>58300</v>
      </c>
      <c r="M36" s="8" cm="1">
        <f t="array" ref="M36">IF($I$2="Открытый тариф",INDEX(GRID!$B$4:$U$15,MATCH(M$7,GRID!$A$4:$A$15,0),MATCH(1,($U$2=GRID!$B$1:$U$1)*(КАЛЕНДАРЬ!F31=GRID!$B$3:$U$3),0)),
INDEX(GRID!$B$4:$U$15,MATCH(M$7,GRID!$A$4:$A$15,0),MATCH(1,($U$2=GRID!$B$1:$U$1)*(КАЛЕНДАРЬ!F31=GRID!$B$3:$U$3),0))*(1-GRID!$H$34))</f>
        <v>74000</v>
      </c>
      <c r="N36" s="8" cm="1">
        <f t="array" ref="N36">IF($I$2="Открытый тариф",INDEX(GRID!$B$18:$U$29,MATCH(M$7,GRID!$A$18:$A$29,0),MATCH(1,($U$2=GRID!$B$1:$U$1)*(КАЛЕНДАРЬ!F31=GRID!$B$3:$U$3),0)),
INDEX(GRID!$B$18:$U$29,MATCH(M$7,GRID!$A$18:$A$29,0),MATCH(1,($U$2=GRID!$B$1:$U$1)*(КАЛЕНДАРЬ!F31=GRID!$B$3:$U$3),0))*(1-GRID!$H$34))</f>
        <v>79000</v>
      </c>
      <c r="O36" s="8" cm="1">
        <f t="array" ref="O36">IF($I$2="Открытый тариф",INDEX(GRID!$B$4:$U$15,MATCH(O$7,GRID!$A$4:$A$15,0),MATCH(1,($U$2=GRID!$B$1:$U$1)*(КАЛЕНДАРЬ!F31=GRID!$B$3:$U$3),0)),
INDEX(GRID!$B$4:$U$15,MATCH(O$7,GRID!$A$4:$A$15,0),MATCH(1,($U$2=GRID!$B$1:$U$1)*(КАЛЕНДАРЬ!F31=GRID!$B$3:$U$3),0))*(1-GRID!$H$34))</f>
        <v>108800</v>
      </c>
      <c r="P36" s="8" cm="1">
        <f t="array" ref="P36">IF($I$2="Открытый тариф",INDEX(GRID!$B$4:$U$15,MATCH(P$7,GRID!$A$4:$A$15,0),MATCH(1,($U$2=GRID!$B$1:$U$1)*(КАЛЕНДАРЬ!F31=GRID!$B$3:$U$3),0)),
INDEX(GRID!$B$4:$U$15,MATCH(P$7,GRID!$A$4:$A$15,0),MATCH(1,($U$2=GRID!$B$1:$U$1)*(КАЛЕНДАРЬ!F31=GRID!$B$3:$U$3),0))*(1-GRID!$H$34))</f>
        <v>151400</v>
      </c>
      <c r="Q36" s="8" cm="1">
        <f t="array" ref="Q36">IF($I$2="Открытый тариф",INDEX(GRID!$B$4:$U$15,MATCH(Q$7,GRID!$A$4:$A$15,0),MATCH(1,($U$2=GRID!$B$1:$U$1)*(КАЛЕНДАРЬ!F31=GRID!$B$3:$U$3),0)),
INDEX(GRID!$B$4:$U$15,MATCH(Q$7,GRID!$A$4:$A$15,0),MATCH(1,($U$2=GRID!$B$1:$U$1)*(КАЛЕНДАРЬ!F31=GRID!$B$3:$U$3),0))*(1-GRID!$H$34))</f>
        <v>177900</v>
      </c>
      <c r="R36" s="8" cm="1">
        <f t="array" ref="R36">IF($I$2="Открытый тариф",INDEX(GRID!$B$18:$U$29,MATCH(R$7,GRID!$A$18:$A$29,0),MATCH(1,($U$2=GRID!$B$1:$U$1)*(КАЛЕНДАРЬ!F31=GRID!$B$3:$U$3),0)),
INDEX(GRID!$B$18:$U$29,MATCH(R$7,GRID!$A$18:$A$29,0),MATCH(1,($U$2=GRID!$B$1:$U$1)*(КАЛЕНДАРЬ!F31=GRID!$B$3:$U$3),0))*(1-GRID!$H$34))</f>
        <v>202400</v>
      </c>
      <c r="S36" s="8" cm="1">
        <f t="array" ref="S36">IF($I$2="Открытый тариф",INDEX(GRID!$B$4:$U$15,MATCH(S$7,GRID!$A$4:$A$15,0),MATCH(1,($U$2=GRID!$B$1:$U$1)*(КАЛЕНДАРЬ!F31=GRID!$B$3:$U$3),0)),
INDEX(GRID!$B$4:$U$15,MATCH(S$7,GRID!$A$4:$A$15,0),MATCH(1,($U$2=GRID!$B$1:$U$1)*(КАЛЕНДАРЬ!F31=GRID!$B$3:$U$3),0))*(1-GRID!$H$34))</f>
        <v>507400</v>
      </c>
      <c r="T36" s="8" cm="1">
        <f t="array" ref="T36">IF($I$2="Открытый тариф",INDEX(GRID!$B$4:$U$15,MATCH(T$7,GRID!$A$4:$A$15,0),MATCH(1,($U$2=GRID!$B$1:$U$1)*(КАЛЕНДАРЬ!F31=GRID!$B$3:$U$3),0)),
INDEX(GRID!$B$4:$U$15,MATCH(T$7,GRID!$A$4:$A$15,0),MATCH(1,($U$2=GRID!$B$1:$U$1)*(КАЛЕНДАРЬ!F31=GRID!$B$3:$U$3),0))*(1-GRID!$H$34))</f>
        <v>617900</v>
      </c>
    </row>
    <row r="37" spans="1:20" hidden="1">
      <c r="I37" s="6"/>
      <c r="M37" s="6"/>
      <c r="O37" s="6"/>
    </row>
    <row r="38" spans="1:20" s="9" customFormat="1" ht="17.25" hidden="1" customHeight="1">
      <c r="A3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</row>
    <row r="39" spans="1:20" hidden="1">
      <c r="A39" s="172" t="s">
        <v>102</v>
      </c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</row>
    <row r="40" spans="1:20" ht="56.25" hidden="1" customHeight="1">
      <c r="A40" s="174" t="s">
        <v>8</v>
      </c>
      <c r="B40" s="175"/>
      <c r="C40" s="178" t="s">
        <v>101</v>
      </c>
      <c r="D40" s="179"/>
      <c r="E40" s="164" t="s">
        <v>93</v>
      </c>
      <c r="F40" s="165"/>
      <c r="G40" s="166" t="s">
        <v>94</v>
      </c>
      <c r="H40" s="166"/>
      <c r="I40" s="167" t="s">
        <v>95</v>
      </c>
      <c r="J40" s="168"/>
      <c r="K40" s="169" t="s">
        <v>96</v>
      </c>
      <c r="L40" s="169"/>
      <c r="M40" s="170" t="s">
        <v>97</v>
      </c>
      <c r="N40" s="170"/>
      <c r="O40" s="21" t="s">
        <v>71</v>
      </c>
      <c r="P40" s="22" t="s">
        <v>72</v>
      </c>
      <c r="Q40" s="23" t="s">
        <v>73</v>
      </c>
      <c r="R40" s="24" t="s">
        <v>74</v>
      </c>
      <c r="S40" s="25" t="s">
        <v>75</v>
      </c>
      <c r="T40" s="26" t="s">
        <v>76</v>
      </c>
    </row>
    <row r="41" spans="1:20" hidden="1">
      <c r="A41" s="176"/>
      <c r="B41" s="177"/>
      <c r="C41" s="55" t="s">
        <v>9</v>
      </c>
      <c r="D41" s="55" t="s">
        <v>10</v>
      </c>
      <c r="E41" s="55" t="s">
        <v>9</v>
      </c>
      <c r="F41" s="55" t="s">
        <v>10</v>
      </c>
      <c r="G41" s="55" t="s">
        <v>9</v>
      </c>
      <c r="H41" s="55" t="s">
        <v>10</v>
      </c>
      <c r="I41" s="55" t="s">
        <v>9</v>
      </c>
      <c r="J41" s="55" t="s">
        <v>10</v>
      </c>
      <c r="K41" s="55" t="s">
        <v>9</v>
      </c>
      <c r="L41" s="55" t="s">
        <v>10</v>
      </c>
      <c r="M41" s="55" t="s">
        <v>9</v>
      </c>
      <c r="N41" s="55" t="s">
        <v>10</v>
      </c>
      <c r="O41" s="55" t="s">
        <v>99</v>
      </c>
      <c r="P41" s="55" t="s">
        <v>100</v>
      </c>
      <c r="Q41" s="55" t="s">
        <v>100</v>
      </c>
      <c r="R41" s="55" t="s">
        <v>118</v>
      </c>
      <c r="S41" s="55" t="s">
        <v>118</v>
      </c>
      <c r="T41" s="55" t="s">
        <v>118</v>
      </c>
    </row>
    <row r="42" spans="1:20" hidden="1">
      <c r="A42" s="148" t="s">
        <v>17</v>
      </c>
      <c r="B42" s="149">
        <v>1</v>
      </c>
      <c r="C42" s="8" cm="1">
        <f t="array" ref="C42">IF($I$2="Открытый тариф",INDEX(GRID!$B$4:$U$15,MATCH(C$7,GRID!$A$4:$A$15,0),MATCH(1,($U$2=GRID!$B$1:$U$1)*(КАЛЕНДАРЬ!I4=GRID!$B$3:$U$3),0)),
INDEX(GRID!$B$4:$U$15,MATCH(C$7,GRID!$A$4:$A$15,0),MATCH(1,($U$2=GRID!$B$1:$U$1)*(КАЛЕНДАРЬ!I4=GRID!$B$3:$U$3),0))*(1-GRID!$H$34))</f>
        <v>30200.000000000004</v>
      </c>
      <c r="D42" s="8" cm="1">
        <f t="array" ref="D42">IF($I$2="Открытый тариф",INDEX(GRID!$B$18:$U$29,MATCH(C$7,GRID!$A$18:$A$29,0),MATCH(1,($U$2=GRID!$B$1:$U$1)*(КАЛЕНДАРЬ!I4=GRID!$B$3:$U$3),0)),
INDEX(GRID!$B$18:$U$29,MATCH(C$7,GRID!$A$18:$A$29,0),MATCH(1,($U$2=GRID!$B$1:$U$1)*(КАЛЕНДАРЬ!I4=GRID!$B$3:$U$3),0))*(1-GRID!$H$34))</f>
        <v>35200</v>
      </c>
      <c r="E42" s="8" cm="1">
        <f t="array" ref="E42">IF($I$2="Открытый тариф",INDEX(GRID!$B$4:$U$15,MATCH(E$7,GRID!$A$4:$A$15,0),MATCH(1,($U$2=GRID!$B$1:$U$1)*(КАЛЕНДАРЬ!I4=GRID!$B$3:$U$3),0)),
INDEX(GRID!$B$4:$U$15,MATCH(E$7,GRID!$A$4:$A$15,0),MATCH(1,($U$2=GRID!$B$1:$U$1)*(КАЛЕНДАРЬ!I4=GRID!$B$3:$U$3),0))*(1-GRID!$H$34))</f>
        <v>36300</v>
      </c>
      <c r="F42" s="8" cm="1">
        <f t="array" ref="F42">IF($I$2="Открытый тариф",INDEX(GRID!$B$18:$U$29,MATCH(E$7,GRID!$A$18:$A$29,0),MATCH(1,($U$2=GRID!$B$1:$U$1)*(КАЛЕНДАРЬ!I4=GRID!$B$3:$U$3),0)),
INDEX(GRID!$B$18:$U$29,MATCH(E$7,GRID!$A$18:$A$29,0),MATCH(1,($U$2=GRID!$B$1:$U$1)*(КАЛЕНДАРЬ!I4=GRID!$B$3:$U$3),0))*(1-GRID!$H$34))</f>
        <v>41300</v>
      </c>
      <c r="G42" s="8" cm="1">
        <f t="array" ref="G42">IF($I$2="Открытый тариф",INDEX(GRID!$B$4:$U$15,MATCH(G$7,GRID!$A$4:$A$15,0),MATCH(1,($U$2=GRID!$B$1:$U$1)*(КАЛЕНДАРЬ!I4=GRID!$B$3:$U$3),0)),
INDEX(GRID!$B$4:$U$15,MATCH(G$7,GRID!$A$4:$A$15,0),MATCH(1,($U$2=GRID!$B$1:$U$1)*(КАЛЕНДАРЬ!I4=GRID!$B$3:$U$3),0))*(1-GRID!$H$34))</f>
        <v>42500</v>
      </c>
      <c r="H42" s="8" cm="1">
        <f t="array" ref="H42">IF($I$2="Открытый тариф",INDEX(GRID!$B$18:$U$29,MATCH(G$7,GRID!$A$18:$A$29,0),MATCH(1,($U$2=GRID!$B$1:$U$1)*(КАЛЕНДАРЬ!I4=GRID!$B$3:$U$3),0)),
INDEX(GRID!$B$18:$U$29,MATCH(G$7,GRID!$A$18:$A$29,0),MATCH(1,($U$2=GRID!$B$1:$U$1)*(КАЛЕНДАРЬ!I4=GRID!$B$3:$U$3),0))*(1-GRID!$H$34))</f>
        <v>47500</v>
      </c>
      <c r="I42" s="8" cm="1">
        <f t="array" ref="I42">IF($I$2="Открытый тариф",INDEX(GRID!$B$4:$U$15,MATCH(I$7,GRID!$A$4:$A$15,0),MATCH(1,($U$2=GRID!$B$1:$U$1)*(КАЛЕНДАРЬ!I4=GRID!$B$3:$U$3),0)),
INDEX(GRID!$B$4:$U$15,MATCH(I$7,GRID!$A$4:$A$15,0),MATCH(1,($U$2=GRID!$B$1:$U$1)*(КАЛЕНДАРЬ!I4=GRID!$B$3:$U$3),0))*(1-GRID!$H$34))</f>
        <v>47400</v>
      </c>
      <c r="J42" s="8" cm="1">
        <f t="array" ref="J42">IF($I$2="Открытый тариф",INDEX(GRID!$B$18:$U$29,MATCH(I$7,GRID!$A$18:$A$29,0),MATCH(1,($U$2=GRID!$B$1:$U$1)*(КАЛЕНДАРЬ!I4=GRID!$B$3:$U$3),0)),
INDEX(GRID!$B$18:$U$29,MATCH(I$7,GRID!$A$18:$A$29,0),MATCH(1,($U$2=GRID!$B$1:$U$1)*(КАЛЕНДАРЬ!I4=GRID!$B$3:$U$3),0))*(1-GRID!$H$34))</f>
        <v>52400</v>
      </c>
      <c r="K42" s="8" cm="1">
        <f t="array" ref="K42">IF($I$2="Открытый тариф",INDEX(GRID!$B$4:$U$15,MATCH(K$7,GRID!$A$4:$A$15,0),MATCH(1,($U$2=GRID!$B$1:$U$1)*(КАЛЕНДАРЬ!I4=GRID!$B$3:$U$3),0)),
INDEX(GRID!$B$4:$U$15,MATCH(K$7,GRID!$A$4:$A$15,0),MATCH(1,($U$2=GRID!$B$1:$U$1)*(КАЛЕНДАРЬ!I4=GRID!$B$3:$U$3),0))*(1-GRID!$H$34))</f>
        <v>53300</v>
      </c>
      <c r="L42" s="8" cm="1">
        <f t="array" ref="L42">IF($I$2="Открытый тариф",INDEX(GRID!$B$18:$U$29,MATCH(K$7,GRID!$A$18:$A$29,0),MATCH(1,($U$2=GRID!$B$1:$U$1)*(КАЛЕНДАРЬ!I4=GRID!$B$3:$U$3),0)),
INDEX(GRID!$B$18:$U$29,MATCH(K$7,GRID!$A$18:$A$29,0),MATCH(1,($U$2=GRID!$B$1:$U$1)*(КАЛЕНДАРЬ!I4=GRID!$B$3:$U$3),0))*(1-GRID!$H$34))</f>
        <v>58300</v>
      </c>
      <c r="M42" s="8" cm="1">
        <f t="array" ref="M42">IF($I$2="Открытый тариф",INDEX(GRID!$B$4:$U$15,MATCH(M$7,GRID!$A$4:$A$15,0),MATCH(1,($U$2=GRID!$B$1:$U$1)*(КАЛЕНДАРЬ!I4=GRID!$B$3:$U$3),0)),
INDEX(GRID!$B$4:$U$15,MATCH(M$7,GRID!$A$4:$A$15,0),MATCH(1,($U$2=GRID!$B$1:$U$1)*(КАЛЕНДАРЬ!I4=GRID!$B$3:$U$3),0))*(1-GRID!$H$34))</f>
        <v>74000</v>
      </c>
      <c r="N42" s="8" cm="1">
        <f t="array" ref="N42">IF($I$2="Открытый тариф",INDEX(GRID!$B$18:$U$29,MATCH(M$7,GRID!$A$18:$A$29,0),MATCH(1,($U$2=GRID!$B$1:$U$1)*(КАЛЕНДАРЬ!I4=GRID!$B$3:$U$3),0)),
INDEX(GRID!$B$18:$U$29,MATCH(M$7,GRID!$A$18:$A$29,0),MATCH(1,($U$2=GRID!$B$1:$U$1)*(КАЛЕНДАРЬ!I4=GRID!$B$3:$U$3),0))*(1-GRID!$H$34))</f>
        <v>79000</v>
      </c>
      <c r="O42" s="8" cm="1">
        <f t="array" ref="O42">IF($I$2="Открытый тариф",INDEX(GRID!$B$4:$U$15,MATCH(O$7,GRID!$A$4:$A$15,0),MATCH(1,($U$2=GRID!$B$1:$U$1)*(КАЛЕНДАРЬ!I4=GRID!$B$3:$U$3),0)),
INDEX(GRID!$B$4:$U$15,MATCH(O$7,GRID!$A$4:$A$15,0),MATCH(1,($U$2=GRID!$B$1:$U$1)*(КАЛЕНДАРЬ!I4=GRID!$B$3:$U$3),0))*(1-GRID!$H$34))</f>
        <v>108800</v>
      </c>
      <c r="P42" s="8" cm="1">
        <f t="array" ref="P42">IF($I$2="Открытый тариф",INDEX(GRID!$B$4:$U$15,MATCH(P$7,GRID!$A$4:$A$15,0),MATCH(1,($U$2=GRID!$B$1:$U$1)*(КАЛЕНДАРЬ!I4=GRID!$B$3:$U$3),0)),
INDEX(GRID!$B$4:$U$15,MATCH(P$7,GRID!$A$4:$A$15,0),MATCH(1,($U$2=GRID!$B$1:$U$1)*(КАЛЕНДАРЬ!I4=GRID!$B$3:$U$3),0))*(1-GRID!$H$34))</f>
        <v>151400</v>
      </c>
      <c r="Q42" s="8" cm="1">
        <f t="array" ref="Q42">IF($I$2="Открытый тариф",INDEX(GRID!$B$4:$U$15,MATCH(Q$7,GRID!$A$4:$A$15,0),MATCH(1,($U$2=GRID!$B$1:$U$1)*(КАЛЕНДАРЬ!I4=GRID!$B$3:$U$3),0)),
INDEX(GRID!$B$4:$U$15,MATCH(Q$7,GRID!$A$4:$A$15,0),MATCH(1,($U$2=GRID!$B$1:$U$1)*(КАЛЕНДАРЬ!I4=GRID!$B$3:$U$3),0))*(1-GRID!$H$34))</f>
        <v>177900</v>
      </c>
      <c r="R42" s="8" cm="1">
        <f t="array" ref="R42">IF($I$2="Открытый тариф",INDEX(GRID!$B$18:$U$29,MATCH(R$7,GRID!$A$18:$A$29,0),MATCH(1,($U$2=GRID!$B$1:$U$1)*(КАЛЕНДАРЬ!I4=GRID!$B$3:$U$3),0)),
INDEX(GRID!$B$18:$U$29,MATCH(R$7,GRID!$A$18:$A$29,0),MATCH(1,($U$2=GRID!$B$1:$U$1)*(КАЛЕНДАРЬ!I4=GRID!$B$3:$U$3),0))*(1-GRID!$H$34))</f>
        <v>202400</v>
      </c>
      <c r="S42" s="8" cm="1">
        <f t="array" ref="S42">IF($I$2="Открытый тариф",INDEX(GRID!$B$4:$U$15,MATCH(S$7,GRID!$A$4:$A$15,0),MATCH(1,($U$2=GRID!$B$1:$U$1)*(КАЛЕНДАРЬ!I4=GRID!$B$3:$U$3),0)),
INDEX(GRID!$B$4:$U$15,MATCH(S$7,GRID!$A$4:$A$15,0),MATCH(1,($U$2=GRID!$B$1:$U$1)*(КАЛЕНДАРЬ!I4=GRID!$B$3:$U$3),0))*(1-GRID!$H$34))</f>
        <v>507400</v>
      </c>
      <c r="T42" s="8" cm="1">
        <f t="array" ref="T42">IF($I$2="Открытый тариф",INDEX(GRID!$B$4:$U$15,MATCH(T$7,GRID!$A$4:$A$15,0),MATCH(1,($U$2=GRID!$B$1:$U$1)*(КАЛЕНДАРЬ!I4=GRID!$B$3:$U$3),0)),
INDEX(GRID!$B$4:$U$15,MATCH(T$7,GRID!$A$4:$A$15,0),MATCH(1,($U$2=GRID!$B$1:$U$1)*(КАЛЕНДАРЬ!I4=GRID!$B$3:$U$3),0))*(1-GRID!$H$34))</f>
        <v>617900</v>
      </c>
    </row>
    <row r="43" spans="1:20" hidden="1">
      <c r="A43" s="148" t="s">
        <v>11</v>
      </c>
      <c r="B43" s="149">
        <v>2</v>
      </c>
      <c r="C43" s="8" cm="1">
        <f t="array" ref="C43">IF($I$2="Открытый тариф",INDEX(GRID!$B$4:$U$15,MATCH(C$7,GRID!$A$4:$A$15,0),MATCH(1,($U$2=GRID!$B$1:$U$1)*(КАЛЕНДАРЬ!I5=GRID!$B$3:$U$3),0)),
INDEX(GRID!$B$4:$U$15,MATCH(C$7,GRID!$A$4:$A$15,0),MATCH(1,($U$2=GRID!$B$1:$U$1)*(КАЛЕНДАРЬ!I5=GRID!$B$3:$U$3),0))*(1-GRID!$H$34))</f>
        <v>30200.000000000004</v>
      </c>
      <c r="D43" s="8" cm="1">
        <f t="array" ref="D43">IF($I$2="Открытый тариф",INDEX(GRID!$B$18:$U$29,MATCH(C$7,GRID!$A$18:$A$29,0),MATCH(1,($U$2=GRID!$B$1:$U$1)*(КАЛЕНДАРЬ!I5=GRID!$B$3:$U$3),0)),
INDEX(GRID!$B$18:$U$29,MATCH(C$7,GRID!$A$18:$A$29,0),MATCH(1,($U$2=GRID!$B$1:$U$1)*(КАЛЕНДАРЬ!I5=GRID!$B$3:$U$3),0))*(1-GRID!$H$34))</f>
        <v>35200</v>
      </c>
      <c r="E43" s="8" cm="1">
        <f t="array" ref="E43">IF($I$2="Открытый тариф",INDEX(GRID!$B$4:$U$15,MATCH(E$7,GRID!$A$4:$A$15,0),MATCH(1,($U$2=GRID!$B$1:$U$1)*(КАЛЕНДАРЬ!I5=GRID!$B$3:$U$3),0)),
INDEX(GRID!$B$4:$U$15,MATCH(E$7,GRID!$A$4:$A$15,0),MATCH(1,($U$2=GRID!$B$1:$U$1)*(КАЛЕНДАРЬ!I5=GRID!$B$3:$U$3),0))*(1-GRID!$H$34))</f>
        <v>36300</v>
      </c>
      <c r="F43" s="8" cm="1">
        <f t="array" ref="F43">IF($I$2="Открытый тариф",INDEX(GRID!$B$18:$U$29,MATCH(E$7,GRID!$A$18:$A$29,0),MATCH(1,($U$2=GRID!$B$1:$U$1)*(КАЛЕНДАРЬ!I5=GRID!$B$3:$U$3),0)),
INDEX(GRID!$B$18:$U$29,MATCH(E$7,GRID!$A$18:$A$29,0),MATCH(1,($U$2=GRID!$B$1:$U$1)*(КАЛЕНДАРЬ!I5=GRID!$B$3:$U$3),0))*(1-GRID!$H$34))</f>
        <v>41300</v>
      </c>
      <c r="G43" s="8" cm="1">
        <f t="array" ref="G43">IF($I$2="Открытый тариф",INDEX(GRID!$B$4:$U$15,MATCH(G$7,GRID!$A$4:$A$15,0),MATCH(1,($U$2=GRID!$B$1:$U$1)*(КАЛЕНДАРЬ!I5=GRID!$B$3:$U$3),0)),
INDEX(GRID!$B$4:$U$15,MATCH(G$7,GRID!$A$4:$A$15,0),MATCH(1,($U$2=GRID!$B$1:$U$1)*(КАЛЕНДАРЬ!I5=GRID!$B$3:$U$3),0))*(1-GRID!$H$34))</f>
        <v>42500</v>
      </c>
      <c r="H43" s="8" cm="1">
        <f t="array" ref="H43">IF($I$2="Открытый тариф",INDEX(GRID!$B$18:$U$29,MATCH(G$7,GRID!$A$18:$A$29,0),MATCH(1,($U$2=GRID!$B$1:$U$1)*(КАЛЕНДАРЬ!I5=GRID!$B$3:$U$3),0)),
INDEX(GRID!$B$18:$U$29,MATCH(G$7,GRID!$A$18:$A$29,0),MATCH(1,($U$2=GRID!$B$1:$U$1)*(КАЛЕНДАРЬ!I5=GRID!$B$3:$U$3),0))*(1-GRID!$H$34))</f>
        <v>47500</v>
      </c>
      <c r="I43" s="8" cm="1">
        <f t="array" ref="I43">IF($I$2="Открытый тариф",INDEX(GRID!$B$4:$U$15,MATCH(I$7,GRID!$A$4:$A$15,0),MATCH(1,($U$2=GRID!$B$1:$U$1)*(КАЛЕНДАРЬ!I5=GRID!$B$3:$U$3),0)),
INDEX(GRID!$B$4:$U$15,MATCH(I$7,GRID!$A$4:$A$15,0),MATCH(1,($U$2=GRID!$B$1:$U$1)*(КАЛЕНДАРЬ!I5=GRID!$B$3:$U$3),0))*(1-GRID!$H$34))</f>
        <v>47400</v>
      </c>
      <c r="J43" s="8" cm="1">
        <f t="array" ref="J43">IF($I$2="Открытый тариф",INDEX(GRID!$B$18:$U$29,MATCH(I$7,GRID!$A$18:$A$29,0),MATCH(1,($U$2=GRID!$B$1:$U$1)*(КАЛЕНДАРЬ!I5=GRID!$B$3:$U$3),0)),
INDEX(GRID!$B$18:$U$29,MATCH(I$7,GRID!$A$18:$A$29,0),MATCH(1,($U$2=GRID!$B$1:$U$1)*(КАЛЕНДАРЬ!I5=GRID!$B$3:$U$3),0))*(1-GRID!$H$34))</f>
        <v>52400</v>
      </c>
      <c r="K43" s="8" cm="1">
        <f t="array" ref="K43">IF($I$2="Открытый тариф",INDEX(GRID!$B$4:$U$15,MATCH(K$7,GRID!$A$4:$A$15,0),MATCH(1,($U$2=GRID!$B$1:$U$1)*(КАЛЕНДАРЬ!I5=GRID!$B$3:$U$3),0)),
INDEX(GRID!$B$4:$U$15,MATCH(K$7,GRID!$A$4:$A$15,0),MATCH(1,($U$2=GRID!$B$1:$U$1)*(КАЛЕНДАРЬ!I5=GRID!$B$3:$U$3),0))*(1-GRID!$H$34))</f>
        <v>53300</v>
      </c>
      <c r="L43" s="8" cm="1">
        <f t="array" ref="L43">IF($I$2="Открытый тариф",INDEX(GRID!$B$18:$U$29,MATCH(K$7,GRID!$A$18:$A$29,0),MATCH(1,($U$2=GRID!$B$1:$U$1)*(КАЛЕНДАРЬ!I5=GRID!$B$3:$U$3),0)),
INDEX(GRID!$B$18:$U$29,MATCH(K$7,GRID!$A$18:$A$29,0),MATCH(1,($U$2=GRID!$B$1:$U$1)*(КАЛЕНДАРЬ!I5=GRID!$B$3:$U$3),0))*(1-GRID!$H$34))</f>
        <v>58300</v>
      </c>
      <c r="M43" s="8" cm="1">
        <f t="array" ref="M43">IF($I$2="Открытый тариф",INDEX(GRID!$B$4:$U$15,MATCH(M$7,GRID!$A$4:$A$15,0),MATCH(1,($U$2=GRID!$B$1:$U$1)*(КАЛЕНДАРЬ!I5=GRID!$B$3:$U$3),0)),
INDEX(GRID!$B$4:$U$15,MATCH(M$7,GRID!$A$4:$A$15,0),MATCH(1,($U$2=GRID!$B$1:$U$1)*(КАЛЕНДАРЬ!I5=GRID!$B$3:$U$3),0))*(1-GRID!$H$34))</f>
        <v>74000</v>
      </c>
      <c r="N43" s="8" cm="1">
        <f t="array" ref="N43">IF($I$2="Открытый тариф",INDEX(GRID!$B$18:$U$29,MATCH(M$7,GRID!$A$18:$A$29,0),MATCH(1,($U$2=GRID!$B$1:$U$1)*(КАЛЕНДАРЬ!I5=GRID!$B$3:$U$3),0)),
INDEX(GRID!$B$18:$U$29,MATCH(M$7,GRID!$A$18:$A$29,0),MATCH(1,($U$2=GRID!$B$1:$U$1)*(КАЛЕНДАРЬ!I5=GRID!$B$3:$U$3),0))*(1-GRID!$H$34))</f>
        <v>79000</v>
      </c>
      <c r="O43" s="8" cm="1">
        <f t="array" ref="O43">IF($I$2="Открытый тариф",INDEX(GRID!$B$4:$U$15,MATCH(O$7,GRID!$A$4:$A$15,0),MATCH(1,($U$2=GRID!$B$1:$U$1)*(КАЛЕНДАРЬ!I5=GRID!$B$3:$U$3),0)),
INDEX(GRID!$B$4:$U$15,MATCH(O$7,GRID!$A$4:$A$15,0),MATCH(1,($U$2=GRID!$B$1:$U$1)*(КАЛЕНДАРЬ!I5=GRID!$B$3:$U$3),0))*(1-GRID!$H$34))</f>
        <v>108800</v>
      </c>
      <c r="P43" s="8" cm="1">
        <f t="array" ref="P43">IF($I$2="Открытый тариф",INDEX(GRID!$B$4:$U$15,MATCH(P$7,GRID!$A$4:$A$15,0),MATCH(1,($U$2=GRID!$B$1:$U$1)*(КАЛЕНДАРЬ!I5=GRID!$B$3:$U$3),0)),
INDEX(GRID!$B$4:$U$15,MATCH(P$7,GRID!$A$4:$A$15,0),MATCH(1,($U$2=GRID!$B$1:$U$1)*(КАЛЕНДАРЬ!I5=GRID!$B$3:$U$3),0))*(1-GRID!$H$34))</f>
        <v>151400</v>
      </c>
      <c r="Q43" s="8" cm="1">
        <f t="array" ref="Q43">IF($I$2="Открытый тариф",INDEX(GRID!$B$4:$U$15,MATCH(Q$7,GRID!$A$4:$A$15,0),MATCH(1,($U$2=GRID!$B$1:$U$1)*(КАЛЕНДАРЬ!I5=GRID!$B$3:$U$3),0)),
INDEX(GRID!$B$4:$U$15,MATCH(Q$7,GRID!$A$4:$A$15,0),MATCH(1,($U$2=GRID!$B$1:$U$1)*(КАЛЕНДАРЬ!I5=GRID!$B$3:$U$3),0))*(1-GRID!$H$34))</f>
        <v>177900</v>
      </c>
      <c r="R43" s="8" cm="1">
        <f t="array" ref="R43">IF($I$2="Открытый тариф",INDEX(GRID!$B$18:$U$29,MATCH(R$7,GRID!$A$18:$A$29,0),MATCH(1,($U$2=GRID!$B$1:$U$1)*(КАЛЕНДАРЬ!I5=GRID!$B$3:$U$3),0)),
INDEX(GRID!$B$18:$U$29,MATCH(R$7,GRID!$A$18:$A$29,0),MATCH(1,($U$2=GRID!$B$1:$U$1)*(КАЛЕНДАРЬ!I5=GRID!$B$3:$U$3),0))*(1-GRID!$H$34))</f>
        <v>202400</v>
      </c>
      <c r="S43" s="8" cm="1">
        <f t="array" ref="S43">IF($I$2="Открытый тариф",INDEX(GRID!$B$4:$U$15,MATCH(S$7,GRID!$A$4:$A$15,0),MATCH(1,($U$2=GRID!$B$1:$U$1)*(КАЛЕНДАРЬ!I5=GRID!$B$3:$U$3),0)),
INDEX(GRID!$B$4:$U$15,MATCH(S$7,GRID!$A$4:$A$15,0),MATCH(1,($U$2=GRID!$B$1:$U$1)*(КАЛЕНДАРЬ!I5=GRID!$B$3:$U$3),0))*(1-GRID!$H$34))</f>
        <v>507400</v>
      </c>
      <c r="T43" s="8" cm="1">
        <f t="array" ref="T43">IF($I$2="Открытый тариф",INDEX(GRID!$B$4:$U$15,MATCH(T$7,GRID!$A$4:$A$15,0),MATCH(1,($U$2=GRID!$B$1:$U$1)*(КАЛЕНДАРЬ!I5=GRID!$B$3:$U$3),0)),
INDEX(GRID!$B$4:$U$15,MATCH(T$7,GRID!$A$4:$A$15,0),MATCH(1,($U$2=GRID!$B$1:$U$1)*(КАЛЕНДАРЬ!I5=GRID!$B$3:$U$3),0))*(1-GRID!$H$34))</f>
        <v>617900</v>
      </c>
    </row>
    <row r="44" spans="1:20" hidden="1">
      <c r="A44" s="148" t="s">
        <v>12</v>
      </c>
      <c r="B44" s="149">
        <v>3</v>
      </c>
      <c r="C44" s="8" cm="1">
        <f t="array" ref="C44">IF($I$2="Открытый тариф",INDEX(GRID!$B$4:$U$15,MATCH(C$7,GRID!$A$4:$A$15,0),MATCH(1,($U$2=GRID!$B$1:$U$1)*(КАЛЕНДАРЬ!I6=GRID!$B$3:$U$3),0)),
INDEX(GRID!$B$4:$U$15,MATCH(C$7,GRID!$A$4:$A$15,0),MATCH(1,($U$2=GRID!$B$1:$U$1)*(КАЛЕНДАРЬ!I6=GRID!$B$3:$U$3),0))*(1-GRID!$H$34))</f>
        <v>30200.000000000004</v>
      </c>
      <c r="D44" s="8" cm="1">
        <f t="array" ref="D44">IF($I$2="Открытый тариф",INDEX(GRID!$B$18:$U$29,MATCH(C$7,GRID!$A$18:$A$29,0),MATCH(1,($U$2=GRID!$B$1:$U$1)*(КАЛЕНДАРЬ!I6=GRID!$B$3:$U$3),0)),
INDEX(GRID!$B$18:$U$29,MATCH(C$7,GRID!$A$18:$A$29,0),MATCH(1,($U$2=GRID!$B$1:$U$1)*(КАЛЕНДАРЬ!I6=GRID!$B$3:$U$3),0))*(1-GRID!$H$34))</f>
        <v>35200</v>
      </c>
      <c r="E44" s="8" cm="1">
        <f t="array" ref="E44">IF($I$2="Открытый тариф",INDEX(GRID!$B$4:$U$15,MATCH(E$7,GRID!$A$4:$A$15,0),MATCH(1,($U$2=GRID!$B$1:$U$1)*(КАЛЕНДАРЬ!I6=GRID!$B$3:$U$3),0)),
INDEX(GRID!$B$4:$U$15,MATCH(E$7,GRID!$A$4:$A$15,0),MATCH(1,($U$2=GRID!$B$1:$U$1)*(КАЛЕНДАРЬ!I6=GRID!$B$3:$U$3),0))*(1-GRID!$H$34))</f>
        <v>36300</v>
      </c>
      <c r="F44" s="8" cm="1">
        <f t="array" ref="F44">IF($I$2="Открытый тариф",INDEX(GRID!$B$18:$U$29,MATCH(E$7,GRID!$A$18:$A$29,0),MATCH(1,($U$2=GRID!$B$1:$U$1)*(КАЛЕНДАРЬ!I6=GRID!$B$3:$U$3),0)),
INDEX(GRID!$B$18:$U$29,MATCH(E$7,GRID!$A$18:$A$29,0),MATCH(1,($U$2=GRID!$B$1:$U$1)*(КАЛЕНДАРЬ!I6=GRID!$B$3:$U$3),0))*(1-GRID!$H$34))</f>
        <v>41300</v>
      </c>
      <c r="G44" s="8" cm="1">
        <f t="array" ref="G44">IF($I$2="Открытый тариф",INDEX(GRID!$B$4:$U$15,MATCH(G$7,GRID!$A$4:$A$15,0),MATCH(1,($U$2=GRID!$B$1:$U$1)*(КАЛЕНДАРЬ!I6=GRID!$B$3:$U$3),0)),
INDEX(GRID!$B$4:$U$15,MATCH(G$7,GRID!$A$4:$A$15,0),MATCH(1,($U$2=GRID!$B$1:$U$1)*(КАЛЕНДАРЬ!I6=GRID!$B$3:$U$3),0))*(1-GRID!$H$34))</f>
        <v>42500</v>
      </c>
      <c r="H44" s="8" cm="1">
        <f t="array" ref="H44">IF($I$2="Открытый тариф",INDEX(GRID!$B$18:$U$29,MATCH(G$7,GRID!$A$18:$A$29,0),MATCH(1,($U$2=GRID!$B$1:$U$1)*(КАЛЕНДАРЬ!I6=GRID!$B$3:$U$3),0)),
INDEX(GRID!$B$18:$U$29,MATCH(G$7,GRID!$A$18:$A$29,0),MATCH(1,($U$2=GRID!$B$1:$U$1)*(КАЛЕНДАРЬ!I6=GRID!$B$3:$U$3),0))*(1-GRID!$H$34))</f>
        <v>47500</v>
      </c>
      <c r="I44" s="8" cm="1">
        <f t="array" ref="I44">IF($I$2="Открытый тариф",INDEX(GRID!$B$4:$U$15,MATCH(I$7,GRID!$A$4:$A$15,0),MATCH(1,($U$2=GRID!$B$1:$U$1)*(КАЛЕНДАРЬ!I6=GRID!$B$3:$U$3),0)),
INDEX(GRID!$B$4:$U$15,MATCH(I$7,GRID!$A$4:$A$15,0),MATCH(1,($U$2=GRID!$B$1:$U$1)*(КАЛЕНДАРЬ!I6=GRID!$B$3:$U$3),0))*(1-GRID!$H$34))</f>
        <v>47400</v>
      </c>
      <c r="J44" s="8" cm="1">
        <f t="array" ref="J44">IF($I$2="Открытый тариф",INDEX(GRID!$B$18:$U$29,MATCH(I$7,GRID!$A$18:$A$29,0),MATCH(1,($U$2=GRID!$B$1:$U$1)*(КАЛЕНДАРЬ!I6=GRID!$B$3:$U$3),0)),
INDEX(GRID!$B$18:$U$29,MATCH(I$7,GRID!$A$18:$A$29,0),MATCH(1,($U$2=GRID!$B$1:$U$1)*(КАЛЕНДАРЬ!I6=GRID!$B$3:$U$3),0))*(1-GRID!$H$34))</f>
        <v>52400</v>
      </c>
      <c r="K44" s="8" cm="1">
        <f t="array" ref="K44">IF($I$2="Открытый тариф",INDEX(GRID!$B$4:$U$15,MATCH(K$7,GRID!$A$4:$A$15,0),MATCH(1,($U$2=GRID!$B$1:$U$1)*(КАЛЕНДАРЬ!I6=GRID!$B$3:$U$3),0)),
INDEX(GRID!$B$4:$U$15,MATCH(K$7,GRID!$A$4:$A$15,0),MATCH(1,($U$2=GRID!$B$1:$U$1)*(КАЛЕНДАРЬ!I6=GRID!$B$3:$U$3),0))*(1-GRID!$H$34))</f>
        <v>53300</v>
      </c>
      <c r="L44" s="8" cm="1">
        <f t="array" ref="L44">IF($I$2="Открытый тариф",INDEX(GRID!$B$18:$U$29,MATCH(K$7,GRID!$A$18:$A$29,0),MATCH(1,($U$2=GRID!$B$1:$U$1)*(КАЛЕНДАРЬ!I6=GRID!$B$3:$U$3),0)),
INDEX(GRID!$B$18:$U$29,MATCH(K$7,GRID!$A$18:$A$29,0),MATCH(1,($U$2=GRID!$B$1:$U$1)*(КАЛЕНДАРЬ!I6=GRID!$B$3:$U$3),0))*(1-GRID!$H$34))</f>
        <v>58300</v>
      </c>
      <c r="M44" s="8" cm="1">
        <f t="array" ref="M44">IF($I$2="Открытый тариф",INDEX(GRID!$B$4:$U$15,MATCH(M$7,GRID!$A$4:$A$15,0),MATCH(1,($U$2=GRID!$B$1:$U$1)*(КАЛЕНДАРЬ!I6=GRID!$B$3:$U$3),0)),
INDEX(GRID!$B$4:$U$15,MATCH(M$7,GRID!$A$4:$A$15,0),MATCH(1,($U$2=GRID!$B$1:$U$1)*(КАЛЕНДАРЬ!I6=GRID!$B$3:$U$3),0))*(1-GRID!$H$34))</f>
        <v>74000</v>
      </c>
      <c r="N44" s="8" cm="1">
        <f t="array" ref="N44">IF($I$2="Открытый тариф",INDEX(GRID!$B$18:$U$29,MATCH(M$7,GRID!$A$18:$A$29,0),MATCH(1,($U$2=GRID!$B$1:$U$1)*(КАЛЕНДАРЬ!I6=GRID!$B$3:$U$3),0)),
INDEX(GRID!$B$18:$U$29,MATCH(M$7,GRID!$A$18:$A$29,0),MATCH(1,($U$2=GRID!$B$1:$U$1)*(КАЛЕНДАРЬ!I6=GRID!$B$3:$U$3),0))*(1-GRID!$H$34))</f>
        <v>79000</v>
      </c>
      <c r="O44" s="8" cm="1">
        <f t="array" ref="O44">IF($I$2="Открытый тариф",INDEX(GRID!$B$4:$U$15,MATCH(O$7,GRID!$A$4:$A$15,0),MATCH(1,($U$2=GRID!$B$1:$U$1)*(КАЛЕНДАРЬ!I6=GRID!$B$3:$U$3),0)),
INDEX(GRID!$B$4:$U$15,MATCH(O$7,GRID!$A$4:$A$15,0),MATCH(1,($U$2=GRID!$B$1:$U$1)*(КАЛЕНДАРЬ!I6=GRID!$B$3:$U$3),0))*(1-GRID!$H$34))</f>
        <v>108800</v>
      </c>
      <c r="P44" s="8" cm="1">
        <f t="array" ref="P44">IF($I$2="Открытый тариф",INDEX(GRID!$B$4:$U$15,MATCH(P$7,GRID!$A$4:$A$15,0),MATCH(1,($U$2=GRID!$B$1:$U$1)*(КАЛЕНДАРЬ!I6=GRID!$B$3:$U$3),0)),
INDEX(GRID!$B$4:$U$15,MATCH(P$7,GRID!$A$4:$A$15,0),MATCH(1,($U$2=GRID!$B$1:$U$1)*(КАЛЕНДАРЬ!I6=GRID!$B$3:$U$3),0))*(1-GRID!$H$34))</f>
        <v>151400</v>
      </c>
      <c r="Q44" s="8" cm="1">
        <f t="array" ref="Q44">IF($I$2="Открытый тариф",INDEX(GRID!$B$4:$U$15,MATCH(Q$7,GRID!$A$4:$A$15,0),MATCH(1,($U$2=GRID!$B$1:$U$1)*(КАЛЕНДАРЬ!I6=GRID!$B$3:$U$3),0)),
INDEX(GRID!$B$4:$U$15,MATCH(Q$7,GRID!$A$4:$A$15,0),MATCH(1,($U$2=GRID!$B$1:$U$1)*(КАЛЕНДАРЬ!I6=GRID!$B$3:$U$3),0))*(1-GRID!$H$34))</f>
        <v>177900</v>
      </c>
      <c r="R44" s="8" cm="1">
        <f t="array" ref="R44">IF($I$2="Открытый тариф",INDEX(GRID!$B$18:$U$29,MATCH(R$7,GRID!$A$18:$A$29,0),MATCH(1,($U$2=GRID!$B$1:$U$1)*(КАЛЕНДАРЬ!I6=GRID!$B$3:$U$3),0)),
INDEX(GRID!$B$18:$U$29,MATCH(R$7,GRID!$A$18:$A$29,0),MATCH(1,($U$2=GRID!$B$1:$U$1)*(КАЛЕНДАРЬ!I6=GRID!$B$3:$U$3),0))*(1-GRID!$H$34))</f>
        <v>202400</v>
      </c>
      <c r="S44" s="8" cm="1">
        <f t="array" ref="S44">IF($I$2="Открытый тариф",INDEX(GRID!$B$4:$U$15,MATCH(S$7,GRID!$A$4:$A$15,0),MATCH(1,($U$2=GRID!$B$1:$U$1)*(КАЛЕНДАРЬ!I6=GRID!$B$3:$U$3),0)),
INDEX(GRID!$B$4:$U$15,MATCH(S$7,GRID!$A$4:$A$15,0),MATCH(1,($U$2=GRID!$B$1:$U$1)*(КАЛЕНДАРЬ!I6=GRID!$B$3:$U$3),0))*(1-GRID!$H$34))</f>
        <v>507400</v>
      </c>
      <c r="T44" s="8" cm="1">
        <f t="array" ref="T44">IF($I$2="Открытый тариф",INDEX(GRID!$B$4:$U$15,MATCH(T$7,GRID!$A$4:$A$15,0),MATCH(1,($U$2=GRID!$B$1:$U$1)*(КАЛЕНДАРЬ!I6=GRID!$B$3:$U$3),0)),
INDEX(GRID!$B$4:$U$15,MATCH(T$7,GRID!$A$4:$A$15,0),MATCH(1,($U$2=GRID!$B$1:$U$1)*(КАЛЕНДАРЬ!I6=GRID!$B$3:$U$3),0))*(1-GRID!$H$34))</f>
        <v>617900</v>
      </c>
    </row>
    <row r="45" spans="1:20" hidden="1">
      <c r="A45" s="148" t="s">
        <v>13</v>
      </c>
      <c r="B45" s="149">
        <v>4</v>
      </c>
      <c r="C45" s="8" cm="1">
        <f t="array" ref="C45">IF($I$2="Открытый тариф",INDEX(GRID!$B$4:$U$15,MATCH(C$7,GRID!$A$4:$A$15,0),MATCH(1,($U$2=GRID!$B$1:$U$1)*(КАЛЕНДАРЬ!I7=GRID!$B$3:$U$3),0)),
INDEX(GRID!$B$4:$U$15,MATCH(C$7,GRID!$A$4:$A$15,0),MATCH(1,($U$2=GRID!$B$1:$U$1)*(КАЛЕНДАРЬ!I7=GRID!$B$3:$U$3),0))*(1-GRID!$H$34))</f>
        <v>30200.000000000004</v>
      </c>
      <c r="D45" s="8" cm="1">
        <f t="array" ref="D45">IF($I$2="Открытый тариф",INDEX(GRID!$B$18:$U$29,MATCH(C$7,GRID!$A$18:$A$29,0),MATCH(1,($U$2=GRID!$B$1:$U$1)*(КАЛЕНДАРЬ!I7=GRID!$B$3:$U$3),0)),
INDEX(GRID!$B$18:$U$29,MATCH(C$7,GRID!$A$18:$A$29,0),MATCH(1,($U$2=GRID!$B$1:$U$1)*(КАЛЕНДАРЬ!I7=GRID!$B$3:$U$3),0))*(1-GRID!$H$34))</f>
        <v>35200</v>
      </c>
      <c r="E45" s="8" cm="1">
        <f t="array" ref="E45">IF($I$2="Открытый тариф",INDEX(GRID!$B$4:$U$15,MATCH(E$7,GRID!$A$4:$A$15,0),MATCH(1,($U$2=GRID!$B$1:$U$1)*(КАЛЕНДАРЬ!I7=GRID!$B$3:$U$3),0)),
INDEX(GRID!$B$4:$U$15,MATCH(E$7,GRID!$A$4:$A$15,0),MATCH(1,($U$2=GRID!$B$1:$U$1)*(КАЛЕНДАРЬ!I7=GRID!$B$3:$U$3),0))*(1-GRID!$H$34))</f>
        <v>36300</v>
      </c>
      <c r="F45" s="8" cm="1">
        <f t="array" ref="F45">IF($I$2="Открытый тариф",INDEX(GRID!$B$18:$U$29,MATCH(E$7,GRID!$A$18:$A$29,0),MATCH(1,($U$2=GRID!$B$1:$U$1)*(КАЛЕНДАРЬ!I7=GRID!$B$3:$U$3),0)),
INDEX(GRID!$B$18:$U$29,MATCH(E$7,GRID!$A$18:$A$29,0),MATCH(1,($U$2=GRID!$B$1:$U$1)*(КАЛЕНДАРЬ!I7=GRID!$B$3:$U$3),0))*(1-GRID!$H$34))</f>
        <v>41300</v>
      </c>
      <c r="G45" s="8" cm="1">
        <f t="array" ref="G45">IF($I$2="Открытый тариф",INDEX(GRID!$B$4:$U$15,MATCH(G$7,GRID!$A$4:$A$15,0),MATCH(1,($U$2=GRID!$B$1:$U$1)*(КАЛЕНДАРЬ!I7=GRID!$B$3:$U$3),0)),
INDEX(GRID!$B$4:$U$15,MATCH(G$7,GRID!$A$4:$A$15,0),MATCH(1,($U$2=GRID!$B$1:$U$1)*(КАЛЕНДАРЬ!I7=GRID!$B$3:$U$3),0))*(1-GRID!$H$34))</f>
        <v>42500</v>
      </c>
      <c r="H45" s="8" cm="1">
        <f t="array" ref="H45">IF($I$2="Открытый тариф",INDEX(GRID!$B$18:$U$29,MATCH(G$7,GRID!$A$18:$A$29,0),MATCH(1,($U$2=GRID!$B$1:$U$1)*(КАЛЕНДАРЬ!I7=GRID!$B$3:$U$3),0)),
INDEX(GRID!$B$18:$U$29,MATCH(G$7,GRID!$A$18:$A$29,0),MATCH(1,($U$2=GRID!$B$1:$U$1)*(КАЛЕНДАРЬ!I7=GRID!$B$3:$U$3),0))*(1-GRID!$H$34))</f>
        <v>47500</v>
      </c>
      <c r="I45" s="8" cm="1">
        <f t="array" ref="I45">IF($I$2="Открытый тариф",INDEX(GRID!$B$4:$U$15,MATCH(I$7,GRID!$A$4:$A$15,0),MATCH(1,($U$2=GRID!$B$1:$U$1)*(КАЛЕНДАРЬ!I7=GRID!$B$3:$U$3),0)),
INDEX(GRID!$B$4:$U$15,MATCH(I$7,GRID!$A$4:$A$15,0),MATCH(1,($U$2=GRID!$B$1:$U$1)*(КАЛЕНДАРЬ!I7=GRID!$B$3:$U$3),0))*(1-GRID!$H$34))</f>
        <v>47400</v>
      </c>
      <c r="J45" s="8" cm="1">
        <f t="array" ref="J45">IF($I$2="Открытый тариф",INDEX(GRID!$B$18:$U$29,MATCH(I$7,GRID!$A$18:$A$29,0),MATCH(1,($U$2=GRID!$B$1:$U$1)*(КАЛЕНДАРЬ!I7=GRID!$B$3:$U$3),0)),
INDEX(GRID!$B$18:$U$29,MATCH(I$7,GRID!$A$18:$A$29,0),MATCH(1,($U$2=GRID!$B$1:$U$1)*(КАЛЕНДАРЬ!I7=GRID!$B$3:$U$3),0))*(1-GRID!$H$34))</f>
        <v>52400</v>
      </c>
      <c r="K45" s="8" cm="1">
        <f t="array" ref="K45">IF($I$2="Открытый тариф",INDEX(GRID!$B$4:$U$15,MATCH(K$7,GRID!$A$4:$A$15,0),MATCH(1,($U$2=GRID!$B$1:$U$1)*(КАЛЕНДАРЬ!I7=GRID!$B$3:$U$3),0)),
INDEX(GRID!$B$4:$U$15,MATCH(K$7,GRID!$A$4:$A$15,0),MATCH(1,($U$2=GRID!$B$1:$U$1)*(КАЛЕНДАРЬ!I7=GRID!$B$3:$U$3),0))*(1-GRID!$H$34))</f>
        <v>53300</v>
      </c>
      <c r="L45" s="8" cm="1">
        <f t="array" ref="L45">IF($I$2="Открытый тариф",INDEX(GRID!$B$18:$U$29,MATCH(K$7,GRID!$A$18:$A$29,0),MATCH(1,($U$2=GRID!$B$1:$U$1)*(КАЛЕНДАРЬ!I7=GRID!$B$3:$U$3),0)),
INDEX(GRID!$B$18:$U$29,MATCH(K$7,GRID!$A$18:$A$29,0),MATCH(1,($U$2=GRID!$B$1:$U$1)*(КАЛЕНДАРЬ!I7=GRID!$B$3:$U$3),0))*(1-GRID!$H$34))</f>
        <v>58300</v>
      </c>
      <c r="M45" s="8" cm="1">
        <f t="array" ref="M45">IF($I$2="Открытый тариф",INDEX(GRID!$B$4:$U$15,MATCH(M$7,GRID!$A$4:$A$15,0),MATCH(1,($U$2=GRID!$B$1:$U$1)*(КАЛЕНДАРЬ!I7=GRID!$B$3:$U$3),0)),
INDEX(GRID!$B$4:$U$15,MATCH(M$7,GRID!$A$4:$A$15,0),MATCH(1,($U$2=GRID!$B$1:$U$1)*(КАЛЕНДАРЬ!I7=GRID!$B$3:$U$3),0))*(1-GRID!$H$34))</f>
        <v>74000</v>
      </c>
      <c r="N45" s="8" cm="1">
        <f t="array" ref="N45">IF($I$2="Открытый тариф",INDEX(GRID!$B$18:$U$29,MATCH(M$7,GRID!$A$18:$A$29,0),MATCH(1,($U$2=GRID!$B$1:$U$1)*(КАЛЕНДАРЬ!I7=GRID!$B$3:$U$3),0)),
INDEX(GRID!$B$18:$U$29,MATCH(M$7,GRID!$A$18:$A$29,0),MATCH(1,($U$2=GRID!$B$1:$U$1)*(КАЛЕНДАРЬ!I7=GRID!$B$3:$U$3),0))*(1-GRID!$H$34))</f>
        <v>79000</v>
      </c>
      <c r="O45" s="8" cm="1">
        <f t="array" ref="O45">IF($I$2="Открытый тариф",INDEX(GRID!$B$4:$U$15,MATCH(O$7,GRID!$A$4:$A$15,0),MATCH(1,($U$2=GRID!$B$1:$U$1)*(КАЛЕНДАРЬ!I7=GRID!$B$3:$U$3),0)),
INDEX(GRID!$B$4:$U$15,MATCH(O$7,GRID!$A$4:$A$15,0),MATCH(1,($U$2=GRID!$B$1:$U$1)*(КАЛЕНДАРЬ!I7=GRID!$B$3:$U$3),0))*(1-GRID!$H$34))</f>
        <v>108800</v>
      </c>
      <c r="P45" s="8" cm="1">
        <f t="array" ref="P45">IF($I$2="Открытый тариф",INDEX(GRID!$B$4:$U$15,MATCH(P$7,GRID!$A$4:$A$15,0),MATCH(1,($U$2=GRID!$B$1:$U$1)*(КАЛЕНДАРЬ!I7=GRID!$B$3:$U$3),0)),
INDEX(GRID!$B$4:$U$15,MATCH(P$7,GRID!$A$4:$A$15,0),MATCH(1,($U$2=GRID!$B$1:$U$1)*(КАЛЕНДАРЬ!I7=GRID!$B$3:$U$3),0))*(1-GRID!$H$34))</f>
        <v>151400</v>
      </c>
      <c r="Q45" s="8" cm="1">
        <f t="array" ref="Q45">IF($I$2="Открытый тариф",INDEX(GRID!$B$4:$U$15,MATCH(Q$7,GRID!$A$4:$A$15,0),MATCH(1,($U$2=GRID!$B$1:$U$1)*(КАЛЕНДАРЬ!I7=GRID!$B$3:$U$3),0)),
INDEX(GRID!$B$4:$U$15,MATCH(Q$7,GRID!$A$4:$A$15,0),MATCH(1,($U$2=GRID!$B$1:$U$1)*(КАЛЕНДАРЬ!I7=GRID!$B$3:$U$3),0))*(1-GRID!$H$34))</f>
        <v>177900</v>
      </c>
      <c r="R45" s="8" cm="1">
        <f t="array" ref="R45">IF($I$2="Открытый тариф",INDEX(GRID!$B$18:$U$29,MATCH(R$7,GRID!$A$18:$A$29,0),MATCH(1,($U$2=GRID!$B$1:$U$1)*(КАЛЕНДАРЬ!I7=GRID!$B$3:$U$3),0)),
INDEX(GRID!$B$18:$U$29,MATCH(R$7,GRID!$A$18:$A$29,0),MATCH(1,($U$2=GRID!$B$1:$U$1)*(КАЛЕНДАРЬ!I7=GRID!$B$3:$U$3),0))*(1-GRID!$H$34))</f>
        <v>202400</v>
      </c>
      <c r="S45" s="8" cm="1">
        <f t="array" ref="S45">IF($I$2="Открытый тариф",INDEX(GRID!$B$4:$U$15,MATCH(S$7,GRID!$A$4:$A$15,0),MATCH(1,($U$2=GRID!$B$1:$U$1)*(КАЛЕНДАРЬ!I7=GRID!$B$3:$U$3),0)),
INDEX(GRID!$B$4:$U$15,MATCH(S$7,GRID!$A$4:$A$15,0),MATCH(1,($U$2=GRID!$B$1:$U$1)*(КАЛЕНДАРЬ!I7=GRID!$B$3:$U$3),0))*(1-GRID!$H$34))</f>
        <v>507400</v>
      </c>
      <c r="T45" s="8" cm="1">
        <f t="array" ref="T45">IF($I$2="Открытый тариф",INDEX(GRID!$B$4:$U$15,MATCH(T$7,GRID!$A$4:$A$15,0),MATCH(1,($U$2=GRID!$B$1:$U$1)*(КАЛЕНДАРЬ!I7=GRID!$B$3:$U$3),0)),
INDEX(GRID!$B$4:$U$15,MATCH(T$7,GRID!$A$4:$A$15,0),MATCH(1,($U$2=GRID!$B$1:$U$1)*(КАЛЕНДАРЬ!I7=GRID!$B$3:$U$3),0))*(1-GRID!$H$34))</f>
        <v>617900</v>
      </c>
    </row>
    <row r="46" spans="1:20" hidden="1">
      <c r="A46" s="148" t="s">
        <v>14</v>
      </c>
      <c r="B46" s="149">
        <v>5</v>
      </c>
      <c r="C46" s="8" cm="1">
        <f t="array" ref="C46">IF($I$2="Открытый тариф",INDEX(GRID!$B$4:$U$15,MATCH(C$7,GRID!$A$4:$A$15,0),MATCH(1,($U$2=GRID!$B$1:$U$1)*(КАЛЕНДАРЬ!I8=GRID!$B$3:$U$3),0)),
INDEX(GRID!$B$4:$U$15,MATCH(C$7,GRID!$A$4:$A$15,0),MATCH(1,($U$2=GRID!$B$1:$U$1)*(КАЛЕНДАРЬ!I8=GRID!$B$3:$U$3),0))*(1-GRID!$H$34))</f>
        <v>30200.000000000004</v>
      </c>
      <c r="D46" s="8" cm="1">
        <f t="array" ref="D46">IF($I$2="Открытый тариф",INDEX(GRID!$B$18:$U$29,MATCH(C$7,GRID!$A$18:$A$29,0),MATCH(1,($U$2=GRID!$B$1:$U$1)*(КАЛЕНДАРЬ!I8=GRID!$B$3:$U$3),0)),
INDEX(GRID!$B$18:$U$29,MATCH(C$7,GRID!$A$18:$A$29,0),MATCH(1,($U$2=GRID!$B$1:$U$1)*(КАЛЕНДАРЬ!I8=GRID!$B$3:$U$3),0))*(1-GRID!$H$34))</f>
        <v>35200</v>
      </c>
      <c r="E46" s="8" cm="1">
        <f t="array" ref="E46">IF($I$2="Открытый тариф",INDEX(GRID!$B$4:$U$15,MATCH(E$7,GRID!$A$4:$A$15,0),MATCH(1,($U$2=GRID!$B$1:$U$1)*(КАЛЕНДАРЬ!I8=GRID!$B$3:$U$3),0)),
INDEX(GRID!$B$4:$U$15,MATCH(E$7,GRID!$A$4:$A$15,0),MATCH(1,($U$2=GRID!$B$1:$U$1)*(КАЛЕНДАРЬ!I8=GRID!$B$3:$U$3),0))*(1-GRID!$H$34))</f>
        <v>36300</v>
      </c>
      <c r="F46" s="8" cm="1">
        <f t="array" ref="F46">IF($I$2="Открытый тариф",INDEX(GRID!$B$18:$U$29,MATCH(E$7,GRID!$A$18:$A$29,0),MATCH(1,($U$2=GRID!$B$1:$U$1)*(КАЛЕНДАРЬ!I8=GRID!$B$3:$U$3),0)),
INDEX(GRID!$B$18:$U$29,MATCH(E$7,GRID!$A$18:$A$29,0),MATCH(1,($U$2=GRID!$B$1:$U$1)*(КАЛЕНДАРЬ!I8=GRID!$B$3:$U$3),0))*(1-GRID!$H$34))</f>
        <v>41300</v>
      </c>
      <c r="G46" s="8" cm="1">
        <f t="array" ref="G46">IF($I$2="Открытый тариф",INDEX(GRID!$B$4:$U$15,MATCH(G$7,GRID!$A$4:$A$15,0),MATCH(1,($U$2=GRID!$B$1:$U$1)*(КАЛЕНДАРЬ!I8=GRID!$B$3:$U$3),0)),
INDEX(GRID!$B$4:$U$15,MATCH(G$7,GRID!$A$4:$A$15,0),MATCH(1,($U$2=GRID!$B$1:$U$1)*(КАЛЕНДАРЬ!I8=GRID!$B$3:$U$3),0))*(1-GRID!$H$34))</f>
        <v>42500</v>
      </c>
      <c r="H46" s="8" cm="1">
        <f t="array" ref="H46">IF($I$2="Открытый тариф",INDEX(GRID!$B$18:$U$29,MATCH(G$7,GRID!$A$18:$A$29,0),MATCH(1,($U$2=GRID!$B$1:$U$1)*(КАЛЕНДАРЬ!I8=GRID!$B$3:$U$3),0)),
INDEX(GRID!$B$18:$U$29,MATCH(G$7,GRID!$A$18:$A$29,0),MATCH(1,($U$2=GRID!$B$1:$U$1)*(КАЛЕНДАРЬ!I8=GRID!$B$3:$U$3),0))*(1-GRID!$H$34))</f>
        <v>47500</v>
      </c>
      <c r="I46" s="8" cm="1">
        <f t="array" ref="I46">IF($I$2="Открытый тариф",INDEX(GRID!$B$4:$U$15,MATCH(I$7,GRID!$A$4:$A$15,0),MATCH(1,($U$2=GRID!$B$1:$U$1)*(КАЛЕНДАРЬ!I8=GRID!$B$3:$U$3),0)),
INDEX(GRID!$B$4:$U$15,MATCH(I$7,GRID!$A$4:$A$15,0),MATCH(1,($U$2=GRID!$B$1:$U$1)*(КАЛЕНДАРЬ!I8=GRID!$B$3:$U$3),0))*(1-GRID!$H$34))</f>
        <v>47400</v>
      </c>
      <c r="J46" s="8" cm="1">
        <f t="array" ref="J46">IF($I$2="Открытый тариф",INDEX(GRID!$B$18:$U$29,MATCH(I$7,GRID!$A$18:$A$29,0),MATCH(1,($U$2=GRID!$B$1:$U$1)*(КАЛЕНДАРЬ!I8=GRID!$B$3:$U$3),0)),
INDEX(GRID!$B$18:$U$29,MATCH(I$7,GRID!$A$18:$A$29,0),MATCH(1,($U$2=GRID!$B$1:$U$1)*(КАЛЕНДАРЬ!I8=GRID!$B$3:$U$3),0))*(1-GRID!$H$34))</f>
        <v>52400</v>
      </c>
      <c r="K46" s="8" cm="1">
        <f t="array" ref="K46">IF($I$2="Открытый тариф",INDEX(GRID!$B$4:$U$15,MATCH(K$7,GRID!$A$4:$A$15,0),MATCH(1,($U$2=GRID!$B$1:$U$1)*(КАЛЕНДАРЬ!I8=GRID!$B$3:$U$3),0)),
INDEX(GRID!$B$4:$U$15,MATCH(K$7,GRID!$A$4:$A$15,0),MATCH(1,($U$2=GRID!$B$1:$U$1)*(КАЛЕНДАРЬ!I8=GRID!$B$3:$U$3),0))*(1-GRID!$H$34))</f>
        <v>53300</v>
      </c>
      <c r="L46" s="8" cm="1">
        <f t="array" ref="L46">IF($I$2="Открытый тариф",INDEX(GRID!$B$18:$U$29,MATCH(K$7,GRID!$A$18:$A$29,0),MATCH(1,($U$2=GRID!$B$1:$U$1)*(КАЛЕНДАРЬ!I8=GRID!$B$3:$U$3),0)),
INDEX(GRID!$B$18:$U$29,MATCH(K$7,GRID!$A$18:$A$29,0),MATCH(1,($U$2=GRID!$B$1:$U$1)*(КАЛЕНДАРЬ!I8=GRID!$B$3:$U$3),0))*(1-GRID!$H$34))</f>
        <v>58300</v>
      </c>
      <c r="M46" s="8" cm="1">
        <f t="array" ref="M46">IF($I$2="Открытый тариф",INDEX(GRID!$B$4:$U$15,MATCH(M$7,GRID!$A$4:$A$15,0),MATCH(1,($U$2=GRID!$B$1:$U$1)*(КАЛЕНДАРЬ!I8=GRID!$B$3:$U$3),0)),
INDEX(GRID!$B$4:$U$15,MATCH(M$7,GRID!$A$4:$A$15,0),MATCH(1,($U$2=GRID!$B$1:$U$1)*(КАЛЕНДАРЬ!I8=GRID!$B$3:$U$3),0))*(1-GRID!$H$34))</f>
        <v>74000</v>
      </c>
      <c r="N46" s="8" cm="1">
        <f t="array" ref="N46">IF($I$2="Открытый тариф",INDEX(GRID!$B$18:$U$29,MATCH(M$7,GRID!$A$18:$A$29,0),MATCH(1,($U$2=GRID!$B$1:$U$1)*(КАЛЕНДАРЬ!I8=GRID!$B$3:$U$3),0)),
INDEX(GRID!$B$18:$U$29,MATCH(M$7,GRID!$A$18:$A$29,0),MATCH(1,($U$2=GRID!$B$1:$U$1)*(КАЛЕНДАРЬ!I8=GRID!$B$3:$U$3),0))*(1-GRID!$H$34))</f>
        <v>79000</v>
      </c>
      <c r="O46" s="8" cm="1">
        <f t="array" ref="O46">IF($I$2="Открытый тариф",INDEX(GRID!$B$4:$U$15,MATCH(O$7,GRID!$A$4:$A$15,0),MATCH(1,($U$2=GRID!$B$1:$U$1)*(КАЛЕНДАРЬ!I8=GRID!$B$3:$U$3),0)),
INDEX(GRID!$B$4:$U$15,MATCH(O$7,GRID!$A$4:$A$15,0),MATCH(1,($U$2=GRID!$B$1:$U$1)*(КАЛЕНДАРЬ!I8=GRID!$B$3:$U$3),0))*(1-GRID!$H$34))</f>
        <v>108800</v>
      </c>
      <c r="P46" s="8" cm="1">
        <f t="array" ref="P46">IF($I$2="Открытый тариф",INDEX(GRID!$B$4:$U$15,MATCH(P$7,GRID!$A$4:$A$15,0),MATCH(1,($U$2=GRID!$B$1:$U$1)*(КАЛЕНДАРЬ!I8=GRID!$B$3:$U$3),0)),
INDEX(GRID!$B$4:$U$15,MATCH(P$7,GRID!$A$4:$A$15,0),MATCH(1,($U$2=GRID!$B$1:$U$1)*(КАЛЕНДАРЬ!I8=GRID!$B$3:$U$3),0))*(1-GRID!$H$34))</f>
        <v>151400</v>
      </c>
      <c r="Q46" s="8" cm="1">
        <f t="array" ref="Q46">IF($I$2="Открытый тариф",INDEX(GRID!$B$4:$U$15,MATCH(Q$7,GRID!$A$4:$A$15,0),MATCH(1,($U$2=GRID!$B$1:$U$1)*(КАЛЕНДАРЬ!I8=GRID!$B$3:$U$3),0)),
INDEX(GRID!$B$4:$U$15,MATCH(Q$7,GRID!$A$4:$A$15,0),MATCH(1,($U$2=GRID!$B$1:$U$1)*(КАЛЕНДАРЬ!I8=GRID!$B$3:$U$3),0))*(1-GRID!$H$34))</f>
        <v>177900</v>
      </c>
      <c r="R46" s="8" cm="1">
        <f t="array" ref="R46">IF($I$2="Открытый тариф",INDEX(GRID!$B$18:$U$29,MATCH(R$7,GRID!$A$18:$A$29,0),MATCH(1,($U$2=GRID!$B$1:$U$1)*(КАЛЕНДАРЬ!I8=GRID!$B$3:$U$3),0)),
INDEX(GRID!$B$18:$U$29,MATCH(R$7,GRID!$A$18:$A$29,0),MATCH(1,($U$2=GRID!$B$1:$U$1)*(КАЛЕНДАРЬ!I8=GRID!$B$3:$U$3),0))*(1-GRID!$H$34))</f>
        <v>202400</v>
      </c>
      <c r="S46" s="8" cm="1">
        <f t="array" ref="S46">IF($I$2="Открытый тариф",INDEX(GRID!$B$4:$U$15,MATCH(S$7,GRID!$A$4:$A$15,0),MATCH(1,($U$2=GRID!$B$1:$U$1)*(КАЛЕНДАРЬ!I8=GRID!$B$3:$U$3),0)),
INDEX(GRID!$B$4:$U$15,MATCH(S$7,GRID!$A$4:$A$15,0),MATCH(1,($U$2=GRID!$B$1:$U$1)*(КАЛЕНДАРЬ!I8=GRID!$B$3:$U$3),0))*(1-GRID!$H$34))</f>
        <v>507400</v>
      </c>
      <c r="T46" s="8" cm="1">
        <f t="array" ref="T46">IF($I$2="Открытый тариф",INDEX(GRID!$B$4:$U$15,MATCH(T$7,GRID!$A$4:$A$15,0),MATCH(1,($U$2=GRID!$B$1:$U$1)*(КАЛЕНДАРЬ!I8=GRID!$B$3:$U$3),0)),
INDEX(GRID!$B$4:$U$15,MATCH(T$7,GRID!$A$4:$A$15,0),MATCH(1,($U$2=GRID!$B$1:$U$1)*(КАЛЕНДАРЬ!I8=GRID!$B$3:$U$3),0))*(1-GRID!$H$34))</f>
        <v>617900</v>
      </c>
    </row>
    <row r="47" spans="1:20" hidden="1">
      <c r="A47" s="148" t="s">
        <v>15</v>
      </c>
      <c r="B47" s="149">
        <v>6</v>
      </c>
      <c r="C47" s="8" cm="1">
        <f t="array" ref="C47">IF($I$2="Открытый тариф",INDEX(GRID!$B$4:$U$15,MATCH(C$7,GRID!$A$4:$A$15,0),MATCH(1,($U$2=GRID!$B$1:$U$1)*(КАЛЕНДАРЬ!I9=GRID!$B$3:$U$3),0)),
INDEX(GRID!$B$4:$U$15,MATCH(C$7,GRID!$A$4:$A$15,0),MATCH(1,($U$2=GRID!$B$1:$U$1)*(КАЛЕНДАРЬ!I9=GRID!$B$3:$U$3),0))*(1-GRID!$H$34))</f>
        <v>30200.000000000004</v>
      </c>
      <c r="D47" s="8" cm="1">
        <f t="array" ref="D47">IF($I$2="Открытый тариф",INDEX(GRID!$B$18:$U$29,MATCH(C$7,GRID!$A$18:$A$29,0),MATCH(1,($U$2=GRID!$B$1:$U$1)*(КАЛЕНДАРЬ!I9=GRID!$B$3:$U$3),0)),
INDEX(GRID!$B$18:$U$29,MATCH(C$7,GRID!$A$18:$A$29,0),MATCH(1,($U$2=GRID!$B$1:$U$1)*(КАЛЕНДАРЬ!I9=GRID!$B$3:$U$3),0))*(1-GRID!$H$34))</f>
        <v>35200</v>
      </c>
      <c r="E47" s="8" cm="1">
        <f t="array" ref="E47">IF($I$2="Открытый тариф",INDEX(GRID!$B$4:$U$15,MATCH(E$7,GRID!$A$4:$A$15,0),MATCH(1,($U$2=GRID!$B$1:$U$1)*(КАЛЕНДАРЬ!I9=GRID!$B$3:$U$3),0)),
INDEX(GRID!$B$4:$U$15,MATCH(E$7,GRID!$A$4:$A$15,0),MATCH(1,($U$2=GRID!$B$1:$U$1)*(КАЛЕНДАРЬ!I9=GRID!$B$3:$U$3),0))*(1-GRID!$H$34))</f>
        <v>36300</v>
      </c>
      <c r="F47" s="8" cm="1">
        <f t="array" ref="F47">IF($I$2="Открытый тариф",INDEX(GRID!$B$18:$U$29,MATCH(E$7,GRID!$A$18:$A$29,0),MATCH(1,($U$2=GRID!$B$1:$U$1)*(КАЛЕНДАРЬ!I9=GRID!$B$3:$U$3),0)),
INDEX(GRID!$B$18:$U$29,MATCH(E$7,GRID!$A$18:$A$29,0),MATCH(1,($U$2=GRID!$B$1:$U$1)*(КАЛЕНДАРЬ!I9=GRID!$B$3:$U$3),0))*(1-GRID!$H$34))</f>
        <v>41300</v>
      </c>
      <c r="G47" s="8" cm="1">
        <f t="array" ref="G47">IF($I$2="Открытый тариф",INDEX(GRID!$B$4:$U$15,MATCH(G$7,GRID!$A$4:$A$15,0),MATCH(1,($U$2=GRID!$B$1:$U$1)*(КАЛЕНДАРЬ!I9=GRID!$B$3:$U$3),0)),
INDEX(GRID!$B$4:$U$15,MATCH(G$7,GRID!$A$4:$A$15,0),MATCH(1,($U$2=GRID!$B$1:$U$1)*(КАЛЕНДАРЬ!I9=GRID!$B$3:$U$3),0))*(1-GRID!$H$34))</f>
        <v>42500</v>
      </c>
      <c r="H47" s="8" cm="1">
        <f t="array" ref="H47">IF($I$2="Открытый тариф",INDEX(GRID!$B$18:$U$29,MATCH(G$7,GRID!$A$18:$A$29,0),MATCH(1,($U$2=GRID!$B$1:$U$1)*(КАЛЕНДАРЬ!I9=GRID!$B$3:$U$3),0)),
INDEX(GRID!$B$18:$U$29,MATCH(G$7,GRID!$A$18:$A$29,0),MATCH(1,($U$2=GRID!$B$1:$U$1)*(КАЛЕНДАРЬ!I9=GRID!$B$3:$U$3),0))*(1-GRID!$H$34))</f>
        <v>47500</v>
      </c>
      <c r="I47" s="8" cm="1">
        <f t="array" ref="I47">IF($I$2="Открытый тариф",INDEX(GRID!$B$4:$U$15,MATCH(I$7,GRID!$A$4:$A$15,0),MATCH(1,($U$2=GRID!$B$1:$U$1)*(КАЛЕНДАРЬ!I9=GRID!$B$3:$U$3),0)),
INDEX(GRID!$B$4:$U$15,MATCH(I$7,GRID!$A$4:$A$15,0),MATCH(1,($U$2=GRID!$B$1:$U$1)*(КАЛЕНДАРЬ!I9=GRID!$B$3:$U$3),0))*(1-GRID!$H$34))</f>
        <v>47400</v>
      </c>
      <c r="J47" s="8" cm="1">
        <f t="array" ref="J47">IF($I$2="Открытый тариф",INDEX(GRID!$B$18:$U$29,MATCH(I$7,GRID!$A$18:$A$29,0),MATCH(1,($U$2=GRID!$B$1:$U$1)*(КАЛЕНДАРЬ!I9=GRID!$B$3:$U$3),0)),
INDEX(GRID!$B$18:$U$29,MATCH(I$7,GRID!$A$18:$A$29,0),MATCH(1,($U$2=GRID!$B$1:$U$1)*(КАЛЕНДАРЬ!I9=GRID!$B$3:$U$3),0))*(1-GRID!$H$34))</f>
        <v>52400</v>
      </c>
      <c r="K47" s="8" cm="1">
        <f t="array" ref="K47">IF($I$2="Открытый тариф",INDEX(GRID!$B$4:$U$15,MATCH(K$7,GRID!$A$4:$A$15,0),MATCH(1,($U$2=GRID!$B$1:$U$1)*(КАЛЕНДАРЬ!I9=GRID!$B$3:$U$3),0)),
INDEX(GRID!$B$4:$U$15,MATCH(K$7,GRID!$A$4:$A$15,0),MATCH(1,($U$2=GRID!$B$1:$U$1)*(КАЛЕНДАРЬ!I9=GRID!$B$3:$U$3),0))*(1-GRID!$H$34))</f>
        <v>53300</v>
      </c>
      <c r="L47" s="8" cm="1">
        <f t="array" ref="L47">IF($I$2="Открытый тариф",INDEX(GRID!$B$18:$U$29,MATCH(K$7,GRID!$A$18:$A$29,0),MATCH(1,($U$2=GRID!$B$1:$U$1)*(КАЛЕНДАРЬ!I9=GRID!$B$3:$U$3),0)),
INDEX(GRID!$B$18:$U$29,MATCH(K$7,GRID!$A$18:$A$29,0),MATCH(1,($U$2=GRID!$B$1:$U$1)*(КАЛЕНДАРЬ!I9=GRID!$B$3:$U$3),0))*(1-GRID!$H$34))</f>
        <v>58300</v>
      </c>
      <c r="M47" s="8" cm="1">
        <f t="array" ref="M47">IF($I$2="Открытый тариф",INDEX(GRID!$B$4:$U$15,MATCH(M$7,GRID!$A$4:$A$15,0),MATCH(1,($U$2=GRID!$B$1:$U$1)*(КАЛЕНДАРЬ!I9=GRID!$B$3:$U$3),0)),
INDEX(GRID!$B$4:$U$15,MATCH(M$7,GRID!$A$4:$A$15,0),MATCH(1,($U$2=GRID!$B$1:$U$1)*(КАЛЕНДАРЬ!I9=GRID!$B$3:$U$3),0))*(1-GRID!$H$34))</f>
        <v>74000</v>
      </c>
      <c r="N47" s="8" cm="1">
        <f t="array" ref="N47">IF($I$2="Открытый тариф",INDEX(GRID!$B$18:$U$29,MATCH(M$7,GRID!$A$18:$A$29,0),MATCH(1,($U$2=GRID!$B$1:$U$1)*(КАЛЕНДАРЬ!I9=GRID!$B$3:$U$3),0)),
INDEX(GRID!$B$18:$U$29,MATCH(M$7,GRID!$A$18:$A$29,0),MATCH(1,($U$2=GRID!$B$1:$U$1)*(КАЛЕНДАРЬ!I9=GRID!$B$3:$U$3),0))*(1-GRID!$H$34))</f>
        <v>79000</v>
      </c>
      <c r="O47" s="8" cm="1">
        <f t="array" ref="O47">IF($I$2="Открытый тариф",INDEX(GRID!$B$4:$U$15,MATCH(O$7,GRID!$A$4:$A$15,0),MATCH(1,($U$2=GRID!$B$1:$U$1)*(КАЛЕНДАРЬ!I9=GRID!$B$3:$U$3),0)),
INDEX(GRID!$B$4:$U$15,MATCH(O$7,GRID!$A$4:$A$15,0),MATCH(1,($U$2=GRID!$B$1:$U$1)*(КАЛЕНДАРЬ!I9=GRID!$B$3:$U$3),0))*(1-GRID!$H$34))</f>
        <v>108800</v>
      </c>
      <c r="P47" s="8" cm="1">
        <f t="array" ref="P47">IF($I$2="Открытый тариф",INDEX(GRID!$B$4:$U$15,MATCH(P$7,GRID!$A$4:$A$15,0),MATCH(1,($U$2=GRID!$B$1:$U$1)*(КАЛЕНДАРЬ!I9=GRID!$B$3:$U$3),0)),
INDEX(GRID!$B$4:$U$15,MATCH(P$7,GRID!$A$4:$A$15,0),MATCH(1,($U$2=GRID!$B$1:$U$1)*(КАЛЕНДАРЬ!I9=GRID!$B$3:$U$3),0))*(1-GRID!$H$34))</f>
        <v>151400</v>
      </c>
      <c r="Q47" s="8" cm="1">
        <f t="array" ref="Q47">IF($I$2="Открытый тариф",INDEX(GRID!$B$4:$U$15,MATCH(Q$7,GRID!$A$4:$A$15,0),MATCH(1,($U$2=GRID!$B$1:$U$1)*(КАЛЕНДАРЬ!I9=GRID!$B$3:$U$3),0)),
INDEX(GRID!$B$4:$U$15,MATCH(Q$7,GRID!$A$4:$A$15,0),MATCH(1,($U$2=GRID!$B$1:$U$1)*(КАЛЕНДАРЬ!I9=GRID!$B$3:$U$3),0))*(1-GRID!$H$34))</f>
        <v>177900</v>
      </c>
      <c r="R47" s="8" cm="1">
        <f t="array" ref="R47">IF($I$2="Открытый тариф",INDEX(GRID!$B$18:$U$29,MATCH(R$7,GRID!$A$18:$A$29,0),MATCH(1,($U$2=GRID!$B$1:$U$1)*(КАЛЕНДАРЬ!I9=GRID!$B$3:$U$3),0)),
INDEX(GRID!$B$18:$U$29,MATCH(R$7,GRID!$A$18:$A$29,0),MATCH(1,($U$2=GRID!$B$1:$U$1)*(КАЛЕНДАРЬ!I9=GRID!$B$3:$U$3),0))*(1-GRID!$H$34))</f>
        <v>202400</v>
      </c>
      <c r="S47" s="8" cm="1">
        <f t="array" ref="S47">IF($I$2="Открытый тариф",INDEX(GRID!$B$4:$U$15,MATCH(S$7,GRID!$A$4:$A$15,0),MATCH(1,($U$2=GRID!$B$1:$U$1)*(КАЛЕНДАРЬ!I9=GRID!$B$3:$U$3),0)),
INDEX(GRID!$B$4:$U$15,MATCH(S$7,GRID!$A$4:$A$15,0),MATCH(1,($U$2=GRID!$B$1:$U$1)*(КАЛЕНДАРЬ!I9=GRID!$B$3:$U$3),0))*(1-GRID!$H$34))</f>
        <v>507400</v>
      </c>
      <c r="T47" s="8" cm="1">
        <f t="array" ref="T47">IF($I$2="Открытый тариф",INDEX(GRID!$B$4:$U$15,MATCH(T$7,GRID!$A$4:$A$15,0),MATCH(1,($U$2=GRID!$B$1:$U$1)*(КАЛЕНДАРЬ!I9=GRID!$B$3:$U$3),0)),
INDEX(GRID!$B$4:$U$15,MATCH(T$7,GRID!$A$4:$A$15,0),MATCH(1,($U$2=GRID!$B$1:$U$1)*(КАЛЕНДАРЬ!I9=GRID!$B$3:$U$3),0))*(1-GRID!$H$34))</f>
        <v>617900</v>
      </c>
    </row>
    <row r="48" spans="1:20" hidden="1">
      <c r="A48" s="148" t="s">
        <v>16</v>
      </c>
      <c r="B48" s="149">
        <v>7</v>
      </c>
      <c r="C48" s="8" cm="1">
        <f t="array" ref="C48">IF($I$2="Открытый тариф",INDEX(GRID!$B$4:$U$15,MATCH(C$7,GRID!$A$4:$A$15,0),MATCH(1,($U$2=GRID!$B$1:$U$1)*(КАЛЕНДАРЬ!I10=GRID!$B$3:$U$3),0)),
INDEX(GRID!$B$4:$U$15,MATCH(C$7,GRID!$A$4:$A$15,0),MATCH(1,($U$2=GRID!$B$1:$U$1)*(КАЛЕНДАРЬ!I10=GRID!$B$3:$U$3),0))*(1-GRID!$H$34))</f>
        <v>36500</v>
      </c>
      <c r="D48" s="8" cm="1">
        <f t="array" ref="D48">IF($I$2="Открытый тариф",INDEX(GRID!$B$18:$U$29,MATCH(C$7,GRID!$A$18:$A$29,0),MATCH(1,($U$2=GRID!$B$1:$U$1)*(КАЛЕНДАРЬ!I10=GRID!$B$3:$U$3),0)),
INDEX(GRID!$B$18:$U$29,MATCH(C$7,GRID!$A$18:$A$29,0),MATCH(1,($U$2=GRID!$B$1:$U$1)*(КАЛЕНДАРЬ!I10=GRID!$B$3:$U$3),0))*(1-GRID!$H$34))</f>
        <v>41500</v>
      </c>
      <c r="E48" s="8" cm="1">
        <f t="array" ref="E48">IF($I$2="Открытый тариф",INDEX(GRID!$B$4:$U$15,MATCH(E$7,GRID!$A$4:$A$15,0),MATCH(1,($U$2=GRID!$B$1:$U$1)*(КАЛЕНДАРЬ!I10=GRID!$B$3:$U$3),0)),
INDEX(GRID!$B$4:$U$15,MATCH(E$7,GRID!$A$4:$A$15,0),MATCH(1,($U$2=GRID!$B$1:$U$1)*(КАЛЕНДАРЬ!I10=GRID!$B$3:$U$3),0))*(1-GRID!$H$34))</f>
        <v>43700</v>
      </c>
      <c r="F48" s="8" cm="1">
        <f t="array" ref="F48">IF($I$2="Открытый тариф",INDEX(GRID!$B$18:$U$29,MATCH(E$7,GRID!$A$18:$A$29,0),MATCH(1,($U$2=GRID!$B$1:$U$1)*(КАЛЕНДАРЬ!I10=GRID!$B$3:$U$3),0)),
INDEX(GRID!$B$18:$U$29,MATCH(E$7,GRID!$A$18:$A$29,0),MATCH(1,($U$2=GRID!$B$1:$U$1)*(КАЛЕНДАРЬ!I10=GRID!$B$3:$U$3),0))*(1-GRID!$H$34))</f>
        <v>48700</v>
      </c>
      <c r="G48" s="8" cm="1">
        <f t="array" ref="G48">IF($I$2="Открытый тариф",INDEX(GRID!$B$4:$U$15,MATCH(G$7,GRID!$A$4:$A$15,0),MATCH(1,($U$2=GRID!$B$1:$U$1)*(КАЛЕНДАРЬ!I10=GRID!$B$3:$U$3),0)),
INDEX(GRID!$B$4:$U$15,MATCH(G$7,GRID!$A$4:$A$15,0),MATCH(1,($U$2=GRID!$B$1:$U$1)*(КАЛЕНДАРЬ!I10=GRID!$B$3:$U$3),0))*(1-GRID!$H$34))</f>
        <v>50200</v>
      </c>
      <c r="H48" s="8" cm="1">
        <f t="array" ref="H48">IF($I$2="Открытый тариф",INDEX(GRID!$B$18:$U$29,MATCH(G$7,GRID!$A$18:$A$29,0),MATCH(1,($U$2=GRID!$B$1:$U$1)*(КАЛЕНДАРЬ!I10=GRID!$B$3:$U$3),0)),
INDEX(GRID!$B$18:$U$29,MATCH(G$7,GRID!$A$18:$A$29,0),MATCH(1,($U$2=GRID!$B$1:$U$1)*(КАЛЕНДАРЬ!I10=GRID!$B$3:$U$3),0))*(1-GRID!$H$34))</f>
        <v>55200</v>
      </c>
      <c r="I48" s="8" cm="1">
        <f t="array" ref="I48">IF($I$2="Открытый тариф",INDEX(GRID!$B$4:$U$15,MATCH(I$7,GRID!$A$4:$A$15,0),MATCH(1,($U$2=GRID!$B$1:$U$1)*(КАЛЕНДАРЬ!I10=GRID!$B$3:$U$3),0)),
INDEX(GRID!$B$4:$U$15,MATCH(I$7,GRID!$A$4:$A$15,0),MATCH(1,($U$2=GRID!$B$1:$U$1)*(КАЛЕНДАРЬ!I10=GRID!$B$3:$U$3),0))*(1-GRID!$H$34))</f>
        <v>56200</v>
      </c>
      <c r="J48" s="8" cm="1">
        <f t="array" ref="J48">IF($I$2="Открытый тариф",INDEX(GRID!$B$18:$U$29,MATCH(I$7,GRID!$A$18:$A$29,0),MATCH(1,($U$2=GRID!$B$1:$U$1)*(КАЛЕНДАРЬ!I10=GRID!$B$3:$U$3),0)),
INDEX(GRID!$B$18:$U$29,MATCH(I$7,GRID!$A$18:$A$29,0),MATCH(1,($U$2=GRID!$B$1:$U$1)*(КАЛЕНДАРЬ!I10=GRID!$B$3:$U$3),0))*(1-GRID!$H$34))</f>
        <v>61200</v>
      </c>
      <c r="K48" s="8" cm="1">
        <f t="array" ref="K48">IF($I$2="Открытый тариф",INDEX(GRID!$B$4:$U$15,MATCH(K$7,GRID!$A$4:$A$15,0),MATCH(1,($U$2=GRID!$B$1:$U$1)*(КАЛЕНДАРЬ!I10=GRID!$B$3:$U$3),0)),
INDEX(GRID!$B$4:$U$15,MATCH(K$7,GRID!$A$4:$A$15,0),MATCH(1,($U$2=GRID!$B$1:$U$1)*(КАЛЕНДАРЬ!I10=GRID!$B$3:$U$3),0))*(1-GRID!$H$34))</f>
        <v>62500</v>
      </c>
      <c r="L48" s="8" cm="1">
        <f t="array" ref="L48">IF($I$2="Открытый тариф",INDEX(GRID!$B$18:$U$29,MATCH(K$7,GRID!$A$18:$A$29,0),MATCH(1,($U$2=GRID!$B$1:$U$1)*(КАЛЕНДАРЬ!I10=GRID!$B$3:$U$3),0)),
INDEX(GRID!$B$18:$U$29,MATCH(K$7,GRID!$A$18:$A$29,0),MATCH(1,($U$2=GRID!$B$1:$U$1)*(КАЛЕНДАРЬ!I10=GRID!$B$3:$U$3),0))*(1-GRID!$H$34))</f>
        <v>67500</v>
      </c>
      <c r="M48" s="8" cm="1">
        <f t="array" ref="M48">IF($I$2="Открытый тариф",INDEX(GRID!$B$4:$U$15,MATCH(M$7,GRID!$A$4:$A$15,0),MATCH(1,($U$2=GRID!$B$1:$U$1)*(КАЛЕНДАРЬ!I10=GRID!$B$3:$U$3),0)),
INDEX(GRID!$B$4:$U$15,MATCH(M$7,GRID!$A$4:$A$15,0),MATCH(1,($U$2=GRID!$B$1:$U$1)*(КАЛЕНДАРЬ!I10=GRID!$B$3:$U$3),0))*(1-GRID!$H$34))</f>
        <v>84300</v>
      </c>
      <c r="N48" s="8" cm="1">
        <f t="array" ref="N48">IF($I$2="Открытый тариф",INDEX(GRID!$B$18:$U$29,MATCH(M$7,GRID!$A$18:$A$29,0),MATCH(1,($U$2=GRID!$B$1:$U$1)*(КАЛЕНДАРЬ!I10=GRID!$B$3:$U$3),0)),
INDEX(GRID!$B$18:$U$29,MATCH(M$7,GRID!$A$18:$A$29,0),MATCH(1,($U$2=GRID!$B$1:$U$1)*(КАЛЕНДАРЬ!I10=GRID!$B$3:$U$3),0))*(1-GRID!$H$34))</f>
        <v>89300</v>
      </c>
      <c r="O48" s="8" cm="1">
        <f t="array" ref="O48">IF($I$2="Открытый тариф",INDEX(GRID!$B$4:$U$15,MATCH(O$7,GRID!$A$4:$A$15,0),MATCH(1,($U$2=GRID!$B$1:$U$1)*(КАЛЕНДАРЬ!I10=GRID!$B$3:$U$3),0)),
INDEX(GRID!$B$4:$U$15,MATCH(O$7,GRID!$A$4:$A$15,0),MATCH(1,($U$2=GRID!$B$1:$U$1)*(КАЛЕНДАРЬ!I10=GRID!$B$3:$U$3),0))*(1-GRID!$H$34))</f>
        <v>121100</v>
      </c>
      <c r="P48" s="8" cm="1">
        <f t="array" ref="P48">IF($I$2="Открытый тариф",INDEX(GRID!$B$4:$U$15,MATCH(P$7,GRID!$A$4:$A$15,0),MATCH(1,($U$2=GRID!$B$1:$U$1)*(КАЛЕНДАРЬ!I10=GRID!$B$3:$U$3),0)),
INDEX(GRID!$B$4:$U$15,MATCH(P$7,GRID!$A$4:$A$15,0),MATCH(1,($U$2=GRID!$B$1:$U$1)*(КАЛЕНДАРЬ!I10=GRID!$B$3:$U$3),0))*(1-GRID!$H$34))</f>
        <v>165200</v>
      </c>
      <c r="Q48" s="8" cm="1">
        <f t="array" ref="Q48">IF($I$2="Открытый тариф",INDEX(GRID!$B$4:$U$15,MATCH(Q$7,GRID!$A$4:$A$15,0),MATCH(1,($U$2=GRID!$B$1:$U$1)*(КАЛЕНДАРЬ!I10=GRID!$B$3:$U$3),0)),
INDEX(GRID!$B$4:$U$15,MATCH(Q$7,GRID!$A$4:$A$15,0),MATCH(1,($U$2=GRID!$B$1:$U$1)*(КАЛЕНДАРЬ!I10=GRID!$B$3:$U$3),0))*(1-GRID!$H$34))</f>
        <v>193700</v>
      </c>
      <c r="R48" s="8" cm="1">
        <f t="array" ref="R48">IF($I$2="Открытый тариф",INDEX(GRID!$B$18:$U$29,MATCH(R$7,GRID!$A$18:$A$29,0),MATCH(1,($U$2=GRID!$B$1:$U$1)*(КАЛЕНДАРЬ!I10=GRID!$B$3:$U$3),0)),
INDEX(GRID!$B$18:$U$29,MATCH(R$7,GRID!$A$18:$A$29,0),MATCH(1,($U$2=GRID!$B$1:$U$1)*(КАЛЕНДАРЬ!I10=GRID!$B$3:$U$3),0))*(1-GRID!$H$34))</f>
        <v>220700</v>
      </c>
      <c r="S48" s="8" cm="1">
        <f t="array" ref="S48">IF($I$2="Открытый тариф",INDEX(GRID!$B$4:$U$15,MATCH(S$7,GRID!$A$4:$A$15,0),MATCH(1,($U$2=GRID!$B$1:$U$1)*(КАЛЕНДАРЬ!I10=GRID!$B$3:$U$3),0)),
INDEX(GRID!$B$4:$U$15,MATCH(S$7,GRID!$A$4:$A$15,0),MATCH(1,($U$2=GRID!$B$1:$U$1)*(КАЛЕНДАРЬ!I10=GRID!$B$3:$U$3),0))*(1-GRID!$H$34))</f>
        <v>561500</v>
      </c>
      <c r="T48" s="8" cm="1">
        <f t="array" ref="T48">IF($I$2="Открытый тариф",INDEX(GRID!$B$4:$U$15,MATCH(T$7,GRID!$A$4:$A$15,0),MATCH(1,($U$2=GRID!$B$1:$U$1)*(КАЛЕНДАРЬ!I10=GRID!$B$3:$U$3),0)),
INDEX(GRID!$B$4:$U$15,MATCH(T$7,GRID!$A$4:$A$15,0),MATCH(1,($U$2=GRID!$B$1:$U$1)*(КАЛЕНДАРЬ!I10=GRID!$B$3:$U$3),0))*(1-GRID!$H$34))</f>
        <v>688100</v>
      </c>
    </row>
    <row r="49" spans="1:20" hidden="1">
      <c r="A49" s="148" t="s">
        <v>17</v>
      </c>
      <c r="B49" s="149">
        <v>8</v>
      </c>
      <c r="C49" s="8" cm="1">
        <f t="array" ref="C49">IF($I$2="Открытый тариф",INDEX(GRID!$B$4:$U$15,MATCH(C$7,GRID!$A$4:$A$15,0),MATCH(1,($U$2=GRID!$B$1:$U$1)*(КАЛЕНДАРЬ!I11=GRID!$B$3:$U$3),0)),
INDEX(GRID!$B$4:$U$15,MATCH(C$7,GRID!$A$4:$A$15,0),MATCH(1,($U$2=GRID!$B$1:$U$1)*(КАЛЕНДАРЬ!I11=GRID!$B$3:$U$3),0))*(1-GRID!$H$34))</f>
        <v>36500</v>
      </c>
      <c r="D49" s="8" cm="1">
        <f t="array" ref="D49">IF($I$2="Открытый тариф",INDEX(GRID!$B$18:$U$29,MATCH(C$7,GRID!$A$18:$A$29,0),MATCH(1,($U$2=GRID!$B$1:$U$1)*(КАЛЕНДАРЬ!I11=GRID!$B$3:$U$3),0)),
INDEX(GRID!$B$18:$U$29,MATCH(C$7,GRID!$A$18:$A$29,0),MATCH(1,($U$2=GRID!$B$1:$U$1)*(КАЛЕНДАРЬ!I11=GRID!$B$3:$U$3),0))*(1-GRID!$H$34))</f>
        <v>41500</v>
      </c>
      <c r="E49" s="8" cm="1">
        <f t="array" ref="E49">IF($I$2="Открытый тариф",INDEX(GRID!$B$4:$U$15,MATCH(E$7,GRID!$A$4:$A$15,0),MATCH(1,($U$2=GRID!$B$1:$U$1)*(КАЛЕНДАРЬ!I11=GRID!$B$3:$U$3),0)),
INDEX(GRID!$B$4:$U$15,MATCH(E$7,GRID!$A$4:$A$15,0),MATCH(1,($U$2=GRID!$B$1:$U$1)*(КАЛЕНДАРЬ!I11=GRID!$B$3:$U$3),0))*(1-GRID!$H$34))</f>
        <v>43700</v>
      </c>
      <c r="F49" s="8" cm="1">
        <f t="array" ref="F49">IF($I$2="Открытый тариф",INDEX(GRID!$B$18:$U$29,MATCH(E$7,GRID!$A$18:$A$29,0),MATCH(1,($U$2=GRID!$B$1:$U$1)*(КАЛЕНДАРЬ!I11=GRID!$B$3:$U$3),0)),
INDEX(GRID!$B$18:$U$29,MATCH(E$7,GRID!$A$18:$A$29,0),MATCH(1,($U$2=GRID!$B$1:$U$1)*(КАЛЕНДАРЬ!I11=GRID!$B$3:$U$3),0))*(1-GRID!$H$34))</f>
        <v>48700</v>
      </c>
      <c r="G49" s="8" cm="1">
        <f t="array" ref="G49">IF($I$2="Открытый тариф",INDEX(GRID!$B$4:$U$15,MATCH(G$7,GRID!$A$4:$A$15,0),MATCH(1,($U$2=GRID!$B$1:$U$1)*(КАЛЕНДАРЬ!I11=GRID!$B$3:$U$3),0)),
INDEX(GRID!$B$4:$U$15,MATCH(G$7,GRID!$A$4:$A$15,0),MATCH(1,($U$2=GRID!$B$1:$U$1)*(КАЛЕНДАРЬ!I11=GRID!$B$3:$U$3),0))*(1-GRID!$H$34))</f>
        <v>50200</v>
      </c>
      <c r="H49" s="8" cm="1">
        <f t="array" ref="H49">IF($I$2="Открытый тариф",INDEX(GRID!$B$18:$U$29,MATCH(G$7,GRID!$A$18:$A$29,0),MATCH(1,($U$2=GRID!$B$1:$U$1)*(КАЛЕНДАРЬ!I11=GRID!$B$3:$U$3),0)),
INDEX(GRID!$B$18:$U$29,MATCH(G$7,GRID!$A$18:$A$29,0),MATCH(1,($U$2=GRID!$B$1:$U$1)*(КАЛЕНДАРЬ!I11=GRID!$B$3:$U$3),0))*(1-GRID!$H$34))</f>
        <v>55200</v>
      </c>
      <c r="I49" s="8" cm="1">
        <f t="array" ref="I49">IF($I$2="Открытый тариф",INDEX(GRID!$B$4:$U$15,MATCH(I$7,GRID!$A$4:$A$15,0),MATCH(1,($U$2=GRID!$B$1:$U$1)*(КАЛЕНДАРЬ!I11=GRID!$B$3:$U$3),0)),
INDEX(GRID!$B$4:$U$15,MATCH(I$7,GRID!$A$4:$A$15,0),MATCH(1,($U$2=GRID!$B$1:$U$1)*(КАЛЕНДАРЬ!I11=GRID!$B$3:$U$3),0))*(1-GRID!$H$34))</f>
        <v>56200</v>
      </c>
      <c r="J49" s="8" cm="1">
        <f t="array" ref="J49">IF($I$2="Открытый тариф",INDEX(GRID!$B$18:$U$29,MATCH(I$7,GRID!$A$18:$A$29,0),MATCH(1,($U$2=GRID!$B$1:$U$1)*(КАЛЕНДАРЬ!I11=GRID!$B$3:$U$3),0)),
INDEX(GRID!$B$18:$U$29,MATCH(I$7,GRID!$A$18:$A$29,0),MATCH(1,($U$2=GRID!$B$1:$U$1)*(КАЛЕНДАРЬ!I11=GRID!$B$3:$U$3),0))*(1-GRID!$H$34))</f>
        <v>61200</v>
      </c>
      <c r="K49" s="8" cm="1">
        <f t="array" ref="K49">IF($I$2="Открытый тариф",INDEX(GRID!$B$4:$U$15,MATCH(K$7,GRID!$A$4:$A$15,0),MATCH(1,($U$2=GRID!$B$1:$U$1)*(КАЛЕНДАРЬ!I11=GRID!$B$3:$U$3),0)),
INDEX(GRID!$B$4:$U$15,MATCH(K$7,GRID!$A$4:$A$15,0),MATCH(1,($U$2=GRID!$B$1:$U$1)*(КАЛЕНДАРЬ!I11=GRID!$B$3:$U$3),0))*(1-GRID!$H$34))</f>
        <v>62500</v>
      </c>
      <c r="L49" s="8" cm="1">
        <f t="array" ref="L49">IF($I$2="Открытый тариф",INDEX(GRID!$B$18:$U$29,MATCH(K$7,GRID!$A$18:$A$29,0),MATCH(1,($U$2=GRID!$B$1:$U$1)*(КАЛЕНДАРЬ!I11=GRID!$B$3:$U$3),0)),
INDEX(GRID!$B$18:$U$29,MATCH(K$7,GRID!$A$18:$A$29,0),MATCH(1,($U$2=GRID!$B$1:$U$1)*(КАЛЕНДАРЬ!I11=GRID!$B$3:$U$3),0))*(1-GRID!$H$34))</f>
        <v>67500</v>
      </c>
      <c r="M49" s="8" cm="1">
        <f t="array" ref="M49">IF($I$2="Открытый тариф",INDEX(GRID!$B$4:$U$15,MATCH(M$7,GRID!$A$4:$A$15,0),MATCH(1,($U$2=GRID!$B$1:$U$1)*(КАЛЕНДАРЬ!I11=GRID!$B$3:$U$3),0)),
INDEX(GRID!$B$4:$U$15,MATCH(M$7,GRID!$A$4:$A$15,0),MATCH(1,($U$2=GRID!$B$1:$U$1)*(КАЛЕНДАРЬ!I11=GRID!$B$3:$U$3),0))*(1-GRID!$H$34))</f>
        <v>84300</v>
      </c>
      <c r="N49" s="8" cm="1">
        <f t="array" ref="N49">IF($I$2="Открытый тариф",INDEX(GRID!$B$18:$U$29,MATCH(M$7,GRID!$A$18:$A$29,0),MATCH(1,($U$2=GRID!$B$1:$U$1)*(КАЛЕНДАРЬ!I11=GRID!$B$3:$U$3),0)),
INDEX(GRID!$B$18:$U$29,MATCH(M$7,GRID!$A$18:$A$29,0),MATCH(1,($U$2=GRID!$B$1:$U$1)*(КАЛЕНДАРЬ!I11=GRID!$B$3:$U$3),0))*(1-GRID!$H$34))</f>
        <v>89300</v>
      </c>
      <c r="O49" s="8" cm="1">
        <f t="array" ref="O49">IF($I$2="Открытый тариф",INDEX(GRID!$B$4:$U$15,MATCH(O$7,GRID!$A$4:$A$15,0),MATCH(1,($U$2=GRID!$B$1:$U$1)*(КАЛЕНДАРЬ!I11=GRID!$B$3:$U$3),0)),
INDEX(GRID!$B$4:$U$15,MATCH(O$7,GRID!$A$4:$A$15,0),MATCH(1,($U$2=GRID!$B$1:$U$1)*(КАЛЕНДАРЬ!I11=GRID!$B$3:$U$3),0))*(1-GRID!$H$34))</f>
        <v>121100</v>
      </c>
      <c r="P49" s="8" cm="1">
        <f t="array" ref="P49">IF($I$2="Открытый тариф",INDEX(GRID!$B$4:$U$15,MATCH(P$7,GRID!$A$4:$A$15,0),MATCH(1,($U$2=GRID!$B$1:$U$1)*(КАЛЕНДАРЬ!I11=GRID!$B$3:$U$3),0)),
INDEX(GRID!$B$4:$U$15,MATCH(P$7,GRID!$A$4:$A$15,0),MATCH(1,($U$2=GRID!$B$1:$U$1)*(КАЛЕНДАРЬ!I11=GRID!$B$3:$U$3),0))*(1-GRID!$H$34))</f>
        <v>165200</v>
      </c>
      <c r="Q49" s="8" cm="1">
        <f t="array" ref="Q49">IF($I$2="Открытый тариф",INDEX(GRID!$B$4:$U$15,MATCH(Q$7,GRID!$A$4:$A$15,0),MATCH(1,($U$2=GRID!$B$1:$U$1)*(КАЛЕНДАРЬ!I11=GRID!$B$3:$U$3),0)),
INDEX(GRID!$B$4:$U$15,MATCH(Q$7,GRID!$A$4:$A$15,0),MATCH(1,($U$2=GRID!$B$1:$U$1)*(КАЛЕНДАРЬ!I11=GRID!$B$3:$U$3),0))*(1-GRID!$H$34))</f>
        <v>193700</v>
      </c>
      <c r="R49" s="8" cm="1">
        <f t="array" ref="R49">IF($I$2="Открытый тариф",INDEX(GRID!$B$18:$U$29,MATCH(R$7,GRID!$A$18:$A$29,0),MATCH(1,($U$2=GRID!$B$1:$U$1)*(КАЛЕНДАРЬ!I11=GRID!$B$3:$U$3),0)),
INDEX(GRID!$B$18:$U$29,MATCH(R$7,GRID!$A$18:$A$29,0),MATCH(1,($U$2=GRID!$B$1:$U$1)*(КАЛЕНДАРЬ!I11=GRID!$B$3:$U$3),0))*(1-GRID!$H$34))</f>
        <v>220700</v>
      </c>
      <c r="S49" s="8" cm="1">
        <f t="array" ref="S49">IF($I$2="Открытый тариф",INDEX(GRID!$B$4:$U$15,MATCH(S$7,GRID!$A$4:$A$15,0),MATCH(1,($U$2=GRID!$B$1:$U$1)*(КАЛЕНДАРЬ!I11=GRID!$B$3:$U$3),0)),
INDEX(GRID!$B$4:$U$15,MATCH(S$7,GRID!$A$4:$A$15,0),MATCH(1,($U$2=GRID!$B$1:$U$1)*(КАЛЕНДАРЬ!I11=GRID!$B$3:$U$3),0))*(1-GRID!$H$34))</f>
        <v>561500</v>
      </c>
      <c r="T49" s="8" cm="1">
        <f t="array" ref="T49">IF($I$2="Открытый тариф",INDEX(GRID!$B$4:$U$15,MATCH(T$7,GRID!$A$4:$A$15,0),MATCH(1,($U$2=GRID!$B$1:$U$1)*(КАЛЕНДАРЬ!I11=GRID!$B$3:$U$3),0)),
INDEX(GRID!$B$4:$U$15,MATCH(T$7,GRID!$A$4:$A$15,0),MATCH(1,($U$2=GRID!$B$1:$U$1)*(КАЛЕНДАРЬ!I11=GRID!$B$3:$U$3),0))*(1-GRID!$H$34))</f>
        <v>688100</v>
      </c>
    </row>
    <row r="50" spans="1:20" hidden="1">
      <c r="A50" s="148" t="s">
        <v>11</v>
      </c>
      <c r="B50" s="149">
        <v>9</v>
      </c>
      <c r="C50" s="8" cm="1">
        <f t="array" ref="C50">IF($I$2="Открытый тариф",INDEX(GRID!$B$4:$U$15,MATCH(C$7,GRID!$A$4:$A$15,0),MATCH(1,($U$2=GRID!$B$1:$U$1)*(КАЛЕНДАРЬ!I12=GRID!$B$3:$U$3),0)),
INDEX(GRID!$B$4:$U$15,MATCH(C$7,GRID!$A$4:$A$15,0),MATCH(1,($U$2=GRID!$B$1:$U$1)*(КАЛЕНДАРЬ!I12=GRID!$B$3:$U$3),0))*(1-GRID!$H$34))</f>
        <v>36500</v>
      </c>
      <c r="D50" s="8" cm="1">
        <f t="array" ref="D50">IF($I$2="Открытый тариф",INDEX(GRID!$B$18:$U$29,MATCH(C$7,GRID!$A$18:$A$29,0),MATCH(1,($U$2=GRID!$B$1:$U$1)*(КАЛЕНДАРЬ!I12=GRID!$B$3:$U$3),0)),
INDEX(GRID!$B$18:$U$29,MATCH(C$7,GRID!$A$18:$A$29,0),MATCH(1,($U$2=GRID!$B$1:$U$1)*(КАЛЕНДАРЬ!I12=GRID!$B$3:$U$3),0))*(1-GRID!$H$34))</f>
        <v>41500</v>
      </c>
      <c r="E50" s="8" cm="1">
        <f t="array" ref="E50">IF($I$2="Открытый тариф",INDEX(GRID!$B$4:$U$15,MATCH(E$7,GRID!$A$4:$A$15,0),MATCH(1,($U$2=GRID!$B$1:$U$1)*(КАЛЕНДАРЬ!I12=GRID!$B$3:$U$3),0)),
INDEX(GRID!$B$4:$U$15,MATCH(E$7,GRID!$A$4:$A$15,0),MATCH(1,($U$2=GRID!$B$1:$U$1)*(КАЛЕНДАРЬ!I12=GRID!$B$3:$U$3),0))*(1-GRID!$H$34))</f>
        <v>43700</v>
      </c>
      <c r="F50" s="8" cm="1">
        <f t="array" ref="F50">IF($I$2="Открытый тариф",INDEX(GRID!$B$18:$U$29,MATCH(E$7,GRID!$A$18:$A$29,0),MATCH(1,($U$2=GRID!$B$1:$U$1)*(КАЛЕНДАРЬ!I12=GRID!$B$3:$U$3),0)),
INDEX(GRID!$B$18:$U$29,MATCH(E$7,GRID!$A$18:$A$29,0),MATCH(1,($U$2=GRID!$B$1:$U$1)*(КАЛЕНДАРЬ!I12=GRID!$B$3:$U$3),0))*(1-GRID!$H$34))</f>
        <v>48700</v>
      </c>
      <c r="G50" s="8" cm="1">
        <f t="array" ref="G50">IF($I$2="Открытый тариф",INDEX(GRID!$B$4:$U$15,MATCH(G$7,GRID!$A$4:$A$15,0),MATCH(1,($U$2=GRID!$B$1:$U$1)*(КАЛЕНДАРЬ!I12=GRID!$B$3:$U$3),0)),
INDEX(GRID!$B$4:$U$15,MATCH(G$7,GRID!$A$4:$A$15,0),MATCH(1,($U$2=GRID!$B$1:$U$1)*(КАЛЕНДАРЬ!I12=GRID!$B$3:$U$3),0))*(1-GRID!$H$34))</f>
        <v>50200</v>
      </c>
      <c r="H50" s="8" cm="1">
        <f t="array" ref="H50">IF($I$2="Открытый тариф",INDEX(GRID!$B$18:$U$29,MATCH(G$7,GRID!$A$18:$A$29,0),MATCH(1,($U$2=GRID!$B$1:$U$1)*(КАЛЕНДАРЬ!I12=GRID!$B$3:$U$3),0)),
INDEX(GRID!$B$18:$U$29,MATCH(G$7,GRID!$A$18:$A$29,0),MATCH(1,($U$2=GRID!$B$1:$U$1)*(КАЛЕНДАРЬ!I12=GRID!$B$3:$U$3),0))*(1-GRID!$H$34))</f>
        <v>55200</v>
      </c>
      <c r="I50" s="8" cm="1">
        <f t="array" ref="I50">IF($I$2="Открытый тариф",INDEX(GRID!$B$4:$U$15,MATCH(I$7,GRID!$A$4:$A$15,0),MATCH(1,($U$2=GRID!$B$1:$U$1)*(КАЛЕНДАРЬ!I12=GRID!$B$3:$U$3),0)),
INDEX(GRID!$B$4:$U$15,MATCH(I$7,GRID!$A$4:$A$15,0),MATCH(1,($U$2=GRID!$B$1:$U$1)*(КАЛЕНДАРЬ!I12=GRID!$B$3:$U$3),0))*(1-GRID!$H$34))</f>
        <v>56200</v>
      </c>
      <c r="J50" s="8" cm="1">
        <f t="array" ref="J50">IF($I$2="Открытый тариф",INDEX(GRID!$B$18:$U$29,MATCH(I$7,GRID!$A$18:$A$29,0),MATCH(1,($U$2=GRID!$B$1:$U$1)*(КАЛЕНДАРЬ!I12=GRID!$B$3:$U$3),0)),
INDEX(GRID!$B$18:$U$29,MATCH(I$7,GRID!$A$18:$A$29,0),MATCH(1,($U$2=GRID!$B$1:$U$1)*(КАЛЕНДАРЬ!I12=GRID!$B$3:$U$3),0))*(1-GRID!$H$34))</f>
        <v>61200</v>
      </c>
      <c r="K50" s="8" cm="1">
        <f t="array" ref="K50">IF($I$2="Открытый тариф",INDEX(GRID!$B$4:$U$15,MATCH(K$7,GRID!$A$4:$A$15,0),MATCH(1,($U$2=GRID!$B$1:$U$1)*(КАЛЕНДАРЬ!I12=GRID!$B$3:$U$3),0)),
INDEX(GRID!$B$4:$U$15,MATCH(K$7,GRID!$A$4:$A$15,0),MATCH(1,($U$2=GRID!$B$1:$U$1)*(КАЛЕНДАРЬ!I12=GRID!$B$3:$U$3),0))*(1-GRID!$H$34))</f>
        <v>62500</v>
      </c>
      <c r="L50" s="8" cm="1">
        <f t="array" ref="L50">IF($I$2="Открытый тариф",INDEX(GRID!$B$18:$U$29,MATCH(K$7,GRID!$A$18:$A$29,0),MATCH(1,($U$2=GRID!$B$1:$U$1)*(КАЛЕНДАРЬ!I12=GRID!$B$3:$U$3),0)),
INDEX(GRID!$B$18:$U$29,MATCH(K$7,GRID!$A$18:$A$29,0),MATCH(1,($U$2=GRID!$B$1:$U$1)*(КАЛЕНДАРЬ!I12=GRID!$B$3:$U$3),0))*(1-GRID!$H$34))</f>
        <v>67500</v>
      </c>
      <c r="M50" s="8" cm="1">
        <f t="array" ref="M50">IF($I$2="Открытый тариф",INDEX(GRID!$B$4:$U$15,MATCH(M$7,GRID!$A$4:$A$15,0),MATCH(1,($U$2=GRID!$B$1:$U$1)*(КАЛЕНДАРЬ!I12=GRID!$B$3:$U$3),0)),
INDEX(GRID!$B$4:$U$15,MATCH(M$7,GRID!$A$4:$A$15,0),MATCH(1,($U$2=GRID!$B$1:$U$1)*(КАЛЕНДАРЬ!I12=GRID!$B$3:$U$3),0))*(1-GRID!$H$34))</f>
        <v>84300</v>
      </c>
      <c r="N50" s="8" cm="1">
        <f t="array" ref="N50">IF($I$2="Открытый тариф",INDEX(GRID!$B$18:$U$29,MATCH(M$7,GRID!$A$18:$A$29,0),MATCH(1,($U$2=GRID!$B$1:$U$1)*(КАЛЕНДАРЬ!I12=GRID!$B$3:$U$3),0)),
INDEX(GRID!$B$18:$U$29,MATCH(M$7,GRID!$A$18:$A$29,0),MATCH(1,($U$2=GRID!$B$1:$U$1)*(КАЛЕНДАРЬ!I12=GRID!$B$3:$U$3),0))*(1-GRID!$H$34))</f>
        <v>89300</v>
      </c>
      <c r="O50" s="8" cm="1">
        <f t="array" ref="O50">IF($I$2="Открытый тариф",INDEX(GRID!$B$4:$U$15,MATCH(O$7,GRID!$A$4:$A$15,0),MATCH(1,($U$2=GRID!$B$1:$U$1)*(КАЛЕНДАРЬ!I12=GRID!$B$3:$U$3),0)),
INDEX(GRID!$B$4:$U$15,MATCH(O$7,GRID!$A$4:$A$15,0),MATCH(1,($U$2=GRID!$B$1:$U$1)*(КАЛЕНДАРЬ!I12=GRID!$B$3:$U$3),0))*(1-GRID!$H$34))</f>
        <v>121100</v>
      </c>
      <c r="P50" s="8" cm="1">
        <f t="array" ref="P50">IF($I$2="Открытый тариф",INDEX(GRID!$B$4:$U$15,MATCH(P$7,GRID!$A$4:$A$15,0),MATCH(1,($U$2=GRID!$B$1:$U$1)*(КАЛЕНДАРЬ!I12=GRID!$B$3:$U$3),0)),
INDEX(GRID!$B$4:$U$15,MATCH(P$7,GRID!$A$4:$A$15,0),MATCH(1,($U$2=GRID!$B$1:$U$1)*(КАЛЕНДАРЬ!I12=GRID!$B$3:$U$3),0))*(1-GRID!$H$34))</f>
        <v>165200</v>
      </c>
      <c r="Q50" s="8" cm="1">
        <f t="array" ref="Q50">IF($I$2="Открытый тариф",INDEX(GRID!$B$4:$U$15,MATCH(Q$7,GRID!$A$4:$A$15,0),MATCH(1,($U$2=GRID!$B$1:$U$1)*(КАЛЕНДАРЬ!I12=GRID!$B$3:$U$3),0)),
INDEX(GRID!$B$4:$U$15,MATCH(Q$7,GRID!$A$4:$A$15,0),MATCH(1,($U$2=GRID!$B$1:$U$1)*(КАЛЕНДАРЬ!I12=GRID!$B$3:$U$3),0))*(1-GRID!$H$34))</f>
        <v>193700</v>
      </c>
      <c r="R50" s="8" cm="1">
        <f t="array" ref="R50">IF($I$2="Открытый тариф",INDEX(GRID!$B$18:$U$29,MATCH(R$7,GRID!$A$18:$A$29,0),MATCH(1,($U$2=GRID!$B$1:$U$1)*(КАЛЕНДАРЬ!I12=GRID!$B$3:$U$3),0)),
INDEX(GRID!$B$18:$U$29,MATCH(R$7,GRID!$A$18:$A$29,0),MATCH(1,($U$2=GRID!$B$1:$U$1)*(КАЛЕНДАРЬ!I12=GRID!$B$3:$U$3),0))*(1-GRID!$H$34))</f>
        <v>220700</v>
      </c>
      <c r="S50" s="8" cm="1">
        <f t="array" ref="S50">IF($I$2="Открытый тариф",INDEX(GRID!$B$4:$U$15,MATCH(S$7,GRID!$A$4:$A$15,0),MATCH(1,($U$2=GRID!$B$1:$U$1)*(КАЛЕНДАРЬ!I12=GRID!$B$3:$U$3),0)),
INDEX(GRID!$B$4:$U$15,MATCH(S$7,GRID!$A$4:$A$15,0),MATCH(1,($U$2=GRID!$B$1:$U$1)*(КАЛЕНДАРЬ!I12=GRID!$B$3:$U$3),0))*(1-GRID!$H$34))</f>
        <v>561500</v>
      </c>
      <c r="T50" s="8" cm="1">
        <f t="array" ref="T50">IF($I$2="Открытый тариф",INDEX(GRID!$B$4:$U$15,MATCH(T$7,GRID!$A$4:$A$15,0),MATCH(1,($U$2=GRID!$B$1:$U$1)*(КАЛЕНДАРЬ!I12=GRID!$B$3:$U$3),0)),
INDEX(GRID!$B$4:$U$15,MATCH(T$7,GRID!$A$4:$A$15,0),MATCH(1,($U$2=GRID!$B$1:$U$1)*(КАЛЕНДАРЬ!I12=GRID!$B$3:$U$3),0))*(1-GRID!$H$34))</f>
        <v>688100</v>
      </c>
    </row>
    <row r="51" spans="1:20" hidden="1">
      <c r="A51" s="148" t="s">
        <v>12</v>
      </c>
      <c r="B51" s="149">
        <v>10</v>
      </c>
      <c r="C51" s="8" cm="1">
        <f t="array" ref="C51">IF($I$2="Открытый тариф",INDEX(GRID!$B$4:$U$15,MATCH(C$7,GRID!$A$4:$A$15,0),MATCH(1,($U$2=GRID!$B$1:$U$1)*(КАЛЕНДАРЬ!I13=GRID!$B$3:$U$3),0)),
INDEX(GRID!$B$4:$U$15,MATCH(C$7,GRID!$A$4:$A$15,0),MATCH(1,($U$2=GRID!$B$1:$U$1)*(КАЛЕНДАРЬ!I13=GRID!$B$3:$U$3),0))*(1-GRID!$H$34))</f>
        <v>36500</v>
      </c>
      <c r="D51" s="8" cm="1">
        <f t="array" ref="D51">IF($I$2="Открытый тариф",INDEX(GRID!$B$18:$U$29,MATCH(C$7,GRID!$A$18:$A$29,0),MATCH(1,($U$2=GRID!$B$1:$U$1)*(КАЛЕНДАРЬ!I13=GRID!$B$3:$U$3),0)),
INDEX(GRID!$B$18:$U$29,MATCH(C$7,GRID!$A$18:$A$29,0),MATCH(1,($U$2=GRID!$B$1:$U$1)*(КАЛЕНДАРЬ!I13=GRID!$B$3:$U$3),0))*(1-GRID!$H$34))</f>
        <v>41500</v>
      </c>
      <c r="E51" s="8" cm="1">
        <f t="array" ref="E51">IF($I$2="Открытый тариф",INDEX(GRID!$B$4:$U$15,MATCH(E$7,GRID!$A$4:$A$15,0),MATCH(1,($U$2=GRID!$B$1:$U$1)*(КАЛЕНДАРЬ!I13=GRID!$B$3:$U$3),0)),
INDEX(GRID!$B$4:$U$15,MATCH(E$7,GRID!$A$4:$A$15,0),MATCH(1,($U$2=GRID!$B$1:$U$1)*(КАЛЕНДАРЬ!I13=GRID!$B$3:$U$3),0))*(1-GRID!$H$34))</f>
        <v>43700</v>
      </c>
      <c r="F51" s="8" cm="1">
        <f t="array" ref="F51">IF($I$2="Открытый тариф",INDEX(GRID!$B$18:$U$29,MATCH(E$7,GRID!$A$18:$A$29,0),MATCH(1,($U$2=GRID!$B$1:$U$1)*(КАЛЕНДАРЬ!I13=GRID!$B$3:$U$3),0)),
INDEX(GRID!$B$18:$U$29,MATCH(E$7,GRID!$A$18:$A$29,0),MATCH(1,($U$2=GRID!$B$1:$U$1)*(КАЛЕНДАРЬ!I13=GRID!$B$3:$U$3),0))*(1-GRID!$H$34))</f>
        <v>48700</v>
      </c>
      <c r="G51" s="8" cm="1">
        <f t="array" ref="G51">IF($I$2="Открытый тариф",INDEX(GRID!$B$4:$U$15,MATCH(G$7,GRID!$A$4:$A$15,0),MATCH(1,($U$2=GRID!$B$1:$U$1)*(КАЛЕНДАРЬ!I13=GRID!$B$3:$U$3),0)),
INDEX(GRID!$B$4:$U$15,MATCH(G$7,GRID!$A$4:$A$15,0),MATCH(1,($U$2=GRID!$B$1:$U$1)*(КАЛЕНДАРЬ!I13=GRID!$B$3:$U$3),0))*(1-GRID!$H$34))</f>
        <v>50200</v>
      </c>
      <c r="H51" s="8" cm="1">
        <f t="array" ref="H51">IF($I$2="Открытый тариф",INDEX(GRID!$B$18:$U$29,MATCH(G$7,GRID!$A$18:$A$29,0),MATCH(1,($U$2=GRID!$B$1:$U$1)*(КАЛЕНДАРЬ!I13=GRID!$B$3:$U$3),0)),
INDEX(GRID!$B$18:$U$29,MATCH(G$7,GRID!$A$18:$A$29,0),MATCH(1,($U$2=GRID!$B$1:$U$1)*(КАЛЕНДАРЬ!I13=GRID!$B$3:$U$3),0))*(1-GRID!$H$34))</f>
        <v>55200</v>
      </c>
      <c r="I51" s="8" cm="1">
        <f t="array" ref="I51">IF($I$2="Открытый тариф",INDEX(GRID!$B$4:$U$15,MATCH(I$7,GRID!$A$4:$A$15,0),MATCH(1,($U$2=GRID!$B$1:$U$1)*(КАЛЕНДАРЬ!I13=GRID!$B$3:$U$3),0)),
INDEX(GRID!$B$4:$U$15,MATCH(I$7,GRID!$A$4:$A$15,0),MATCH(1,($U$2=GRID!$B$1:$U$1)*(КАЛЕНДАРЬ!I13=GRID!$B$3:$U$3),0))*(1-GRID!$H$34))</f>
        <v>56200</v>
      </c>
      <c r="J51" s="8" cm="1">
        <f t="array" ref="J51">IF($I$2="Открытый тариф",INDEX(GRID!$B$18:$U$29,MATCH(I$7,GRID!$A$18:$A$29,0),MATCH(1,($U$2=GRID!$B$1:$U$1)*(КАЛЕНДАРЬ!I13=GRID!$B$3:$U$3),0)),
INDEX(GRID!$B$18:$U$29,MATCH(I$7,GRID!$A$18:$A$29,0),MATCH(1,($U$2=GRID!$B$1:$U$1)*(КАЛЕНДАРЬ!I13=GRID!$B$3:$U$3),0))*(1-GRID!$H$34))</f>
        <v>61200</v>
      </c>
      <c r="K51" s="8" cm="1">
        <f t="array" ref="K51">IF($I$2="Открытый тариф",INDEX(GRID!$B$4:$U$15,MATCH(K$7,GRID!$A$4:$A$15,0),MATCH(1,($U$2=GRID!$B$1:$U$1)*(КАЛЕНДАРЬ!I13=GRID!$B$3:$U$3),0)),
INDEX(GRID!$B$4:$U$15,MATCH(K$7,GRID!$A$4:$A$15,0),MATCH(1,($U$2=GRID!$B$1:$U$1)*(КАЛЕНДАРЬ!I13=GRID!$B$3:$U$3),0))*(1-GRID!$H$34))</f>
        <v>62500</v>
      </c>
      <c r="L51" s="8" cm="1">
        <f t="array" ref="L51">IF($I$2="Открытый тариф",INDEX(GRID!$B$18:$U$29,MATCH(K$7,GRID!$A$18:$A$29,0),MATCH(1,($U$2=GRID!$B$1:$U$1)*(КАЛЕНДАРЬ!I13=GRID!$B$3:$U$3),0)),
INDEX(GRID!$B$18:$U$29,MATCH(K$7,GRID!$A$18:$A$29,0),MATCH(1,($U$2=GRID!$B$1:$U$1)*(КАЛЕНДАРЬ!I13=GRID!$B$3:$U$3),0))*(1-GRID!$H$34))</f>
        <v>67500</v>
      </c>
      <c r="M51" s="8" cm="1">
        <f t="array" ref="M51">IF($I$2="Открытый тариф",INDEX(GRID!$B$4:$U$15,MATCH(M$7,GRID!$A$4:$A$15,0),MATCH(1,($U$2=GRID!$B$1:$U$1)*(КАЛЕНДАРЬ!I13=GRID!$B$3:$U$3),0)),
INDEX(GRID!$B$4:$U$15,MATCH(M$7,GRID!$A$4:$A$15,0),MATCH(1,($U$2=GRID!$B$1:$U$1)*(КАЛЕНДАРЬ!I13=GRID!$B$3:$U$3),0))*(1-GRID!$H$34))</f>
        <v>84300</v>
      </c>
      <c r="N51" s="8" cm="1">
        <f t="array" ref="N51">IF($I$2="Открытый тариф",INDEX(GRID!$B$18:$U$29,MATCH(M$7,GRID!$A$18:$A$29,0),MATCH(1,($U$2=GRID!$B$1:$U$1)*(КАЛЕНДАРЬ!I13=GRID!$B$3:$U$3),0)),
INDEX(GRID!$B$18:$U$29,MATCH(M$7,GRID!$A$18:$A$29,0),MATCH(1,($U$2=GRID!$B$1:$U$1)*(КАЛЕНДАРЬ!I13=GRID!$B$3:$U$3),0))*(1-GRID!$H$34))</f>
        <v>89300</v>
      </c>
      <c r="O51" s="8" cm="1">
        <f t="array" ref="O51">IF($I$2="Открытый тариф",INDEX(GRID!$B$4:$U$15,MATCH(O$7,GRID!$A$4:$A$15,0),MATCH(1,($U$2=GRID!$B$1:$U$1)*(КАЛЕНДАРЬ!I13=GRID!$B$3:$U$3),0)),
INDEX(GRID!$B$4:$U$15,MATCH(O$7,GRID!$A$4:$A$15,0),MATCH(1,($U$2=GRID!$B$1:$U$1)*(КАЛЕНДАРЬ!I13=GRID!$B$3:$U$3),0))*(1-GRID!$H$34))</f>
        <v>121100</v>
      </c>
      <c r="P51" s="8" cm="1">
        <f t="array" ref="P51">IF($I$2="Открытый тариф",INDEX(GRID!$B$4:$U$15,MATCH(P$7,GRID!$A$4:$A$15,0),MATCH(1,($U$2=GRID!$B$1:$U$1)*(КАЛЕНДАРЬ!I13=GRID!$B$3:$U$3),0)),
INDEX(GRID!$B$4:$U$15,MATCH(P$7,GRID!$A$4:$A$15,0),MATCH(1,($U$2=GRID!$B$1:$U$1)*(КАЛЕНДАРЬ!I13=GRID!$B$3:$U$3),0))*(1-GRID!$H$34))</f>
        <v>165200</v>
      </c>
      <c r="Q51" s="8" cm="1">
        <f t="array" ref="Q51">IF($I$2="Открытый тариф",INDEX(GRID!$B$4:$U$15,MATCH(Q$7,GRID!$A$4:$A$15,0),MATCH(1,($U$2=GRID!$B$1:$U$1)*(КАЛЕНДАРЬ!I13=GRID!$B$3:$U$3),0)),
INDEX(GRID!$B$4:$U$15,MATCH(Q$7,GRID!$A$4:$A$15,0),MATCH(1,($U$2=GRID!$B$1:$U$1)*(КАЛЕНДАРЬ!I13=GRID!$B$3:$U$3),0))*(1-GRID!$H$34))</f>
        <v>193700</v>
      </c>
      <c r="R51" s="8" cm="1">
        <f t="array" ref="R51">IF($I$2="Открытый тариф",INDEX(GRID!$B$18:$U$29,MATCH(R$7,GRID!$A$18:$A$29,0),MATCH(1,($U$2=GRID!$B$1:$U$1)*(КАЛЕНДАРЬ!I13=GRID!$B$3:$U$3),0)),
INDEX(GRID!$B$18:$U$29,MATCH(R$7,GRID!$A$18:$A$29,0),MATCH(1,($U$2=GRID!$B$1:$U$1)*(КАЛЕНДАРЬ!I13=GRID!$B$3:$U$3),0))*(1-GRID!$H$34))</f>
        <v>220700</v>
      </c>
      <c r="S51" s="8" cm="1">
        <f t="array" ref="S51">IF($I$2="Открытый тариф",INDEX(GRID!$B$4:$U$15,MATCH(S$7,GRID!$A$4:$A$15,0),MATCH(1,($U$2=GRID!$B$1:$U$1)*(КАЛЕНДАРЬ!I13=GRID!$B$3:$U$3),0)),
INDEX(GRID!$B$4:$U$15,MATCH(S$7,GRID!$A$4:$A$15,0),MATCH(1,($U$2=GRID!$B$1:$U$1)*(КАЛЕНДАРЬ!I13=GRID!$B$3:$U$3),0))*(1-GRID!$H$34))</f>
        <v>561500</v>
      </c>
      <c r="T51" s="8" cm="1">
        <f t="array" ref="T51">IF($I$2="Открытый тариф",INDEX(GRID!$B$4:$U$15,MATCH(T$7,GRID!$A$4:$A$15,0),MATCH(1,($U$2=GRID!$B$1:$U$1)*(КАЛЕНДАРЬ!I13=GRID!$B$3:$U$3),0)),
INDEX(GRID!$B$4:$U$15,MATCH(T$7,GRID!$A$4:$A$15,0),MATCH(1,($U$2=GRID!$B$1:$U$1)*(КАЛЕНДАРЬ!I13=GRID!$B$3:$U$3),0))*(1-GRID!$H$34))</f>
        <v>688100</v>
      </c>
    </row>
    <row r="52" spans="1:20" hidden="1">
      <c r="A52" s="148" t="s">
        <v>13</v>
      </c>
      <c r="B52" s="149">
        <v>11</v>
      </c>
      <c r="C52" s="8" cm="1">
        <f t="array" ref="C52">IF($I$2="Открытый тариф",INDEX(GRID!$B$4:$U$15,MATCH(C$7,GRID!$A$4:$A$15,0),MATCH(1,($U$2=GRID!$B$1:$U$1)*(КАЛЕНДАРЬ!I14=GRID!$B$3:$U$3),0)),
INDEX(GRID!$B$4:$U$15,MATCH(C$7,GRID!$A$4:$A$15,0),MATCH(1,($U$2=GRID!$B$1:$U$1)*(КАЛЕНДАРЬ!I14=GRID!$B$3:$U$3),0))*(1-GRID!$H$34))</f>
        <v>36500</v>
      </c>
      <c r="D52" s="8" cm="1">
        <f t="array" ref="D52">IF($I$2="Открытый тариф",INDEX(GRID!$B$18:$U$29,MATCH(C$7,GRID!$A$18:$A$29,0),MATCH(1,($U$2=GRID!$B$1:$U$1)*(КАЛЕНДАРЬ!I14=GRID!$B$3:$U$3),0)),
INDEX(GRID!$B$18:$U$29,MATCH(C$7,GRID!$A$18:$A$29,0),MATCH(1,($U$2=GRID!$B$1:$U$1)*(КАЛЕНДАРЬ!I14=GRID!$B$3:$U$3),0))*(1-GRID!$H$34))</f>
        <v>41500</v>
      </c>
      <c r="E52" s="8" cm="1">
        <f t="array" ref="E52">IF($I$2="Открытый тариф",INDEX(GRID!$B$4:$U$15,MATCH(E$7,GRID!$A$4:$A$15,0),MATCH(1,($U$2=GRID!$B$1:$U$1)*(КАЛЕНДАРЬ!I14=GRID!$B$3:$U$3),0)),
INDEX(GRID!$B$4:$U$15,MATCH(E$7,GRID!$A$4:$A$15,0),MATCH(1,($U$2=GRID!$B$1:$U$1)*(КАЛЕНДАРЬ!I14=GRID!$B$3:$U$3),0))*(1-GRID!$H$34))</f>
        <v>43700</v>
      </c>
      <c r="F52" s="8" cm="1">
        <f t="array" ref="F52">IF($I$2="Открытый тариф",INDEX(GRID!$B$18:$U$29,MATCH(E$7,GRID!$A$18:$A$29,0),MATCH(1,($U$2=GRID!$B$1:$U$1)*(КАЛЕНДАРЬ!I14=GRID!$B$3:$U$3),0)),
INDEX(GRID!$B$18:$U$29,MATCH(E$7,GRID!$A$18:$A$29,0),MATCH(1,($U$2=GRID!$B$1:$U$1)*(КАЛЕНДАРЬ!I14=GRID!$B$3:$U$3),0))*(1-GRID!$H$34))</f>
        <v>48700</v>
      </c>
      <c r="G52" s="8" cm="1">
        <f t="array" ref="G52">IF($I$2="Открытый тариф",INDEX(GRID!$B$4:$U$15,MATCH(G$7,GRID!$A$4:$A$15,0),MATCH(1,($U$2=GRID!$B$1:$U$1)*(КАЛЕНДАРЬ!I14=GRID!$B$3:$U$3),0)),
INDEX(GRID!$B$4:$U$15,MATCH(G$7,GRID!$A$4:$A$15,0),MATCH(1,($U$2=GRID!$B$1:$U$1)*(КАЛЕНДАРЬ!I14=GRID!$B$3:$U$3),0))*(1-GRID!$H$34))</f>
        <v>50200</v>
      </c>
      <c r="H52" s="8" cm="1">
        <f t="array" ref="H52">IF($I$2="Открытый тариф",INDEX(GRID!$B$18:$U$29,MATCH(G$7,GRID!$A$18:$A$29,0),MATCH(1,($U$2=GRID!$B$1:$U$1)*(КАЛЕНДАРЬ!I14=GRID!$B$3:$U$3),0)),
INDEX(GRID!$B$18:$U$29,MATCH(G$7,GRID!$A$18:$A$29,0),MATCH(1,($U$2=GRID!$B$1:$U$1)*(КАЛЕНДАРЬ!I14=GRID!$B$3:$U$3),0))*(1-GRID!$H$34))</f>
        <v>55200</v>
      </c>
      <c r="I52" s="8" cm="1">
        <f t="array" ref="I52">IF($I$2="Открытый тариф",INDEX(GRID!$B$4:$U$15,MATCH(I$7,GRID!$A$4:$A$15,0),MATCH(1,($U$2=GRID!$B$1:$U$1)*(КАЛЕНДАРЬ!I14=GRID!$B$3:$U$3),0)),
INDEX(GRID!$B$4:$U$15,MATCH(I$7,GRID!$A$4:$A$15,0),MATCH(1,($U$2=GRID!$B$1:$U$1)*(КАЛЕНДАРЬ!I14=GRID!$B$3:$U$3),0))*(1-GRID!$H$34))</f>
        <v>56200</v>
      </c>
      <c r="J52" s="8" cm="1">
        <f t="array" ref="J52">IF($I$2="Открытый тариф",INDEX(GRID!$B$18:$U$29,MATCH(I$7,GRID!$A$18:$A$29,0),MATCH(1,($U$2=GRID!$B$1:$U$1)*(КАЛЕНДАРЬ!I14=GRID!$B$3:$U$3),0)),
INDEX(GRID!$B$18:$U$29,MATCH(I$7,GRID!$A$18:$A$29,0),MATCH(1,($U$2=GRID!$B$1:$U$1)*(КАЛЕНДАРЬ!I14=GRID!$B$3:$U$3),0))*(1-GRID!$H$34))</f>
        <v>61200</v>
      </c>
      <c r="K52" s="8" cm="1">
        <f t="array" ref="K52">IF($I$2="Открытый тариф",INDEX(GRID!$B$4:$U$15,MATCH(K$7,GRID!$A$4:$A$15,0),MATCH(1,($U$2=GRID!$B$1:$U$1)*(КАЛЕНДАРЬ!I14=GRID!$B$3:$U$3),0)),
INDEX(GRID!$B$4:$U$15,MATCH(K$7,GRID!$A$4:$A$15,0),MATCH(1,($U$2=GRID!$B$1:$U$1)*(КАЛЕНДАРЬ!I14=GRID!$B$3:$U$3),0))*(1-GRID!$H$34))</f>
        <v>62500</v>
      </c>
      <c r="L52" s="8" cm="1">
        <f t="array" ref="L52">IF($I$2="Открытый тариф",INDEX(GRID!$B$18:$U$29,MATCH(K$7,GRID!$A$18:$A$29,0),MATCH(1,($U$2=GRID!$B$1:$U$1)*(КАЛЕНДАРЬ!I14=GRID!$B$3:$U$3),0)),
INDEX(GRID!$B$18:$U$29,MATCH(K$7,GRID!$A$18:$A$29,0),MATCH(1,($U$2=GRID!$B$1:$U$1)*(КАЛЕНДАРЬ!I14=GRID!$B$3:$U$3),0))*(1-GRID!$H$34))</f>
        <v>67500</v>
      </c>
      <c r="M52" s="8" cm="1">
        <f t="array" ref="M52">IF($I$2="Открытый тариф",INDEX(GRID!$B$4:$U$15,MATCH(M$7,GRID!$A$4:$A$15,0),MATCH(1,($U$2=GRID!$B$1:$U$1)*(КАЛЕНДАРЬ!I14=GRID!$B$3:$U$3),0)),
INDEX(GRID!$B$4:$U$15,MATCH(M$7,GRID!$A$4:$A$15,0),MATCH(1,($U$2=GRID!$B$1:$U$1)*(КАЛЕНДАРЬ!I14=GRID!$B$3:$U$3),0))*(1-GRID!$H$34))</f>
        <v>84300</v>
      </c>
      <c r="N52" s="8" cm="1">
        <f t="array" ref="N52">IF($I$2="Открытый тариф",INDEX(GRID!$B$18:$U$29,MATCH(M$7,GRID!$A$18:$A$29,0),MATCH(1,($U$2=GRID!$B$1:$U$1)*(КАЛЕНДАРЬ!I14=GRID!$B$3:$U$3),0)),
INDEX(GRID!$B$18:$U$29,MATCH(M$7,GRID!$A$18:$A$29,0),MATCH(1,($U$2=GRID!$B$1:$U$1)*(КАЛЕНДАРЬ!I14=GRID!$B$3:$U$3),0))*(1-GRID!$H$34))</f>
        <v>89300</v>
      </c>
      <c r="O52" s="8" cm="1">
        <f t="array" ref="O52">IF($I$2="Открытый тариф",INDEX(GRID!$B$4:$U$15,MATCH(O$7,GRID!$A$4:$A$15,0),MATCH(1,($U$2=GRID!$B$1:$U$1)*(КАЛЕНДАРЬ!I14=GRID!$B$3:$U$3),0)),
INDEX(GRID!$B$4:$U$15,MATCH(O$7,GRID!$A$4:$A$15,0),MATCH(1,($U$2=GRID!$B$1:$U$1)*(КАЛЕНДАРЬ!I14=GRID!$B$3:$U$3),0))*(1-GRID!$H$34))</f>
        <v>121100</v>
      </c>
      <c r="P52" s="8" cm="1">
        <f t="array" ref="P52">IF($I$2="Открытый тариф",INDEX(GRID!$B$4:$U$15,MATCH(P$7,GRID!$A$4:$A$15,0),MATCH(1,($U$2=GRID!$B$1:$U$1)*(КАЛЕНДАРЬ!I14=GRID!$B$3:$U$3),0)),
INDEX(GRID!$B$4:$U$15,MATCH(P$7,GRID!$A$4:$A$15,0),MATCH(1,($U$2=GRID!$B$1:$U$1)*(КАЛЕНДАРЬ!I14=GRID!$B$3:$U$3),0))*(1-GRID!$H$34))</f>
        <v>165200</v>
      </c>
      <c r="Q52" s="8" cm="1">
        <f t="array" ref="Q52">IF($I$2="Открытый тариф",INDEX(GRID!$B$4:$U$15,MATCH(Q$7,GRID!$A$4:$A$15,0),MATCH(1,($U$2=GRID!$B$1:$U$1)*(КАЛЕНДАРЬ!I14=GRID!$B$3:$U$3),0)),
INDEX(GRID!$B$4:$U$15,MATCH(Q$7,GRID!$A$4:$A$15,0),MATCH(1,($U$2=GRID!$B$1:$U$1)*(КАЛЕНДАРЬ!I14=GRID!$B$3:$U$3),0))*(1-GRID!$H$34))</f>
        <v>193700</v>
      </c>
      <c r="R52" s="8" cm="1">
        <f t="array" ref="R52">IF($I$2="Открытый тариф",INDEX(GRID!$B$18:$U$29,MATCH(R$7,GRID!$A$18:$A$29,0),MATCH(1,($U$2=GRID!$B$1:$U$1)*(КАЛЕНДАРЬ!I14=GRID!$B$3:$U$3),0)),
INDEX(GRID!$B$18:$U$29,MATCH(R$7,GRID!$A$18:$A$29,0),MATCH(1,($U$2=GRID!$B$1:$U$1)*(КАЛЕНДАРЬ!I14=GRID!$B$3:$U$3),0))*(1-GRID!$H$34))</f>
        <v>220700</v>
      </c>
      <c r="S52" s="8" cm="1">
        <f t="array" ref="S52">IF($I$2="Открытый тариф",INDEX(GRID!$B$4:$U$15,MATCH(S$7,GRID!$A$4:$A$15,0),MATCH(1,($U$2=GRID!$B$1:$U$1)*(КАЛЕНДАРЬ!I14=GRID!$B$3:$U$3),0)),
INDEX(GRID!$B$4:$U$15,MATCH(S$7,GRID!$A$4:$A$15,0),MATCH(1,($U$2=GRID!$B$1:$U$1)*(КАЛЕНДАРЬ!I14=GRID!$B$3:$U$3),0))*(1-GRID!$H$34))</f>
        <v>561500</v>
      </c>
      <c r="T52" s="8" cm="1">
        <f t="array" ref="T52">IF($I$2="Открытый тариф",INDEX(GRID!$B$4:$U$15,MATCH(T$7,GRID!$A$4:$A$15,0),MATCH(1,($U$2=GRID!$B$1:$U$1)*(КАЛЕНДАРЬ!I14=GRID!$B$3:$U$3),0)),
INDEX(GRID!$B$4:$U$15,MATCH(T$7,GRID!$A$4:$A$15,0),MATCH(1,($U$2=GRID!$B$1:$U$1)*(КАЛЕНДАРЬ!I14=GRID!$B$3:$U$3),0))*(1-GRID!$H$34))</f>
        <v>688100</v>
      </c>
    </row>
    <row r="53" spans="1:20" hidden="1">
      <c r="A53" s="148" t="s">
        <v>14</v>
      </c>
      <c r="B53" s="149">
        <v>12</v>
      </c>
      <c r="C53" s="8" cm="1">
        <f t="array" ref="C53">IF($I$2="Открытый тариф",INDEX(GRID!$B$4:$U$15,MATCH(C$7,GRID!$A$4:$A$15,0),MATCH(1,($U$2=GRID!$B$1:$U$1)*(КАЛЕНДАРЬ!I15=GRID!$B$3:$U$3),0)),
INDEX(GRID!$B$4:$U$15,MATCH(C$7,GRID!$A$4:$A$15,0),MATCH(1,($U$2=GRID!$B$1:$U$1)*(КАЛЕНДАРЬ!I15=GRID!$B$3:$U$3),0))*(1-GRID!$H$34))</f>
        <v>36500</v>
      </c>
      <c r="D53" s="8" cm="1">
        <f t="array" ref="D53">IF($I$2="Открытый тариф",INDEX(GRID!$B$18:$U$29,MATCH(C$7,GRID!$A$18:$A$29,0),MATCH(1,($U$2=GRID!$B$1:$U$1)*(КАЛЕНДАРЬ!I15=GRID!$B$3:$U$3),0)),
INDEX(GRID!$B$18:$U$29,MATCH(C$7,GRID!$A$18:$A$29,0),MATCH(1,($U$2=GRID!$B$1:$U$1)*(КАЛЕНДАРЬ!I15=GRID!$B$3:$U$3),0))*(1-GRID!$H$34))</f>
        <v>41500</v>
      </c>
      <c r="E53" s="8" cm="1">
        <f t="array" ref="E53">IF($I$2="Открытый тариф",INDEX(GRID!$B$4:$U$15,MATCH(E$7,GRID!$A$4:$A$15,0),MATCH(1,($U$2=GRID!$B$1:$U$1)*(КАЛЕНДАРЬ!I15=GRID!$B$3:$U$3),0)),
INDEX(GRID!$B$4:$U$15,MATCH(E$7,GRID!$A$4:$A$15,0),MATCH(1,($U$2=GRID!$B$1:$U$1)*(КАЛЕНДАРЬ!I15=GRID!$B$3:$U$3),0))*(1-GRID!$H$34))</f>
        <v>43700</v>
      </c>
      <c r="F53" s="8" cm="1">
        <f t="array" ref="F53">IF($I$2="Открытый тариф",INDEX(GRID!$B$18:$U$29,MATCH(E$7,GRID!$A$18:$A$29,0),MATCH(1,($U$2=GRID!$B$1:$U$1)*(КАЛЕНДАРЬ!I15=GRID!$B$3:$U$3),0)),
INDEX(GRID!$B$18:$U$29,MATCH(E$7,GRID!$A$18:$A$29,0),MATCH(1,($U$2=GRID!$B$1:$U$1)*(КАЛЕНДАРЬ!I15=GRID!$B$3:$U$3),0))*(1-GRID!$H$34))</f>
        <v>48700</v>
      </c>
      <c r="G53" s="8" cm="1">
        <f t="array" ref="G53">IF($I$2="Открытый тариф",INDEX(GRID!$B$4:$U$15,MATCH(G$7,GRID!$A$4:$A$15,0),MATCH(1,($U$2=GRID!$B$1:$U$1)*(КАЛЕНДАРЬ!I15=GRID!$B$3:$U$3),0)),
INDEX(GRID!$B$4:$U$15,MATCH(G$7,GRID!$A$4:$A$15,0),MATCH(1,($U$2=GRID!$B$1:$U$1)*(КАЛЕНДАРЬ!I15=GRID!$B$3:$U$3),0))*(1-GRID!$H$34))</f>
        <v>50200</v>
      </c>
      <c r="H53" s="8" cm="1">
        <f t="array" ref="H53">IF($I$2="Открытый тариф",INDEX(GRID!$B$18:$U$29,MATCH(G$7,GRID!$A$18:$A$29,0),MATCH(1,($U$2=GRID!$B$1:$U$1)*(КАЛЕНДАРЬ!I15=GRID!$B$3:$U$3),0)),
INDEX(GRID!$B$18:$U$29,MATCH(G$7,GRID!$A$18:$A$29,0),MATCH(1,($U$2=GRID!$B$1:$U$1)*(КАЛЕНДАРЬ!I15=GRID!$B$3:$U$3),0))*(1-GRID!$H$34))</f>
        <v>55200</v>
      </c>
      <c r="I53" s="8" cm="1">
        <f t="array" ref="I53">IF($I$2="Открытый тариф",INDEX(GRID!$B$4:$U$15,MATCH(I$7,GRID!$A$4:$A$15,0),MATCH(1,($U$2=GRID!$B$1:$U$1)*(КАЛЕНДАРЬ!I15=GRID!$B$3:$U$3),0)),
INDEX(GRID!$B$4:$U$15,MATCH(I$7,GRID!$A$4:$A$15,0),MATCH(1,($U$2=GRID!$B$1:$U$1)*(КАЛЕНДАРЬ!I15=GRID!$B$3:$U$3),0))*(1-GRID!$H$34))</f>
        <v>56200</v>
      </c>
      <c r="J53" s="8" cm="1">
        <f t="array" ref="J53">IF($I$2="Открытый тариф",INDEX(GRID!$B$18:$U$29,MATCH(I$7,GRID!$A$18:$A$29,0),MATCH(1,($U$2=GRID!$B$1:$U$1)*(КАЛЕНДАРЬ!I15=GRID!$B$3:$U$3),0)),
INDEX(GRID!$B$18:$U$29,MATCH(I$7,GRID!$A$18:$A$29,0),MATCH(1,($U$2=GRID!$B$1:$U$1)*(КАЛЕНДАРЬ!I15=GRID!$B$3:$U$3),0))*(1-GRID!$H$34))</f>
        <v>61200</v>
      </c>
      <c r="K53" s="8" cm="1">
        <f t="array" ref="K53">IF($I$2="Открытый тариф",INDEX(GRID!$B$4:$U$15,MATCH(K$7,GRID!$A$4:$A$15,0),MATCH(1,($U$2=GRID!$B$1:$U$1)*(КАЛЕНДАРЬ!I15=GRID!$B$3:$U$3),0)),
INDEX(GRID!$B$4:$U$15,MATCH(K$7,GRID!$A$4:$A$15,0),MATCH(1,($U$2=GRID!$B$1:$U$1)*(КАЛЕНДАРЬ!I15=GRID!$B$3:$U$3),0))*(1-GRID!$H$34))</f>
        <v>62500</v>
      </c>
      <c r="L53" s="8" cm="1">
        <f t="array" ref="L53">IF($I$2="Открытый тариф",INDEX(GRID!$B$18:$U$29,MATCH(K$7,GRID!$A$18:$A$29,0),MATCH(1,($U$2=GRID!$B$1:$U$1)*(КАЛЕНДАРЬ!I15=GRID!$B$3:$U$3),0)),
INDEX(GRID!$B$18:$U$29,MATCH(K$7,GRID!$A$18:$A$29,0),MATCH(1,($U$2=GRID!$B$1:$U$1)*(КАЛЕНДАРЬ!I15=GRID!$B$3:$U$3),0))*(1-GRID!$H$34))</f>
        <v>67500</v>
      </c>
      <c r="M53" s="8" cm="1">
        <f t="array" ref="M53">IF($I$2="Открытый тариф",INDEX(GRID!$B$4:$U$15,MATCH(M$7,GRID!$A$4:$A$15,0),MATCH(1,($U$2=GRID!$B$1:$U$1)*(КАЛЕНДАРЬ!I15=GRID!$B$3:$U$3),0)),
INDEX(GRID!$B$4:$U$15,MATCH(M$7,GRID!$A$4:$A$15,0),MATCH(1,($U$2=GRID!$B$1:$U$1)*(КАЛЕНДАРЬ!I15=GRID!$B$3:$U$3),0))*(1-GRID!$H$34))</f>
        <v>84300</v>
      </c>
      <c r="N53" s="8" cm="1">
        <f t="array" ref="N53">IF($I$2="Открытый тариф",INDEX(GRID!$B$18:$U$29,MATCH(M$7,GRID!$A$18:$A$29,0),MATCH(1,($U$2=GRID!$B$1:$U$1)*(КАЛЕНДАРЬ!I15=GRID!$B$3:$U$3),0)),
INDEX(GRID!$B$18:$U$29,MATCH(M$7,GRID!$A$18:$A$29,0),MATCH(1,($U$2=GRID!$B$1:$U$1)*(КАЛЕНДАРЬ!I15=GRID!$B$3:$U$3),0))*(1-GRID!$H$34))</f>
        <v>89300</v>
      </c>
      <c r="O53" s="8" cm="1">
        <f t="array" ref="O53">IF($I$2="Открытый тариф",INDEX(GRID!$B$4:$U$15,MATCH(O$7,GRID!$A$4:$A$15,0),MATCH(1,($U$2=GRID!$B$1:$U$1)*(КАЛЕНДАРЬ!I15=GRID!$B$3:$U$3),0)),
INDEX(GRID!$B$4:$U$15,MATCH(O$7,GRID!$A$4:$A$15,0),MATCH(1,($U$2=GRID!$B$1:$U$1)*(КАЛЕНДАРЬ!I15=GRID!$B$3:$U$3),0))*(1-GRID!$H$34))</f>
        <v>121100</v>
      </c>
      <c r="P53" s="8" cm="1">
        <f t="array" ref="P53">IF($I$2="Открытый тариф",INDEX(GRID!$B$4:$U$15,MATCH(P$7,GRID!$A$4:$A$15,0),MATCH(1,($U$2=GRID!$B$1:$U$1)*(КАЛЕНДАРЬ!I15=GRID!$B$3:$U$3),0)),
INDEX(GRID!$B$4:$U$15,MATCH(P$7,GRID!$A$4:$A$15,0),MATCH(1,($U$2=GRID!$B$1:$U$1)*(КАЛЕНДАРЬ!I15=GRID!$B$3:$U$3),0))*(1-GRID!$H$34))</f>
        <v>165200</v>
      </c>
      <c r="Q53" s="8" cm="1">
        <f t="array" ref="Q53">IF($I$2="Открытый тариф",INDEX(GRID!$B$4:$U$15,MATCH(Q$7,GRID!$A$4:$A$15,0),MATCH(1,($U$2=GRID!$B$1:$U$1)*(КАЛЕНДАРЬ!I15=GRID!$B$3:$U$3),0)),
INDEX(GRID!$B$4:$U$15,MATCH(Q$7,GRID!$A$4:$A$15,0),MATCH(1,($U$2=GRID!$B$1:$U$1)*(КАЛЕНДАРЬ!I15=GRID!$B$3:$U$3),0))*(1-GRID!$H$34))</f>
        <v>193700</v>
      </c>
      <c r="R53" s="8" cm="1">
        <f t="array" ref="R53">IF($I$2="Открытый тариф",INDEX(GRID!$B$18:$U$29,MATCH(R$7,GRID!$A$18:$A$29,0),MATCH(1,($U$2=GRID!$B$1:$U$1)*(КАЛЕНДАРЬ!I15=GRID!$B$3:$U$3),0)),
INDEX(GRID!$B$18:$U$29,MATCH(R$7,GRID!$A$18:$A$29,0),MATCH(1,($U$2=GRID!$B$1:$U$1)*(КАЛЕНДАРЬ!I15=GRID!$B$3:$U$3),0))*(1-GRID!$H$34))</f>
        <v>220700</v>
      </c>
      <c r="S53" s="8" cm="1">
        <f t="array" ref="S53">IF($I$2="Открытый тариф",INDEX(GRID!$B$4:$U$15,MATCH(S$7,GRID!$A$4:$A$15,0),MATCH(1,($U$2=GRID!$B$1:$U$1)*(КАЛЕНДАРЬ!I15=GRID!$B$3:$U$3),0)),
INDEX(GRID!$B$4:$U$15,MATCH(S$7,GRID!$A$4:$A$15,0),MATCH(1,($U$2=GRID!$B$1:$U$1)*(КАЛЕНДАРЬ!I15=GRID!$B$3:$U$3),0))*(1-GRID!$H$34))</f>
        <v>561500</v>
      </c>
      <c r="T53" s="8" cm="1">
        <f t="array" ref="T53">IF($I$2="Открытый тариф",INDEX(GRID!$B$4:$U$15,MATCH(T$7,GRID!$A$4:$A$15,0),MATCH(1,($U$2=GRID!$B$1:$U$1)*(КАЛЕНДАРЬ!I15=GRID!$B$3:$U$3),0)),
INDEX(GRID!$B$4:$U$15,MATCH(T$7,GRID!$A$4:$A$15,0),MATCH(1,($U$2=GRID!$B$1:$U$1)*(КАЛЕНДАРЬ!I15=GRID!$B$3:$U$3),0))*(1-GRID!$H$34))</f>
        <v>688100</v>
      </c>
    </row>
    <row r="54" spans="1:20" hidden="1">
      <c r="A54" s="148" t="s">
        <v>15</v>
      </c>
      <c r="B54" s="149">
        <v>13</v>
      </c>
      <c r="C54" s="8" cm="1">
        <f t="array" ref="C54">IF($I$2="Открытый тариф",INDEX(GRID!$B$4:$U$15,MATCH(C$7,GRID!$A$4:$A$15,0),MATCH(1,($U$2=GRID!$B$1:$U$1)*(КАЛЕНДАРЬ!I16=GRID!$B$3:$U$3),0)),
INDEX(GRID!$B$4:$U$15,MATCH(C$7,GRID!$A$4:$A$15,0),MATCH(1,($U$2=GRID!$B$1:$U$1)*(КАЛЕНДАРЬ!I16=GRID!$B$3:$U$3),0))*(1-GRID!$H$34))</f>
        <v>36500</v>
      </c>
      <c r="D54" s="8" cm="1">
        <f t="array" ref="D54">IF($I$2="Открытый тариф",INDEX(GRID!$B$18:$U$29,MATCH(C$7,GRID!$A$18:$A$29,0),MATCH(1,($U$2=GRID!$B$1:$U$1)*(КАЛЕНДАРЬ!I16=GRID!$B$3:$U$3),0)),
INDEX(GRID!$B$18:$U$29,MATCH(C$7,GRID!$A$18:$A$29,0),MATCH(1,($U$2=GRID!$B$1:$U$1)*(КАЛЕНДАРЬ!I16=GRID!$B$3:$U$3),0))*(1-GRID!$H$34))</f>
        <v>41500</v>
      </c>
      <c r="E54" s="8" cm="1">
        <f t="array" ref="E54">IF($I$2="Открытый тариф",INDEX(GRID!$B$4:$U$15,MATCH(E$7,GRID!$A$4:$A$15,0),MATCH(1,($U$2=GRID!$B$1:$U$1)*(КАЛЕНДАРЬ!I16=GRID!$B$3:$U$3),0)),
INDEX(GRID!$B$4:$U$15,MATCH(E$7,GRID!$A$4:$A$15,0),MATCH(1,($U$2=GRID!$B$1:$U$1)*(КАЛЕНДАРЬ!I16=GRID!$B$3:$U$3),0))*(1-GRID!$H$34))</f>
        <v>43700</v>
      </c>
      <c r="F54" s="8" cm="1">
        <f t="array" ref="F54">IF($I$2="Открытый тариф",INDEX(GRID!$B$18:$U$29,MATCH(E$7,GRID!$A$18:$A$29,0),MATCH(1,($U$2=GRID!$B$1:$U$1)*(КАЛЕНДАРЬ!I16=GRID!$B$3:$U$3),0)),
INDEX(GRID!$B$18:$U$29,MATCH(E$7,GRID!$A$18:$A$29,0),MATCH(1,($U$2=GRID!$B$1:$U$1)*(КАЛЕНДАРЬ!I16=GRID!$B$3:$U$3),0))*(1-GRID!$H$34))</f>
        <v>48700</v>
      </c>
      <c r="G54" s="8" cm="1">
        <f t="array" ref="G54">IF($I$2="Открытый тариф",INDEX(GRID!$B$4:$U$15,MATCH(G$7,GRID!$A$4:$A$15,0),MATCH(1,($U$2=GRID!$B$1:$U$1)*(КАЛЕНДАРЬ!I16=GRID!$B$3:$U$3),0)),
INDEX(GRID!$B$4:$U$15,MATCH(G$7,GRID!$A$4:$A$15,0),MATCH(1,($U$2=GRID!$B$1:$U$1)*(КАЛЕНДАРЬ!I16=GRID!$B$3:$U$3),0))*(1-GRID!$H$34))</f>
        <v>50200</v>
      </c>
      <c r="H54" s="8" cm="1">
        <f t="array" ref="H54">IF($I$2="Открытый тариф",INDEX(GRID!$B$18:$U$29,MATCH(G$7,GRID!$A$18:$A$29,0),MATCH(1,($U$2=GRID!$B$1:$U$1)*(КАЛЕНДАРЬ!I16=GRID!$B$3:$U$3),0)),
INDEX(GRID!$B$18:$U$29,MATCH(G$7,GRID!$A$18:$A$29,0),MATCH(1,($U$2=GRID!$B$1:$U$1)*(КАЛЕНДАРЬ!I16=GRID!$B$3:$U$3),0))*(1-GRID!$H$34))</f>
        <v>55200</v>
      </c>
      <c r="I54" s="8" cm="1">
        <f t="array" ref="I54">IF($I$2="Открытый тариф",INDEX(GRID!$B$4:$U$15,MATCH(I$7,GRID!$A$4:$A$15,0),MATCH(1,($U$2=GRID!$B$1:$U$1)*(КАЛЕНДАРЬ!I16=GRID!$B$3:$U$3),0)),
INDEX(GRID!$B$4:$U$15,MATCH(I$7,GRID!$A$4:$A$15,0),MATCH(1,($U$2=GRID!$B$1:$U$1)*(КАЛЕНДАРЬ!I16=GRID!$B$3:$U$3),0))*(1-GRID!$H$34))</f>
        <v>56200</v>
      </c>
      <c r="J54" s="8" cm="1">
        <f t="array" ref="J54">IF($I$2="Открытый тариф",INDEX(GRID!$B$18:$U$29,MATCH(I$7,GRID!$A$18:$A$29,0),MATCH(1,($U$2=GRID!$B$1:$U$1)*(КАЛЕНДАРЬ!I16=GRID!$B$3:$U$3),0)),
INDEX(GRID!$B$18:$U$29,MATCH(I$7,GRID!$A$18:$A$29,0),MATCH(1,($U$2=GRID!$B$1:$U$1)*(КАЛЕНДАРЬ!I16=GRID!$B$3:$U$3),0))*(1-GRID!$H$34))</f>
        <v>61200</v>
      </c>
      <c r="K54" s="8" cm="1">
        <f t="array" ref="K54">IF($I$2="Открытый тариф",INDEX(GRID!$B$4:$U$15,MATCH(K$7,GRID!$A$4:$A$15,0),MATCH(1,($U$2=GRID!$B$1:$U$1)*(КАЛЕНДАРЬ!I16=GRID!$B$3:$U$3),0)),
INDEX(GRID!$B$4:$U$15,MATCH(K$7,GRID!$A$4:$A$15,0),MATCH(1,($U$2=GRID!$B$1:$U$1)*(КАЛЕНДАРЬ!I16=GRID!$B$3:$U$3),0))*(1-GRID!$H$34))</f>
        <v>62500</v>
      </c>
      <c r="L54" s="8" cm="1">
        <f t="array" ref="L54">IF($I$2="Открытый тариф",INDEX(GRID!$B$18:$U$29,MATCH(K$7,GRID!$A$18:$A$29,0),MATCH(1,($U$2=GRID!$B$1:$U$1)*(КАЛЕНДАРЬ!I16=GRID!$B$3:$U$3),0)),
INDEX(GRID!$B$18:$U$29,MATCH(K$7,GRID!$A$18:$A$29,0),MATCH(1,($U$2=GRID!$B$1:$U$1)*(КАЛЕНДАРЬ!I16=GRID!$B$3:$U$3),0))*(1-GRID!$H$34))</f>
        <v>67500</v>
      </c>
      <c r="M54" s="8" cm="1">
        <f t="array" ref="M54">IF($I$2="Открытый тариф",INDEX(GRID!$B$4:$U$15,MATCH(M$7,GRID!$A$4:$A$15,0),MATCH(1,($U$2=GRID!$B$1:$U$1)*(КАЛЕНДАРЬ!I16=GRID!$B$3:$U$3),0)),
INDEX(GRID!$B$4:$U$15,MATCH(M$7,GRID!$A$4:$A$15,0),MATCH(1,($U$2=GRID!$B$1:$U$1)*(КАЛЕНДАРЬ!I16=GRID!$B$3:$U$3),0))*(1-GRID!$H$34))</f>
        <v>84300</v>
      </c>
      <c r="N54" s="8" cm="1">
        <f t="array" ref="N54">IF($I$2="Открытый тариф",INDEX(GRID!$B$18:$U$29,MATCH(M$7,GRID!$A$18:$A$29,0),MATCH(1,($U$2=GRID!$B$1:$U$1)*(КАЛЕНДАРЬ!I16=GRID!$B$3:$U$3),0)),
INDEX(GRID!$B$18:$U$29,MATCH(M$7,GRID!$A$18:$A$29,0),MATCH(1,($U$2=GRID!$B$1:$U$1)*(КАЛЕНДАРЬ!I16=GRID!$B$3:$U$3),0))*(1-GRID!$H$34))</f>
        <v>89300</v>
      </c>
      <c r="O54" s="8" cm="1">
        <f t="array" ref="O54">IF($I$2="Открытый тариф",INDEX(GRID!$B$4:$U$15,MATCH(O$7,GRID!$A$4:$A$15,0),MATCH(1,($U$2=GRID!$B$1:$U$1)*(КАЛЕНДАРЬ!I16=GRID!$B$3:$U$3),0)),
INDEX(GRID!$B$4:$U$15,MATCH(O$7,GRID!$A$4:$A$15,0),MATCH(1,($U$2=GRID!$B$1:$U$1)*(КАЛЕНДАРЬ!I16=GRID!$B$3:$U$3),0))*(1-GRID!$H$34))</f>
        <v>121100</v>
      </c>
      <c r="P54" s="8" cm="1">
        <f t="array" ref="P54">IF($I$2="Открытый тариф",INDEX(GRID!$B$4:$U$15,MATCH(P$7,GRID!$A$4:$A$15,0),MATCH(1,($U$2=GRID!$B$1:$U$1)*(КАЛЕНДАРЬ!I16=GRID!$B$3:$U$3),0)),
INDEX(GRID!$B$4:$U$15,MATCH(P$7,GRID!$A$4:$A$15,0),MATCH(1,($U$2=GRID!$B$1:$U$1)*(КАЛЕНДАРЬ!I16=GRID!$B$3:$U$3),0))*(1-GRID!$H$34))</f>
        <v>165200</v>
      </c>
      <c r="Q54" s="8" cm="1">
        <f t="array" ref="Q54">IF($I$2="Открытый тариф",INDEX(GRID!$B$4:$U$15,MATCH(Q$7,GRID!$A$4:$A$15,0),MATCH(1,($U$2=GRID!$B$1:$U$1)*(КАЛЕНДАРЬ!I16=GRID!$B$3:$U$3),0)),
INDEX(GRID!$B$4:$U$15,MATCH(Q$7,GRID!$A$4:$A$15,0),MATCH(1,($U$2=GRID!$B$1:$U$1)*(КАЛЕНДАРЬ!I16=GRID!$B$3:$U$3),0))*(1-GRID!$H$34))</f>
        <v>193700</v>
      </c>
      <c r="R54" s="8" cm="1">
        <f t="array" ref="R54">IF($I$2="Открытый тариф",INDEX(GRID!$B$18:$U$29,MATCH(R$7,GRID!$A$18:$A$29,0),MATCH(1,($U$2=GRID!$B$1:$U$1)*(КАЛЕНДАРЬ!I16=GRID!$B$3:$U$3),0)),
INDEX(GRID!$B$18:$U$29,MATCH(R$7,GRID!$A$18:$A$29,0),MATCH(1,($U$2=GRID!$B$1:$U$1)*(КАЛЕНДАРЬ!I16=GRID!$B$3:$U$3),0))*(1-GRID!$H$34))</f>
        <v>220700</v>
      </c>
      <c r="S54" s="8" cm="1">
        <f t="array" ref="S54">IF($I$2="Открытый тариф",INDEX(GRID!$B$4:$U$15,MATCH(S$7,GRID!$A$4:$A$15,0),MATCH(1,($U$2=GRID!$B$1:$U$1)*(КАЛЕНДАРЬ!I16=GRID!$B$3:$U$3),0)),
INDEX(GRID!$B$4:$U$15,MATCH(S$7,GRID!$A$4:$A$15,0),MATCH(1,($U$2=GRID!$B$1:$U$1)*(КАЛЕНДАРЬ!I16=GRID!$B$3:$U$3),0))*(1-GRID!$H$34))</f>
        <v>561500</v>
      </c>
      <c r="T54" s="8" cm="1">
        <f t="array" ref="T54">IF($I$2="Открытый тариф",INDEX(GRID!$B$4:$U$15,MATCH(T$7,GRID!$A$4:$A$15,0),MATCH(1,($U$2=GRID!$B$1:$U$1)*(КАЛЕНДАРЬ!I16=GRID!$B$3:$U$3),0)),
INDEX(GRID!$B$4:$U$15,MATCH(T$7,GRID!$A$4:$A$15,0),MATCH(1,($U$2=GRID!$B$1:$U$1)*(КАЛЕНДАРЬ!I16=GRID!$B$3:$U$3),0))*(1-GRID!$H$34))</f>
        <v>688100</v>
      </c>
    </row>
    <row r="55" spans="1:20" hidden="1">
      <c r="A55" s="148" t="s">
        <v>16</v>
      </c>
      <c r="B55" s="149">
        <v>14</v>
      </c>
      <c r="C55" s="8" cm="1">
        <f t="array" ref="C55">IF($I$2="Открытый тариф",INDEX(GRID!$B$4:$U$15,MATCH(C$7,GRID!$A$4:$A$15,0),MATCH(1,($U$2=GRID!$B$1:$U$1)*(КАЛЕНДАРЬ!I17=GRID!$B$3:$U$3),0)),
INDEX(GRID!$B$4:$U$15,MATCH(C$7,GRID!$A$4:$A$15,0),MATCH(1,($U$2=GRID!$B$1:$U$1)*(КАЛЕНДАРЬ!I17=GRID!$B$3:$U$3),0))*(1-GRID!$H$34))</f>
        <v>36500</v>
      </c>
      <c r="D55" s="8" cm="1">
        <f t="array" ref="D55">IF($I$2="Открытый тариф",INDEX(GRID!$B$18:$U$29,MATCH(C$7,GRID!$A$18:$A$29,0),MATCH(1,($U$2=GRID!$B$1:$U$1)*(КАЛЕНДАРЬ!I17=GRID!$B$3:$U$3),0)),
INDEX(GRID!$B$18:$U$29,MATCH(C$7,GRID!$A$18:$A$29,0),MATCH(1,($U$2=GRID!$B$1:$U$1)*(КАЛЕНДАРЬ!I17=GRID!$B$3:$U$3),0))*(1-GRID!$H$34))</f>
        <v>41500</v>
      </c>
      <c r="E55" s="8" cm="1">
        <f t="array" ref="E55">IF($I$2="Открытый тариф",INDEX(GRID!$B$4:$U$15,MATCH(E$7,GRID!$A$4:$A$15,0),MATCH(1,($U$2=GRID!$B$1:$U$1)*(КАЛЕНДАРЬ!I17=GRID!$B$3:$U$3),0)),
INDEX(GRID!$B$4:$U$15,MATCH(E$7,GRID!$A$4:$A$15,0),MATCH(1,($U$2=GRID!$B$1:$U$1)*(КАЛЕНДАРЬ!I17=GRID!$B$3:$U$3),0))*(1-GRID!$H$34))</f>
        <v>43700</v>
      </c>
      <c r="F55" s="8" cm="1">
        <f t="array" ref="F55">IF($I$2="Открытый тариф",INDEX(GRID!$B$18:$U$29,MATCH(E$7,GRID!$A$18:$A$29,0),MATCH(1,($U$2=GRID!$B$1:$U$1)*(КАЛЕНДАРЬ!I17=GRID!$B$3:$U$3),0)),
INDEX(GRID!$B$18:$U$29,MATCH(E$7,GRID!$A$18:$A$29,0),MATCH(1,($U$2=GRID!$B$1:$U$1)*(КАЛЕНДАРЬ!I17=GRID!$B$3:$U$3),0))*(1-GRID!$H$34))</f>
        <v>48700</v>
      </c>
      <c r="G55" s="8" cm="1">
        <f t="array" ref="G55">IF($I$2="Открытый тариф",INDEX(GRID!$B$4:$U$15,MATCH(G$7,GRID!$A$4:$A$15,0),MATCH(1,($U$2=GRID!$B$1:$U$1)*(КАЛЕНДАРЬ!I17=GRID!$B$3:$U$3),0)),
INDEX(GRID!$B$4:$U$15,MATCH(G$7,GRID!$A$4:$A$15,0),MATCH(1,($U$2=GRID!$B$1:$U$1)*(КАЛЕНДАРЬ!I17=GRID!$B$3:$U$3),0))*(1-GRID!$H$34))</f>
        <v>50200</v>
      </c>
      <c r="H55" s="8" cm="1">
        <f t="array" ref="H55">IF($I$2="Открытый тариф",INDEX(GRID!$B$18:$U$29,MATCH(G$7,GRID!$A$18:$A$29,0),MATCH(1,($U$2=GRID!$B$1:$U$1)*(КАЛЕНДАРЬ!I17=GRID!$B$3:$U$3),0)),
INDEX(GRID!$B$18:$U$29,MATCH(G$7,GRID!$A$18:$A$29,0),MATCH(1,($U$2=GRID!$B$1:$U$1)*(КАЛЕНДАРЬ!I17=GRID!$B$3:$U$3),0))*(1-GRID!$H$34))</f>
        <v>55200</v>
      </c>
      <c r="I55" s="8" cm="1">
        <f t="array" ref="I55">IF($I$2="Открытый тариф",INDEX(GRID!$B$4:$U$15,MATCH(I$7,GRID!$A$4:$A$15,0),MATCH(1,($U$2=GRID!$B$1:$U$1)*(КАЛЕНДАРЬ!I17=GRID!$B$3:$U$3),0)),
INDEX(GRID!$B$4:$U$15,MATCH(I$7,GRID!$A$4:$A$15,0),MATCH(1,($U$2=GRID!$B$1:$U$1)*(КАЛЕНДАРЬ!I17=GRID!$B$3:$U$3),0))*(1-GRID!$H$34))</f>
        <v>56200</v>
      </c>
      <c r="J55" s="8" cm="1">
        <f t="array" ref="J55">IF($I$2="Открытый тариф",INDEX(GRID!$B$18:$U$29,MATCH(I$7,GRID!$A$18:$A$29,0),MATCH(1,($U$2=GRID!$B$1:$U$1)*(КАЛЕНДАРЬ!I17=GRID!$B$3:$U$3),0)),
INDEX(GRID!$B$18:$U$29,MATCH(I$7,GRID!$A$18:$A$29,0),MATCH(1,($U$2=GRID!$B$1:$U$1)*(КАЛЕНДАРЬ!I17=GRID!$B$3:$U$3),0))*(1-GRID!$H$34))</f>
        <v>61200</v>
      </c>
      <c r="K55" s="8" cm="1">
        <f t="array" ref="K55">IF($I$2="Открытый тариф",INDEX(GRID!$B$4:$U$15,MATCH(K$7,GRID!$A$4:$A$15,0),MATCH(1,($U$2=GRID!$B$1:$U$1)*(КАЛЕНДАРЬ!I17=GRID!$B$3:$U$3),0)),
INDEX(GRID!$B$4:$U$15,MATCH(K$7,GRID!$A$4:$A$15,0),MATCH(1,($U$2=GRID!$B$1:$U$1)*(КАЛЕНДАРЬ!I17=GRID!$B$3:$U$3),0))*(1-GRID!$H$34))</f>
        <v>62500</v>
      </c>
      <c r="L55" s="8" cm="1">
        <f t="array" ref="L55">IF($I$2="Открытый тариф",INDEX(GRID!$B$18:$U$29,MATCH(K$7,GRID!$A$18:$A$29,0),MATCH(1,($U$2=GRID!$B$1:$U$1)*(КАЛЕНДАРЬ!I17=GRID!$B$3:$U$3),0)),
INDEX(GRID!$B$18:$U$29,MATCH(K$7,GRID!$A$18:$A$29,0),MATCH(1,($U$2=GRID!$B$1:$U$1)*(КАЛЕНДАРЬ!I17=GRID!$B$3:$U$3),0))*(1-GRID!$H$34))</f>
        <v>67500</v>
      </c>
      <c r="M55" s="8" cm="1">
        <f t="array" ref="M55">IF($I$2="Открытый тариф",INDEX(GRID!$B$4:$U$15,MATCH(M$7,GRID!$A$4:$A$15,0),MATCH(1,($U$2=GRID!$B$1:$U$1)*(КАЛЕНДАРЬ!I17=GRID!$B$3:$U$3),0)),
INDEX(GRID!$B$4:$U$15,MATCH(M$7,GRID!$A$4:$A$15,0),MATCH(1,($U$2=GRID!$B$1:$U$1)*(КАЛЕНДАРЬ!I17=GRID!$B$3:$U$3),0))*(1-GRID!$H$34))</f>
        <v>84300</v>
      </c>
      <c r="N55" s="8" cm="1">
        <f t="array" ref="N55">IF($I$2="Открытый тариф",INDEX(GRID!$B$18:$U$29,MATCH(M$7,GRID!$A$18:$A$29,0),MATCH(1,($U$2=GRID!$B$1:$U$1)*(КАЛЕНДАРЬ!I17=GRID!$B$3:$U$3),0)),
INDEX(GRID!$B$18:$U$29,MATCH(M$7,GRID!$A$18:$A$29,0),MATCH(1,($U$2=GRID!$B$1:$U$1)*(КАЛЕНДАРЬ!I17=GRID!$B$3:$U$3),0))*(1-GRID!$H$34))</f>
        <v>89300</v>
      </c>
      <c r="O55" s="8" cm="1">
        <f t="array" ref="O55">IF($I$2="Открытый тариф",INDEX(GRID!$B$4:$U$15,MATCH(O$7,GRID!$A$4:$A$15,0),MATCH(1,($U$2=GRID!$B$1:$U$1)*(КАЛЕНДАРЬ!I17=GRID!$B$3:$U$3),0)),
INDEX(GRID!$B$4:$U$15,MATCH(O$7,GRID!$A$4:$A$15,0),MATCH(1,($U$2=GRID!$B$1:$U$1)*(КАЛЕНДАРЬ!I17=GRID!$B$3:$U$3),0))*(1-GRID!$H$34))</f>
        <v>121100</v>
      </c>
      <c r="P55" s="8" cm="1">
        <f t="array" ref="P55">IF($I$2="Открытый тариф",INDEX(GRID!$B$4:$U$15,MATCH(P$7,GRID!$A$4:$A$15,0),MATCH(1,($U$2=GRID!$B$1:$U$1)*(КАЛЕНДАРЬ!I17=GRID!$B$3:$U$3),0)),
INDEX(GRID!$B$4:$U$15,MATCH(P$7,GRID!$A$4:$A$15,0),MATCH(1,($U$2=GRID!$B$1:$U$1)*(КАЛЕНДАРЬ!I17=GRID!$B$3:$U$3),0))*(1-GRID!$H$34))</f>
        <v>165200</v>
      </c>
      <c r="Q55" s="8" cm="1">
        <f t="array" ref="Q55">IF($I$2="Открытый тариф",INDEX(GRID!$B$4:$U$15,MATCH(Q$7,GRID!$A$4:$A$15,0),MATCH(1,($U$2=GRID!$B$1:$U$1)*(КАЛЕНДАРЬ!I17=GRID!$B$3:$U$3),0)),
INDEX(GRID!$B$4:$U$15,MATCH(Q$7,GRID!$A$4:$A$15,0),MATCH(1,($U$2=GRID!$B$1:$U$1)*(КАЛЕНДАРЬ!I17=GRID!$B$3:$U$3),0))*(1-GRID!$H$34))</f>
        <v>193700</v>
      </c>
      <c r="R55" s="8" cm="1">
        <f t="array" ref="R55">IF($I$2="Открытый тариф",INDEX(GRID!$B$18:$U$29,MATCH(R$7,GRID!$A$18:$A$29,0),MATCH(1,($U$2=GRID!$B$1:$U$1)*(КАЛЕНДАРЬ!I17=GRID!$B$3:$U$3),0)),
INDEX(GRID!$B$18:$U$29,MATCH(R$7,GRID!$A$18:$A$29,0),MATCH(1,($U$2=GRID!$B$1:$U$1)*(КАЛЕНДАРЬ!I17=GRID!$B$3:$U$3),0))*(1-GRID!$H$34))</f>
        <v>220700</v>
      </c>
      <c r="S55" s="8" cm="1">
        <f t="array" ref="S55">IF($I$2="Открытый тариф",INDEX(GRID!$B$4:$U$15,MATCH(S$7,GRID!$A$4:$A$15,0),MATCH(1,($U$2=GRID!$B$1:$U$1)*(КАЛЕНДАРЬ!I17=GRID!$B$3:$U$3),0)),
INDEX(GRID!$B$4:$U$15,MATCH(S$7,GRID!$A$4:$A$15,0),MATCH(1,($U$2=GRID!$B$1:$U$1)*(КАЛЕНДАРЬ!I17=GRID!$B$3:$U$3),0))*(1-GRID!$H$34))</f>
        <v>561500</v>
      </c>
      <c r="T55" s="8" cm="1">
        <f t="array" ref="T55">IF($I$2="Открытый тариф",INDEX(GRID!$B$4:$U$15,MATCH(T$7,GRID!$A$4:$A$15,0),MATCH(1,($U$2=GRID!$B$1:$U$1)*(КАЛЕНДАРЬ!I17=GRID!$B$3:$U$3),0)),
INDEX(GRID!$B$4:$U$15,MATCH(T$7,GRID!$A$4:$A$15,0),MATCH(1,($U$2=GRID!$B$1:$U$1)*(КАЛЕНДАРЬ!I17=GRID!$B$3:$U$3),0))*(1-GRID!$H$34))</f>
        <v>688100</v>
      </c>
    </row>
    <row r="56" spans="1:20" hidden="1">
      <c r="A56" s="148" t="s">
        <v>17</v>
      </c>
      <c r="B56" s="149">
        <v>15</v>
      </c>
      <c r="C56" s="8" cm="1">
        <f t="array" ref="C56">IF($I$2="Открытый тариф",INDEX(GRID!$B$4:$U$15,MATCH(C$7,GRID!$A$4:$A$15,0),MATCH(1,($U$2=GRID!$B$1:$U$1)*(КАЛЕНДАРЬ!I18=GRID!$B$3:$U$3),0)),
INDEX(GRID!$B$4:$U$15,MATCH(C$7,GRID!$A$4:$A$15,0),MATCH(1,($U$2=GRID!$B$1:$U$1)*(КАЛЕНДАРЬ!I18=GRID!$B$3:$U$3),0))*(1-GRID!$H$34))</f>
        <v>36500</v>
      </c>
      <c r="D56" s="8" cm="1">
        <f t="array" ref="D56">IF($I$2="Открытый тариф",INDEX(GRID!$B$18:$U$29,MATCH(C$7,GRID!$A$18:$A$29,0),MATCH(1,($U$2=GRID!$B$1:$U$1)*(КАЛЕНДАРЬ!I18=GRID!$B$3:$U$3),0)),
INDEX(GRID!$B$18:$U$29,MATCH(C$7,GRID!$A$18:$A$29,0),MATCH(1,($U$2=GRID!$B$1:$U$1)*(КАЛЕНДАРЬ!I18=GRID!$B$3:$U$3),0))*(1-GRID!$H$34))</f>
        <v>41500</v>
      </c>
      <c r="E56" s="8" cm="1">
        <f t="array" ref="E56">IF($I$2="Открытый тариф",INDEX(GRID!$B$4:$U$15,MATCH(E$7,GRID!$A$4:$A$15,0),MATCH(1,($U$2=GRID!$B$1:$U$1)*(КАЛЕНДАРЬ!I18=GRID!$B$3:$U$3),0)),
INDEX(GRID!$B$4:$U$15,MATCH(E$7,GRID!$A$4:$A$15,0),MATCH(1,($U$2=GRID!$B$1:$U$1)*(КАЛЕНДАРЬ!I18=GRID!$B$3:$U$3),0))*(1-GRID!$H$34))</f>
        <v>43700</v>
      </c>
      <c r="F56" s="8" cm="1">
        <f t="array" ref="F56">IF($I$2="Открытый тариф",INDEX(GRID!$B$18:$U$29,MATCH(E$7,GRID!$A$18:$A$29,0),MATCH(1,($U$2=GRID!$B$1:$U$1)*(КАЛЕНДАРЬ!I18=GRID!$B$3:$U$3),0)),
INDEX(GRID!$B$18:$U$29,MATCH(E$7,GRID!$A$18:$A$29,0),MATCH(1,($U$2=GRID!$B$1:$U$1)*(КАЛЕНДАРЬ!I18=GRID!$B$3:$U$3),0))*(1-GRID!$H$34))</f>
        <v>48700</v>
      </c>
      <c r="G56" s="8" cm="1">
        <f t="array" ref="G56">IF($I$2="Открытый тариф",INDEX(GRID!$B$4:$U$15,MATCH(G$7,GRID!$A$4:$A$15,0),MATCH(1,($U$2=GRID!$B$1:$U$1)*(КАЛЕНДАРЬ!I18=GRID!$B$3:$U$3),0)),
INDEX(GRID!$B$4:$U$15,MATCH(G$7,GRID!$A$4:$A$15,0),MATCH(1,($U$2=GRID!$B$1:$U$1)*(КАЛЕНДАРЬ!I18=GRID!$B$3:$U$3),0))*(1-GRID!$H$34))</f>
        <v>50200</v>
      </c>
      <c r="H56" s="8" cm="1">
        <f t="array" ref="H56">IF($I$2="Открытый тариф",INDEX(GRID!$B$18:$U$29,MATCH(G$7,GRID!$A$18:$A$29,0),MATCH(1,($U$2=GRID!$B$1:$U$1)*(КАЛЕНДАРЬ!I18=GRID!$B$3:$U$3),0)),
INDEX(GRID!$B$18:$U$29,MATCH(G$7,GRID!$A$18:$A$29,0),MATCH(1,($U$2=GRID!$B$1:$U$1)*(КАЛЕНДАРЬ!I18=GRID!$B$3:$U$3),0))*(1-GRID!$H$34))</f>
        <v>55200</v>
      </c>
      <c r="I56" s="8" cm="1">
        <f t="array" ref="I56">IF($I$2="Открытый тариф",INDEX(GRID!$B$4:$U$15,MATCH(I$7,GRID!$A$4:$A$15,0),MATCH(1,($U$2=GRID!$B$1:$U$1)*(КАЛЕНДАРЬ!I18=GRID!$B$3:$U$3),0)),
INDEX(GRID!$B$4:$U$15,MATCH(I$7,GRID!$A$4:$A$15,0),MATCH(1,($U$2=GRID!$B$1:$U$1)*(КАЛЕНДАРЬ!I18=GRID!$B$3:$U$3),0))*(1-GRID!$H$34))</f>
        <v>56200</v>
      </c>
      <c r="J56" s="8" cm="1">
        <f t="array" ref="J56">IF($I$2="Открытый тариф",INDEX(GRID!$B$18:$U$29,MATCH(I$7,GRID!$A$18:$A$29,0),MATCH(1,($U$2=GRID!$B$1:$U$1)*(КАЛЕНДАРЬ!I18=GRID!$B$3:$U$3),0)),
INDEX(GRID!$B$18:$U$29,MATCH(I$7,GRID!$A$18:$A$29,0),MATCH(1,($U$2=GRID!$B$1:$U$1)*(КАЛЕНДАРЬ!I18=GRID!$B$3:$U$3),0))*(1-GRID!$H$34))</f>
        <v>61200</v>
      </c>
      <c r="K56" s="8" cm="1">
        <f t="array" ref="K56">IF($I$2="Открытый тариф",INDEX(GRID!$B$4:$U$15,MATCH(K$7,GRID!$A$4:$A$15,0),MATCH(1,($U$2=GRID!$B$1:$U$1)*(КАЛЕНДАРЬ!I18=GRID!$B$3:$U$3),0)),
INDEX(GRID!$B$4:$U$15,MATCH(K$7,GRID!$A$4:$A$15,0),MATCH(1,($U$2=GRID!$B$1:$U$1)*(КАЛЕНДАРЬ!I18=GRID!$B$3:$U$3),0))*(1-GRID!$H$34))</f>
        <v>62500</v>
      </c>
      <c r="L56" s="8" cm="1">
        <f t="array" ref="L56">IF($I$2="Открытый тариф",INDEX(GRID!$B$18:$U$29,MATCH(K$7,GRID!$A$18:$A$29,0),MATCH(1,($U$2=GRID!$B$1:$U$1)*(КАЛЕНДАРЬ!I18=GRID!$B$3:$U$3),0)),
INDEX(GRID!$B$18:$U$29,MATCH(K$7,GRID!$A$18:$A$29,0),MATCH(1,($U$2=GRID!$B$1:$U$1)*(КАЛЕНДАРЬ!I18=GRID!$B$3:$U$3),0))*(1-GRID!$H$34))</f>
        <v>67500</v>
      </c>
      <c r="M56" s="8" cm="1">
        <f t="array" ref="M56">IF($I$2="Открытый тариф",INDEX(GRID!$B$4:$U$15,MATCH(M$7,GRID!$A$4:$A$15,0),MATCH(1,($U$2=GRID!$B$1:$U$1)*(КАЛЕНДАРЬ!I18=GRID!$B$3:$U$3),0)),
INDEX(GRID!$B$4:$U$15,MATCH(M$7,GRID!$A$4:$A$15,0),MATCH(1,($U$2=GRID!$B$1:$U$1)*(КАЛЕНДАРЬ!I18=GRID!$B$3:$U$3),0))*(1-GRID!$H$34))</f>
        <v>84300</v>
      </c>
      <c r="N56" s="8" cm="1">
        <f t="array" ref="N56">IF($I$2="Открытый тариф",INDEX(GRID!$B$18:$U$29,MATCH(M$7,GRID!$A$18:$A$29,0),MATCH(1,($U$2=GRID!$B$1:$U$1)*(КАЛЕНДАРЬ!I18=GRID!$B$3:$U$3),0)),
INDEX(GRID!$B$18:$U$29,MATCH(M$7,GRID!$A$18:$A$29,0),MATCH(1,($U$2=GRID!$B$1:$U$1)*(КАЛЕНДАРЬ!I18=GRID!$B$3:$U$3),0))*(1-GRID!$H$34))</f>
        <v>89300</v>
      </c>
      <c r="O56" s="8" cm="1">
        <f t="array" ref="O56">IF($I$2="Открытый тариф",INDEX(GRID!$B$4:$U$15,MATCH(O$7,GRID!$A$4:$A$15,0),MATCH(1,($U$2=GRID!$B$1:$U$1)*(КАЛЕНДАРЬ!I18=GRID!$B$3:$U$3),0)),
INDEX(GRID!$B$4:$U$15,MATCH(O$7,GRID!$A$4:$A$15,0),MATCH(1,($U$2=GRID!$B$1:$U$1)*(КАЛЕНДАРЬ!I18=GRID!$B$3:$U$3),0))*(1-GRID!$H$34))</f>
        <v>121100</v>
      </c>
      <c r="P56" s="8" cm="1">
        <f t="array" ref="P56">IF($I$2="Открытый тариф",INDEX(GRID!$B$4:$U$15,MATCH(P$7,GRID!$A$4:$A$15,0),MATCH(1,($U$2=GRID!$B$1:$U$1)*(КАЛЕНДАРЬ!I18=GRID!$B$3:$U$3),0)),
INDEX(GRID!$B$4:$U$15,MATCH(P$7,GRID!$A$4:$A$15,0),MATCH(1,($U$2=GRID!$B$1:$U$1)*(КАЛЕНДАРЬ!I18=GRID!$B$3:$U$3),0))*(1-GRID!$H$34))</f>
        <v>165200</v>
      </c>
      <c r="Q56" s="8" cm="1">
        <f t="array" ref="Q56">IF($I$2="Открытый тариф",INDEX(GRID!$B$4:$U$15,MATCH(Q$7,GRID!$A$4:$A$15,0),MATCH(1,($U$2=GRID!$B$1:$U$1)*(КАЛЕНДАРЬ!I18=GRID!$B$3:$U$3),0)),
INDEX(GRID!$B$4:$U$15,MATCH(Q$7,GRID!$A$4:$A$15,0),MATCH(1,($U$2=GRID!$B$1:$U$1)*(КАЛЕНДАРЬ!I18=GRID!$B$3:$U$3),0))*(1-GRID!$H$34))</f>
        <v>193700</v>
      </c>
      <c r="R56" s="8" cm="1">
        <f t="array" ref="R56">IF($I$2="Открытый тариф",INDEX(GRID!$B$18:$U$29,MATCH(R$7,GRID!$A$18:$A$29,0),MATCH(1,($U$2=GRID!$B$1:$U$1)*(КАЛЕНДАРЬ!I18=GRID!$B$3:$U$3),0)),
INDEX(GRID!$B$18:$U$29,MATCH(R$7,GRID!$A$18:$A$29,0),MATCH(1,($U$2=GRID!$B$1:$U$1)*(КАЛЕНДАРЬ!I18=GRID!$B$3:$U$3),0))*(1-GRID!$H$34))</f>
        <v>220700</v>
      </c>
      <c r="S56" s="8" cm="1">
        <f t="array" ref="S56">IF($I$2="Открытый тариф",INDEX(GRID!$B$4:$U$15,MATCH(S$7,GRID!$A$4:$A$15,0),MATCH(1,($U$2=GRID!$B$1:$U$1)*(КАЛЕНДАРЬ!I18=GRID!$B$3:$U$3),0)),
INDEX(GRID!$B$4:$U$15,MATCH(S$7,GRID!$A$4:$A$15,0),MATCH(1,($U$2=GRID!$B$1:$U$1)*(КАЛЕНДАРЬ!I18=GRID!$B$3:$U$3),0))*(1-GRID!$H$34))</f>
        <v>561500</v>
      </c>
      <c r="T56" s="8" cm="1">
        <f t="array" ref="T56">IF($I$2="Открытый тариф",INDEX(GRID!$B$4:$U$15,MATCH(T$7,GRID!$A$4:$A$15,0),MATCH(1,($U$2=GRID!$B$1:$U$1)*(КАЛЕНДАРЬ!I18=GRID!$B$3:$U$3),0)),
INDEX(GRID!$B$4:$U$15,MATCH(T$7,GRID!$A$4:$A$15,0),MATCH(1,($U$2=GRID!$B$1:$U$1)*(КАЛЕНДАРЬ!I18=GRID!$B$3:$U$3),0))*(1-GRID!$H$34))</f>
        <v>688100</v>
      </c>
    </row>
    <row r="57" spans="1:20" hidden="1">
      <c r="A57" s="148" t="s">
        <v>11</v>
      </c>
      <c r="B57" s="149">
        <v>16</v>
      </c>
      <c r="C57" s="8" cm="1">
        <f t="array" ref="C57">IF($I$2="Открытый тариф",INDEX(GRID!$B$4:$U$15,MATCH(C$7,GRID!$A$4:$A$15,0),MATCH(1,($U$2=GRID!$B$1:$U$1)*(КАЛЕНДАРЬ!I19=GRID!$B$3:$U$3),0)),
INDEX(GRID!$B$4:$U$15,MATCH(C$7,GRID!$A$4:$A$15,0),MATCH(1,($U$2=GRID!$B$1:$U$1)*(КАЛЕНДАРЬ!I19=GRID!$B$3:$U$3),0))*(1-GRID!$H$34))</f>
        <v>33200</v>
      </c>
      <c r="D57" s="8" cm="1">
        <f t="array" ref="D57">IF($I$2="Открытый тариф",INDEX(GRID!$B$18:$U$29,MATCH(C$7,GRID!$A$18:$A$29,0),MATCH(1,($U$2=GRID!$B$1:$U$1)*(КАЛЕНДАРЬ!I19=GRID!$B$3:$U$3),0)),
INDEX(GRID!$B$18:$U$29,MATCH(C$7,GRID!$A$18:$A$29,0),MATCH(1,($U$2=GRID!$B$1:$U$1)*(КАЛЕНДАРЬ!I19=GRID!$B$3:$U$3),0))*(1-GRID!$H$34))</f>
        <v>38200</v>
      </c>
      <c r="E57" s="8" cm="1">
        <f t="array" ref="E57">IF($I$2="Открытый тариф",INDEX(GRID!$B$4:$U$15,MATCH(E$7,GRID!$A$4:$A$15,0),MATCH(1,($U$2=GRID!$B$1:$U$1)*(КАЛЕНДАРЬ!I19=GRID!$B$3:$U$3),0)),
INDEX(GRID!$B$4:$U$15,MATCH(E$7,GRID!$A$4:$A$15,0),MATCH(1,($U$2=GRID!$B$1:$U$1)*(КАЛЕНДАРЬ!I19=GRID!$B$3:$U$3),0))*(1-GRID!$H$34))</f>
        <v>39900</v>
      </c>
      <c r="F57" s="8" cm="1">
        <f t="array" ref="F57">IF($I$2="Открытый тариф",INDEX(GRID!$B$18:$U$29,MATCH(E$7,GRID!$A$18:$A$29,0),MATCH(1,($U$2=GRID!$B$1:$U$1)*(КАЛЕНДАРЬ!I19=GRID!$B$3:$U$3),0)),
INDEX(GRID!$B$18:$U$29,MATCH(E$7,GRID!$A$18:$A$29,0),MATCH(1,($U$2=GRID!$B$1:$U$1)*(КАЛЕНДАРЬ!I19=GRID!$B$3:$U$3),0))*(1-GRID!$H$34))</f>
        <v>44900</v>
      </c>
      <c r="G57" s="8" cm="1">
        <f t="array" ref="G57">IF($I$2="Открытый тариф",INDEX(GRID!$B$4:$U$15,MATCH(G$7,GRID!$A$4:$A$15,0),MATCH(1,($U$2=GRID!$B$1:$U$1)*(КАЛЕНДАРЬ!I19=GRID!$B$3:$U$3),0)),
INDEX(GRID!$B$4:$U$15,MATCH(G$7,GRID!$A$4:$A$15,0),MATCH(1,($U$2=GRID!$B$1:$U$1)*(КАЛЕНДАРЬ!I19=GRID!$B$3:$U$3),0))*(1-GRID!$H$34))</f>
        <v>46200</v>
      </c>
      <c r="H57" s="8" cm="1">
        <f t="array" ref="H57">IF($I$2="Открытый тариф",INDEX(GRID!$B$18:$U$29,MATCH(G$7,GRID!$A$18:$A$29,0),MATCH(1,($U$2=GRID!$B$1:$U$1)*(КАЛЕНДАРЬ!I19=GRID!$B$3:$U$3),0)),
INDEX(GRID!$B$18:$U$29,MATCH(G$7,GRID!$A$18:$A$29,0),MATCH(1,($U$2=GRID!$B$1:$U$1)*(КАЛЕНДАРЬ!I19=GRID!$B$3:$U$3),0))*(1-GRID!$H$34))</f>
        <v>51200</v>
      </c>
      <c r="I57" s="8" cm="1">
        <f t="array" ref="I57">IF($I$2="Открытый тариф",INDEX(GRID!$B$4:$U$15,MATCH(I$7,GRID!$A$4:$A$15,0),MATCH(1,($U$2=GRID!$B$1:$U$1)*(КАЛЕНДАРЬ!I19=GRID!$B$3:$U$3),0)),
INDEX(GRID!$B$4:$U$15,MATCH(I$7,GRID!$A$4:$A$15,0),MATCH(1,($U$2=GRID!$B$1:$U$1)*(КАЛЕНДАРЬ!I19=GRID!$B$3:$U$3),0))*(1-GRID!$H$34))</f>
        <v>51700</v>
      </c>
      <c r="J57" s="8" cm="1">
        <f t="array" ref="J57">IF($I$2="Открытый тариф",INDEX(GRID!$B$18:$U$29,MATCH(I$7,GRID!$A$18:$A$29,0),MATCH(1,($U$2=GRID!$B$1:$U$1)*(КАЛЕНДАРЬ!I19=GRID!$B$3:$U$3),0)),
INDEX(GRID!$B$18:$U$29,MATCH(I$7,GRID!$A$18:$A$29,0),MATCH(1,($U$2=GRID!$B$1:$U$1)*(КАЛЕНДАРЬ!I19=GRID!$B$3:$U$3),0))*(1-GRID!$H$34))</f>
        <v>56700</v>
      </c>
      <c r="K57" s="8" cm="1">
        <f t="array" ref="K57">IF($I$2="Открытый тариф",INDEX(GRID!$B$4:$U$15,MATCH(K$7,GRID!$A$4:$A$15,0),MATCH(1,($U$2=GRID!$B$1:$U$1)*(КАЛЕНДАРЬ!I19=GRID!$B$3:$U$3),0)),
INDEX(GRID!$B$4:$U$15,MATCH(K$7,GRID!$A$4:$A$15,0),MATCH(1,($U$2=GRID!$B$1:$U$1)*(КАЛЕНДАРЬ!I19=GRID!$B$3:$U$3),0))*(1-GRID!$H$34))</f>
        <v>57800</v>
      </c>
      <c r="L57" s="8" cm="1">
        <f t="array" ref="L57">IF($I$2="Открытый тариф",INDEX(GRID!$B$18:$U$29,MATCH(K$7,GRID!$A$18:$A$29,0),MATCH(1,($U$2=GRID!$B$1:$U$1)*(КАЛЕНДАРЬ!I19=GRID!$B$3:$U$3),0)),
INDEX(GRID!$B$18:$U$29,MATCH(K$7,GRID!$A$18:$A$29,0),MATCH(1,($U$2=GRID!$B$1:$U$1)*(КАЛЕНДАРЬ!I19=GRID!$B$3:$U$3),0))*(1-GRID!$H$34))</f>
        <v>62800</v>
      </c>
      <c r="M57" s="8" cm="1">
        <f t="array" ref="M57">IF($I$2="Открытый тариф",INDEX(GRID!$B$4:$U$15,MATCH(M$7,GRID!$A$4:$A$15,0),MATCH(1,($U$2=GRID!$B$1:$U$1)*(КАЛЕНДАРЬ!I19=GRID!$B$3:$U$3),0)),
INDEX(GRID!$B$4:$U$15,MATCH(M$7,GRID!$A$4:$A$15,0),MATCH(1,($U$2=GRID!$B$1:$U$1)*(КАЛЕНДАРЬ!I19=GRID!$B$3:$U$3),0))*(1-GRID!$H$34))</f>
        <v>79000</v>
      </c>
      <c r="N57" s="8" cm="1">
        <f t="array" ref="N57">IF($I$2="Открытый тариф",INDEX(GRID!$B$18:$U$29,MATCH(M$7,GRID!$A$18:$A$29,0),MATCH(1,($U$2=GRID!$B$1:$U$1)*(КАЛЕНДАРЬ!I19=GRID!$B$3:$U$3),0)),
INDEX(GRID!$B$18:$U$29,MATCH(M$7,GRID!$A$18:$A$29,0),MATCH(1,($U$2=GRID!$B$1:$U$1)*(КАЛЕНДАРЬ!I19=GRID!$B$3:$U$3),0))*(1-GRID!$H$34))</f>
        <v>84000</v>
      </c>
      <c r="O57" s="8" cm="1">
        <f t="array" ref="O57">IF($I$2="Открытый тариф",INDEX(GRID!$B$4:$U$15,MATCH(O$7,GRID!$A$4:$A$15,0),MATCH(1,($U$2=GRID!$B$1:$U$1)*(КАЛЕНДАРЬ!I19=GRID!$B$3:$U$3),0)),
INDEX(GRID!$B$4:$U$15,MATCH(O$7,GRID!$A$4:$A$15,0),MATCH(1,($U$2=GRID!$B$1:$U$1)*(КАЛЕНДАРЬ!I19=GRID!$B$3:$U$3),0))*(1-GRID!$H$34))</f>
        <v>114800</v>
      </c>
      <c r="P57" s="8" cm="1">
        <f t="array" ref="P57">IF($I$2="Открытый тариф",INDEX(GRID!$B$4:$U$15,MATCH(P$7,GRID!$A$4:$A$15,0),MATCH(1,($U$2=GRID!$B$1:$U$1)*(КАЛЕНДАРЬ!I19=GRID!$B$3:$U$3),0)),
INDEX(GRID!$B$4:$U$15,MATCH(P$7,GRID!$A$4:$A$15,0),MATCH(1,($U$2=GRID!$B$1:$U$1)*(КАЛЕНДАРЬ!I19=GRID!$B$3:$U$3),0))*(1-GRID!$H$34))</f>
        <v>158000</v>
      </c>
      <c r="Q57" s="8" cm="1">
        <f t="array" ref="Q57">IF($I$2="Открытый тариф",INDEX(GRID!$B$4:$U$15,MATCH(Q$7,GRID!$A$4:$A$15,0),MATCH(1,($U$2=GRID!$B$1:$U$1)*(КАЛЕНДАРЬ!I19=GRID!$B$3:$U$3),0)),
INDEX(GRID!$B$4:$U$15,MATCH(Q$7,GRID!$A$4:$A$15,0),MATCH(1,($U$2=GRID!$B$1:$U$1)*(КАЛЕНДАРЬ!I19=GRID!$B$3:$U$3),0))*(1-GRID!$H$34))</f>
        <v>185500</v>
      </c>
      <c r="R57" s="8" cm="1">
        <f t="array" ref="R57">IF($I$2="Открытый тариф",INDEX(GRID!$B$18:$U$29,MATCH(R$7,GRID!$A$18:$A$29,0),MATCH(1,($U$2=GRID!$B$1:$U$1)*(КАЛЕНДАРЬ!I19=GRID!$B$3:$U$3),0)),
INDEX(GRID!$B$18:$U$29,MATCH(R$7,GRID!$A$18:$A$29,0),MATCH(1,($U$2=GRID!$B$1:$U$1)*(КАЛЕНДАРЬ!I19=GRID!$B$3:$U$3),0))*(1-GRID!$H$34))</f>
        <v>211300</v>
      </c>
      <c r="S57" s="8" cm="1">
        <f t="array" ref="S57">IF($I$2="Открытый тариф",INDEX(GRID!$B$4:$U$15,MATCH(S$7,GRID!$A$4:$A$15,0),MATCH(1,($U$2=GRID!$B$1:$U$1)*(КАЛЕНДАРЬ!I19=GRID!$B$3:$U$3),0)),
INDEX(GRID!$B$4:$U$15,MATCH(S$7,GRID!$A$4:$A$15,0),MATCH(1,($U$2=GRID!$B$1:$U$1)*(КАЛЕНДАРЬ!I19=GRID!$B$3:$U$3),0))*(1-GRID!$H$34))</f>
        <v>533500</v>
      </c>
      <c r="T57" s="8" cm="1">
        <f t="array" ref="T57">IF($I$2="Открытый тариф",INDEX(GRID!$B$4:$U$15,MATCH(T$7,GRID!$A$4:$A$15,0),MATCH(1,($U$2=GRID!$B$1:$U$1)*(КАЛЕНДАРЬ!I19=GRID!$B$3:$U$3),0)),
INDEX(GRID!$B$4:$U$15,MATCH(T$7,GRID!$A$4:$A$15,0),MATCH(1,($U$2=GRID!$B$1:$U$1)*(КАЛЕНДАРЬ!I19=GRID!$B$3:$U$3),0))*(1-GRID!$H$34))</f>
        <v>651900</v>
      </c>
    </row>
    <row r="58" spans="1:20" hidden="1">
      <c r="A58" s="148" t="s">
        <v>12</v>
      </c>
      <c r="B58" s="149">
        <v>17</v>
      </c>
      <c r="C58" s="8" cm="1">
        <f t="array" ref="C58">IF($I$2="Открытый тариф",INDEX(GRID!$B$4:$U$15,MATCH(C$7,GRID!$A$4:$A$15,0),MATCH(1,($U$2=GRID!$B$1:$U$1)*(КАЛЕНДАРЬ!I20=GRID!$B$3:$U$3),0)),
INDEX(GRID!$B$4:$U$15,MATCH(C$7,GRID!$A$4:$A$15,0),MATCH(1,($U$2=GRID!$B$1:$U$1)*(КАЛЕНДАРЬ!I20=GRID!$B$3:$U$3),0))*(1-GRID!$H$34))</f>
        <v>33200</v>
      </c>
      <c r="D58" s="8" cm="1">
        <f t="array" ref="D58">IF($I$2="Открытый тариф",INDEX(GRID!$B$18:$U$29,MATCH(C$7,GRID!$A$18:$A$29,0),MATCH(1,($U$2=GRID!$B$1:$U$1)*(КАЛЕНДАРЬ!I20=GRID!$B$3:$U$3),0)),
INDEX(GRID!$B$18:$U$29,MATCH(C$7,GRID!$A$18:$A$29,0),MATCH(1,($U$2=GRID!$B$1:$U$1)*(КАЛЕНДАРЬ!I20=GRID!$B$3:$U$3),0))*(1-GRID!$H$34))</f>
        <v>38200</v>
      </c>
      <c r="E58" s="8" cm="1">
        <f t="array" ref="E58">IF($I$2="Открытый тариф",INDEX(GRID!$B$4:$U$15,MATCH(E$7,GRID!$A$4:$A$15,0),MATCH(1,($U$2=GRID!$B$1:$U$1)*(КАЛЕНДАРЬ!I20=GRID!$B$3:$U$3),0)),
INDEX(GRID!$B$4:$U$15,MATCH(E$7,GRID!$A$4:$A$15,0),MATCH(1,($U$2=GRID!$B$1:$U$1)*(КАЛЕНДАРЬ!I20=GRID!$B$3:$U$3),0))*(1-GRID!$H$34))</f>
        <v>39900</v>
      </c>
      <c r="F58" s="8" cm="1">
        <f t="array" ref="F58">IF($I$2="Открытый тариф",INDEX(GRID!$B$18:$U$29,MATCH(E$7,GRID!$A$18:$A$29,0),MATCH(1,($U$2=GRID!$B$1:$U$1)*(КАЛЕНДАРЬ!I20=GRID!$B$3:$U$3),0)),
INDEX(GRID!$B$18:$U$29,MATCH(E$7,GRID!$A$18:$A$29,0),MATCH(1,($U$2=GRID!$B$1:$U$1)*(КАЛЕНДАРЬ!I20=GRID!$B$3:$U$3),0))*(1-GRID!$H$34))</f>
        <v>44900</v>
      </c>
      <c r="G58" s="8" cm="1">
        <f t="array" ref="G58">IF($I$2="Открытый тариф",INDEX(GRID!$B$4:$U$15,MATCH(G$7,GRID!$A$4:$A$15,0),MATCH(1,($U$2=GRID!$B$1:$U$1)*(КАЛЕНДАРЬ!I20=GRID!$B$3:$U$3),0)),
INDEX(GRID!$B$4:$U$15,MATCH(G$7,GRID!$A$4:$A$15,0),MATCH(1,($U$2=GRID!$B$1:$U$1)*(КАЛЕНДАРЬ!I20=GRID!$B$3:$U$3),0))*(1-GRID!$H$34))</f>
        <v>46200</v>
      </c>
      <c r="H58" s="8" cm="1">
        <f t="array" ref="H58">IF($I$2="Открытый тариф",INDEX(GRID!$B$18:$U$29,MATCH(G$7,GRID!$A$18:$A$29,0),MATCH(1,($U$2=GRID!$B$1:$U$1)*(КАЛЕНДАРЬ!I20=GRID!$B$3:$U$3),0)),
INDEX(GRID!$B$18:$U$29,MATCH(G$7,GRID!$A$18:$A$29,0),MATCH(1,($U$2=GRID!$B$1:$U$1)*(КАЛЕНДАРЬ!I20=GRID!$B$3:$U$3),0))*(1-GRID!$H$34))</f>
        <v>51200</v>
      </c>
      <c r="I58" s="8" cm="1">
        <f t="array" ref="I58">IF($I$2="Открытый тариф",INDEX(GRID!$B$4:$U$15,MATCH(I$7,GRID!$A$4:$A$15,0),MATCH(1,($U$2=GRID!$B$1:$U$1)*(КАЛЕНДАРЬ!I20=GRID!$B$3:$U$3),0)),
INDEX(GRID!$B$4:$U$15,MATCH(I$7,GRID!$A$4:$A$15,0),MATCH(1,($U$2=GRID!$B$1:$U$1)*(КАЛЕНДАРЬ!I20=GRID!$B$3:$U$3),0))*(1-GRID!$H$34))</f>
        <v>51700</v>
      </c>
      <c r="J58" s="8" cm="1">
        <f t="array" ref="J58">IF($I$2="Открытый тариф",INDEX(GRID!$B$18:$U$29,MATCH(I$7,GRID!$A$18:$A$29,0),MATCH(1,($U$2=GRID!$B$1:$U$1)*(КАЛЕНДАРЬ!I20=GRID!$B$3:$U$3),0)),
INDEX(GRID!$B$18:$U$29,MATCH(I$7,GRID!$A$18:$A$29,0),MATCH(1,($U$2=GRID!$B$1:$U$1)*(КАЛЕНДАРЬ!I20=GRID!$B$3:$U$3),0))*(1-GRID!$H$34))</f>
        <v>56700</v>
      </c>
      <c r="K58" s="8" cm="1">
        <f t="array" ref="K58">IF($I$2="Открытый тариф",INDEX(GRID!$B$4:$U$15,MATCH(K$7,GRID!$A$4:$A$15,0),MATCH(1,($U$2=GRID!$B$1:$U$1)*(КАЛЕНДАРЬ!I20=GRID!$B$3:$U$3),0)),
INDEX(GRID!$B$4:$U$15,MATCH(K$7,GRID!$A$4:$A$15,0),MATCH(1,($U$2=GRID!$B$1:$U$1)*(КАЛЕНДАРЬ!I20=GRID!$B$3:$U$3),0))*(1-GRID!$H$34))</f>
        <v>57800</v>
      </c>
      <c r="L58" s="8" cm="1">
        <f t="array" ref="L58">IF($I$2="Открытый тариф",INDEX(GRID!$B$18:$U$29,MATCH(K$7,GRID!$A$18:$A$29,0),MATCH(1,($U$2=GRID!$B$1:$U$1)*(КАЛЕНДАРЬ!I20=GRID!$B$3:$U$3),0)),
INDEX(GRID!$B$18:$U$29,MATCH(K$7,GRID!$A$18:$A$29,0),MATCH(1,($U$2=GRID!$B$1:$U$1)*(КАЛЕНДАРЬ!I20=GRID!$B$3:$U$3),0))*(1-GRID!$H$34))</f>
        <v>62800</v>
      </c>
      <c r="M58" s="8" cm="1">
        <f t="array" ref="M58">IF($I$2="Открытый тариф",INDEX(GRID!$B$4:$U$15,MATCH(M$7,GRID!$A$4:$A$15,0),MATCH(1,($U$2=GRID!$B$1:$U$1)*(КАЛЕНДАРЬ!I20=GRID!$B$3:$U$3),0)),
INDEX(GRID!$B$4:$U$15,MATCH(M$7,GRID!$A$4:$A$15,0),MATCH(1,($U$2=GRID!$B$1:$U$1)*(КАЛЕНДАРЬ!I20=GRID!$B$3:$U$3),0))*(1-GRID!$H$34))</f>
        <v>79000</v>
      </c>
      <c r="N58" s="8" cm="1">
        <f t="array" ref="N58">IF($I$2="Открытый тариф",INDEX(GRID!$B$18:$U$29,MATCH(M$7,GRID!$A$18:$A$29,0),MATCH(1,($U$2=GRID!$B$1:$U$1)*(КАЛЕНДАРЬ!I20=GRID!$B$3:$U$3),0)),
INDEX(GRID!$B$18:$U$29,MATCH(M$7,GRID!$A$18:$A$29,0),MATCH(1,($U$2=GRID!$B$1:$U$1)*(КАЛЕНДАРЬ!I20=GRID!$B$3:$U$3),0))*(1-GRID!$H$34))</f>
        <v>84000</v>
      </c>
      <c r="O58" s="8" cm="1">
        <f t="array" ref="O58">IF($I$2="Открытый тариф",INDEX(GRID!$B$4:$U$15,MATCH(O$7,GRID!$A$4:$A$15,0),MATCH(1,($U$2=GRID!$B$1:$U$1)*(КАЛЕНДАРЬ!I20=GRID!$B$3:$U$3),0)),
INDEX(GRID!$B$4:$U$15,MATCH(O$7,GRID!$A$4:$A$15,0),MATCH(1,($U$2=GRID!$B$1:$U$1)*(КАЛЕНДАРЬ!I20=GRID!$B$3:$U$3),0))*(1-GRID!$H$34))</f>
        <v>114800</v>
      </c>
      <c r="P58" s="8" cm="1">
        <f t="array" ref="P58">IF($I$2="Открытый тариф",INDEX(GRID!$B$4:$U$15,MATCH(P$7,GRID!$A$4:$A$15,0),MATCH(1,($U$2=GRID!$B$1:$U$1)*(КАЛЕНДАРЬ!I20=GRID!$B$3:$U$3),0)),
INDEX(GRID!$B$4:$U$15,MATCH(P$7,GRID!$A$4:$A$15,0),MATCH(1,($U$2=GRID!$B$1:$U$1)*(КАЛЕНДАРЬ!I20=GRID!$B$3:$U$3),0))*(1-GRID!$H$34))</f>
        <v>158000</v>
      </c>
      <c r="Q58" s="8" cm="1">
        <f t="array" ref="Q58">IF($I$2="Открытый тариф",INDEX(GRID!$B$4:$U$15,MATCH(Q$7,GRID!$A$4:$A$15,0),MATCH(1,($U$2=GRID!$B$1:$U$1)*(КАЛЕНДАРЬ!I20=GRID!$B$3:$U$3),0)),
INDEX(GRID!$B$4:$U$15,MATCH(Q$7,GRID!$A$4:$A$15,0),MATCH(1,($U$2=GRID!$B$1:$U$1)*(КАЛЕНДАРЬ!I20=GRID!$B$3:$U$3),0))*(1-GRID!$H$34))</f>
        <v>185500</v>
      </c>
      <c r="R58" s="8" cm="1">
        <f t="array" ref="R58">IF($I$2="Открытый тариф",INDEX(GRID!$B$18:$U$29,MATCH(R$7,GRID!$A$18:$A$29,0),MATCH(1,($U$2=GRID!$B$1:$U$1)*(КАЛЕНДАРЬ!I20=GRID!$B$3:$U$3),0)),
INDEX(GRID!$B$18:$U$29,MATCH(R$7,GRID!$A$18:$A$29,0),MATCH(1,($U$2=GRID!$B$1:$U$1)*(КАЛЕНДАРЬ!I20=GRID!$B$3:$U$3),0))*(1-GRID!$H$34))</f>
        <v>211300</v>
      </c>
      <c r="S58" s="8" cm="1">
        <f t="array" ref="S58">IF($I$2="Открытый тариф",INDEX(GRID!$B$4:$U$15,MATCH(S$7,GRID!$A$4:$A$15,0),MATCH(1,($U$2=GRID!$B$1:$U$1)*(КАЛЕНДАРЬ!I20=GRID!$B$3:$U$3),0)),
INDEX(GRID!$B$4:$U$15,MATCH(S$7,GRID!$A$4:$A$15,0),MATCH(1,($U$2=GRID!$B$1:$U$1)*(КАЛЕНДАРЬ!I20=GRID!$B$3:$U$3),0))*(1-GRID!$H$34))</f>
        <v>533500</v>
      </c>
      <c r="T58" s="8" cm="1">
        <f t="array" ref="T58">IF($I$2="Открытый тариф",INDEX(GRID!$B$4:$U$15,MATCH(T$7,GRID!$A$4:$A$15,0),MATCH(1,($U$2=GRID!$B$1:$U$1)*(КАЛЕНДАРЬ!I20=GRID!$B$3:$U$3),0)),
INDEX(GRID!$B$4:$U$15,MATCH(T$7,GRID!$A$4:$A$15,0),MATCH(1,($U$2=GRID!$B$1:$U$1)*(КАЛЕНДАРЬ!I20=GRID!$B$3:$U$3),0))*(1-GRID!$H$34))</f>
        <v>651900</v>
      </c>
    </row>
    <row r="59" spans="1:20" hidden="1">
      <c r="A59" s="148" t="s">
        <v>13</v>
      </c>
      <c r="B59" s="149">
        <v>18</v>
      </c>
      <c r="C59" s="8" cm="1">
        <f t="array" ref="C59">IF($I$2="Открытый тариф",INDEX(GRID!$B$4:$U$15,MATCH(C$7,GRID!$A$4:$A$15,0),MATCH(1,($U$2=GRID!$B$1:$U$1)*(КАЛЕНДАРЬ!I21=GRID!$B$3:$U$3),0)),
INDEX(GRID!$B$4:$U$15,MATCH(C$7,GRID!$A$4:$A$15,0),MATCH(1,($U$2=GRID!$B$1:$U$1)*(КАЛЕНДАРЬ!I21=GRID!$B$3:$U$3),0))*(1-GRID!$H$34))</f>
        <v>33200</v>
      </c>
      <c r="D59" s="8" cm="1">
        <f t="array" ref="D59">IF($I$2="Открытый тариф",INDEX(GRID!$B$18:$U$29,MATCH(C$7,GRID!$A$18:$A$29,0),MATCH(1,($U$2=GRID!$B$1:$U$1)*(КАЛЕНДАРЬ!I21=GRID!$B$3:$U$3),0)),
INDEX(GRID!$B$18:$U$29,MATCH(C$7,GRID!$A$18:$A$29,0),MATCH(1,($U$2=GRID!$B$1:$U$1)*(КАЛЕНДАРЬ!I21=GRID!$B$3:$U$3),0))*(1-GRID!$H$34))</f>
        <v>38200</v>
      </c>
      <c r="E59" s="8" cm="1">
        <f t="array" ref="E59">IF($I$2="Открытый тариф",INDEX(GRID!$B$4:$U$15,MATCH(E$7,GRID!$A$4:$A$15,0),MATCH(1,($U$2=GRID!$B$1:$U$1)*(КАЛЕНДАРЬ!I21=GRID!$B$3:$U$3),0)),
INDEX(GRID!$B$4:$U$15,MATCH(E$7,GRID!$A$4:$A$15,0),MATCH(1,($U$2=GRID!$B$1:$U$1)*(КАЛЕНДАРЬ!I21=GRID!$B$3:$U$3),0))*(1-GRID!$H$34))</f>
        <v>39900</v>
      </c>
      <c r="F59" s="8" cm="1">
        <f t="array" ref="F59">IF($I$2="Открытый тариф",INDEX(GRID!$B$18:$U$29,MATCH(E$7,GRID!$A$18:$A$29,0),MATCH(1,($U$2=GRID!$B$1:$U$1)*(КАЛЕНДАРЬ!I21=GRID!$B$3:$U$3),0)),
INDEX(GRID!$B$18:$U$29,MATCH(E$7,GRID!$A$18:$A$29,0),MATCH(1,($U$2=GRID!$B$1:$U$1)*(КАЛЕНДАРЬ!I21=GRID!$B$3:$U$3),0))*(1-GRID!$H$34))</f>
        <v>44900</v>
      </c>
      <c r="G59" s="8" cm="1">
        <f t="array" ref="G59">IF($I$2="Открытый тариф",INDEX(GRID!$B$4:$U$15,MATCH(G$7,GRID!$A$4:$A$15,0),MATCH(1,($U$2=GRID!$B$1:$U$1)*(КАЛЕНДАРЬ!I21=GRID!$B$3:$U$3),0)),
INDEX(GRID!$B$4:$U$15,MATCH(G$7,GRID!$A$4:$A$15,0),MATCH(1,($U$2=GRID!$B$1:$U$1)*(КАЛЕНДАРЬ!I21=GRID!$B$3:$U$3),0))*(1-GRID!$H$34))</f>
        <v>46200</v>
      </c>
      <c r="H59" s="8" cm="1">
        <f t="array" ref="H59">IF($I$2="Открытый тариф",INDEX(GRID!$B$18:$U$29,MATCH(G$7,GRID!$A$18:$A$29,0),MATCH(1,($U$2=GRID!$B$1:$U$1)*(КАЛЕНДАРЬ!I21=GRID!$B$3:$U$3),0)),
INDEX(GRID!$B$18:$U$29,MATCH(G$7,GRID!$A$18:$A$29,0),MATCH(1,($U$2=GRID!$B$1:$U$1)*(КАЛЕНДАРЬ!I21=GRID!$B$3:$U$3),0))*(1-GRID!$H$34))</f>
        <v>51200</v>
      </c>
      <c r="I59" s="8" cm="1">
        <f t="array" ref="I59">IF($I$2="Открытый тариф",INDEX(GRID!$B$4:$U$15,MATCH(I$7,GRID!$A$4:$A$15,0),MATCH(1,($U$2=GRID!$B$1:$U$1)*(КАЛЕНДАРЬ!I21=GRID!$B$3:$U$3),0)),
INDEX(GRID!$B$4:$U$15,MATCH(I$7,GRID!$A$4:$A$15,0),MATCH(1,($U$2=GRID!$B$1:$U$1)*(КАЛЕНДАРЬ!I21=GRID!$B$3:$U$3),0))*(1-GRID!$H$34))</f>
        <v>51700</v>
      </c>
      <c r="J59" s="8" cm="1">
        <f t="array" ref="J59">IF($I$2="Открытый тариф",INDEX(GRID!$B$18:$U$29,MATCH(I$7,GRID!$A$18:$A$29,0),MATCH(1,($U$2=GRID!$B$1:$U$1)*(КАЛЕНДАРЬ!I21=GRID!$B$3:$U$3),0)),
INDEX(GRID!$B$18:$U$29,MATCH(I$7,GRID!$A$18:$A$29,0),MATCH(1,($U$2=GRID!$B$1:$U$1)*(КАЛЕНДАРЬ!I21=GRID!$B$3:$U$3),0))*(1-GRID!$H$34))</f>
        <v>56700</v>
      </c>
      <c r="K59" s="8" cm="1">
        <f t="array" ref="K59">IF($I$2="Открытый тариф",INDEX(GRID!$B$4:$U$15,MATCH(K$7,GRID!$A$4:$A$15,0),MATCH(1,($U$2=GRID!$B$1:$U$1)*(КАЛЕНДАРЬ!I21=GRID!$B$3:$U$3),0)),
INDEX(GRID!$B$4:$U$15,MATCH(K$7,GRID!$A$4:$A$15,0),MATCH(1,($U$2=GRID!$B$1:$U$1)*(КАЛЕНДАРЬ!I21=GRID!$B$3:$U$3),0))*(1-GRID!$H$34))</f>
        <v>57800</v>
      </c>
      <c r="L59" s="8" cm="1">
        <f t="array" ref="L59">IF($I$2="Открытый тариф",INDEX(GRID!$B$18:$U$29,MATCH(K$7,GRID!$A$18:$A$29,0),MATCH(1,($U$2=GRID!$B$1:$U$1)*(КАЛЕНДАРЬ!I21=GRID!$B$3:$U$3),0)),
INDEX(GRID!$B$18:$U$29,MATCH(K$7,GRID!$A$18:$A$29,0),MATCH(1,($U$2=GRID!$B$1:$U$1)*(КАЛЕНДАРЬ!I21=GRID!$B$3:$U$3),0))*(1-GRID!$H$34))</f>
        <v>62800</v>
      </c>
      <c r="M59" s="8" cm="1">
        <f t="array" ref="M59">IF($I$2="Открытый тариф",INDEX(GRID!$B$4:$U$15,MATCH(M$7,GRID!$A$4:$A$15,0),MATCH(1,($U$2=GRID!$B$1:$U$1)*(КАЛЕНДАРЬ!I21=GRID!$B$3:$U$3),0)),
INDEX(GRID!$B$4:$U$15,MATCH(M$7,GRID!$A$4:$A$15,0),MATCH(1,($U$2=GRID!$B$1:$U$1)*(КАЛЕНДАРЬ!I21=GRID!$B$3:$U$3),0))*(1-GRID!$H$34))</f>
        <v>79000</v>
      </c>
      <c r="N59" s="8" cm="1">
        <f t="array" ref="N59">IF($I$2="Открытый тариф",INDEX(GRID!$B$18:$U$29,MATCH(M$7,GRID!$A$18:$A$29,0),MATCH(1,($U$2=GRID!$B$1:$U$1)*(КАЛЕНДАРЬ!I21=GRID!$B$3:$U$3),0)),
INDEX(GRID!$B$18:$U$29,MATCH(M$7,GRID!$A$18:$A$29,0),MATCH(1,($U$2=GRID!$B$1:$U$1)*(КАЛЕНДАРЬ!I21=GRID!$B$3:$U$3),0))*(1-GRID!$H$34))</f>
        <v>84000</v>
      </c>
      <c r="O59" s="8" cm="1">
        <f t="array" ref="O59">IF($I$2="Открытый тариф",INDEX(GRID!$B$4:$U$15,MATCH(O$7,GRID!$A$4:$A$15,0),MATCH(1,($U$2=GRID!$B$1:$U$1)*(КАЛЕНДАРЬ!I21=GRID!$B$3:$U$3),0)),
INDEX(GRID!$B$4:$U$15,MATCH(O$7,GRID!$A$4:$A$15,0),MATCH(1,($U$2=GRID!$B$1:$U$1)*(КАЛЕНДАРЬ!I21=GRID!$B$3:$U$3),0))*(1-GRID!$H$34))</f>
        <v>114800</v>
      </c>
      <c r="P59" s="8" cm="1">
        <f t="array" ref="P59">IF($I$2="Открытый тариф",INDEX(GRID!$B$4:$U$15,MATCH(P$7,GRID!$A$4:$A$15,0),MATCH(1,($U$2=GRID!$B$1:$U$1)*(КАЛЕНДАРЬ!I21=GRID!$B$3:$U$3),0)),
INDEX(GRID!$B$4:$U$15,MATCH(P$7,GRID!$A$4:$A$15,0),MATCH(1,($U$2=GRID!$B$1:$U$1)*(КАЛЕНДАРЬ!I21=GRID!$B$3:$U$3),0))*(1-GRID!$H$34))</f>
        <v>158000</v>
      </c>
      <c r="Q59" s="8" cm="1">
        <f t="array" ref="Q59">IF($I$2="Открытый тариф",INDEX(GRID!$B$4:$U$15,MATCH(Q$7,GRID!$A$4:$A$15,0),MATCH(1,($U$2=GRID!$B$1:$U$1)*(КАЛЕНДАРЬ!I21=GRID!$B$3:$U$3),0)),
INDEX(GRID!$B$4:$U$15,MATCH(Q$7,GRID!$A$4:$A$15,0),MATCH(1,($U$2=GRID!$B$1:$U$1)*(КАЛЕНДАРЬ!I21=GRID!$B$3:$U$3),0))*(1-GRID!$H$34))</f>
        <v>185500</v>
      </c>
      <c r="R59" s="8" cm="1">
        <f t="array" ref="R59">IF($I$2="Открытый тариф",INDEX(GRID!$B$18:$U$29,MATCH(R$7,GRID!$A$18:$A$29,0),MATCH(1,($U$2=GRID!$B$1:$U$1)*(КАЛЕНДАРЬ!I21=GRID!$B$3:$U$3),0)),
INDEX(GRID!$B$18:$U$29,MATCH(R$7,GRID!$A$18:$A$29,0),MATCH(1,($U$2=GRID!$B$1:$U$1)*(КАЛЕНДАРЬ!I21=GRID!$B$3:$U$3),0))*(1-GRID!$H$34))</f>
        <v>211300</v>
      </c>
      <c r="S59" s="8" cm="1">
        <f t="array" ref="S59">IF($I$2="Открытый тариф",INDEX(GRID!$B$4:$U$15,MATCH(S$7,GRID!$A$4:$A$15,0),MATCH(1,($U$2=GRID!$B$1:$U$1)*(КАЛЕНДАРЬ!I21=GRID!$B$3:$U$3),0)),
INDEX(GRID!$B$4:$U$15,MATCH(S$7,GRID!$A$4:$A$15,0),MATCH(1,($U$2=GRID!$B$1:$U$1)*(КАЛЕНДАРЬ!I21=GRID!$B$3:$U$3),0))*(1-GRID!$H$34))</f>
        <v>533500</v>
      </c>
      <c r="T59" s="8" cm="1">
        <f t="array" ref="T59">IF($I$2="Открытый тариф",INDEX(GRID!$B$4:$U$15,MATCH(T$7,GRID!$A$4:$A$15,0),MATCH(1,($U$2=GRID!$B$1:$U$1)*(КАЛЕНДАРЬ!I21=GRID!$B$3:$U$3),0)),
INDEX(GRID!$B$4:$U$15,MATCH(T$7,GRID!$A$4:$A$15,0),MATCH(1,($U$2=GRID!$B$1:$U$1)*(КАЛЕНДАРЬ!I21=GRID!$B$3:$U$3),0))*(1-GRID!$H$34))</f>
        <v>651900</v>
      </c>
    </row>
    <row r="60" spans="1:20" hidden="1">
      <c r="A60" s="148" t="s">
        <v>14</v>
      </c>
      <c r="B60" s="149">
        <v>19</v>
      </c>
      <c r="C60" s="8" cm="1">
        <f t="array" ref="C60">IF($I$2="Открытый тариф",INDEX(GRID!$B$4:$U$15,MATCH(C$7,GRID!$A$4:$A$15,0),MATCH(1,($U$2=GRID!$B$1:$U$1)*(КАЛЕНДАРЬ!I22=GRID!$B$3:$U$3),0)),
INDEX(GRID!$B$4:$U$15,MATCH(C$7,GRID!$A$4:$A$15,0),MATCH(1,($U$2=GRID!$B$1:$U$1)*(КАЛЕНДАРЬ!I22=GRID!$B$3:$U$3),0))*(1-GRID!$H$34))</f>
        <v>33200</v>
      </c>
      <c r="D60" s="8" cm="1">
        <f t="array" ref="D60">IF($I$2="Открытый тариф",INDEX(GRID!$B$18:$U$29,MATCH(C$7,GRID!$A$18:$A$29,0),MATCH(1,($U$2=GRID!$B$1:$U$1)*(КАЛЕНДАРЬ!I22=GRID!$B$3:$U$3),0)),
INDEX(GRID!$B$18:$U$29,MATCH(C$7,GRID!$A$18:$A$29,0),MATCH(1,($U$2=GRID!$B$1:$U$1)*(КАЛЕНДАРЬ!I22=GRID!$B$3:$U$3),0))*(1-GRID!$H$34))</f>
        <v>38200</v>
      </c>
      <c r="E60" s="8" cm="1">
        <f t="array" ref="E60">IF($I$2="Открытый тариф",INDEX(GRID!$B$4:$U$15,MATCH(E$7,GRID!$A$4:$A$15,0),MATCH(1,($U$2=GRID!$B$1:$U$1)*(КАЛЕНДАРЬ!I22=GRID!$B$3:$U$3),0)),
INDEX(GRID!$B$4:$U$15,MATCH(E$7,GRID!$A$4:$A$15,0),MATCH(1,($U$2=GRID!$B$1:$U$1)*(КАЛЕНДАРЬ!I22=GRID!$B$3:$U$3),0))*(1-GRID!$H$34))</f>
        <v>39900</v>
      </c>
      <c r="F60" s="8" cm="1">
        <f t="array" ref="F60">IF($I$2="Открытый тариф",INDEX(GRID!$B$18:$U$29,MATCH(E$7,GRID!$A$18:$A$29,0),MATCH(1,($U$2=GRID!$B$1:$U$1)*(КАЛЕНДАРЬ!I22=GRID!$B$3:$U$3),0)),
INDEX(GRID!$B$18:$U$29,MATCH(E$7,GRID!$A$18:$A$29,0),MATCH(1,($U$2=GRID!$B$1:$U$1)*(КАЛЕНДАРЬ!I22=GRID!$B$3:$U$3),0))*(1-GRID!$H$34))</f>
        <v>44900</v>
      </c>
      <c r="G60" s="8" cm="1">
        <f t="array" ref="G60">IF($I$2="Открытый тариф",INDEX(GRID!$B$4:$U$15,MATCH(G$7,GRID!$A$4:$A$15,0),MATCH(1,($U$2=GRID!$B$1:$U$1)*(КАЛЕНДАРЬ!I22=GRID!$B$3:$U$3),0)),
INDEX(GRID!$B$4:$U$15,MATCH(G$7,GRID!$A$4:$A$15,0),MATCH(1,($U$2=GRID!$B$1:$U$1)*(КАЛЕНДАРЬ!I22=GRID!$B$3:$U$3),0))*(1-GRID!$H$34))</f>
        <v>46200</v>
      </c>
      <c r="H60" s="8" cm="1">
        <f t="array" ref="H60">IF($I$2="Открытый тариф",INDEX(GRID!$B$18:$U$29,MATCH(G$7,GRID!$A$18:$A$29,0),MATCH(1,($U$2=GRID!$B$1:$U$1)*(КАЛЕНДАРЬ!I22=GRID!$B$3:$U$3),0)),
INDEX(GRID!$B$18:$U$29,MATCH(G$7,GRID!$A$18:$A$29,0),MATCH(1,($U$2=GRID!$B$1:$U$1)*(КАЛЕНДАРЬ!I22=GRID!$B$3:$U$3),0))*(1-GRID!$H$34))</f>
        <v>51200</v>
      </c>
      <c r="I60" s="8" cm="1">
        <f t="array" ref="I60">IF($I$2="Открытый тариф",INDEX(GRID!$B$4:$U$15,MATCH(I$7,GRID!$A$4:$A$15,0),MATCH(1,($U$2=GRID!$B$1:$U$1)*(КАЛЕНДАРЬ!I22=GRID!$B$3:$U$3),0)),
INDEX(GRID!$B$4:$U$15,MATCH(I$7,GRID!$A$4:$A$15,0),MATCH(1,($U$2=GRID!$B$1:$U$1)*(КАЛЕНДАРЬ!I22=GRID!$B$3:$U$3),0))*(1-GRID!$H$34))</f>
        <v>51700</v>
      </c>
      <c r="J60" s="8" cm="1">
        <f t="array" ref="J60">IF($I$2="Открытый тариф",INDEX(GRID!$B$18:$U$29,MATCH(I$7,GRID!$A$18:$A$29,0),MATCH(1,($U$2=GRID!$B$1:$U$1)*(КАЛЕНДАРЬ!I22=GRID!$B$3:$U$3),0)),
INDEX(GRID!$B$18:$U$29,MATCH(I$7,GRID!$A$18:$A$29,0),MATCH(1,($U$2=GRID!$B$1:$U$1)*(КАЛЕНДАРЬ!I22=GRID!$B$3:$U$3),0))*(1-GRID!$H$34))</f>
        <v>56700</v>
      </c>
      <c r="K60" s="8" cm="1">
        <f t="array" ref="K60">IF($I$2="Открытый тариф",INDEX(GRID!$B$4:$U$15,MATCH(K$7,GRID!$A$4:$A$15,0),MATCH(1,($U$2=GRID!$B$1:$U$1)*(КАЛЕНДАРЬ!I22=GRID!$B$3:$U$3),0)),
INDEX(GRID!$B$4:$U$15,MATCH(K$7,GRID!$A$4:$A$15,0),MATCH(1,($U$2=GRID!$B$1:$U$1)*(КАЛЕНДАРЬ!I22=GRID!$B$3:$U$3),0))*(1-GRID!$H$34))</f>
        <v>57800</v>
      </c>
      <c r="L60" s="8" cm="1">
        <f t="array" ref="L60">IF($I$2="Открытый тариф",INDEX(GRID!$B$18:$U$29,MATCH(K$7,GRID!$A$18:$A$29,0),MATCH(1,($U$2=GRID!$B$1:$U$1)*(КАЛЕНДАРЬ!I22=GRID!$B$3:$U$3),0)),
INDEX(GRID!$B$18:$U$29,MATCH(K$7,GRID!$A$18:$A$29,0),MATCH(1,($U$2=GRID!$B$1:$U$1)*(КАЛЕНДАРЬ!I22=GRID!$B$3:$U$3),0))*(1-GRID!$H$34))</f>
        <v>62800</v>
      </c>
      <c r="M60" s="8" cm="1">
        <f t="array" ref="M60">IF($I$2="Открытый тариф",INDEX(GRID!$B$4:$U$15,MATCH(M$7,GRID!$A$4:$A$15,0),MATCH(1,($U$2=GRID!$B$1:$U$1)*(КАЛЕНДАРЬ!I22=GRID!$B$3:$U$3),0)),
INDEX(GRID!$B$4:$U$15,MATCH(M$7,GRID!$A$4:$A$15,0),MATCH(1,($U$2=GRID!$B$1:$U$1)*(КАЛЕНДАРЬ!I22=GRID!$B$3:$U$3),0))*(1-GRID!$H$34))</f>
        <v>79000</v>
      </c>
      <c r="N60" s="8" cm="1">
        <f t="array" ref="N60">IF($I$2="Открытый тариф",INDEX(GRID!$B$18:$U$29,MATCH(M$7,GRID!$A$18:$A$29,0),MATCH(1,($U$2=GRID!$B$1:$U$1)*(КАЛЕНДАРЬ!I22=GRID!$B$3:$U$3),0)),
INDEX(GRID!$B$18:$U$29,MATCH(M$7,GRID!$A$18:$A$29,0),MATCH(1,($U$2=GRID!$B$1:$U$1)*(КАЛЕНДАРЬ!I22=GRID!$B$3:$U$3),0))*(1-GRID!$H$34))</f>
        <v>84000</v>
      </c>
      <c r="O60" s="8" cm="1">
        <f t="array" ref="O60">IF($I$2="Открытый тариф",INDEX(GRID!$B$4:$U$15,MATCH(O$7,GRID!$A$4:$A$15,0),MATCH(1,($U$2=GRID!$B$1:$U$1)*(КАЛЕНДАРЬ!I22=GRID!$B$3:$U$3),0)),
INDEX(GRID!$B$4:$U$15,MATCH(O$7,GRID!$A$4:$A$15,0),MATCH(1,($U$2=GRID!$B$1:$U$1)*(КАЛЕНДАРЬ!I22=GRID!$B$3:$U$3),0))*(1-GRID!$H$34))</f>
        <v>114800</v>
      </c>
      <c r="P60" s="8" cm="1">
        <f t="array" ref="P60">IF($I$2="Открытый тариф",INDEX(GRID!$B$4:$U$15,MATCH(P$7,GRID!$A$4:$A$15,0),MATCH(1,($U$2=GRID!$B$1:$U$1)*(КАЛЕНДАРЬ!I22=GRID!$B$3:$U$3),0)),
INDEX(GRID!$B$4:$U$15,MATCH(P$7,GRID!$A$4:$A$15,0),MATCH(1,($U$2=GRID!$B$1:$U$1)*(КАЛЕНДАРЬ!I22=GRID!$B$3:$U$3),0))*(1-GRID!$H$34))</f>
        <v>158000</v>
      </c>
      <c r="Q60" s="8" cm="1">
        <f t="array" ref="Q60">IF($I$2="Открытый тариф",INDEX(GRID!$B$4:$U$15,MATCH(Q$7,GRID!$A$4:$A$15,0),MATCH(1,($U$2=GRID!$B$1:$U$1)*(КАЛЕНДАРЬ!I22=GRID!$B$3:$U$3),0)),
INDEX(GRID!$B$4:$U$15,MATCH(Q$7,GRID!$A$4:$A$15,0),MATCH(1,($U$2=GRID!$B$1:$U$1)*(КАЛЕНДАРЬ!I22=GRID!$B$3:$U$3),0))*(1-GRID!$H$34))</f>
        <v>185500</v>
      </c>
      <c r="R60" s="8" cm="1">
        <f t="array" ref="R60">IF($I$2="Открытый тариф",INDEX(GRID!$B$18:$U$29,MATCH(R$7,GRID!$A$18:$A$29,0),MATCH(1,($U$2=GRID!$B$1:$U$1)*(КАЛЕНДАРЬ!I22=GRID!$B$3:$U$3),0)),
INDEX(GRID!$B$18:$U$29,MATCH(R$7,GRID!$A$18:$A$29,0),MATCH(1,($U$2=GRID!$B$1:$U$1)*(КАЛЕНДАРЬ!I22=GRID!$B$3:$U$3),0))*(1-GRID!$H$34))</f>
        <v>211300</v>
      </c>
      <c r="S60" s="8" cm="1">
        <f t="array" ref="S60">IF($I$2="Открытый тариф",INDEX(GRID!$B$4:$U$15,MATCH(S$7,GRID!$A$4:$A$15,0),MATCH(1,($U$2=GRID!$B$1:$U$1)*(КАЛЕНДАРЬ!I22=GRID!$B$3:$U$3),0)),
INDEX(GRID!$B$4:$U$15,MATCH(S$7,GRID!$A$4:$A$15,0),MATCH(1,($U$2=GRID!$B$1:$U$1)*(КАЛЕНДАРЬ!I22=GRID!$B$3:$U$3),0))*(1-GRID!$H$34))</f>
        <v>533500</v>
      </c>
      <c r="T60" s="8" cm="1">
        <f t="array" ref="T60">IF($I$2="Открытый тариф",INDEX(GRID!$B$4:$U$15,MATCH(T$7,GRID!$A$4:$A$15,0),MATCH(1,($U$2=GRID!$B$1:$U$1)*(КАЛЕНДАРЬ!I22=GRID!$B$3:$U$3),0)),
INDEX(GRID!$B$4:$U$15,MATCH(T$7,GRID!$A$4:$A$15,0),MATCH(1,($U$2=GRID!$B$1:$U$1)*(КАЛЕНДАРЬ!I22=GRID!$B$3:$U$3),0))*(1-GRID!$H$34))</f>
        <v>651900</v>
      </c>
    </row>
    <row r="61" spans="1:20" hidden="1">
      <c r="A61" s="148" t="s">
        <v>15</v>
      </c>
      <c r="B61" s="149">
        <v>20</v>
      </c>
      <c r="C61" s="8" cm="1">
        <f t="array" ref="C61">IF($I$2="Открытый тариф",INDEX(GRID!$B$4:$U$15,MATCH(C$7,GRID!$A$4:$A$15,0),MATCH(1,($U$2=GRID!$B$1:$U$1)*(КАЛЕНДАРЬ!I23=GRID!$B$3:$U$3),0)),
INDEX(GRID!$B$4:$U$15,MATCH(C$7,GRID!$A$4:$A$15,0),MATCH(1,($U$2=GRID!$B$1:$U$1)*(КАЛЕНДАРЬ!I23=GRID!$B$3:$U$3),0))*(1-GRID!$H$34))</f>
        <v>33200</v>
      </c>
      <c r="D61" s="8" cm="1">
        <f t="array" ref="D61">IF($I$2="Открытый тариф",INDEX(GRID!$B$18:$U$29,MATCH(C$7,GRID!$A$18:$A$29,0),MATCH(1,($U$2=GRID!$B$1:$U$1)*(КАЛЕНДАРЬ!I23=GRID!$B$3:$U$3),0)),
INDEX(GRID!$B$18:$U$29,MATCH(C$7,GRID!$A$18:$A$29,0),MATCH(1,($U$2=GRID!$B$1:$U$1)*(КАЛЕНДАРЬ!I23=GRID!$B$3:$U$3),0))*(1-GRID!$H$34))</f>
        <v>38200</v>
      </c>
      <c r="E61" s="8" cm="1">
        <f t="array" ref="E61">IF($I$2="Открытый тариф",INDEX(GRID!$B$4:$U$15,MATCH(E$7,GRID!$A$4:$A$15,0),MATCH(1,($U$2=GRID!$B$1:$U$1)*(КАЛЕНДАРЬ!I23=GRID!$B$3:$U$3),0)),
INDEX(GRID!$B$4:$U$15,MATCH(E$7,GRID!$A$4:$A$15,0),MATCH(1,($U$2=GRID!$B$1:$U$1)*(КАЛЕНДАРЬ!I23=GRID!$B$3:$U$3),0))*(1-GRID!$H$34))</f>
        <v>39900</v>
      </c>
      <c r="F61" s="8" cm="1">
        <f t="array" ref="F61">IF($I$2="Открытый тариф",INDEX(GRID!$B$18:$U$29,MATCH(E$7,GRID!$A$18:$A$29,0),MATCH(1,($U$2=GRID!$B$1:$U$1)*(КАЛЕНДАРЬ!I23=GRID!$B$3:$U$3),0)),
INDEX(GRID!$B$18:$U$29,MATCH(E$7,GRID!$A$18:$A$29,0),MATCH(1,($U$2=GRID!$B$1:$U$1)*(КАЛЕНДАРЬ!I23=GRID!$B$3:$U$3),0))*(1-GRID!$H$34))</f>
        <v>44900</v>
      </c>
      <c r="G61" s="8" cm="1">
        <f t="array" ref="G61">IF($I$2="Открытый тариф",INDEX(GRID!$B$4:$U$15,MATCH(G$7,GRID!$A$4:$A$15,0),MATCH(1,($U$2=GRID!$B$1:$U$1)*(КАЛЕНДАРЬ!I23=GRID!$B$3:$U$3),0)),
INDEX(GRID!$B$4:$U$15,MATCH(G$7,GRID!$A$4:$A$15,0),MATCH(1,($U$2=GRID!$B$1:$U$1)*(КАЛЕНДАРЬ!I23=GRID!$B$3:$U$3),0))*(1-GRID!$H$34))</f>
        <v>46200</v>
      </c>
      <c r="H61" s="8" cm="1">
        <f t="array" ref="H61">IF($I$2="Открытый тариф",INDEX(GRID!$B$18:$U$29,MATCH(G$7,GRID!$A$18:$A$29,0),MATCH(1,($U$2=GRID!$B$1:$U$1)*(КАЛЕНДАРЬ!I23=GRID!$B$3:$U$3),0)),
INDEX(GRID!$B$18:$U$29,MATCH(G$7,GRID!$A$18:$A$29,0),MATCH(1,($U$2=GRID!$B$1:$U$1)*(КАЛЕНДАРЬ!I23=GRID!$B$3:$U$3),0))*(1-GRID!$H$34))</f>
        <v>51200</v>
      </c>
      <c r="I61" s="8" cm="1">
        <f t="array" ref="I61">IF($I$2="Открытый тариф",INDEX(GRID!$B$4:$U$15,MATCH(I$7,GRID!$A$4:$A$15,0),MATCH(1,($U$2=GRID!$B$1:$U$1)*(КАЛЕНДАРЬ!I23=GRID!$B$3:$U$3),0)),
INDEX(GRID!$B$4:$U$15,MATCH(I$7,GRID!$A$4:$A$15,0),MATCH(1,($U$2=GRID!$B$1:$U$1)*(КАЛЕНДАРЬ!I23=GRID!$B$3:$U$3),0))*(1-GRID!$H$34))</f>
        <v>51700</v>
      </c>
      <c r="J61" s="8" cm="1">
        <f t="array" ref="J61">IF($I$2="Открытый тариф",INDEX(GRID!$B$18:$U$29,MATCH(I$7,GRID!$A$18:$A$29,0),MATCH(1,($U$2=GRID!$B$1:$U$1)*(КАЛЕНДАРЬ!I23=GRID!$B$3:$U$3),0)),
INDEX(GRID!$B$18:$U$29,MATCH(I$7,GRID!$A$18:$A$29,0),MATCH(1,($U$2=GRID!$B$1:$U$1)*(КАЛЕНДАРЬ!I23=GRID!$B$3:$U$3),0))*(1-GRID!$H$34))</f>
        <v>56700</v>
      </c>
      <c r="K61" s="8" cm="1">
        <f t="array" ref="K61">IF($I$2="Открытый тариф",INDEX(GRID!$B$4:$U$15,MATCH(K$7,GRID!$A$4:$A$15,0),MATCH(1,($U$2=GRID!$B$1:$U$1)*(КАЛЕНДАРЬ!I23=GRID!$B$3:$U$3),0)),
INDEX(GRID!$B$4:$U$15,MATCH(K$7,GRID!$A$4:$A$15,0),MATCH(1,($U$2=GRID!$B$1:$U$1)*(КАЛЕНДАРЬ!I23=GRID!$B$3:$U$3),0))*(1-GRID!$H$34))</f>
        <v>57800</v>
      </c>
      <c r="L61" s="8" cm="1">
        <f t="array" ref="L61">IF($I$2="Открытый тариф",INDEX(GRID!$B$18:$U$29,MATCH(K$7,GRID!$A$18:$A$29,0),MATCH(1,($U$2=GRID!$B$1:$U$1)*(КАЛЕНДАРЬ!I23=GRID!$B$3:$U$3),0)),
INDEX(GRID!$B$18:$U$29,MATCH(K$7,GRID!$A$18:$A$29,0),MATCH(1,($U$2=GRID!$B$1:$U$1)*(КАЛЕНДАРЬ!I23=GRID!$B$3:$U$3),0))*(1-GRID!$H$34))</f>
        <v>62800</v>
      </c>
      <c r="M61" s="8" cm="1">
        <f t="array" ref="M61">IF($I$2="Открытый тариф",INDEX(GRID!$B$4:$U$15,MATCH(M$7,GRID!$A$4:$A$15,0),MATCH(1,($U$2=GRID!$B$1:$U$1)*(КАЛЕНДАРЬ!I23=GRID!$B$3:$U$3),0)),
INDEX(GRID!$B$4:$U$15,MATCH(M$7,GRID!$A$4:$A$15,0),MATCH(1,($U$2=GRID!$B$1:$U$1)*(КАЛЕНДАРЬ!I23=GRID!$B$3:$U$3),0))*(1-GRID!$H$34))</f>
        <v>79000</v>
      </c>
      <c r="N61" s="8" cm="1">
        <f t="array" ref="N61">IF($I$2="Открытый тариф",INDEX(GRID!$B$18:$U$29,MATCH(M$7,GRID!$A$18:$A$29,0),MATCH(1,($U$2=GRID!$B$1:$U$1)*(КАЛЕНДАРЬ!I23=GRID!$B$3:$U$3),0)),
INDEX(GRID!$B$18:$U$29,MATCH(M$7,GRID!$A$18:$A$29,0),MATCH(1,($U$2=GRID!$B$1:$U$1)*(КАЛЕНДАРЬ!I23=GRID!$B$3:$U$3),0))*(1-GRID!$H$34))</f>
        <v>84000</v>
      </c>
      <c r="O61" s="8" cm="1">
        <f t="array" ref="O61">IF($I$2="Открытый тариф",INDEX(GRID!$B$4:$U$15,MATCH(O$7,GRID!$A$4:$A$15,0),MATCH(1,($U$2=GRID!$B$1:$U$1)*(КАЛЕНДАРЬ!I23=GRID!$B$3:$U$3),0)),
INDEX(GRID!$B$4:$U$15,MATCH(O$7,GRID!$A$4:$A$15,0),MATCH(1,($U$2=GRID!$B$1:$U$1)*(КАЛЕНДАРЬ!I23=GRID!$B$3:$U$3),0))*(1-GRID!$H$34))</f>
        <v>114800</v>
      </c>
      <c r="P61" s="8" cm="1">
        <f t="array" ref="P61">IF($I$2="Открытый тариф",INDEX(GRID!$B$4:$U$15,MATCH(P$7,GRID!$A$4:$A$15,0),MATCH(1,($U$2=GRID!$B$1:$U$1)*(КАЛЕНДАРЬ!I23=GRID!$B$3:$U$3),0)),
INDEX(GRID!$B$4:$U$15,MATCH(P$7,GRID!$A$4:$A$15,0),MATCH(1,($U$2=GRID!$B$1:$U$1)*(КАЛЕНДАРЬ!I23=GRID!$B$3:$U$3),0))*(1-GRID!$H$34))</f>
        <v>158000</v>
      </c>
      <c r="Q61" s="8" cm="1">
        <f t="array" ref="Q61">IF($I$2="Открытый тариф",INDEX(GRID!$B$4:$U$15,MATCH(Q$7,GRID!$A$4:$A$15,0),MATCH(1,($U$2=GRID!$B$1:$U$1)*(КАЛЕНДАРЬ!I23=GRID!$B$3:$U$3),0)),
INDEX(GRID!$B$4:$U$15,MATCH(Q$7,GRID!$A$4:$A$15,0),MATCH(1,($U$2=GRID!$B$1:$U$1)*(КАЛЕНДАРЬ!I23=GRID!$B$3:$U$3),0))*(1-GRID!$H$34))</f>
        <v>185500</v>
      </c>
      <c r="R61" s="8" cm="1">
        <f t="array" ref="R61">IF($I$2="Открытый тариф",INDEX(GRID!$B$18:$U$29,MATCH(R$7,GRID!$A$18:$A$29,0),MATCH(1,($U$2=GRID!$B$1:$U$1)*(КАЛЕНДАРЬ!I23=GRID!$B$3:$U$3),0)),
INDEX(GRID!$B$18:$U$29,MATCH(R$7,GRID!$A$18:$A$29,0),MATCH(1,($U$2=GRID!$B$1:$U$1)*(КАЛЕНДАРЬ!I23=GRID!$B$3:$U$3),0))*(1-GRID!$H$34))</f>
        <v>211300</v>
      </c>
      <c r="S61" s="8" cm="1">
        <f t="array" ref="S61">IF($I$2="Открытый тариф",INDEX(GRID!$B$4:$U$15,MATCH(S$7,GRID!$A$4:$A$15,0),MATCH(1,($U$2=GRID!$B$1:$U$1)*(КАЛЕНДАРЬ!I23=GRID!$B$3:$U$3),0)),
INDEX(GRID!$B$4:$U$15,MATCH(S$7,GRID!$A$4:$A$15,0),MATCH(1,($U$2=GRID!$B$1:$U$1)*(КАЛЕНДАРЬ!I23=GRID!$B$3:$U$3),0))*(1-GRID!$H$34))</f>
        <v>533500</v>
      </c>
      <c r="T61" s="8" cm="1">
        <f t="array" ref="T61">IF($I$2="Открытый тариф",INDEX(GRID!$B$4:$U$15,MATCH(T$7,GRID!$A$4:$A$15,0),MATCH(1,($U$2=GRID!$B$1:$U$1)*(КАЛЕНДАРЬ!I23=GRID!$B$3:$U$3),0)),
INDEX(GRID!$B$4:$U$15,MATCH(T$7,GRID!$A$4:$A$15,0),MATCH(1,($U$2=GRID!$B$1:$U$1)*(КАЛЕНДАРЬ!I23=GRID!$B$3:$U$3),0))*(1-GRID!$H$34))</f>
        <v>651900</v>
      </c>
    </row>
    <row r="62" spans="1:20" hidden="1">
      <c r="A62" s="148" t="s">
        <v>16</v>
      </c>
      <c r="B62" s="149">
        <v>21</v>
      </c>
      <c r="C62" s="8" cm="1">
        <f t="array" ref="C62">IF($I$2="Открытый тариф",INDEX(GRID!$B$4:$U$15,MATCH(C$7,GRID!$A$4:$A$15,0),MATCH(1,($U$2=GRID!$B$1:$U$1)*(КАЛЕНДАРЬ!I24=GRID!$B$3:$U$3),0)),
INDEX(GRID!$B$4:$U$15,MATCH(C$7,GRID!$A$4:$A$15,0),MATCH(1,($U$2=GRID!$B$1:$U$1)*(КАЛЕНДАРЬ!I24=GRID!$B$3:$U$3),0))*(1-GRID!$H$34))</f>
        <v>36500</v>
      </c>
      <c r="D62" s="8" cm="1">
        <f t="array" ref="D62">IF($I$2="Открытый тариф",INDEX(GRID!$B$18:$U$29,MATCH(C$7,GRID!$A$18:$A$29,0),MATCH(1,($U$2=GRID!$B$1:$U$1)*(КАЛЕНДАРЬ!I24=GRID!$B$3:$U$3),0)),
INDEX(GRID!$B$18:$U$29,MATCH(C$7,GRID!$A$18:$A$29,0),MATCH(1,($U$2=GRID!$B$1:$U$1)*(КАЛЕНДАРЬ!I24=GRID!$B$3:$U$3),0))*(1-GRID!$H$34))</f>
        <v>41500</v>
      </c>
      <c r="E62" s="8" cm="1">
        <f t="array" ref="E62">IF($I$2="Открытый тариф",INDEX(GRID!$B$4:$U$15,MATCH(E$7,GRID!$A$4:$A$15,0),MATCH(1,($U$2=GRID!$B$1:$U$1)*(КАЛЕНДАРЬ!I24=GRID!$B$3:$U$3),0)),
INDEX(GRID!$B$4:$U$15,MATCH(E$7,GRID!$A$4:$A$15,0),MATCH(1,($U$2=GRID!$B$1:$U$1)*(КАЛЕНДАРЬ!I24=GRID!$B$3:$U$3),0))*(1-GRID!$H$34))</f>
        <v>43700</v>
      </c>
      <c r="F62" s="8" cm="1">
        <f t="array" ref="F62">IF($I$2="Открытый тариф",INDEX(GRID!$B$18:$U$29,MATCH(E$7,GRID!$A$18:$A$29,0),MATCH(1,($U$2=GRID!$B$1:$U$1)*(КАЛЕНДАРЬ!I24=GRID!$B$3:$U$3),0)),
INDEX(GRID!$B$18:$U$29,MATCH(E$7,GRID!$A$18:$A$29,0),MATCH(1,($U$2=GRID!$B$1:$U$1)*(КАЛЕНДАРЬ!I24=GRID!$B$3:$U$3),0))*(1-GRID!$H$34))</f>
        <v>48700</v>
      </c>
      <c r="G62" s="8" cm="1">
        <f t="array" ref="G62">IF($I$2="Открытый тариф",INDEX(GRID!$B$4:$U$15,MATCH(G$7,GRID!$A$4:$A$15,0),MATCH(1,($U$2=GRID!$B$1:$U$1)*(КАЛЕНДАРЬ!I24=GRID!$B$3:$U$3),0)),
INDEX(GRID!$B$4:$U$15,MATCH(G$7,GRID!$A$4:$A$15,0),MATCH(1,($U$2=GRID!$B$1:$U$1)*(КАЛЕНДАРЬ!I24=GRID!$B$3:$U$3),0))*(1-GRID!$H$34))</f>
        <v>50200</v>
      </c>
      <c r="H62" s="8" cm="1">
        <f t="array" ref="H62">IF($I$2="Открытый тариф",INDEX(GRID!$B$18:$U$29,MATCH(G$7,GRID!$A$18:$A$29,0),MATCH(1,($U$2=GRID!$B$1:$U$1)*(КАЛЕНДАРЬ!I24=GRID!$B$3:$U$3),0)),
INDEX(GRID!$B$18:$U$29,MATCH(G$7,GRID!$A$18:$A$29,0),MATCH(1,($U$2=GRID!$B$1:$U$1)*(КАЛЕНДАРЬ!I24=GRID!$B$3:$U$3),0))*(1-GRID!$H$34))</f>
        <v>55200</v>
      </c>
      <c r="I62" s="8" cm="1">
        <f t="array" ref="I62">IF($I$2="Открытый тариф",INDEX(GRID!$B$4:$U$15,MATCH(I$7,GRID!$A$4:$A$15,0),MATCH(1,($U$2=GRID!$B$1:$U$1)*(КАЛЕНДАРЬ!I24=GRID!$B$3:$U$3),0)),
INDEX(GRID!$B$4:$U$15,MATCH(I$7,GRID!$A$4:$A$15,0),MATCH(1,($U$2=GRID!$B$1:$U$1)*(КАЛЕНДАРЬ!I24=GRID!$B$3:$U$3),0))*(1-GRID!$H$34))</f>
        <v>56200</v>
      </c>
      <c r="J62" s="8" cm="1">
        <f t="array" ref="J62">IF($I$2="Открытый тариф",INDEX(GRID!$B$18:$U$29,MATCH(I$7,GRID!$A$18:$A$29,0),MATCH(1,($U$2=GRID!$B$1:$U$1)*(КАЛЕНДАРЬ!I24=GRID!$B$3:$U$3),0)),
INDEX(GRID!$B$18:$U$29,MATCH(I$7,GRID!$A$18:$A$29,0),MATCH(1,($U$2=GRID!$B$1:$U$1)*(КАЛЕНДАРЬ!I24=GRID!$B$3:$U$3),0))*(1-GRID!$H$34))</f>
        <v>61200</v>
      </c>
      <c r="K62" s="8" cm="1">
        <f t="array" ref="K62">IF($I$2="Открытый тариф",INDEX(GRID!$B$4:$U$15,MATCH(K$7,GRID!$A$4:$A$15,0),MATCH(1,($U$2=GRID!$B$1:$U$1)*(КАЛЕНДАРЬ!I24=GRID!$B$3:$U$3),0)),
INDEX(GRID!$B$4:$U$15,MATCH(K$7,GRID!$A$4:$A$15,0),MATCH(1,($U$2=GRID!$B$1:$U$1)*(КАЛЕНДАРЬ!I24=GRID!$B$3:$U$3),0))*(1-GRID!$H$34))</f>
        <v>62500</v>
      </c>
      <c r="L62" s="8" cm="1">
        <f t="array" ref="L62">IF($I$2="Открытый тариф",INDEX(GRID!$B$18:$U$29,MATCH(K$7,GRID!$A$18:$A$29,0),MATCH(1,($U$2=GRID!$B$1:$U$1)*(КАЛЕНДАРЬ!I24=GRID!$B$3:$U$3),0)),
INDEX(GRID!$B$18:$U$29,MATCH(K$7,GRID!$A$18:$A$29,0),MATCH(1,($U$2=GRID!$B$1:$U$1)*(КАЛЕНДАРЬ!I24=GRID!$B$3:$U$3),0))*(1-GRID!$H$34))</f>
        <v>67500</v>
      </c>
      <c r="M62" s="8" cm="1">
        <f t="array" ref="M62">IF($I$2="Открытый тариф",INDEX(GRID!$B$4:$U$15,MATCH(M$7,GRID!$A$4:$A$15,0),MATCH(1,($U$2=GRID!$B$1:$U$1)*(КАЛЕНДАРЬ!I24=GRID!$B$3:$U$3),0)),
INDEX(GRID!$B$4:$U$15,MATCH(M$7,GRID!$A$4:$A$15,0),MATCH(1,($U$2=GRID!$B$1:$U$1)*(КАЛЕНДАРЬ!I24=GRID!$B$3:$U$3),0))*(1-GRID!$H$34))</f>
        <v>84300</v>
      </c>
      <c r="N62" s="8" cm="1">
        <f t="array" ref="N62">IF($I$2="Открытый тариф",INDEX(GRID!$B$18:$U$29,MATCH(M$7,GRID!$A$18:$A$29,0),MATCH(1,($U$2=GRID!$B$1:$U$1)*(КАЛЕНДАРЬ!I24=GRID!$B$3:$U$3),0)),
INDEX(GRID!$B$18:$U$29,MATCH(M$7,GRID!$A$18:$A$29,0),MATCH(1,($U$2=GRID!$B$1:$U$1)*(КАЛЕНДАРЬ!I24=GRID!$B$3:$U$3),0))*(1-GRID!$H$34))</f>
        <v>89300</v>
      </c>
      <c r="O62" s="8" cm="1">
        <f t="array" ref="O62">IF($I$2="Открытый тариф",INDEX(GRID!$B$4:$U$15,MATCH(O$7,GRID!$A$4:$A$15,0),MATCH(1,($U$2=GRID!$B$1:$U$1)*(КАЛЕНДАРЬ!I24=GRID!$B$3:$U$3),0)),
INDEX(GRID!$B$4:$U$15,MATCH(O$7,GRID!$A$4:$A$15,0),MATCH(1,($U$2=GRID!$B$1:$U$1)*(КАЛЕНДАРЬ!I24=GRID!$B$3:$U$3),0))*(1-GRID!$H$34))</f>
        <v>121100</v>
      </c>
      <c r="P62" s="8" cm="1">
        <f t="array" ref="P62">IF($I$2="Открытый тариф",INDEX(GRID!$B$4:$U$15,MATCH(P$7,GRID!$A$4:$A$15,0),MATCH(1,($U$2=GRID!$B$1:$U$1)*(КАЛЕНДАРЬ!I24=GRID!$B$3:$U$3),0)),
INDEX(GRID!$B$4:$U$15,MATCH(P$7,GRID!$A$4:$A$15,0),MATCH(1,($U$2=GRID!$B$1:$U$1)*(КАЛЕНДАРЬ!I24=GRID!$B$3:$U$3),0))*(1-GRID!$H$34))</f>
        <v>165200</v>
      </c>
      <c r="Q62" s="8" cm="1">
        <f t="array" ref="Q62">IF($I$2="Открытый тариф",INDEX(GRID!$B$4:$U$15,MATCH(Q$7,GRID!$A$4:$A$15,0),MATCH(1,($U$2=GRID!$B$1:$U$1)*(КАЛЕНДАРЬ!I24=GRID!$B$3:$U$3),0)),
INDEX(GRID!$B$4:$U$15,MATCH(Q$7,GRID!$A$4:$A$15,0),MATCH(1,($U$2=GRID!$B$1:$U$1)*(КАЛЕНДАРЬ!I24=GRID!$B$3:$U$3),0))*(1-GRID!$H$34))</f>
        <v>193700</v>
      </c>
      <c r="R62" s="8" cm="1">
        <f t="array" ref="R62">IF($I$2="Открытый тариф",INDEX(GRID!$B$18:$U$29,MATCH(R$7,GRID!$A$18:$A$29,0),MATCH(1,($U$2=GRID!$B$1:$U$1)*(КАЛЕНДАРЬ!I24=GRID!$B$3:$U$3),0)),
INDEX(GRID!$B$18:$U$29,MATCH(R$7,GRID!$A$18:$A$29,0),MATCH(1,($U$2=GRID!$B$1:$U$1)*(КАЛЕНДАРЬ!I24=GRID!$B$3:$U$3),0))*(1-GRID!$H$34))</f>
        <v>220700</v>
      </c>
      <c r="S62" s="8" cm="1">
        <f t="array" ref="S62">IF($I$2="Открытый тариф",INDEX(GRID!$B$4:$U$15,MATCH(S$7,GRID!$A$4:$A$15,0),MATCH(1,($U$2=GRID!$B$1:$U$1)*(КАЛЕНДАРЬ!I24=GRID!$B$3:$U$3),0)),
INDEX(GRID!$B$4:$U$15,MATCH(S$7,GRID!$A$4:$A$15,0),MATCH(1,($U$2=GRID!$B$1:$U$1)*(КАЛЕНДАРЬ!I24=GRID!$B$3:$U$3),0))*(1-GRID!$H$34))</f>
        <v>561500</v>
      </c>
      <c r="T62" s="8" cm="1">
        <f t="array" ref="T62">IF($I$2="Открытый тариф",INDEX(GRID!$B$4:$U$15,MATCH(T$7,GRID!$A$4:$A$15,0),MATCH(1,($U$2=GRID!$B$1:$U$1)*(КАЛЕНДАРЬ!I24=GRID!$B$3:$U$3),0)),
INDEX(GRID!$B$4:$U$15,MATCH(T$7,GRID!$A$4:$A$15,0),MATCH(1,($U$2=GRID!$B$1:$U$1)*(КАЛЕНДАРЬ!I24=GRID!$B$3:$U$3),0))*(1-GRID!$H$34))</f>
        <v>688100</v>
      </c>
    </row>
    <row r="63" spans="1:20" hidden="1">
      <c r="A63" s="148" t="s">
        <v>17</v>
      </c>
      <c r="B63" s="149">
        <v>22</v>
      </c>
      <c r="C63" s="8" cm="1">
        <f t="array" ref="C63">IF($I$2="Открытый тариф",INDEX(GRID!$B$4:$U$15,MATCH(C$7,GRID!$A$4:$A$15,0),MATCH(1,($U$2=GRID!$B$1:$U$1)*(КАЛЕНДАРЬ!I25=GRID!$B$3:$U$3),0)),
INDEX(GRID!$B$4:$U$15,MATCH(C$7,GRID!$A$4:$A$15,0),MATCH(1,($U$2=GRID!$B$1:$U$1)*(КАЛЕНДАРЬ!I25=GRID!$B$3:$U$3),0))*(1-GRID!$H$34))</f>
        <v>36500</v>
      </c>
      <c r="D63" s="8" cm="1">
        <f t="array" ref="D63">IF($I$2="Открытый тариф",INDEX(GRID!$B$18:$U$29,MATCH(C$7,GRID!$A$18:$A$29,0),MATCH(1,($U$2=GRID!$B$1:$U$1)*(КАЛЕНДАРЬ!I25=GRID!$B$3:$U$3),0)),
INDEX(GRID!$B$18:$U$29,MATCH(C$7,GRID!$A$18:$A$29,0),MATCH(1,($U$2=GRID!$B$1:$U$1)*(КАЛЕНДАРЬ!I25=GRID!$B$3:$U$3),0))*(1-GRID!$H$34))</f>
        <v>41500</v>
      </c>
      <c r="E63" s="8" cm="1">
        <f t="array" ref="E63">IF($I$2="Открытый тариф",INDEX(GRID!$B$4:$U$15,MATCH(E$7,GRID!$A$4:$A$15,0),MATCH(1,($U$2=GRID!$B$1:$U$1)*(КАЛЕНДАРЬ!I25=GRID!$B$3:$U$3),0)),
INDEX(GRID!$B$4:$U$15,MATCH(E$7,GRID!$A$4:$A$15,0),MATCH(1,($U$2=GRID!$B$1:$U$1)*(КАЛЕНДАРЬ!I25=GRID!$B$3:$U$3),0))*(1-GRID!$H$34))</f>
        <v>43700</v>
      </c>
      <c r="F63" s="8" cm="1">
        <f t="array" ref="F63">IF($I$2="Открытый тариф",INDEX(GRID!$B$18:$U$29,MATCH(E$7,GRID!$A$18:$A$29,0),MATCH(1,($U$2=GRID!$B$1:$U$1)*(КАЛЕНДАРЬ!I25=GRID!$B$3:$U$3),0)),
INDEX(GRID!$B$18:$U$29,MATCH(E$7,GRID!$A$18:$A$29,0),MATCH(1,($U$2=GRID!$B$1:$U$1)*(КАЛЕНДАРЬ!I25=GRID!$B$3:$U$3),0))*(1-GRID!$H$34))</f>
        <v>48700</v>
      </c>
      <c r="G63" s="8" cm="1">
        <f t="array" ref="G63">IF($I$2="Открытый тариф",INDEX(GRID!$B$4:$U$15,MATCH(G$7,GRID!$A$4:$A$15,0),MATCH(1,($U$2=GRID!$B$1:$U$1)*(КАЛЕНДАРЬ!I25=GRID!$B$3:$U$3),0)),
INDEX(GRID!$B$4:$U$15,MATCH(G$7,GRID!$A$4:$A$15,0),MATCH(1,($U$2=GRID!$B$1:$U$1)*(КАЛЕНДАРЬ!I25=GRID!$B$3:$U$3),0))*(1-GRID!$H$34))</f>
        <v>50200</v>
      </c>
      <c r="H63" s="8" cm="1">
        <f t="array" ref="H63">IF($I$2="Открытый тариф",INDEX(GRID!$B$18:$U$29,MATCH(G$7,GRID!$A$18:$A$29,0),MATCH(1,($U$2=GRID!$B$1:$U$1)*(КАЛЕНДАРЬ!I25=GRID!$B$3:$U$3),0)),
INDEX(GRID!$B$18:$U$29,MATCH(G$7,GRID!$A$18:$A$29,0),MATCH(1,($U$2=GRID!$B$1:$U$1)*(КАЛЕНДАРЬ!I25=GRID!$B$3:$U$3),0))*(1-GRID!$H$34))</f>
        <v>55200</v>
      </c>
      <c r="I63" s="8" cm="1">
        <f t="array" ref="I63">IF($I$2="Открытый тариф",INDEX(GRID!$B$4:$U$15,MATCH(I$7,GRID!$A$4:$A$15,0),MATCH(1,($U$2=GRID!$B$1:$U$1)*(КАЛЕНДАРЬ!I25=GRID!$B$3:$U$3),0)),
INDEX(GRID!$B$4:$U$15,MATCH(I$7,GRID!$A$4:$A$15,0),MATCH(1,($U$2=GRID!$B$1:$U$1)*(КАЛЕНДАРЬ!I25=GRID!$B$3:$U$3),0))*(1-GRID!$H$34))</f>
        <v>56200</v>
      </c>
      <c r="J63" s="8" cm="1">
        <f t="array" ref="J63">IF($I$2="Открытый тариф",INDEX(GRID!$B$18:$U$29,MATCH(I$7,GRID!$A$18:$A$29,0),MATCH(1,($U$2=GRID!$B$1:$U$1)*(КАЛЕНДАРЬ!I25=GRID!$B$3:$U$3),0)),
INDEX(GRID!$B$18:$U$29,MATCH(I$7,GRID!$A$18:$A$29,0),MATCH(1,($U$2=GRID!$B$1:$U$1)*(КАЛЕНДАРЬ!I25=GRID!$B$3:$U$3),0))*(1-GRID!$H$34))</f>
        <v>61200</v>
      </c>
      <c r="K63" s="8" cm="1">
        <f t="array" ref="K63">IF($I$2="Открытый тариф",INDEX(GRID!$B$4:$U$15,MATCH(K$7,GRID!$A$4:$A$15,0),MATCH(1,($U$2=GRID!$B$1:$U$1)*(КАЛЕНДАРЬ!I25=GRID!$B$3:$U$3),0)),
INDEX(GRID!$B$4:$U$15,MATCH(K$7,GRID!$A$4:$A$15,0),MATCH(1,($U$2=GRID!$B$1:$U$1)*(КАЛЕНДАРЬ!I25=GRID!$B$3:$U$3),0))*(1-GRID!$H$34))</f>
        <v>62500</v>
      </c>
      <c r="L63" s="8" cm="1">
        <f t="array" ref="L63">IF($I$2="Открытый тариф",INDEX(GRID!$B$18:$U$29,MATCH(K$7,GRID!$A$18:$A$29,0),MATCH(1,($U$2=GRID!$B$1:$U$1)*(КАЛЕНДАРЬ!I25=GRID!$B$3:$U$3),0)),
INDEX(GRID!$B$18:$U$29,MATCH(K$7,GRID!$A$18:$A$29,0),MATCH(1,($U$2=GRID!$B$1:$U$1)*(КАЛЕНДАРЬ!I25=GRID!$B$3:$U$3),0))*(1-GRID!$H$34))</f>
        <v>67500</v>
      </c>
      <c r="M63" s="8" cm="1">
        <f t="array" ref="M63">IF($I$2="Открытый тариф",INDEX(GRID!$B$4:$U$15,MATCH(M$7,GRID!$A$4:$A$15,0),MATCH(1,($U$2=GRID!$B$1:$U$1)*(КАЛЕНДАРЬ!I25=GRID!$B$3:$U$3),0)),
INDEX(GRID!$B$4:$U$15,MATCH(M$7,GRID!$A$4:$A$15,0),MATCH(1,($U$2=GRID!$B$1:$U$1)*(КАЛЕНДАРЬ!I25=GRID!$B$3:$U$3),0))*(1-GRID!$H$34))</f>
        <v>84300</v>
      </c>
      <c r="N63" s="8" cm="1">
        <f t="array" ref="N63">IF($I$2="Открытый тариф",INDEX(GRID!$B$18:$U$29,MATCH(M$7,GRID!$A$18:$A$29,0),MATCH(1,($U$2=GRID!$B$1:$U$1)*(КАЛЕНДАРЬ!I25=GRID!$B$3:$U$3),0)),
INDEX(GRID!$B$18:$U$29,MATCH(M$7,GRID!$A$18:$A$29,0),MATCH(1,($U$2=GRID!$B$1:$U$1)*(КАЛЕНДАРЬ!I25=GRID!$B$3:$U$3),0))*(1-GRID!$H$34))</f>
        <v>89300</v>
      </c>
      <c r="O63" s="8" cm="1">
        <f t="array" ref="O63">IF($I$2="Открытый тариф",INDEX(GRID!$B$4:$U$15,MATCH(O$7,GRID!$A$4:$A$15,0),MATCH(1,($U$2=GRID!$B$1:$U$1)*(КАЛЕНДАРЬ!I25=GRID!$B$3:$U$3),0)),
INDEX(GRID!$B$4:$U$15,MATCH(O$7,GRID!$A$4:$A$15,0),MATCH(1,($U$2=GRID!$B$1:$U$1)*(КАЛЕНДАРЬ!I25=GRID!$B$3:$U$3),0))*(1-GRID!$H$34))</f>
        <v>121100</v>
      </c>
      <c r="P63" s="8" cm="1">
        <f t="array" ref="P63">IF($I$2="Открытый тариф",INDEX(GRID!$B$4:$U$15,MATCH(P$7,GRID!$A$4:$A$15,0),MATCH(1,($U$2=GRID!$B$1:$U$1)*(КАЛЕНДАРЬ!I25=GRID!$B$3:$U$3),0)),
INDEX(GRID!$B$4:$U$15,MATCH(P$7,GRID!$A$4:$A$15,0),MATCH(1,($U$2=GRID!$B$1:$U$1)*(КАЛЕНДАРЬ!I25=GRID!$B$3:$U$3),0))*(1-GRID!$H$34))</f>
        <v>165200</v>
      </c>
      <c r="Q63" s="8" cm="1">
        <f t="array" ref="Q63">IF($I$2="Открытый тариф",INDEX(GRID!$B$4:$U$15,MATCH(Q$7,GRID!$A$4:$A$15,0),MATCH(1,($U$2=GRID!$B$1:$U$1)*(КАЛЕНДАРЬ!I25=GRID!$B$3:$U$3),0)),
INDEX(GRID!$B$4:$U$15,MATCH(Q$7,GRID!$A$4:$A$15,0),MATCH(1,($U$2=GRID!$B$1:$U$1)*(КАЛЕНДАРЬ!I25=GRID!$B$3:$U$3),0))*(1-GRID!$H$34))</f>
        <v>193700</v>
      </c>
      <c r="R63" s="8" cm="1">
        <f t="array" ref="R63">IF($I$2="Открытый тариф",INDEX(GRID!$B$18:$U$29,MATCH(R$7,GRID!$A$18:$A$29,0),MATCH(1,($U$2=GRID!$B$1:$U$1)*(КАЛЕНДАРЬ!I25=GRID!$B$3:$U$3),0)),
INDEX(GRID!$B$18:$U$29,MATCH(R$7,GRID!$A$18:$A$29,0),MATCH(1,($U$2=GRID!$B$1:$U$1)*(КАЛЕНДАРЬ!I25=GRID!$B$3:$U$3),0))*(1-GRID!$H$34))</f>
        <v>220700</v>
      </c>
      <c r="S63" s="8" cm="1">
        <f t="array" ref="S63">IF($I$2="Открытый тариф",INDEX(GRID!$B$4:$U$15,MATCH(S$7,GRID!$A$4:$A$15,0),MATCH(1,($U$2=GRID!$B$1:$U$1)*(КАЛЕНДАРЬ!I25=GRID!$B$3:$U$3),0)),
INDEX(GRID!$B$4:$U$15,MATCH(S$7,GRID!$A$4:$A$15,0),MATCH(1,($U$2=GRID!$B$1:$U$1)*(КАЛЕНДАРЬ!I25=GRID!$B$3:$U$3),0))*(1-GRID!$H$34))</f>
        <v>561500</v>
      </c>
      <c r="T63" s="8" cm="1">
        <f t="array" ref="T63">IF($I$2="Открытый тариф",INDEX(GRID!$B$4:$U$15,MATCH(T$7,GRID!$A$4:$A$15,0),MATCH(1,($U$2=GRID!$B$1:$U$1)*(КАЛЕНДАРЬ!I25=GRID!$B$3:$U$3),0)),
INDEX(GRID!$B$4:$U$15,MATCH(T$7,GRID!$A$4:$A$15,0),MATCH(1,($U$2=GRID!$B$1:$U$1)*(КАЛЕНДАРЬ!I25=GRID!$B$3:$U$3),0))*(1-GRID!$H$34))</f>
        <v>688100</v>
      </c>
    </row>
    <row r="64" spans="1:20" hidden="1">
      <c r="A64" s="148" t="s">
        <v>11</v>
      </c>
      <c r="B64" s="149">
        <v>23</v>
      </c>
      <c r="C64" s="8" cm="1">
        <f t="array" ref="C64">IF($I$2="Открытый тариф",INDEX(GRID!$B$4:$U$15,MATCH(C$7,GRID!$A$4:$A$15,0),MATCH(1,($U$2=GRID!$B$1:$U$1)*(КАЛЕНДАРЬ!I26=GRID!$B$3:$U$3),0)),
INDEX(GRID!$B$4:$U$15,MATCH(C$7,GRID!$A$4:$A$15,0),MATCH(1,($U$2=GRID!$B$1:$U$1)*(КАЛЕНДАРЬ!I26=GRID!$B$3:$U$3),0))*(1-GRID!$H$34))</f>
        <v>33200</v>
      </c>
      <c r="D64" s="8" cm="1">
        <f t="array" ref="D64">IF($I$2="Открытый тариф",INDEX(GRID!$B$18:$U$29,MATCH(C$7,GRID!$A$18:$A$29,0),MATCH(1,($U$2=GRID!$B$1:$U$1)*(КАЛЕНДАРЬ!I26=GRID!$B$3:$U$3),0)),
INDEX(GRID!$B$18:$U$29,MATCH(C$7,GRID!$A$18:$A$29,0),MATCH(1,($U$2=GRID!$B$1:$U$1)*(КАЛЕНДАРЬ!I26=GRID!$B$3:$U$3),0))*(1-GRID!$H$34))</f>
        <v>38200</v>
      </c>
      <c r="E64" s="8" cm="1">
        <f t="array" ref="E64">IF($I$2="Открытый тариф",INDEX(GRID!$B$4:$U$15,MATCH(E$7,GRID!$A$4:$A$15,0),MATCH(1,($U$2=GRID!$B$1:$U$1)*(КАЛЕНДАРЬ!I26=GRID!$B$3:$U$3),0)),
INDEX(GRID!$B$4:$U$15,MATCH(E$7,GRID!$A$4:$A$15,0),MATCH(1,($U$2=GRID!$B$1:$U$1)*(КАЛЕНДАРЬ!I26=GRID!$B$3:$U$3),0))*(1-GRID!$H$34))</f>
        <v>39900</v>
      </c>
      <c r="F64" s="8" cm="1">
        <f t="array" ref="F64">IF($I$2="Открытый тариф",INDEX(GRID!$B$18:$U$29,MATCH(E$7,GRID!$A$18:$A$29,0),MATCH(1,($U$2=GRID!$B$1:$U$1)*(КАЛЕНДАРЬ!I26=GRID!$B$3:$U$3),0)),
INDEX(GRID!$B$18:$U$29,MATCH(E$7,GRID!$A$18:$A$29,0),MATCH(1,($U$2=GRID!$B$1:$U$1)*(КАЛЕНДАРЬ!I26=GRID!$B$3:$U$3),0))*(1-GRID!$H$34))</f>
        <v>44900</v>
      </c>
      <c r="G64" s="8" cm="1">
        <f t="array" ref="G64">IF($I$2="Открытый тариф",INDEX(GRID!$B$4:$U$15,MATCH(G$7,GRID!$A$4:$A$15,0),MATCH(1,($U$2=GRID!$B$1:$U$1)*(КАЛЕНДАРЬ!I26=GRID!$B$3:$U$3),0)),
INDEX(GRID!$B$4:$U$15,MATCH(G$7,GRID!$A$4:$A$15,0),MATCH(1,($U$2=GRID!$B$1:$U$1)*(КАЛЕНДАРЬ!I26=GRID!$B$3:$U$3),0))*(1-GRID!$H$34))</f>
        <v>46200</v>
      </c>
      <c r="H64" s="8" cm="1">
        <f t="array" ref="H64">IF($I$2="Открытый тариф",INDEX(GRID!$B$18:$U$29,MATCH(G$7,GRID!$A$18:$A$29,0),MATCH(1,($U$2=GRID!$B$1:$U$1)*(КАЛЕНДАРЬ!I26=GRID!$B$3:$U$3),0)),
INDEX(GRID!$B$18:$U$29,MATCH(G$7,GRID!$A$18:$A$29,0),MATCH(1,($U$2=GRID!$B$1:$U$1)*(КАЛЕНДАРЬ!I26=GRID!$B$3:$U$3),0))*(1-GRID!$H$34))</f>
        <v>51200</v>
      </c>
      <c r="I64" s="8" cm="1">
        <f t="array" ref="I64">IF($I$2="Открытый тариф",INDEX(GRID!$B$4:$U$15,MATCH(I$7,GRID!$A$4:$A$15,0),MATCH(1,($U$2=GRID!$B$1:$U$1)*(КАЛЕНДАРЬ!I26=GRID!$B$3:$U$3),0)),
INDEX(GRID!$B$4:$U$15,MATCH(I$7,GRID!$A$4:$A$15,0),MATCH(1,($U$2=GRID!$B$1:$U$1)*(КАЛЕНДАРЬ!I26=GRID!$B$3:$U$3),0))*(1-GRID!$H$34))</f>
        <v>51700</v>
      </c>
      <c r="J64" s="8" cm="1">
        <f t="array" ref="J64">IF($I$2="Открытый тариф",INDEX(GRID!$B$18:$U$29,MATCH(I$7,GRID!$A$18:$A$29,0),MATCH(1,($U$2=GRID!$B$1:$U$1)*(КАЛЕНДАРЬ!I26=GRID!$B$3:$U$3),0)),
INDEX(GRID!$B$18:$U$29,MATCH(I$7,GRID!$A$18:$A$29,0),MATCH(1,($U$2=GRID!$B$1:$U$1)*(КАЛЕНДАРЬ!I26=GRID!$B$3:$U$3),0))*(1-GRID!$H$34))</f>
        <v>56700</v>
      </c>
      <c r="K64" s="8" cm="1">
        <f t="array" ref="K64">IF($I$2="Открытый тариф",INDEX(GRID!$B$4:$U$15,MATCH(K$7,GRID!$A$4:$A$15,0),MATCH(1,($U$2=GRID!$B$1:$U$1)*(КАЛЕНДАРЬ!I26=GRID!$B$3:$U$3),0)),
INDEX(GRID!$B$4:$U$15,MATCH(K$7,GRID!$A$4:$A$15,0),MATCH(1,($U$2=GRID!$B$1:$U$1)*(КАЛЕНДАРЬ!I26=GRID!$B$3:$U$3),0))*(1-GRID!$H$34))</f>
        <v>57800</v>
      </c>
      <c r="L64" s="8" cm="1">
        <f t="array" ref="L64">IF($I$2="Открытый тариф",INDEX(GRID!$B$18:$U$29,MATCH(K$7,GRID!$A$18:$A$29,0),MATCH(1,($U$2=GRID!$B$1:$U$1)*(КАЛЕНДАРЬ!I26=GRID!$B$3:$U$3),0)),
INDEX(GRID!$B$18:$U$29,MATCH(K$7,GRID!$A$18:$A$29,0),MATCH(1,($U$2=GRID!$B$1:$U$1)*(КАЛЕНДАРЬ!I26=GRID!$B$3:$U$3),0))*(1-GRID!$H$34))</f>
        <v>62800</v>
      </c>
      <c r="M64" s="8" cm="1">
        <f t="array" ref="M64">IF($I$2="Открытый тариф",INDEX(GRID!$B$4:$U$15,MATCH(M$7,GRID!$A$4:$A$15,0),MATCH(1,($U$2=GRID!$B$1:$U$1)*(КАЛЕНДАРЬ!I26=GRID!$B$3:$U$3),0)),
INDEX(GRID!$B$4:$U$15,MATCH(M$7,GRID!$A$4:$A$15,0),MATCH(1,($U$2=GRID!$B$1:$U$1)*(КАЛЕНДАРЬ!I26=GRID!$B$3:$U$3),0))*(1-GRID!$H$34))</f>
        <v>79000</v>
      </c>
      <c r="N64" s="8" cm="1">
        <f t="array" ref="N64">IF($I$2="Открытый тариф",INDEX(GRID!$B$18:$U$29,MATCH(M$7,GRID!$A$18:$A$29,0),MATCH(1,($U$2=GRID!$B$1:$U$1)*(КАЛЕНДАРЬ!I26=GRID!$B$3:$U$3),0)),
INDEX(GRID!$B$18:$U$29,MATCH(M$7,GRID!$A$18:$A$29,0),MATCH(1,($U$2=GRID!$B$1:$U$1)*(КАЛЕНДАРЬ!I26=GRID!$B$3:$U$3),0))*(1-GRID!$H$34))</f>
        <v>84000</v>
      </c>
      <c r="O64" s="8" cm="1">
        <f t="array" ref="O64">IF($I$2="Открытый тариф",INDEX(GRID!$B$4:$U$15,MATCH(O$7,GRID!$A$4:$A$15,0),MATCH(1,($U$2=GRID!$B$1:$U$1)*(КАЛЕНДАРЬ!I26=GRID!$B$3:$U$3),0)),
INDEX(GRID!$B$4:$U$15,MATCH(O$7,GRID!$A$4:$A$15,0),MATCH(1,($U$2=GRID!$B$1:$U$1)*(КАЛЕНДАРЬ!I26=GRID!$B$3:$U$3),0))*(1-GRID!$H$34))</f>
        <v>114800</v>
      </c>
      <c r="P64" s="8" cm="1">
        <f t="array" ref="P64">IF($I$2="Открытый тариф",INDEX(GRID!$B$4:$U$15,MATCH(P$7,GRID!$A$4:$A$15,0),MATCH(1,($U$2=GRID!$B$1:$U$1)*(КАЛЕНДАРЬ!I26=GRID!$B$3:$U$3),0)),
INDEX(GRID!$B$4:$U$15,MATCH(P$7,GRID!$A$4:$A$15,0),MATCH(1,($U$2=GRID!$B$1:$U$1)*(КАЛЕНДАРЬ!I26=GRID!$B$3:$U$3),0))*(1-GRID!$H$34))</f>
        <v>158000</v>
      </c>
      <c r="Q64" s="8" cm="1">
        <f t="array" ref="Q64">IF($I$2="Открытый тариф",INDEX(GRID!$B$4:$U$15,MATCH(Q$7,GRID!$A$4:$A$15,0),MATCH(1,($U$2=GRID!$B$1:$U$1)*(КАЛЕНДАРЬ!I26=GRID!$B$3:$U$3),0)),
INDEX(GRID!$B$4:$U$15,MATCH(Q$7,GRID!$A$4:$A$15,0),MATCH(1,($U$2=GRID!$B$1:$U$1)*(КАЛЕНДАРЬ!I26=GRID!$B$3:$U$3),0))*(1-GRID!$H$34))</f>
        <v>185500</v>
      </c>
      <c r="R64" s="8" cm="1">
        <f t="array" ref="R64">IF($I$2="Открытый тариф",INDEX(GRID!$B$18:$U$29,MATCH(R$7,GRID!$A$18:$A$29,0),MATCH(1,($U$2=GRID!$B$1:$U$1)*(КАЛЕНДАРЬ!I26=GRID!$B$3:$U$3),0)),
INDEX(GRID!$B$18:$U$29,MATCH(R$7,GRID!$A$18:$A$29,0),MATCH(1,($U$2=GRID!$B$1:$U$1)*(КАЛЕНДАРЬ!I26=GRID!$B$3:$U$3),0))*(1-GRID!$H$34))</f>
        <v>211300</v>
      </c>
      <c r="S64" s="8" cm="1">
        <f t="array" ref="S64">IF($I$2="Открытый тариф",INDEX(GRID!$B$4:$U$15,MATCH(S$7,GRID!$A$4:$A$15,0),MATCH(1,($U$2=GRID!$B$1:$U$1)*(КАЛЕНДАРЬ!I26=GRID!$B$3:$U$3),0)),
INDEX(GRID!$B$4:$U$15,MATCH(S$7,GRID!$A$4:$A$15,0),MATCH(1,($U$2=GRID!$B$1:$U$1)*(КАЛЕНДАРЬ!I26=GRID!$B$3:$U$3),0))*(1-GRID!$H$34))</f>
        <v>533500</v>
      </c>
      <c r="T64" s="8" cm="1">
        <f t="array" ref="T64">IF($I$2="Открытый тариф",INDEX(GRID!$B$4:$U$15,MATCH(T$7,GRID!$A$4:$A$15,0),MATCH(1,($U$2=GRID!$B$1:$U$1)*(КАЛЕНДАРЬ!I26=GRID!$B$3:$U$3),0)),
INDEX(GRID!$B$4:$U$15,MATCH(T$7,GRID!$A$4:$A$15,0),MATCH(1,($U$2=GRID!$B$1:$U$1)*(КАЛЕНДАРЬ!I26=GRID!$B$3:$U$3),0))*(1-GRID!$H$34))</f>
        <v>651900</v>
      </c>
    </row>
    <row r="65" spans="1:20" hidden="1">
      <c r="A65" s="148" t="s">
        <v>12</v>
      </c>
      <c r="B65" s="149">
        <v>24</v>
      </c>
      <c r="C65" s="8" cm="1">
        <f t="array" ref="C65">IF($I$2="Открытый тариф",INDEX(GRID!$B$4:$U$15,MATCH(C$7,GRID!$A$4:$A$15,0),MATCH(1,($U$2=GRID!$B$1:$U$1)*(КАЛЕНДАРЬ!I27=GRID!$B$3:$U$3),0)),
INDEX(GRID!$B$4:$U$15,MATCH(C$7,GRID!$A$4:$A$15,0),MATCH(1,($U$2=GRID!$B$1:$U$1)*(КАЛЕНДАРЬ!I27=GRID!$B$3:$U$3),0))*(1-GRID!$H$34))</f>
        <v>33200</v>
      </c>
      <c r="D65" s="8" cm="1">
        <f t="array" ref="D65">IF($I$2="Открытый тариф",INDEX(GRID!$B$18:$U$29,MATCH(C$7,GRID!$A$18:$A$29,0),MATCH(1,($U$2=GRID!$B$1:$U$1)*(КАЛЕНДАРЬ!I27=GRID!$B$3:$U$3),0)),
INDEX(GRID!$B$18:$U$29,MATCH(C$7,GRID!$A$18:$A$29,0),MATCH(1,($U$2=GRID!$B$1:$U$1)*(КАЛЕНДАРЬ!I27=GRID!$B$3:$U$3),0))*(1-GRID!$H$34))</f>
        <v>38200</v>
      </c>
      <c r="E65" s="8" cm="1">
        <f t="array" ref="E65">IF($I$2="Открытый тариф",INDEX(GRID!$B$4:$U$15,MATCH(E$7,GRID!$A$4:$A$15,0),MATCH(1,($U$2=GRID!$B$1:$U$1)*(КАЛЕНДАРЬ!I27=GRID!$B$3:$U$3),0)),
INDEX(GRID!$B$4:$U$15,MATCH(E$7,GRID!$A$4:$A$15,0),MATCH(1,($U$2=GRID!$B$1:$U$1)*(КАЛЕНДАРЬ!I27=GRID!$B$3:$U$3),0))*(1-GRID!$H$34))</f>
        <v>39900</v>
      </c>
      <c r="F65" s="8" cm="1">
        <f t="array" ref="F65">IF($I$2="Открытый тариф",INDEX(GRID!$B$18:$U$29,MATCH(E$7,GRID!$A$18:$A$29,0),MATCH(1,($U$2=GRID!$B$1:$U$1)*(КАЛЕНДАРЬ!I27=GRID!$B$3:$U$3),0)),
INDEX(GRID!$B$18:$U$29,MATCH(E$7,GRID!$A$18:$A$29,0),MATCH(1,($U$2=GRID!$B$1:$U$1)*(КАЛЕНДАРЬ!I27=GRID!$B$3:$U$3),0))*(1-GRID!$H$34))</f>
        <v>44900</v>
      </c>
      <c r="G65" s="8" cm="1">
        <f t="array" ref="G65">IF($I$2="Открытый тариф",INDEX(GRID!$B$4:$U$15,MATCH(G$7,GRID!$A$4:$A$15,0),MATCH(1,($U$2=GRID!$B$1:$U$1)*(КАЛЕНДАРЬ!I27=GRID!$B$3:$U$3),0)),
INDEX(GRID!$B$4:$U$15,MATCH(G$7,GRID!$A$4:$A$15,0),MATCH(1,($U$2=GRID!$B$1:$U$1)*(КАЛЕНДАРЬ!I27=GRID!$B$3:$U$3),0))*(1-GRID!$H$34))</f>
        <v>46200</v>
      </c>
      <c r="H65" s="8" cm="1">
        <f t="array" ref="H65">IF($I$2="Открытый тариф",INDEX(GRID!$B$18:$U$29,MATCH(G$7,GRID!$A$18:$A$29,0),MATCH(1,($U$2=GRID!$B$1:$U$1)*(КАЛЕНДАРЬ!I27=GRID!$B$3:$U$3),0)),
INDEX(GRID!$B$18:$U$29,MATCH(G$7,GRID!$A$18:$A$29,0),MATCH(1,($U$2=GRID!$B$1:$U$1)*(КАЛЕНДАРЬ!I27=GRID!$B$3:$U$3),0))*(1-GRID!$H$34))</f>
        <v>51200</v>
      </c>
      <c r="I65" s="8" cm="1">
        <f t="array" ref="I65">IF($I$2="Открытый тариф",INDEX(GRID!$B$4:$U$15,MATCH(I$7,GRID!$A$4:$A$15,0),MATCH(1,($U$2=GRID!$B$1:$U$1)*(КАЛЕНДАРЬ!I27=GRID!$B$3:$U$3),0)),
INDEX(GRID!$B$4:$U$15,MATCH(I$7,GRID!$A$4:$A$15,0),MATCH(1,($U$2=GRID!$B$1:$U$1)*(КАЛЕНДАРЬ!I27=GRID!$B$3:$U$3),0))*(1-GRID!$H$34))</f>
        <v>51700</v>
      </c>
      <c r="J65" s="8" cm="1">
        <f t="array" ref="J65">IF($I$2="Открытый тариф",INDEX(GRID!$B$18:$U$29,MATCH(I$7,GRID!$A$18:$A$29,0),MATCH(1,($U$2=GRID!$B$1:$U$1)*(КАЛЕНДАРЬ!I27=GRID!$B$3:$U$3),0)),
INDEX(GRID!$B$18:$U$29,MATCH(I$7,GRID!$A$18:$A$29,0),MATCH(1,($U$2=GRID!$B$1:$U$1)*(КАЛЕНДАРЬ!I27=GRID!$B$3:$U$3),0))*(1-GRID!$H$34))</f>
        <v>56700</v>
      </c>
      <c r="K65" s="8" cm="1">
        <f t="array" ref="K65">IF($I$2="Открытый тариф",INDEX(GRID!$B$4:$U$15,MATCH(K$7,GRID!$A$4:$A$15,0),MATCH(1,($U$2=GRID!$B$1:$U$1)*(КАЛЕНДАРЬ!I27=GRID!$B$3:$U$3),0)),
INDEX(GRID!$B$4:$U$15,MATCH(K$7,GRID!$A$4:$A$15,0),MATCH(1,($U$2=GRID!$B$1:$U$1)*(КАЛЕНДАРЬ!I27=GRID!$B$3:$U$3),0))*(1-GRID!$H$34))</f>
        <v>57800</v>
      </c>
      <c r="L65" s="8" cm="1">
        <f t="array" ref="L65">IF($I$2="Открытый тариф",INDEX(GRID!$B$18:$U$29,MATCH(K$7,GRID!$A$18:$A$29,0),MATCH(1,($U$2=GRID!$B$1:$U$1)*(КАЛЕНДАРЬ!I27=GRID!$B$3:$U$3),0)),
INDEX(GRID!$B$18:$U$29,MATCH(K$7,GRID!$A$18:$A$29,0),MATCH(1,($U$2=GRID!$B$1:$U$1)*(КАЛЕНДАРЬ!I27=GRID!$B$3:$U$3),0))*(1-GRID!$H$34))</f>
        <v>62800</v>
      </c>
      <c r="M65" s="8" cm="1">
        <f t="array" ref="M65">IF($I$2="Открытый тариф",INDEX(GRID!$B$4:$U$15,MATCH(M$7,GRID!$A$4:$A$15,0),MATCH(1,($U$2=GRID!$B$1:$U$1)*(КАЛЕНДАРЬ!I27=GRID!$B$3:$U$3),0)),
INDEX(GRID!$B$4:$U$15,MATCH(M$7,GRID!$A$4:$A$15,0),MATCH(1,($U$2=GRID!$B$1:$U$1)*(КАЛЕНДАРЬ!I27=GRID!$B$3:$U$3),0))*(1-GRID!$H$34))</f>
        <v>79000</v>
      </c>
      <c r="N65" s="8" cm="1">
        <f t="array" ref="N65">IF($I$2="Открытый тариф",INDEX(GRID!$B$18:$U$29,MATCH(M$7,GRID!$A$18:$A$29,0),MATCH(1,($U$2=GRID!$B$1:$U$1)*(КАЛЕНДАРЬ!I27=GRID!$B$3:$U$3),0)),
INDEX(GRID!$B$18:$U$29,MATCH(M$7,GRID!$A$18:$A$29,0),MATCH(1,($U$2=GRID!$B$1:$U$1)*(КАЛЕНДАРЬ!I27=GRID!$B$3:$U$3),0))*(1-GRID!$H$34))</f>
        <v>84000</v>
      </c>
      <c r="O65" s="8" cm="1">
        <f t="array" ref="O65">IF($I$2="Открытый тариф",INDEX(GRID!$B$4:$U$15,MATCH(O$7,GRID!$A$4:$A$15,0),MATCH(1,($U$2=GRID!$B$1:$U$1)*(КАЛЕНДАРЬ!I27=GRID!$B$3:$U$3),0)),
INDEX(GRID!$B$4:$U$15,MATCH(O$7,GRID!$A$4:$A$15,0),MATCH(1,($U$2=GRID!$B$1:$U$1)*(КАЛЕНДАРЬ!I27=GRID!$B$3:$U$3),0))*(1-GRID!$H$34))</f>
        <v>114800</v>
      </c>
      <c r="P65" s="8" cm="1">
        <f t="array" ref="P65">IF($I$2="Открытый тариф",INDEX(GRID!$B$4:$U$15,MATCH(P$7,GRID!$A$4:$A$15,0),MATCH(1,($U$2=GRID!$B$1:$U$1)*(КАЛЕНДАРЬ!I27=GRID!$B$3:$U$3),0)),
INDEX(GRID!$B$4:$U$15,MATCH(P$7,GRID!$A$4:$A$15,0),MATCH(1,($U$2=GRID!$B$1:$U$1)*(КАЛЕНДАРЬ!I27=GRID!$B$3:$U$3),0))*(1-GRID!$H$34))</f>
        <v>158000</v>
      </c>
      <c r="Q65" s="8" cm="1">
        <f t="array" ref="Q65">IF($I$2="Открытый тариф",INDEX(GRID!$B$4:$U$15,MATCH(Q$7,GRID!$A$4:$A$15,0),MATCH(1,($U$2=GRID!$B$1:$U$1)*(КАЛЕНДАРЬ!I27=GRID!$B$3:$U$3),0)),
INDEX(GRID!$B$4:$U$15,MATCH(Q$7,GRID!$A$4:$A$15,0),MATCH(1,($U$2=GRID!$B$1:$U$1)*(КАЛЕНДАРЬ!I27=GRID!$B$3:$U$3),0))*(1-GRID!$H$34))</f>
        <v>185500</v>
      </c>
      <c r="R65" s="8" cm="1">
        <f t="array" ref="R65">IF($I$2="Открытый тариф",INDEX(GRID!$B$18:$U$29,MATCH(R$7,GRID!$A$18:$A$29,0),MATCH(1,($U$2=GRID!$B$1:$U$1)*(КАЛЕНДАРЬ!I27=GRID!$B$3:$U$3),0)),
INDEX(GRID!$B$18:$U$29,MATCH(R$7,GRID!$A$18:$A$29,0),MATCH(1,($U$2=GRID!$B$1:$U$1)*(КАЛЕНДАРЬ!I27=GRID!$B$3:$U$3),0))*(1-GRID!$H$34))</f>
        <v>211300</v>
      </c>
      <c r="S65" s="8" cm="1">
        <f t="array" ref="S65">IF($I$2="Открытый тариф",INDEX(GRID!$B$4:$U$15,MATCH(S$7,GRID!$A$4:$A$15,0),MATCH(1,($U$2=GRID!$B$1:$U$1)*(КАЛЕНДАРЬ!I27=GRID!$B$3:$U$3),0)),
INDEX(GRID!$B$4:$U$15,MATCH(S$7,GRID!$A$4:$A$15,0),MATCH(1,($U$2=GRID!$B$1:$U$1)*(КАЛЕНДАРЬ!I27=GRID!$B$3:$U$3),0))*(1-GRID!$H$34))</f>
        <v>533500</v>
      </c>
      <c r="T65" s="8" cm="1">
        <f t="array" ref="T65">IF($I$2="Открытый тариф",INDEX(GRID!$B$4:$U$15,MATCH(T$7,GRID!$A$4:$A$15,0),MATCH(1,($U$2=GRID!$B$1:$U$1)*(КАЛЕНДАРЬ!I27=GRID!$B$3:$U$3),0)),
INDEX(GRID!$B$4:$U$15,MATCH(T$7,GRID!$A$4:$A$15,0),MATCH(1,($U$2=GRID!$B$1:$U$1)*(КАЛЕНДАРЬ!I27=GRID!$B$3:$U$3),0))*(1-GRID!$H$34))</f>
        <v>651900</v>
      </c>
    </row>
    <row r="66" spans="1:20" hidden="1">
      <c r="A66" s="148" t="s">
        <v>13</v>
      </c>
      <c r="B66" s="149">
        <v>25</v>
      </c>
      <c r="C66" s="8" cm="1">
        <f t="array" ref="C66">IF($I$2="Открытый тариф",INDEX(GRID!$B$4:$U$15,MATCH(C$7,GRID!$A$4:$A$15,0),MATCH(1,($U$2=GRID!$B$1:$U$1)*(КАЛЕНДАРЬ!I28=GRID!$B$3:$U$3),0)),
INDEX(GRID!$B$4:$U$15,MATCH(C$7,GRID!$A$4:$A$15,0),MATCH(1,($U$2=GRID!$B$1:$U$1)*(КАЛЕНДАРЬ!I28=GRID!$B$3:$U$3),0))*(1-GRID!$H$34))</f>
        <v>33200</v>
      </c>
      <c r="D66" s="8" cm="1">
        <f t="array" ref="D66">IF($I$2="Открытый тариф",INDEX(GRID!$B$18:$U$29,MATCH(C$7,GRID!$A$18:$A$29,0),MATCH(1,($U$2=GRID!$B$1:$U$1)*(КАЛЕНДАРЬ!I28=GRID!$B$3:$U$3),0)),
INDEX(GRID!$B$18:$U$29,MATCH(C$7,GRID!$A$18:$A$29,0),MATCH(1,($U$2=GRID!$B$1:$U$1)*(КАЛЕНДАРЬ!I28=GRID!$B$3:$U$3),0))*(1-GRID!$H$34))</f>
        <v>38200</v>
      </c>
      <c r="E66" s="8" cm="1">
        <f t="array" ref="E66">IF($I$2="Открытый тариф",INDEX(GRID!$B$4:$U$15,MATCH(E$7,GRID!$A$4:$A$15,0),MATCH(1,($U$2=GRID!$B$1:$U$1)*(КАЛЕНДАРЬ!I28=GRID!$B$3:$U$3),0)),
INDEX(GRID!$B$4:$U$15,MATCH(E$7,GRID!$A$4:$A$15,0),MATCH(1,($U$2=GRID!$B$1:$U$1)*(КАЛЕНДАРЬ!I28=GRID!$B$3:$U$3),0))*(1-GRID!$H$34))</f>
        <v>39900</v>
      </c>
      <c r="F66" s="8" cm="1">
        <f t="array" ref="F66">IF($I$2="Открытый тариф",INDEX(GRID!$B$18:$U$29,MATCH(E$7,GRID!$A$18:$A$29,0),MATCH(1,($U$2=GRID!$B$1:$U$1)*(КАЛЕНДАРЬ!I28=GRID!$B$3:$U$3),0)),
INDEX(GRID!$B$18:$U$29,MATCH(E$7,GRID!$A$18:$A$29,0),MATCH(1,($U$2=GRID!$B$1:$U$1)*(КАЛЕНДАРЬ!I28=GRID!$B$3:$U$3),0))*(1-GRID!$H$34))</f>
        <v>44900</v>
      </c>
      <c r="G66" s="8" cm="1">
        <f t="array" ref="G66">IF($I$2="Открытый тариф",INDEX(GRID!$B$4:$U$15,MATCH(G$7,GRID!$A$4:$A$15,0),MATCH(1,($U$2=GRID!$B$1:$U$1)*(КАЛЕНДАРЬ!I28=GRID!$B$3:$U$3),0)),
INDEX(GRID!$B$4:$U$15,MATCH(G$7,GRID!$A$4:$A$15,0),MATCH(1,($U$2=GRID!$B$1:$U$1)*(КАЛЕНДАРЬ!I28=GRID!$B$3:$U$3),0))*(1-GRID!$H$34))</f>
        <v>46200</v>
      </c>
      <c r="H66" s="8" cm="1">
        <f t="array" ref="H66">IF($I$2="Открытый тариф",INDEX(GRID!$B$18:$U$29,MATCH(G$7,GRID!$A$18:$A$29,0),MATCH(1,($U$2=GRID!$B$1:$U$1)*(КАЛЕНДАРЬ!I28=GRID!$B$3:$U$3),0)),
INDEX(GRID!$B$18:$U$29,MATCH(G$7,GRID!$A$18:$A$29,0),MATCH(1,($U$2=GRID!$B$1:$U$1)*(КАЛЕНДАРЬ!I28=GRID!$B$3:$U$3),0))*(1-GRID!$H$34))</f>
        <v>51200</v>
      </c>
      <c r="I66" s="8" cm="1">
        <f t="array" ref="I66">IF($I$2="Открытый тариф",INDEX(GRID!$B$4:$U$15,MATCH(I$7,GRID!$A$4:$A$15,0),MATCH(1,($U$2=GRID!$B$1:$U$1)*(КАЛЕНДАРЬ!I28=GRID!$B$3:$U$3),0)),
INDEX(GRID!$B$4:$U$15,MATCH(I$7,GRID!$A$4:$A$15,0),MATCH(1,($U$2=GRID!$B$1:$U$1)*(КАЛЕНДАРЬ!I28=GRID!$B$3:$U$3),0))*(1-GRID!$H$34))</f>
        <v>51700</v>
      </c>
      <c r="J66" s="8" cm="1">
        <f t="array" ref="J66">IF($I$2="Открытый тариф",INDEX(GRID!$B$18:$U$29,MATCH(I$7,GRID!$A$18:$A$29,0),MATCH(1,($U$2=GRID!$B$1:$U$1)*(КАЛЕНДАРЬ!I28=GRID!$B$3:$U$3),0)),
INDEX(GRID!$B$18:$U$29,MATCH(I$7,GRID!$A$18:$A$29,0),MATCH(1,($U$2=GRID!$B$1:$U$1)*(КАЛЕНДАРЬ!I28=GRID!$B$3:$U$3),0))*(1-GRID!$H$34))</f>
        <v>56700</v>
      </c>
      <c r="K66" s="8" cm="1">
        <f t="array" ref="K66">IF($I$2="Открытый тариф",INDEX(GRID!$B$4:$U$15,MATCH(K$7,GRID!$A$4:$A$15,0),MATCH(1,($U$2=GRID!$B$1:$U$1)*(КАЛЕНДАРЬ!I28=GRID!$B$3:$U$3),0)),
INDEX(GRID!$B$4:$U$15,MATCH(K$7,GRID!$A$4:$A$15,0),MATCH(1,($U$2=GRID!$B$1:$U$1)*(КАЛЕНДАРЬ!I28=GRID!$B$3:$U$3),0))*(1-GRID!$H$34))</f>
        <v>57800</v>
      </c>
      <c r="L66" s="8" cm="1">
        <f t="array" ref="L66">IF($I$2="Открытый тариф",INDEX(GRID!$B$18:$U$29,MATCH(K$7,GRID!$A$18:$A$29,0),MATCH(1,($U$2=GRID!$B$1:$U$1)*(КАЛЕНДАРЬ!I28=GRID!$B$3:$U$3),0)),
INDEX(GRID!$B$18:$U$29,MATCH(K$7,GRID!$A$18:$A$29,0),MATCH(1,($U$2=GRID!$B$1:$U$1)*(КАЛЕНДАРЬ!I28=GRID!$B$3:$U$3),0))*(1-GRID!$H$34))</f>
        <v>62800</v>
      </c>
      <c r="M66" s="8" cm="1">
        <f t="array" ref="M66">IF($I$2="Открытый тариф",INDEX(GRID!$B$4:$U$15,MATCH(M$7,GRID!$A$4:$A$15,0),MATCH(1,($U$2=GRID!$B$1:$U$1)*(КАЛЕНДАРЬ!I28=GRID!$B$3:$U$3),0)),
INDEX(GRID!$B$4:$U$15,MATCH(M$7,GRID!$A$4:$A$15,0),MATCH(1,($U$2=GRID!$B$1:$U$1)*(КАЛЕНДАРЬ!I28=GRID!$B$3:$U$3),0))*(1-GRID!$H$34))</f>
        <v>79000</v>
      </c>
      <c r="N66" s="8" cm="1">
        <f t="array" ref="N66">IF($I$2="Открытый тариф",INDEX(GRID!$B$18:$U$29,MATCH(M$7,GRID!$A$18:$A$29,0),MATCH(1,($U$2=GRID!$B$1:$U$1)*(КАЛЕНДАРЬ!I28=GRID!$B$3:$U$3),0)),
INDEX(GRID!$B$18:$U$29,MATCH(M$7,GRID!$A$18:$A$29,0),MATCH(1,($U$2=GRID!$B$1:$U$1)*(КАЛЕНДАРЬ!I28=GRID!$B$3:$U$3),0))*(1-GRID!$H$34))</f>
        <v>84000</v>
      </c>
      <c r="O66" s="8" cm="1">
        <f t="array" ref="O66">IF($I$2="Открытый тариф",INDEX(GRID!$B$4:$U$15,MATCH(O$7,GRID!$A$4:$A$15,0),MATCH(1,($U$2=GRID!$B$1:$U$1)*(КАЛЕНДАРЬ!I28=GRID!$B$3:$U$3),0)),
INDEX(GRID!$B$4:$U$15,MATCH(O$7,GRID!$A$4:$A$15,0),MATCH(1,($U$2=GRID!$B$1:$U$1)*(КАЛЕНДАРЬ!I28=GRID!$B$3:$U$3),0))*(1-GRID!$H$34))</f>
        <v>114800</v>
      </c>
      <c r="P66" s="8" cm="1">
        <f t="array" ref="P66">IF($I$2="Открытый тариф",INDEX(GRID!$B$4:$U$15,MATCH(P$7,GRID!$A$4:$A$15,0),MATCH(1,($U$2=GRID!$B$1:$U$1)*(КАЛЕНДАРЬ!I28=GRID!$B$3:$U$3),0)),
INDEX(GRID!$B$4:$U$15,MATCH(P$7,GRID!$A$4:$A$15,0),MATCH(1,($U$2=GRID!$B$1:$U$1)*(КАЛЕНДАРЬ!I28=GRID!$B$3:$U$3),0))*(1-GRID!$H$34))</f>
        <v>158000</v>
      </c>
      <c r="Q66" s="8" cm="1">
        <f t="array" ref="Q66">IF($I$2="Открытый тариф",INDEX(GRID!$B$4:$U$15,MATCH(Q$7,GRID!$A$4:$A$15,0),MATCH(1,($U$2=GRID!$B$1:$U$1)*(КАЛЕНДАРЬ!I28=GRID!$B$3:$U$3),0)),
INDEX(GRID!$B$4:$U$15,MATCH(Q$7,GRID!$A$4:$A$15,0),MATCH(1,($U$2=GRID!$B$1:$U$1)*(КАЛЕНДАРЬ!I28=GRID!$B$3:$U$3),0))*(1-GRID!$H$34))</f>
        <v>185500</v>
      </c>
      <c r="R66" s="8" cm="1">
        <f t="array" ref="R66">IF($I$2="Открытый тариф",INDEX(GRID!$B$18:$U$29,MATCH(R$7,GRID!$A$18:$A$29,0),MATCH(1,($U$2=GRID!$B$1:$U$1)*(КАЛЕНДАРЬ!I28=GRID!$B$3:$U$3),0)),
INDEX(GRID!$B$18:$U$29,MATCH(R$7,GRID!$A$18:$A$29,0),MATCH(1,($U$2=GRID!$B$1:$U$1)*(КАЛЕНДАРЬ!I28=GRID!$B$3:$U$3),0))*(1-GRID!$H$34))</f>
        <v>211300</v>
      </c>
      <c r="S66" s="8" cm="1">
        <f t="array" ref="S66">IF($I$2="Открытый тариф",INDEX(GRID!$B$4:$U$15,MATCH(S$7,GRID!$A$4:$A$15,0),MATCH(1,($U$2=GRID!$B$1:$U$1)*(КАЛЕНДАРЬ!I28=GRID!$B$3:$U$3),0)),
INDEX(GRID!$B$4:$U$15,MATCH(S$7,GRID!$A$4:$A$15,0),MATCH(1,($U$2=GRID!$B$1:$U$1)*(КАЛЕНДАРЬ!I28=GRID!$B$3:$U$3),0))*(1-GRID!$H$34))</f>
        <v>533500</v>
      </c>
      <c r="T66" s="8" cm="1">
        <f t="array" ref="T66">IF($I$2="Открытый тариф",INDEX(GRID!$B$4:$U$15,MATCH(T$7,GRID!$A$4:$A$15,0),MATCH(1,($U$2=GRID!$B$1:$U$1)*(КАЛЕНДАРЬ!I28=GRID!$B$3:$U$3),0)),
INDEX(GRID!$B$4:$U$15,MATCH(T$7,GRID!$A$4:$A$15,0),MATCH(1,($U$2=GRID!$B$1:$U$1)*(КАЛЕНДАРЬ!I28=GRID!$B$3:$U$3),0))*(1-GRID!$H$34))</f>
        <v>651900</v>
      </c>
    </row>
    <row r="67" spans="1:20" hidden="1">
      <c r="A67" s="148" t="s">
        <v>14</v>
      </c>
      <c r="B67" s="149">
        <v>26</v>
      </c>
      <c r="C67" s="8" cm="1">
        <f t="array" ref="C67">IF($I$2="Открытый тариф",INDEX(GRID!$B$4:$U$15,MATCH(C$7,GRID!$A$4:$A$15,0),MATCH(1,($U$2=GRID!$B$1:$U$1)*(КАЛЕНДАРЬ!I29=GRID!$B$3:$U$3),0)),
INDEX(GRID!$B$4:$U$15,MATCH(C$7,GRID!$A$4:$A$15,0),MATCH(1,($U$2=GRID!$B$1:$U$1)*(КАЛЕНДАРЬ!I29=GRID!$B$3:$U$3),0))*(1-GRID!$H$34))</f>
        <v>33200</v>
      </c>
      <c r="D67" s="8" cm="1">
        <f t="array" ref="D67">IF($I$2="Открытый тариф",INDEX(GRID!$B$18:$U$29,MATCH(C$7,GRID!$A$18:$A$29,0),MATCH(1,($U$2=GRID!$B$1:$U$1)*(КАЛЕНДАРЬ!I29=GRID!$B$3:$U$3),0)),
INDEX(GRID!$B$18:$U$29,MATCH(C$7,GRID!$A$18:$A$29,0),MATCH(1,($U$2=GRID!$B$1:$U$1)*(КАЛЕНДАРЬ!I29=GRID!$B$3:$U$3),0))*(1-GRID!$H$34))</f>
        <v>38200</v>
      </c>
      <c r="E67" s="8" cm="1">
        <f t="array" ref="E67">IF($I$2="Открытый тариф",INDEX(GRID!$B$4:$U$15,MATCH(E$7,GRID!$A$4:$A$15,0),MATCH(1,($U$2=GRID!$B$1:$U$1)*(КАЛЕНДАРЬ!I29=GRID!$B$3:$U$3),0)),
INDEX(GRID!$B$4:$U$15,MATCH(E$7,GRID!$A$4:$A$15,0),MATCH(1,($U$2=GRID!$B$1:$U$1)*(КАЛЕНДАРЬ!I29=GRID!$B$3:$U$3),0))*(1-GRID!$H$34))</f>
        <v>39900</v>
      </c>
      <c r="F67" s="8" cm="1">
        <f t="array" ref="F67">IF($I$2="Открытый тариф",INDEX(GRID!$B$18:$U$29,MATCH(E$7,GRID!$A$18:$A$29,0),MATCH(1,($U$2=GRID!$B$1:$U$1)*(КАЛЕНДАРЬ!I29=GRID!$B$3:$U$3),0)),
INDEX(GRID!$B$18:$U$29,MATCH(E$7,GRID!$A$18:$A$29,0),MATCH(1,($U$2=GRID!$B$1:$U$1)*(КАЛЕНДАРЬ!I29=GRID!$B$3:$U$3),0))*(1-GRID!$H$34))</f>
        <v>44900</v>
      </c>
      <c r="G67" s="8" cm="1">
        <f t="array" ref="G67">IF($I$2="Открытый тариф",INDEX(GRID!$B$4:$U$15,MATCH(G$7,GRID!$A$4:$A$15,0),MATCH(1,($U$2=GRID!$B$1:$U$1)*(КАЛЕНДАРЬ!I29=GRID!$B$3:$U$3),0)),
INDEX(GRID!$B$4:$U$15,MATCH(G$7,GRID!$A$4:$A$15,0),MATCH(1,($U$2=GRID!$B$1:$U$1)*(КАЛЕНДАРЬ!I29=GRID!$B$3:$U$3),0))*(1-GRID!$H$34))</f>
        <v>46200</v>
      </c>
      <c r="H67" s="8" cm="1">
        <f t="array" ref="H67">IF($I$2="Открытый тариф",INDEX(GRID!$B$18:$U$29,MATCH(G$7,GRID!$A$18:$A$29,0),MATCH(1,($U$2=GRID!$B$1:$U$1)*(КАЛЕНДАРЬ!I29=GRID!$B$3:$U$3),0)),
INDEX(GRID!$B$18:$U$29,MATCH(G$7,GRID!$A$18:$A$29,0),MATCH(1,($U$2=GRID!$B$1:$U$1)*(КАЛЕНДАРЬ!I29=GRID!$B$3:$U$3),0))*(1-GRID!$H$34))</f>
        <v>51200</v>
      </c>
      <c r="I67" s="8" cm="1">
        <f t="array" ref="I67">IF($I$2="Открытый тариф",INDEX(GRID!$B$4:$U$15,MATCH(I$7,GRID!$A$4:$A$15,0),MATCH(1,($U$2=GRID!$B$1:$U$1)*(КАЛЕНДАРЬ!I29=GRID!$B$3:$U$3),0)),
INDEX(GRID!$B$4:$U$15,MATCH(I$7,GRID!$A$4:$A$15,0),MATCH(1,($U$2=GRID!$B$1:$U$1)*(КАЛЕНДАРЬ!I29=GRID!$B$3:$U$3),0))*(1-GRID!$H$34))</f>
        <v>51700</v>
      </c>
      <c r="J67" s="8" cm="1">
        <f t="array" ref="J67">IF($I$2="Открытый тариф",INDEX(GRID!$B$18:$U$29,MATCH(I$7,GRID!$A$18:$A$29,0),MATCH(1,($U$2=GRID!$B$1:$U$1)*(КАЛЕНДАРЬ!I29=GRID!$B$3:$U$3),0)),
INDEX(GRID!$B$18:$U$29,MATCH(I$7,GRID!$A$18:$A$29,0),MATCH(1,($U$2=GRID!$B$1:$U$1)*(КАЛЕНДАРЬ!I29=GRID!$B$3:$U$3),0))*(1-GRID!$H$34))</f>
        <v>56700</v>
      </c>
      <c r="K67" s="8" cm="1">
        <f t="array" ref="K67">IF($I$2="Открытый тариф",INDEX(GRID!$B$4:$U$15,MATCH(K$7,GRID!$A$4:$A$15,0),MATCH(1,($U$2=GRID!$B$1:$U$1)*(КАЛЕНДАРЬ!I29=GRID!$B$3:$U$3),0)),
INDEX(GRID!$B$4:$U$15,MATCH(K$7,GRID!$A$4:$A$15,0),MATCH(1,($U$2=GRID!$B$1:$U$1)*(КАЛЕНДАРЬ!I29=GRID!$B$3:$U$3),0))*(1-GRID!$H$34))</f>
        <v>57800</v>
      </c>
      <c r="L67" s="8" cm="1">
        <f t="array" ref="L67">IF($I$2="Открытый тариф",INDEX(GRID!$B$18:$U$29,MATCH(K$7,GRID!$A$18:$A$29,0),MATCH(1,($U$2=GRID!$B$1:$U$1)*(КАЛЕНДАРЬ!I29=GRID!$B$3:$U$3),0)),
INDEX(GRID!$B$18:$U$29,MATCH(K$7,GRID!$A$18:$A$29,0),MATCH(1,($U$2=GRID!$B$1:$U$1)*(КАЛЕНДАРЬ!I29=GRID!$B$3:$U$3),0))*(1-GRID!$H$34))</f>
        <v>62800</v>
      </c>
      <c r="M67" s="8" cm="1">
        <f t="array" ref="M67">IF($I$2="Открытый тариф",INDEX(GRID!$B$4:$U$15,MATCH(M$7,GRID!$A$4:$A$15,0),MATCH(1,($U$2=GRID!$B$1:$U$1)*(КАЛЕНДАРЬ!I29=GRID!$B$3:$U$3),0)),
INDEX(GRID!$B$4:$U$15,MATCH(M$7,GRID!$A$4:$A$15,0),MATCH(1,($U$2=GRID!$B$1:$U$1)*(КАЛЕНДАРЬ!I29=GRID!$B$3:$U$3),0))*(1-GRID!$H$34))</f>
        <v>79000</v>
      </c>
      <c r="N67" s="8" cm="1">
        <f t="array" ref="N67">IF($I$2="Открытый тариф",INDEX(GRID!$B$18:$U$29,MATCH(M$7,GRID!$A$18:$A$29,0),MATCH(1,($U$2=GRID!$B$1:$U$1)*(КАЛЕНДАРЬ!I29=GRID!$B$3:$U$3),0)),
INDEX(GRID!$B$18:$U$29,MATCH(M$7,GRID!$A$18:$A$29,0),MATCH(1,($U$2=GRID!$B$1:$U$1)*(КАЛЕНДАРЬ!I29=GRID!$B$3:$U$3),0))*(1-GRID!$H$34))</f>
        <v>84000</v>
      </c>
      <c r="O67" s="8" cm="1">
        <f t="array" ref="O67">IF($I$2="Открытый тариф",INDEX(GRID!$B$4:$U$15,MATCH(O$7,GRID!$A$4:$A$15,0),MATCH(1,($U$2=GRID!$B$1:$U$1)*(КАЛЕНДАРЬ!I29=GRID!$B$3:$U$3),0)),
INDEX(GRID!$B$4:$U$15,MATCH(O$7,GRID!$A$4:$A$15,0),MATCH(1,($U$2=GRID!$B$1:$U$1)*(КАЛЕНДАРЬ!I29=GRID!$B$3:$U$3),0))*(1-GRID!$H$34))</f>
        <v>114800</v>
      </c>
      <c r="P67" s="8" cm="1">
        <f t="array" ref="P67">IF($I$2="Открытый тариф",INDEX(GRID!$B$4:$U$15,MATCH(P$7,GRID!$A$4:$A$15,0),MATCH(1,($U$2=GRID!$B$1:$U$1)*(КАЛЕНДАРЬ!I29=GRID!$B$3:$U$3),0)),
INDEX(GRID!$B$4:$U$15,MATCH(P$7,GRID!$A$4:$A$15,0),MATCH(1,($U$2=GRID!$B$1:$U$1)*(КАЛЕНДАРЬ!I29=GRID!$B$3:$U$3),0))*(1-GRID!$H$34))</f>
        <v>158000</v>
      </c>
      <c r="Q67" s="8" cm="1">
        <f t="array" ref="Q67">IF($I$2="Открытый тариф",INDEX(GRID!$B$4:$U$15,MATCH(Q$7,GRID!$A$4:$A$15,0),MATCH(1,($U$2=GRID!$B$1:$U$1)*(КАЛЕНДАРЬ!I29=GRID!$B$3:$U$3),0)),
INDEX(GRID!$B$4:$U$15,MATCH(Q$7,GRID!$A$4:$A$15,0),MATCH(1,($U$2=GRID!$B$1:$U$1)*(КАЛЕНДАРЬ!I29=GRID!$B$3:$U$3),0))*(1-GRID!$H$34))</f>
        <v>185500</v>
      </c>
      <c r="R67" s="8" cm="1">
        <f t="array" ref="R67">IF($I$2="Открытый тариф",INDEX(GRID!$B$18:$U$29,MATCH(R$7,GRID!$A$18:$A$29,0),MATCH(1,($U$2=GRID!$B$1:$U$1)*(КАЛЕНДАРЬ!I29=GRID!$B$3:$U$3),0)),
INDEX(GRID!$B$18:$U$29,MATCH(R$7,GRID!$A$18:$A$29,0),MATCH(1,($U$2=GRID!$B$1:$U$1)*(КАЛЕНДАРЬ!I29=GRID!$B$3:$U$3),0))*(1-GRID!$H$34))</f>
        <v>211300</v>
      </c>
      <c r="S67" s="8" cm="1">
        <f t="array" ref="S67">IF($I$2="Открытый тариф",INDEX(GRID!$B$4:$U$15,MATCH(S$7,GRID!$A$4:$A$15,0),MATCH(1,($U$2=GRID!$B$1:$U$1)*(КАЛЕНДАРЬ!I29=GRID!$B$3:$U$3),0)),
INDEX(GRID!$B$4:$U$15,MATCH(S$7,GRID!$A$4:$A$15,0),MATCH(1,($U$2=GRID!$B$1:$U$1)*(КАЛЕНДАРЬ!I29=GRID!$B$3:$U$3),0))*(1-GRID!$H$34))</f>
        <v>533500</v>
      </c>
      <c r="T67" s="8" cm="1">
        <f t="array" ref="T67">IF($I$2="Открытый тариф",INDEX(GRID!$B$4:$U$15,MATCH(T$7,GRID!$A$4:$A$15,0),MATCH(1,($U$2=GRID!$B$1:$U$1)*(КАЛЕНДАРЬ!I29=GRID!$B$3:$U$3),0)),
INDEX(GRID!$B$4:$U$15,MATCH(T$7,GRID!$A$4:$A$15,0),MATCH(1,($U$2=GRID!$B$1:$U$1)*(КАЛЕНДАРЬ!I29=GRID!$B$3:$U$3),0))*(1-GRID!$H$34))</f>
        <v>651900</v>
      </c>
    </row>
    <row r="68" spans="1:20" hidden="1">
      <c r="A68" s="148" t="s">
        <v>15</v>
      </c>
      <c r="B68" s="149">
        <v>27</v>
      </c>
      <c r="C68" s="8" cm="1">
        <f t="array" ref="C68">IF($I$2="Открытый тариф",INDEX(GRID!$B$4:$U$15,MATCH(C$7,GRID!$A$4:$A$15,0),MATCH(1,($U$2=GRID!$B$1:$U$1)*(КАЛЕНДАРЬ!I30=GRID!$B$3:$U$3),0)),
INDEX(GRID!$B$4:$U$15,MATCH(C$7,GRID!$A$4:$A$15,0),MATCH(1,($U$2=GRID!$B$1:$U$1)*(КАЛЕНДАРЬ!I30=GRID!$B$3:$U$3),0))*(1-GRID!$H$34))</f>
        <v>33200</v>
      </c>
      <c r="D68" s="8" cm="1">
        <f t="array" ref="D68">IF($I$2="Открытый тариф",INDEX(GRID!$B$18:$U$29,MATCH(C$7,GRID!$A$18:$A$29,0),MATCH(1,($U$2=GRID!$B$1:$U$1)*(КАЛЕНДАРЬ!I30=GRID!$B$3:$U$3),0)),
INDEX(GRID!$B$18:$U$29,MATCH(C$7,GRID!$A$18:$A$29,0),MATCH(1,($U$2=GRID!$B$1:$U$1)*(КАЛЕНДАРЬ!I30=GRID!$B$3:$U$3),0))*(1-GRID!$H$34))</f>
        <v>38200</v>
      </c>
      <c r="E68" s="8" cm="1">
        <f t="array" ref="E68">IF($I$2="Открытый тариф",INDEX(GRID!$B$4:$U$15,MATCH(E$7,GRID!$A$4:$A$15,0),MATCH(1,($U$2=GRID!$B$1:$U$1)*(КАЛЕНДАРЬ!I30=GRID!$B$3:$U$3),0)),
INDEX(GRID!$B$4:$U$15,MATCH(E$7,GRID!$A$4:$A$15,0),MATCH(1,($U$2=GRID!$B$1:$U$1)*(КАЛЕНДАРЬ!I30=GRID!$B$3:$U$3),0))*(1-GRID!$H$34))</f>
        <v>39900</v>
      </c>
      <c r="F68" s="8" cm="1">
        <f t="array" ref="F68">IF($I$2="Открытый тариф",INDEX(GRID!$B$18:$U$29,MATCH(E$7,GRID!$A$18:$A$29,0),MATCH(1,($U$2=GRID!$B$1:$U$1)*(КАЛЕНДАРЬ!I30=GRID!$B$3:$U$3),0)),
INDEX(GRID!$B$18:$U$29,MATCH(E$7,GRID!$A$18:$A$29,0),MATCH(1,($U$2=GRID!$B$1:$U$1)*(КАЛЕНДАРЬ!I30=GRID!$B$3:$U$3),0))*(1-GRID!$H$34))</f>
        <v>44900</v>
      </c>
      <c r="G68" s="8" cm="1">
        <f t="array" ref="G68">IF($I$2="Открытый тариф",INDEX(GRID!$B$4:$U$15,MATCH(G$7,GRID!$A$4:$A$15,0),MATCH(1,($U$2=GRID!$B$1:$U$1)*(КАЛЕНДАРЬ!I30=GRID!$B$3:$U$3),0)),
INDEX(GRID!$B$4:$U$15,MATCH(G$7,GRID!$A$4:$A$15,0),MATCH(1,($U$2=GRID!$B$1:$U$1)*(КАЛЕНДАРЬ!I30=GRID!$B$3:$U$3),0))*(1-GRID!$H$34))</f>
        <v>46200</v>
      </c>
      <c r="H68" s="8" cm="1">
        <f t="array" ref="H68">IF($I$2="Открытый тариф",INDEX(GRID!$B$18:$U$29,MATCH(G$7,GRID!$A$18:$A$29,0),MATCH(1,($U$2=GRID!$B$1:$U$1)*(КАЛЕНДАРЬ!I30=GRID!$B$3:$U$3),0)),
INDEX(GRID!$B$18:$U$29,MATCH(G$7,GRID!$A$18:$A$29,0),MATCH(1,($U$2=GRID!$B$1:$U$1)*(КАЛЕНДАРЬ!I30=GRID!$B$3:$U$3),0))*(1-GRID!$H$34))</f>
        <v>51200</v>
      </c>
      <c r="I68" s="8" cm="1">
        <f t="array" ref="I68">IF($I$2="Открытый тариф",INDEX(GRID!$B$4:$U$15,MATCH(I$7,GRID!$A$4:$A$15,0),MATCH(1,($U$2=GRID!$B$1:$U$1)*(КАЛЕНДАРЬ!I30=GRID!$B$3:$U$3),0)),
INDEX(GRID!$B$4:$U$15,MATCH(I$7,GRID!$A$4:$A$15,0),MATCH(1,($U$2=GRID!$B$1:$U$1)*(КАЛЕНДАРЬ!I30=GRID!$B$3:$U$3),0))*(1-GRID!$H$34))</f>
        <v>51700</v>
      </c>
      <c r="J68" s="8" cm="1">
        <f t="array" ref="J68">IF($I$2="Открытый тариф",INDEX(GRID!$B$18:$U$29,MATCH(I$7,GRID!$A$18:$A$29,0),MATCH(1,($U$2=GRID!$B$1:$U$1)*(КАЛЕНДАРЬ!I30=GRID!$B$3:$U$3),0)),
INDEX(GRID!$B$18:$U$29,MATCH(I$7,GRID!$A$18:$A$29,0),MATCH(1,($U$2=GRID!$B$1:$U$1)*(КАЛЕНДАРЬ!I30=GRID!$B$3:$U$3),0))*(1-GRID!$H$34))</f>
        <v>56700</v>
      </c>
      <c r="K68" s="8" cm="1">
        <f t="array" ref="K68">IF($I$2="Открытый тариф",INDEX(GRID!$B$4:$U$15,MATCH(K$7,GRID!$A$4:$A$15,0),MATCH(1,($U$2=GRID!$B$1:$U$1)*(КАЛЕНДАРЬ!I30=GRID!$B$3:$U$3),0)),
INDEX(GRID!$B$4:$U$15,MATCH(K$7,GRID!$A$4:$A$15,0),MATCH(1,($U$2=GRID!$B$1:$U$1)*(КАЛЕНДАРЬ!I30=GRID!$B$3:$U$3),0))*(1-GRID!$H$34))</f>
        <v>57800</v>
      </c>
      <c r="L68" s="8" cm="1">
        <f t="array" ref="L68">IF($I$2="Открытый тариф",INDEX(GRID!$B$18:$U$29,MATCH(K$7,GRID!$A$18:$A$29,0),MATCH(1,($U$2=GRID!$B$1:$U$1)*(КАЛЕНДАРЬ!I30=GRID!$B$3:$U$3),0)),
INDEX(GRID!$B$18:$U$29,MATCH(K$7,GRID!$A$18:$A$29,0),MATCH(1,($U$2=GRID!$B$1:$U$1)*(КАЛЕНДАРЬ!I30=GRID!$B$3:$U$3),0))*(1-GRID!$H$34))</f>
        <v>62800</v>
      </c>
      <c r="M68" s="8" cm="1">
        <f t="array" ref="M68">IF($I$2="Открытый тариф",INDEX(GRID!$B$4:$U$15,MATCH(M$7,GRID!$A$4:$A$15,0),MATCH(1,($U$2=GRID!$B$1:$U$1)*(КАЛЕНДАРЬ!I30=GRID!$B$3:$U$3),0)),
INDEX(GRID!$B$4:$U$15,MATCH(M$7,GRID!$A$4:$A$15,0),MATCH(1,($U$2=GRID!$B$1:$U$1)*(КАЛЕНДАРЬ!I30=GRID!$B$3:$U$3),0))*(1-GRID!$H$34))</f>
        <v>79000</v>
      </c>
      <c r="N68" s="8" cm="1">
        <f t="array" ref="N68">IF($I$2="Открытый тариф",INDEX(GRID!$B$18:$U$29,MATCH(M$7,GRID!$A$18:$A$29,0),MATCH(1,($U$2=GRID!$B$1:$U$1)*(КАЛЕНДАРЬ!I30=GRID!$B$3:$U$3),0)),
INDEX(GRID!$B$18:$U$29,MATCH(M$7,GRID!$A$18:$A$29,0),MATCH(1,($U$2=GRID!$B$1:$U$1)*(КАЛЕНДАРЬ!I30=GRID!$B$3:$U$3),0))*(1-GRID!$H$34))</f>
        <v>84000</v>
      </c>
      <c r="O68" s="8" cm="1">
        <f t="array" ref="O68">IF($I$2="Открытый тариф",INDEX(GRID!$B$4:$U$15,MATCH(O$7,GRID!$A$4:$A$15,0),MATCH(1,($U$2=GRID!$B$1:$U$1)*(КАЛЕНДАРЬ!I30=GRID!$B$3:$U$3),0)),
INDEX(GRID!$B$4:$U$15,MATCH(O$7,GRID!$A$4:$A$15,0),MATCH(1,($U$2=GRID!$B$1:$U$1)*(КАЛЕНДАРЬ!I30=GRID!$B$3:$U$3),0))*(1-GRID!$H$34))</f>
        <v>114800</v>
      </c>
      <c r="P68" s="8" cm="1">
        <f t="array" ref="P68">IF($I$2="Открытый тариф",INDEX(GRID!$B$4:$U$15,MATCH(P$7,GRID!$A$4:$A$15,0),MATCH(1,($U$2=GRID!$B$1:$U$1)*(КАЛЕНДАРЬ!I30=GRID!$B$3:$U$3),0)),
INDEX(GRID!$B$4:$U$15,MATCH(P$7,GRID!$A$4:$A$15,0),MATCH(1,($U$2=GRID!$B$1:$U$1)*(КАЛЕНДАРЬ!I30=GRID!$B$3:$U$3),0))*(1-GRID!$H$34))</f>
        <v>158000</v>
      </c>
      <c r="Q68" s="8" cm="1">
        <f t="array" ref="Q68">IF($I$2="Открытый тариф",INDEX(GRID!$B$4:$U$15,MATCH(Q$7,GRID!$A$4:$A$15,0),MATCH(1,($U$2=GRID!$B$1:$U$1)*(КАЛЕНДАРЬ!I30=GRID!$B$3:$U$3),0)),
INDEX(GRID!$B$4:$U$15,MATCH(Q$7,GRID!$A$4:$A$15,0),MATCH(1,($U$2=GRID!$B$1:$U$1)*(КАЛЕНДАРЬ!I30=GRID!$B$3:$U$3),0))*(1-GRID!$H$34))</f>
        <v>185500</v>
      </c>
      <c r="R68" s="8" cm="1">
        <f t="array" ref="R68">IF($I$2="Открытый тариф",INDEX(GRID!$B$18:$U$29,MATCH(R$7,GRID!$A$18:$A$29,0),MATCH(1,($U$2=GRID!$B$1:$U$1)*(КАЛЕНДАРЬ!I30=GRID!$B$3:$U$3),0)),
INDEX(GRID!$B$18:$U$29,MATCH(R$7,GRID!$A$18:$A$29,0),MATCH(1,($U$2=GRID!$B$1:$U$1)*(КАЛЕНДАРЬ!I30=GRID!$B$3:$U$3),0))*(1-GRID!$H$34))</f>
        <v>211300</v>
      </c>
      <c r="S68" s="8" cm="1">
        <f t="array" ref="S68">IF($I$2="Открытый тариф",INDEX(GRID!$B$4:$U$15,MATCH(S$7,GRID!$A$4:$A$15,0),MATCH(1,($U$2=GRID!$B$1:$U$1)*(КАЛЕНДАРЬ!I30=GRID!$B$3:$U$3),0)),
INDEX(GRID!$B$4:$U$15,MATCH(S$7,GRID!$A$4:$A$15,0),MATCH(1,($U$2=GRID!$B$1:$U$1)*(КАЛЕНДАРЬ!I30=GRID!$B$3:$U$3),0))*(1-GRID!$H$34))</f>
        <v>533500</v>
      </c>
      <c r="T68" s="8" cm="1">
        <f t="array" ref="T68">IF($I$2="Открытый тариф",INDEX(GRID!$B$4:$U$15,MATCH(T$7,GRID!$A$4:$A$15,0),MATCH(1,($U$2=GRID!$B$1:$U$1)*(КАЛЕНДАРЬ!I30=GRID!$B$3:$U$3),0)),
INDEX(GRID!$B$4:$U$15,MATCH(T$7,GRID!$A$4:$A$15,0),MATCH(1,($U$2=GRID!$B$1:$U$1)*(КАЛЕНДАРЬ!I30=GRID!$B$3:$U$3),0))*(1-GRID!$H$34))</f>
        <v>651900</v>
      </c>
    </row>
    <row r="69" spans="1:20" hidden="1">
      <c r="A69" s="148" t="s">
        <v>16</v>
      </c>
      <c r="B69" s="149">
        <v>28</v>
      </c>
      <c r="C69" s="8" cm="1">
        <f t="array" ref="C69">IF($I$2="Открытый тариф",INDEX(GRID!$B$4:$U$15,MATCH(C$7,GRID!$A$4:$A$15,0),MATCH(1,($U$2=GRID!$B$1:$U$1)*(КАЛЕНДАРЬ!I31=GRID!$B$3:$U$3),0)),
INDEX(GRID!$B$4:$U$15,MATCH(C$7,GRID!$A$4:$A$15,0),MATCH(1,($U$2=GRID!$B$1:$U$1)*(КАЛЕНДАРЬ!I31=GRID!$B$3:$U$3),0))*(1-GRID!$H$34))</f>
        <v>36500</v>
      </c>
      <c r="D69" s="8" cm="1">
        <f t="array" ref="D69">IF($I$2="Открытый тариф",INDEX(GRID!$B$18:$U$29,MATCH(C$7,GRID!$A$18:$A$29,0),MATCH(1,($U$2=GRID!$B$1:$U$1)*(КАЛЕНДАРЬ!I31=GRID!$B$3:$U$3),0)),
INDEX(GRID!$B$18:$U$29,MATCH(C$7,GRID!$A$18:$A$29,0),MATCH(1,($U$2=GRID!$B$1:$U$1)*(КАЛЕНДАРЬ!I31=GRID!$B$3:$U$3),0))*(1-GRID!$H$34))</f>
        <v>41500</v>
      </c>
      <c r="E69" s="8" cm="1">
        <f t="array" ref="E69">IF($I$2="Открытый тариф",INDEX(GRID!$B$4:$U$15,MATCH(E$7,GRID!$A$4:$A$15,0),MATCH(1,($U$2=GRID!$B$1:$U$1)*(КАЛЕНДАРЬ!I31=GRID!$B$3:$U$3),0)),
INDEX(GRID!$B$4:$U$15,MATCH(E$7,GRID!$A$4:$A$15,0),MATCH(1,($U$2=GRID!$B$1:$U$1)*(КАЛЕНДАРЬ!I31=GRID!$B$3:$U$3),0))*(1-GRID!$H$34))</f>
        <v>43700</v>
      </c>
      <c r="F69" s="8" cm="1">
        <f t="array" ref="F69">IF($I$2="Открытый тариф",INDEX(GRID!$B$18:$U$29,MATCH(E$7,GRID!$A$18:$A$29,0),MATCH(1,($U$2=GRID!$B$1:$U$1)*(КАЛЕНДАРЬ!I31=GRID!$B$3:$U$3),0)),
INDEX(GRID!$B$18:$U$29,MATCH(E$7,GRID!$A$18:$A$29,0),MATCH(1,($U$2=GRID!$B$1:$U$1)*(КАЛЕНДАРЬ!I31=GRID!$B$3:$U$3),0))*(1-GRID!$H$34))</f>
        <v>48700</v>
      </c>
      <c r="G69" s="8" cm="1">
        <f t="array" ref="G69">IF($I$2="Открытый тариф",INDEX(GRID!$B$4:$U$15,MATCH(G$7,GRID!$A$4:$A$15,0),MATCH(1,($U$2=GRID!$B$1:$U$1)*(КАЛЕНДАРЬ!I31=GRID!$B$3:$U$3),0)),
INDEX(GRID!$B$4:$U$15,MATCH(G$7,GRID!$A$4:$A$15,0),MATCH(1,($U$2=GRID!$B$1:$U$1)*(КАЛЕНДАРЬ!I31=GRID!$B$3:$U$3),0))*(1-GRID!$H$34))</f>
        <v>50200</v>
      </c>
      <c r="H69" s="8" cm="1">
        <f t="array" ref="H69">IF($I$2="Открытый тариф",INDEX(GRID!$B$18:$U$29,MATCH(G$7,GRID!$A$18:$A$29,0),MATCH(1,($U$2=GRID!$B$1:$U$1)*(КАЛЕНДАРЬ!I31=GRID!$B$3:$U$3),0)),
INDEX(GRID!$B$18:$U$29,MATCH(G$7,GRID!$A$18:$A$29,0),MATCH(1,($U$2=GRID!$B$1:$U$1)*(КАЛЕНДАРЬ!I31=GRID!$B$3:$U$3),0))*(1-GRID!$H$34))</f>
        <v>55200</v>
      </c>
      <c r="I69" s="8" cm="1">
        <f t="array" ref="I69">IF($I$2="Открытый тариф",INDEX(GRID!$B$4:$U$15,MATCH(I$7,GRID!$A$4:$A$15,0),MATCH(1,($U$2=GRID!$B$1:$U$1)*(КАЛЕНДАРЬ!I31=GRID!$B$3:$U$3),0)),
INDEX(GRID!$B$4:$U$15,MATCH(I$7,GRID!$A$4:$A$15,0),MATCH(1,($U$2=GRID!$B$1:$U$1)*(КАЛЕНДАРЬ!I31=GRID!$B$3:$U$3),0))*(1-GRID!$H$34))</f>
        <v>56200</v>
      </c>
      <c r="J69" s="8" cm="1">
        <f t="array" ref="J69">IF($I$2="Открытый тариф",INDEX(GRID!$B$18:$U$29,MATCH(I$7,GRID!$A$18:$A$29,0),MATCH(1,($U$2=GRID!$B$1:$U$1)*(КАЛЕНДАРЬ!I31=GRID!$B$3:$U$3),0)),
INDEX(GRID!$B$18:$U$29,MATCH(I$7,GRID!$A$18:$A$29,0),MATCH(1,($U$2=GRID!$B$1:$U$1)*(КАЛЕНДАРЬ!I31=GRID!$B$3:$U$3),0))*(1-GRID!$H$34))</f>
        <v>61200</v>
      </c>
      <c r="K69" s="8" cm="1">
        <f t="array" ref="K69">IF($I$2="Открытый тариф",INDEX(GRID!$B$4:$U$15,MATCH(K$7,GRID!$A$4:$A$15,0),MATCH(1,($U$2=GRID!$B$1:$U$1)*(КАЛЕНДАРЬ!I31=GRID!$B$3:$U$3),0)),
INDEX(GRID!$B$4:$U$15,MATCH(K$7,GRID!$A$4:$A$15,0),MATCH(1,($U$2=GRID!$B$1:$U$1)*(КАЛЕНДАРЬ!I31=GRID!$B$3:$U$3),0))*(1-GRID!$H$34))</f>
        <v>62500</v>
      </c>
      <c r="L69" s="8" cm="1">
        <f t="array" ref="L69">IF($I$2="Открытый тариф",INDEX(GRID!$B$18:$U$29,MATCH(K$7,GRID!$A$18:$A$29,0),MATCH(1,($U$2=GRID!$B$1:$U$1)*(КАЛЕНДАРЬ!I31=GRID!$B$3:$U$3),0)),
INDEX(GRID!$B$18:$U$29,MATCH(K$7,GRID!$A$18:$A$29,0),MATCH(1,($U$2=GRID!$B$1:$U$1)*(КАЛЕНДАРЬ!I31=GRID!$B$3:$U$3),0))*(1-GRID!$H$34))</f>
        <v>67500</v>
      </c>
      <c r="M69" s="8" cm="1">
        <f t="array" ref="M69">IF($I$2="Открытый тариф",INDEX(GRID!$B$4:$U$15,MATCH(M$7,GRID!$A$4:$A$15,0),MATCH(1,($U$2=GRID!$B$1:$U$1)*(КАЛЕНДАРЬ!I31=GRID!$B$3:$U$3),0)),
INDEX(GRID!$B$4:$U$15,MATCH(M$7,GRID!$A$4:$A$15,0),MATCH(1,($U$2=GRID!$B$1:$U$1)*(КАЛЕНДАРЬ!I31=GRID!$B$3:$U$3),0))*(1-GRID!$H$34))</f>
        <v>84300</v>
      </c>
      <c r="N69" s="8" cm="1">
        <f t="array" ref="N69">IF($I$2="Открытый тариф",INDEX(GRID!$B$18:$U$29,MATCH(M$7,GRID!$A$18:$A$29,0),MATCH(1,($U$2=GRID!$B$1:$U$1)*(КАЛЕНДАРЬ!I31=GRID!$B$3:$U$3),0)),
INDEX(GRID!$B$18:$U$29,MATCH(M$7,GRID!$A$18:$A$29,0),MATCH(1,($U$2=GRID!$B$1:$U$1)*(КАЛЕНДАРЬ!I31=GRID!$B$3:$U$3),0))*(1-GRID!$H$34))</f>
        <v>89300</v>
      </c>
      <c r="O69" s="8" cm="1">
        <f t="array" ref="O69">IF($I$2="Открытый тариф",INDEX(GRID!$B$4:$U$15,MATCH(O$7,GRID!$A$4:$A$15,0),MATCH(1,($U$2=GRID!$B$1:$U$1)*(КАЛЕНДАРЬ!I31=GRID!$B$3:$U$3),0)),
INDEX(GRID!$B$4:$U$15,MATCH(O$7,GRID!$A$4:$A$15,0),MATCH(1,($U$2=GRID!$B$1:$U$1)*(КАЛЕНДАРЬ!I31=GRID!$B$3:$U$3),0))*(1-GRID!$H$34))</f>
        <v>121100</v>
      </c>
      <c r="P69" s="8" cm="1">
        <f t="array" ref="P69">IF($I$2="Открытый тариф",INDEX(GRID!$B$4:$U$15,MATCH(P$7,GRID!$A$4:$A$15,0),MATCH(1,($U$2=GRID!$B$1:$U$1)*(КАЛЕНДАРЬ!I31=GRID!$B$3:$U$3),0)),
INDEX(GRID!$B$4:$U$15,MATCH(P$7,GRID!$A$4:$A$15,0),MATCH(1,($U$2=GRID!$B$1:$U$1)*(КАЛЕНДАРЬ!I31=GRID!$B$3:$U$3),0))*(1-GRID!$H$34))</f>
        <v>165200</v>
      </c>
      <c r="Q69" s="8" cm="1">
        <f t="array" ref="Q69">IF($I$2="Открытый тариф",INDEX(GRID!$B$4:$U$15,MATCH(Q$7,GRID!$A$4:$A$15,0),MATCH(1,($U$2=GRID!$B$1:$U$1)*(КАЛЕНДАРЬ!I31=GRID!$B$3:$U$3),0)),
INDEX(GRID!$B$4:$U$15,MATCH(Q$7,GRID!$A$4:$A$15,0),MATCH(1,($U$2=GRID!$B$1:$U$1)*(КАЛЕНДАРЬ!I31=GRID!$B$3:$U$3),0))*(1-GRID!$H$34))</f>
        <v>193700</v>
      </c>
      <c r="R69" s="8" cm="1">
        <f t="array" ref="R69">IF($I$2="Открытый тариф",INDEX(GRID!$B$18:$U$29,MATCH(R$7,GRID!$A$18:$A$29,0),MATCH(1,($U$2=GRID!$B$1:$U$1)*(КАЛЕНДАРЬ!I31=GRID!$B$3:$U$3),0)),
INDEX(GRID!$B$18:$U$29,MATCH(R$7,GRID!$A$18:$A$29,0),MATCH(1,($U$2=GRID!$B$1:$U$1)*(КАЛЕНДАРЬ!I31=GRID!$B$3:$U$3),0))*(1-GRID!$H$34))</f>
        <v>220700</v>
      </c>
      <c r="S69" s="8" cm="1">
        <f t="array" ref="S69">IF($I$2="Открытый тариф",INDEX(GRID!$B$4:$U$15,MATCH(S$7,GRID!$A$4:$A$15,0),MATCH(1,($U$2=GRID!$B$1:$U$1)*(КАЛЕНДАРЬ!I31=GRID!$B$3:$U$3),0)),
INDEX(GRID!$B$4:$U$15,MATCH(S$7,GRID!$A$4:$A$15,0),MATCH(1,($U$2=GRID!$B$1:$U$1)*(КАЛЕНДАРЬ!I31=GRID!$B$3:$U$3),0))*(1-GRID!$H$34))</f>
        <v>561500</v>
      </c>
      <c r="T69" s="8" cm="1">
        <f t="array" ref="T69">IF($I$2="Открытый тариф",INDEX(GRID!$B$4:$U$15,MATCH(T$7,GRID!$A$4:$A$15,0),MATCH(1,($U$2=GRID!$B$1:$U$1)*(КАЛЕНДАРЬ!I31=GRID!$B$3:$U$3),0)),
INDEX(GRID!$B$4:$U$15,MATCH(T$7,GRID!$A$4:$A$15,0),MATCH(1,($U$2=GRID!$B$1:$U$1)*(КАЛЕНДАРЬ!I31=GRID!$B$3:$U$3),0))*(1-GRID!$H$34))</f>
        <v>688100</v>
      </c>
    </row>
    <row r="70" spans="1:20" hidden="1">
      <c r="A70" s="148" t="s">
        <v>17</v>
      </c>
      <c r="B70" s="149">
        <v>29</v>
      </c>
      <c r="C70" s="8" cm="1">
        <f t="array" ref="C70">IF($I$2="Открытый тариф",INDEX(GRID!$B$4:$U$15,MATCH(C$7,GRID!$A$4:$A$15,0),MATCH(1,($U$2=GRID!$B$1:$U$1)*(КАЛЕНДАРЬ!I32=GRID!$B$3:$U$3),0)),
INDEX(GRID!$B$4:$U$15,MATCH(C$7,GRID!$A$4:$A$15,0),MATCH(1,($U$2=GRID!$B$1:$U$1)*(КАЛЕНДАРЬ!I32=GRID!$B$3:$U$3),0))*(1-GRID!$H$34))</f>
        <v>36500</v>
      </c>
      <c r="D70" s="8" cm="1">
        <f t="array" ref="D70">IF($I$2="Открытый тариф",INDEX(GRID!$B$18:$U$29,MATCH(C$7,GRID!$A$18:$A$29,0),MATCH(1,($U$2=GRID!$B$1:$U$1)*(КАЛЕНДАРЬ!I32=GRID!$B$3:$U$3),0)),
INDEX(GRID!$B$18:$U$29,MATCH(C$7,GRID!$A$18:$A$29,0),MATCH(1,($U$2=GRID!$B$1:$U$1)*(КАЛЕНДАРЬ!I32=GRID!$B$3:$U$3),0))*(1-GRID!$H$34))</f>
        <v>41500</v>
      </c>
      <c r="E70" s="8" cm="1">
        <f t="array" ref="E70">IF($I$2="Открытый тариф",INDEX(GRID!$B$4:$U$15,MATCH(E$7,GRID!$A$4:$A$15,0),MATCH(1,($U$2=GRID!$B$1:$U$1)*(КАЛЕНДАРЬ!I32=GRID!$B$3:$U$3),0)),
INDEX(GRID!$B$4:$U$15,MATCH(E$7,GRID!$A$4:$A$15,0),MATCH(1,($U$2=GRID!$B$1:$U$1)*(КАЛЕНДАРЬ!I32=GRID!$B$3:$U$3),0))*(1-GRID!$H$34))</f>
        <v>43700</v>
      </c>
      <c r="F70" s="8" cm="1">
        <f t="array" ref="F70">IF($I$2="Открытый тариф",INDEX(GRID!$B$18:$U$29,MATCH(E$7,GRID!$A$18:$A$29,0),MATCH(1,($U$2=GRID!$B$1:$U$1)*(КАЛЕНДАРЬ!I32=GRID!$B$3:$U$3),0)),
INDEX(GRID!$B$18:$U$29,MATCH(E$7,GRID!$A$18:$A$29,0),MATCH(1,($U$2=GRID!$B$1:$U$1)*(КАЛЕНДАРЬ!I32=GRID!$B$3:$U$3),0))*(1-GRID!$H$34))</f>
        <v>48700</v>
      </c>
      <c r="G70" s="8" cm="1">
        <f t="array" ref="G70">IF($I$2="Открытый тариф",INDEX(GRID!$B$4:$U$15,MATCH(G$7,GRID!$A$4:$A$15,0),MATCH(1,($U$2=GRID!$B$1:$U$1)*(КАЛЕНДАРЬ!I32=GRID!$B$3:$U$3),0)),
INDEX(GRID!$B$4:$U$15,MATCH(G$7,GRID!$A$4:$A$15,0),MATCH(1,($U$2=GRID!$B$1:$U$1)*(КАЛЕНДАРЬ!I32=GRID!$B$3:$U$3),0))*(1-GRID!$H$34))</f>
        <v>50200</v>
      </c>
      <c r="H70" s="8" cm="1">
        <f t="array" ref="H70">IF($I$2="Открытый тариф",INDEX(GRID!$B$18:$U$29,MATCH(G$7,GRID!$A$18:$A$29,0),MATCH(1,($U$2=GRID!$B$1:$U$1)*(КАЛЕНДАРЬ!I32=GRID!$B$3:$U$3),0)),
INDEX(GRID!$B$18:$U$29,MATCH(G$7,GRID!$A$18:$A$29,0),MATCH(1,($U$2=GRID!$B$1:$U$1)*(КАЛЕНДАРЬ!I32=GRID!$B$3:$U$3),0))*(1-GRID!$H$34))</f>
        <v>55200</v>
      </c>
      <c r="I70" s="8" cm="1">
        <f t="array" ref="I70">IF($I$2="Открытый тариф",INDEX(GRID!$B$4:$U$15,MATCH(I$7,GRID!$A$4:$A$15,0),MATCH(1,($U$2=GRID!$B$1:$U$1)*(КАЛЕНДАРЬ!I32=GRID!$B$3:$U$3),0)),
INDEX(GRID!$B$4:$U$15,MATCH(I$7,GRID!$A$4:$A$15,0),MATCH(1,($U$2=GRID!$B$1:$U$1)*(КАЛЕНДАРЬ!I32=GRID!$B$3:$U$3),0))*(1-GRID!$H$34))</f>
        <v>56200</v>
      </c>
      <c r="J70" s="8" cm="1">
        <f t="array" ref="J70">IF($I$2="Открытый тариф",INDEX(GRID!$B$18:$U$29,MATCH(I$7,GRID!$A$18:$A$29,0),MATCH(1,($U$2=GRID!$B$1:$U$1)*(КАЛЕНДАРЬ!I32=GRID!$B$3:$U$3),0)),
INDEX(GRID!$B$18:$U$29,MATCH(I$7,GRID!$A$18:$A$29,0),MATCH(1,($U$2=GRID!$B$1:$U$1)*(КАЛЕНДАРЬ!I32=GRID!$B$3:$U$3),0))*(1-GRID!$H$34))</f>
        <v>61200</v>
      </c>
      <c r="K70" s="8" cm="1">
        <f t="array" ref="K70">IF($I$2="Открытый тариф",INDEX(GRID!$B$4:$U$15,MATCH(K$7,GRID!$A$4:$A$15,0),MATCH(1,($U$2=GRID!$B$1:$U$1)*(КАЛЕНДАРЬ!I32=GRID!$B$3:$U$3),0)),
INDEX(GRID!$B$4:$U$15,MATCH(K$7,GRID!$A$4:$A$15,0),MATCH(1,($U$2=GRID!$B$1:$U$1)*(КАЛЕНДАРЬ!I32=GRID!$B$3:$U$3),0))*(1-GRID!$H$34))</f>
        <v>62500</v>
      </c>
      <c r="L70" s="8" cm="1">
        <f t="array" ref="L70">IF($I$2="Открытый тариф",INDEX(GRID!$B$18:$U$29,MATCH(K$7,GRID!$A$18:$A$29,0),MATCH(1,($U$2=GRID!$B$1:$U$1)*(КАЛЕНДАРЬ!I32=GRID!$B$3:$U$3),0)),
INDEX(GRID!$B$18:$U$29,MATCH(K$7,GRID!$A$18:$A$29,0),MATCH(1,($U$2=GRID!$B$1:$U$1)*(КАЛЕНДАРЬ!I32=GRID!$B$3:$U$3),0))*(1-GRID!$H$34))</f>
        <v>67500</v>
      </c>
      <c r="M70" s="8" cm="1">
        <f t="array" ref="M70">IF($I$2="Открытый тариф",INDEX(GRID!$B$4:$U$15,MATCH(M$7,GRID!$A$4:$A$15,0),MATCH(1,($U$2=GRID!$B$1:$U$1)*(КАЛЕНДАРЬ!I32=GRID!$B$3:$U$3),0)),
INDEX(GRID!$B$4:$U$15,MATCH(M$7,GRID!$A$4:$A$15,0),MATCH(1,($U$2=GRID!$B$1:$U$1)*(КАЛЕНДАРЬ!I32=GRID!$B$3:$U$3),0))*(1-GRID!$H$34))</f>
        <v>84300</v>
      </c>
      <c r="N70" s="8" cm="1">
        <f t="array" ref="N70">IF($I$2="Открытый тариф",INDEX(GRID!$B$18:$U$29,MATCH(M$7,GRID!$A$18:$A$29,0),MATCH(1,($U$2=GRID!$B$1:$U$1)*(КАЛЕНДАРЬ!I32=GRID!$B$3:$U$3),0)),
INDEX(GRID!$B$18:$U$29,MATCH(M$7,GRID!$A$18:$A$29,0),MATCH(1,($U$2=GRID!$B$1:$U$1)*(КАЛЕНДАРЬ!I32=GRID!$B$3:$U$3),0))*(1-GRID!$H$34))</f>
        <v>89300</v>
      </c>
      <c r="O70" s="8" cm="1">
        <f t="array" ref="O70">IF($I$2="Открытый тариф",INDEX(GRID!$B$4:$U$15,MATCH(O$7,GRID!$A$4:$A$15,0),MATCH(1,($U$2=GRID!$B$1:$U$1)*(КАЛЕНДАРЬ!I32=GRID!$B$3:$U$3),0)),
INDEX(GRID!$B$4:$U$15,MATCH(O$7,GRID!$A$4:$A$15,0),MATCH(1,($U$2=GRID!$B$1:$U$1)*(КАЛЕНДАРЬ!I32=GRID!$B$3:$U$3),0))*(1-GRID!$H$34))</f>
        <v>121100</v>
      </c>
      <c r="P70" s="8" cm="1">
        <f t="array" ref="P70">IF($I$2="Открытый тариф",INDEX(GRID!$B$4:$U$15,MATCH(P$7,GRID!$A$4:$A$15,0),MATCH(1,($U$2=GRID!$B$1:$U$1)*(КАЛЕНДАРЬ!I32=GRID!$B$3:$U$3),0)),
INDEX(GRID!$B$4:$U$15,MATCH(P$7,GRID!$A$4:$A$15,0),MATCH(1,($U$2=GRID!$B$1:$U$1)*(КАЛЕНДАРЬ!I32=GRID!$B$3:$U$3),0))*(1-GRID!$H$34))</f>
        <v>165200</v>
      </c>
      <c r="Q70" s="8" cm="1">
        <f t="array" ref="Q70">IF($I$2="Открытый тариф",INDEX(GRID!$B$4:$U$15,MATCH(Q$7,GRID!$A$4:$A$15,0),MATCH(1,($U$2=GRID!$B$1:$U$1)*(КАЛЕНДАРЬ!I32=GRID!$B$3:$U$3),0)),
INDEX(GRID!$B$4:$U$15,MATCH(Q$7,GRID!$A$4:$A$15,0),MATCH(1,($U$2=GRID!$B$1:$U$1)*(КАЛЕНДАРЬ!I32=GRID!$B$3:$U$3),0))*(1-GRID!$H$34))</f>
        <v>193700</v>
      </c>
      <c r="R70" s="8" cm="1">
        <f t="array" ref="R70">IF($I$2="Открытый тариф",INDEX(GRID!$B$18:$U$29,MATCH(R$7,GRID!$A$18:$A$29,0),MATCH(1,($U$2=GRID!$B$1:$U$1)*(КАЛЕНДАРЬ!I32=GRID!$B$3:$U$3),0)),
INDEX(GRID!$B$18:$U$29,MATCH(R$7,GRID!$A$18:$A$29,0),MATCH(1,($U$2=GRID!$B$1:$U$1)*(КАЛЕНДАРЬ!I32=GRID!$B$3:$U$3),0))*(1-GRID!$H$34))</f>
        <v>220700</v>
      </c>
      <c r="S70" s="8" cm="1">
        <f t="array" ref="S70">IF($I$2="Открытый тариф",INDEX(GRID!$B$4:$U$15,MATCH(S$7,GRID!$A$4:$A$15,0),MATCH(1,($U$2=GRID!$B$1:$U$1)*(КАЛЕНДАРЬ!I32=GRID!$B$3:$U$3),0)),
INDEX(GRID!$B$4:$U$15,MATCH(S$7,GRID!$A$4:$A$15,0),MATCH(1,($U$2=GRID!$B$1:$U$1)*(КАЛЕНДАРЬ!I32=GRID!$B$3:$U$3),0))*(1-GRID!$H$34))</f>
        <v>561500</v>
      </c>
      <c r="T70" s="8" cm="1">
        <f t="array" ref="T70">IF($I$2="Открытый тариф",INDEX(GRID!$B$4:$U$15,MATCH(T$7,GRID!$A$4:$A$15,0),MATCH(1,($U$2=GRID!$B$1:$U$1)*(КАЛЕНДАРЬ!I32=GRID!$B$3:$U$3),0)),
INDEX(GRID!$B$4:$U$15,MATCH(T$7,GRID!$A$4:$A$15,0),MATCH(1,($U$2=GRID!$B$1:$U$1)*(КАЛЕНДАРЬ!I32=GRID!$B$3:$U$3),0))*(1-GRID!$H$34))</f>
        <v>688100</v>
      </c>
    </row>
    <row r="71" spans="1:20" hidden="1">
      <c r="A71" s="148" t="s">
        <v>11</v>
      </c>
      <c r="B71" s="149">
        <v>30</v>
      </c>
      <c r="C71" s="8" cm="1">
        <f t="array" ref="C71">IF($I$2="Открытый тариф",INDEX(GRID!$B$4:$U$15,MATCH(C$7,GRID!$A$4:$A$15,0),MATCH(1,($U$2=GRID!$B$1:$U$1)*(КАЛЕНДАРЬ!I33=GRID!$B$3:$U$3),0)),
INDEX(GRID!$B$4:$U$15,MATCH(C$7,GRID!$A$4:$A$15,0),MATCH(1,($U$2=GRID!$B$1:$U$1)*(КАЛЕНДАРЬ!I33=GRID!$B$3:$U$3),0))*(1-GRID!$H$34))</f>
        <v>33200</v>
      </c>
      <c r="D71" s="8" cm="1">
        <f t="array" ref="D71">IF($I$2="Открытый тариф",INDEX(GRID!$B$18:$U$29,MATCH(C$7,GRID!$A$18:$A$29,0),MATCH(1,($U$2=GRID!$B$1:$U$1)*(КАЛЕНДАРЬ!I33=GRID!$B$3:$U$3),0)),
INDEX(GRID!$B$18:$U$29,MATCH(C$7,GRID!$A$18:$A$29,0),MATCH(1,($U$2=GRID!$B$1:$U$1)*(КАЛЕНДАРЬ!I33=GRID!$B$3:$U$3),0))*(1-GRID!$H$34))</f>
        <v>38200</v>
      </c>
      <c r="E71" s="8" cm="1">
        <f t="array" ref="E71">IF($I$2="Открытый тариф",INDEX(GRID!$B$4:$U$15,MATCH(E$7,GRID!$A$4:$A$15,0),MATCH(1,($U$2=GRID!$B$1:$U$1)*(КАЛЕНДАРЬ!I33=GRID!$B$3:$U$3),0)),
INDEX(GRID!$B$4:$U$15,MATCH(E$7,GRID!$A$4:$A$15,0),MATCH(1,($U$2=GRID!$B$1:$U$1)*(КАЛЕНДАРЬ!I33=GRID!$B$3:$U$3),0))*(1-GRID!$H$34))</f>
        <v>39900</v>
      </c>
      <c r="F71" s="8" cm="1">
        <f t="array" ref="F71">IF($I$2="Открытый тариф",INDEX(GRID!$B$18:$U$29,MATCH(E$7,GRID!$A$18:$A$29,0),MATCH(1,($U$2=GRID!$B$1:$U$1)*(КАЛЕНДАРЬ!I33=GRID!$B$3:$U$3),0)),
INDEX(GRID!$B$18:$U$29,MATCH(E$7,GRID!$A$18:$A$29,0),MATCH(1,($U$2=GRID!$B$1:$U$1)*(КАЛЕНДАРЬ!I33=GRID!$B$3:$U$3),0))*(1-GRID!$H$34))</f>
        <v>44900</v>
      </c>
      <c r="G71" s="8" cm="1">
        <f t="array" ref="G71">IF($I$2="Открытый тариф",INDEX(GRID!$B$4:$U$15,MATCH(G$7,GRID!$A$4:$A$15,0),MATCH(1,($U$2=GRID!$B$1:$U$1)*(КАЛЕНДАРЬ!I33=GRID!$B$3:$U$3),0)),
INDEX(GRID!$B$4:$U$15,MATCH(G$7,GRID!$A$4:$A$15,0),MATCH(1,($U$2=GRID!$B$1:$U$1)*(КАЛЕНДАРЬ!I33=GRID!$B$3:$U$3),0))*(1-GRID!$H$34))</f>
        <v>46200</v>
      </c>
      <c r="H71" s="8" cm="1">
        <f t="array" ref="H71">IF($I$2="Открытый тариф",INDEX(GRID!$B$18:$U$29,MATCH(G$7,GRID!$A$18:$A$29,0),MATCH(1,($U$2=GRID!$B$1:$U$1)*(КАЛЕНДАРЬ!I33=GRID!$B$3:$U$3),0)),
INDEX(GRID!$B$18:$U$29,MATCH(G$7,GRID!$A$18:$A$29,0),MATCH(1,($U$2=GRID!$B$1:$U$1)*(КАЛЕНДАРЬ!I33=GRID!$B$3:$U$3),0))*(1-GRID!$H$34))</f>
        <v>51200</v>
      </c>
      <c r="I71" s="8" cm="1">
        <f t="array" ref="I71">IF($I$2="Открытый тариф",INDEX(GRID!$B$4:$U$15,MATCH(I$7,GRID!$A$4:$A$15,0),MATCH(1,($U$2=GRID!$B$1:$U$1)*(КАЛЕНДАРЬ!I33=GRID!$B$3:$U$3),0)),
INDEX(GRID!$B$4:$U$15,MATCH(I$7,GRID!$A$4:$A$15,0),MATCH(1,($U$2=GRID!$B$1:$U$1)*(КАЛЕНДАРЬ!I33=GRID!$B$3:$U$3),0))*(1-GRID!$H$34))</f>
        <v>51700</v>
      </c>
      <c r="J71" s="8" cm="1">
        <f t="array" ref="J71">IF($I$2="Открытый тариф",INDEX(GRID!$B$18:$U$29,MATCH(I$7,GRID!$A$18:$A$29,0),MATCH(1,($U$2=GRID!$B$1:$U$1)*(КАЛЕНДАРЬ!I33=GRID!$B$3:$U$3),0)),
INDEX(GRID!$B$18:$U$29,MATCH(I$7,GRID!$A$18:$A$29,0),MATCH(1,($U$2=GRID!$B$1:$U$1)*(КАЛЕНДАРЬ!I33=GRID!$B$3:$U$3),0))*(1-GRID!$H$34))</f>
        <v>56700</v>
      </c>
      <c r="K71" s="8" cm="1">
        <f t="array" ref="K71">IF($I$2="Открытый тариф",INDEX(GRID!$B$4:$U$15,MATCH(K$7,GRID!$A$4:$A$15,0),MATCH(1,($U$2=GRID!$B$1:$U$1)*(КАЛЕНДАРЬ!I33=GRID!$B$3:$U$3),0)),
INDEX(GRID!$B$4:$U$15,MATCH(K$7,GRID!$A$4:$A$15,0),MATCH(1,($U$2=GRID!$B$1:$U$1)*(КАЛЕНДАРЬ!I33=GRID!$B$3:$U$3),0))*(1-GRID!$H$34))</f>
        <v>57800</v>
      </c>
      <c r="L71" s="8" cm="1">
        <f t="array" ref="L71">IF($I$2="Открытый тариф",INDEX(GRID!$B$18:$U$29,MATCH(K$7,GRID!$A$18:$A$29,0),MATCH(1,($U$2=GRID!$B$1:$U$1)*(КАЛЕНДАРЬ!I33=GRID!$B$3:$U$3),0)),
INDEX(GRID!$B$18:$U$29,MATCH(K$7,GRID!$A$18:$A$29,0),MATCH(1,($U$2=GRID!$B$1:$U$1)*(КАЛЕНДАРЬ!I33=GRID!$B$3:$U$3),0))*(1-GRID!$H$34))</f>
        <v>62800</v>
      </c>
      <c r="M71" s="8" cm="1">
        <f t="array" ref="M71">IF($I$2="Открытый тариф",INDEX(GRID!$B$4:$U$15,MATCH(M$7,GRID!$A$4:$A$15,0),MATCH(1,($U$2=GRID!$B$1:$U$1)*(КАЛЕНДАРЬ!I33=GRID!$B$3:$U$3),0)),
INDEX(GRID!$B$4:$U$15,MATCH(M$7,GRID!$A$4:$A$15,0),MATCH(1,($U$2=GRID!$B$1:$U$1)*(КАЛЕНДАРЬ!I33=GRID!$B$3:$U$3),0))*(1-GRID!$H$34))</f>
        <v>79000</v>
      </c>
      <c r="N71" s="8" cm="1">
        <f t="array" ref="N71">IF($I$2="Открытый тариф",INDEX(GRID!$B$18:$U$29,MATCH(M$7,GRID!$A$18:$A$29,0),MATCH(1,($U$2=GRID!$B$1:$U$1)*(КАЛЕНДАРЬ!I33=GRID!$B$3:$U$3),0)),
INDEX(GRID!$B$18:$U$29,MATCH(M$7,GRID!$A$18:$A$29,0),MATCH(1,($U$2=GRID!$B$1:$U$1)*(КАЛЕНДАРЬ!I33=GRID!$B$3:$U$3),0))*(1-GRID!$H$34))</f>
        <v>84000</v>
      </c>
      <c r="O71" s="8" cm="1">
        <f t="array" ref="O71">IF($I$2="Открытый тариф",INDEX(GRID!$B$4:$U$15,MATCH(O$7,GRID!$A$4:$A$15,0),MATCH(1,($U$2=GRID!$B$1:$U$1)*(КАЛЕНДАРЬ!I33=GRID!$B$3:$U$3),0)),
INDEX(GRID!$B$4:$U$15,MATCH(O$7,GRID!$A$4:$A$15,0),MATCH(1,($U$2=GRID!$B$1:$U$1)*(КАЛЕНДАРЬ!I33=GRID!$B$3:$U$3),0))*(1-GRID!$H$34))</f>
        <v>114800</v>
      </c>
      <c r="P71" s="8" cm="1">
        <f t="array" ref="P71">IF($I$2="Открытый тариф",INDEX(GRID!$B$4:$U$15,MATCH(P$7,GRID!$A$4:$A$15,0),MATCH(1,($U$2=GRID!$B$1:$U$1)*(КАЛЕНДАРЬ!I33=GRID!$B$3:$U$3),0)),
INDEX(GRID!$B$4:$U$15,MATCH(P$7,GRID!$A$4:$A$15,0),MATCH(1,($U$2=GRID!$B$1:$U$1)*(КАЛЕНДАРЬ!I33=GRID!$B$3:$U$3),0))*(1-GRID!$H$34))</f>
        <v>158000</v>
      </c>
      <c r="Q71" s="8" cm="1">
        <f t="array" ref="Q71">IF($I$2="Открытый тариф",INDEX(GRID!$B$4:$U$15,MATCH(Q$7,GRID!$A$4:$A$15,0),MATCH(1,($U$2=GRID!$B$1:$U$1)*(КАЛЕНДАРЬ!I33=GRID!$B$3:$U$3),0)),
INDEX(GRID!$B$4:$U$15,MATCH(Q$7,GRID!$A$4:$A$15,0),MATCH(1,($U$2=GRID!$B$1:$U$1)*(КАЛЕНДАРЬ!I33=GRID!$B$3:$U$3),0))*(1-GRID!$H$34))</f>
        <v>185500</v>
      </c>
      <c r="R71" s="8" cm="1">
        <f t="array" ref="R71">IF($I$2="Открытый тариф",INDEX(GRID!$B$18:$U$29,MATCH(R$7,GRID!$A$18:$A$29,0),MATCH(1,($U$2=GRID!$B$1:$U$1)*(КАЛЕНДАРЬ!I33=GRID!$B$3:$U$3),0)),
INDEX(GRID!$B$18:$U$29,MATCH(R$7,GRID!$A$18:$A$29,0),MATCH(1,($U$2=GRID!$B$1:$U$1)*(КАЛЕНДАРЬ!I33=GRID!$B$3:$U$3),0))*(1-GRID!$H$34))</f>
        <v>211300</v>
      </c>
      <c r="S71" s="8" cm="1">
        <f t="array" ref="S71">IF($I$2="Открытый тариф",INDEX(GRID!$B$4:$U$15,MATCH(S$7,GRID!$A$4:$A$15,0),MATCH(1,($U$2=GRID!$B$1:$U$1)*(КАЛЕНДАРЬ!I33=GRID!$B$3:$U$3),0)),
INDEX(GRID!$B$4:$U$15,MATCH(S$7,GRID!$A$4:$A$15,0),MATCH(1,($U$2=GRID!$B$1:$U$1)*(КАЛЕНДАРЬ!I33=GRID!$B$3:$U$3),0))*(1-GRID!$H$34))</f>
        <v>533500</v>
      </c>
      <c r="T71" s="8" cm="1">
        <f t="array" ref="T71">IF($I$2="Открытый тариф",INDEX(GRID!$B$4:$U$15,MATCH(T$7,GRID!$A$4:$A$15,0),MATCH(1,($U$2=GRID!$B$1:$U$1)*(КАЛЕНДАРЬ!I33=GRID!$B$3:$U$3),0)),
INDEX(GRID!$B$4:$U$15,MATCH(T$7,GRID!$A$4:$A$15,0),MATCH(1,($U$2=GRID!$B$1:$U$1)*(КАЛЕНДАРЬ!I33=GRID!$B$3:$U$3),0))*(1-GRID!$H$34))</f>
        <v>651900</v>
      </c>
    </row>
    <row r="72" spans="1:20" hidden="1">
      <c r="A72" s="148" t="s">
        <v>12</v>
      </c>
      <c r="B72" s="149">
        <v>31</v>
      </c>
      <c r="C72" s="8" cm="1">
        <f t="array" ref="C72">IF($I$2="Открытый тариф",INDEX(GRID!$B$4:$U$15,MATCH(C$7,GRID!$A$4:$A$15,0),MATCH(1,($U$2=GRID!$B$1:$U$1)*(КАЛЕНДАРЬ!I34=GRID!$B$3:$U$3),0)),
INDEX(GRID!$B$4:$U$15,MATCH(C$7,GRID!$A$4:$A$15,0),MATCH(1,($U$2=GRID!$B$1:$U$1)*(КАЛЕНДАРЬ!I34=GRID!$B$3:$U$3),0))*(1-GRID!$H$34))</f>
        <v>33200</v>
      </c>
      <c r="D72" s="8" cm="1">
        <f t="array" ref="D72">IF($I$2="Открытый тариф",INDEX(GRID!$B$18:$U$29,MATCH(C$7,GRID!$A$18:$A$29,0),MATCH(1,($U$2=GRID!$B$1:$U$1)*(КАЛЕНДАРЬ!I34=GRID!$B$3:$U$3),0)),
INDEX(GRID!$B$18:$U$29,MATCH(C$7,GRID!$A$18:$A$29,0),MATCH(1,($U$2=GRID!$B$1:$U$1)*(КАЛЕНДАРЬ!I34=GRID!$B$3:$U$3),0))*(1-GRID!$H$34))</f>
        <v>38200</v>
      </c>
      <c r="E72" s="8" cm="1">
        <f t="array" ref="E72">IF($I$2="Открытый тариф",INDEX(GRID!$B$4:$U$15,MATCH(E$7,GRID!$A$4:$A$15,0),MATCH(1,($U$2=GRID!$B$1:$U$1)*(КАЛЕНДАРЬ!I34=GRID!$B$3:$U$3),0)),
INDEX(GRID!$B$4:$U$15,MATCH(E$7,GRID!$A$4:$A$15,0),MATCH(1,($U$2=GRID!$B$1:$U$1)*(КАЛЕНДАРЬ!I34=GRID!$B$3:$U$3),0))*(1-GRID!$H$34))</f>
        <v>39900</v>
      </c>
      <c r="F72" s="8" cm="1">
        <f t="array" ref="F72">IF($I$2="Открытый тариф",INDEX(GRID!$B$18:$U$29,MATCH(E$7,GRID!$A$18:$A$29,0),MATCH(1,($U$2=GRID!$B$1:$U$1)*(КАЛЕНДАРЬ!I34=GRID!$B$3:$U$3),0)),
INDEX(GRID!$B$18:$U$29,MATCH(E$7,GRID!$A$18:$A$29,0),MATCH(1,($U$2=GRID!$B$1:$U$1)*(КАЛЕНДАРЬ!I34=GRID!$B$3:$U$3),0))*(1-GRID!$H$34))</f>
        <v>44900</v>
      </c>
      <c r="G72" s="8" cm="1">
        <f t="array" ref="G72">IF($I$2="Открытый тариф",INDEX(GRID!$B$4:$U$15,MATCH(G$7,GRID!$A$4:$A$15,0),MATCH(1,($U$2=GRID!$B$1:$U$1)*(КАЛЕНДАРЬ!I34=GRID!$B$3:$U$3),0)),
INDEX(GRID!$B$4:$U$15,MATCH(G$7,GRID!$A$4:$A$15,0),MATCH(1,($U$2=GRID!$B$1:$U$1)*(КАЛЕНДАРЬ!I34=GRID!$B$3:$U$3),0))*(1-GRID!$H$34))</f>
        <v>46200</v>
      </c>
      <c r="H72" s="8" cm="1">
        <f t="array" ref="H72">IF($I$2="Открытый тариф",INDEX(GRID!$B$18:$U$29,MATCH(G$7,GRID!$A$18:$A$29,0),MATCH(1,($U$2=GRID!$B$1:$U$1)*(КАЛЕНДАРЬ!I34=GRID!$B$3:$U$3),0)),
INDEX(GRID!$B$18:$U$29,MATCH(G$7,GRID!$A$18:$A$29,0),MATCH(1,($U$2=GRID!$B$1:$U$1)*(КАЛЕНДАРЬ!I34=GRID!$B$3:$U$3),0))*(1-GRID!$H$34))</f>
        <v>51200</v>
      </c>
      <c r="I72" s="8" cm="1">
        <f t="array" ref="I72">IF($I$2="Открытый тариф",INDEX(GRID!$B$4:$U$15,MATCH(I$7,GRID!$A$4:$A$15,0),MATCH(1,($U$2=GRID!$B$1:$U$1)*(КАЛЕНДАРЬ!I34=GRID!$B$3:$U$3),0)),
INDEX(GRID!$B$4:$U$15,MATCH(I$7,GRID!$A$4:$A$15,0),MATCH(1,($U$2=GRID!$B$1:$U$1)*(КАЛЕНДАРЬ!I34=GRID!$B$3:$U$3),0))*(1-GRID!$H$34))</f>
        <v>51700</v>
      </c>
      <c r="J72" s="8" cm="1">
        <f t="array" ref="J72">IF($I$2="Открытый тариф",INDEX(GRID!$B$18:$U$29,MATCH(I$7,GRID!$A$18:$A$29,0),MATCH(1,($U$2=GRID!$B$1:$U$1)*(КАЛЕНДАРЬ!I34=GRID!$B$3:$U$3),0)),
INDEX(GRID!$B$18:$U$29,MATCH(I$7,GRID!$A$18:$A$29,0),MATCH(1,($U$2=GRID!$B$1:$U$1)*(КАЛЕНДАРЬ!I34=GRID!$B$3:$U$3),0))*(1-GRID!$H$34))</f>
        <v>56700</v>
      </c>
      <c r="K72" s="8" cm="1">
        <f t="array" ref="K72">IF($I$2="Открытый тариф",INDEX(GRID!$B$4:$U$15,MATCH(K$7,GRID!$A$4:$A$15,0),MATCH(1,($U$2=GRID!$B$1:$U$1)*(КАЛЕНДАРЬ!I34=GRID!$B$3:$U$3),0)),
INDEX(GRID!$B$4:$U$15,MATCH(K$7,GRID!$A$4:$A$15,0),MATCH(1,($U$2=GRID!$B$1:$U$1)*(КАЛЕНДАРЬ!I34=GRID!$B$3:$U$3),0))*(1-GRID!$H$34))</f>
        <v>57800</v>
      </c>
      <c r="L72" s="8" cm="1">
        <f t="array" ref="L72">IF($I$2="Открытый тариф",INDEX(GRID!$B$18:$U$29,MATCH(K$7,GRID!$A$18:$A$29,0),MATCH(1,($U$2=GRID!$B$1:$U$1)*(КАЛЕНДАРЬ!I34=GRID!$B$3:$U$3),0)),
INDEX(GRID!$B$18:$U$29,MATCH(K$7,GRID!$A$18:$A$29,0),MATCH(1,($U$2=GRID!$B$1:$U$1)*(КАЛЕНДАРЬ!I34=GRID!$B$3:$U$3),0))*(1-GRID!$H$34))</f>
        <v>62800</v>
      </c>
      <c r="M72" s="8" cm="1">
        <f t="array" ref="M72">IF($I$2="Открытый тариф",INDEX(GRID!$B$4:$U$15,MATCH(M$7,GRID!$A$4:$A$15,0),MATCH(1,($U$2=GRID!$B$1:$U$1)*(КАЛЕНДАРЬ!I34=GRID!$B$3:$U$3),0)),
INDEX(GRID!$B$4:$U$15,MATCH(M$7,GRID!$A$4:$A$15,0),MATCH(1,($U$2=GRID!$B$1:$U$1)*(КАЛЕНДАРЬ!I34=GRID!$B$3:$U$3),0))*(1-GRID!$H$34))</f>
        <v>79000</v>
      </c>
      <c r="N72" s="8" cm="1">
        <f t="array" ref="N72">IF($I$2="Открытый тариф",INDEX(GRID!$B$18:$U$29,MATCH(M$7,GRID!$A$18:$A$29,0),MATCH(1,($U$2=GRID!$B$1:$U$1)*(КАЛЕНДАРЬ!I34=GRID!$B$3:$U$3),0)),
INDEX(GRID!$B$18:$U$29,MATCH(M$7,GRID!$A$18:$A$29,0),MATCH(1,($U$2=GRID!$B$1:$U$1)*(КАЛЕНДАРЬ!I34=GRID!$B$3:$U$3),0))*(1-GRID!$H$34))</f>
        <v>84000</v>
      </c>
      <c r="O72" s="8" cm="1">
        <f t="array" ref="O72">IF($I$2="Открытый тариф",INDEX(GRID!$B$4:$U$15,MATCH(O$7,GRID!$A$4:$A$15,0),MATCH(1,($U$2=GRID!$B$1:$U$1)*(КАЛЕНДАРЬ!I34=GRID!$B$3:$U$3),0)),
INDEX(GRID!$B$4:$U$15,MATCH(O$7,GRID!$A$4:$A$15,0),MATCH(1,($U$2=GRID!$B$1:$U$1)*(КАЛЕНДАРЬ!I34=GRID!$B$3:$U$3),0))*(1-GRID!$H$34))</f>
        <v>114800</v>
      </c>
      <c r="P72" s="8" cm="1">
        <f t="array" ref="P72">IF($I$2="Открытый тариф",INDEX(GRID!$B$4:$U$15,MATCH(P$7,GRID!$A$4:$A$15,0),MATCH(1,($U$2=GRID!$B$1:$U$1)*(КАЛЕНДАРЬ!I34=GRID!$B$3:$U$3),0)),
INDEX(GRID!$B$4:$U$15,MATCH(P$7,GRID!$A$4:$A$15,0),MATCH(1,($U$2=GRID!$B$1:$U$1)*(КАЛЕНДАРЬ!I34=GRID!$B$3:$U$3),0))*(1-GRID!$H$34))</f>
        <v>158000</v>
      </c>
      <c r="Q72" s="8" cm="1">
        <f t="array" ref="Q72">IF($I$2="Открытый тариф",INDEX(GRID!$B$4:$U$15,MATCH(Q$7,GRID!$A$4:$A$15,0),MATCH(1,($U$2=GRID!$B$1:$U$1)*(КАЛЕНДАРЬ!I34=GRID!$B$3:$U$3),0)),
INDEX(GRID!$B$4:$U$15,MATCH(Q$7,GRID!$A$4:$A$15,0),MATCH(1,($U$2=GRID!$B$1:$U$1)*(КАЛЕНДАРЬ!I34=GRID!$B$3:$U$3),0))*(1-GRID!$H$34))</f>
        <v>185500</v>
      </c>
      <c r="R72" s="8" cm="1">
        <f t="array" ref="R72">IF($I$2="Открытый тариф",INDEX(GRID!$B$18:$U$29,MATCH(R$7,GRID!$A$18:$A$29,0),MATCH(1,($U$2=GRID!$B$1:$U$1)*(КАЛЕНДАРЬ!I34=GRID!$B$3:$U$3),0)),
INDEX(GRID!$B$18:$U$29,MATCH(R$7,GRID!$A$18:$A$29,0),MATCH(1,($U$2=GRID!$B$1:$U$1)*(КАЛЕНДАРЬ!I34=GRID!$B$3:$U$3),0))*(1-GRID!$H$34))</f>
        <v>211300</v>
      </c>
      <c r="S72" s="8" cm="1">
        <f t="array" ref="S72">IF($I$2="Открытый тариф",INDEX(GRID!$B$4:$U$15,MATCH(S$7,GRID!$A$4:$A$15,0),MATCH(1,($U$2=GRID!$B$1:$U$1)*(КАЛЕНДАРЬ!I34=GRID!$B$3:$U$3),0)),
INDEX(GRID!$B$4:$U$15,MATCH(S$7,GRID!$A$4:$A$15,0),MATCH(1,($U$2=GRID!$B$1:$U$1)*(КАЛЕНДАРЬ!I34=GRID!$B$3:$U$3),0))*(1-GRID!$H$34))</f>
        <v>533500</v>
      </c>
      <c r="T72" s="8" cm="1">
        <f t="array" ref="T72">IF($I$2="Открытый тариф",INDEX(GRID!$B$4:$U$15,MATCH(T$7,GRID!$A$4:$A$15,0),MATCH(1,($U$2=GRID!$B$1:$U$1)*(КАЛЕНДАРЬ!I34=GRID!$B$3:$U$3),0)),
INDEX(GRID!$B$4:$U$15,MATCH(T$7,GRID!$A$4:$A$15,0),MATCH(1,($U$2=GRID!$B$1:$U$1)*(КАЛЕНДАРЬ!I34=GRID!$B$3:$U$3),0))*(1-GRID!$H$34))</f>
        <v>651900</v>
      </c>
    </row>
    <row r="73" spans="1:20" hidden="1"/>
    <row r="74" spans="1:20" s="9" customFormat="1" ht="17.25" hidden="1" customHeight="1">
      <c r="A74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</row>
    <row r="75" spans="1:20" hidden="1">
      <c r="A75" s="172" t="s">
        <v>103</v>
      </c>
      <c r="B75" s="173"/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</row>
    <row r="76" spans="1:20" ht="56.25" hidden="1" customHeight="1">
      <c r="A76" s="174" t="s">
        <v>8</v>
      </c>
      <c r="B76" s="175"/>
      <c r="C76" s="178" t="s">
        <v>101</v>
      </c>
      <c r="D76" s="179"/>
      <c r="E76" s="164" t="s">
        <v>93</v>
      </c>
      <c r="F76" s="165"/>
      <c r="G76" s="166" t="s">
        <v>94</v>
      </c>
      <c r="H76" s="166"/>
      <c r="I76" s="167" t="s">
        <v>95</v>
      </c>
      <c r="J76" s="168"/>
      <c r="K76" s="169" t="s">
        <v>96</v>
      </c>
      <c r="L76" s="169"/>
      <c r="M76" s="170" t="s">
        <v>97</v>
      </c>
      <c r="N76" s="170"/>
      <c r="O76" s="21" t="s">
        <v>71</v>
      </c>
      <c r="P76" s="22" t="s">
        <v>72</v>
      </c>
      <c r="Q76" s="23" t="s">
        <v>73</v>
      </c>
      <c r="R76" s="24" t="s">
        <v>74</v>
      </c>
      <c r="S76" s="25" t="s">
        <v>75</v>
      </c>
      <c r="T76" s="26" t="s">
        <v>76</v>
      </c>
    </row>
    <row r="77" spans="1:20" hidden="1">
      <c r="A77" s="176"/>
      <c r="B77" s="177"/>
      <c r="C77" s="55" t="s">
        <v>9</v>
      </c>
      <c r="D77" s="55" t="s">
        <v>10</v>
      </c>
      <c r="E77" s="55" t="s">
        <v>9</v>
      </c>
      <c r="F77" s="55" t="s">
        <v>10</v>
      </c>
      <c r="G77" s="55" t="s">
        <v>9</v>
      </c>
      <c r="H77" s="55" t="s">
        <v>10</v>
      </c>
      <c r="I77" s="55" t="s">
        <v>9</v>
      </c>
      <c r="J77" s="55" t="s">
        <v>10</v>
      </c>
      <c r="K77" s="55" t="s">
        <v>9</v>
      </c>
      <c r="L77" s="55" t="s">
        <v>10</v>
      </c>
      <c r="M77" s="55" t="s">
        <v>9</v>
      </c>
      <c r="N77" s="55" t="s">
        <v>10</v>
      </c>
      <c r="O77" s="55" t="s">
        <v>99</v>
      </c>
      <c r="P77" s="55" t="s">
        <v>100</v>
      </c>
      <c r="Q77" s="55" t="s">
        <v>100</v>
      </c>
      <c r="R77" s="55" t="s">
        <v>118</v>
      </c>
      <c r="S77" s="55" t="s">
        <v>118</v>
      </c>
      <c r="T77" s="55" t="s">
        <v>118</v>
      </c>
    </row>
    <row r="78" spans="1:20" hidden="1">
      <c r="A78" s="148" t="s">
        <v>13</v>
      </c>
      <c r="B78" s="149">
        <v>1</v>
      </c>
      <c r="C78" s="8" cm="1">
        <f t="array" ref="C78">IF($I$2="Открытый тариф",INDEX(GRID!$B$4:$U$15,MATCH(C$7,GRID!$A$4:$A$15,0),MATCH(1,($U$2=GRID!$B$1:$U$1)*(КАЛЕНДАРЬ!L4=GRID!$B$3:$U$3),0)),
INDEX(GRID!$B$4:$U$15,MATCH(C$7,GRID!$A$4:$A$15,0),MATCH(1,($U$2=GRID!$B$1:$U$1)*(КАЛЕНДАРЬ!L4=GRID!$B$3:$U$3),0))*(1-GRID!$H$34))</f>
        <v>33200</v>
      </c>
      <c r="D78" s="8" cm="1">
        <f t="array" ref="D78">IF($I$2="Открытый тариф",INDEX(GRID!$B$18:$U$29,MATCH(C$7,GRID!$A$18:$A$29,0),MATCH(1,($U$2=GRID!$B$1:$U$1)*(КАЛЕНДАРЬ!L4=GRID!$B$3:$U$3),0)),
INDEX(GRID!$B$18:$U$29,MATCH(C$7,GRID!$A$18:$A$29,0),MATCH(1,($U$2=GRID!$B$1:$U$1)*(КАЛЕНДАРЬ!L4=GRID!$B$3:$U$3),0))*(1-GRID!$H$34))</f>
        <v>38200</v>
      </c>
      <c r="E78" s="8" cm="1">
        <f t="array" ref="E78">IF($I$2="Открытый тариф",INDEX(GRID!$B$4:$U$15,MATCH(E$7,GRID!$A$4:$A$15,0),MATCH(1,($U$2=GRID!$B$1:$U$1)*(КАЛЕНДАРЬ!L4=GRID!$B$3:$U$3),0)),
INDEX(GRID!$B$4:$U$15,MATCH(E$7,GRID!$A$4:$A$15,0),MATCH(1,($U$2=GRID!$B$1:$U$1)*(КАЛЕНДАРЬ!L4=GRID!$B$3:$U$3),0))*(1-GRID!$H$34))</f>
        <v>39900</v>
      </c>
      <c r="F78" s="8" cm="1">
        <f t="array" ref="F78">IF($I$2="Открытый тариф",INDEX(GRID!$B$18:$U$29,MATCH(E$7,GRID!$A$18:$A$29,0),MATCH(1,($U$2=GRID!$B$1:$U$1)*(КАЛЕНДАРЬ!L4=GRID!$B$3:$U$3),0)),
INDEX(GRID!$B$18:$U$29,MATCH(E$7,GRID!$A$18:$A$29,0),MATCH(1,($U$2=GRID!$B$1:$U$1)*(КАЛЕНДАРЬ!L4=GRID!$B$3:$U$3),0))*(1-GRID!$H$34))</f>
        <v>44900</v>
      </c>
      <c r="G78" s="8" cm="1">
        <f t="array" ref="G78">IF($I$2="Открытый тариф",INDEX(GRID!$B$4:$U$15,MATCH(G$7,GRID!$A$4:$A$15,0),MATCH(1,($U$2=GRID!$B$1:$U$1)*(КАЛЕНДАРЬ!L4=GRID!$B$3:$U$3),0)),
INDEX(GRID!$B$4:$U$15,MATCH(G$7,GRID!$A$4:$A$15,0),MATCH(1,($U$2=GRID!$B$1:$U$1)*(КАЛЕНДАРЬ!L4=GRID!$B$3:$U$3),0))*(1-GRID!$H$34))</f>
        <v>46200</v>
      </c>
      <c r="H78" s="8" cm="1">
        <f t="array" ref="H78">IF($I$2="Открытый тариф",INDEX(GRID!$B$18:$U$29,MATCH(G$7,GRID!$A$18:$A$29,0),MATCH(1,($U$2=GRID!$B$1:$U$1)*(КАЛЕНДАРЬ!L4=GRID!$B$3:$U$3),0)),
INDEX(GRID!$B$18:$U$29,MATCH(G$7,GRID!$A$18:$A$29,0),MATCH(1,($U$2=GRID!$B$1:$U$1)*(КАЛЕНДАРЬ!L4=GRID!$B$3:$U$3),0))*(1-GRID!$H$34))</f>
        <v>51200</v>
      </c>
      <c r="I78" s="8" cm="1">
        <f t="array" ref="I78">IF($I$2="Открытый тариф",INDEX(GRID!$B$4:$U$15,MATCH(I$7,GRID!$A$4:$A$15,0),MATCH(1,($U$2=GRID!$B$1:$U$1)*(КАЛЕНДАРЬ!L4=GRID!$B$3:$U$3),0)),
INDEX(GRID!$B$4:$U$15,MATCH(I$7,GRID!$A$4:$A$15,0),MATCH(1,($U$2=GRID!$B$1:$U$1)*(КАЛЕНДАРЬ!L4=GRID!$B$3:$U$3),0))*(1-GRID!$H$34))</f>
        <v>51700</v>
      </c>
      <c r="J78" s="8" cm="1">
        <f t="array" ref="J78">IF($I$2="Открытый тариф",INDEX(GRID!$B$18:$U$29,MATCH(I$7,GRID!$A$18:$A$29,0),MATCH(1,($U$2=GRID!$B$1:$U$1)*(КАЛЕНДАРЬ!L4=GRID!$B$3:$U$3),0)),
INDEX(GRID!$B$18:$U$29,MATCH(I$7,GRID!$A$18:$A$29,0),MATCH(1,($U$2=GRID!$B$1:$U$1)*(КАЛЕНДАРЬ!L4=GRID!$B$3:$U$3),0))*(1-GRID!$H$34))</f>
        <v>56700</v>
      </c>
      <c r="K78" s="8" cm="1">
        <f t="array" ref="K78">IF($I$2="Открытый тариф",INDEX(GRID!$B$4:$U$15,MATCH(K$7,GRID!$A$4:$A$15,0),MATCH(1,($U$2=GRID!$B$1:$U$1)*(КАЛЕНДАРЬ!L4=GRID!$B$3:$U$3),0)),
INDEX(GRID!$B$4:$U$15,MATCH(K$7,GRID!$A$4:$A$15,0),MATCH(1,($U$2=GRID!$B$1:$U$1)*(КАЛЕНДАРЬ!L4=GRID!$B$3:$U$3),0))*(1-GRID!$H$34))</f>
        <v>57800</v>
      </c>
      <c r="L78" s="8" cm="1">
        <f t="array" ref="L78">IF($I$2="Открытый тариф",INDEX(GRID!$B$18:$U$29,MATCH(K$7,GRID!$A$18:$A$29,0),MATCH(1,($U$2=GRID!$B$1:$U$1)*(КАЛЕНДАРЬ!L4=GRID!$B$3:$U$3),0)),
INDEX(GRID!$B$18:$U$29,MATCH(K$7,GRID!$A$18:$A$29,0),MATCH(1,($U$2=GRID!$B$1:$U$1)*(КАЛЕНДАРЬ!L4=GRID!$B$3:$U$3),0))*(1-GRID!$H$34))</f>
        <v>62800</v>
      </c>
      <c r="M78" s="8" cm="1">
        <f t="array" ref="M78">IF($I$2="Открытый тариф",INDEX(GRID!$B$4:$U$15,MATCH(M$7,GRID!$A$4:$A$15,0),MATCH(1,($U$2=GRID!$B$1:$U$1)*(КАЛЕНДАРЬ!L4=GRID!$B$3:$U$3),0)),
INDEX(GRID!$B$4:$U$15,MATCH(M$7,GRID!$A$4:$A$15,0),MATCH(1,($U$2=GRID!$B$1:$U$1)*(КАЛЕНДАРЬ!L4=GRID!$B$3:$U$3),0))*(1-GRID!$H$34))</f>
        <v>79000</v>
      </c>
      <c r="N78" s="8" cm="1">
        <f t="array" ref="N78">IF($I$2="Открытый тариф",INDEX(GRID!$B$18:$U$29,MATCH(M$7,GRID!$A$18:$A$29,0),MATCH(1,($U$2=GRID!$B$1:$U$1)*(КАЛЕНДАРЬ!L4=GRID!$B$3:$U$3),0)),
INDEX(GRID!$B$18:$U$29,MATCH(M$7,GRID!$A$18:$A$29,0),MATCH(1,($U$2=GRID!$B$1:$U$1)*(КАЛЕНДАРЬ!L4=GRID!$B$3:$U$3),0))*(1-GRID!$H$34))</f>
        <v>84000</v>
      </c>
      <c r="O78" s="8" cm="1">
        <f t="array" ref="O78">IF($I$2="Открытый тариф",INDEX(GRID!$B$4:$U$15,MATCH(O$7,GRID!$A$4:$A$15,0),MATCH(1,($U$2=GRID!$B$1:$U$1)*(КАЛЕНДАРЬ!L4=GRID!$B$3:$U$3),0)),
INDEX(GRID!$B$4:$U$15,MATCH(O$7,GRID!$A$4:$A$15,0),MATCH(1,($U$2=GRID!$B$1:$U$1)*(КАЛЕНДАРЬ!L4=GRID!$B$3:$U$3),0))*(1-GRID!$H$34))</f>
        <v>114800</v>
      </c>
      <c r="P78" s="8" cm="1">
        <f t="array" ref="P78">IF($I$2="Открытый тариф",INDEX(GRID!$B$4:$U$15,MATCH(P$7,GRID!$A$4:$A$15,0),MATCH(1,($U$2=GRID!$B$1:$U$1)*(КАЛЕНДАРЬ!L4=GRID!$B$3:$U$3),0)),
INDEX(GRID!$B$4:$U$15,MATCH(P$7,GRID!$A$4:$A$15,0),MATCH(1,($U$2=GRID!$B$1:$U$1)*(КАЛЕНДАРЬ!L4=GRID!$B$3:$U$3),0))*(1-GRID!$H$34))</f>
        <v>158000</v>
      </c>
      <c r="Q78" s="8" cm="1">
        <f t="array" ref="Q78">IF($I$2="Открытый тариф",INDEX(GRID!$B$4:$U$15,MATCH(Q$7,GRID!$A$4:$A$15,0),MATCH(1,($U$2=GRID!$B$1:$U$1)*(КАЛЕНДАРЬ!L4=GRID!$B$3:$U$3),0)),
INDEX(GRID!$B$4:$U$15,MATCH(Q$7,GRID!$A$4:$A$15,0),MATCH(1,($U$2=GRID!$B$1:$U$1)*(КАЛЕНДАРЬ!L4=GRID!$B$3:$U$3),0))*(1-GRID!$H$34))</f>
        <v>185500</v>
      </c>
      <c r="R78" s="8" cm="1">
        <f t="array" ref="R78">IF($I$2="Открытый тариф",INDEX(GRID!$B$18:$U$29,MATCH(R$7,GRID!$A$18:$A$29,0),MATCH(1,($U$2=GRID!$B$1:$U$1)*(КАЛЕНДАРЬ!L4=GRID!$B$3:$U$3),0)),
INDEX(GRID!$B$18:$U$29,MATCH(R$7,GRID!$A$18:$A$29,0),MATCH(1,($U$2=GRID!$B$1:$U$1)*(КАЛЕНДАРЬ!L4=GRID!$B$3:$U$3),0))*(1-GRID!$H$34))</f>
        <v>211300</v>
      </c>
      <c r="S78" s="8">
        <f t="array" ref="S78">IF($I$2="Открытый тариф",INDEX(GRID!$B$4:$U$15,MATCH(S$7,GRID!$A$4:$A$15,0),MATCH(1,($U$2=GRID!$B$1:$U$1)*(КАЛЕНДАРЬ!L4=GRID!$B$3:$U$3),0)),
INDEX(GRID!$B$4:$U$15,MATCH(S$7,GRID!$A$4:$A$15,0),MATCH(1,($U$2=GRID!$B$1:$U$1)*(КАЛЕНДАРЬ!L4=GRID!$B$3:$U$3),0))*(1-GRID!$L$41))</f>
        <v>533500</v>
      </c>
      <c r="T78" s="8">
        <f t="array" ref="T78">IF($I$2="Открытый тариф",INDEX(GRID!$B$4:$U$15,MATCH(T$7,GRID!$A$4:$A$15,0),MATCH(1,($U$2=GRID!$B$1:$U$1)*(КАЛЕНДАРЬ!L4=GRID!$B$3:$U$3),0)),
INDEX(GRID!$B$4:$U$15,MATCH(T$7,GRID!$A$4:$A$15,0),MATCH(1,($U$2=GRID!$B$1:$U$1)*(КАЛЕНДАРЬ!L4=GRID!$B$3:$U$3),0))*(1-GRID!$L$41))</f>
        <v>651900</v>
      </c>
    </row>
    <row r="79" spans="1:20" hidden="1">
      <c r="A79" s="148" t="s">
        <v>14</v>
      </c>
      <c r="B79" s="149">
        <v>2</v>
      </c>
      <c r="C79" s="8" cm="1">
        <f t="array" ref="C79">IF($I$2="Открытый тариф",INDEX(GRID!$B$4:$U$15,MATCH(C$7,GRID!$A$4:$A$15,0),MATCH(1,($U$2=GRID!$B$1:$U$1)*(КАЛЕНДАРЬ!L5=GRID!$B$3:$U$3),0)),
INDEX(GRID!$B$4:$U$15,MATCH(C$7,GRID!$A$4:$A$15,0),MATCH(1,($U$2=GRID!$B$1:$U$1)*(КАЛЕНДАРЬ!L5=GRID!$B$3:$U$3),0))*(1-GRID!$H$34))</f>
        <v>33200</v>
      </c>
      <c r="D79" s="8" cm="1">
        <f t="array" ref="D79">IF($I$2="Открытый тариф",INDEX(GRID!$B$18:$U$29,MATCH(C$7,GRID!$A$18:$A$29,0),MATCH(1,($U$2=GRID!$B$1:$U$1)*(КАЛЕНДАРЬ!L5=GRID!$B$3:$U$3),0)),
INDEX(GRID!$B$18:$U$29,MATCH(C$7,GRID!$A$18:$A$29,0),MATCH(1,($U$2=GRID!$B$1:$U$1)*(КАЛЕНДАРЬ!L5=GRID!$B$3:$U$3),0))*(1-GRID!$H$34))</f>
        <v>38200</v>
      </c>
      <c r="E79" s="8" cm="1">
        <f t="array" ref="E79">IF($I$2="Открытый тариф",INDEX(GRID!$B$4:$U$15,MATCH(E$7,GRID!$A$4:$A$15,0),MATCH(1,($U$2=GRID!$B$1:$U$1)*(КАЛЕНДАРЬ!L5=GRID!$B$3:$U$3),0)),
INDEX(GRID!$B$4:$U$15,MATCH(E$7,GRID!$A$4:$A$15,0),MATCH(1,($U$2=GRID!$B$1:$U$1)*(КАЛЕНДАРЬ!L5=GRID!$B$3:$U$3),0))*(1-GRID!$H$34))</f>
        <v>39900</v>
      </c>
      <c r="F79" s="8" cm="1">
        <f t="array" ref="F79">IF($I$2="Открытый тариф",INDEX(GRID!$B$18:$U$29,MATCH(E$7,GRID!$A$18:$A$29,0),MATCH(1,($U$2=GRID!$B$1:$U$1)*(КАЛЕНДАРЬ!L5=GRID!$B$3:$U$3),0)),
INDEX(GRID!$B$18:$U$29,MATCH(E$7,GRID!$A$18:$A$29,0),MATCH(1,($U$2=GRID!$B$1:$U$1)*(КАЛЕНДАРЬ!L5=GRID!$B$3:$U$3),0))*(1-GRID!$H$34))</f>
        <v>44900</v>
      </c>
      <c r="G79" s="8" cm="1">
        <f t="array" ref="G79">IF($I$2="Открытый тариф",INDEX(GRID!$B$4:$U$15,MATCH(G$7,GRID!$A$4:$A$15,0),MATCH(1,($U$2=GRID!$B$1:$U$1)*(КАЛЕНДАРЬ!L5=GRID!$B$3:$U$3),0)),
INDEX(GRID!$B$4:$U$15,MATCH(G$7,GRID!$A$4:$A$15,0),MATCH(1,($U$2=GRID!$B$1:$U$1)*(КАЛЕНДАРЬ!L5=GRID!$B$3:$U$3),0))*(1-GRID!$H$34))</f>
        <v>46200</v>
      </c>
      <c r="H79" s="8" cm="1">
        <f t="array" ref="H79">IF($I$2="Открытый тариф",INDEX(GRID!$B$18:$U$29,MATCH(G$7,GRID!$A$18:$A$29,0),MATCH(1,($U$2=GRID!$B$1:$U$1)*(КАЛЕНДАРЬ!L5=GRID!$B$3:$U$3),0)),
INDEX(GRID!$B$18:$U$29,MATCH(G$7,GRID!$A$18:$A$29,0),MATCH(1,($U$2=GRID!$B$1:$U$1)*(КАЛЕНДАРЬ!L5=GRID!$B$3:$U$3),0))*(1-GRID!$H$34))</f>
        <v>51200</v>
      </c>
      <c r="I79" s="8" cm="1">
        <f t="array" ref="I79">IF($I$2="Открытый тариф",INDEX(GRID!$B$4:$U$15,MATCH(I$7,GRID!$A$4:$A$15,0),MATCH(1,($U$2=GRID!$B$1:$U$1)*(КАЛЕНДАРЬ!L5=GRID!$B$3:$U$3),0)),
INDEX(GRID!$B$4:$U$15,MATCH(I$7,GRID!$A$4:$A$15,0),MATCH(1,($U$2=GRID!$B$1:$U$1)*(КАЛЕНДАРЬ!L5=GRID!$B$3:$U$3),0))*(1-GRID!$H$34))</f>
        <v>51700</v>
      </c>
      <c r="J79" s="8" cm="1">
        <f t="array" ref="J79">IF($I$2="Открытый тариф",INDEX(GRID!$B$18:$U$29,MATCH(I$7,GRID!$A$18:$A$29,0),MATCH(1,($U$2=GRID!$B$1:$U$1)*(КАЛЕНДАРЬ!L5=GRID!$B$3:$U$3),0)),
INDEX(GRID!$B$18:$U$29,MATCH(I$7,GRID!$A$18:$A$29,0),MATCH(1,($U$2=GRID!$B$1:$U$1)*(КАЛЕНДАРЬ!L5=GRID!$B$3:$U$3),0))*(1-GRID!$H$34))</f>
        <v>56700</v>
      </c>
      <c r="K79" s="8" cm="1">
        <f t="array" ref="K79">IF($I$2="Открытый тариф",INDEX(GRID!$B$4:$U$15,MATCH(K$7,GRID!$A$4:$A$15,0),MATCH(1,($U$2=GRID!$B$1:$U$1)*(КАЛЕНДАРЬ!L5=GRID!$B$3:$U$3),0)),
INDEX(GRID!$B$4:$U$15,MATCH(K$7,GRID!$A$4:$A$15,0),MATCH(1,($U$2=GRID!$B$1:$U$1)*(КАЛЕНДАРЬ!L5=GRID!$B$3:$U$3),0))*(1-GRID!$H$34))</f>
        <v>57800</v>
      </c>
      <c r="L79" s="8" cm="1">
        <f t="array" ref="L79">IF($I$2="Открытый тариф",INDEX(GRID!$B$18:$U$29,MATCH(K$7,GRID!$A$18:$A$29,0),MATCH(1,($U$2=GRID!$B$1:$U$1)*(КАЛЕНДАРЬ!L5=GRID!$B$3:$U$3),0)),
INDEX(GRID!$B$18:$U$29,MATCH(K$7,GRID!$A$18:$A$29,0),MATCH(1,($U$2=GRID!$B$1:$U$1)*(КАЛЕНДАРЬ!L5=GRID!$B$3:$U$3),0))*(1-GRID!$H$34))</f>
        <v>62800</v>
      </c>
      <c r="M79" s="8" cm="1">
        <f t="array" ref="M79">IF($I$2="Открытый тариф",INDEX(GRID!$B$4:$U$15,MATCH(M$7,GRID!$A$4:$A$15,0),MATCH(1,($U$2=GRID!$B$1:$U$1)*(КАЛЕНДАРЬ!L5=GRID!$B$3:$U$3),0)),
INDEX(GRID!$B$4:$U$15,MATCH(M$7,GRID!$A$4:$A$15,0),MATCH(1,($U$2=GRID!$B$1:$U$1)*(КАЛЕНДАРЬ!L5=GRID!$B$3:$U$3),0))*(1-GRID!$H$34))</f>
        <v>79000</v>
      </c>
      <c r="N79" s="8" cm="1">
        <f t="array" ref="N79">IF($I$2="Открытый тариф",INDEX(GRID!$B$18:$U$29,MATCH(M$7,GRID!$A$18:$A$29,0),MATCH(1,($U$2=GRID!$B$1:$U$1)*(КАЛЕНДАРЬ!L5=GRID!$B$3:$U$3),0)),
INDEX(GRID!$B$18:$U$29,MATCH(M$7,GRID!$A$18:$A$29,0),MATCH(1,($U$2=GRID!$B$1:$U$1)*(КАЛЕНДАРЬ!L5=GRID!$B$3:$U$3),0))*(1-GRID!$H$34))</f>
        <v>84000</v>
      </c>
      <c r="O79" s="8" cm="1">
        <f t="array" ref="O79">IF($I$2="Открытый тариф",INDEX(GRID!$B$4:$U$15,MATCH(O$7,GRID!$A$4:$A$15,0),MATCH(1,($U$2=GRID!$B$1:$U$1)*(КАЛЕНДАРЬ!L5=GRID!$B$3:$U$3),0)),
INDEX(GRID!$B$4:$U$15,MATCH(O$7,GRID!$A$4:$A$15,0),MATCH(1,($U$2=GRID!$B$1:$U$1)*(КАЛЕНДАРЬ!L5=GRID!$B$3:$U$3),0))*(1-GRID!$H$34))</f>
        <v>114800</v>
      </c>
      <c r="P79" s="8" cm="1">
        <f t="array" ref="P79">IF($I$2="Открытый тариф",INDEX(GRID!$B$4:$U$15,MATCH(P$7,GRID!$A$4:$A$15,0),MATCH(1,($U$2=GRID!$B$1:$U$1)*(КАЛЕНДАРЬ!L5=GRID!$B$3:$U$3),0)),
INDEX(GRID!$B$4:$U$15,MATCH(P$7,GRID!$A$4:$A$15,0),MATCH(1,($U$2=GRID!$B$1:$U$1)*(КАЛЕНДАРЬ!L5=GRID!$B$3:$U$3),0))*(1-GRID!$H$34))</f>
        <v>158000</v>
      </c>
      <c r="Q79" s="8" cm="1">
        <f t="array" ref="Q79">IF($I$2="Открытый тариф",INDEX(GRID!$B$4:$U$15,MATCH(Q$7,GRID!$A$4:$A$15,0),MATCH(1,($U$2=GRID!$B$1:$U$1)*(КАЛЕНДАРЬ!L5=GRID!$B$3:$U$3),0)),
INDEX(GRID!$B$4:$U$15,MATCH(Q$7,GRID!$A$4:$A$15,0),MATCH(1,($U$2=GRID!$B$1:$U$1)*(КАЛЕНДАРЬ!L5=GRID!$B$3:$U$3),0))*(1-GRID!$H$34))</f>
        <v>185500</v>
      </c>
      <c r="R79" s="8" cm="1">
        <f t="array" ref="R79">IF($I$2="Открытый тариф",INDEX(GRID!$B$18:$U$29,MATCH(R$7,GRID!$A$18:$A$29,0),MATCH(1,($U$2=GRID!$B$1:$U$1)*(КАЛЕНДАРЬ!L5=GRID!$B$3:$U$3),0)),
INDEX(GRID!$B$18:$U$29,MATCH(R$7,GRID!$A$18:$A$29,0),MATCH(1,($U$2=GRID!$B$1:$U$1)*(КАЛЕНДАРЬ!L5=GRID!$B$3:$U$3),0))*(1-GRID!$H$34))</f>
        <v>211300</v>
      </c>
      <c r="S79" s="8">
        <f t="array" ref="S79">IF($I$2="Открытый тариф",INDEX(GRID!$B$4:$U$15,MATCH(S$7,GRID!$A$4:$A$15,0),MATCH(1,($U$2=GRID!$B$1:$U$1)*(КАЛЕНДАРЬ!L5=GRID!$B$3:$U$3),0)),
INDEX(GRID!$B$4:$U$15,MATCH(S$7,GRID!$A$4:$A$15,0),MATCH(1,($U$2=GRID!$B$1:$U$1)*(КАЛЕНДАРЬ!L5=GRID!$B$3:$U$3),0))*(1-GRID!$L$41))</f>
        <v>533500</v>
      </c>
      <c r="T79" s="8">
        <f t="array" ref="T79">IF($I$2="Открытый тариф",INDEX(GRID!$B$4:$U$15,MATCH(T$7,GRID!$A$4:$A$15,0),MATCH(1,($U$2=GRID!$B$1:$U$1)*(КАЛЕНДАРЬ!L5=GRID!$B$3:$U$3),0)),
INDEX(GRID!$B$4:$U$15,MATCH(T$7,GRID!$A$4:$A$15,0),MATCH(1,($U$2=GRID!$B$1:$U$1)*(КАЛЕНДАРЬ!L5=GRID!$B$3:$U$3),0))*(1-GRID!$L$41))</f>
        <v>651900</v>
      </c>
    </row>
    <row r="80" spans="1:20" hidden="1">
      <c r="A80" s="148" t="s">
        <v>15</v>
      </c>
      <c r="B80" s="149">
        <v>3</v>
      </c>
      <c r="C80" s="8" cm="1">
        <f t="array" ref="C80">IF($I$2="Открытый тариф",INDEX(GRID!$B$4:$U$15,MATCH(C$7,GRID!$A$4:$A$15,0),MATCH(1,($U$2=GRID!$B$1:$U$1)*(КАЛЕНДАРЬ!L6=GRID!$B$3:$U$3),0)),
INDEX(GRID!$B$4:$U$15,MATCH(C$7,GRID!$A$4:$A$15,0),MATCH(1,($U$2=GRID!$B$1:$U$1)*(КАЛЕНДАРЬ!L6=GRID!$B$3:$U$3),0))*(1-GRID!$H$34))</f>
        <v>33200</v>
      </c>
      <c r="D80" s="8" cm="1">
        <f t="array" ref="D80">IF($I$2="Открытый тариф",INDEX(GRID!$B$18:$U$29,MATCH(C$7,GRID!$A$18:$A$29,0),MATCH(1,($U$2=GRID!$B$1:$U$1)*(КАЛЕНДАРЬ!L6=GRID!$B$3:$U$3),0)),
INDEX(GRID!$B$18:$U$29,MATCH(C$7,GRID!$A$18:$A$29,0),MATCH(1,($U$2=GRID!$B$1:$U$1)*(КАЛЕНДАРЬ!L6=GRID!$B$3:$U$3),0))*(1-GRID!$H$34))</f>
        <v>38200</v>
      </c>
      <c r="E80" s="8" cm="1">
        <f t="array" ref="E80">IF($I$2="Открытый тариф",INDEX(GRID!$B$4:$U$15,MATCH(E$7,GRID!$A$4:$A$15,0),MATCH(1,($U$2=GRID!$B$1:$U$1)*(КАЛЕНДАРЬ!L6=GRID!$B$3:$U$3),0)),
INDEX(GRID!$B$4:$U$15,MATCH(E$7,GRID!$A$4:$A$15,0),MATCH(1,($U$2=GRID!$B$1:$U$1)*(КАЛЕНДАРЬ!L6=GRID!$B$3:$U$3),0))*(1-GRID!$H$34))</f>
        <v>39900</v>
      </c>
      <c r="F80" s="8" cm="1">
        <f t="array" ref="F80">IF($I$2="Открытый тариф",INDEX(GRID!$B$18:$U$29,MATCH(E$7,GRID!$A$18:$A$29,0),MATCH(1,($U$2=GRID!$B$1:$U$1)*(КАЛЕНДАРЬ!L6=GRID!$B$3:$U$3),0)),
INDEX(GRID!$B$18:$U$29,MATCH(E$7,GRID!$A$18:$A$29,0),MATCH(1,($U$2=GRID!$B$1:$U$1)*(КАЛЕНДАРЬ!L6=GRID!$B$3:$U$3),0))*(1-GRID!$H$34))</f>
        <v>44900</v>
      </c>
      <c r="G80" s="8" cm="1">
        <f t="array" ref="G80">IF($I$2="Открытый тариф",INDEX(GRID!$B$4:$U$15,MATCH(G$7,GRID!$A$4:$A$15,0),MATCH(1,($U$2=GRID!$B$1:$U$1)*(КАЛЕНДАРЬ!L6=GRID!$B$3:$U$3),0)),
INDEX(GRID!$B$4:$U$15,MATCH(G$7,GRID!$A$4:$A$15,0),MATCH(1,($U$2=GRID!$B$1:$U$1)*(КАЛЕНДАРЬ!L6=GRID!$B$3:$U$3),0))*(1-GRID!$H$34))</f>
        <v>46200</v>
      </c>
      <c r="H80" s="8" cm="1">
        <f t="array" ref="H80">IF($I$2="Открытый тариф",INDEX(GRID!$B$18:$U$29,MATCH(G$7,GRID!$A$18:$A$29,0),MATCH(1,($U$2=GRID!$B$1:$U$1)*(КАЛЕНДАРЬ!L6=GRID!$B$3:$U$3),0)),
INDEX(GRID!$B$18:$U$29,MATCH(G$7,GRID!$A$18:$A$29,0),MATCH(1,($U$2=GRID!$B$1:$U$1)*(КАЛЕНДАРЬ!L6=GRID!$B$3:$U$3),0))*(1-GRID!$H$34))</f>
        <v>51200</v>
      </c>
      <c r="I80" s="8" cm="1">
        <f t="array" ref="I80">IF($I$2="Открытый тариф",INDEX(GRID!$B$4:$U$15,MATCH(I$7,GRID!$A$4:$A$15,0),MATCH(1,($U$2=GRID!$B$1:$U$1)*(КАЛЕНДАРЬ!L6=GRID!$B$3:$U$3),0)),
INDEX(GRID!$B$4:$U$15,MATCH(I$7,GRID!$A$4:$A$15,0),MATCH(1,($U$2=GRID!$B$1:$U$1)*(КАЛЕНДАРЬ!L6=GRID!$B$3:$U$3),0))*(1-GRID!$H$34))</f>
        <v>51700</v>
      </c>
      <c r="J80" s="8" cm="1">
        <f t="array" ref="J80">IF($I$2="Открытый тариф",INDEX(GRID!$B$18:$U$29,MATCH(I$7,GRID!$A$18:$A$29,0),MATCH(1,($U$2=GRID!$B$1:$U$1)*(КАЛЕНДАРЬ!L6=GRID!$B$3:$U$3),0)),
INDEX(GRID!$B$18:$U$29,MATCH(I$7,GRID!$A$18:$A$29,0),MATCH(1,($U$2=GRID!$B$1:$U$1)*(КАЛЕНДАРЬ!L6=GRID!$B$3:$U$3),0))*(1-GRID!$H$34))</f>
        <v>56700</v>
      </c>
      <c r="K80" s="8" cm="1">
        <f t="array" ref="K80">IF($I$2="Открытый тариф",INDEX(GRID!$B$4:$U$15,MATCH(K$7,GRID!$A$4:$A$15,0),MATCH(1,($U$2=GRID!$B$1:$U$1)*(КАЛЕНДАРЬ!L6=GRID!$B$3:$U$3),0)),
INDEX(GRID!$B$4:$U$15,MATCH(K$7,GRID!$A$4:$A$15,0),MATCH(1,($U$2=GRID!$B$1:$U$1)*(КАЛЕНДАРЬ!L6=GRID!$B$3:$U$3),0))*(1-GRID!$H$34))</f>
        <v>57800</v>
      </c>
      <c r="L80" s="8" cm="1">
        <f t="array" ref="L80">IF($I$2="Открытый тариф",INDEX(GRID!$B$18:$U$29,MATCH(K$7,GRID!$A$18:$A$29,0),MATCH(1,($U$2=GRID!$B$1:$U$1)*(КАЛЕНДАРЬ!L6=GRID!$B$3:$U$3),0)),
INDEX(GRID!$B$18:$U$29,MATCH(K$7,GRID!$A$18:$A$29,0),MATCH(1,($U$2=GRID!$B$1:$U$1)*(КАЛЕНДАРЬ!L6=GRID!$B$3:$U$3),0))*(1-GRID!$H$34))</f>
        <v>62800</v>
      </c>
      <c r="M80" s="8" cm="1">
        <f t="array" ref="M80">IF($I$2="Открытый тариф",INDEX(GRID!$B$4:$U$15,MATCH(M$7,GRID!$A$4:$A$15,0),MATCH(1,($U$2=GRID!$B$1:$U$1)*(КАЛЕНДАРЬ!L6=GRID!$B$3:$U$3),0)),
INDEX(GRID!$B$4:$U$15,MATCH(M$7,GRID!$A$4:$A$15,0),MATCH(1,($U$2=GRID!$B$1:$U$1)*(КАЛЕНДАРЬ!L6=GRID!$B$3:$U$3),0))*(1-GRID!$H$34))</f>
        <v>79000</v>
      </c>
      <c r="N80" s="8" cm="1">
        <f t="array" ref="N80">IF($I$2="Открытый тариф",INDEX(GRID!$B$18:$U$29,MATCH(M$7,GRID!$A$18:$A$29,0),MATCH(1,($U$2=GRID!$B$1:$U$1)*(КАЛЕНДАРЬ!L6=GRID!$B$3:$U$3),0)),
INDEX(GRID!$B$18:$U$29,MATCH(M$7,GRID!$A$18:$A$29,0),MATCH(1,($U$2=GRID!$B$1:$U$1)*(КАЛЕНДАРЬ!L6=GRID!$B$3:$U$3),0))*(1-GRID!$H$34))</f>
        <v>84000</v>
      </c>
      <c r="O80" s="8" cm="1">
        <f t="array" ref="O80">IF($I$2="Открытый тариф",INDEX(GRID!$B$4:$U$15,MATCH(O$7,GRID!$A$4:$A$15,0),MATCH(1,($U$2=GRID!$B$1:$U$1)*(КАЛЕНДАРЬ!L6=GRID!$B$3:$U$3),0)),
INDEX(GRID!$B$4:$U$15,MATCH(O$7,GRID!$A$4:$A$15,0),MATCH(1,($U$2=GRID!$B$1:$U$1)*(КАЛЕНДАРЬ!L6=GRID!$B$3:$U$3),0))*(1-GRID!$H$34))</f>
        <v>114800</v>
      </c>
      <c r="P80" s="8" cm="1">
        <f t="array" ref="P80">IF($I$2="Открытый тариф",INDEX(GRID!$B$4:$U$15,MATCH(P$7,GRID!$A$4:$A$15,0),MATCH(1,($U$2=GRID!$B$1:$U$1)*(КАЛЕНДАРЬ!L6=GRID!$B$3:$U$3),0)),
INDEX(GRID!$B$4:$U$15,MATCH(P$7,GRID!$A$4:$A$15,0),MATCH(1,($U$2=GRID!$B$1:$U$1)*(КАЛЕНДАРЬ!L6=GRID!$B$3:$U$3),0))*(1-GRID!$H$34))</f>
        <v>158000</v>
      </c>
      <c r="Q80" s="8" cm="1">
        <f t="array" ref="Q80">IF($I$2="Открытый тариф",INDEX(GRID!$B$4:$U$15,MATCH(Q$7,GRID!$A$4:$A$15,0),MATCH(1,($U$2=GRID!$B$1:$U$1)*(КАЛЕНДАРЬ!L6=GRID!$B$3:$U$3),0)),
INDEX(GRID!$B$4:$U$15,MATCH(Q$7,GRID!$A$4:$A$15,0),MATCH(1,($U$2=GRID!$B$1:$U$1)*(КАЛЕНДАРЬ!L6=GRID!$B$3:$U$3),0))*(1-GRID!$H$34))</f>
        <v>185500</v>
      </c>
      <c r="R80" s="8" cm="1">
        <f t="array" ref="R80">IF($I$2="Открытый тариф",INDEX(GRID!$B$18:$U$29,MATCH(R$7,GRID!$A$18:$A$29,0),MATCH(1,($U$2=GRID!$B$1:$U$1)*(КАЛЕНДАРЬ!L6=GRID!$B$3:$U$3),0)),
INDEX(GRID!$B$18:$U$29,MATCH(R$7,GRID!$A$18:$A$29,0),MATCH(1,($U$2=GRID!$B$1:$U$1)*(КАЛЕНДАРЬ!L6=GRID!$B$3:$U$3),0))*(1-GRID!$H$34))</f>
        <v>211300</v>
      </c>
      <c r="S80" s="8">
        <f t="array" ref="S80">IF($I$2="Открытый тариф",INDEX(GRID!$B$4:$U$15,MATCH(S$7,GRID!$A$4:$A$15,0),MATCH(1,($U$2=GRID!$B$1:$U$1)*(КАЛЕНДАРЬ!L6=GRID!$B$3:$U$3),0)),
INDEX(GRID!$B$4:$U$15,MATCH(S$7,GRID!$A$4:$A$15,0),MATCH(1,($U$2=GRID!$B$1:$U$1)*(КАЛЕНДАРЬ!L6=GRID!$B$3:$U$3),0))*(1-GRID!$L$41))</f>
        <v>533500</v>
      </c>
      <c r="T80" s="8">
        <f t="array" ref="T80">IF($I$2="Открытый тариф",INDEX(GRID!$B$4:$U$15,MATCH(T$7,GRID!$A$4:$A$15,0),MATCH(1,($U$2=GRID!$B$1:$U$1)*(КАЛЕНДАРЬ!L6=GRID!$B$3:$U$3),0)),
INDEX(GRID!$B$4:$U$15,MATCH(T$7,GRID!$A$4:$A$15,0),MATCH(1,($U$2=GRID!$B$1:$U$1)*(КАЛЕНДАРЬ!L6=GRID!$B$3:$U$3),0))*(1-GRID!$L$41))</f>
        <v>651900</v>
      </c>
    </row>
    <row r="81" spans="1:21" hidden="1">
      <c r="A81" s="148" t="s">
        <v>16</v>
      </c>
      <c r="B81" s="149">
        <v>4</v>
      </c>
      <c r="C81" s="8" cm="1">
        <f t="array" ref="C81">IF($I$2="Открытый тариф",INDEX(GRID!$B$4:$U$15,MATCH(C$7,GRID!$A$4:$A$15,0),MATCH(1,($U$2=GRID!$B$1:$U$1)*(КАЛЕНДАРЬ!L7=GRID!$B$3:$U$3),0)),
INDEX(GRID!$B$4:$U$15,MATCH(C$7,GRID!$A$4:$A$15,0),MATCH(1,($U$2=GRID!$B$1:$U$1)*(КАЛЕНДАРЬ!L7=GRID!$B$3:$U$3),0))*(1-GRID!$H$34))</f>
        <v>33200</v>
      </c>
      <c r="D81" s="8" cm="1">
        <f t="array" ref="D81">IF($I$2="Открытый тариф",INDEX(GRID!$B$18:$U$29,MATCH(C$7,GRID!$A$18:$A$29,0),MATCH(1,($U$2=GRID!$B$1:$U$1)*(КАЛЕНДАРЬ!L7=GRID!$B$3:$U$3),0)),
INDEX(GRID!$B$18:$U$29,MATCH(C$7,GRID!$A$18:$A$29,0),MATCH(1,($U$2=GRID!$B$1:$U$1)*(КАЛЕНДАРЬ!L7=GRID!$B$3:$U$3),0))*(1-GRID!$H$34))</f>
        <v>38200</v>
      </c>
      <c r="E81" s="8" cm="1">
        <f t="array" ref="E81">IF($I$2="Открытый тариф",INDEX(GRID!$B$4:$U$15,MATCH(E$7,GRID!$A$4:$A$15,0),MATCH(1,($U$2=GRID!$B$1:$U$1)*(КАЛЕНДАРЬ!L7=GRID!$B$3:$U$3),0)),
INDEX(GRID!$B$4:$U$15,MATCH(E$7,GRID!$A$4:$A$15,0),MATCH(1,($U$2=GRID!$B$1:$U$1)*(КАЛЕНДАРЬ!L7=GRID!$B$3:$U$3),0))*(1-GRID!$H$34))</f>
        <v>39900</v>
      </c>
      <c r="F81" s="8" cm="1">
        <f t="array" ref="F81">IF($I$2="Открытый тариф",INDEX(GRID!$B$18:$U$29,MATCH(E$7,GRID!$A$18:$A$29,0),MATCH(1,($U$2=GRID!$B$1:$U$1)*(КАЛЕНДАРЬ!L7=GRID!$B$3:$U$3),0)),
INDEX(GRID!$B$18:$U$29,MATCH(E$7,GRID!$A$18:$A$29,0),MATCH(1,($U$2=GRID!$B$1:$U$1)*(КАЛЕНДАРЬ!L7=GRID!$B$3:$U$3),0))*(1-GRID!$H$34))</f>
        <v>44900</v>
      </c>
      <c r="G81" s="8" cm="1">
        <f t="array" ref="G81">IF($I$2="Открытый тариф",INDEX(GRID!$B$4:$U$15,MATCH(G$7,GRID!$A$4:$A$15,0),MATCH(1,($U$2=GRID!$B$1:$U$1)*(КАЛЕНДАРЬ!L7=GRID!$B$3:$U$3),0)),
INDEX(GRID!$B$4:$U$15,MATCH(G$7,GRID!$A$4:$A$15,0),MATCH(1,($U$2=GRID!$B$1:$U$1)*(КАЛЕНДАРЬ!L7=GRID!$B$3:$U$3),0))*(1-GRID!$H$34))</f>
        <v>46200</v>
      </c>
      <c r="H81" s="8" cm="1">
        <f t="array" ref="H81">IF($I$2="Открытый тариф",INDEX(GRID!$B$18:$U$29,MATCH(G$7,GRID!$A$18:$A$29,0),MATCH(1,($U$2=GRID!$B$1:$U$1)*(КАЛЕНДАРЬ!L7=GRID!$B$3:$U$3),0)),
INDEX(GRID!$B$18:$U$29,MATCH(G$7,GRID!$A$18:$A$29,0),MATCH(1,($U$2=GRID!$B$1:$U$1)*(КАЛЕНДАРЬ!L7=GRID!$B$3:$U$3),0))*(1-GRID!$H$34))</f>
        <v>51200</v>
      </c>
      <c r="I81" s="8" cm="1">
        <f t="array" ref="I81">IF($I$2="Открытый тариф",INDEX(GRID!$B$4:$U$15,MATCH(I$7,GRID!$A$4:$A$15,0),MATCH(1,($U$2=GRID!$B$1:$U$1)*(КАЛЕНДАРЬ!L7=GRID!$B$3:$U$3),0)),
INDEX(GRID!$B$4:$U$15,MATCH(I$7,GRID!$A$4:$A$15,0),MATCH(1,($U$2=GRID!$B$1:$U$1)*(КАЛЕНДАРЬ!L7=GRID!$B$3:$U$3),0))*(1-GRID!$H$34))</f>
        <v>51700</v>
      </c>
      <c r="J81" s="8" cm="1">
        <f t="array" ref="J81">IF($I$2="Открытый тариф",INDEX(GRID!$B$18:$U$29,MATCH(I$7,GRID!$A$18:$A$29,0),MATCH(1,($U$2=GRID!$B$1:$U$1)*(КАЛЕНДАРЬ!L7=GRID!$B$3:$U$3),0)),
INDEX(GRID!$B$18:$U$29,MATCH(I$7,GRID!$A$18:$A$29,0),MATCH(1,($U$2=GRID!$B$1:$U$1)*(КАЛЕНДАРЬ!L7=GRID!$B$3:$U$3),0))*(1-GRID!$H$34))</f>
        <v>56700</v>
      </c>
      <c r="K81" s="8" cm="1">
        <f t="array" ref="K81">IF($I$2="Открытый тариф",INDEX(GRID!$B$4:$U$15,MATCH(K$7,GRID!$A$4:$A$15,0),MATCH(1,($U$2=GRID!$B$1:$U$1)*(КАЛЕНДАРЬ!L7=GRID!$B$3:$U$3),0)),
INDEX(GRID!$B$4:$U$15,MATCH(K$7,GRID!$A$4:$A$15,0),MATCH(1,($U$2=GRID!$B$1:$U$1)*(КАЛЕНДАРЬ!L7=GRID!$B$3:$U$3),0))*(1-GRID!$H$34))</f>
        <v>57800</v>
      </c>
      <c r="L81" s="8" cm="1">
        <f t="array" ref="L81">IF($I$2="Открытый тариф",INDEX(GRID!$B$18:$U$29,MATCH(K$7,GRID!$A$18:$A$29,0),MATCH(1,($U$2=GRID!$B$1:$U$1)*(КАЛЕНДАРЬ!L7=GRID!$B$3:$U$3),0)),
INDEX(GRID!$B$18:$U$29,MATCH(K$7,GRID!$A$18:$A$29,0),MATCH(1,($U$2=GRID!$B$1:$U$1)*(КАЛЕНДАРЬ!L7=GRID!$B$3:$U$3),0))*(1-GRID!$H$34))</f>
        <v>62800</v>
      </c>
      <c r="M81" s="8" cm="1">
        <f t="array" ref="M81">IF($I$2="Открытый тариф",INDEX(GRID!$B$4:$U$15,MATCH(M$7,GRID!$A$4:$A$15,0),MATCH(1,($U$2=GRID!$B$1:$U$1)*(КАЛЕНДАРЬ!L7=GRID!$B$3:$U$3),0)),
INDEX(GRID!$B$4:$U$15,MATCH(M$7,GRID!$A$4:$A$15,0),MATCH(1,($U$2=GRID!$B$1:$U$1)*(КАЛЕНДАРЬ!L7=GRID!$B$3:$U$3),0))*(1-GRID!$H$34))</f>
        <v>79000</v>
      </c>
      <c r="N81" s="8" cm="1">
        <f t="array" ref="N81">IF($I$2="Открытый тариф",INDEX(GRID!$B$18:$U$29,MATCH(M$7,GRID!$A$18:$A$29,0),MATCH(1,($U$2=GRID!$B$1:$U$1)*(КАЛЕНДАРЬ!L7=GRID!$B$3:$U$3),0)),
INDEX(GRID!$B$18:$U$29,MATCH(M$7,GRID!$A$18:$A$29,0),MATCH(1,($U$2=GRID!$B$1:$U$1)*(КАЛЕНДАРЬ!L7=GRID!$B$3:$U$3),0))*(1-GRID!$H$34))</f>
        <v>84000</v>
      </c>
      <c r="O81" s="8" cm="1">
        <f t="array" ref="O81">IF($I$2="Открытый тариф",INDEX(GRID!$B$4:$U$15,MATCH(O$7,GRID!$A$4:$A$15,0),MATCH(1,($U$2=GRID!$B$1:$U$1)*(КАЛЕНДАРЬ!L7=GRID!$B$3:$U$3),0)),
INDEX(GRID!$B$4:$U$15,MATCH(O$7,GRID!$A$4:$A$15,0),MATCH(1,($U$2=GRID!$B$1:$U$1)*(КАЛЕНДАРЬ!L7=GRID!$B$3:$U$3),0))*(1-GRID!$H$34))</f>
        <v>114800</v>
      </c>
      <c r="P81" s="8" cm="1">
        <f t="array" ref="P81">IF($I$2="Открытый тариф",INDEX(GRID!$B$4:$U$15,MATCH(P$7,GRID!$A$4:$A$15,0),MATCH(1,($U$2=GRID!$B$1:$U$1)*(КАЛЕНДАРЬ!L7=GRID!$B$3:$U$3),0)),
INDEX(GRID!$B$4:$U$15,MATCH(P$7,GRID!$A$4:$A$15,0),MATCH(1,($U$2=GRID!$B$1:$U$1)*(КАЛЕНДАРЬ!L7=GRID!$B$3:$U$3),0))*(1-GRID!$H$34))</f>
        <v>158000</v>
      </c>
      <c r="Q81" s="8" cm="1">
        <f t="array" ref="Q81">IF($I$2="Открытый тариф",INDEX(GRID!$B$4:$U$15,MATCH(Q$7,GRID!$A$4:$A$15,0),MATCH(1,($U$2=GRID!$B$1:$U$1)*(КАЛЕНДАРЬ!L7=GRID!$B$3:$U$3),0)),
INDEX(GRID!$B$4:$U$15,MATCH(Q$7,GRID!$A$4:$A$15,0),MATCH(1,($U$2=GRID!$B$1:$U$1)*(КАЛЕНДАРЬ!L7=GRID!$B$3:$U$3),0))*(1-GRID!$H$34))</f>
        <v>185500</v>
      </c>
      <c r="R81" s="8" cm="1">
        <f t="array" ref="R81">IF($I$2="Открытый тариф",INDEX(GRID!$B$18:$U$29,MATCH(R$7,GRID!$A$18:$A$29,0),MATCH(1,($U$2=GRID!$B$1:$U$1)*(КАЛЕНДАРЬ!L7=GRID!$B$3:$U$3),0)),
INDEX(GRID!$B$18:$U$29,MATCH(R$7,GRID!$A$18:$A$29,0),MATCH(1,($U$2=GRID!$B$1:$U$1)*(КАЛЕНДАРЬ!L7=GRID!$B$3:$U$3),0))*(1-GRID!$H$34))</f>
        <v>211300</v>
      </c>
      <c r="S81" s="8">
        <f t="array" ref="S81">IF($I$2="Открытый тариф",INDEX(GRID!$B$4:$U$15,MATCH(S$7,GRID!$A$4:$A$15,0),MATCH(1,($U$2=GRID!$B$1:$U$1)*(КАЛЕНДАРЬ!L7=GRID!$B$3:$U$3),0)),
INDEX(GRID!$B$4:$U$15,MATCH(S$7,GRID!$A$4:$A$15,0),MATCH(1,($U$2=GRID!$B$1:$U$1)*(КАЛЕНДАРЬ!L7=GRID!$B$3:$U$3),0))*(1-GRID!$L$41))</f>
        <v>533500</v>
      </c>
      <c r="T81" s="8">
        <f t="array" ref="T81">IF($I$2="Открытый тариф",INDEX(GRID!$B$4:$U$15,MATCH(T$7,GRID!$A$4:$A$15,0),MATCH(1,($U$2=GRID!$B$1:$U$1)*(КАЛЕНДАРЬ!L7=GRID!$B$3:$U$3),0)),
INDEX(GRID!$B$4:$U$15,MATCH(T$7,GRID!$A$4:$A$15,0),MATCH(1,($U$2=GRID!$B$1:$U$1)*(КАЛЕНДАРЬ!L7=GRID!$B$3:$U$3),0))*(1-GRID!$L$41))</f>
        <v>651900</v>
      </c>
    </row>
    <row r="82" spans="1:21" hidden="1">
      <c r="A82" s="148" t="s">
        <v>17</v>
      </c>
      <c r="B82" s="149">
        <v>5</v>
      </c>
      <c r="C82" s="8" cm="1">
        <f t="array" ref="C82">IF($I$2="Открытый тариф",INDEX(GRID!$B$4:$U$15,MATCH(C$7,GRID!$A$4:$A$15,0),MATCH(1,($U$2=GRID!$B$1:$U$1)*(КАЛЕНДАРЬ!L8=GRID!$B$3:$U$3),0)),
INDEX(GRID!$B$4:$U$15,MATCH(C$7,GRID!$A$4:$A$15,0),MATCH(1,($U$2=GRID!$B$1:$U$1)*(КАЛЕНДАРЬ!L8=GRID!$B$3:$U$3),0))*(1-GRID!$H$34))</f>
        <v>33200</v>
      </c>
      <c r="D82" s="8" cm="1">
        <f t="array" ref="D82">IF($I$2="Открытый тариф",INDEX(GRID!$B$18:$U$29,MATCH(C$7,GRID!$A$18:$A$29,0),MATCH(1,($U$2=GRID!$B$1:$U$1)*(КАЛЕНДАРЬ!L8=GRID!$B$3:$U$3),0)),
INDEX(GRID!$B$18:$U$29,MATCH(C$7,GRID!$A$18:$A$29,0),MATCH(1,($U$2=GRID!$B$1:$U$1)*(КАЛЕНДАРЬ!L8=GRID!$B$3:$U$3),0))*(1-GRID!$H$34))</f>
        <v>38200</v>
      </c>
      <c r="E82" s="8" cm="1">
        <f t="array" ref="E82">IF($I$2="Открытый тариф",INDEX(GRID!$B$4:$U$15,MATCH(E$7,GRID!$A$4:$A$15,0),MATCH(1,($U$2=GRID!$B$1:$U$1)*(КАЛЕНДАРЬ!L8=GRID!$B$3:$U$3),0)),
INDEX(GRID!$B$4:$U$15,MATCH(E$7,GRID!$A$4:$A$15,0),MATCH(1,($U$2=GRID!$B$1:$U$1)*(КАЛЕНДАРЬ!L8=GRID!$B$3:$U$3),0))*(1-GRID!$H$34))</f>
        <v>39900</v>
      </c>
      <c r="F82" s="8" cm="1">
        <f t="array" ref="F82">IF($I$2="Открытый тариф",INDEX(GRID!$B$18:$U$29,MATCH(E$7,GRID!$A$18:$A$29,0),MATCH(1,($U$2=GRID!$B$1:$U$1)*(КАЛЕНДАРЬ!L8=GRID!$B$3:$U$3),0)),
INDEX(GRID!$B$18:$U$29,MATCH(E$7,GRID!$A$18:$A$29,0),MATCH(1,($U$2=GRID!$B$1:$U$1)*(КАЛЕНДАРЬ!L8=GRID!$B$3:$U$3),0))*(1-GRID!$H$34))</f>
        <v>44900</v>
      </c>
      <c r="G82" s="8" cm="1">
        <f t="array" ref="G82">IF($I$2="Открытый тариф",INDEX(GRID!$B$4:$U$15,MATCH(G$7,GRID!$A$4:$A$15,0),MATCH(1,($U$2=GRID!$B$1:$U$1)*(КАЛЕНДАРЬ!L8=GRID!$B$3:$U$3),0)),
INDEX(GRID!$B$4:$U$15,MATCH(G$7,GRID!$A$4:$A$15,0),MATCH(1,($U$2=GRID!$B$1:$U$1)*(КАЛЕНДАРЬ!L8=GRID!$B$3:$U$3),0))*(1-GRID!$H$34))</f>
        <v>46200</v>
      </c>
      <c r="H82" s="8" cm="1">
        <f t="array" ref="H82">IF($I$2="Открытый тариф",INDEX(GRID!$B$18:$U$29,MATCH(G$7,GRID!$A$18:$A$29,0),MATCH(1,($U$2=GRID!$B$1:$U$1)*(КАЛЕНДАРЬ!L8=GRID!$B$3:$U$3),0)),
INDEX(GRID!$B$18:$U$29,MATCH(G$7,GRID!$A$18:$A$29,0),MATCH(1,($U$2=GRID!$B$1:$U$1)*(КАЛЕНДАРЬ!L8=GRID!$B$3:$U$3),0))*(1-GRID!$H$34))</f>
        <v>51200</v>
      </c>
      <c r="I82" s="8" cm="1">
        <f t="array" ref="I82">IF($I$2="Открытый тариф",INDEX(GRID!$B$4:$U$15,MATCH(I$7,GRID!$A$4:$A$15,0),MATCH(1,($U$2=GRID!$B$1:$U$1)*(КАЛЕНДАРЬ!L8=GRID!$B$3:$U$3),0)),
INDEX(GRID!$B$4:$U$15,MATCH(I$7,GRID!$A$4:$A$15,0),MATCH(1,($U$2=GRID!$B$1:$U$1)*(КАЛЕНДАРЬ!L8=GRID!$B$3:$U$3),0))*(1-GRID!$H$34))</f>
        <v>51700</v>
      </c>
      <c r="J82" s="8" cm="1">
        <f t="array" ref="J82">IF($I$2="Открытый тариф",INDEX(GRID!$B$18:$U$29,MATCH(I$7,GRID!$A$18:$A$29,0),MATCH(1,($U$2=GRID!$B$1:$U$1)*(КАЛЕНДАРЬ!L8=GRID!$B$3:$U$3),0)),
INDEX(GRID!$B$18:$U$29,MATCH(I$7,GRID!$A$18:$A$29,0),MATCH(1,($U$2=GRID!$B$1:$U$1)*(КАЛЕНДАРЬ!L8=GRID!$B$3:$U$3),0))*(1-GRID!$H$34))</f>
        <v>56700</v>
      </c>
      <c r="K82" s="8" cm="1">
        <f t="array" ref="K82">IF($I$2="Открытый тариф",INDEX(GRID!$B$4:$U$15,MATCH(K$7,GRID!$A$4:$A$15,0),MATCH(1,($U$2=GRID!$B$1:$U$1)*(КАЛЕНДАРЬ!L8=GRID!$B$3:$U$3),0)),
INDEX(GRID!$B$4:$U$15,MATCH(K$7,GRID!$A$4:$A$15,0),MATCH(1,($U$2=GRID!$B$1:$U$1)*(КАЛЕНДАРЬ!L8=GRID!$B$3:$U$3),0))*(1-GRID!$H$34))</f>
        <v>57800</v>
      </c>
      <c r="L82" s="8" cm="1">
        <f t="array" ref="L82">IF($I$2="Открытый тариф",INDEX(GRID!$B$18:$U$29,MATCH(K$7,GRID!$A$18:$A$29,0),MATCH(1,($U$2=GRID!$B$1:$U$1)*(КАЛЕНДАРЬ!L8=GRID!$B$3:$U$3),0)),
INDEX(GRID!$B$18:$U$29,MATCH(K$7,GRID!$A$18:$A$29,0),MATCH(1,($U$2=GRID!$B$1:$U$1)*(КАЛЕНДАРЬ!L8=GRID!$B$3:$U$3),0))*(1-GRID!$H$34))</f>
        <v>62800</v>
      </c>
      <c r="M82" s="8" cm="1">
        <f t="array" ref="M82">IF($I$2="Открытый тариф",INDEX(GRID!$B$4:$U$15,MATCH(M$7,GRID!$A$4:$A$15,0),MATCH(1,($U$2=GRID!$B$1:$U$1)*(КАЛЕНДАРЬ!L8=GRID!$B$3:$U$3),0)),
INDEX(GRID!$B$4:$U$15,MATCH(M$7,GRID!$A$4:$A$15,0),MATCH(1,($U$2=GRID!$B$1:$U$1)*(КАЛЕНДАРЬ!L8=GRID!$B$3:$U$3),0))*(1-GRID!$H$34))</f>
        <v>79000</v>
      </c>
      <c r="N82" s="8" cm="1">
        <f t="array" ref="N82">IF($I$2="Открытый тариф",INDEX(GRID!$B$18:$U$29,MATCH(M$7,GRID!$A$18:$A$29,0),MATCH(1,($U$2=GRID!$B$1:$U$1)*(КАЛЕНДАРЬ!L8=GRID!$B$3:$U$3),0)),
INDEX(GRID!$B$18:$U$29,MATCH(M$7,GRID!$A$18:$A$29,0),MATCH(1,($U$2=GRID!$B$1:$U$1)*(КАЛЕНДАРЬ!L8=GRID!$B$3:$U$3),0))*(1-GRID!$H$34))</f>
        <v>84000</v>
      </c>
      <c r="O82" s="8" cm="1">
        <f t="array" ref="O82">IF($I$2="Открытый тариф",INDEX(GRID!$B$4:$U$15,MATCH(O$7,GRID!$A$4:$A$15,0),MATCH(1,($U$2=GRID!$B$1:$U$1)*(КАЛЕНДАРЬ!L8=GRID!$B$3:$U$3),0)),
INDEX(GRID!$B$4:$U$15,MATCH(O$7,GRID!$A$4:$A$15,0),MATCH(1,($U$2=GRID!$B$1:$U$1)*(КАЛЕНДАРЬ!L8=GRID!$B$3:$U$3),0))*(1-GRID!$H$34))</f>
        <v>114800</v>
      </c>
      <c r="P82" s="8" cm="1">
        <f t="array" ref="P82">IF($I$2="Открытый тариф",INDEX(GRID!$B$4:$U$15,MATCH(P$7,GRID!$A$4:$A$15,0),MATCH(1,($U$2=GRID!$B$1:$U$1)*(КАЛЕНДАРЬ!L8=GRID!$B$3:$U$3),0)),
INDEX(GRID!$B$4:$U$15,MATCH(P$7,GRID!$A$4:$A$15,0),MATCH(1,($U$2=GRID!$B$1:$U$1)*(КАЛЕНДАРЬ!L8=GRID!$B$3:$U$3),0))*(1-GRID!$H$34))</f>
        <v>158000</v>
      </c>
      <c r="Q82" s="8" cm="1">
        <f t="array" ref="Q82">IF($I$2="Открытый тариф",INDEX(GRID!$B$4:$U$15,MATCH(Q$7,GRID!$A$4:$A$15,0),MATCH(1,($U$2=GRID!$B$1:$U$1)*(КАЛЕНДАРЬ!L8=GRID!$B$3:$U$3),0)),
INDEX(GRID!$B$4:$U$15,MATCH(Q$7,GRID!$A$4:$A$15,0),MATCH(1,($U$2=GRID!$B$1:$U$1)*(КАЛЕНДАРЬ!L8=GRID!$B$3:$U$3),0))*(1-GRID!$H$34))</f>
        <v>185500</v>
      </c>
      <c r="R82" s="8" cm="1">
        <f t="array" ref="R82">IF($I$2="Открытый тариф",INDEX(GRID!$B$18:$U$29,MATCH(R$7,GRID!$A$18:$A$29,0),MATCH(1,($U$2=GRID!$B$1:$U$1)*(КАЛЕНДАРЬ!L8=GRID!$B$3:$U$3),0)),
INDEX(GRID!$B$18:$U$29,MATCH(R$7,GRID!$A$18:$A$29,0),MATCH(1,($U$2=GRID!$B$1:$U$1)*(КАЛЕНДАРЬ!L8=GRID!$B$3:$U$3),0))*(1-GRID!$H$34))</f>
        <v>211300</v>
      </c>
      <c r="S82" s="8">
        <f t="array" ref="S82">IF($I$2="Открытый тариф",INDEX(GRID!$B$4:$U$15,MATCH(S$7,GRID!$A$4:$A$15,0),MATCH(1,($U$2=GRID!$B$1:$U$1)*(КАЛЕНДАРЬ!L8=GRID!$B$3:$U$3),0)),
INDEX(GRID!$B$4:$U$15,MATCH(S$7,GRID!$A$4:$A$15,0),MATCH(1,($U$2=GRID!$B$1:$U$1)*(КАЛЕНДАРЬ!L8=GRID!$B$3:$U$3),0))*(1-GRID!$L$41))</f>
        <v>533500</v>
      </c>
      <c r="T82" s="8">
        <f t="array" ref="T82">IF($I$2="Открытый тариф",INDEX(GRID!$B$4:$U$15,MATCH(T$7,GRID!$A$4:$A$15,0),MATCH(1,($U$2=GRID!$B$1:$U$1)*(КАЛЕНДАРЬ!L8=GRID!$B$3:$U$3),0)),
INDEX(GRID!$B$4:$U$15,MATCH(T$7,GRID!$A$4:$A$15,0),MATCH(1,($U$2=GRID!$B$1:$U$1)*(КАЛЕНДАРЬ!L8=GRID!$B$3:$U$3),0))*(1-GRID!$L$41))</f>
        <v>651900</v>
      </c>
    </row>
    <row r="83" spans="1:21" hidden="1">
      <c r="A83" s="148" t="s">
        <v>11</v>
      </c>
      <c r="B83" s="149">
        <v>6</v>
      </c>
      <c r="C83" s="8" cm="1">
        <f t="array" ref="C83">IF($I$2="Открытый тариф",INDEX(GRID!$B$4:$U$15,MATCH(C$7,GRID!$A$4:$A$15,0),MATCH(1,($U$2=GRID!$B$1:$U$1)*(КАЛЕНДАРЬ!L9=GRID!$B$3:$U$3),0)),
INDEX(GRID!$B$4:$U$15,MATCH(C$7,GRID!$A$4:$A$15,0),MATCH(1,($U$2=GRID!$B$1:$U$1)*(КАЛЕНДАРЬ!L9=GRID!$B$3:$U$3),0))*(1-GRID!$H$34))</f>
        <v>33200</v>
      </c>
      <c r="D83" s="8" cm="1">
        <f t="array" ref="D83">IF($I$2="Открытый тариф",INDEX(GRID!$B$18:$U$29,MATCH(C$7,GRID!$A$18:$A$29,0),MATCH(1,($U$2=GRID!$B$1:$U$1)*(КАЛЕНДАРЬ!L9=GRID!$B$3:$U$3),0)),
INDEX(GRID!$B$18:$U$29,MATCH(C$7,GRID!$A$18:$A$29,0),MATCH(1,($U$2=GRID!$B$1:$U$1)*(КАЛЕНДАРЬ!L9=GRID!$B$3:$U$3),0))*(1-GRID!$H$34))</f>
        <v>38200</v>
      </c>
      <c r="E83" s="8" cm="1">
        <f t="array" ref="E83">IF($I$2="Открытый тариф",INDEX(GRID!$B$4:$U$15,MATCH(E$7,GRID!$A$4:$A$15,0),MATCH(1,($U$2=GRID!$B$1:$U$1)*(КАЛЕНДАРЬ!L9=GRID!$B$3:$U$3),0)),
INDEX(GRID!$B$4:$U$15,MATCH(E$7,GRID!$A$4:$A$15,0),MATCH(1,($U$2=GRID!$B$1:$U$1)*(КАЛЕНДАРЬ!L9=GRID!$B$3:$U$3),0))*(1-GRID!$H$34))</f>
        <v>39900</v>
      </c>
      <c r="F83" s="8" cm="1">
        <f t="array" ref="F83">IF($I$2="Открытый тариф",INDEX(GRID!$B$18:$U$29,MATCH(E$7,GRID!$A$18:$A$29,0),MATCH(1,($U$2=GRID!$B$1:$U$1)*(КАЛЕНДАРЬ!L9=GRID!$B$3:$U$3),0)),
INDEX(GRID!$B$18:$U$29,MATCH(E$7,GRID!$A$18:$A$29,0),MATCH(1,($U$2=GRID!$B$1:$U$1)*(КАЛЕНДАРЬ!L9=GRID!$B$3:$U$3),0))*(1-GRID!$H$34))</f>
        <v>44900</v>
      </c>
      <c r="G83" s="8" cm="1">
        <f t="array" ref="G83">IF($I$2="Открытый тариф",INDEX(GRID!$B$4:$U$15,MATCH(G$7,GRID!$A$4:$A$15,0),MATCH(1,($U$2=GRID!$B$1:$U$1)*(КАЛЕНДАРЬ!L9=GRID!$B$3:$U$3),0)),
INDEX(GRID!$B$4:$U$15,MATCH(G$7,GRID!$A$4:$A$15,0),MATCH(1,($U$2=GRID!$B$1:$U$1)*(КАЛЕНДАРЬ!L9=GRID!$B$3:$U$3),0))*(1-GRID!$H$34))</f>
        <v>46200</v>
      </c>
      <c r="H83" s="8" cm="1">
        <f t="array" ref="H83">IF($I$2="Открытый тариф",INDEX(GRID!$B$18:$U$29,MATCH(G$7,GRID!$A$18:$A$29,0),MATCH(1,($U$2=GRID!$B$1:$U$1)*(КАЛЕНДАРЬ!L9=GRID!$B$3:$U$3),0)),
INDEX(GRID!$B$18:$U$29,MATCH(G$7,GRID!$A$18:$A$29,0),MATCH(1,($U$2=GRID!$B$1:$U$1)*(КАЛЕНДАРЬ!L9=GRID!$B$3:$U$3),0))*(1-GRID!$H$34))</f>
        <v>51200</v>
      </c>
      <c r="I83" s="8" cm="1">
        <f t="array" ref="I83">IF($I$2="Открытый тариф",INDEX(GRID!$B$4:$U$15,MATCH(I$7,GRID!$A$4:$A$15,0),MATCH(1,($U$2=GRID!$B$1:$U$1)*(КАЛЕНДАРЬ!L9=GRID!$B$3:$U$3),0)),
INDEX(GRID!$B$4:$U$15,MATCH(I$7,GRID!$A$4:$A$15,0),MATCH(1,($U$2=GRID!$B$1:$U$1)*(КАЛЕНДАРЬ!L9=GRID!$B$3:$U$3),0))*(1-GRID!$H$34))</f>
        <v>51700</v>
      </c>
      <c r="J83" s="8" cm="1">
        <f t="array" ref="J83">IF($I$2="Открытый тариф",INDEX(GRID!$B$18:$U$29,MATCH(I$7,GRID!$A$18:$A$29,0),MATCH(1,($U$2=GRID!$B$1:$U$1)*(КАЛЕНДАРЬ!L9=GRID!$B$3:$U$3),0)),
INDEX(GRID!$B$18:$U$29,MATCH(I$7,GRID!$A$18:$A$29,0),MATCH(1,($U$2=GRID!$B$1:$U$1)*(КАЛЕНДАРЬ!L9=GRID!$B$3:$U$3),0))*(1-GRID!$H$34))</f>
        <v>56700</v>
      </c>
      <c r="K83" s="8" cm="1">
        <f t="array" ref="K83">IF($I$2="Открытый тариф",INDEX(GRID!$B$4:$U$15,MATCH(K$7,GRID!$A$4:$A$15,0),MATCH(1,($U$2=GRID!$B$1:$U$1)*(КАЛЕНДАРЬ!L9=GRID!$B$3:$U$3),0)),
INDEX(GRID!$B$4:$U$15,MATCH(K$7,GRID!$A$4:$A$15,0),MATCH(1,($U$2=GRID!$B$1:$U$1)*(КАЛЕНДАРЬ!L9=GRID!$B$3:$U$3),0))*(1-GRID!$H$34))</f>
        <v>57800</v>
      </c>
      <c r="L83" s="8" cm="1">
        <f t="array" ref="L83">IF($I$2="Открытый тариф",INDEX(GRID!$B$18:$U$29,MATCH(K$7,GRID!$A$18:$A$29,0),MATCH(1,($U$2=GRID!$B$1:$U$1)*(КАЛЕНДАРЬ!L9=GRID!$B$3:$U$3),0)),
INDEX(GRID!$B$18:$U$29,MATCH(K$7,GRID!$A$18:$A$29,0),MATCH(1,($U$2=GRID!$B$1:$U$1)*(КАЛЕНДАРЬ!L9=GRID!$B$3:$U$3),0))*(1-GRID!$H$34))</f>
        <v>62800</v>
      </c>
      <c r="M83" s="8" cm="1">
        <f t="array" ref="M83">IF($I$2="Открытый тариф",INDEX(GRID!$B$4:$U$15,MATCH(M$7,GRID!$A$4:$A$15,0),MATCH(1,($U$2=GRID!$B$1:$U$1)*(КАЛЕНДАРЬ!L9=GRID!$B$3:$U$3),0)),
INDEX(GRID!$B$4:$U$15,MATCH(M$7,GRID!$A$4:$A$15,0),MATCH(1,($U$2=GRID!$B$1:$U$1)*(КАЛЕНДАРЬ!L9=GRID!$B$3:$U$3),0))*(1-GRID!$H$34))</f>
        <v>79000</v>
      </c>
      <c r="N83" s="8" cm="1">
        <f t="array" ref="N83">IF($I$2="Открытый тариф",INDEX(GRID!$B$18:$U$29,MATCH(M$7,GRID!$A$18:$A$29,0),MATCH(1,($U$2=GRID!$B$1:$U$1)*(КАЛЕНДАРЬ!L9=GRID!$B$3:$U$3),0)),
INDEX(GRID!$B$18:$U$29,MATCH(M$7,GRID!$A$18:$A$29,0),MATCH(1,($U$2=GRID!$B$1:$U$1)*(КАЛЕНДАРЬ!L9=GRID!$B$3:$U$3),0))*(1-GRID!$H$34))</f>
        <v>84000</v>
      </c>
      <c r="O83" s="8" cm="1">
        <f t="array" ref="O83">IF($I$2="Открытый тариф",INDEX(GRID!$B$4:$U$15,MATCH(O$7,GRID!$A$4:$A$15,0),MATCH(1,($U$2=GRID!$B$1:$U$1)*(КАЛЕНДАРЬ!L9=GRID!$B$3:$U$3),0)),
INDEX(GRID!$B$4:$U$15,MATCH(O$7,GRID!$A$4:$A$15,0),MATCH(1,($U$2=GRID!$B$1:$U$1)*(КАЛЕНДАРЬ!L9=GRID!$B$3:$U$3),0))*(1-GRID!$H$34))</f>
        <v>114800</v>
      </c>
      <c r="P83" s="8" cm="1">
        <f t="array" ref="P83">IF($I$2="Открытый тариф",INDEX(GRID!$B$4:$U$15,MATCH(P$7,GRID!$A$4:$A$15,0),MATCH(1,($U$2=GRID!$B$1:$U$1)*(КАЛЕНДАРЬ!L9=GRID!$B$3:$U$3),0)),
INDEX(GRID!$B$4:$U$15,MATCH(P$7,GRID!$A$4:$A$15,0),MATCH(1,($U$2=GRID!$B$1:$U$1)*(КАЛЕНДАРЬ!L9=GRID!$B$3:$U$3),0))*(1-GRID!$H$34))</f>
        <v>158000</v>
      </c>
      <c r="Q83" s="8" cm="1">
        <f t="array" ref="Q83">IF($I$2="Открытый тариф",INDEX(GRID!$B$4:$U$15,MATCH(Q$7,GRID!$A$4:$A$15,0),MATCH(1,($U$2=GRID!$B$1:$U$1)*(КАЛЕНДАРЬ!L9=GRID!$B$3:$U$3),0)),
INDEX(GRID!$B$4:$U$15,MATCH(Q$7,GRID!$A$4:$A$15,0),MATCH(1,($U$2=GRID!$B$1:$U$1)*(КАЛЕНДАРЬ!L9=GRID!$B$3:$U$3),0))*(1-GRID!$H$34))</f>
        <v>185500</v>
      </c>
      <c r="R83" s="8" cm="1">
        <f t="array" ref="R83">IF($I$2="Открытый тариф",INDEX(GRID!$B$18:$U$29,MATCH(R$7,GRID!$A$18:$A$29,0),MATCH(1,($U$2=GRID!$B$1:$U$1)*(КАЛЕНДАРЬ!L9=GRID!$B$3:$U$3),0)),
INDEX(GRID!$B$18:$U$29,MATCH(R$7,GRID!$A$18:$A$29,0),MATCH(1,($U$2=GRID!$B$1:$U$1)*(КАЛЕНДАРЬ!L9=GRID!$B$3:$U$3),0))*(1-GRID!$H$34))</f>
        <v>211300</v>
      </c>
      <c r="S83" s="8">
        <f t="array" ref="S83">IF($I$2="Открытый тариф",INDEX(GRID!$B$4:$U$15,MATCH(S$7,GRID!$A$4:$A$15,0),MATCH(1,($U$2=GRID!$B$1:$U$1)*(КАЛЕНДАРЬ!L9=GRID!$B$3:$U$3),0)),
INDEX(GRID!$B$4:$U$15,MATCH(S$7,GRID!$A$4:$A$15,0),MATCH(1,($U$2=GRID!$B$1:$U$1)*(КАЛЕНДАРЬ!L9=GRID!$B$3:$U$3),0))*(1-GRID!$L$41))</f>
        <v>533500</v>
      </c>
      <c r="T83" s="8">
        <f t="array" ref="T83">IF($I$2="Открытый тариф",INDEX(GRID!$B$4:$U$15,MATCH(T$7,GRID!$A$4:$A$15,0),MATCH(1,($U$2=GRID!$B$1:$U$1)*(КАЛЕНДАРЬ!L9=GRID!$B$3:$U$3),0)),
INDEX(GRID!$B$4:$U$15,MATCH(T$7,GRID!$A$4:$A$15,0),MATCH(1,($U$2=GRID!$B$1:$U$1)*(КАЛЕНДАРЬ!L9=GRID!$B$3:$U$3),0))*(1-GRID!$L$41))</f>
        <v>651900</v>
      </c>
    </row>
    <row r="84" spans="1:21" hidden="1">
      <c r="A84" s="148" t="s">
        <v>12</v>
      </c>
      <c r="B84" s="149">
        <v>7</v>
      </c>
      <c r="C84" s="8" cm="1">
        <f t="array" ref="C84">IF($I$2="Открытый тариф",INDEX(GRID!$B$4:$U$15,MATCH(C$7,GRID!$A$4:$A$15,0),MATCH(1,($U$2=GRID!$B$1:$U$1)*(КАЛЕНДАРЬ!L10=GRID!$B$3:$U$3),0)),
INDEX(GRID!$B$4:$U$15,MATCH(C$7,GRID!$A$4:$A$15,0),MATCH(1,($U$2=GRID!$B$1:$U$1)*(КАЛЕНДАРЬ!L10=GRID!$B$3:$U$3),0))*(1-GRID!$H$34))</f>
        <v>33200</v>
      </c>
      <c r="D84" s="8" cm="1">
        <f t="array" ref="D84">IF($I$2="Открытый тариф",INDEX(GRID!$B$18:$U$29,MATCH(C$7,GRID!$A$18:$A$29,0),MATCH(1,($U$2=GRID!$B$1:$U$1)*(КАЛЕНДАРЬ!L10=GRID!$B$3:$U$3),0)),
INDEX(GRID!$B$18:$U$29,MATCH(C$7,GRID!$A$18:$A$29,0),MATCH(1,($U$2=GRID!$B$1:$U$1)*(КАЛЕНДАРЬ!L10=GRID!$B$3:$U$3),0))*(1-GRID!$H$34))</f>
        <v>38200</v>
      </c>
      <c r="E84" s="8" cm="1">
        <f t="array" ref="E84">IF($I$2="Открытый тариф",INDEX(GRID!$B$4:$U$15,MATCH(E$7,GRID!$A$4:$A$15,0),MATCH(1,($U$2=GRID!$B$1:$U$1)*(КАЛЕНДАРЬ!L10=GRID!$B$3:$U$3),0)),
INDEX(GRID!$B$4:$U$15,MATCH(E$7,GRID!$A$4:$A$15,0),MATCH(1,($U$2=GRID!$B$1:$U$1)*(КАЛЕНДАРЬ!L10=GRID!$B$3:$U$3),0))*(1-GRID!$H$34))</f>
        <v>39900</v>
      </c>
      <c r="F84" s="8" cm="1">
        <f t="array" ref="F84">IF($I$2="Открытый тариф",INDEX(GRID!$B$18:$U$29,MATCH(E$7,GRID!$A$18:$A$29,0),MATCH(1,($U$2=GRID!$B$1:$U$1)*(КАЛЕНДАРЬ!L10=GRID!$B$3:$U$3),0)),
INDEX(GRID!$B$18:$U$29,MATCH(E$7,GRID!$A$18:$A$29,0),MATCH(1,($U$2=GRID!$B$1:$U$1)*(КАЛЕНДАРЬ!L10=GRID!$B$3:$U$3),0))*(1-GRID!$H$34))</f>
        <v>44900</v>
      </c>
      <c r="G84" s="8" cm="1">
        <f t="array" ref="G84">IF($I$2="Открытый тариф",INDEX(GRID!$B$4:$U$15,MATCH(G$7,GRID!$A$4:$A$15,0),MATCH(1,($U$2=GRID!$B$1:$U$1)*(КАЛЕНДАРЬ!L10=GRID!$B$3:$U$3),0)),
INDEX(GRID!$B$4:$U$15,MATCH(G$7,GRID!$A$4:$A$15,0),MATCH(1,($U$2=GRID!$B$1:$U$1)*(КАЛЕНДАРЬ!L10=GRID!$B$3:$U$3),0))*(1-GRID!$H$34))</f>
        <v>46200</v>
      </c>
      <c r="H84" s="8" cm="1">
        <f t="array" ref="H84">IF($I$2="Открытый тариф",INDEX(GRID!$B$18:$U$29,MATCH(G$7,GRID!$A$18:$A$29,0),MATCH(1,($U$2=GRID!$B$1:$U$1)*(КАЛЕНДАРЬ!L10=GRID!$B$3:$U$3),0)),
INDEX(GRID!$B$18:$U$29,MATCH(G$7,GRID!$A$18:$A$29,0),MATCH(1,($U$2=GRID!$B$1:$U$1)*(КАЛЕНДАРЬ!L10=GRID!$B$3:$U$3),0))*(1-GRID!$H$34))</f>
        <v>51200</v>
      </c>
      <c r="I84" s="8" cm="1">
        <f t="array" ref="I84">IF($I$2="Открытый тариф",INDEX(GRID!$B$4:$U$15,MATCH(I$7,GRID!$A$4:$A$15,0),MATCH(1,($U$2=GRID!$B$1:$U$1)*(КАЛЕНДАРЬ!L10=GRID!$B$3:$U$3),0)),
INDEX(GRID!$B$4:$U$15,MATCH(I$7,GRID!$A$4:$A$15,0),MATCH(1,($U$2=GRID!$B$1:$U$1)*(КАЛЕНДАРЬ!L10=GRID!$B$3:$U$3),0))*(1-GRID!$H$34))</f>
        <v>51700</v>
      </c>
      <c r="J84" s="8" cm="1">
        <f t="array" ref="J84">IF($I$2="Открытый тариф",INDEX(GRID!$B$18:$U$29,MATCH(I$7,GRID!$A$18:$A$29,0),MATCH(1,($U$2=GRID!$B$1:$U$1)*(КАЛЕНДАРЬ!L10=GRID!$B$3:$U$3),0)),
INDEX(GRID!$B$18:$U$29,MATCH(I$7,GRID!$A$18:$A$29,0),MATCH(1,($U$2=GRID!$B$1:$U$1)*(КАЛЕНДАРЬ!L10=GRID!$B$3:$U$3),0))*(1-GRID!$H$34))</f>
        <v>56700</v>
      </c>
      <c r="K84" s="8" cm="1">
        <f t="array" ref="K84">IF($I$2="Открытый тариф",INDEX(GRID!$B$4:$U$15,MATCH(K$7,GRID!$A$4:$A$15,0),MATCH(1,($U$2=GRID!$B$1:$U$1)*(КАЛЕНДАРЬ!L10=GRID!$B$3:$U$3),0)),
INDEX(GRID!$B$4:$U$15,MATCH(K$7,GRID!$A$4:$A$15,0),MATCH(1,($U$2=GRID!$B$1:$U$1)*(КАЛЕНДАРЬ!L10=GRID!$B$3:$U$3),0))*(1-GRID!$H$34))</f>
        <v>57800</v>
      </c>
      <c r="L84" s="8" cm="1">
        <f t="array" ref="L84">IF($I$2="Открытый тариф",INDEX(GRID!$B$18:$U$29,MATCH(K$7,GRID!$A$18:$A$29,0),MATCH(1,($U$2=GRID!$B$1:$U$1)*(КАЛЕНДАРЬ!L10=GRID!$B$3:$U$3),0)),
INDEX(GRID!$B$18:$U$29,MATCH(K$7,GRID!$A$18:$A$29,0),MATCH(1,($U$2=GRID!$B$1:$U$1)*(КАЛЕНДАРЬ!L10=GRID!$B$3:$U$3),0))*(1-GRID!$H$34))</f>
        <v>62800</v>
      </c>
      <c r="M84" s="8" cm="1">
        <f t="array" ref="M84">IF($I$2="Открытый тариф",INDEX(GRID!$B$4:$U$15,MATCH(M$7,GRID!$A$4:$A$15,0),MATCH(1,($U$2=GRID!$B$1:$U$1)*(КАЛЕНДАРЬ!L10=GRID!$B$3:$U$3),0)),
INDEX(GRID!$B$4:$U$15,MATCH(M$7,GRID!$A$4:$A$15,0),MATCH(1,($U$2=GRID!$B$1:$U$1)*(КАЛЕНДАРЬ!L10=GRID!$B$3:$U$3),0))*(1-GRID!$H$34))</f>
        <v>79000</v>
      </c>
      <c r="N84" s="8" cm="1">
        <f t="array" ref="N84">IF($I$2="Открытый тариф",INDEX(GRID!$B$18:$U$29,MATCH(M$7,GRID!$A$18:$A$29,0),MATCH(1,($U$2=GRID!$B$1:$U$1)*(КАЛЕНДАРЬ!L10=GRID!$B$3:$U$3),0)),
INDEX(GRID!$B$18:$U$29,MATCH(M$7,GRID!$A$18:$A$29,0),MATCH(1,($U$2=GRID!$B$1:$U$1)*(КАЛЕНДАРЬ!L10=GRID!$B$3:$U$3),0))*(1-GRID!$H$34))</f>
        <v>84000</v>
      </c>
      <c r="O84" s="8" cm="1">
        <f t="array" ref="O84">IF($I$2="Открытый тариф",INDEX(GRID!$B$4:$U$15,MATCH(O$7,GRID!$A$4:$A$15,0),MATCH(1,($U$2=GRID!$B$1:$U$1)*(КАЛЕНДАРЬ!L10=GRID!$B$3:$U$3),0)),
INDEX(GRID!$B$4:$U$15,MATCH(O$7,GRID!$A$4:$A$15,0),MATCH(1,($U$2=GRID!$B$1:$U$1)*(КАЛЕНДАРЬ!L10=GRID!$B$3:$U$3),0))*(1-GRID!$H$34))</f>
        <v>114800</v>
      </c>
      <c r="P84" s="8" cm="1">
        <f t="array" ref="P84">IF($I$2="Открытый тариф",INDEX(GRID!$B$4:$U$15,MATCH(P$7,GRID!$A$4:$A$15,0),MATCH(1,($U$2=GRID!$B$1:$U$1)*(КАЛЕНДАРЬ!L10=GRID!$B$3:$U$3),0)),
INDEX(GRID!$B$4:$U$15,MATCH(P$7,GRID!$A$4:$A$15,0),MATCH(1,($U$2=GRID!$B$1:$U$1)*(КАЛЕНДАРЬ!L10=GRID!$B$3:$U$3),0))*(1-GRID!$H$34))</f>
        <v>158000</v>
      </c>
      <c r="Q84" s="8" cm="1">
        <f t="array" ref="Q84">IF($I$2="Открытый тариф",INDEX(GRID!$B$4:$U$15,MATCH(Q$7,GRID!$A$4:$A$15,0),MATCH(1,($U$2=GRID!$B$1:$U$1)*(КАЛЕНДАРЬ!L10=GRID!$B$3:$U$3),0)),
INDEX(GRID!$B$4:$U$15,MATCH(Q$7,GRID!$A$4:$A$15,0),MATCH(1,($U$2=GRID!$B$1:$U$1)*(КАЛЕНДАРЬ!L10=GRID!$B$3:$U$3),0))*(1-GRID!$H$34))</f>
        <v>185500</v>
      </c>
      <c r="R84" s="8" cm="1">
        <f t="array" ref="R84">IF($I$2="Открытый тариф",INDEX(GRID!$B$18:$U$29,MATCH(R$7,GRID!$A$18:$A$29,0),MATCH(1,($U$2=GRID!$B$1:$U$1)*(КАЛЕНДАРЬ!L10=GRID!$B$3:$U$3),0)),
INDEX(GRID!$B$18:$U$29,MATCH(R$7,GRID!$A$18:$A$29,0),MATCH(1,($U$2=GRID!$B$1:$U$1)*(КАЛЕНДАРЬ!L10=GRID!$B$3:$U$3),0))*(1-GRID!$H$34))</f>
        <v>211300</v>
      </c>
      <c r="S84" s="8">
        <f t="array" ref="S84">IF($I$2="Открытый тариф",INDEX(GRID!$B$4:$U$15,MATCH(S$7,GRID!$A$4:$A$15,0),MATCH(1,($U$2=GRID!$B$1:$U$1)*(КАЛЕНДАРЬ!L10=GRID!$B$3:$U$3),0)),
INDEX(GRID!$B$4:$U$15,MATCH(S$7,GRID!$A$4:$A$15,0),MATCH(1,($U$2=GRID!$B$1:$U$1)*(КАЛЕНДАРЬ!L10=GRID!$B$3:$U$3),0))*(1-GRID!$L$41))</f>
        <v>533500</v>
      </c>
      <c r="T84" s="8">
        <f t="array" ref="T84">IF($I$2="Открытый тариф",INDEX(GRID!$B$4:$U$15,MATCH(T$7,GRID!$A$4:$A$15,0),MATCH(1,($U$2=GRID!$B$1:$U$1)*(КАЛЕНДАРЬ!L10=GRID!$B$3:$U$3),0)),
INDEX(GRID!$B$4:$U$15,MATCH(T$7,GRID!$A$4:$A$15,0),MATCH(1,($U$2=GRID!$B$1:$U$1)*(КАЛЕНДАРЬ!L10=GRID!$B$3:$U$3),0))*(1-GRID!$L$41))</f>
        <v>651900</v>
      </c>
    </row>
    <row r="85" spans="1:21" hidden="1">
      <c r="A85" s="148" t="s">
        <v>13</v>
      </c>
      <c r="B85" s="149">
        <v>8</v>
      </c>
      <c r="C85" s="8" cm="1">
        <f t="array" ref="C85">IF($I$2="Открытый тариф",INDEX(GRID!$B$4:$U$15,MATCH(C$7,GRID!$A$4:$A$15,0),MATCH(1,($U$2=GRID!$B$1:$U$1)*(КАЛЕНДАРЬ!L11=GRID!$B$3:$U$3),0)),
INDEX(GRID!$B$4:$U$15,MATCH(C$7,GRID!$A$4:$A$15,0),MATCH(1,($U$2=GRID!$B$1:$U$1)*(КАЛЕНДАРЬ!L11=GRID!$B$3:$U$3),0))*(1-GRID!$H$34))</f>
        <v>33200</v>
      </c>
      <c r="D85" s="8" cm="1">
        <f t="array" ref="D85">IF($I$2="Открытый тариф",INDEX(GRID!$B$18:$U$29,MATCH(C$7,GRID!$A$18:$A$29,0),MATCH(1,($U$2=GRID!$B$1:$U$1)*(КАЛЕНДАРЬ!L11=GRID!$B$3:$U$3),0)),
INDEX(GRID!$B$18:$U$29,MATCH(C$7,GRID!$A$18:$A$29,0),MATCH(1,($U$2=GRID!$B$1:$U$1)*(КАЛЕНДАРЬ!L11=GRID!$B$3:$U$3),0))*(1-GRID!$H$34))</f>
        <v>38200</v>
      </c>
      <c r="E85" s="8" cm="1">
        <f t="array" ref="E85">IF($I$2="Открытый тариф",INDEX(GRID!$B$4:$U$15,MATCH(E$7,GRID!$A$4:$A$15,0),MATCH(1,($U$2=GRID!$B$1:$U$1)*(КАЛЕНДАРЬ!L11=GRID!$B$3:$U$3),0)),
INDEX(GRID!$B$4:$U$15,MATCH(E$7,GRID!$A$4:$A$15,0),MATCH(1,($U$2=GRID!$B$1:$U$1)*(КАЛЕНДАРЬ!L11=GRID!$B$3:$U$3),0))*(1-GRID!$H$34))</f>
        <v>39900</v>
      </c>
      <c r="F85" s="8" cm="1">
        <f t="array" ref="F85">IF($I$2="Открытый тариф",INDEX(GRID!$B$18:$U$29,MATCH(E$7,GRID!$A$18:$A$29,0),MATCH(1,($U$2=GRID!$B$1:$U$1)*(КАЛЕНДАРЬ!L11=GRID!$B$3:$U$3),0)),
INDEX(GRID!$B$18:$U$29,MATCH(E$7,GRID!$A$18:$A$29,0),MATCH(1,($U$2=GRID!$B$1:$U$1)*(КАЛЕНДАРЬ!L11=GRID!$B$3:$U$3),0))*(1-GRID!$H$34))</f>
        <v>44900</v>
      </c>
      <c r="G85" s="8" cm="1">
        <f t="array" ref="G85">IF($I$2="Открытый тариф",INDEX(GRID!$B$4:$U$15,MATCH(G$7,GRID!$A$4:$A$15,0),MATCH(1,($U$2=GRID!$B$1:$U$1)*(КАЛЕНДАРЬ!L11=GRID!$B$3:$U$3),0)),
INDEX(GRID!$B$4:$U$15,MATCH(G$7,GRID!$A$4:$A$15,0),MATCH(1,($U$2=GRID!$B$1:$U$1)*(КАЛЕНДАРЬ!L11=GRID!$B$3:$U$3),0))*(1-GRID!$H$34))</f>
        <v>46200</v>
      </c>
      <c r="H85" s="8" cm="1">
        <f t="array" ref="H85">IF($I$2="Открытый тариф",INDEX(GRID!$B$18:$U$29,MATCH(G$7,GRID!$A$18:$A$29,0),MATCH(1,($U$2=GRID!$B$1:$U$1)*(КАЛЕНДАРЬ!L11=GRID!$B$3:$U$3),0)),
INDEX(GRID!$B$18:$U$29,MATCH(G$7,GRID!$A$18:$A$29,0),MATCH(1,($U$2=GRID!$B$1:$U$1)*(КАЛЕНДАРЬ!L11=GRID!$B$3:$U$3),0))*(1-GRID!$H$34))</f>
        <v>51200</v>
      </c>
      <c r="I85" s="8" cm="1">
        <f t="array" ref="I85">IF($I$2="Открытый тариф",INDEX(GRID!$B$4:$U$15,MATCH(I$7,GRID!$A$4:$A$15,0),MATCH(1,($U$2=GRID!$B$1:$U$1)*(КАЛЕНДАРЬ!L11=GRID!$B$3:$U$3),0)),
INDEX(GRID!$B$4:$U$15,MATCH(I$7,GRID!$A$4:$A$15,0),MATCH(1,($U$2=GRID!$B$1:$U$1)*(КАЛЕНДАРЬ!L11=GRID!$B$3:$U$3),0))*(1-GRID!$H$34))</f>
        <v>51700</v>
      </c>
      <c r="J85" s="8" cm="1">
        <f t="array" ref="J85">IF($I$2="Открытый тариф",INDEX(GRID!$B$18:$U$29,MATCH(I$7,GRID!$A$18:$A$29,0),MATCH(1,($U$2=GRID!$B$1:$U$1)*(КАЛЕНДАРЬ!L11=GRID!$B$3:$U$3),0)),
INDEX(GRID!$B$18:$U$29,MATCH(I$7,GRID!$A$18:$A$29,0),MATCH(1,($U$2=GRID!$B$1:$U$1)*(КАЛЕНДАРЬ!L11=GRID!$B$3:$U$3),0))*(1-GRID!$H$34))</f>
        <v>56700</v>
      </c>
      <c r="K85" s="8" cm="1">
        <f t="array" ref="K85">IF($I$2="Открытый тариф",INDEX(GRID!$B$4:$U$15,MATCH(K$7,GRID!$A$4:$A$15,0),MATCH(1,($U$2=GRID!$B$1:$U$1)*(КАЛЕНДАРЬ!L11=GRID!$B$3:$U$3),0)),
INDEX(GRID!$B$4:$U$15,MATCH(K$7,GRID!$A$4:$A$15,0),MATCH(1,($U$2=GRID!$B$1:$U$1)*(КАЛЕНДАРЬ!L11=GRID!$B$3:$U$3),0))*(1-GRID!$H$34))</f>
        <v>57800</v>
      </c>
      <c r="L85" s="8" cm="1">
        <f t="array" ref="L85">IF($I$2="Открытый тариф",INDEX(GRID!$B$18:$U$29,MATCH(K$7,GRID!$A$18:$A$29,0),MATCH(1,($U$2=GRID!$B$1:$U$1)*(КАЛЕНДАРЬ!L11=GRID!$B$3:$U$3),0)),
INDEX(GRID!$B$18:$U$29,MATCH(K$7,GRID!$A$18:$A$29,0),MATCH(1,($U$2=GRID!$B$1:$U$1)*(КАЛЕНДАРЬ!L11=GRID!$B$3:$U$3),0))*(1-GRID!$H$34))</f>
        <v>62800</v>
      </c>
      <c r="M85" s="8" cm="1">
        <f t="array" ref="M85">IF($I$2="Открытый тариф",INDEX(GRID!$B$4:$U$15,MATCH(M$7,GRID!$A$4:$A$15,0),MATCH(1,($U$2=GRID!$B$1:$U$1)*(КАЛЕНДАРЬ!L11=GRID!$B$3:$U$3),0)),
INDEX(GRID!$B$4:$U$15,MATCH(M$7,GRID!$A$4:$A$15,0),MATCH(1,($U$2=GRID!$B$1:$U$1)*(КАЛЕНДАРЬ!L11=GRID!$B$3:$U$3),0))*(1-GRID!$H$34))</f>
        <v>79000</v>
      </c>
      <c r="N85" s="8" cm="1">
        <f t="array" ref="N85">IF($I$2="Открытый тариф",INDEX(GRID!$B$18:$U$29,MATCH(M$7,GRID!$A$18:$A$29,0),MATCH(1,($U$2=GRID!$B$1:$U$1)*(КАЛЕНДАРЬ!L11=GRID!$B$3:$U$3),0)),
INDEX(GRID!$B$18:$U$29,MATCH(M$7,GRID!$A$18:$A$29,0),MATCH(1,($U$2=GRID!$B$1:$U$1)*(КАЛЕНДАРЬ!L11=GRID!$B$3:$U$3),0))*(1-GRID!$H$34))</f>
        <v>84000</v>
      </c>
      <c r="O85" s="8" cm="1">
        <f t="array" ref="O85">IF($I$2="Открытый тариф",INDEX(GRID!$B$4:$U$15,MATCH(O$7,GRID!$A$4:$A$15,0),MATCH(1,($U$2=GRID!$B$1:$U$1)*(КАЛЕНДАРЬ!L11=GRID!$B$3:$U$3),0)),
INDEX(GRID!$B$4:$U$15,MATCH(O$7,GRID!$A$4:$A$15,0),MATCH(1,($U$2=GRID!$B$1:$U$1)*(КАЛЕНДАРЬ!L11=GRID!$B$3:$U$3),0))*(1-GRID!$H$34))</f>
        <v>114800</v>
      </c>
      <c r="P85" s="8" cm="1">
        <f t="array" ref="P85">IF($I$2="Открытый тариф",INDEX(GRID!$B$4:$U$15,MATCH(P$7,GRID!$A$4:$A$15,0),MATCH(1,($U$2=GRID!$B$1:$U$1)*(КАЛЕНДАРЬ!L11=GRID!$B$3:$U$3),0)),
INDEX(GRID!$B$4:$U$15,MATCH(P$7,GRID!$A$4:$A$15,0),MATCH(1,($U$2=GRID!$B$1:$U$1)*(КАЛЕНДАРЬ!L11=GRID!$B$3:$U$3),0))*(1-GRID!$H$34))</f>
        <v>158000</v>
      </c>
      <c r="Q85" s="8" cm="1">
        <f t="array" ref="Q85">IF($I$2="Открытый тариф",INDEX(GRID!$B$4:$U$15,MATCH(Q$7,GRID!$A$4:$A$15,0),MATCH(1,($U$2=GRID!$B$1:$U$1)*(КАЛЕНДАРЬ!L11=GRID!$B$3:$U$3),0)),
INDEX(GRID!$B$4:$U$15,MATCH(Q$7,GRID!$A$4:$A$15,0),MATCH(1,($U$2=GRID!$B$1:$U$1)*(КАЛЕНДАРЬ!L11=GRID!$B$3:$U$3),0))*(1-GRID!$H$34))</f>
        <v>185500</v>
      </c>
      <c r="R85" s="8" cm="1">
        <f t="array" ref="R85">IF($I$2="Открытый тариф",INDEX(GRID!$B$18:$U$29,MATCH(R$7,GRID!$A$18:$A$29,0),MATCH(1,($U$2=GRID!$B$1:$U$1)*(КАЛЕНДАРЬ!L11=GRID!$B$3:$U$3),0)),
INDEX(GRID!$B$18:$U$29,MATCH(R$7,GRID!$A$18:$A$29,0),MATCH(1,($U$2=GRID!$B$1:$U$1)*(КАЛЕНДАРЬ!L11=GRID!$B$3:$U$3),0))*(1-GRID!$H$34))</f>
        <v>211300</v>
      </c>
      <c r="S85" s="8">
        <f t="array" ref="S85">IF($I$2="Открытый тариф",INDEX(GRID!$B$4:$U$15,MATCH(S$7,GRID!$A$4:$A$15,0),MATCH(1,($U$2=GRID!$B$1:$U$1)*(КАЛЕНДАРЬ!L11=GRID!$B$3:$U$3),0)),
INDEX(GRID!$B$4:$U$15,MATCH(S$7,GRID!$A$4:$A$15,0),MATCH(1,($U$2=GRID!$B$1:$U$1)*(КАЛЕНДАРЬ!L11=GRID!$B$3:$U$3),0))*(1-GRID!$L$41))</f>
        <v>533500</v>
      </c>
      <c r="T85" s="8">
        <f t="array" ref="T85">IF($I$2="Открытый тариф",INDEX(GRID!$B$4:$U$15,MATCH(T$7,GRID!$A$4:$A$15,0),MATCH(1,($U$2=GRID!$B$1:$U$1)*(КАЛЕНДАРЬ!L11=GRID!$B$3:$U$3),0)),
INDEX(GRID!$B$4:$U$15,MATCH(T$7,GRID!$A$4:$A$15,0),MATCH(1,($U$2=GRID!$B$1:$U$1)*(КАЛЕНДАРЬ!L11=GRID!$B$3:$U$3),0))*(1-GRID!$L$41))</f>
        <v>651900</v>
      </c>
    </row>
    <row r="86" spans="1:21" hidden="1">
      <c r="A86" s="148" t="s">
        <v>14</v>
      </c>
      <c r="B86" s="149">
        <v>9</v>
      </c>
      <c r="C86" s="8" cm="1">
        <f t="array" ref="C86">IF($I$2="Открытый тариф",INDEX(GRID!$B$4:$U$15,MATCH(C$7,GRID!$A$4:$A$15,0),MATCH(1,($U$2=GRID!$B$1:$U$1)*(КАЛЕНДАРЬ!L12=GRID!$B$3:$U$3),0)),
INDEX(GRID!$B$4:$U$15,MATCH(C$7,GRID!$A$4:$A$15,0),MATCH(1,($U$2=GRID!$B$1:$U$1)*(КАЛЕНДАРЬ!L12=GRID!$B$3:$U$3),0))*(1-GRID!$H$34))</f>
        <v>40100</v>
      </c>
      <c r="D86" s="8" cm="1">
        <f t="array" ref="D86">IF($I$2="Открытый тариф",INDEX(GRID!$B$18:$U$29,MATCH(C$7,GRID!$A$18:$A$29,0),MATCH(1,($U$2=GRID!$B$1:$U$1)*(КАЛЕНДАРЬ!L12=GRID!$B$3:$U$3),0)),
INDEX(GRID!$B$18:$U$29,MATCH(C$7,GRID!$A$18:$A$29,0),MATCH(1,($U$2=GRID!$B$1:$U$1)*(КАЛЕНДАРЬ!L12=GRID!$B$3:$U$3),0))*(1-GRID!$H$34))</f>
        <v>45100</v>
      </c>
      <c r="E86" s="8" cm="1">
        <f t="array" ref="E86">IF($I$2="Открытый тариф",INDEX(GRID!$B$4:$U$15,MATCH(E$7,GRID!$A$4:$A$15,0),MATCH(1,($U$2=GRID!$B$1:$U$1)*(КАЛЕНДАРЬ!L12=GRID!$B$3:$U$3),0)),
INDEX(GRID!$B$4:$U$15,MATCH(E$7,GRID!$A$4:$A$15,0),MATCH(1,($U$2=GRID!$B$1:$U$1)*(КАЛЕНДАРЬ!L12=GRID!$B$3:$U$3),0))*(1-GRID!$H$34))</f>
        <v>47900</v>
      </c>
      <c r="F86" s="8" cm="1">
        <f t="array" ref="F86">IF($I$2="Открытый тариф",INDEX(GRID!$B$18:$U$29,MATCH(E$7,GRID!$A$18:$A$29,0),MATCH(1,($U$2=GRID!$B$1:$U$1)*(КАЛЕНДАРЬ!L12=GRID!$B$3:$U$3),0)),
INDEX(GRID!$B$18:$U$29,MATCH(E$7,GRID!$A$18:$A$29,0),MATCH(1,($U$2=GRID!$B$1:$U$1)*(КАЛЕНДАРЬ!L12=GRID!$B$3:$U$3),0))*(1-GRID!$H$34))</f>
        <v>52900</v>
      </c>
      <c r="G86" s="8" cm="1">
        <f t="array" ref="G86">IF($I$2="Открытый тариф",INDEX(GRID!$B$4:$U$15,MATCH(G$7,GRID!$A$4:$A$15,0),MATCH(1,($U$2=GRID!$B$1:$U$1)*(КАЛЕНДАРЬ!L12=GRID!$B$3:$U$3),0)),
INDEX(GRID!$B$4:$U$15,MATCH(G$7,GRID!$A$4:$A$15,0),MATCH(1,($U$2=GRID!$B$1:$U$1)*(КАЛЕНДАРЬ!L12=GRID!$B$3:$U$3),0))*(1-GRID!$H$34))</f>
        <v>54500</v>
      </c>
      <c r="H86" s="8" cm="1">
        <f t="array" ref="H86">IF($I$2="Открытый тариф",INDEX(GRID!$B$18:$U$29,MATCH(G$7,GRID!$A$18:$A$29,0),MATCH(1,($U$2=GRID!$B$1:$U$1)*(КАЛЕНДАРЬ!L12=GRID!$B$3:$U$3),0)),
INDEX(GRID!$B$18:$U$29,MATCH(G$7,GRID!$A$18:$A$29,0),MATCH(1,($U$2=GRID!$B$1:$U$1)*(КАЛЕНДАРЬ!L12=GRID!$B$3:$U$3),0))*(1-GRID!$H$34))</f>
        <v>59500</v>
      </c>
      <c r="I86" s="8" cm="1">
        <f t="array" ref="I86">IF($I$2="Открытый тариф",INDEX(GRID!$B$4:$U$15,MATCH(I$7,GRID!$A$4:$A$15,0),MATCH(1,($U$2=GRID!$B$1:$U$1)*(КАЛЕНДАРЬ!L12=GRID!$B$3:$U$3),0)),
INDEX(GRID!$B$4:$U$15,MATCH(I$7,GRID!$A$4:$A$15,0),MATCH(1,($U$2=GRID!$B$1:$U$1)*(КАЛЕНДАРЬ!L12=GRID!$B$3:$U$3),0))*(1-GRID!$H$34))</f>
        <v>60900</v>
      </c>
      <c r="J86" s="8" cm="1">
        <f t="array" ref="J86">IF($I$2="Открытый тариф",INDEX(GRID!$B$18:$U$29,MATCH(I$7,GRID!$A$18:$A$29,0),MATCH(1,($U$2=GRID!$B$1:$U$1)*(КАЛЕНДАРЬ!L12=GRID!$B$3:$U$3),0)),
INDEX(GRID!$B$18:$U$29,MATCH(I$7,GRID!$A$18:$A$29,0),MATCH(1,($U$2=GRID!$B$1:$U$1)*(КАЛЕНДАРЬ!L12=GRID!$B$3:$U$3),0))*(1-GRID!$H$34))</f>
        <v>65900</v>
      </c>
      <c r="K86" s="8" cm="1">
        <f t="array" ref="K86">IF($I$2="Открытый тариф",INDEX(GRID!$B$4:$U$15,MATCH(K$7,GRID!$A$4:$A$15,0),MATCH(1,($U$2=GRID!$B$1:$U$1)*(КАЛЕНДАРЬ!L12=GRID!$B$3:$U$3),0)),
INDEX(GRID!$B$4:$U$15,MATCH(K$7,GRID!$A$4:$A$15,0),MATCH(1,($U$2=GRID!$B$1:$U$1)*(КАЛЕНДАРЬ!L12=GRID!$B$3:$U$3),0))*(1-GRID!$H$34))</f>
        <v>67400</v>
      </c>
      <c r="L86" s="8" cm="1">
        <f t="array" ref="L86">IF($I$2="Открытый тариф",INDEX(GRID!$B$18:$U$29,MATCH(K$7,GRID!$A$18:$A$29,0),MATCH(1,($U$2=GRID!$B$1:$U$1)*(КАЛЕНДАРЬ!L12=GRID!$B$3:$U$3),0)),
INDEX(GRID!$B$18:$U$29,MATCH(K$7,GRID!$A$18:$A$29,0),MATCH(1,($U$2=GRID!$B$1:$U$1)*(КАЛЕНДАРЬ!L12=GRID!$B$3:$U$3),0))*(1-GRID!$H$34))</f>
        <v>72400</v>
      </c>
      <c r="M86" s="8" cm="1">
        <f t="array" ref="M86">IF($I$2="Открытый тариф",INDEX(GRID!$B$4:$U$15,MATCH(M$7,GRID!$A$4:$A$15,0),MATCH(1,($U$2=GRID!$B$1:$U$1)*(КАЛЕНДАРЬ!L12=GRID!$B$3:$U$3),0)),
INDEX(GRID!$B$4:$U$15,MATCH(M$7,GRID!$A$4:$A$15,0),MATCH(1,($U$2=GRID!$B$1:$U$1)*(КАЛЕНДАРЬ!L12=GRID!$B$3:$U$3),0))*(1-GRID!$H$34))</f>
        <v>90200</v>
      </c>
      <c r="N86" s="8" cm="1">
        <f t="array" ref="N86">IF($I$2="Открытый тариф",INDEX(GRID!$B$18:$U$29,MATCH(M$7,GRID!$A$18:$A$29,0),MATCH(1,($U$2=GRID!$B$1:$U$1)*(КАЛЕНДАРЬ!L12=GRID!$B$3:$U$3),0)),
INDEX(GRID!$B$18:$U$29,MATCH(M$7,GRID!$A$18:$A$29,0),MATCH(1,($U$2=GRID!$B$1:$U$1)*(КАЛЕНДАРЬ!L12=GRID!$B$3:$U$3),0))*(1-GRID!$H$34))</f>
        <v>95200</v>
      </c>
      <c r="O86" s="8" cm="1">
        <f t="array" ref="O86">IF($I$2="Открытый тариф",INDEX(GRID!$B$4:$U$15,MATCH(O$7,GRID!$A$4:$A$15,0),MATCH(1,($U$2=GRID!$B$1:$U$1)*(КАЛЕНДАРЬ!L12=GRID!$B$3:$U$3),0)),
INDEX(GRID!$B$4:$U$15,MATCH(O$7,GRID!$A$4:$A$15,0),MATCH(1,($U$2=GRID!$B$1:$U$1)*(КАЛЕНДАРЬ!L12=GRID!$B$3:$U$3),0))*(1-GRID!$H$34))</f>
        <v>127800</v>
      </c>
      <c r="P86" s="8" cm="1">
        <f t="array" ref="P86">IF($I$2="Открытый тариф",INDEX(GRID!$B$4:$U$15,MATCH(P$7,GRID!$A$4:$A$15,0),MATCH(1,($U$2=GRID!$B$1:$U$1)*(КАЛЕНДАРЬ!L12=GRID!$B$3:$U$3),0)),
INDEX(GRID!$B$4:$U$15,MATCH(P$7,GRID!$A$4:$A$15,0),MATCH(1,($U$2=GRID!$B$1:$U$1)*(КАЛЕНДАРЬ!L12=GRID!$B$3:$U$3),0))*(1-GRID!$H$34))</f>
        <v>172900</v>
      </c>
      <c r="Q86" s="8" cm="1">
        <f t="array" ref="Q86">IF($I$2="Открытый тариф",INDEX(GRID!$B$4:$U$15,MATCH(Q$7,GRID!$A$4:$A$15,0),MATCH(1,($U$2=GRID!$B$1:$U$1)*(КАЛЕНДАРЬ!L12=GRID!$B$3:$U$3),0)),
INDEX(GRID!$B$4:$U$15,MATCH(Q$7,GRID!$A$4:$A$15,0),MATCH(1,($U$2=GRID!$B$1:$U$1)*(КАЛЕНДАРЬ!L12=GRID!$B$3:$U$3),0))*(1-GRID!$H$34))</f>
        <v>202400</v>
      </c>
      <c r="R86" s="8" cm="1">
        <f t="array" ref="R86">IF($I$2="Открытый тариф",INDEX(GRID!$B$18:$U$29,MATCH(R$7,GRID!$A$18:$A$29,0),MATCH(1,($U$2=GRID!$B$1:$U$1)*(КАЛЕНДАРЬ!L12=GRID!$B$3:$U$3),0)),
INDEX(GRID!$B$18:$U$29,MATCH(R$7,GRID!$A$18:$A$29,0),MATCH(1,($U$2=GRID!$B$1:$U$1)*(КАЛЕНДАРЬ!L12=GRID!$B$3:$U$3),0))*(1-GRID!$H$34))</f>
        <v>230600</v>
      </c>
      <c r="S86" s="8">
        <f t="array" ref="S86">IF($I$2="Открытый тариф",INDEX(GRID!$B$4:$U$15,MATCH(S$7,GRID!$A$4:$A$15,0),MATCH(1,($U$2=GRID!$B$1:$U$1)*(КАЛЕНДАРЬ!L12=GRID!$B$3:$U$3),0)),
INDEX(GRID!$B$4:$U$15,MATCH(S$7,GRID!$A$4:$A$15,0),MATCH(1,($U$2=GRID!$B$1:$U$1)*(КАЛЕНДАРЬ!L12=GRID!$B$3:$U$3),0))*(1-GRID!$L$41))</f>
        <v>592800</v>
      </c>
      <c r="T86" s="8">
        <f t="array" ref="T86">IF($I$2="Открытый тариф",INDEX(GRID!$B$4:$U$15,MATCH(T$7,GRID!$A$4:$A$15,0),MATCH(1,($U$2=GRID!$B$1:$U$1)*(КАЛЕНДАРЬ!L12=GRID!$B$3:$U$3),0)),
INDEX(GRID!$B$4:$U$15,MATCH(T$7,GRID!$A$4:$A$15,0),MATCH(1,($U$2=GRID!$B$1:$U$1)*(КАЛЕНДАРЬ!L12=GRID!$B$3:$U$3),0))*(1-GRID!$L$41))</f>
        <v>726900</v>
      </c>
      <c r="U86" s="62" t="s">
        <v>123</v>
      </c>
    </row>
    <row r="87" spans="1:21" hidden="1">
      <c r="A87" s="148" t="s">
        <v>15</v>
      </c>
      <c r="B87" s="149">
        <v>10</v>
      </c>
      <c r="C87" s="8" cm="1">
        <f t="array" ref="C87">IF($I$2="Открытый тариф",INDEX(GRID!$B$4:$U$15,MATCH(C$7,GRID!$A$4:$A$15,0),MATCH(1,($U$2=GRID!$B$1:$U$1)*(КАЛЕНДАРЬ!L13=GRID!$B$3:$U$3),0)),
INDEX(GRID!$B$4:$U$15,MATCH(C$7,GRID!$A$4:$A$15,0),MATCH(1,($U$2=GRID!$B$1:$U$1)*(КАЛЕНДАРЬ!L13=GRID!$B$3:$U$3),0))*(1-GRID!$H$34))</f>
        <v>40100</v>
      </c>
      <c r="D87" s="8" cm="1">
        <f t="array" ref="D87">IF($I$2="Открытый тариф",INDEX(GRID!$B$18:$U$29,MATCH(C$7,GRID!$A$18:$A$29,0),MATCH(1,($U$2=GRID!$B$1:$U$1)*(КАЛЕНДАРЬ!L13=GRID!$B$3:$U$3),0)),
INDEX(GRID!$B$18:$U$29,MATCH(C$7,GRID!$A$18:$A$29,0),MATCH(1,($U$2=GRID!$B$1:$U$1)*(КАЛЕНДАРЬ!L13=GRID!$B$3:$U$3),0))*(1-GRID!$H$34))</f>
        <v>45100</v>
      </c>
      <c r="E87" s="8" cm="1">
        <f t="array" ref="E87">IF($I$2="Открытый тариф",INDEX(GRID!$B$4:$U$15,MATCH(E$7,GRID!$A$4:$A$15,0),MATCH(1,($U$2=GRID!$B$1:$U$1)*(КАЛЕНДАРЬ!L13=GRID!$B$3:$U$3),0)),
INDEX(GRID!$B$4:$U$15,MATCH(E$7,GRID!$A$4:$A$15,0),MATCH(1,($U$2=GRID!$B$1:$U$1)*(КАЛЕНДАРЬ!L13=GRID!$B$3:$U$3),0))*(1-GRID!$H$34))</f>
        <v>47900</v>
      </c>
      <c r="F87" s="8" cm="1">
        <f t="array" ref="F87">IF($I$2="Открытый тариф",INDEX(GRID!$B$18:$U$29,MATCH(E$7,GRID!$A$18:$A$29,0),MATCH(1,($U$2=GRID!$B$1:$U$1)*(КАЛЕНДАРЬ!L13=GRID!$B$3:$U$3),0)),
INDEX(GRID!$B$18:$U$29,MATCH(E$7,GRID!$A$18:$A$29,0),MATCH(1,($U$2=GRID!$B$1:$U$1)*(КАЛЕНДАРЬ!L13=GRID!$B$3:$U$3),0))*(1-GRID!$H$34))</f>
        <v>52900</v>
      </c>
      <c r="G87" s="8" cm="1">
        <f t="array" ref="G87">IF($I$2="Открытый тариф",INDEX(GRID!$B$4:$U$15,MATCH(G$7,GRID!$A$4:$A$15,0),MATCH(1,($U$2=GRID!$B$1:$U$1)*(КАЛЕНДАРЬ!L13=GRID!$B$3:$U$3),0)),
INDEX(GRID!$B$4:$U$15,MATCH(G$7,GRID!$A$4:$A$15,0),MATCH(1,($U$2=GRID!$B$1:$U$1)*(КАЛЕНДАРЬ!L13=GRID!$B$3:$U$3),0))*(1-GRID!$H$34))</f>
        <v>54500</v>
      </c>
      <c r="H87" s="8" cm="1">
        <f t="array" ref="H87">IF($I$2="Открытый тариф",INDEX(GRID!$B$18:$U$29,MATCH(G$7,GRID!$A$18:$A$29,0),MATCH(1,($U$2=GRID!$B$1:$U$1)*(КАЛЕНДАРЬ!L13=GRID!$B$3:$U$3),0)),
INDEX(GRID!$B$18:$U$29,MATCH(G$7,GRID!$A$18:$A$29,0),MATCH(1,($U$2=GRID!$B$1:$U$1)*(КАЛЕНДАРЬ!L13=GRID!$B$3:$U$3),0))*(1-GRID!$H$34))</f>
        <v>59500</v>
      </c>
      <c r="I87" s="8" cm="1">
        <f t="array" ref="I87">IF($I$2="Открытый тариф",INDEX(GRID!$B$4:$U$15,MATCH(I$7,GRID!$A$4:$A$15,0),MATCH(1,($U$2=GRID!$B$1:$U$1)*(КАЛЕНДАРЬ!L13=GRID!$B$3:$U$3),0)),
INDEX(GRID!$B$4:$U$15,MATCH(I$7,GRID!$A$4:$A$15,0),MATCH(1,($U$2=GRID!$B$1:$U$1)*(КАЛЕНДАРЬ!L13=GRID!$B$3:$U$3),0))*(1-GRID!$H$34))</f>
        <v>60900</v>
      </c>
      <c r="J87" s="8" cm="1">
        <f t="array" ref="J87">IF($I$2="Открытый тариф",INDEX(GRID!$B$18:$U$29,MATCH(I$7,GRID!$A$18:$A$29,0),MATCH(1,($U$2=GRID!$B$1:$U$1)*(КАЛЕНДАРЬ!L13=GRID!$B$3:$U$3),0)),
INDEX(GRID!$B$18:$U$29,MATCH(I$7,GRID!$A$18:$A$29,0),MATCH(1,($U$2=GRID!$B$1:$U$1)*(КАЛЕНДАРЬ!L13=GRID!$B$3:$U$3),0))*(1-GRID!$H$34))</f>
        <v>65900</v>
      </c>
      <c r="K87" s="8" cm="1">
        <f t="array" ref="K87">IF($I$2="Открытый тариф",INDEX(GRID!$B$4:$U$15,MATCH(K$7,GRID!$A$4:$A$15,0),MATCH(1,($U$2=GRID!$B$1:$U$1)*(КАЛЕНДАРЬ!L13=GRID!$B$3:$U$3),0)),
INDEX(GRID!$B$4:$U$15,MATCH(K$7,GRID!$A$4:$A$15,0),MATCH(1,($U$2=GRID!$B$1:$U$1)*(КАЛЕНДАРЬ!L13=GRID!$B$3:$U$3),0))*(1-GRID!$H$34))</f>
        <v>67400</v>
      </c>
      <c r="L87" s="8" cm="1">
        <f t="array" ref="L87">IF($I$2="Открытый тариф",INDEX(GRID!$B$18:$U$29,MATCH(K$7,GRID!$A$18:$A$29,0),MATCH(1,($U$2=GRID!$B$1:$U$1)*(КАЛЕНДАРЬ!L13=GRID!$B$3:$U$3),0)),
INDEX(GRID!$B$18:$U$29,MATCH(K$7,GRID!$A$18:$A$29,0),MATCH(1,($U$2=GRID!$B$1:$U$1)*(КАЛЕНДАРЬ!L13=GRID!$B$3:$U$3),0))*(1-GRID!$H$34))</f>
        <v>72400</v>
      </c>
      <c r="M87" s="8" cm="1">
        <f t="array" ref="M87">IF($I$2="Открытый тариф",INDEX(GRID!$B$4:$U$15,MATCH(M$7,GRID!$A$4:$A$15,0),MATCH(1,($U$2=GRID!$B$1:$U$1)*(КАЛЕНДАРЬ!L13=GRID!$B$3:$U$3),0)),
INDEX(GRID!$B$4:$U$15,MATCH(M$7,GRID!$A$4:$A$15,0),MATCH(1,($U$2=GRID!$B$1:$U$1)*(КАЛЕНДАРЬ!L13=GRID!$B$3:$U$3),0))*(1-GRID!$H$34))</f>
        <v>90200</v>
      </c>
      <c r="N87" s="8" cm="1">
        <f t="array" ref="N87">IF($I$2="Открытый тариф",INDEX(GRID!$B$18:$U$29,MATCH(M$7,GRID!$A$18:$A$29,0),MATCH(1,($U$2=GRID!$B$1:$U$1)*(КАЛЕНДАРЬ!L13=GRID!$B$3:$U$3),0)),
INDEX(GRID!$B$18:$U$29,MATCH(M$7,GRID!$A$18:$A$29,0),MATCH(1,($U$2=GRID!$B$1:$U$1)*(КАЛЕНДАРЬ!L13=GRID!$B$3:$U$3),0))*(1-GRID!$H$34))</f>
        <v>95200</v>
      </c>
      <c r="O87" s="8" cm="1">
        <f t="array" ref="O87">IF($I$2="Открытый тариф",INDEX(GRID!$B$4:$U$15,MATCH(O$7,GRID!$A$4:$A$15,0),MATCH(1,($U$2=GRID!$B$1:$U$1)*(КАЛЕНДАРЬ!L13=GRID!$B$3:$U$3),0)),
INDEX(GRID!$B$4:$U$15,MATCH(O$7,GRID!$A$4:$A$15,0),MATCH(1,($U$2=GRID!$B$1:$U$1)*(КАЛЕНДАРЬ!L13=GRID!$B$3:$U$3),0))*(1-GRID!$H$34))</f>
        <v>127800</v>
      </c>
      <c r="P87" s="8" cm="1">
        <f t="array" ref="P87">IF($I$2="Открытый тариф",INDEX(GRID!$B$4:$U$15,MATCH(P$7,GRID!$A$4:$A$15,0),MATCH(1,($U$2=GRID!$B$1:$U$1)*(КАЛЕНДАРЬ!L13=GRID!$B$3:$U$3),0)),
INDEX(GRID!$B$4:$U$15,MATCH(P$7,GRID!$A$4:$A$15,0),MATCH(1,($U$2=GRID!$B$1:$U$1)*(КАЛЕНДАРЬ!L13=GRID!$B$3:$U$3),0))*(1-GRID!$H$34))</f>
        <v>172900</v>
      </c>
      <c r="Q87" s="8" cm="1">
        <f t="array" ref="Q87">IF($I$2="Открытый тариф",INDEX(GRID!$B$4:$U$15,MATCH(Q$7,GRID!$A$4:$A$15,0),MATCH(1,($U$2=GRID!$B$1:$U$1)*(КАЛЕНДАРЬ!L13=GRID!$B$3:$U$3),0)),
INDEX(GRID!$B$4:$U$15,MATCH(Q$7,GRID!$A$4:$A$15,0),MATCH(1,($U$2=GRID!$B$1:$U$1)*(КАЛЕНДАРЬ!L13=GRID!$B$3:$U$3),0))*(1-GRID!$H$34))</f>
        <v>202400</v>
      </c>
      <c r="R87" s="8" cm="1">
        <f t="array" ref="R87">IF($I$2="Открытый тариф",INDEX(GRID!$B$18:$U$29,MATCH(R$7,GRID!$A$18:$A$29,0),MATCH(1,($U$2=GRID!$B$1:$U$1)*(КАЛЕНДАРЬ!L13=GRID!$B$3:$U$3),0)),
INDEX(GRID!$B$18:$U$29,MATCH(R$7,GRID!$A$18:$A$29,0),MATCH(1,($U$2=GRID!$B$1:$U$1)*(КАЛЕНДАРЬ!L13=GRID!$B$3:$U$3),0))*(1-GRID!$H$34))</f>
        <v>230600</v>
      </c>
      <c r="S87" s="8">
        <f t="array" ref="S87">IF($I$2="Открытый тариф",INDEX(GRID!$B$4:$U$15,MATCH(S$7,GRID!$A$4:$A$15,0),MATCH(1,($U$2=GRID!$B$1:$U$1)*(КАЛЕНДАРЬ!L13=GRID!$B$3:$U$3),0)),
INDEX(GRID!$B$4:$U$15,MATCH(S$7,GRID!$A$4:$A$15,0),MATCH(1,($U$2=GRID!$B$1:$U$1)*(КАЛЕНДАРЬ!L13=GRID!$B$3:$U$3),0))*(1-GRID!$L$41))</f>
        <v>592800</v>
      </c>
      <c r="T87" s="8">
        <f t="array" ref="T87">IF($I$2="Открытый тариф",INDEX(GRID!$B$4:$U$15,MATCH(T$7,GRID!$A$4:$A$15,0),MATCH(1,($U$2=GRID!$B$1:$U$1)*(КАЛЕНДАРЬ!L13=GRID!$B$3:$U$3),0)),
INDEX(GRID!$B$4:$U$15,MATCH(T$7,GRID!$A$4:$A$15,0),MATCH(1,($U$2=GRID!$B$1:$U$1)*(КАЛЕНДАРЬ!L13=GRID!$B$3:$U$3),0))*(1-GRID!$L$41))</f>
        <v>726900</v>
      </c>
      <c r="U87" s="62" t="s">
        <v>123</v>
      </c>
    </row>
    <row r="88" spans="1:21" hidden="1">
      <c r="A88" s="148" t="s">
        <v>16</v>
      </c>
      <c r="B88" s="149">
        <v>11</v>
      </c>
      <c r="C88" s="8" cm="1">
        <f t="array" ref="C88">IF($I$2="Открытый тариф",INDEX(GRID!$B$4:$U$15,MATCH(C$7,GRID!$A$4:$A$15,0),MATCH(1,($U$2=GRID!$B$1:$U$1)*(КАЛЕНДАРЬ!L14=GRID!$B$3:$U$3),0)),
INDEX(GRID!$B$4:$U$15,MATCH(C$7,GRID!$A$4:$A$15,0),MATCH(1,($U$2=GRID!$B$1:$U$1)*(КАЛЕНДАРЬ!L14=GRID!$B$3:$U$3),0))*(1-GRID!$H$34))</f>
        <v>40100</v>
      </c>
      <c r="D88" s="8" cm="1">
        <f t="array" ref="D88">IF($I$2="Открытый тариф",INDEX(GRID!$B$18:$U$29,MATCH(C$7,GRID!$A$18:$A$29,0),MATCH(1,($U$2=GRID!$B$1:$U$1)*(КАЛЕНДАРЬ!L14=GRID!$B$3:$U$3),0)),
INDEX(GRID!$B$18:$U$29,MATCH(C$7,GRID!$A$18:$A$29,0),MATCH(1,($U$2=GRID!$B$1:$U$1)*(КАЛЕНДАРЬ!L14=GRID!$B$3:$U$3),0))*(1-GRID!$H$34))</f>
        <v>45100</v>
      </c>
      <c r="E88" s="8" cm="1">
        <f t="array" ref="E88">IF($I$2="Открытый тариф",INDEX(GRID!$B$4:$U$15,MATCH(E$7,GRID!$A$4:$A$15,0),MATCH(1,($U$2=GRID!$B$1:$U$1)*(КАЛЕНДАРЬ!L14=GRID!$B$3:$U$3),0)),
INDEX(GRID!$B$4:$U$15,MATCH(E$7,GRID!$A$4:$A$15,0),MATCH(1,($U$2=GRID!$B$1:$U$1)*(КАЛЕНДАРЬ!L14=GRID!$B$3:$U$3),0))*(1-GRID!$H$34))</f>
        <v>47900</v>
      </c>
      <c r="F88" s="8" cm="1">
        <f t="array" ref="F88">IF($I$2="Открытый тариф",INDEX(GRID!$B$18:$U$29,MATCH(E$7,GRID!$A$18:$A$29,0),MATCH(1,($U$2=GRID!$B$1:$U$1)*(КАЛЕНДАРЬ!L14=GRID!$B$3:$U$3),0)),
INDEX(GRID!$B$18:$U$29,MATCH(E$7,GRID!$A$18:$A$29,0),MATCH(1,($U$2=GRID!$B$1:$U$1)*(КАЛЕНДАРЬ!L14=GRID!$B$3:$U$3),0))*(1-GRID!$H$34))</f>
        <v>52900</v>
      </c>
      <c r="G88" s="8" cm="1">
        <f t="array" ref="G88">IF($I$2="Открытый тариф",INDEX(GRID!$B$4:$U$15,MATCH(G$7,GRID!$A$4:$A$15,0),MATCH(1,($U$2=GRID!$B$1:$U$1)*(КАЛЕНДАРЬ!L14=GRID!$B$3:$U$3),0)),
INDEX(GRID!$B$4:$U$15,MATCH(G$7,GRID!$A$4:$A$15,0),MATCH(1,($U$2=GRID!$B$1:$U$1)*(КАЛЕНДАРЬ!L14=GRID!$B$3:$U$3),0))*(1-GRID!$H$34))</f>
        <v>54500</v>
      </c>
      <c r="H88" s="8" cm="1">
        <f t="array" ref="H88">IF($I$2="Открытый тариф",INDEX(GRID!$B$18:$U$29,MATCH(G$7,GRID!$A$18:$A$29,0),MATCH(1,($U$2=GRID!$B$1:$U$1)*(КАЛЕНДАРЬ!L14=GRID!$B$3:$U$3),0)),
INDEX(GRID!$B$18:$U$29,MATCH(G$7,GRID!$A$18:$A$29,0),MATCH(1,($U$2=GRID!$B$1:$U$1)*(КАЛЕНДАРЬ!L14=GRID!$B$3:$U$3),0))*(1-GRID!$H$34))</f>
        <v>59500</v>
      </c>
      <c r="I88" s="8" cm="1">
        <f t="array" ref="I88">IF($I$2="Открытый тариф",INDEX(GRID!$B$4:$U$15,MATCH(I$7,GRID!$A$4:$A$15,0),MATCH(1,($U$2=GRID!$B$1:$U$1)*(КАЛЕНДАРЬ!L14=GRID!$B$3:$U$3),0)),
INDEX(GRID!$B$4:$U$15,MATCH(I$7,GRID!$A$4:$A$15,0),MATCH(1,($U$2=GRID!$B$1:$U$1)*(КАЛЕНДАРЬ!L14=GRID!$B$3:$U$3),0))*(1-GRID!$H$34))</f>
        <v>60900</v>
      </c>
      <c r="J88" s="8" cm="1">
        <f t="array" ref="J88">IF($I$2="Открытый тариф",INDEX(GRID!$B$18:$U$29,MATCH(I$7,GRID!$A$18:$A$29,0),MATCH(1,($U$2=GRID!$B$1:$U$1)*(КАЛЕНДАРЬ!L14=GRID!$B$3:$U$3),0)),
INDEX(GRID!$B$18:$U$29,MATCH(I$7,GRID!$A$18:$A$29,0),MATCH(1,($U$2=GRID!$B$1:$U$1)*(КАЛЕНДАРЬ!L14=GRID!$B$3:$U$3),0))*(1-GRID!$H$34))</f>
        <v>65900</v>
      </c>
      <c r="K88" s="8" cm="1">
        <f t="array" ref="K88">IF($I$2="Открытый тариф",INDEX(GRID!$B$4:$U$15,MATCH(K$7,GRID!$A$4:$A$15,0),MATCH(1,($U$2=GRID!$B$1:$U$1)*(КАЛЕНДАРЬ!L14=GRID!$B$3:$U$3),0)),
INDEX(GRID!$B$4:$U$15,MATCH(K$7,GRID!$A$4:$A$15,0),MATCH(1,($U$2=GRID!$B$1:$U$1)*(КАЛЕНДАРЬ!L14=GRID!$B$3:$U$3),0))*(1-GRID!$H$34))</f>
        <v>67400</v>
      </c>
      <c r="L88" s="8" cm="1">
        <f t="array" ref="L88">IF($I$2="Открытый тариф",INDEX(GRID!$B$18:$U$29,MATCH(K$7,GRID!$A$18:$A$29,0),MATCH(1,($U$2=GRID!$B$1:$U$1)*(КАЛЕНДАРЬ!L14=GRID!$B$3:$U$3),0)),
INDEX(GRID!$B$18:$U$29,MATCH(K$7,GRID!$A$18:$A$29,0),MATCH(1,($U$2=GRID!$B$1:$U$1)*(КАЛЕНДАРЬ!L14=GRID!$B$3:$U$3),0))*(1-GRID!$H$34))</f>
        <v>72400</v>
      </c>
      <c r="M88" s="8" cm="1">
        <f t="array" ref="M88">IF($I$2="Открытый тариф",INDEX(GRID!$B$4:$U$15,MATCH(M$7,GRID!$A$4:$A$15,0),MATCH(1,($U$2=GRID!$B$1:$U$1)*(КАЛЕНДАРЬ!L14=GRID!$B$3:$U$3),0)),
INDEX(GRID!$B$4:$U$15,MATCH(M$7,GRID!$A$4:$A$15,0),MATCH(1,($U$2=GRID!$B$1:$U$1)*(КАЛЕНДАРЬ!L14=GRID!$B$3:$U$3),0))*(1-GRID!$H$34))</f>
        <v>90200</v>
      </c>
      <c r="N88" s="8" cm="1">
        <f t="array" ref="N88">IF($I$2="Открытый тариф",INDEX(GRID!$B$18:$U$29,MATCH(M$7,GRID!$A$18:$A$29,0),MATCH(1,($U$2=GRID!$B$1:$U$1)*(КАЛЕНДАРЬ!L14=GRID!$B$3:$U$3),0)),
INDEX(GRID!$B$18:$U$29,MATCH(M$7,GRID!$A$18:$A$29,0),MATCH(1,($U$2=GRID!$B$1:$U$1)*(КАЛЕНДАРЬ!L14=GRID!$B$3:$U$3),0))*(1-GRID!$H$34))</f>
        <v>95200</v>
      </c>
      <c r="O88" s="8" cm="1">
        <f t="array" ref="O88">IF($I$2="Открытый тариф",INDEX(GRID!$B$4:$U$15,MATCH(O$7,GRID!$A$4:$A$15,0),MATCH(1,($U$2=GRID!$B$1:$U$1)*(КАЛЕНДАРЬ!L14=GRID!$B$3:$U$3),0)),
INDEX(GRID!$B$4:$U$15,MATCH(O$7,GRID!$A$4:$A$15,0),MATCH(1,($U$2=GRID!$B$1:$U$1)*(КАЛЕНДАРЬ!L14=GRID!$B$3:$U$3),0))*(1-GRID!$H$34))</f>
        <v>127800</v>
      </c>
      <c r="P88" s="8" cm="1">
        <f t="array" ref="P88">IF($I$2="Открытый тариф",INDEX(GRID!$B$4:$U$15,MATCH(P$7,GRID!$A$4:$A$15,0),MATCH(1,($U$2=GRID!$B$1:$U$1)*(КАЛЕНДАРЬ!L14=GRID!$B$3:$U$3),0)),
INDEX(GRID!$B$4:$U$15,MATCH(P$7,GRID!$A$4:$A$15,0),MATCH(1,($U$2=GRID!$B$1:$U$1)*(КАЛЕНДАРЬ!L14=GRID!$B$3:$U$3),0))*(1-GRID!$H$34))</f>
        <v>172900</v>
      </c>
      <c r="Q88" s="8" cm="1">
        <f t="array" ref="Q88">IF($I$2="Открытый тариф",INDEX(GRID!$B$4:$U$15,MATCH(Q$7,GRID!$A$4:$A$15,0),MATCH(1,($U$2=GRID!$B$1:$U$1)*(КАЛЕНДАРЬ!L14=GRID!$B$3:$U$3),0)),
INDEX(GRID!$B$4:$U$15,MATCH(Q$7,GRID!$A$4:$A$15,0),MATCH(1,($U$2=GRID!$B$1:$U$1)*(КАЛЕНДАРЬ!L14=GRID!$B$3:$U$3),0))*(1-GRID!$H$34))</f>
        <v>202400</v>
      </c>
      <c r="R88" s="8" cm="1">
        <f t="array" ref="R88">IF($I$2="Открытый тариф",INDEX(GRID!$B$18:$U$29,MATCH(R$7,GRID!$A$18:$A$29,0),MATCH(1,($U$2=GRID!$B$1:$U$1)*(КАЛЕНДАРЬ!L14=GRID!$B$3:$U$3),0)),
INDEX(GRID!$B$18:$U$29,MATCH(R$7,GRID!$A$18:$A$29,0),MATCH(1,($U$2=GRID!$B$1:$U$1)*(КАЛЕНДАРЬ!L14=GRID!$B$3:$U$3),0))*(1-GRID!$H$34))</f>
        <v>230600</v>
      </c>
      <c r="S88" s="8">
        <f t="array" ref="S88">IF($I$2="Открытый тариф",INDEX(GRID!$B$4:$U$15,MATCH(S$7,GRID!$A$4:$A$15,0),MATCH(1,($U$2=GRID!$B$1:$U$1)*(КАЛЕНДАРЬ!L14=GRID!$B$3:$U$3),0)),
INDEX(GRID!$B$4:$U$15,MATCH(S$7,GRID!$A$4:$A$15,0),MATCH(1,($U$2=GRID!$B$1:$U$1)*(КАЛЕНДАРЬ!L14=GRID!$B$3:$U$3),0))*(1-GRID!$L$41))</f>
        <v>592800</v>
      </c>
      <c r="T88" s="8">
        <f t="array" ref="T88">IF($I$2="Открытый тариф",INDEX(GRID!$B$4:$U$15,MATCH(T$7,GRID!$A$4:$A$15,0),MATCH(1,($U$2=GRID!$B$1:$U$1)*(КАЛЕНДАРЬ!L14=GRID!$B$3:$U$3),0)),
INDEX(GRID!$B$4:$U$15,MATCH(T$7,GRID!$A$4:$A$15,0),MATCH(1,($U$2=GRID!$B$1:$U$1)*(КАЛЕНДАРЬ!L14=GRID!$B$3:$U$3),0))*(1-GRID!$L$41))</f>
        <v>726900</v>
      </c>
      <c r="U88" s="62" t="s">
        <v>123</v>
      </c>
    </row>
    <row r="89" spans="1:21" hidden="1">
      <c r="A89" s="148" t="s">
        <v>17</v>
      </c>
      <c r="B89" s="149">
        <v>12</v>
      </c>
      <c r="C89" s="8" cm="1">
        <f t="array" ref="C89">IF($I$2="Открытый тариф",INDEX(GRID!$B$4:$U$15,MATCH(C$7,GRID!$A$4:$A$15,0),MATCH(1,($U$2=GRID!$B$1:$U$1)*(КАЛЕНДАРЬ!L15=GRID!$B$3:$U$3),0)),
INDEX(GRID!$B$4:$U$15,MATCH(C$7,GRID!$A$4:$A$15,0),MATCH(1,($U$2=GRID!$B$1:$U$1)*(КАЛЕНДАРЬ!L15=GRID!$B$3:$U$3),0))*(1-GRID!$H$34))</f>
        <v>33200</v>
      </c>
      <c r="D89" s="8" cm="1">
        <f t="array" ref="D89">IF($I$2="Открытый тариф",INDEX(GRID!$B$18:$U$29,MATCH(C$7,GRID!$A$18:$A$29,0),MATCH(1,($U$2=GRID!$B$1:$U$1)*(КАЛЕНДАРЬ!L15=GRID!$B$3:$U$3),0)),
INDEX(GRID!$B$18:$U$29,MATCH(C$7,GRID!$A$18:$A$29,0),MATCH(1,($U$2=GRID!$B$1:$U$1)*(КАЛЕНДАРЬ!L15=GRID!$B$3:$U$3),0))*(1-GRID!$H$34))</f>
        <v>38200</v>
      </c>
      <c r="E89" s="8" cm="1">
        <f t="array" ref="E89">IF($I$2="Открытый тариф",INDEX(GRID!$B$4:$U$15,MATCH(E$7,GRID!$A$4:$A$15,0),MATCH(1,($U$2=GRID!$B$1:$U$1)*(КАЛЕНДАРЬ!L15=GRID!$B$3:$U$3),0)),
INDEX(GRID!$B$4:$U$15,MATCH(E$7,GRID!$A$4:$A$15,0),MATCH(1,($U$2=GRID!$B$1:$U$1)*(КАЛЕНДАРЬ!L15=GRID!$B$3:$U$3),0))*(1-GRID!$H$34))</f>
        <v>39900</v>
      </c>
      <c r="F89" s="8" cm="1">
        <f t="array" ref="F89">IF($I$2="Открытый тариф",INDEX(GRID!$B$18:$U$29,MATCH(E$7,GRID!$A$18:$A$29,0),MATCH(1,($U$2=GRID!$B$1:$U$1)*(КАЛЕНДАРЬ!L15=GRID!$B$3:$U$3),0)),
INDEX(GRID!$B$18:$U$29,MATCH(E$7,GRID!$A$18:$A$29,0),MATCH(1,($U$2=GRID!$B$1:$U$1)*(КАЛЕНДАРЬ!L15=GRID!$B$3:$U$3),0))*(1-GRID!$H$34))</f>
        <v>44900</v>
      </c>
      <c r="G89" s="8" cm="1">
        <f t="array" ref="G89">IF($I$2="Открытый тариф",INDEX(GRID!$B$4:$U$15,MATCH(G$7,GRID!$A$4:$A$15,0),MATCH(1,($U$2=GRID!$B$1:$U$1)*(КАЛЕНДАРЬ!L15=GRID!$B$3:$U$3),0)),
INDEX(GRID!$B$4:$U$15,MATCH(G$7,GRID!$A$4:$A$15,0),MATCH(1,($U$2=GRID!$B$1:$U$1)*(КАЛЕНДАРЬ!L15=GRID!$B$3:$U$3),0))*(1-GRID!$H$34))</f>
        <v>46200</v>
      </c>
      <c r="H89" s="8" cm="1">
        <f t="array" ref="H89">IF($I$2="Открытый тариф",INDEX(GRID!$B$18:$U$29,MATCH(G$7,GRID!$A$18:$A$29,0),MATCH(1,($U$2=GRID!$B$1:$U$1)*(КАЛЕНДАРЬ!L15=GRID!$B$3:$U$3),0)),
INDEX(GRID!$B$18:$U$29,MATCH(G$7,GRID!$A$18:$A$29,0),MATCH(1,($U$2=GRID!$B$1:$U$1)*(КАЛЕНДАРЬ!L15=GRID!$B$3:$U$3),0))*(1-GRID!$H$34))</f>
        <v>51200</v>
      </c>
      <c r="I89" s="8" cm="1">
        <f t="array" ref="I89">IF($I$2="Открытый тариф",INDEX(GRID!$B$4:$U$15,MATCH(I$7,GRID!$A$4:$A$15,0),MATCH(1,($U$2=GRID!$B$1:$U$1)*(КАЛЕНДАРЬ!L15=GRID!$B$3:$U$3),0)),
INDEX(GRID!$B$4:$U$15,MATCH(I$7,GRID!$A$4:$A$15,0),MATCH(1,($U$2=GRID!$B$1:$U$1)*(КАЛЕНДАРЬ!L15=GRID!$B$3:$U$3),0))*(1-GRID!$H$34))</f>
        <v>51700</v>
      </c>
      <c r="J89" s="8" cm="1">
        <f t="array" ref="J89">IF($I$2="Открытый тариф",INDEX(GRID!$B$18:$U$29,MATCH(I$7,GRID!$A$18:$A$29,0),MATCH(1,($U$2=GRID!$B$1:$U$1)*(КАЛЕНДАРЬ!L15=GRID!$B$3:$U$3),0)),
INDEX(GRID!$B$18:$U$29,MATCH(I$7,GRID!$A$18:$A$29,0),MATCH(1,($U$2=GRID!$B$1:$U$1)*(КАЛЕНДАРЬ!L15=GRID!$B$3:$U$3),0))*(1-GRID!$H$34))</f>
        <v>56700</v>
      </c>
      <c r="K89" s="8" cm="1">
        <f t="array" ref="K89">IF($I$2="Открытый тариф",INDEX(GRID!$B$4:$U$15,MATCH(K$7,GRID!$A$4:$A$15,0),MATCH(1,($U$2=GRID!$B$1:$U$1)*(КАЛЕНДАРЬ!L15=GRID!$B$3:$U$3),0)),
INDEX(GRID!$B$4:$U$15,MATCH(K$7,GRID!$A$4:$A$15,0),MATCH(1,($U$2=GRID!$B$1:$U$1)*(КАЛЕНДАРЬ!L15=GRID!$B$3:$U$3),0))*(1-GRID!$H$34))</f>
        <v>57800</v>
      </c>
      <c r="L89" s="8" cm="1">
        <f t="array" ref="L89">IF($I$2="Открытый тариф",INDEX(GRID!$B$18:$U$29,MATCH(K$7,GRID!$A$18:$A$29,0),MATCH(1,($U$2=GRID!$B$1:$U$1)*(КАЛЕНДАРЬ!L15=GRID!$B$3:$U$3),0)),
INDEX(GRID!$B$18:$U$29,MATCH(K$7,GRID!$A$18:$A$29,0),MATCH(1,($U$2=GRID!$B$1:$U$1)*(КАЛЕНДАРЬ!L15=GRID!$B$3:$U$3),0))*(1-GRID!$H$34))</f>
        <v>62800</v>
      </c>
      <c r="M89" s="8" cm="1">
        <f t="array" ref="M89">IF($I$2="Открытый тариф",INDEX(GRID!$B$4:$U$15,MATCH(M$7,GRID!$A$4:$A$15,0),MATCH(1,($U$2=GRID!$B$1:$U$1)*(КАЛЕНДАРЬ!L15=GRID!$B$3:$U$3),0)),
INDEX(GRID!$B$4:$U$15,MATCH(M$7,GRID!$A$4:$A$15,0),MATCH(1,($U$2=GRID!$B$1:$U$1)*(КАЛЕНДАРЬ!L15=GRID!$B$3:$U$3),0))*(1-GRID!$H$34))</f>
        <v>79000</v>
      </c>
      <c r="N89" s="8" cm="1">
        <f t="array" ref="N89">IF($I$2="Открытый тариф",INDEX(GRID!$B$18:$U$29,MATCH(M$7,GRID!$A$18:$A$29,0),MATCH(1,($U$2=GRID!$B$1:$U$1)*(КАЛЕНДАРЬ!L15=GRID!$B$3:$U$3),0)),
INDEX(GRID!$B$18:$U$29,MATCH(M$7,GRID!$A$18:$A$29,0),MATCH(1,($U$2=GRID!$B$1:$U$1)*(КАЛЕНДАРЬ!L15=GRID!$B$3:$U$3),0))*(1-GRID!$H$34))</f>
        <v>84000</v>
      </c>
      <c r="O89" s="8" cm="1">
        <f t="array" ref="O89">IF($I$2="Открытый тариф",INDEX(GRID!$B$4:$U$15,MATCH(O$7,GRID!$A$4:$A$15,0),MATCH(1,($U$2=GRID!$B$1:$U$1)*(КАЛЕНДАРЬ!L15=GRID!$B$3:$U$3),0)),
INDEX(GRID!$B$4:$U$15,MATCH(O$7,GRID!$A$4:$A$15,0),MATCH(1,($U$2=GRID!$B$1:$U$1)*(КАЛЕНДАРЬ!L15=GRID!$B$3:$U$3),0))*(1-GRID!$H$34))</f>
        <v>114800</v>
      </c>
      <c r="P89" s="8" cm="1">
        <f t="array" ref="P89">IF($I$2="Открытый тариф",INDEX(GRID!$B$4:$U$15,MATCH(P$7,GRID!$A$4:$A$15,0),MATCH(1,($U$2=GRID!$B$1:$U$1)*(КАЛЕНДАРЬ!L15=GRID!$B$3:$U$3),0)),
INDEX(GRID!$B$4:$U$15,MATCH(P$7,GRID!$A$4:$A$15,0),MATCH(1,($U$2=GRID!$B$1:$U$1)*(КАЛЕНДАРЬ!L15=GRID!$B$3:$U$3),0))*(1-GRID!$H$34))</f>
        <v>158000</v>
      </c>
      <c r="Q89" s="8" cm="1">
        <f t="array" ref="Q89">IF($I$2="Открытый тариф",INDEX(GRID!$B$4:$U$15,MATCH(Q$7,GRID!$A$4:$A$15,0),MATCH(1,($U$2=GRID!$B$1:$U$1)*(КАЛЕНДАРЬ!L15=GRID!$B$3:$U$3),0)),
INDEX(GRID!$B$4:$U$15,MATCH(Q$7,GRID!$A$4:$A$15,0),MATCH(1,($U$2=GRID!$B$1:$U$1)*(КАЛЕНДАРЬ!L15=GRID!$B$3:$U$3),0))*(1-GRID!$H$34))</f>
        <v>185500</v>
      </c>
      <c r="R89" s="8" cm="1">
        <f t="array" ref="R89">IF($I$2="Открытый тариф",INDEX(GRID!$B$18:$U$29,MATCH(R$7,GRID!$A$18:$A$29,0),MATCH(1,($U$2=GRID!$B$1:$U$1)*(КАЛЕНДАРЬ!L15=GRID!$B$3:$U$3),0)),
INDEX(GRID!$B$18:$U$29,MATCH(R$7,GRID!$A$18:$A$29,0),MATCH(1,($U$2=GRID!$B$1:$U$1)*(КАЛЕНДАРЬ!L15=GRID!$B$3:$U$3),0))*(1-GRID!$H$34))</f>
        <v>211300</v>
      </c>
      <c r="S89" s="8">
        <f t="array" ref="S89">IF($I$2="Открытый тариф",INDEX(GRID!$B$4:$U$15,MATCH(S$7,GRID!$A$4:$A$15,0),MATCH(1,($U$2=GRID!$B$1:$U$1)*(КАЛЕНДАРЬ!L15=GRID!$B$3:$U$3),0)),
INDEX(GRID!$B$4:$U$15,MATCH(S$7,GRID!$A$4:$A$15,0),MATCH(1,($U$2=GRID!$B$1:$U$1)*(КАЛЕНДАРЬ!L15=GRID!$B$3:$U$3),0))*(1-GRID!$L$41))</f>
        <v>533500</v>
      </c>
      <c r="T89" s="8">
        <f t="array" ref="T89">IF($I$2="Открытый тариф",INDEX(GRID!$B$4:$U$15,MATCH(T$7,GRID!$A$4:$A$15,0),MATCH(1,($U$2=GRID!$B$1:$U$1)*(КАЛЕНДАРЬ!L15=GRID!$B$3:$U$3),0)),
INDEX(GRID!$B$4:$U$15,MATCH(T$7,GRID!$A$4:$A$15,0),MATCH(1,($U$2=GRID!$B$1:$U$1)*(КАЛЕНДАРЬ!L15=GRID!$B$3:$U$3),0))*(1-GRID!$L$41))</f>
        <v>651900</v>
      </c>
      <c r="U89" s="62" t="s">
        <v>123</v>
      </c>
    </row>
    <row r="90" spans="1:21" hidden="1">
      <c r="A90" s="148" t="s">
        <v>11</v>
      </c>
      <c r="B90" s="149">
        <v>13</v>
      </c>
      <c r="C90" s="8" cm="1">
        <f t="array" ref="C90">IF($I$2="Открытый тариф",INDEX(GRID!$B$4:$U$15,MATCH(C$7,GRID!$A$4:$A$15,0),MATCH(1,($U$2=GRID!$B$1:$U$1)*(КАЛЕНДАРЬ!L16=GRID!$B$3:$U$3),0)),
INDEX(GRID!$B$4:$U$15,MATCH(C$7,GRID!$A$4:$A$15,0),MATCH(1,($U$2=GRID!$B$1:$U$1)*(КАЛЕНДАРЬ!L16=GRID!$B$3:$U$3),0))*(1-GRID!$H$34))</f>
        <v>33200</v>
      </c>
      <c r="D90" s="8" cm="1">
        <f t="array" ref="D90">IF($I$2="Открытый тариф",INDEX(GRID!$B$18:$U$29,MATCH(C$7,GRID!$A$18:$A$29,0),MATCH(1,($U$2=GRID!$B$1:$U$1)*(КАЛЕНДАРЬ!L16=GRID!$B$3:$U$3),0)),
INDEX(GRID!$B$18:$U$29,MATCH(C$7,GRID!$A$18:$A$29,0),MATCH(1,($U$2=GRID!$B$1:$U$1)*(КАЛЕНДАРЬ!L16=GRID!$B$3:$U$3),0))*(1-GRID!$H$34))</f>
        <v>38200</v>
      </c>
      <c r="E90" s="8" cm="1">
        <f t="array" ref="E90">IF($I$2="Открытый тариф",INDEX(GRID!$B$4:$U$15,MATCH(E$7,GRID!$A$4:$A$15,0),MATCH(1,($U$2=GRID!$B$1:$U$1)*(КАЛЕНДАРЬ!L16=GRID!$B$3:$U$3),0)),
INDEX(GRID!$B$4:$U$15,MATCH(E$7,GRID!$A$4:$A$15,0),MATCH(1,($U$2=GRID!$B$1:$U$1)*(КАЛЕНДАРЬ!L16=GRID!$B$3:$U$3),0))*(1-GRID!$H$34))</f>
        <v>39900</v>
      </c>
      <c r="F90" s="8" cm="1">
        <f t="array" ref="F90">IF($I$2="Открытый тариф",INDEX(GRID!$B$18:$U$29,MATCH(E$7,GRID!$A$18:$A$29,0),MATCH(1,($U$2=GRID!$B$1:$U$1)*(КАЛЕНДАРЬ!L16=GRID!$B$3:$U$3),0)),
INDEX(GRID!$B$18:$U$29,MATCH(E$7,GRID!$A$18:$A$29,0),MATCH(1,($U$2=GRID!$B$1:$U$1)*(КАЛЕНДАРЬ!L16=GRID!$B$3:$U$3),0))*(1-GRID!$H$34))</f>
        <v>44900</v>
      </c>
      <c r="G90" s="8" cm="1">
        <f t="array" ref="G90">IF($I$2="Открытый тариф",INDEX(GRID!$B$4:$U$15,MATCH(G$7,GRID!$A$4:$A$15,0),MATCH(1,($U$2=GRID!$B$1:$U$1)*(КАЛЕНДАРЬ!L16=GRID!$B$3:$U$3),0)),
INDEX(GRID!$B$4:$U$15,MATCH(G$7,GRID!$A$4:$A$15,0),MATCH(1,($U$2=GRID!$B$1:$U$1)*(КАЛЕНДАРЬ!L16=GRID!$B$3:$U$3),0))*(1-GRID!$H$34))</f>
        <v>46200</v>
      </c>
      <c r="H90" s="8" cm="1">
        <f t="array" ref="H90">IF($I$2="Открытый тариф",INDEX(GRID!$B$18:$U$29,MATCH(G$7,GRID!$A$18:$A$29,0),MATCH(1,($U$2=GRID!$B$1:$U$1)*(КАЛЕНДАРЬ!L16=GRID!$B$3:$U$3),0)),
INDEX(GRID!$B$18:$U$29,MATCH(G$7,GRID!$A$18:$A$29,0),MATCH(1,($U$2=GRID!$B$1:$U$1)*(КАЛЕНДАРЬ!L16=GRID!$B$3:$U$3),0))*(1-GRID!$H$34))</f>
        <v>51200</v>
      </c>
      <c r="I90" s="8" cm="1">
        <f t="array" ref="I90">IF($I$2="Открытый тариф",INDEX(GRID!$B$4:$U$15,MATCH(I$7,GRID!$A$4:$A$15,0),MATCH(1,($U$2=GRID!$B$1:$U$1)*(КАЛЕНДАРЬ!L16=GRID!$B$3:$U$3),0)),
INDEX(GRID!$B$4:$U$15,MATCH(I$7,GRID!$A$4:$A$15,0),MATCH(1,($U$2=GRID!$B$1:$U$1)*(КАЛЕНДАРЬ!L16=GRID!$B$3:$U$3),0))*(1-GRID!$H$34))</f>
        <v>51700</v>
      </c>
      <c r="J90" s="8" cm="1">
        <f t="array" ref="J90">IF($I$2="Открытый тариф",INDEX(GRID!$B$18:$U$29,MATCH(I$7,GRID!$A$18:$A$29,0),MATCH(1,($U$2=GRID!$B$1:$U$1)*(КАЛЕНДАРЬ!L16=GRID!$B$3:$U$3),0)),
INDEX(GRID!$B$18:$U$29,MATCH(I$7,GRID!$A$18:$A$29,0),MATCH(1,($U$2=GRID!$B$1:$U$1)*(КАЛЕНДАРЬ!L16=GRID!$B$3:$U$3),0))*(1-GRID!$H$34))</f>
        <v>56700</v>
      </c>
      <c r="K90" s="8" cm="1">
        <f t="array" ref="K90">IF($I$2="Открытый тариф",INDEX(GRID!$B$4:$U$15,MATCH(K$7,GRID!$A$4:$A$15,0),MATCH(1,($U$2=GRID!$B$1:$U$1)*(КАЛЕНДАРЬ!L16=GRID!$B$3:$U$3),0)),
INDEX(GRID!$B$4:$U$15,MATCH(K$7,GRID!$A$4:$A$15,0),MATCH(1,($U$2=GRID!$B$1:$U$1)*(КАЛЕНДАРЬ!L16=GRID!$B$3:$U$3),0))*(1-GRID!$H$34))</f>
        <v>57800</v>
      </c>
      <c r="L90" s="8" cm="1">
        <f t="array" ref="L90">IF($I$2="Открытый тариф",INDEX(GRID!$B$18:$U$29,MATCH(K$7,GRID!$A$18:$A$29,0),MATCH(1,($U$2=GRID!$B$1:$U$1)*(КАЛЕНДАРЬ!L16=GRID!$B$3:$U$3),0)),
INDEX(GRID!$B$18:$U$29,MATCH(K$7,GRID!$A$18:$A$29,0),MATCH(1,($U$2=GRID!$B$1:$U$1)*(КАЛЕНДАРЬ!L16=GRID!$B$3:$U$3),0))*(1-GRID!$H$34))</f>
        <v>62800</v>
      </c>
      <c r="M90" s="8" cm="1">
        <f t="array" ref="M90">IF($I$2="Открытый тариф",INDEX(GRID!$B$4:$U$15,MATCH(M$7,GRID!$A$4:$A$15,0),MATCH(1,($U$2=GRID!$B$1:$U$1)*(КАЛЕНДАРЬ!L16=GRID!$B$3:$U$3),0)),
INDEX(GRID!$B$4:$U$15,MATCH(M$7,GRID!$A$4:$A$15,0),MATCH(1,($U$2=GRID!$B$1:$U$1)*(КАЛЕНДАРЬ!L16=GRID!$B$3:$U$3),0))*(1-GRID!$H$34))</f>
        <v>79000</v>
      </c>
      <c r="N90" s="8" cm="1">
        <f t="array" ref="N90">IF($I$2="Открытый тариф",INDEX(GRID!$B$18:$U$29,MATCH(M$7,GRID!$A$18:$A$29,0),MATCH(1,($U$2=GRID!$B$1:$U$1)*(КАЛЕНДАРЬ!L16=GRID!$B$3:$U$3),0)),
INDEX(GRID!$B$18:$U$29,MATCH(M$7,GRID!$A$18:$A$29,0),MATCH(1,($U$2=GRID!$B$1:$U$1)*(КАЛЕНДАРЬ!L16=GRID!$B$3:$U$3),0))*(1-GRID!$H$34))</f>
        <v>84000</v>
      </c>
      <c r="O90" s="8" cm="1">
        <f t="array" ref="O90">IF($I$2="Открытый тариф",INDEX(GRID!$B$4:$U$15,MATCH(O$7,GRID!$A$4:$A$15,0),MATCH(1,($U$2=GRID!$B$1:$U$1)*(КАЛЕНДАРЬ!L16=GRID!$B$3:$U$3),0)),
INDEX(GRID!$B$4:$U$15,MATCH(O$7,GRID!$A$4:$A$15,0),MATCH(1,($U$2=GRID!$B$1:$U$1)*(КАЛЕНДАРЬ!L16=GRID!$B$3:$U$3),0))*(1-GRID!$H$34))</f>
        <v>114800</v>
      </c>
      <c r="P90" s="8" cm="1">
        <f t="array" ref="P90">IF($I$2="Открытый тариф",INDEX(GRID!$B$4:$U$15,MATCH(P$7,GRID!$A$4:$A$15,0),MATCH(1,($U$2=GRID!$B$1:$U$1)*(КАЛЕНДАРЬ!L16=GRID!$B$3:$U$3),0)),
INDEX(GRID!$B$4:$U$15,MATCH(P$7,GRID!$A$4:$A$15,0),MATCH(1,($U$2=GRID!$B$1:$U$1)*(КАЛЕНДАРЬ!L16=GRID!$B$3:$U$3),0))*(1-GRID!$H$34))</f>
        <v>158000</v>
      </c>
      <c r="Q90" s="8" cm="1">
        <f t="array" ref="Q90">IF($I$2="Открытый тариф",INDEX(GRID!$B$4:$U$15,MATCH(Q$7,GRID!$A$4:$A$15,0),MATCH(1,($U$2=GRID!$B$1:$U$1)*(КАЛЕНДАРЬ!L16=GRID!$B$3:$U$3),0)),
INDEX(GRID!$B$4:$U$15,MATCH(Q$7,GRID!$A$4:$A$15,0),MATCH(1,($U$2=GRID!$B$1:$U$1)*(КАЛЕНДАРЬ!L16=GRID!$B$3:$U$3),0))*(1-GRID!$H$34))</f>
        <v>185500</v>
      </c>
      <c r="R90" s="8" cm="1">
        <f t="array" ref="R90">IF($I$2="Открытый тариф",INDEX(GRID!$B$18:$U$29,MATCH(R$7,GRID!$A$18:$A$29,0),MATCH(1,($U$2=GRID!$B$1:$U$1)*(КАЛЕНДАРЬ!L16=GRID!$B$3:$U$3),0)),
INDEX(GRID!$B$18:$U$29,MATCH(R$7,GRID!$A$18:$A$29,0),MATCH(1,($U$2=GRID!$B$1:$U$1)*(КАЛЕНДАРЬ!L16=GRID!$B$3:$U$3),0))*(1-GRID!$H$34))</f>
        <v>211300</v>
      </c>
      <c r="S90" s="8">
        <f t="array" ref="S90">IF($I$2="Открытый тариф",INDEX(GRID!$B$4:$U$15,MATCH(S$7,GRID!$A$4:$A$15,0),MATCH(1,($U$2=GRID!$B$1:$U$1)*(КАЛЕНДАРЬ!L16=GRID!$B$3:$U$3),0)),
INDEX(GRID!$B$4:$U$15,MATCH(S$7,GRID!$A$4:$A$15,0),MATCH(1,($U$2=GRID!$B$1:$U$1)*(КАЛЕНДАРЬ!L16=GRID!$B$3:$U$3),0))*(1-GRID!$L$41))</f>
        <v>533500</v>
      </c>
      <c r="T90" s="8">
        <f t="array" ref="T90">IF($I$2="Открытый тариф",INDEX(GRID!$B$4:$U$15,MATCH(T$7,GRID!$A$4:$A$15,0),MATCH(1,($U$2=GRID!$B$1:$U$1)*(КАЛЕНДАРЬ!L16=GRID!$B$3:$U$3),0)),
INDEX(GRID!$B$4:$U$15,MATCH(T$7,GRID!$A$4:$A$15,0),MATCH(1,($U$2=GRID!$B$1:$U$1)*(КАЛЕНДАРЬ!L16=GRID!$B$3:$U$3),0))*(1-GRID!$L$41))</f>
        <v>651900</v>
      </c>
    </row>
    <row r="91" spans="1:21" hidden="1">
      <c r="A91" s="148" t="s">
        <v>12</v>
      </c>
      <c r="B91" s="149">
        <v>14</v>
      </c>
      <c r="C91" s="8" cm="1">
        <f t="array" ref="C91">IF($I$2="Открытый тариф",INDEX(GRID!$B$4:$U$15,MATCH(C$7,GRID!$A$4:$A$15,0),MATCH(1,($U$2=GRID!$B$1:$U$1)*(КАЛЕНДАРЬ!L17=GRID!$B$3:$U$3),0)),
INDEX(GRID!$B$4:$U$15,MATCH(C$7,GRID!$A$4:$A$15,0),MATCH(1,($U$2=GRID!$B$1:$U$1)*(КАЛЕНДАРЬ!L17=GRID!$B$3:$U$3),0))*(1-GRID!$H$34))</f>
        <v>33200</v>
      </c>
      <c r="D91" s="8" cm="1">
        <f t="array" ref="D91">IF($I$2="Открытый тариф",INDEX(GRID!$B$18:$U$29,MATCH(C$7,GRID!$A$18:$A$29,0),MATCH(1,($U$2=GRID!$B$1:$U$1)*(КАЛЕНДАРЬ!L17=GRID!$B$3:$U$3),0)),
INDEX(GRID!$B$18:$U$29,MATCH(C$7,GRID!$A$18:$A$29,0),MATCH(1,($U$2=GRID!$B$1:$U$1)*(КАЛЕНДАРЬ!L17=GRID!$B$3:$U$3),0))*(1-GRID!$H$34))</f>
        <v>38200</v>
      </c>
      <c r="E91" s="8" cm="1">
        <f t="array" ref="E91">IF($I$2="Открытый тариф",INDEX(GRID!$B$4:$U$15,MATCH(E$7,GRID!$A$4:$A$15,0),MATCH(1,($U$2=GRID!$B$1:$U$1)*(КАЛЕНДАРЬ!L17=GRID!$B$3:$U$3),0)),
INDEX(GRID!$B$4:$U$15,MATCH(E$7,GRID!$A$4:$A$15,0),MATCH(1,($U$2=GRID!$B$1:$U$1)*(КАЛЕНДАРЬ!L17=GRID!$B$3:$U$3),0))*(1-GRID!$H$34))</f>
        <v>39900</v>
      </c>
      <c r="F91" s="8" cm="1">
        <f t="array" ref="F91">IF($I$2="Открытый тариф",INDEX(GRID!$B$18:$U$29,MATCH(E$7,GRID!$A$18:$A$29,0),MATCH(1,($U$2=GRID!$B$1:$U$1)*(КАЛЕНДАРЬ!L17=GRID!$B$3:$U$3),0)),
INDEX(GRID!$B$18:$U$29,MATCH(E$7,GRID!$A$18:$A$29,0),MATCH(1,($U$2=GRID!$B$1:$U$1)*(КАЛЕНДАРЬ!L17=GRID!$B$3:$U$3),0))*(1-GRID!$H$34))</f>
        <v>44900</v>
      </c>
      <c r="G91" s="8" cm="1">
        <f t="array" ref="G91">IF($I$2="Открытый тариф",INDEX(GRID!$B$4:$U$15,MATCH(G$7,GRID!$A$4:$A$15,0),MATCH(1,($U$2=GRID!$B$1:$U$1)*(КАЛЕНДАРЬ!L17=GRID!$B$3:$U$3),0)),
INDEX(GRID!$B$4:$U$15,MATCH(G$7,GRID!$A$4:$A$15,0),MATCH(1,($U$2=GRID!$B$1:$U$1)*(КАЛЕНДАРЬ!L17=GRID!$B$3:$U$3),0))*(1-GRID!$H$34))</f>
        <v>46200</v>
      </c>
      <c r="H91" s="8" cm="1">
        <f t="array" ref="H91">IF($I$2="Открытый тариф",INDEX(GRID!$B$18:$U$29,MATCH(G$7,GRID!$A$18:$A$29,0),MATCH(1,($U$2=GRID!$B$1:$U$1)*(КАЛЕНДАРЬ!L17=GRID!$B$3:$U$3),0)),
INDEX(GRID!$B$18:$U$29,MATCH(G$7,GRID!$A$18:$A$29,0),MATCH(1,($U$2=GRID!$B$1:$U$1)*(КАЛЕНДАРЬ!L17=GRID!$B$3:$U$3),0))*(1-GRID!$H$34))</f>
        <v>51200</v>
      </c>
      <c r="I91" s="8" cm="1">
        <f t="array" ref="I91">IF($I$2="Открытый тариф",INDEX(GRID!$B$4:$U$15,MATCH(I$7,GRID!$A$4:$A$15,0),MATCH(1,($U$2=GRID!$B$1:$U$1)*(КАЛЕНДАРЬ!L17=GRID!$B$3:$U$3),0)),
INDEX(GRID!$B$4:$U$15,MATCH(I$7,GRID!$A$4:$A$15,0),MATCH(1,($U$2=GRID!$B$1:$U$1)*(КАЛЕНДАРЬ!L17=GRID!$B$3:$U$3),0))*(1-GRID!$H$34))</f>
        <v>51700</v>
      </c>
      <c r="J91" s="8" cm="1">
        <f t="array" ref="J91">IF($I$2="Открытый тариф",INDEX(GRID!$B$18:$U$29,MATCH(I$7,GRID!$A$18:$A$29,0),MATCH(1,($U$2=GRID!$B$1:$U$1)*(КАЛЕНДАРЬ!L17=GRID!$B$3:$U$3),0)),
INDEX(GRID!$B$18:$U$29,MATCH(I$7,GRID!$A$18:$A$29,0),MATCH(1,($U$2=GRID!$B$1:$U$1)*(КАЛЕНДАРЬ!L17=GRID!$B$3:$U$3),0))*(1-GRID!$H$34))</f>
        <v>56700</v>
      </c>
      <c r="K91" s="8" cm="1">
        <f t="array" ref="K91">IF($I$2="Открытый тариф",INDEX(GRID!$B$4:$U$15,MATCH(K$7,GRID!$A$4:$A$15,0),MATCH(1,($U$2=GRID!$B$1:$U$1)*(КАЛЕНДАРЬ!L17=GRID!$B$3:$U$3),0)),
INDEX(GRID!$B$4:$U$15,MATCH(K$7,GRID!$A$4:$A$15,0),MATCH(1,($U$2=GRID!$B$1:$U$1)*(КАЛЕНДАРЬ!L17=GRID!$B$3:$U$3),0))*(1-GRID!$H$34))</f>
        <v>57800</v>
      </c>
      <c r="L91" s="8" cm="1">
        <f t="array" ref="L91">IF($I$2="Открытый тариф",INDEX(GRID!$B$18:$U$29,MATCH(K$7,GRID!$A$18:$A$29,0),MATCH(1,($U$2=GRID!$B$1:$U$1)*(КАЛЕНДАРЬ!L17=GRID!$B$3:$U$3),0)),
INDEX(GRID!$B$18:$U$29,MATCH(K$7,GRID!$A$18:$A$29,0),MATCH(1,($U$2=GRID!$B$1:$U$1)*(КАЛЕНДАРЬ!L17=GRID!$B$3:$U$3),0))*(1-GRID!$H$34))</f>
        <v>62800</v>
      </c>
      <c r="M91" s="8" cm="1">
        <f t="array" ref="M91">IF($I$2="Открытый тариф",INDEX(GRID!$B$4:$U$15,MATCH(M$7,GRID!$A$4:$A$15,0),MATCH(1,($U$2=GRID!$B$1:$U$1)*(КАЛЕНДАРЬ!L17=GRID!$B$3:$U$3),0)),
INDEX(GRID!$B$4:$U$15,MATCH(M$7,GRID!$A$4:$A$15,0),MATCH(1,($U$2=GRID!$B$1:$U$1)*(КАЛЕНДАРЬ!L17=GRID!$B$3:$U$3),0))*(1-GRID!$H$34))</f>
        <v>79000</v>
      </c>
      <c r="N91" s="8" cm="1">
        <f t="array" ref="N91">IF($I$2="Открытый тариф",INDEX(GRID!$B$18:$U$29,MATCH(M$7,GRID!$A$18:$A$29,0),MATCH(1,($U$2=GRID!$B$1:$U$1)*(КАЛЕНДАРЬ!L17=GRID!$B$3:$U$3),0)),
INDEX(GRID!$B$18:$U$29,MATCH(M$7,GRID!$A$18:$A$29,0),MATCH(1,($U$2=GRID!$B$1:$U$1)*(КАЛЕНДАРЬ!L17=GRID!$B$3:$U$3),0))*(1-GRID!$H$34))</f>
        <v>84000</v>
      </c>
      <c r="O91" s="8" cm="1">
        <f t="array" ref="O91">IF($I$2="Открытый тариф",INDEX(GRID!$B$4:$U$15,MATCH(O$7,GRID!$A$4:$A$15,0),MATCH(1,($U$2=GRID!$B$1:$U$1)*(КАЛЕНДАРЬ!L17=GRID!$B$3:$U$3),0)),
INDEX(GRID!$B$4:$U$15,MATCH(O$7,GRID!$A$4:$A$15,0),MATCH(1,($U$2=GRID!$B$1:$U$1)*(КАЛЕНДАРЬ!L17=GRID!$B$3:$U$3),0))*(1-GRID!$H$34))</f>
        <v>114800</v>
      </c>
      <c r="P91" s="8" cm="1">
        <f t="array" ref="P91">IF($I$2="Открытый тариф",INDEX(GRID!$B$4:$U$15,MATCH(P$7,GRID!$A$4:$A$15,0),MATCH(1,($U$2=GRID!$B$1:$U$1)*(КАЛЕНДАРЬ!L17=GRID!$B$3:$U$3),0)),
INDEX(GRID!$B$4:$U$15,MATCH(P$7,GRID!$A$4:$A$15,0),MATCH(1,($U$2=GRID!$B$1:$U$1)*(КАЛЕНДАРЬ!L17=GRID!$B$3:$U$3),0))*(1-GRID!$H$34))</f>
        <v>158000</v>
      </c>
      <c r="Q91" s="8" cm="1">
        <f t="array" ref="Q91">IF($I$2="Открытый тариф",INDEX(GRID!$B$4:$U$15,MATCH(Q$7,GRID!$A$4:$A$15,0),MATCH(1,($U$2=GRID!$B$1:$U$1)*(КАЛЕНДАРЬ!L17=GRID!$B$3:$U$3),0)),
INDEX(GRID!$B$4:$U$15,MATCH(Q$7,GRID!$A$4:$A$15,0),MATCH(1,($U$2=GRID!$B$1:$U$1)*(КАЛЕНДАРЬ!L17=GRID!$B$3:$U$3),0))*(1-GRID!$H$34))</f>
        <v>185500</v>
      </c>
      <c r="R91" s="8" cm="1">
        <f t="array" ref="R91">IF($I$2="Открытый тариф",INDEX(GRID!$B$18:$U$29,MATCH(R$7,GRID!$A$18:$A$29,0),MATCH(1,($U$2=GRID!$B$1:$U$1)*(КАЛЕНДАРЬ!L17=GRID!$B$3:$U$3),0)),
INDEX(GRID!$B$18:$U$29,MATCH(R$7,GRID!$A$18:$A$29,0),MATCH(1,($U$2=GRID!$B$1:$U$1)*(КАЛЕНДАРЬ!L17=GRID!$B$3:$U$3),0))*(1-GRID!$H$34))</f>
        <v>211300</v>
      </c>
      <c r="S91" s="8">
        <f t="array" ref="S91">IF($I$2="Открытый тариф",INDEX(GRID!$B$4:$U$15,MATCH(S$7,GRID!$A$4:$A$15,0),MATCH(1,($U$2=GRID!$B$1:$U$1)*(КАЛЕНДАРЬ!L17=GRID!$B$3:$U$3),0)),
INDEX(GRID!$B$4:$U$15,MATCH(S$7,GRID!$A$4:$A$15,0),MATCH(1,($U$2=GRID!$B$1:$U$1)*(КАЛЕНДАРЬ!L17=GRID!$B$3:$U$3),0))*(1-GRID!$L$41))</f>
        <v>533500</v>
      </c>
      <c r="T91" s="8">
        <f t="array" ref="T91">IF($I$2="Открытый тариф",INDEX(GRID!$B$4:$U$15,MATCH(T$7,GRID!$A$4:$A$15,0),MATCH(1,($U$2=GRID!$B$1:$U$1)*(КАЛЕНДАРЬ!L17=GRID!$B$3:$U$3),0)),
INDEX(GRID!$B$4:$U$15,MATCH(T$7,GRID!$A$4:$A$15,0),MATCH(1,($U$2=GRID!$B$1:$U$1)*(КАЛЕНДАРЬ!L17=GRID!$B$3:$U$3),0))*(1-GRID!$L$41))</f>
        <v>651900</v>
      </c>
    </row>
    <row r="92" spans="1:21" hidden="1">
      <c r="A92" s="148" t="s">
        <v>13</v>
      </c>
      <c r="B92" s="149">
        <v>15</v>
      </c>
      <c r="C92" s="8" cm="1">
        <f t="array" ref="C92">IF($I$2="Открытый тариф",INDEX(GRID!$B$4:$U$15,MATCH(C$7,GRID!$A$4:$A$15,0),MATCH(1,($U$2=GRID!$B$1:$U$1)*(КАЛЕНДАРЬ!L18=GRID!$B$3:$U$3),0)),
INDEX(GRID!$B$4:$U$15,MATCH(C$7,GRID!$A$4:$A$15,0),MATCH(1,($U$2=GRID!$B$1:$U$1)*(КАЛЕНДАРЬ!L18=GRID!$B$3:$U$3),0))*(1-GRID!$H$34))</f>
        <v>33200</v>
      </c>
      <c r="D92" s="8" cm="1">
        <f t="array" ref="D92">IF($I$2="Открытый тариф",INDEX(GRID!$B$18:$U$29,MATCH(C$7,GRID!$A$18:$A$29,0),MATCH(1,($U$2=GRID!$B$1:$U$1)*(КАЛЕНДАРЬ!L18=GRID!$B$3:$U$3),0)),
INDEX(GRID!$B$18:$U$29,MATCH(C$7,GRID!$A$18:$A$29,0),MATCH(1,($U$2=GRID!$B$1:$U$1)*(КАЛЕНДАРЬ!L18=GRID!$B$3:$U$3),0))*(1-GRID!$H$34))</f>
        <v>38200</v>
      </c>
      <c r="E92" s="8" cm="1">
        <f t="array" ref="E92">IF($I$2="Открытый тариф",INDEX(GRID!$B$4:$U$15,MATCH(E$7,GRID!$A$4:$A$15,0),MATCH(1,($U$2=GRID!$B$1:$U$1)*(КАЛЕНДАРЬ!L18=GRID!$B$3:$U$3),0)),
INDEX(GRID!$B$4:$U$15,MATCH(E$7,GRID!$A$4:$A$15,0),MATCH(1,($U$2=GRID!$B$1:$U$1)*(КАЛЕНДАРЬ!L18=GRID!$B$3:$U$3),0))*(1-GRID!$H$34))</f>
        <v>39900</v>
      </c>
      <c r="F92" s="8" cm="1">
        <f t="array" ref="F92">IF($I$2="Открытый тариф",INDEX(GRID!$B$18:$U$29,MATCH(E$7,GRID!$A$18:$A$29,0),MATCH(1,($U$2=GRID!$B$1:$U$1)*(КАЛЕНДАРЬ!L18=GRID!$B$3:$U$3),0)),
INDEX(GRID!$B$18:$U$29,MATCH(E$7,GRID!$A$18:$A$29,0),MATCH(1,($U$2=GRID!$B$1:$U$1)*(КАЛЕНДАРЬ!L18=GRID!$B$3:$U$3),0))*(1-GRID!$H$34))</f>
        <v>44900</v>
      </c>
      <c r="G92" s="8" cm="1">
        <f t="array" ref="G92">IF($I$2="Открытый тариф",INDEX(GRID!$B$4:$U$15,MATCH(G$7,GRID!$A$4:$A$15,0),MATCH(1,($U$2=GRID!$B$1:$U$1)*(КАЛЕНДАРЬ!L18=GRID!$B$3:$U$3),0)),
INDEX(GRID!$B$4:$U$15,MATCH(G$7,GRID!$A$4:$A$15,0),MATCH(1,($U$2=GRID!$B$1:$U$1)*(КАЛЕНДАРЬ!L18=GRID!$B$3:$U$3),0))*(1-GRID!$H$34))</f>
        <v>46200</v>
      </c>
      <c r="H92" s="8" cm="1">
        <f t="array" ref="H92">IF($I$2="Открытый тариф",INDEX(GRID!$B$18:$U$29,MATCH(G$7,GRID!$A$18:$A$29,0),MATCH(1,($U$2=GRID!$B$1:$U$1)*(КАЛЕНДАРЬ!L18=GRID!$B$3:$U$3),0)),
INDEX(GRID!$B$18:$U$29,MATCH(G$7,GRID!$A$18:$A$29,0),MATCH(1,($U$2=GRID!$B$1:$U$1)*(КАЛЕНДАРЬ!L18=GRID!$B$3:$U$3),0))*(1-GRID!$H$34))</f>
        <v>51200</v>
      </c>
      <c r="I92" s="8" cm="1">
        <f t="array" ref="I92">IF($I$2="Открытый тариф",INDEX(GRID!$B$4:$U$15,MATCH(I$7,GRID!$A$4:$A$15,0),MATCH(1,($U$2=GRID!$B$1:$U$1)*(КАЛЕНДАРЬ!L18=GRID!$B$3:$U$3),0)),
INDEX(GRID!$B$4:$U$15,MATCH(I$7,GRID!$A$4:$A$15,0),MATCH(1,($U$2=GRID!$B$1:$U$1)*(КАЛЕНДАРЬ!L18=GRID!$B$3:$U$3),0))*(1-GRID!$H$34))</f>
        <v>51700</v>
      </c>
      <c r="J92" s="8" cm="1">
        <f t="array" ref="J92">IF($I$2="Открытый тариф",INDEX(GRID!$B$18:$U$29,MATCH(I$7,GRID!$A$18:$A$29,0),MATCH(1,($U$2=GRID!$B$1:$U$1)*(КАЛЕНДАРЬ!L18=GRID!$B$3:$U$3),0)),
INDEX(GRID!$B$18:$U$29,MATCH(I$7,GRID!$A$18:$A$29,0),MATCH(1,($U$2=GRID!$B$1:$U$1)*(КАЛЕНДАРЬ!L18=GRID!$B$3:$U$3),0))*(1-GRID!$H$34))</f>
        <v>56700</v>
      </c>
      <c r="K92" s="8" cm="1">
        <f t="array" ref="K92">IF($I$2="Открытый тариф",INDEX(GRID!$B$4:$U$15,MATCH(K$7,GRID!$A$4:$A$15,0),MATCH(1,($U$2=GRID!$B$1:$U$1)*(КАЛЕНДАРЬ!L18=GRID!$B$3:$U$3),0)),
INDEX(GRID!$B$4:$U$15,MATCH(K$7,GRID!$A$4:$A$15,0),MATCH(1,($U$2=GRID!$B$1:$U$1)*(КАЛЕНДАРЬ!L18=GRID!$B$3:$U$3),0))*(1-GRID!$H$34))</f>
        <v>57800</v>
      </c>
      <c r="L92" s="8" cm="1">
        <f t="array" ref="L92">IF($I$2="Открытый тариф",INDEX(GRID!$B$18:$U$29,MATCH(K$7,GRID!$A$18:$A$29,0),MATCH(1,($U$2=GRID!$B$1:$U$1)*(КАЛЕНДАРЬ!L18=GRID!$B$3:$U$3),0)),
INDEX(GRID!$B$18:$U$29,MATCH(K$7,GRID!$A$18:$A$29,0),MATCH(1,($U$2=GRID!$B$1:$U$1)*(КАЛЕНДАРЬ!L18=GRID!$B$3:$U$3),0))*(1-GRID!$H$34))</f>
        <v>62800</v>
      </c>
      <c r="M92" s="8" cm="1">
        <f t="array" ref="M92">IF($I$2="Открытый тариф",INDEX(GRID!$B$4:$U$15,MATCH(M$7,GRID!$A$4:$A$15,0),MATCH(1,($U$2=GRID!$B$1:$U$1)*(КАЛЕНДАРЬ!L18=GRID!$B$3:$U$3),0)),
INDEX(GRID!$B$4:$U$15,MATCH(M$7,GRID!$A$4:$A$15,0),MATCH(1,($U$2=GRID!$B$1:$U$1)*(КАЛЕНДАРЬ!L18=GRID!$B$3:$U$3),0))*(1-GRID!$H$34))</f>
        <v>79000</v>
      </c>
      <c r="N92" s="8" cm="1">
        <f t="array" ref="N92">IF($I$2="Открытый тариф",INDEX(GRID!$B$18:$U$29,MATCH(M$7,GRID!$A$18:$A$29,0),MATCH(1,($U$2=GRID!$B$1:$U$1)*(КАЛЕНДАРЬ!L18=GRID!$B$3:$U$3),0)),
INDEX(GRID!$B$18:$U$29,MATCH(M$7,GRID!$A$18:$A$29,0),MATCH(1,($U$2=GRID!$B$1:$U$1)*(КАЛЕНДАРЬ!L18=GRID!$B$3:$U$3),0))*(1-GRID!$H$34))</f>
        <v>84000</v>
      </c>
      <c r="O92" s="8" cm="1">
        <f t="array" ref="O92">IF($I$2="Открытый тариф",INDEX(GRID!$B$4:$U$15,MATCH(O$7,GRID!$A$4:$A$15,0),MATCH(1,($U$2=GRID!$B$1:$U$1)*(КАЛЕНДАРЬ!L18=GRID!$B$3:$U$3),0)),
INDEX(GRID!$B$4:$U$15,MATCH(O$7,GRID!$A$4:$A$15,0),MATCH(1,($U$2=GRID!$B$1:$U$1)*(КАЛЕНДАРЬ!L18=GRID!$B$3:$U$3),0))*(1-GRID!$H$34))</f>
        <v>114800</v>
      </c>
      <c r="P92" s="8" cm="1">
        <f t="array" ref="P92">IF($I$2="Открытый тариф",INDEX(GRID!$B$4:$U$15,MATCH(P$7,GRID!$A$4:$A$15,0),MATCH(1,($U$2=GRID!$B$1:$U$1)*(КАЛЕНДАРЬ!L18=GRID!$B$3:$U$3),0)),
INDEX(GRID!$B$4:$U$15,MATCH(P$7,GRID!$A$4:$A$15,0),MATCH(1,($U$2=GRID!$B$1:$U$1)*(КАЛЕНДАРЬ!L18=GRID!$B$3:$U$3),0))*(1-GRID!$H$34))</f>
        <v>158000</v>
      </c>
      <c r="Q92" s="8" cm="1">
        <f t="array" ref="Q92">IF($I$2="Открытый тариф",INDEX(GRID!$B$4:$U$15,MATCH(Q$7,GRID!$A$4:$A$15,0),MATCH(1,($U$2=GRID!$B$1:$U$1)*(КАЛЕНДАРЬ!L18=GRID!$B$3:$U$3),0)),
INDEX(GRID!$B$4:$U$15,MATCH(Q$7,GRID!$A$4:$A$15,0),MATCH(1,($U$2=GRID!$B$1:$U$1)*(КАЛЕНДАРЬ!L18=GRID!$B$3:$U$3),0))*(1-GRID!$H$34))</f>
        <v>185500</v>
      </c>
      <c r="R92" s="8" cm="1">
        <f t="array" ref="R92">IF($I$2="Открытый тариф",INDEX(GRID!$B$18:$U$29,MATCH(R$7,GRID!$A$18:$A$29,0),MATCH(1,($U$2=GRID!$B$1:$U$1)*(КАЛЕНДАРЬ!L18=GRID!$B$3:$U$3),0)),
INDEX(GRID!$B$18:$U$29,MATCH(R$7,GRID!$A$18:$A$29,0),MATCH(1,($U$2=GRID!$B$1:$U$1)*(КАЛЕНДАРЬ!L18=GRID!$B$3:$U$3),0))*(1-GRID!$H$34))</f>
        <v>211300</v>
      </c>
      <c r="S92" s="8">
        <f t="array" ref="S92">IF($I$2="Открытый тариф",INDEX(GRID!$B$4:$U$15,MATCH(S$7,GRID!$A$4:$A$15,0),MATCH(1,($U$2=GRID!$B$1:$U$1)*(КАЛЕНДАРЬ!L18=GRID!$B$3:$U$3),0)),
INDEX(GRID!$B$4:$U$15,MATCH(S$7,GRID!$A$4:$A$15,0),MATCH(1,($U$2=GRID!$B$1:$U$1)*(КАЛЕНДАРЬ!L18=GRID!$B$3:$U$3),0))*(1-GRID!$L$41))</f>
        <v>533500</v>
      </c>
      <c r="T92" s="8">
        <f t="array" ref="T92">IF($I$2="Открытый тариф",INDEX(GRID!$B$4:$U$15,MATCH(T$7,GRID!$A$4:$A$15,0),MATCH(1,($U$2=GRID!$B$1:$U$1)*(КАЛЕНДАРЬ!L18=GRID!$B$3:$U$3),0)),
INDEX(GRID!$B$4:$U$15,MATCH(T$7,GRID!$A$4:$A$15,0),MATCH(1,($U$2=GRID!$B$1:$U$1)*(КАЛЕНДАРЬ!L18=GRID!$B$3:$U$3),0))*(1-GRID!$L$41))</f>
        <v>651900</v>
      </c>
    </row>
    <row r="93" spans="1:21" hidden="1">
      <c r="A93" s="148" t="s">
        <v>14</v>
      </c>
      <c r="B93" s="149">
        <v>16</v>
      </c>
      <c r="C93" s="8" cm="1">
        <f t="array" ref="C93">IF($I$2="Открытый тариф",INDEX(GRID!$B$4:$U$15,MATCH(C$7,GRID!$A$4:$A$15,0),MATCH(1,($U$2=GRID!$B$1:$U$1)*(КАЛЕНДАРЬ!L19=GRID!$B$3:$U$3),0)),
INDEX(GRID!$B$4:$U$15,MATCH(C$7,GRID!$A$4:$A$15,0),MATCH(1,($U$2=GRID!$B$1:$U$1)*(КАЛЕНДАРЬ!L19=GRID!$B$3:$U$3),0))*(1-GRID!$H$34))</f>
        <v>33200</v>
      </c>
      <c r="D93" s="8" cm="1">
        <f t="array" ref="D93">IF($I$2="Открытый тариф",INDEX(GRID!$B$18:$U$29,MATCH(C$7,GRID!$A$18:$A$29,0),MATCH(1,($U$2=GRID!$B$1:$U$1)*(КАЛЕНДАРЬ!L19=GRID!$B$3:$U$3),0)),
INDEX(GRID!$B$18:$U$29,MATCH(C$7,GRID!$A$18:$A$29,0),MATCH(1,($U$2=GRID!$B$1:$U$1)*(КАЛЕНДАРЬ!L19=GRID!$B$3:$U$3),0))*(1-GRID!$H$34))</f>
        <v>38200</v>
      </c>
      <c r="E93" s="8" cm="1">
        <f t="array" ref="E93">IF($I$2="Открытый тариф",INDEX(GRID!$B$4:$U$15,MATCH(E$7,GRID!$A$4:$A$15,0),MATCH(1,($U$2=GRID!$B$1:$U$1)*(КАЛЕНДАРЬ!L19=GRID!$B$3:$U$3),0)),
INDEX(GRID!$B$4:$U$15,MATCH(E$7,GRID!$A$4:$A$15,0),MATCH(1,($U$2=GRID!$B$1:$U$1)*(КАЛЕНДАРЬ!L19=GRID!$B$3:$U$3),0))*(1-GRID!$H$34))</f>
        <v>39900</v>
      </c>
      <c r="F93" s="8" cm="1">
        <f t="array" ref="F93">IF($I$2="Открытый тариф",INDEX(GRID!$B$18:$U$29,MATCH(E$7,GRID!$A$18:$A$29,0),MATCH(1,($U$2=GRID!$B$1:$U$1)*(КАЛЕНДАРЬ!L19=GRID!$B$3:$U$3),0)),
INDEX(GRID!$B$18:$U$29,MATCH(E$7,GRID!$A$18:$A$29,0),MATCH(1,($U$2=GRID!$B$1:$U$1)*(КАЛЕНДАРЬ!L19=GRID!$B$3:$U$3),0))*(1-GRID!$H$34))</f>
        <v>44900</v>
      </c>
      <c r="G93" s="8" cm="1">
        <f t="array" ref="G93">IF($I$2="Открытый тариф",INDEX(GRID!$B$4:$U$15,MATCH(G$7,GRID!$A$4:$A$15,0),MATCH(1,($U$2=GRID!$B$1:$U$1)*(КАЛЕНДАРЬ!L19=GRID!$B$3:$U$3),0)),
INDEX(GRID!$B$4:$U$15,MATCH(G$7,GRID!$A$4:$A$15,0),MATCH(1,($U$2=GRID!$B$1:$U$1)*(КАЛЕНДАРЬ!L19=GRID!$B$3:$U$3),0))*(1-GRID!$H$34))</f>
        <v>46200</v>
      </c>
      <c r="H93" s="8" cm="1">
        <f t="array" ref="H93">IF($I$2="Открытый тариф",INDEX(GRID!$B$18:$U$29,MATCH(G$7,GRID!$A$18:$A$29,0),MATCH(1,($U$2=GRID!$B$1:$U$1)*(КАЛЕНДАРЬ!L19=GRID!$B$3:$U$3),0)),
INDEX(GRID!$B$18:$U$29,MATCH(G$7,GRID!$A$18:$A$29,0),MATCH(1,($U$2=GRID!$B$1:$U$1)*(КАЛЕНДАРЬ!L19=GRID!$B$3:$U$3),0))*(1-GRID!$H$34))</f>
        <v>51200</v>
      </c>
      <c r="I93" s="8" cm="1">
        <f t="array" ref="I93">IF($I$2="Открытый тариф",INDEX(GRID!$B$4:$U$15,MATCH(I$7,GRID!$A$4:$A$15,0),MATCH(1,($U$2=GRID!$B$1:$U$1)*(КАЛЕНДАРЬ!L19=GRID!$B$3:$U$3),0)),
INDEX(GRID!$B$4:$U$15,MATCH(I$7,GRID!$A$4:$A$15,0),MATCH(1,($U$2=GRID!$B$1:$U$1)*(КАЛЕНДАРЬ!L19=GRID!$B$3:$U$3),0))*(1-GRID!$H$34))</f>
        <v>51700</v>
      </c>
      <c r="J93" s="8" cm="1">
        <f t="array" ref="J93">IF($I$2="Открытый тариф",INDEX(GRID!$B$18:$U$29,MATCH(I$7,GRID!$A$18:$A$29,0),MATCH(1,($U$2=GRID!$B$1:$U$1)*(КАЛЕНДАРЬ!L19=GRID!$B$3:$U$3),0)),
INDEX(GRID!$B$18:$U$29,MATCH(I$7,GRID!$A$18:$A$29,0),MATCH(1,($U$2=GRID!$B$1:$U$1)*(КАЛЕНДАРЬ!L19=GRID!$B$3:$U$3),0))*(1-GRID!$H$34))</f>
        <v>56700</v>
      </c>
      <c r="K93" s="8" cm="1">
        <f t="array" ref="K93">IF($I$2="Открытый тариф",INDEX(GRID!$B$4:$U$15,MATCH(K$7,GRID!$A$4:$A$15,0),MATCH(1,($U$2=GRID!$B$1:$U$1)*(КАЛЕНДАРЬ!L19=GRID!$B$3:$U$3),0)),
INDEX(GRID!$B$4:$U$15,MATCH(K$7,GRID!$A$4:$A$15,0),MATCH(1,($U$2=GRID!$B$1:$U$1)*(КАЛЕНДАРЬ!L19=GRID!$B$3:$U$3),0))*(1-GRID!$H$34))</f>
        <v>57800</v>
      </c>
      <c r="L93" s="8" cm="1">
        <f t="array" ref="L93">IF($I$2="Открытый тариф",INDEX(GRID!$B$18:$U$29,MATCH(K$7,GRID!$A$18:$A$29,0),MATCH(1,($U$2=GRID!$B$1:$U$1)*(КАЛЕНДАРЬ!L19=GRID!$B$3:$U$3),0)),
INDEX(GRID!$B$18:$U$29,MATCH(K$7,GRID!$A$18:$A$29,0),MATCH(1,($U$2=GRID!$B$1:$U$1)*(КАЛЕНДАРЬ!L19=GRID!$B$3:$U$3),0))*(1-GRID!$H$34))</f>
        <v>62800</v>
      </c>
      <c r="M93" s="8" cm="1">
        <f t="array" ref="M93">IF($I$2="Открытый тариф",INDEX(GRID!$B$4:$U$15,MATCH(M$7,GRID!$A$4:$A$15,0),MATCH(1,($U$2=GRID!$B$1:$U$1)*(КАЛЕНДАРЬ!L19=GRID!$B$3:$U$3),0)),
INDEX(GRID!$B$4:$U$15,MATCH(M$7,GRID!$A$4:$A$15,0),MATCH(1,($U$2=GRID!$B$1:$U$1)*(КАЛЕНДАРЬ!L19=GRID!$B$3:$U$3),0))*(1-GRID!$H$34))</f>
        <v>79000</v>
      </c>
      <c r="N93" s="8" cm="1">
        <f t="array" ref="N93">IF($I$2="Открытый тариф",INDEX(GRID!$B$18:$U$29,MATCH(M$7,GRID!$A$18:$A$29,0),MATCH(1,($U$2=GRID!$B$1:$U$1)*(КАЛЕНДАРЬ!L19=GRID!$B$3:$U$3),0)),
INDEX(GRID!$B$18:$U$29,MATCH(M$7,GRID!$A$18:$A$29,0),MATCH(1,($U$2=GRID!$B$1:$U$1)*(КАЛЕНДАРЬ!L19=GRID!$B$3:$U$3),0))*(1-GRID!$H$34))</f>
        <v>84000</v>
      </c>
      <c r="O93" s="8" cm="1">
        <f t="array" ref="O93">IF($I$2="Открытый тариф",INDEX(GRID!$B$4:$U$15,MATCH(O$7,GRID!$A$4:$A$15,0),MATCH(1,($U$2=GRID!$B$1:$U$1)*(КАЛЕНДАРЬ!L19=GRID!$B$3:$U$3),0)),
INDEX(GRID!$B$4:$U$15,MATCH(O$7,GRID!$A$4:$A$15,0),MATCH(1,($U$2=GRID!$B$1:$U$1)*(КАЛЕНДАРЬ!L19=GRID!$B$3:$U$3),0))*(1-GRID!$H$34))</f>
        <v>114800</v>
      </c>
      <c r="P93" s="8" cm="1">
        <f t="array" ref="P93">IF($I$2="Открытый тариф",INDEX(GRID!$B$4:$U$15,MATCH(P$7,GRID!$A$4:$A$15,0),MATCH(1,($U$2=GRID!$B$1:$U$1)*(КАЛЕНДАРЬ!L19=GRID!$B$3:$U$3),0)),
INDEX(GRID!$B$4:$U$15,MATCH(P$7,GRID!$A$4:$A$15,0),MATCH(1,($U$2=GRID!$B$1:$U$1)*(КАЛЕНДАРЬ!L19=GRID!$B$3:$U$3),0))*(1-GRID!$H$34))</f>
        <v>158000</v>
      </c>
      <c r="Q93" s="8" cm="1">
        <f t="array" ref="Q93">IF($I$2="Открытый тариф",INDEX(GRID!$B$4:$U$15,MATCH(Q$7,GRID!$A$4:$A$15,0),MATCH(1,($U$2=GRID!$B$1:$U$1)*(КАЛЕНДАРЬ!L19=GRID!$B$3:$U$3),0)),
INDEX(GRID!$B$4:$U$15,MATCH(Q$7,GRID!$A$4:$A$15,0),MATCH(1,($U$2=GRID!$B$1:$U$1)*(КАЛЕНДАРЬ!L19=GRID!$B$3:$U$3),0))*(1-GRID!$H$34))</f>
        <v>185500</v>
      </c>
      <c r="R93" s="8" cm="1">
        <f t="array" ref="R93">IF($I$2="Открытый тариф",INDEX(GRID!$B$18:$U$29,MATCH(R$7,GRID!$A$18:$A$29,0),MATCH(1,($U$2=GRID!$B$1:$U$1)*(КАЛЕНДАРЬ!L19=GRID!$B$3:$U$3),0)),
INDEX(GRID!$B$18:$U$29,MATCH(R$7,GRID!$A$18:$A$29,0),MATCH(1,($U$2=GRID!$B$1:$U$1)*(КАЛЕНДАРЬ!L19=GRID!$B$3:$U$3),0))*(1-GRID!$H$34))</f>
        <v>211300</v>
      </c>
      <c r="S93" s="8">
        <f t="array" ref="S93">IF($I$2="Открытый тариф",INDEX(GRID!$B$4:$U$15,MATCH(S$7,GRID!$A$4:$A$15,0),MATCH(1,($U$2=GRID!$B$1:$U$1)*(КАЛЕНДАРЬ!L19=GRID!$B$3:$U$3),0)),
INDEX(GRID!$B$4:$U$15,MATCH(S$7,GRID!$A$4:$A$15,0),MATCH(1,($U$2=GRID!$B$1:$U$1)*(КАЛЕНДАРЬ!L19=GRID!$B$3:$U$3),0))*(1-GRID!$L$41))</f>
        <v>533500</v>
      </c>
      <c r="T93" s="8">
        <f t="array" ref="T93">IF($I$2="Открытый тариф",INDEX(GRID!$B$4:$U$15,MATCH(T$7,GRID!$A$4:$A$15,0),MATCH(1,($U$2=GRID!$B$1:$U$1)*(КАЛЕНДАРЬ!L19=GRID!$B$3:$U$3),0)),
INDEX(GRID!$B$4:$U$15,MATCH(T$7,GRID!$A$4:$A$15,0),MATCH(1,($U$2=GRID!$B$1:$U$1)*(КАЛЕНДАРЬ!L19=GRID!$B$3:$U$3),0))*(1-GRID!$L$41))</f>
        <v>651900</v>
      </c>
    </row>
    <row r="94" spans="1:21" hidden="1">
      <c r="A94" s="148" t="s">
        <v>15</v>
      </c>
      <c r="B94" s="149">
        <v>17</v>
      </c>
      <c r="C94" s="8" cm="1">
        <f t="array" ref="C94">IF($I$2="Открытый тариф",INDEX(GRID!$B$4:$U$15,MATCH(C$7,GRID!$A$4:$A$15,0),MATCH(1,($U$2=GRID!$B$1:$U$1)*(КАЛЕНДАРЬ!L20=GRID!$B$3:$U$3),0)),
INDEX(GRID!$B$4:$U$15,MATCH(C$7,GRID!$A$4:$A$15,0),MATCH(1,($U$2=GRID!$B$1:$U$1)*(КАЛЕНДАРЬ!L20=GRID!$B$3:$U$3),0))*(1-GRID!$H$34))</f>
        <v>33200</v>
      </c>
      <c r="D94" s="8" cm="1">
        <f t="array" ref="D94">IF($I$2="Открытый тариф",INDEX(GRID!$B$18:$U$29,MATCH(C$7,GRID!$A$18:$A$29,0),MATCH(1,($U$2=GRID!$B$1:$U$1)*(КАЛЕНДАРЬ!L20=GRID!$B$3:$U$3),0)),
INDEX(GRID!$B$18:$U$29,MATCH(C$7,GRID!$A$18:$A$29,0),MATCH(1,($U$2=GRID!$B$1:$U$1)*(КАЛЕНДАРЬ!L20=GRID!$B$3:$U$3),0))*(1-GRID!$H$34))</f>
        <v>38200</v>
      </c>
      <c r="E94" s="8" cm="1">
        <f t="array" ref="E94">IF($I$2="Открытый тариф",INDEX(GRID!$B$4:$U$15,MATCH(E$7,GRID!$A$4:$A$15,0),MATCH(1,($U$2=GRID!$B$1:$U$1)*(КАЛЕНДАРЬ!L20=GRID!$B$3:$U$3),0)),
INDEX(GRID!$B$4:$U$15,MATCH(E$7,GRID!$A$4:$A$15,0),MATCH(1,($U$2=GRID!$B$1:$U$1)*(КАЛЕНДАРЬ!L20=GRID!$B$3:$U$3),0))*(1-GRID!$H$34))</f>
        <v>39900</v>
      </c>
      <c r="F94" s="8" cm="1">
        <f t="array" ref="F94">IF($I$2="Открытый тариф",INDEX(GRID!$B$18:$U$29,MATCH(E$7,GRID!$A$18:$A$29,0),MATCH(1,($U$2=GRID!$B$1:$U$1)*(КАЛЕНДАРЬ!L20=GRID!$B$3:$U$3),0)),
INDEX(GRID!$B$18:$U$29,MATCH(E$7,GRID!$A$18:$A$29,0),MATCH(1,($U$2=GRID!$B$1:$U$1)*(КАЛЕНДАРЬ!L20=GRID!$B$3:$U$3),0))*(1-GRID!$H$34))</f>
        <v>44900</v>
      </c>
      <c r="G94" s="8" cm="1">
        <f t="array" ref="G94">IF($I$2="Открытый тариф",INDEX(GRID!$B$4:$U$15,MATCH(G$7,GRID!$A$4:$A$15,0),MATCH(1,($U$2=GRID!$B$1:$U$1)*(КАЛЕНДАРЬ!L20=GRID!$B$3:$U$3),0)),
INDEX(GRID!$B$4:$U$15,MATCH(G$7,GRID!$A$4:$A$15,0),MATCH(1,($U$2=GRID!$B$1:$U$1)*(КАЛЕНДАРЬ!L20=GRID!$B$3:$U$3),0))*(1-GRID!$H$34))</f>
        <v>46200</v>
      </c>
      <c r="H94" s="8" cm="1">
        <f t="array" ref="H94">IF($I$2="Открытый тариф",INDEX(GRID!$B$18:$U$29,MATCH(G$7,GRID!$A$18:$A$29,0),MATCH(1,($U$2=GRID!$B$1:$U$1)*(КАЛЕНДАРЬ!L20=GRID!$B$3:$U$3),0)),
INDEX(GRID!$B$18:$U$29,MATCH(G$7,GRID!$A$18:$A$29,0),MATCH(1,($U$2=GRID!$B$1:$U$1)*(КАЛЕНДАРЬ!L20=GRID!$B$3:$U$3),0))*(1-GRID!$H$34))</f>
        <v>51200</v>
      </c>
      <c r="I94" s="8" cm="1">
        <f t="array" ref="I94">IF($I$2="Открытый тариф",INDEX(GRID!$B$4:$U$15,MATCH(I$7,GRID!$A$4:$A$15,0),MATCH(1,($U$2=GRID!$B$1:$U$1)*(КАЛЕНДАРЬ!L20=GRID!$B$3:$U$3),0)),
INDEX(GRID!$B$4:$U$15,MATCH(I$7,GRID!$A$4:$A$15,0),MATCH(1,($U$2=GRID!$B$1:$U$1)*(КАЛЕНДАРЬ!L20=GRID!$B$3:$U$3),0))*(1-GRID!$H$34))</f>
        <v>51700</v>
      </c>
      <c r="J94" s="8" cm="1">
        <f t="array" ref="J94">IF($I$2="Открытый тариф",INDEX(GRID!$B$18:$U$29,MATCH(I$7,GRID!$A$18:$A$29,0),MATCH(1,($U$2=GRID!$B$1:$U$1)*(КАЛЕНДАРЬ!L20=GRID!$B$3:$U$3),0)),
INDEX(GRID!$B$18:$U$29,MATCH(I$7,GRID!$A$18:$A$29,0),MATCH(1,($U$2=GRID!$B$1:$U$1)*(КАЛЕНДАРЬ!L20=GRID!$B$3:$U$3),0))*(1-GRID!$H$34))</f>
        <v>56700</v>
      </c>
      <c r="K94" s="8" cm="1">
        <f t="array" ref="K94">IF($I$2="Открытый тариф",INDEX(GRID!$B$4:$U$15,MATCH(K$7,GRID!$A$4:$A$15,0),MATCH(1,($U$2=GRID!$B$1:$U$1)*(КАЛЕНДАРЬ!L20=GRID!$B$3:$U$3),0)),
INDEX(GRID!$B$4:$U$15,MATCH(K$7,GRID!$A$4:$A$15,0),MATCH(1,($U$2=GRID!$B$1:$U$1)*(КАЛЕНДАРЬ!L20=GRID!$B$3:$U$3),0))*(1-GRID!$H$34))</f>
        <v>57800</v>
      </c>
      <c r="L94" s="8" cm="1">
        <f t="array" ref="L94">IF($I$2="Открытый тариф",INDEX(GRID!$B$18:$U$29,MATCH(K$7,GRID!$A$18:$A$29,0),MATCH(1,($U$2=GRID!$B$1:$U$1)*(КАЛЕНДАРЬ!L20=GRID!$B$3:$U$3),0)),
INDEX(GRID!$B$18:$U$29,MATCH(K$7,GRID!$A$18:$A$29,0),MATCH(1,($U$2=GRID!$B$1:$U$1)*(КАЛЕНДАРЬ!L20=GRID!$B$3:$U$3),0))*(1-GRID!$H$34))</f>
        <v>62800</v>
      </c>
      <c r="M94" s="8" cm="1">
        <f t="array" ref="M94">IF($I$2="Открытый тариф",INDEX(GRID!$B$4:$U$15,MATCH(M$7,GRID!$A$4:$A$15,0),MATCH(1,($U$2=GRID!$B$1:$U$1)*(КАЛЕНДАРЬ!L20=GRID!$B$3:$U$3),0)),
INDEX(GRID!$B$4:$U$15,MATCH(M$7,GRID!$A$4:$A$15,0),MATCH(1,($U$2=GRID!$B$1:$U$1)*(КАЛЕНДАРЬ!L20=GRID!$B$3:$U$3),0))*(1-GRID!$H$34))</f>
        <v>79000</v>
      </c>
      <c r="N94" s="8" cm="1">
        <f t="array" ref="N94">IF($I$2="Открытый тариф",INDEX(GRID!$B$18:$U$29,MATCH(M$7,GRID!$A$18:$A$29,0),MATCH(1,($U$2=GRID!$B$1:$U$1)*(КАЛЕНДАРЬ!L20=GRID!$B$3:$U$3),0)),
INDEX(GRID!$B$18:$U$29,MATCH(M$7,GRID!$A$18:$A$29,0),MATCH(1,($U$2=GRID!$B$1:$U$1)*(КАЛЕНДАРЬ!L20=GRID!$B$3:$U$3),0))*(1-GRID!$H$34))</f>
        <v>84000</v>
      </c>
      <c r="O94" s="8" cm="1">
        <f t="array" ref="O94">IF($I$2="Открытый тариф",INDEX(GRID!$B$4:$U$15,MATCH(O$7,GRID!$A$4:$A$15,0),MATCH(1,($U$2=GRID!$B$1:$U$1)*(КАЛЕНДАРЬ!L20=GRID!$B$3:$U$3),0)),
INDEX(GRID!$B$4:$U$15,MATCH(O$7,GRID!$A$4:$A$15,0),MATCH(1,($U$2=GRID!$B$1:$U$1)*(КАЛЕНДАРЬ!L20=GRID!$B$3:$U$3),0))*(1-GRID!$H$34))</f>
        <v>114800</v>
      </c>
      <c r="P94" s="8" cm="1">
        <f t="array" ref="P94">IF($I$2="Открытый тариф",INDEX(GRID!$B$4:$U$15,MATCH(P$7,GRID!$A$4:$A$15,0),MATCH(1,($U$2=GRID!$B$1:$U$1)*(КАЛЕНДАРЬ!L20=GRID!$B$3:$U$3),0)),
INDEX(GRID!$B$4:$U$15,MATCH(P$7,GRID!$A$4:$A$15,0),MATCH(1,($U$2=GRID!$B$1:$U$1)*(КАЛЕНДАРЬ!L20=GRID!$B$3:$U$3),0))*(1-GRID!$H$34))</f>
        <v>158000</v>
      </c>
      <c r="Q94" s="8" cm="1">
        <f t="array" ref="Q94">IF($I$2="Открытый тариф",INDEX(GRID!$B$4:$U$15,MATCH(Q$7,GRID!$A$4:$A$15,0),MATCH(1,($U$2=GRID!$B$1:$U$1)*(КАЛЕНДАРЬ!L20=GRID!$B$3:$U$3),0)),
INDEX(GRID!$B$4:$U$15,MATCH(Q$7,GRID!$A$4:$A$15,0),MATCH(1,($U$2=GRID!$B$1:$U$1)*(КАЛЕНДАРЬ!L20=GRID!$B$3:$U$3),0))*(1-GRID!$H$34))</f>
        <v>185500</v>
      </c>
      <c r="R94" s="8" cm="1">
        <f t="array" ref="R94">IF($I$2="Открытый тариф",INDEX(GRID!$B$18:$U$29,MATCH(R$7,GRID!$A$18:$A$29,0),MATCH(1,($U$2=GRID!$B$1:$U$1)*(КАЛЕНДАРЬ!L20=GRID!$B$3:$U$3),0)),
INDEX(GRID!$B$18:$U$29,MATCH(R$7,GRID!$A$18:$A$29,0),MATCH(1,($U$2=GRID!$B$1:$U$1)*(КАЛЕНДАРЬ!L20=GRID!$B$3:$U$3),0))*(1-GRID!$H$34))</f>
        <v>211300</v>
      </c>
      <c r="S94" s="8">
        <f t="array" ref="S94">IF($I$2="Открытый тариф",INDEX(GRID!$B$4:$U$15,MATCH(S$7,GRID!$A$4:$A$15,0),MATCH(1,($U$2=GRID!$B$1:$U$1)*(КАЛЕНДАРЬ!L20=GRID!$B$3:$U$3),0)),
INDEX(GRID!$B$4:$U$15,MATCH(S$7,GRID!$A$4:$A$15,0),MATCH(1,($U$2=GRID!$B$1:$U$1)*(КАЛЕНДАРЬ!L20=GRID!$B$3:$U$3),0))*(1-GRID!$L$41))</f>
        <v>533500</v>
      </c>
      <c r="T94" s="8">
        <f t="array" ref="T94">IF($I$2="Открытый тариф",INDEX(GRID!$B$4:$U$15,MATCH(T$7,GRID!$A$4:$A$15,0),MATCH(1,($U$2=GRID!$B$1:$U$1)*(КАЛЕНДАРЬ!L20=GRID!$B$3:$U$3),0)),
INDEX(GRID!$B$4:$U$15,MATCH(T$7,GRID!$A$4:$A$15,0),MATCH(1,($U$2=GRID!$B$1:$U$1)*(КАЛЕНДАРЬ!L20=GRID!$B$3:$U$3),0))*(1-GRID!$L$41))</f>
        <v>651900</v>
      </c>
    </row>
    <row r="95" spans="1:21" hidden="1">
      <c r="A95" s="148" t="s">
        <v>16</v>
      </c>
      <c r="B95" s="149">
        <v>18</v>
      </c>
      <c r="C95" s="8" cm="1">
        <f t="array" ref="C95">IF($I$2="Открытый тариф",INDEX(GRID!$B$4:$U$15,MATCH(C$7,GRID!$A$4:$A$15,0),MATCH(1,($U$2=GRID!$B$1:$U$1)*(КАЛЕНДАРЬ!L21=GRID!$B$3:$U$3),0)),
INDEX(GRID!$B$4:$U$15,MATCH(C$7,GRID!$A$4:$A$15,0),MATCH(1,($U$2=GRID!$B$1:$U$1)*(КАЛЕНДАРЬ!L21=GRID!$B$3:$U$3),0))*(1-GRID!$H$34))</f>
        <v>33200</v>
      </c>
      <c r="D95" s="8" cm="1">
        <f t="array" ref="D95">IF($I$2="Открытый тариф",INDEX(GRID!$B$18:$U$29,MATCH(C$7,GRID!$A$18:$A$29,0),MATCH(1,($U$2=GRID!$B$1:$U$1)*(КАЛЕНДАРЬ!L21=GRID!$B$3:$U$3),0)),
INDEX(GRID!$B$18:$U$29,MATCH(C$7,GRID!$A$18:$A$29,0),MATCH(1,($U$2=GRID!$B$1:$U$1)*(КАЛЕНДАРЬ!L21=GRID!$B$3:$U$3),0))*(1-GRID!$H$34))</f>
        <v>38200</v>
      </c>
      <c r="E95" s="8" cm="1">
        <f t="array" ref="E95">IF($I$2="Открытый тариф",INDEX(GRID!$B$4:$U$15,MATCH(E$7,GRID!$A$4:$A$15,0),MATCH(1,($U$2=GRID!$B$1:$U$1)*(КАЛЕНДАРЬ!L21=GRID!$B$3:$U$3),0)),
INDEX(GRID!$B$4:$U$15,MATCH(E$7,GRID!$A$4:$A$15,0),MATCH(1,($U$2=GRID!$B$1:$U$1)*(КАЛЕНДАРЬ!L21=GRID!$B$3:$U$3),0))*(1-GRID!$H$34))</f>
        <v>39900</v>
      </c>
      <c r="F95" s="8" cm="1">
        <f t="array" ref="F95">IF($I$2="Открытый тариф",INDEX(GRID!$B$18:$U$29,MATCH(E$7,GRID!$A$18:$A$29,0),MATCH(1,($U$2=GRID!$B$1:$U$1)*(КАЛЕНДАРЬ!L21=GRID!$B$3:$U$3),0)),
INDEX(GRID!$B$18:$U$29,MATCH(E$7,GRID!$A$18:$A$29,0),MATCH(1,($U$2=GRID!$B$1:$U$1)*(КАЛЕНДАРЬ!L21=GRID!$B$3:$U$3),0))*(1-GRID!$H$34))</f>
        <v>44900</v>
      </c>
      <c r="G95" s="8" cm="1">
        <f t="array" ref="G95">IF($I$2="Открытый тариф",INDEX(GRID!$B$4:$U$15,MATCH(G$7,GRID!$A$4:$A$15,0),MATCH(1,($U$2=GRID!$B$1:$U$1)*(КАЛЕНДАРЬ!L21=GRID!$B$3:$U$3),0)),
INDEX(GRID!$B$4:$U$15,MATCH(G$7,GRID!$A$4:$A$15,0),MATCH(1,($U$2=GRID!$B$1:$U$1)*(КАЛЕНДАРЬ!L21=GRID!$B$3:$U$3),0))*(1-GRID!$H$34))</f>
        <v>46200</v>
      </c>
      <c r="H95" s="8" cm="1">
        <f t="array" ref="H95">IF($I$2="Открытый тариф",INDEX(GRID!$B$18:$U$29,MATCH(G$7,GRID!$A$18:$A$29,0),MATCH(1,($U$2=GRID!$B$1:$U$1)*(КАЛЕНДАРЬ!L21=GRID!$B$3:$U$3),0)),
INDEX(GRID!$B$18:$U$29,MATCH(G$7,GRID!$A$18:$A$29,0),MATCH(1,($U$2=GRID!$B$1:$U$1)*(КАЛЕНДАРЬ!L21=GRID!$B$3:$U$3),0))*(1-GRID!$H$34))</f>
        <v>51200</v>
      </c>
      <c r="I95" s="8" cm="1">
        <f t="array" ref="I95">IF($I$2="Открытый тариф",INDEX(GRID!$B$4:$U$15,MATCH(I$7,GRID!$A$4:$A$15,0),MATCH(1,($U$2=GRID!$B$1:$U$1)*(КАЛЕНДАРЬ!L21=GRID!$B$3:$U$3),0)),
INDEX(GRID!$B$4:$U$15,MATCH(I$7,GRID!$A$4:$A$15,0),MATCH(1,($U$2=GRID!$B$1:$U$1)*(КАЛЕНДАРЬ!L21=GRID!$B$3:$U$3),0))*(1-GRID!$H$34))</f>
        <v>51700</v>
      </c>
      <c r="J95" s="8" cm="1">
        <f t="array" ref="J95">IF($I$2="Открытый тариф",INDEX(GRID!$B$18:$U$29,MATCH(I$7,GRID!$A$18:$A$29,0),MATCH(1,($U$2=GRID!$B$1:$U$1)*(КАЛЕНДАРЬ!L21=GRID!$B$3:$U$3),0)),
INDEX(GRID!$B$18:$U$29,MATCH(I$7,GRID!$A$18:$A$29,0),MATCH(1,($U$2=GRID!$B$1:$U$1)*(КАЛЕНДАРЬ!L21=GRID!$B$3:$U$3),0))*(1-GRID!$H$34))</f>
        <v>56700</v>
      </c>
      <c r="K95" s="8" cm="1">
        <f t="array" ref="K95">IF($I$2="Открытый тариф",INDEX(GRID!$B$4:$U$15,MATCH(K$7,GRID!$A$4:$A$15,0),MATCH(1,($U$2=GRID!$B$1:$U$1)*(КАЛЕНДАРЬ!L21=GRID!$B$3:$U$3),0)),
INDEX(GRID!$B$4:$U$15,MATCH(K$7,GRID!$A$4:$A$15,0),MATCH(1,($U$2=GRID!$B$1:$U$1)*(КАЛЕНДАРЬ!L21=GRID!$B$3:$U$3),0))*(1-GRID!$H$34))</f>
        <v>57800</v>
      </c>
      <c r="L95" s="8" cm="1">
        <f t="array" ref="L95">IF($I$2="Открытый тариф",INDEX(GRID!$B$18:$U$29,MATCH(K$7,GRID!$A$18:$A$29,0),MATCH(1,($U$2=GRID!$B$1:$U$1)*(КАЛЕНДАРЬ!L21=GRID!$B$3:$U$3),0)),
INDEX(GRID!$B$18:$U$29,MATCH(K$7,GRID!$A$18:$A$29,0),MATCH(1,($U$2=GRID!$B$1:$U$1)*(КАЛЕНДАРЬ!L21=GRID!$B$3:$U$3),0))*(1-GRID!$H$34))</f>
        <v>62800</v>
      </c>
      <c r="M95" s="8" cm="1">
        <f t="array" ref="M95">IF($I$2="Открытый тариф",INDEX(GRID!$B$4:$U$15,MATCH(M$7,GRID!$A$4:$A$15,0),MATCH(1,($U$2=GRID!$B$1:$U$1)*(КАЛЕНДАРЬ!L21=GRID!$B$3:$U$3),0)),
INDEX(GRID!$B$4:$U$15,MATCH(M$7,GRID!$A$4:$A$15,0),MATCH(1,($U$2=GRID!$B$1:$U$1)*(КАЛЕНДАРЬ!L21=GRID!$B$3:$U$3),0))*(1-GRID!$H$34))</f>
        <v>79000</v>
      </c>
      <c r="N95" s="8" cm="1">
        <f t="array" ref="N95">IF($I$2="Открытый тариф",INDEX(GRID!$B$18:$U$29,MATCH(M$7,GRID!$A$18:$A$29,0),MATCH(1,($U$2=GRID!$B$1:$U$1)*(КАЛЕНДАРЬ!L21=GRID!$B$3:$U$3),0)),
INDEX(GRID!$B$18:$U$29,MATCH(M$7,GRID!$A$18:$A$29,0),MATCH(1,($U$2=GRID!$B$1:$U$1)*(КАЛЕНДАРЬ!L21=GRID!$B$3:$U$3),0))*(1-GRID!$H$34))</f>
        <v>84000</v>
      </c>
      <c r="O95" s="8" cm="1">
        <f t="array" ref="O95">IF($I$2="Открытый тариф",INDEX(GRID!$B$4:$U$15,MATCH(O$7,GRID!$A$4:$A$15,0),MATCH(1,($U$2=GRID!$B$1:$U$1)*(КАЛЕНДАРЬ!L21=GRID!$B$3:$U$3),0)),
INDEX(GRID!$B$4:$U$15,MATCH(O$7,GRID!$A$4:$A$15,0),MATCH(1,($U$2=GRID!$B$1:$U$1)*(КАЛЕНДАРЬ!L21=GRID!$B$3:$U$3),0))*(1-GRID!$H$34))</f>
        <v>114800</v>
      </c>
      <c r="P95" s="8" cm="1">
        <f t="array" ref="P95">IF($I$2="Открытый тариф",INDEX(GRID!$B$4:$U$15,MATCH(P$7,GRID!$A$4:$A$15,0),MATCH(1,($U$2=GRID!$B$1:$U$1)*(КАЛЕНДАРЬ!L21=GRID!$B$3:$U$3),0)),
INDEX(GRID!$B$4:$U$15,MATCH(P$7,GRID!$A$4:$A$15,0),MATCH(1,($U$2=GRID!$B$1:$U$1)*(КАЛЕНДАРЬ!L21=GRID!$B$3:$U$3),0))*(1-GRID!$H$34))</f>
        <v>158000</v>
      </c>
      <c r="Q95" s="8" cm="1">
        <f t="array" ref="Q95">IF($I$2="Открытый тариф",INDEX(GRID!$B$4:$U$15,MATCH(Q$7,GRID!$A$4:$A$15,0),MATCH(1,($U$2=GRID!$B$1:$U$1)*(КАЛЕНДАРЬ!L21=GRID!$B$3:$U$3),0)),
INDEX(GRID!$B$4:$U$15,MATCH(Q$7,GRID!$A$4:$A$15,0),MATCH(1,($U$2=GRID!$B$1:$U$1)*(КАЛЕНДАРЬ!L21=GRID!$B$3:$U$3),0))*(1-GRID!$H$34))</f>
        <v>185500</v>
      </c>
      <c r="R95" s="8" cm="1">
        <f t="array" ref="R95">IF($I$2="Открытый тариф",INDEX(GRID!$B$18:$U$29,MATCH(R$7,GRID!$A$18:$A$29,0),MATCH(1,($U$2=GRID!$B$1:$U$1)*(КАЛЕНДАРЬ!L21=GRID!$B$3:$U$3),0)),
INDEX(GRID!$B$18:$U$29,MATCH(R$7,GRID!$A$18:$A$29,0),MATCH(1,($U$2=GRID!$B$1:$U$1)*(КАЛЕНДАРЬ!L21=GRID!$B$3:$U$3),0))*(1-GRID!$H$34))</f>
        <v>211300</v>
      </c>
      <c r="S95" s="8">
        <f t="array" ref="S95">IF($I$2="Открытый тариф",INDEX(GRID!$B$4:$U$15,MATCH(S$7,GRID!$A$4:$A$15,0),MATCH(1,($U$2=GRID!$B$1:$U$1)*(КАЛЕНДАРЬ!L21=GRID!$B$3:$U$3),0)),
INDEX(GRID!$B$4:$U$15,MATCH(S$7,GRID!$A$4:$A$15,0),MATCH(1,($U$2=GRID!$B$1:$U$1)*(КАЛЕНДАРЬ!L21=GRID!$B$3:$U$3),0))*(1-GRID!$L$41))</f>
        <v>533500</v>
      </c>
      <c r="T95" s="8">
        <f t="array" ref="T95">IF($I$2="Открытый тариф",INDEX(GRID!$B$4:$U$15,MATCH(T$7,GRID!$A$4:$A$15,0),MATCH(1,($U$2=GRID!$B$1:$U$1)*(КАЛЕНДАРЬ!L21=GRID!$B$3:$U$3),0)),
INDEX(GRID!$B$4:$U$15,MATCH(T$7,GRID!$A$4:$A$15,0),MATCH(1,($U$2=GRID!$B$1:$U$1)*(КАЛЕНДАРЬ!L21=GRID!$B$3:$U$3),0))*(1-GRID!$L$41))</f>
        <v>651900</v>
      </c>
    </row>
    <row r="96" spans="1:21" hidden="1">
      <c r="A96" s="148" t="s">
        <v>17</v>
      </c>
      <c r="B96" s="149">
        <v>19</v>
      </c>
      <c r="C96" s="8" cm="1">
        <f t="array" ref="C96">IF($I$2="Открытый тариф",INDEX(GRID!$B$4:$U$15,MATCH(C$7,GRID!$A$4:$A$15,0),MATCH(1,($U$2=GRID!$B$1:$U$1)*(КАЛЕНДАРЬ!L22=GRID!$B$3:$U$3),0)),
INDEX(GRID!$B$4:$U$15,MATCH(C$7,GRID!$A$4:$A$15,0),MATCH(1,($U$2=GRID!$B$1:$U$1)*(КАЛЕНДАРЬ!L22=GRID!$B$3:$U$3),0))*(1-GRID!$H$34))</f>
        <v>33200</v>
      </c>
      <c r="D96" s="8" cm="1">
        <f t="array" ref="D96">IF($I$2="Открытый тариф",INDEX(GRID!$B$18:$U$29,MATCH(C$7,GRID!$A$18:$A$29,0),MATCH(1,($U$2=GRID!$B$1:$U$1)*(КАЛЕНДАРЬ!L22=GRID!$B$3:$U$3),0)),
INDEX(GRID!$B$18:$U$29,MATCH(C$7,GRID!$A$18:$A$29,0),MATCH(1,($U$2=GRID!$B$1:$U$1)*(КАЛЕНДАРЬ!L22=GRID!$B$3:$U$3),0))*(1-GRID!$H$34))</f>
        <v>38200</v>
      </c>
      <c r="E96" s="8" cm="1">
        <f t="array" ref="E96">IF($I$2="Открытый тариф",INDEX(GRID!$B$4:$U$15,MATCH(E$7,GRID!$A$4:$A$15,0),MATCH(1,($U$2=GRID!$B$1:$U$1)*(КАЛЕНДАРЬ!L22=GRID!$B$3:$U$3),0)),
INDEX(GRID!$B$4:$U$15,MATCH(E$7,GRID!$A$4:$A$15,0),MATCH(1,($U$2=GRID!$B$1:$U$1)*(КАЛЕНДАРЬ!L22=GRID!$B$3:$U$3),0))*(1-GRID!$H$34))</f>
        <v>39900</v>
      </c>
      <c r="F96" s="8" cm="1">
        <f t="array" ref="F96">IF($I$2="Открытый тариф",INDEX(GRID!$B$18:$U$29,MATCH(E$7,GRID!$A$18:$A$29,0),MATCH(1,($U$2=GRID!$B$1:$U$1)*(КАЛЕНДАРЬ!L22=GRID!$B$3:$U$3),0)),
INDEX(GRID!$B$18:$U$29,MATCH(E$7,GRID!$A$18:$A$29,0),MATCH(1,($U$2=GRID!$B$1:$U$1)*(КАЛЕНДАРЬ!L22=GRID!$B$3:$U$3),0))*(1-GRID!$H$34))</f>
        <v>44900</v>
      </c>
      <c r="G96" s="8" cm="1">
        <f t="array" ref="G96">IF($I$2="Открытый тариф",INDEX(GRID!$B$4:$U$15,MATCH(G$7,GRID!$A$4:$A$15,0),MATCH(1,($U$2=GRID!$B$1:$U$1)*(КАЛЕНДАРЬ!L22=GRID!$B$3:$U$3),0)),
INDEX(GRID!$B$4:$U$15,MATCH(G$7,GRID!$A$4:$A$15,0),MATCH(1,($U$2=GRID!$B$1:$U$1)*(КАЛЕНДАРЬ!L22=GRID!$B$3:$U$3),0))*(1-GRID!$H$34))</f>
        <v>46200</v>
      </c>
      <c r="H96" s="8" cm="1">
        <f t="array" ref="H96">IF($I$2="Открытый тариф",INDEX(GRID!$B$18:$U$29,MATCH(G$7,GRID!$A$18:$A$29,0),MATCH(1,($U$2=GRID!$B$1:$U$1)*(КАЛЕНДАРЬ!L22=GRID!$B$3:$U$3),0)),
INDEX(GRID!$B$18:$U$29,MATCH(G$7,GRID!$A$18:$A$29,0),MATCH(1,($U$2=GRID!$B$1:$U$1)*(КАЛЕНДАРЬ!L22=GRID!$B$3:$U$3),0))*(1-GRID!$H$34))</f>
        <v>51200</v>
      </c>
      <c r="I96" s="8" cm="1">
        <f t="array" ref="I96">IF($I$2="Открытый тариф",INDEX(GRID!$B$4:$U$15,MATCH(I$7,GRID!$A$4:$A$15,0),MATCH(1,($U$2=GRID!$B$1:$U$1)*(КАЛЕНДАРЬ!L22=GRID!$B$3:$U$3),0)),
INDEX(GRID!$B$4:$U$15,MATCH(I$7,GRID!$A$4:$A$15,0),MATCH(1,($U$2=GRID!$B$1:$U$1)*(КАЛЕНДАРЬ!L22=GRID!$B$3:$U$3),0))*(1-GRID!$H$34))</f>
        <v>51700</v>
      </c>
      <c r="J96" s="8" cm="1">
        <f t="array" ref="J96">IF($I$2="Открытый тариф",INDEX(GRID!$B$18:$U$29,MATCH(I$7,GRID!$A$18:$A$29,0),MATCH(1,($U$2=GRID!$B$1:$U$1)*(КАЛЕНДАРЬ!L22=GRID!$B$3:$U$3),0)),
INDEX(GRID!$B$18:$U$29,MATCH(I$7,GRID!$A$18:$A$29,0),MATCH(1,($U$2=GRID!$B$1:$U$1)*(КАЛЕНДАРЬ!L22=GRID!$B$3:$U$3),0))*(1-GRID!$H$34))</f>
        <v>56700</v>
      </c>
      <c r="K96" s="8" cm="1">
        <f t="array" ref="K96">IF($I$2="Открытый тариф",INDEX(GRID!$B$4:$U$15,MATCH(K$7,GRID!$A$4:$A$15,0),MATCH(1,($U$2=GRID!$B$1:$U$1)*(КАЛЕНДАРЬ!L22=GRID!$B$3:$U$3),0)),
INDEX(GRID!$B$4:$U$15,MATCH(K$7,GRID!$A$4:$A$15,0),MATCH(1,($U$2=GRID!$B$1:$U$1)*(КАЛЕНДАРЬ!L22=GRID!$B$3:$U$3),0))*(1-GRID!$H$34))</f>
        <v>57800</v>
      </c>
      <c r="L96" s="8" cm="1">
        <f t="array" ref="L96">IF($I$2="Открытый тариф",INDEX(GRID!$B$18:$U$29,MATCH(K$7,GRID!$A$18:$A$29,0),MATCH(1,($U$2=GRID!$B$1:$U$1)*(КАЛЕНДАРЬ!L22=GRID!$B$3:$U$3),0)),
INDEX(GRID!$B$18:$U$29,MATCH(K$7,GRID!$A$18:$A$29,0),MATCH(1,($U$2=GRID!$B$1:$U$1)*(КАЛЕНДАРЬ!L22=GRID!$B$3:$U$3),0))*(1-GRID!$H$34))</f>
        <v>62800</v>
      </c>
      <c r="M96" s="8" cm="1">
        <f t="array" ref="M96">IF($I$2="Открытый тариф",INDEX(GRID!$B$4:$U$15,MATCH(M$7,GRID!$A$4:$A$15,0),MATCH(1,($U$2=GRID!$B$1:$U$1)*(КАЛЕНДАРЬ!L22=GRID!$B$3:$U$3),0)),
INDEX(GRID!$B$4:$U$15,MATCH(M$7,GRID!$A$4:$A$15,0),MATCH(1,($U$2=GRID!$B$1:$U$1)*(КАЛЕНДАРЬ!L22=GRID!$B$3:$U$3),0))*(1-GRID!$H$34))</f>
        <v>79000</v>
      </c>
      <c r="N96" s="8" cm="1">
        <f t="array" ref="N96">IF($I$2="Открытый тариф",INDEX(GRID!$B$18:$U$29,MATCH(M$7,GRID!$A$18:$A$29,0),MATCH(1,($U$2=GRID!$B$1:$U$1)*(КАЛЕНДАРЬ!L22=GRID!$B$3:$U$3),0)),
INDEX(GRID!$B$18:$U$29,MATCH(M$7,GRID!$A$18:$A$29,0),MATCH(1,($U$2=GRID!$B$1:$U$1)*(КАЛЕНДАРЬ!L22=GRID!$B$3:$U$3),0))*(1-GRID!$H$34))</f>
        <v>84000</v>
      </c>
      <c r="O96" s="8" cm="1">
        <f t="array" ref="O96">IF($I$2="Открытый тариф",INDEX(GRID!$B$4:$U$15,MATCH(O$7,GRID!$A$4:$A$15,0),MATCH(1,($U$2=GRID!$B$1:$U$1)*(КАЛЕНДАРЬ!L22=GRID!$B$3:$U$3),0)),
INDEX(GRID!$B$4:$U$15,MATCH(O$7,GRID!$A$4:$A$15,0),MATCH(1,($U$2=GRID!$B$1:$U$1)*(КАЛЕНДАРЬ!L22=GRID!$B$3:$U$3),0))*(1-GRID!$H$34))</f>
        <v>114800</v>
      </c>
      <c r="P96" s="8" cm="1">
        <f t="array" ref="P96">IF($I$2="Открытый тариф",INDEX(GRID!$B$4:$U$15,MATCH(P$7,GRID!$A$4:$A$15,0),MATCH(1,($U$2=GRID!$B$1:$U$1)*(КАЛЕНДАРЬ!L22=GRID!$B$3:$U$3),0)),
INDEX(GRID!$B$4:$U$15,MATCH(P$7,GRID!$A$4:$A$15,0),MATCH(1,($U$2=GRID!$B$1:$U$1)*(КАЛЕНДАРЬ!L22=GRID!$B$3:$U$3),0))*(1-GRID!$H$34))</f>
        <v>158000</v>
      </c>
      <c r="Q96" s="8" cm="1">
        <f t="array" ref="Q96">IF($I$2="Открытый тариф",INDEX(GRID!$B$4:$U$15,MATCH(Q$7,GRID!$A$4:$A$15,0),MATCH(1,($U$2=GRID!$B$1:$U$1)*(КАЛЕНДАРЬ!L22=GRID!$B$3:$U$3),0)),
INDEX(GRID!$B$4:$U$15,MATCH(Q$7,GRID!$A$4:$A$15,0),MATCH(1,($U$2=GRID!$B$1:$U$1)*(КАЛЕНДАРЬ!L22=GRID!$B$3:$U$3),0))*(1-GRID!$H$34))</f>
        <v>185500</v>
      </c>
      <c r="R96" s="8" cm="1">
        <f t="array" ref="R96">IF($I$2="Открытый тариф",INDEX(GRID!$B$18:$U$29,MATCH(R$7,GRID!$A$18:$A$29,0),MATCH(1,($U$2=GRID!$B$1:$U$1)*(КАЛЕНДАРЬ!L22=GRID!$B$3:$U$3),0)),
INDEX(GRID!$B$18:$U$29,MATCH(R$7,GRID!$A$18:$A$29,0),MATCH(1,($U$2=GRID!$B$1:$U$1)*(КАЛЕНДАРЬ!L22=GRID!$B$3:$U$3),0))*(1-GRID!$H$34))</f>
        <v>211300</v>
      </c>
      <c r="S96" s="8">
        <f t="array" ref="S96">IF($I$2="Открытый тариф",INDEX(GRID!$B$4:$U$15,MATCH(S$7,GRID!$A$4:$A$15,0),MATCH(1,($U$2=GRID!$B$1:$U$1)*(КАЛЕНДАРЬ!L22=GRID!$B$3:$U$3),0)),
INDEX(GRID!$B$4:$U$15,MATCH(S$7,GRID!$A$4:$A$15,0),MATCH(1,($U$2=GRID!$B$1:$U$1)*(КАЛЕНДАРЬ!L22=GRID!$B$3:$U$3),0))*(1-GRID!$L$41))</f>
        <v>533500</v>
      </c>
      <c r="T96" s="8">
        <f t="array" ref="T96">IF($I$2="Открытый тариф",INDEX(GRID!$B$4:$U$15,MATCH(T$7,GRID!$A$4:$A$15,0),MATCH(1,($U$2=GRID!$B$1:$U$1)*(КАЛЕНДАРЬ!L22=GRID!$B$3:$U$3),0)),
INDEX(GRID!$B$4:$U$15,MATCH(T$7,GRID!$A$4:$A$15,0),MATCH(1,($U$2=GRID!$B$1:$U$1)*(КАЛЕНДАРЬ!L22=GRID!$B$3:$U$3),0))*(1-GRID!$L$41))</f>
        <v>651900</v>
      </c>
    </row>
    <row r="97" spans="1:20" hidden="1">
      <c r="A97" s="148" t="s">
        <v>11</v>
      </c>
      <c r="B97" s="149">
        <v>20</v>
      </c>
      <c r="C97" s="8" cm="1">
        <f t="array" ref="C97">IF($I$2="Открытый тариф",INDEX(GRID!$B$4:$U$15,MATCH(C$7,GRID!$A$4:$A$15,0),MATCH(1,($U$2=GRID!$B$1:$U$1)*(КАЛЕНДАРЬ!L23=GRID!$B$3:$U$3),0)),
INDEX(GRID!$B$4:$U$15,MATCH(C$7,GRID!$A$4:$A$15,0),MATCH(1,($U$2=GRID!$B$1:$U$1)*(КАЛЕНДАРЬ!L23=GRID!$B$3:$U$3),0))*(1-GRID!$H$34))</f>
        <v>33200</v>
      </c>
      <c r="D97" s="8" cm="1">
        <f t="array" ref="D97">IF($I$2="Открытый тариф",INDEX(GRID!$B$18:$U$29,MATCH(C$7,GRID!$A$18:$A$29,0),MATCH(1,($U$2=GRID!$B$1:$U$1)*(КАЛЕНДАРЬ!L23=GRID!$B$3:$U$3),0)),
INDEX(GRID!$B$18:$U$29,MATCH(C$7,GRID!$A$18:$A$29,0),MATCH(1,($U$2=GRID!$B$1:$U$1)*(КАЛЕНДАРЬ!L23=GRID!$B$3:$U$3),0))*(1-GRID!$H$34))</f>
        <v>38200</v>
      </c>
      <c r="E97" s="8" cm="1">
        <f t="array" ref="E97">IF($I$2="Открытый тариф",INDEX(GRID!$B$4:$U$15,MATCH(E$7,GRID!$A$4:$A$15,0),MATCH(1,($U$2=GRID!$B$1:$U$1)*(КАЛЕНДАРЬ!L23=GRID!$B$3:$U$3),0)),
INDEX(GRID!$B$4:$U$15,MATCH(E$7,GRID!$A$4:$A$15,0),MATCH(1,($U$2=GRID!$B$1:$U$1)*(КАЛЕНДАРЬ!L23=GRID!$B$3:$U$3),0))*(1-GRID!$H$34))</f>
        <v>39900</v>
      </c>
      <c r="F97" s="8" cm="1">
        <f t="array" ref="F97">IF($I$2="Открытый тариф",INDEX(GRID!$B$18:$U$29,MATCH(E$7,GRID!$A$18:$A$29,0),MATCH(1,($U$2=GRID!$B$1:$U$1)*(КАЛЕНДАРЬ!L23=GRID!$B$3:$U$3),0)),
INDEX(GRID!$B$18:$U$29,MATCH(E$7,GRID!$A$18:$A$29,0),MATCH(1,($U$2=GRID!$B$1:$U$1)*(КАЛЕНДАРЬ!L23=GRID!$B$3:$U$3),0))*(1-GRID!$H$34))</f>
        <v>44900</v>
      </c>
      <c r="G97" s="8" cm="1">
        <f t="array" ref="G97">IF($I$2="Открытый тариф",INDEX(GRID!$B$4:$U$15,MATCH(G$7,GRID!$A$4:$A$15,0),MATCH(1,($U$2=GRID!$B$1:$U$1)*(КАЛЕНДАРЬ!L23=GRID!$B$3:$U$3),0)),
INDEX(GRID!$B$4:$U$15,MATCH(G$7,GRID!$A$4:$A$15,0),MATCH(1,($U$2=GRID!$B$1:$U$1)*(КАЛЕНДАРЬ!L23=GRID!$B$3:$U$3),0))*(1-GRID!$H$34))</f>
        <v>46200</v>
      </c>
      <c r="H97" s="8" cm="1">
        <f t="array" ref="H97">IF($I$2="Открытый тариф",INDEX(GRID!$B$18:$U$29,MATCH(G$7,GRID!$A$18:$A$29,0),MATCH(1,($U$2=GRID!$B$1:$U$1)*(КАЛЕНДАРЬ!L23=GRID!$B$3:$U$3),0)),
INDEX(GRID!$B$18:$U$29,MATCH(G$7,GRID!$A$18:$A$29,0),MATCH(1,($U$2=GRID!$B$1:$U$1)*(КАЛЕНДАРЬ!L23=GRID!$B$3:$U$3),0))*(1-GRID!$H$34))</f>
        <v>51200</v>
      </c>
      <c r="I97" s="8" cm="1">
        <f t="array" ref="I97">IF($I$2="Открытый тариф",INDEX(GRID!$B$4:$U$15,MATCH(I$7,GRID!$A$4:$A$15,0),MATCH(1,($U$2=GRID!$B$1:$U$1)*(КАЛЕНДАРЬ!L23=GRID!$B$3:$U$3),0)),
INDEX(GRID!$B$4:$U$15,MATCH(I$7,GRID!$A$4:$A$15,0),MATCH(1,($U$2=GRID!$B$1:$U$1)*(КАЛЕНДАРЬ!L23=GRID!$B$3:$U$3),0))*(1-GRID!$H$34))</f>
        <v>51700</v>
      </c>
      <c r="J97" s="8" cm="1">
        <f t="array" ref="J97">IF($I$2="Открытый тариф",INDEX(GRID!$B$18:$U$29,MATCH(I$7,GRID!$A$18:$A$29,0),MATCH(1,($U$2=GRID!$B$1:$U$1)*(КАЛЕНДАРЬ!L23=GRID!$B$3:$U$3),0)),
INDEX(GRID!$B$18:$U$29,MATCH(I$7,GRID!$A$18:$A$29,0),MATCH(1,($U$2=GRID!$B$1:$U$1)*(КАЛЕНДАРЬ!L23=GRID!$B$3:$U$3),0))*(1-GRID!$H$34))</f>
        <v>56700</v>
      </c>
      <c r="K97" s="8" cm="1">
        <f t="array" ref="K97">IF($I$2="Открытый тариф",INDEX(GRID!$B$4:$U$15,MATCH(K$7,GRID!$A$4:$A$15,0),MATCH(1,($U$2=GRID!$B$1:$U$1)*(КАЛЕНДАРЬ!L23=GRID!$B$3:$U$3),0)),
INDEX(GRID!$B$4:$U$15,MATCH(K$7,GRID!$A$4:$A$15,0),MATCH(1,($U$2=GRID!$B$1:$U$1)*(КАЛЕНДАРЬ!L23=GRID!$B$3:$U$3),0))*(1-GRID!$H$34))</f>
        <v>57800</v>
      </c>
      <c r="L97" s="8" cm="1">
        <f t="array" ref="L97">IF($I$2="Открытый тариф",INDEX(GRID!$B$18:$U$29,MATCH(K$7,GRID!$A$18:$A$29,0),MATCH(1,($U$2=GRID!$B$1:$U$1)*(КАЛЕНДАРЬ!L23=GRID!$B$3:$U$3),0)),
INDEX(GRID!$B$18:$U$29,MATCH(K$7,GRID!$A$18:$A$29,0),MATCH(1,($U$2=GRID!$B$1:$U$1)*(КАЛЕНДАРЬ!L23=GRID!$B$3:$U$3),0))*(1-GRID!$H$34))</f>
        <v>62800</v>
      </c>
      <c r="M97" s="8" cm="1">
        <f t="array" ref="M97">IF($I$2="Открытый тариф",INDEX(GRID!$B$4:$U$15,MATCH(M$7,GRID!$A$4:$A$15,0),MATCH(1,($U$2=GRID!$B$1:$U$1)*(КАЛЕНДАРЬ!L23=GRID!$B$3:$U$3),0)),
INDEX(GRID!$B$4:$U$15,MATCH(M$7,GRID!$A$4:$A$15,0),MATCH(1,($U$2=GRID!$B$1:$U$1)*(КАЛЕНДАРЬ!L23=GRID!$B$3:$U$3),0))*(1-GRID!$H$34))</f>
        <v>79000</v>
      </c>
      <c r="N97" s="8" cm="1">
        <f t="array" ref="N97">IF($I$2="Открытый тариф",INDEX(GRID!$B$18:$U$29,MATCH(M$7,GRID!$A$18:$A$29,0),MATCH(1,($U$2=GRID!$B$1:$U$1)*(КАЛЕНДАРЬ!L23=GRID!$B$3:$U$3),0)),
INDEX(GRID!$B$18:$U$29,MATCH(M$7,GRID!$A$18:$A$29,0),MATCH(1,($U$2=GRID!$B$1:$U$1)*(КАЛЕНДАРЬ!L23=GRID!$B$3:$U$3),0))*(1-GRID!$H$34))</f>
        <v>84000</v>
      </c>
      <c r="O97" s="8" cm="1">
        <f t="array" ref="O97">IF($I$2="Открытый тариф",INDEX(GRID!$B$4:$U$15,MATCH(O$7,GRID!$A$4:$A$15,0),MATCH(1,($U$2=GRID!$B$1:$U$1)*(КАЛЕНДАРЬ!L23=GRID!$B$3:$U$3),0)),
INDEX(GRID!$B$4:$U$15,MATCH(O$7,GRID!$A$4:$A$15,0),MATCH(1,($U$2=GRID!$B$1:$U$1)*(КАЛЕНДАРЬ!L23=GRID!$B$3:$U$3),0))*(1-GRID!$H$34))</f>
        <v>114800</v>
      </c>
      <c r="P97" s="8" cm="1">
        <f t="array" ref="P97">IF($I$2="Открытый тариф",INDEX(GRID!$B$4:$U$15,MATCH(P$7,GRID!$A$4:$A$15,0),MATCH(1,($U$2=GRID!$B$1:$U$1)*(КАЛЕНДАРЬ!L23=GRID!$B$3:$U$3),0)),
INDEX(GRID!$B$4:$U$15,MATCH(P$7,GRID!$A$4:$A$15,0),MATCH(1,($U$2=GRID!$B$1:$U$1)*(КАЛЕНДАРЬ!L23=GRID!$B$3:$U$3),0))*(1-GRID!$H$34))</f>
        <v>158000</v>
      </c>
      <c r="Q97" s="8" cm="1">
        <f t="array" ref="Q97">IF($I$2="Открытый тариф",INDEX(GRID!$B$4:$U$15,MATCH(Q$7,GRID!$A$4:$A$15,0),MATCH(1,($U$2=GRID!$B$1:$U$1)*(КАЛЕНДАРЬ!L23=GRID!$B$3:$U$3),0)),
INDEX(GRID!$B$4:$U$15,MATCH(Q$7,GRID!$A$4:$A$15,0),MATCH(1,($U$2=GRID!$B$1:$U$1)*(КАЛЕНДАРЬ!L23=GRID!$B$3:$U$3),0))*(1-GRID!$H$34))</f>
        <v>185500</v>
      </c>
      <c r="R97" s="8" cm="1">
        <f t="array" ref="R97">IF($I$2="Открытый тариф",INDEX(GRID!$B$18:$U$29,MATCH(R$7,GRID!$A$18:$A$29,0),MATCH(1,($U$2=GRID!$B$1:$U$1)*(КАЛЕНДАРЬ!L23=GRID!$B$3:$U$3),0)),
INDEX(GRID!$B$18:$U$29,MATCH(R$7,GRID!$A$18:$A$29,0),MATCH(1,($U$2=GRID!$B$1:$U$1)*(КАЛЕНДАРЬ!L23=GRID!$B$3:$U$3),0))*(1-GRID!$H$34))</f>
        <v>211300</v>
      </c>
      <c r="S97" s="8">
        <f t="array" ref="S97">IF($I$2="Открытый тариф",INDEX(GRID!$B$4:$U$15,MATCH(S$7,GRID!$A$4:$A$15,0),MATCH(1,($U$2=GRID!$B$1:$U$1)*(КАЛЕНДАРЬ!L23=GRID!$B$3:$U$3),0)),
INDEX(GRID!$B$4:$U$15,MATCH(S$7,GRID!$A$4:$A$15,0),MATCH(1,($U$2=GRID!$B$1:$U$1)*(КАЛЕНДАРЬ!L23=GRID!$B$3:$U$3),0))*(1-GRID!$L$41))</f>
        <v>533500</v>
      </c>
      <c r="T97" s="8">
        <f t="array" ref="T97">IF($I$2="Открытый тариф",INDEX(GRID!$B$4:$U$15,MATCH(T$7,GRID!$A$4:$A$15,0),MATCH(1,($U$2=GRID!$B$1:$U$1)*(КАЛЕНДАРЬ!L23=GRID!$B$3:$U$3),0)),
INDEX(GRID!$B$4:$U$15,MATCH(T$7,GRID!$A$4:$A$15,0),MATCH(1,($U$2=GRID!$B$1:$U$1)*(КАЛЕНДАРЬ!L23=GRID!$B$3:$U$3),0))*(1-GRID!$L$41))</f>
        <v>651900</v>
      </c>
    </row>
    <row r="98" spans="1:20" hidden="1">
      <c r="A98" s="148" t="s">
        <v>12</v>
      </c>
      <c r="B98" s="149">
        <v>21</v>
      </c>
      <c r="C98" s="8" cm="1">
        <f t="array" ref="C98">IF($I$2="Открытый тариф",INDEX(GRID!$B$4:$U$15,MATCH(C$7,GRID!$A$4:$A$15,0),MATCH(1,($U$2=GRID!$B$1:$U$1)*(КАЛЕНДАРЬ!L24=GRID!$B$3:$U$3),0)),
INDEX(GRID!$B$4:$U$15,MATCH(C$7,GRID!$A$4:$A$15,0),MATCH(1,($U$2=GRID!$B$1:$U$1)*(КАЛЕНДАРЬ!L24=GRID!$B$3:$U$3),0))*(1-GRID!$H$34))</f>
        <v>33200</v>
      </c>
      <c r="D98" s="8" cm="1">
        <f t="array" ref="D98">IF($I$2="Открытый тариф",INDEX(GRID!$B$18:$U$29,MATCH(C$7,GRID!$A$18:$A$29,0),MATCH(1,($U$2=GRID!$B$1:$U$1)*(КАЛЕНДАРЬ!L24=GRID!$B$3:$U$3),0)),
INDEX(GRID!$B$18:$U$29,MATCH(C$7,GRID!$A$18:$A$29,0),MATCH(1,($U$2=GRID!$B$1:$U$1)*(КАЛЕНДАРЬ!L24=GRID!$B$3:$U$3),0))*(1-GRID!$H$34))</f>
        <v>38200</v>
      </c>
      <c r="E98" s="8" cm="1">
        <f t="array" ref="E98">IF($I$2="Открытый тариф",INDEX(GRID!$B$4:$U$15,MATCH(E$7,GRID!$A$4:$A$15,0),MATCH(1,($U$2=GRID!$B$1:$U$1)*(КАЛЕНДАРЬ!L24=GRID!$B$3:$U$3),0)),
INDEX(GRID!$B$4:$U$15,MATCH(E$7,GRID!$A$4:$A$15,0),MATCH(1,($U$2=GRID!$B$1:$U$1)*(КАЛЕНДАРЬ!L24=GRID!$B$3:$U$3),0))*(1-GRID!$H$34))</f>
        <v>39900</v>
      </c>
      <c r="F98" s="8" cm="1">
        <f t="array" ref="F98">IF($I$2="Открытый тариф",INDEX(GRID!$B$18:$U$29,MATCH(E$7,GRID!$A$18:$A$29,0),MATCH(1,($U$2=GRID!$B$1:$U$1)*(КАЛЕНДАРЬ!L24=GRID!$B$3:$U$3),0)),
INDEX(GRID!$B$18:$U$29,MATCH(E$7,GRID!$A$18:$A$29,0),MATCH(1,($U$2=GRID!$B$1:$U$1)*(КАЛЕНДАРЬ!L24=GRID!$B$3:$U$3),0))*(1-GRID!$H$34))</f>
        <v>44900</v>
      </c>
      <c r="G98" s="8" cm="1">
        <f t="array" ref="G98">IF($I$2="Открытый тариф",INDEX(GRID!$B$4:$U$15,MATCH(G$7,GRID!$A$4:$A$15,0),MATCH(1,($U$2=GRID!$B$1:$U$1)*(КАЛЕНДАРЬ!L24=GRID!$B$3:$U$3),0)),
INDEX(GRID!$B$4:$U$15,MATCH(G$7,GRID!$A$4:$A$15,0),MATCH(1,($U$2=GRID!$B$1:$U$1)*(КАЛЕНДАРЬ!L24=GRID!$B$3:$U$3),0))*(1-GRID!$H$34))</f>
        <v>46200</v>
      </c>
      <c r="H98" s="8" cm="1">
        <f t="array" ref="H98">IF($I$2="Открытый тариф",INDEX(GRID!$B$18:$U$29,MATCH(G$7,GRID!$A$18:$A$29,0),MATCH(1,($U$2=GRID!$B$1:$U$1)*(КАЛЕНДАРЬ!L24=GRID!$B$3:$U$3),0)),
INDEX(GRID!$B$18:$U$29,MATCH(G$7,GRID!$A$18:$A$29,0),MATCH(1,($U$2=GRID!$B$1:$U$1)*(КАЛЕНДАРЬ!L24=GRID!$B$3:$U$3),0))*(1-GRID!$H$34))</f>
        <v>51200</v>
      </c>
      <c r="I98" s="8" cm="1">
        <f t="array" ref="I98">IF($I$2="Открытый тариф",INDEX(GRID!$B$4:$U$15,MATCH(I$7,GRID!$A$4:$A$15,0),MATCH(1,($U$2=GRID!$B$1:$U$1)*(КАЛЕНДАРЬ!L24=GRID!$B$3:$U$3),0)),
INDEX(GRID!$B$4:$U$15,MATCH(I$7,GRID!$A$4:$A$15,0),MATCH(1,($U$2=GRID!$B$1:$U$1)*(КАЛЕНДАРЬ!L24=GRID!$B$3:$U$3),0))*(1-GRID!$H$34))</f>
        <v>51700</v>
      </c>
      <c r="J98" s="8" cm="1">
        <f t="array" ref="J98">IF($I$2="Открытый тариф",INDEX(GRID!$B$18:$U$29,MATCH(I$7,GRID!$A$18:$A$29,0),MATCH(1,($U$2=GRID!$B$1:$U$1)*(КАЛЕНДАРЬ!L24=GRID!$B$3:$U$3),0)),
INDEX(GRID!$B$18:$U$29,MATCH(I$7,GRID!$A$18:$A$29,0),MATCH(1,($U$2=GRID!$B$1:$U$1)*(КАЛЕНДАРЬ!L24=GRID!$B$3:$U$3),0))*(1-GRID!$H$34))</f>
        <v>56700</v>
      </c>
      <c r="K98" s="8" cm="1">
        <f t="array" ref="K98">IF($I$2="Открытый тариф",INDEX(GRID!$B$4:$U$15,MATCH(K$7,GRID!$A$4:$A$15,0),MATCH(1,($U$2=GRID!$B$1:$U$1)*(КАЛЕНДАРЬ!L24=GRID!$B$3:$U$3),0)),
INDEX(GRID!$B$4:$U$15,MATCH(K$7,GRID!$A$4:$A$15,0),MATCH(1,($U$2=GRID!$B$1:$U$1)*(КАЛЕНДАРЬ!L24=GRID!$B$3:$U$3),0))*(1-GRID!$H$34))</f>
        <v>57800</v>
      </c>
      <c r="L98" s="8" cm="1">
        <f t="array" ref="L98">IF($I$2="Открытый тариф",INDEX(GRID!$B$18:$U$29,MATCH(K$7,GRID!$A$18:$A$29,0),MATCH(1,($U$2=GRID!$B$1:$U$1)*(КАЛЕНДАРЬ!L24=GRID!$B$3:$U$3),0)),
INDEX(GRID!$B$18:$U$29,MATCH(K$7,GRID!$A$18:$A$29,0),MATCH(1,($U$2=GRID!$B$1:$U$1)*(КАЛЕНДАРЬ!L24=GRID!$B$3:$U$3),0))*(1-GRID!$H$34))</f>
        <v>62800</v>
      </c>
      <c r="M98" s="8" cm="1">
        <f t="array" ref="M98">IF($I$2="Открытый тариф",INDEX(GRID!$B$4:$U$15,MATCH(M$7,GRID!$A$4:$A$15,0),MATCH(1,($U$2=GRID!$B$1:$U$1)*(КАЛЕНДАРЬ!L24=GRID!$B$3:$U$3),0)),
INDEX(GRID!$B$4:$U$15,MATCH(M$7,GRID!$A$4:$A$15,0),MATCH(1,($U$2=GRID!$B$1:$U$1)*(КАЛЕНДАРЬ!L24=GRID!$B$3:$U$3),0))*(1-GRID!$H$34))</f>
        <v>79000</v>
      </c>
      <c r="N98" s="8" cm="1">
        <f t="array" ref="N98">IF($I$2="Открытый тариф",INDEX(GRID!$B$18:$U$29,MATCH(M$7,GRID!$A$18:$A$29,0),MATCH(1,($U$2=GRID!$B$1:$U$1)*(КАЛЕНДАРЬ!L24=GRID!$B$3:$U$3),0)),
INDEX(GRID!$B$18:$U$29,MATCH(M$7,GRID!$A$18:$A$29,0),MATCH(1,($U$2=GRID!$B$1:$U$1)*(КАЛЕНДАРЬ!L24=GRID!$B$3:$U$3),0))*(1-GRID!$H$34))</f>
        <v>84000</v>
      </c>
      <c r="O98" s="8" cm="1">
        <f t="array" ref="O98">IF($I$2="Открытый тариф",INDEX(GRID!$B$4:$U$15,MATCH(O$7,GRID!$A$4:$A$15,0),MATCH(1,($U$2=GRID!$B$1:$U$1)*(КАЛЕНДАРЬ!L24=GRID!$B$3:$U$3),0)),
INDEX(GRID!$B$4:$U$15,MATCH(O$7,GRID!$A$4:$A$15,0),MATCH(1,($U$2=GRID!$B$1:$U$1)*(КАЛЕНДАРЬ!L24=GRID!$B$3:$U$3),0))*(1-GRID!$H$34))</f>
        <v>114800</v>
      </c>
      <c r="P98" s="8" cm="1">
        <f t="array" ref="P98">IF($I$2="Открытый тариф",INDEX(GRID!$B$4:$U$15,MATCH(P$7,GRID!$A$4:$A$15,0),MATCH(1,($U$2=GRID!$B$1:$U$1)*(КАЛЕНДАРЬ!L24=GRID!$B$3:$U$3),0)),
INDEX(GRID!$B$4:$U$15,MATCH(P$7,GRID!$A$4:$A$15,0),MATCH(1,($U$2=GRID!$B$1:$U$1)*(КАЛЕНДАРЬ!L24=GRID!$B$3:$U$3),0))*(1-GRID!$H$34))</f>
        <v>158000</v>
      </c>
      <c r="Q98" s="8" cm="1">
        <f t="array" ref="Q98">IF($I$2="Открытый тариф",INDEX(GRID!$B$4:$U$15,MATCH(Q$7,GRID!$A$4:$A$15,0),MATCH(1,($U$2=GRID!$B$1:$U$1)*(КАЛЕНДАРЬ!L24=GRID!$B$3:$U$3),0)),
INDEX(GRID!$B$4:$U$15,MATCH(Q$7,GRID!$A$4:$A$15,0),MATCH(1,($U$2=GRID!$B$1:$U$1)*(КАЛЕНДАРЬ!L24=GRID!$B$3:$U$3),0))*(1-GRID!$H$34))</f>
        <v>185500</v>
      </c>
      <c r="R98" s="8" cm="1">
        <f t="array" ref="R98">IF($I$2="Открытый тариф",INDEX(GRID!$B$18:$U$29,MATCH(R$7,GRID!$A$18:$A$29,0),MATCH(1,($U$2=GRID!$B$1:$U$1)*(КАЛЕНДАРЬ!L24=GRID!$B$3:$U$3),0)),
INDEX(GRID!$B$18:$U$29,MATCH(R$7,GRID!$A$18:$A$29,0),MATCH(1,($U$2=GRID!$B$1:$U$1)*(КАЛЕНДАРЬ!L24=GRID!$B$3:$U$3),0))*(1-GRID!$H$34))</f>
        <v>211300</v>
      </c>
      <c r="S98" s="8">
        <f t="array" ref="S98">IF($I$2="Открытый тариф",INDEX(GRID!$B$4:$U$15,MATCH(S$7,GRID!$A$4:$A$15,0),MATCH(1,($U$2=GRID!$B$1:$U$1)*(КАЛЕНДАРЬ!L24=GRID!$B$3:$U$3),0)),
INDEX(GRID!$B$4:$U$15,MATCH(S$7,GRID!$A$4:$A$15,0),MATCH(1,($U$2=GRID!$B$1:$U$1)*(КАЛЕНДАРЬ!L24=GRID!$B$3:$U$3),0))*(1-GRID!$L$41))</f>
        <v>533500</v>
      </c>
      <c r="T98" s="8">
        <f t="array" ref="T98">IF($I$2="Открытый тариф",INDEX(GRID!$B$4:$U$15,MATCH(T$7,GRID!$A$4:$A$15,0),MATCH(1,($U$2=GRID!$B$1:$U$1)*(КАЛЕНДАРЬ!L24=GRID!$B$3:$U$3),0)),
INDEX(GRID!$B$4:$U$15,MATCH(T$7,GRID!$A$4:$A$15,0),MATCH(1,($U$2=GRID!$B$1:$U$1)*(КАЛЕНДАРЬ!L24=GRID!$B$3:$U$3),0))*(1-GRID!$L$41))</f>
        <v>651900</v>
      </c>
    </row>
    <row r="99" spans="1:20" hidden="1">
      <c r="A99" s="148" t="s">
        <v>13</v>
      </c>
      <c r="B99" s="149">
        <v>22</v>
      </c>
      <c r="C99" s="8" cm="1">
        <f t="array" ref="C99">IF($I$2="Открытый тариф",INDEX(GRID!$B$4:$U$15,MATCH(C$7,GRID!$A$4:$A$15,0),MATCH(1,($U$2=GRID!$B$1:$U$1)*(КАЛЕНДАРЬ!L25=GRID!$B$3:$U$3),0)),
INDEX(GRID!$B$4:$U$15,MATCH(C$7,GRID!$A$4:$A$15,0),MATCH(1,($U$2=GRID!$B$1:$U$1)*(КАЛЕНДАРЬ!L25=GRID!$B$3:$U$3),0))*(1-GRID!$H$34))</f>
        <v>33200</v>
      </c>
      <c r="D99" s="8" cm="1">
        <f t="array" ref="D99">IF($I$2="Открытый тариф",INDEX(GRID!$B$18:$U$29,MATCH(C$7,GRID!$A$18:$A$29,0),MATCH(1,($U$2=GRID!$B$1:$U$1)*(КАЛЕНДАРЬ!L25=GRID!$B$3:$U$3),0)),
INDEX(GRID!$B$18:$U$29,MATCH(C$7,GRID!$A$18:$A$29,0),MATCH(1,($U$2=GRID!$B$1:$U$1)*(КАЛЕНДАРЬ!L25=GRID!$B$3:$U$3),0))*(1-GRID!$H$34))</f>
        <v>38200</v>
      </c>
      <c r="E99" s="8" cm="1">
        <f t="array" ref="E99">IF($I$2="Открытый тариф",INDEX(GRID!$B$4:$U$15,MATCH(E$7,GRID!$A$4:$A$15,0),MATCH(1,($U$2=GRID!$B$1:$U$1)*(КАЛЕНДАРЬ!L25=GRID!$B$3:$U$3),0)),
INDEX(GRID!$B$4:$U$15,MATCH(E$7,GRID!$A$4:$A$15,0),MATCH(1,($U$2=GRID!$B$1:$U$1)*(КАЛЕНДАРЬ!L25=GRID!$B$3:$U$3),0))*(1-GRID!$H$34))</f>
        <v>39900</v>
      </c>
      <c r="F99" s="8" cm="1">
        <f t="array" ref="F99">IF($I$2="Открытый тариф",INDEX(GRID!$B$18:$U$29,MATCH(E$7,GRID!$A$18:$A$29,0),MATCH(1,($U$2=GRID!$B$1:$U$1)*(КАЛЕНДАРЬ!L25=GRID!$B$3:$U$3),0)),
INDEX(GRID!$B$18:$U$29,MATCH(E$7,GRID!$A$18:$A$29,0),MATCH(1,($U$2=GRID!$B$1:$U$1)*(КАЛЕНДАРЬ!L25=GRID!$B$3:$U$3),0))*(1-GRID!$H$34))</f>
        <v>44900</v>
      </c>
      <c r="G99" s="8" cm="1">
        <f t="array" ref="G99">IF($I$2="Открытый тариф",INDEX(GRID!$B$4:$U$15,MATCH(G$7,GRID!$A$4:$A$15,0),MATCH(1,($U$2=GRID!$B$1:$U$1)*(КАЛЕНДАРЬ!L25=GRID!$B$3:$U$3),0)),
INDEX(GRID!$B$4:$U$15,MATCH(G$7,GRID!$A$4:$A$15,0),MATCH(1,($U$2=GRID!$B$1:$U$1)*(КАЛЕНДАРЬ!L25=GRID!$B$3:$U$3),0))*(1-GRID!$H$34))</f>
        <v>46200</v>
      </c>
      <c r="H99" s="8" cm="1">
        <f t="array" ref="H99">IF($I$2="Открытый тариф",INDEX(GRID!$B$18:$U$29,MATCH(G$7,GRID!$A$18:$A$29,0),MATCH(1,($U$2=GRID!$B$1:$U$1)*(КАЛЕНДАРЬ!L25=GRID!$B$3:$U$3),0)),
INDEX(GRID!$B$18:$U$29,MATCH(G$7,GRID!$A$18:$A$29,0),MATCH(1,($U$2=GRID!$B$1:$U$1)*(КАЛЕНДАРЬ!L25=GRID!$B$3:$U$3),0))*(1-GRID!$H$34))</f>
        <v>51200</v>
      </c>
      <c r="I99" s="8" cm="1">
        <f t="array" ref="I99">IF($I$2="Открытый тариф",INDEX(GRID!$B$4:$U$15,MATCH(I$7,GRID!$A$4:$A$15,0),MATCH(1,($U$2=GRID!$B$1:$U$1)*(КАЛЕНДАРЬ!L25=GRID!$B$3:$U$3),0)),
INDEX(GRID!$B$4:$U$15,MATCH(I$7,GRID!$A$4:$A$15,0),MATCH(1,($U$2=GRID!$B$1:$U$1)*(КАЛЕНДАРЬ!L25=GRID!$B$3:$U$3),0))*(1-GRID!$H$34))</f>
        <v>51700</v>
      </c>
      <c r="J99" s="8" cm="1">
        <f t="array" ref="J99">IF($I$2="Открытый тариф",INDEX(GRID!$B$18:$U$29,MATCH(I$7,GRID!$A$18:$A$29,0),MATCH(1,($U$2=GRID!$B$1:$U$1)*(КАЛЕНДАРЬ!L25=GRID!$B$3:$U$3),0)),
INDEX(GRID!$B$18:$U$29,MATCH(I$7,GRID!$A$18:$A$29,0),MATCH(1,($U$2=GRID!$B$1:$U$1)*(КАЛЕНДАРЬ!L25=GRID!$B$3:$U$3),0))*(1-GRID!$H$34))</f>
        <v>56700</v>
      </c>
      <c r="K99" s="8" cm="1">
        <f t="array" ref="K99">IF($I$2="Открытый тариф",INDEX(GRID!$B$4:$U$15,MATCH(K$7,GRID!$A$4:$A$15,0),MATCH(1,($U$2=GRID!$B$1:$U$1)*(КАЛЕНДАРЬ!L25=GRID!$B$3:$U$3),0)),
INDEX(GRID!$B$4:$U$15,MATCH(K$7,GRID!$A$4:$A$15,0),MATCH(1,($U$2=GRID!$B$1:$U$1)*(КАЛЕНДАРЬ!L25=GRID!$B$3:$U$3),0))*(1-GRID!$H$34))</f>
        <v>57800</v>
      </c>
      <c r="L99" s="8" cm="1">
        <f t="array" ref="L99">IF($I$2="Открытый тариф",INDEX(GRID!$B$18:$U$29,MATCH(K$7,GRID!$A$18:$A$29,0),MATCH(1,($U$2=GRID!$B$1:$U$1)*(КАЛЕНДАРЬ!L25=GRID!$B$3:$U$3),0)),
INDEX(GRID!$B$18:$U$29,MATCH(K$7,GRID!$A$18:$A$29,0),MATCH(1,($U$2=GRID!$B$1:$U$1)*(КАЛЕНДАРЬ!L25=GRID!$B$3:$U$3),0))*(1-GRID!$H$34))</f>
        <v>62800</v>
      </c>
      <c r="M99" s="8" cm="1">
        <f t="array" ref="M99">IF($I$2="Открытый тариф",INDEX(GRID!$B$4:$U$15,MATCH(M$7,GRID!$A$4:$A$15,0),MATCH(1,($U$2=GRID!$B$1:$U$1)*(КАЛЕНДАРЬ!L25=GRID!$B$3:$U$3),0)),
INDEX(GRID!$B$4:$U$15,MATCH(M$7,GRID!$A$4:$A$15,0),MATCH(1,($U$2=GRID!$B$1:$U$1)*(КАЛЕНДАРЬ!L25=GRID!$B$3:$U$3),0))*(1-GRID!$H$34))</f>
        <v>79000</v>
      </c>
      <c r="N99" s="8" cm="1">
        <f t="array" ref="N99">IF($I$2="Открытый тариф",INDEX(GRID!$B$18:$U$29,MATCH(M$7,GRID!$A$18:$A$29,0),MATCH(1,($U$2=GRID!$B$1:$U$1)*(КАЛЕНДАРЬ!L25=GRID!$B$3:$U$3),0)),
INDEX(GRID!$B$18:$U$29,MATCH(M$7,GRID!$A$18:$A$29,0),MATCH(1,($U$2=GRID!$B$1:$U$1)*(КАЛЕНДАРЬ!L25=GRID!$B$3:$U$3),0))*(1-GRID!$H$34))</f>
        <v>84000</v>
      </c>
      <c r="O99" s="8" cm="1">
        <f t="array" ref="O99">IF($I$2="Открытый тариф",INDEX(GRID!$B$4:$U$15,MATCH(O$7,GRID!$A$4:$A$15,0),MATCH(1,($U$2=GRID!$B$1:$U$1)*(КАЛЕНДАРЬ!L25=GRID!$B$3:$U$3),0)),
INDEX(GRID!$B$4:$U$15,MATCH(O$7,GRID!$A$4:$A$15,0),MATCH(1,($U$2=GRID!$B$1:$U$1)*(КАЛЕНДАРЬ!L25=GRID!$B$3:$U$3),0))*(1-GRID!$H$34))</f>
        <v>114800</v>
      </c>
      <c r="P99" s="8" cm="1">
        <f t="array" ref="P99">IF($I$2="Открытый тариф",INDEX(GRID!$B$4:$U$15,MATCH(P$7,GRID!$A$4:$A$15,0),MATCH(1,($U$2=GRID!$B$1:$U$1)*(КАЛЕНДАРЬ!L25=GRID!$B$3:$U$3),0)),
INDEX(GRID!$B$4:$U$15,MATCH(P$7,GRID!$A$4:$A$15,0),MATCH(1,($U$2=GRID!$B$1:$U$1)*(КАЛЕНДАРЬ!L25=GRID!$B$3:$U$3),0))*(1-GRID!$H$34))</f>
        <v>158000</v>
      </c>
      <c r="Q99" s="8" cm="1">
        <f t="array" ref="Q99">IF($I$2="Открытый тариф",INDEX(GRID!$B$4:$U$15,MATCH(Q$7,GRID!$A$4:$A$15,0),MATCH(1,($U$2=GRID!$B$1:$U$1)*(КАЛЕНДАРЬ!L25=GRID!$B$3:$U$3),0)),
INDEX(GRID!$B$4:$U$15,MATCH(Q$7,GRID!$A$4:$A$15,0),MATCH(1,($U$2=GRID!$B$1:$U$1)*(КАЛЕНДАРЬ!L25=GRID!$B$3:$U$3),0))*(1-GRID!$H$34))</f>
        <v>185500</v>
      </c>
      <c r="R99" s="8" cm="1">
        <f t="array" ref="R99">IF($I$2="Открытый тариф",INDEX(GRID!$B$18:$U$29,MATCH(R$7,GRID!$A$18:$A$29,0),MATCH(1,($U$2=GRID!$B$1:$U$1)*(КАЛЕНДАРЬ!L25=GRID!$B$3:$U$3),0)),
INDEX(GRID!$B$18:$U$29,MATCH(R$7,GRID!$A$18:$A$29,0),MATCH(1,($U$2=GRID!$B$1:$U$1)*(КАЛЕНДАРЬ!L25=GRID!$B$3:$U$3),0))*(1-GRID!$H$34))</f>
        <v>211300</v>
      </c>
      <c r="S99" s="8">
        <f t="array" ref="S99">IF($I$2="Открытый тариф",INDEX(GRID!$B$4:$U$15,MATCH(S$7,GRID!$A$4:$A$15,0),MATCH(1,($U$2=GRID!$B$1:$U$1)*(КАЛЕНДАРЬ!L25=GRID!$B$3:$U$3),0)),
INDEX(GRID!$B$4:$U$15,MATCH(S$7,GRID!$A$4:$A$15,0),MATCH(1,($U$2=GRID!$B$1:$U$1)*(КАЛЕНДАРЬ!L25=GRID!$B$3:$U$3),0))*(1-GRID!$L$41))</f>
        <v>533500</v>
      </c>
      <c r="T99" s="8">
        <f t="array" ref="T99">IF($I$2="Открытый тариф",INDEX(GRID!$B$4:$U$15,MATCH(T$7,GRID!$A$4:$A$15,0),MATCH(1,($U$2=GRID!$B$1:$U$1)*(КАЛЕНДАРЬ!L25=GRID!$B$3:$U$3),0)),
INDEX(GRID!$B$4:$U$15,MATCH(T$7,GRID!$A$4:$A$15,0),MATCH(1,($U$2=GRID!$B$1:$U$1)*(КАЛЕНДАРЬ!L25=GRID!$B$3:$U$3),0))*(1-GRID!$L$41))</f>
        <v>651900</v>
      </c>
    </row>
    <row r="100" spans="1:20" hidden="1">
      <c r="A100" s="148" t="s">
        <v>14</v>
      </c>
      <c r="B100" s="149">
        <v>23</v>
      </c>
      <c r="C100" s="8" cm="1">
        <f t="array" ref="C100">IF($I$2="Открытый тариф",INDEX(GRID!$B$4:$U$15,MATCH(C$7,GRID!$A$4:$A$15,0),MATCH(1,($U$2=GRID!$B$1:$U$1)*(КАЛЕНДАРЬ!L26=GRID!$B$3:$U$3),0)),
INDEX(GRID!$B$4:$U$15,MATCH(C$7,GRID!$A$4:$A$15,0),MATCH(1,($U$2=GRID!$B$1:$U$1)*(КАЛЕНДАРЬ!L26=GRID!$B$3:$U$3),0))*(1-GRID!$H$34))</f>
        <v>33200</v>
      </c>
      <c r="D100" s="8" cm="1">
        <f t="array" ref="D100">IF($I$2="Открытый тариф",INDEX(GRID!$B$18:$U$29,MATCH(C$7,GRID!$A$18:$A$29,0),MATCH(1,($U$2=GRID!$B$1:$U$1)*(КАЛЕНДАРЬ!L26=GRID!$B$3:$U$3),0)),
INDEX(GRID!$B$18:$U$29,MATCH(C$7,GRID!$A$18:$A$29,0),MATCH(1,($U$2=GRID!$B$1:$U$1)*(КАЛЕНДАРЬ!L26=GRID!$B$3:$U$3),0))*(1-GRID!$H$34))</f>
        <v>38200</v>
      </c>
      <c r="E100" s="8" cm="1">
        <f t="array" ref="E100">IF($I$2="Открытый тариф",INDEX(GRID!$B$4:$U$15,MATCH(E$7,GRID!$A$4:$A$15,0),MATCH(1,($U$2=GRID!$B$1:$U$1)*(КАЛЕНДАРЬ!L26=GRID!$B$3:$U$3),0)),
INDEX(GRID!$B$4:$U$15,MATCH(E$7,GRID!$A$4:$A$15,0),MATCH(1,($U$2=GRID!$B$1:$U$1)*(КАЛЕНДАРЬ!L26=GRID!$B$3:$U$3),0))*(1-GRID!$H$34))</f>
        <v>39900</v>
      </c>
      <c r="F100" s="8" cm="1">
        <f t="array" ref="F100">IF($I$2="Открытый тариф",INDEX(GRID!$B$18:$U$29,MATCH(E$7,GRID!$A$18:$A$29,0),MATCH(1,($U$2=GRID!$B$1:$U$1)*(КАЛЕНДАРЬ!L26=GRID!$B$3:$U$3),0)),
INDEX(GRID!$B$18:$U$29,MATCH(E$7,GRID!$A$18:$A$29,0),MATCH(1,($U$2=GRID!$B$1:$U$1)*(КАЛЕНДАРЬ!L26=GRID!$B$3:$U$3),0))*(1-GRID!$H$34))</f>
        <v>44900</v>
      </c>
      <c r="G100" s="8" cm="1">
        <f t="array" ref="G100">IF($I$2="Открытый тариф",INDEX(GRID!$B$4:$U$15,MATCH(G$7,GRID!$A$4:$A$15,0),MATCH(1,($U$2=GRID!$B$1:$U$1)*(КАЛЕНДАРЬ!L26=GRID!$B$3:$U$3),0)),
INDEX(GRID!$B$4:$U$15,MATCH(G$7,GRID!$A$4:$A$15,0),MATCH(1,($U$2=GRID!$B$1:$U$1)*(КАЛЕНДАРЬ!L26=GRID!$B$3:$U$3),0))*(1-GRID!$H$34))</f>
        <v>46200</v>
      </c>
      <c r="H100" s="8" cm="1">
        <f t="array" ref="H100">IF($I$2="Открытый тариф",INDEX(GRID!$B$18:$U$29,MATCH(G$7,GRID!$A$18:$A$29,0),MATCH(1,($U$2=GRID!$B$1:$U$1)*(КАЛЕНДАРЬ!L26=GRID!$B$3:$U$3),0)),
INDEX(GRID!$B$18:$U$29,MATCH(G$7,GRID!$A$18:$A$29,0),MATCH(1,($U$2=GRID!$B$1:$U$1)*(КАЛЕНДАРЬ!L26=GRID!$B$3:$U$3),0))*(1-GRID!$H$34))</f>
        <v>51200</v>
      </c>
      <c r="I100" s="8" cm="1">
        <f t="array" ref="I100">IF($I$2="Открытый тариф",INDEX(GRID!$B$4:$U$15,MATCH(I$7,GRID!$A$4:$A$15,0),MATCH(1,($U$2=GRID!$B$1:$U$1)*(КАЛЕНДАРЬ!L26=GRID!$B$3:$U$3),0)),
INDEX(GRID!$B$4:$U$15,MATCH(I$7,GRID!$A$4:$A$15,0),MATCH(1,($U$2=GRID!$B$1:$U$1)*(КАЛЕНДАРЬ!L26=GRID!$B$3:$U$3),0))*(1-GRID!$H$34))</f>
        <v>51700</v>
      </c>
      <c r="J100" s="8" cm="1">
        <f t="array" ref="J100">IF($I$2="Открытый тариф",INDEX(GRID!$B$18:$U$29,MATCH(I$7,GRID!$A$18:$A$29,0),MATCH(1,($U$2=GRID!$B$1:$U$1)*(КАЛЕНДАРЬ!L26=GRID!$B$3:$U$3),0)),
INDEX(GRID!$B$18:$U$29,MATCH(I$7,GRID!$A$18:$A$29,0),MATCH(1,($U$2=GRID!$B$1:$U$1)*(КАЛЕНДАРЬ!L26=GRID!$B$3:$U$3),0))*(1-GRID!$H$34))</f>
        <v>56700</v>
      </c>
      <c r="K100" s="8" cm="1">
        <f t="array" ref="K100">IF($I$2="Открытый тариф",INDEX(GRID!$B$4:$U$15,MATCH(K$7,GRID!$A$4:$A$15,0),MATCH(1,($U$2=GRID!$B$1:$U$1)*(КАЛЕНДАРЬ!L26=GRID!$B$3:$U$3),0)),
INDEX(GRID!$B$4:$U$15,MATCH(K$7,GRID!$A$4:$A$15,0),MATCH(1,($U$2=GRID!$B$1:$U$1)*(КАЛЕНДАРЬ!L26=GRID!$B$3:$U$3),0))*(1-GRID!$H$34))</f>
        <v>57800</v>
      </c>
      <c r="L100" s="8" cm="1">
        <f t="array" ref="L100">IF($I$2="Открытый тариф",INDEX(GRID!$B$18:$U$29,MATCH(K$7,GRID!$A$18:$A$29,0),MATCH(1,($U$2=GRID!$B$1:$U$1)*(КАЛЕНДАРЬ!L26=GRID!$B$3:$U$3),0)),
INDEX(GRID!$B$18:$U$29,MATCH(K$7,GRID!$A$18:$A$29,0),MATCH(1,($U$2=GRID!$B$1:$U$1)*(КАЛЕНДАРЬ!L26=GRID!$B$3:$U$3),0))*(1-GRID!$H$34))</f>
        <v>62800</v>
      </c>
      <c r="M100" s="8" cm="1">
        <f t="array" ref="M100">IF($I$2="Открытый тариф",INDEX(GRID!$B$4:$U$15,MATCH(M$7,GRID!$A$4:$A$15,0),MATCH(1,($U$2=GRID!$B$1:$U$1)*(КАЛЕНДАРЬ!L26=GRID!$B$3:$U$3),0)),
INDEX(GRID!$B$4:$U$15,MATCH(M$7,GRID!$A$4:$A$15,0),MATCH(1,($U$2=GRID!$B$1:$U$1)*(КАЛЕНДАРЬ!L26=GRID!$B$3:$U$3),0))*(1-GRID!$H$34))</f>
        <v>79000</v>
      </c>
      <c r="N100" s="8" cm="1">
        <f t="array" ref="N100">IF($I$2="Открытый тариф",INDEX(GRID!$B$18:$U$29,MATCH(M$7,GRID!$A$18:$A$29,0),MATCH(1,($U$2=GRID!$B$1:$U$1)*(КАЛЕНДАРЬ!L26=GRID!$B$3:$U$3),0)),
INDEX(GRID!$B$18:$U$29,MATCH(M$7,GRID!$A$18:$A$29,0),MATCH(1,($U$2=GRID!$B$1:$U$1)*(КАЛЕНДАРЬ!L26=GRID!$B$3:$U$3),0))*(1-GRID!$H$34))</f>
        <v>84000</v>
      </c>
      <c r="O100" s="8" cm="1">
        <f t="array" ref="O100">IF($I$2="Открытый тариф",INDEX(GRID!$B$4:$U$15,MATCH(O$7,GRID!$A$4:$A$15,0),MATCH(1,($U$2=GRID!$B$1:$U$1)*(КАЛЕНДАРЬ!L26=GRID!$B$3:$U$3),0)),
INDEX(GRID!$B$4:$U$15,MATCH(O$7,GRID!$A$4:$A$15,0),MATCH(1,($U$2=GRID!$B$1:$U$1)*(КАЛЕНДАРЬ!L26=GRID!$B$3:$U$3),0))*(1-GRID!$H$34))</f>
        <v>114800</v>
      </c>
      <c r="P100" s="8" cm="1">
        <f t="array" ref="P100">IF($I$2="Открытый тариф",INDEX(GRID!$B$4:$U$15,MATCH(P$7,GRID!$A$4:$A$15,0),MATCH(1,($U$2=GRID!$B$1:$U$1)*(КАЛЕНДАРЬ!L26=GRID!$B$3:$U$3),0)),
INDEX(GRID!$B$4:$U$15,MATCH(P$7,GRID!$A$4:$A$15,0),MATCH(1,($U$2=GRID!$B$1:$U$1)*(КАЛЕНДАРЬ!L26=GRID!$B$3:$U$3),0))*(1-GRID!$H$34))</f>
        <v>158000</v>
      </c>
      <c r="Q100" s="8" cm="1">
        <f t="array" ref="Q100">IF($I$2="Открытый тариф",INDEX(GRID!$B$4:$U$15,MATCH(Q$7,GRID!$A$4:$A$15,0),MATCH(1,($U$2=GRID!$B$1:$U$1)*(КАЛЕНДАРЬ!L26=GRID!$B$3:$U$3),0)),
INDEX(GRID!$B$4:$U$15,MATCH(Q$7,GRID!$A$4:$A$15,0),MATCH(1,($U$2=GRID!$B$1:$U$1)*(КАЛЕНДАРЬ!L26=GRID!$B$3:$U$3),0))*(1-GRID!$H$34))</f>
        <v>185500</v>
      </c>
      <c r="R100" s="8" cm="1">
        <f t="array" ref="R100">IF($I$2="Открытый тариф",INDEX(GRID!$B$18:$U$29,MATCH(R$7,GRID!$A$18:$A$29,0),MATCH(1,($U$2=GRID!$B$1:$U$1)*(КАЛЕНДАРЬ!L26=GRID!$B$3:$U$3),0)),
INDEX(GRID!$B$18:$U$29,MATCH(R$7,GRID!$A$18:$A$29,0),MATCH(1,($U$2=GRID!$B$1:$U$1)*(КАЛЕНДАРЬ!L26=GRID!$B$3:$U$3),0))*(1-GRID!$H$34))</f>
        <v>211300</v>
      </c>
      <c r="S100" s="8">
        <f t="array" ref="S100">IF($I$2="Открытый тариф",INDEX(GRID!$B$4:$U$15,MATCH(S$7,GRID!$A$4:$A$15,0),MATCH(1,($U$2=GRID!$B$1:$U$1)*(КАЛЕНДАРЬ!L26=GRID!$B$3:$U$3),0)),
INDEX(GRID!$B$4:$U$15,MATCH(S$7,GRID!$A$4:$A$15,0),MATCH(1,($U$2=GRID!$B$1:$U$1)*(КАЛЕНДАРЬ!L26=GRID!$B$3:$U$3),0))*(1-GRID!$L$41))</f>
        <v>533500</v>
      </c>
      <c r="T100" s="8">
        <f t="array" ref="T100">IF($I$2="Открытый тариф",INDEX(GRID!$B$4:$U$15,MATCH(T$7,GRID!$A$4:$A$15,0),MATCH(1,($U$2=GRID!$B$1:$U$1)*(КАЛЕНДАРЬ!L26=GRID!$B$3:$U$3),0)),
INDEX(GRID!$B$4:$U$15,MATCH(T$7,GRID!$A$4:$A$15,0),MATCH(1,($U$2=GRID!$B$1:$U$1)*(КАЛЕНДАРЬ!L26=GRID!$B$3:$U$3),0))*(1-GRID!$L$41))</f>
        <v>651900</v>
      </c>
    </row>
    <row r="101" spans="1:20" hidden="1">
      <c r="A101" s="148" t="s">
        <v>15</v>
      </c>
      <c r="B101" s="149">
        <v>24</v>
      </c>
      <c r="C101" s="8" cm="1">
        <f t="array" ref="C101">IF($I$2="Открытый тариф",INDEX(GRID!$B$4:$U$15,MATCH(C$7,GRID!$A$4:$A$15,0),MATCH(1,($U$2=GRID!$B$1:$U$1)*(КАЛЕНДАРЬ!L27=GRID!$B$3:$U$3),0)),
INDEX(GRID!$B$4:$U$15,MATCH(C$7,GRID!$A$4:$A$15,0),MATCH(1,($U$2=GRID!$B$1:$U$1)*(КАЛЕНДАРЬ!L27=GRID!$B$3:$U$3),0))*(1-GRID!$H$34))</f>
        <v>33200</v>
      </c>
      <c r="D101" s="8" cm="1">
        <f t="array" ref="D101">IF($I$2="Открытый тариф",INDEX(GRID!$B$18:$U$29,MATCH(C$7,GRID!$A$18:$A$29,0),MATCH(1,($U$2=GRID!$B$1:$U$1)*(КАЛЕНДАРЬ!L27=GRID!$B$3:$U$3),0)),
INDEX(GRID!$B$18:$U$29,MATCH(C$7,GRID!$A$18:$A$29,0),MATCH(1,($U$2=GRID!$B$1:$U$1)*(КАЛЕНДАРЬ!L27=GRID!$B$3:$U$3),0))*(1-GRID!$H$34))</f>
        <v>38200</v>
      </c>
      <c r="E101" s="8" cm="1">
        <f t="array" ref="E101">IF($I$2="Открытый тариф",INDEX(GRID!$B$4:$U$15,MATCH(E$7,GRID!$A$4:$A$15,0),MATCH(1,($U$2=GRID!$B$1:$U$1)*(КАЛЕНДАРЬ!L27=GRID!$B$3:$U$3),0)),
INDEX(GRID!$B$4:$U$15,MATCH(E$7,GRID!$A$4:$A$15,0),MATCH(1,($U$2=GRID!$B$1:$U$1)*(КАЛЕНДАРЬ!L27=GRID!$B$3:$U$3),0))*(1-GRID!$H$34))</f>
        <v>39900</v>
      </c>
      <c r="F101" s="8" cm="1">
        <f t="array" ref="F101">IF($I$2="Открытый тариф",INDEX(GRID!$B$18:$U$29,MATCH(E$7,GRID!$A$18:$A$29,0),MATCH(1,($U$2=GRID!$B$1:$U$1)*(КАЛЕНДАРЬ!L27=GRID!$B$3:$U$3),0)),
INDEX(GRID!$B$18:$U$29,MATCH(E$7,GRID!$A$18:$A$29,0),MATCH(1,($U$2=GRID!$B$1:$U$1)*(КАЛЕНДАРЬ!L27=GRID!$B$3:$U$3),0))*(1-GRID!$H$34))</f>
        <v>44900</v>
      </c>
      <c r="G101" s="8" cm="1">
        <f t="array" ref="G101">IF($I$2="Открытый тариф",INDEX(GRID!$B$4:$U$15,MATCH(G$7,GRID!$A$4:$A$15,0),MATCH(1,($U$2=GRID!$B$1:$U$1)*(КАЛЕНДАРЬ!L27=GRID!$B$3:$U$3),0)),
INDEX(GRID!$B$4:$U$15,MATCH(G$7,GRID!$A$4:$A$15,0),MATCH(1,($U$2=GRID!$B$1:$U$1)*(КАЛЕНДАРЬ!L27=GRID!$B$3:$U$3),0))*(1-GRID!$H$34))</f>
        <v>46200</v>
      </c>
      <c r="H101" s="8" cm="1">
        <f t="array" ref="H101">IF($I$2="Открытый тариф",INDEX(GRID!$B$18:$U$29,MATCH(G$7,GRID!$A$18:$A$29,0),MATCH(1,($U$2=GRID!$B$1:$U$1)*(КАЛЕНДАРЬ!L27=GRID!$B$3:$U$3),0)),
INDEX(GRID!$B$18:$U$29,MATCH(G$7,GRID!$A$18:$A$29,0),MATCH(1,($U$2=GRID!$B$1:$U$1)*(КАЛЕНДАРЬ!L27=GRID!$B$3:$U$3),0))*(1-GRID!$H$34))</f>
        <v>51200</v>
      </c>
      <c r="I101" s="8" cm="1">
        <f t="array" ref="I101">IF($I$2="Открытый тариф",INDEX(GRID!$B$4:$U$15,MATCH(I$7,GRID!$A$4:$A$15,0),MATCH(1,($U$2=GRID!$B$1:$U$1)*(КАЛЕНДАРЬ!L27=GRID!$B$3:$U$3),0)),
INDEX(GRID!$B$4:$U$15,MATCH(I$7,GRID!$A$4:$A$15,0),MATCH(1,($U$2=GRID!$B$1:$U$1)*(КАЛЕНДАРЬ!L27=GRID!$B$3:$U$3),0))*(1-GRID!$H$34))</f>
        <v>51700</v>
      </c>
      <c r="J101" s="8" cm="1">
        <f t="array" ref="J101">IF($I$2="Открытый тариф",INDEX(GRID!$B$18:$U$29,MATCH(I$7,GRID!$A$18:$A$29,0),MATCH(1,($U$2=GRID!$B$1:$U$1)*(КАЛЕНДАРЬ!L27=GRID!$B$3:$U$3),0)),
INDEX(GRID!$B$18:$U$29,MATCH(I$7,GRID!$A$18:$A$29,0),MATCH(1,($U$2=GRID!$B$1:$U$1)*(КАЛЕНДАРЬ!L27=GRID!$B$3:$U$3),0))*(1-GRID!$H$34))</f>
        <v>56700</v>
      </c>
      <c r="K101" s="8" cm="1">
        <f t="array" ref="K101">IF($I$2="Открытый тариф",INDEX(GRID!$B$4:$U$15,MATCH(K$7,GRID!$A$4:$A$15,0),MATCH(1,($U$2=GRID!$B$1:$U$1)*(КАЛЕНДАРЬ!L27=GRID!$B$3:$U$3),0)),
INDEX(GRID!$B$4:$U$15,MATCH(K$7,GRID!$A$4:$A$15,0),MATCH(1,($U$2=GRID!$B$1:$U$1)*(КАЛЕНДАРЬ!L27=GRID!$B$3:$U$3),0))*(1-GRID!$H$34))</f>
        <v>57800</v>
      </c>
      <c r="L101" s="8" cm="1">
        <f t="array" ref="L101">IF($I$2="Открытый тариф",INDEX(GRID!$B$18:$U$29,MATCH(K$7,GRID!$A$18:$A$29,0),MATCH(1,($U$2=GRID!$B$1:$U$1)*(КАЛЕНДАРЬ!L27=GRID!$B$3:$U$3),0)),
INDEX(GRID!$B$18:$U$29,MATCH(K$7,GRID!$A$18:$A$29,0),MATCH(1,($U$2=GRID!$B$1:$U$1)*(КАЛЕНДАРЬ!L27=GRID!$B$3:$U$3),0))*(1-GRID!$H$34))</f>
        <v>62800</v>
      </c>
      <c r="M101" s="8" cm="1">
        <f t="array" ref="M101">IF($I$2="Открытый тариф",INDEX(GRID!$B$4:$U$15,MATCH(M$7,GRID!$A$4:$A$15,0),MATCH(1,($U$2=GRID!$B$1:$U$1)*(КАЛЕНДАРЬ!L27=GRID!$B$3:$U$3),0)),
INDEX(GRID!$B$4:$U$15,MATCH(M$7,GRID!$A$4:$A$15,0),MATCH(1,($U$2=GRID!$B$1:$U$1)*(КАЛЕНДАРЬ!L27=GRID!$B$3:$U$3),0))*(1-GRID!$H$34))</f>
        <v>79000</v>
      </c>
      <c r="N101" s="8" cm="1">
        <f t="array" ref="N101">IF($I$2="Открытый тариф",INDEX(GRID!$B$18:$U$29,MATCH(M$7,GRID!$A$18:$A$29,0),MATCH(1,($U$2=GRID!$B$1:$U$1)*(КАЛЕНДАРЬ!L27=GRID!$B$3:$U$3),0)),
INDEX(GRID!$B$18:$U$29,MATCH(M$7,GRID!$A$18:$A$29,0),MATCH(1,($U$2=GRID!$B$1:$U$1)*(КАЛЕНДАРЬ!L27=GRID!$B$3:$U$3),0))*(1-GRID!$H$34))</f>
        <v>84000</v>
      </c>
      <c r="O101" s="8" cm="1">
        <f t="array" ref="O101">IF($I$2="Открытый тариф",INDEX(GRID!$B$4:$U$15,MATCH(O$7,GRID!$A$4:$A$15,0),MATCH(1,($U$2=GRID!$B$1:$U$1)*(КАЛЕНДАРЬ!L27=GRID!$B$3:$U$3),0)),
INDEX(GRID!$B$4:$U$15,MATCH(O$7,GRID!$A$4:$A$15,0),MATCH(1,($U$2=GRID!$B$1:$U$1)*(КАЛЕНДАРЬ!L27=GRID!$B$3:$U$3),0))*(1-GRID!$H$34))</f>
        <v>114800</v>
      </c>
      <c r="P101" s="8" cm="1">
        <f t="array" ref="P101">IF($I$2="Открытый тариф",INDEX(GRID!$B$4:$U$15,MATCH(P$7,GRID!$A$4:$A$15,0),MATCH(1,($U$2=GRID!$B$1:$U$1)*(КАЛЕНДАРЬ!L27=GRID!$B$3:$U$3),0)),
INDEX(GRID!$B$4:$U$15,MATCH(P$7,GRID!$A$4:$A$15,0),MATCH(1,($U$2=GRID!$B$1:$U$1)*(КАЛЕНДАРЬ!L27=GRID!$B$3:$U$3),0))*(1-GRID!$H$34))</f>
        <v>158000</v>
      </c>
      <c r="Q101" s="8" cm="1">
        <f t="array" ref="Q101">IF($I$2="Открытый тариф",INDEX(GRID!$B$4:$U$15,MATCH(Q$7,GRID!$A$4:$A$15,0),MATCH(1,($U$2=GRID!$B$1:$U$1)*(КАЛЕНДАРЬ!L27=GRID!$B$3:$U$3),0)),
INDEX(GRID!$B$4:$U$15,MATCH(Q$7,GRID!$A$4:$A$15,0),MATCH(1,($U$2=GRID!$B$1:$U$1)*(КАЛЕНДАРЬ!L27=GRID!$B$3:$U$3),0))*(1-GRID!$H$34))</f>
        <v>185500</v>
      </c>
      <c r="R101" s="8" cm="1">
        <f t="array" ref="R101">IF($I$2="Открытый тариф",INDEX(GRID!$B$18:$U$29,MATCH(R$7,GRID!$A$18:$A$29,0),MATCH(1,($U$2=GRID!$B$1:$U$1)*(КАЛЕНДАРЬ!L27=GRID!$B$3:$U$3),0)),
INDEX(GRID!$B$18:$U$29,MATCH(R$7,GRID!$A$18:$A$29,0),MATCH(1,($U$2=GRID!$B$1:$U$1)*(КАЛЕНДАРЬ!L27=GRID!$B$3:$U$3),0))*(1-GRID!$H$34))</f>
        <v>211300</v>
      </c>
      <c r="S101" s="8">
        <f t="array" ref="S101">IF($I$2="Открытый тариф",INDEX(GRID!$B$4:$U$15,MATCH(S$7,GRID!$A$4:$A$15,0),MATCH(1,($U$2=GRID!$B$1:$U$1)*(КАЛЕНДАРЬ!L27=GRID!$B$3:$U$3),0)),
INDEX(GRID!$B$4:$U$15,MATCH(S$7,GRID!$A$4:$A$15,0),MATCH(1,($U$2=GRID!$B$1:$U$1)*(КАЛЕНДАРЬ!L27=GRID!$B$3:$U$3),0))*(1-GRID!$L$41))</f>
        <v>533500</v>
      </c>
      <c r="T101" s="8">
        <f t="array" ref="T101">IF($I$2="Открытый тариф",INDEX(GRID!$B$4:$U$15,MATCH(T$7,GRID!$A$4:$A$15,0),MATCH(1,($U$2=GRID!$B$1:$U$1)*(КАЛЕНДАРЬ!L27=GRID!$B$3:$U$3),0)),
INDEX(GRID!$B$4:$U$15,MATCH(T$7,GRID!$A$4:$A$15,0),MATCH(1,($U$2=GRID!$B$1:$U$1)*(КАЛЕНДАРЬ!L27=GRID!$B$3:$U$3),0))*(1-GRID!$L$41))</f>
        <v>651900</v>
      </c>
    </row>
    <row r="102" spans="1:20" hidden="1">
      <c r="A102" s="148" t="s">
        <v>16</v>
      </c>
      <c r="B102" s="149">
        <v>25</v>
      </c>
      <c r="C102" s="8" cm="1">
        <f t="array" ref="C102">IF($I$2="Открытый тариф",INDEX(GRID!$B$4:$U$15,MATCH(C$7,GRID!$A$4:$A$15,0),MATCH(1,($U$2=GRID!$B$1:$U$1)*(КАЛЕНДАРЬ!L28=GRID!$B$3:$U$3),0)),
INDEX(GRID!$B$4:$U$15,MATCH(C$7,GRID!$A$4:$A$15,0),MATCH(1,($U$2=GRID!$B$1:$U$1)*(КАЛЕНДАРЬ!L28=GRID!$B$3:$U$3),0))*(1-GRID!$H$34))</f>
        <v>43900</v>
      </c>
      <c r="D102" s="8" cm="1">
        <f t="array" ref="D102">IF($I$2="Открытый тариф",INDEX(GRID!$B$18:$U$29,MATCH(C$7,GRID!$A$18:$A$29,0),MATCH(1,($U$2=GRID!$B$1:$U$1)*(КАЛЕНДАРЬ!L28=GRID!$B$3:$U$3),0)),
INDEX(GRID!$B$18:$U$29,MATCH(C$7,GRID!$A$18:$A$29,0),MATCH(1,($U$2=GRID!$B$1:$U$1)*(КАЛЕНДАРЬ!L28=GRID!$B$3:$U$3),0))*(1-GRID!$H$34))</f>
        <v>48900</v>
      </c>
      <c r="E102" s="8" cm="1">
        <f t="array" ref="E102">IF($I$2="Открытый тариф",INDEX(GRID!$B$4:$U$15,MATCH(E$7,GRID!$A$4:$A$15,0),MATCH(1,($U$2=GRID!$B$1:$U$1)*(КАЛЕНДАРЬ!L28=GRID!$B$3:$U$3),0)),
INDEX(GRID!$B$4:$U$15,MATCH(E$7,GRID!$A$4:$A$15,0),MATCH(1,($U$2=GRID!$B$1:$U$1)*(КАЛЕНДАРЬ!L28=GRID!$B$3:$U$3),0))*(1-GRID!$H$34))</f>
        <v>52400</v>
      </c>
      <c r="F102" s="8" cm="1">
        <f t="array" ref="F102">IF($I$2="Открытый тариф",INDEX(GRID!$B$18:$U$29,MATCH(E$7,GRID!$A$18:$A$29,0),MATCH(1,($U$2=GRID!$B$1:$U$1)*(КАЛЕНДАРЬ!L28=GRID!$B$3:$U$3),0)),
INDEX(GRID!$B$18:$U$29,MATCH(E$7,GRID!$A$18:$A$29,0),MATCH(1,($U$2=GRID!$B$1:$U$1)*(КАЛЕНДАРЬ!L28=GRID!$B$3:$U$3),0))*(1-GRID!$H$34))</f>
        <v>57400</v>
      </c>
      <c r="G102" s="8" cm="1">
        <f t="array" ref="G102">IF($I$2="Открытый тариф",INDEX(GRID!$B$4:$U$15,MATCH(G$7,GRID!$A$4:$A$15,0),MATCH(1,($U$2=GRID!$B$1:$U$1)*(КАЛЕНДАРЬ!L28=GRID!$B$3:$U$3),0)),
INDEX(GRID!$B$4:$U$15,MATCH(G$7,GRID!$A$4:$A$15,0),MATCH(1,($U$2=GRID!$B$1:$U$1)*(КАЛЕНДАРЬ!L28=GRID!$B$3:$U$3),0))*(1-GRID!$H$34))</f>
        <v>59100</v>
      </c>
      <c r="H102" s="8" cm="1">
        <f t="array" ref="H102">IF($I$2="Открытый тариф",INDEX(GRID!$B$18:$U$29,MATCH(G$7,GRID!$A$18:$A$29,0),MATCH(1,($U$2=GRID!$B$1:$U$1)*(КАЛЕНДАРЬ!L28=GRID!$B$3:$U$3),0)),
INDEX(GRID!$B$18:$U$29,MATCH(G$7,GRID!$A$18:$A$29,0),MATCH(1,($U$2=GRID!$B$1:$U$1)*(КАЛЕНДАРЬ!L28=GRID!$B$3:$U$3),0))*(1-GRID!$H$34))</f>
        <v>64100</v>
      </c>
      <c r="I102" s="8" cm="1">
        <f t="array" ref="I102">IF($I$2="Открытый тариф",INDEX(GRID!$B$4:$U$15,MATCH(I$7,GRID!$A$4:$A$15,0),MATCH(1,($U$2=GRID!$B$1:$U$1)*(КАЛЕНДАРЬ!L28=GRID!$B$3:$U$3),0)),
INDEX(GRID!$B$4:$U$15,MATCH(I$7,GRID!$A$4:$A$15,0),MATCH(1,($U$2=GRID!$B$1:$U$1)*(КАЛЕНДАРЬ!L28=GRID!$B$3:$U$3),0))*(1-GRID!$H$34))</f>
        <v>65800</v>
      </c>
      <c r="J102" s="8" cm="1">
        <f t="array" ref="J102">IF($I$2="Открытый тариф",INDEX(GRID!$B$18:$U$29,MATCH(I$7,GRID!$A$18:$A$29,0),MATCH(1,($U$2=GRID!$B$1:$U$1)*(КАЛЕНДАРЬ!L28=GRID!$B$3:$U$3),0)),
INDEX(GRID!$B$18:$U$29,MATCH(I$7,GRID!$A$18:$A$29,0),MATCH(1,($U$2=GRID!$B$1:$U$1)*(КАЛЕНДАРЬ!L28=GRID!$B$3:$U$3),0))*(1-GRID!$H$34))</f>
        <v>70800</v>
      </c>
      <c r="K102" s="8" cm="1">
        <f t="array" ref="K102">IF($I$2="Открытый тариф",INDEX(GRID!$B$4:$U$15,MATCH(K$7,GRID!$A$4:$A$15,0),MATCH(1,($U$2=GRID!$B$1:$U$1)*(КАЛЕНДАРЬ!L28=GRID!$B$3:$U$3),0)),
INDEX(GRID!$B$4:$U$15,MATCH(K$7,GRID!$A$4:$A$15,0),MATCH(1,($U$2=GRID!$B$1:$U$1)*(КАЛЕНДАРЬ!L28=GRID!$B$3:$U$3),0))*(1-GRID!$H$34))</f>
        <v>72600</v>
      </c>
      <c r="L102" s="8" cm="1">
        <f t="array" ref="L102">IF($I$2="Открытый тариф",INDEX(GRID!$B$18:$U$29,MATCH(K$7,GRID!$A$18:$A$29,0),MATCH(1,($U$2=GRID!$B$1:$U$1)*(КАЛЕНДАРЬ!L28=GRID!$B$3:$U$3),0)),
INDEX(GRID!$B$18:$U$29,MATCH(K$7,GRID!$A$18:$A$29,0),MATCH(1,($U$2=GRID!$B$1:$U$1)*(КАЛЕНДАРЬ!L28=GRID!$B$3:$U$3),0))*(1-GRID!$H$34))</f>
        <v>77600</v>
      </c>
      <c r="M102" s="8" cm="1">
        <f t="array" ref="M102">IF($I$2="Открытый тариф",INDEX(GRID!$B$4:$U$15,MATCH(M$7,GRID!$A$4:$A$15,0),MATCH(1,($U$2=GRID!$B$1:$U$1)*(КАЛЕНДАРЬ!L28=GRID!$B$3:$U$3),0)),
INDEX(GRID!$B$4:$U$15,MATCH(M$7,GRID!$A$4:$A$15,0),MATCH(1,($U$2=GRID!$B$1:$U$1)*(КАЛЕНДАРЬ!L28=GRID!$B$3:$U$3),0))*(1-GRID!$H$34))</f>
        <v>96500</v>
      </c>
      <c r="N102" s="8" cm="1">
        <f t="array" ref="N102">IF($I$2="Открытый тариф",INDEX(GRID!$B$18:$U$29,MATCH(M$7,GRID!$A$18:$A$29,0),MATCH(1,($U$2=GRID!$B$1:$U$1)*(КАЛЕНДАРЬ!L28=GRID!$B$3:$U$3),0)),
INDEX(GRID!$B$18:$U$29,MATCH(M$7,GRID!$A$18:$A$29,0),MATCH(1,($U$2=GRID!$B$1:$U$1)*(КАЛЕНДАРЬ!L28=GRID!$B$3:$U$3),0))*(1-GRID!$H$34))</f>
        <v>101500</v>
      </c>
      <c r="O102" s="8" cm="1">
        <f t="array" ref="O102">IF($I$2="Открытый тариф",INDEX(GRID!$B$4:$U$15,MATCH(O$7,GRID!$A$4:$A$15,0),MATCH(1,($U$2=GRID!$B$1:$U$1)*(КАЛЕНДАРЬ!L28=GRID!$B$3:$U$3),0)),
INDEX(GRID!$B$4:$U$15,MATCH(O$7,GRID!$A$4:$A$15,0),MATCH(1,($U$2=GRID!$B$1:$U$1)*(КАЛЕНДАРЬ!L28=GRID!$B$3:$U$3),0))*(1-GRID!$H$34))</f>
        <v>135000</v>
      </c>
      <c r="P102" s="8" cm="1">
        <f t="array" ref="P102">IF($I$2="Открытый тариф",INDEX(GRID!$B$4:$U$15,MATCH(P$7,GRID!$A$4:$A$15,0),MATCH(1,($U$2=GRID!$B$1:$U$1)*(КАЛЕНДАРЬ!L28=GRID!$B$3:$U$3),0)),
INDEX(GRID!$B$4:$U$15,MATCH(P$7,GRID!$A$4:$A$15,0),MATCH(1,($U$2=GRID!$B$1:$U$1)*(КАЛЕНДАРЬ!L28=GRID!$B$3:$U$3),0))*(1-GRID!$H$34))</f>
        <v>181300</v>
      </c>
      <c r="Q102" s="8" cm="1">
        <f t="array" ref="Q102">IF($I$2="Открытый тариф",INDEX(GRID!$B$4:$U$15,MATCH(Q$7,GRID!$A$4:$A$15,0),MATCH(1,($U$2=GRID!$B$1:$U$1)*(КАЛЕНДАРЬ!L28=GRID!$B$3:$U$3),0)),
INDEX(GRID!$B$4:$U$15,MATCH(Q$7,GRID!$A$4:$A$15,0),MATCH(1,($U$2=GRID!$B$1:$U$1)*(КАЛЕНДАРЬ!L28=GRID!$B$3:$U$3),0))*(1-GRID!$H$34))</f>
        <v>211500</v>
      </c>
      <c r="R102" s="8" cm="1">
        <f t="array" ref="R102">IF($I$2="Открытый тариф",INDEX(GRID!$B$18:$U$29,MATCH(R$7,GRID!$A$18:$A$29,0),MATCH(1,($U$2=GRID!$B$1:$U$1)*(КАЛЕНДАРЬ!L28=GRID!$B$3:$U$3),0)),
INDEX(GRID!$B$18:$U$29,MATCH(R$7,GRID!$A$18:$A$29,0),MATCH(1,($U$2=GRID!$B$1:$U$1)*(КАЛЕНДАРЬ!L28=GRID!$B$3:$U$3),0))*(1-GRID!$H$34))</f>
        <v>241100</v>
      </c>
      <c r="S102" s="8">
        <f t="array" ref="S102">IF($I$2="Открытый тариф",INDEX(GRID!$B$4:$U$15,MATCH(S$7,GRID!$A$4:$A$15,0),MATCH(1,($U$2=GRID!$B$1:$U$1)*(КАЛЕНДАРЬ!L28=GRID!$B$3:$U$3),0)),
INDEX(GRID!$B$4:$U$15,MATCH(S$7,GRID!$A$4:$A$15,0),MATCH(1,($U$2=GRID!$B$1:$U$1)*(КАЛЕНДАРЬ!L28=GRID!$B$3:$U$3),0))*(1-GRID!$L$41))</f>
        <v>625800</v>
      </c>
      <c r="T102" s="8">
        <f t="array" ref="T102">IF($I$2="Открытый тариф",INDEX(GRID!$B$4:$U$15,MATCH(T$7,GRID!$A$4:$A$15,0),MATCH(1,($U$2=GRID!$B$1:$U$1)*(КАЛЕНДАРЬ!L28=GRID!$B$3:$U$3),0)),
INDEX(GRID!$B$4:$U$15,MATCH(T$7,GRID!$A$4:$A$15,0),MATCH(1,($U$2=GRID!$B$1:$U$1)*(КАЛЕНДАРЬ!L28=GRID!$B$3:$U$3),0))*(1-GRID!$L$41))</f>
        <v>769800</v>
      </c>
    </row>
    <row r="103" spans="1:20" hidden="1">
      <c r="A103" s="148" t="s">
        <v>17</v>
      </c>
      <c r="B103" s="149">
        <v>26</v>
      </c>
      <c r="C103" s="8" cm="1">
        <f t="array" ref="C103">IF($I$2="Открытый тариф",INDEX(GRID!$B$4:$U$15,MATCH(C$7,GRID!$A$4:$A$15,0),MATCH(1,($U$2=GRID!$B$1:$U$1)*(КАЛЕНДАРЬ!L29=GRID!$B$3:$U$3),0)),
INDEX(GRID!$B$4:$U$15,MATCH(C$7,GRID!$A$4:$A$15,0),MATCH(1,($U$2=GRID!$B$1:$U$1)*(КАЛЕНДАРЬ!L29=GRID!$B$3:$U$3),0))*(1-GRID!$H$34))</f>
        <v>43900</v>
      </c>
      <c r="D103" s="8" cm="1">
        <f t="array" ref="D103">IF($I$2="Открытый тариф",INDEX(GRID!$B$18:$U$29,MATCH(C$7,GRID!$A$18:$A$29,0),MATCH(1,($U$2=GRID!$B$1:$U$1)*(КАЛЕНДАРЬ!L29=GRID!$B$3:$U$3),0)),
INDEX(GRID!$B$18:$U$29,MATCH(C$7,GRID!$A$18:$A$29,0),MATCH(1,($U$2=GRID!$B$1:$U$1)*(КАЛЕНДАРЬ!L29=GRID!$B$3:$U$3),0))*(1-GRID!$H$34))</f>
        <v>48900</v>
      </c>
      <c r="E103" s="8" cm="1">
        <f t="array" ref="E103">IF($I$2="Открытый тариф",INDEX(GRID!$B$4:$U$15,MATCH(E$7,GRID!$A$4:$A$15,0),MATCH(1,($U$2=GRID!$B$1:$U$1)*(КАЛЕНДАРЬ!L29=GRID!$B$3:$U$3),0)),
INDEX(GRID!$B$4:$U$15,MATCH(E$7,GRID!$A$4:$A$15,0),MATCH(1,($U$2=GRID!$B$1:$U$1)*(КАЛЕНДАРЬ!L29=GRID!$B$3:$U$3),0))*(1-GRID!$H$34))</f>
        <v>52400</v>
      </c>
      <c r="F103" s="8" cm="1">
        <f t="array" ref="F103">IF($I$2="Открытый тариф",INDEX(GRID!$B$18:$U$29,MATCH(E$7,GRID!$A$18:$A$29,0),MATCH(1,($U$2=GRID!$B$1:$U$1)*(КАЛЕНДАРЬ!L29=GRID!$B$3:$U$3),0)),
INDEX(GRID!$B$18:$U$29,MATCH(E$7,GRID!$A$18:$A$29,0),MATCH(1,($U$2=GRID!$B$1:$U$1)*(КАЛЕНДАРЬ!L29=GRID!$B$3:$U$3),0))*(1-GRID!$H$34))</f>
        <v>57400</v>
      </c>
      <c r="G103" s="8" cm="1">
        <f t="array" ref="G103">IF($I$2="Открытый тариф",INDEX(GRID!$B$4:$U$15,MATCH(G$7,GRID!$A$4:$A$15,0),MATCH(1,($U$2=GRID!$B$1:$U$1)*(КАЛЕНДАРЬ!L29=GRID!$B$3:$U$3),0)),
INDEX(GRID!$B$4:$U$15,MATCH(G$7,GRID!$A$4:$A$15,0),MATCH(1,($U$2=GRID!$B$1:$U$1)*(КАЛЕНДАРЬ!L29=GRID!$B$3:$U$3),0))*(1-GRID!$H$34))</f>
        <v>59100</v>
      </c>
      <c r="H103" s="8" cm="1">
        <f t="array" ref="H103">IF($I$2="Открытый тариф",INDEX(GRID!$B$18:$U$29,MATCH(G$7,GRID!$A$18:$A$29,0),MATCH(1,($U$2=GRID!$B$1:$U$1)*(КАЛЕНДАРЬ!L29=GRID!$B$3:$U$3),0)),
INDEX(GRID!$B$18:$U$29,MATCH(G$7,GRID!$A$18:$A$29,0),MATCH(1,($U$2=GRID!$B$1:$U$1)*(КАЛЕНДАРЬ!L29=GRID!$B$3:$U$3),0))*(1-GRID!$H$34))</f>
        <v>64100</v>
      </c>
      <c r="I103" s="8" cm="1">
        <f t="array" ref="I103">IF($I$2="Открытый тариф",INDEX(GRID!$B$4:$U$15,MATCH(I$7,GRID!$A$4:$A$15,0),MATCH(1,($U$2=GRID!$B$1:$U$1)*(КАЛЕНДАРЬ!L29=GRID!$B$3:$U$3),0)),
INDEX(GRID!$B$4:$U$15,MATCH(I$7,GRID!$A$4:$A$15,0),MATCH(1,($U$2=GRID!$B$1:$U$1)*(КАЛЕНДАРЬ!L29=GRID!$B$3:$U$3),0))*(1-GRID!$H$34))</f>
        <v>65800</v>
      </c>
      <c r="J103" s="8" cm="1">
        <f t="array" ref="J103">IF($I$2="Открытый тариф",INDEX(GRID!$B$18:$U$29,MATCH(I$7,GRID!$A$18:$A$29,0),MATCH(1,($U$2=GRID!$B$1:$U$1)*(КАЛЕНДАРЬ!L29=GRID!$B$3:$U$3),0)),
INDEX(GRID!$B$18:$U$29,MATCH(I$7,GRID!$A$18:$A$29,0),MATCH(1,($U$2=GRID!$B$1:$U$1)*(КАЛЕНДАРЬ!L29=GRID!$B$3:$U$3),0))*(1-GRID!$H$34))</f>
        <v>70800</v>
      </c>
      <c r="K103" s="8" cm="1">
        <f t="array" ref="K103">IF($I$2="Открытый тариф",INDEX(GRID!$B$4:$U$15,MATCH(K$7,GRID!$A$4:$A$15,0),MATCH(1,($U$2=GRID!$B$1:$U$1)*(КАЛЕНДАРЬ!L29=GRID!$B$3:$U$3),0)),
INDEX(GRID!$B$4:$U$15,MATCH(K$7,GRID!$A$4:$A$15,0),MATCH(1,($U$2=GRID!$B$1:$U$1)*(КАЛЕНДАРЬ!L29=GRID!$B$3:$U$3),0))*(1-GRID!$H$34))</f>
        <v>72600</v>
      </c>
      <c r="L103" s="8" cm="1">
        <f t="array" ref="L103">IF($I$2="Открытый тариф",INDEX(GRID!$B$18:$U$29,MATCH(K$7,GRID!$A$18:$A$29,0),MATCH(1,($U$2=GRID!$B$1:$U$1)*(КАЛЕНДАРЬ!L29=GRID!$B$3:$U$3),0)),
INDEX(GRID!$B$18:$U$29,MATCH(K$7,GRID!$A$18:$A$29,0),MATCH(1,($U$2=GRID!$B$1:$U$1)*(КАЛЕНДАРЬ!L29=GRID!$B$3:$U$3),0))*(1-GRID!$H$34))</f>
        <v>77600</v>
      </c>
      <c r="M103" s="8" cm="1">
        <f t="array" ref="M103">IF($I$2="Открытый тариф",INDEX(GRID!$B$4:$U$15,MATCH(M$7,GRID!$A$4:$A$15,0),MATCH(1,($U$2=GRID!$B$1:$U$1)*(КАЛЕНДАРЬ!L29=GRID!$B$3:$U$3),0)),
INDEX(GRID!$B$4:$U$15,MATCH(M$7,GRID!$A$4:$A$15,0),MATCH(1,($U$2=GRID!$B$1:$U$1)*(КАЛЕНДАРЬ!L29=GRID!$B$3:$U$3),0))*(1-GRID!$H$34))</f>
        <v>96500</v>
      </c>
      <c r="N103" s="8" cm="1">
        <f t="array" ref="N103">IF($I$2="Открытый тариф",INDEX(GRID!$B$18:$U$29,MATCH(M$7,GRID!$A$18:$A$29,0),MATCH(1,($U$2=GRID!$B$1:$U$1)*(КАЛЕНДАРЬ!L29=GRID!$B$3:$U$3),0)),
INDEX(GRID!$B$18:$U$29,MATCH(M$7,GRID!$A$18:$A$29,0),MATCH(1,($U$2=GRID!$B$1:$U$1)*(КАЛЕНДАРЬ!L29=GRID!$B$3:$U$3),0))*(1-GRID!$H$34))</f>
        <v>101500</v>
      </c>
      <c r="O103" s="8" cm="1">
        <f t="array" ref="O103">IF($I$2="Открытый тариф",INDEX(GRID!$B$4:$U$15,MATCH(O$7,GRID!$A$4:$A$15,0),MATCH(1,($U$2=GRID!$B$1:$U$1)*(КАЛЕНДАРЬ!L29=GRID!$B$3:$U$3),0)),
INDEX(GRID!$B$4:$U$15,MATCH(O$7,GRID!$A$4:$A$15,0),MATCH(1,($U$2=GRID!$B$1:$U$1)*(КАЛЕНДАРЬ!L29=GRID!$B$3:$U$3),0))*(1-GRID!$H$34))</f>
        <v>135000</v>
      </c>
      <c r="P103" s="8" cm="1">
        <f t="array" ref="P103">IF($I$2="Открытый тариф",INDEX(GRID!$B$4:$U$15,MATCH(P$7,GRID!$A$4:$A$15,0),MATCH(1,($U$2=GRID!$B$1:$U$1)*(КАЛЕНДАРЬ!L29=GRID!$B$3:$U$3),0)),
INDEX(GRID!$B$4:$U$15,MATCH(P$7,GRID!$A$4:$A$15,0),MATCH(1,($U$2=GRID!$B$1:$U$1)*(КАЛЕНДАРЬ!L29=GRID!$B$3:$U$3),0))*(1-GRID!$H$34))</f>
        <v>181300</v>
      </c>
      <c r="Q103" s="8" cm="1">
        <f t="array" ref="Q103">IF($I$2="Открытый тариф",INDEX(GRID!$B$4:$U$15,MATCH(Q$7,GRID!$A$4:$A$15,0),MATCH(1,($U$2=GRID!$B$1:$U$1)*(КАЛЕНДАРЬ!L29=GRID!$B$3:$U$3),0)),
INDEX(GRID!$B$4:$U$15,MATCH(Q$7,GRID!$A$4:$A$15,0),MATCH(1,($U$2=GRID!$B$1:$U$1)*(КАЛЕНДАРЬ!L29=GRID!$B$3:$U$3),0))*(1-GRID!$H$34))</f>
        <v>211500</v>
      </c>
      <c r="R103" s="8" cm="1">
        <f t="array" ref="R103">IF($I$2="Открытый тариф",INDEX(GRID!$B$18:$U$29,MATCH(R$7,GRID!$A$18:$A$29,0),MATCH(1,($U$2=GRID!$B$1:$U$1)*(КАЛЕНДАРЬ!L29=GRID!$B$3:$U$3),0)),
INDEX(GRID!$B$18:$U$29,MATCH(R$7,GRID!$A$18:$A$29,0),MATCH(1,($U$2=GRID!$B$1:$U$1)*(КАЛЕНДАРЬ!L29=GRID!$B$3:$U$3),0))*(1-GRID!$H$34))</f>
        <v>241100</v>
      </c>
      <c r="S103" s="8">
        <f t="array" ref="S103">IF($I$2="Открытый тариф",INDEX(GRID!$B$4:$U$15,MATCH(S$7,GRID!$A$4:$A$15,0),MATCH(1,($U$2=GRID!$B$1:$U$1)*(КАЛЕНДАРЬ!L29=GRID!$B$3:$U$3),0)),
INDEX(GRID!$B$4:$U$15,MATCH(S$7,GRID!$A$4:$A$15,0),MATCH(1,($U$2=GRID!$B$1:$U$1)*(КАЛЕНДАРЬ!L29=GRID!$B$3:$U$3),0))*(1-GRID!$L$41))</f>
        <v>625800</v>
      </c>
      <c r="T103" s="8">
        <f t="array" ref="T103">IF($I$2="Открытый тариф",INDEX(GRID!$B$4:$U$15,MATCH(T$7,GRID!$A$4:$A$15,0),MATCH(1,($U$2=GRID!$B$1:$U$1)*(КАЛЕНДАРЬ!L29=GRID!$B$3:$U$3),0)),
INDEX(GRID!$B$4:$U$15,MATCH(T$7,GRID!$A$4:$A$15,0),MATCH(1,($U$2=GRID!$B$1:$U$1)*(КАЛЕНДАРЬ!L29=GRID!$B$3:$U$3),0))*(1-GRID!$L$41))</f>
        <v>769800</v>
      </c>
    </row>
    <row r="104" spans="1:20" hidden="1">
      <c r="A104" s="148" t="s">
        <v>11</v>
      </c>
      <c r="B104" s="149">
        <v>27</v>
      </c>
      <c r="C104" s="8" cm="1">
        <f t="array" ref="C104">IF($I$2="Открытый тариф",INDEX(GRID!$B$4:$U$15,MATCH(C$7,GRID!$A$4:$A$15,0),MATCH(1,($U$2=GRID!$B$1:$U$1)*(КАЛЕНДАРЬ!L30=GRID!$B$3:$U$3),0)),
INDEX(GRID!$B$4:$U$15,MATCH(C$7,GRID!$A$4:$A$15,0),MATCH(1,($U$2=GRID!$B$1:$U$1)*(КАЛЕНДАРЬ!L30=GRID!$B$3:$U$3),0))*(1-GRID!$H$34))</f>
        <v>43900</v>
      </c>
      <c r="D104" s="8" cm="1">
        <f t="array" ref="D104">IF($I$2="Открытый тариф",INDEX(GRID!$B$18:$U$29,MATCH(C$7,GRID!$A$18:$A$29,0),MATCH(1,($U$2=GRID!$B$1:$U$1)*(КАЛЕНДАРЬ!L30=GRID!$B$3:$U$3),0)),
INDEX(GRID!$B$18:$U$29,MATCH(C$7,GRID!$A$18:$A$29,0),MATCH(1,($U$2=GRID!$B$1:$U$1)*(КАЛЕНДАРЬ!L30=GRID!$B$3:$U$3),0))*(1-GRID!$H$34))</f>
        <v>48900</v>
      </c>
      <c r="E104" s="8" cm="1">
        <f t="array" ref="E104">IF($I$2="Открытый тариф",INDEX(GRID!$B$4:$U$15,MATCH(E$7,GRID!$A$4:$A$15,0),MATCH(1,($U$2=GRID!$B$1:$U$1)*(КАЛЕНДАРЬ!L30=GRID!$B$3:$U$3),0)),
INDEX(GRID!$B$4:$U$15,MATCH(E$7,GRID!$A$4:$A$15,0),MATCH(1,($U$2=GRID!$B$1:$U$1)*(КАЛЕНДАРЬ!L30=GRID!$B$3:$U$3),0))*(1-GRID!$H$34))</f>
        <v>52400</v>
      </c>
      <c r="F104" s="8" cm="1">
        <f t="array" ref="F104">IF($I$2="Открытый тариф",INDEX(GRID!$B$18:$U$29,MATCH(E$7,GRID!$A$18:$A$29,0),MATCH(1,($U$2=GRID!$B$1:$U$1)*(КАЛЕНДАРЬ!L30=GRID!$B$3:$U$3),0)),
INDEX(GRID!$B$18:$U$29,MATCH(E$7,GRID!$A$18:$A$29,0),MATCH(1,($U$2=GRID!$B$1:$U$1)*(КАЛЕНДАРЬ!L30=GRID!$B$3:$U$3),0))*(1-GRID!$H$34))</f>
        <v>57400</v>
      </c>
      <c r="G104" s="8" cm="1">
        <f t="array" ref="G104">IF($I$2="Открытый тариф",INDEX(GRID!$B$4:$U$15,MATCH(G$7,GRID!$A$4:$A$15,0),MATCH(1,($U$2=GRID!$B$1:$U$1)*(КАЛЕНДАРЬ!L30=GRID!$B$3:$U$3),0)),
INDEX(GRID!$B$4:$U$15,MATCH(G$7,GRID!$A$4:$A$15,0),MATCH(1,($U$2=GRID!$B$1:$U$1)*(КАЛЕНДАРЬ!L30=GRID!$B$3:$U$3),0))*(1-GRID!$H$34))</f>
        <v>59100</v>
      </c>
      <c r="H104" s="8" cm="1">
        <f t="array" ref="H104">IF($I$2="Открытый тариф",INDEX(GRID!$B$18:$U$29,MATCH(G$7,GRID!$A$18:$A$29,0),MATCH(1,($U$2=GRID!$B$1:$U$1)*(КАЛЕНДАРЬ!L30=GRID!$B$3:$U$3),0)),
INDEX(GRID!$B$18:$U$29,MATCH(G$7,GRID!$A$18:$A$29,0),MATCH(1,($U$2=GRID!$B$1:$U$1)*(КАЛЕНДАРЬ!L30=GRID!$B$3:$U$3),0))*(1-GRID!$H$34))</f>
        <v>64100</v>
      </c>
      <c r="I104" s="8" cm="1">
        <f t="array" ref="I104">IF($I$2="Открытый тариф",INDEX(GRID!$B$4:$U$15,MATCH(I$7,GRID!$A$4:$A$15,0),MATCH(1,($U$2=GRID!$B$1:$U$1)*(КАЛЕНДАРЬ!L30=GRID!$B$3:$U$3),0)),
INDEX(GRID!$B$4:$U$15,MATCH(I$7,GRID!$A$4:$A$15,0),MATCH(1,($U$2=GRID!$B$1:$U$1)*(КАЛЕНДАРЬ!L30=GRID!$B$3:$U$3),0))*(1-GRID!$H$34))</f>
        <v>65800</v>
      </c>
      <c r="J104" s="8" cm="1">
        <f t="array" ref="J104">IF($I$2="Открытый тариф",INDEX(GRID!$B$18:$U$29,MATCH(I$7,GRID!$A$18:$A$29,0),MATCH(1,($U$2=GRID!$B$1:$U$1)*(КАЛЕНДАРЬ!L30=GRID!$B$3:$U$3),0)),
INDEX(GRID!$B$18:$U$29,MATCH(I$7,GRID!$A$18:$A$29,0),MATCH(1,($U$2=GRID!$B$1:$U$1)*(КАЛЕНДАРЬ!L30=GRID!$B$3:$U$3),0))*(1-GRID!$H$34))</f>
        <v>70800</v>
      </c>
      <c r="K104" s="8" cm="1">
        <f t="array" ref="K104">IF($I$2="Открытый тариф",INDEX(GRID!$B$4:$U$15,MATCH(K$7,GRID!$A$4:$A$15,0),MATCH(1,($U$2=GRID!$B$1:$U$1)*(КАЛЕНДАРЬ!L30=GRID!$B$3:$U$3),0)),
INDEX(GRID!$B$4:$U$15,MATCH(K$7,GRID!$A$4:$A$15,0),MATCH(1,($U$2=GRID!$B$1:$U$1)*(КАЛЕНДАРЬ!L30=GRID!$B$3:$U$3),0))*(1-GRID!$H$34))</f>
        <v>72600</v>
      </c>
      <c r="L104" s="8" cm="1">
        <f t="array" ref="L104">IF($I$2="Открытый тариф",INDEX(GRID!$B$18:$U$29,MATCH(K$7,GRID!$A$18:$A$29,0),MATCH(1,($U$2=GRID!$B$1:$U$1)*(КАЛЕНДАРЬ!L30=GRID!$B$3:$U$3),0)),
INDEX(GRID!$B$18:$U$29,MATCH(K$7,GRID!$A$18:$A$29,0),MATCH(1,($U$2=GRID!$B$1:$U$1)*(КАЛЕНДАРЬ!L30=GRID!$B$3:$U$3),0))*(1-GRID!$H$34))</f>
        <v>77600</v>
      </c>
      <c r="M104" s="8" cm="1">
        <f t="array" ref="M104">IF($I$2="Открытый тариф",INDEX(GRID!$B$4:$U$15,MATCH(M$7,GRID!$A$4:$A$15,0),MATCH(1,($U$2=GRID!$B$1:$U$1)*(КАЛЕНДАРЬ!L30=GRID!$B$3:$U$3),0)),
INDEX(GRID!$B$4:$U$15,MATCH(M$7,GRID!$A$4:$A$15,0),MATCH(1,($U$2=GRID!$B$1:$U$1)*(КАЛЕНДАРЬ!L30=GRID!$B$3:$U$3),0))*(1-GRID!$H$34))</f>
        <v>96500</v>
      </c>
      <c r="N104" s="8" cm="1">
        <f t="array" ref="N104">IF($I$2="Открытый тариф",INDEX(GRID!$B$18:$U$29,MATCH(M$7,GRID!$A$18:$A$29,0),MATCH(1,($U$2=GRID!$B$1:$U$1)*(КАЛЕНДАРЬ!L30=GRID!$B$3:$U$3),0)),
INDEX(GRID!$B$18:$U$29,MATCH(M$7,GRID!$A$18:$A$29,0),MATCH(1,($U$2=GRID!$B$1:$U$1)*(КАЛЕНДАРЬ!L30=GRID!$B$3:$U$3),0))*(1-GRID!$H$34))</f>
        <v>101500</v>
      </c>
      <c r="O104" s="8" cm="1">
        <f t="array" ref="O104">IF($I$2="Открытый тариф",INDEX(GRID!$B$4:$U$15,MATCH(O$7,GRID!$A$4:$A$15,0),MATCH(1,($U$2=GRID!$B$1:$U$1)*(КАЛЕНДАРЬ!L30=GRID!$B$3:$U$3),0)),
INDEX(GRID!$B$4:$U$15,MATCH(O$7,GRID!$A$4:$A$15,0),MATCH(1,($U$2=GRID!$B$1:$U$1)*(КАЛЕНДАРЬ!L30=GRID!$B$3:$U$3),0))*(1-GRID!$H$34))</f>
        <v>135000</v>
      </c>
      <c r="P104" s="8" cm="1">
        <f t="array" ref="P104">IF($I$2="Открытый тариф",INDEX(GRID!$B$4:$U$15,MATCH(P$7,GRID!$A$4:$A$15,0),MATCH(1,($U$2=GRID!$B$1:$U$1)*(КАЛЕНДАРЬ!L30=GRID!$B$3:$U$3),0)),
INDEX(GRID!$B$4:$U$15,MATCH(P$7,GRID!$A$4:$A$15,0),MATCH(1,($U$2=GRID!$B$1:$U$1)*(КАЛЕНДАРЬ!L30=GRID!$B$3:$U$3),0))*(1-GRID!$H$34))</f>
        <v>181300</v>
      </c>
      <c r="Q104" s="8" cm="1">
        <f t="array" ref="Q104">IF($I$2="Открытый тариф",INDEX(GRID!$B$4:$U$15,MATCH(Q$7,GRID!$A$4:$A$15,0),MATCH(1,($U$2=GRID!$B$1:$U$1)*(КАЛЕНДАРЬ!L30=GRID!$B$3:$U$3),0)),
INDEX(GRID!$B$4:$U$15,MATCH(Q$7,GRID!$A$4:$A$15,0),MATCH(1,($U$2=GRID!$B$1:$U$1)*(КАЛЕНДАРЬ!L30=GRID!$B$3:$U$3),0))*(1-GRID!$H$34))</f>
        <v>211500</v>
      </c>
      <c r="R104" s="8" cm="1">
        <f t="array" ref="R104">IF($I$2="Открытый тариф",INDEX(GRID!$B$18:$U$29,MATCH(R$7,GRID!$A$18:$A$29,0),MATCH(1,($U$2=GRID!$B$1:$U$1)*(КАЛЕНДАРЬ!L30=GRID!$B$3:$U$3),0)),
INDEX(GRID!$B$18:$U$29,MATCH(R$7,GRID!$A$18:$A$29,0),MATCH(1,($U$2=GRID!$B$1:$U$1)*(КАЛЕНДАРЬ!L30=GRID!$B$3:$U$3),0))*(1-GRID!$H$34))</f>
        <v>241100</v>
      </c>
      <c r="S104" s="8">
        <f t="array" ref="S104">IF($I$2="Открытый тариф",INDEX(GRID!$B$4:$U$15,MATCH(S$7,GRID!$A$4:$A$15,0),MATCH(1,($U$2=GRID!$B$1:$U$1)*(КАЛЕНДАРЬ!L30=GRID!$B$3:$U$3),0)),
INDEX(GRID!$B$4:$U$15,MATCH(S$7,GRID!$A$4:$A$15,0),MATCH(1,($U$2=GRID!$B$1:$U$1)*(КАЛЕНДАРЬ!L30=GRID!$B$3:$U$3),0))*(1-GRID!$L$41))</f>
        <v>625800</v>
      </c>
      <c r="T104" s="8">
        <f t="array" ref="T104">IF($I$2="Открытый тариф",INDEX(GRID!$B$4:$U$15,MATCH(T$7,GRID!$A$4:$A$15,0),MATCH(1,($U$2=GRID!$B$1:$U$1)*(КАЛЕНДАРЬ!L30=GRID!$B$3:$U$3),0)),
INDEX(GRID!$B$4:$U$15,MATCH(T$7,GRID!$A$4:$A$15,0),MATCH(1,($U$2=GRID!$B$1:$U$1)*(КАЛЕНДАРЬ!L30=GRID!$B$3:$U$3),0))*(1-GRID!$L$41))</f>
        <v>769800</v>
      </c>
    </row>
    <row r="105" spans="1:20" hidden="1">
      <c r="A105" s="148" t="s">
        <v>12</v>
      </c>
      <c r="B105" s="149">
        <v>28</v>
      </c>
      <c r="C105" s="8" cm="1">
        <f t="array" ref="C105">IF($I$2="Открытый тариф",INDEX(GRID!$B$4:$U$15,MATCH(C$7,GRID!$A$4:$A$15,0),MATCH(1,($U$2=GRID!$B$1:$U$1)*(КАЛЕНДАРЬ!L31=GRID!$B$3:$U$3),0)),
INDEX(GRID!$B$4:$U$15,MATCH(C$7,GRID!$A$4:$A$15,0),MATCH(1,($U$2=GRID!$B$1:$U$1)*(КАЛЕНДАРЬ!L31=GRID!$B$3:$U$3),0))*(1-GRID!$H$34))</f>
        <v>40100</v>
      </c>
      <c r="D105" s="8" cm="1">
        <f t="array" ref="D105">IF($I$2="Открытый тариф",INDEX(GRID!$B$18:$U$29,MATCH(C$7,GRID!$A$18:$A$29,0),MATCH(1,($U$2=GRID!$B$1:$U$1)*(КАЛЕНДАРЬ!L31=GRID!$B$3:$U$3),0)),
INDEX(GRID!$B$18:$U$29,MATCH(C$7,GRID!$A$18:$A$29,0),MATCH(1,($U$2=GRID!$B$1:$U$1)*(КАЛЕНДАРЬ!L31=GRID!$B$3:$U$3),0))*(1-GRID!$H$34))</f>
        <v>45100</v>
      </c>
      <c r="E105" s="8" cm="1">
        <f t="array" ref="E105">IF($I$2="Открытый тариф",INDEX(GRID!$B$4:$U$15,MATCH(E$7,GRID!$A$4:$A$15,0),MATCH(1,($U$2=GRID!$B$1:$U$1)*(КАЛЕНДАРЬ!L31=GRID!$B$3:$U$3),0)),
INDEX(GRID!$B$4:$U$15,MATCH(E$7,GRID!$A$4:$A$15,0),MATCH(1,($U$2=GRID!$B$1:$U$1)*(КАЛЕНДАРЬ!L31=GRID!$B$3:$U$3),0))*(1-GRID!$H$34))</f>
        <v>47900</v>
      </c>
      <c r="F105" s="8" cm="1">
        <f t="array" ref="F105">IF($I$2="Открытый тариф",INDEX(GRID!$B$18:$U$29,MATCH(E$7,GRID!$A$18:$A$29,0),MATCH(1,($U$2=GRID!$B$1:$U$1)*(КАЛЕНДАРЬ!L31=GRID!$B$3:$U$3),0)),
INDEX(GRID!$B$18:$U$29,MATCH(E$7,GRID!$A$18:$A$29,0),MATCH(1,($U$2=GRID!$B$1:$U$1)*(КАЛЕНДАРЬ!L31=GRID!$B$3:$U$3),0))*(1-GRID!$H$34))</f>
        <v>52900</v>
      </c>
      <c r="G105" s="8" cm="1">
        <f t="array" ref="G105">IF($I$2="Открытый тариф",INDEX(GRID!$B$4:$U$15,MATCH(G$7,GRID!$A$4:$A$15,0),MATCH(1,($U$2=GRID!$B$1:$U$1)*(КАЛЕНДАРЬ!L31=GRID!$B$3:$U$3),0)),
INDEX(GRID!$B$4:$U$15,MATCH(G$7,GRID!$A$4:$A$15,0),MATCH(1,($U$2=GRID!$B$1:$U$1)*(КАЛЕНДАРЬ!L31=GRID!$B$3:$U$3),0))*(1-GRID!$H$34))</f>
        <v>54500</v>
      </c>
      <c r="H105" s="8" cm="1">
        <f t="array" ref="H105">IF($I$2="Открытый тариф",INDEX(GRID!$B$18:$U$29,MATCH(G$7,GRID!$A$18:$A$29,0),MATCH(1,($U$2=GRID!$B$1:$U$1)*(КАЛЕНДАРЬ!L31=GRID!$B$3:$U$3),0)),
INDEX(GRID!$B$18:$U$29,MATCH(G$7,GRID!$A$18:$A$29,0),MATCH(1,($U$2=GRID!$B$1:$U$1)*(КАЛЕНДАРЬ!L31=GRID!$B$3:$U$3),0))*(1-GRID!$H$34))</f>
        <v>59500</v>
      </c>
      <c r="I105" s="8" cm="1">
        <f t="array" ref="I105">IF($I$2="Открытый тариф",INDEX(GRID!$B$4:$U$15,MATCH(I$7,GRID!$A$4:$A$15,0),MATCH(1,($U$2=GRID!$B$1:$U$1)*(КАЛЕНДАРЬ!L31=GRID!$B$3:$U$3),0)),
INDEX(GRID!$B$4:$U$15,MATCH(I$7,GRID!$A$4:$A$15,0),MATCH(1,($U$2=GRID!$B$1:$U$1)*(КАЛЕНДАРЬ!L31=GRID!$B$3:$U$3),0))*(1-GRID!$H$34))</f>
        <v>60900</v>
      </c>
      <c r="J105" s="8" cm="1">
        <f t="array" ref="J105">IF($I$2="Открытый тариф",INDEX(GRID!$B$18:$U$29,MATCH(I$7,GRID!$A$18:$A$29,0),MATCH(1,($U$2=GRID!$B$1:$U$1)*(КАЛЕНДАРЬ!L31=GRID!$B$3:$U$3),0)),
INDEX(GRID!$B$18:$U$29,MATCH(I$7,GRID!$A$18:$A$29,0),MATCH(1,($U$2=GRID!$B$1:$U$1)*(КАЛЕНДАРЬ!L31=GRID!$B$3:$U$3),0))*(1-GRID!$H$34))</f>
        <v>65900</v>
      </c>
      <c r="K105" s="8" cm="1">
        <f t="array" ref="K105">IF($I$2="Открытый тариф",INDEX(GRID!$B$4:$U$15,MATCH(K$7,GRID!$A$4:$A$15,0),MATCH(1,($U$2=GRID!$B$1:$U$1)*(КАЛЕНДАРЬ!L31=GRID!$B$3:$U$3),0)),
INDEX(GRID!$B$4:$U$15,MATCH(K$7,GRID!$A$4:$A$15,0),MATCH(1,($U$2=GRID!$B$1:$U$1)*(КАЛЕНДАРЬ!L31=GRID!$B$3:$U$3),0))*(1-GRID!$H$34))</f>
        <v>67400</v>
      </c>
      <c r="L105" s="8" cm="1">
        <f t="array" ref="L105">IF($I$2="Открытый тариф",INDEX(GRID!$B$18:$U$29,MATCH(K$7,GRID!$A$18:$A$29,0),MATCH(1,($U$2=GRID!$B$1:$U$1)*(КАЛЕНДАРЬ!L31=GRID!$B$3:$U$3),0)),
INDEX(GRID!$B$18:$U$29,MATCH(K$7,GRID!$A$18:$A$29,0),MATCH(1,($U$2=GRID!$B$1:$U$1)*(КАЛЕНДАРЬ!L31=GRID!$B$3:$U$3),0))*(1-GRID!$H$34))</f>
        <v>72400</v>
      </c>
      <c r="M105" s="8" cm="1">
        <f t="array" ref="M105">IF($I$2="Открытый тариф",INDEX(GRID!$B$4:$U$15,MATCH(M$7,GRID!$A$4:$A$15,0),MATCH(1,($U$2=GRID!$B$1:$U$1)*(КАЛЕНДАРЬ!L31=GRID!$B$3:$U$3),0)),
INDEX(GRID!$B$4:$U$15,MATCH(M$7,GRID!$A$4:$A$15,0),MATCH(1,($U$2=GRID!$B$1:$U$1)*(КАЛЕНДАРЬ!L31=GRID!$B$3:$U$3),0))*(1-GRID!$H$34))</f>
        <v>90200</v>
      </c>
      <c r="N105" s="8" cm="1">
        <f t="array" ref="N105">IF($I$2="Открытый тариф",INDEX(GRID!$B$18:$U$29,MATCH(M$7,GRID!$A$18:$A$29,0),MATCH(1,($U$2=GRID!$B$1:$U$1)*(КАЛЕНДАРЬ!L31=GRID!$B$3:$U$3),0)),
INDEX(GRID!$B$18:$U$29,MATCH(M$7,GRID!$A$18:$A$29,0),MATCH(1,($U$2=GRID!$B$1:$U$1)*(КАЛЕНДАРЬ!L31=GRID!$B$3:$U$3),0))*(1-GRID!$H$34))</f>
        <v>95200</v>
      </c>
      <c r="O105" s="8" cm="1">
        <f t="array" ref="O105">IF($I$2="Открытый тариф",INDEX(GRID!$B$4:$U$15,MATCH(O$7,GRID!$A$4:$A$15,0),MATCH(1,($U$2=GRID!$B$1:$U$1)*(КАЛЕНДАРЬ!L31=GRID!$B$3:$U$3),0)),
INDEX(GRID!$B$4:$U$15,MATCH(O$7,GRID!$A$4:$A$15,0),MATCH(1,($U$2=GRID!$B$1:$U$1)*(КАЛЕНДАРЬ!L31=GRID!$B$3:$U$3),0))*(1-GRID!$H$34))</f>
        <v>127800</v>
      </c>
      <c r="P105" s="8" cm="1">
        <f t="array" ref="P105">IF($I$2="Открытый тариф",INDEX(GRID!$B$4:$U$15,MATCH(P$7,GRID!$A$4:$A$15,0),MATCH(1,($U$2=GRID!$B$1:$U$1)*(КАЛЕНДАРЬ!L31=GRID!$B$3:$U$3),0)),
INDEX(GRID!$B$4:$U$15,MATCH(P$7,GRID!$A$4:$A$15,0),MATCH(1,($U$2=GRID!$B$1:$U$1)*(КАЛЕНДАРЬ!L31=GRID!$B$3:$U$3),0))*(1-GRID!$H$34))</f>
        <v>172900</v>
      </c>
      <c r="Q105" s="8" cm="1">
        <f t="array" ref="Q105">IF($I$2="Открытый тариф",INDEX(GRID!$B$4:$U$15,MATCH(Q$7,GRID!$A$4:$A$15,0),MATCH(1,($U$2=GRID!$B$1:$U$1)*(КАЛЕНДАРЬ!L31=GRID!$B$3:$U$3),0)),
INDEX(GRID!$B$4:$U$15,MATCH(Q$7,GRID!$A$4:$A$15,0),MATCH(1,($U$2=GRID!$B$1:$U$1)*(КАЛЕНДАРЬ!L31=GRID!$B$3:$U$3),0))*(1-GRID!$H$34))</f>
        <v>202400</v>
      </c>
      <c r="R105" s="8" cm="1">
        <f t="array" ref="R105">IF($I$2="Открытый тариф",INDEX(GRID!$B$18:$U$29,MATCH(R$7,GRID!$A$18:$A$29,0),MATCH(1,($U$2=GRID!$B$1:$U$1)*(КАЛЕНДАРЬ!L31=GRID!$B$3:$U$3),0)),
INDEX(GRID!$B$18:$U$29,MATCH(R$7,GRID!$A$18:$A$29,0),MATCH(1,($U$2=GRID!$B$1:$U$1)*(КАЛЕНДАРЬ!L31=GRID!$B$3:$U$3),0))*(1-GRID!$H$34))</f>
        <v>230600</v>
      </c>
      <c r="S105" s="8">
        <f t="array" ref="S105">IF($I$2="Открытый тариф",INDEX(GRID!$B$4:$U$15,MATCH(S$7,GRID!$A$4:$A$15,0),MATCH(1,($U$2=GRID!$B$1:$U$1)*(КАЛЕНДАРЬ!L31=GRID!$B$3:$U$3),0)),
INDEX(GRID!$B$4:$U$15,MATCH(S$7,GRID!$A$4:$A$15,0),MATCH(1,($U$2=GRID!$B$1:$U$1)*(КАЛЕНДАРЬ!L31=GRID!$B$3:$U$3),0))*(1-GRID!$L$41))</f>
        <v>592800</v>
      </c>
      <c r="T105" s="8">
        <f t="array" ref="T105">IF($I$2="Открытый тариф",INDEX(GRID!$B$4:$U$15,MATCH(T$7,GRID!$A$4:$A$15,0),MATCH(1,($U$2=GRID!$B$1:$U$1)*(КАЛЕНДАРЬ!L31=GRID!$B$3:$U$3),0)),
INDEX(GRID!$B$4:$U$15,MATCH(T$7,GRID!$A$4:$A$15,0),MATCH(1,($U$2=GRID!$B$1:$U$1)*(КАЛЕНДАРЬ!L31=GRID!$B$3:$U$3),0))*(1-GRID!$L$41))</f>
        <v>726900</v>
      </c>
    </row>
    <row r="106" spans="1:20" hidden="1">
      <c r="A106" s="148" t="s">
        <v>13</v>
      </c>
      <c r="B106" s="149">
        <v>29</v>
      </c>
      <c r="C106" s="8" cm="1">
        <f t="array" ref="C106">IF($I$2="Открытый тариф",INDEX(GRID!$B$4:$U$15,MATCH(C$7,GRID!$A$4:$A$15,0),MATCH(1,($U$2=GRID!$B$1:$U$1)*(КАЛЕНДАРЬ!L32=GRID!$B$3:$U$3),0)),
INDEX(GRID!$B$4:$U$15,MATCH(C$7,GRID!$A$4:$A$15,0),MATCH(1,($U$2=GRID!$B$1:$U$1)*(КАЛЕНДАРЬ!L32=GRID!$B$3:$U$3),0))*(1-GRID!$H$34))</f>
        <v>40100</v>
      </c>
      <c r="D106" s="8" cm="1">
        <f t="array" ref="D106">IF($I$2="Открытый тариф",INDEX(GRID!$B$18:$U$29,MATCH(C$7,GRID!$A$18:$A$29,0),MATCH(1,($U$2=GRID!$B$1:$U$1)*(КАЛЕНДАРЬ!L32=GRID!$B$3:$U$3),0)),
INDEX(GRID!$B$18:$U$29,MATCH(C$7,GRID!$A$18:$A$29,0),MATCH(1,($U$2=GRID!$B$1:$U$1)*(КАЛЕНДАРЬ!L32=GRID!$B$3:$U$3),0))*(1-GRID!$H$34))</f>
        <v>45100</v>
      </c>
      <c r="E106" s="8" cm="1">
        <f t="array" ref="E106">IF($I$2="Открытый тариф",INDEX(GRID!$B$4:$U$15,MATCH(E$7,GRID!$A$4:$A$15,0),MATCH(1,($U$2=GRID!$B$1:$U$1)*(КАЛЕНДАРЬ!L32=GRID!$B$3:$U$3),0)),
INDEX(GRID!$B$4:$U$15,MATCH(E$7,GRID!$A$4:$A$15,0),MATCH(1,($U$2=GRID!$B$1:$U$1)*(КАЛЕНДАРЬ!L32=GRID!$B$3:$U$3),0))*(1-GRID!$H$34))</f>
        <v>47900</v>
      </c>
      <c r="F106" s="8" cm="1">
        <f t="array" ref="F106">IF($I$2="Открытый тариф",INDEX(GRID!$B$18:$U$29,MATCH(E$7,GRID!$A$18:$A$29,0),MATCH(1,($U$2=GRID!$B$1:$U$1)*(КАЛЕНДАРЬ!L32=GRID!$B$3:$U$3),0)),
INDEX(GRID!$B$18:$U$29,MATCH(E$7,GRID!$A$18:$A$29,0),MATCH(1,($U$2=GRID!$B$1:$U$1)*(КАЛЕНДАРЬ!L32=GRID!$B$3:$U$3),0))*(1-GRID!$H$34))</f>
        <v>52900</v>
      </c>
      <c r="G106" s="8" cm="1">
        <f t="array" ref="G106">IF($I$2="Открытый тариф",INDEX(GRID!$B$4:$U$15,MATCH(G$7,GRID!$A$4:$A$15,0),MATCH(1,($U$2=GRID!$B$1:$U$1)*(КАЛЕНДАРЬ!L32=GRID!$B$3:$U$3),0)),
INDEX(GRID!$B$4:$U$15,MATCH(G$7,GRID!$A$4:$A$15,0),MATCH(1,($U$2=GRID!$B$1:$U$1)*(КАЛЕНДАРЬ!L32=GRID!$B$3:$U$3),0))*(1-GRID!$H$34))</f>
        <v>54500</v>
      </c>
      <c r="H106" s="8" cm="1">
        <f t="array" ref="H106">IF($I$2="Открытый тариф",INDEX(GRID!$B$18:$U$29,MATCH(G$7,GRID!$A$18:$A$29,0),MATCH(1,($U$2=GRID!$B$1:$U$1)*(КАЛЕНДАРЬ!L32=GRID!$B$3:$U$3),0)),
INDEX(GRID!$B$18:$U$29,MATCH(G$7,GRID!$A$18:$A$29,0),MATCH(1,($U$2=GRID!$B$1:$U$1)*(КАЛЕНДАРЬ!L32=GRID!$B$3:$U$3),0))*(1-GRID!$H$34))</f>
        <v>59500</v>
      </c>
      <c r="I106" s="8" cm="1">
        <f t="array" ref="I106">IF($I$2="Открытый тариф",INDEX(GRID!$B$4:$U$15,MATCH(I$7,GRID!$A$4:$A$15,0),MATCH(1,($U$2=GRID!$B$1:$U$1)*(КАЛЕНДАРЬ!L32=GRID!$B$3:$U$3),0)),
INDEX(GRID!$B$4:$U$15,MATCH(I$7,GRID!$A$4:$A$15,0),MATCH(1,($U$2=GRID!$B$1:$U$1)*(КАЛЕНДАРЬ!L32=GRID!$B$3:$U$3),0))*(1-GRID!$H$34))</f>
        <v>60900</v>
      </c>
      <c r="J106" s="8" cm="1">
        <f t="array" ref="J106">IF($I$2="Открытый тариф",INDEX(GRID!$B$18:$U$29,MATCH(I$7,GRID!$A$18:$A$29,0),MATCH(1,($U$2=GRID!$B$1:$U$1)*(КАЛЕНДАРЬ!L32=GRID!$B$3:$U$3),0)),
INDEX(GRID!$B$18:$U$29,MATCH(I$7,GRID!$A$18:$A$29,0),MATCH(1,($U$2=GRID!$B$1:$U$1)*(КАЛЕНДАРЬ!L32=GRID!$B$3:$U$3),0))*(1-GRID!$H$34))</f>
        <v>65900</v>
      </c>
      <c r="K106" s="8" cm="1">
        <f t="array" ref="K106">IF($I$2="Открытый тариф",INDEX(GRID!$B$4:$U$15,MATCH(K$7,GRID!$A$4:$A$15,0),MATCH(1,($U$2=GRID!$B$1:$U$1)*(КАЛЕНДАРЬ!L32=GRID!$B$3:$U$3),0)),
INDEX(GRID!$B$4:$U$15,MATCH(K$7,GRID!$A$4:$A$15,0),MATCH(1,($U$2=GRID!$B$1:$U$1)*(КАЛЕНДАРЬ!L32=GRID!$B$3:$U$3),0))*(1-GRID!$H$34))</f>
        <v>67400</v>
      </c>
      <c r="L106" s="8" cm="1">
        <f t="array" ref="L106">IF($I$2="Открытый тариф",INDEX(GRID!$B$18:$U$29,MATCH(K$7,GRID!$A$18:$A$29,0),MATCH(1,($U$2=GRID!$B$1:$U$1)*(КАЛЕНДАРЬ!L32=GRID!$B$3:$U$3),0)),
INDEX(GRID!$B$18:$U$29,MATCH(K$7,GRID!$A$18:$A$29,0),MATCH(1,($U$2=GRID!$B$1:$U$1)*(КАЛЕНДАРЬ!L32=GRID!$B$3:$U$3),0))*(1-GRID!$H$34))</f>
        <v>72400</v>
      </c>
      <c r="M106" s="8" cm="1">
        <f t="array" ref="M106">IF($I$2="Открытый тариф",INDEX(GRID!$B$4:$U$15,MATCH(M$7,GRID!$A$4:$A$15,0),MATCH(1,($U$2=GRID!$B$1:$U$1)*(КАЛЕНДАРЬ!L32=GRID!$B$3:$U$3),0)),
INDEX(GRID!$B$4:$U$15,MATCH(M$7,GRID!$A$4:$A$15,0),MATCH(1,($U$2=GRID!$B$1:$U$1)*(КАЛЕНДАРЬ!L32=GRID!$B$3:$U$3),0))*(1-GRID!$H$34))</f>
        <v>90200</v>
      </c>
      <c r="N106" s="8" cm="1">
        <f t="array" ref="N106">IF($I$2="Открытый тариф",INDEX(GRID!$B$18:$U$29,MATCH(M$7,GRID!$A$18:$A$29,0),MATCH(1,($U$2=GRID!$B$1:$U$1)*(КАЛЕНДАРЬ!L32=GRID!$B$3:$U$3),0)),
INDEX(GRID!$B$18:$U$29,MATCH(M$7,GRID!$A$18:$A$29,0),MATCH(1,($U$2=GRID!$B$1:$U$1)*(КАЛЕНДАРЬ!L32=GRID!$B$3:$U$3),0))*(1-GRID!$H$34))</f>
        <v>95200</v>
      </c>
      <c r="O106" s="8" cm="1">
        <f t="array" ref="O106">IF($I$2="Открытый тариф",INDEX(GRID!$B$4:$U$15,MATCH(O$7,GRID!$A$4:$A$15,0),MATCH(1,($U$2=GRID!$B$1:$U$1)*(КАЛЕНДАРЬ!L32=GRID!$B$3:$U$3),0)),
INDEX(GRID!$B$4:$U$15,MATCH(O$7,GRID!$A$4:$A$15,0),MATCH(1,($U$2=GRID!$B$1:$U$1)*(КАЛЕНДАРЬ!L32=GRID!$B$3:$U$3),0))*(1-GRID!$H$34))</f>
        <v>127800</v>
      </c>
      <c r="P106" s="8" cm="1">
        <f t="array" ref="P106">IF($I$2="Открытый тариф",INDEX(GRID!$B$4:$U$15,MATCH(P$7,GRID!$A$4:$A$15,0),MATCH(1,($U$2=GRID!$B$1:$U$1)*(КАЛЕНДАРЬ!L32=GRID!$B$3:$U$3),0)),
INDEX(GRID!$B$4:$U$15,MATCH(P$7,GRID!$A$4:$A$15,0),MATCH(1,($U$2=GRID!$B$1:$U$1)*(КАЛЕНДАРЬ!L32=GRID!$B$3:$U$3),0))*(1-GRID!$H$34))</f>
        <v>172900</v>
      </c>
      <c r="Q106" s="8" cm="1">
        <f t="array" ref="Q106">IF($I$2="Открытый тариф",INDEX(GRID!$B$4:$U$15,MATCH(Q$7,GRID!$A$4:$A$15,0),MATCH(1,($U$2=GRID!$B$1:$U$1)*(КАЛЕНДАРЬ!L32=GRID!$B$3:$U$3),0)),
INDEX(GRID!$B$4:$U$15,MATCH(Q$7,GRID!$A$4:$A$15,0),MATCH(1,($U$2=GRID!$B$1:$U$1)*(КАЛЕНДАРЬ!L32=GRID!$B$3:$U$3),0))*(1-GRID!$H$34))</f>
        <v>202400</v>
      </c>
      <c r="R106" s="8" cm="1">
        <f t="array" ref="R106">IF($I$2="Открытый тариф",INDEX(GRID!$B$18:$U$29,MATCH(R$7,GRID!$A$18:$A$29,0),MATCH(1,($U$2=GRID!$B$1:$U$1)*(КАЛЕНДАРЬ!L32=GRID!$B$3:$U$3),0)),
INDEX(GRID!$B$18:$U$29,MATCH(R$7,GRID!$A$18:$A$29,0),MATCH(1,($U$2=GRID!$B$1:$U$1)*(КАЛЕНДАРЬ!L32=GRID!$B$3:$U$3),0))*(1-GRID!$H$34))</f>
        <v>230600</v>
      </c>
      <c r="S106" s="8">
        <f t="array" ref="S106">IF($I$2="Открытый тариф",INDEX(GRID!$B$4:$U$15,MATCH(S$7,GRID!$A$4:$A$15,0),MATCH(1,($U$2=GRID!$B$1:$U$1)*(КАЛЕНДАРЬ!L32=GRID!$B$3:$U$3),0)),
INDEX(GRID!$B$4:$U$15,MATCH(S$7,GRID!$A$4:$A$15,0),MATCH(1,($U$2=GRID!$B$1:$U$1)*(КАЛЕНДАРЬ!L32=GRID!$B$3:$U$3),0))*(1-GRID!$L$41))</f>
        <v>592800</v>
      </c>
      <c r="T106" s="8">
        <f t="array" ref="T106">IF($I$2="Открытый тариф",INDEX(GRID!$B$4:$U$15,MATCH(T$7,GRID!$A$4:$A$15,0),MATCH(1,($U$2=GRID!$B$1:$U$1)*(КАЛЕНДАРЬ!L32=GRID!$B$3:$U$3),0)),
INDEX(GRID!$B$4:$U$15,MATCH(T$7,GRID!$A$4:$A$15,0),MATCH(1,($U$2=GRID!$B$1:$U$1)*(КАЛЕНДАРЬ!L32=GRID!$B$3:$U$3),0))*(1-GRID!$L$41))</f>
        <v>726900</v>
      </c>
    </row>
    <row r="107" spans="1:20" hidden="1">
      <c r="A107" s="148" t="s">
        <v>14</v>
      </c>
      <c r="B107" s="149">
        <v>30</v>
      </c>
      <c r="C107" s="8" cm="1">
        <f t="array" ref="C107">IF($I$2="Открытый тариф",INDEX(GRID!$B$4:$U$15,MATCH(C$7,GRID!$A$4:$A$15,0),MATCH(1,($U$2=GRID!$B$1:$U$1)*(КАЛЕНДАРЬ!L33=GRID!$B$3:$U$3),0)),
INDEX(GRID!$B$4:$U$15,MATCH(C$7,GRID!$A$4:$A$15,0),MATCH(1,($U$2=GRID!$B$1:$U$1)*(КАЛЕНДАРЬ!L33=GRID!$B$3:$U$3),0))*(1-GRID!$H$34))</f>
        <v>43900</v>
      </c>
      <c r="D107" s="8" cm="1">
        <f t="array" ref="D107">IF($I$2="Открытый тариф",INDEX(GRID!$B$18:$U$29,MATCH(C$7,GRID!$A$18:$A$29,0),MATCH(1,($U$2=GRID!$B$1:$U$1)*(КАЛЕНДАРЬ!L33=GRID!$B$3:$U$3),0)),
INDEX(GRID!$B$18:$U$29,MATCH(C$7,GRID!$A$18:$A$29,0),MATCH(1,($U$2=GRID!$B$1:$U$1)*(КАЛЕНДАРЬ!L33=GRID!$B$3:$U$3),0))*(1-GRID!$H$34))</f>
        <v>48900</v>
      </c>
      <c r="E107" s="8" cm="1">
        <f t="array" ref="E107">IF($I$2="Открытый тариф",INDEX(GRID!$B$4:$U$15,MATCH(E$7,GRID!$A$4:$A$15,0),MATCH(1,($U$2=GRID!$B$1:$U$1)*(КАЛЕНДАРЬ!L33=GRID!$B$3:$U$3),0)),
INDEX(GRID!$B$4:$U$15,MATCH(E$7,GRID!$A$4:$A$15,0),MATCH(1,($U$2=GRID!$B$1:$U$1)*(КАЛЕНДАРЬ!L33=GRID!$B$3:$U$3),0))*(1-GRID!$H$34))</f>
        <v>52400</v>
      </c>
      <c r="F107" s="8" cm="1">
        <f t="array" ref="F107">IF($I$2="Открытый тариф",INDEX(GRID!$B$18:$U$29,MATCH(E$7,GRID!$A$18:$A$29,0),MATCH(1,($U$2=GRID!$B$1:$U$1)*(КАЛЕНДАРЬ!L33=GRID!$B$3:$U$3),0)),
INDEX(GRID!$B$18:$U$29,MATCH(E$7,GRID!$A$18:$A$29,0),MATCH(1,($U$2=GRID!$B$1:$U$1)*(КАЛЕНДАРЬ!L33=GRID!$B$3:$U$3),0))*(1-GRID!$H$34))</f>
        <v>57400</v>
      </c>
      <c r="G107" s="8" cm="1">
        <f t="array" ref="G107">IF($I$2="Открытый тариф",INDEX(GRID!$B$4:$U$15,MATCH(G$7,GRID!$A$4:$A$15,0),MATCH(1,($U$2=GRID!$B$1:$U$1)*(КАЛЕНДАРЬ!L33=GRID!$B$3:$U$3),0)),
INDEX(GRID!$B$4:$U$15,MATCH(G$7,GRID!$A$4:$A$15,0),MATCH(1,($U$2=GRID!$B$1:$U$1)*(КАЛЕНДАРЬ!L33=GRID!$B$3:$U$3),0))*(1-GRID!$H$34))</f>
        <v>59100</v>
      </c>
      <c r="H107" s="8" cm="1">
        <f t="array" ref="H107">IF($I$2="Открытый тариф",INDEX(GRID!$B$18:$U$29,MATCH(G$7,GRID!$A$18:$A$29,0),MATCH(1,($U$2=GRID!$B$1:$U$1)*(КАЛЕНДАРЬ!L33=GRID!$B$3:$U$3),0)),
INDEX(GRID!$B$18:$U$29,MATCH(G$7,GRID!$A$18:$A$29,0),MATCH(1,($U$2=GRID!$B$1:$U$1)*(КАЛЕНДАРЬ!L33=GRID!$B$3:$U$3),0))*(1-GRID!$H$34))</f>
        <v>64100</v>
      </c>
      <c r="I107" s="8" cm="1">
        <f t="array" ref="I107">IF($I$2="Открытый тариф",INDEX(GRID!$B$4:$U$15,MATCH(I$7,GRID!$A$4:$A$15,0),MATCH(1,($U$2=GRID!$B$1:$U$1)*(КАЛЕНДАРЬ!L33=GRID!$B$3:$U$3),0)),
INDEX(GRID!$B$4:$U$15,MATCH(I$7,GRID!$A$4:$A$15,0),MATCH(1,($U$2=GRID!$B$1:$U$1)*(КАЛЕНДАРЬ!L33=GRID!$B$3:$U$3),0))*(1-GRID!$H$34))</f>
        <v>65800</v>
      </c>
      <c r="J107" s="8" cm="1">
        <f t="array" ref="J107">IF($I$2="Открытый тариф",INDEX(GRID!$B$18:$U$29,MATCH(I$7,GRID!$A$18:$A$29,0),MATCH(1,($U$2=GRID!$B$1:$U$1)*(КАЛЕНДАРЬ!L33=GRID!$B$3:$U$3),0)),
INDEX(GRID!$B$18:$U$29,MATCH(I$7,GRID!$A$18:$A$29,0),MATCH(1,($U$2=GRID!$B$1:$U$1)*(КАЛЕНДАРЬ!L33=GRID!$B$3:$U$3),0))*(1-GRID!$H$34))</f>
        <v>70800</v>
      </c>
      <c r="K107" s="8" cm="1">
        <f t="array" ref="K107">IF($I$2="Открытый тариф",INDEX(GRID!$B$4:$U$15,MATCH(K$7,GRID!$A$4:$A$15,0),MATCH(1,($U$2=GRID!$B$1:$U$1)*(КАЛЕНДАРЬ!L33=GRID!$B$3:$U$3),0)),
INDEX(GRID!$B$4:$U$15,MATCH(K$7,GRID!$A$4:$A$15,0),MATCH(1,($U$2=GRID!$B$1:$U$1)*(КАЛЕНДАРЬ!L33=GRID!$B$3:$U$3),0))*(1-GRID!$H$34))</f>
        <v>72600</v>
      </c>
      <c r="L107" s="8" cm="1">
        <f t="array" ref="L107">IF($I$2="Открытый тариф",INDEX(GRID!$B$18:$U$29,MATCH(K$7,GRID!$A$18:$A$29,0),MATCH(1,($U$2=GRID!$B$1:$U$1)*(КАЛЕНДАРЬ!L33=GRID!$B$3:$U$3),0)),
INDEX(GRID!$B$18:$U$29,MATCH(K$7,GRID!$A$18:$A$29,0),MATCH(1,($U$2=GRID!$B$1:$U$1)*(КАЛЕНДАРЬ!L33=GRID!$B$3:$U$3),0))*(1-GRID!$H$34))</f>
        <v>77600</v>
      </c>
      <c r="M107" s="8" cm="1">
        <f t="array" ref="M107">IF($I$2="Открытый тариф",INDEX(GRID!$B$4:$U$15,MATCH(M$7,GRID!$A$4:$A$15,0),MATCH(1,($U$2=GRID!$B$1:$U$1)*(КАЛЕНДАРЬ!L33=GRID!$B$3:$U$3),0)),
INDEX(GRID!$B$4:$U$15,MATCH(M$7,GRID!$A$4:$A$15,0),MATCH(1,($U$2=GRID!$B$1:$U$1)*(КАЛЕНДАРЬ!L33=GRID!$B$3:$U$3),0))*(1-GRID!$H$34))</f>
        <v>96500</v>
      </c>
      <c r="N107" s="8" cm="1">
        <f t="array" ref="N107">IF($I$2="Открытый тариф",INDEX(GRID!$B$18:$U$29,MATCH(M$7,GRID!$A$18:$A$29,0),MATCH(1,($U$2=GRID!$B$1:$U$1)*(КАЛЕНДАРЬ!L33=GRID!$B$3:$U$3),0)),
INDEX(GRID!$B$18:$U$29,MATCH(M$7,GRID!$A$18:$A$29,0),MATCH(1,($U$2=GRID!$B$1:$U$1)*(КАЛЕНДАРЬ!L33=GRID!$B$3:$U$3),0))*(1-GRID!$H$34))</f>
        <v>101500</v>
      </c>
      <c r="O107" s="8" cm="1">
        <f t="array" ref="O107">IF($I$2="Открытый тариф",INDEX(GRID!$B$4:$U$15,MATCH(O$7,GRID!$A$4:$A$15,0),MATCH(1,($U$2=GRID!$B$1:$U$1)*(КАЛЕНДАРЬ!L33=GRID!$B$3:$U$3),0)),
INDEX(GRID!$B$4:$U$15,MATCH(O$7,GRID!$A$4:$A$15,0),MATCH(1,($U$2=GRID!$B$1:$U$1)*(КАЛЕНДАРЬ!L33=GRID!$B$3:$U$3),0))*(1-GRID!$H$34))</f>
        <v>135000</v>
      </c>
      <c r="P107" s="8" cm="1">
        <f t="array" ref="P107">IF($I$2="Открытый тариф",INDEX(GRID!$B$4:$U$15,MATCH(P$7,GRID!$A$4:$A$15,0),MATCH(1,($U$2=GRID!$B$1:$U$1)*(КАЛЕНДАРЬ!L33=GRID!$B$3:$U$3),0)),
INDEX(GRID!$B$4:$U$15,MATCH(P$7,GRID!$A$4:$A$15,0),MATCH(1,($U$2=GRID!$B$1:$U$1)*(КАЛЕНДАРЬ!L33=GRID!$B$3:$U$3),0))*(1-GRID!$H$34))</f>
        <v>181300</v>
      </c>
      <c r="Q107" s="8" cm="1">
        <f t="array" ref="Q107">IF($I$2="Открытый тариф",INDEX(GRID!$B$4:$U$15,MATCH(Q$7,GRID!$A$4:$A$15,0),MATCH(1,($U$2=GRID!$B$1:$U$1)*(КАЛЕНДАРЬ!L33=GRID!$B$3:$U$3),0)),
INDEX(GRID!$B$4:$U$15,MATCH(Q$7,GRID!$A$4:$A$15,0),MATCH(1,($U$2=GRID!$B$1:$U$1)*(КАЛЕНДАРЬ!L33=GRID!$B$3:$U$3),0))*(1-GRID!$H$34))</f>
        <v>211500</v>
      </c>
      <c r="R107" s="8" cm="1">
        <f t="array" ref="R107">IF($I$2="Открытый тариф",INDEX(GRID!$B$18:$U$29,MATCH(R$7,GRID!$A$18:$A$29,0),MATCH(1,($U$2=GRID!$B$1:$U$1)*(КАЛЕНДАРЬ!L33=GRID!$B$3:$U$3),0)),
INDEX(GRID!$B$18:$U$29,MATCH(R$7,GRID!$A$18:$A$29,0),MATCH(1,($U$2=GRID!$B$1:$U$1)*(КАЛЕНДАРЬ!L33=GRID!$B$3:$U$3),0))*(1-GRID!$H$34))</f>
        <v>241100</v>
      </c>
      <c r="S107" s="8">
        <f t="array" ref="S107">IF($I$2="Открытый тариф",INDEX(GRID!$B$4:$U$15,MATCH(S$7,GRID!$A$4:$A$15,0),MATCH(1,($U$2=GRID!$B$1:$U$1)*(КАЛЕНДАРЬ!L33=GRID!$B$3:$U$3),0)),
INDEX(GRID!$B$4:$U$15,MATCH(S$7,GRID!$A$4:$A$15,0),MATCH(1,($U$2=GRID!$B$1:$U$1)*(КАЛЕНДАРЬ!L33=GRID!$B$3:$U$3),0))*(1-GRID!$L$41))</f>
        <v>625800</v>
      </c>
      <c r="T107" s="8">
        <f t="array" ref="T107">IF($I$2="Открытый тариф",INDEX(GRID!$B$4:$U$15,MATCH(T$7,GRID!$A$4:$A$15,0),MATCH(1,($U$2=GRID!$B$1:$U$1)*(КАЛЕНДАРЬ!L33=GRID!$B$3:$U$3),0)),
INDEX(GRID!$B$4:$U$15,MATCH(T$7,GRID!$A$4:$A$15,0),MATCH(1,($U$2=GRID!$B$1:$U$1)*(КАЛЕНДАРЬ!L33=GRID!$B$3:$U$3),0))*(1-GRID!$L$41))</f>
        <v>769800</v>
      </c>
    </row>
    <row r="108" spans="1:20" hidden="1">
      <c r="A108" s="146"/>
      <c r="B108" s="147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</row>
    <row r="109" spans="1:20" s="9" customFormat="1" ht="17.25" hidden="1" customHeight="1">
      <c r="A109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09" s="171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</row>
    <row r="110" spans="1:20" hidden="1">
      <c r="A110" s="172" t="s">
        <v>104</v>
      </c>
      <c r="B110" s="173"/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</row>
    <row r="111" spans="1:20" ht="56.25" hidden="1" customHeight="1">
      <c r="A111" s="174" t="s">
        <v>8</v>
      </c>
      <c r="B111" s="175"/>
      <c r="C111" s="178" t="s">
        <v>101</v>
      </c>
      <c r="D111" s="179"/>
      <c r="E111" s="164" t="s">
        <v>93</v>
      </c>
      <c r="F111" s="165"/>
      <c r="G111" s="166" t="s">
        <v>94</v>
      </c>
      <c r="H111" s="166"/>
      <c r="I111" s="167" t="s">
        <v>95</v>
      </c>
      <c r="J111" s="168"/>
      <c r="K111" s="169" t="s">
        <v>96</v>
      </c>
      <c r="L111" s="169"/>
      <c r="M111" s="170" t="s">
        <v>97</v>
      </c>
      <c r="N111" s="170"/>
      <c r="O111" s="21" t="s">
        <v>71</v>
      </c>
      <c r="P111" s="22" t="s">
        <v>72</v>
      </c>
      <c r="Q111" s="23" t="s">
        <v>73</v>
      </c>
      <c r="R111" s="24" t="s">
        <v>74</v>
      </c>
      <c r="S111" s="25" t="s">
        <v>75</v>
      </c>
      <c r="T111" s="26" t="s">
        <v>76</v>
      </c>
    </row>
    <row r="112" spans="1:20" hidden="1">
      <c r="A112" s="176"/>
      <c r="B112" s="177"/>
      <c r="C112" s="55" t="s">
        <v>9</v>
      </c>
      <c r="D112" s="55" t="s">
        <v>10</v>
      </c>
      <c r="E112" s="55" t="s">
        <v>9</v>
      </c>
      <c r="F112" s="55" t="s">
        <v>10</v>
      </c>
      <c r="G112" s="55" t="s">
        <v>9</v>
      </c>
      <c r="H112" s="55" t="s">
        <v>10</v>
      </c>
      <c r="I112" s="55" t="s">
        <v>9</v>
      </c>
      <c r="J112" s="55" t="s">
        <v>10</v>
      </c>
      <c r="K112" s="55" t="s">
        <v>9</v>
      </c>
      <c r="L112" s="55" t="s">
        <v>10</v>
      </c>
      <c r="M112" s="55" t="s">
        <v>9</v>
      </c>
      <c r="N112" s="55" t="s">
        <v>10</v>
      </c>
      <c r="O112" s="55" t="s">
        <v>99</v>
      </c>
      <c r="P112" s="55" t="s">
        <v>100</v>
      </c>
      <c r="Q112" s="55" t="s">
        <v>100</v>
      </c>
      <c r="R112" s="55" t="s">
        <v>118</v>
      </c>
      <c r="S112" s="55" t="s">
        <v>118</v>
      </c>
      <c r="T112" s="55" t="s">
        <v>118</v>
      </c>
    </row>
    <row r="113" spans="1:20" hidden="1">
      <c r="A113" s="148" t="s">
        <v>15</v>
      </c>
      <c r="B113" s="149">
        <v>1</v>
      </c>
      <c r="C113" s="8" cm="1">
        <f t="array" ref="C113">IF($I$2="Открытый тариф",INDEX(GRID!$B$4:$U$15,MATCH(C$7,GRID!$A$4:$A$15,0),MATCH(1,($U$2=GRID!$B$1:$U$1)*(КАЛЕНДАРЬ!O4=GRID!$B$3:$U$3),0)),
INDEX(GRID!$B$4:$U$15,MATCH(C$7,GRID!$A$4:$A$15,0),MATCH(1,($U$2=GRID!$B$1:$U$1)*(КАЛЕНДАРЬ!O4=GRID!$B$3:$U$3),0))*(1-GRID!$H$34))</f>
        <v>52600</v>
      </c>
      <c r="D113" s="8" cm="1">
        <f t="array" ref="D113">IF($I$2="Открытый тариф",INDEX(GRID!$B$18:$U$29,MATCH(C$7,GRID!$A$18:$A$29,0),MATCH(1,($U$2=GRID!$B$1:$U$1)*(КАЛЕНДАРЬ!O4=GRID!$B$3:$U$3),0)),
INDEX(GRID!$B$18:$U$29,MATCH(C$7,GRID!$A$18:$A$29,0),MATCH(1,($U$2=GRID!$B$1:$U$1)*(КАЛЕНДАРЬ!O4=GRID!$B$3:$U$3),0))*(1-GRID!$H$34))</f>
        <v>57600</v>
      </c>
      <c r="E113" s="8" cm="1">
        <f t="array" ref="E113">IF($I$2="Открытый тариф",INDEX(GRID!$B$4:$U$15,MATCH(E$7,GRID!$A$4:$A$15,0),MATCH(1,($U$2=GRID!$B$1:$U$1)*(КАЛЕНДАРЬ!O4=GRID!$B$3:$U$3),0)),
INDEX(GRID!$B$4:$U$15,MATCH(E$7,GRID!$A$4:$A$15,0),MATCH(1,($U$2=GRID!$B$1:$U$1)*(КАЛЕНДАРЬ!O4=GRID!$B$3:$U$3),0))*(1-GRID!$H$34))</f>
        <v>62100</v>
      </c>
      <c r="F113" s="8" cm="1">
        <f t="array" ref="F113">IF($I$2="Открытый тариф",INDEX(GRID!$B$18:$U$29,MATCH(E$7,GRID!$A$18:$A$29,0),MATCH(1,($U$2=GRID!$B$1:$U$1)*(КАЛЕНДАРЬ!O4=GRID!$B$3:$U$3),0)),
INDEX(GRID!$B$18:$U$29,MATCH(E$7,GRID!$A$18:$A$29,0),MATCH(1,($U$2=GRID!$B$1:$U$1)*(КАЛЕНДАРЬ!O4=GRID!$B$3:$U$3),0))*(1-GRID!$H$34))</f>
        <v>67100</v>
      </c>
      <c r="G113" s="8" cm="1">
        <f t="array" ref="G113">IF($I$2="Открытый тариф",INDEX(GRID!$B$4:$U$15,MATCH(G$7,GRID!$A$4:$A$15,0),MATCH(1,($U$2=GRID!$B$1:$U$1)*(КАЛЕНДАРЬ!O4=GRID!$B$3:$U$3),0)),
INDEX(GRID!$B$4:$U$15,MATCH(G$7,GRID!$A$4:$A$15,0),MATCH(1,($U$2=GRID!$B$1:$U$1)*(КАЛЕНДАРЬ!O4=GRID!$B$3:$U$3),0))*(1-GRID!$H$34))</f>
        <v>69200</v>
      </c>
      <c r="H113" s="8" cm="1">
        <f t="array" ref="H113">IF($I$2="Открытый тариф",INDEX(GRID!$B$18:$U$29,MATCH(G$7,GRID!$A$18:$A$29,0),MATCH(1,($U$2=GRID!$B$1:$U$1)*(КАЛЕНДАРЬ!O4=GRID!$B$3:$U$3),0)),
INDEX(GRID!$B$18:$U$29,MATCH(G$7,GRID!$A$18:$A$29,0),MATCH(1,($U$2=GRID!$B$1:$U$1)*(КАЛЕНДАРЬ!O4=GRID!$B$3:$U$3),0))*(1-GRID!$H$34))</f>
        <v>74200</v>
      </c>
      <c r="I113" s="8" cm="1">
        <f t="array" ref="I113">IF($I$2="Открытый тариф",INDEX(GRID!$B$4:$U$15,MATCH(I$7,GRID!$A$4:$A$15,0),MATCH(1,($U$2=GRID!$B$1:$U$1)*(КАЛЕНДАРЬ!O4=GRID!$B$3:$U$3),0)),
INDEX(GRID!$B$4:$U$15,MATCH(I$7,GRID!$A$4:$A$15,0),MATCH(1,($U$2=GRID!$B$1:$U$1)*(КАЛЕНДАРЬ!O4=GRID!$B$3:$U$3),0))*(1-GRID!$H$34))</f>
        <v>76600</v>
      </c>
      <c r="J113" s="8" cm="1">
        <f t="array" ref="J113">IF($I$2="Открытый тариф",INDEX(GRID!$B$18:$U$29,MATCH(I$7,GRID!$A$18:$A$29,0),MATCH(1,($U$2=GRID!$B$1:$U$1)*(КАЛЕНДАРЬ!O4=GRID!$B$3:$U$3),0)),
INDEX(GRID!$B$18:$U$29,MATCH(I$7,GRID!$A$18:$A$29,0),MATCH(1,($U$2=GRID!$B$1:$U$1)*(КАЛЕНДАРЬ!O4=GRID!$B$3:$U$3),0))*(1-GRID!$H$34))</f>
        <v>81600</v>
      </c>
      <c r="K113" s="8" cm="1">
        <f t="array" ref="K113">IF($I$2="Открытый тариф",INDEX(GRID!$B$4:$U$15,MATCH(K$7,GRID!$A$4:$A$15,0),MATCH(1,($U$2=GRID!$B$1:$U$1)*(КАЛЕНДАРЬ!O4=GRID!$B$3:$U$3),0)),
INDEX(GRID!$B$4:$U$15,MATCH(K$7,GRID!$A$4:$A$15,0),MATCH(1,($U$2=GRID!$B$1:$U$1)*(КАЛЕНДАРЬ!O4=GRID!$B$3:$U$3),0))*(1-GRID!$H$34))</f>
        <v>84100</v>
      </c>
      <c r="L113" s="8" cm="1">
        <f t="array" ref="L113">IF($I$2="Открытый тариф",INDEX(GRID!$B$18:$U$29,MATCH(K$7,GRID!$A$18:$A$29,0),MATCH(1,($U$2=GRID!$B$1:$U$1)*(КАЛЕНДАРЬ!O4=GRID!$B$3:$U$3),0)),
INDEX(GRID!$B$18:$U$29,MATCH(K$7,GRID!$A$18:$A$29,0),MATCH(1,($U$2=GRID!$B$1:$U$1)*(КАЛЕНДАРЬ!O4=GRID!$B$3:$U$3),0))*(1-GRID!$H$34))</f>
        <v>89100</v>
      </c>
      <c r="M113" s="8" cm="1">
        <f t="array" ref="M113">IF($I$2="Открытый тариф",INDEX(GRID!$B$4:$U$15,MATCH(M$7,GRID!$A$4:$A$15,0),MATCH(1,($U$2=GRID!$B$1:$U$1)*(КАЛЕНДАРЬ!O4=GRID!$B$3:$U$3),0)),
INDEX(GRID!$B$4:$U$15,MATCH(M$7,GRID!$A$4:$A$15,0),MATCH(1,($U$2=GRID!$B$1:$U$1)*(КАЛЕНДАРЬ!O4=GRID!$B$3:$U$3),0))*(1-GRID!$H$34))</f>
        <v>110400</v>
      </c>
      <c r="N113" s="8" cm="1">
        <f t="array" ref="N113">IF($I$2="Открытый тариф",INDEX(GRID!$B$18:$U$29,MATCH(M$7,GRID!$A$18:$A$29,0),MATCH(1,($U$2=GRID!$B$1:$U$1)*(КАЛЕНДАРЬ!O4=GRID!$B$3:$U$3),0)),
INDEX(GRID!$B$18:$U$29,MATCH(M$7,GRID!$A$18:$A$29,0),MATCH(1,($U$2=GRID!$B$1:$U$1)*(КАЛЕНДАРЬ!O4=GRID!$B$3:$U$3),0))*(1-GRID!$H$34))</f>
        <v>115400</v>
      </c>
      <c r="O113" s="8" cm="1">
        <f t="array" ref="O113">IF($I$2="Открытый тариф",INDEX(GRID!$B$4:$U$15,MATCH(O$7,GRID!$A$4:$A$15,0),MATCH(1,($U$2=GRID!$B$1:$U$1)*(КАЛЕНДАРЬ!O4=GRID!$B$3:$U$3),0)),
INDEX(GRID!$B$4:$U$15,MATCH(O$7,GRID!$A$4:$A$15,0),MATCH(1,($U$2=GRID!$B$1:$U$1)*(КАЛЕНДАРЬ!O4=GRID!$B$3:$U$3),0))*(1-GRID!$H$34))</f>
        <v>151000</v>
      </c>
      <c r="P113" s="8" cm="1">
        <f t="array" ref="P113">IF($I$2="Открытый тариф",INDEX(GRID!$B$4:$U$15,MATCH(P$7,GRID!$A$4:$A$15,0),MATCH(1,($U$2=GRID!$B$1:$U$1)*(КАЛЕНДАРЬ!O4=GRID!$B$3:$U$3),0)),
INDEX(GRID!$B$4:$U$15,MATCH(P$7,GRID!$A$4:$A$15,0),MATCH(1,($U$2=GRID!$B$1:$U$1)*(КАЛЕНДАРЬ!O4=GRID!$B$3:$U$3),0))*(1-GRID!$H$34))</f>
        <v>199300</v>
      </c>
      <c r="Q113" s="8" cm="1">
        <f t="array" ref="Q113">IF($I$2="Открытый тариф",INDEX(GRID!$B$4:$U$15,MATCH(Q$7,GRID!$A$4:$A$15,0),MATCH(1,($U$2=GRID!$B$1:$U$1)*(КАЛЕНДАРЬ!O4=GRID!$B$3:$U$3),0)),
INDEX(GRID!$B$4:$U$15,MATCH(Q$7,GRID!$A$4:$A$15,0),MATCH(1,($U$2=GRID!$B$1:$U$1)*(КАЛЕНДАРЬ!O4=GRID!$B$3:$U$3),0))*(1-GRID!$H$34))</f>
        <v>230600</v>
      </c>
      <c r="R113" s="8" cm="1">
        <f t="array" ref="R113">IF($I$2="Открытый тариф",INDEX(GRID!$B$18:$U$29,MATCH(R$7,GRID!$A$18:$A$29,0),MATCH(1,($U$2=GRID!$B$1:$U$1)*(КАЛЕНДАРЬ!O4=GRID!$B$3:$U$3),0)),
INDEX(GRID!$B$18:$U$29,MATCH(R$7,GRID!$A$18:$A$29,0),MATCH(1,($U$2=GRID!$B$1:$U$1)*(КАЛЕНДАРЬ!O4=GRID!$B$3:$U$3),0))*(1-GRID!$H$34))</f>
        <v>263600</v>
      </c>
      <c r="S113" s="8">
        <f t="array" ref="S113">IF($I$2="Открытый тариф",INDEX(GRID!$B$4:$U$15,MATCH(S$7,GRID!$A$4:$A$15,0),MATCH(1,($U$2=GRID!$B$1:$U$1)*(КАЛЕНДАРЬ!O4=GRID!$B$3:$U$3),0)),
INDEX(GRID!$B$4:$U$15,MATCH(S$7,GRID!$A$4:$A$15,0),MATCH(1,($U$2=GRID!$B$1:$U$1)*(КАЛЕНДАРЬ!O4=GRID!$B$3:$U$3),0))*(1-GRID!$L$41))</f>
        <v>698800</v>
      </c>
      <c r="T113" s="8">
        <f t="array" ref="T113">IF($I$2="Открытый тариф",INDEX(GRID!$B$4:$U$15,MATCH(T$7,GRID!$A$4:$A$15,0),MATCH(1,($U$2=GRID!$B$1:$U$1)*(КАЛЕНДАРЬ!O4=GRID!$B$3:$U$3),0)),
INDEX(GRID!$B$4:$U$15,MATCH(T$7,GRID!$A$4:$A$15,0),MATCH(1,($U$2=GRID!$B$1:$U$1)*(КАЛЕНДАРЬ!O4=GRID!$B$3:$U$3),0))*(1-GRID!$L$41))</f>
        <v>861600</v>
      </c>
    </row>
    <row r="114" spans="1:20" hidden="1">
      <c r="A114" s="148" t="s">
        <v>16</v>
      </c>
      <c r="B114" s="149">
        <v>2</v>
      </c>
      <c r="C114" s="8" cm="1">
        <f t="array" ref="C114">IF($I$2="Открытый тариф",INDEX(GRID!$B$4:$U$15,MATCH(C$7,GRID!$A$4:$A$15,0),MATCH(1,($U$2=GRID!$B$1:$U$1)*(КАЛЕНДАРЬ!O5=GRID!$B$3:$U$3),0)),
INDEX(GRID!$B$4:$U$15,MATCH(C$7,GRID!$A$4:$A$15,0),MATCH(1,($U$2=GRID!$B$1:$U$1)*(КАЛЕНДАРЬ!O5=GRID!$B$3:$U$3),0))*(1-GRID!$H$34))</f>
        <v>52600</v>
      </c>
      <c r="D114" s="8" cm="1">
        <f t="array" ref="D114">IF($I$2="Открытый тариф",INDEX(GRID!$B$18:$U$29,MATCH(C$7,GRID!$A$18:$A$29,0),MATCH(1,($U$2=GRID!$B$1:$U$1)*(КАЛЕНДАРЬ!O5=GRID!$B$3:$U$3),0)),
INDEX(GRID!$B$18:$U$29,MATCH(C$7,GRID!$A$18:$A$29,0),MATCH(1,($U$2=GRID!$B$1:$U$1)*(КАЛЕНДАРЬ!O5=GRID!$B$3:$U$3),0))*(1-GRID!$H$34))</f>
        <v>57600</v>
      </c>
      <c r="E114" s="8" cm="1">
        <f t="array" ref="E114">IF($I$2="Открытый тариф",INDEX(GRID!$B$4:$U$15,MATCH(E$7,GRID!$A$4:$A$15,0),MATCH(1,($U$2=GRID!$B$1:$U$1)*(КАЛЕНДАРЬ!O5=GRID!$B$3:$U$3),0)),
INDEX(GRID!$B$4:$U$15,MATCH(E$7,GRID!$A$4:$A$15,0),MATCH(1,($U$2=GRID!$B$1:$U$1)*(КАЛЕНДАРЬ!O5=GRID!$B$3:$U$3),0))*(1-GRID!$H$34))</f>
        <v>62100</v>
      </c>
      <c r="F114" s="8" cm="1">
        <f t="array" ref="F114">IF($I$2="Открытый тариф",INDEX(GRID!$B$18:$U$29,MATCH(E$7,GRID!$A$18:$A$29,0),MATCH(1,($U$2=GRID!$B$1:$U$1)*(КАЛЕНДАРЬ!O5=GRID!$B$3:$U$3),0)),
INDEX(GRID!$B$18:$U$29,MATCH(E$7,GRID!$A$18:$A$29,0),MATCH(1,($U$2=GRID!$B$1:$U$1)*(КАЛЕНДАРЬ!O5=GRID!$B$3:$U$3),0))*(1-GRID!$H$34))</f>
        <v>67100</v>
      </c>
      <c r="G114" s="8" cm="1">
        <f t="array" ref="G114">IF($I$2="Открытый тариф",INDEX(GRID!$B$4:$U$15,MATCH(G$7,GRID!$A$4:$A$15,0),MATCH(1,($U$2=GRID!$B$1:$U$1)*(КАЛЕНДАРЬ!O5=GRID!$B$3:$U$3),0)),
INDEX(GRID!$B$4:$U$15,MATCH(G$7,GRID!$A$4:$A$15,0),MATCH(1,($U$2=GRID!$B$1:$U$1)*(КАЛЕНДАРЬ!O5=GRID!$B$3:$U$3),0))*(1-GRID!$H$34))</f>
        <v>69200</v>
      </c>
      <c r="H114" s="8" cm="1">
        <f t="array" ref="H114">IF($I$2="Открытый тариф",INDEX(GRID!$B$18:$U$29,MATCH(G$7,GRID!$A$18:$A$29,0),MATCH(1,($U$2=GRID!$B$1:$U$1)*(КАЛЕНДАРЬ!O5=GRID!$B$3:$U$3),0)),
INDEX(GRID!$B$18:$U$29,MATCH(G$7,GRID!$A$18:$A$29,0),MATCH(1,($U$2=GRID!$B$1:$U$1)*(КАЛЕНДАРЬ!O5=GRID!$B$3:$U$3),0))*(1-GRID!$H$34))</f>
        <v>74200</v>
      </c>
      <c r="I114" s="8" cm="1">
        <f t="array" ref="I114">IF($I$2="Открытый тариф",INDEX(GRID!$B$4:$U$15,MATCH(I$7,GRID!$A$4:$A$15,0),MATCH(1,($U$2=GRID!$B$1:$U$1)*(КАЛЕНДАРЬ!O5=GRID!$B$3:$U$3),0)),
INDEX(GRID!$B$4:$U$15,MATCH(I$7,GRID!$A$4:$A$15,0),MATCH(1,($U$2=GRID!$B$1:$U$1)*(КАЛЕНДАРЬ!O5=GRID!$B$3:$U$3),0))*(1-GRID!$H$34))</f>
        <v>76600</v>
      </c>
      <c r="J114" s="8" cm="1">
        <f t="array" ref="J114">IF($I$2="Открытый тариф",INDEX(GRID!$B$18:$U$29,MATCH(I$7,GRID!$A$18:$A$29,0),MATCH(1,($U$2=GRID!$B$1:$U$1)*(КАЛЕНДАРЬ!O5=GRID!$B$3:$U$3),0)),
INDEX(GRID!$B$18:$U$29,MATCH(I$7,GRID!$A$18:$A$29,0),MATCH(1,($U$2=GRID!$B$1:$U$1)*(КАЛЕНДАРЬ!O5=GRID!$B$3:$U$3),0))*(1-GRID!$H$34))</f>
        <v>81600</v>
      </c>
      <c r="K114" s="8" cm="1">
        <f t="array" ref="K114">IF($I$2="Открытый тариф",INDEX(GRID!$B$4:$U$15,MATCH(K$7,GRID!$A$4:$A$15,0),MATCH(1,($U$2=GRID!$B$1:$U$1)*(КАЛЕНДАРЬ!O5=GRID!$B$3:$U$3),0)),
INDEX(GRID!$B$4:$U$15,MATCH(K$7,GRID!$A$4:$A$15,0),MATCH(1,($U$2=GRID!$B$1:$U$1)*(КАЛЕНДАРЬ!O5=GRID!$B$3:$U$3),0))*(1-GRID!$H$34))</f>
        <v>84100</v>
      </c>
      <c r="L114" s="8" cm="1">
        <f t="array" ref="L114">IF($I$2="Открытый тариф",INDEX(GRID!$B$18:$U$29,MATCH(K$7,GRID!$A$18:$A$29,0),MATCH(1,($U$2=GRID!$B$1:$U$1)*(КАЛЕНДАРЬ!O5=GRID!$B$3:$U$3),0)),
INDEX(GRID!$B$18:$U$29,MATCH(K$7,GRID!$A$18:$A$29,0),MATCH(1,($U$2=GRID!$B$1:$U$1)*(КАЛЕНДАРЬ!O5=GRID!$B$3:$U$3),0))*(1-GRID!$H$34))</f>
        <v>89100</v>
      </c>
      <c r="M114" s="8" cm="1">
        <f t="array" ref="M114">IF($I$2="Открытый тариф",INDEX(GRID!$B$4:$U$15,MATCH(M$7,GRID!$A$4:$A$15,0),MATCH(1,($U$2=GRID!$B$1:$U$1)*(КАЛЕНДАРЬ!O5=GRID!$B$3:$U$3),0)),
INDEX(GRID!$B$4:$U$15,MATCH(M$7,GRID!$A$4:$A$15,0),MATCH(1,($U$2=GRID!$B$1:$U$1)*(КАЛЕНДАРЬ!O5=GRID!$B$3:$U$3),0))*(1-GRID!$H$34))</f>
        <v>110400</v>
      </c>
      <c r="N114" s="8" cm="1">
        <f t="array" ref="N114">IF($I$2="Открытый тариф",INDEX(GRID!$B$18:$U$29,MATCH(M$7,GRID!$A$18:$A$29,0),MATCH(1,($U$2=GRID!$B$1:$U$1)*(КАЛЕНДАРЬ!O5=GRID!$B$3:$U$3),0)),
INDEX(GRID!$B$18:$U$29,MATCH(M$7,GRID!$A$18:$A$29,0),MATCH(1,($U$2=GRID!$B$1:$U$1)*(КАЛЕНДАРЬ!O5=GRID!$B$3:$U$3),0))*(1-GRID!$H$34))</f>
        <v>115400</v>
      </c>
      <c r="O114" s="8" cm="1">
        <f t="array" ref="O114">IF($I$2="Открытый тариф",INDEX(GRID!$B$4:$U$15,MATCH(O$7,GRID!$A$4:$A$15,0),MATCH(1,($U$2=GRID!$B$1:$U$1)*(КАЛЕНДАРЬ!O5=GRID!$B$3:$U$3),0)),
INDEX(GRID!$B$4:$U$15,MATCH(O$7,GRID!$A$4:$A$15,0),MATCH(1,($U$2=GRID!$B$1:$U$1)*(КАЛЕНДАРЬ!O5=GRID!$B$3:$U$3),0))*(1-GRID!$H$34))</f>
        <v>151000</v>
      </c>
      <c r="P114" s="8" cm="1">
        <f t="array" ref="P114">IF($I$2="Открытый тариф",INDEX(GRID!$B$4:$U$15,MATCH(P$7,GRID!$A$4:$A$15,0),MATCH(1,($U$2=GRID!$B$1:$U$1)*(КАЛЕНДАРЬ!O5=GRID!$B$3:$U$3),0)),
INDEX(GRID!$B$4:$U$15,MATCH(P$7,GRID!$A$4:$A$15,0),MATCH(1,($U$2=GRID!$B$1:$U$1)*(КАЛЕНДАРЬ!O5=GRID!$B$3:$U$3),0))*(1-GRID!$H$34))</f>
        <v>199300</v>
      </c>
      <c r="Q114" s="8" cm="1">
        <f t="array" ref="Q114">IF($I$2="Открытый тариф",INDEX(GRID!$B$4:$U$15,MATCH(Q$7,GRID!$A$4:$A$15,0),MATCH(1,($U$2=GRID!$B$1:$U$1)*(КАЛЕНДАРЬ!O5=GRID!$B$3:$U$3),0)),
INDEX(GRID!$B$4:$U$15,MATCH(Q$7,GRID!$A$4:$A$15,0),MATCH(1,($U$2=GRID!$B$1:$U$1)*(КАЛЕНДАРЬ!O5=GRID!$B$3:$U$3),0))*(1-GRID!$H$34))</f>
        <v>230600</v>
      </c>
      <c r="R114" s="8" cm="1">
        <f t="array" ref="R114">IF($I$2="Открытый тариф",INDEX(GRID!$B$18:$U$29,MATCH(R$7,GRID!$A$18:$A$29,0),MATCH(1,($U$2=GRID!$B$1:$U$1)*(КАЛЕНДАРЬ!O5=GRID!$B$3:$U$3),0)),
INDEX(GRID!$B$18:$U$29,MATCH(R$7,GRID!$A$18:$A$29,0),MATCH(1,($U$2=GRID!$B$1:$U$1)*(КАЛЕНДАРЬ!O5=GRID!$B$3:$U$3),0))*(1-GRID!$H$34))</f>
        <v>263600</v>
      </c>
      <c r="S114" s="8">
        <f t="array" ref="S114">IF($I$2="Открытый тариф",INDEX(GRID!$B$4:$U$15,MATCH(S$7,GRID!$A$4:$A$15,0),MATCH(1,($U$2=GRID!$B$1:$U$1)*(КАЛЕНДАРЬ!O5=GRID!$B$3:$U$3),0)),
INDEX(GRID!$B$4:$U$15,MATCH(S$7,GRID!$A$4:$A$15,0),MATCH(1,($U$2=GRID!$B$1:$U$1)*(КАЛЕНДАРЬ!O5=GRID!$B$3:$U$3),0))*(1-GRID!$L$41))</f>
        <v>698800</v>
      </c>
      <c r="T114" s="8">
        <f t="array" ref="T114">IF($I$2="Открытый тариф",INDEX(GRID!$B$4:$U$15,MATCH(T$7,GRID!$A$4:$A$15,0),MATCH(1,($U$2=GRID!$B$1:$U$1)*(КАЛЕНДАРЬ!O5=GRID!$B$3:$U$3),0)),
INDEX(GRID!$B$4:$U$15,MATCH(T$7,GRID!$A$4:$A$15,0),MATCH(1,($U$2=GRID!$B$1:$U$1)*(КАЛЕНДАРЬ!O5=GRID!$B$3:$U$3),0))*(1-GRID!$L$41))</f>
        <v>861600</v>
      </c>
    </row>
    <row r="115" spans="1:20" hidden="1">
      <c r="A115" s="148" t="s">
        <v>17</v>
      </c>
      <c r="B115" s="149">
        <v>3</v>
      </c>
      <c r="C115" s="8" cm="1">
        <f t="array" ref="C115">IF($I$2="Открытый тариф",INDEX(GRID!$B$4:$U$15,MATCH(C$7,GRID!$A$4:$A$15,0),MATCH(1,($U$2=GRID!$B$1:$U$1)*(КАЛЕНДАРЬ!O6=GRID!$B$3:$U$3),0)),
INDEX(GRID!$B$4:$U$15,MATCH(C$7,GRID!$A$4:$A$15,0),MATCH(1,($U$2=GRID!$B$1:$U$1)*(КАЛЕНДАРЬ!O6=GRID!$B$3:$U$3),0))*(1-GRID!$H$34))</f>
        <v>52600</v>
      </c>
      <c r="D115" s="8" cm="1">
        <f t="array" ref="D115">IF($I$2="Открытый тариф",INDEX(GRID!$B$18:$U$29,MATCH(C$7,GRID!$A$18:$A$29,0),MATCH(1,($U$2=GRID!$B$1:$U$1)*(КАЛЕНДАРЬ!O6=GRID!$B$3:$U$3),0)),
INDEX(GRID!$B$18:$U$29,MATCH(C$7,GRID!$A$18:$A$29,0),MATCH(1,($U$2=GRID!$B$1:$U$1)*(КАЛЕНДАРЬ!O6=GRID!$B$3:$U$3),0))*(1-GRID!$H$34))</f>
        <v>57600</v>
      </c>
      <c r="E115" s="8" cm="1">
        <f t="array" ref="E115">IF($I$2="Открытый тариф",INDEX(GRID!$B$4:$U$15,MATCH(E$7,GRID!$A$4:$A$15,0),MATCH(1,($U$2=GRID!$B$1:$U$1)*(КАЛЕНДАРЬ!O6=GRID!$B$3:$U$3),0)),
INDEX(GRID!$B$4:$U$15,MATCH(E$7,GRID!$A$4:$A$15,0),MATCH(1,($U$2=GRID!$B$1:$U$1)*(КАЛЕНДАРЬ!O6=GRID!$B$3:$U$3),0))*(1-GRID!$H$34))</f>
        <v>62100</v>
      </c>
      <c r="F115" s="8" cm="1">
        <f t="array" ref="F115">IF($I$2="Открытый тариф",INDEX(GRID!$B$18:$U$29,MATCH(E$7,GRID!$A$18:$A$29,0),MATCH(1,($U$2=GRID!$B$1:$U$1)*(КАЛЕНДАРЬ!O6=GRID!$B$3:$U$3),0)),
INDEX(GRID!$B$18:$U$29,MATCH(E$7,GRID!$A$18:$A$29,0),MATCH(1,($U$2=GRID!$B$1:$U$1)*(КАЛЕНДАРЬ!O6=GRID!$B$3:$U$3),0))*(1-GRID!$H$34))</f>
        <v>67100</v>
      </c>
      <c r="G115" s="8" cm="1">
        <f t="array" ref="G115">IF($I$2="Открытый тариф",INDEX(GRID!$B$4:$U$15,MATCH(G$7,GRID!$A$4:$A$15,0),MATCH(1,($U$2=GRID!$B$1:$U$1)*(КАЛЕНДАРЬ!O6=GRID!$B$3:$U$3),0)),
INDEX(GRID!$B$4:$U$15,MATCH(G$7,GRID!$A$4:$A$15,0),MATCH(1,($U$2=GRID!$B$1:$U$1)*(КАЛЕНДАРЬ!O6=GRID!$B$3:$U$3),0))*(1-GRID!$H$34))</f>
        <v>69200</v>
      </c>
      <c r="H115" s="8" cm="1">
        <f t="array" ref="H115">IF($I$2="Открытый тариф",INDEX(GRID!$B$18:$U$29,MATCH(G$7,GRID!$A$18:$A$29,0),MATCH(1,($U$2=GRID!$B$1:$U$1)*(КАЛЕНДАРЬ!O6=GRID!$B$3:$U$3),0)),
INDEX(GRID!$B$18:$U$29,MATCH(G$7,GRID!$A$18:$A$29,0),MATCH(1,($U$2=GRID!$B$1:$U$1)*(КАЛЕНДАРЬ!O6=GRID!$B$3:$U$3),0))*(1-GRID!$H$34))</f>
        <v>74200</v>
      </c>
      <c r="I115" s="8" cm="1">
        <f t="array" ref="I115">IF($I$2="Открытый тариф",INDEX(GRID!$B$4:$U$15,MATCH(I$7,GRID!$A$4:$A$15,0),MATCH(1,($U$2=GRID!$B$1:$U$1)*(КАЛЕНДАРЬ!O6=GRID!$B$3:$U$3),0)),
INDEX(GRID!$B$4:$U$15,MATCH(I$7,GRID!$A$4:$A$15,0),MATCH(1,($U$2=GRID!$B$1:$U$1)*(КАЛЕНДАРЬ!O6=GRID!$B$3:$U$3),0))*(1-GRID!$H$34))</f>
        <v>76600</v>
      </c>
      <c r="J115" s="8" cm="1">
        <f t="array" ref="J115">IF($I$2="Открытый тариф",INDEX(GRID!$B$18:$U$29,MATCH(I$7,GRID!$A$18:$A$29,0),MATCH(1,($U$2=GRID!$B$1:$U$1)*(КАЛЕНДАРЬ!O6=GRID!$B$3:$U$3),0)),
INDEX(GRID!$B$18:$U$29,MATCH(I$7,GRID!$A$18:$A$29,0),MATCH(1,($U$2=GRID!$B$1:$U$1)*(КАЛЕНДАРЬ!O6=GRID!$B$3:$U$3),0))*(1-GRID!$H$34))</f>
        <v>81600</v>
      </c>
      <c r="K115" s="8" cm="1">
        <f t="array" ref="K115">IF($I$2="Открытый тариф",INDEX(GRID!$B$4:$U$15,MATCH(K$7,GRID!$A$4:$A$15,0),MATCH(1,($U$2=GRID!$B$1:$U$1)*(КАЛЕНДАРЬ!O6=GRID!$B$3:$U$3),0)),
INDEX(GRID!$B$4:$U$15,MATCH(K$7,GRID!$A$4:$A$15,0),MATCH(1,($U$2=GRID!$B$1:$U$1)*(КАЛЕНДАРЬ!O6=GRID!$B$3:$U$3),0))*(1-GRID!$H$34))</f>
        <v>84100</v>
      </c>
      <c r="L115" s="8" cm="1">
        <f t="array" ref="L115">IF($I$2="Открытый тариф",INDEX(GRID!$B$18:$U$29,MATCH(K$7,GRID!$A$18:$A$29,0),MATCH(1,($U$2=GRID!$B$1:$U$1)*(КАЛЕНДАРЬ!O6=GRID!$B$3:$U$3),0)),
INDEX(GRID!$B$18:$U$29,MATCH(K$7,GRID!$A$18:$A$29,0),MATCH(1,($U$2=GRID!$B$1:$U$1)*(КАЛЕНДАРЬ!O6=GRID!$B$3:$U$3),0))*(1-GRID!$H$34))</f>
        <v>89100</v>
      </c>
      <c r="M115" s="8" cm="1">
        <f t="array" ref="M115">IF($I$2="Открытый тариф",INDEX(GRID!$B$4:$U$15,MATCH(M$7,GRID!$A$4:$A$15,0),MATCH(1,($U$2=GRID!$B$1:$U$1)*(КАЛЕНДАРЬ!O6=GRID!$B$3:$U$3),0)),
INDEX(GRID!$B$4:$U$15,MATCH(M$7,GRID!$A$4:$A$15,0),MATCH(1,($U$2=GRID!$B$1:$U$1)*(КАЛЕНДАРЬ!O6=GRID!$B$3:$U$3),0))*(1-GRID!$H$34))</f>
        <v>110400</v>
      </c>
      <c r="N115" s="8" cm="1">
        <f t="array" ref="N115">IF($I$2="Открытый тариф",INDEX(GRID!$B$18:$U$29,MATCH(M$7,GRID!$A$18:$A$29,0),MATCH(1,($U$2=GRID!$B$1:$U$1)*(КАЛЕНДАРЬ!O6=GRID!$B$3:$U$3),0)),
INDEX(GRID!$B$18:$U$29,MATCH(M$7,GRID!$A$18:$A$29,0),MATCH(1,($U$2=GRID!$B$1:$U$1)*(КАЛЕНДАРЬ!O6=GRID!$B$3:$U$3),0))*(1-GRID!$H$34))</f>
        <v>115400</v>
      </c>
      <c r="O115" s="8" cm="1">
        <f t="array" ref="O115">IF($I$2="Открытый тариф",INDEX(GRID!$B$4:$U$15,MATCH(O$7,GRID!$A$4:$A$15,0),MATCH(1,($U$2=GRID!$B$1:$U$1)*(КАЛЕНДАРЬ!O6=GRID!$B$3:$U$3),0)),
INDEX(GRID!$B$4:$U$15,MATCH(O$7,GRID!$A$4:$A$15,0),MATCH(1,($U$2=GRID!$B$1:$U$1)*(КАЛЕНДАРЬ!O6=GRID!$B$3:$U$3),0))*(1-GRID!$H$34))</f>
        <v>151000</v>
      </c>
      <c r="P115" s="8" cm="1">
        <f t="array" ref="P115">IF($I$2="Открытый тариф",INDEX(GRID!$B$4:$U$15,MATCH(P$7,GRID!$A$4:$A$15,0),MATCH(1,($U$2=GRID!$B$1:$U$1)*(КАЛЕНДАРЬ!O6=GRID!$B$3:$U$3),0)),
INDEX(GRID!$B$4:$U$15,MATCH(P$7,GRID!$A$4:$A$15,0),MATCH(1,($U$2=GRID!$B$1:$U$1)*(КАЛЕНДАРЬ!O6=GRID!$B$3:$U$3),0))*(1-GRID!$H$34))</f>
        <v>199300</v>
      </c>
      <c r="Q115" s="8" cm="1">
        <f t="array" ref="Q115">IF($I$2="Открытый тариф",INDEX(GRID!$B$4:$U$15,MATCH(Q$7,GRID!$A$4:$A$15,0),MATCH(1,($U$2=GRID!$B$1:$U$1)*(КАЛЕНДАРЬ!O6=GRID!$B$3:$U$3),0)),
INDEX(GRID!$B$4:$U$15,MATCH(Q$7,GRID!$A$4:$A$15,0),MATCH(1,($U$2=GRID!$B$1:$U$1)*(КАЛЕНДАРЬ!O6=GRID!$B$3:$U$3),0))*(1-GRID!$H$34))</f>
        <v>230600</v>
      </c>
      <c r="R115" s="8" cm="1">
        <f t="array" ref="R115">IF($I$2="Открытый тариф",INDEX(GRID!$B$18:$U$29,MATCH(R$7,GRID!$A$18:$A$29,0),MATCH(1,($U$2=GRID!$B$1:$U$1)*(КАЛЕНДАРЬ!O6=GRID!$B$3:$U$3),0)),
INDEX(GRID!$B$18:$U$29,MATCH(R$7,GRID!$A$18:$A$29,0),MATCH(1,($U$2=GRID!$B$1:$U$1)*(КАЛЕНДАРЬ!O6=GRID!$B$3:$U$3),0))*(1-GRID!$H$34))</f>
        <v>263600</v>
      </c>
      <c r="S115" s="8">
        <f t="array" ref="S115">IF($I$2="Открытый тариф",INDEX(GRID!$B$4:$U$15,MATCH(S$7,GRID!$A$4:$A$15,0),MATCH(1,($U$2=GRID!$B$1:$U$1)*(КАЛЕНДАРЬ!O6=GRID!$B$3:$U$3),0)),
INDEX(GRID!$B$4:$U$15,MATCH(S$7,GRID!$A$4:$A$15,0),MATCH(1,($U$2=GRID!$B$1:$U$1)*(КАЛЕНДАРЬ!O6=GRID!$B$3:$U$3),0))*(1-GRID!$L$41))</f>
        <v>698800</v>
      </c>
      <c r="T115" s="8">
        <f t="array" ref="T115">IF($I$2="Открытый тариф",INDEX(GRID!$B$4:$U$15,MATCH(T$7,GRID!$A$4:$A$15,0),MATCH(1,($U$2=GRID!$B$1:$U$1)*(КАЛЕНДАРЬ!O6=GRID!$B$3:$U$3),0)),
INDEX(GRID!$B$4:$U$15,MATCH(T$7,GRID!$A$4:$A$15,0),MATCH(1,($U$2=GRID!$B$1:$U$1)*(КАЛЕНДАРЬ!O6=GRID!$B$3:$U$3),0))*(1-GRID!$L$41))</f>
        <v>861600</v>
      </c>
    </row>
    <row r="116" spans="1:20" hidden="1">
      <c r="A116" s="148" t="s">
        <v>11</v>
      </c>
      <c r="B116" s="149">
        <v>4</v>
      </c>
      <c r="C116" s="8" cm="1">
        <f t="array" ref="C116">IF($I$2="Открытый тариф",INDEX(GRID!$B$4:$U$15,MATCH(C$7,GRID!$A$4:$A$15,0),MATCH(1,($U$2=GRID!$B$1:$U$1)*(КАЛЕНДАРЬ!O7=GRID!$B$3:$U$3),0)),
INDEX(GRID!$B$4:$U$15,MATCH(C$7,GRID!$A$4:$A$15,0),MATCH(1,($U$2=GRID!$B$1:$U$1)*(КАЛЕНДАРЬ!O7=GRID!$B$3:$U$3),0))*(1-GRID!$H$34))</f>
        <v>52600</v>
      </c>
      <c r="D116" s="8" cm="1">
        <f t="array" ref="D116">IF($I$2="Открытый тариф",INDEX(GRID!$B$18:$U$29,MATCH(C$7,GRID!$A$18:$A$29,0),MATCH(1,($U$2=GRID!$B$1:$U$1)*(КАЛЕНДАРЬ!O7=GRID!$B$3:$U$3),0)),
INDEX(GRID!$B$18:$U$29,MATCH(C$7,GRID!$A$18:$A$29,0),MATCH(1,($U$2=GRID!$B$1:$U$1)*(КАЛЕНДАРЬ!O7=GRID!$B$3:$U$3),0))*(1-GRID!$H$34))</f>
        <v>57600</v>
      </c>
      <c r="E116" s="8" cm="1">
        <f t="array" ref="E116">IF($I$2="Открытый тариф",INDEX(GRID!$B$4:$U$15,MATCH(E$7,GRID!$A$4:$A$15,0),MATCH(1,($U$2=GRID!$B$1:$U$1)*(КАЛЕНДАРЬ!O7=GRID!$B$3:$U$3),0)),
INDEX(GRID!$B$4:$U$15,MATCH(E$7,GRID!$A$4:$A$15,0),MATCH(1,($U$2=GRID!$B$1:$U$1)*(КАЛЕНДАРЬ!O7=GRID!$B$3:$U$3),0))*(1-GRID!$H$34))</f>
        <v>62100</v>
      </c>
      <c r="F116" s="8" cm="1">
        <f t="array" ref="F116">IF($I$2="Открытый тариф",INDEX(GRID!$B$18:$U$29,MATCH(E$7,GRID!$A$18:$A$29,0),MATCH(1,($U$2=GRID!$B$1:$U$1)*(КАЛЕНДАРЬ!O7=GRID!$B$3:$U$3),0)),
INDEX(GRID!$B$18:$U$29,MATCH(E$7,GRID!$A$18:$A$29,0),MATCH(1,($U$2=GRID!$B$1:$U$1)*(КАЛЕНДАРЬ!O7=GRID!$B$3:$U$3),0))*(1-GRID!$H$34))</f>
        <v>67100</v>
      </c>
      <c r="G116" s="8" cm="1">
        <f t="array" ref="G116">IF($I$2="Открытый тариф",INDEX(GRID!$B$4:$U$15,MATCH(G$7,GRID!$A$4:$A$15,0),MATCH(1,($U$2=GRID!$B$1:$U$1)*(КАЛЕНДАРЬ!O7=GRID!$B$3:$U$3),0)),
INDEX(GRID!$B$4:$U$15,MATCH(G$7,GRID!$A$4:$A$15,0),MATCH(1,($U$2=GRID!$B$1:$U$1)*(КАЛЕНДАРЬ!O7=GRID!$B$3:$U$3),0))*(1-GRID!$H$34))</f>
        <v>69200</v>
      </c>
      <c r="H116" s="8" cm="1">
        <f t="array" ref="H116">IF($I$2="Открытый тариф",INDEX(GRID!$B$18:$U$29,MATCH(G$7,GRID!$A$18:$A$29,0),MATCH(1,($U$2=GRID!$B$1:$U$1)*(КАЛЕНДАРЬ!O7=GRID!$B$3:$U$3),0)),
INDEX(GRID!$B$18:$U$29,MATCH(G$7,GRID!$A$18:$A$29,0),MATCH(1,($U$2=GRID!$B$1:$U$1)*(КАЛЕНДАРЬ!O7=GRID!$B$3:$U$3),0))*(1-GRID!$H$34))</f>
        <v>74200</v>
      </c>
      <c r="I116" s="8" cm="1">
        <f t="array" ref="I116">IF($I$2="Открытый тариф",INDEX(GRID!$B$4:$U$15,MATCH(I$7,GRID!$A$4:$A$15,0),MATCH(1,($U$2=GRID!$B$1:$U$1)*(КАЛЕНДАРЬ!O7=GRID!$B$3:$U$3),0)),
INDEX(GRID!$B$4:$U$15,MATCH(I$7,GRID!$A$4:$A$15,0),MATCH(1,($U$2=GRID!$B$1:$U$1)*(КАЛЕНДАРЬ!O7=GRID!$B$3:$U$3),0))*(1-GRID!$H$34))</f>
        <v>76600</v>
      </c>
      <c r="J116" s="8" cm="1">
        <f t="array" ref="J116">IF($I$2="Открытый тариф",INDEX(GRID!$B$18:$U$29,MATCH(I$7,GRID!$A$18:$A$29,0),MATCH(1,($U$2=GRID!$B$1:$U$1)*(КАЛЕНДАРЬ!O7=GRID!$B$3:$U$3),0)),
INDEX(GRID!$B$18:$U$29,MATCH(I$7,GRID!$A$18:$A$29,0),MATCH(1,($U$2=GRID!$B$1:$U$1)*(КАЛЕНДАРЬ!O7=GRID!$B$3:$U$3),0))*(1-GRID!$H$34))</f>
        <v>81600</v>
      </c>
      <c r="K116" s="8" cm="1">
        <f t="array" ref="K116">IF($I$2="Открытый тариф",INDEX(GRID!$B$4:$U$15,MATCH(K$7,GRID!$A$4:$A$15,0),MATCH(1,($U$2=GRID!$B$1:$U$1)*(КАЛЕНДАРЬ!O7=GRID!$B$3:$U$3),0)),
INDEX(GRID!$B$4:$U$15,MATCH(K$7,GRID!$A$4:$A$15,0),MATCH(1,($U$2=GRID!$B$1:$U$1)*(КАЛЕНДАРЬ!O7=GRID!$B$3:$U$3),0))*(1-GRID!$H$34))</f>
        <v>84100</v>
      </c>
      <c r="L116" s="8" cm="1">
        <f t="array" ref="L116">IF($I$2="Открытый тариф",INDEX(GRID!$B$18:$U$29,MATCH(K$7,GRID!$A$18:$A$29,0),MATCH(1,($U$2=GRID!$B$1:$U$1)*(КАЛЕНДАРЬ!O7=GRID!$B$3:$U$3),0)),
INDEX(GRID!$B$18:$U$29,MATCH(K$7,GRID!$A$18:$A$29,0),MATCH(1,($U$2=GRID!$B$1:$U$1)*(КАЛЕНДАРЬ!O7=GRID!$B$3:$U$3),0))*(1-GRID!$H$34))</f>
        <v>89100</v>
      </c>
      <c r="M116" s="8" cm="1">
        <f t="array" ref="M116">IF($I$2="Открытый тариф",INDEX(GRID!$B$4:$U$15,MATCH(M$7,GRID!$A$4:$A$15,0),MATCH(1,($U$2=GRID!$B$1:$U$1)*(КАЛЕНДАРЬ!O7=GRID!$B$3:$U$3),0)),
INDEX(GRID!$B$4:$U$15,MATCH(M$7,GRID!$A$4:$A$15,0),MATCH(1,($U$2=GRID!$B$1:$U$1)*(КАЛЕНДАРЬ!O7=GRID!$B$3:$U$3),0))*(1-GRID!$H$34))</f>
        <v>110400</v>
      </c>
      <c r="N116" s="8" cm="1">
        <f t="array" ref="N116">IF($I$2="Открытый тариф",INDEX(GRID!$B$18:$U$29,MATCH(M$7,GRID!$A$18:$A$29,0),MATCH(1,($U$2=GRID!$B$1:$U$1)*(КАЛЕНДАРЬ!O7=GRID!$B$3:$U$3),0)),
INDEX(GRID!$B$18:$U$29,MATCH(M$7,GRID!$A$18:$A$29,0),MATCH(1,($U$2=GRID!$B$1:$U$1)*(КАЛЕНДАРЬ!O7=GRID!$B$3:$U$3),0))*(1-GRID!$H$34))</f>
        <v>115400</v>
      </c>
      <c r="O116" s="8" cm="1">
        <f t="array" ref="O116">IF($I$2="Открытый тариф",INDEX(GRID!$B$4:$U$15,MATCH(O$7,GRID!$A$4:$A$15,0),MATCH(1,($U$2=GRID!$B$1:$U$1)*(КАЛЕНДАРЬ!O7=GRID!$B$3:$U$3),0)),
INDEX(GRID!$B$4:$U$15,MATCH(O$7,GRID!$A$4:$A$15,0),MATCH(1,($U$2=GRID!$B$1:$U$1)*(КАЛЕНДАРЬ!O7=GRID!$B$3:$U$3),0))*(1-GRID!$H$34))</f>
        <v>151000</v>
      </c>
      <c r="P116" s="8" cm="1">
        <f t="array" ref="P116">IF($I$2="Открытый тариф",INDEX(GRID!$B$4:$U$15,MATCH(P$7,GRID!$A$4:$A$15,0),MATCH(1,($U$2=GRID!$B$1:$U$1)*(КАЛЕНДАРЬ!O7=GRID!$B$3:$U$3),0)),
INDEX(GRID!$B$4:$U$15,MATCH(P$7,GRID!$A$4:$A$15,0),MATCH(1,($U$2=GRID!$B$1:$U$1)*(КАЛЕНДАРЬ!O7=GRID!$B$3:$U$3),0))*(1-GRID!$H$34))</f>
        <v>199300</v>
      </c>
      <c r="Q116" s="8" cm="1">
        <f t="array" ref="Q116">IF($I$2="Открытый тариф",INDEX(GRID!$B$4:$U$15,MATCH(Q$7,GRID!$A$4:$A$15,0),MATCH(1,($U$2=GRID!$B$1:$U$1)*(КАЛЕНДАРЬ!O7=GRID!$B$3:$U$3),0)),
INDEX(GRID!$B$4:$U$15,MATCH(Q$7,GRID!$A$4:$A$15,0),MATCH(1,($U$2=GRID!$B$1:$U$1)*(КАЛЕНДАРЬ!O7=GRID!$B$3:$U$3),0))*(1-GRID!$H$34))</f>
        <v>230600</v>
      </c>
      <c r="R116" s="8" cm="1">
        <f t="array" ref="R116">IF($I$2="Открытый тариф",INDEX(GRID!$B$18:$U$29,MATCH(R$7,GRID!$A$18:$A$29,0),MATCH(1,($U$2=GRID!$B$1:$U$1)*(КАЛЕНДАРЬ!O7=GRID!$B$3:$U$3),0)),
INDEX(GRID!$B$18:$U$29,MATCH(R$7,GRID!$A$18:$A$29,0),MATCH(1,($U$2=GRID!$B$1:$U$1)*(КАЛЕНДАРЬ!O7=GRID!$B$3:$U$3),0))*(1-GRID!$H$34))</f>
        <v>263600</v>
      </c>
      <c r="S116" s="8">
        <f t="array" ref="S116">IF($I$2="Открытый тариф",INDEX(GRID!$B$4:$U$15,MATCH(S$7,GRID!$A$4:$A$15,0),MATCH(1,($U$2=GRID!$B$1:$U$1)*(КАЛЕНДАРЬ!O7=GRID!$B$3:$U$3),0)),
INDEX(GRID!$B$4:$U$15,MATCH(S$7,GRID!$A$4:$A$15,0),MATCH(1,($U$2=GRID!$B$1:$U$1)*(КАЛЕНДАРЬ!O7=GRID!$B$3:$U$3),0))*(1-GRID!$L$41))</f>
        <v>698800</v>
      </c>
      <c r="T116" s="8">
        <f t="array" ref="T116">IF($I$2="Открытый тариф",INDEX(GRID!$B$4:$U$15,MATCH(T$7,GRID!$A$4:$A$15,0),MATCH(1,($U$2=GRID!$B$1:$U$1)*(КАЛЕНДАРЬ!O7=GRID!$B$3:$U$3),0)),
INDEX(GRID!$B$4:$U$15,MATCH(T$7,GRID!$A$4:$A$15,0),MATCH(1,($U$2=GRID!$B$1:$U$1)*(КАЛЕНДАРЬ!O7=GRID!$B$3:$U$3),0))*(1-GRID!$L$41))</f>
        <v>861600</v>
      </c>
    </row>
    <row r="117" spans="1:20" hidden="1">
      <c r="A117" s="148" t="s">
        <v>12</v>
      </c>
      <c r="B117" s="149">
        <v>5</v>
      </c>
      <c r="C117" s="8" cm="1">
        <f t="array" ref="C117">IF($I$2="Открытый тариф",INDEX(GRID!$B$4:$U$15,MATCH(C$7,GRID!$A$4:$A$15,0),MATCH(1,($U$2=GRID!$B$1:$U$1)*(КАЛЕНДАРЬ!O8=GRID!$B$3:$U$3),0)),
INDEX(GRID!$B$4:$U$15,MATCH(C$7,GRID!$A$4:$A$15,0),MATCH(1,($U$2=GRID!$B$1:$U$1)*(КАЛЕНДАРЬ!O8=GRID!$B$3:$U$3),0))*(1-GRID!$H$34))</f>
        <v>52600</v>
      </c>
      <c r="D117" s="8" cm="1">
        <f t="array" ref="D117">IF($I$2="Открытый тариф",INDEX(GRID!$B$18:$U$29,MATCH(C$7,GRID!$A$18:$A$29,0),MATCH(1,($U$2=GRID!$B$1:$U$1)*(КАЛЕНДАРЬ!O8=GRID!$B$3:$U$3),0)),
INDEX(GRID!$B$18:$U$29,MATCH(C$7,GRID!$A$18:$A$29,0),MATCH(1,($U$2=GRID!$B$1:$U$1)*(КАЛЕНДАРЬ!O8=GRID!$B$3:$U$3),0))*(1-GRID!$H$34))</f>
        <v>57600</v>
      </c>
      <c r="E117" s="8" cm="1">
        <f t="array" ref="E117">IF($I$2="Открытый тариф",INDEX(GRID!$B$4:$U$15,MATCH(E$7,GRID!$A$4:$A$15,0),MATCH(1,($U$2=GRID!$B$1:$U$1)*(КАЛЕНДАРЬ!O8=GRID!$B$3:$U$3),0)),
INDEX(GRID!$B$4:$U$15,MATCH(E$7,GRID!$A$4:$A$15,0),MATCH(1,($U$2=GRID!$B$1:$U$1)*(КАЛЕНДАРЬ!O8=GRID!$B$3:$U$3),0))*(1-GRID!$H$34))</f>
        <v>62100</v>
      </c>
      <c r="F117" s="8" cm="1">
        <f t="array" ref="F117">IF($I$2="Открытый тариф",INDEX(GRID!$B$18:$U$29,MATCH(E$7,GRID!$A$18:$A$29,0),MATCH(1,($U$2=GRID!$B$1:$U$1)*(КАЛЕНДАРЬ!O8=GRID!$B$3:$U$3),0)),
INDEX(GRID!$B$18:$U$29,MATCH(E$7,GRID!$A$18:$A$29,0),MATCH(1,($U$2=GRID!$B$1:$U$1)*(КАЛЕНДАРЬ!O8=GRID!$B$3:$U$3),0))*(1-GRID!$H$34))</f>
        <v>67100</v>
      </c>
      <c r="G117" s="8" cm="1">
        <f t="array" ref="G117">IF($I$2="Открытый тариф",INDEX(GRID!$B$4:$U$15,MATCH(G$7,GRID!$A$4:$A$15,0),MATCH(1,($U$2=GRID!$B$1:$U$1)*(КАЛЕНДАРЬ!O8=GRID!$B$3:$U$3),0)),
INDEX(GRID!$B$4:$U$15,MATCH(G$7,GRID!$A$4:$A$15,0),MATCH(1,($U$2=GRID!$B$1:$U$1)*(КАЛЕНДАРЬ!O8=GRID!$B$3:$U$3),0))*(1-GRID!$H$34))</f>
        <v>69200</v>
      </c>
      <c r="H117" s="8" cm="1">
        <f t="array" ref="H117">IF($I$2="Открытый тариф",INDEX(GRID!$B$18:$U$29,MATCH(G$7,GRID!$A$18:$A$29,0),MATCH(1,($U$2=GRID!$B$1:$U$1)*(КАЛЕНДАРЬ!O8=GRID!$B$3:$U$3),0)),
INDEX(GRID!$B$18:$U$29,MATCH(G$7,GRID!$A$18:$A$29,0),MATCH(1,($U$2=GRID!$B$1:$U$1)*(КАЛЕНДАРЬ!O8=GRID!$B$3:$U$3),0))*(1-GRID!$H$34))</f>
        <v>74200</v>
      </c>
      <c r="I117" s="8" cm="1">
        <f t="array" ref="I117">IF($I$2="Открытый тариф",INDEX(GRID!$B$4:$U$15,MATCH(I$7,GRID!$A$4:$A$15,0),MATCH(1,($U$2=GRID!$B$1:$U$1)*(КАЛЕНДАРЬ!O8=GRID!$B$3:$U$3),0)),
INDEX(GRID!$B$4:$U$15,MATCH(I$7,GRID!$A$4:$A$15,0),MATCH(1,($U$2=GRID!$B$1:$U$1)*(КАЛЕНДАРЬ!O8=GRID!$B$3:$U$3),0))*(1-GRID!$H$34))</f>
        <v>76600</v>
      </c>
      <c r="J117" s="8" cm="1">
        <f t="array" ref="J117">IF($I$2="Открытый тариф",INDEX(GRID!$B$18:$U$29,MATCH(I$7,GRID!$A$18:$A$29,0),MATCH(1,($U$2=GRID!$B$1:$U$1)*(КАЛЕНДАРЬ!O8=GRID!$B$3:$U$3),0)),
INDEX(GRID!$B$18:$U$29,MATCH(I$7,GRID!$A$18:$A$29,0),MATCH(1,($U$2=GRID!$B$1:$U$1)*(КАЛЕНДАРЬ!O8=GRID!$B$3:$U$3),0))*(1-GRID!$H$34))</f>
        <v>81600</v>
      </c>
      <c r="K117" s="8" cm="1">
        <f t="array" ref="K117">IF($I$2="Открытый тариф",INDEX(GRID!$B$4:$U$15,MATCH(K$7,GRID!$A$4:$A$15,0),MATCH(1,($U$2=GRID!$B$1:$U$1)*(КАЛЕНДАРЬ!O8=GRID!$B$3:$U$3),0)),
INDEX(GRID!$B$4:$U$15,MATCH(K$7,GRID!$A$4:$A$15,0),MATCH(1,($U$2=GRID!$B$1:$U$1)*(КАЛЕНДАРЬ!O8=GRID!$B$3:$U$3),0))*(1-GRID!$H$34))</f>
        <v>84100</v>
      </c>
      <c r="L117" s="8" cm="1">
        <f t="array" ref="L117">IF($I$2="Открытый тариф",INDEX(GRID!$B$18:$U$29,MATCH(K$7,GRID!$A$18:$A$29,0),MATCH(1,($U$2=GRID!$B$1:$U$1)*(КАЛЕНДАРЬ!O8=GRID!$B$3:$U$3),0)),
INDEX(GRID!$B$18:$U$29,MATCH(K$7,GRID!$A$18:$A$29,0),MATCH(1,($U$2=GRID!$B$1:$U$1)*(КАЛЕНДАРЬ!O8=GRID!$B$3:$U$3),0))*(1-GRID!$H$34))</f>
        <v>89100</v>
      </c>
      <c r="M117" s="8" cm="1">
        <f t="array" ref="M117">IF($I$2="Открытый тариф",INDEX(GRID!$B$4:$U$15,MATCH(M$7,GRID!$A$4:$A$15,0),MATCH(1,($U$2=GRID!$B$1:$U$1)*(КАЛЕНДАРЬ!O8=GRID!$B$3:$U$3),0)),
INDEX(GRID!$B$4:$U$15,MATCH(M$7,GRID!$A$4:$A$15,0),MATCH(1,($U$2=GRID!$B$1:$U$1)*(КАЛЕНДАРЬ!O8=GRID!$B$3:$U$3),0))*(1-GRID!$H$34))</f>
        <v>110400</v>
      </c>
      <c r="N117" s="8" cm="1">
        <f t="array" ref="N117">IF($I$2="Открытый тариф",INDEX(GRID!$B$18:$U$29,MATCH(M$7,GRID!$A$18:$A$29,0),MATCH(1,($U$2=GRID!$B$1:$U$1)*(КАЛЕНДАРЬ!O8=GRID!$B$3:$U$3),0)),
INDEX(GRID!$B$18:$U$29,MATCH(M$7,GRID!$A$18:$A$29,0),MATCH(1,($U$2=GRID!$B$1:$U$1)*(КАЛЕНДАРЬ!O8=GRID!$B$3:$U$3),0))*(1-GRID!$H$34))</f>
        <v>115400</v>
      </c>
      <c r="O117" s="8" cm="1">
        <f t="array" ref="O117">IF($I$2="Открытый тариф",INDEX(GRID!$B$4:$U$15,MATCH(O$7,GRID!$A$4:$A$15,0),MATCH(1,($U$2=GRID!$B$1:$U$1)*(КАЛЕНДАРЬ!O8=GRID!$B$3:$U$3),0)),
INDEX(GRID!$B$4:$U$15,MATCH(O$7,GRID!$A$4:$A$15,0),MATCH(1,($U$2=GRID!$B$1:$U$1)*(КАЛЕНДАРЬ!O8=GRID!$B$3:$U$3),0))*(1-GRID!$H$34))</f>
        <v>151000</v>
      </c>
      <c r="P117" s="8" cm="1">
        <f t="array" ref="P117">IF($I$2="Открытый тариф",INDEX(GRID!$B$4:$U$15,MATCH(P$7,GRID!$A$4:$A$15,0),MATCH(1,($U$2=GRID!$B$1:$U$1)*(КАЛЕНДАРЬ!O8=GRID!$B$3:$U$3),0)),
INDEX(GRID!$B$4:$U$15,MATCH(P$7,GRID!$A$4:$A$15,0),MATCH(1,($U$2=GRID!$B$1:$U$1)*(КАЛЕНДАРЬ!O8=GRID!$B$3:$U$3),0))*(1-GRID!$H$34))</f>
        <v>199300</v>
      </c>
      <c r="Q117" s="8" cm="1">
        <f t="array" ref="Q117">IF($I$2="Открытый тариф",INDEX(GRID!$B$4:$U$15,MATCH(Q$7,GRID!$A$4:$A$15,0),MATCH(1,($U$2=GRID!$B$1:$U$1)*(КАЛЕНДАРЬ!O8=GRID!$B$3:$U$3),0)),
INDEX(GRID!$B$4:$U$15,MATCH(Q$7,GRID!$A$4:$A$15,0),MATCH(1,($U$2=GRID!$B$1:$U$1)*(КАЛЕНДАРЬ!O8=GRID!$B$3:$U$3),0))*(1-GRID!$H$34))</f>
        <v>230600</v>
      </c>
      <c r="R117" s="8" cm="1">
        <f t="array" ref="R117">IF($I$2="Открытый тариф",INDEX(GRID!$B$18:$U$29,MATCH(R$7,GRID!$A$18:$A$29,0),MATCH(1,($U$2=GRID!$B$1:$U$1)*(КАЛЕНДАРЬ!O8=GRID!$B$3:$U$3),0)),
INDEX(GRID!$B$18:$U$29,MATCH(R$7,GRID!$A$18:$A$29,0),MATCH(1,($U$2=GRID!$B$1:$U$1)*(КАЛЕНДАРЬ!O8=GRID!$B$3:$U$3),0))*(1-GRID!$H$34))</f>
        <v>263600</v>
      </c>
      <c r="S117" s="8">
        <f t="array" ref="S117">IF($I$2="Открытый тариф",INDEX(GRID!$B$4:$U$15,MATCH(S$7,GRID!$A$4:$A$15,0),MATCH(1,($U$2=GRID!$B$1:$U$1)*(КАЛЕНДАРЬ!O8=GRID!$B$3:$U$3),0)),
INDEX(GRID!$B$4:$U$15,MATCH(S$7,GRID!$A$4:$A$15,0),MATCH(1,($U$2=GRID!$B$1:$U$1)*(КАЛЕНДАРЬ!O8=GRID!$B$3:$U$3),0))*(1-GRID!$L$41))</f>
        <v>698800</v>
      </c>
      <c r="T117" s="8">
        <f t="array" ref="T117">IF($I$2="Открытый тариф",INDEX(GRID!$B$4:$U$15,MATCH(T$7,GRID!$A$4:$A$15,0),MATCH(1,($U$2=GRID!$B$1:$U$1)*(КАЛЕНДАРЬ!O8=GRID!$B$3:$U$3),0)),
INDEX(GRID!$B$4:$U$15,MATCH(T$7,GRID!$A$4:$A$15,0),MATCH(1,($U$2=GRID!$B$1:$U$1)*(КАЛЕНДАРЬ!O8=GRID!$B$3:$U$3),0))*(1-GRID!$L$41))</f>
        <v>861600</v>
      </c>
    </row>
    <row r="118" spans="1:20" hidden="1">
      <c r="A118" s="148" t="s">
        <v>13</v>
      </c>
      <c r="B118" s="149">
        <v>6</v>
      </c>
      <c r="C118" s="8" cm="1">
        <f t="array" ref="C118">IF($I$2="Открытый тариф",INDEX(GRID!$B$4:$U$15,MATCH(C$7,GRID!$A$4:$A$15,0),MATCH(1,($U$2=GRID!$B$1:$U$1)*(КАЛЕНДАРЬ!O9=GRID!$B$3:$U$3),0)),
INDEX(GRID!$B$4:$U$15,MATCH(C$7,GRID!$A$4:$A$15,0),MATCH(1,($U$2=GRID!$B$1:$U$1)*(КАЛЕНДАРЬ!O9=GRID!$B$3:$U$3),0))*(1-GRID!$H$34))</f>
        <v>52600</v>
      </c>
      <c r="D118" s="8" cm="1">
        <f t="array" ref="D118">IF($I$2="Открытый тариф",INDEX(GRID!$B$18:$U$29,MATCH(C$7,GRID!$A$18:$A$29,0),MATCH(1,($U$2=GRID!$B$1:$U$1)*(КАЛЕНДАРЬ!O9=GRID!$B$3:$U$3),0)),
INDEX(GRID!$B$18:$U$29,MATCH(C$7,GRID!$A$18:$A$29,0),MATCH(1,($U$2=GRID!$B$1:$U$1)*(КАЛЕНДАРЬ!O9=GRID!$B$3:$U$3),0))*(1-GRID!$H$34))</f>
        <v>57600</v>
      </c>
      <c r="E118" s="8" cm="1">
        <f t="array" ref="E118">IF($I$2="Открытый тариф",INDEX(GRID!$B$4:$U$15,MATCH(E$7,GRID!$A$4:$A$15,0),MATCH(1,($U$2=GRID!$B$1:$U$1)*(КАЛЕНДАРЬ!O9=GRID!$B$3:$U$3),0)),
INDEX(GRID!$B$4:$U$15,MATCH(E$7,GRID!$A$4:$A$15,0),MATCH(1,($U$2=GRID!$B$1:$U$1)*(КАЛЕНДАРЬ!O9=GRID!$B$3:$U$3),0))*(1-GRID!$H$34))</f>
        <v>62100</v>
      </c>
      <c r="F118" s="8" cm="1">
        <f t="array" ref="F118">IF($I$2="Открытый тариф",INDEX(GRID!$B$18:$U$29,MATCH(E$7,GRID!$A$18:$A$29,0),MATCH(1,($U$2=GRID!$B$1:$U$1)*(КАЛЕНДАРЬ!O9=GRID!$B$3:$U$3),0)),
INDEX(GRID!$B$18:$U$29,MATCH(E$7,GRID!$A$18:$A$29,0),MATCH(1,($U$2=GRID!$B$1:$U$1)*(КАЛЕНДАРЬ!O9=GRID!$B$3:$U$3),0))*(1-GRID!$H$34))</f>
        <v>67100</v>
      </c>
      <c r="G118" s="8" cm="1">
        <f t="array" ref="G118">IF($I$2="Открытый тариф",INDEX(GRID!$B$4:$U$15,MATCH(G$7,GRID!$A$4:$A$15,0),MATCH(1,($U$2=GRID!$B$1:$U$1)*(КАЛЕНДАРЬ!O9=GRID!$B$3:$U$3),0)),
INDEX(GRID!$B$4:$U$15,MATCH(G$7,GRID!$A$4:$A$15,0),MATCH(1,($U$2=GRID!$B$1:$U$1)*(КАЛЕНДАРЬ!O9=GRID!$B$3:$U$3),0))*(1-GRID!$H$34))</f>
        <v>69200</v>
      </c>
      <c r="H118" s="8" cm="1">
        <f t="array" ref="H118">IF($I$2="Открытый тариф",INDEX(GRID!$B$18:$U$29,MATCH(G$7,GRID!$A$18:$A$29,0),MATCH(1,($U$2=GRID!$B$1:$U$1)*(КАЛЕНДАРЬ!O9=GRID!$B$3:$U$3),0)),
INDEX(GRID!$B$18:$U$29,MATCH(G$7,GRID!$A$18:$A$29,0),MATCH(1,($U$2=GRID!$B$1:$U$1)*(КАЛЕНДАРЬ!O9=GRID!$B$3:$U$3),0))*(1-GRID!$H$34))</f>
        <v>74200</v>
      </c>
      <c r="I118" s="8" cm="1">
        <f t="array" ref="I118">IF($I$2="Открытый тариф",INDEX(GRID!$B$4:$U$15,MATCH(I$7,GRID!$A$4:$A$15,0),MATCH(1,($U$2=GRID!$B$1:$U$1)*(КАЛЕНДАРЬ!O9=GRID!$B$3:$U$3),0)),
INDEX(GRID!$B$4:$U$15,MATCH(I$7,GRID!$A$4:$A$15,0),MATCH(1,($U$2=GRID!$B$1:$U$1)*(КАЛЕНДАРЬ!O9=GRID!$B$3:$U$3),0))*(1-GRID!$H$34))</f>
        <v>76600</v>
      </c>
      <c r="J118" s="8" cm="1">
        <f t="array" ref="J118">IF($I$2="Открытый тариф",INDEX(GRID!$B$18:$U$29,MATCH(I$7,GRID!$A$18:$A$29,0),MATCH(1,($U$2=GRID!$B$1:$U$1)*(КАЛЕНДАРЬ!O9=GRID!$B$3:$U$3),0)),
INDEX(GRID!$B$18:$U$29,MATCH(I$7,GRID!$A$18:$A$29,0),MATCH(1,($U$2=GRID!$B$1:$U$1)*(КАЛЕНДАРЬ!O9=GRID!$B$3:$U$3),0))*(1-GRID!$H$34))</f>
        <v>81600</v>
      </c>
      <c r="K118" s="8" cm="1">
        <f t="array" ref="K118">IF($I$2="Открытый тариф",INDEX(GRID!$B$4:$U$15,MATCH(K$7,GRID!$A$4:$A$15,0),MATCH(1,($U$2=GRID!$B$1:$U$1)*(КАЛЕНДАРЬ!O9=GRID!$B$3:$U$3),0)),
INDEX(GRID!$B$4:$U$15,MATCH(K$7,GRID!$A$4:$A$15,0),MATCH(1,($U$2=GRID!$B$1:$U$1)*(КАЛЕНДАРЬ!O9=GRID!$B$3:$U$3),0))*(1-GRID!$H$34))</f>
        <v>84100</v>
      </c>
      <c r="L118" s="8" cm="1">
        <f t="array" ref="L118">IF($I$2="Открытый тариф",INDEX(GRID!$B$18:$U$29,MATCH(K$7,GRID!$A$18:$A$29,0),MATCH(1,($U$2=GRID!$B$1:$U$1)*(КАЛЕНДАРЬ!O9=GRID!$B$3:$U$3),0)),
INDEX(GRID!$B$18:$U$29,MATCH(K$7,GRID!$A$18:$A$29,0),MATCH(1,($U$2=GRID!$B$1:$U$1)*(КАЛЕНДАРЬ!O9=GRID!$B$3:$U$3),0))*(1-GRID!$H$34))</f>
        <v>89100</v>
      </c>
      <c r="M118" s="8" cm="1">
        <f t="array" ref="M118">IF($I$2="Открытый тариф",INDEX(GRID!$B$4:$U$15,MATCH(M$7,GRID!$A$4:$A$15,0),MATCH(1,($U$2=GRID!$B$1:$U$1)*(КАЛЕНДАРЬ!O9=GRID!$B$3:$U$3),0)),
INDEX(GRID!$B$4:$U$15,MATCH(M$7,GRID!$A$4:$A$15,0),MATCH(1,($U$2=GRID!$B$1:$U$1)*(КАЛЕНДАРЬ!O9=GRID!$B$3:$U$3),0))*(1-GRID!$H$34))</f>
        <v>110400</v>
      </c>
      <c r="N118" s="8" cm="1">
        <f t="array" ref="N118">IF($I$2="Открытый тариф",INDEX(GRID!$B$18:$U$29,MATCH(M$7,GRID!$A$18:$A$29,0),MATCH(1,($U$2=GRID!$B$1:$U$1)*(КАЛЕНДАРЬ!O9=GRID!$B$3:$U$3),0)),
INDEX(GRID!$B$18:$U$29,MATCH(M$7,GRID!$A$18:$A$29,0),MATCH(1,($U$2=GRID!$B$1:$U$1)*(КАЛЕНДАРЬ!O9=GRID!$B$3:$U$3),0))*(1-GRID!$H$34))</f>
        <v>115400</v>
      </c>
      <c r="O118" s="8" cm="1">
        <f t="array" ref="O118">IF($I$2="Открытый тариф",INDEX(GRID!$B$4:$U$15,MATCH(O$7,GRID!$A$4:$A$15,0),MATCH(1,($U$2=GRID!$B$1:$U$1)*(КАЛЕНДАРЬ!O9=GRID!$B$3:$U$3),0)),
INDEX(GRID!$B$4:$U$15,MATCH(O$7,GRID!$A$4:$A$15,0),MATCH(1,($U$2=GRID!$B$1:$U$1)*(КАЛЕНДАРЬ!O9=GRID!$B$3:$U$3),0))*(1-GRID!$H$34))</f>
        <v>151000</v>
      </c>
      <c r="P118" s="8" cm="1">
        <f t="array" ref="P118">IF($I$2="Открытый тариф",INDEX(GRID!$B$4:$U$15,MATCH(P$7,GRID!$A$4:$A$15,0),MATCH(1,($U$2=GRID!$B$1:$U$1)*(КАЛЕНДАРЬ!O9=GRID!$B$3:$U$3),0)),
INDEX(GRID!$B$4:$U$15,MATCH(P$7,GRID!$A$4:$A$15,0),MATCH(1,($U$2=GRID!$B$1:$U$1)*(КАЛЕНДАРЬ!O9=GRID!$B$3:$U$3),0))*(1-GRID!$H$34))</f>
        <v>199300</v>
      </c>
      <c r="Q118" s="8" cm="1">
        <f t="array" ref="Q118">IF($I$2="Открытый тариф",INDEX(GRID!$B$4:$U$15,MATCH(Q$7,GRID!$A$4:$A$15,0),MATCH(1,($U$2=GRID!$B$1:$U$1)*(КАЛЕНДАРЬ!O9=GRID!$B$3:$U$3),0)),
INDEX(GRID!$B$4:$U$15,MATCH(Q$7,GRID!$A$4:$A$15,0),MATCH(1,($U$2=GRID!$B$1:$U$1)*(КАЛЕНДАРЬ!O9=GRID!$B$3:$U$3),0))*(1-GRID!$H$34))</f>
        <v>230600</v>
      </c>
      <c r="R118" s="8" cm="1">
        <f t="array" ref="R118">IF($I$2="Открытый тариф",INDEX(GRID!$B$18:$U$29,MATCH(R$7,GRID!$A$18:$A$29,0),MATCH(1,($U$2=GRID!$B$1:$U$1)*(КАЛЕНДАРЬ!O9=GRID!$B$3:$U$3),0)),
INDEX(GRID!$B$18:$U$29,MATCH(R$7,GRID!$A$18:$A$29,0),MATCH(1,($U$2=GRID!$B$1:$U$1)*(КАЛЕНДАРЬ!O9=GRID!$B$3:$U$3),0))*(1-GRID!$H$34))</f>
        <v>263600</v>
      </c>
      <c r="S118" s="8">
        <f t="array" ref="S118">IF($I$2="Открытый тариф",INDEX(GRID!$B$4:$U$15,MATCH(S$7,GRID!$A$4:$A$15,0),MATCH(1,($U$2=GRID!$B$1:$U$1)*(КАЛЕНДАРЬ!O9=GRID!$B$3:$U$3),0)),
INDEX(GRID!$B$4:$U$15,MATCH(S$7,GRID!$A$4:$A$15,0),MATCH(1,($U$2=GRID!$B$1:$U$1)*(КАЛЕНДАРЬ!O9=GRID!$B$3:$U$3),0))*(1-GRID!$L$41))</f>
        <v>698800</v>
      </c>
      <c r="T118" s="8">
        <f t="array" ref="T118">IF($I$2="Открытый тариф",INDEX(GRID!$B$4:$U$15,MATCH(T$7,GRID!$A$4:$A$15,0),MATCH(1,($U$2=GRID!$B$1:$U$1)*(КАЛЕНДАРЬ!O9=GRID!$B$3:$U$3),0)),
INDEX(GRID!$B$4:$U$15,MATCH(T$7,GRID!$A$4:$A$15,0),MATCH(1,($U$2=GRID!$B$1:$U$1)*(КАЛЕНДАРЬ!O9=GRID!$B$3:$U$3),0))*(1-GRID!$L$41))</f>
        <v>861600</v>
      </c>
    </row>
    <row r="119" spans="1:20" hidden="1">
      <c r="A119" s="148" t="s">
        <v>14</v>
      </c>
      <c r="B119" s="149">
        <v>7</v>
      </c>
      <c r="C119" s="8" cm="1">
        <f t="array" ref="C119">IF($I$2="Открытый тариф",INDEX(GRID!$B$4:$U$15,MATCH(C$7,GRID!$A$4:$A$15,0),MATCH(1,($U$2=GRID!$B$1:$U$1)*(КАЛЕНДАРЬ!O10=GRID!$B$3:$U$3),0)),
INDEX(GRID!$B$4:$U$15,MATCH(C$7,GRID!$A$4:$A$15,0),MATCH(1,($U$2=GRID!$B$1:$U$1)*(КАЛЕНДАРЬ!O10=GRID!$B$3:$U$3),0))*(1-GRID!$H$34))</f>
        <v>52600</v>
      </c>
      <c r="D119" s="8" cm="1">
        <f t="array" ref="D119">IF($I$2="Открытый тариф",INDEX(GRID!$B$18:$U$29,MATCH(C$7,GRID!$A$18:$A$29,0),MATCH(1,($U$2=GRID!$B$1:$U$1)*(КАЛЕНДАРЬ!O10=GRID!$B$3:$U$3),0)),
INDEX(GRID!$B$18:$U$29,MATCH(C$7,GRID!$A$18:$A$29,0),MATCH(1,($U$2=GRID!$B$1:$U$1)*(КАЛЕНДАРЬ!O10=GRID!$B$3:$U$3),0))*(1-GRID!$H$34))</f>
        <v>57600</v>
      </c>
      <c r="E119" s="8" cm="1">
        <f t="array" ref="E119">IF($I$2="Открытый тариф",INDEX(GRID!$B$4:$U$15,MATCH(E$7,GRID!$A$4:$A$15,0),MATCH(1,($U$2=GRID!$B$1:$U$1)*(КАЛЕНДАРЬ!O10=GRID!$B$3:$U$3),0)),
INDEX(GRID!$B$4:$U$15,MATCH(E$7,GRID!$A$4:$A$15,0),MATCH(1,($U$2=GRID!$B$1:$U$1)*(КАЛЕНДАРЬ!O10=GRID!$B$3:$U$3),0))*(1-GRID!$H$34))</f>
        <v>62100</v>
      </c>
      <c r="F119" s="8" cm="1">
        <f t="array" ref="F119">IF($I$2="Открытый тариф",INDEX(GRID!$B$18:$U$29,MATCH(E$7,GRID!$A$18:$A$29,0),MATCH(1,($U$2=GRID!$B$1:$U$1)*(КАЛЕНДАРЬ!O10=GRID!$B$3:$U$3),0)),
INDEX(GRID!$B$18:$U$29,MATCH(E$7,GRID!$A$18:$A$29,0),MATCH(1,($U$2=GRID!$B$1:$U$1)*(КАЛЕНДАРЬ!O10=GRID!$B$3:$U$3),0))*(1-GRID!$H$34))</f>
        <v>67100</v>
      </c>
      <c r="G119" s="8" cm="1">
        <f t="array" ref="G119">IF($I$2="Открытый тариф",INDEX(GRID!$B$4:$U$15,MATCH(G$7,GRID!$A$4:$A$15,0),MATCH(1,($U$2=GRID!$B$1:$U$1)*(КАЛЕНДАРЬ!O10=GRID!$B$3:$U$3),0)),
INDEX(GRID!$B$4:$U$15,MATCH(G$7,GRID!$A$4:$A$15,0),MATCH(1,($U$2=GRID!$B$1:$U$1)*(КАЛЕНДАРЬ!O10=GRID!$B$3:$U$3),0))*(1-GRID!$H$34))</f>
        <v>69200</v>
      </c>
      <c r="H119" s="8" cm="1">
        <f t="array" ref="H119">IF($I$2="Открытый тариф",INDEX(GRID!$B$18:$U$29,MATCH(G$7,GRID!$A$18:$A$29,0),MATCH(1,($U$2=GRID!$B$1:$U$1)*(КАЛЕНДАРЬ!O10=GRID!$B$3:$U$3),0)),
INDEX(GRID!$B$18:$U$29,MATCH(G$7,GRID!$A$18:$A$29,0),MATCH(1,($U$2=GRID!$B$1:$U$1)*(КАЛЕНДАРЬ!O10=GRID!$B$3:$U$3),0))*(1-GRID!$H$34))</f>
        <v>74200</v>
      </c>
      <c r="I119" s="8" cm="1">
        <f t="array" ref="I119">IF($I$2="Открытый тариф",INDEX(GRID!$B$4:$U$15,MATCH(I$7,GRID!$A$4:$A$15,0),MATCH(1,($U$2=GRID!$B$1:$U$1)*(КАЛЕНДАРЬ!O10=GRID!$B$3:$U$3),0)),
INDEX(GRID!$B$4:$U$15,MATCH(I$7,GRID!$A$4:$A$15,0),MATCH(1,($U$2=GRID!$B$1:$U$1)*(КАЛЕНДАРЬ!O10=GRID!$B$3:$U$3),0))*(1-GRID!$H$34))</f>
        <v>76600</v>
      </c>
      <c r="J119" s="8" cm="1">
        <f t="array" ref="J119">IF($I$2="Открытый тариф",INDEX(GRID!$B$18:$U$29,MATCH(I$7,GRID!$A$18:$A$29,0),MATCH(1,($U$2=GRID!$B$1:$U$1)*(КАЛЕНДАРЬ!O10=GRID!$B$3:$U$3),0)),
INDEX(GRID!$B$18:$U$29,MATCH(I$7,GRID!$A$18:$A$29,0),MATCH(1,($U$2=GRID!$B$1:$U$1)*(КАЛЕНДАРЬ!O10=GRID!$B$3:$U$3),0))*(1-GRID!$H$34))</f>
        <v>81600</v>
      </c>
      <c r="K119" s="8" cm="1">
        <f t="array" ref="K119">IF($I$2="Открытый тариф",INDEX(GRID!$B$4:$U$15,MATCH(K$7,GRID!$A$4:$A$15,0),MATCH(1,($U$2=GRID!$B$1:$U$1)*(КАЛЕНДАРЬ!O10=GRID!$B$3:$U$3),0)),
INDEX(GRID!$B$4:$U$15,MATCH(K$7,GRID!$A$4:$A$15,0),MATCH(1,($U$2=GRID!$B$1:$U$1)*(КАЛЕНДАРЬ!O10=GRID!$B$3:$U$3),0))*(1-GRID!$H$34))</f>
        <v>84100</v>
      </c>
      <c r="L119" s="8" cm="1">
        <f t="array" ref="L119">IF($I$2="Открытый тариф",INDEX(GRID!$B$18:$U$29,MATCH(K$7,GRID!$A$18:$A$29,0),MATCH(1,($U$2=GRID!$B$1:$U$1)*(КАЛЕНДАРЬ!O10=GRID!$B$3:$U$3),0)),
INDEX(GRID!$B$18:$U$29,MATCH(K$7,GRID!$A$18:$A$29,0),MATCH(1,($U$2=GRID!$B$1:$U$1)*(КАЛЕНДАРЬ!O10=GRID!$B$3:$U$3),0))*(1-GRID!$H$34))</f>
        <v>89100</v>
      </c>
      <c r="M119" s="8" cm="1">
        <f t="array" ref="M119">IF($I$2="Открытый тариф",INDEX(GRID!$B$4:$U$15,MATCH(M$7,GRID!$A$4:$A$15,0),MATCH(1,($U$2=GRID!$B$1:$U$1)*(КАЛЕНДАРЬ!O10=GRID!$B$3:$U$3),0)),
INDEX(GRID!$B$4:$U$15,MATCH(M$7,GRID!$A$4:$A$15,0),MATCH(1,($U$2=GRID!$B$1:$U$1)*(КАЛЕНДАРЬ!O10=GRID!$B$3:$U$3),0))*(1-GRID!$H$34))</f>
        <v>110400</v>
      </c>
      <c r="N119" s="8" cm="1">
        <f t="array" ref="N119">IF($I$2="Открытый тариф",INDEX(GRID!$B$18:$U$29,MATCH(M$7,GRID!$A$18:$A$29,0),MATCH(1,($U$2=GRID!$B$1:$U$1)*(КАЛЕНДАРЬ!O10=GRID!$B$3:$U$3),0)),
INDEX(GRID!$B$18:$U$29,MATCH(M$7,GRID!$A$18:$A$29,0),MATCH(1,($U$2=GRID!$B$1:$U$1)*(КАЛЕНДАРЬ!O10=GRID!$B$3:$U$3),0))*(1-GRID!$H$34))</f>
        <v>115400</v>
      </c>
      <c r="O119" s="8" cm="1">
        <f t="array" ref="O119">IF($I$2="Открытый тариф",INDEX(GRID!$B$4:$U$15,MATCH(O$7,GRID!$A$4:$A$15,0),MATCH(1,($U$2=GRID!$B$1:$U$1)*(КАЛЕНДАРЬ!O10=GRID!$B$3:$U$3),0)),
INDEX(GRID!$B$4:$U$15,MATCH(O$7,GRID!$A$4:$A$15,0),MATCH(1,($U$2=GRID!$B$1:$U$1)*(КАЛЕНДАРЬ!O10=GRID!$B$3:$U$3),0))*(1-GRID!$H$34))</f>
        <v>151000</v>
      </c>
      <c r="P119" s="8" cm="1">
        <f t="array" ref="P119">IF($I$2="Открытый тариф",INDEX(GRID!$B$4:$U$15,MATCH(P$7,GRID!$A$4:$A$15,0),MATCH(1,($U$2=GRID!$B$1:$U$1)*(КАЛЕНДАРЬ!O10=GRID!$B$3:$U$3),0)),
INDEX(GRID!$B$4:$U$15,MATCH(P$7,GRID!$A$4:$A$15,0),MATCH(1,($U$2=GRID!$B$1:$U$1)*(КАЛЕНДАРЬ!O10=GRID!$B$3:$U$3),0))*(1-GRID!$H$34))</f>
        <v>199300</v>
      </c>
      <c r="Q119" s="8" cm="1">
        <f t="array" ref="Q119">IF($I$2="Открытый тариф",INDEX(GRID!$B$4:$U$15,MATCH(Q$7,GRID!$A$4:$A$15,0),MATCH(1,($U$2=GRID!$B$1:$U$1)*(КАЛЕНДАРЬ!O10=GRID!$B$3:$U$3),0)),
INDEX(GRID!$B$4:$U$15,MATCH(Q$7,GRID!$A$4:$A$15,0),MATCH(1,($U$2=GRID!$B$1:$U$1)*(КАЛЕНДАРЬ!O10=GRID!$B$3:$U$3),0))*(1-GRID!$H$34))</f>
        <v>230600</v>
      </c>
      <c r="R119" s="8" cm="1">
        <f t="array" ref="R119">IF($I$2="Открытый тариф",INDEX(GRID!$B$18:$U$29,MATCH(R$7,GRID!$A$18:$A$29,0),MATCH(1,($U$2=GRID!$B$1:$U$1)*(КАЛЕНДАРЬ!O10=GRID!$B$3:$U$3),0)),
INDEX(GRID!$B$18:$U$29,MATCH(R$7,GRID!$A$18:$A$29,0),MATCH(1,($U$2=GRID!$B$1:$U$1)*(КАЛЕНДАРЬ!O10=GRID!$B$3:$U$3),0))*(1-GRID!$H$34))</f>
        <v>263600</v>
      </c>
      <c r="S119" s="8">
        <f t="array" ref="S119">IF($I$2="Открытый тариф",INDEX(GRID!$B$4:$U$15,MATCH(S$7,GRID!$A$4:$A$15,0),MATCH(1,($U$2=GRID!$B$1:$U$1)*(КАЛЕНДАРЬ!O10=GRID!$B$3:$U$3),0)),
INDEX(GRID!$B$4:$U$15,MATCH(S$7,GRID!$A$4:$A$15,0),MATCH(1,($U$2=GRID!$B$1:$U$1)*(КАЛЕНДАРЬ!O10=GRID!$B$3:$U$3),0))*(1-GRID!$L$41))</f>
        <v>698800</v>
      </c>
      <c r="T119" s="8">
        <f t="array" ref="T119">IF($I$2="Открытый тариф",INDEX(GRID!$B$4:$U$15,MATCH(T$7,GRID!$A$4:$A$15,0),MATCH(1,($U$2=GRID!$B$1:$U$1)*(КАЛЕНДАРЬ!O10=GRID!$B$3:$U$3),0)),
INDEX(GRID!$B$4:$U$15,MATCH(T$7,GRID!$A$4:$A$15,0),MATCH(1,($U$2=GRID!$B$1:$U$1)*(КАЛЕНДАРЬ!O10=GRID!$B$3:$U$3),0))*(1-GRID!$L$41))</f>
        <v>861600</v>
      </c>
    </row>
    <row r="120" spans="1:20" hidden="1">
      <c r="A120" s="148" t="s">
        <v>15</v>
      </c>
      <c r="B120" s="149">
        <v>8</v>
      </c>
      <c r="C120" s="8" cm="1">
        <f t="array" ref="C120">IF($I$2="Открытый тариф",INDEX(GRID!$B$4:$U$15,MATCH(C$7,GRID!$A$4:$A$15,0),MATCH(1,($U$2=GRID!$B$1:$U$1)*(КАЛЕНДАРЬ!O11=GRID!$B$3:$U$3),0)),
INDEX(GRID!$B$4:$U$15,MATCH(C$7,GRID!$A$4:$A$15,0),MATCH(1,($U$2=GRID!$B$1:$U$1)*(КАЛЕНДАРЬ!O11=GRID!$B$3:$U$3),0))*(1-GRID!$H$34))</f>
        <v>52600</v>
      </c>
      <c r="D120" s="8" cm="1">
        <f t="array" ref="D120">IF($I$2="Открытый тариф",INDEX(GRID!$B$18:$U$29,MATCH(C$7,GRID!$A$18:$A$29,0),MATCH(1,($U$2=GRID!$B$1:$U$1)*(КАЛЕНДАРЬ!O11=GRID!$B$3:$U$3),0)),
INDEX(GRID!$B$18:$U$29,MATCH(C$7,GRID!$A$18:$A$29,0),MATCH(1,($U$2=GRID!$B$1:$U$1)*(КАЛЕНДАРЬ!O11=GRID!$B$3:$U$3),0))*(1-GRID!$H$34))</f>
        <v>57600</v>
      </c>
      <c r="E120" s="8" cm="1">
        <f t="array" ref="E120">IF($I$2="Открытый тариф",INDEX(GRID!$B$4:$U$15,MATCH(E$7,GRID!$A$4:$A$15,0),MATCH(1,($U$2=GRID!$B$1:$U$1)*(КАЛЕНДАРЬ!O11=GRID!$B$3:$U$3),0)),
INDEX(GRID!$B$4:$U$15,MATCH(E$7,GRID!$A$4:$A$15,0),MATCH(1,($U$2=GRID!$B$1:$U$1)*(КАЛЕНДАРЬ!O11=GRID!$B$3:$U$3),0))*(1-GRID!$H$34))</f>
        <v>62100</v>
      </c>
      <c r="F120" s="8" cm="1">
        <f t="array" ref="F120">IF($I$2="Открытый тариф",INDEX(GRID!$B$18:$U$29,MATCH(E$7,GRID!$A$18:$A$29,0),MATCH(1,($U$2=GRID!$B$1:$U$1)*(КАЛЕНДАРЬ!O11=GRID!$B$3:$U$3),0)),
INDEX(GRID!$B$18:$U$29,MATCH(E$7,GRID!$A$18:$A$29,0),MATCH(1,($U$2=GRID!$B$1:$U$1)*(КАЛЕНДАРЬ!O11=GRID!$B$3:$U$3),0))*(1-GRID!$H$34))</f>
        <v>67100</v>
      </c>
      <c r="G120" s="8" cm="1">
        <f t="array" ref="G120">IF($I$2="Открытый тариф",INDEX(GRID!$B$4:$U$15,MATCH(G$7,GRID!$A$4:$A$15,0),MATCH(1,($U$2=GRID!$B$1:$U$1)*(КАЛЕНДАРЬ!O11=GRID!$B$3:$U$3),0)),
INDEX(GRID!$B$4:$U$15,MATCH(G$7,GRID!$A$4:$A$15,0),MATCH(1,($U$2=GRID!$B$1:$U$1)*(КАЛЕНДАРЬ!O11=GRID!$B$3:$U$3),0))*(1-GRID!$H$34))</f>
        <v>69200</v>
      </c>
      <c r="H120" s="8" cm="1">
        <f t="array" ref="H120">IF($I$2="Открытый тариф",INDEX(GRID!$B$18:$U$29,MATCH(G$7,GRID!$A$18:$A$29,0),MATCH(1,($U$2=GRID!$B$1:$U$1)*(КАЛЕНДАРЬ!O11=GRID!$B$3:$U$3),0)),
INDEX(GRID!$B$18:$U$29,MATCH(G$7,GRID!$A$18:$A$29,0),MATCH(1,($U$2=GRID!$B$1:$U$1)*(КАЛЕНДАРЬ!O11=GRID!$B$3:$U$3),0))*(1-GRID!$H$34))</f>
        <v>74200</v>
      </c>
      <c r="I120" s="8" cm="1">
        <f t="array" ref="I120">IF($I$2="Открытый тариф",INDEX(GRID!$B$4:$U$15,MATCH(I$7,GRID!$A$4:$A$15,0),MATCH(1,($U$2=GRID!$B$1:$U$1)*(КАЛЕНДАРЬ!O11=GRID!$B$3:$U$3),0)),
INDEX(GRID!$B$4:$U$15,MATCH(I$7,GRID!$A$4:$A$15,0),MATCH(1,($U$2=GRID!$B$1:$U$1)*(КАЛЕНДАРЬ!O11=GRID!$B$3:$U$3),0))*(1-GRID!$H$34))</f>
        <v>76600</v>
      </c>
      <c r="J120" s="8" cm="1">
        <f t="array" ref="J120">IF($I$2="Открытый тариф",INDEX(GRID!$B$18:$U$29,MATCH(I$7,GRID!$A$18:$A$29,0),MATCH(1,($U$2=GRID!$B$1:$U$1)*(КАЛЕНДАРЬ!O11=GRID!$B$3:$U$3),0)),
INDEX(GRID!$B$18:$U$29,MATCH(I$7,GRID!$A$18:$A$29,0),MATCH(1,($U$2=GRID!$B$1:$U$1)*(КАЛЕНДАРЬ!O11=GRID!$B$3:$U$3),0))*(1-GRID!$H$34))</f>
        <v>81600</v>
      </c>
      <c r="K120" s="8" cm="1">
        <f t="array" ref="K120">IF($I$2="Открытый тариф",INDEX(GRID!$B$4:$U$15,MATCH(K$7,GRID!$A$4:$A$15,0),MATCH(1,($U$2=GRID!$B$1:$U$1)*(КАЛЕНДАРЬ!O11=GRID!$B$3:$U$3),0)),
INDEX(GRID!$B$4:$U$15,MATCH(K$7,GRID!$A$4:$A$15,0),MATCH(1,($U$2=GRID!$B$1:$U$1)*(КАЛЕНДАРЬ!O11=GRID!$B$3:$U$3),0))*(1-GRID!$H$34))</f>
        <v>84100</v>
      </c>
      <c r="L120" s="8" cm="1">
        <f t="array" ref="L120">IF($I$2="Открытый тариф",INDEX(GRID!$B$18:$U$29,MATCH(K$7,GRID!$A$18:$A$29,0),MATCH(1,($U$2=GRID!$B$1:$U$1)*(КАЛЕНДАРЬ!O11=GRID!$B$3:$U$3),0)),
INDEX(GRID!$B$18:$U$29,MATCH(K$7,GRID!$A$18:$A$29,0),MATCH(1,($U$2=GRID!$B$1:$U$1)*(КАЛЕНДАРЬ!O11=GRID!$B$3:$U$3),0))*(1-GRID!$H$34))</f>
        <v>89100</v>
      </c>
      <c r="M120" s="8" cm="1">
        <f t="array" ref="M120">IF($I$2="Открытый тариф",INDEX(GRID!$B$4:$U$15,MATCH(M$7,GRID!$A$4:$A$15,0),MATCH(1,($U$2=GRID!$B$1:$U$1)*(КАЛЕНДАРЬ!O11=GRID!$B$3:$U$3),0)),
INDEX(GRID!$B$4:$U$15,MATCH(M$7,GRID!$A$4:$A$15,0),MATCH(1,($U$2=GRID!$B$1:$U$1)*(КАЛЕНДАРЬ!O11=GRID!$B$3:$U$3),0))*(1-GRID!$H$34))</f>
        <v>110400</v>
      </c>
      <c r="N120" s="8" cm="1">
        <f t="array" ref="N120">IF($I$2="Открытый тариф",INDEX(GRID!$B$18:$U$29,MATCH(M$7,GRID!$A$18:$A$29,0),MATCH(1,($U$2=GRID!$B$1:$U$1)*(КАЛЕНДАРЬ!O11=GRID!$B$3:$U$3),0)),
INDEX(GRID!$B$18:$U$29,MATCH(M$7,GRID!$A$18:$A$29,0),MATCH(1,($U$2=GRID!$B$1:$U$1)*(КАЛЕНДАРЬ!O11=GRID!$B$3:$U$3),0))*(1-GRID!$H$34))</f>
        <v>115400</v>
      </c>
      <c r="O120" s="8" cm="1">
        <f t="array" ref="O120">IF($I$2="Открытый тариф",INDEX(GRID!$B$4:$U$15,MATCH(O$7,GRID!$A$4:$A$15,0),MATCH(1,($U$2=GRID!$B$1:$U$1)*(КАЛЕНДАРЬ!O11=GRID!$B$3:$U$3),0)),
INDEX(GRID!$B$4:$U$15,MATCH(O$7,GRID!$A$4:$A$15,0),MATCH(1,($U$2=GRID!$B$1:$U$1)*(КАЛЕНДАРЬ!O11=GRID!$B$3:$U$3),0))*(1-GRID!$H$34))</f>
        <v>151000</v>
      </c>
      <c r="P120" s="8" cm="1">
        <f t="array" ref="P120">IF($I$2="Открытый тариф",INDEX(GRID!$B$4:$U$15,MATCH(P$7,GRID!$A$4:$A$15,0),MATCH(1,($U$2=GRID!$B$1:$U$1)*(КАЛЕНДАРЬ!O11=GRID!$B$3:$U$3),0)),
INDEX(GRID!$B$4:$U$15,MATCH(P$7,GRID!$A$4:$A$15,0),MATCH(1,($U$2=GRID!$B$1:$U$1)*(КАЛЕНДАРЬ!O11=GRID!$B$3:$U$3),0))*(1-GRID!$H$34))</f>
        <v>199300</v>
      </c>
      <c r="Q120" s="8" cm="1">
        <f t="array" ref="Q120">IF($I$2="Открытый тариф",INDEX(GRID!$B$4:$U$15,MATCH(Q$7,GRID!$A$4:$A$15,0),MATCH(1,($U$2=GRID!$B$1:$U$1)*(КАЛЕНДАРЬ!O11=GRID!$B$3:$U$3),0)),
INDEX(GRID!$B$4:$U$15,MATCH(Q$7,GRID!$A$4:$A$15,0),MATCH(1,($U$2=GRID!$B$1:$U$1)*(КАЛЕНДАРЬ!O11=GRID!$B$3:$U$3),0))*(1-GRID!$H$34))</f>
        <v>230600</v>
      </c>
      <c r="R120" s="8" cm="1">
        <f t="array" ref="R120">IF($I$2="Открытый тариф",INDEX(GRID!$B$18:$U$29,MATCH(R$7,GRID!$A$18:$A$29,0),MATCH(1,($U$2=GRID!$B$1:$U$1)*(КАЛЕНДАРЬ!O11=GRID!$B$3:$U$3),0)),
INDEX(GRID!$B$18:$U$29,MATCH(R$7,GRID!$A$18:$A$29,0),MATCH(1,($U$2=GRID!$B$1:$U$1)*(КАЛЕНДАРЬ!O11=GRID!$B$3:$U$3),0))*(1-GRID!$H$34))</f>
        <v>263600</v>
      </c>
      <c r="S120" s="8">
        <f t="array" ref="S120">IF($I$2="Открытый тариф",INDEX(GRID!$B$4:$U$15,MATCH(S$7,GRID!$A$4:$A$15,0),MATCH(1,($U$2=GRID!$B$1:$U$1)*(КАЛЕНДАРЬ!O11=GRID!$B$3:$U$3),0)),
INDEX(GRID!$B$4:$U$15,MATCH(S$7,GRID!$A$4:$A$15,0),MATCH(1,($U$2=GRID!$B$1:$U$1)*(КАЛЕНДАРЬ!O11=GRID!$B$3:$U$3),0))*(1-GRID!$L$41))</f>
        <v>698800</v>
      </c>
      <c r="T120" s="8">
        <f t="array" ref="T120">IF($I$2="Открытый тариф",INDEX(GRID!$B$4:$U$15,MATCH(T$7,GRID!$A$4:$A$15,0),MATCH(1,($U$2=GRID!$B$1:$U$1)*(КАЛЕНДАРЬ!O11=GRID!$B$3:$U$3),0)),
INDEX(GRID!$B$4:$U$15,MATCH(T$7,GRID!$A$4:$A$15,0),MATCH(1,($U$2=GRID!$B$1:$U$1)*(КАЛЕНДАРЬ!O11=GRID!$B$3:$U$3),0))*(1-GRID!$L$41))</f>
        <v>861600</v>
      </c>
    </row>
    <row r="121" spans="1:20" hidden="1">
      <c r="A121" s="148" t="s">
        <v>16</v>
      </c>
      <c r="B121" s="149">
        <v>9</v>
      </c>
      <c r="C121" s="8" cm="1">
        <f t="array" ref="C121">IF($I$2="Открытый тариф",INDEX(GRID!$B$4:$U$15,MATCH(C$7,GRID!$A$4:$A$15,0),MATCH(1,($U$2=GRID!$B$1:$U$1)*(КАЛЕНДАРЬ!O12=GRID!$B$3:$U$3),0)),
INDEX(GRID!$B$4:$U$15,MATCH(C$7,GRID!$A$4:$A$15,0),MATCH(1,($U$2=GRID!$B$1:$U$1)*(КАЛЕНДАРЬ!O12=GRID!$B$3:$U$3),0))*(1-GRID!$H$34))</f>
        <v>52600</v>
      </c>
      <c r="D121" s="8" cm="1">
        <f t="array" ref="D121">IF($I$2="Открытый тариф",INDEX(GRID!$B$18:$U$29,MATCH(C$7,GRID!$A$18:$A$29,0),MATCH(1,($U$2=GRID!$B$1:$U$1)*(КАЛЕНДАРЬ!O12=GRID!$B$3:$U$3),0)),
INDEX(GRID!$B$18:$U$29,MATCH(C$7,GRID!$A$18:$A$29,0),MATCH(1,($U$2=GRID!$B$1:$U$1)*(КАЛЕНДАРЬ!O12=GRID!$B$3:$U$3),0))*(1-GRID!$H$34))</f>
        <v>57600</v>
      </c>
      <c r="E121" s="8" cm="1">
        <f t="array" ref="E121">IF($I$2="Открытый тариф",INDEX(GRID!$B$4:$U$15,MATCH(E$7,GRID!$A$4:$A$15,0),MATCH(1,($U$2=GRID!$B$1:$U$1)*(КАЛЕНДАРЬ!O12=GRID!$B$3:$U$3),0)),
INDEX(GRID!$B$4:$U$15,MATCH(E$7,GRID!$A$4:$A$15,0),MATCH(1,($U$2=GRID!$B$1:$U$1)*(КАЛЕНДАРЬ!O12=GRID!$B$3:$U$3),0))*(1-GRID!$H$34))</f>
        <v>62100</v>
      </c>
      <c r="F121" s="8" cm="1">
        <f t="array" ref="F121">IF($I$2="Открытый тариф",INDEX(GRID!$B$18:$U$29,MATCH(E$7,GRID!$A$18:$A$29,0),MATCH(1,($U$2=GRID!$B$1:$U$1)*(КАЛЕНДАРЬ!O12=GRID!$B$3:$U$3),0)),
INDEX(GRID!$B$18:$U$29,MATCH(E$7,GRID!$A$18:$A$29,0),MATCH(1,($U$2=GRID!$B$1:$U$1)*(КАЛЕНДАРЬ!O12=GRID!$B$3:$U$3),0))*(1-GRID!$H$34))</f>
        <v>67100</v>
      </c>
      <c r="G121" s="8" cm="1">
        <f t="array" ref="G121">IF($I$2="Открытый тариф",INDEX(GRID!$B$4:$U$15,MATCH(G$7,GRID!$A$4:$A$15,0),MATCH(1,($U$2=GRID!$B$1:$U$1)*(КАЛЕНДАРЬ!O12=GRID!$B$3:$U$3),0)),
INDEX(GRID!$B$4:$U$15,MATCH(G$7,GRID!$A$4:$A$15,0),MATCH(1,($U$2=GRID!$B$1:$U$1)*(КАЛЕНДАРЬ!O12=GRID!$B$3:$U$3),0))*(1-GRID!$H$34))</f>
        <v>69200</v>
      </c>
      <c r="H121" s="8" cm="1">
        <f t="array" ref="H121">IF($I$2="Открытый тариф",INDEX(GRID!$B$18:$U$29,MATCH(G$7,GRID!$A$18:$A$29,0),MATCH(1,($U$2=GRID!$B$1:$U$1)*(КАЛЕНДАРЬ!O12=GRID!$B$3:$U$3),0)),
INDEX(GRID!$B$18:$U$29,MATCH(G$7,GRID!$A$18:$A$29,0),MATCH(1,($U$2=GRID!$B$1:$U$1)*(КАЛЕНДАРЬ!O12=GRID!$B$3:$U$3),0))*(1-GRID!$H$34))</f>
        <v>74200</v>
      </c>
      <c r="I121" s="8" cm="1">
        <f t="array" ref="I121">IF($I$2="Открытый тариф",INDEX(GRID!$B$4:$U$15,MATCH(I$7,GRID!$A$4:$A$15,0),MATCH(1,($U$2=GRID!$B$1:$U$1)*(КАЛЕНДАРЬ!O12=GRID!$B$3:$U$3),0)),
INDEX(GRID!$B$4:$U$15,MATCH(I$7,GRID!$A$4:$A$15,0),MATCH(1,($U$2=GRID!$B$1:$U$1)*(КАЛЕНДАРЬ!O12=GRID!$B$3:$U$3),0))*(1-GRID!$H$34))</f>
        <v>76600</v>
      </c>
      <c r="J121" s="8" cm="1">
        <f t="array" ref="J121">IF($I$2="Открытый тариф",INDEX(GRID!$B$18:$U$29,MATCH(I$7,GRID!$A$18:$A$29,0),MATCH(1,($U$2=GRID!$B$1:$U$1)*(КАЛЕНДАРЬ!O12=GRID!$B$3:$U$3),0)),
INDEX(GRID!$B$18:$U$29,MATCH(I$7,GRID!$A$18:$A$29,0),MATCH(1,($U$2=GRID!$B$1:$U$1)*(КАЛЕНДАРЬ!O12=GRID!$B$3:$U$3),0))*(1-GRID!$H$34))</f>
        <v>81600</v>
      </c>
      <c r="K121" s="8" cm="1">
        <f t="array" ref="K121">IF($I$2="Открытый тариф",INDEX(GRID!$B$4:$U$15,MATCH(K$7,GRID!$A$4:$A$15,0),MATCH(1,($U$2=GRID!$B$1:$U$1)*(КАЛЕНДАРЬ!O12=GRID!$B$3:$U$3),0)),
INDEX(GRID!$B$4:$U$15,MATCH(K$7,GRID!$A$4:$A$15,0),MATCH(1,($U$2=GRID!$B$1:$U$1)*(КАЛЕНДАРЬ!O12=GRID!$B$3:$U$3),0))*(1-GRID!$H$34))</f>
        <v>84100</v>
      </c>
      <c r="L121" s="8" cm="1">
        <f t="array" ref="L121">IF($I$2="Открытый тариф",INDEX(GRID!$B$18:$U$29,MATCH(K$7,GRID!$A$18:$A$29,0),MATCH(1,($U$2=GRID!$B$1:$U$1)*(КАЛЕНДАРЬ!O12=GRID!$B$3:$U$3),0)),
INDEX(GRID!$B$18:$U$29,MATCH(K$7,GRID!$A$18:$A$29,0),MATCH(1,($U$2=GRID!$B$1:$U$1)*(КАЛЕНДАРЬ!O12=GRID!$B$3:$U$3),0))*(1-GRID!$H$34))</f>
        <v>89100</v>
      </c>
      <c r="M121" s="8" cm="1">
        <f t="array" ref="M121">IF($I$2="Открытый тариф",INDEX(GRID!$B$4:$U$15,MATCH(M$7,GRID!$A$4:$A$15,0),MATCH(1,($U$2=GRID!$B$1:$U$1)*(КАЛЕНДАРЬ!O12=GRID!$B$3:$U$3),0)),
INDEX(GRID!$B$4:$U$15,MATCH(M$7,GRID!$A$4:$A$15,0),MATCH(1,($U$2=GRID!$B$1:$U$1)*(КАЛЕНДАРЬ!O12=GRID!$B$3:$U$3),0))*(1-GRID!$H$34))</f>
        <v>110400</v>
      </c>
      <c r="N121" s="8" cm="1">
        <f t="array" ref="N121">IF($I$2="Открытый тариф",INDEX(GRID!$B$18:$U$29,MATCH(M$7,GRID!$A$18:$A$29,0),MATCH(1,($U$2=GRID!$B$1:$U$1)*(КАЛЕНДАРЬ!O12=GRID!$B$3:$U$3),0)),
INDEX(GRID!$B$18:$U$29,MATCH(M$7,GRID!$A$18:$A$29,0),MATCH(1,($U$2=GRID!$B$1:$U$1)*(КАЛЕНДАРЬ!O12=GRID!$B$3:$U$3),0))*(1-GRID!$H$34))</f>
        <v>115400</v>
      </c>
      <c r="O121" s="8" cm="1">
        <f t="array" ref="O121">IF($I$2="Открытый тариф",INDEX(GRID!$B$4:$U$15,MATCH(O$7,GRID!$A$4:$A$15,0),MATCH(1,($U$2=GRID!$B$1:$U$1)*(КАЛЕНДАРЬ!O12=GRID!$B$3:$U$3),0)),
INDEX(GRID!$B$4:$U$15,MATCH(O$7,GRID!$A$4:$A$15,0),MATCH(1,($U$2=GRID!$B$1:$U$1)*(КАЛЕНДАРЬ!O12=GRID!$B$3:$U$3),0))*(1-GRID!$H$34))</f>
        <v>151000</v>
      </c>
      <c r="P121" s="8" cm="1">
        <f t="array" ref="P121">IF($I$2="Открытый тариф",INDEX(GRID!$B$4:$U$15,MATCH(P$7,GRID!$A$4:$A$15,0),MATCH(1,($U$2=GRID!$B$1:$U$1)*(КАЛЕНДАРЬ!O12=GRID!$B$3:$U$3),0)),
INDEX(GRID!$B$4:$U$15,MATCH(P$7,GRID!$A$4:$A$15,0),MATCH(1,($U$2=GRID!$B$1:$U$1)*(КАЛЕНДАРЬ!O12=GRID!$B$3:$U$3),0))*(1-GRID!$H$34))</f>
        <v>199300</v>
      </c>
      <c r="Q121" s="8" cm="1">
        <f t="array" ref="Q121">IF($I$2="Открытый тариф",INDEX(GRID!$B$4:$U$15,MATCH(Q$7,GRID!$A$4:$A$15,0),MATCH(1,($U$2=GRID!$B$1:$U$1)*(КАЛЕНДАРЬ!O12=GRID!$B$3:$U$3),0)),
INDEX(GRID!$B$4:$U$15,MATCH(Q$7,GRID!$A$4:$A$15,0),MATCH(1,($U$2=GRID!$B$1:$U$1)*(КАЛЕНДАРЬ!O12=GRID!$B$3:$U$3),0))*(1-GRID!$H$34))</f>
        <v>230600</v>
      </c>
      <c r="R121" s="8" cm="1">
        <f t="array" ref="R121">IF($I$2="Открытый тариф",INDEX(GRID!$B$18:$U$29,MATCH(R$7,GRID!$A$18:$A$29,0),MATCH(1,($U$2=GRID!$B$1:$U$1)*(КАЛЕНДАРЬ!O12=GRID!$B$3:$U$3),0)),
INDEX(GRID!$B$18:$U$29,MATCH(R$7,GRID!$A$18:$A$29,0),MATCH(1,($U$2=GRID!$B$1:$U$1)*(КАЛЕНДАРЬ!O12=GRID!$B$3:$U$3),0))*(1-GRID!$H$34))</f>
        <v>263600</v>
      </c>
      <c r="S121" s="8">
        <f t="array" ref="S121">IF($I$2="Открытый тариф",INDEX(GRID!$B$4:$U$15,MATCH(S$7,GRID!$A$4:$A$15,0),MATCH(1,($U$2=GRID!$B$1:$U$1)*(КАЛЕНДАРЬ!O12=GRID!$B$3:$U$3),0)),
INDEX(GRID!$B$4:$U$15,MATCH(S$7,GRID!$A$4:$A$15,0),MATCH(1,($U$2=GRID!$B$1:$U$1)*(КАЛЕНДАРЬ!O12=GRID!$B$3:$U$3),0))*(1-GRID!$L$41))</f>
        <v>698800</v>
      </c>
      <c r="T121" s="8">
        <f t="array" ref="T121">IF($I$2="Открытый тариф",INDEX(GRID!$B$4:$U$15,MATCH(T$7,GRID!$A$4:$A$15,0),MATCH(1,($U$2=GRID!$B$1:$U$1)*(КАЛЕНДАРЬ!O12=GRID!$B$3:$U$3),0)),
INDEX(GRID!$B$4:$U$15,MATCH(T$7,GRID!$A$4:$A$15,0),MATCH(1,($U$2=GRID!$B$1:$U$1)*(КАЛЕНДАРЬ!O12=GRID!$B$3:$U$3),0))*(1-GRID!$L$41))</f>
        <v>861600</v>
      </c>
    </row>
    <row r="122" spans="1:20" hidden="1">
      <c r="A122" s="148" t="s">
        <v>17</v>
      </c>
      <c r="B122" s="149">
        <v>10</v>
      </c>
      <c r="C122" s="8" cm="1">
        <f t="array" ref="C122">IF($I$2="Открытый тариф",INDEX(GRID!$B$4:$U$15,MATCH(C$7,GRID!$A$4:$A$15,0),MATCH(1,($U$2=GRID!$B$1:$U$1)*(КАЛЕНДАРЬ!O13=GRID!$B$3:$U$3),0)),
INDEX(GRID!$B$4:$U$15,MATCH(C$7,GRID!$A$4:$A$15,0),MATCH(1,($U$2=GRID!$B$1:$U$1)*(КАЛЕНДАРЬ!O13=GRID!$B$3:$U$3),0))*(1-GRID!$H$34))</f>
        <v>52600</v>
      </c>
      <c r="D122" s="8" cm="1">
        <f t="array" ref="D122">IF($I$2="Открытый тариф",INDEX(GRID!$B$18:$U$29,MATCH(C$7,GRID!$A$18:$A$29,0),MATCH(1,($U$2=GRID!$B$1:$U$1)*(КАЛЕНДАРЬ!O13=GRID!$B$3:$U$3),0)),
INDEX(GRID!$B$18:$U$29,MATCH(C$7,GRID!$A$18:$A$29,0),MATCH(1,($U$2=GRID!$B$1:$U$1)*(КАЛЕНДАРЬ!O13=GRID!$B$3:$U$3),0))*(1-GRID!$H$34))</f>
        <v>57600</v>
      </c>
      <c r="E122" s="8" cm="1">
        <f t="array" ref="E122">IF($I$2="Открытый тариф",INDEX(GRID!$B$4:$U$15,MATCH(E$7,GRID!$A$4:$A$15,0),MATCH(1,($U$2=GRID!$B$1:$U$1)*(КАЛЕНДАРЬ!O13=GRID!$B$3:$U$3),0)),
INDEX(GRID!$B$4:$U$15,MATCH(E$7,GRID!$A$4:$A$15,0),MATCH(1,($U$2=GRID!$B$1:$U$1)*(КАЛЕНДАРЬ!O13=GRID!$B$3:$U$3),0))*(1-GRID!$H$34))</f>
        <v>62100</v>
      </c>
      <c r="F122" s="8" cm="1">
        <f t="array" ref="F122">IF($I$2="Открытый тариф",INDEX(GRID!$B$18:$U$29,MATCH(E$7,GRID!$A$18:$A$29,0),MATCH(1,($U$2=GRID!$B$1:$U$1)*(КАЛЕНДАРЬ!O13=GRID!$B$3:$U$3),0)),
INDEX(GRID!$B$18:$U$29,MATCH(E$7,GRID!$A$18:$A$29,0),MATCH(1,($U$2=GRID!$B$1:$U$1)*(КАЛЕНДАРЬ!O13=GRID!$B$3:$U$3),0))*(1-GRID!$H$34))</f>
        <v>67100</v>
      </c>
      <c r="G122" s="8" cm="1">
        <f t="array" ref="G122">IF($I$2="Открытый тариф",INDEX(GRID!$B$4:$U$15,MATCH(G$7,GRID!$A$4:$A$15,0),MATCH(1,($U$2=GRID!$B$1:$U$1)*(КАЛЕНДАРЬ!O13=GRID!$B$3:$U$3),0)),
INDEX(GRID!$B$4:$U$15,MATCH(G$7,GRID!$A$4:$A$15,0),MATCH(1,($U$2=GRID!$B$1:$U$1)*(КАЛЕНДАРЬ!O13=GRID!$B$3:$U$3),0))*(1-GRID!$H$34))</f>
        <v>69200</v>
      </c>
      <c r="H122" s="8" cm="1">
        <f t="array" ref="H122">IF($I$2="Открытый тариф",INDEX(GRID!$B$18:$U$29,MATCH(G$7,GRID!$A$18:$A$29,0),MATCH(1,($U$2=GRID!$B$1:$U$1)*(КАЛЕНДАРЬ!O13=GRID!$B$3:$U$3),0)),
INDEX(GRID!$B$18:$U$29,MATCH(G$7,GRID!$A$18:$A$29,0),MATCH(1,($U$2=GRID!$B$1:$U$1)*(КАЛЕНДАРЬ!O13=GRID!$B$3:$U$3),0))*(1-GRID!$H$34))</f>
        <v>74200</v>
      </c>
      <c r="I122" s="8" cm="1">
        <f t="array" ref="I122">IF($I$2="Открытый тариф",INDEX(GRID!$B$4:$U$15,MATCH(I$7,GRID!$A$4:$A$15,0),MATCH(1,($U$2=GRID!$B$1:$U$1)*(КАЛЕНДАРЬ!O13=GRID!$B$3:$U$3),0)),
INDEX(GRID!$B$4:$U$15,MATCH(I$7,GRID!$A$4:$A$15,0),MATCH(1,($U$2=GRID!$B$1:$U$1)*(КАЛЕНДАРЬ!O13=GRID!$B$3:$U$3),0))*(1-GRID!$H$34))</f>
        <v>76600</v>
      </c>
      <c r="J122" s="8" cm="1">
        <f t="array" ref="J122">IF($I$2="Открытый тариф",INDEX(GRID!$B$18:$U$29,MATCH(I$7,GRID!$A$18:$A$29,0),MATCH(1,($U$2=GRID!$B$1:$U$1)*(КАЛЕНДАРЬ!O13=GRID!$B$3:$U$3),0)),
INDEX(GRID!$B$18:$U$29,MATCH(I$7,GRID!$A$18:$A$29,0),MATCH(1,($U$2=GRID!$B$1:$U$1)*(КАЛЕНДАРЬ!O13=GRID!$B$3:$U$3),0))*(1-GRID!$H$34))</f>
        <v>81600</v>
      </c>
      <c r="K122" s="8" cm="1">
        <f t="array" ref="K122">IF($I$2="Открытый тариф",INDEX(GRID!$B$4:$U$15,MATCH(K$7,GRID!$A$4:$A$15,0),MATCH(1,($U$2=GRID!$B$1:$U$1)*(КАЛЕНДАРЬ!O13=GRID!$B$3:$U$3),0)),
INDEX(GRID!$B$4:$U$15,MATCH(K$7,GRID!$A$4:$A$15,0),MATCH(1,($U$2=GRID!$B$1:$U$1)*(КАЛЕНДАРЬ!O13=GRID!$B$3:$U$3),0))*(1-GRID!$H$34))</f>
        <v>84100</v>
      </c>
      <c r="L122" s="8" cm="1">
        <f t="array" ref="L122">IF($I$2="Открытый тариф",INDEX(GRID!$B$18:$U$29,MATCH(K$7,GRID!$A$18:$A$29,0),MATCH(1,($U$2=GRID!$B$1:$U$1)*(КАЛЕНДАРЬ!O13=GRID!$B$3:$U$3),0)),
INDEX(GRID!$B$18:$U$29,MATCH(K$7,GRID!$A$18:$A$29,0),MATCH(1,($U$2=GRID!$B$1:$U$1)*(КАЛЕНДАРЬ!O13=GRID!$B$3:$U$3),0))*(1-GRID!$H$34))</f>
        <v>89100</v>
      </c>
      <c r="M122" s="8" cm="1">
        <f t="array" ref="M122">IF($I$2="Открытый тариф",INDEX(GRID!$B$4:$U$15,MATCH(M$7,GRID!$A$4:$A$15,0),MATCH(1,($U$2=GRID!$B$1:$U$1)*(КАЛЕНДАРЬ!O13=GRID!$B$3:$U$3),0)),
INDEX(GRID!$B$4:$U$15,MATCH(M$7,GRID!$A$4:$A$15,0),MATCH(1,($U$2=GRID!$B$1:$U$1)*(КАЛЕНДАРЬ!O13=GRID!$B$3:$U$3),0))*(1-GRID!$H$34))</f>
        <v>110400</v>
      </c>
      <c r="N122" s="8" cm="1">
        <f t="array" ref="N122">IF($I$2="Открытый тариф",INDEX(GRID!$B$18:$U$29,MATCH(M$7,GRID!$A$18:$A$29,0),MATCH(1,($U$2=GRID!$B$1:$U$1)*(КАЛЕНДАРЬ!O13=GRID!$B$3:$U$3),0)),
INDEX(GRID!$B$18:$U$29,MATCH(M$7,GRID!$A$18:$A$29,0),MATCH(1,($U$2=GRID!$B$1:$U$1)*(КАЛЕНДАРЬ!O13=GRID!$B$3:$U$3),0))*(1-GRID!$H$34))</f>
        <v>115400</v>
      </c>
      <c r="O122" s="8" cm="1">
        <f t="array" ref="O122">IF($I$2="Открытый тариф",INDEX(GRID!$B$4:$U$15,MATCH(O$7,GRID!$A$4:$A$15,0),MATCH(1,($U$2=GRID!$B$1:$U$1)*(КАЛЕНДАРЬ!O13=GRID!$B$3:$U$3),0)),
INDEX(GRID!$B$4:$U$15,MATCH(O$7,GRID!$A$4:$A$15,0),MATCH(1,($U$2=GRID!$B$1:$U$1)*(КАЛЕНДАРЬ!O13=GRID!$B$3:$U$3),0))*(1-GRID!$H$34))</f>
        <v>151000</v>
      </c>
      <c r="P122" s="8" cm="1">
        <f t="array" ref="P122">IF($I$2="Открытый тариф",INDEX(GRID!$B$4:$U$15,MATCH(P$7,GRID!$A$4:$A$15,0),MATCH(1,($U$2=GRID!$B$1:$U$1)*(КАЛЕНДАРЬ!O13=GRID!$B$3:$U$3),0)),
INDEX(GRID!$B$4:$U$15,MATCH(P$7,GRID!$A$4:$A$15,0),MATCH(1,($U$2=GRID!$B$1:$U$1)*(КАЛЕНДАРЬ!O13=GRID!$B$3:$U$3),0))*(1-GRID!$H$34))</f>
        <v>199300</v>
      </c>
      <c r="Q122" s="8" cm="1">
        <f t="array" ref="Q122">IF($I$2="Открытый тариф",INDEX(GRID!$B$4:$U$15,MATCH(Q$7,GRID!$A$4:$A$15,0),MATCH(1,($U$2=GRID!$B$1:$U$1)*(КАЛЕНДАРЬ!O13=GRID!$B$3:$U$3),0)),
INDEX(GRID!$B$4:$U$15,MATCH(Q$7,GRID!$A$4:$A$15,0),MATCH(1,($U$2=GRID!$B$1:$U$1)*(КАЛЕНДАРЬ!O13=GRID!$B$3:$U$3),0))*(1-GRID!$H$34))</f>
        <v>230600</v>
      </c>
      <c r="R122" s="8" cm="1">
        <f t="array" ref="R122">IF($I$2="Открытый тариф",INDEX(GRID!$B$18:$U$29,MATCH(R$7,GRID!$A$18:$A$29,0),MATCH(1,($U$2=GRID!$B$1:$U$1)*(КАЛЕНДАРЬ!O13=GRID!$B$3:$U$3),0)),
INDEX(GRID!$B$18:$U$29,MATCH(R$7,GRID!$A$18:$A$29,0),MATCH(1,($U$2=GRID!$B$1:$U$1)*(КАЛЕНДАРЬ!O13=GRID!$B$3:$U$3),0))*(1-GRID!$H$34))</f>
        <v>263600</v>
      </c>
      <c r="S122" s="8">
        <f t="array" ref="S122">IF($I$2="Открытый тариф",INDEX(GRID!$B$4:$U$15,MATCH(S$7,GRID!$A$4:$A$15,0),MATCH(1,($U$2=GRID!$B$1:$U$1)*(КАЛЕНДАРЬ!O13=GRID!$B$3:$U$3),0)),
INDEX(GRID!$B$4:$U$15,MATCH(S$7,GRID!$A$4:$A$15,0),MATCH(1,($U$2=GRID!$B$1:$U$1)*(КАЛЕНДАРЬ!O13=GRID!$B$3:$U$3),0))*(1-GRID!$L$41))</f>
        <v>698800</v>
      </c>
      <c r="T122" s="8">
        <f t="array" ref="T122">IF($I$2="Открытый тариф",INDEX(GRID!$B$4:$U$15,MATCH(T$7,GRID!$A$4:$A$15,0),MATCH(1,($U$2=GRID!$B$1:$U$1)*(КАЛЕНДАРЬ!O13=GRID!$B$3:$U$3),0)),
INDEX(GRID!$B$4:$U$15,MATCH(T$7,GRID!$A$4:$A$15,0),MATCH(1,($U$2=GRID!$B$1:$U$1)*(КАЛЕНДАРЬ!O13=GRID!$B$3:$U$3),0))*(1-GRID!$L$41))</f>
        <v>861600</v>
      </c>
    </row>
    <row r="123" spans="1:20" hidden="1">
      <c r="A123" s="148" t="s">
        <v>11</v>
      </c>
      <c r="B123" s="149">
        <v>11</v>
      </c>
      <c r="C123" s="8" cm="1">
        <f t="array" ref="C123">IF($I$2="Открытый тариф",INDEX(GRID!$B$4:$U$15,MATCH(C$7,GRID!$A$4:$A$15,0),MATCH(1,($U$2=GRID!$B$1:$U$1)*(КАЛЕНДАРЬ!O14=GRID!$B$3:$U$3),0)),
INDEX(GRID!$B$4:$U$15,MATCH(C$7,GRID!$A$4:$A$15,0),MATCH(1,($U$2=GRID!$B$1:$U$1)*(КАЛЕНДАРЬ!O14=GRID!$B$3:$U$3),0))*(1-GRID!$H$34))</f>
        <v>48100</v>
      </c>
      <c r="D123" s="8" cm="1">
        <f t="array" ref="D123">IF($I$2="Открытый тариф",INDEX(GRID!$B$18:$U$29,MATCH(C$7,GRID!$A$18:$A$29,0),MATCH(1,($U$2=GRID!$B$1:$U$1)*(КАЛЕНДАРЬ!O14=GRID!$B$3:$U$3),0)),
INDEX(GRID!$B$18:$U$29,MATCH(C$7,GRID!$A$18:$A$29,0),MATCH(1,($U$2=GRID!$B$1:$U$1)*(КАЛЕНДАРЬ!O14=GRID!$B$3:$U$3),0))*(1-GRID!$H$34))</f>
        <v>53100</v>
      </c>
      <c r="E123" s="8" cm="1">
        <f t="array" ref="E123">IF($I$2="Открытый тариф",INDEX(GRID!$B$4:$U$15,MATCH(E$7,GRID!$A$4:$A$15,0),MATCH(1,($U$2=GRID!$B$1:$U$1)*(КАЛЕНДАРЬ!O14=GRID!$B$3:$U$3),0)),
INDEX(GRID!$B$4:$U$15,MATCH(E$7,GRID!$A$4:$A$15,0),MATCH(1,($U$2=GRID!$B$1:$U$1)*(КАЛЕНДАРЬ!O14=GRID!$B$3:$U$3),0))*(1-GRID!$H$34))</f>
        <v>57100</v>
      </c>
      <c r="F123" s="8" cm="1">
        <f t="array" ref="F123">IF($I$2="Открытый тариф",INDEX(GRID!$B$18:$U$29,MATCH(E$7,GRID!$A$18:$A$29,0),MATCH(1,($U$2=GRID!$B$1:$U$1)*(КАЛЕНДАРЬ!O14=GRID!$B$3:$U$3),0)),
INDEX(GRID!$B$18:$U$29,MATCH(E$7,GRID!$A$18:$A$29,0),MATCH(1,($U$2=GRID!$B$1:$U$1)*(КАЛЕНДАРЬ!O14=GRID!$B$3:$U$3),0))*(1-GRID!$H$34))</f>
        <v>62100</v>
      </c>
      <c r="G123" s="8" cm="1">
        <f t="array" ref="G123">IF($I$2="Открытый тариф",INDEX(GRID!$B$4:$U$15,MATCH(G$7,GRID!$A$4:$A$15,0),MATCH(1,($U$2=GRID!$B$1:$U$1)*(КАЛЕНДАРЬ!O14=GRID!$B$3:$U$3),0)),
INDEX(GRID!$B$4:$U$15,MATCH(G$7,GRID!$A$4:$A$15,0),MATCH(1,($U$2=GRID!$B$1:$U$1)*(КАЛЕНДАРЬ!O14=GRID!$B$3:$U$3),0))*(1-GRID!$H$34))</f>
        <v>64000</v>
      </c>
      <c r="H123" s="8" cm="1">
        <f t="array" ref="H123">IF($I$2="Открытый тариф",INDEX(GRID!$B$18:$U$29,MATCH(G$7,GRID!$A$18:$A$29,0),MATCH(1,($U$2=GRID!$B$1:$U$1)*(КАЛЕНДАРЬ!O14=GRID!$B$3:$U$3),0)),
INDEX(GRID!$B$18:$U$29,MATCH(G$7,GRID!$A$18:$A$29,0),MATCH(1,($U$2=GRID!$B$1:$U$1)*(КАЛЕНДАРЬ!O14=GRID!$B$3:$U$3),0))*(1-GRID!$H$34))</f>
        <v>69000</v>
      </c>
      <c r="I123" s="8" cm="1">
        <f t="array" ref="I123">IF($I$2="Открытый тариф",INDEX(GRID!$B$4:$U$15,MATCH(I$7,GRID!$A$4:$A$15,0),MATCH(1,($U$2=GRID!$B$1:$U$1)*(КАЛЕНДАРЬ!O14=GRID!$B$3:$U$3),0)),
INDEX(GRID!$B$4:$U$15,MATCH(I$7,GRID!$A$4:$A$15,0),MATCH(1,($U$2=GRID!$B$1:$U$1)*(КАЛЕНДАРЬ!O14=GRID!$B$3:$U$3),0))*(1-GRID!$H$34))</f>
        <v>71000</v>
      </c>
      <c r="J123" s="8" cm="1">
        <f t="array" ref="J123">IF($I$2="Открытый тариф",INDEX(GRID!$B$18:$U$29,MATCH(I$7,GRID!$A$18:$A$29,0),MATCH(1,($U$2=GRID!$B$1:$U$1)*(КАЛЕНДАРЬ!O14=GRID!$B$3:$U$3),0)),
INDEX(GRID!$B$18:$U$29,MATCH(I$7,GRID!$A$18:$A$29,0),MATCH(1,($U$2=GRID!$B$1:$U$1)*(КАЛЕНДАРЬ!O14=GRID!$B$3:$U$3),0))*(1-GRID!$H$34))</f>
        <v>76000</v>
      </c>
      <c r="K123" s="8" cm="1">
        <f t="array" ref="K123">IF($I$2="Открытый тариф",INDEX(GRID!$B$4:$U$15,MATCH(K$7,GRID!$A$4:$A$15,0),MATCH(1,($U$2=GRID!$B$1:$U$1)*(КАЛЕНДАРЬ!O14=GRID!$B$3:$U$3),0)),
INDEX(GRID!$B$4:$U$15,MATCH(K$7,GRID!$A$4:$A$15,0),MATCH(1,($U$2=GRID!$B$1:$U$1)*(КАЛЕНДАРЬ!O14=GRID!$B$3:$U$3),0))*(1-GRID!$H$34))</f>
        <v>78200</v>
      </c>
      <c r="L123" s="8" cm="1">
        <f t="array" ref="L123">IF($I$2="Открытый тариф",INDEX(GRID!$B$18:$U$29,MATCH(K$7,GRID!$A$18:$A$29,0),MATCH(1,($U$2=GRID!$B$1:$U$1)*(КАЛЕНДАРЬ!O14=GRID!$B$3:$U$3),0)),
INDEX(GRID!$B$18:$U$29,MATCH(K$7,GRID!$A$18:$A$29,0),MATCH(1,($U$2=GRID!$B$1:$U$1)*(КАЛЕНДАРЬ!O14=GRID!$B$3:$U$3),0))*(1-GRID!$H$34))</f>
        <v>83200</v>
      </c>
      <c r="M123" s="8" cm="1">
        <f t="array" ref="M123">IF($I$2="Открытый тариф",INDEX(GRID!$B$4:$U$15,MATCH(M$7,GRID!$A$4:$A$15,0),MATCH(1,($U$2=GRID!$B$1:$U$1)*(КАЛЕНДАРЬ!O14=GRID!$B$3:$U$3),0)),
INDEX(GRID!$B$4:$U$15,MATCH(M$7,GRID!$A$4:$A$15,0),MATCH(1,($U$2=GRID!$B$1:$U$1)*(КАЛЕНДАРЬ!O14=GRID!$B$3:$U$3),0))*(1-GRID!$H$34))</f>
        <v>103200</v>
      </c>
      <c r="N123" s="8" cm="1">
        <f t="array" ref="N123">IF($I$2="Открытый тариф",INDEX(GRID!$B$18:$U$29,MATCH(M$7,GRID!$A$18:$A$29,0),MATCH(1,($U$2=GRID!$B$1:$U$1)*(КАЛЕНДАРЬ!O14=GRID!$B$3:$U$3),0)),
INDEX(GRID!$B$18:$U$29,MATCH(M$7,GRID!$A$18:$A$29,0),MATCH(1,($U$2=GRID!$B$1:$U$1)*(КАЛЕНДАРЬ!O14=GRID!$B$3:$U$3),0))*(1-GRID!$H$34))</f>
        <v>108200</v>
      </c>
      <c r="O123" s="8" cm="1">
        <f t="array" ref="O123">IF($I$2="Открытый тариф",INDEX(GRID!$B$4:$U$15,MATCH(O$7,GRID!$A$4:$A$15,0),MATCH(1,($U$2=GRID!$B$1:$U$1)*(КАЛЕНДАРЬ!O14=GRID!$B$3:$U$3),0)),
INDEX(GRID!$B$4:$U$15,MATCH(O$7,GRID!$A$4:$A$15,0),MATCH(1,($U$2=GRID!$B$1:$U$1)*(КАЛЕНДАРЬ!O14=GRID!$B$3:$U$3),0))*(1-GRID!$H$34))</f>
        <v>142800</v>
      </c>
      <c r="P123" s="8" cm="1">
        <f t="array" ref="P123">IF($I$2="Открытый тариф",INDEX(GRID!$B$4:$U$15,MATCH(P$7,GRID!$A$4:$A$15,0),MATCH(1,($U$2=GRID!$B$1:$U$1)*(КАЛЕНДАРЬ!O14=GRID!$B$3:$U$3),0)),
INDEX(GRID!$B$4:$U$15,MATCH(P$7,GRID!$A$4:$A$15,0),MATCH(1,($U$2=GRID!$B$1:$U$1)*(КАЛЕНДАРЬ!O14=GRID!$B$3:$U$3),0))*(1-GRID!$H$34))</f>
        <v>190100</v>
      </c>
      <c r="Q123" s="8" cm="1">
        <f t="array" ref="Q123">IF($I$2="Открытый тариф",INDEX(GRID!$B$4:$U$15,MATCH(Q$7,GRID!$A$4:$A$15,0),MATCH(1,($U$2=GRID!$B$1:$U$1)*(КАЛЕНДАРЬ!O14=GRID!$B$3:$U$3),0)),
INDEX(GRID!$B$4:$U$15,MATCH(Q$7,GRID!$A$4:$A$15,0),MATCH(1,($U$2=GRID!$B$1:$U$1)*(КАЛЕНДАРЬ!O14=GRID!$B$3:$U$3),0))*(1-GRID!$H$34))</f>
        <v>220900</v>
      </c>
      <c r="R123" s="8" cm="1">
        <f t="array" ref="R123">IF($I$2="Открытый тариф",INDEX(GRID!$B$18:$U$29,MATCH(R$7,GRID!$A$18:$A$29,0),MATCH(1,($U$2=GRID!$B$1:$U$1)*(КАЛЕНДАРЬ!O14=GRID!$B$3:$U$3),0)),
INDEX(GRID!$B$18:$U$29,MATCH(R$7,GRID!$A$18:$A$29,0),MATCH(1,($U$2=GRID!$B$1:$U$1)*(КАЛЕНДАРЬ!O14=GRID!$B$3:$U$3),0))*(1-GRID!$H$34))</f>
        <v>251900</v>
      </c>
      <c r="S123" s="8">
        <f t="array" ref="S123">IF($I$2="Открытый тариф",INDEX(GRID!$B$4:$U$15,MATCH(S$7,GRID!$A$4:$A$15,0),MATCH(1,($U$2=GRID!$B$1:$U$1)*(КАЛЕНДАРЬ!O14=GRID!$B$3:$U$3),0)),
INDEX(GRID!$B$4:$U$15,MATCH(S$7,GRID!$A$4:$A$15,0),MATCH(1,($U$2=GRID!$B$1:$U$1)*(КАЛЕНДАРЬ!O14=GRID!$B$3:$U$3),0))*(1-GRID!$L$41))</f>
        <v>661000</v>
      </c>
      <c r="T123" s="8">
        <f t="array" ref="T123">IF($I$2="Открытый тариф",INDEX(GRID!$B$4:$U$15,MATCH(T$7,GRID!$A$4:$A$15,0),MATCH(1,($U$2=GRID!$B$1:$U$1)*(КАЛЕНДАРЬ!O14=GRID!$B$3:$U$3),0)),
INDEX(GRID!$B$4:$U$15,MATCH(T$7,GRID!$A$4:$A$15,0),MATCH(1,($U$2=GRID!$B$1:$U$1)*(КАЛЕНДАРЬ!O14=GRID!$B$3:$U$3),0))*(1-GRID!$L$41))</f>
        <v>814300</v>
      </c>
    </row>
    <row r="124" spans="1:20" hidden="1">
      <c r="A124" s="148" t="s">
        <v>12</v>
      </c>
      <c r="B124" s="149">
        <v>12</v>
      </c>
      <c r="C124" s="8" cm="1">
        <f t="array" ref="C124">IF($I$2="Открытый тариф",INDEX(GRID!$B$4:$U$15,MATCH(C$7,GRID!$A$4:$A$15,0),MATCH(1,($U$2=GRID!$B$1:$U$1)*(КАЛЕНДАРЬ!O15=GRID!$B$3:$U$3),0)),
INDEX(GRID!$B$4:$U$15,MATCH(C$7,GRID!$A$4:$A$15,0),MATCH(1,($U$2=GRID!$B$1:$U$1)*(КАЛЕНДАРЬ!O15=GRID!$B$3:$U$3),0))*(1-GRID!$H$34))</f>
        <v>43900</v>
      </c>
      <c r="D124" s="8" cm="1">
        <f t="array" ref="D124">IF($I$2="Открытый тариф",INDEX(GRID!$B$18:$U$29,MATCH(C$7,GRID!$A$18:$A$29,0),MATCH(1,($U$2=GRID!$B$1:$U$1)*(КАЛЕНДАРЬ!O15=GRID!$B$3:$U$3),0)),
INDEX(GRID!$B$18:$U$29,MATCH(C$7,GRID!$A$18:$A$29,0),MATCH(1,($U$2=GRID!$B$1:$U$1)*(КАЛЕНДАРЬ!O15=GRID!$B$3:$U$3),0))*(1-GRID!$H$34))</f>
        <v>48900</v>
      </c>
      <c r="E124" s="8" cm="1">
        <f t="array" ref="E124">IF($I$2="Открытый тариф",INDEX(GRID!$B$4:$U$15,MATCH(E$7,GRID!$A$4:$A$15,0),MATCH(1,($U$2=GRID!$B$1:$U$1)*(КАЛЕНДАРЬ!O15=GRID!$B$3:$U$3),0)),
INDEX(GRID!$B$4:$U$15,MATCH(E$7,GRID!$A$4:$A$15,0),MATCH(1,($U$2=GRID!$B$1:$U$1)*(КАЛЕНДАРЬ!O15=GRID!$B$3:$U$3),0))*(1-GRID!$H$34))</f>
        <v>52400</v>
      </c>
      <c r="F124" s="8" cm="1">
        <f t="array" ref="F124">IF($I$2="Открытый тариф",INDEX(GRID!$B$18:$U$29,MATCH(E$7,GRID!$A$18:$A$29,0),MATCH(1,($U$2=GRID!$B$1:$U$1)*(КАЛЕНДАРЬ!O15=GRID!$B$3:$U$3),0)),
INDEX(GRID!$B$18:$U$29,MATCH(E$7,GRID!$A$18:$A$29,0),MATCH(1,($U$2=GRID!$B$1:$U$1)*(КАЛЕНДАРЬ!O15=GRID!$B$3:$U$3),0))*(1-GRID!$H$34))</f>
        <v>57400</v>
      </c>
      <c r="G124" s="8" cm="1">
        <f t="array" ref="G124">IF($I$2="Открытый тариф",INDEX(GRID!$B$4:$U$15,MATCH(G$7,GRID!$A$4:$A$15,0),MATCH(1,($U$2=GRID!$B$1:$U$1)*(КАЛЕНДАРЬ!O15=GRID!$B$3:$U$3),0)),
INDEX(GRID!$B$4:$U$15,MATCH(G$7,GRID!$A$4:$A$15,0),MATCH(1,($U$2=GRID!$B$1:$U$1)*(КАЛЕНДАРЬ!O15=GRID!$B$3:$U$3),0))*(1-GRID!$H$34))</f>
        <v>59100</v>
      </c>
      <c r="H124" s="8" cm="1">
        <f t="array" ref="H124">IF($I$2="Открытый тариф",INDEX(GRID!$B$18:$U$29,MATCH(G$7,GRID!$A$18:$A$29,0),MATCH(1,($U$2=GRID!$B$1:$U$1)*(КАЛЕНДАРЬ!O15=GRID!$B$3:$U$3),0)),
INDEX(GRID!$B$18:$U$29,MATCH(G$7,GRID!$A$18:$A$29,0),MATCH(1,($U$2=GRID!$B$1:$U$1)*(КАЛЕНДАРЬ!O15=GRID!$B$3:$U$3),0))*(1-GRID!$H$34))</f>
        <v>64100</v>
      </c>
      <c r="I124" s="8" cm="1">
        <f t="array" ref="I124">IF($I$2="Открытый тариф",INDEX(GRID!$B$4:$U$15,MATCH(I$7,GRID!$A$4:$A$15,0),MATCH(1,($U$2=GRID!$B$1:$U$1)*(КАЛЕНДАРЬ!O15=GRID!$B$3:$U$3),0)),
INDEX(GRID!$B$4:$U$15,MATCH(I$7,GRID!$A$4:$A$15,0),MATCH(1,($U$2=GRID!$B$1:$U$1)*(КАЛЕНДАРЬ!O15=GRID!$B$3:$U$3),0))*(1-GRID!$H$34))</f>
        <v>65800</v>
      </c>
      <c r="J124" s="8" cm="1">
        <f t="array" ref="J124">IF($I$2="Открытый тариф",INDEX(GRID!$B$18:$U$29,MATCH(I$7,GRID!$A$18:$A$29,0),MATCH(1,($U$2=GRID!$B$1:$U$1)*(КАЛЕНДАРЬ!O15=GRID!$B$3:$U$3),0)),
INDEX(GRID!$B$18:$U$29,MATCH(I$7,GRID!$A$18:$A$29,0),MATCH(1,($U$2=GRID!$B$1:$U$1)*(КАЛЕНДАРЬ!O15=GRID!$B$3:$U$3),0))*(1-GRID!$H$34))</f>
        <v>70800</v>
      </c>
      <c r="K124" s="8" cm="1">
        <f t="array" ref="K124">IF($I$2="Открытый тариф",INDEX(GRID!$B$4:$U$15,MATCH(K$7,GRID!$A$4:$A$15,0),MATCH(1,($U$2=GRID!$B$1:$U$1)*(КАЛЕНДАРЬ!O15=GRID!$B$3:$U$3),0)),
INDEX(GRID!$B$4:$U$15,MATCH(K$7,GRID!$A$4:$A$15,0),MATCH(1,($U$2=GRID!$B$1:$U$1)*(КАЛЕНДАРЬ!O15=GRID!$B$3:$U$3),0))*(1-GRID!$H$34))</f>
        <v>72600</v>
      </c>
      <c r="L124" s="8" cm="1">
        <f t="array" ref="L124">IF($I$2="Открытый тариф",INDEX(GRID!$B$18:$U$29,MATCH(K$7,GRID!$A$18:$A$29,0),MATCH(1,($U$2=GRID!$B$1:$U$1)*(КАЛЕНДАРЬ!O15=GRID!$B$3:$U$3),0)),
INDEX(GRID!$B$18:$U$29,MATCH(K$7,GRID!$A$18:$A$29,0),MATCH(1,($U$2=GRID!$B$1:$U$1)*(КАЛЕНДАРЬ!O15=GRID!$B$3:$U$3),0))*(1-GRID!$H$34))</f>
        <v>77600</v>
      </c>
      <c r="M124" s="8" cm="1">
        <f t="array" ref="M124">IF($I$2="Открытый тариф",INDEX(GRID!$B$4:$U$15,MATCH(M$7,GRID!$A$4:$A$15,0),MATCH(1,($U$2=GRID!$B$1:$U$1)*(КАЛЕНДАРЬ!O15=GRID!$B$3:$U$3),0)),
INDEX(GRID!$B$4:$U$15,MATCH(M$7,GRID!$A$4:$A$15,0),MATCH(1,($U$2=GRID!$B$1:$U$1)*(КАЛЕНДАРЬ!O15=GRID!$B$3:$U$3),0))*(1-GRID!$H$34))</f>
        <v>96500</v>
      </c>
      <c r="N124" s="8" cm="1">
        <f t="array" ref="N124">IF($I$2="Открытый тариф",INDEX(GRID!$B$18:$U$29,MATCH(M$7,GRID!$A$18:$A$29,0),MATCH(1,($U$2=GRID!$B$1:$U$1)*(КАЛЕНДАРЬ!O15=GRID!$B$3:$U$3),0)),
INDEX(GRID!$B$18:$U$29,MATCH(M$7,GRID!$A$18:$A$29,0),MATCH(1,($U$2=GRID!$B$1:$U$1)*(КАЛЕНДАРЬ!O15=GRID!$B$3:$U$3),0))*(1-GRID!$H$34))</f>
        <v>101500</v>
      </c>
      <c r="O124" s="8" cm="1">
        <f t="array" ref="O124">IF($I$2="Открытый тариф",INDEX(GRID!$B$4:$U$15,MATCH(O$7,GRID!$A$4:$A$15,0),MATCH(1,($U$2=GRID!$B$1:$U$1)*(КАЛЕНДАРЬ!O15=GRID!$B$3:$U$3),0)),
INDEX(GRID!$B$4:$U$15,MATCH(O$7,GRID!$A$4:$A$15,0),MATCH(1,($U$2=GRID!$B$1:$U$1)*(КАЛЕНДАРЬ!O15=GRID!$B$3:$U$3),0))*(1-GRID!$H$34))</f>
        <v>135000</v>
      </c>
      <c r="P124" s="8" cm="1">
        <f t="array" ref="P124">IF($I$2="Открытый тариф",INDEX(GRID!$B$4:$U$15,MATCH(P$7,GRID!$A$4:$A$15,0),MATCH(1,($U$2=GRID!$B$1:$U$1)*(КАЛЕНДАРЬ!O15=GRID!$B$3:$U$3),0)),
INDEX(GRID!$B$4:$U$15,MATCH(P$7,GRID!$A$4:$A$15,0),MATCH(1,($U$2=GRID!$B$1:$U$1)*(КАЛЕНДАРЬ!O15=GRID!$B$3:$U$3),0))*(1-GRID!$H$34))</f>
        <v>181300</v>
      </c>
      <c r="Q124" s="8" cm="1">
        <f t="array" ref="Q124">IF($I$2="Открытый тариф",INDEX(GRID!$B$4:$U$15,MATCH(Q$7,GRID!$A$4:$A$15,0),MATCH(1,($U$2=GRID!$B$1:$U$1)*(КАЛЕНДАРЬ!O15=GRID!$B$3:$U$3),0)),
INDEX(GRID!$B$4:$U$15,MATCH(Q$7,GRID!$A$4:$A$15,0),MATCH(1,($U$2=GRID!$B$1:$U$1)*(КАЛЕНДАРЬ!O15=GRID!$B$3:$U$3),0))*(1-GRID!$H$34))</f>
        <v>211500</v>
      </c>
      <c r="R124" s="8" cm="1">
        <f t="array" ref="R124">IF($I$2="Открытый тариф",INDEX(GRID!$B$18:$U$29,MATCH(R$7,GRID!$A$18:$A$29,0),MATCH(1,($U$2=GRID!$B$1:$U$1)*(КАЛЕНДАРЬ!O15=GRID!$B$3:$U$3),0)),
INDEX(GRID!$B$18:$U$29,MATCH(R$7,GRID!$A$18:$A$29,0),MATCH(1,($U$2=GRID!$B$1:$U$1)*(КАЛЕНДАРЬ!O15=GRID!$B$3:$U$3),0))*(1-GRID!$H$34))</f>
        <v>241100</v>
      </c>
      <c r="S124" s="8">
        <f t="array" ref="S124">IF($I$2="Открытый тариф",INDEX(GRID!$B$4:$U$15,MATCH(S$7,GRID!$A$4:$A$15,0),MATCH(1,($U$2=GRID!$B$1:$U$1)*(КАЛЕНДАРЬ!O15=GRID!$B$3:$U$3),0)),
INDEX(GRID!$B$4:$U$15,MATCH(S$7,GRID!$A$4:$A$15,0),MATCH(1,($U$2=GRID!$B$1:$U$1)*(КАЛЕНДАРЬ!O15=GRID!$B$3:$U$3),0))*(1-GRID!$L$41))</f>
        <v>625800</v>
      </c>
      <c r="T124" s="8">
        <f t="array" ref="T124">IF($I$2="Открытый тариф",INDEX(GRID!$B$4:$U$15,MATCH(T$7,GRID!$A$4:$A$15,0),MATCH(1,($U$2=GRID!$B$1:$U$1)*(КАЛЕНДАРЬ!O15=GRID!$B$3:$U$3),0)),
INDEX(GRID!$B$4:$U$15,MATCH(T$7,GRID!$A$4:$A$15,0),MATCH(1,($U$2=GRID!$B$1:$U$1)*(КАЛЕНДАРЬ!O15=GRID!$B$3:$U$3),0))*(1-GRID!$L$41))</f>
        <v>769800</v>
      </c>
    </row>
    <row r="125" spans="1:20" hidden="1">
      <c r="A125" s="148" t="s">
        <v>13</v>
      </c>
      <c r="B125" s="149">
        <v>13</v>
      </c>
      <c r="C125" s="8" cm="1">
        <f t="array" ref="C125">IF($I$2="Открытый тариф",INDEX(GRID!$B$4:$U$15,MATCH(C$7,GRID!$A$4:$A$15,0),MATCH(1,($U$2=GRID!$B$1:$U$1)*(КАЛЕНДАРЬ!O16=GRID!$B$3:$U$3),0)),
INDEX(GRID!$B$4:$U$15,MATCH(C$7,GRID!$A$4:$A$15,0),MATCH(1,($U$2=GRID!$B$1:$U$1)*(КАЛЕНДАРЬ!O16=GRID!$B$3:$U$3),0))*(1-GRID!$H$34))</f>
        <v>43900</v>
      </c>
      <c r="D125" s="8" cm="1">
        <f t="array" ref="D125">IF($I$2="Открытый тариф",INDEX(GRID!$B$18:$U$29,MATCH(C$7,GRID!$A$18:$A$29,0),MATCH(1,($U$2=GRID!$B$1:$U$1)*(КАЛЕНДАРЬ!O16=GRID!$B$3:$U$3),0)),
INDEX(GRID!$B$18:$U$29,MATCH(C$7,GRID!$A$18:$A$29,0),MATCH(1,($U$2=GRID!$B$1:$U$1)*(КАЛЕНДАРЬ!O16=GRID!$B$3:$U$3),0))*(1-GRID!$H$34))</f>
        <v>48900</v>
      </c>
      <c r="E125" s="8" cm="1">
        <f t="array" ref="E125">IF($I$2="Открытый тариф",INDEX(GRID!$B$4:$U$15,MATCH(E$7,GRID!$A$4:$A$15,0),MATCH(1,($U$2=GRID!$B$1:$U$1)*(КАЛЕНДАРЬ!O16=GRID!$B$3:$U$3),0)),
INDEX(GRID!$B$4:$U$15,MATCH(E$7,GRID!$A$4:$A$15,0),MATCH(1,($U$2=GRID!$B$1:$U$1)*(КАЛЕНДАРЬ!O16=GRID!$B$3:$U$3),0))*(1-GRID!$H$34))</f>
        <v>52400</v>
      </c>
      <c r="F125" s="8" cm="1">
        <f t="array" ref="F125">IF($I$2="Открытый тариф",INDEX(GRID!$B$18:$U$29,MATCH(E$7,GRID!$A$18:$A$29,0),MATCH(1,($U$2=GRID!$B$1:$U$1)*(КАЛЕНДАРЬ!O16=GRID!$B$3:$U$3),0)),
INDEX(GRID!$B$18:$U$29,MATCH(E$7,GRID!$A$18:$A$29,0),MATCH(1,($U$2=GRID!$B$1:$U$1)*(КАЛЕНДАРЬ!O16=GRID!$B$3:$U$3),0))*(1-GRID!$H$34))</f>
        <v>57400</v>
      </c>
      <c r="G125" s="8" cm="1">
        <f t="array" ref="G125">IF($I$2="Открытый тариф",INDEX(GRID!$B$4:$U$15,MATCH(G$7,GRID!$A$4:$A$15,0),MATCH(1,($U$2=GRID!$B$1:$U$1)*(КАЛЕНДАРЬ!O16=GRID!$B$3:$U$3),0)),
INDEX(GRID!$B$4:$U$15,MATCH(G$7,GRID!$A$4:$A$15,0),MATCH(1,($U$2=GRID!$B$1:$U$1)*(КАЛЕНДАРЬ!O16=GRID!$B$3:$U$3),0))*(1-GRID!$H$34))</f>
        <v>59100</v>
      </c>
      <c r="H125" s="8" cm="1">
        <f t="array" ref="H125">IF($I$2="Открытый тариф",INDEX(GRID!$B$18:$U$29,MATCH(G$7,GRID!$A$18:$A$29,0),MATCH(1,($U$2=GRID!$B$1:$U$1)*(КАЛЕНДАРЬ!O16=GRID!$B$3:$U$3),0)),
INDEX(GRID!$B$18:$U$29,MATCH(G$7,GRID!$A$18:$A$29,0),MATCH(1,($U$2=GRID!$B$1:$U$1)*(КАЛЕНДАРЬ!O16=GRID!$B$3:$U$3),0))*(1-GRID!$H$34))</f>
        <v>64100</v>
      </c>
      <c r="I125" s="8" cm="1">
        <f t="array" ref="I125">IF($I$2="Открытый тариф",INDEX(GRID!$B$4:$U$15,MATCH(I$7,GRID!$A$4:$A$15,0),MATCH(1,($U$2=GRID!$B$1:$U$1)*(КАЛЕНДАРЬ!O16=GRID!$B$3:$U$3),0)),
INDEX(GRID!$B$4:$U$15,MATCH(I$7,GRID!$A$4:$A$15,0),MATCH(1,($U$2=GRID!$B$1:$U$1)*(КАЛЕНДАРЬ!O16=GRID!$B$3:$U$3),0))*(1-GRID!$H$34))</f>
        <v>65800</v>
      </c>
      <c r="J125" s="8" cm="1">
        <f t="array" ref="J125">IF($I$2="Открытый тариф",INDEX(GRID!$B$18:$U$29,MATCH(I$7,GRID!$A$18:$A$29,0),MATCH(1,($U$2=GRID!$B$1:$U$1)*(КАЛЕНДАРЬ!O16=GRID!$B$3:$U$3),0)),
INDEX(GRID!$B$18:$U$29,MATCH(I$7,GRID!$A$18:$A$29,0),MATCH(1,($U$2=GRID!$B$1:$U$1)*(КАЛЕНДАРЬ!O16=GRID!$B$3:$U$3),0))*(1-GRID!$H$34))</f>
        <v>70800</v>
      </c>
      <c r="K125" s="8" cm="1">
        <f t="array" ref="K125">IF($I$2="Открытый тариф",INDEX(GRID!$B$4:$U$15,MATCH(K$7,GRID!$A$4:$A$15,0),MATCH(1,($U$2=GRID!$B$1:$U$1)*(КАЛЕНДАРЬ!O16=GRID!$B$3:$U$3),0)),
INDEX(GRID!$B$4:$U$15,MATCH(K$7,GRID!$A$4:$A$15,0),MATCH(1,($U$2=GRID!$B$1:$U$1)*(КАЛЕНДАРЬ!O16=GRID!$B$3:$U$3),0))*(1-GRID!$H$34))</f>
        <v>72600</v>
      </c>
      <c r="L125" s="8" cm="1">
        <f t="array" ref="L125">IF($I$2="Открытый тариф",INDEX(GRID!$B$18:$U$29,MATCH(K$7,GRID!$A$18:$A$29,0),MATCH(1,($U$2=GRID!$B$1:$U$1)*(КАЛЕНДАРЬ!O16=GRID!$B$3:$U$3),0)),
INDEX(GRID!$B$18:$U$29,MATCH(K$7,GRID!$A$18:$A$29,0),MATCH(1,($U$2=GRID!$B$1:$U$1)*(КАЛЕНДАРЬ!O16=GRID!$B$3:$U$3),0))*(1-GRID!$H$34))</f>
        <v>77600</v>
      </c>
      <c r="M125" s="8" cm="1">
        <f t="array" ref="M125">IF($I$2="Открытый тариф",INDEX(GRID!$B$4:$U$15,MATCH(M$7,GRID!$A$4:$A$15,0),MATCH(1,($U$2=GRID!$B$1:$U$1)*(КАЛЕНДАРЬ!O16=GRID!$B$3:$U$3),0)),
INDEX(GRID!$B$4:$U$15,MATCH(M$7,GRID!$A$4:$A$15,0),MATCH(1,($U$2=GRID!$B$1:$U$1)*(КАЛЕНДАРЬ!O16=GRID!$B$3:$U$3),0))*(1-GRID!$H$34))</f>
        <v>96500</v>
      </c>
      <c r="N125" s="8" cm="1">
        <f t="array" ref="N125">IF($I$2="Открытый тариф",INDEX(GRID!$B$18:$U$29,MATCH(M$7,GRID!$A$18:$A$29,0),MATCH(1,($U$2=GRID!$B$1:$U$1)*(КАЛЕНДАРЬ!O16=GRID!$B$3:$U$3),0)),
INDEX(GRID!$B$18:$U$29,MATCH(M$7,GRID!$A$18:$A$29,0),MATCH(1,($U$2=GRID!$B$1:$U$1)*(КАЛЕНДАРЬ!O16=GRID!$B$3:$U$3),0))*(1-GRID!$H$34))</f>
        <v>101500</v>
      </c>
      <c r="O125" s="8" cm="1">
        <f t="array" ref="O125">IF($I$2="Открытый тариф",INDEX(GRID!$B$4:$U$15,MATCH(O$7,GRID!$A$4:$A$15,0),MATCH(1,($U$2=GRID!$B$1:$U$1)*(КАЛЕНДАРЬ!O16=GRID!$B$3:$U$3),0)),
INDEX(GRID!$B$4:$U$15,MATCH(O$7,GRID!$A$4:$A$15,0),MATCH(1,($U$2=GRID!$B$1:$U$1)*(КАЛЕНДАРЬ!O16=GRID!$B$3:$U$3),0))*(1-GRID!$H$34))</f>
        <v>135000</v>
      </c>
      <c r="P125" s="8" cm="1">
        <f t="array" ref="P125">IF($I$2="Открытый тариф",INDEX(GRID!$B$4:$U$15,MATCH(P$7,GRID!$A$4:$A$15,0),MATCH(1,($U$2=GRID!$B$1:$U$1)*(КАЛЕНДАРЬ!O16=GRID!$B$3:$U$3),0)),
INDEX(GRID!$B$4:$U$15,MATCH(P$7,GRID!$A$4:$A$15,0),MATCH(1,($U$2=GRID!$B$1:$U$1)*(КАЛЕНДАРЬ!O16=GRID!$B$3:$U$3),0))*(1-GRID!$H$34))</f>
        <v>181300</v>
      </c>
      <c r="Q125" s="8" cm="1">
        <f t="array" ref="Q125">IF($I$2="Открытый тариф",INDEX(GRID!$B$4:$U$15,MATCH(Q$7,GRID!$A$4:$A$15,0),MATCH(1,($U$2=GRID!$B$1:$U$1)*(КАЛЕНДАРЬ!O16=GRID!$B$3:$U$3),0)),
INDEX(GRID!$B$4:$U$15,MATCH(Q$7,GRID!$A$4:$A$15,0),MATCH(1,($U$2=GRID!$B$1:$U$1)*(КАЛЕНДАРЬ!O16=GRID!$B$3:$U$3),0))*(1-GRID!$H$34))</f>
        <v>211500</v>
      </c>
      <c r="R125" s="8" cm="1">
        <f t="array" ref="R125">IF($I$2="Открытый тариф",INDEX(GRID!$B$18:$U$29,MATCH(R$7,GRID!$A$18:$A$29,0),MATCH(1,($U$2=GRID!$B$1:$U$1)*(КАЛЕНДАРЬ!O16=GRID!$B$3:$U$3),0)),
INDEX(GRID!$B$18:$U$29,MATCH(R$7,GRID!$A$18:$A$29,0),MATCH(1,($U$2=GRID!$B$1:$U$1)*(КАЛЕНДАРЬ!O16=GRID!$B$3:$U$3),0))*(1-GRID!$H$34))</f>
        <v>241100</v>
      </c>
      <c r="S125" s="8">
        <f t="array" ref="S125">IF($I$2="Открытый тариф",INDEX(GRID!$B$4:$U$15,MATCH(S$7,GRID!$A$4:$A$15,0),MATCH(1,($U$2=GRID!$B$1:$U$1)*(КАЛЕНДАРЬ!O16=GRID!$B$3:$U$3),0)),
INDEX(GRID!$B$4:$U$15,MATCH(S$7,GRID!$A$4:$A$15,0),MATCH(1,($U$2=GRID!$B$1:$U$1)*(КАЛЕНДАРЬ!O16=GRID!$B$3:$U$3),0))*(1-GRID!$L$41))</f>
        <v>625800</v>
      </c>
      <c r="T125" s="8">
        <f t="array" ref="T125">IF($I$2="Открытый тариф",INDEX(GRID!$B$4:$U$15,MATCH(T$7,GRID!$A$4:$A$15,0),MATCH(1,($U$2=GRID!$B$1:$U$1)*(КАЛЕНДАРЬ!O16=GRID!$B$3:$U$3),0)),
INDEX(GRID!$B$4:$U$15,MATCH(T$7,GRID!$A$4:$A$15,0),MATCH(1,($U$2=GRID!$B$1:$U$1)*(КАЛЕНДАРЬ!O16=GRID!$B$3:$U$3),0))*(1-GRID!$L$41))</f>
        <v>769800</v>
      </c>
    </row>
    <row r="126" spans="1:20" hidden="1">
      <c r="A126" s="148" t="s">
        <v>14</v>
      </c>
      <c r="B126" s="149">
        <v>14</v>
      </c>
      <c r="C126" s="8" cm="1">
        <f t="array" ref="C126">IF($I$2="Открытый тариф",INDEX(GRID!$B$4:$U$15,MATCH(C$7,GRID!$A$4:$A$15,0),MATCH(1,($U$2=GRID!$B$1:$U$1)*(КАЛЕНДАРЬ!O17=GRID!$B$3:$U$3),0)),
INDEX(GRID!$B$4:$U$15,MATCH(C$7,GRID!$A$4:$A$15,0),MATCH(1,($U$2=GRID!$B$1:$U$1)*(КАЛЕНДАРЬ!O17=GRID!$B$3:$U$3),0))*(1-GRID!$H$34))</f>
        <v>43900</v>
      </c>
      <c r="D126" s="8" cm="1">
        <f t="array" ref="D126">IF($I$2="Открытый тариф",INDEX(GRID!$B$18:$U$29,MATCH(C$7,GRID!$A$18:$A$29,0),MATCH(1,($U$2=GRID!$B$1:$U$1)*(КАЛЕНДАРЬ!O17=GRID!$B$3:$U$3),0)),
INDEX(GRID!$B$18:$U$29,MATCH(C$7,GRID!$A$18:$A$29,0),MATCH(1,($U$2=GRID!$B$1:$U$1)*(КАЛЕНДАРЬ!O17=GRID!$B$3:$U$3),0))*(1-GRID!$H$34))</f>
        <v>48900</v>
      </c>
      <c r="E126" s="8" cm="1">
        <f t="array" ref="E126">IF($I$2="Открытый тариф",INDEX(GRID!$B$4:$U$15,MATCH(E$7,GRID!$A$4:$A$15,0),MATCH(1,($U$2=GRID!$B$1:$U$1)*(КАЛЕНДАРЬ!O17=GRID!$B$3:$U$3),0)),
INDEX(GRID!$B$4:$U$15,MATCH(E$7,GRID!$A$4:$A$15,0),MATCH(1,($U$2=GRID!$B$1:$U$1)*(КАЛЕНДАРЬ!O17=GRID!$B$3:$U$3),0))*(1-GRID!$H$34))</f>
        <v>52400</v>
      </c>
      <c r="F126" s="8" cm="1">
        <f t="array" ref="F126">IF($I$2="Открытый тариф",INDEX(GRID!$B$18:$U$29,MATCH(E$7,GRID!$A$18:$A$29,0),MATCH(1,($U$2=GRID!$B$1:$U$1)*(КАЛЕНДАРЬ!O17=GRID!$B$3:$U$3),0)),
INDEX(GRID!$B$18:$U$29,MATCH(E$7,GRID!$A$18:$A$29,0),MATCH(1,($U$2=GRID!$B$1:$U$1)*(КАЛЕНДАРЬ!O17=GRID!$B$3:$U$3),0))*(1-GRID!$H$34))</f>
        <v>57400</v>
      </c>
      <c r="G126" s="8" cm="1">
        <f t="array" ref="G126">IF($I$2="Открытый тариф",INDEX(GRID!$B$4:$U$15,MATCH(G$7,GRID!$A$4:$A$15,0),MATCH(1,($U$2=GRID!$B$1:$U$1)*(КАЛЕНДАРЬ!O17=GRID!$B$3:$U$3),0)),
INDEX(GRID!$B$4:$U$15,MATCH(G$7,GRID!$A$4:$A$15,0),MATCH(1,($U$2=GRID!$B$1:$U$1)*(КАЛЕНДАРЬ!O17=GRID!$B$3:$U$3),0))*(1-GRID!$H$34))</f>
        <v>59100</v>
      </c>
      <c r="H126" s="8" cm="1">
        <f t="array" ref="H126">IF($I$2="Открытый тариф",INDEX(GRID!$B$18:$U$29,MATCH(G$7,GRID!$A$18:$A$29,0),MATCH(1,($U$2=GRID!$B$1:$U$1)*(КАЛЕНДАРЬ!O17=GRID!$B$3:$U$3),0)),
INDEX(GRID!$B$18:$U$29,MATCH(G$7,GRID!$A$18:$A$29,0),MATCH(1,($U$2=GRID!$B$1:$U$1)*(КАЛЕНДАРЬ!O17=GRID!$B$3:$U$3),0))*(1-GRID!$H$34))</f>
        <v>64100</v>
      </c>
      <c r="I126" s="8" cm="1">
        <f t="array" ref="I126">IF($I$2="Открытый тариф",INDEX(GRID!$B$4:$U$15,MATCH(I$7,GRID!$A$4:$A$15,0),MATCH(1,($U$2=GRID!$B$1:$U$1)*(КАЛЕНДАРЬ!O17=GRID!$B$3:$U$3),0)),
INDEX(GRID!$B$4:$U$15,MATCH(I$7,GRID!$A$4:$A$15,0),MATCH(1,($U$2=GRID!$B$1:$U$1)*(КАЛЕНДАРЬ!O17=GRID!$B$3:$U$3),0))*(1-GRID!$H$34))</f>
        <v>65800</v>
      </c>
      <c r="J126" s="8" cm="1">
        <f t="array" ref="J126">IF($I$2="Открытый тариф",INDEX(GRID!$B$18:$U$29,MATCH(I$7,GRID!$A$18:$A$29,0),MATCH(1,($U$2=GRID!$B$1:$U$1)*(КАЛЕНДАРЬ!O17=GRID!$B$3:$U$3),0)),
INDEX(GRID!$B$18:$U$29,MATCH(I$7,GRID!$A$18:$A$29,0),MATCH(1,($U$2=GRID!$B$1:$U$1)*(КАЛЕНДАРЬ!O17=GRID!$B$3:$U$3),0))*(1-GRID!$H$34))</f>
        <v>70800</v>
      </c>
      <c r="K126" s="8" cm="1">
        <f t="array" ref="K126">IF($I$2="Открытый тариф",INDEX(GRID!$B$4:$U$15,MATCH(K$7,GRID!$A$4:$A$15,0),MATCH(1,($U$2=GRID!$B$1:$U$1)*(КАЛЕНДАРЬ!O17=GRID!$B$3:$U$3),0)),
INDEX(GRID!$B$4:$U$15,MATCH(K$7,GRID!$A$4:$A$15,0),MATCH(1,($U$2=GRID!$B$1:$U$1)*(КАЛЕНДАРЬ!O17=GRID!$B$3:$U$3),0))*(1-GRID!$H$34))</f>
        <v>72600</v>
      </c>
      <c r="L126" s="8" cm="1">
        <f t="array" ref="L126">IF($I$2="Открытый тариф",INDEX(GRID!$B$18:$U$29,MATCH(K$7,GRID!$A$18:$A$29,0),MATCH(1,($U$2=GRID!$B$1:$U$1)*(КАЛЕНДАРЬ!O17=GRID!$B$3:$U$3),0)),
INDEX(GRID!$B$18:$U$29,MATCH(K$7,GRID!$A$18:$A$29,0),MATCH(1,($U$2=GRID!$B$1:$U$1)*(КАЛЕНДАРЬ!O17=GRID!$B$3:$U$3),0))*(1-GRID!$H$34))</f>
        <v>77600</v>
      </c>
      <c r="M126" s="8" cm="1">
        <f t="array" ref="M126">IF($I$2="Открытый тариф",INDEX(GRID!$B$4:$U$15,MATCH(M$7,GRID!$A$4:$A$15,0),MATCH(1,($U$2=GRID!$B$1:$U$1)*(КАЛЕНДАРЬ!O17=GRID!$B$3:$U$3),0)),
INDEX(GRID!$B$4:$U$15,MATCH(M$7,GRID!$A$4:$A$15,0),MATCH(1,($U$2=GRID!$B$1:$U$1)*(КАЛЕНДАРЬ!O17=GRID!$B$3:$U$3),0))*(1-GRID!$H$34))</f>
        <v>96500</v>
      </c>
      <c r="N126" s="8" cm="1">
        <f t="array" ref="N126">IF($I$2="Открытый тариф",INDEX(GRID!$B$18:$U$29,MATCH(M$7,GRID!$A$18:$A$29,0),MATCH(1,($U$2=GRID!$B$1:$U$1)*(КАЛЕНДАРЬ!O17=GRID!$B$3:$U$3),0)),
INDEX(GRID!$B$18:$U$29,MATCH(M$7,GRID!$A$18:$A$29,0),MATCH(1,($U$2=GRID!$B$1:$U$1)*(КАЛЕНДАРЬ!O17=GRID!$B$3:$U$3),0))*(1-GRID!$H$34))</f>
        <v>101500</v>
      </c>
      <c r="O126" s="8" cm="1">
        <f t="array" ref="O126">IF($I$2="Открытый тариф",INDEX(GRID!$B$4:$U$15,MATCH(O$7,GRID!$A$4:$A$15,0),MATCH(1,($U$2=GRID!$B$1:$U$1)*(КАЛЕНДАРЬ!O17=GRID!$B$3:$U$3),0)),
INDEX(GRID!$B$4:$U$15,MATCH(O$7,GRID!$A$4:$A$15,0),MATCH(1,($U$2=GRID!$B$1:$U$1)*(КАЛЕНДАРЬ!O17=GRID!$B$3:$U$3),0))*(1-GRID!$H$34))</f>
        <v>135000</v>
      </c>
      <c r="P126" s="8" cm="1">
        <f t="array" ref="P126">IF($I$2="Открытый тариф",INDEX(GRID!$B$4:$U$15,MATCH(P$7,GRID!$A$4:$A$15,0),MATCH(1,($U$2=GRID!$B$1:$U$1)*(КАЛЕНДАРЬ!O17=GRID!$B$3:$U$3),0)),
INDEX(GRID!$B$4:$U$15,MATCH(P$7,GRID!$A$4:$A$15,0),MATCH(1,($U$2=GRID!$B$1:$U$1)*(КАЛЕНДАРЬ!O17=GRID!$B$3:$U$3),0))*(1-GRID!$H$34))</f>
        <v>181300</v>
      </c>
      <c r="Q126" s="8" cm="1">
        <f t="array" ref="Q126">IF($I$2="Открытый тариф",INDEX(GRID!$B$4:$U$15,MATCH(Q$7,GRID!$A$4:$A$15,0),MATCH(1,($U$2=GRID!$B$1:$U$1)*(КАЛЕНДАРЬ!O17=GRID!$B$3:$U$3),0)),
INDEX(GRID!$B$4:$U$15,MATCH(Q$7,GRID!$A$4:$A$15,0),MATCH(1,($U$2=GRID!$B$1:$U$1)*(КАЛЕНДАРЬ!O17=GRID!$B$3:$U$3),0))*(1-GRID!$H$34))</f>
        <v>211500</v>
      </c>
      <c r="R126" s="8" cm="1">
        <f t="array" ref="R126">IF($I$2="Открытый тариф",INDEX(GRID!$B$18:$U$29,MATCH(R$7,GRID!$A$18:$A$29,0),MATCH(1,($U$2=GRID!$B$1:$U$1)*(КАЛЕНДАРЬ!O17=GRID!$B$3:$U$3),0)),
INDEX(GRID!$B$18:$U$29,MATCH(R$7,GRID!$A$18:$A$29,0),MATCH(1,($U$2=GRID!$B$1:$U$1)*(КАЛЕНДАРЬ!O17=GRID!$B$3:$U$3),0))*(1-GRID!$H$34))</f>
        <v>241100</v>
      </c>
      <c r="S126" s="8">
        <f t="array" ref="S126">IF($I$2="Открытый тариф",INDEX(GRID!$B$4:$U$15,MATCH(S$7,GRID!$A$4:$A$15,0),MATCH(1,($U$2=GRID!$B$1:$U$1)*(КАЛЕНДАРЬ!O17=GRID!$B$3:$U$3),0)),
INDEX(GRID!$B$4:$U$15,MATCH(S$7,GRID!$A$4:$A$15,0),MATCH(1,($U$2=GRID!$B$1:$U$1)*(КАЛЕНДАРЬ!O17=GRID!$B$3:$U$3),0))*(1-GRID!$L$41))</f>
        <v>625800</v>
      </c>
      <c r="T126" s="8">
        <f t="array" ref="T126">IF($I$2="Открытый тариф",INDEX(GRID!$B$4:$U$15,MATCH(T$7,GRID!$A$4:$A$15,0),MATCH(1,($U$2=GRID!$B$1:$U$1)*(КАЛЕНДАРЬ!O17=GRID!$B$3:$U$3),0)),
INDEX(GRID!$B$4:$U$15,MATCH(T$7,GRID!$A$4:$A$15,0),MATCH(1,($U$2=GRID!$B$1:$U$1)*(КАЛЕНДАРЬ!O17=GRID!$B$3:$U$3),0))*(1-GRID!$L$41))</f>
        <v>769800</v>
      </c>
    </row>
    <row r="127" spans="1:20" hidden="1">
      <c r="A127" s="148" t="s">
        <v>15</v>
      </c>
      <c r="B127" s="149">
        <v>15</v>
      </c>
      <c r="C127" s="8" cm="1">
        <f t="array" ref="C127">IF($I$2="Открытый тариф",INDEX(GRID!$B$4:$U$15,MATCH(C$7,GRID!$A$4:$A$15,0),MATCH(1,($U$2=GRID!$B$1:$U$1)*(КАЛЕНДАРЬ!O18=GRID!$B$3:$U$3),0)),
INDEX(GRID!$B$4:$U$15,MATCH(C$7,GRID!$A$4:$A$15,0),MATCH(1,($U$2=GRID!$B$1:$U$1)*(КАЛЕНДАРЬ!O18=GRID!$B$3:$U$3),0))*(1-GRID!$H$34))</f>
        <v>43900</v>
      </c>
      <c r="D127" s="8" cm="1">
        <f t="array" ref="D127">IF($I$2="Открытый тариф",INDEX(GRID!$B$18:$U$29,MATCH(C$7,GRID!$A$18:$A$29,0),MATCH(1,($U$2=GRID!$B$1:$U$1)*(КАЛЕНДАРЬ!O18=GRID!$B$3:$U$3),0)),
INDEX(GRID!$B$18:$U$29,MATCH(C$7,GRID!$A$18:$A$29,0),MATCH(1,($U$2=GRID!$B$1:$U$1)*(КАЛЕНДАРЬ!O18=GRID!$B$3:$U$3),0))*(1-GRID!$H$34))</f>
        <v>48900</v>
      </c>
      <c r="E127" s="8" cm="1">
        <f t="array" ref="E127">IF($I$2="Открытый тариф",INDEX(GRID!$B$4:$U$15,MATCH(E$7,GRID!$A$4:$A$15,0),MATCH(1,($U$2=GRID!$B$1:$U$1)*(КАЛЕНДАРЬ!O18=GRID!$B$3:$U$3),0)),
INDEX(GRID!$B$4:$U$15,MATCH(E$7,GRID!$A$4:$A$15,0),MATCH(1,($U$2=GRID!$B$1:$U$1)*(КАЛЕНДАРЬ!O18=GRID!$B$3:$U$3),0))*(1-GRID!$H$34))</f>
        <v>52400</v>
      </c>
      <c r="F127" s="8" cm="1">
        <f t="array" ref="F127">IF($I$2="Открытый тариф",INDEX(GRID!$B$18:$U$29,MATCH(E$7,GRID!$A$18:$A$29,0),MATCH(1,($U$2=GRID!$B$1:$U$1)*(КАЛЕНДАРЬ!O18=GRID!$B$3:$U$3),0)),
INDEX(GRID!$B$18:$U$29,MATCH(E$7,GRID!$A$18:$A$29,0),MATCH(1,($U$2=GRID!$B$1:$U$1)*(КАЛЕНДАРЬ!O18=GRID!$B$3:$U$3),0))*(1-GRID!$H$34))</f>
        <v>57400</v>
      </c>
      <c r="G127" s="8" cm="1">
        <f t="array" ref="G127">IF($I$2="Открытый тариф",INDEX(GRID!$B$4:$U$15,MATCH(G$7,GRID!$A$4:$A$15,0),MATCH(1,($U$2=GRID!$B$1:$U$1)*(КАЛЕНДАРЬ!O18=GRID!$B$3:$U$3),0)),
INDEX(GRID!$B$4:$U$15,MATCH(G$7,GRID!$A$4:$A$15,0),MATCH(1,($U$2=GRID!$B$1:$U$1)*(КАЛЕНДАРЬ!O18=GRID!$B$3:$U$3),0))*(1-GRID!$H$34))</f>
        <v>59100</v>
      </c>
      <c r="H127" s="8" cm="1">
        <f t="array" ref="H127">IF($I$2="Открытый тариф",INDEX(GRID!$B$18:$U$29,MATCH(G$7,GRID!$A$18:$A$29,0),MATCH(1,($U$2=GRID!$B$1:$U$1)*(КАЛЕНДАРЬ!O18=GRID!$B$3:$U$3),0)),
INDEX(GRID!$B$18:$U$29,MATCH(G$7,GRID!$A$18:$A$29,0),MATCH(1,($U$2=GRID!$B$1:$U$1)*(КАЛЕНДАРЬ!O18=GRID!$B$3:$U$3),0))*(1-GRID!$H$34))</f>
        <v>64100</v>
      </c>
      <c r="I127" s="8" cm="1">
        <f t="array" ref="I127">IF($I$2="Открытый тариф",INDEX(GRID!$B$4:$U$15,MATCH(I$7,GRID!$A$4:$A$15,0),MATCH(1,($U$2=GRID!$B$1:$U$1)*(КАЛЕНДАРЬ!O18=GRID!$B$3:$U$3),0)),
INDEX(GRID!$B$4:$U$15,MATCH(I$7,GRID!$A$4:$A$15,0),MATCH(1,($U$2=GRID!$B$1:$U$1)*(КАЛЕНДАРЬ!O18=GRID!$B$3:$U$3),0))*(1-GRID!$H$34))</f>
        <v>65800</v>
      </c>
      <c r="J127" s="8" cm="1">
        <f t="array" ref="J127">IF($I$2="Открытый тариф",INDEX(GRID!$B$18:$U$29,MATCH(I$7,GRID!$A$18:$A$29,0),MATCH(1,($U$2=GRID!$B$1:$U$1)*(КАЛЕНДАРЬ!O18=GRID!$B$3:$U$3),0)),
INDEX(GRID!$B$18:$U$29,MATCH(I$7,GRID!$A$18:$A$29,0),MATCH(1,($U$2=GRID!$B$1:$U$1)*(КАЛЕНДАРЬ!O18=GRID!$B$3:$U$3),0))*(1-GRID!$H$34))</f>
        <v>70800</v>
      </c>
      <c r="K127" s="8" cm="1">
        <f t="array" ref="K127">IF($I$2="Открытый тариф",INDEX(GRID!$B$4:$U$15,MATCH(K$7,GRID!$A$4:$A$15,0),MATCH(1,($U$2=GRID!$B$1:$U$1)*(КАЛЕНДАРЬ!O18=GRID!$B$3:$U$3),0)),
INDEX(GRID!$B$4:$U$15,MATCH(K$7,GRID!$A$4:$A$15,0),MATCH(1,($U$2=GRID!$B$1:$U$1)*(КАЛЕНДАРЬ!O18=GRID!$B$3:$U$3),0))*(1-GRID!$H$34))</f>
        <v>72600</v>
      </c>
      <c r="L127" s="8" cm="1">
        <f t="array" ref="L127">IF($I$2="Открытый тариф",INDEX(GRID!$B$18:$U$29,MATCH(K$7,GRID!$A$18:$A$29,0),MATCH(1,($U$2=GRID!$B$1:$U$1)*(КАЛЕНДАРЬ!O18=GRID!$B$3:$U$3),0)),
INDEX(GRID!$B$18:$U$29,MATCH(K$7,GRID!$A$18:$A$29,0),MATCH(1,($U$2=GRID!$B$1:$U$1)*(КАЛЕНДАРЬ!O18=GRID!$B$3:$U$3),0))*(1-GRID!$H$34))</f>
        <v>77600</v>
      </c>
      <c r="M127" s="8" cm="1">
        <f t="array" ref="M127">IF($I$2="Открытый тариф",INDEX(GRID!$B$4:$U$15,MATCH(M$7,GRID!$A$4:$A$15,0),MATCH(1,($U$2=GRID!$B$1:$U$1)*(КАЛЕНДАРЬ!O18=GRID!$B$3:$U$3),0)),
INDEX(GRID!$B$4:$U$15,MATCH(M$7,GRID!$A$4:$A$15,0),MATCH(1,($U$2=GRID!$B$1:$U$1)*(КАЛЕНДАРЬ!O18=GRID!$B$3:$U$3),0))*(1-GRID!$H$34))</f>
        <v>96500</v>
      </c>
      <c r="N127" s="8" cm="1">
        <f t="array" ref="N127">IF($I$2="Открытый тариф",INDEX(GRID!$B$18:$U$29,MATCH(M$7,GRID!$A$18:$A$29,0),MATCH(1,($U$2=GRID!$B$1:$U$1)*(КАЛЕНДАРЬ!O18=GRID!$B$3:$U$3),0)),
INDEX(GRID!$B$18:$U$29,MATCH(M$7,GRID!$A$18:$A$29,0),MATCH(1,($U$2=GRID!$B$1:$U$1)*(КАЛЕНДАРЬ!O18=GRID!$B$3:$U$3),0))*(1-GRID!$H$34))</f>
        <v>101500</v>
      </c>
      <c r="O127" s="8" cm="1">
        <f t="array" ref="O127">IF($I$2="Открытый тариф",INDEX(GRID!$B$4:$U$15,MATCH(O$7,GRID!$A$4:$A$15,0),MATCH(1,($U$2=GRID!$B$1:$U$1)*(КАЛЕНДАРЬ!O18=GRID!$B$3:$U$3),0)),
INDEX(GRID!$B$4:$U$15,MATCH(O$7,GRID!$A$4:$A$15,0),MATCH(1,($U$2=GRID!$B$1:$U$1)*(КАЛЕНДАРЬ!O18=GRID!$B$3:$U$3),0))*(1-GRID!$H$34))</f>
        <v>135000</v>
      </c>
      <c r="P127" s="8" cm="1">
        <f t="array" ref="P127">IF($I$2="Открытый тариф",INDEX(GRID!$B$4:$U$15,MATCH(P$7,GRID!$A$4:$A$15,0),MATCH(1,($U$2=GRID!$B$1:$U$1)*(КАЛЕНДАРЬ!O18=GRID!$B$3:$U$3),0)),
INDEX(GRID!$B$4:$U$15,MATCH(P$7,GRID!$A$4:$A$15,0),MATCH(1,($U$2=GRID!$B$1:$U$1)*(КАЛЕНДАРЬ!O18=GRID!$B$3:$U$3),0))*(1-GRID!$H$34))</f>
        <v>181300</v>
      </c>
      <c r="Q127" s="8" cm="1">
        <f t="array" ref="Q127">IF($I$2="Открытый тариф",INDEX(GRID!$B$4:$U$15,MATCH(Q$7,GRID!$A$4:$A$15,0),MATCH(1,($U$2=GRID!$B$1:$U$1)*(КАЛЕНДАРЬ!O18=GRID!$B$3:$U$3),0)),
INDEX(GRID!$B$4:$U$15,MATCH(Q$7,GRID!$A$4:$A$15,0),MATCH(1,($U$2=GRID!$B$1:$U$1)*(КАЛЕНДАРЬ!O18=GRID!$B$3:$U$3),0))*(1-GRID!$H$34))</f>
        <v>211500</v>
      </c>
      <c r="R127" s="8" cm="1">
        <f t="array" ref="R127">IF($I$2="Открытый тариф",INDEX(GRID!$B$18:$U$29,MATCH(R$7,GRID!$A$18:$A$29,0),MATCH(1,($U$2=GRID!$B$1:$U$1)*(КАЛЕНДАРЬ!O18=GRID!$B$3:$U$3),0)),
INDEX(GRID!$B$18:$U$29,MATCH(R$7,GRID!$A$18:$A$29,0),MATCH(1,($U$2=GRID!$B$1:$U$1)*(КАЛЕНДАРЬ!O18=GRID!$B$3:$U$3),0))*(1-GRID!$H$34))</f>
        <v>241100</v>
      </c>
      <c r="S127" s="8">
        <f t="array" ref="S127">IF($I$2="Открытый тариф",INDEX(GRID!$B$4:$U$15,MATCH(S$7,GRID!$A$4:$A$15,0),MATCH(1,($U$2=GRID!$B$1:$U$1)*(КАЛЕНДАРЬ!O18=GRID!$B$3:$U$3),0)),
INDEX(GRID!$B$4:$U$15,MATCH(S$7,GRID!$A$4:$A$15,0),MATCH(1,($U$2=GRID!$B$1:$U$1)*(КАЛЕНДАРЬ!O18=GRID!$B$3:$U$3),0))*(1-GRID!$L$41))</f>
        <v>625800</v>
      </c>
      <c r="T127" s="8">
        <f t="array" ref="T127">IF($I$2="Открытый тариф",INDEX(GRID!$B$4:$U$15,MATCH(T$7,GRID!$A$4:$A$15,0),MATCH(1,($U$2=GRID!$B$1:$U$1)*(КАЛЕНДАРЬ!O18=GRID!$B$3:$U$3),0)),
INDEX(GRID!$B$4:$U$15,MATCH(T$7,GRID!$A$4:$A$15,0),MATCH(1,($U$2=GRID!$B$1:$U$1)*(КАЛЕНДАРЬ!O18=GRID!$B$3:$U$3),0))*(1-GRID!$L$41))</f>
        <v>769800</v>
      </c>
    </row>
    <row r="128" spans="1:20" hidden="1">
      <c r="A128" s="148" t="s">
        <v>16</v>
      </c>
      <c r="B128" s="149">
        <v>16</v>
      </c>
      <c r="C128" s="8" cm="1">
        <f t="array" ref="C128">IF($I$2="Открытый тариф",INDEX(GRID!$B$4:$U$15,MATCH(C$7,GRID!$A$4:$A$15,0),MATCH(1,($U$2=GRID!$B$1:$U$1)*(КАЛЕНДАРЬ!O19=GRID!$B$3:$U$3),0)),
INDEX(GRID!$B$4:$U$15,MATCH(C$7,GRID!$A$4:$A$15,0),MATCH(1,($U$2=GRID!$B$1:$U$1)*(КАЛЕНДАРЬ!O19=GRID!$B$3:$U$3),0))*(1-GRID!$H$34))</f>
        <v>43900</v>
      </c>
      <c r="D128" s="8" cm="1">
        <f t="array" ref="D128">IF($I$2="Открытый тариф",INDEX(GRID!$B$18:$U$29,MATCH(C$7,GRID!$A$18:$A$29,0),MATCH(1,($U$2=GRID!$B$1:$U$1)*(КАЛЕНДАРЬ!O19=GRID!$B$3:$U$3),0)),
INDEX(GRID!$B$18:$U$29,MATCH(C$7,GRID!$A$18:$A$29,0),MATCH(1,($U$2=GRID!$B$1:$U$1)*(КАЛЕНДАРЬ!O19=GRID!$B$3:$U$3),0))*(1-GRID!$H$34))</f>
        <v>48900</v>
      </c>
      <c r="E128" s="8" cm="1">
        <f t="array" ref="E128">IF($I$2="Открытый тариф",INDEX(GRID!$B$4:$U$15,MATCH(E$7,GRID!$A$4:$A$15,0),MATCH(1,($U$2=GRID!$B$1:$U$1)*(КАЛЕНДАРЬ!O19=GRID!$B$3:$U$3),0)),
INDEX(GRID!$B$4:$U$15,MATCH(E$7,GRID!$A$4:$A$15,0),MATCH(1,($U$2=GRID!$B$1:$U$1)*(КАЛЕНДАРЬ!O19=GRID!$B$3:$U$3),0))*(1-GRID!$H$34))</f>
        <v>52400</v>
      </c>
      <c r="F128" s="8" cm="1">
        <f t="array" ref="F128">IF($I$2="Открытый тариф",INDEX(GRID!$B$18:$U$29,MATCH(E$7,GRID!$A$18:$A$29,0),MATCH(1,($U$2=GRID!$B$1:$U$1)*(КАЛЕНДАРЬ!O19=GRID!$B$3:$U$3),0)),
INDEX(GRID!$B$18:$U$29,MATCH(E$7,GRID!$A$18:$A$29,0),MATCH(1,($U$2=GRID!$B$1:$U$1)*(КАЛЕНДАРЬ!O19=GRID!$B$3:$U$3),0))*(1-GRID!$H$34))</f>
        <v>57400</v>
      </c>
      <c r="G128" s="8" cm="1">
        <f t="array" ref="G128">IF($I$2="Открытый тариф",INDEX(GRID!$B$4:$U$15,MATCH(G$7,GRID!$A$4:$A$15,0),MATCH(1,($U$2=GRID!$B$1:$U$1)*(КАЛЕНДАРЬ!O19=GRID!$B$3:$U$3),0)),
INDEX(GRID!$B$4:$U$15,MATCH(G$7,GRID!$A$4:$A$15,0),MATCH(1,($U$2=GRID!$B$1:$U$1)*(КАЛЕНДАРЬ!O19=GRID!$B$3:$U$3),0))*(1-GRID!$H$34))</f>
        <v>59100</v>
      </c>
      <c r="H128" s="8" cm="1">
        <f t="array" ref="H128">IF($I$2="Открытый тариф",INDEX(GRID!$B$18:$U$29,MATCH(G$7,GRID!$A$18:$A$29,0),MATCH(1,($U$2=GRID!$B$1:$U$1)*(КАЛЕНДАРЬ!O19=GRID!$B$3:$U$3),0)),
INDEX(GRID!$B$18:$U$29,MATCH(G$7,GRID!$A$18:$A$29,0),MATCH(1,($U$2=GRID!$B$1:$U$1)*(КАЛЕНДАРЬ!O19=GRID!$B$3:$U$3),0))*(1-GRID!$H$34))</f>
        <v>64100</v>
      </c>
      <c r="I128" s="8" cm="1">
        <f t="array" ref="I128">IF($I$2="Открытый тариф",INDEX(GRID!$B$4:$U$15,MATCH(I$7,GRID!$A$4:$A$15,0),MATCH(1,($U$2=GRID!$B$1:$U$1)*(КАЛЕНДАРЬ!O19=GRID!$B$3:$U$3),0)),
INDEX(GRID!$B$4:$U$15,MATCH(I$7,GRID!$A$4:$A$15,0),MATCH(1,($U$2=GRID!$B$1:$U$1)*(КАЛЕНДАРЬ!O19=GRID!$B$3:$U$3),0))*(1-GRID!$H$34))</f>
        <v>65800</v>
      </c>
      <c r="J128" s="8" cm="1">
        <f t="array" ref="J128">IF($I$2="Открытый тариф",INDEX(GRID!$B$18:$U$29,MATCH(I$7,GRID!$A$18:$A$29,0),MATCH(1,($U$2=GRID!$B$1:$U$1)*(КАЛЕНДАРЬ!O19=GRID!$B$3:$U$3),0)),
INDEX(GRID!$B$18:$U$29,MATCH(I$7,GRID!$A$18:$A$29,0),MATCH(1,($U$2=GRID!$B$1:$U$1)*(КАЛЕНДАРЬ!O19=GRID!$B$3:$U$3),0))*(1-GRID!$H$34))</f>
        <v>70800</v>
      </c>
      <c r="K128" s="8" cm="1">
        <f t="array" ref="K128">IF($I$2="Открытый тариф",INDEX(GRID!$B$4:$U$15,MATCH(K$7,GRID!$A$4:$A$15,0),MATCH(1,($U$2=GRID!$B$1:$U$1)*(КАЛЕНДАРЬ!O19=GRID!$B$3:$U$3),0)),
INDEX(GRID!$B$4:$U$15,MATCH(K$7,GRID!$A$4:$A$15,0),MATCH(1,($U$2=GRID!$B$1:$U$1)*(КАЛЕНДАРЬ!O19=GRID!$B$3:$U$3),0))*(1-GRID!$H$34))</f>
        <v>72600</v>
      </c>
      <c r="L128" s="8" cm="1">
        <f t="array" ref="L128">IF($I$2="Открытый тариф",INDEX(GRID!$B$18:$U$29,MATCH(K$7,GRID!$A$18:$A$29,0),MATCH(1,($U$2=GRID!$B$1:$U$1)*(КАЛЕНДАРЬ!O19=GRID!$B$3:$U$3),0)),
INDEX(GRID!$B$18:$U$29,MATCH(K$7,GRID!$A$18:$A$29,0),MATCH(1,($U$2=GRID!$B$1:$U$1)*(КАЛЕНДАРЬ!O19=GRID!$B$3:$U$3),0))*(1-GRID!$H$34))</f>
        <v>77600</v>
      </c>
      <c r="M128" s="8" cm="1">
        <f t="array" ref="M128">IF($I$2="Открытый тариф",INDEX(GRID!$B$4:$U$15,MATCH(M$7,GRID!$A$4:$A$15,0),MATCH(1,($U$2=GRID!$B$1:$U$1)*(КАЛЕНДАРЬ!O19=GRID!$B$3:$U$3),0)),
INDEX(GRID!$B$4:$U$15,MATCH(M$7,GRID!$A$4:$A$15,0),MATCH(1,($U$2=GRID!$B$1:$U$1)*(КАЛЕНДАРЬ!O19=GRID!$B$3:$U$3),0))*(1-GRID!$H$34))</f>
        <v>96500</v>
      </c>
      <c r="N128" s="8" cm="1">
        <f t="array" ref="N128">IF($I$2="Открытый тариф",INDEX(GRID!$B$18:$U$29,MATCH(M$7,GRID!$A$18:$A$29,0),MATCH(1,($U$2=GRID!$B$1:$U$1)*(КАЛЕНДАРЬ!O19=GRID!$B$3:$U$3),0)),
INDEX(GRID!$B$18:$U$29,MATCH(M$7,GRID!$A$18:$A$29,0),MATCH(1,($U$2=GRID!$B$1:$U$1)*(КАЛЕНДАРЬ!O19=GRID!$B$3:$U$3),0))*(1-GRID!$H$34))</f>
        <v>101500</v>
      </c>
      <c r="O128" s="8" cm="1">
        <f t="array" ref="O128">IF($I$2="Открытый тариф",INDEX(GRID!$B$4:$U$15,MATCH(O$7,GRID!$A$4:$A$15,0),MATCH(1,($U$2=GRID!$B$1:$U$1)*(КАЛЕНДАРЬ!O19=GRID!$B$3:$U$3),0)),
INDEX(GRID!$B$4:$U$15,MATCH(O$7,GRID!$A$4:$A$15,0),MATCH(1,($U$2=GRID!$B$1:$U$1)*(КАЛЕНДАРЬ!O19=GRID!$B$3:$U$3),0))*(1-GRID!$H$34))</f>
        <v>135000</v>
      </c>
      <c r="P128" s="8" cm="1">
        <f t="array" ref="P128">IF($I$2="Открытый тариф",INDEX(GRID!$B$4:$U$15,MATCH(P$7,GRID!$A$4:$A$15,0),MATCH(1,($U$2=GRID!$B$1:$U$1)*(КАЛЕНДАРЬ!O19=GRID!$B$3:$U$3),0)),
INDEX(GRID!$B$4:$U$15,MATCH(P$7,GRID!$A$4:$A$15,0),MATCH(1,($U$2=GRID!$B$1:$U$1)*(КАЛЕНДАРЬ!O19=GRID!$B$3:$U$3),0))*(1-GRID!$H$34))</f>
        <v>181300</v>
      </c>
      <c r="Q128" s="8" cm="1">
        <f t="array" ref="Q128">IF($I$2="Открытый тариф",INDEX(GRID!$B$4:$U$15,MATCH(Q$7,GRID!$A$4:$A$15,0),MATCH(1,($U$2=GRID!$B$1:$U$1)*(КАЛЕНДАРЬ!O19=GRID!$B$3:$U$3),0)),
INDEX(GRID!$B$4:$U$15,MATCH(Q$7,GRID!$A$4:$A$15,0),MATCH(1,($U$2=GRID!$B$1:$U$1)*(КАЛЕНДАРЬ!O19=GRID!$B$3:$U$3),0))*(1-GRID!$H$34))</f>
        <v>211500</v>
      </c>
      <c r="R128" s="8" cm="1">
        <f t="array" ref="R128">IF($I$2="Открытый тариф",INDEX(GRID!$B$18:$U$29,MATCH(R$7,GRID!$A$18:$A$29,0),MATCH(1,($U$2=GRID!$B$1:$U$1)*(КАЛЕНДАРЬ!O19=GRID!$B$3:$U$3),0)),
INDEX(GRID!$B$18:$U$29,MATCH(R$7,GRID!$A$18:$A$29,0),MATCH(1,($U$2=GRID!$B$1:$U$1)*(КАЛЕНДАРЬ!O19=GRID!$B$3:$U$3),0))*(1-GRID!$H$34))</f>
        <v>241100</v>
      </c>
      <c r="S128" s="8">
        <f t="array" ref="S128">IF($I$2="Открытый тариф",INDEX(GRID!$B$4:$U$15,MATCH(S$7,GRID!$A$4:$A$15,0),MATCH(1,($U$2=GRID!$B$1:$U$1)*(КАЛЕНДАРЬ!O19=GRID!$B$3:$U$3),0)),
INDEX(GRID!$B$4:$U$15,MATCH(S$7,GRID!$A$4:$A$15,0),MATCH(1,($U$2=GRID!$B$1:$U$1)*(КАЛЕНДАРЬ!O19=GRID!$B$3:$U$3),0))*(1-GRID!$L$41))</f>
        <v>625800</v>
      </c>
      <c r="T128" s="8">
        <f t="array" ref="T128">IF($I$2="Открытый тариф",INDEX(GRID!$B$4:$U$15,MATCH(T$7,GRID!$A$4:$A$15,0),MATCH(1,($U$2=GRID!$B$1:$U$1)*(КАЛЕНДАРЬ!O19=GRID!$B$3:$U$3),0)),
INDEX(GRID!$B$4:$U$15,MATCH(T$7,GRID!$A$4:$A$15,0),MATCH(1,($U$2=GRID!$B$1:$U$1)*(КАЛЕНДАРЬ!O19=GRID!$B$3:$U$3),0))*(1-GRID!$L$41))</f>
        <v>769800</v>
      </c>
    </row>
    <row r="129" spans="1:20" hidden="1">
      <c r="A129" s="148" t="s">
        <v>17</v>
      </c>
      <c r="B129" s="149">
        <v>17</v>
      </c>
      <c r="C129" s="8" cm="1">
        <f t="array" ref="C129">IF($I$2="Открытый тариф",INDEX(GRID!$B$4:$U$15,MATCH(C$7,GRID!$A$4:$A$15,0),MATCH(1,($U$2=GRID!$B$1:$U$1)*(КАЛЕНДАРЬ!O20=GRID!$B$3:$U$3),0)),
INDEX(GRID!$B$4:$U$15,MATCH(C$7,GRID!$A$4:$A$15,0),MATCH(1,($U$2=GRID!$B$1:$U$1)*(КАЛЕНДАРЬ!O20=GRID!$B$3:$U$3),0))*(1-GRID!$H$34))</f>
        <v>43900</v>
      </c>
      <c r="D129" s="8" cm="1">
        <f t="array" ref="D129">IF($I$2="Открытый тариф",INDEX(GRID!$B$18:$U$29,MATCH(C$7,GRID!$A$18:$A$29,0),MATCH(1,($U$2=GRID!$B$1:$U$1)*(КАЛЕНДАРЬ!O20=GRID!$B$3:$U$3),0)),
INDEX(GRID!$B$18:$U$29,MATCH(C$7,GRID!$A$18:$A$29,0),MATCH(1,($U$2=GRID!$B$1:$U$1)*(КАЛЕНДАРЬ!O20=GRID!$B$3:$U$3),0))*(1-GRID!$H$34))</f>
        <v>48900</v>
      </c>
      <c r="E129" s="8" cm="1">
        <f t="array" ref="E129">IF($I$2="Открытый тариф",INDEX(GRID!$B$4:$U$15,MATCH(E$7,GRID!$A$4:$A$15,0),MATCH(1,($U$2=GRID!$B$1:$U$1)*(КАЛЕНДАРЬ!O20=GRID!$B$3:$U$3),0)),
INDEX(GRID!$B$4:$U$15,MATCH(E$7,GRID!$A$4:$A$15,0),MATCH(1,($U$2=GRID!$B$1:$U$1)*(КАЛЕНДАРЬ!O20=GRID!$B$3:$U$3),0))*(1-GRID!$H$34))</f>
        <v>52400</v>
      </c>
      <c r="F129" s="8" cm="1">
        <f t="array" ref="F129">IF($I$2="Открытый тариф",INDEX(GRID!$B$18:$U$29,MATCH(E$7,GRID!$A$18:$A$29,0),MATCH(1,($U$2=GRID!$B$1:$U$1)*(КАЛЕНДАРЬ!O20=GRID!$B$3:$U$3),0)),
INDEX(GRID!$B$18:$U$29,MATCH(E$7,GRID!$A$18:$A$29,0),MATCH(1,($U$2=GRID!$B$1:$U$1)*(КАЛЕНДАРЬ!O20=GRID!$B$3:$U$3),0))*(1-GRID!$H$34))</f>
        <v>57400</v>
      </c>
      <c r="G129" s="8" cm="1">
        <f t="array" ref="G129">IF($I$2="Открытый тариф",INDEX(GRID!$B$4:$U$15,MATCH(G$7,GRID!$A$4:$A$15,0),MATCH(1,($U$2=GRID!$B$1:$U$1)*(КАЛЕНДАРЬ!O20=GRID!$B$3:$U$3),0)),
INDEX(GRID!$B$4:$U$15,MATCH(G$7,GRID!$A$4:$A$15,0),MATCH(1,($U$2=GRID!$B$1:$U$1)*(КАЛЕНДАРЬ!O20=GRID!$B$3:$U$3),0))*(1-GRID!$H$34))</f>
        <v>59100</v>
      </c>
      <c r="H129" s="8" cm="1">
        <f t="array" ref="H129">IF($I$2="Открытый тариф",INDEX(GRID!$B$18:$U$29,MATCH(G$7,GRID!$A$18:$A$29,0),MATCH(1,($U$2=GRID!$B$1:$U$1)*(КАЛЕНДАРЬ!O20=GRID!$B$3:$U$3),0)),
INDEX(GRID!$B$18:$U$29,MATCH(G$7,GRID!$A$18:$A$29,0),MATCH(1,($U$2=GRID!$B$1:$U$1)*(КАЛЕНДАРЬ!O20=GRID!$B$3:$U$3),0))*(1-GRID!$H$34))</f>
        <v>64100</v>
      </c>
      <c r="I129" s="8" cm="1">
        <f t="array" ref="I129">IF($I$2="Открытый тариф",INDEX(GRID!$B$4:$U$15,MATCH(I$7,GRID!$A$4:$A$15,0),MATCH(1,($U$2=GRID!$B$1:$U$1)*(КАЛЕНДАРЬ!O20=GRID!$B$3:$U$3),0)),
INDEX(GRID!$B$4:$U$15,MATCH(I$7,GRID!$A$4:$A$15,0),MATCH(1,($U$2=GRID!$B$1:$U$1)*(КАЛЕНДАРЬ!O20=GRID!$B$3:$U$3),0))*(1-GRID!$H$34))</f>
        <v>65800</v>
      </c>
      <c r="J129" s="8" cm="1">
        <f t="array" ref="J129">IF($I$2="Открытый тариф",INDEX(GRID!$B$18:$U$29,MATCH(I$7,GRID!$A$18:$A$29,0),MATCH(1,($U$2=GRID!$B$1:$U$1)*(КАЛЕНДАРЬ!O20=GRID!$B$3:$U$3),0)),
INDEX(GRID!$B$18:$U$29,MATCH(I$7,GRID!$A$18:$A$29,0),MATCH(1,($U$2=GRID!$B$1:$U$1)*(КАЛЕНДАРЬ!O20=GRID!$B$3:$U$3),0))*(1-GRID!$H$34))</f>
        <v>70800</v>
      </c>
      <c r="K129" s="8" cm="1">
        <f t="array" ref="K129">IF($I$2="Открытый тариф",INDEX(GRID!$B$4:$U$15,MATCH(K$7,GRID!$A$4:$A$15,0),MATCH(1,($U$2=GRID!$B$1:$U$1)*(КАЛЕНДАРЬ!O20=GRID!$B$3:$U$3),0)),
INDEX(GRID!$B$4:$U$15,MATCH(K$7,GRID!$A$4:$A$15,0),MATCH(1,($U$2=GRID!$B$1:$U$1)*(КАЛЕНДАРЬ!O20=GRID!$B$3:$U$3),0))*(1-GRID!$H$34))</f>
        <v>72600</v>
      </c>
      <c r="L129" s="8" cm="1">
        <f t="array" ref="L129">IF($I$2="Открытый тариф",INDEX(GRID!$B$18:$U$29,MATCH(K$7,GRID!$A$18:$A$29,0),MATCH(1,($U$2=GRID!$B$1:$U$1)*(КАЛЕНДАРЬ!O20=GRID!$B$3:$U$3),0)),
INDEX(GRID!$B$18:$U$29,MATCH(K$7,GRID!$A$18:$A$29,0),MATCH(1,($U$2=GRID!$B$1:$U$1)*(КАЛЕНДАРЬ!O20=GRID!$B$3:$U$3),0))*(1-GRID!$H$34))</f>
        <v>77600</v>
      </c>
      <c r="M129" s="8" cm="1">
        <f t="array" ref="M129">IF($I$2="Открытый тариф",INDEX(GRID!$B$4:$U$15,MATCH(M$7,GRID!$A$4:$A$15,0),MATCH(1,($U$2=GRID!$B$1:$U$1)*(КАЛЕНДАРЬ!O20=GRID!$B$3:$U$3),0)),
INDEX(GRID!$B$4:$U$15,MATCH(M$7,GRID!$A$4:$A$15,0),MATCH(1,($U$2=GRID!$B$1:$U$1)*(КАЛЕНДАРЬ!O20=GRID!$B$3:$U$3),0))*(1-GRID!$H$34))</f>
        <v>96500</v>
      </c>
      <c r="N129" s="8" cm="1">
        <f t="array" ref="N129">IF($I$2="Открытый тариф",INDEX(GRID!$B$18:$U$29,MATCH(M$7,GRID!$A$18:$A$29,0),MATCH(1,($U$2=GRID!$B$1:$U$1)*(КАЛЕНДАРЬ!O20=GRID!$B$3:$U$3),0)),
INDEX(GRID!$B$18:$U$29,MATCH(M$7,GRID!$A$18:$A$29,0),MATCH(1,($U$2=GRID!$B$1:$U$1)*(КАЛЕНДАРЬ!O20=GRID!$B$3:$U$3),0))*(1-GRID!$H$34))</f>
        <v>101500</v>
      </c>
      <c r="O129" s="8" cm="1">
        <f t="array" ref="O129">IF($I$2="Открытый тариф",INDEX(GRID!$B$4:$U$15,MATCH(O$7,GRID!$A$4:$A$15,0),MATCH(1,($U$2=GRID!$B$1:$U$1)*(КАЛЕНДАРЬ!O20=GRID!$B$3:$U$3),0)),
INDEX(GRID!$B$4:$U$15,MATCH(O$7,GRID!$A$4:$A$15,0),MATCH(1,($U$2=GRID!$B$1:$U$1)*(КАЛЕНДАРЬ!O20=GRID!$B$3:$U$3),0))*(1-GRID!$H$34))</f>
        <v>135000</v>
      </c>
      <c r="P129" s="8" cm="1">
        <f t="array" ref="P129">IF($I$2="Открытый тариф",INDEX(GRID!$B$4:$U$15,MATCH(P$7,GRID!$A$4:$A$15,0),MATCH(1,($U$2=GRID!$B$1:$U$1)*(КАЛЕНДАРЬ!O20=GRID!$B$3:$U$3),0)),
INDEX(GRID!$B$4:$U$15,MATCH(P$7,GRID!$A$4:$A$15,0),MATCH(1,($U$2=GRID!$B$1:$U$1)*(КАЛЕНДАРЬ!O20=GRID!$B$3:$U$3),0))*(1-GRID!$H$34))</f>
        <v>181300</v>
      </c>
      <c r="Q129" s="8" cm="1">
        <f t="array" ref="Q129">IF($I$2="Открытый тариф",INDEX(GRID!$B$4:$U$15,MATCH(Q$7,GRID!$A$4:$A$15,0),MATCH(1,($U$2=GRID!$B$1:$U$1)*(КАЛЕНДАРЬ!O20=GRID!$B$3:$U$3),0)),
INDEX(GRID!$B$4:$U$15,MATCH(Q$7,GRID!$A$4:$A$15,0),MATCH(1,($U$2=GRID!$B$1:$U$1)*(КАЛЕНДАРЬ!O20=GRID!$B$3:$U$3),0))*(1-GRID!$H$34))</f>
        <v>211500</v>
      </c>
      <c r="R129" s="8" cm="1">
        <f t="array" ref="R129">IF($I$2="Открытый тариф",INDEX(GRID!$B$18:$U$29,MATCH(R$7,GRID!$A$18:$A$29,0),MATCH(1,($U$2=GRID!$B$1:$U$1)*(КАЛЕНДАРЬ!O20=GRID!$B$3:$U$3),0)),
INDEX(GRID!$B$18:$U$29,MATCH(R$7,GRID!$A$18:$A$29,0),MATCH(1,($U$2=GRID!$B$1:$U$1)*(КАЛЕНДАРЬ!O20=GRID!$B$3:$U$3),0))*(1-GRID!$H$34))</f>
        <v>241100</v>
      </c>
      <c r="S129" s="8">
        <f t="array" ref="S129">IF($I$2="Открытый тариф",INDEX(GRID!$B$4:$U$15,MATCH(S$7,GRID!$A$4:$A$15,0),MATCH(1,($U$2=GRID!$B$1:$U$1)*(КАЛЕНДАРЬ!O20=GRID!$B$3:$U$3),0)),
INDEX(GRID!$B$4:$U$15,MATCH(S$7,GRID!$A$4:$A$15,0),MATCH(1,($U$2=GRID!$B$1:$U$1)*(КАЛЕНДАРЬ!O20=GRID!$B$3:$U$3),0))*(1-GRID!$L$41))</f>
        <v>625800</v>
      </c>
      <c r="T129" s="8">
        <f t="array" ref="T129">IF($I$2="Открытый тариф",INDEX(GRID!$B$4:$U$15,MATCH(T$7,GRID!$A$4:$A$15,0),MATCH(1,($U$2=GRID!$B$1:$U$1)*(КАЛЕНДАРЬ!O20=GRID!$B$3:$U$3),0)),
INDEX(GRID!$B$4:$U$15,MATCH(T$7,GRID!$A$4:$A$15,0),MATCH(1,($U$2=GRID!$B$1:$U$1)*(КАЛЕНДАРЬ!O20=GRID!$B$3:$U$3),0))*(1-GRID!$L$41))</f>
        <v>769800</v>
      </c>
    </row>
    <row r="130" spans="1:20" hidden="1">
      <c r="A130" s="148" t="s">
        <v>11</v>
      </c>
      <c r="B130" s="149">
        <v>18</v>
      </c>
      <c r="C130" s="8" cm="1">
        <f t="array" ref="C130">IF($I$2="Открытый тариф",INDEX(GRID!$B$4:$U$15,MATCH(C$7,GRID!$A$4:$A$15,0),MATCH(1,($U$2=GRID!$B$1:$U$1)*(КАЛЕНДАРЬ!O21=GRID!$B$3:$U$3),0)),
INDEX(GRID!$B$4:$U$15,MATCH(C$7,GRID!$A$4:$A$15,0),MATCH(1,($U$2=GRID!$B$1:$U$1)*(КАЛЕНДАРЬ!O21=GRID!$B$3:$U$3),0))*(1-GRID!$H$34))</f>
        <v>43900</v>
      </c>
      <c r="D130" s="8" cm="1">
        <f t="array" ref="D130">IF($I$2="Открытый тариф",INDEX(GRID!$B$18:$U$29,MATCH(C$7,GRID!$A$18:$A$29,0),MATCH(1,($U$2=GRID!$B$1:$U$1)*(КАЛЕНДАРЬ!O21=GRID!$B$3:$U$3),0)),
INDEX(GRID!$B$18:$U$29,MATCH(C$7,GRID!$A$18:$A$29,0),MATCH(1,($U$2=GRID!$B$1:$U$1)*(КАЛЕНДАРЬ!O21=GRID!$B$3:$U$3),0))*(1-GRID!$H$34))</f>
        <v>48900</v>
      </c>
      <c r="E130" s="8" cm="1">
        <f t="array" ref="E130">IF($I$2="Открытый тариф",INDEX(GRID!$B$4:$U$15,MATCH(E$7,GRID!$A$4:$A$15,0),MATCH(1,($U$2=GRID!$B$1:$U$1)*(КАЛЕНДАРЬ!O21=GRID!$B$3:$U$3),0)),
INDEX(GRID!$B$4:$U$15,MATCH(E$7,GRID!$A$4:$A$15,0),MATCH(1,($U$2=GRID!$B$1:$U$1)*(КАЛЕНДАРЬ!O21=GRID!$B$3:$U$3),0))*(1-GRID!$H$34))</f>
        <v>52400</v>
      </c>
      <c r="F130" s="8" cm="1">
        <f t="array" ref="F130">IF($I$2="Открытый тариф",INDEX(GRID!$B$18:$U$29,MATCH(E$7,GRID!$A$18:$A$29,0),MATCH(1,($U$2=GRID!$B$1:$U$1)*(КАЛЕНДАРЬ!O21=GRID!$B$3:$U$3),0)),
INDEX(GRID!$B$18:$U$29,MATCH(E$7,GRID!$A$18:$A$29,0),MATCH(1,($U$2=GRID!$B$1:$U$1)*(КАЛЕНДАРЬ!O21=GRID!$B$3:$U$3),0))*(1-GRID!$H$34))</f>
        <v>57400</v>
      </c>
      <c r="G130" s="8" cm="1">
        <f t="array" ref="G130">IF($I$2="Открытый тариф",INDEX(GRID!$B$4:$U$15,MATCH(G$7,GRID!$A$4:$A$15,0),MATCH(1,($U$2=GRID!$B$1:$U$1)*(КАЛЕНДАРЬ!O21=GRID!$B$3:$U$3),0)),
INDEX(GRID!$B$4:$U$15,MATCH(G$7,GRID!$A$4:$A$15,0),MATCH(1,($U$2=GRID!$B$1:$U$1)*(КАЛЕНДАРЬ!O21=GRID!$B$3:$U$3),0))*(1-GRID!$H$34))</f>
        <v>59100</v>
      </c>
      <c r="H130" s="8" cm="1">
        <f t="array" ref="H130">IF($I$2="Открытый тариф",INDEX(GRID!$B$18:$U$29,MATCH(G$7,GRID!$A$18:$A$29,0),MATCH(1,($U$2=GRID!$B$1:$U$1)*(КАЛЕНДАРЬ!O21=GRID!$B$3:$U$3),0)),
INDEX(GRID!$B$18:$U$29,MATCH(G$7,GRID!$A$18:$A$29,0),MATCH(1,($U$2=GRID!$B$1:$U$1)*(КАЛЕНДАРЬ!O21=GRID!$B$3:$U$3),0))*(1-GRID!$H$34))</f>
        <v>64100</v>
      </c>
      <c r="I130" s="8" cm="1">
        <f t="array" ref="I130">IF($I$2="Открытый тариф",INDEX(GRID!$B$4:$U$15,MATCH(I$7,GRID!$A$4:$A$15,0),MATCH(1,($U$2=GRID!$B$1:$U$1)*(КАЛЕНДАРЬ!O21=GRID!$B$3:$U$3),0)),
INDEX(GRID!$B$4:$U$15,MATCH(I$7,GRID!$A$4:$A$15,0),MATCH(1,($U$2=GRID!$B$1:$U$1)*(КАЛЕНДАРЬ!O21=GRID!$B$3:$U$3),0))*(1-GRID!$H$34))</f>
        <v>65800</v>
      </c>
      <c r="J130" s="8" cm="1">
        <f t="array" ref="J130">IF($I$2="Открытый тариф",INDEX(GRID!$B$18:$U$29,MATCH(I$7,GRID!$A$18:$A$29,0),MATCH(1,($U$2=GRID!$B$1:$U$1)*(КАЛЕНДАРЬ!O21=GRID!$B$3:$U$3),0)),
INDEX(GRID!$B$18:$U$29,MATCH(I$7,GRID!$A$18:$A$29,0),MATCH(1,($U$2=GRID!$B$1:$U$1)*(КАЛЕНДАРЬ!O21=GRID!$B$3:$U$3),0))*(1-GRID!$H$34))</f>
        <v>70800</v>
      </c>
      <c r="K130" s="8" cm="1">
        <f t="array" ref="K130">IF($I$2="Открытый тариф",INDEX(GRID!$B$4:$U$15,MATCH(K$7,GRID!$A$4:$A$15,0),MATCH(1,($U$2=GRID!$B$1:$U$1)*(КАЛЕНДАРЬ!O21=GRID!$B$3:$U$3),0)),
INDEX(GRID!$B$4:$U$15,MATCH(K$7,GRID!$A$4:$A$15,0),MATCH(1,($U$2=GRID!$B$1:$U$1)*(КАЛЕНДАРЬ!O21=GRID!$B$3:$U$3),0))*(1-GRID!$H$34))</f>
        <v>72600</v>
      </c>
      <c r="L130" s="8" cm="1">
        <f t="array" ref="L130">IF($I$2="Открытый тариф",INDEX(GRID!$B$18:$U$29,MATCH(K$7,GRID!$A$18:$A$29,0),MATCH(1,($U$2=GRID!$B$1:$U$1)*(КАЛЕНДАРЬ!O21=GRID!$B$3:$U$3),0)),
INDEX(GRID!$B$18:$U$29,MATCH(K$7,GRID!$A$18:$A$29,0),MATCH(1,($U$2=GRID!$B$1:$U$1)*(КАЛЕНДАРЬ!O21=GRID!$B$3:$U$3),0))*(1-GRID!$H$34))</f>
        <v>77600</v>
      </c>
      <c r="M130" s="8" cm="1">
        <f t="array" ref="M130">IF($I$2="Открытый тариф",INDEX(GRID!$B$4:$U$15,MATCH(M$7,GRID!$A$4:$A$15,0),MATCH(1,($U$2=GRID!$B$1:$U$1)*(КАЛЕНДАРЬ!O21=GRID!$B$3:$U$3),0)),
INDEX(GRID!$B$4:$U$15,MATCH(M$7,GRID!$A$4:$A$15,0),MATCH(1,($U$2=GRID!$B$1:$U$1)*(КАЛЕНДАРЬ!O21=GRID!$B$3:$U$3),0))*(1-GRID!$H$34))</f>
        <v>96500</v>
      </c>
      <c r="N130" s="8" cm="1">
        <f t="array" ref="N130">IF($I$2="Открытый тариф",INDEX(GRID!$B$18:$U$29,MATCH(M$7,GRID!$A$18:$A$29,0),MATCH(1,($U$2=GRID!$B$1:$U$1)*(КАЛЕНДАРЬ!O21=GRID!$B$3:$U$3),0)),
INDEX(GRID!$B$18:$U$29,MATCH(M$7,GRID!$A$18:$A$29,0),MATCH(1,($U$2=GRID!$B$1:$U$1)*(КАЛЕНДАРЬ!O21=GRID!$B$3:$U$3),0))*(1-GRID!$H$34))</f>
        <v>101500</v>
      </c>
      <c r="O130" s="8" cm="1">
        <f t="array" ref="O130">IF($I$2="Открытый тариф",INDEX(GRID!$B$4:$U$15,MATCH(O$7,GRID!$A$4:$A$15,0),MATCH(1,($U$2=GRID!$B$1:$U$1)*(КАЛЕНДАРЬ!O21=GRID!$B$3:$U$3),0)),
INDEX(GRID!$B$4:$U$15,MATCH(O$7,GRID!$A$4:$A$15,0),MATCH(1,($U$2=GRID!$B$1:$U$1)*(КАЛЕНДАРЬ!O21=GRID!$B$3:$U$3),0))*(1-GRID!$H$34))</f>
        <v>135000</v>
      </c>
      <c r="P130" s="8" cm="1">
        <f t="array" ref="P130">IF($I$2="Открытый тариф",INDEX(GRID!$B$4:$U$15,MATCH(P$7,GRID!$A$4:$A$15,0),MATCH(1,($U$2=GRID!$B$1:$U$1)*(КАЛЕНДАРЬ!O21=GRID!$B$3:$U$3),0)),
INDEX(GRID!$B$4:$U$15,MATCH(P$7,GRID!$A$4:$A$15,0),MATCH(1,($U$2=GRID!$B$1:$U$1)*(КАЛЕНДАРЬ!O21=GRID!$B$3:$U$3),0))*(1-GRID!$H$34))</f>
        <v>181300</v>
      </c>
      <c r="Q130" s="8" cm="1">
        <f t="array" ref="Q130">IF($I$2="Открытый тариф",INDEX(GRID!$B$4:$U$15,MATCH(Q$7,GRID!$A$4:$A$15,0),MATCH(1,($U$2=GRID!$B$1:$U$1)*(КАЛЕНДАРЬ!O21=GRID!$B$3:$U$3),0)),
INDEX(GRID!$B$4:$U$15,MATCH(Q$7,GRID!$A$4:$A$15,0),MATCH(1,($U$2=GRID!$B$1:$U$1)*(КАЛЕНДАРЬ!O21=GRID!$B$3:$U$3),0))*(1-GRID!$H$34))</f>
        <v>211500</v>
      </c>
      <c r="R130" s="8" cm="1">
        <f t="array" ref="R130">IF($I$2="Открытый тариф",INDEX(GRID!$B$18:$U$29,MATCH(R$7,GRID!$A$18:$A$29,0),MATCH(1,($U$2=GRID!$B$1:$U$1)*(КАЛЕНДАРЬ!O21=GRID!$B$3:$U$3),0)),
INDEX(GRID!$B$18:$U$29,MATCH(R$7,GRID!$A$18:$A$29,0),MATCH(1,($U$2=GRID!$B$1:$U$1)*(КАЛЕНДАРЬ!O21=GRID!$B$3:$U$3),0))*(1-GRID!$H$34))</f>
        <v>241100</v>
      </c>
      <c r="S130" s="8">
        <f t="array" ref="S130">IF($I$2="Открытый тариф",INDEX(GRID!$B$4:$U$15,MATCH(S$7,GRID!$A$4:$A$15,0),MATCH(1,($U$2=GRID!$B$1:$U$1)*(КАЛЕНДАРЬ!O21=GRID!$B$3:$U$3),0)),
INDEX(GRID!$B$4:$U$15,MATCH(S$7,GRID!$A$4:$A$15,0),MATCH(1,($U$2=GRID!$B$1:$U$1)*(КАЛЕНДАРЬ!O21=GRID!$B$3:$U$3),0))*(1-GRID!$L$41))</f>
        <v>625800</v>
      </c>
      <c r="T130" s="8">
        <f t="array" ref="T130">IF($I$2="Открытый тариф",INDEX(GRID!$B$4:$U$15,MATCH(T$7,GRID!$A$4:$A$15,0),MATCH(1,($U$2=GRID!$B$1:$U$1)*(КАЛЕНДАРЬ!O21=GRID!$B$3:$U$3),0)),
INDEX(GRID!$B$4:$U$15,MATCH(T$7,GRID!$A$4:$A$15,0),MATCH(1,($U$2=GRID!$B$1:$U$1)*(КАЛЕНДАРЬ!O21=GRID!$B$3:$U$3),0))*(1-GRID!$L$41))</f>
        <v>769800</v>
      </c>
    </row>
    <row r="131" spans="1:20" hidden="1">
      <c r="A131" s="148" t="s">
        <v>12</v>
      </c>
      <c r="B131" s="149">
        <v>19</v>
      </c>
      <c r="C131" s="8" cm="1">
        <f t="array" ref="C131">IF($I$2="Открытый тариф",INDEX(GRID!$B$4:$U$15,MATCH(C$7,GRID!$A$4:$A$15,0),MATCH(1,($U$2=GRID!$B$1:$U$1)*(КАЛЕНДАРЬ!O22=GRID!$B$3:$U$3),0)),
INDEX(GRID!$B$4:$U$15,MATCH(C$7,GRID!$A$4:$A$15,0),MATCH(1,($U$2=GRID!$B$1:$U$1)*(КАЛЕНДАРЬ!O22=GRID!$B$3:$U$3),0))*(1-GRID!$H$34))</f>
        <v>43900</v>
      </c>
      <c r="D131" s="8" cm="1">
        <f t="array" ref="D131">IF($I$2="Открытый тариф",INDEX(GRID!$B$18:$U$29,MATCH(C$7,GRID!$A$18:$A$29,0),MATCH(1,($U$2=GRID!$B$1:$U$1)*(КАЛЕНДАРЬ!O22=GRID!$B$3:$U$3),0)),
INDEX(GRID!$B$18:$U$29,MATCH(C$7,GRID!$A$18:$A$29,0),MATCH(1,($U$2=GRID!$B$1:$U$1)*(КАЛЕНДАРЬ!O22=GRID!$B$3:$U$3),0))*(1-GRID!$H$34))</f>
        <v>48900</v>
      </c>
      <c r="E131" s="8" cm="1">
        <f t="array" ref="E131">IF($I$2="Открытый тариф",INDEX(GRID!$B$4:$U$15,MATCH(E$7,GRID!$A$4:$A$15,0),MATCH(1,($U$2=GRID!$B$1:$U$1)*(КАЛЕНДАРЬ!O22=GRID!$B$3:$U$3),0)),
INDEX(GRID!$B$4:$U$15,MATCH(E$7,GRID!$A$4:$A$15,0),MATCH(1,($U$2=GRID!$B$1:$U$1)*(КАЛЕНДАРЬ!O22=GRID!$B$3:$U$3),0))*(1-GRID!$H$34))</f>
        <v>52400</v>
      </c>
      <c r="F131" s="8" cm="1">
        <f t="array" ref="F131">IF($I$2="Открытый тариф",INDEX(GRID!$B$18:$U$29,MATCH(E$7,GRID!$A$18:$A$29,0),MATCH(1,($U$2=GRID!$B$1:$U$1)*(КАЛЕНДАРЬ!O22=GRID!$B$3:$U$3),0)),
INDEX(GRID!$B$18:$U$29,MATCH(E$7,GRID!$A$18:$A$29,0),MATCH(1,($U$2=GRID!$B$1:$U$1)*(КАЛЕНДАРЬ!O22=GRID!$B$3:$U$3),0))*(1-GRID!$H$34))</f>
        <v>57400</v>
      </c>
      <c r="G131" s="8" cm="1">
        <f t="array" ref="G131">IF($I$2="Открытый тариф",INDEX(GRID!$B$4:$U$15,MATCH(G$7,GRID!$A$4:$A$15,0),MATCH(1,($U$2=GRID!$B$1:$U$1)*(КАЛЕНДАРЬ!O22=GRID!$B$3:$U$3),0)),
INDEX(GRID!$B$4:$U$15,MATCH(G$7,GRID!$A$4:$A$15,0),MATCH(1,($U$2=GRID!$B$1:$U$1)*(КАЛЕНДАРЬ!O22=GRID!$B$3:$U$3),0))*(1-GRID!$H$34))</f>
        <v>59100</v>
      </c>
      <c r="H131" s="8" cm="1">
        <f t="array" ref="H131">IF($I$2="Открытый тариф",INDEX(GRID!$B$18:$U$29,MATCH(G$7,GRID!$A$18:$A$29,0),MATCH(1,($U$2=GRID!$B$1:$U$1)*(КАЛЕНДАРЬ!O22=GRID!$B$3:$U$3),0)),
INDEX(GRID!$B$18:$U$29,MATCH(G$7,GRID!$A$18:$A$29,0),MATCH(1,($U$2=GRID!$B$1:$U$1)*(КАЛЕНДАРЬ!O22=GRID!$B$3:$U$3),0))*(1-GRID!$H$34))</f>
        <v>64100</v>
      </c>
      <c r="I131" s="8" cm="1">
        <f t="array" ref="I131">IF($I$2="Открытый тариф",INDEX(GRID!$B$4:$U$15,MATCH(I$7,GRID!$A$4:$A$15,0),MATCH(1,($U$2=GRID!$B$1:$U$1)*(КАЛЕНДАРЬ!O22=GRID!$B$3:$U$3),0)),
INDEX(GRID!$B$4:$U$15,MATCH(I$7,GRID!$A$4:$A$15,0),MATCH(1,($U$2=GRID!$B$1:$U$1)*(КАЛЕНДАРЬ!O22=GRID!$B$3:$U$3),0))*(1-GRID!$H$34))</f>
        <v>65800</v>
      </c>
      <c r="J131" s="8" cm="1">
        <f t="array" ref="J131">IF($I$2="Открытый тариф",INDEX(GRID!$B$18:$U$29,MATCH(I$7,GRID!$A$18:$A$29,0),MATCH(1,($U$2=GRID!$B$1:$U$1)*(КАЛЕНДАРЬ!O22=GRID!$B$3:$U$3),0)),
INDEX(GRID!$B$18:$U$29,MATCH(I$7,GRID!$A$18:$A$29,0),MATCH(1,($U$2=GRID!$B$1:$U$1)*(КАЛЕНДАРЬ!O22=GRID!$B$3:$U$3),0))*(1-GRID!$H$34))</f>
        <v>70800</v>
      </c>
      <c r="K131" s="8" cm="1">
        <f t="array" ref="K131">IF($I$2="Открытый тариф",INDEX(GRID!$B$4:$U$15,MATCH(K$7,GRID!$A$4:$A$15,0),MATCH(1,($U$2=GRID!$B$1:$U$1)*(КАЛЕНДАРЬ!O22=GRID!$B$3:$U$3),0)),
INDEX(GRID!$B$4:$U$15,MATCH(K$7,GRID!$A$4:$A$15,0),MATCH(1,($U$2=GRID!$B$1:$U$1)*(КАЛЕНДАРЬ!O22=GRID!$B$3:$U$3),0))*(1-GRID!$H$34))</f>
        <v>72600</v>
      </c>
      <c r="L131" s="8" cm="1">
        <f t="array" ref="L131">IF($I$2="Открытый тариф",INDEX(GRID!$B$18:$U$29,MATCH(K$7,GRID!$A$18:$A$29,0),MATCH(1,($U$2=GRID!$B$1:$U$1)*(КАЛЕНДАРЬ!O22=GRID!$B$3:$U$3),0)),
INDEX(GRID!$B$18:$U$29,MATCH(K$7,GRID!$A$18:$A$29,0),MATCH(1,($U$2=GRID!$B$1:$U$1)*(КАЛЕНДАРЬ!O22=GRID!$B$3:$U$3),0))*(1-GRID!$H$34))</f>
        <v>77600</v>
      </c>
      <c r="M131" s="8" cm="1">
        <f t="array" ref="M131">IF($I$2="Открытый тариф",INDEX(GRID!$B$4:$U$15,MATCH(M$7,GRID!$A$4:$A$15,0),MATCH(1,($U$2=GRID!$B$1:$U$1)*(КАЛЕНДАРЬ!O22=GRID!$B$3:$U$3),0)),
INDEX(GRID!$B$4:$U$15,MATCH(M$7,GRID!$A$4:$A$15,0),MATCH(1,($U$2=GRID!$B$1:$U$1)*(КАЛЕНДАРЬ!O22=GRID!$B$3:$U$3),0))*(1-GRID!$H$34))</f>
        <v>96500</v>
      </c>
      <c r="N131" s="8" cm="1">
        <f t="array" ref="N131">IF($I$2="Открытый тариф",INDEX(GRID!$B$18:$U$29,MATCH(M$7,GRID!$A$18:$A$29,0),MATCH(1,($U$2=GRID!$B$1:$U$1)*(КАЛЕНДАРЬ!O22=GRID!$B$3:$U$3),0)),
INDEX(GRID!$B$18:$U$29,MATCH(M$7,GRID!$A$18:$A$29,0),MATCH(1,($U$2=GRID!$B$1:$U$1)*(КАЛЕНДАРЬ!O22=GRID!$B$3:$U$3),0))*(1-GRID!$H$34))</f>
        <v>101500</v>
      </c>
      <c r="O131" s="8" cm="1">
        <f t="array" ref="O131">IF($I$2="Открытый тариф",INDEX(GRID!$B$4:$U$15,MATCH(O$7,GRID!$A$4:$A$15,0),MATCH(1,($U$2=GRID!$B$1:$U$1)*(КАЛЕНДАРЬ!O22=GRID!$B$3:$U$3),0)),
INDEX(GRID!$B$4:$U$15,MATCH(O$7,GRID!$A$4:$A$15,0),MATCH(1,($U$2=GRID!$B$1:$U$1)*(КАЛЕНДАРЬ!O22=GRID!$B$3:$U$3),0))*(1-GRID!$H$34))</f>
        <v>135000</v>
      </c>
      <c r="P131" s="8" cm="1">
        <f t="array" ref="P131">IF($I$2="Открытый тариф",INDEX(GRID!$B$4:$U$15,MATCH(P$7,GRID!$A$4:$A$15,0),MATCH(1,($U$2=GRID!$B$1:$U$1)*(КАЛЕНДАРЬ!O22=GRID!$B$3:$U$3),0)),
INDEX(GRID!$B$4:$U$15,MATCH(P$7,GRID!$A$4:$A$15,0),MATCH(1,($U$2=GRID!$B$1:$U$1)*(КАЛЕНДАРЬ!O22=GRID!$B$3:$U$3),0))*(1-GRID!$H$34))</f>
        <v>181300</v>
      </c>
      <c r="Q131" s="8" cm="1">
        <f t="array" ref="Q131">IF($I$2="Открытый тариф",INDEX(GRID!$B$4:$U$15,MATCH(Q$7,GRID!$A$4:$A$15,0),MATCH(1,($U$2=GRID!$B$1:$U$1)*(КАЛЕНДАРЬ!O22=GRID!$B$3:$U$3),0)),
INDEX(GRID!$B$4:$U$15,MATCH(Q$7,GRID!$A$4:$A$15,0),MATCH(1,($U$2=GRID!$B$1:$U$1)*(КАЛЕНДАРЬ!O22=GRID!$B$3:$U$3),0))*(1-GRID!$H$34))</f>
        <v>211500</v>
      </c>
      <c r="R131" s="8" cm="1">
        <f t="array" ref="R131">IF($I$2="Открытый тариф",INDEX(GRID!$B$18:$U$29,MATCH(R$7,GRID!$A$18:$A$29,0),MATCH(1,($U$2=GRID!$B$1:$U$1)*(КАЛЕНДАРЬ!O22=GRID!$B$3:$U$3),0)),
INDEX(GRID!$B$18:$U$29,MATCH(R$7,GRID!$A$18:$A$29,0),MATCH(1,($U$2=GRID!$B$1:$U$1)*(КАЛЕНДАРЬ!O22=GRID!$B$3:$U$3),0))*(1-GRID!$H$34))</f>
        <v>241100</v>
      </c>
      <c r="S131" s="8">
        <f t="array" ref="S131">IF($I$2="Открытый тариф",INDEX(GRID!$B$4:$U$15,MATCH(S$7,GRID!$A$4:$A$15,0),MATCH(1,($U$2=GRID!$B$1:$U$1)*(КАЛЕНДАРЬ!O22=GRID!$B$3:$U$3),0)),
INDEX(GRID!$B$4:$U$15,MATCH(S$7,GRID!$A$4:$A$15,0),MATCH(1,($U$2=GRID!$B$1:$U$1)*(КАЛЕНДАРЬ!O22=GRID!$B$3:$U$3),0))*(1-GRID!$L$41))</f>
        <v>625800</v>
      </c>
      <c r="T131" s="8">
        <f t="array" ref="T131">IF($I$2="Открытый тариф",INDEX(GRID!$B$4:$U$15,MATCH(T$7,GRID!$A$4:$A$15,0),MATCH(1,($U$2=GRID!$B$1:$U$1)*(КАЛЕНДАРЬ!O22=GRID!$B$3:$U$3),0)),
INDEX(GRID!$B$4:$U$15,MATCH(T$7,GRID!$A$4:$A$15,0),MATCH(1,($U$2=GRID!$B$1:$U$1)*(КАЛЕНДАРЬ!O22=GRID!$B$3:$U$3),0))*(1-GRID!$L$41))</f>
        <v>769800</v>
      </c>
    </row>
    <row r="132" spans="1:20" hidden="1">
      <c r="A132" s="148" t="s">
        <v>13</v>
      </c>
      <c r="B132" s="149">
        <v>20</v>
      </c>
      <c r="C132" s="8" cm="1">
        <f t="array" ref="C132">IF($I$2="Открытый тариф",INDEX(GRID!$B$4:$U$15,MATCH(C$7,GRID!$A$4:$A$15,0),MATCH(1,($U$2=GRID!$B$1:$U$1)*(КАЛЕНДАРЬ!O23=GRID!$B$3:$U$3),0)),
INDEX(GRID!$B$4:$U$15,MATCH(C$7,GRID!$A$4:$A$15,0),MATCH(1,($U$2=GRID!$B$1:$U$1)*(КАЛЕНДАРЬ!O23=GRID!$B$3:$U$3),0))*(1-GRID!$H$34))</f>
        <v>43900</v>
      </c>
      <c r="D132" s="8" cm="1">
        <f t="array" ref="D132">IF($I$2="Открытый тариф",INDEX(GRID!$B$18:$U$29,MATCH(C$7,GRID!$A$18:$A$29,0),MATCH(1,($U$2=GRID!$B$1:$U$1)*(КАЛЕНДАРЬ!O23=GRID!$B$3:$U$3),0)),
INDEX(GRID!$B$18:$U$29,MATCH(C$7,GRID!$A$18:$A$29,0),MATCH(1,($U$2=GRID!$B$1:$U$1)*(КАЛЕНДАРЬ!O23=GRID!$B$3:$U$3),0))*(1-GRID!$H$34))</f>
        <v>48900</v>
      </c>
      <c r="E132" s="8" cm="1">
        <f t="array" ref="E132">IF($I$2="Открытый тариф",INDEX(GRID!$B$4:$U$15,MATCH(E$7,GRID!$A$4:$A$15,0),MATCH(1,($U$2=GRID!$B$1:$U$1)*(КАЛЕНДАРЬ!O23=GRID!$B$3:$U$3),0)),
INDEX(GRID!$B$4:$U$15,MATCH(E$7,GRID!$A$4:$A$15,0),MATCH(1,($U$2=GRID!$B$1:$U$1)*(КАЛЕНДАРЬ!O23=GRID!$B$3:$U$3),0))*(1-GRID!$H$34))</f>
        <v>52400</v>
      </c>
      <c r="F132" s="8" cm="1">
        <f t="array" ref="F132">IF($I$2="Открытый тариф",INDEX(GRID!$B$18:$U$29,MATCH(E$7,GRID!$A$18:$A$29,0),MATCH(1,($U$2=GRID!$B$1:$U$1)*(КАЛЕНДАРЬ!O23=GRID!$B$3:$U$3),0)),
INDEX(GRID!$B$18:$U$29,MATCH(E$7,GRID!$A$18:$A$29,0),MATCH(1,($U$2=GRID!$B$1:$U$1)*(КАЛЕНДАРЬ!O23=GRID!$B$3:$U$3),0))*(1-GRID!$H$34))</f>
        <v>57400</v>
      </c>
      <c r="G132" s="8" cm="1">
        <f t="array" ref="G132">IF($I$2="Открытый тариф",INDEX(GRID!$B$4:$U$15,MATCH(G$7,GRID!$A$4:$A$15,0),MATCH(1,($U$2=GRID!$B$1:$U$1)*(КАЛЕНДАРЬ!O23=GRID!$B$3:$U$3),0)),
INDEX(GRID!$B$4:$U$15,MATCH(G$7,GRID!$A$4:$A$15,0),MATCH(1,($U$2=GRID!$B$1:$U$1)*(КАЛЕНДАРЬ!O23=GRID!$B$3:$U$3),0))*(1-GRID!$H$34))</f>
        <v>59100</v>
      </c>
      <c r="H132" s="8" cm="1">
        <f t="array" ref="H132">IF($I$2="Открытый тариф",INDEX(GRID!$B$18:$U$29,MATCH(G$7,GRID!$A$18:$A$29,0),MATCH(1,($U$2=GRID!$B$1:$U$1)*(КАЛЕНДАРЬ!O23=GRID!$B$3:$U$3),0)),
INDEX(GRID!$B$18:$U$29,MATCH(G$7,GRID!$A$18:$A$29,0),MATCH(1,($U$2=GRID!$B$1:$U$1)*(КАЛЕНДАРЬ!O23=GRID!$B$3:$U$3),0))*(1-GRID!$H$34))</f>
        <v>64100</v>
      </c>
      <c r="I132" s="8" cm="1">
        <f t="array" ref="I132">IF($I$2="Открытый тариф",INDEX(GRID!$B$4:$U$15,MATCH(I$7,GRID!$A$4:$A$15,0),MATCH(1,($U$2=GRID!$B$1:$U$1)*(КАЛЕНДАРЬ!O23=GRID!$B$3:$U$3),0)),
INDEX(GRID!$B$4:$U$15,MATCH(I$7,GRID!$A$4:$A$15,0),MATCH(1,($U$2=GRID!$B$1:$U$1)*(КАЛЕНДАРЬ!O23=GRID!$B$3:$U$3),0))*(1-GRID!$H$34))</f>
        <v>65800</v>
      </c>
      <c r="J132" s="8" cm="1">
        <f t="array" ref="J132">IF($I$2="Открытый тариф",INDEX(GRID!$B$18:$U$29,MATCH(I$7,GRID!$A$18:$A$29,0),MATCH(1,($U$2=GRID!$B$1:$U$1)*(КАЛЕНДАРЬ!O23=GRID!$B$3:$U$3),0)),
INDEX(GRID!$B$18:$U$29,MATCH(I$7,GRID!$A$18:$A$29,0),MATCH(1,($U$2=GRID!$B$1:$U$1)*(КАЛЕНДАРЬ!O23=GRID!$B$3:$U$3),0))*(1-GRID!$H$34))</f>
        <v>70800</v>
      </c>
      <c r="K132" s="8" cm="1">
        <f t="array" ref="K132">IF($I$2="Открытый тариф",INDEX(GRID!$B$4:$U$15,MATCH(K$7,GRID!$A$4:$A$15,0),MATCH(1,($U$2=GRID!$B$1:$U$1)*(КАЛЕНДАРЬ!O23=GRID!$B$3:$U$3),0)),
INDEX(GRID!$B$4:$U$15,MATCH(K$7,GRID!$A$4:$A$15,0),MATCH(1,($U$2=GRID!$B$1:$U$1)*(КАЛЕНДАРЬ!O23=GRID!$B$3:$U$3),0))*(1-GRID!$H$34))</f>
        <v>72600</v>
      </c>
      <c r="L132" s="8" cm="1">
        <f t="array" ref="L132">IF($I$2="Открытый тариф",INDEX(GRID!$B$18:$U$29,MATCH(K$7,GRID!$A$18:$A$29,0),MATCH(1,($U$2=GRID!$B$1:$U$1)*(КАЛЕНДАРЬ!O23=GRID!$B$3:$U$3),0)),
INDEX(GRID!$B$18:$U$29,MATCH(K$7,GRID!$A$18:$A$29,0),MATCH(1,($U$2=GRID!$B$1:$U$1)*(КАЛЕНДАРЬ!O23=GRID!$B$3:$U$3),0))*(1-GRID!$H$34))</f>
        <v>77600</v>
      </c>
      <c r="M132" s="8" cm="1">
        <f t="array" ref="M132">IF($I$2="Открытый тариф",INDEX(GRID!$B$4:$U$15,MATCH(M$7,GRID!$A$4:$A$15,0),MATCH(1,($U$2=GRID!$B$1:$U$1)*(КАЛЕНДАРЬ!O23=GRID!$B$3:$U$3),0)),
INDEX(GRID!$B$4:$U$15,MATCH(M$7,GRID!$A$4:$A$15,0),MATCH(1,($U$2=GRID!$B$1:$U$1)*(КАЛЕНДАРЬ!O23=GRID!$B$3:$U$3),0))*(1-GRID!$H$34))</f>
        <v>96500</v>
      </c>
      <c r="N132" s="8" cm="1">
        <f t="array" ref="N132">IF($I$2="Открытый тариф",INDEX(GRID!$B$18:$U$29,MATCH(M$7,GRID!$A$18:$A$29,0),MATCH(1,($U$2=GRID!$B$1:$U$1)*(КАЛЕНДАРЬ!O23=GRID!$B$3:$U$3),0)),
INDEX(GRID!$B$18:$U$29,MATCH(M$7,GRID!$A$18:$A$29,0),MATCH(1,($U$2=GRID!$B$1:$U$1)*(КАЛЕНДАРЬ!O23=GRID!$B$3:$U$3),0))*(1-GRID!$H$34))</f>
        <v>101500</v>
      </c>
      <c r="O132" s="8" cm="1">
        <f t="array" ref="O132">IF($I$2="Открытый тариф",INDEX(GRID!$B$4:$U$15,MATCH(O$7,GRID!$A$4:$A$15,0),MATCH(1,($U$2=GRID!$B$1:$U$1)*(КАЛЕНДАРЬ!O23=GRID!$B$3:$U$3),0)),
INDEX(GRID!$B$4:$U$15,MATCH(O$7,GRID!$A$4:$A$15,0),MATCH(1,($U$2=GRID!$B$1:$U$1)*(КАЛЕНДАРЬ!O23=GRID!$B$3:$U$3),0))*(1-GRID!$H$34))</f>
        <v>135000</v>
      </c>
      <c r="P132" s="8" cm="1">
        <f t="array" ref="P132">IF($I$2="Открытый тариф",INDEX(GRID!$B$4:$U$15,MATCH(P$7,GRID!$A$4:$A$15,0),MATCH(1,($U$2=GRID!$B$1:$U$1)*(КАЛЕНДАРЬ!O23=GRID!$B$3:$U$3),0)),
INDEX(GRID!$B$4:$U$15,MATCH(P$7,GRID!$A$4:$A$15,0),MATCH(1,($U$2=GRID!$B$1:$U$1)*(КАЛЕНДАРЬ!O23=GRID!$B$3:$U$3),0))*(1-GRID!$H$34))</f>
        <v>181300</v>
      </c>
      <c r="Q132" s="8" cm="1">
        <f t="array" ref="Q132">IF($I$2="Открытый тариф",INDEX(GRID!$B$4:$U$15,MATCH(Q$7,GRID!$A$4:$A$15,0),MATCH(1,($U$2=GRID!$B$1:$U$1)*(КАЛЕНДАРЬ!O23=GRID!$B$3:$U$3),0)),
INDEX(GRID!$B$4:$U$15,MATCH(Q$7,GRID!$A$4:$A$15,0),MATCH(1,($U$2=GRID!$B$1:$U$1)*(КАЛЕНДАРЬ!O23=GRID!$B$3:$U$3),0))*(1-GRID!$H$34))</f>
        <v>211500</v>
      </c>
      <c r="R132" s="8" cm="1">
        <f t="array" ref="R132">IF($I$2="Открытый тариф",INDEX(GRID!$B$18:$U$29,MATCH(R$7,GRID!$A$18:$A$29,0),MATCH(1,($U$2=GRID!$B$1:$U$1)*(КАЛЕНДАРЬ!O23=GRID!$B$3:$U$3),0)),
INDEX(GRID!$B$18:$U$29,MATCH(R$7,GRID!$A$18:$A$29,0),MATCH(1,($U$2=GRID!$B$1:$U$1)*(КАЛЕНДАРЬ!O23=GRID!$B$3:$U$3),0))*(1-GRID!$H$34))</f>
        <v>241100</v>
      </c>
      <c r="S132" s="8">
        <f t="array" ref="S132">IF($I$2="Открытый тариф",INDEX(GRID!$B$4:$U$15,MATCH(S$7,GRID!$A$4:$A$15,0),MATCH(1,($U$2=GRID!$B$1:$U$1)*(КАЛЕНДАРЬ!O23=GRID!$B$3:$U$3),0)),
INDEX(GRID!$B$4:$U$15,MATCH(S$7,GRID!$A$4:$A$15,0),MATCH(1,($U$2=GRID!$B$1:$U$1)*(КАЛЕНДАРЬ!O23=GRID!$B$3:$U$3),0))*(1-GRID!$L$41))</f>
        <v>625800</v>
      </c>
      <c r="T132" s="8">
        <f t="array" ref="T132">IF($I$2="Открытый тариф",INDEX(GRID!$B$4:$U$15,MATCH(T$7,GRID!$A$4:$A$15,0),MATCH(1,($U$2=GRID!$B$1:$U$1)*(КАЛЕНДАРЬ!O23=GRID!$B$3:$U$3),0)),
INDEX(GRID!$B$4:$U$15,MATCH(T$7,GRID!$A$4:$A$15,0),MATCH(1,($U$2=GRID!$B$1:$U$1)*(КАЛЕНДАРЬ!O23=GRID!$B$3:$U$3),0))*(1-GRID!$L$41))</f>
        <v>769800</v>
      </c>
    </row>
    <row r="133" spans="1:20" hidden="1">
      <c r="A133" s="148" t="s">
        <v>14</v>
      </c>
      <c r="B133" s="149">
        <v>21</v>
      </c>
      <c r="C133" s="8" cm="1">
        <f t="array" ref="C133">IF($I$2="Открытый тариф",INDEX(GRID!$B$4:$U$15,MATCH(C$7,GRID!$A$4:$A$15,0),MATCH(1,($U$2=GRID!$B$1:$U$1)*(КАЛЕНДАРЬ!O24=GRID!$B$3:$U$3),0)),
INDEX(GRID!$B$4:$U$15,MATCH(C$7,GRID!$A$4:$A$15,0),MATCH(1,($U$2=GRID!$B$1:$U$1)*(КАЛЕНДАРЬ!O24=GRID!$B$3:$U$3),0))*(1-GRID!$H$34))</f>
        <v>43900</v>
      </c>
      <c r="D133" s="8" cm="1">
        <f t="array" ref="D133">IF($I$2="Открытый тариф",INDEX(GRID!$B$18:$U$29,MATCH(C$7,GRID!$A$18:$A$29,0),MATCH(1,($U$2=GRID!$B$1:$U$1)*(КАЛЕНДАРЬ!O24=GRID!$B$3:$U$3),0)),
INDEX(GRID!$B$18:$U$29,MATCH(C$7,GRID!$A$18:$A$29,0),MATCH(1,($U$2=GRID!$B$1:$U$1)*(КАЛЕНДАРЬ!O24=GRID!$B$3:$U$3),0))*(1-GRID!$H$34))</f>
        <v>48900</v>
      </c>
      <c r="E133" s="8" cm="1">
        <f t="array" ref="E133">IF($I$2="Открытый тариф",INDEX(GRID!$B$4:$U$15,MATCH(E$7,GRID!$A$4:$A$15,0),MATCH(1,($U$2=GRID!$B$1:$U$1)*(КАЛЕНДАРЬ!O24=GRID!$B$3:$U$3),0)),
INDEX(GRID!$B$4:$U$15,MATCH(E$7,GRID!$A$4:$A$15,0),MATCH(1,($U$2=GRID!$B$1:$U$1)*(КАЛЕНДАРЬ!O24=GRID!$B$3:$U$3),0))*(1-GRID!$H$34))</f>
        <v>52400</v>
      </c>
      <c r="F133" s="8" cm="1">
        <f t="array" ref="F133">IF($I$2="Открытый тариф",INDEX(GRID!$B$18:$U$29,MATCH(E$7,GRID!$A$18:$A$29,0),MATCH(1,($U$2=GRID!$B$1:$U$1)*(КАЛЕНДАРЬ!O24=GRID!$B$3:$U$3),0)),
INDEX(GRID!$B$18:$U$29,MATCH(E$7,GRID!$A$18:$A$29,0),MATCH(1,($U$2=GRID!$B$1:$U$1)*(КАЛЕНДАРЬ!O24=GRID!$B$3:$U$3),0))*(1-GRID!$H$34))</f>
        <v>57400</v>
      </c>
      <c r="G133" s="8" cm="1">
        <f t="array" ref="G133">IF($I$2="Открытый тариф",INDEX(GRID!$B$4:$U$15,MATCH(G$7,GRID!$A$4:$A$15,0),MATCH(1,($U$2=GRID!$B$1:$U$1)*(КАЛЕНДАРЬ!O24=GRID!$B$3:$U$3),0)),
INDEX(GRID!$B$4:$U$15,MATCH(G$7,GRID!$A$4:$A$15,0),MATCH(1,($U$2=GRID!$B$1:$U$1)*(КАЛЕНДАРЬ!O24=GRID!$B$3:$U$3),0))*(1-GRID!$H$34))</f>
        <v>59100</v>
      </c>
      <c r="H133" s="8" cm="1">
        <f t="array" ref="H133">IF($I$2="Открытый тариф",INDEX(GRID!$B$18:$U$29,MATCH(G$7,GRID!$A$18:$A$29,0),MATCH(1,($U$2=GRID!$B$1:$U$1)*(КАЛЕНДАРЬ!O24=GRID!$B$3:$U$3),0)),
INDEX(GRID!$B$18:$U$29,MATCH(G$7,GRID!$A$18:$A$29,0),MATCH(1,($U$2=GRID!$B$1:$U$1)*(КАЛЕНДАРЬ!O24=GRID!$B$3:$U$3),0))*(1-GRID!$H$34))</f>
        <v>64100</v>
      </c>
      <c r="I133" s="8" cm="1">
        <f t="array" ref="I133">IF($I$2="Открытый тариф",INDEX(GRID!$B$4:$U$15,MATCH(I$7,GRID!$A$4:$A$15,0),MATCH(1,($U$2=GRID!$B$1:$U$1)*(КАЛЕНДАРЬ!O24=GRID!$B$3:$U$3),0)),
INDEX(GRID!$B$4:$U$15,MATCH(I$7,GRID!$A$4:$A$15,0),MATCH(1,($U$2=GRID!$B$1:$U$1)*(КАЛЕНДАРЬ!O24=GRID!$B$3:$U$3),0))*(1-GRID!$H$34))</f>
        <v>65800</v>
      </c>
      <c r="J133" s="8" cm="1">
        <f t="array" ref="J133">IF($I$2="Открытый тариф",INDEX(GRID!$B$18:$U$29,MATCH(I$7,GRID!$A$18:$A$29,0),MATCH(1,($U$2=GRID!$B$1:$U$1)*(КАЛЕНДАРЬ!O24=GRID!$B$3:$U$3),0)),
INDEX(GRID!$B$18:$U$29,MATCH(I$7,GRID!$A$18:$A$29,0),MATCH(1,($U$2=GRID!$B$1:$U$1)*(КАЛЕНДАРЬ!O24=GRID!$B$3:$U$3),0))*(1-GRID!$H$34))</f>
        <v>70800</v>
      </c>
      <c r="K133" s="8" cm="1">
        <f t="array" ref="K133">IF($I$2="Открытый тариф",INDEX(GRID!$B$4:$U$15,MATCH(K$7,GRID!$A$4:$A$15,0),MATCH(1,($U$2=GRID!$B$1:$U$1)*(КАЛЕНДАРЬ!O24=GRID!$B$3:$U$3),0)),
INDEX(GRID!$B$4:$U$15,MATCH(K$7,GRID!$A$4:$A$15,0),MATCH(1,($U$2=GRID!$B$1:$U$1)*(КАЛЕНДАРЬ!O24=GRID!$B$3:$U$3),0))*(1-GRID!$H$34))</f>
        <v>72600</v>
      </c>
      <c r="L133" s="8" cm="1">
        <f t="array" ref="L133">IF($I$2="Открытый тариф",INDEX(GRID!$B$18:$U$29,MATCH(K$7,GRID!$A$18:$A$29,0),MATCH(1,($U$2=GRID!$B$1:$U$1)*(КАЛЕНДАРЬ!O24=GRID!$B$3:$U$3),0)),
INDEX(GRID!$B$18:$U$29,MATCH(K$7,GRID!$A$18:$A$29,0),MATCH(1,($U$2=GRID!$B$1:$U$1)*(КАЛЕНДАРЬ!O24=GRID!$B$3:$U$3),0))*(1-GRID!$H$34))</f>
        <v>77600</v>
      </c>
      <c r="M133" s="8" cm="1">
        <f t="array" ref="M133">IF($I$2="Открытый тариф",INDEX(GRID!$B$4:$U$15,MATCH(M$7,GRID!$A$4:$A$15,0),MATCH(1,($U$2=GRID!$B$1:$U$1)*(КАЛЕНДАРЬ!O24=GRID!$B$3:$U$3),0)),
INDEX(GRID!$B$4:$U$15,MATCH(M$7,GRID!$A$4:$A$15,0),MATCH(1,($U$2=GRID!$B$1:$U$1)*(КАЛЕНДАРЬ!O24=GRID!$B$3:$U$3),0))*(1-GRID!$H$34))</f>
        <v>96500</v>
      </c>
      <c r="N133" s="8" cm="1">
        <f t="array" ref="N133">IF($I$2="Открытый тариф",INDEX(GRID!$B$18:$U$29,MATCH(M$7,GRID!$A$18:$A$29,0),MATCH(1,($U$2=GRID!$B$1:$U$1)*(КАЛЕНДАРЬ!O24=GRID!$B$3:$U$3),0)),
INDEX(GRID!$B$18:$U$29,MATCH(M$7,GRID!$A$18:$A$29,0),MATCH(1,($U$2=GRID!$B$1:$U$1)*(КАЛЕНДАРЬ!O24=GRID!$B$3:$U$3),0))*(1-GRID!$H$34))</f>
        <v>101500</v>
      </c>
      <c r="O133" s="8" cm="1">
        <f t="array" ref="O133">IF($I$2="Открытый тариф",INDEX(GRID!$B$4:$U$15,MATCH(O$7,GRID!$A$4:$A$15,0),MATCH(1,($U$2=GRID!$B$1:$U$1)*(КАЛЕНДАРЬ!O24=GRID!$B$3:$U$3),0)),
INDEX(GRID!$B$4:$U$15,MATCH(O$7,GRID!$A$4:$A$15,0),MATCH(1,($U$2=GRID!$B$1:$U$1)*(КАЛЕНДАРЬ!O24=GRID!$B$3:$U$3),0))*(1-GRID!$H$34))</f>
        <v>135000</v>
      </c>
      <c r="P133" s="8" cm="1">
        <f t="array" ref="P133">IF($I$2="Открытый тариф",INDEX(GRID!$B$4:$U$15,MATCH(P$7,GRID!$A$4:$A$15,0),MATCH(1,($U$2=GRID!$B$1:$U$1)*(КАЛЕНДАРЬ!O24=GRID!$B$3:$U$3),0)),
INDEX(GRID!$B$4:$U$15,MATCH(P$7,GRID!$A$4:$A$15,0),MATCH(1,($U$2=GRID!$B$1:$U$1)*(КАЛЕНДАРЬ!O24=GRID!$B$3:$U$3),0))*(1-GRID!$H$34))</f>
        <v>181300</v>
      </c>
      <c r="Q133" s="8" cm="1">
        <f t="array" ref="Q133">IF($I$2="Открытый тариф",INDEX(GRID!$B$4:$U$15,MATCH(Q$7,GRID!$A$4:$A$15,0),MATCH(1,($U$2=GRID!$B$1:$U$1)*(КАЛЕНДАРЬ!O24=GRID!$B$3:$U$3),0)),
INDEX(GRID!$B$4:$U$15,MATCH(Q$7,GRID!$A$4:$A$15,0),MATCH(1,($U$2=GRID!$B$1:$U$1)*(КАЛЕНДАРЬ!O24=GRID!$B$3:$U$3),0))*(1-GRID!$H$34))</f>
        <v>211500</v>
      </c>
      <c r="R133" s="8" cm="1">
        <f t="array" ref="R133">IF($I$2="Открытый тариф",INDEX(GRID!$B$18:$U$29,MATCH(R$7,GRID!$A$18:$A$29,0),MATCH(1,($U$2=GRID!$B$1:$U$1)*(КАЛЕНДАРЬ!O24=GRID!$B$3:$U$3),0)),
INDEX(GRID!$B$18:$U$29,MATCH(R$7,GRID!$A$18:$A$29,0),MATCH(1,($U$2=GRID!$B$1:$U$1)*(КАЛЕНДАРЬ!O24=GRID!$B$3:$U$3),0))*(1-GRID!$H$34))</f>
        <v>241100</v>
      </c>
      <c r="S133" s="8">
        <f t="array" ref="S133">IF($I$2="Открытый тариф",INDEX(GRID!$B$4:$U$15,MATCH(S$7,GRID!$A$4:$A$15,0),MATCH(1,($U$2=GRID!$B$1:$U$1)*(КАЛЕНДАРЬ!O24=GRID!$B$3:$U$3),0)),
INDEX(GRID!$B$4:$U$15,MATCH(S$7,GRID!$A$4:$A$15,0),MATCH(1,($U$2=GRID!$B$1:$U$1)*(КАЛЕНДАРЬ!O24=GRID!$B$3:$U$3),0))*(1-GRID!$L$41))</f>
        <v>625800</v>
      </c>
      <c r="T133" s="8">
        <f t="array" ref="T133">IF($I$2="Открытый тариф",INDEX(GRID!$B$4:$U$15,MATCH(T$7,GRID!$A$4:$A$15,0),MATCH(1,($U$2=GRID!$B$1:$U$1)*(КАЛЕНДАРЬ!O24=GRID!$B$3:$U$3),0)),
INDEX(GRID!$B$4:$U$15,MATCH(T$7,GRID!$A$4:$A$15,0),MATCH(1,($U$2=GRID!$B$1:$U$1)*(КАЛЕНДАРЬ!O24=GRID!$B$3:$U$3),0))*(1-GRID!$L$41))</f>
        <v>769800</v>
      </c>
    </row>
    <row r="134" spans="1:20" hidden="1">
      <c r="A134" s="148" t="s">
        <v>15</v>
      </c>
      <c r="B134" s="149">
        <v>22</v>
      </c>
      <c r="C134" s="8" cm="1">
        <f t="array" ref="C134">IF($I$2="Открытый тариф",INDEX(GRID!$B$4:$U$15,MATCH(C$7,GRID!$A$4:$A$15,0),MATCH(1,($U$2=GRID!$B$1:$U$1)*(КАЛЕНДАРЬ!O25=GRID!$B$3:$U$3),0)),
INDEX(GRID!$B$4:$U$15,MATCH(C$7,GRID!$A$4:$A$15,0),MATCH(1,($U$2=GRID!$B$1:$U$1)*(КАЛЕНДАРЬ!O25=GRID!$B$3:$U$3),0))*(1-GRID!$H$34))</f>
        <v>43900</v>
      </c>
      <c r="D134" s="8" cm="1">
        <f t="array" ref="D134">IF($I$2="Открытый тариф",INDEX(GRID!$B$18:$U$29,MATCH(C$7,GRID!$A$18:$A$29,0),MATCH(1,($U$2=GRID!$B$1:$U$1)*(КАЛЕНДАРЬ!O25=GRID!$B$3:$U$3),0)),
INDEX(GRID!$B$18:$U$29,MATCH(C$7,GRID!$A$18:$A$29,0),MATCH(1,($U$2=GRID!$B$1:$U$1)*(КАЛЕНДАРЬ!O25=GRID!$B$3:$U$3),0))*(1-GRID!$H$34))</f>
        <v>48900</v>
      </c>
      <c r="E134" s="8" cm="1">
        <f t="array" ref="E134">IF($I$2="Открытый тариф",INDEX(GRID!$B$4:$U$15,MATCH(E$7,GRID!$A$4:$A$15,0),MATCH(1,($U$2=GRID!$B$1:$U$1)*(КАЛЕНДАРЬ!O25=GRID!$B$3:$U$3),0)),
INDEX(GRID!$B$4:$U$15,MATCH(E$7,GRID!$A$4:$A$15,0),MATCH(1,($U$2=GRID!$B$1:$U$1)*(КАЛЕНДАРЬ!O25=GRID!$B$3:$U$3),0))*(1-GRID!$H$34))</f>
        <v>52400</v>
      </c>
      <c r="F134" s="8" cm="1">
        <f t="array" ref="F134">IF($I$2="Открытый тариф",INDEX(GRID!$B$18:$U$29,MATCH(E$7,GRID!$A$18:$A$29,0),MATCH(1,($U$2=GRID!$B$1:$U$1)*(КАЛЕНДАРЬ!O25=GRID!$B$3:$U$3),0)),
INDEX(GRID!$B$18:$U$29,MATCH(E$7,GRID!$A$18:$A$29,0),MATCH(1,($U$2=GRID!$B$1:$U$1)*(КАЛЕНДАРЬ!O25=GRID!$B$3:$U$3),0))*(1-GRID!$H$34))</f>
        <v>57400</v>
      </c>
      <c r="G134" s="8" cm="1">
        <f t="array" ref="G134">IF($I$2="Открытый тариф",INDEX(GRID!$B$4:$U$15,MATCH(G$7,GRID!$A$4:$A$15,0),MATCH(1,($U$2=GRID!$B$1:$U$1)*(КАЛЕНДАРЬ!O25=GRID!$B$3:$U$3),0)),
INDEX(GRID!$B$4:$U$15,MATCH(G$7,GRID!$A$4:$A$15,0),MATCH(1,($U$2=GRID!$B$1:$U$1)*(КАЛЕНДАРЬ!O25=GRID!$B$3:$U$3),0))*(1-GRID!$H$34))</f>
        <v>59100</v>
      </c>
      <c r="H134" s="8" cm="1">
        <f t="array" ref="H134">IF($I$2="Открытый тариф",INDEX(GRID!$B$18:$U$29,MATCH(G$7,GRID!$A$18:$A$29,0),MATCH(1,($U$2=GRID!$B$1:$U$1)*(КАЛЕНДАРЬ!O25=GRID!$B$3:$U$3),0)),
INDEX(GRID!$B$18:$U$29,MATCH(G$7,GRID!$A$18:$A$29,0),MATCH(1,($U$2=GRID!$B$1:$U$1)*(КАЛЕНДАРЬ!O25=GRID!$B$3:$U$3),0))*(1-GRID!$H$34))</f>
        <v>64100</v>
      </c>
      <c r="I134" s="8" cm="1">
        <f t="array" ref="I134">IF($I$2="Открытый тариф",INDEX(GRID!$B$4:$U$15,MATCH(I$7,GRID!$A$4:$A$15,0),MATCH(1,($U$2=GRID!$B$1:$U$1)*(КАЛЕНДАРЬ!O25=GRID!$B$3:$U$3),0)),
INDEX(GRID!$B$4:$U$15,MATCH(I$7,GRID!$A$4:$A$15,0),MATCH(1,($U$2=GRID!$B$1:$U$1)*(КАЛЕНДАРЬ!O25=GRID!$B$3:$U$3),0))*(1-GRID!$H$34))</f>
        <v>65800</v>
      </c>
      <c r="J134" s="8" cm="1">
        <f t="array" ref="J134">IF($I$2="Открытый тариф",INDEX(GRID!$B$18:$U$29,MATCH(I$7,GRID!$A$18:$A$29,0),MATCH(1,($U$2=GRID!$B$1:$U$1)*(КАЛЕНДАРЬ!O25=GRID!$B$3:$U$3),0)),
INDEX(GRID!$B$18:$U$29,MATCH(I$7,GRID!$A$18:$A$29,0),MATCH(1,($U$2=GRID!$B$1:$U$1)*(КАЛЕНДАРЬ!O25=GRID!$B$3:$U$3),0))*(1-GRID!$H$34))</f>
        <v>70800</v>
      </c>
      <c r="K134" s="8" cm="1">
        <f t="array" ref="K134">IF($I$2="Открытый тариф",INDEX(GRID!$B$4:$U$15,MATCH(K$7,GRID!$A$4:$A$15,0),MATCH(1,($U$2=GRID!$B$1:$U$1)*(КАЛЕНДАРЬ!O25=GRID!$B$3:$U$3),0)),
INDEX(GRID!$B$4:$U$15,MATCH(K$7,GRID!$A$4:$A$15,0),MATCH(1,($U$2=GRID!$B$1:$U$1)*(КАЛЕНДАРЬ!O25=GRID!$B$3:$U$3),0))*(1-GRID!$H$34))</f>
        <v>72600</v>
      </c>
      <c r="L134" s="8" cm="1">
        <f t="array" ref="L134">IF($I$2="Открытый тариф",INDEX(GRID!$B$18:$U$29,MATCH(K$7,GRID!$A$18:$A$29,0),MATCH(1,($U$2=GRID!$B$1:$U$1)*(КАЛЕНДАРЬ!O25=GRID!$B$3:$U$3),0)),
INDEX(GRID!$B$18:$U$29,MATCH(K$7,GRID!$A$18:$A$29,0),MATCH(1,($U$2=GRID!$B$1:$U$1)*(КАЛЕНДАРЬ!O25=GRID!$B$3:$U$3),0))*(1-GRID!$H$34))</f>
        <v>77600</v>
      </c>
      <c r="M134" s="8" cm="1">
        <f t="array" ref="M134">IF($I$2="Открытый тариф",INDEX(GRID!$B$4:$U$15,MATCH(M$7,GRID!$A$4:$A$15,0),MATCH(1,($U$2=GRID!$B$1:$U$1)*(КАЛЕНДАРЬ!O25=GRID!$B$3:$U$3),0)),
INDEX(GRID!$B$4:$U$15,MATCH(M$7,GRID!$A$4:$A$15,0),MATCH(1,($U$2=GRID!$B$1:$U$1)*(КАЛЕНДАРЬ!O25=GRID!$B$3:$U$3),0))*(1-GRID!$H$34))</f>
        <v>96500</v>
      </c>
      <c r="N134" s="8" cm="1">
        <f t="array" ref="N134">IF($I$2="Открытый тариф",INDEX(GRID!$B$18:$U$29,MATCH(M$7,GRID!$A$18:$A$29,0),MATCH(1,($U$2=GRID!$B$1:$U$1)*(КАЛЕНДАРЬ!O25=GRID!$B$3:$U$3),0)),
INDEX(GRID!$B$18:$U$29,MATCH(M$7,GRID!$A$18:$A$29,0),MATCH(1,($U$2=GRID!$B$1:$U$1)*(КАЛЕНДАРЬ!O25=GRID!$B$3:$U$3),0))*(1-GRID!$H$34))</f>
        <v>101500</v>
      </c>
      <c r="O134" s="8" cm="1">
        <f t="array" ref="O134">IF($I$2="Открытый тариф",INDEX(GRID!$B$4:$U$15,MATCH(O$7,GRID!$A$4:$A$15,0),MATCH(1,($U$2=GRID!$B$1:$U$1)*(КАЛЕНДАРЬ!O25=GRID!$B$3:$U$3),0)),
INDEX(GRID!$B$4:$U$15,MATCH(O$7,GRID!$A$4:$A$15,0),MATCH(1,($U$2=GRID!$B$1:$U$1)*(КАЛЕНДАРЬ!O25=GRID!$B$3:$U$3),0))*(1-GRID!$H$34))</f>
        <v>135000</v>
      </c>
      <c r="P134" s="8" cm="1">
        <f t="array" ref="P134">IF($I$2="Открытый тариф",INDEX(GRID!$B$4:$U$15,MATCH(P$7,GRID!$A$4:$A$15,0),MATCH(1,($U$2=GRID!$B$1:$U$1)*(КАЛЕНДАРЬ!O25=GRID!$B$3:$U$3),0)),
INDEX(GRID!$B$4:$U$15,MATCH(P$7,GRID!$A$4:$A$15,0),MATCH(1,($U$2=GRID!$B$1:$U$1)*(КАЛЕНДАРЬ!O25=GRID!$B$3:$U$3),0))*(1-GRID!$H$34))</f>
        <v>181300</v>
      </c>
      <c r="Q134" s="8" cm="1">
        <f t="array" ref="Q134">IF($I$2="Открытый тариф",INDEX(GRID!$B$4:$U$15,MATCH(Q$7,GRID!$A$4:$A$15,0),MATCH(1,($U$2=GRID!$B$1:$U$1)*(КАЛЕНДАРЬ!O25=GRID!$B$3:$U$3),0)),
INDEX(GRID!$B$4:$U$15,MATCH(Q$7,GRID!$A$4:$A$15,0),MATCH(1,($U$2=GRID!$B$1:$U$1)*(КАЛЕНДАРЬ!O25=GRID!$B$3:$U$3),0))*(1-GRID!$H$34))</f>
        <v>211500</v>
      </c>
      <c r="R134" s="8" cm="1">
        <f t="array" ref="R134">IF($I$2="Открытый тариф",INDEX(GRID!$B$18:$U$29,MATCH(R$7,GRID!$A$18:$A$29,0),MATCH(1,($U$2=GRID!$B$1:$U$1)*(КАЛЕНДАРЬ!O25=GRID!$B$3:$U$3),0)),
INDEX(GRID!$B$18:$U$29,MATCH(R$7,GRID!$A$18:$A$29,0),MATCH(1,($U$2=GRID!$B$1:$U$1)*(КАЛЕНДАРЬ!O25=GRID!$B$3:$U$3),0))*(1-GRID!$H$34))</f>
        <v>241100</v>
      </c>
      <c r="S134" s="8">
        <f t="array" ref="S134">IF($I$2="Открытый тариф",INDEX(GRID!$B$4:$U$15,MATCH(S$7,GRID!$A$4:$A$15,0),MATCH(1,($U$2=GRID!$B$1:$U$1)*(КАЛЕНДАРЬ!O25=GRID!$B$3:$U$3),0)),
INDEX(GRID!$B$4:$U$15,MATCH(S$7,GRID!$A$4:$A$15,0),MATCH(1,($U$2=GRID!$B$1:$U$1)*(КАЛЕНДАРЬ!O25=GRID!$B$3:$U$3),0))*(1-GRID!$L$41))</f>
        <v>625800</v>
      </c>
      <c r="T134" s="8">
        <f t="array" ref="T134">IF($I$2="Открытый тариф",INDEX(GRID!$B$4:$U$15,MATCH(T$7,GRID!$A$4:$A$15,0),MATCH(1,($U$2=GRID!$B$1:$U$1)*(КАЛЕНДАРЬ!O25=GRID!$B$3:$U$3),0)),
INDEX(GRID!$B$4:$U$15,MATCH(T$7,GRID!$A$4:$A$15,0),MATCH(1,($U$2=GRID!$B$1:$U$1)*(КАЛЕНДАРЬ!O25=GRID!$B$3:$U$3),0))*(1-GRID!$L$41))</f>
        <v>769800</v>
      </c>
    </row>
    <row r="135" spans="1:20" hidden="1">
      <c r="A135" s="148" t="s">
        <v>16</v>
      </c>
      <c r="B135" s="149">
        <v>23</v>
      </c>
      <c r="C135" s="8" cm="1">
        <f t="array" ref="C135">IF($I$2="Открытый тариф",INDEX(GRID!$B$4:$U$15,MATCH(C$7,GRID!$A$4:$A$15,0),MATCH(1,($U$2=GRID!$B$1:$U$1)*(КАЛЕНДАРЬ!O26=GRID!$B$3:$U$3),0)),
INDEX(GRID!$B$4:$U$15,MATCH(C$7,GRID!$A$4:$A$15,0),MATCH(1,($U$2=GRID!$B$1:$U$1)*(КАЛЕНДАРЬ!O26=GRID!$B$3:$U$3),0))*(1-GRID!$H$34))</f>
        <v>43900</v>
      </c>
      <c r="D135" s="8" cm="1">
        <f t="array" ref="D135">IF($I$2="Открытый тариф",INDEX(GRID!$B$18:$U$29,MATCH(C$7,GRID!$A$18:$A$29,0),MATCH(1,($U$2=GRID!$B$1:$U$1)*(КАЛЕНДАРЬ!O26=GRID!$B$3:$U$3),0)),
INDEX(GRID!$B$18:$U$29,MATCH(C$7,GRID!$A$18:$A$29,0),MATCH(1,($U$2=GRID!$B$1:$U$1)*(КАЛЕНДАРЬ!O26=GRID!$B$3:$U$3),0))*(1-GRID!$H$34))</f>
        <v>48900</v>
      </c>
      <c r="E135" s="8" cm="1">
        <f t="array" ref="E135">IF($I$2="Открытый тариф",INDEX(GRID!$B$4:$U$15,MATCH(E$7,GRID!$A$4:$A$15,0),MATCH(1,($U$2=GRID!$B$1:$U$1)*(КАЛЕНДАРЬ!O26=GRID!$B$3:$U$3),0)),
INDEX(GRID!$B$4:$U$15,MATCH(E$7,GRID!$A$4:$A$15,0),MATCH(1,($U$2=GRID!$B$1:$U$1)*(КАЛЕНДАРЬ!O26=GRID!$B$3:$U$3),0))*(1-GRID!$H$34))</f>
        <v>52400</v>
      </c>
      <c r="F135" s="8" cm="1">
        <f t="array" ref="F135">IF($I$2="Открытый тариф",INDEX(GRID!$B$18:$U$29,MATCH(E$7,GRID!$A$18:$A$29,0),MATCH(1,($U$2=GRID!$B$1:$U$1)*(КАЛЕНДАРЬ!O26=GRID!$B$3:$U$3),0)),
INDEX(GRID!$B$18:$U$29,MATCH(E$7,GRID!$A$18:$A$29,0),MATCH(1,($U$2=GRID!$B$1:$U$1)*(КАЛЕНДАРЬ!O26=GRID!$B$3:$U$3),0))*(1-GRID!$H$34))</f>
        <v>57400</v>
      </c>
      <c r="G135" s="8" cm="1">
        <f t="array" ref="G135">IF($I$2="Открытый тариф",INDEX(GRID!$B$4:$U$15,MATCH(G$7,GRID!$A$4:$A$15,0),MATCH(1,($U$2=GRID!$B$1:$U$1)*(КАЛЕНДАРЬ!O26=GRID!$B$3:$U$3),0)),
INDEX(GRID!$B$4:$U$15,MATCH(G$7,GRID!$A$4:$A$15,0),MATCH(1,($U$2=GRID!$B$1:$U$1)*(КАЛЕНДАРЬ!O26=GRID!$B$3:$U$3),0))*(1-GRID!$H$34))</f>
        <v>59100</v>
      </c>
      <c r="H135" s="8" cm="1">
        <f t="array" ref="H135">IF($I$2="Открытый тариф",INDEX(GRID!$B$18:$U$29,MATCH(G$7,GRID!$A$18:$A$29,0),MATCH(1,($U$2=GRID!$B$1:$U$1)*(КАЛЕНДАРЬ!O26=GRID!$B$3:$U$3),0)),
INDEX(GRID!$B$18:$U$29,MATCH(G$7,GRID!$A$18:$A$29,0),MATCH(1,($U$2=GRID!$B$1:$U$1)*(КАЛЕНДАРЬ!O26=GRID!$B$3:$U$3),0))*(1-GRID!$H$34))</f>
        <v>64100</v>
      </c>
      <c r="I135" s="8" cm="1">
        <f t="array" ref="I135">IF($I$2="Открытый тариф",INDEX(GRID!$B$4:$U$15,MATCH(I$7,GRID!$A$4:$A$15,0),MATCH(1,($U$2=GRID!$B$1:$U$1)*(КАЛЕНДАРЬ!O26=GRID!$B$3:$U$3),0)),
INDEX(GRID!$B$4:$U$15,MATCH(I$7,GRID!$A$4:$A$15,0),MATCH(1,($U$2=GRID!$B$1:$U$1)*(КАЛЕНДАРЬ!O26=GRID!$B$3:$U$3),0))*(1-GRID!$H$34))</f>
        <v>65800</v>
      </c>
      <c r="J135" s="8" cm="1">
        <f t="array" ref="J135">IF($I$2="Открытый тариф",INDEX(GRID!$B$18:$U$29,MATCH(I$7,GRID!$A$18:$A$29,0),MATCH(1,($U$2=GRID!$B$1:$U$1)*(КАЛЕНДАРЬ!O26=GRID!$B$3:$U$3),0)),
INDEX(GRID!$B$18:$U$29,MATCH(I$7,GRID!$A$18:$A$29,0),MATCH(1,($U$2=GRID!$B$1:$U$1)*(КАЛЕНДАРЬ!O26=GRID!$B$3:$U$3),0))*(1-GRID!$H$34))</f>
        <v>70800</v>
      </c>
      <c r="K135" s="8" cm="1">
        <f t="array" ref="K135">IF($I$2="Открытый тариф",INDEX(GRID!$B$4:$U$15,MATCH(K$7,GRID!$A$4:$A$15,0),MATCH(1,($U$2=GRID!$B$1:$U$1)*(КАЛЕНДАРЬ!O26=GRID!$B$3:$U$3),0)),
INDEX(GRID!$B$4:$U$15,MATCH(K$7,GRID!$A$4:$A$15,0),MATCH(1,($U$2=GRID!$B$1:$U$1)*(КАЛЕНДАРЬ!O26=GRID!$B$3:$U$3),0))*(1-GRID!$H$34))</f>
        <v>72600</v>
      </c>
      <c r="L135" s="8" cm="1">
        <f t="array" ref="L135">IF($I$2="Открытый тариф",INDEX(GRID!$B$18:$U$29,MATCH(K$7,GRID!$A$18:$A$29,0),MATCH(1,($U$2=GRID!$B$1:$U$1)*(КАЛЕНДАРЬ!O26=GRID!$B$3:$U$3),0)),
INDEX(GRID!$B$18:$U$29,MATCH(K$7,GRID!$A$18:$A$29,0),MATCH(1,($U$2=GRID!$B$1:$U$1)*(КАЛЕНДАРЬ!O26=GRID!$B$3:$U$3),0))*(1-GRID!$H$34))</f>
        <v>77600</v>
      </c>
      <c r="M135" s="8" cm="1">
        <f t="array" ref="M135">IF($I$2="Открытый тариф",INDEX(GRID!$B$4:$U$15,MATCH(M$7,GRID!$A$4:$A$15,0),MATCH(1,($U$2=GRID!$B$1:$U$1)*(КАЛЕНДАРЬ!O26=GRID!$B$3:$U$3),0)),
INDEX(GRID!$B$4:$U$15,MATCH(M$7,GRID!$A$4:$A$15,0),MATCH(1,($U$2=GRID!$B$1:$U$1)*(КАЛЕНДАРЬ!O26=GRID!$B$3:$U$3),0))*(1-GRID!$H$34))</f>
        <v>96500</v>
      </c>
      <c r="N135" s="8" cm="1">
        <f t="array" ref="N135">IF($I$2="Открытый тариф",INDEX(GRID!$B$18:$U$29,MATCH(M$7,GRID!$A$18:$A$29,0),MATCH(1,($U$2=GRID!$B$1:$U$1)*(КАЛЕНДАРЬ!O26=GRID!$B$3:$U$3),0)),
INDEX(GRID!$B$18:$U$29,MATCH(M$7,GRID!$A$18:$A$29,0),MATCH(1,($U$2=GRID!$B$1:$U$1)*(КАЛЕНДАРЬ!O26=GRID!$B$3:$U$3),0))*(1-GRID!$H$34))</f>
        <v>101500</v>
      </c>
      <c r="O135" s="8" cm="1">
        <f t="array" ref="O135">IF($I$2="Открытый тариф",INDEX(GRID!$B$4:$U$15,MATCH(O$7,GRID!$A$4:$A$15,0),MATCH(1,($U$2=GRID!$B$1:$U$1)*(КАЛЕНДАРЬ!O26=GRID!$B$3:$U$3),0)),
INDEX(GRID!$B$4:$U$15,MATCH(O$7,GRID!$A$4:$A$15,0),MATCH(1,($U$2=GRID!$B$1:$U$1)*(КАЛЕНДАРЬ!O26=GRID!$B$3:$U$3),0))*(1-GRID!$H$34))</f>
        <v>135000</v>
      </c>
      <c r="P135" s="8" cm="1">
        <f t="array" ref="P135">IF($I$2="Открытый тариф",INDEX(GRID!$B$4:$U$15,MATCH(P$7,GRID!$A$4:$A$15,0),MATCH(1,($U$2=GRID!$B$1:$U$1)*(КАЛЕНДАРЬ!O26=GRID!$B$3:$U$3),0)),
INDEX(GRID!$B$4:$U$15,MATCH(P$7,GRID!$A$4:$A$15,0),MATCH(1,($U$2=GRID!$B$1:$U$1)*(КАЛЕНДАРЬ!O26=GRID!$B$3:$U$3),0))*(1-GRID!$H$34))</f>
        <v>181300</v>
      </c>
      <c r="Q135" s="8" cm="1">
        <f t="array" ref="Q135">IF($I$2="Открытый тариф",INDEX(GRID!$B$4:$U$15,MATCH(Q$7,GRID!$A$4:$A$15,0),MATCH(1,($U$2=GRID!$B$1:$U$1)*(КАЛЕНДАРЬ!O26=GRID!$B$3:$U$3),0)),
INDEX(GRID!$B$4:$U$15,MATCH(Q$7,GRID!$A$4:$A$15,0),MATCH(1,($U$2=GRID!$B$1:$U$1)*(КАЛЕНДАРЬ!O26=GRID!$B$3:$U$3),0))*(1-GRID!$H$34))</f>
        <v>211500</v>
      </c>
      <c r="R135" s="8" cm="1">
        <f t="array" ref="R135">IF($I$2="Открытый тариф",INDEX(GRID!$B$18:$U$29,MATCH(R$7,GRID!$A$18:$A$29,0),MATCH(1,($U$2=GRID!$B$1:$U$1)*(КАЛЕНДАРЬ!O26=GRID!$B$3:$U$3),0)),
INDEX(GRID!$B$18:$U$29,MATCH(R$7,GRID!$A$18:$A$29,0),MATCH(1,($U$2=GRID!$B$1:$U$1)*(КАЛЕНДАРЬ!O26=GRID!$B$3:$U$3),0))*(1-GRID!$H$34))</f>
        <v>241100</v>
      </c>
      <c r="S135" s="8">
        <f t="array" ref="S135">IF($I$2="Открытый тариф",INDEX(GRID!$B$4:$U$15,MATCH(S$7,GRID!$A$4:$A$15,0),MATCH(1,($U$2=GRID!$B$1:$U$1)*(КАЛЕНДАРЬ!O26=GRID!$B$3:$U$3),0)),
INDEX(GRID!$B$4:$U$15,MATCH(S$7,GRID!$A$4:$A$15,0),MATCH(1,($U$2=GRID!$B$1:$U$1)*(КАЛЕНДАРЬ!O26=GRID!$B$3:$U$3),0))*(1-GRID!$L$41))</f>
        <v>625800</v>
      </c>
      <c r="T135" s="8">
        <f t="array" ref="T135">IF($I$2="Открытый тариф",INDEX(GRID!$B$4:$U$15,MATCH(T$7,GRID!$A$4:$A$15,0),MATCH(1,($U$2=GRID!$B$1:$U$1)*(КАЛЕНДАРЬ!O26=GRID!$B$3:$U$3),0)),
INDEX(GRID!$B$4:$U$15,MATCH(T$7,GRID!$A$4:$A$15,0),MATCH(1,($U$2=GRID!$B$1:$U$1)*(КАЛЕНДАРЬ!O26=GRID!$B$3:$U$3),0))*(1-GRID!$L$41))</f>
        <v>769800</v>
      </c>
    </row>
    <row r="136" spans="1:20" hidden="1">
      <c r="A136" s="148" t="s">
        <v>17</v>
      </c>
      <c r="B136" s="149">
        <v>24</v>
      </c>
      <c r="C136" s="8" cm="1">
        <f t="array" ref="C136">IF($I$2="Открытый тариф",INDEX(GRID!$B$4:$U$15,MATCH(C$7,GRID!$A$4:$A$15,0),MATCH(1,($U$2=GRID!$B$1:$U$1)*(КАЛЕНДАРЬ!O27=GRID!$B$3:$U$3),0)),
INDEX(GRID!$B$4:$U$15,MATCH(C$7,GRID!$A$4:$A$15,0),MATCH(1,($U$2=GRID!$B$1:$U$1)*(КАЛЕНДАРЬ!O27=GRID!$B$3:$U$3),0))*(1-GRID!$H$34))</f>
        <v>43900</v>
      </c>
      <c r="D136" s="8" cm="1">
        <f t="array" ref="D136">IF($I$2="Открытый тариф",INDEX(GRID!$B$18:$U$29,MATCH(C$7,GRID!$A$18:$A$29,0),MATCH(1,($U$2=GRID!$B$1:$U$1)*(КАЛЕНДАРЬ!O27=GRID!$B$3:$U$3),0)),
INDEX(GRID!$B$18:$U$29,MATCH(C$7,GRID!$A$18:$A$29,0),MATCH(1,($U$2=GRID!$B$1:$U$1)*(КАЛЕНДАРЬ!O27=GRID!$B$3:$U$3),0))*(1-GRID!$H$34))</f>
        <v>48900</v>
      </c>
      <c r="E136" s="8" cm="1">
        <f t="array" ref="E136">IF($I$2="Открытый тариф",INDEX(GRID!$B$4:$U$15,MATCH(E$7,GRID!$A$4:$A$15,0),MATCH(1,($U$2=GRID!$B$1:$U$1)*(КАЛЕНДАРЬ!O27=GRID!$B$3:$U$3),0)),
INDEX(GRID!$B$4:$U$15,MATCH(E$7,GRID!$A$4:$A$15,0),MATCH(1,($U$2=GRID!$B$1:$U$1)*(КАЛЕНДАРЬ!O27=GRID!$B$3:$U$3),0))*(1-GRID!$H$34))</f>
        <v>52400</v>
      </c>
      <c r="F136" s="8" cm="1">
        <f t="array" ref="F136">IF($I$2="Открытый тариф",INDEX(GRID!$B$18:$U$29,MATCH(E$7,GRID!$A$18:$A$29,0),MATCH(1,($U$2=GRID!$B$1:$U$1)*(КАЛЕНДАРЬ!O27=GRID!$B$3:$U$3),0)),
INDEX(GRID!$B$18:$U$29,MATCH(E$7,GRID!$A$18:$A$29,0),MATCH(1,($U$2=GRID!$B$1:$U$1)*(КАЛЕНДАРЬ!O27=GRID!$B$3:$U$3),0))*(1-GRID!$H$34))</f>
        <v>57400</v>
      </c>
      <c r="G136" s="8" cm="1">
        <f t="array" ref="G136">IF($I$2="Открытый тариф",INDEX(GRID!$B$4:$U$15,MATCH(G$7,GRID!$A$4:$A$15,0),MATCH(1,($U$2=GRID!$B$1:$U$1)*(КАЛЕНДАРЬ!O27=GRID!$B$3:$U$3),0)),
INDEX(GRID!$B$4:$U$15,MATCH(G$7,GRID!$A$4:$A$15,0),MATCH(1,($U$2=GRID!$B$1:$U$1)*(КАЛЕНДАРЬ!O27=GRID!$B$3:$U$3),0))*(1-GRID!$H$34))</f>
        <v>59100</v>
      </c>
      <c r="H136" s="8" cm="1">
        <f t="array" ref="H136">IF($I$2="Открытый тариф",INDEX(GRID!$B$18:$U$29,MATCH(G$7,GRID!$A$18:$A$29,0),MATCH(1,($U$2=GRID!$B$1:$U$1)*(КАЛЕНДАРЬ!O27=GRID!$B$3:$U$3),0)),
INDEX(GRID!$B$18:$U$29,MATCH(G$7,GRID!$A$18:$A$29,0),MATCH(1,($U$2=GRID!$B$1:$U$1)*(КАЛЕНДАРЬ!O27=GRID!$B$3:$U$3),0))*(1-GRID!$H$34))</f>
        <v>64100</v>
      </c>
      <c r="I136" s="8" cm="1">
        <f t="array" ref="I136">IF($I$2="Открытый тариф",INDEX(GRID!$B$4:$U$15,MATCH(I$7,GRID!$A$4:$A$15,0),MATCH(1,($U$2=GRID!$B$1:$U$1)*(КАЛЕНДАРЬ!O27=GRID!$B$3:$U$3),0)),
INDEX(GRID!$B$4:$U$15,MATCH(I$7,GRID!$A$4:$A$15,0),MATCH(1,($U$2=GRID!$B$1:$U$1)*(КАЛЕНДАРЬ!O27=GRID!$B$3:$U$3),0))*(1-GRID!$H$34))</f>
        <v>65800</v>
      </c>
      <c r="J136" s="8" cm="1">
        <f t="array" ref="J136">IF($I$2="Открытый тариф",INDEX(GRID!$B$18:$U$29,MATCH(I$7,GRID!$A$18:$A$29,0),MATCH(1,($U$2=GRID!$B$1:$U$1)*(КАЛЕНДАРЬ!O27=GRID!$B$3:$U$3),0)),
INDEX(GRID!$B$18:$U$29,MATCH(I$7,GRID!$A$18:$A$29,0),MATCH(1,($U$2=GRID!$B$1:$U$1)*(КАЛЕНДАРЬ!O27=GRID!$B$3:$U$3),0))*(1-GRID!$H$34))</f>
        <v>70800</v>
      </c>
      <c r="K136" s="8" cm="1">
        <f t="array" ref="K136">IF($I$2="Открытый тариф",INDEX(GRID!$B$4:$U$15,MATCH(K$7,GRID!$A$4:$A$15,0),MATCH(1,($U$2=GRID!$B$1:$U$1)*(КАЛЕНДАРЬ!O27=GRID!$B$3:$U$3),0)),
INDEX(GRID!$B$4:$U$15,MATCH(K$7,GRID!$A$4:$A$15,0),MATCH(1,($U$2=GRID!$B$1:$U$1)*(КАЛЕНДАРЬ!O27=GRID!$B$3:$U$3),0))*(1-GRID!$H$34))</f>
        <v>72600</v>
      </c>
      <c r="L136" s="8" cm="1">
        <f t="array" ref="L136">IF($I$2="Открытый тариф",INDEX(GRID!$B$18:$U$29,MATCH(K$7,GRID!$A$18:$A$29,0),MATCH(1,($U$2=GRID!$B$1:$U$1)*(КАЛЕНДАРЬ!O27=GRID!$B$3:$U$3),0)),
INDEX(GRID!$B$18:$U$29,MATCH(K$7,GRID!$A$18:$A$29,0),MATCH(1,($U$2=GRID!$B$1:$U$1)*(КАЛЕНДАРЬ!O27=GRID!$B$3:$U$3),0))*(1-GRID!$H$34))</f>
        <v>77600</v>
      </c>
      <c r="M136" s="8" cm="1">
        <f t="array" ref="M136">IF($I$2="Открытый тариф",INDEX(GRID!$B$4:$U$15,MATCH(M$7,GRID!$A$4:$A$15,0),MATCH(1,($U$2=GRID!$B$1:$U$1)*(КАЛЕНДАРЬ!O27=GRID!$B$3:$U$3),0)),
INDEX(GRID!$B$4:$U$15,MATCH(M$7,GRID!$A$4:$A$15,0),MATCH(1,($U$2=GRID!$B$1:$U$1)*(КАЛЕНДАРЬ!O27=GRID!$B$3:$U$3),0))*(1-GRID!$H$34))</f>
        <v>96500</v>
      </c>
      <c r="N136" s="8" cm="1">
        <f t="array" ref="N136">IF($I$2="Открытый тариф",INDEX(GRID!$B$18:$U$29,MATCH(M$7,GRID!$A$18:$A$29,0),MATCH(1,($U$2=GRID!$B$1:$U$1)*(КАЛЕНДАРЬ!O27=GRID!$B$3:$U$3),0)),
INDEX(GRID!$B$18:$U$29,MATCH(M$7,GRID!$A$18:$A$29,0),MATCH(1,($U$2=GRID!$B$1:$U$1)*(КАЛЕНДАРЬ!O27=GRID!$B$3:$U$3),0))*(1-GRID!$H$34))</f>
        <v>101500</v>
      </c>
      <c r="O136" s="8" cm="1">
        <f t="array" ref="O136">IF($I$2="Открытый тариф",INDEX(GRID!$B$4:$U$15,MATCH(O$7,GRID!$A$4:$A$15,0),MATCH(1,($U$2=GRID!$B$1:$U$1)*(КАЛЕНДАРЬ!O27=GRID!$B$3:$U$3),0)),
INDEX(GRID!$B$4:$U$15,MATCH(O$7,GRID!$A$4:$A$15,0),MATCH(1,($U$2=GRID!$B$1:$U$1)*(КАЛЕНДАРЬ!O27=GRID!$B$3:$U$3),0))*(1-GRID!$H$34))</f>
        <v>135000</v>
      </c>
      <c r="P136" s="8" cm="1">
        <f t="array" ref="P136">IF($I$2="Открытый тариф",INDEX(GRID!$B$4:$U$15,MATCH(P$7,GRID!$A$4:$A$15,0),MATCH(1,($U$2=GRID!$B$1:$U$1)*(КАЛЕНДАРЬ!O27=GRID!$B$3:$U$3),0)),
INDEX(GRID!$B$4:$U$15,MATCH(P$7,GRID!$A$4:$A$15,0),MATCH(1,($U$2=GRID!$B$1:$U$1)*(КАЛЕНДАРЬ!O27=GRID!$B$3:$U$3),0))*(1-GRID!$H$34))</f>
        <v>181300</v>
      </c>
      <c r="Q136" s="8" cm="1">
        <f t="array" ref="Q136">IF($I$2="Открытый тариф",INDEX(GRID!$B$4:$U$15,MATCH(Q$7,GRID!$A$4:$A$15,0),MATCH(1,($U$2=GRID!$B$1:$U$1)*(КАЛЕНДАРЬ!O27=GRID!$B$3:$U$3),0)),
INDEX(GRID!$B$4:$U$15,MATCH(Q$7,GRID!$A$4:$A$15,0),MATCH(1,($U$2=GRID!$B$1:$U$1)*(КАЛЕНДАРЬ!O27=GRID!$B$3:$U$3),0))*(1-GRID!$H$34))</f>
        <v>211500</v>
      </c>
      <c r="R136" s="8" cm="1">
        <f t="array" ref="R136">IF($I$2="Открытый тариф",INDEX(GRID!$B$18:$U$29,MATCH(R$7,GRID!$A$18:$A$29,0),MATCH(1,($U$2=GRID!$B$1:$U$1)*(КАЛЕНДАРЬ!O27=GRID!$B$3:$U$3),0)),
INDEX(GRID!$B$18:$U$29,MATCH(R$7,GRID!$A$18:$A$29,0),MATCH(1,($U$2=GRID!$B$1:$U$1)*(КАЛЕНДАРЬ!O27=GRID!$B$3:$U$3),0))*(1-GRID!$H$34))</f>
        <v>241100</v>
      </c>
      <c r="S136" s="8">
        <f t="array" ref="S136">IF($I$2="Открытый тариф",INDEX(GRID!$B$4:$U$15,MATCH(S$7,GRID!$A$4:$A$15,0),MATCH(1,($U$2=GRID!$B$1:$U$1)*(КАЛЕНДАРЬ!O27=GRID!$B$3:$U$3),0)),
INDEX(GRID!$B$4:$U$15,MATCH(S$7,GRID!$A$4:$A$15,0),MATCH(1,($U$2=GRID!$B$1:$U$1)*(КАЛЕНДАРЬ!O27=GRID!$B$3:$U$3),0))*(1-GRID!$L$41))</f>
        <v>625800</v>
      </c>
      <c r="T136" s="8">
        <f t="array" ref="T136">IF($I$2="Открытый тариф",INDEX(GRID!$B$4:$U$15,MATCH(T$7,GRID!$A$4:$A$15,0),MATCH(1,($U$2=GRID!$B$1:$U$1)*(КАЛЕНДАРЬ!O27=GRID!$B$3:$U$3),0)),
INDEX(GRID!$B$4:$U$15,MATCH(T$7,GRID!$A$4:$A$15,0),MATCH(1,($U$2=GRID!$B$1:$U$1)*(КАЛЕНДАРЬ!O27=GRID!$B$3:$U$3),0))*(1-GRID!$L$41))</f>
        <v>769800</v>
      </c>
    </row>
    <row r="137" spans="1:20" hidden="1">
      <c r="A137" s="148" t="s">
        <v>11</v>
      </c>
      <c r="B137" s="149">
        <v>25</v>
      </c>
      <c r="C137" s="8" cm="1">
        <f t="array" ref="C137">IF($I$2="Открытый тариф",INDEX(GRID!$B$4:$U$15,MATCH(C$7,GRID!$A$4:$A$15,0),MATCH(1,($U$2=GRID!$B$1:$U$1)*(КАЛЕНДАРЬ!O28=GRID!$B$3:$U$3),0)),
INDEX(GRID!$B$4:$U$15,MATCH(C$7,GRID!$A$4:$A$15,0),MATCH(1,($U$2=GRID!$B$1:$U$1)*(КАЛЕНДАРЬ!O28=GRID!$B$3:$U$3),0))*(1-GRID!$H$34))</f>
        <v>43900</v>
      </c>
      <c r="D137" s="8" cm="1">
        <f t="array" ref="D137">IF($I$2="Открытый тариф",INDEX(GRID!$B$18:$U$29,MATCH(C$7,GRID!$A$18:$A$29,0),MATCH(1,($U$2=GRID!$B$1:$U$1)*(КАЛЕНДАРЬ!O28=GRID!$B$3:$U$3),0)),
INDEX(GRID!$B$18:$U$29,MATCH(C$7,GRID!$A$18:$A$29,0),MATCH(1,($U$2=GRID!$B$1:$U$1)*(КАЛЕНДАРЬ!O28=GRID!$B$3:$U$3),0))*(1-GRID!$H$34))</f>
        <v>48900</v>
      </c>
      <c r="E137" s="8" cm="1">
        <f t="array" ref="E137">IF($I$2="Открытый тариф",INDEX(GRID!$B$4:$U$15,MATCH(E$7,GRID!$A$4:$A$15,0),MATCH(1,($U$2=GRID!$B$1:$U$1)*(КАЛЕНДАРЬ!O28=GRID!$B$3:$U$3),0)),
INDEX(GRID!$B$4:$U$15,MATCH(E$7,GRID!$A$4:$A$15,0),MATCH(1,($U$2=GRID!$B$1:$U$1)*(КАЛЕНДАРЬ!O28=GRID!$B$3:$U$3),0))*(1-GRID!$H$34))</f>
        <v>52400</v>
      </c>
      <c r="F137" s="8" cm="1">
        <f t="array" ref="F137">IF($I$2="Открытый тариф",INDEX(GRID!$B$18:$U$29,MATCH(E$7,GRID!$A$18:$A$29,0),MATCH(1,($U$2=GRID!$B$1:$U$1)*(КАЛЕНДАРЬ!O28=GRID!$B$3:$U$3),0)),
INDEX(GRID!$B$18:$U$29,MATCH(E$7,GRID!$A$18:$A$29,0),MATCH(1,($U$2=GRID!$B$1:$U$1)*(КАЛЕНДАРЬ!O28=GRID!$B$3:$U$3),0))*(1-GRID!$H$34))</f>
        <v>57400</v>
      </c>
      <c r="G137" s="8" cm="1">
        <f t="array" ref="G137">IF($I$2="Открытый тариф",INDEX(GRID!$B$4:$U$15,MATCH(G$7,GRID!$A$4:$A$15,0),MATCH(1,($U$2=GRID!$B$1:$U$1)*(КАЛЕНДАРЬ!O28=GRID!$B$3:$U$3),0)),
INDEX(GRID!$B$4:$U$15,MATCH(G$7,GRID!$A$4:$A$15,0),MATCH(1,($U$2=GRID!$B$1:$U$1)*(КАЛЕНДАРЬ!O28=GRID!$B$3:$U$3),0))*(1-GRID!$H$34))</f>
        <v>59100</v>
      </c>
      <c r="H137" s="8" cm="1">
        <f t="array" ref="H137">IF($I$2="Открытый тариф",INDEX(GRID!$B$18:$U$29,MATCH(G$7,GRID!$A$18:$A$29,0),MATCH(1,($U$2=GRID!$B$1:$U$1)*(КАЛЕНДАРЬ!O28=GRID!$B$3:$U$3),0)),
INDEX(GRID!$B$18:$U$29,MATCH(G$7,GRID!$A$18:$A$29,0),MATCH(1,($U$2=GRID!$B$1:$U$1)*(КАЛЕНДАРЬ!O28=GRID!$B$3:$U$3),0))*(1-GRID!$H$34))</f>
        <v>64100</v>
      </c>
      <c r="I137" s="8" cm="1">
        <f t="array" ref="I137">IF($I$2="Открытый тариф",INDEX(GRID!$B$4:$U$15,MATCH(I$7,GRID!$A$4:$A$15,0),MATCH(1,($U$2=GRID!$B$1:$U$1)*(КАЛЕНДАРЬ!O28=GRID!$B$3:$U$3),0)),
INDEX(GRID!$B$4:$U$15,MATCH(I$7,GRID!$A$4:$A$15,0),MATCH(1,($U$2=GRID!$B$1:$U$1)*(КАЛЕНДАРЬ!O28=GRID!$B$3:$U$3),0))*(1-GRID!$H$34))</f>
        <v>65800</v>
      </c>
      <c r="J137" s="8" cm="1">
        <f t="array" ref="J137">IF($I$2="Открытый тариф",INDEX(GRID!$B$18:$U$29,MATCH(I$7,GRID!$A$18:$A$29,0),MATCH(1,($U$2=GRID!$B$1:$U$1)*(КАЛЕНДАРЬ!O28=GRID!$B$3:$U$3),0)),
INDEX(GRID!$B$18:$U$29,MATCH(I$7,GRID!$A$18:$A$29,0),MATCH(1,($U$2=GRID!$B$1:$U$1)*(КАЛЕНДАРЬ!O28=GRID!$B$3:$U$3),0))*(1-GRID!$H$34))</f>
        <v>70800</v>
      </c>
      <c r="K137" s="8" cm="1">
        <f t="array" ref="K137">IF($I$2="Открытый тариф",INDEX(GRID!$B$4:$U$15,MATCH(K$7,GRID!$A$4:$A$15,0),MATCH(1,($U$2=GRID!$B$1:$U$1)*(КАЛЕНДАРЬ!O28=GRID!$B$3:$U$3),0)),
INDEX(GRID!$B$4:$U$15,MATCH(K$7,GRID!$A$4:$A$15,0),MATCH(1,($U$2=GRID!$B$1:$U$1)*(КАЛЕНДАРЬ!O28=GRID!$B$3:$U$3),0))*(1-GRID!$H$34))</f>
        <v>72600</v>
      </c>
      <c r="L137" s="8" cm="1">
        <f t="array" ref="L137">IF($I$2="Открытый тариф",INDEX(GRID!$B$18:$U$29,MATCH(K$7,GRID!$A$18:$A$29,0),MATCH(1,($U$2=GRID!$B$1:$U$1)*(КАЛЕНДАРЬ!O28=GRID!$B$3:$U$3),0)),
INDEX(GRID!$B$18:$U$29,MATCH(K$7,GRID!$A$18:$A$29,0),MATCH(1,($U$2=GRID!$B$1:$U$1)*(КАЛЕНДАРЬ!O28=GRID!$B$3:$U$3),0))*(1-GRID!$H$34))</f>
        <v>77600</v>
      </c>
      <c r="M137" s="8" cm="1">
        <f t="array" ref="M137">IF($I$2="Открытый тариф",INDEX(GRID!$B$4:$U$15,MATCH(M$7,GRID!$A$4:$A$15,0),MATCH(1,($U$2=GRID!$B$1:$U$1)*(КАЛЕНДАРЬ!O28=GRID!$B$3:$U$3),0)),
INDEX(GRID!$B$4:$U$15,MATCH(M$7,GRID!$A$4:$A$15,0),MATCH(1,($U$2=GRID!$B$1:$U$1)*(КАЛЕНДАРЬ!O28=GRID!$B$3:$U$3),0))*(1-GRID!$H$34))</f>
        <v>96500</v>
      </c>
      <c r="N137" s="8" cm="1">
        <f t="array" ref="N137">IF($I$2="Открытый тариф",INDEX(GRID!$B$18:$U$29,MATCH(M$7,GRID!$A$18:$A$29,0),MATCH(1,($U$2=GRID!$B$1:$U$1)*(КАЛЕНДАРЬ!O28=GRID!$B$3:$U$3),0)),
INDEX(GRID!$B$18:$U$29,MATCH(M$7,GRID!$A$18:$A$29,0),MATCH(1,($U$2=GRID!$B$1:$U$1)*(КАЛЕНДАРЬ!O28=GRID!$B$3:$U$3),0))*(1-GRID!$H$34))</f>
        <v>101500</v>
      </c>
      <c r="O137" s="8" cm="1">
        <f t="array" ref="O137">IF($I$2="Открытый тариф",INDEX(GRID!$B$4:$U$15,MATCH(O$7,GRID!$A$4:$A$15,0),MATCH(1,($U$2=GRID!$B$1:$U$1)*(КАЛЕНДАРЬ!O28=GRID!$B$3:$U$3),0)),
INDEX(GRID!$B$4:$U$15,MATCH(O$7,GRID!$A$4:$A$15,0),MATCH(1,($U$2=GRID!$B$1:$U$1)*(КАЛЕНДАРЬ!O28=GRID!$B$3:$U$3),0))*(1-GRID!$H$34))</f>
        <v>135000</v>
      </c>
      <c r="P137" s="8" cm="1">
        <f t="array" ref="P137">IF($I$2="Открытый тариф",INDEX(GRID!$B$4:$U$15,MATCH(P$7,GRID!$A$4:$A$15,0),MATCH(1,($U$2=GRID!$B$1:$U$1)*(КАЛЕНДАРЬ!O28=GRID!$B$3:$U$3),0)),
INDEX(GRID!$B$4:$U$15,MATCH(P$7,GRID!$A$4:$A$15,0),MATCH(1,($U$2=GRID!$B$1:$U$1)*(КАЛЕНДАРЬ!O28=GRID!$B$3:$U$3),0))*(1-GRID!$H$34))</f>
        <v>181300</v>
      </c>
      <c r="Q137" s="8" cm="1">
        <f t="array" ref="Q137">IF($I$2="Открытый тариф",INDEX(GRID!$B$4:$U$15,MATCH(Q$7,GRID!$A$4:$A$15,0),MATCH(1,($U$2=GRID!$B$1:$U$1)*(КАЛЕНДАРЬ!O28=GRID!$B$3:$U$3),0)),
INDEX(GRID!$B$4:$U$15,MATCH(Q$7,GRID!$A$4:$A$15,0),MATCH(1,($U$2=GRID!$B$1:$U$1)*(КАЛЕНДАРЬ!O28=GRID!$B$3:$U$3),0))*(1-GRID!$H$34))</f>
        <v>211500</v>
      </c>
      <c r="R137" s="8" cm="1">
        <f t="array" ref="R137">IF($I$2="Открытый тариф",INDEX(GRID!$B$18:$U$29,MATCH(R$7,GRID!$A$18:$A$29,0),MATCH(1,($U$2=GRID!$B$1:$U$1)*(КАЛЕНДАРЬ!O28=GRID!$B$3:$U$3),0)),
INDEX(GRID!$B$18:$U$29,MATCH(R$7,GRID!$A$18:$A$29,0),MATCH(1,($U$2=GRID!$B$1:$U$1)*(КАЛЕНДАРЬ!O28=GRID!$B$3:$U$3),0))*(1-GRID!$H$34))</f>
        <v>241100</v>
      </c>
      <c r="S137" s="8">
        <f t="array" ref="S137">IF($I$2="Открытый тариф",INDEX(GRID!$B$4:$U$15,MATCH(S$7,GRID!$A$4:$A$15,0),MATCH(1,($U$2=GRID!$B$1:$U$1)*(КАЛЕНДАРЬ!O28=GRID!$B$3:$U$3),0)),
INDEX(GRID!$B$4:$U$15,MATCH(S$7,GRID!$A$4:$A$15,0),MATCH(1,($U$2=GRID!$B$1:$U$1)*(КАЛЕНДАРЬ!O28=GRID!$B$3:$U$3),0))*(1-GRID!$L$41))</f>
        <v>625800</v>
      </c>
      <c r="T137" s="8">
        <f t="array" ref="T137">IF($I$2="Открытый тариф",INDEX(GRID!$B$4:$U$15,MATCH(T$7,GRID!$A$4:$A$15,0),MATCH(1,($U$2=GRID!$B$1:$U$1)*(КАЛЕНДАРЬ!O28=GRID!$B$3:$U$3),0)),
INDEX(GRID!$B$4:$U$15,MATCH(T$7,GRID!$A$4:$A$15,0),MATCH(1,($U$2=GRID!$B$1:$U$1)*(КАЛЕНДАРЬ!O28=GRID!$B$3:$U$3),0))*(1-GRID!$L$41))</f>
        <v>769800</v>
      </c>
    </row>
    <row r="138" spans="1:20" hidden="1">
      <c r="A138" s="148" t="s">
        <v>12</v>
      </c>
      <c r="B138" s="149">
        <v>26</v>
      </c>
      <c r="C138" s="8" cm="1">
        <f t="array" ref="C138">IF($I$2="Открытый тариф",INDEX(GRID!$B$4:$U$15,MATCH(C$7,GRID!$A$4:$A$15,0),MATCH(1,($U$2=GRID!$B$1:$U$1)*(КАЛЕНДАРЬ!O29=GRID!$B$3:$U$3),0)),
INDEX(GRID!$B$4:$U$15,MATCH(C$7,GRID!$A$4:$A$15,0),MATCH(1,($U$2=GRID!$B$1:$U$1)*(КАЛЕНДАРЬ!O29=GRID!$B$3:$U$3),0))*(1-GRID!$H$34))</f>
        <v>43900</v>
      </c>
      <c r="D138" s="8" cm="1">
        <f t="array" ref="D138">IF($I$2="Открытый тариф",INDEX(GRID!$B$18:$U$29,MATCH(C$7,GRID!$A$18:$A$29,0),MATCH(1,($U$2=GRID!$B$1:$U$1)*(КАЛЕНДАРЬ!O29=GRID!$B$3:$U$3),0)),
INDEX(GRID!$B$18:$U$29,MATCH(C$7,GRID!$A$18:$A$29,0),MATCH(1,($U$2=GRID!$B$1:$U$1)*(КАЛЕНДАРЬ!O29=GRID!$B$3:$U$3),0))*(1-GRID!$H$34))</f>
        <v>48900</v>
      </c>
      <c r="E138" s="8" cm="1">
        <f t="array" ref="E138">IF($I$2="Открытый тариф",INDEX(GRID!$B$4:$U$15,MATCH(E$7,GRID!$A$4:$A$15,0),MATCH(1,($U$2=GRID!$B$1:$U$1)*(КАЛЕНДАРЬ!O29=GRID!$B$3:$U$3),0)),
INDEX(GRID!$B$4:$U$15,MATCH(E$7,GRID!$A$4:$A$15,0),MATCH(1,($U$2=GRID!$B$1:$U$1)*(КАЛЕНДАРЬ!O29=GRID!$B$3:$U$3),0))*(1-GRID!$H$34))</f>
        <v>52400</v>
      </c>
      <c r="F138" s="8" cm="1">
        <f t="array" ref="F138">IF($I$2="Открытый тариф",INDEX(GRID!$B$18:$U$29,MATCH(E$7,GRID!$A$18:$A$29,0),MATCH(1,($U$2=GRID!$B$1:$U$1)*(КАЛЕНДАРЬ!O29=GRID!$B$3:$U$3),0)),
INDEX(GRID!$B$18:$U$29,MATCH(E$7,GRID!$A$18:$A$29,0),MATCH(1,($U$2=GRID!$B$1:$U$1)*(КАЛЕНДАРЬ!O29=GRID!$B$3:$U$3),0))*(1-GRID!$H$34))</f>
        <v>57400</v>
      </c>
      <c r="G138" s="8" cm="1">
        <f t="array" ref="G138">IF($I$2="Открытый тариф",INDEX(GRID!$B$4:$U$15,MATCH(G$7,GRID!$A$4:$A$15,0),MATCH(1,($U$2=GRID!$B$1:$U$1)*(КАЛЕНДАРЬ!O29=GRID!$B$3:$U$3),0)),
INDEX(GRID!$B$4:$U$15,MATCH(G$7,GRID!$A$4:$A$15,0),MATCH(1,($U$2=GRID!$B$1:$U$1)*(КАЛЕНДАРЬ!O29=GRID!$B$3:$U$3),0))*(1-GRID!$H$34))</f>
        <v>59100</v>
      </c>
      <c r="H138" s="8" cm="1">
        <f t="array" ref="H138">IF($I$2="Открытый тариф",INDEX(GRID!$B$18:$U$29,MATCH(G$7,GRID!$A$18:$A$29,0),MATCH(1,($U$2=GRID!$B$1:$U$1)*(КАЛЕНДАРЬ!O29=GRID!$B$3:$U$3),0)),
INDEX(GRID!$B$18:$U$29,MATCH(G$7,GRID!$A$18:$A$29,0),MATCH(1,($U$2=GRID!$B$1:$U$1)*(КАЛЕНДАРЬ!O29=GRID!$B$3:$U$3),0))*(1-GRID!$H$34))</f>
        <v>64100</v>
      </c>
      <c r="I138" s="8" cm="1">
        <f t="array" ref="I138">IF($I$2="Открытый тариф",INDEX(GRID!$B$4:$U$15,MATCH(I$7,GRID!$A$4:$A$15,0),MATCH(1,($U$2=GRID!$B$1:$U$1)*(КАЛЕНДАРЬ!O29=GRID!$B$3:$U$3),0)),
INDEX(GRID!$B$4:$U$15,MATCH(I$7,GRID!$A$4:$A$15,0),MATCH(1,($U$2=GRID!$B$1:$U$1)*(КАЛЕНДАРЬ!O29=GRID!$B$3:$U$3),0))*(1-GRID!$H$34))</f>
        <v>65800</v>
      </c>
      <c r="J138" s="8" cm="1">
        <f t="array" ref="J138">IF($I$2="Открытый тариф",INDEX(GRID!$B$18:$U$29,MATCH(I$7,GRID!$A$18:$A$29,0),MATCH(1,($U$2=GRID!$B$1:$U$1)*(КАЛЕНДАРЬ!O29=GRID!$B$3:$U$3),0)),
INDEX(GRID!$B$18:$U$29,MATCH(I$7,GRID!$A$18:$A$29,0),MATCH(1,($U$2=GRID!$B$1:$U$1)*(КАЛЕНДАРЬ!O29=GRID!$B$3:$U$3),0))*(1-GRID!$H$34))</f>
        <v>70800</v>
      </c>
      <c r="K138" s="8" cm="1">
        <f t="array" ref="K138">IF($I$2="Открытый тариф",INDEX(GRID!$B$4:$U$15,MATCH(K$7,GRID!$A$4:$A$15,0),MATCH(1,($U$2=GRID!$B$1:$U$1)*(КАЛЕНДАРЬ!O29=GRID!$B$3:$U$3),0)),
INDEX(GRID!$B$4:$U$15,MATCH(K$7,GRID!$A$4:$A$15,0),MATCH(1,($U$2=GRID!$B$1:$U$1)*(КАЛЕНДАРЬ!O29=GRID!$B$3:$U$3),0))*(1-GRID!$H$34))</f>
        <v>72600</v>
      </c>
      <c r="L138" s="8" cm="1">
        <f t="array" ref="L138">IF($I$2="Открытый тариф",INDEX(GRID!$B$18:$U$29,MATCH(K$7,GRID!$A$18:$A$29,0),MATCH(1,($U$2=GRID!$B$1:$U$1)*(КАЛЕНДАРЬ!O29=GRID!$B$3:$U$3),0)),
INDEX(GRID!$B$18:$U$29,MATCH(K$7,GRID!$A$18:$A$29,0),MATCH(1,($U$2=GRID!$B$1:$U$1)*(КАЛЕНДАРЬ!O29=GRID!$B$3:$U$3),0))*(1-GRID!$H$34))</f>
        <v>77600</v>
      </c>
      <c r="M138" s="8" cm="1">
        <f t="array" ref="M138">IF($I$2="Открытый тариф",INDEX(GRID!$B$4:$U$15,MATCH(M$7,GRID!$A$4:$A$15,0),MATCH(1,($U$2=GRID!$B$1:$U$1)*(КАЛЕНДАРЬ!O29=GRID!$B$3:$U$3),0)),
INDEX(GRID!$B$4:$U$15,MATCH(M$7,GRID!$A$4:$A$15,0),MATCH(1,($U$2=GRID!$B$1:$U$1)*(КАЛЕНДАРЬ!O29=GRID!$B$3:$U$3),0))*(1-GRID!$H$34))</f>
        <v>96500</v>
      </c>
      <c r="N138" s="8" cm="1">
        <f t="array" ref="N138">IF($I$2="Открытый тариф",INDEX(GRID!$B$18:$U$29,MATCH(M$7,GRID!$A$18:$A$29,0),MATCH(1,($U$2=GRID!$B$1:$U$1)*(КАЛЕНДАРЬ!O29=GRID!$B$3:$U$3),0)),
INDEX(GRID!$B$18:$U$29,MATCH(M$7,GRID!$A$18:$A$29,0),MATCH(1,($U$2=GRID!$B$1:$U$1)*(КАЛЕНДАРЬ!O29=GRID!$B$3:$U$3),0))*(1-GRID!$H$34))</f>
        <v>101500</v>
      </c>
      <c r="O138" s="8" cm="1">
        <f t="array" ref="O138">IF($I$2="Открытый тариф",INDEX(GRID!$B$4:$U$15,MATCH(O$7,GRID!$A$4:$A$15,0),MATCH(1,($U$2=GRID!$B$1:$U$1)*(КАЛЕНДАРЬ!O29=GRID!$B$3:$U$3),0)),
INDEX(GRID!$B$4:$U$15,MATCH(O$7,GRID!$A$4:$A$15,0),MATCH(1,($U$2=GRID!$B$1:$U$1)*(КАЛЕНДАРЬ!O29=GRID!$B$3:$U$3),0))*(1-GRID!$H$34))</f>
        <v>135000</v>
      </c>
      <c r="P138" s="8" cm="1">
        <f t="array" ref="P138">IF($I$2="Открытый тариф",INDEX(GRID!$B$4:$U$15,MATCH(P$7,GRID!$A$4:$A$15,0),MATCH(1,($U$2=GRID!$B$1:$U$1)*(КАЛЕНДАРЬ!O29=GRID!$B$3:$U$3),0)),
INDEX(GRID!$B$4:$U$15,MATCH(P$7,GRID!$A$4:$A$15,0),MATCH(1,($U$2=GRID!$B$1:$U$1)*(КАЛЕНДАРЬ!O29=GRID!$B$3:$U$3),0))*(1-GRID!$H$34))</f>
        <v>181300</v>
      </c>
      <c r="Q138" s="8" cm="1">
        <f t="array" ref="Q138">IF($I$2="Открытый тариф",INDEX(GRID!$B$4:$U$15,MATCH(Q$7,GRID!$A$4:$A$15,0),MATCH(1,($U$2=GRID!$B$1:$U$1)*(КАЛЕНДАРЬ!O29=GRID!$B$3:$U$3),0)),
INDEX(GRID!$B$4:$U$15,MATCH(Q$7,GRID!$A$4:$A$15,0),MATCH(1,($U$2=GRID!$B$1:$U$1)*(КАЛЕНДАРЬ!O29=GRID!$B$3:$U$3),0))*(1-GRID!$H$34))</f>
        <v>211500</v>
      </c>
      <c r="R138" s="8" cm="1">
        <f t="array" ref="R138">IF($I$2="Открытый тариф",INDEX(GRID!$B$18:$U$29,MATCH(R$7,GRID!$A$18:$A$29,0),MATCH(1,($U$2=GRID!$B$1:$U$1)*(КАЛЕНДАРЬ!O29=GRID!$B$3:$U$3),0)),
INDEX(GRID!$B$18:$U$29,MATCH(R$7,GRID!$A$18:$A$29,0),MATCH(1,($U$2=GRID!$B$1:$U$1)*(КАЛЕНДАРЬ!O29=GRID!$B$3:$U$3),0))*(1-GRID!$H$34))</f>
        <v>241100</v>
      </c>
      <c r="S138" s="8">
        <f t="array" ref="S138">IF($I$2="Открытый тариф",INDEX(GRID!$B$4:$U$15,MATCH(S$7,GRID!$A$4:$A$15,0),MATCH(1,($U$2=GRID!$B$1:$U$1)*(КАЛЕНДАРЬ!O29=GRID!$B$3:$U$3),0)),
INDEX(GRID!$B$4:$U$15,MATCH(S$7,GRID!$A$4:$A$15,0),MATCH(1,($U$2=GRID!$B$1:$U$1)*(КАЛЕНДАРЬ!O29=GRID!$B$3:$U$3),0))*(1-GRID!$L$41))</f>
        <v>625800</v>
      </c>
      <c r="T138" s="8">
        <f t="array" ref="T138">IF($I$2="Открытый тариф",INDEX(GRID!$B$4:$U$15,MATCH(T$7,GRID!$A$4:$A$15,0),MATCH(1,($U$2=GRID!$B$1:$U$1)*(КАЛЕНДАРЬ!O29=GRID!$B$3:$U$3),0)),
INDEX(GRID!$B$4:$U$15,MATCH(T$7,GRID!$A$4:$A$15,0),MATCH(1,($U$2=GRID!$B$1:$U$1)*(КАЛЕНДАРЬ!O29=GRID!$B$3:$U$3),0))*(1-GRID!$L$41))</f>
        <v>769800</v>
      </c>
    </row>
    <row r="139" spans="1:20" hidden="1">
      <c r="A139" s="148" t="s">
        <v>13</v>
      </c>
      <c r="B139" s="149">
        <v>27</v>
      </c>
      <c r="C139" s="8" cm="1">
        <f t="array" ref="C139">IF($I$2="Открытый тариф",INDEX(GRID!$B$4:$U$15,MATCH(C$7,GRID!$A$4:$A$15,0),MATCH(1,($U$2=GRID!$B$1:$U$1)*(КАЛЕНДАРЬ!O30=GRID!$B$3:$U$3),0)),
INDEX(GRID!$B$4:$U$15,MATCH(C$7,GRID!$A$4:$A$15,0),MATCH(1,($U$2=GRID!$B$1:$U$1)*(КАЛЕНДАРЬ!O30=GRID!$B$3:$U$3),0))*(1-GRID!$H$34))</f>
        <v>43900</v>
      </c>
      <c r="D139" s="8" cm="1">
        <f t="array" ref="D139">IF($I$2="Открытый тариф",INDEX(GRID!$B$18:$U$29,MATCH(C$7,GRID!$A$18:$A$29,0),MATCH(1,($U$2=GRID!$B$1:$U$1)*(КАЛЕНДАРЬ!O30=GRID!$B$3:$U$3),0)),
INDEX(GRID!$B$18:$U$29,MATCH(C$7,GRID!$A$18:$A$29,0),MATCH(1,($U$2=GRID!$B$1:$U$1)*(КАЛЕНДАРЬ!O30=GRID!$B$3:$U$3),0))*(1-GRID!$H$34))</f>
        <v>48900</v>
      </c>
      <c r="E139" s="8" cm="1">
        <f t="array" ref="E139">IF($I$2="Открытый тариф",INDEX(GRID!$B$4:$U$15,MATCH(E$7,GRID!$A$4:$A$15,0),MATCH(1,($U$2=GRID!$B$1:$U$1)*(КАЛЕНДАРЬ!O30=GRID!$B$3:$U$3),0)),
INDEX(GRID!$B$4:$U$15,MATCH(E$7,GRID!$A$4:$A$15,0),MATCH(1,($U$2=GRID!$B$1:$U$1)*(КАЛЕНДАРЬ!O30=GRID!$B$3:$U$3),0))*(1-GRID!$H$34))</f>
        <v>52400</v>
      </c>
      <c r="F139" s="8" cm="1">
        <f t="array" ref="F139">IF($I$2="Открытый тариф",INDEX(GRID!$B$18:$U$29,MATCH(E$7,GRID!$A$18:$A$29,0),MATCH(1,($U$2=GRID!$B$1:$U$1)*(КАЛЕНДАРЬ!O30=GRID!$B$3:$U$3),0)),
INDEX(GRID!$B$18:$U$29,MATCH(E$7,GRID!$A$18:$A$29,0),MATCH(1,($U$2=GRID!$B$1:$U$1)*(КАЛЕНДАРЬ!O30=GRID!$B$3:$U$3),0))*(1-GRID!$H$34))</f>
        <v>57400</v>
      </c>
      <c r="G139" s="8" cm="1">
        <f t="array" ref="G139">IF($I$2="Открытый тариф",INDEX(GRID!$B$4:$U$15,MATCH(G$7,GRID!$A$4:$A$15,0),MATCH(1,($U$2=GRID!$B$1:$U$1)*(КАЛЕНДАРЬ!O30=GRID!$B$3:$U$3),0)),
INDEX(GRID!$B$4:$U$15,MATCH(G$7,GRID!$A$4:$A$15,0),MATCH(1,($U$2=GRID!$B$1:$U$1)*(КАЛЕНДАРЬ!O30=GRID!$B$3:$U$3),0))*(1-GRID!$H$34))</f>
        <v>59100</v>
      </c>
      <c r="H139" s="8" cm="1">
        <f t="array" ref="H139">IF($I$2="Открытый тариф",INDEX(GRID!$B$18:$U$29,MATCH(G$7,GRID!$A$18:$A$29,0),MATCH(1,($U$2=GRID!$B$1:$U$1)*(КАЛЕНДАРЬ!O30=GRID!$B$3:$U$3),0)),
INDEX(GRID!$B$18:$U$29,MATCH(G$7,GRID!$A$18:$A$29,0),MATCH(1,($U$2=GRID!$B$1:$U$1)*(КАЛЕНДАРЬ!O30=GRID!$B$3:$U$3),0))*(1-GRID!$H$34))</f>
        <v>64100</v>
      </c>
      <c r="I139" s="8" cm="1">
        <f t="array" ref="I139">IF($I$2="Открытый тариф",INDEX(GRID!$B$4:$U$15,MATCH(I$7,GRID!$A$4:$A$15,0),MATCH(1,($U$2=GRID!$B$1:$U$1)*(КАЛЕНДАРЬ!O30=GRID!$B$3:$U$3),0)),
INDEX(GRID!$B$4:$U$15,MATCH(I$7,GRID!$A$4:$A$15,0),MATCH(1,($U$2=GRID!$B$1:$U$1)*(КАЛЕНДАРЬ!O30=GRID!$B$3:$U$3),0))*(1-GRID!$H$34))</f>
        <v>65800</v>
      </c>
      <c r="J139" s="8" cm="1">
        <f t="array" ref="J139">IF($I$2="Открытый тариф",INDEX(GRID!$B$18:$U$29,MATCH(I$7,GRID!$A$18:$A$29,0),MATCH(1,($U$2=GRID!$B$1:$U$1)*(КАЛЕНДАРЬ!O30=GRID!$B$3:$U$3),0)),
INDEX(GRID!$B$18:$U$29,MATCH(I$7,GRID!$A$18:$A$29,0),MATCH(1,($U$2=GRID!$B$1:$U$1)*(КАЛЕНДАРЬ!O30=GRID!$B$3:$U$3),0))*(1-GRID!$H$34))</f>
        <v>70800</v>
      </c>
      <c r="K139" s="8" cm="1">
        <f t="array" ref="K139">IF($I$2="Открытый тариф",INDEX(GRID!$B$4:$U$15,MATCH(K$7,GRID!$A$4:$A$15,0),MATCH(1,($U$2=GRID!$B$1:$U$1)*(КАЛЕНДАРЬ!O30=GRID!$B$3:$U$3),0)),
INDEX(GRID!$B$4:$U$15,MATCH(K$7,GRID!$A$4:$A$15,0),MATCH(1,($U$2=GRID!$B$1:$U$1)*(КАЛЕНДАРЬ!O30=GRID!$B$3:$U$3),0))*(1-GRID!$H$34))</f>
        <v>72600</v>
      </c>
      <c r="L139" s="8" cm="1">
        <f t="array" ref="L139">IF($I$2="Открытый тариф",INDEX(GRID!$B$18:$U$29,MATCH(K$7,GRID!$A$18:$A$29,0),MATCH(1,($U$2=GRID!$B$1:$U$1)*(КАЛЕНДАРЬ!O30=GRID!$B$3:$U$3),0)),
INDEX(GRID!$B$18:$U$29,MATCH(K$7,GRID!$A$18:$A$29,0),MATCH(1,($U$2=GRID!$B$1:$U$1)*(КАЛЕНДАРЬ!O30=GRID!$B$3:$U$3),0))*(1-GRID!$H$34))</f>
        <v>77600</v>
      </c>
      <c r="M139" s="8" cm="1">
        <f t="array" ref="M139">IF($I$2="Открытый тариф",INDEX(GRID!$B$4:$U$15,MATCH(M$7,GRID!$A$4:$A$15,0),MATCH(1,($U$2=GRID!$B$1:$U$1)*(КАЛЕНДАРЬ!O30=GRID!$B$3:$U$3),0)),
INDEX(GRID!$B$4:$U$15,MATCH(M$7,GRID!$A$4:$A$15,0),MATCH(1,($U$2=GRID!$B$1:$U$1)*(КАЛЕНДАРЬ!O30=GRID!$B$3:$U$3),0))*(1-GRID!$H$34))</f>
        <v>96500</v>
      </c>
      <c r="N139" s="8" cm="1">
        <f t="array" ref="N139">IF($I$2="Открытый тариф",INDEX(GRID!$B$18:$U$29,MATCH(M$7,GRID!$A$18:$A$29,0),MATCH(1,($U$2=GRID!$B$1:$U$1)*(КАЛЕНДАРЬ!O30=GRID!$B$3:$U$3),0)),
INDEX(GRID!$B$18:$U$29,MATCH(M$7,GRID!$A$18:$A$29,0),MATCH(1,($U$2=GRID!$B$1:$U$1)*(КАЛЕНДАРЬ!O30=GRID!$B$3:$U$3),0))*(1-GRID!$H$34))</f>
        <v>101500</v>
      </c>
      <c r="O139" s="8" cm="1">
        <f t="array" ref="O139">IF($I$2="Открытый тариф",INDEX(GRID!$B$4:$U$15,MATCH(O$7,GRID!$A$4:$A$15,0),MATCH(1,($U$2=GRID!$B$1:$U$1)*(КАЛЕНДАРЬ!O30=GRID!$B$3:$U$3),0)),
INDEX(GRID!$B$4:$U$15,MATCH(O$7,GRID!$A$4:$A$15,0),MATCH(1,($U$2=GRID!$B$1:$U$1)*(КАЛЕНДАРЬ!O30=GRID!$B$3:$U$3),0))*(1-GRID!$H$34))</f>
        <v>135000</v>
      </c>
      <c r="P139" s="8" cm="1">
        <f t="array" ref="P139">IF($I$2="Открытый тариф",INDEX(GRID!$B$4:$U$15,MATCH(P$7,GRID!$A$4:$A$15,0),MATCH(1,($U$2=GRID!$B$1:$U$1)*(КАЛЕНДАРЬ!O30=GRID!$B$3:$U$3),0)),
INDEX(GRID!$B$4:$U$15,MATCH(P$7,GRID!$A$4:$A$15,0),MATCH(1,($U$2=GRID!$B$1:$U$1)*(КАЛЕНДАРЬ!O30=GRID!$B$3:$U$3),0))*(1-GRID!$H$34))</f>
        <v>181300</v>
      </c>
      <c r="Q139" s="8" cm="1">
        <f t="array" ref="Q139">IF($I$2="Открытый тариф",INDEX(GRID!$B$4:$U$15,MATCH(Q$7,GRID!$A$4:$A$15,0),MATCH(1,($U$2=GRID!$B$1:$U$1)*(КАЛЕНДАРЬ!O30=GRID!$B$3:$U$3),0)),
INDEX(GRID!$B$4:$U$15,MATCH(Q$7,GRID!$A$4:$A$15,0),MATCH(1,($U$2=GRID!$B$1:$U$1)*(КАЛЕНДАРЬ!O30=GRID!$B$3:$U$3),0))*(1-GRID!$H$34))</f>
        <v>211500</v>
      </c>
      <c r="R139" s="8" cm="1">
        <f t="array" ref="R139">IF($I$2="Открытый тариф",INDEX(GRID!$B$18:$U$29,MATCH(R$7,GRID!$A$18:$A$29,0),MATCH(1,($U$2=GRID!$B$1:$U$1)*(КАЛЕНДАРЬ!O30=GRID!$B$3:$U$3),0)),
INDEX(GRID!$B$18:$U$29,MATCH(R$7,GRID!$A$18:$A$29,0),MATCH(1,($U$2=GRID!$B$1:$U$1)*(КАЛЕНДАРЬ!O30=GRID!$B$3:$U$3),0))*(1-GRID!$H$34))</f>
        <v>241100</v>
      </c>
      <c r="S139" s="8">
        <f t="array" ref="S139">IF($I$2="Открытый тариф",INDEX(GRID!$B$4:$U$15,MATCH(S$7,GRID!$A$4:$A$15,0),MATCH(1,($U$2=GRID!$B$1:$U$1)*(КАЛЕНДАРЬ!O30=GRID!$B$3:$U$3),0)),
INDEX(GRID!$B$4:$U$15,MATCH(S$7,GRID!$A$4:$A$15,0),MATCH(1,($U$2=GRID!$B$1:$U$1)*(КАЛЕНДАРЬ!O30=GRID!$B$3:$U$3),0))*(1-GRID!$L$41))</f>
        <v>625800</v>
      </c>
      <c r="T139" s="8">
        <f t="array" ref="T139">IF($I$2="Открытый тариф",INDEX(GRID!$B$4:$U$15,MATCH(T$7,GRID!$A$4:$A$15,0),MATCH(1,($U$2=GRID!$B$1:$U$1)*(КАЛЕНДАРЬ!O30=GRID!$B$3:$U$3),0)),
INDEX(GRID!$B$4:$U$15,MATCH(T$7,GRID!$A$4:$A$15,0),MATCH(1,($U$2=GRID!$B$1:$U$1)*(КАЛЕНДАРЬ!O30=GRID!$B$3:$U$3),0))*(1-GRID!$L$41))</f>
        <v>769800</v>
      </c>
    </row>
    <row r="140" spans="1:20" hidden="1">
      <c r="A140" s="148" t="s">
        <v>14</v>
      </c>
      <c r="B140" s="149">
        <v>28</v>
      </c>
      <c r="C140" s="8" cm="1">
        <f t="array" ref="C140">IF($I$2="Открытый тариф",INDEX(GRID!$B$4:$U$15,MATCH(C$7,GRID!$A$4:$A$15,0),MATCH(1,($U$2=GRID!$B$1:$U$1)*(КАЛЕНДАРЬ!O31=GRID!$B$3:$U$3),0)),
INDEX(GRID!$B$4:$U$15,MATCH(C$7,GRID!$A$4:$A$15,0),MATCH(1,($U$2=GRID!$B$1:$U$1)*(КАЛЕНДАРЬ!O31=GRID!$B$3:$U$3),0))*(1-GRID!$H$34))</f>
        <v>43900</v>
      </c>
      <c r="D140" s="8" cm="1">
        <f t="array" ref="D140">IF($I$2="Открытый тариф",INDEX(GRID!$B$18:$U$29,MATCH(C$7,GRID!$A$18:$A$29,0),MATCH(1,($U$2=GRID!$B$1:$U$1)*(КАЛЕНДАРЬ!O31=GRID!$B$3:$U$3),0)),
INDEX(GRID!$B$18:$U$29,MATCH(C$7,GRID!$A$18:$A$29,0),MATCH(1,($U$2=GRID!$B$1:$U$1)*(КАЛЕНДАРЬ!O31=GRID!$B$3:$U$3),0))*(1-GRID!$H$34))</f>
        <v>48900</v>
      </c>
      <c r="E140" s="8" cm="1">
        <f t="array" ref="E140">IF($I$2="Открытый тариф",INDEX(GRID!$B$4:$U$15,MATCH(E$7,GRID!$A$4:$A$15,0),MATCH(1,($U$2=GRID!$B$1:$U$1)*(КАЛЕНДАРЬ!O31=GRID!$B$3:$U$3),0)),
INDEX(GRID!$B$4:$U$15,MATCH(E$7,GRID!$A$4:$A$15,0),MATCH(1,($U$2=GRID!$B$1:$U$1)*(КАЛЕНДАРЬ!O31=GRID!$B$3:$U$3),0))*(1-GRID!$H$34))</f>
        <v>52400</v>
      </c>
      <c r="F140" s="8" cm="1">
        <f t="array" ref="F140">IF($I$2="Открытый тариф",INDEX(GRID!$B$18:$U$29,MATCH(E$7,GRID!$A$18:$A$29,0),MATCH(1,($U$2=GRID!$B$1:$U$1)*(КАЛЕНДАРЬ!O31=GRID!$B$3:$U$3),0)),
INDEX(GRID!$B$18:$U$29,MATCH(E$7,GRID!$A$18:$A$29,0),MATCH(1,($U$2=GRID!$B$1:$U$1)*(КАЛЕНДАРЬ!O31=GRID!$B$3:$U$3),0))*(1-GRID!$H$34))</f>
        <v>57400</v>
      </c>
      <c r="G140" s="8" cm="1">
        <f t="array" ref="G140">IF($I$2="Открытый тариф",INDEX(GRID!$B$4:$U$15,MATCH(G$7,GRID!$A$4:$A$15,0),MATCH(1,($U$2=GRID!$B$1:$U$1)*(КАЛЕНДАРЬ!O31=GRID!$B$3:$U$3),0)),
INDEX(GRID!$B$4:$U$15,MATCH(G$7,GRID!$A$4:$A$15,0),MATCH(1,($U$2=GRID!$B$1:$U$1)*(КАЛЕНДАРЬ!O31=GRID!$B$3:$U$3),0))*(1-GRID!$H$34))</f>
        <v>59100</v>
      </c>
      <c r="H140" s="8" cm="1">
        <f t="array" ref="H140">IF($I$2="Открытый тариф",INDEX(GRID!$B$18:$U$29,MATCH(G$7,GRID!$A$18:$A$29,0),MATCH(1,($U$2=GRID!$B$1:$U$1)*(КАЛЕНДАРЬ!O31=GRID!$B$3:$U$3),0)),
INDEX(GRID!$B$18:$U$29,MATCH(G$7,GRID!$A$18:$A$29,0),MATCH(1,($U$2=GRID!$B$1:$U$1)*(КАЛЕНДАРЬ!O31=GRID!$B$3:$U$3),0))*(1-GRID!$H$34))</f>
        <v>64100</v>
      </c>
      <c r="I140" s="8" cm="1">
        <f t="array" ref="I140">IF($I$2="Открытый тариф",INDEX(GRID!$B$4:$U$15,MATCH(I$7,GRID!$A$4:$A$15,0),MATCH(1,($U$2=GRID!$B$1:$U$1)*(КАЛЕНДАРЬ!O31=GRID!$B$3:$U$3),0)),
INDEX(GRID!$B$4:$U$15,MATCH(I$7,GRID!$A$4:$A$15,0),MATCH(1,($U$2=GRID!$B$1:$U$1)*(КАЛЕНДАРЬ!O31=GRID!$B$3:$U$3),0))*(1-GRID!$H$34))</f>
        <v>65800</v>
      </c>
      <c r="J140" s="8" cm="1">
        <f t="array" ref="J140">IF($I$2="Открытый тариф",INDEX(GRID!$B$18:$U$29,MATCH(I$7,GRID!$A$18:$A$29,0),MATCH(1,($U$2=GRID!$B$1:$U$1)*(КАЛЕНДАРЬ!O31=GRID!$B$3:$U$3),0)),
INDEX(GRID!$B$18:$U$29,MATCH(I$7,GRID!$A$18:$A$29,0),MATCH(1,($U$2=GRID!$B$1:$U$1)*(КАЛЕНДАРЬ!O31=GRID!$B$3:$U$3),0))*(1-GRID!$H$34))</f>
        <v>70800</v>
      </c>
      <c r="K140" s="8" cm="1">
        <f t="array" ref="K140">IF($I$2="Открытый тариф",INDEX(GRID!$B$4:$U$15,MATCH(K$7,GRID!$A$4:$A$15,0),MATCH(1,($U$2=GRID!$B$1:$U$1)*(КАЛЕНДАРЬ!O31=GRID!$B$3:$U$3),0)),
INDEX(GRID!$B$4:$U$15,MATCH(K$7,GRID!$A$4:$A$15,0),MATCH(1,($U$2=GRID!$B$1:$U$1)*(КАЛЕНДАРЬ!O31=GRID!$B$3:$U$3),0))*(1-GRID!$H$34))</f>
        <v>72600</v>
      </c>
      <c r="L140" s="8" cm="1">
        <f t="array" ref="L140">IF($I$2="Открытый тариф",INDEX(GRID!$B$18:$U$29,MATCH(K$7,GRID!$A$18:$A$29,0),MATCH(1,($U$2=GRID!$B$1:$U$1)*(КАЛЕНДАРЬ!O31=GRID!$B$3:$U$3),0)),
INDEX(GRID!$B$18:$U$29,MATCH(K$7,GRID!$A$18:$A$29,0),MATCH(1,($U$2=GRID!$B$1:$U$1)*(КАЛЕНДАРЬ!O31=GRID!$B$3:$U$3),0))*(1-GRID!$H$34))</f>
        <v>77600</v>
      </c>
      <c r="M140" s="8" cm="1">
        <f t="array" ref="M140">IF($I$2="Открытый тариф",INDEX(GRID!$B$4:$U$15,MATCH(M$7,GRID!$A$4:$A$15,0),MATCH(1,($U$2=GRID!$B$1:$U$1)*(КАЛЕНДАРЬ!O31=GRID!$B$3:$U$3),0)),
INDEX(GRID!$B$4:$U$15,MATCH(M$7,GRID!$A$4:$A$15,0),MATCH(1,($U$2=GRID!$B$1:$U$1)*(КАЛЕНДАРЬ!O31=GRID!$B$3:$U$3),0))*(1-GRID!$H$34))</f>
        <v>96500</v>
      </c>
      <c r="N140" s="8" cm="1">
        <f t="array" ref="N140">IF($I$2="Открытый тариф",INDEX(GRID!$B$18:$U$29,MATCH(M$7,GRID!$A$18:$A$29,0),MATCH(1,($U$2=GRID!$B$1:$U$1)*(КАЛЕНДАРЬ!O31=GRID!$B$3:$U$3),0)),
INDEX(GRID!$B$18:$U$29,MATCH(M$7,GRID!$A$18:$A$29,0),MATCH(1,($U$2=GRID!$B$1:$U$1)*(КАЛЕНДАРЬ!O31=GRID!$B$3:$U$3),0))*(1-GRID!$H$34))</f>
        <v>101500</v>
      </c>
      <c r="O140" s="8" cm="1">
        <f t="array" ref="O140">IF($I$2="Открытый тариф",INDEX(GRID!$B$4:$U$15,MATCH(O$7,GRID!$A$4:$A$15,0),MATCH(1,($U$2=GRID!$B$1:$U$1)*(КАЛЕНДАРЬ!O31=GRID!$B$3:$U$3),0)),
INDEX(GRID!$B$4:$U$15,MATCH(O$7,GRID!$A$4:$A$15,0),MATCH(1,($U$2=GRID!$B$1:$U$1)*(КАЛЕНДАРЬ!O31=GRID!$B$3:$U$3),0))*(1-GRID!$H$34))</f>
        <v>135000</v>
      </c>
      <c r="P140" s="8" cm="1">
        <f t="array" ref="P140">IF($I$2="Открытый тариф",INDEX(GRID!$B$4:$U$15,MATCH(P$7,GRID!$A$4:$A$15,0),MATCH(1,($U$2=GRID!$B$1:$U$1)*(КАЛЕНДАРЬ!O31=GRID!$B$3:$U$3),0)),
INDEX(GRID!$B$4:$U$15,MATCH(P$7,GRID!$A$4:$A$15,0),MATCH(1,($U$2=GRID!$B$1:$U$1)*(КАЛЕНДАРЬ!O31=GRID!$B$3:$U$3),0))*(1-GRID!$H$34))</f>
        <v>181300</v>
      </c>
      <c r="Q140" s="8" cm="1">
        <f t="array" ref="Q140">IF($I$2="Открытый тариф",INDEX(GRID!$B$4:$U$15,MATCH(Q$7,GRID!$A$4:$A$15,0),MATCH(1,($U$2=GRID!$B$1:$U$1)*(КАЛЕНДАРЬ!O31=GRID!$B$3:$U$3),0)),
INDEX(GRID!$B$4:$U$15,MATCH(Q$7,GRID!$A$4:$A$15,0),MATCH(1,($U$2=GRID!$B$1:$U$1)*(КАЛЕНДАРЬ!O31=GRID!$B$3:$U$3),0))*(1-GRID!$H$34))</f>
        <v>211500</v>
      </c>
      <c r="R140" s="8" cm="1">
        <f t="array" ref="R140">IF($I$2="Открытый тариф",INDEX(GRID!$B$18:$U$29,MATCH(R$7,GRID!$A$18:$A$29,0),MATCH(1,($U$2=GRID!$B$1:$U$1)*(КАЛЕНДАРЬ!O31=GRID!$B$3:$U$3),0)),
INDEX(GRID!$B$18:$U$29,MATCH(R$7,GRID!$A$18:$A$29,0),MATCH(1,($U$2=GRID!$B$1:$U$1)*(КАЛЕНДАРЬ!O31=GRID!$B$3:$U$3),0))*(1-GRID!$H$34))</f>
        <v>241100</v>
      </c>
      <c r="S140" s="8">
        <f t="array" ref="S140">IF($I$2="Открытый тариф",INDEX(GRID!$B$4:$U$15,MATCH(S$7,GRID!$A$4:$A$15,0),MATCH(1,($U$2=GRID!$B$1:$U$1)*(КАЛЕНДАРЬ!O31=GRID!$B$3:$U$3),0)),
INDEX(GRID!$B$4:$U$15,MATCH(S$7,GRID!$A$4:$A$15,0),MATCH(1,($U$2=GRID!$B$1:$U$1)*(КАЛЕНДАРЬ!O31=GRID!$B$3:$U$3),0))*(1-GRID!$L$41))</f>
        <v>625800</v>
      </c>
      <c r="T140" s="8">
        <f t="array" ref="T140">IF($I$2="Открытый тариф",INDEX(GRID!$B$4:$U$15,MATCH(T$7,GRID!$A$4:$A$15,0),MATCH(1,($U$2=GRID!$B$1:$U$1)*(КАЛЕНДАРЬ!O31=GRID!$B$3:$U$3),0)),
INDEX(GRID!$B$4:$U$15,MATCH(T$7,GRID!$A$4:$A$15,0),MATCH(1,($U$2=GRID!$B$1:$U$1)*(КАЛЕНДАРЬ!O31=GRID!$B$3:$U$3),0))*(1-GRID!$L$41))</f>
        <v>769800</v>
      </c>
    </row>
    <row r="141" spans="1:20" hidden="1">
      <c r="A141" s="148" t="s">
        <v>15</v>
      </c>
      <c r="B141" s="149">
        <v>29</v>
      </c>
      <c r="C141" s="8" cm="1">
        <f t="array" ref="C141">IF($I$2="Открытый тариф",INDEX(GRID!$B$4:$U$15,MATCH(C$7,GRID!$A$4:$A$15,0),MATCH(1,($U$2=GRID!$B$1:$U$1)*(КАЛЕНДАРЬ!O32=GRID!$B$3:$U$3),0)),
INDEX(GRID!$B$4:$U$15,MATCH(C$7,GRID!$A$4:$A$15,0),MATCH(1,($U$2=GRID!$B$1:$U$1)*(КАЛЕНДАРЬ!O32=GRID!$B$3:$U$3),0))*(1-GRID!$H$34))</f>
        <v>43900</v>
      </c>
      <c r="D141" s="8" cm="1">
        <f t="array" ref="D141">IF($I$2="Открытый тариф",INDEX(GRID!$B$18:$U$29,MATCH(C$7,GRID!$A$18:$A$29,0),MATCH(1,($U$2=GRID!$B$1:$U$1)*(КАЛЕНДАРЬ!O32=GRID!$B$3:$U$3),0)),
INDEX(GRID!$B$18:$U$29,MATCH(C$7,GRID!$A$18:$A$29,0),MATCH(1,($U$2=GRID!$B$1:$U$1)*(КАЛЕНДАРЬ!O32=GRID!$B$3:$U$3),0))*(1-GRID!$H$34))</f>
        <v>48900</v>
      </c>
      <c r="E141" s="8" cm="1">
        <f t="array" ref="E141">IF($I$2="Открытый тариф",INDEX(GRID!$B$4:$U$15,MATCH(E$7,GRID!$A$4:$A$15,0),MATCH(1,($U$2=GRID!$B$1:$U$1)*(КАЛЕНДАРЬ!O32=GRID!$B$3:$U$3),0)),
INDEX(GRID!$B$4:$U$15,MATCH(E$7,GRID!$A$4:$A$15,0),MATCH(1,($U$2=GRID!$B$1:$U$1)*(КАЛЕНДАРЬ!O32=GRID!$B$3:$U$3),0))*(1-GRID!$H$34))</f>
        <v>52400</v>
      </c>
      <c r="F141" s="8" cm="1">
        <f t="array" ref="F141">IF($I$2="Открытый тариф",INDEX(GRID!$B$18:$U$29,MATCH(E$7,GRID!$A$18:$A$29,0),MATCH(1,($U$2=GRID!$B$1:$U$1)*(КАЛЕНДАРЬ!O32=GRID!$B$3:$U$3),0)),
INDEX(GRID!$B$18:$U$29,MATCH(E$7,GRID!$A$18:$A$29,0),MATCH(1,($U$2=GRID!$B$1:$U$1)*(КАЛЕНДАРЬ!O32=GRID!$B$3:$U$3),0))*(1-GRID!$H$34))</f>
        <v>57400</v>
      </c>
      <c r="G141" s="8" cm="1">
        <f t="array" ref="G141">IF($I$2="Открытый тариф",INDEX(GRID!$B$4:$U$15,MATCH(G$7,GRID!$A$4:$A$15,0),MATCH(1,($U$2=GRID!$B$1:$U$1)*(КАЛЕНДАРЬ!O32=GRID!$B$3:$U$3),0)),
INDEX(GRID!$B$4:$U$15,MATCH(G$7,GRID!$A$4:$A$15,0),MATCH(1,($U$2=GRID!$B$1:$U$1)*(КАЛЕНДАРЬ!O32=GRID!$B$3:$U$3),0))*(1-GRID!$H$34))</f>
        <v>59100</v>
      </c>
      <c r="H141" s="8" cm="1">
        <f t="array" ref="H141">IF($I$2="Открытый тариф",INDEX(GRID!$B$18:$U$29,MATCH(G$7,GRID!$A$18:$A$29,0),MATCH(1,($U$2=GRID!$B$1:$U$1)*(КАЛЕНДАРЬ!O32=GRID!$B$3:$U$3),0)),
INDEX(GRID!$B$18:$U$29,MATCH(G$7,GRID!$A$18:$A$29,0),MATCH(1,($U$2=GRID!$B$1:$U$1)*(КАЛЕНДАРЬ!O32=GRID!$B$3:$U$3),0))*(1-GRID!$H$34))</f>
        <v>64100</v>
      </c>
      <c r="I141" s="8" cm="1">
        <f t="array" ref="I141">IF($I$2="Открытый тариф",INDEX(GRID!$B$4:$U$15,MATCH(I$7,GRID!$A$4:$A$15,0),MATCH(1,($U$2=GRID!$B$1:$U$1)*(КАЛЕНДАРЬ!O32=GRID!$B$3:$U$3),0)),
INDEX(GRID!$B$4:$U$15,MATCH(I$7,GRID!$A$4:$A$15,0),MATCH(1,($U$2=GRID!$B$1:$U$1)*(КАЛЕНДАРЬ!O32=GRID!$B$3:$U$3),0))*(1-GRID!$H$34))</f>
        <v>65800</v>
      </c>
      <c r="J141" s="8" cm="1">
        <f t="array" ref="J141">IF($I$2="Открытый тариф",INDEX(GRID!$B$18:$U$29,MATCH(I$7,GRID!$A$18:$A$29,0),MATCH(1,($U$2=GRID!$B$1:$U$1)*(КАЛЕНДАРЬ!O32=GRID!$B$3:$U$3),0)),
INDEX(GRID!$B$18:$U$29,MATCH(I$7,GRID!$A$18:$A$29,0),MATCH(1,($U$2=GRID!$B$1:$U$1)*(КАЛЕНДАРЬ!O32=GRID!$B$3:$U$3),0))*(1-GRID!$H$34))</f>
        <v>70800</v>
      </c>
      <c r="K141" s="8" cm="1">
        <f t="array" ref="K141">IF($I$2="Открытый тариф",INDEX(GRID!$B$4:$U$15,MATCH(K$7,GRID!$A$4:$A$15,0),MATCH(1,($U$2=GRID!$B$1:$U$1)*(КАЛЕНДАРЬ!O32=GRID!$B$3:$U$3),0)),
INDEX(GRID!$B$4:$U$15,MATCH(K$7,GRID!$A$4:$A$15,0),MATCH(1,($U$2=GRID!$B$1:$U$1)*(КАЛЕНДАРЬ!O32=GRID!$B$3:$U$3),0))*(1-GRID!$H$34))</f>
        <v>72600</v>
      </c>
      <c r="L141" s="8" cm="1">
        <f t="array" ref="L141">IF($I$2="Открытый тариф",INDEX(GRID!$B$18:$U$29,MATCH(K$7,GRID!$A$18:$A$29,0),MATCH(1,($U$2=GRID!$B$1:$U$1)*(КАЛЕНДАРЬ!O32=GRID!$B$3:$U$3),0)),
INDEX(GRID!$B$18:$U$29,MATCH(K$7,GRID!$A$18:$A$29,0),MATCH(1,($U$2=GRID!$B$1:$U$1)*(КАЛЕНДАРЬ!O32=GRID!$B$3:$U$3),0))*(1-GRID!$H$34))</f>
        <v>77600</v>
      </c>
      <c r="M141" s="8" cm="1">
        <f t="array" ref="M141">IF($I$2="Открытый тариф",INDEX(GRID!$B$4:$U$15,MATCH(M$7,GRID!$A$4:$A$15,0),MATCH(1,($U$2=GRID!$B$1:$U$1)*(КАЛЕНДАРЬ!O32=GRID!$B$3:$U$3),0)),
INDEX(GRID!$B$4:$U$15,MATCH(M$7,GRID!$A$4:$A$15,0),MATCH(1,($U$2=GRID!$B$1:$U$1)*(КАЛЕНДАРЬ!O32=GRID!$B$3:$U$3),0))*(1-GRID!$H$34))</f>
        <v>96500</v>
      </c>
      <c r="N141" s="8" cm="1">
        <f t="array" ref="N141">IF($I$2="Открытый тариф",INDEX(GRID!$B$18:$U$29,MATCH(M$7,GRID!$A$18:$A$29,0),MATCH(1,($U$2=GRID!$B$1:$U$1)*(КАЛЕНДАРЬ!O32=GRID!$B$3:$U$3),0)),
INDEX(GRID!$B$18:$U$29,MATCH(M$7,GRID!$A$18:$A$29,0),MATCH(1,($U$2=GRID!$B$1:$U$1)*(КАЛЕНДАРЬ!O32=GRID!$B$3:$U$3),0))*(1-GRID!$H$34))</f>
        <v>101500</v>
      </c>
      <c r="O141" s="8" cm="1">
        <f t="array" ref="O141">IF($I$2="Открытый тариф",INDEX(GRID!$B$4:$U$15,MATCH(O$7,GRID!$A$4:$A$15,0),MATCH(1,($U$2=GRID!$B$1:$U$1)*(КАЛЕНДАРЬ!O32=GRID!$B$3:$U$3),0)),
INDEX(GRID!$B$4:$U$15,MATCH(O$7,GRID!$A$4:$A$15,0),MATCH(1,($U$2=GRID!$B$1:$U$1)*(КАЛЕНДАРЬ!O32=GRID!$B$3:$U$3),0))*(1-GRID!$H$34))</f>
        <v>135000</v>
      </c>
      <c r="P141" s="8" cm="1">
        <f t="array" ref="P141">IF($I$2="Открытый тариф",INDEX(GRID!$B$4:$U$15,MATCH(P$7,GRID!$A$4:$A$15,0),MATCH(1,($U$2=GRID!$B$1:$U$1)*(КАЛЕНДАРЬ!O32=GRID!$B$3:$U$3),0)),
INDEX(GRID!$B$4:$U$15,MATCH(P$7,GRID!$A$4:$A$15,0),MATCH(1,($U$2=GRID!$B$1:$U$1)*(КАЛЕНДАРЬ!O32=GRID!$B$3:$U$3),0))*(1-GRID!$H$34))</f>
        <v>181300</v>
      </c>
      <c r="Q141" s="8" cm="1">
        <f t="array" ref="Q141">IF($I$2="Открытый тариф",INDEX(GRID!$B$4:$U$15,MATCH(Q$7,GRID!$A$4:$A$15,0),MATCH(1,($U$2=GRID!$B$1:$U$1)*(КАЛЕНДАРЬ!O32=GRID!$B$3:$U$3),0)),
INDEX(GRID!$B$4:$U$15,MATCH(Q$7,GRID!$A$4:$A$15,0),MATCH(1,($U$2=GRID!$B$1:$U$1)*(КАЛЕНДАРЬ!O32=GRID!$B$3:$U$3),0))*(1-GRID!$H$34))</f>
        <v>211500</v>
      </c>
      <c r="R141" s="8" cm="1">
        <f t="array" ref="R141">IF($I$2="Открытый тариф",INDEX(GRID!$B$18:$U$29,MATCH(R$7,GRID!$A$18:$A$29,0),MATCH(1,($U$2=GRID!$B$1:$U$1)*(КАЛЕНДАРЬ!O32=GRID!$B$3:$U$3),0)),
INDEX(GRID!$B$18:$U$29,MATCH(R$7,GRID!$A$18:$A$29,0),MATCH(1,($U$2=GRID!$B$1:$U$1)*(КАЛЕНДАРЬ!O32=GRID!$B$3:$U$3),0))*(1-GRID!$H$34))</f>
        <v>241100</v>
      </c>
      <c r="S141" s="8">
        <f t="array" ref="S141">IF($I$2="Открытый тариф",INDEX(GRID!$B$4:$U$15,MATCH(S$7,GRID!$A$4:$A$15,0),MATCH(1,($U$2=GRID!$B$1:$U$1)*(КАЛЕНДАРЬ!O32=GRID!$B$3:$U$3),0)),
INDEX(GRID!$B$4:$U$15,MATCH(S$7,GRID!$A$4:$A$15,0),MATCH(1,($U$2=GRID!$B$1:$U$1)*(КАЛЕНДАРЬ!O32=GRID!$B$3:$U$3),0))*(1-GRID!$L$41))</f>
        <v>625800</v>
      </c>
      <c r="T141" s="8">
        <f t="array" ref="T141">IF($I$2="Открытый тариф",INDEX(GRID!$B$4:$U$15,MATCH(T$7,GRID!$A$4:$A$15,0),MATCH(1,($U$2=GRID!$B$1:$U$1)*(КАЛЕНДАРЬ!O32=GRID!$B$3:$U$3),0)),
INDEX(GRID!$B$4:$U$15,MATCH(T$7,GRID!$A$4:$A$15,0),MATCH(1,($U$2=GRID!$B$1:$U$1)*(КАЛЕНДАРЬ!O32=GRID!$B$3:$U$3),0))*(1-GRID!$L$41))</f>
        <v>769800</v>
      </c>
    </row>
    <row r="142" spans="1:20" hidden="1">
      <c r="A142" s="148" t="s">
        <v>16</v>
      </c>
      <c r="B142" s="149">
        <v>30</v>
      </c>
      <c r="C142" s="8" cm="1">
        <f t="array" ref="C142">IF($I$2="Открытый тариф",INDEX(GRID!$B$4:$U$15,MATCH(C$7,GRID!$A$4:$A$15,0),MATCH(1,($U$2=GRID!$B$1:$U$1)*(КАЛЕНДАРЬ!O33=GRID!$B$3:$U$3),0)),
INDEX(GRID!$B$4:$U$15,MATCH(C$7,GRID!$A$4:$A$15,0),MATCH(1,($U$2=GRID!$B$1:$U$1)*(КАЛЕНДАРЬ!O33=GRID!$B$3:$U$3),0))*(1-GRID!$H$34))</f>
        <v>43900</v>
      </c>
      <c r="D142" s="8" cm="1">
        <f t="array" ref="D142">IF($I$2="Открытый тариф",INDEX(GRID!$B$18:$U$29,MATCH(C$7,GRID!$A$18:$A$29,0),MATCH(1,($U$2=GRID!$B$1:$U$1)*(КАЛЕНДАРЬ!O33=GRID!$B$3:$U$3),0)),
INDEX(GRID!$B$18:$U$29,MATCH(C$7,GRID!$A$18:$A$29,0),MATCH(1,($U$2=GRID!$B$1:$U$1)*(КАЛЕНДАРЬ!O33=GRID!$B$3:$U$3),0))*(1-GRID!$H$34))</f>
        <v>48900</v>
      </c>
      <c r="E142" s="8" cm="1">
        <f t="array" ref="E142">IF($I$2="Открытый тариф",INDEX(GRID!$B$4:$U$15,MATCH(E$7,GRID!$A$4:$A$15,0),MATCH(1,($U$2=GRID!$B$1:$U$1)*(КАЛЕНДАРЬ!O33=GRID!$B$3:$U$3),0)),
INDEX(GRID!$B$4:$U$15,MATCH(E$7,GRID!$A$4:$A$15,0),MATCH(1,($U$2=GRID!$B$1:$U$1)*(КАЛЕНДАРЬ!O33=GRID!$B$3:$U$3),0))*(1-GRID!$H$34))</f>
        <v>52400</v>
      </c>
      <c r="F142" s="8" cm="1">
        <f t="array" ref="F142">IF($I$2="Открытый тариф",INDEX(GRID!$B$18:$U$29,MATCH(E$7,GRID!$A$18:$A$29,0),MATCH(1,($U$2=GRID!$B$1:$U$1)*(КАЛЕНДАРЬ!O33=GRID!$B$3:$U$3),0)),
INDEX(GRID!$B$18:$U$29,MATCH(E$7,GRID!$A$18:$A$29,0),MATCH(1,($U$2=GRID!$B$1:$U$1)*(КАЛЕНДАРЬ!O33=GRID!$B$3:$U$3),0))*(1-GRID!$H$34))</f>
        <v>57400</v>
      </c>
      <c r="G142" s="8" cm="1">
        <f t="array" ref="G142">IF($I$2="Открытый тариф",INDEX(GRID!$B$4:$U$15,MATCH(G$7,GRID!$A$4:$A$15,0),MATCH(1,($U$2=GRID!$B$1:$U$1)*(КАЛЕНДАРЬ!O33=GRID!$B$3:$U$3),0)),
INDEX(GRID!$B$4:$U$15,MATCH(G$7,GRID!$A$4:$A$15,0),MATCH(1,($U$2=GRID!$B$1:$U$1)*(КАЛЕНДАРЬ!O33=GRID!$B$3:$U$3),0))*(1-GRID!$H$34))</f>
        <v>59100</v>
      </c>
      <c r="H142" s="8" cm="1">
        <f t="array" ref="H142">IF($I$2="Открытый тариф",INDEX(GRID!$B$18:$U$29,MATCH(G$7,GRID!$A$18:$A$29,0),MATCH(1,($U$2=GRID!$B$1:$U$1)*(КАЛЕНДАРЬ!O33=GRID!$B$3:$U$3),0)),
INDEX(GRID!$B$18:$U$29,MATCH(G$7,GRID!$A$18:$A$29,0),MATCH(1,($U$2=GRID!$B$1:$U$1)*(КАЛЕНДАРЬ!O33=GRID!$B$3:$U$3),0))*(1-GRID!$H$34))</f>
        <v>64100</v>
      </c>
      <c r="I142" s="8" cm="1">
        <f t="array" ref="I142">IF($I$2="Открытый тариф",INDEX(GRID!$B$4:$U$15,MATCH(I$7,GRID!$A$4:$A$15,0),MATCH(1,($U$2=GRID!$B$1:$U$1)*(КАЛЕНДАРЬ!O33=GRID!$B$3:$U$3),0)),
INDEX(GRID!$B$4:$U$15,MATCH(I$7,GRID!$A$4:$A$15,0),MATCH(1,($U$2=GRID!$B$1:$U$1)*(КАЛЕНДАРЬ!O33=GRID!$B$3:$U$3),0))*(1-GRID!$H$34))</f>
        <v>65800</v>
      </c>
      <c r="J142" s="8" cm="1">
        <f t="array" ref="J142">IF($I$2="Открытый тариф",INDEX(GRID!$B$18:$U$29,MATCH(I$7,GRID!$A$18:$A$29,0),MATCH(1,($U$2=GRID!$B$1:$U$1)*(КАЛЕНДАРЬ!O33=GRID!$B$3:$U$3),0)),
INDEX(GRID!$B$18:$U$29,MATCH(I$7,GRID!$A$18:$A$29,0),MATCH(1,($U$2=GRID!$B$1:$U$1)*(КАЛЕНДАРЬ!O33=GRID!$B$3:$U$3),0))*(1-GRID!$H$34))</f>
        <v>70800</v>
      </c>
      <c r="K142" s="8" cm="1">
        <f t="array" ref="K142">IF($I$2="Открытый тариф",INDEX(GRID!$B$4:$U$15,MATCH(K$7,GRID!$A$4:$A$15,0),MATCH(1,($U$2=GRID!$B$1:$U$1)*(КАЛЕНДАРЬ!O33=GRID!$B$3:$U$3),0)),
INDEX(GRID!$B$4:$U$15,MATCH(K$7,GRID!$A$4:$A$15,0),MATCH(1,($U$2=GRID!$B$1:$U$1)*(КАЛЕНДАРЬ!O33=GRID!$B$3:$U$3),0))*(1-GRID!$H$34))</f>
        <v>72600</v>
      </c>
      <c r="L142" s="8" cm="1">
        <f t="array" ref="L142">IF($I$2="Открытый тариф",INDEX(GRID!$B$18:$U$29,MATCH(K$7,GRID!$A$18:$A$29,0),MATCH(1,($U$2=GRID!$B$1:$U$1)*(КАЛЕНДАРЬ!O33=GRID!$B$3:$U$3),0)),
INDEX(GRID!$B$18:$U$29,MATCH(K$7,GRID!$A$18:$A$29,0),MATCH(1,($U$2=GRID!$B$1:$U$1)*(КАЛЕНДАРЬ!O33=GRID!$B$3:$U$3),0))*(1-GRID!$H$34))</f>
        <v>77600</v>
      </c>
      <c r="M142" s="8" cm="1">
        <f t="array" ref="M142">IF($I$2="Открытый тариф",INDEX(GRID!$B$4:$U$15,MATCH(M$7,GRID!$A$4:$A$15,0),MATCH(1,($U$2=GRID!$B$1:$U$1)*(КАЛЕНДАРЬ!O33=GRID!$B$3:$U$3),0)),
INDEX(GRID!$B$4:$U$15,MATCH(M$7,GRID!$A$4:$A$15,0),MATCH(1,($U$2=GRID!$B$1:$U$1)*(КАЛЕНДАРЬ!O33=GRID!$B$3:$U$3),0))*(1-GRID!$H$34))</f>
        <v>96500</v>
      </c>
      <c r="N142" s="8" cm="1">
        <f t="array" ref="N142">IF($I$2="Открытый тариф",INDEX(GRID!$B$18:$U$29,MATCH(M$7,GRID!$A$18:$A$29,0),MATCH(1,($U$2=GRID!$B$1:$U$1)*(КАЛЕНДАРЬ!O33=GRID!$B$3:$U$3),0)),
INDEX(GRID!$B$18:$U$29,MATCH(M$7,GRID!$A$18:$A$29,0),MATCH(1,($U$2=GRID!$B$1:$U$1)*(КАЛЕНДАРЬ!O33=GRID!$B$3:$U$3),0))*(1-GRID!$H$34))</f>
        <v>101500</v>
      </c>
      <c r="O142" s="8" cm="1">
        <f t="array" ref="O142">IF($I$2="Открытый тариф",INDEX(GRID!$B$4:$U$15,MATCH(O$7,GRID!$A$4:$A$15,0),MATCH(1,($U$2=GRID!$B$1:$U$1)*(КАЛЕНДАРЬ!O33=GRID!$B$3:$U$3),0)),
INDEX(GRID!$B$4:$U$15,MATCH(O$7,GRID!$A$4:$A$15,0),MATCH(1,($U$2=GRID!$B$1:$U$1)*(КАЛЕНДАРЬ!O33=GRID!$B$3:$U$3),0))*(1-GRID!$H$34))</f>
        <v>135000</v>
      </c>
      <c r="P142" s="8" cm="1">
        <f t="array" ref="P142">IF($I$2="Открытый тариф",INDEX(GRID!$B$4:$U$15,MATCH(P$7,GRID!$A$4:$A$15,0),MATCH(1,($U$2=GRID!$B$1:$U$1)*(КАЛЕНДАРЬ!O33=GRID!$B$3:$U$3),0)),
INDEX(GRID!$B$4:$U$15,MATCH(P$7,GRID!$A$4:$A$15,0),MATCH(1,($U$2=GRID!$B$1:$U$1)*(КАЛЕНДАРЬ!O33=GRID!$B$3:$U$3),0))*(1-GRID!$H$34))</f>
        <v>181300</v>
      </c>
      <c r="Q142" s="8" cm="1">
        <f t="array" ref="Q142">IF($I$2="Открытый тариф",INDEX(GRID!$B$4:$U$15,MATCH(Q$7,GRID!$A$4:$A$15,0),MATCH(1,($U$2=GRID!$B$1:$U$1)*(КАЛЕНДАРЬ!O33=GRID!$B$3:$U$3),0)),
INDEX(GRID!$B$4:$U$15,MATCH(Q$7,GRID!$A$4:$A$15,0),MATCH(1,($U$2=GRID!$B$1:$U$1)*(КАЛЕНДАРЬ!O33=GRID!$B$3:$U$3),0))*(1-GRID!$H$34))</f>
        <v>211500</v>
      </c>
      <c r="R142" s="8" cm="1">
        <f t="array" ref="R142">IF($I$2="Открытый тариф",INDEX(GRID!$B$18:$U$29,MATCH(R$7,GRID!$A$18:$A$29,0),MATCH(1,($U$2=GRID!$B$1:$U$1)*(КАЛЕНДАРЬ!O33=GRID!$B$3:$U$3),0)),
INDEX(GRID!$B$18:$U$29,MATCH(R$7,GRID!$A$18:$A$29,0),MATCH(1,($U$2=GRID!$B$1:$U$1)*(КАЛЕНДАРЬ!O33=GRID!$B$3:$U$3),0))*(1-GRID!$H$34))</f>
        <v>241100</v>
      </c>
      <c r="S142" s="8">
        <f t="array" ref="S142">IF($I$2="Открытый тариф",INDEX(GRID!$B$4:$U$15,MATCH(S$7,GRID!$A$4:$A$15,0),MATCH(1,($U$2=GRID!$B$1:$U$1)*(КАЛЕНДАРЬ!O33=GRID!$B$3:$U$3),0)),
INDEX(GRID!$B$4:$U$15,MATCH(S$7,GRID!$A$4:$A$15,0),MATCH(1,($U$2=GRID!$B$1:$U$1)*(КАЛЕНДАРЬ!O33=GRID!$B$3:$U$3),0))*(1-GRID!$L$41))</f>
        <v>625800</v>
      </c>
      <c r="T142" s="8">
        <f t="array" ref="T142">IF($I$2="Открытый тариф",INDEX(GRID!$B$4:$U$15,MATCH(T$7,GRID!$A$4:$A$15,0),MATCH(1,($U$2=GRID!$B$1:$U$1)*(КАЛЕНДАРЬ!O33=GRID!$B$3:$U$3),0)),
INDEX(GRID!$B$4:$U$15,MATCH(T$7,GRID!$A$4:$A$15,0),MATCH(1,($U$2=GRID!$B$1:$U$1)*(КАЛЕНДАРЬ!O33=GRID!$B$3:$U$3),0))*(1-GRID!$L$41))</f>
        <v>769800</v>
      </c>
    </row>
    <row r="143" spans="1:20" hidden="1">
      <c r="A143" s="148" t="s">
        <v>17</v>
      </c>
      <c r="B143" s="149">
        <v>31</v>
      </c>
      <c r="C143" s="8" cm="1">
        <f t="array" ref="C143">IF($I$2="Открытый тариф",INDEX(GRID!$B$4:$U$15,MATCH(C$7,GRID!$A$4:$A$15,0),MATCH(1,($U$2=GRID!$B$1:$U$1)*(КАЛЕНДАРЬ!O34=GRID!$B$3:$U$3),0)),
INDEX(GRID!$B$4:$U$15,MATCH(C$7,GRID!$A$4:$A$15,0),MATCH(1,($U$2=GRID!$B$1:$U$1)*(КАЛЕНДАРЬ!O34=GRID!$B$3:$U$3),0))*(1-GRID!$H$34))</f>
        <v>48100</v>
      </c>
      <c r="D143" s="8" cm="1">
        <f t="array" ref="D143">IF($I$2="Открытый тариф",INDEX(GRID!$B$18:$U$29,MATCH(C$7,GRID!$A$18:$A$29,0),MATCH(1,($U$2=GRID!$B$1:$U$1)*(КАЛЕНДАРЬ!O34=GRID!$B$3:$U$3),0)),
INDEX(GRID!$B$18:$U$29,MATCH(C$7,GRID!$A$18:$A$29,0),MATCH(1,($U$2=GRID!$B$1:$U$1)*(КАЛЕНДАРЬ!O34=GRID!$B$3:$U$3),0))*(1-GRID!$H$34))</f>
        <v>53100</v>
      </c>
      <c r="E143" s="8" cm="1">
        <f t="array" ref="E143">IF($I$2="Открытый тариф",INDEX(GRID!$B$4:$U$15,MATCH(E$7,GRID!$A$4:$A$15,0),MATCH(1,($U$2=GRID!$B$1:$U$1)*(КАЛЕНДАРЬ!O34=GRID!$B$3:$U$3),0)),
INDEX(GRID!$B$4:$U$15,MATCH(E$7,GRID!$A$4:$A$15,0),MATCH(1,($U$2=GRID!$B$1:$U$1)*(КАЛЕНДАРЬ!O34=GRID!$B$3:$U$3),0))*(1-GRID!$H$34))</f>
        <v>57100</v>
      </c>
      <c r="F143" s="8" cm="1">
        <f t="array" ref="F143">IF($I$2="Открытый тариф",INDEX(GRID!$B$18:$U$29,MATCH(E$7,GRID!$A$18:$A$29,0),MATCH(1,($U$2=GRID!$B$1:$U$1)*(КАЛЕНДАРЬ!O34=GRID!$B$3:$U$3),0)),
INDEX(GRID!$B$18:$U$29,MATCH(E$7,GRID!$A$18:$A$29,0),MATCH(1,($U$2=GRID!$B$1:$U$1)*(КАЛЕНДАРЬ!O34=GRID!$B$3:$U$3),0))*(1-GRID!$H$34))</f>
        <v>62100</v>
      </c>
      <c r="G143" s="8" cm="1">
        <f t="array" ref="G143">IF($I$2="Открытый тариф",INDEX(GRID!$B$4:$U$15,MATCH(G$7,GRID!$A$4:$A$15,0),MATCH(1,($U$2=GRID!$B$1:$U$1)*(КАЛЕНДАРЬ!O34=GRID!$B$3:$U$3),0)),
INDEX(GRID!$B$4:$U$15,MATCH(G$7,GRID!$A$4:$A$15,0),MATCH(1,($U$2=GRID!$B$1:$U$1)*(КАЛЕНДАРЬ!O34=GRID!$B$3:$U$3),0))*(1-GRID!$H$34))</f>
        <v>64000</v>
      </c>
      <c r="H143" s="8" cm="1">
        <f t="array" ref="H143">IF($I$2="Открытый тариф",INDEX(GRID!$B$18:$U$29,MATCH(G$7,GRID!$A$18:$A$29,0),MATCH(1,($U$2=GRID!$B$1:$U$1)*(КАЛЕНДАРЬ!O34=GRID!$B$3:$U$3),0)),
INDEX(GRID!$B$18:$U$29,MATCH(G$7,GRID!$A$18:$A$29,0),MATCH(1,($U$2=GRID!$B$1:$U$1)*(КАЛЕНДАРЬ!O34=GRID!$B$3:$U$3),0))*(1-GRID!$H$34))</f>
        <v>69000</v>
      </c>
      <c r="I143" s="8" cm="1">
        <f t="array" ref="I143">IF($I$2="Открытый тариф",INDEX(GRID!$B$4:$U$15,MATCH(I$7,GRID!$A$4:$A$15,0),MATCH(1,($U$2=GRID!$B$1:$U$1)*(КАЛЕНДАРЬ!O34=GRID!$B$3:$U$3),0)),
INDEX(GRID!$B$4:$U$15,MATCH(I$7,GRID!$A$4:$A$15,0),MATCH(1,($U$2=GRID!$B$1:$U$1)*(КАЛЕНДАРЬ!O34=GRID!$B$3:$U$3),0))*(1-GRID!$H$34))</f>
        <v>71000</v>
      </c>
      <c r="J143" s="8" cm="1">
        <f t="array" ref="J143">IF($I$2="Открытый тариф",INDEX(GRID!$B$18:$U$29,MATCH(I$7,GRID!$A$18:$A$29,0),MATCH(1,($U$2=GRID!$B$1:$U$1)*(КАЛЕНДАРЬ!O34=GRID!$B$3:$U$3),0)),
INDEX(GRID!$B$18:$U$29,MATCH(I$7,GRID!$A$18:$A$29,0),MATCH(1,($U$2=GRID!$B$1:$U$1)*(КАЛЕНДАРЬ!O34=GRID!$B$3:$U$3),0))*(1-GRID!$H$34))</f>
        <v>76000</v>
      </c>
      <c r="K143" s="8" cm="1">
        <f t="array" ref="K143">IF($I$2="Открытый тариф",INDEX(GRID!$B$4:$U$15,MATCH(K$7,GRID!$A$4:$A$15,0),MATCH(1,($U$2=GRID!$B$1:$U$1)*(КАЛЕНДАРЬ!O34=GRID!$B$3:$U$3),0)),
INDEX(GRID!$B$4:$U$15,MATCH(K$7,GRID!$A$4:$A$15,0),MATCH(1,($U$2=GRID!$B$1:$U$1)*(КАЛЕНДАРЬ!O34=GRID!$B$3:$U$3),0))*(1-GRID!$H$34))</f>
        <v>78200</v>
      </c>
      <c r="L143" s="8" cm="1">
        <f t="array" ref="L143">IF($I$2="Открытый тариф",INDEX(GRID!$B$18:$U$29,MATCH(K$7,GRID!$A$18:$A$29,0),MATCH(1,($U$2=GRID!$B$1:$U$1)*(КАЛЕНДАРЬ!O34=GRID!$B$3:$U$3),0)),
INDEX(GRID!$B$18:$U$29,MATCH(K$7,GRID!$A$18:$A$29,0),MATCH(1,($U$2=GRID!$B$1:$U$1)*(КАЛЕНДАРЬ!O34=GRID!$B$3:$U$3),0))*(1-GRID!$H$34))</f>
        <v>83200</v>
      </c>
      <c r="M143" s="8" cm="1">
        <f t="array" ref="M143">IF($I$2="Открытый тариф",INDEX(GRID!$B$4:$U$15,MATCH(M$7,GRID!$A$4:$A$15,0),MATCH(1,($U$2=GRID!$B$1:$U$1)*(КАЛЕНДАРЬ!O34=GRID!$B$3:$U$3),0)),
INDEX(GRID!$B$4:$U$15,MATCH(M$7,GRID!$A$4:$A$15,0),MATCH(1,($U$2=GRID!$B$1:$U$1)*(КАЛЕНДАРЬ!O34=GRID!$B$3:$U$3),0))*(1-GRID!$H$34))</f>
        <v>103200</v>
      </c>
      <c r="N143" s="8" cm="1">
        <f t="array" ref="N143">IF($I$2="Открытый тариф",INDEX(GRID!$B$18:$U$29,MATCH(M$7,GRID!$A$18:$A$29,0),MATCH(1,($U$2=GRID!$B$1:$U$1)*(КАЛЕНДАРЬ!O34=GRID!$B$3:$U$3),0)),
INDEX(GRID!$B$18:$U$29,MATCH(M$7,GRID!$A$18:$A$29,0),MATCH(1,($U$2=GRID!$B$1:$U$1)*(КАЛЕНДАРЬ!O34=GRID!$B$3:$U$3),0))*(1-GRID!$H$34))</f>
        <v>108200</v>
      </c>
      <c r="O143" s="8" cm="1">
        <f t="array" ref="O143">IF($I$2="Открытый тариф",INDEX(GRID!$B$4:$U$15,MATCH(O$7,GRID!$A$4:$A$15,0),MATCH(1,($U$2=GRID!$B$1:$U$1)*(КАЛЕНДАРЬ!O34=GRID!$B$3:$U$3),0)),
INDEX(GRID!$B$4:$U$15,MATCH(O$7,GRID!$A$4:$A$15,0),MATCH(1,($U$2=GRID!$B$1:$U$1)*(КАЛЕНДАРЬ!O34=GRID!$B$3:$U$3),0))*(1-GRID!$H$34))</f>
        <v>142800</v>
      </c>
      <c r="P143" s="8" cm="1">
        <f t="array" ref="P143">IF($I$2="Открытый тариф",INDEX(GRID!$B$4:$U$15,MATCH(P$7,GRID!$A$4:$A$15,0),MATCH(1,($U$2=GRID!$B$1:$U$1)*(КАЛЕНДАРЬ!O34=GRID!$B$3:$U$3),0)),
INDEX(GRID!$B$4:$U$15,MATCH(P$7,GRID!$A$4:$A$15,0),MATCH(1,($U$2=GRID!$B$1:$U$1)*(КАЛЕНДАРЬ!O34=GRID!$B$3:$U$3),0))*(1-GRID!$H$34))</f>
        <v>190100</v>
      </c>
      <c r="Q143" s="8" cm="1">
        <f t="array" ref="Q143">IF($I$2="Открытый тариф",INDEX(GRID!$B$4:$U$15,MATCH(Q$7,GRID!$A$4:$A$15,0),MATCH(1,($U$2=GRID!$B$1:$U$1)*(КАЛЕНДАРЬ!O34=GRID!$B$3:$U$3),0)),
INDEX(GRID!$B$4:$U$15,MATCH(Q$7,GRID!$A$4:$A$15,0),MATCH(1,($U$2=GRID!$B$1:$U$1)*(КАЛЕНДАРЬ!O34=GRID!$B$3:$U$3),0))*(1-GRID!$H$34))</f>
        <v>220900</v>
      </c>
      <c r="R143" s="8" cm="1">
        <f t="array" ref="R143">IF($I$2="Открытый тариф",INDEX(GRID!$B$18:$U$29,MATCH(R$7,GRID!$A$18:$A$29,0),MATCH(1,($U$2=GRID!$B$1:$U$1)*(КАЛЕНДАРЬ!O34=GRID!$B$3:$U$3),0)),
INDEX(GRID!$B$18:$U$29,MATCH(R$7,GRID!$A$18:$A$29,0),MATCH(1,($U$2=GRID!$B$1:$U$1)*(КАЛЕНДАРЬ!O34=GRID!$B$3:$U$3),0))*(1-GRID!$H$34))</f>
        <v>251900</v>
      </c>
      <c r="S143" s="8">
        <f t="array" ref="S143">IF($I$2="Открытый тариф",INDEX(GRID!$B$4:$U$15,MATCH(S$7,GRID!$A$4:$A$15,0),MATCH(1,($U$2=GRID!$B$1:$U$1)*(КАЛЕНДАРЬ!O34=GRID!$B$3:$U$3),0)),
INDEX(GRID!$B$4:$U$15,MATCH(S$7,GRID!$A$4:$A$15,0),MATCH(1,($U$2=GRID!$B$1:$U$1)*(КАЛЕНДАРЬ!O34=GRID!$B$3:$U$3),0))*(1-GRID!$L$41))</f>
        <v>661000</v>
      </c>
      <c r="T143" s="8">
        <f t="array" ref="T143">IF($I$2="Открытый тариф",INDEX(GRID!$B$4:$U$15,MATCH(T$7,GRID!$A$4:$A$15,0),MATCH(1,($U$2=GRID!$B$1:$U$1)*(КАЛЕНДАРЬ!O34=GRID!$B$3:$U$3),0)),
INDEX(GRID!$B$4:$U$15,MATCH(T$7,GRID!$A$4:$A$15,0),MATCH(1,($U$2=GRID!$B$1:$U$1)*(КАЛЕНДАРЬ!O34=GRID!$B$3:$U$3),0))*(1-GRID!$L$41))</f>
        <v>814300</v>
      </c>
    </row>
    <row r="144" spans="1:20" hidden="1">
      <c r="A144" s="146"/>
      <c r="B144" s="147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</row>
    <row r="145" spans="1:20" s="9" customFormat="1" ht="17.25" hidden="1" customHeight="1">
      <c r="A14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</row>
    <row r="146" spans="1:20" hidden="1">
      <c r="A146" s="172" t="s">
        <v>105</v>
      </c>
      <c r="B146" s="173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</row>
    <row r="147" spans="1:20" ht="56.25" hidden="1" customHeight="1">
      <c r="A147" s="174" t="s">
        <v>8</v>
      </c>
      <c r="B147" s="175"/>
      <c r="C147" s="178" t="s">
        <v>101</v>
      </c>
      <c r="D147" s="179"/>
      <c r="E147" s="164" t="s">
        <v>93</v>
      </c>
      <c r="F147" s="165"/>
      <c r="G147" s="166" t="s">
        <v>94</v>
      </c>
      <c r="H147" s="166"/>
      <c r="I147" s="167" t="s">
        <v>95</v>
      </c>
      <c r="J147" s="168"/>
      <c r="K147" s="169" t="s">
        <v>96</v>
      </c>
      <c r="L147" s="169"/>
      <c r="M147" s="170" t="s">
        <v>97</v>
      </c>
      <c r="N147" s="170"/>
      <c r="O147" s="21" t="s">
        <v>71</v>
      </c>
      <c r="P147" s="22" t="s">
        <v>72</v>
      </c>
      <c r="Q147" s="23" t="s">
        <v>73</v>
      </c>
      <c r="R147" s="24" t="s">
        <v>74</v>
      </c>
      <c r="S147" s="25" t="s">
        <v>75</v>
      </c>
      <c r="T147" s="26" t="s">
        <v>76</v>
      </c>
    </row>
    <row r="148" spans="1:20" hidden="1">
      <c r="A148" s="176"/>
      <c r="B148" s="177"/>
      <c r="C148" s="55" t="s">
        <v>9</v>
      </c>
      <c r="D148" s="55" t="s">
        <v>10</v>
      </c>
      <c r="E148" s="55" t="s">
        <v>9</v>
      </c>
      <c r="F148" s="55" t="s">
        <v>10</v>
      </c>
      <c r="G148" s="55" t="s">
        <v>9</v>
      </c>
      <c r="H148" s="55" t="s">
        <v>10</v>
      </c>
      <c r="I148" s="55" t="s">
        <v>9</v>
      </c>
      <c r="J148" s="55" t="s">
        <v>10</v>
      </c>
      <c r="K148" s="55" t="s">
        <v>9</v>
      </c>
      <c r="L148" s="55" t="s">
        <v>10</v>
      </c>
      <c r="M148" s="55" t="s">
        <v>9</v>
      </c>
      <c r="N148" s="55" t="s">
        <v>10</v>
      </c>
      <c r="O148" s="55" t="s">
        <v>99</v>
      </c>
      <c r="P148" s="55" t="s">
        <v>100</v>
      </c>
      <c r="Q148" s="55" t="s">
        <v>100</v>
      </c>
      <c r="R148" s="55" t="s">
        <v>118</v>
      </c>
      <c r="S148" s="55" t="s">
        <v>118</v>
      </c>
      <c r="T148" s="55" t="s">
        <v>118</v>
      </c>
    </row>
    <row r="149" spans="1:20" hidden="1">
      <c r="A149" s="148" t="s">
        <v>11</v>
      </c>
      <c r="B149" s="149">
        <v>1</v>
      </c>
      <c r="C149" s="8" cm="1">
        <f t="array" ref="C149">IF($I$2="Открытый тариф",INDEX(GRID!$B$4:$U$15,MATCH(C$7,GRID!$A$4:$A$15,0),MATCH(1,($U$2=GRID!$B$1:$U$1)*(КАЛЕНДАРЬ!R4=GRID!$B$3:$U$3),0)),
INDEX(GRID!$B$4:$U$15,MATCH(C$7,GRID!$A$4:$A$15,0),MATCH(1,($U$2=GRID!$B$1:$U$1)*(КАЛЕНДАРЬ!R4=GRID!$B$3:$U$3),0))*(1-GRID!$H$34))</f>
        <v>48100</v>
      </c>
      <c r="D149" s="8" cm="1">
        <f t="array" ref="D149">IF($I$2="Открытый тариф",INDEX(GRID!$B$18:$U$29,MATCH(C$7,GRID!$A$18:$A$29,0),MATCH(1,($U$2=GRID!$B$1:$U$1)*(КАЛЕНДАРЬ!R4=GRID!$B$3:$U$3),0)),
INDEX(GRID!$B$18:$U$29,MATCH(C$7,GRID!$A$18:$A$29,0),MATCH(1,($U$2=GRID!$B$1:$U$1)*(КАЛЕНДАРЬ!R4=GRID!$B$3:$U$3),0))*(1-GRID!$H$34))</f>
        <v>53100</v>
      </c>
      <c r="E149" s="8" cm="1">
        <f t="array" ref="E149">IF($I$2="Открытый тариф",INDEX(GRID!$B$4:$U$15,MATCH(E$7,GRID!$A$4:$A$15,0),MATCH(1,($U$2=GRID!$B$1:$U$1)*(КАЛЕНДАРЬ!R4=GRID!$B$3:$U$3),0)),
INDEX(GRID!$B$4:$U$15,MATCH(E$7,GRID!$A$4:$A$15,0),MATCH(1,($U$2=GRID!$B$1:$U$1)*(КАЛЕНДАРЬ!R4=GRID!$B$3:$U$3),0))*(1-GRID!$H$34))</f>
        <v>57100</v>
      </c>
      <c r="F149" s="8" cm="1">
        <f t="array" ref="F149">IF($I$2="Открытый тариф",INDEX(GRID!$B$18:$U$29,MATCH(E$7,GRID!$A$18:$A$29,0),MATCH(1,($U$2=GRID!$B$1:$U$1)*(КАЛЕНДАРЬ!R4=GRID!$B$3:$U$3),0)),
INDEX(GRID!$B$18:$U$29,MATCH(E$7,GRID!$A$18:$A$29,0),MATCH(1,($U$2=GRID!$B$1:$U$1)*(КАЛЕНДАРЬ!R4=GRID!$B$3:$U$3),0))*(1-GRID!$H$34))</f>
        <v>62100</v>
      </c>
      <c r="G149" s="8" cm="1">
        <f t="array" ref="G149">IF($I$2="Открытый тариф",INDEX(GRID!$B$4:$U$15,MATCH(G$7,GRID!$A$4:$A$15,0),MATCH(1,($U$2=GRID!$B$1:$U$1)*(КАЛЕНДАРЬ!R4=GRID!$B$3:$U$3),0)),
INDEX(GRID!$B$4:$U$15,MATCH(G$7,GRID!$A$4:$A$15,0),MATCH(1,($U$2=GRID!$B$1:$U$1)*(КАЛЕНДАРЬ!R4=GRID!$B$3:$U$3),0))*(1-GRID!$H$34))</f>
        <v>64000</v>
      </c>
      <c r="H149" s="8" cm="1">
        <f t="array" ref="H149">IF($I$2="Открытый тариф",INDEX(GRID!$B$18:$U$29,MATCH(G$7,GRID!$A$18:$A$29,0),MATCH(1,($U$2=GRID!$B$1:$U$1)*(КАЛЕНДАРЬ!R4=GRID!$B$3:$U$3),0)),
INDEX(GRID!$B$18:$U$29,MATCH(G$7,GRID!$A$18:$A$29,0),MATCH(1,($U$2=GRID!$B$1:$U$1)*(КАЛЕНДАРЬ!R4=GRID!$B$3:$U$3),0))*(1-GRID!$H$34))</f>
        <v>69000</v>
      </c>
      <c r="I149" s="8" cm="1">
        <f t="array" ref="I149">IF($I$2="Открытый тариф",INDEX(GRID!$B$4:$U$15,MATCH(I$7,GRID!$A$4:$A$15,0),MATCH(1,($U$2=GRID!$B$1:$U$1)*(КАЛЕНДАРЬ!R4=GRID!$B$3:$U$3),0)),
INDEX(GRID!$B$4:$U$15,MATCH(I$7,GRID!$A$4:$A$15,0),MATCH(1,($U$2=GRID!$B$1:$U$1)*(КАЛЕНДАРЬ!R4=GRID!$B$3:$U$3),0))*(1-GRID!$H$34))</f>
        <v>71000</v>
      </c>
      <c r="J149" s="8" cm="1">
        <f t="array" ref="J149">IF($I$2="Открытый тариф",INDEX(GRID!$B$18:$U$29,MATCH(I$7,GRID!$A$18:$A$29,0),MATCH(1,($U$2=GRID!$B$1:$U$1)*(КАЛЕНДАРЬ!R4=GRID!$B$3:$U$3),0)),
INDEX(GRID!$B$18:$U$29,MATCH(I$7,GRID!$A$18:$A$29,0),MATCH(1,($U$2=GRID!$B$1:$U$1)*(КАЛЕНДАРЬ!R4=GRID!$B$3:$U$3),0))*(1-GRID!$H$34))</f>
        <v>76000</v>
      </c>
      <c r="K149" s="8" cm="1">
        <f t="array" ref="K149">IF($I$2="Открытый тариф",INDEX(GRID!$B$4:$U$15,MATCH(K$7,GRID!$A$4:$A$15,0),MATCH(1,($U$2=GRID!$B$1:$U$1)*(КАЛЕНДАРЬ!R4=GRID!$B$3:$U$3),0)),
INDEX(GRID!$B$4:$U$15,MATCH(K$7,GRID!$A$4:$A$15,0),MATCH(1,($U$2=GRID!$B$1:$U$1)*(КАЛЕНДАРЬ!R4=GRID!$B$3:$U$3),0))*(1-GRID!$H$34))</f>
        <v>78200</v>
      </c>
      <c r="L149" s="8" cm="1">
        <f t="array" ref="L149">IF($I$2="Открытый тариф",INDEX(GRID!$B$18:$U$29,MATCH(K$7,GRID!$A$18:$A$29,0),MATCH(1,($U$2=GRID!$B$1:$U$1)*(КАЛЕНДАРЬ!R4=GRID!$B$3:$U$3),0)),
INDEX(GRID!$B$18:$U$29,MATCH(K$7,GRID!$A$18:$A$29,0),MATCH(1,($U$2=GRID!$B$1:$U$1)*(КАЛЕНДАРЬ!R4=GRID!$B$3:$U$3),0))*(1-GRID!$H$34))</f>
        <v>83200</v>
      </c>
      <c r="M149" s="8" cm="1">
        <f t="array" ref="M149">IF($I$2="Открытый тариф",INDEX(GRID!$B$4:$U$15,MATCH(M$7,GRID!$A$4:$A$15,0),MATCH(1,($U$2=GRID!$B$1:$U$1)*(КАЛЕНДАРЬ!R4=GRID!$B$3:$U$3),0)),
INDEX(GRID!$B$4:$U$15,MATCH(M$7,GRID!$A$4:$A$15,0),MATCH(1,($U$2=GRID!$B$1:$U$1)*(КАЛЕНДАРЬ!R4=GRID!$B$3:$U$3),0))*(1-GRID!$H$34))</f>
        <v>103200</v>
      </c>
      <c r="N149" s="8" cm="1">
        <f t="array" ref="N149">IF($I$2="Открытый тариф",INDEX(GRID!$B$18:$U$29,MATCH(M$7,GRID!$A$18:$A$29,0),MATCH(1,($U$2=GRID!$B$1:$U$1)*(КАЛЕНДАРЬ!R4=GRID!$B$3:$U$3),0)),
INDEX(GRID!$B$18:$U$29,MATCH(M$7,GRID!$A$18:$A$29,0),MATCH(1,($U$2=GRID!$B$1:$U$1)*(КАЛЕНДАРЬ!R4=GRID!$B$3:$U$3),0))*(1-GRID!$H$34))</f>
        <v>108200</v>
      </c>
      <c r="O149" s="8" cm="1">
        <f t="array" ref="O149">IF($I$2="Открытый тариф",INDEX(GRID!$B$4:$U$15,MATCH(O$7,GRID!$A$4:$A$15,0),MATCH(1,($U$2=GRID!$B$1:$U$1)*(КАЛЕНДАРЬ!R4=GRID!$B$3:$U$3),0)),
INDEX(GRID!$B$4:$U$15,MATCH(O$7,GRID!$A$4:$A$15,0),MATCH(1,($U$2=GRID!$B$1:$U$1)*(КАЛЕНДАРЬ!R4=GRID!$B$3:$U$3),0))*(1-GRID!$H$34))</f>
        <v>142800</v>
      </c>
      <c r="P149" s="8" cm="1">
        <f t="array" ref="P149">IF($I$2="Открытый тариф",INDEX(GRID!$B$4:$U$15,MATCH(P$7,GRID!$A$4:$A$15,0),MATCH(1,($U$2=GRID!$B$1:$U$1)*(КАЛЕНДАРЬ!R4=GRID!$B$3:$U$3),0)),
INDEX(GRID!$B$4:$U$15,MATCH(P$7,GRID!$A$4:$A$15,0),MATCH(1,($U$2=GRID!$B$1:$U$1)*(КАЛЕНДАРЬ!R4=GRID!$B$3:$U$3),0))*(1-GRID!$H$34))</f>
        <v>190100</v>
      </c>
      <c r="Q149" s="8" cm="1">
        <f t="array" ref="Q149">IF($I$2="Открытый тариф",INDEX(GRID!$B$4:$U$15,MATCH(Q$7,GRID!$A$4:$A$15,0),MATCH(1,($U$2=GRID!$B$1:$U$1)*(КАЛЕНДАРЬ!R4=GRID!$B$3:$U$3),0)),
INDEX(GRID!$B$4:$U$15,MATCH(Q$7,GRID!$A$4:$A$15,0),MATCH(1,($U$2=GRID!$B$1:$U$1)*(КАЛЕНДАРЬ!R4=GRID!$B$3:$U$3),0))*(1-GRID!$H$34))</f>
        <v>220900</v>
      </c>
      <c r="R149" s="8" cm="1">
        <f t="array" ref="R149">IF($I$2="Открытый тариф",INDEX(GRID!$B$18:$U$29,MATCH(R$7,GRID!$A$18:$A$29,0),MATCH(1,($U$2=GRID!$B$1:$U$1)*(КАЛЕНДАРЬ!R4=GRID!$B$3:$U$3),0)),
INDEX(GRID!$B$18:$U$29,MATCH(R$7,GRID!$A$18:$A$29,0),MATCH(1,($U$2=GRID!$B$1:$U$1)*(КАЛЕНДАРЬ!R4=GRID!$B$3:$U$3),0))*(1-GRID!$H$34))</f>
        <v>251900</v>
      </c>
      <c r="S149" s="8">
        <f t="array" ref="S149">IF($I$2="Открытый тариф",INDEX(GRID!$B$4:$U$15,MATCH(S$7,GRID!$A$4:$A$15,0),MATCH(1,($U$2=GRID!$B$1:$U$1)*(КАЛЕНДАРЬ!R4=GRID!$B$3:$U$3),0)),
INDEX(GRID!$B$4:$U$15,MATCH(S$7,GRID!$A$4:$A$15,0),MATCH(1,($U$2=GRID!$B$1:$U$1)*(КАЛЕНДАРЬ!R4=GRID!$B$3:$U$3),0))*(1-GRID!$L$41))</f>
        <v>661000</v>
      </c>
      <c r="T149" s="8">
        <f t="array" ref="T149">IF($I$2="Открытый тариф",INDEX(GRID!$B$4:$U$15,MATCH(T$7,GRID!$A$4:$A$15,0),MATCH(1,($U$2=GRID!$B$1:$U$1)*(КАЛЕНДАРЬ!R4=GRID!$B$3:$U$3),0)),
INDEX(GRID!$B$4:$U$15,MATCH(T$7,GRID!$A$4:$A$15,0),MATCH(1,($U$2=GRID!$B$1:$U$1)*(КАЛЕНДАРЬ!R4=GRID!$B$3:$U$3),0))*(1-GRID!$L$41))</f>
        <v>814300</v>
      </c>
    </row>
    <row r="150" spans="1:20" hidden="1">
      <c r="A150" s="148" t="s">
        <v>12</v>
      </c>
      <c r="B150" s="149">
        <v>2</v>
      </c>
      <c r="C150" s="8" cm="1">
        <f t="array" ref="C150">IF($I$2="Открытый тариф",INDEX(GRID!$B$4:$U$15,MATCH(C$7,GRID!$A$4:$A$15,0),MATCH(1,($U$2=GRID!$B$1:$U$1)*(КАЛЕНДАРЬ!R5=GRID!$B$3:$U$3),0)),
INDEX(GRID!$B$4:$U$15,MATCH(C$7,GRID!$A$4:$A$15,0),MATCH(1,($U$2=GRID!$B$1:$U$1)*(КАЛЕНДАРЬ!R5=GRID!$B$3:$U$3),0))*(1-GRID!$H$34))</f>
        <v>48100</v>
      </c>
      <c r="D150" s="8" cm="1">
        <f t="array" ref="D150">IF($I$2="Открытый тариф",INDEX(GRID!$B$18:$U$29,MATCH(C$7,GRID!$A$18:$A$29,0),MATCH(1,($U$2=GRID!$B$1:$U$1)*(КАЛЕНДАРЬ!R5=GRID!$B$3:$U$3),0)),
INDEX(GRID!$B$18:$U$29,MATCH(C$7,GRID!$A$18:$A$29,0),MATCH(1,($U$2=GRID!$B$1:$U$1)*(КАЛЕНДАРЬ!R5=GRID!$B$3:$U$3),0))*(1-GRID!$H$34))</f>
        <v>53100</v>
      </c>
      <c r="E150" s="8" cm="1">
        <f t="array" ref="E150">IF($I$2="Открытый тариф",INDEX(GRID!$B$4:$U$15,MATCH(E$7,GRID!$A$4:$A$15,0),MATCH(1,($U$2=GRID!$B$1:$U$1)*(КАЛЕНДАРЬ!R5=GRID!$B$3:$U$3),0)),
INDEX(GRID!$B$4:$U$15,MATCH(E$7,GRID!$A$4:$A$15,0),MATCH(1,($U$2=GRID!$B$1:$U$1)*(КАЛЕНДАРЬ!R5=GRID!$B$3:$U$3),0))*(1-GRID!$H$34))</f>
        <v>57100</v>
      </c>
      <c r="F150" s="8" cm="1">
        <f t="array" ref="F150">IF($I$2="Открытый тариф",INDEX(GRID!$B$18:$U$29,MATCH(E$7,GRID!$A$18:$A$29,0),MATCH(1,($U$2=GRID!$B$1:$U$1)*(КАЛЕНДАРЬ!R5=GRID!$B$3:$U$3),0)),
INDEX(GRID!$B$18:$U$29,MATCH(E$7,GRID!$A$18:$A$29,0),MATCH(1,($U$2=GRID!$B$1:$U$1)*(КАЛЕНДАРЬ!R5=GRID!$B$3:$U$3),0))*(1-GRID!$H$34))</f>
        <v>62100</v>
      </c>
      <c r="G150" s="8" cm="1">
        <f t="array" ref="G150">IF($I$2="Открытый тариф",INDEX(GRID!$B$4:$U$15,MATCH(G$7,GRID!$A$4:$A$15,0),MATCH(1,($U$2=GRID!$B$1:$U$1)*(КАЛЕНДАРЬ!R5=GRID!$B$3:$U$3),0)),
INDEX(GRID!$B$4:$U$15,MATCH(G$7,GRID!$A$4:$A$15,0),MATCH(1,($U$2=GRID!$B$1:$U$1)*(КАЛЕНДАРЬ!R5=GRID!$B$3:$U$3),0))*(1-GRID!$H$34))</f>
        <v>64000</v>
      </c>
      <c r="H150" s="8" cm="1">
        <f t="array" ref="H150">IF($I$2="Открытый тариф",INDEX(GRID!$B$18:$U$29,MATCH(G$7,GRID!$A$18:$A$29,0),MATCH(1,($U$2=GRID!$B$1:$U$1)*(КАЛЕНДАРЬ!R5=GRID!$B$3:$U$3),0)),
INDEX(GRID!$B$18:$U$29,MATCH(G$7,GRID!$A$18:$A$29,0),MATCH(1,($U$2=GRID!$B$1:$U$1)*(КАЛЕНДАРЬ!R5=GRID!$B$3:$U$3),0))*(1-GRID!$H$34))</f>
        <v>69000</v>
      </c>
      <c r="I150" s="8" cm="1">
        <f t="array" ref="I150">IF($I$2="Открытый тариф",INDEX(GRID!$B$4:$U$15,MATCH(I$7,GRID!$A$4:$A$15,0),MATCH(1,($U$2=GRID!$B$1:$U$1)*(КАЛЕНДАРЬ!R5=GRID!$B$3:$U$3),0)),
INDEX(GRID!$B$4:$U$15,MATCH(I$7,GRID!$A$4:$A$15,0),MATCH(1,($U$2=GRID!$B$1:$U$1)*(КАЛЕНДАРЬ!R5=GRID!$B$3:$U$3),0))*(1-GRID!$H$34))</f>
        <v>71000</v>
      </c>
      <c r="J150" s="8" cm="1">
        <f t="array" ref="J150">IF($I$2="Открытый тариф",INDEX(GRID!$B$18:$U$29,MATCH(I$7,GRID!$A$18:$A$29,0),MATCH(1,($U$2=GRID!$B$1:$U$1)*(КАЛЕНДАРЬ!R5=GRID!$B$3:$U$3),0)),
INDEX(GRID!$B$18:$U$29,MATCH(I$7,GRID!$A$18:$A$29,0),MATCH(1,($U$2=GRID!$B$1:$U$1)*(КАЛЕНДАРЬ!R5=GRID!$B$3:$U$3),0))*(1-GRID!$H$34))</f>
        <v>76000</v>
      </c>
      <c r="K150" s="8" cm="1">
        <f t="array" ref="K150">IF($I$2="Открытый тариф",INDEX(GRID!$B$4:$U$15,MATCH(K$7,GRID!$A$4:$A$15,0),MATCH(1,($U$2=GRID!$B$1:$U$1)*(КАЛЕНДАРЬ!R5=GRID!$B$3:$U$3),0)),
INDEX(GRID!$B$4:$U$15,MATCH(K$7,GRID!$A$4:$A$15,0),MATCH(1,($U$2=GRID!$B$1:$U$1)*(КАЛЕНДАРЬ!R5=GRID!$B$3:$U$3),0))*(1-GRID!$H$34))</f>
        <v>78200</v>
      </c>
      <c r="L150" s="8" cm="1">
        <f t="array" ref="L150">IF($I$2="Открытый тариф",INDEX(GRID!$B$18:$U$29,MATCH(K$7,GRID!$A$18:$A$29,0),MATCH(1,($U$2=GRID!$B$1:$U$1)*(КАЛЕНДАРЬ!R5=GRID!$B$3:$U$3),0)),
INDEX(GRID!$B$18:$U$29,MATCH(K$7,GRID!$A$18:$A$29,0),MATCH(1,($U$2=GRID!$B$1:$U$1)*(КАЛЕНДАРЬ!R5=GRID!$B$3:$U$3),0))*(1-GRID!$H$34))</f>
        <v>83200</v>
      </c>
      <c r="M150" s="8" cm="1">
        <f t="array" ref="M150">IF($I$2="Открытый тариф",INDEX(GRID!$B$4:$U$15,MATCH(M$7,GRID!$A$4:$A$15,0),MATCH(1,($U$2=GRID!$B$1:$U$1)*(КАЛЕНДАРЬ!R5=GRID!$B$3:$U$3),0)),
INDEX(GRID!$B$4:$U$15,MATCH(M$7,GRID!$A$4:$A$15,0),MATCH(1,($U$2=GRID!$B$1:$U$1)*(КАЛЕНДАРЬ!R5=GRID!$B$3:$U$3),0))*(1-GRID!$H$34))</f>
        <v>103200</v>
      </c>
      <c r="N150" s="8" cm="1">
        <f t="array" ref="N150">IF($I$2="Открытый тариф",INDEX(GRID!$B$18:$U$29,MATCH(M$7,GRID!$A$18:$A$29,0),MATCH(1,($U$2=GRID!$B$1:$U$1)*(КАЛЕНДАРЬ!R5=GRID!$B$3:$U$3),0)),
INDEX(GRID!$B$18:$U$29,MATCH(M$7,GRID!$A$18:$A$29,0),MATCH(1,($U$2=GRID!$B$1:$U$1)*(КАЛЕНДАРЬ!R5=GRID!$B$3:$U$3),0))*(1-GRID!$H$34))</f>
        <v>108200</v>
      </c>
      <c r="O150" s="8" cm="1">
        <f t="array" ref="O150">IF($I$2="Открытый тариф",INDEX(GRID!$B$4:$U$15,MATCH(O$7,GRID!$A$4:$A$15,0),MATCH(1,($U$2=GRID!$B$1:$U$1)*(КАЛЕНДАРЬ!R5=GRID!$B$3:$U$3),0)),
INDEX(GRID!$B$4:$U$15,MATCH(O$7,GRID!$A$4:$A$15,0),MATCH(1,($U$2=GRID!$B$1:$U$1)*(КАЛЕНДАРЬ!R5=GRID!$B$3:$U$3),0))*(1-GRID!$H$34))</f>
        <v>142800</v>
      </c>
      <c r="P150" s="8" cm="1">
        <f t="array" ref="P150">IF($I$2="Открытый тариф",INDEX(GRID!$B$4:$U$15,MATCH(P$7,GRID!$A$4:$A$15,0),MATCH(1,($U$2=GRID!$B$1:$U$1)*(КАЛЕНДАРЬ!R5=GRID!$B$3:$U$3),0)),
INDEX(GRID!$B$4:$U$15,MATCH(P$7,GRID!$A$4:$A$15,0),MATCH(1,($U$2=GRID!$B$1:$U$1)*(КАЛЕНДАРЬ!R5=GRID!$B$3:$U$3),0))*(1-GRID!$H$34))</f>
        <v>190100</v>
      </c>
      <c r="Q150" s="8" cm="1">
        <f t="array" ref="Q150">IF($I$2="Открытый тариф",INDEX(GRID!$B$4:$U$15,MATCH(Q$7,GRID!$A$4:$A$15,0),MATCH(1,($U$2=GRID!$B$1:$U$1)*(КАЛЕНДАРЬ!R5=GRID!$B$3:$U$3),0)),
INDEX(GRID!$B$4:$U$15,MATCH(Q$7,GRID!$A$4:$A$15,0),MATCH(1,($U$2=GRID!$B$1:$U$1)*(КАЛЕНДАРЬ!R5=GRID!$B$3:$U$3),0))*(1-GRID!$H$34))</f>
        <v>220900</v>
      </c>
      <c r="R150" s="8" cm="1">
        <f t="array" ref="R150">IF($I$2="Открытый тариф",INDEX(GRID!$B$18:$U$29,MATCH(R$7,GRID!$A$18:$A$29,0),MATCH(1,($U$2=GRID!$B$1:$U$1)*(КАЛЕНДАРЬ!R5=GRID!$B$3:$U$3),0)),
INDEX(GRID!$B$18:$U$29,MATCH(R$7,GRID!$A$18:$A$29,0),MATCH(1,($U$2=GRID!$B$1:$U$1)*(КАЛЕНДАРЬ!R5=GRID!$B$3:$U$3),0))*(1-GRID!$H$34))</f>
        <v>251900</v>
      </c>
      <c r="S150" s="8">
        <f t="array" ref="S150">IF($I$2="Открытый тариф",INDEX(GRID!$B$4:$U$15,MATCH(S$7,GRID!$A$4:$A$15,0),MATCH(1,($U$2=GRID!$B$1:$U$1)*(КАЛЕНДАРЬ!R5=GRID!$B$3:$U$3),0)),
INDEX(GRID!$B$4:$U$15,MATCH(S$7,GRID!$A$4:$A$15,0),MATCH(1,($U$2=GRID!$B$1:$U$1)*(КАЛЕНДАРЬ!R5=GRID!$B$3:$U$3),0))*(1-GRID!$L$41))</f>
        <v>661000</v>
      </c>
      <c r="T150" s="8">
        <f t="array" ref="T150">IF($I$2="Открытый тариф",INDEX(GRID!$B$4:$U$15,MATCH(T$7,GRID!$A$4:$A$15,0),MATCH(1,($U$2=GRID!$B$1:$U$1)*(КАЛЕНДАРЬ!R5=GRID!$B$3:$U$3),0)),
INDEX(GRID!$B$4:$U$15,MATCH(T$7,GRID!$A$4:$A$15,0),MATCH(1,($U$2=GRID!$B$1:$U$1)*(КАЛЕНДАРЬ!R5=GRID!$B$3:$U$3),0))*(1-GRID!$L$41))</f>
        <v>814300</v>
      </c>
    </row>
    <row r="151" spans="1:20" hidden="1">
      <c r="A151" s="148" t="s">
        <v>13</v>
      </c>
      <c r="B151" s="149">
        <v>3</v>
      </c>
      <c r="C151" s="8" cm="1">
        <f t="array" ref="C151">IF($I$2="Открытый тариф",INDEX(GRID!$B$4:$U$15,MATCH(C$7,GRID!$A$4:$A$15,0),MATCH(1,($U$2=GRID!$B$1:$U$1)*(КАЛЕНДАРЬ!R6=GRID!$B$3:$U$3),0)),
INDEX(GRID!$B$4:$U$15,MATCH(C$7,GRID!$A$4:$A$15,0),MATCH(1,($U$2=GRID!$B$1:$U$1)*(КАЛЕНДАРЬ!R6=GRID!$B$3:$U$3),0))*(1-GRID!$H$34))</f>
        <v>48100</v>
      </c>
      <c r="D151" s="8" cm="1">
        <f t="array" ref="D151">IF($I$2="Открытый тариф",INDEX(GRID!$B$18:$U$29,MATCH(C$7,GRID!$A$18:$A$29,0),MATCH(1,($U$2=GRID!$B$1:$U$1)*(КАЛЕНДАРЬ!R6=GRID!$B$3:$U$3),0)),
INDEX(GRID!$B$18:$U$29,MATCH(C$7,GRID!$A$18:$A$29,0),MATCH(1,($U$2=GRID!$B$1:$U$1)*(КАЛЕНДАРЬ!R6=GRID!$B$3:$U$3),0))*(1-GRID!$H$34))</f>
        <v>53100</v>
      </c>
      <c r="E151" s="8" cm="1">
        <f t="array" ref="E151">IF($I$2="Открытый тариф",INDEX(GRID!$B$4:$U$15,MATCH(E$7,GRID!$A$4:$A$15,0),MATCH(1,($U$2=GRID!$B$1:$U$1)*(КАЛЕНДАРЬ!R6=GRID!$B$3:$U$3),0)),
INDEX(GRID!$B$4:$U$15,MATCH(E$7,GRID!$A$4:$A$15,0),MATCH(1,($U$2=GRID!$B$1:$U$1)*(КАЛЕНДАРЬ!R6=GRID!$B$3:$U$3),0))*(1-GRID!$H$34))</f>
        <v>57100</v>
      </c>
      <c r="F151" s="8" cm="1">
        <f t="array" ref="F151">IF($I$2="Открытый тариф",INDEX(GRID!$B$18:$U$29,MATCH(E$7,GRID!$A$18:$A$29,0),MATCH(1,($U$2=GRID!$B$1:$U$1)*(КАЛЕНДАРЬ!R6=GRID!$B$3:$U$3),0)),
INDEX(GRID!$B$18:$U$29,MATCH(E$7,GRID!$A$18:$A$29,0),MATCH(1,($U$2=GRID!$B$1:$U$1)*(КАЛЕНДАРЬ!R6=GRID!$B$3:$U$3),0))*(1-GRID!$H$34))</f>
        <v>62100</v>
      </c>
      <c r="G151" s="8" cm="1">
        <f t="array" ref="G151">IF($I$2="Открытый тариф",INDEX(GRID!$B$4:$U$15,MATCH(G$7,GRID!$A$4:$A$15,0),MATCH(1,($U$2=GRID!$B$1:$U$1)*(КАЛЕНДАРЬ!R6=GRID!$B$3:$U$3),0)),
INDEX(GRID!$B$4:$U$15,MATCH(G$7,GRID!$A$4:$A$15,0),MATCH(1,($U$2=GRID!$B$1:$U$1)*(КАЛЕНДАРЬ!R6=GRID!$B$3:$U$3),0))*(1-GRID!$H$34))</f>
        <v>64000</v>
      </c>
      <c r="H151" s="8" cm="1">
        <f t="array" ref="H151">IF($I$2="Открытый тариф",INDEX(GRID!$B$18:$U$29,MATCH(G$7,GRID!$A$18:$A$29,0),MATCH(1,($U$2=GRID!$B$1:$U$1)*(КАЛЕНДАРЬ!R6=GRID!$B$3:$U$3),0)),
INDEX(GRID!$B$18:$U$29,MATCH(G$7,GRID!$A$18:$A$29,0),MATCH(1,($U$2=GRID!$B$1:$U$1)*(КАЛЕНДАРЬ!R6=GRID!$B$3:$U$3),0))*(1-GRID!$H$34))</f>
        <v>69000</v>
      </c>
      <c r="I151" s="8" cm="1">
        <f t="array" ref="I151">IF($I$2="Открытый тариф",INDEX(GRID!$B$4:$U$15,MATCH(I$7,GRID!$A$4:$A$15,0),MATCH(1,($U$2=GRID!$B$1:$U$1)*(КАЛЕНДАРЬ!R6=GRID!$B$3:$U$3),0)),
INDEX(GRID!$B$4:$U$15,MATCH(I$7,GRID!$A$4:$A$15,0),MATCH(1,($U$2=GRID!$B$1:$U$1)*(КАЛЕНДАРЬ!R6=GRID!$B$3:$U$3),0))*(1-GRID!$H$34))</f>
        <v>71000</v>
      </c>
      <c r="J151" s="8" cm="1">
        <f t="array" ref="J151">IF($I$2="Открытый тариф",INDEX(GRID!$B$18:$U$29,MATCH(I$7,GRID!$A$18:$A$29,0),MATCH(1,($U$2=GRID!$B$1:$U$1)*(КАЛЕНДАРЬ!R6=GRID!$B$3:$U$3),0)),
INDEX(GRID!$B$18:$U$29,MATCH(I$7,GRID!$A$18:$A$29,0),MATCH(1,($U$2=GRID!$B$1:$U$1)*(КАЛЕНДАРЬ!R6=GRID!$B$3:$U$3),0))*(1-GRID!$H$34))</f>
        <v>76000</v>
      </c>
      <c r="K151" s="8" cm="1">
        <f t="array" ref="K151">IF($I$2="Открытый тариф",INDEX(GRID!$B$4:$U$15,MATCH(K$7,GRID!$A$4:$A$15,0),MATCH(1,($U$2=GRID!$B$1:$U$1)*(КАЛЕНДАРЬ!R6=GRID!$B$3:$U$3),0)),
INDEX(GRID!$B$4:$U$15,MATCH(K$7,GRID!$A$4:$A$15,0),MATCH(1,($U$2=GRID!$B$1:$U$1)*(КАЛЕНДАРЬ!R6=GRID!$B$3:$U$3),0))*(1-GRID!$H$34))</f>
        <v>78200</v>
      </c>
      <c r="L151" s="8" cm="1">
        <f t="array" ref="L151">IF($I$2="Открытый тариф",INDEX(GRID!$B$18:$U$29,MATCH(K$7,GRID!$A$18:$A$29,0),MATCH(1,($U$2=GRID!$B$1:$U$1)*(КАЛЕНДАРЬ!R6=GRID!$B$3:$U$3),0)),
INDEX(GRID!$B$18:$U$29,MATCH(K$7,GRID!$A$18:$A$29,0),MATCH(1,($U$2=GRID!$B$1:$U$1)*(КАЛЕНДАРЬ!R6=GRID!$B$3:$U$3),0))*(1-GRID!$H$34))</f>
        <v>83200</v>
      </c>
      <c r="M151" s="8" cm="1">
        <f t="array" ref="M151">IF($I$2="Открытый тариф",INDEX(GRID!$B$4:$U$15,MATCH(M$7,GRID!$A$4:$A$15,0),MATCH(1,($U$2=GRID!$B$1:$U$1)*(КАЛЕНДАРЬ!R6=GRID!$B$3:$U$3),0)),
INDEX(GRID!$B$4:$U$15,MATCH(M$7,GRID!$A$4:$A$15,0),MATCH(1,($U$2=GRID!$B$1:$U$1)*(КАЛЕНДАРЬ!R6=GRID!$B$3:$U$3),0))*(1-GRID!$H$34))</f>
        <v>103200</v>
      </c>
      <c r="N151" s="8" cm="1">
        <f t="array" ref="N151">IF($I$2="Открытый тариф",INDEX(GRID!$B$18:$U$29,MATCH(M$7,GRID!$A$18:$A$29,0),MATCH(1,($U$2=GRID!$B$1:$U$1)*(КАЛЕНДАРЬ!R6=GRID!$B$3:$U$3),0)),
INDEX(GRID!$B$18:$U$29,MATCH(M$7,GRID!$A$18:$A$29,0),MATCH(1,($U$2=GRID!$B$1:$U$1)*(КАЛЕНДАРЬ!R6=GRID!$B$3:$U$3),0))*(1-GRID!$H$34))</f>
        <v>108200</v>
      </c>
      <c r="O151" s="8" cm="1">
        <f t="array" ref="O151">IF($I$2="Открытый тариф",INDEX(GRID!$B$4:$U$15,MATCH(O$7,GRID!$A$4:$A$15,0),MATCH(1,($U$2=GRID!$B$1:$U$1)*(КАЛЕНДАРЬ!R6=GRID!$B$3:$U$3),0)),
INDEX(GRID!$B$4:$U$15,MATCH(O$7,GRID!$A$4:$A$15,0),MATCH(1,($U$2=GRID!$B$1:$U$1)*(КАЛЕНДАРЬ!R6=GRID!$B$3:$U$3),0))*(1-GRID!$H$34))</f>
        <v>142800</v>
      </c>
      <c r="P151" s="8" cm="1">
        <f t="array" ref="P151">IF($I$2="Открытый тариф",INDEX(GRID!$B$4:$U$15,MATCH(P$7,GRID!$A$4:$A$15,0),MATCH(1,($U$2=GRID!$B$1:$U$1)*(КАЛЕНДАРЬ!R6=GRID!$B$3:$U$3),0)),
INDEX(GRID!$B$4:$U$15,MATCH(P$7,GRID!$A$4:$A$15,0),MATCH(1,($U$2=GRID!$B$1:$U$1)*(КАЛЕНДАРЬ!R6=GRID!$B$3:$U$3),0))*(1-GRID!$H$34))</f>
        <v>190100</v>
      </c>
      <c r="Q151" s="8" cm="1">
        <f t="array" ref="Q151">IF($I$2="Открытый тариф",INDEX(GRID!$B$4:$U$15,MATCH(Q$7,GRID!$A$4:$A$15,0),MATCH(1,($U$2=GRID!$B$1:$U$1)*(КАЛЕНДАРЬ!R6=GRID!$B$3:$U$3),0)),
INDEX(GRID!$B$4:$U$15,MATCH(Q$7,GRID!$A$4:$A$15,0),MATCH(1,($U$2=GRID!$B$1:$U$1)*(КАЛЕНДАРЬ!R6=GRID!$B$3:$U$3),0))*(1-GRID!$H$34))</f>
        <v>220900</v>
      </c>
      <c r="R151" s="8" cm="1">
        <f t="array" ref="R151">IF($I$2="Открытый тариф",INDEX(GRID!$B$18:$U$29,MATCH(R$7,GRID!$A$18:$A$29,0),MATCH(1,($U$2=GRID!$B$1:$U$1)*(КАЛЕНДАРЬ!R6=GRID!$B$3:$U$3),0)),
INDEX(GRID!$B$18:$U$29,MATCH(R$7,GRID!$A$18:$A$29,0),MATCH(1,($U$2=GRID!$B$1:$U$1)*(КАЛЕНДАРЬ!R6=GRID!$B$3:$U$3),0))*(1-GRID!$H$34))</f>
        <v>251900</v>
      </c>
      <c r="S151" s="8">
        <f t="array" ref="S151">IF($I$2="Открытый тариф",INDEX(GRID!$B$4:$U$15,MATCH(S$7,GRID!$A$4:$A$15,0),MATCH(1,($U$2=GRID!$B$1:$U$1)*(КАЛЕНДАРЬ!R6=GRID!$B$3:$U$3),0)),
INDEX(GRID!$B$4:$U$15,MATCH(S$7,GRID!$A$4:$A$15,0),MATCH(1,($U$2=GRID!$B$1:$U$1)*(КАЛЕНДАРЬ!R6=GRID!$B$3:$U$3),0))*(1-GRID!$L$41))</f>
        <v>661000</v>
      </c>
      <c r="T151" s="8">
        <f t="array" ref="T151">IF($I$2="Открытый тариф",INDEX(GRID!$B$4:$U$15,MATCH(T$7,GRID!$A$4:$A$15,0),MATCH(1,($U$2=GRID!$B$1:$U$1)*(КАЛЕНДАРЬ!R6=GRID!$B$3:$U$3),0)),
INDEX(GRID!$B$4:$U$15,MATCH(T$7,GRID!$A$4:$A$15,0),MATCH(1,($U$2=GRID!$B$1:$U$1)*(КАЛЕНДАРЬ!R6=GRID!$B$3:$U$3),0))*(1-GRID!$L$41))</f>
        <v>814300</v>
      </c>
    </row>
    <row r="152" spans="1:20" hidden="1">
      <c r="A152" s="148" t="s">
        <v>14</v>
      </c>
      <c r="B152" s="149">
        <v>4</v>
      </c>
      <c r="C152" s="8" cm="1">
        <f t="array" ref="C152">IF($I$2="Открытый тариф",INDEX(GRID!$B$4:$U$15,MATCH(C$7,GRID!$A$4:$A$15,0),MATCH(1,($U$2=GRID!$B$1:$U$1)*(КАЛЕНДАРЬ!R7=GRID!$B$3:$U$3),0)),
INDEX(GRID!$B$4:$U$15,MATCH(C$7,GRID!$A$4:$A$15,0),MATCH(1,($U$2=GRID!$B$1:$U$1)*(КАЛЕНДАРЬ!R7=GRID!$B$3:$U$3),0))*(1-GRID!$H$34))</f>
        <v>48100</v>
      </c>
      <c r="D152" s="8" cm="1">
        <f t="array" ref="D152">IF($I$2="Открытый тариф",INDEX(GRID!$B$18:$U$29,MATCH(C$7,GRID!$A$18:$A$29,0),MATCH(1,($U$2=GRID!$B$1:$U$1)*(КАЛЕНДАРЬ!R7=GRID!$B$3:$U$3),0)),
INDEX(GRID!$B$18:$U$29,MATCH(C$7,GRID!$A$18:$A$29,0),MATCH(1,($U$2=GRID!$B$1:$U$1)*(КАЛЕНДАРЬ!R7=GRID!$B$3:$U$3),0))*(1-GRID!$H$34))</f>
        <v>53100</v>
      </c>
      <c r="E152" s="8" cm="1">
        <f t="array" ref="E152">IF($I$2="Открытый тариф",INDEX(GRID!$B$4:$U$15,MATCH(E$7,GRID!$A$4:$A$15,0),MATCH(1,($U$2=GRID!$B$1:$U$1)*(КАЛЕНДАРЬ!R7=GRID!$B$3:$U$3),0)),
INDEX(GRID!$B$4:$U$15,MATCH(E$7,GRID!$A$4:$A$15,0),MATCH(1,($U$2=GRID!$B$1:$U$1)*(КАЛЕНДАРЬ!R7=GRID!$B$3:$U$3),0))*(1-GRID!$H$34))</f>
        <v>57100</v>
      </c>
      <c r="F152" s="8" cm="1">
        <f t="array" ref="F152">IF($I$2="Открытый тариф",INDEX(GRID!$B$18:$U$29,MATCH(E$7,GRID!$A$18:$A$29,0),MATCH(1,($U$2=GRID!$B$1:$U$1)*(КАЛЕНДАРЬ!R7=GRID!$B$3:$U$3),0)),
INDEX(GRID!$B$18:$U$29,MATCH(E$7,GRID!$A$18:$A$29,0),MATCH(1,($U$2=GRID!$B$1:$U$1)*(КАЛЕНДАРЬ!R7=GRID!$B$3:$U$3),0))*(1-GRID!$H$34))</f>
        <v>62100</v>
      </c>
      <c r="G152" s="8" cm="1">
        <f t="array" ref="G152">IF($I$2="Открытый тариф",INDEX(GRID!$B$4:$U$15,MATCH(G$7,GRID!$A$4:$A$15,0),MATCH(1,($U$2=GRID!$B$1:$U$1)*(КАЛЕНДАРЬ!R7=GRID!$B$3:$U$3),0)),
INDEX(GRID!$B$4:$U$15,MATCH(G$7,GRID!$A$4:$A$15,0),MATCH(1,($U$2=GRID!$B$1:$U$1)*(КАЛЕНДАРЬ!R7=GRID!$B$3:$U$3),0))*(1-GRID!$H$34))</f>
        <v>64000</v>
      </c>
      <c r="H152" s="8" cm="1">
        <f t="array" ref="H152">IF($I$2="Открытый тариф",INDEX(GRID!$B$18:$U$29,MATCH(G$7,GRID!$A$18:$A$29,0),MATCH(1,($U$2=GRID!$B$1:$U$1)*(КАЛЕНДАРЬ!R7=GRID!$B$3:$U$3),0)),
INDEX(GRID!$B$18:$U$29,MATCH(G$7,GRID!$A$18:$A$29,0),MATCH(1,($U$2=GRID!$B$1:$U$1)*(КАЛЕНДАРЬ!R7=GRID!$B$3:$U$3),0))*(1-GRID!$H$34))</f>
        <v>69000</v>
      </c>
      <c r="I152" s="8" cm="1">
        <f t="array" ref="I152">IF($I$2="Открытый тариф",INDEX(GRID!$B$4:$U$15,MATCH(I$7,GRID!$A$4:$A$15,0),MATCH(1,($U$2=GRID!$B$1:$U$1)*(КАЛЕНДАРЬ!R7=GRID!$B$3:$U$3),0)),
INDEX(GRID!$B$4:$U$15,MATCH(I$7,GRID!$A$4:$A$15,0),MATCH(1,($U$2=GRID!$B$1:$U$1)*(КАЛЕНДАРЬ!R7=GRID!$B$3:$U$3),0))*(1-GRID!$H$34))</f>
        <v>71000</v>
      </c>
      <c r="J152" s="8" cm="1">
        <f t="array" ref="J152">IF($I$2="Открытый тариф",INDEX(GRID!$B$18:$U$29,MATCH(I$7,GRID!$A$18:$A$29,0),MATCH(1,($U$2=GRID!$B$1:$U$1)*(КАЛЕНДАРЬ!R7=GRID!$B$3:$U$3),0)),
INDEX(GRID!$B$18:$U$29,MATCH(I$7,GRID!$A$18:$A$29,0),MATCH(1,($U$2=GRID!$B$1:$U$1)*(КАЛЕНДАРЬ!R7=GRID!$B$3:$U$3),0))*(1-GRID!$H$34))</f>
        <v>76000</v>
      </c>
      <c r="K152" s="8" cm="1">
        <f t="array" ref="K152">IF($I$2="Открытый тариф",INDEX(GRID!$B$4:$U$15,MATCH(K$7,GRID!$A$4:$A$15,0),MATCH(1,($U$2=GRID!$B$1:$U$1)*(КАЛЕНДАРЬ!R7=GRID!$B$3:$U$3),0)),
INDEX(GRID!$B$4:$U$15,MATCH(K$7,GRID!$A$4:$A$15,0),MATCH(1,($U$2=GRID!$B$1:$U$1)*(КАЛЕНДАРЬ!R7=GRID!$B$3:$U$3),0))*(1-GRID!$H$34))</f>
        <v>78200</v>
      </c>
      <c r="L152" s="8" cm="1">
        <f t="array" ref="L152">IF($I$2="Открытый тариф",INDEX(GRID!$B$18:$U$29,MATCH(K$7,GRID!$A$18:$A$29,0),MATCH(1,($U$2=GRID!$B$1:$U$1)*(КАЛЕНДАРЬ!R7=GRID!$B$3:$U$3),0)),
INDEX(GRID!$B$18:$U$29,MATCH(K$7,GRID!$A$18:$A$29,0),MATCH(1,($U$2=GRID!$B$1:$U$1)*(КАЛЕНДАРЬ!R7=GRID!$B$3:$U$3),0))*(1-GRID!$H$34))</f>
        <v>83200</v>
      </c>
      <c r="M152" s="8" cm="1">
        <f t="array" ref="M152">IF($I$2="Открытый тариф",INDEX(GRID!$B$4:$U$15,MATCH(M$7,GRID!$A$4:$A$15,0),MATCH(1,($U$2=GRID!$B$1:$U$1)*(КАЛЕНДАРЬ!R7=GRID!$B$3:$U$3),0)),
INDEX(GRID!$B$4:$U$15,MATCH(M$7,GRID!$A$4:$A$15,0),MATCH(1,($U$2=GRID!$B$1:$U$1)*(КАЛЕНДАРЬ!R7=GRID!$B$3:$U$3),0))*(1-GRID!$H$34))</f>
        <v>103200</v>
      </c>
      <c r="N152" s="8" cm="1">
        <f t="array" ref="N152">IF($I$2="Открытый тариф",INDEX(GRID!$B$18:$U$29,MATCH(M$7,GRID!$A$18:$A$29,0),MATCH(1,($U$2=GRID!$B$1:$U$1)*(КАЛЕНДАРЬ!R7=GRID!$B$3:$U$3),0)),
INDEX(GRID!$B$18:$U$29,MATCH(M$7,GRID!$A$18:$A$29,0),MATCH(1,($U$2=GRID!$B$1:$U$1)*(КАЛЕНДАРЬ!R7=GRID!$B$3:$U$3),0))*(1-GRID!$H$34))</f>
        <v>108200</v>
      </c>
      <c r="O152" s="8" cm="1">
        <f t="array" ref="O152">IF($I$2="Открытый тариф",INDEX(GRID!$B$4:$U$15,MATCH(O$7,GRID!$A$4:$A$15,0),MATCH(1,($U$2=GRID!$B$1:$U$1)*(КАЛЕНДАРЬ!R7=GRID!$B$3:$U$3),0)),
INDEX(GRID!$B$4:$U$15,MATCH(O$7,GRID!$A$4:$A$15,0),MATCH(1,($U$2=GRID!$B$1:$U$1)*(КАЛЕНДАРЬ!R7=GRID!$B$3:$U$3),0))*(1-GRID!$H$34))</f>
        <v>142800</v>
      </c>
      <c r="P152" s="8" cm="1">
        <f t="array" ref="P152">IF($I$2="Открытый тариф",INDEX(GRID!$B$4:$U$15,MATCH(P$7,GRID!$A$4:$A$15,0),MATCH(1,($U$2=GRID!$B$1:$U$1)*(КАЛЕНДАРЬ!R7=GRID!$B$3:$U$3),0)),
INDEX(GRID!$B$4:$U$15,MATCH(P$7,GRID!$A$4:$A$15,0),MATCH(1,($U$2=GRID!$B$1:$U$1)*(КАЛЕНДАРЬ!R7=GRID!$B$3:$U$3),0))*(1-GRID!$H$34))</f>
        <v>190100</v>
      </c>
      <c r="Q152" s="8" cm="1">
        <f t="array" ref="Q152">IF($I$2="Открытый тариф",INDEX(GRID!$B$4:$U$15,MATCH(Q$7,GRID!$A$4:$A$15,0),MATCH(1,($U$2=GRID!$B$1:$U$1)*(КАЛЕНДАРЬ!R7=GRID!$B$3:$U$3),0)),
INDEX(GRID!$B$4:$U$15,MATCH(Q$7,GRID!$A$4:$A$15,0),MATCH(1,($U$2=GRID!$B$1:$U$1)*(КАЛЕНДАРЬ!R7=GRID!$B$3:$U$3),0))*(1-GRID!$H$34))</f>
        <v>220900</v>
      </c>
      <c r="R152" s="8" cm="1">
        <f t="array" ref="R152">IF($I$2="Открытый тариф",INDEX(GRID!$B$18:$U$29,MATCH(R$7,GRID!$A$18:$A$29,0),MATCH(1,($U$2=GRID!$B$1:$U$1)*(КАЛЕНДАРЬ!R7=GRID!$B$3:$U$3),0)),
INDEX(GRID!$B$18:$U$29,MATCH(R$7,GRID!$A$18:$A$29,0),MATCH(1,($U$2=GRID!$B$1:$U$1)*(КАЛЕНДАРЬ!R7=GRID!$B$3:$U$3),0))*(1-GRID!$H$34))</f>
        <v>251900</v>
      </c>
      <c r="S152" s="8">
        <f t="array" ref="S152">IF($I$2="Открытый тариф",INDEX(GRID!$B$4:$U$15,MATCH(S$7,GRID!$A$4:$A$15,0),MATCH(1,($U$2=GRID!$B$1:$U$1)*(КАЛЕНДАРЬ!R7=GRID!$B$3:$U$3),0)),
INDEX(GRID!$B$4:$U$15,MATCH(S$7,GRID!$A$4:$A$15,0),MATCH(1,($U$2=GRID!$B$1:$U$1)*(КАЛЕНДАРЬ!R7=GRID!$B$3:$U$3),0))*(1-GRID!$L$41))</f>
        <v>661000</v>
      </c>
      <c r="T152" s="8">
        <f t="array" ref="T152">IF($I$2="Открытый тариф",INDEX(GRID!$B$4:$U$15,MATCH(T$7,GRID!$A$4:$A$15,0),MATCH(1,($U$2=GRID!$B$1:$U$1)*(КАЛЕНДАРЬ!R7=GRID!$B$3:$U$3),0)),
INDEX(GRID!$B$4:$U$15,MATCH(T$7,GRID!$A$4:$A$15,0),MATCH(1,($U$2=GRID!$B$1:$U$1)*(КАЛЕНДАРЬ!R7=GRID!$B$3:$U$3),0))*(1-GRID!$L$41))</f>
        <v>814300</v>
      </c>
    </row>
    <row r="153" spans="1:20" hidden="1">
      <c r="A153" s="148" t="s">
        <v>15</v>
      </c>
      <c r="B153" s="149">
        <v>5</v>
      </c>
      <c r="C153" s="8" cm="1">
        <f t="array" ref="C153">IF($I$2="Открытый тариф",INDEX(GRID!$B$4:$U$15,MATCH(C$7,GRID!$A$4:$A$15,0),MATCH(1,($U$2=GRID!$B$1:$U$1)*(КАЛЕНДАРЬ!R8=GRID!$B$3:$U$3),0)),
INDEX(GRID!$B$4:$U$15,MATCH(C$7,GRID!$A$4:$A$15,0),MATCH(1,($U$2=GRID!$B$1:$U$1)*(КАЛЕНДАРЬ!R8=GRID!$B$3:$U$3),0))*(1-GRID!$H$34))</f>
        <v>48100</v>
      </c>
      <c r="D153" s="8" cm="1">
        <f t="array" ref="D153">IF($I$2="Открытый тариф",INDEX(GRID!$B$18:$U$29,MATCH(C$7,GRID!$A$18:$A$29,0),MATCH(1,($U$2=GRID!$B$1:$U$1)*(КАЛЕНДАРЬ!R8=GRID!$B$3:$U$3),0)),
INDEX(GRID!$B$18:$U$29,MATCH(C$7,GRID!$A$18:$A$29,0),MATCH(1,($U$2=GRID!$B$1:$U$1)*(КАЛЕНДАРЬ!R8=GRID!$B$3:$U$3),0))*(1-GRID!$H$34))</f>
        <v>53100</v>
      </c>
      <c r="E153" s="8" cm="1">
        <f t="array" ref="E153">IF($I$2="Открытый тариф",INDEX(GRID!$B$4:$U$15,MATCH(E$7,GRID!$A$4:$A$15,0),MATCH(1,($U$2=GRID!$B$1:$U$1)*(КАЛЕНДАРЬ!R8=GRID!$B$3:$U$3),0)),
INDEX(GRID!$B$4:$U$15,MATCH(E$7,GRID!$A$4:$A$15,0),MATCH(1,($U$2=GRID!$B$1:$U$1)*(КАЛЕНДАРЬ!R8=GRID!$B$3:$U$3),0))*(1-GRID!$H$34))</f>
        <v>57100</v>
      </c>
      <c r="F153" s="8" cm="1">
        <f t="array" ref="F153">IF($I$2="Открытый тариф",INDEX(GRID!$B$18:$U$29,MATCH(E$7,GRID!$A$18:$A$29,0),MATCH(1,($U$2=GRID!$B$1:$U$1)*(КАЛЕНДАРЬ!R8=GRID!$B$3:$U$3),0)),
INDEX(GRID!$B$18:$U$29,MATCH(E$7,GRID!$A$18:$A$29,0),MATCH(1,($U$2=GRID!$B$1:$U$1)*(КАЛЕНДАРЬ!R8=GRID!$B$3:$U$3),0))*(1-GRID!$H$34))</f>
        <v>62100</v>
      </c>
      <c r="G153" s="8" cm="1">
        <f t="array" ref="G153">IF($I$2="Открытый тариф",INDEX(GRID!$B$4:$U$15,MATCH(G$7,GRID!$A$4:$A$15,0),MATCH(1,($U$2=GRID!$B$1:$U$1)*(КАЛЕНДАРЬ!R8=GRID!$B$3:$U$3),0)),
INDEX(GRID!$B$4:$U$15,MATCH(G$7,GRID!$A$4:$A$15,0),MATCH(1,($U$2=GRID!$B$1:$U$1)*(КАЛЕНДАРЬ!R8=GRID!$B$3:$U$3),0))*(1-GRID!$H$34))</f>
        <v>64000</v>
      </c>
      <c r="H153" s="8" cm="1">
        <f t="array" ref="H153">IF($I$2="Открытый тариф",INDEX(GRID!$B$18:$U$29,MATCH(G$7,GRID!$A$18:$A$29,0),MATCH(1,($U$2=GRID!$B$1:$U$1)*(КАЛЕНДАРЬ!R8=GRID!$B$3:$U$3),0)),
INDEX(GRID!$B$18:$U$29,MATCH(G$7,GRID!$A$18:$A$29,0),MATCH(1,($U$2=GRID!$B$1:$U$1)*(КАЛЕНДАРЬ!R8=GRID!$B$3:$U$3),0))*(1-GRID!$H$34))</f>
        <v>69000</v>
      </c>
      <c r="I153" s="8" cm="1">
        <f t="array" ref="I153">IF($I$2="Открытый тариф",INDEX(GRID!$B$4:$U$15,MATCH(I$7,GRID!$A$4:$A$15,0),MATCH(1,($U$2=GRID!$B$1:$U$1)*(КАЛЕНДАРЬ!R8=GRID!$B$3:$U$3),0)),
INDEX(GRID!$B$4:$U$15,MATCH(I$7,GRID!$A$4:$A$15,0),MATCH(1,($U$2=GRID!$B$1:$U$1)*(КАЛЕНДАРЬ!R8=GRID!$B$3:$U$3),0))*(1-GRID!$H$34))</f>
        <v>71000</v>
      </c>
      <c r="J153" s="8" cm="1">
        <f t="array" ref="J153">IF($I$2="Открытый тариф",INDEX(GRID!$B$18:$U$29,MATCH(I$7,GRID!$A$18:$A$29,0),MATCH(1,($U$2=GRID!$B$1:$U$1)*(КАЛЕНДАРЬ!R8=GRID!$B$3:$U$3),0)),
INDEX(GRID!$B$18:$U$29,MATCH(I$7,GRID!$A$18:$A$29,0),MATCH(1,($U$2=GRID!$B$1:$U$1)*(КАЛЕНДАРЬ!R8=GRID!$B$3:$U$3),0))*(1-GRID!$H$34))</f>
        <v>76000</v>
      </c>
      <c r="K153" s="8" cm="1">
        <f t="array" ref="K153">IF($I$2="Открытый тариф",INDEX(GRID!$B$4:$U$15,MATCH(K$7,GRID!$A$4:$A$15,0),MATCH(1,($U$2=GRID!$B$1:$U$1)*(КАЛЕНДАРЬ!R8=GRID!$B$3:$U$3),0)),
INDEX(GRID!$B$4:$U$15,MATCH(K$7,GRID!$A$4:$A$15,0),MATCH(1,($U$2=GRID!$B$1:$U$1)*(КАЛЕНДАРЬ!R8=GRID!$B$3:$U$3),0))*(1-GRID!$H$34))</f>
        <v>78200</v>
      </c>
      <c r="L153" s="8" cm="1">
        <f t="array" ref="L153">IF($I$2="Открытый тариф",INDEX(GRID!$B$18:$U$29,MATCH(K$7,GRID!$A$18:$A$29,0),MATCH(1,($U$2=GRID!$B$1:$U$1)*(КАЛЕНДАРЬ!R8=GRID!$B$3:$U$3),0)),
INDEX(GRID!$B$18:$U$29,MATCH(K$7,GRID!$A$18:$A$29,0),MATCH(1,($U$2=GRID!$B$1:$U$1)*(КАЛЕНДАРЬ!R8=GRID!$B$3:$U$3),0))*(1-GRID!$H$34))</f>
        <v>83200</v>
      </c>
      <c r="M153" s="8" cm="1">
        <f t="array" ref="M153">IF($I$2="Открытый тариф",INDEX(GRID!$B$4:$U$15,MATCH(M$7,GRID!$A$4:$A$15,0),MATCH(1,($U$2=GRID!$B$1:$U$1)*(КАЛЕНДАРЬ!R8=GRID!$B$3:$U$3),0)),
INDEX(GRID!$B$4:$U$15,MATCH(M$7,GRID!$A$4:$A$15,0),MATCH(1,($U$2=GRID!$B$1:$U$1)*(КАЛЕНДАРЬ!R8=GRID!$B$3:$U$3),0))*(1-GRID!$H$34))</f>
        <v>103200</v>
      </c>
      <c r="N153" s="8" cm="1">
        <f t="array" ref="N153">IF($I$2="Открытый тариф",INDEX(GRID!$B$18:$U$29,MATCH(M$7,GRID!$A$18:$A$29,0),MATCH(1,($U$2=GRID!$B$1:$U$1)*(КАЛЕНДАРЬ!R8=GRID!$B$3:$U$3),0)),
INDEX(GRID!$B$18:$U$29,MATCH(M$7,GRID!$A$18:$A$29,0),MATCH(1,($U$2=GRID!$B$1:$U$1)*(КАЛЕНДАРЬ!R8=GRID!$B$3:$U$3),0))*(1-GRID!$H$34))</f>
        <v>108200</v>
      </c>
      <c r="O153" s="8" cm="1">
        <f t="array" ref="O153">IF($I$2="Открытый тариф",INDEX(GRID!$B$4:$U$15,MATCH(O$7,GRID!$A$4:$A$15,0),MATCH(1,($U$2=GRID!$B$1:$U$1)*(КАЛЕНДАРЬ!R8=GRID!$B$3:$U$3),0)),
INDEX(GRID!$B$4:$U$15,MATCH(O$7,GRID!$A$4:$A$15,0),MATCH(1,($U$2=GRID!$B$1:$U$1)*(КАЛЕНДАРЬ!R8=GRID!$B$3:$U$3),0))*(1-GRID!$H$34))</f>
        <v>142800</v>
      </c>
      <c r="P153" s="8" cm="1">
        <f t="array" ref="P153">IF($I$2="Открытый тариф",INDEX(GRID!$B$4:$U$15,MATCH(P$7,GRID!$A$4:$A$15,0),MATCH(1,($U$2=GRID!$B$1:$U$1)*(КАЛЕНДАРЬ!R8=GRID!$B$3:$U$3),0)),
INDEX(GRID!$B$4:$U$15,MATCH(P$7,GRID!$A$4:$A$15,0),MATCH(1,($U$2=GRID!$B$1:$U$1)*(КАЛЕНДАРЬ!R8=GRID!$B$3:$U$3),0))*(1-GRID!$H$34))</f>
        <v>190100</v>
      </c>
      <c r="Q153" s="8" cm="1">
        <f t="array" ref="Q153">IF($I$2="Открытый тариф",INDEX(GRID!$B$4:$U$15,MATCH(Q$7,GRID!$A$4:$A$15,0),MATCH(1,($U$2=GRID!$B$1:$U$1)*(КАЛЕНДАРЬ!R8=GRID!$B$3:$U$3),0)),
INDEX(GRID!$B$4:$U$15,MATCH(Q$7,GRID!$A$4:$A$15,0),MATCH(1,($U$2=GRID!$B$1:$U$1)*(КАЛЕНДАРЬ!R8=GRID!$B$3:$U$3),0))*(1-GRID!$H$34))</f>
        <v>220900</v>
      </c>
      <c r="R153" s="8" cm="1">
        <f t="array" ref="R153">IF($I$2="Открытый тариф",INDEX(GRID!$B$18:$U$29,MATCH(R$7,GRID!$A$18:$A$29,0),MATCH(1,($U$2=GRID!$B$1:$U$1)*(КАЛЕНДАРЬ!R8=GRID!$B$3:$U$3),0)),
INDEX(GRID!$B$18:$U$29,MATCH(R$7,GRID!$A$18:$A$29,0),MATCH(1,($U$2=GRID!$B$1:$U$1)*(КАЛЕНДАРЬ!R8=GRID!$B$3:$U$3),0))*(1-GRID!$H$34))</f>
        <v>251900</v>
      </c>
      <c r="S153" s="8">
        <f t="array" ref="S153">IF($I$2="Открытый тариф",INDEX(GRID!$B$4:$U$15,MATCH(S$7,GRID!$A$4:$A$15,0),MATCH(1,($U$2=GRID!$B$1:$U$1)*(КАЛЕНДАРЬ!R8=GRID!$B$3:$U$3),0)),
INDEX(GRID!$B$4:$U$15,MATCH(S$7,GRID!$A$4:$A$15,0),MATCH(1,($U$2=GRID!$B$1:$U$1)*(КАЛЕНДАРЬ!R8=GRID!$B$3:$U$3),0))*(1-GRID!$L$41))</f>
        <v>661000</v>
      </c>
      <c r="T153" s="8">
        <f t="array" ref="T153">IF($I$2="Открытый тариф",INDEX(GRID!$B$4:$U$15,MATCH(T$7,GRID!$A$4:$A$15,0),MATCH(1,($U$2=GRID!$B$1:$U$1)*(КАЛЕНДАРЬ!R8=GRID!$B$3:$U$3),0)),
INDEX(GRID!$B$4:$U$15,MATCH(T$7,GRID!$A$4:$A$15,0),MATCH(1,($U$2=GRID!$B$1:$U$1)*(КАЛЕНДАРЬ!R8=GRID!$B$3:$U$3),0))*(1-GRID!$L$41))</f>
        <v>814300</v>
      </c>
    </row>
    <row r="154" spans="1:20" hidden="1">
      <c r="A154" s="148" t="s">
        <v>16</v>
      </c>
      <c r="B154" s="149">
        <v>6</v>
      </c>
      <c r="C154" s="8" cm="1">
        <f t="array" ref="C154">IF($I$2="Открытый тариф",INDEX(GRID!$B$4:$U$15,MATCH(C$7,GRID!$A$4:$A$15,0),MATCH(1,($U$2=GRID!$B$1:$U$1)*(КАЛЕНДАРЬ!R9=GRID!$B$3:$U$3),0)),
INDEX(GRID!$B$4:$U$15,MATCH(C$7,GRID!$A$4:$A$15,0),MATCH(1,($U$2=GRID!$B$1:$U$1)*(КАЛЕНДАРЬ!R9=GRID!$B$3:$U$3),0))*(1-GRID!$H$34))</f>
        <v>48100</v>
      </c>
      <c r="D154" s="8" cm="1">
        <f t="array" ref="D154">IF($I$2="Открытый тариф",INDEX(GRID!$B$18:$U$29,MATCH(C$7,GRID!$A$18:$A$29,0),MATCH(1,($U$2=GRID!$B$1:$U$1)*(КАЛЕНДАРЬ!R9=GRID!$B$3:$U$3),0)),
INDEX(GRID!$B$18:$U$29,MATCH(C$7,GRID!$A$18:$A$29,0),MATCH(1,($U$2=GRID!$B$1:$U$1)*(КАЛЕНДАРЬ!R9=GRID!$B$3:$U$3),0))*(1-GRID!$H$34))</f>
        <v>53100</v>
      </c>
      <c r="E154" s="8" cm="1">
        <f t="array" ref="E154">IF($I$2="Открытый тариф",INDEX(GRID!$B$4:$U$15,MATCH(E$7,GRID!$A$4:$A$15,0),MATCH(1,($U$2=GRID!$B$1:$U$1)*(КАЛЕНДАРЬ!R9=GRID!$B$3:$U$3),0)),
INDEX(GRID!$B$4:$U$15,MATCH(E$7,GRID!$A$4:$A$15,0),MATCH(1,($U$2=GRID!$B$1:$U$1)*(КАЛЕНДАРЬ!R9=GRID!$B$3:$U$3),0))*(1-GRID!$H$34))</f>
        <v>57100</v>
      </c>
      <c r="F154" s="8" cm="1">
        <f t="array" ref="F154">IF($I$2="Открытый тариф",INDEX(GRID!$B$18:$U$29,MATCH(E$7,GRID!$A$18:$A$29,0),MATCH(1,($U$2=GRID!$B$1:$U$1)*(КАЛЕНДАРЬ!R9=GRID!$B$3:$U$3),0)),
INDEX(GRID!$B$18:$U$29,MATCH(E$7,GRID!$A$18:$A$29,0),MATCH(1,($U$2=GRID!$B$1:$U$1)*(КАЛЕНДАРЬ!R9=GRID!$B$3:$U$3),0))*(1-GRID!$H$34))</f>
        <v>62100</v>
      </c>
      <c r="G154" s="8" cm="1">
        <f t="array" ref="G154">IF($I$2="Открытый тариф",INDEX(GRID!$B$4:$U$15,MATCH(G$7,GRID!$A$4:$A$15,0),MATCH(1,($U$2=GRID!$B$1:$U$1)*(КАЛЕНДАРЬ!R9=GRID!$B$3:$U$3),0)),
INDEX(GRID!$B$4:$U$15,MATCH(G$7,GRID!$A$4:$A$15,0),MATCH(1,($U$2=GRID!$B$1:$U$1)*(КАЛЕНДАРЬ!R9=GRID!$B$3:$U$3),0))*(1-GRID!$H$34))</f>
        <v>64000</v>
      </c>
      <c r="H154" s="8" cm="1">
        <f t="array" ref="H154">IF($I$2="Открытый тариф",INDEX(GRID!$B$18:$U$29,MATCH(G$7,GRID!$A$18:$A$29,0),MATCH(1,($U$2=GRID!$B$1:$U$1)*(КАЛЕНДАРЬ!R9=GRID!$B$3:$U$3),0)),
INDEX(GRID!$B$18:$U$29,MATCH(G$7,GRID!$A$18:$A$29,0),MATCH(1,($U$2=GRID!$B$1:$U$1)*(КАЛЕНДАРЬ!R9=GRID!$B$3:$U$3),0))*(1-GRID!$H$34))</f>
        <v>69000</v>
      </c>
      <c r="I154" s="8" cm="1">
        <f t="array" ref="I154">IF($I$2="Открытый тариф",INDEX(GRID!$B$4:$U$15,MATCH(I$7,GRID!$A$4:$A$15,0),MATCH(1,($U$2=GRID!$B$1:$U$1)*(КАЛЕНДАРЬ!R9=GRID!$B$3:$U$3),0)),
INDEX(GRID!$B$4:$U$15,MATCH(I$7,GRID!$A$4:$A$15,0),MATCH(1,($U$2=GRID!$B$1:$U$1)*(КАЛЕНДАРЬ!R9=GRID!$B$3:$U$3),0))*(1-GRID!$H$34))</f>
        <v>71000</v>
      </c>
      <c r="J154" s="8" cm="1">
        <f t="array" ref="J154">IF($I$2="Открытый тариф",INDEX(GRID!$B$18:$U$29,MATCH(I$7,GRID!$A$18:$A$29,0),MATCH(1,($U$2=GRID!$B$1:$U$1)*(КАЛЕНДАРЬ!R9=GRID!$B$3:$U$3),0)),
INDEX(GRID!$B$18:$U$29,MATCH(I$7,GRID!$A$18:$A$29,0),MATCH(1,($U$2=GRID!$B$1:$U$1)*(КАЛЕНДАРЬ!R9=GRID!$B$3:$U$3),0))*(1-GRID!$H$34))</f>
        <v>76000</v>
      </c>
      <c r="K154" s="8" cm="1">
        <f t="array" ref="K154">IF($I$2="Открытый тариф",INDEX(GRID!$B$4:$U$15,MATCH(K$7,GRID!$A$4:$A$15,0),MATCH(1,($U$2=GRID!$B$1:$U$1)*(КАЛЕНДАРЬ!R9=GRID!$B$3:$U$3),0)),
INDEX(GRID!$B$4:$U$15,MATCH(K$7,GRID!$A$4:$A$15,0),MATCH(1,($U$2=GRID!$B$1:$U$1)*(КАЛЕНДАРЬ!R9=GRID!$B$3:$U$3),0))*(1-GRID!$H$34))</f>
        <v>78200</v>
      </c>
      <c r="L154" s="8" cm="1">
        <f t="array" ref="L154">IF($I$2="Открытый тариф",INDEX(GRID!$B$18:$U$29,MATCH(K$7,GRID!$A$18:$A$29,0),MATCH(1,($U$2=GRID!$B$1:$U$1)*(КАЛЕНДАРЬ!R9=GRID!$B$3:$U$3),0)),
INDEX(GRID!$B$18:$U$29,MATCH(K$7,GRID!$A$18:$A$29,0),MATCH(1,($U$2=GRID!$B$1:$U$1)*(КАЛЕНДАРЬ!R9=GRID!$B$3:$U$3),0))*(1-GRID!$H$34))</f>
        <v>83200</v>
      </c>
      <c r="M154" s="8" cm="1">
        <f t="array" ref="M154">IF($I$2="Открытый тариф",INDEX(GRID!$B$4:$U$15,MATCH(M$7,GRID!$A$4:$A$15,0),MATCH(1,($U$2=GRID!$B$1:$U$1)*(КАЛЕНДАРЬ!R9=GRID!$B$3:$U$3),0)),
INDEX(GRID!$B$4:$U$15,MATCH(M$7,GRID!$A$4:$A$15,0),MATCH(1,($U$2=GRID!$B$1:$U$1)*(КАЛЕНДАРЬ!R9=GRID!$B$3:$U$3),0))*(1-GRID!$H$34))</f>
        <v>103200</v>
      </c>
      <c r="N154" s="8" cm="1">
        <f t="array" ref="N154">IF($I$2="Открытый тариф",INDEX(GRID!$B$18:$U$29,MATCH(M$7,GRID!$A$18:$A$29,0),MATCH(1,($U$2=GRID!$B$1:$U$1)*(КАЛЕНДАРЬ!R9=GRID!$B$3:$U$3),0)),
INDEX(GRID!$B$18:$U$29,MATCH(M$7,GRID!$A$18:$A$29,0),MATCH(1,($U$2=GRID!$B$1:$U$1)*(КАЛЕНДАРЬ!R9=GRID!$B$3:$U$3),0))*(1-GRID!$H$34))</f>
        <v>108200</v>
      </c>
      <c r="O154" s="8" cm="1">
        <f t="array" ref="O154">IF($I$2="Открытый тариф",INDEX(GRID!$B$4:$U$15,MATCH(O$7,GRID!$A$4:$A$15,0),MATCH(1,($U$2=GRID!$B$1:$U$1)*(КАЛЕНДАРЬ!R9=GRID!$B$3:$U$3),0)),
INDEX(GRID!$B$4:$U$15,MATCH(O$7,GRID!$A$4:$A$15,0),MATCH(1,($U$2=GRID!$B$1:$U$1)*(КАЛЕНДАРЬ!R9=GRID!$B$3:$U$3),0))*(1-GRID!$H$34))</f>
        <v>142800</v>
      </c>
      <c r="P154" s="8" cm="1">
        <f t="array" ref="P154">IF($I$2="Открытый тариф",INDEX(GRID!$B$4:$U$15,MATCH(P$7,GRID!$A$4:$A$15,0),MATCH(1,($U$2=GRID!$B$1:$U$1)*(КАЛЕНДАРЬ!R9=GRID!$B$3:$U$3),0)),
INDEX(GRID!$B$4:$U$15,MATCH(P$7,GRID!$A$4:$A$15,0),MATCH(1,($U$2=GRID!$B$1:$U$1)*(КАЛЕНДАРЬ!R9=GRID!$B$3:$U$3),0))*(1-GRID!$H$34))</f>
        <v>190100</v>
      </c>
      <c r="Q154" s="8" cm="1">
        <f t="array" ref="Q154">IF($I$2="Открытый тариф",INDEX(GRID!$B$4:$U$15,MATCH(Q$7,GRID!$A$4:$A$15,0),MATCH(1,($U$2=GRID!$B$1:$U$1)*(КАЛЕНДАРЬ!R9=GRID!$B$3:$U$3),0)),
INDEX(GRID!$B$4:$U$15,MATCH(Q$7,GRID!$A$4:$A$15,0),MATCH(1,($U$2=GRID!$B$1:$U$1)*(КАЛЕНДАРЬ!R9=GRID!$B$3:$U$3),0))*(1-GRID!$H$34))</f>
        <v>220900</v>
      </c>
      <c r="R154" s="8" cm="1">
        <f t="array" ref="R154">IF($I$2="Открытый тариф",INDEX(GRID!$B$18:$U$29,MATCH(R$7,GRID!$A$18:$A$29,0),MATCH(1,($U$2=GRID!$B$1:$U$1)*(КАЛЕНДАРЬ!R9=GRID!$B$3:$U$3),0)),
INDEX(GRID!$B$18:$U$29,MATCH(R$7,GRID!$A$18:$A$29,0),MATCH(1,($U$2=GRID!$B$1:$U$1)*(КАЛЕНДАРЬ!R9=GRID!$B$3:$U$3),0))*(1-GRID!$H$34))</f>
        <v>251900</v>
      </c>
      <c r="S154" s="8">
        <f t="array" ref="S154">IF($I$2="Открытый тариф",INDEX(GRID!$B$4:$U$15,MATCH(S$7,GRID!$A$4:$A$15,0),MATCH(1,($U$2=GRID!$B$1:$U$1)*(КАЛЕНДАРЬ!R9=GRID!$B$3:$U$3),0)),
INDEX(GRID!$B$4:$U$15,MATCH(S$7,GRID!$A$4:$A$15,0),MATCH(1,($U$2=GRID!$B$1:$U$1)*(КАЛЕНДАРЬ!R9=GRID!$B$3:$U$3),0))*(1-GRID!$L$41))</f>
        <v>661000</v>
      </c>
      <c r="T154" s="8">
        <f t="array" ref="T154">IF($I$2="Открытый тариф",INDEX(GRID!$B$4:$U$15,MATCH(T$7,GRID!$A$4:$A$15,0),MATCH(1,($U$2=GRID!$B$1:$U$1)*(КАЛЕНДАРЬ!R9=GRID!$B$3:$U$3),0)),
INDEX(GRID!$B$4:$U$15,MATCH(T$7,GRID!$A$4:$A$15,0),MATCH(1,($U$2=GRID!$B$1:$U$1)*(КАЛЕНДАРЬ!R9=GRID!$B$3:$U$3),0))*(1-GRID!$L$41))</f>
        <v>814300</v>
      </c>
    </row>
    <row r="155" spans="1:20" hidden="1">
      <c r="A155" s="148" t="s">
        <v>17</v>
      </c>
      <c r="B155" s="149">
        <v>7</v>
      </c>
      <c r="C155" s="8" cm="1">
        <f t="array" ref="C155">IF($I$2="Открытый тариф",INDEX(GRID!$B$4:$U$15,MATCH(C$7,GRID!$A$4:$A$15,0),MATCH(1,($U$2=GRID!$B$1:$U$1)*(КАЛЕНДАРЬ!R10=GRID!$B$3:$U$3),0)),
INDEX(GRID!$B$4:$U$15,MATCH(C$7,GRID!$A$4:$A$15,0),MATCH(1,($U$2=GRID!$B$1:$U$1)*(КАЛЕНДАРЬ!R10=GRID!$B$3:$U$3),0))*(1-GRID!$H$34))</f>
        <v>48100</v>
      </c>
      <c r="D155" s="8" cm="1">
        <f t="array" ref="D155">IF($I$2="Открытый тариф",INDEX(GRID!$B$18:$U$29,MATCH(C$7,GRID!$A$18:$A$29,0),MATCH(1,($U$2=GRID!$B$1:$U$1)*(КАЛЕНДАРЬ!R10=GRID!$B$3:$U$3),0)),
INDEX(GRID!$B$18:$U$29,MATCH(C$7,GRID!$A$18:$A$29,0),MATCH(1,($U$2=GRID!$B$1:$U$1)*(КАЛЕНДАРЬ!R10=GRID!$B$3:$U$3),0))*(1-GRID!$H$34))</f>
        <v>53100</v>
      </c>
      <c r="E155" s="8" cm="1">
        <f t="array" ref="E155">IF($I$2="Открытый тариф",INDEX(GRID!$B$4:$U$15,MATCH(E$7,GRID!$A$4:$A$15,0),MATCH(1,($U$2=GRID!$B$1:$U$1)*(КАЛЕНДАРЬ!R10=GRID!$B$3:$U$3),0)),
INDEX(GRID!$B$4:$U$15,MATCH(E$7,GRID!$A$4:$A$15,0),MATCH(1,($U$2=GRID!$B$1:$U$1)*(КАЛЕНДАРЬ!R10=GRID!$B$3:$U$3),0))*(1-GRID!$H$34))</f>
        <v>57100</v>
      </c>
      <c r="F155" s="8" cm="1">
        <f t="array" ref="F155">IF($I$2="Открытый тариф",INDEX(GRID!$B$18:$U$29,MATCH(E$7,GRID!$A$18:$A$29,0),MATCH(1,($U$2=GRID!$B$1:$U$1)*(КАЛЕНДАРЬ!R10=GRID!$B$3:$U$3),0)),
INDEX(GRID!$B$18:$U$29,MATCH(E$7,GRID!$A$18:$A$29,0),MATCH(1,($U$2=GRID!$B$1:$U$1)*(КАЛЕНДАРЬ!R10=GRID!$B$3:$U$3),0))*(1-GRID!$H$34))</f>
        <v>62100</v>
      </c>
      <c r="G155" s="8" cm="1">
        <f t="array" ref="G155">IF($I$2="Открытый тариф",INDEX(GRID!$B$4:$U$15,MATCH(G$7,GRID!$A$4:$A$15,0),MATCH(1,($U$2=GRID!$B$1:$U$1)*(КАЛЕНДАРЬ!R10=GRID!$B$3:$U$3),0)),
INDEX(GRID!$B$4:$U$15,MATCH(G$7,GRID!$A$4:$A$15,0),MATCH(1,($U$2=GRID!$B$1:$U$1)*(КАЛЕНДАРЬ!R10=GRID!$B$3:$U$3),0))*(1-GRID!$H$34))</f>
        <v>64000</v>
      </c>
      <c r="H155" s="8" cm="1">
        <f t="array" ref="H155">IF($I$2="Открытый тариф",INDEX(GRID!$B$18:$U$29,MATCH(G$7,GRID!$A$18:$A$29,0),MATCH(1,($U$2=GRID!$B$1:$U$1)*(КАЛЕНДАРЬ!R10=GRID!$B$3:$U$3),0)),
INDEX(GRID!$B$18:$U$29,MATCH(G$7,GRID!$A$18:$A$29,0),MATCH(1,($U$2=GRID!$B$1:$U$1)*(КАЛЕНДАРЬ!R10=GRID!$B$3:$U$3),0))*(1-GRID!$H$34))</f>
        <v>69000</v>
      </c>
      <c r="I155" s="8" cm="1">
        <f t="array" ref="I155">IF($I$2="Открытый тариф",INDEX(GRID!$B$4:$U$15,MATCH(I$7,GRID!$A$4:$A$15,0),MATCH(1,($U$2=GRID!$B$1:$U$1)*(КАЛЕНДАРЬ!R10=GRID!$B$3:$U$3),0)),
INDEX(GRID!$B$4:$U$15,MATCH(I$7,GRID!$A$4:$A$15,0),MATCH(1,($U$2=GRID!$B$1:$U$1)*(КАЛЕНДАРЬ!R10=GRID!$B$3:$U$3),0))*(1-GRID!$H$34))</f>
        <v>71000</v>
      </c>
      <c r="J155" s="8" cm="1">
        <f t="array" ref="J155">IF($I$2="Открытый тариф",INDEX(GRID!$B$18:$U$29,MATCH(I$7,GRID!$A$18:$A$29,0),MATCH(1,($U$2=GRID!$B$1:$U$1)*(КАЛЕНДАРЬ!R10=GRID!$B$3:$U$3),0)),
INDEX(GRID!$B$18:$U$29,MATCH(I$7,GRID!$A$18:$A$29,0),MATCH(1,($U$2=GRID!$B$1:$U$1)*(КАЛЕНДАРЬ!R10=GRID!$B$3:$U$3),0))*(1-GRID!$H$34))</f>
        <v>76000</v>
      </c>
      <c r="K155" s="8" cm="1">
        <f t="array" ref="K155">IF($I$2="Открытый тариф",INDEX(GRID!$B$4:$U$15,MATCH(K$7,GRID!$A$4:$A$15,0),MATCH(1,($U$2=GRID!$B$1:$U$1)*(КАЛЕНДАРЬ!R10=GRID!$B$3:$U$3),0)),
INDEX(GRID!$B$4:$U$15,MATCH(K$7,GRID!$A$4:$A$15,0),MATCH(1,($U$2=GRID!$B$1:$U$1)*(КАЛЕНДАРЬ!R10=GRID!$B$3:$U$3),0))*(1-GRID!$H$34))</f>
        <v>78200</v>
      </c>
      <c r="L155" s="8" cm="1">
        <f t="array" ref="L155">IF($I$2="Открытый тариф",INDEX(GRID!$B$18:$U$29,MATCH(K$7,GRID!$A$18:$A$29,0),MATCH(1,($U$2=GRID!$B$1:$U$1)*(КАЛЕНДАРЬ!R10=GRID!$B$3:$U$3),0)),
INDEX(GRID!$B$18:$U$29,MATCH(K$7,GRID!$A$18:$A$29,0),MATCH(1,($U$2=GRID!$B$1:$U$1)*(КАЛЕНДАРЬ!R10=GRID!$B$3:$U$3),0))*(1-GRID!$H$34))</f>
        <v>83200</v>
      </c>
      <c r="M155" s="8" cm="1">
        <f t="array" ref="M155">IF($I$2="Открытый тариф",INDEX(GRID!$B$4:$U$15,MATCH(M$7,GRID!$A$4:$A$15,0),MATCH(1,($U$2=GRID!$B$1:$U$1)*(КАЛЕНДАРЬ!R10=GRID!$B$3:$U$3),0)),
INDEX(GRID!$B$4:$U$15,MATCH(M$7,GRID!$A$4:$A$15,0),MATCH(1,($U$2=GRID!$B$1:$U$1)*(КАЛЕНДАРЬ!R10=GRID!$B$3:$U$3),0))*(1-GRID!$H$34))</f>
        <v>103200</v>
      </c>
      <c r="N155" s="8" cm="1">
        <f t="array" ref="N155">IF($I$2="Открытый тариф",INDEX(GRID!$B$18:$U$29,MATCH(M$7,GRID!$A$18:$A$29,0),MATCH(1,($U$2=GRID!$B$1:$U$1)*(КАЛЕНДАРЬ!R10=GRID!$B$3:$U$3),0)),
INDEX(GRID!$B$18:$U$29,MATCH(M$7,GRID!$A$18:$A$29,0),MATCH(1,($U$2=GRID!$B$1:$U$1)*(КАЛЕНДАРЬ!R10=GRID!$B$3:$U$3),0))*(1-GRID!$H$34))</f>
        <v>108200</v>
      </c>
      <c r="O155" s="8" cm="1">
        <f t="array" ref="O155">IF($I$2="Открытый тариф",INDEX(GRID!$B$4:$U$15,MATCH(O$7,GRID!$A$4:$A$15,0),MATCH(1,($U$2=GRID!$B$1:$U$1)*(КАЛЕНДАРЬ!R10=GRID!$B$3:$U$3),0)),
INDEX(GRID!$B$4:$U$15,MATCH(O$7,GRID!$A$4:$A$15,0),MATCH(1,($U$2=GRID!$B$1:$U$1)*(КАЛЕНДАРЬ!R10=GRID!$B$3:$U$3),0))*(1-GRID!$H$34))</f>
        <v>142800</v>
      </c>
      <c r="P155" s="8" cm="1">
        <f t="array" ref="P155">IF($I$2="Открытый тариф",INDEX(GRID!$B$4:$U$15,MATCH(P$7,GRID!$A$4:$A$15,0),MATCH(1,($U$2=GRID!$B$1:$U$1)*(КАЛЕНДАРЬ!R10=GRID!$B$3:$U$3),0)),
INDEX(GRID!$B$4:$U$15,MATCH(P$7,GRID!$A$4:$A$15,0),MATCH(1,($U$2=GRID!$B$1:$U$1)*(КАЛЕНДАРЬ!R10=GRID!$B$3:$U$3),0))*(1-GRID!$H$34))</f>
        <v>190100</v>
      </c>
      <c r="Q155" s="8" cm="1">
        <f t="array" ref="Q155">IF($I$2="Открытый тариф",INDEX(GRID!$B$4:$U$15,MATCH(Q$7,GRID!$A$4:$A$15,0),MATCH(1,($U$2=GRID!$B$1:$U$1)*(КАЛЕНДАРЬ!R10=GRID!$B$3:$U$3),0)),
INDEX(GRID!$B$4:$U$15,MATCH(Q$7,GRID!$A$4:$A$15,0),MATCH(1,($U$2=GRID!$B$1:$U$1)*(КАЛЕНДАРЬ!R10=GRID!$B$3:$U$3),0))*(1-GRID!$H$34))</f>
        <v>220900</v>
      </c>
      <c r="R155" s="8" cm="1">
        <f t="array" ref="R155">IF($I$2="Открытый тариф",INDEX(GRID!$B$18:$U$29,MATCH(R$7,GRID!$A$18:$A$29,0),MATCH(1,($U$2=GRID!$B$1:$U$1)*(КАЛЕНДАРЬ!R10=GRID!$B$3:$U$3),0)),
INDEX(GRID!$B$18:$U$29,MATCH(R$7,GRID!$A$18:$A$29,0),MATCH(1,($U$2=GRID!$B$1:$U$1)*(КАЛЕНДАРЬ!R10=GRID!$B$3:$U$3),0))*(1-GRID!$H$34))</f>
        <v>251900</v>
      </c>
      <c r="S155" s="8">
        <f t="array" ref="S155">IF($I$2="Открытый тариф",INDEX(GRID!$B$4:$U$15,MATCH(S$7,GRID!$A$4:$A$15,0),MATCH(1,($U$2=GRID!$B$1:$U$1)*(КАЛЕНДАРЬ!R10=GRID!$B$3:$U$3),0)),
INDEX(GRID!$B$4:$U$15,MATCH(S$7,GRID!$A$4:$A$15,0),MATCH(1,($U$2=GRID!$B$1:$U$1)*(КАЛЕНДАРЬ!R10=GRID!$B$3:$U$3),0))*(1-GRID!$L$41))</f>
        <v>661000</v>
      </c>
      <c r="T155" s="8">
        <f t="array" ref="T155">IF($I$2="Открытый тариф",INDEX(GRID!$B$4:$U$15,MATCH(T$7,GRID!$A$4:$A$15,0),MATCH(1,($U$2=GRID!$B$1:$U$1)*(КАЛЕНДАРЬ!R10=GRID!$B$3:$U$3),0)),
INDEX(GRID!$B$4:$U$15,MATCH(T$7,GRID!$A$4:$A$15,0),MATCH(1,($U$2=GRID!$B$1:$U$1)*(КАЛЕНДАРЬ!R10=GRID!$B$3:$U$3),0))*(1-GRID!$L$41))</f>
        <v>814300</v>
      </c>
    </row>
    <row r="156" spans="1:20" hidden="1">
      <c r="A156" s="148" t="s">
        <v>11</v>
      </c>
      <c r="B156" s="149">
        <v>8</v>
      </c>
      <c r="C156" s="8" cm="1">
        <f t="array" ref="C156">IF($I$2="Открытый тариф",INDEX(GRID!$B$4:$U$15,MATCH(C$7,GRID!$A$4:$A$15,0),MATCH(1,($U$2=GRID!$B$1:$U$1)*(КАЛЕНДАРЬ!R11=GRID!$B$3:$U$3),0)),
INDEX(GRID!$B$4:$U$15,MATCH(C$7,GRID!$A$4:$A$15,0),MATCH(1,($U$2=GRID!$B$1:$U$1)*(КАЛЕНДАРЬ!R11=GRID!$B$3:$U$3),0))*(1-GRID!$H$34))</f>
        <v>48100</v>
      </c>
      <c r="D156" s="8" cm="1">
        <f t="array" ref="D156">IF($I$2="Открытый тариф",INDEX(GRID!$B$18:$U$29,MATCH(C$7,GRID!$A$18:$A$29,0),MATCH(1,($U$2=GRID!$B$1:$U$1)*(КАЛЕНДАРЬ!R11=GRID!$B$3:$U$3),0)),
INDEX(GRID!$B$18:$U$29,MATCH(C$7,GRID!$A$18:$A$29,0),MATCH(1,($U$2=GRID!$B$1:$U$1)*(КАЛЕНДАРЬ!R11=GRID!$B$3:$U$3),0))*(1-GRID!$H$34))</f>
        <v>53100</v>
      </c>
      <c r="E156" s="8" cm="1">
        <f t="array" ref="E156">IF($I$2="Открытый тариф",INDEX(GRID!$B$4:$U$15,MATCH(E$7,GRID!$A$4:$A$15,0),MATCH(1,($U$2=GRID!$B$1:$U$1)*(КАЛЕНДАРЬ!R11=GRID!$B$3:$U$3),0)),
INDEX(GRID!$B$4:$U$15,MATCH(E$7,GRID!$A$4:$A$15,0),MATCH(1,($U$2=GRID!$B$1:$U$1)*(КАЛЕНДАРЬ!R11=GRID!$B$3:$U$3),0))*(1-GRID!$H$34))</f>
        <v>57100</v>
      </c>
      <c r="F156" s="8" cm="1">
        <f t="array" ref="F156">IF($I$2="Открытый тариф",INDEX(GRID!$B$18:$U$29,MATCH(E$7,GRID!$A$18:$A$29,0),MATCH(1,($U$2=GRID!$B$1:$U$1)*(КАЛЕНДАРЬ!R11=GRID!$B$3:$U$3),0)),
INDEX(GRID!$B$18:$U$29,MATCH(E$7,GRID!$A$18:$A$29,0),MATCH(1,($U$2=GRID!$B$1:$U$1)*(КАЛЕНДАРЬ!R11=GRID!$B$3:$U$3),0))*(1-GRID!$H$34))</f>
        <v>62100</v>
      </c>
      <c r="G156" s="8" cm="1">
        <f t="array" ref="G156">IF($I$2="Открытый тариф",INDEX(GRID!$B$4:$U$15,MATCH(G$7,GRID!$A$4:$A$15,0),MATCH(1,($U$2=GRID!$B$1:$U$1)*(КАЛЕНДАРЬ!R11=GRID!$B$3:$U$3),0)),
INDEX(GRID!$B$4:$U$15,MATCH(G$7,GRID!$A$4:$A$15,0),MATCH(1,($U$2=GRID!$B$1:$U$1)*(КАЛЕНДАРЬ!R11=GRID!$B$3:$U$3),0))*(1-GRID!$H$34))</f>
        <v>64000</v>
      </c>
      <c r="H156" s="8" cm="1">
        <f t="array" ref="H156">IF($I$2="Открытый тариф",INDEX(GRID!$B$18:$U$29,MATCH(G$7,GRID!$A$18:$A$29,0),MATCH(1,($U$2=GRID!$B$1:$U$1)*(КАЛЕНДАРЬ!R11=GRID!$B$3:$U$3),0)),
INDEX(GRID!$B$18:$U$29,MATCH(G$7,GRID!$A$18:$A$29,0),MATCH(1,($U$2=GRID!$B$1:$U$1)*(КАЛЕНДАРЬ!R11=GRID!$B$3:$U$3),0))*(1-GRID!$H$34))</f>
        <v>69000</v>
      </c>
      <c r="I156" s="8" cm="1">
        <f t="array" ref="I156">IF($I$2="Открытый тариф",INDEX(GRID!$B$4:$U$15,MATCH(I$7,GRID!$A$4:$A$15,0),MATCH(1,($U$2=GRID!$B$1:$U$1)*(КАЛЕНДАРЬ!R11=GRID!$B$3:$U$3),0)),
INDEX(GRID!$B$4:$U$15,MATCH(I$7,GRID!$A$4:$A$15,0),MATCH(1,($U$2=GRID!$B$1:$U$1)*(КАЛЕНДАРЬ!R11=GRID!$B$3:$U$3),0))*(1-GRID!$H$34))</f>
        <v>71000</v>
      </c>
      <c r="J156" s="8" cm="1">
        <f t="array" ref="J156">IF($I$2="Открытый тариф",INDEX(GRID!$B$18:$U$29,MATCH(I$7,GRID!$A$18:$A$29,0),MATCH(1,($U$2=GRID!$B$1:$U$1)*(КАЛЕНДАРЬ!R11=GRID!$B$3:$U$3),0)),
INDEX(GRID!$B$18:$U$29,MATCH(I$7,GRID!$A$18:$A$29,0),MATCH(1,($U$2=GRID!$B$1:$U$1)*(КАЛЕНДАРЬ!R11=GRID!$B$3:$U$3),0))*(1-GRID!$H$34))</f>
        <v>76000</v>
      </c>
      <c r="K156" s="8" cm="1">
        <f t="array" ref="K156">IF($I$2="Открытый тариф",INDEX(GRID!$B$4:$U$15,MATCH(K$7,GRID!$A$4:$A$15,0),MATCH(1,($U$2=GRID!$B$1:$U$1)*(КАЛЕНДАРЬ!R11=GRID!$B$3:$U$3),0)),
INDEX(GRID!$B$4:$U$15,MATCH(K$7,GRID!$A$4:$A$15,0),MATCH(1,($U$2=GRID!$B$1:$U$1)*(КАЛЕНДАРЬ!R11=GRID!$B$3:$U$3),0))*(1-GRID!$H$34))</f>
        <v>78200</v>
      </c>
      <c r="L156" s="8" cm="1">
        <f t="array" ref="L156">IF($I$2="Открытый тариф",INDEX(GRID!$B$18:$U$29,MATCH(K$7,GRID!$A$18:$A$29,0),MATCH(1,($U$2=GRID!$B$1:$U$1)*(КАЛЕНДАРЬ!R11=GRID!$B$3:$U$3),0)),
INDEX(GRID!$B$18:$U$29,MATCH(K$7,GRID!$A$18:$A$29,0),MATCH(1,($U$2=GRID!$B$1:$U$1)*(КАЛЕНДАРЬ!R11=GRID!$B$3:$U$3),0))*(1-GRID!$H$34))</f>
        <v>83200</v>
      </c>
      <c r="M156" s="8" cm="1">
        <f t="array" ref="M156">IF($I$2="Открытый тариф",INDEX(GRID!$B$4:$U$15,MATCH(M$7,GRID!$A$4:$A$15,0),MATCH(1,($U$2=GRID!$B$1:$U$1)*(КАЛЕНДАРЬ!R11=GRID!$B$3:$U$3),0)),
INDEX(GRID!$B$4:$U$15,MATCH(M$7,GRID!$A$4:$A$15,0),MATCH(1,($U$2=GRID!$B$1:$U$1)*(КАЛЕНДАРЬ!R11=GRID!$B$3:$U$3),0))*(1-GRID!$H$34))</f>
        <v>103200</v>
      </c>
      <c r="N156" s="8" cm="1">
        <f t="array" ref="N156">IF($I$2="Открытый тариф",INDEX(GRID!$B$18:$U$29,MATCH(M$7,GRID!$A$18:$A$29,0),MATCH(1,($U$2=GRID!$B$1:$U$1)*(КАЛЕНДАРЬ!R11=GRID!$B$3:$U$3),0)),
INDEX(GRID!$B$18:$U$29,MATCH(M$7,GRID!$A$18:$A$29,0),MATCH(1,($U$2=GRID!$B$1:$U$1)*(КАЛЕНДАРЬ!R11=GRID!$B$3:$U$3),0))*(1-GRID!$H$34))</f>
        <v>108200</v>
      </c>
      <c r="O156" s="8" cm="1">
        <f t="array" ref="O156">IF($I$2="Открытый тариф",INDEX(GRID!$B$4:$U$15,MATCH(O$7,GRID!$A$4:$A$15,0),MATCH(1,($U$2=GRID!$B$1:$U$1)*(КАЛЕНДАРЬ!R11=GRID!$B$3:$U$3),0)),
INDEX(GRID!$B$4:$U$15,MATCH(O$7,GRID!$A$4:$A$15,0),MATCH(1,($U$2=GRID!$B$1:$U$1)*(КАЛЕНДАРЬ!R11=GRID!$B$3:$U$3),0))*(1-GRID!$H$34))</f>
        <v>142800</v>
      </c>
      <c r="P156" s="8" cm="1">
        <f t="array" ref="P156">IF($I$2="Открытый тариф",INDEX(GRID!$B$4:$U$15,MATCH(P$7,GRID!$A$4:$A$15,0),MATCH(1,($U$2=GRID!$B$1:$U$1)*(КАЛЕНДАРЬ!R11=GRID!$B$3:$U$3),0)),
INDEX(GRID!$B$4:$U$15,MATCH(P$7,GRID!$A$4:$A$15,0),MATCH(1,($U$2=GRID!$B$1:$U$1)*(КАЛЕНДАРЬ!R11=GRID!$B$3:$U$3),0))*(1-GRID!$H$34))</f>
        <v>190100</v>
      </c>
      <c r="Q156" s="8" cm="1">
        <f t="array" ref="Q156">IF($I$2="Открытый тариф",INDEX(GRID!$B$4:$U$15,MATCH(Q$7,GRID!$A$4:$A$15,0),MATCH(1,($U$2=GRID!$B$1:$U$1)*(КАЛЕНДАРЬ!R11=GRID!$B$3:$U$3),0)),
INDEX(GRID!$B$4:$U$15,MATCH(Q$7,GRID!$A$4:$A$15,0),MATCH(1,($U$2=GRID!$B$1:$U$1)*(КАЛЕНДАРЬ!R11=GRID!$B$3:$U$3),0))*(1-GRID!$H$34))</f>
        <v>220900</v>
      </c>
      <c r="R156" s="8" cm="1">
        <f t="array" ref="R156">IF($I$2="Открытый тариф",INDEX(GRID!$B$18:$U$29,MATCH(R$7,GRID!$A$18:$A$29,0),MATCH(1,($U$2=GRID!$B$1:$U$1)*(КАЛЕНДАРЬ!R11=GRID!$B$3:$U$3),0)),
INDEX(GRID!$B$18:$U$29,MATCH(R$7,GRID!$A$18:$A$29,0),MATCH(1,($U$2=GRID!$B$1:$U$1)*(КАЛЕНДАРЬ!R11=GRID!$B$3:$U$3),0))*(1-GRID!$H$34))</f>
        <v>251900</v>
      </c>
      <c r="S156" s="8">
        <f t="array" ref="S156">IF($I$2="Открытый тариф",INDEX(GRID!$B$4:$U$15,MATCH(S$7,GRID!$A$4:$A$15,0),MATCH(1,($U$2=GRID!$B$1:$U$1)*(КАЛЕНДАРЬ!R11=GRID!$B$3:$U$3),0)),
INDEX(GRID!$B$4:$U$15,MATCH(S$7,GRID!$A$4:$A$15,0),MATCH(1,($U$2=GRID!$B$1:$U$1)*(КАЛЕНДАРЬ!R11=GRID!$B$3:$U$3),0))*(1-GRID!$L$41))</f>
        <v>661000</v>
      </c>
      <c r="T156" s="8">
        <f t="array" ref="T156">IF($I$2="Открытый тариф",INDEX(GRID!$B$4:$U$15,MATCH(T$7,GRID!$A$4:$A$15,0),MATCH(1,($U$2=GRID!$B$1:$U$1)*(КАЛЕНДАРЬ!R11=GRID!$B$3:$U$3),0)),
INDEX(GRID!$B$4:$U$15,MATCH(T$7,GRID!$A$4:$A$15,0),MATCH(1,($U$2=GRID!$B$1:$U$1)*(КАЛЕНДАРЬ!R11=GRID!$B$3:$U$3),0))*(1-GRID!$L$41))</f>
        <v>814300</v>
      </c>
    </row>
    <row r="157" spans="1:20" hidden="1">
      <c r="A157" s="148" t="s">
        <v>12</v>
      </c>
      <c r="B157" s="149">
        <v>9</v>
      </c>
      <c r="C157" s="8" cm="1">
        <f t="array" ref="C157">IF($I$2="Открытый тариф",INDEX(GRID!$B$4:$U$15,MATCH(C$7,GRID!$A$4:$A$15,0),MATCH(1,($U$2=GRID!$B$1:$U$1)*(КАЛЕНДАРЬ!R12=GRID!$B$3:$U$3),0)),
INDEX(GRID!$B$4:$U$15,MATCH(C$7,GRID!$A$4:$A$15,0),MATCH(1,($U$2=GRID!$B$1:$U$1)*(КАЛЕНДАРЬ!R12=GRID!$B$3:$U$3),0))*(1-GRID!$H$34))</f>
        <v>48100</v>
      </c>
      <c r="D157" s="8" cm="1">
        <f t="array" ref="D157">IF($I$2="Открытый тариф",INDEX(GRID!$B$18:$U$29,MATCH(C$7,GRID!$A$18:$A$29,0),MATCH(1,($U$2=GRID!$B$1:$U$1)*(КАЛЕНДАРЬ!R12=GRID!$B$3:$U$3),0)),
INDEX(GRID!$B$18:$U$29,MATCH(C$7,GRID!$A$18:$A$29,0),MATCH(1,($U$2=GRID!$B$1:$U$1)*(КАЛЕНДАРЬ!R12=GRID!$B$3:$U$3),0))*(1-GRID!$H$34))</f>
        <v>53100</v>
      </c>
      <c r="E157" s="8" cm="1">
        <f t="array" ref="E157">IF($I$2="Открытый тариф",INDEX(GRID!$B$4:$U$15,MATCH(E$7,GRID!$A$4:$A$15,0),MATCH(1,($U$2=GRID!$B$1:$U$1)*(КАЛЕНДАРЬ!R12=GRID!$B$3:$U$3),0)),
INDEX(GRID!$B$4:$U$15,MATCH(E$7,GRID!$A$4:$A$15,0),MATCH(1,($U$2=GRID!$B$1:$U$1)*(КАЛЕНДАРЬ!R12=GRID!$B$3:$U$3),0))*(1-GRID!$H$34))</f>
        <v>57100</v>
      </c>
      <c r="F157" s="8" cm="1">
        <f t="array" ref="F157">IF($I$2="Открытый тариф",INDEX(GRID!$B$18:$U$29,MATCH(E$7,GRID!$A$18:$A$29,0),MATCH(1,($U$2=GRID!$B$1:$U$1)*(КАЛЕНДАРЬ!R12=GRID!$B$3:$U$3),0)),
INDEX(GRID!$B$18:$U$29,MATCH(E$7,GRID!$A$18:$A$29,0),MATCH(1,($U$2=GRID!$B$1:$U$1)*(КАЛЕНДАРЬ!R12=GRID!$B$3:$U$3),0))*(1-GRID!$H$34))</f>
        <v>62100</v>
      </c>
      <c r="G157" s="8" cm="1">
        <f t="array" ref="G157">IF($I$2="Открытый тариф",INDEX(GRID!$B$4:$U$15,MATCH(G$7,GRID!$A$4:$A$15,0),MATCH(1,($U$2=GRID!$B$1:$U$1)*(КАЛЕНДАРЬ!R12=GRID!$B$3:$U$3),0)),
INDEX(GRID!$B$4:$U$15,MATCH(G$7,GRID!$A$4:$A$15,0),MATCH(1,($U$2=GRID!$B$1:$U$1)*(КАЛЕНДАРЬ!R12=GRID!$B$3:$U$3),0))*(1-GRID!$H$34))</f>
        <v>64000</v>
      </c>
      <c r="H157" s="8" cm="1">
        <f t="array" ref="H157">IF($I$2="Открытый тариф",INDEX(GRID!$B$18:$U$29,MATCH(G$7,GRID!$A$18:$A$29,0),MATCH(1,($U$2=GRID!$B$1:$U$1)*(КАЛЕНДАРЬ!R12=GRID!$B$3:$U$3),0)),
INDEX(GRID!$B$18:$U$29,MATCH(G$7,GRID!$A$18:$A$29,0),MATCH(1,($U$2=GRID!$B$1:$U$1)*(КАЛЕНДАРЬ!R12=GRID!$B$3:$U$3),0))*(1-GRID!$H$34))</f>
        <v>69000</v>
      </c>
      <c r="I157" s="8" cm="1">
        <f t="array" ref="I157">IF($I$2="Открытый тариф",INDEX(GRID!$B$4:$U$15,MATCH(I$7,GRID!$A$4:$A$15,0),MATCH(1,($U$2=GRID!$B$1:$U$1)*(КАЛЕНДАРЬ!R12=GRID!$B$3:$U$3),0)),
INDEX(GRID!$B$4:$U$15,MATCH(I$7,GRID!$A$4:$A$15,0),MATCH(1,($U$2=GRID!$B$1:$U$1)*(КАЛЕНДАРЬ!R12=GRID!$B$3:$U$3),0))*(1-GRID!$H$34))</f>
        <v>71000</v>
      </c>
      <c r="J157" s="8" cm="1">
        <f t="array" ref="J157">IF($I$2="Открытый тариф",INDEX(GRID!$B$18:$U$29,MATCH(I$7,GRID!$A$18:$A$29,0),MATCH(1,($U$2=GRID!$B$1:$U$1)*(КАЛЕНДАРЬ!R12=GRID!$B$3:$U$3),0)),
INDEX(GRID!$B$18:$U$29,MATCH(I$7,GRID!$A$18:$A$29,0),MATCH(1,($U$2=GRID!$B$1:$U$1)*(КАЛЕНДАРЬ!R12=GRID!$B$3:$U$3),0))*(1-GRID!$H$34))</f>
        <v>76000</v>
      </c>
      <c r="K157" s="8" cm="1">
        <f t="array" ref="K157">IF($I$2="Открытый тариф",INDEX(GRID!$B$4:$U$15,MATCH(K$7,GRID!$A$4:$A$15,0),MATCH(1,($U$2=GRID!$B$1:$U$1)*(КАЛЕНДАРЬ!R12=GRID!$B$3:$U$3),0)),
INDEX(GRID!$B$4:$U$15,MATCH(K$7,GRID!$A$4:$A$15,0),MATCH(1,($U$2=GRID!$B$1:$U$1)*(КАЛЕНДАРЬ!R12=GRID!$B$3:$U$3),0))*(1-GRID!$H$34))</f>
        <v>78200</v>
      </c>
      <c r="L157" s="8" cm="1">
        <f t="array" ref="L157">IF($I$2="Открытый тариф",INDEX(GRID!$B$18:$U$29,MATCH(K$7,GRID!$A$18:$A$29,0),MATCH(1,($U$2=GRID!$B$1:$U$1)*(КАЛЕНДАРЬ!R12=GRID!$B$3:$U$3),0)),
INDEX(GRID!$B$18:$U$29,MATCH(K$7,GRID!$A$18:$A$29,0),MATCH(1,($U$2=GRID!$B$1:$U$1)*(КАЛЕНДАРЬ!R12=GRID!$B$3:$U$3),0))*(1-GRID!$H$34))</f>
        <v>83200</v>
      </c>
      <c r="M157" s="8" cm="1">
        <f t="array" ref="M157">IF($I$2="Открытый тариф",INDEX(GRID!$B$4:$U$15,MATCH(M$7,GRID!$A$4:$A$15,0),MATCH(1,($U$2=GRID!$B$1:$U$1)*(КАЛЕНДАРЬ!R12=GRID!$B$3:$U$3),0)),
INDEX(GRID!$B$4:$U$15,MATCH(M$7,GRID!$A$4:$A$15,0),MATCH(1,($U$2=GRID!$B$1:$U$1)*(КАЛЕНДАРЬ!R12=GRID!$B$3:$U$3),0))*(1-GRID!$H$34))</f>
        <v>103200</v>
      </c>
      <c r="N157" s="8" cm="1">
        <f t="array" ref="N157">IF($I$2="Открытый тариф",INDEX(GRID!$B$18:$U$29,MATCH(M$7,GRID!$A$18:$A$29,0),MATCH(1,($U$2=GRID!$B$1:$U$1)*(КАЛЕНДАРЬ!R12=GRID!$B$3:$U$3),0)),
INDEX(GRID!$B$18:$U$29,MATCH(M$7,GRID!$A$18:$A$29,0),MATCH(1,($U$2=GRID!$B$1:$U$1)*(КАЛЕНДАРЬ!R12=GRID!$B$3:$U$3),0))*(1-GRID!$H$34))</f>
        <v>108200</v>
      </c>
      <c r="O157" s="8" cm="1">
        <f t="array" ref="O157">IF($I$2="Открытый тариф",INDEX(GRID!$B$4:$U$15,MATCH(O$7,GRID!$A$4:$A$15,0),MATCH(1,($U$2=GRID!$B$1:$U$1)*(КАЛЕНДАРЬ!R12=GRID!$B$3:$U$3),0)),
INDEX(GRID!$B$4:$U$15,MATCH(O$7,GRID!$A$4:$A$15,0),MATCH(1,($U$2=GRID!$B$1:$U$1)*(КАЛЕНДАРЬ!R12=GRID!$B$3:$U$3),0))*(1-GRID!$H$34))</f>
        <v>142800</v>
      </c>
      <c r="P157" s="8" cm="1">
        <f t="array" ref="P157">IF($I$2="Открытый тариф",INDEX(GRID!$B$4:$U$15,MATCH(P$7,GRID!$A$4:$A$15,0),MATCH(1,($U$2=GRID!$B$1:$U$1)*(КАЛЕНДАРЬ!R12=GRID!$B$3:$U$3),0)),
INDEX(GRID!$B$4:$U$15,MATCH(P$7,GRID!$A$4:$A$15,0),MATCH(1,($U$2=GRID!$B$1:$U$1)*(КАЛЕНДАРЬ!R12=GRID!$B$3:$U$3),0))*(1-GRID!$H$34))</f>
        <v>190100</v>
      </c>
      <c r="Q157" s="8" cm="1">
        <f t="array" ref="Q157">IF($I$2="Открытый тариф",INDEX(GRID!$B$4:$U$15,MATCH(Q$7,GRID!$A$4:$A$15,0),MATCH(1,($U$2=GRID!$B$1:$U$1)*(КАЛЕНДАРЬ!R12=GRID!$B$3:$U$3),0)),
INDEX(GRID!$B$4:$U$15,MATCH(Q$7,GRID!$A$4:$A$15,0),MATCH(1,($U$2=GRID!$B$1:$U$1)*(КАЛЕНДАРЬ!R12=GRID!$B$3:$U$3),0))*(1-GRID!$H$34))</f>
        <v>220900</v>
      </c>
      <c r="R157" s="8" cm="1">
        <f t="array" ref="R157">IF($I$2="Открытый тариф",INDEX(GRID!$B$18:$U$29,MATCH(R$7,GRID!$A$18:$A$29,0),MATCH(1,($U$2=GRID!$B$1:$U$1)*(КАЛЕНДАРЬ!R12=GRID!$B$3:$U$3),0)),
INDEX(GRID!$B$18:$U$29,MATCH(R$7,GRID!$A$18:$A$29,0),MATCH(1,($U$2=GRID!$B$1:$U$1)*(КАЛЕНДАРЬ!R12=GRID!$B$3:$U$3),0))*(1-GRID!$H$34))</f>
        <v>251900</v>
      </c>
      <c r="S157" s="8">
        <f t="array" ref="S157">IF($I$2="Открытый тариф",INDEX(GRID!$B$4:$U$15,MATCH(S$7,GRID!$A$4:$A$15,0),MATCH(1,($U$2=GRID!$B$1:$U$1)*(КАЛЕНДАРЬ!R12=GRID!$B$3:$U$3),0)),
INDEX(GRID!$B$4:$U$15,MATCH(S$7,GRID!$A$4:$A$15,0),MATCH(1,($U$2=GRID!$B$1:$U$1)*(КАЛЕНДАРЬ!R12=GRID!$B$3:$U$3),0))*(1-GRID!$L$41))</f>
        <v>661000</v>
      </c>
      <c r="T157" s="8">
        <f t="array" ref="T157">IF($I$2="Открытый тариф",INDEX(GRID!$B$4:$U$15,MATCH(T$7,GRID!$A$4:$A$15,0),MATCH(1,($U$2=GRID!$B$1:$U$1)*(КАЛЕНДАРЬ!R12=GRID!$B$3:$U$3),0)),
INDEX(GRID!$B$4:$U$15,MATCH(T$7,GRID!$A$4:$A$15,0),MATCH(1,($U$2=GRID!$B$1:$U$1)*(КАЛЕНДАРЬ!R12=GRID!$B$3:$U$3),0))*(1-GRID!$L$41))</f>
        <v>814300</v>
      </c>
    </row>
    <row r="158" spans="1:20" hidden="1">
      <c r="A158" s="148" t="s">
        <v>13</v>
      </c>
      <c r="B158" s="149">
        <v>10</v>
      </c>
      <c r="C158" s="8" cm="1">
        <f t="array" ref="C158">IF($I$2="Открытый тариф",INDEX(GRID!$B$4:$U$15,MATCH(C$7,GRID!$A$4:$A$15,0),MATCH(1,($U$2=GRID!$B$1:$U$1)*(КАЛЕНДАРЬ!R13=GRID!$B$3:$U$3),0)),
INDEX(GRID!$B$4:$U$15,MATCH(C$7,GRID!$A$4:$A$15,0),MATCH(1,($U$2=GRID!$B$1:$U$1)*(КАЛЕНДАРЬ!R13=GRID!$B$3:$U$3),0))*(1-GRID!$H$34))</f>
        <v>48100</v>
      </c>
      <c r="D158" s="8" cm="1">
        <f t="array" ref="D158">IF($I$2="Открытый тариф",INDEX(GRID!$B$18:$U$29,MATCH(C$7,GRID!$A$18:$A$29,0),MATCH(1,($U$2=GRID!$B$1:$U$1)*(КАЛЕНДАРЬ!R13=GRID!$B$3:$U$3),0)),
INDEX(GRID!$B$18:$U$29,MATCH(C$7,GRID!$A$18:$A$29,0),MATCH(1,($U$2=GRID!$B$1:$U$1)*(КАЛЕНДАРЬ!R13=GRID!$B$3:$U$3),0))*(1-GRID!$H$34))</f>
        <v>53100</v>
      </c>
      <c r="E158" s="8" cm="1">
        <f t="array" ref="E158">IF($I$2="Открытый тариф",INDEX(GRID!$B$4:$U$15,MATCH(E$7,GRID!$A$4:$A$15,0),MATCH(1,($U$2=GRID!$B$1:$U$1)*(КАЛЕНДАРЬ!R13=GRID!$B$3:$U$3),0)),
INDEX(GRID!$B$4:$U$15,MATCH(E$7,GRID!$A$4:$A$15,0),MATCH(1,($U$2=GRID!$B$1:$U$1)*(КАЛЕНДАРЬ!R13=GRID!$B$3:$U$3),0))*(1-GRID!$H$34))</f>
        <v>57100</v>
      </c>
      <c r="F158" s="8" cm="1">
        <f t="array" ref="F158">IF($I$2="Открытый тариф",INDEX(GRID!$B$18:$U$29,MATCH(E$7,GRID!$A$18:$A$29,0),MATCH(1,($U$2=GRID!$B$1:$U$1)*(КАЛЕНДАРЬ!R13=GRID!$B$3:$U$3),0)),
INDEX(GRID!$B$18:$U$29,MATCH(E$7,GRID!$A$18:$A$29,0),MATCH(1,($U$2=GRID!$B$1:$U$1)*(КАЛЕНДАРЬ!R13=GRID!$B$3:$U$3),0))*(1-GRID!$H$34))</f>
        <v>62100</v>
      </c>
      <c r="G158" s="8" cm="1">
        <f t="array" ref="G158">IF($I$2="Открытый тариф",INDEX(GRID!$B$4:$U$15,MATCH(G$7,GRID!$A$4:$A$15,0),MATCH(1,($U$2=GRID!$B$1:$U$1)*(КАЛЕНДАРЬ!R13=GRID!$B$3:$U$3),0)),
INDEX(GRID!$B$4:$U$15,MATCH(G$7,GRID!$A$4:$A$15,0),MATCH(1,($U$2=GRID!$B$1:$U$1)*(КАЛЕНДАРЬ!R13=GRID!$B$3:$U$3),0))*(1-GRID!$H$34))</f>
        <v>64000</v>
      </c>
      <c r="H158" s="8" cm="1">
        <f t="array" ref="H158">IF($I$2="Открытый тариф",INDEX(GRID!$B$18:$U$29,MATCH(G$7,GRID!$A$18:$A$29,0),MATCH(1,($U$2=GRID!$B$1:$U$1)*(КАЛЕНДАРЬ!R13=GRID!$B$3:$U$3),0)),
INDEX(GRID!$B$18:$U$29,MATCH(G$7,GRID!$A$18:$A$29,0),MATCH(1,($U$2=GRID!$B$1:$U$1)*(КАЛЕНДАРЬ!R13=GRID!$B$3:$U$3),0))*(1-GRID!$H$34))</f>
        <v>69000</v>
      </c>
      <c r="I158" s="8" cm="1">
        <f t="array" ref="I158">IF($I$2="Открытый тариф",INDEX(GRID!$B$4:$U$15,MATCH(I$7,GRID!$A$4:$A$15,0),MATCH(1,($U$2=GRID!$B$1:$U$1)*(КАЛЕНДАРЬ!R13=GRID!$B$3:$U$3),0)),
INDEX(GRID!$B$4:$U$15,MATCH(I$7,GRID!$A$4:$A$15,0),MATCH(1,($U$2=GRID!$B$1:$U$1)*(КАЛЕНДАРЬ!R13=GRID!$B$3:$U$3),0))*(1-GRID!$H$34))</f>
        <v>71000</v>
      </c>
      <c r="J158" s="8" cm="1">
        <f t="array" ref="J158">IF($I$2="Открытый тариф",INDEX(GRID!$B$18:$U$29,MATCH(I$7,GRID!$A$18:$A$29,0),MATCH(1,($U$2=GRID!$B$1:$U$1)*(КАЛЕНДАРЬ!R13=GRID!$B$3:$U$3),0)),
INDEX(GRID!$B$18:$U$29,MATCH(I$7,GRID!$A$18:$A$29,0),MATCH(1,($U$2=GRID!$B$1:$U$1)*(КАЛЕНДАРЬ!R13=GRID!$B$3:$U$3),0))*(1-GRID!$H$34))</f>
        <v>76000</v>
      </c>
      <c r="K158" s="8" cm="1">
        <f t="array" ref="K158">IF($I$2="Открытый тариф",INDEX(GRID!$B$4:$U$15,MATCH(K$7,GRID!$A$4:$A$15,0),MATCH(1,($U$2=GRID!$B$1:$U$1)*(КАЛЕНДАРЬ!R13=GRID!$B$3:$U$3),0)),
INDEX(GRID!$B$4:$U$15,MATCH(K$7,GRID!$A$4:$A$15,0),MATCH(1,($U$2=GRID!$B$1:$U$1)*(КАЛЕНДАРЬ!R13=GRID!$B$3:$U$3),0))*(1-GRID!$H$34))</f>
        <v>78200</v>
      </c>
      <c r="L158" s="8" cm="1">
        <f t="array" ref="L158">IF($I$2="Открытый тариф",INDEX(GRID!$B$18:$U$29,MATCH(K$7,GRID!$A$18:$A$29,0),MATCH(1,($U$2=GRID!$B$1:$U$1)*(КАЛЕНДАРЬ!R13=GRID!$B$3:$U$3),0)),
INDEX(GRID!$B$18:$U$29,MATCH(K$7,GRID!$A$18:$A$29,0),MATCH(1,($U$2=GRID!$B$1:$U$1)*(КАЛЕНДАРЬ!R13=GRID!$B$3:$U$3),0))*(1-GRID!$H$34))</f>
        <v>83200</v>
      </c>
      <c r="M158" s="8" cm="1">
        <f t="array" ref="M158">IF($I$2="Открытый тариф",INDEX(GRID!$B$4:$U$15,MATCH(M$7,GRID!$A$4:$A$15,0),MATCH(1,($U$2=GRID!$B$1:$U$1)*(КАЛЕНДАРЬ!R13=GRID!$B$3:$U$3),0)),
INDEX(GRID!$B$4:$U$15,MATCH(M$7,GRID!$A$4:$A$15,0),MATCH(1,($U$2=GRID!$B$1:$U$1)*(КАЛЕНДАРЬ!R13=GRID!$B$3:$U$3),0))*(1-GRID!$H$34))</f>
        <v>103200</v>
      </c>
      <c r="N158" s="8" cm="1">
        <f t="array" ref="N158">IF($I$2="Открытый тариф",INDEX(GRID!$B$18:$U$29,MATCH(M$7,GRID!$A$18:$A$29,0),MATCH(1,($U$2=GRID!$B$1:$U$1)*(КАЛЕНДАРЬ!R13=GRID!$B$3:$U$3),0)),
INDEX(GRID!$B$18:$U$29,MATCH(M$7,GRID!$A$18:$A$29,0),MATCH(1,($U$2=GRID!$B$1:$U$1)*(КАЛЕНДАРЬ!R13=GRID!$B$3:$U$3),0))*(1-GRID!$H$34))</f>
        <v>108200</v>
      </c>
      <c r="O158" s="8" cm="1">
        <f t="array" ref="O158">IF($I$2="Открытый тариф",INDEX(GRID!$B$4:$U$15,MATCH(O$7,GRID!$A$4:$A$15,0),MATCH(1,($U$2=GRID!$B$1:$U$1)*(КАЛЕНДАРЬ!R13=GRID!$B$3:$U$3),0)),
INDEX(GRID!$B$4:$U$15,MATCH(O$7,GRID!$A$4:$A$15,0),MATCH(1,($U$2=GRID!$B$1:$U$1)*(КАЛЕНДАРЬ!R13=GRID!$B$3:$U$3),0))*(1-GRID!$H$34))</f>
        <v>142800</v>
      </c>
      <c r="P158" s="8" cm="1">
        <f t="array" ref="P158">IF($I$2="Открытый тариф",INDEX(GRID!$B$4:$U$15,MATCH(P$7,GRID!$A$4:$A$15,0),MATCH(1,($U$2=GRID!$B$1:$U$1)*(КАЛЕНДАРЬ!R13=GRID!$B$3:$U$3),0)),
INDEX(GRID!$B$4:$U$15,MATCH(P$7,GRID!$A$4:$A$15,0),MATCH(1,($U$2=GRID!$B$1:$U$1)*(КАЛЕНДАРЬ!R13=GRID!$B$3:$U$3),0))*(1-GRID!$H$34))</f>
        <v>190100</v>
      </c>
      <c r="Q158" s="8" cm="1">
        <f t="array" ref="Q158">IF($I$2="Открытый тариф",INDEX(GRID!$B$4:$U$15,MATCH(Q$7,GRID!$A$4:$A$15,0),MATCH(1,($U$2=GRID!$B$1:$U$1)*(КАЛЕНДАРЬ!R13=GRID!$B$3:$U$3),0)),
INDEX(GRID!$B$4:$U$15,MATCH(Q$7,GRID!$A$4:$A$15,0),MATCH(1,($U$2=GRID!$B$1:$U$1)*(КАЛЕНДАРЬ!R13=GRID!$B$3:$U$3),0))*(1-GRID!$H$34))</f>
        <v>220900</v>
      </c>
      <c r="R158" s="8" cm="1">
        <f t="array" ref="R158">IF($I$2="Открытый тариф",INDEX(GRID!$B$18:$U$29,MATCH(R$7,GRID!$A$18:$A$29,0),MATCH(1,($U$2=GRID!$B$1:$U$1)*(КАЛЕНДАРЬ!R13=GRID!$B$3:$U$3),0)),
INDEX(GRID!$B$18:$U$29,MATCH(R$7,GRID!$A$18:$A$29,0),MATCH(1,($U$2=GRID!$B$1:$U$1)*(КАЛЕНДАРЬ!R13=GRID!$B$3:$U$3),0))*(1-GRID!$H$34))</f>
        <v>251900</v>
      </c>
      <c r="S158" s="8">
        <f t="array" ref="S158">IF($I$2="Открытый тариф",INDEX(GRID!$B$4:$U$15,MATCH(S$7,GRID!$A$4:$A$15,0),MATCH(1,($U$2=GRID!$B$1:$U$1)*(КАЛЕНДАРЬ!R13=GRID!$B$3:$U$3),0)),
INDEX(GRID!$B$4:$U$15,MATCH(S$7,GRID!$A$4:$A$15,0),MATCH(1,($U$2=GRID!$B$1:$U$1)*(КАЛЕНДАРЬ!R13=GRID!$B$3:$U$3),0))*(1-GRID!$L$41))</f>
        <v>661000</v>
      </c>
      <c r="T158" s="8">
        <f t="array" ref="T158">IF($I$2="Открытый тариф",INDEX(GRID!$B$4:$U$15,MATCH(T$7,GRID!$A$4:$A$15,0),MATCH(1,($U$2=GRID!$B$1:$U$1)*(КАЛЕНДАРЬ!R13=GRID!$B$3:$U$3),0)),
INDEX(GRID!$B$4:$U$15,MATCH(T$7,GRID!$A$4:$A$15,0),MATCH(1,($U$2=GRID!$B$1:$U$1)*(КАЛЕНДАРЬ!R13=GRID!$B$3:$U$3),0))*(1-GRID!$L$41))</f>
        <v>814300</v>
      </c>
    </row>
    <row r="159" spans="1:20" hidden="1">
      <c r="A159" s="148" t="s">
        <v>14</v>
      </c>
      <c r="B159" s="149">
        <v>11</v>
      </c>
      <c r="C159" s="8" cm="1">
        <f t="array" ref="C159">IF($I$2="Открытый тариф",INDEX(GRID!$B$4:$U$15,MATCH(C$7,GRID!$A$4:$A$15,0),MATCH(1,($U$2=GRID!$B$1:$U$1)*(КАЛЕНДАРЬ!R14=GRID!$B$3:$U$3),0)),
INDEX(GRID!$B$4:$U$15,MATCH(C$7,GRID!$A$4:$A$15,0),MATCH(1,($U$2=GRID!$B$1:$U$1)*(КАЛЕНДАРЬ!R14=GRID!$B$3:$U$3),0))*(1-GRID!$H$34))</f>
        <v>52600</v>
      </c>
      <c r="D159" s="8" cm="1">
        <f t="array" ref="D159">IF($I$2="Открытый тариф",INDEX(GRID!$B$18:$U$29,MATCH(C$7,GRID!$A$18:$A$29,0),MATCH(1,($U$2=GRID!$B$1:$U$1)*(КАЛЕНДАРЬ!R14=GRID!$B$3:$U$3),0)),
INDEX(GRID!$B$18:$U$29,MATCH(C$7,GRID!$A$18:$A$29,0),MATCH(1,($U$2=GRID!$B$1:$U$1)*(КАЛЕНДАРЬ!R14=GRID!$B$3:$U$3),0))*(1-GRID!$H$34))</f>
        <v>57600</v>
      </c>
      <c r="E159" s="8" cm="1">
        <f t="array" ref="E159">IF($I$2="Открытый тариф",INDEX(GRID!$B$4:$U$15,MATCH(E$7,GRID!$A$4:$A$15,0),MATCH(1,($U$2=GRID!$B$1:$U$1)*(КАЛЕНДАРЬ!R14=GRID!$B$3:$U$3),0)),
INDEX(GRID!$B$4:$U$15,MATCH(E$7,GRID!$A$4:$A$15,0),MATCH(1,($U$2=GRID!$B$1:$U$1)*(КАЛЕНДАРЬ!R14=GRID!$B$3:$U$3),0))*(1-GRID!$H$34))</f>
        <v>62100</v>
      </c>
      <c r="F159" s="8" cm="1">
        <f t="array" ref="F159">IF($I$2="Открытый тариф",INDEX(GRID!$B$18:$U$29,MATCH(E$7,GRID!$A$18:$A$29,0),MATCH(1,($U$2=GRID!$B$1:$U$1)*(КАЛЕНДАРЬ!R14=GRID!$B$3:$U$3),0)),
INDEX(GRID!$B$18:$U$29,MATCH(E$7,GRID!$A$18:$A$29,0),MATCH(1,($U$2=GRID!$B$1:$U$1)*(КАЛЕНДАРЬ!R14=GRID!$B$3:$U$3),0))*(1-GRID!$H$34))</f>
        <v>67100</v>
      </c>
      <c r="G159" s="8" cm="1">
        <f t="array" ref="G159">IF($I$2="Открытый тариф",INDEX(GRID!$B$4:$U$15,MATCH(G$7,GRID!$A$4:$A$15,0),MATCH(1,($U$2=GRID!$B$1:$U$1)*(КАЛЕНДАРЬ!R14=GRID!$B$3:$U$3),0)),
INDEX(GRID!$B$4:$U$15,MATCH(G$7,GRID!$A$4:$A$15,0),MATCH(1,($U$2=GRID!$B$1:$U$1)*(КАЛЕНДАРЬ!R14=GRID!$B$3:$U$3),0))*(1-GRID!$H$34))</f>
        <v>69200</v>
      </c>
      <c r="H159" s="8" cm="1">
        <f t="array" ref="H159">IF($I$2="Открытый тариф",INDEX(GRID!$B$18:$U$29,MATCH(G$7,GRID!$A$18:$A$29,0),MATCH(1,($U$2=GRID!$B$1:$U$1)*(КАЛЕНДАРЬ!R14=GRID!$B$3:$U$3),0)),
INDEX(GRID!$B$18:$U$29,MATCH(G$7,GRID!$A$18:$A$29,0),MATCH(1,($U$2=GRID!$B$1:$U$1)*(КАЛЕНДАРЬ!R14=GRID!$B$3:$U$3),0))*(1-GRID!$H$34))</f>
        <v>74200</v>
      </c>
      <c r="I159" s="8" cm="1">
        <f t="array" ref="I159">IF($I$2="Открытый тариф",INDEX(GRID!$B$4:$U$15,MATCH(I$7,GRID!$A$4:$A$15,0),MATCH(1,($U$2=GRID!$B$1:$U$1)*(КАЛЕНДАРЬ!R14=GRID!$B$3:$U$3),0)),
INDEX(GRID!$B$4:$U$15,MATCH(I$7,GRID!$A$4:$A$15,0),MATCH(1,($U$2=GRID!$B$1:$U$1)*(КАЛЕНДАРЬ!R14=GRID!$B$3:$U$3),0))*(1-GRID!$H$34))</f>
        <v>76600</v>
      </c>
      <c r="J159" s="8" cm="1">
        <f t="array" ref="J159">IF($I$2="Открытый тариф",INDEX(GRID!$B$18:$U$29,MATCH(I$7,GRID!$A$18:$A$29,0),MATCH(1,($U$2=GRID!$B$1:$U$1)*(КАЛЕНДАРЬ!R14=GRID!$B$3:$U$3),0)),
INDEX(GRID!$B$18:$U$29,MATCH(I$7,GRID!$A$18:$A$29,0),MATCH(1,($U$2=GRID!$B$1:$U$1)*(КАЛЕНДАРЬ!R14=GRID!$B$3:$U$3),0))*(1-GRID!$H$34))</f>
        <v>81600</v>
      </c>
      <c r="K159" s="8" cm="1">
        <f t="array" ref="K159">IF($I$2="Открытый тариф",INDEX(GRID!$B$4:$U$15,MATCH(K$7,GRID!$A$4:$A$15,0),MATCH(1,($U$2=GRID!$B$1:$U$1)*(КАЛЕНДАРЬ!R14=GRID!$B$3:$U$3),0)),
INDEX(GRID!$B$4:$U$15,MATCH(K$7,GRID!$A$4:$A$15,0),MATCH(1,($U$2=GRID!$B$1:$U$1)*(КАЛЕНДАРЬ!R14=GRID!$B$3:$U$3),0))*(1-GRID!$H$34))</f>
        <v>84100</v>
      </c>
      <c r="L159" s="8" cm="1">
        <f t="array" ref="L159">IF($I$2="Открытый тариф",INDEX(GRID!$B$18:$U$29,MATCH(K$7,GRID!$A$18:$A$29,0),MATCH(1,($U$2=GRID!$B$1:$U$1)*(КАЛЕНДАРЬ!R14=GRID!$B$3:$U$3),0)),
INDEX(GRID!$B$18:$U$29,MATCH(K$7,GRID!$A$18:$A$29,0),MATCH(1,($U$2=GRID!$B$1:$U$1)*(КАЛЕНДАРЬ!R14=GRID!$B$3:$U$3),0))*(1-GRID!$H$34))</f>
        <v>89100</v>
      </c>
      <c r="M159" s="8" cm="1">
        <f t="array" ref="M159">IF($I$2="Открытый тариф",INDEX(GRID!$B$4:$U$15,MATCH(M$7,GRID!$A$4:$A$15,0),MATCH(1,($U$2=GRID!$B$1:$U$1)*(КАЛЕНДАРЬ!R14=GRID!$B$3:$U$3),0)),
INDEX(GRID!$B$4:$U$15,MATCH(M$7,GRID!$A$4:$A$15,0),MATCH(1,($U$2=GRID!$B$1:$U$1)*(КАЛЕНДАРЬ!R14=GRID!$B$3:$U$3),0))*(1-GRID!$H$34))</f>
        <v>110400</v>
      </c>
      <c r="N159" s="8" cm="1">
        <f t="array" ref="N159">IF($I$2="Открытый тариф",INDEX(GRID!$B$18:$U$29,MATCH(M$7,GRID!$A$18:$A$29,0),MATCH(1,($U$2=GRID!$B$1:$U$1)*(КАЛЕНДАРЬ!R14=GRID!$B$3:$U$3),0)),
INDEX(GRID!$B$18:$U$29,MATCH(M$7,GRID!$A$18:$A$29,0),MATCH(1,($U$2=GRID!$B$1:$U$1)*(КАЛЕНДАРЬ!R14=GRID!$B$3:$U$3),0))*(1-GRID!$H$34))</f>
        <v>115400</v>
      </c>
      <c r="O159" s="8" cm="1">
        <f t="array" ref="O159">IF($I$2="Открытый тариф",INDEX(GRID!$B$4:$U$15,MATCH(O$7,GRID!$A$4:$A$15,0),MATCH(1,($U$2=GRID!$B$1:$U$1)*(КАЛЕНДАРЬ!R14=GRID!$B$3:$U$3),0)),
INDEX(GRID!$B$4:$U$15,MATCH(O$7,GRID!$A$4:$A$15,0),MATCH(1,($U$2=GRID!$B$1:$U$1)*(КАЛЕНДАРЬ!R14=GRID!$B$3:$U$3),0))*(1-GRID!$H$34))</f>
        <v>151000</v>
      </c>
      <c r="P159" s="8" cm="1">
        <f t="array" ref="P159">IF($I$2="Открытый тариф",INDEX(GRID!$B$4:$U$15,MATCH(P$7,GRID!$A$4:$A$15,0),MATCH(1,($U$2=GRID!$B$1:$U$1)*(КАЛЕНДАРЬ!R14=GRID!$B$3:$U$3),0)),
INDEX(GRID!$B$4:$U$15,MATCH(P$7,GRID!$A$4:$A$15,0),MATCH(1,($U$2=GRID!$B$1:$U$1)*(КАЛЕНДАРЬ!R14=GRID!$B$3:$U$3),0))*(1-GRID!$H$34))</f>
        <v>199300</v>
      </c>
      <c r="Q159" s="8" cm="1">
        <f t="array" ref="Q159">IF($I$2="Открытый тариф",INDEX(GRID!$B$4:$U$15,MATCH(Q$7,GRID!$A$4:$A$15,0),MATCH(1,($U$2=GRID!$B$1:$U$1)*(КАЛЕНДАРЬ!R14=GRID!$B$3:$U$3),0)),
INDEX(GRID!$B$4:$U$15,MATCH(Q$7,GRID!$A$4:$A$15,0),MATCH(1,($U$2=GRID!$B$1:$U$1)*(КАЛЕНДАРЬ!R14=GRID!$B$3:$U$3),0))*(1-GRID!$H$34))</f>
        <v>230600</v>
      </c>
      <c r="R159" s="8" cm="1">
        <f t="array" ref="R159">IF($I$2="Открытый тариф",INDEX(GRID!$B$18:$U$29,MATCH(R$7,GRID!$A$18:$A$29,0),MATCH(1,($U$2=GRID!$B$1:$U$1)*(КАЛЕНДАРЬ!R14=GRID!$B$3:$U$3),0)),
INDEX(GRID!$B$18:$U$29,MATCH(R$7,GRID!$A$18:$A$29,0),MATCH(1,($U$2=GRID!$B$1:$U$1)*(КАЛЕНДАРЬ!R14=GRID!$B$3:$U$3),0))*(1-GRID!$H$34))</f>
        <v>263600</v>
      </c>
      <c r="S159" s="8">
        <f t="array" ref="S159">IF($I$2="Открытый тариф",INDEX(GRID!$B$4:$U$15,MATCH(S$7,GRID!$A$4:$A$15,0),MATCH(1,($U$2=GRID!$B$1:$U$1)*(КАЛЕНДАРЬ!R14=GRID!$B$3:$U$3),0)),
INDEX(GRID!$B$4:$U$15,MATCH(S$7,GRID!$A$4:$A$15,0),MATCH(1,($U$2=GRID!$B$1:$U$1)*(КАЛЕНДАРЬ!R14=GRID!$B$3:$U$3),0))*(1-GRID!$L$41))</f>
        <v>698800</v>
      </c>
      <c r="T159" s="8">
        <f t="array" ref="T159">IF($I$2="Открытый тариф",INDEX(GRID!$B$4:$U$15,MATCH(T$7,GRID!$A$4:$A$15,0),MATCH(1,($U$2=GRID!$B$1:$U$1)*(КАЛЕНДАРЬ!R14=GRID!$B$3:$U$3),0)),
INDEX(GRID!$B$4:$U$15,MATCH(T$7,GRID!$A$4:$A$15,0),MATCH(1,($U$2=GRID!$B$1:$U$1)*(КАЛЕНДАРЬ!R14=GRID!$B$3:$U$3),0))*(1-GRID!$L$41))</f>
        <v>861600</v>
      </c>
    </row>
    <row r="160" spans="1:20" hidden="1">
      <c r="A160" s="148" t="s">
        <v>15</v>
      </c>
      <c r="B160" s="149">
        <v>12</v>
      </c>
      <c r="C160" s="8" cm="1">
        <f t="array" ref="C160">IF($I$2="Открытый тариф",INDEX(GRID!$B$4:$U$15,MATCH(C$7,GRID!$A$4:$A$15,0),MATCH(1,($U$2=GRID!$B$1:$U$1)*(КАЛЕНДАРЬ!R15=GRID!$B$3:$U$3),0)),
INDEX(GRID!$B$4:$U$15,MATCH(C$7,GRID!$A$4:$A$15,0),MATCH(1,($U$2=GRID!$B$1:$U$1)*(КАЛЕНДАРЬ!R15=GRID!$B$3:$U$3),0))*(1-GRID!$H$34))</f>
        <v>52600</v>
      </c>
      <c r="D160" s="8" cm="1">
        <f t="array" ref="D160">IF($I$2="Открытый тариф",INDEX(GRID!$B$18:$U$29,MATCH(C$7,GRID!$A$18:$A$29,0),MATCH(1,($U$2=GRID!$B$1:$U$1)*(КАЛЕНДАРЬ!R15=GRID!$B$3:$U$3),0)),
INDEX(GRID!$B$18:$U$29,MATCH(C$7,GRID!$A$18:$A$29,0),MATCH(1,($U$2=GRID!$B$1:$U$1)*(КАЛЕНДАРЬ!R15=GRID!$B$3:$U$3),0))*(1-GRID!$H$34))</f>
        <v>57600</v>
      </c>
      <c r="E160" s="8" cm="1">
        <f t="array" ref="E160">IF($I$2="Открытый тариф",INDEX(GRID!$B$4:$U$15,MATCH(E$7,GRID!$A$4:$A$15,0),MATCH(1,($U$2=GRID!$B$1:$U$1)*(КАЛЕНДАРЬ!R15=GRID!$B$3:$U$3),0)),
INDEX(GRID!$B$4:$U$15,MATCH(E$7,GRID!$A$4:$A$15,0),MATCH(1,($U$2=GRID!$B$1:$U$1)*(КАЛЕНДАРЬ!R15=GRID!$B$3:$U$3),0))*(1-GRID!$H$34))</f>
        <v>62100</v>
      </c>
      <c r="F160" s="8" cm="1">
        <f t="array" ref="F160">IF($I$2="Открытый тариф",INDEX(GRID!$B$18:$U$29,MATCH(E$7,GRID!$A$18:$A$29,0),MATCH(1,($U$2=GRID!$B$1:$U$1)*(КАЛЕНДАРЬ!R15=GRID!$B$3:$U$3),0)),
INDEX(GRID!$B$18:$U$29,MATCH(E$7,GRID!$A$18:$A$29,0),MATCH(1,($U$2=GRID!$B$1:$U$1)*(КАЛЕНДАРЬ!R15=GRID!$B$3:$U$3),0))*(1-GRID!$H$34))</f>
        <v>67100</v>
      </c>
      <c r="G160" s="8" cm="1">
        <f t="array" ref="G160">IF($I$2="Открытый тариф",INDEX(GRID!$B$4:$U$15,MATCH(G$7,GRID!$A$4:$A$15,0),MATCH(1,($U$2=GRID!$B$1:$U$1)*(КАЛЕНДАРЬ!R15=GRID!$B$3:$U$3),0)),
INDEX(GRID!$B$4:$U$15,MATCH(G$7,GRID!$A$4:$A$15,0),MATCH(1,($U$2=GRID!$B$1:$U$1)*(КАЛЕНДАРЬ!R15=GRID!$B$3:$U$3),0))*(1-GRID!$H$34))</f>
        <v>69200</v>
      </c>
      <c r="H160" s="8" cm="1">
        <f t="array" ref="H160">IF($I$2="Открытый тариф",INDEX(GRID!$B$18:$U$29,MATCH(G$7,GRID!$A$18:$A$29,0),MATCH(1,($U$2=GRID!$B$1:$U$1)*(КАЛЕНДАРЬ!R15=GRID!$B$3:$U$3),0)),
INDEX(GRID!$B$18:$U$29,MATCH(G$7,GRID!$A$18:$A$29,0),MATCH(1,($U$2=GRID!$B$1:$U$1)*(КАЛЕНДАРЬ!R15=GRID!$B$3:$U$3),0))*(1-GRID!$H$34))</f>
        <v>74200</v>
      </c>
      <c r="I160" s="8" cm="1">
        <f t="array" ref="I160">IF($I$2="Открытый тариф",INDEX(GRID!$B$4:$U$15,MATCH(I$7,GRID!$A$4:$A$15,0),MATCH(1,($U$2=GRID!$B$1:$U$1)*(КАЛЕНДАРЬ!R15=GRID!$B$3:$U$3),0)),
INDEX(GRID!$B$4:$U$15,MATCH(I$7,GRID!$A$4:$A$15,0),MATCH(1,($U$2=GRID!$B$1:$U$1)*(КАЛЕНДАРЬ!R15=GRID!$B$3:$U$3),0))*(1-GRID!$H$34))</f>
        <v>76600</v>
      </c>
      <c r="J160" s="8" cm="1">
        <f t="array" ref="J160">IF($I$2="Открытый тариф",INDEX(GRID!$B$18:$U$29,MATCH(I$7,GRID!$A$18:$A$29,0),MATCH(1,($U$2=GRID!$B$1:$U$1)*(КАЛЕНДАРЬ!R15=GRID!$B$3:$U$3),0)),
INDEX(GRID!$B$18:$U$29,MATCH(I$7,GRID!$A$18:$A$29,0),MATCH(1,($U$2=GRID!$B$1:$U$1)*(КАЛЕНДАРЬ!R15=GRID!$B$3:$U$3),0))*(1-GRID!$H$34))</f>
        <v>81600</v>
      </c>
      <c r="K160" s="8" cm="1">
        <f t="array" ref="K160">IF($I$2="Открытый тариф",INDEX(GRID!$B$4:$U$15,MATCH(K$7,GRID!$A$4:$A$15,0),MATCH(1,($U$2=GRID!$B$1:$U$1)*(КАЛЕНДАРЬ!R15=GRID!$B$3:$U$3),0)),
INDEX(GRID!$B$4:$U$15,MATCH(K$7,GRID!$A$4:$A$15,0),MATCH(1,($U$2=GRID!$B$1:$U$1)*(КАЛЕНДАРЬ!R15=GRID!$B$3:$U$3),0))*(1-GRID!$H$34))</f>
        <v>84100</v>
      </c>
      <c r="L160" s="8" cm="1">
        <f t="array" ref="L160">IF($I$2="Открытый тариф",INDEX(GRID!$B$18:$U$29,MATCH(K$7,GRID!$A$18:$A$29,0),MATCH(1,($U$2=GRID!$B$1:$U$1)*(КАЛЕНДАРЬ!R15=GRID!$B$3:$U$3),0)),
INDEX(GRID!$B$18:$U$29,MATCH(K$7,GRID!$A$18:$A$29,0),MATCH(1,($U$2=GRID!$B$1:$U$1)*(КАЛЕНДАРЬ!R15=GRID!$B$3:$U$3),0))*(1-GRID!$H$34))</f>
        <v>89100</v>
      </c>
      <c r="M160" s="8" cm="1">
        <f t="array" ref="M160">IF($I$2="Открытый тариф",INDEX(GRID!$B$4:$U$15,MATCH(M$7,GRID!$A$4:$A$15,0),MATCH(1,($U$2=GRID!$B$1:$U$1)*(КАЛЕНДАРЬ!R15=GRID!$B$3:$U$3),0)),
INDEX(GRID!$B$4:$U$15,MATCH(M$7,GRID!$A$4:$A$15,0),MATCH(1,($U$2=GRID!$B$1:$U$1)*(КАЛЕНДАРЬ!R15=GRID!$B$3:$U$3),0))*(1-GRID!$H$34))</f>
        <v>110400</v>
      </c>
      <c r="N160" s="8" cm="1">
        <f t="array" ref="N160">IF($I$2="Открытый тариф",INDEX(GRID!$B$18:$U$29,MATCH(M$7,GRID!$A$18:$A$29,0),MATCH(1,($U$2=GRID!$B$1:$U$1)*(КАЛЕНДАРЬ!R15=GRID!$B$3:$U$3),0)),
INDEX(GRID!$B$18:$U$29,MATCH(M$7,GRID!$A$18:$A$29,0),MATCH(1,($U$2=GRID!$B$1:$U$1)*(КАЛЕНДАРЬ!R15=GRID!$B$3:$U$3),0))*(1-GRID!$H$34))</f>
        <v>115400</v>
      </c>
      <c r="O160" s="8" cm="1">
        <f t="array" ref="O160">IF($I$2="Открытый тариф",INDEX(GRID!$B$4:$U$15,MATCH(O$7,GRID!$A$4:$A$15,0),MATCH(1,($U$2=GRID!$B$1:$U$1)*(КАЛЕНДАРЬ!R15=GRID!$B$3:$U$3),0)),
INDEX(GRID!$B$4:$U$15,MATCH(O$7,GRID!$A$4:$A$15,0),MATCH(1,($U$2=GRID!$B$1:$U$1)*(КАЛЕНДАРЬ!R15=GRID!$B$3:$U$3),0))*(1-GRID!$H$34))</f>
        <v>151000</v>
      </c>
      <c r="P160" s="8" cm="1">
        <f t="array" ref="P160">IF($I$2="Открытый тариф",INDEX(GRID!$B$4:$U$15,MATCH(P$7,GRID!$A$4:$A$15,0),MATCH(1,($U$2=GRID!$B$1:$U$1)*(КАЛЕНДАРЬ!R15=GRID!$B$3:$U$3),0)),
INDEX(GRID!$B$4:$U$15,MATCH(P$7,GRID!$A$4:$A$15,0),MATCH(1,($U$2=GRID!$B$1:$U$1)*(КАЛЕНДАРЬ!R15=GRID!$B$3:$U$3),0))*(1-GRID!$H$34))</f>
        <v>199300</v>
      </c>
      <c r="Q160" s="8" cm="1">
        <f t="array" ref="Q160">IF($I$2="Открытый тариф",INDEX(GRID!$B$4:$U$15,MATCH(Q$7,GRID!$A$4:$A$15,0),MATCH(1,($U$2=GRID!$B$1:$U$1)*(КАЛЕНДАРЬ!R15=GRID!$B$3:$U$3),0)),
INDEX(GRID!$B$4:$U$15,MATCH(Q$7,GRID!$A$4:$A$15,0),MATCH(1,($U$2=GRID!$B$1:$U$1)*(КАЛЕНДАРЬ!R15=GRID!$B$3:$U$3),0))*(1-GRID!$H$34))</f>
        <v>230600</v>
      </c>
      <c r="R160" s="8" cm="1">
        <f t="array" ref="R160">IF($I$2="Открытый тариф",INDEX(GRID!$B$18:$U$29,MATCH(R$7,GRID!$A$18:$A$29,0),MATCH(1,($U$2=GRID!$B$1:$U$1)*(КАЛЕНДАРЬ!R15=GRID!$B$3:$U$3),0)),
INDEX(GRID!$B$18:$U$29,MATCH(R$7,GRID!$A$18:$A$29,0),MATCH(1,($U$2=GRID!$B$1:$U$1)*(КАЛЕНДАРЬ!R15=GRID!$B$3:$U$3),0))*(1-GRID!$H$34))</f>
        <v>263600</v>
      </c>
      <c r="S160" s="8">
        <f t="array" ref="S160">IF($I$2="Открытый тариф",INDEX(GRID!$B$4:$U$15,MATCH(S$7,GRID!$A$4:$A$15,0),MATCH(1,($U$2=GRID!$B$1:$U$1)*(КАЛЕНДАРЬ!R15=GRID!$B$3:$U$3),0)),
INDEX(GRID!$B$4:$U$15,MATCH(S$7,GRID!$A$4:$A$15,0),MATCH(1,($U$2=GRID!$B$1:$U$1)*(КАЛЕНДАРЬ!R15=GRID!$B$3:$U$3),0))*(1-GRID!$L$41))</f>
        <v>698800</v>
      </c>
      <c r="T160" s="8">
        <f t="array" ref="T160">IF($I$2="Открытый тариф",INDEX(GRID!$B$4:$U$15,MATCH(T$7,GRID!$A$4:$A$15,0),MATCH(1,($U$2=GRID!$B$1:$U$1)*(КАЛЕНДАРЬ!R15=GRID!$B$3:$U$3),0)),
INDEX(GRID!$B$4:$U$15,MATCH(T$7,GRID!$A$4:$A$15,0),MATCH(1,($U$2=GRID!$B$1:$U$1)*(КАЛЕНДАРЬ!R15=GRID!$B$3:$U$3),0))*(1-GRID!$L$41))</f>
        <v>861600</v>
      </c>
    </row>
    <row r="161" spans="1:20" hidden="1">
      <c r="A161" s="148" t="s">
        <v>16</v>
      </c>
      <c r="B161" s="149">
        <v>13</v>
      </c>
      <c r="C161" s="8" cm="1">
        <f t="array" ref="C161">IF($I$2="Открытый тариф",INDEX(GRID!$B$4:$U$15,MATCH(C$7,GRID!$A$4:$A$15,0),MATCH(1,($U$2=GRID!$B$1:$U$1)*(КАЛЕНДАРЬ!R16=GRID!$B$3:$U$3),0)),
INDEX(GRID!$B$4:$U$15,MATCH(C$7,GRID!$A$4:$A$15,0),MATCH(1,($U$2=GRID!$B$1:$U$1)*(КАЛЕНДАРЬ!R16=GRID!$B$3:$U$3),0))*(1-GRID!$H$34))</f>
        <v>52600</v>
      </c>
      <c r="D161" s="8" cm="1">
        <f t="array" ref="D161">IF($I$2="Открытый тариф",INDEX(GRID!$B$18:$U$29,MATCH(C$7,GRID!$A$18:$A$29,0),MATCH(1,($U$2=GRID!$B$1:$U$1)*(КАЛЕНДАРЬ!R16=GRID!$B$3:$U$3),0)),
INDEX(GRID!$B$18:$U$29,MATCH(C$7,GRID!$A$18:$A$29,0),MATCH(1,($U$2=GRID!$B$1:$U$1)*(КАЛЕНДАРЬ!R16=GRID!$B$3:$U$3),0))*(1-GRID!$H$34))</f>
        <v>57600</v>
      </c>
      <c r="E161" s="8" cm="1">
        <f t="array" ref="E161">IF($I$2="Открытый тариф",INDEX(GRID!$B$4:$U$15,MATCH(E$7,GRID!$A$4:$A$15,0),MATCH(1,($U$2=GRID!$B$1:$U$1)*(КАЛЕНДАРЬ!R16=GRID!$B$3:$U$3),0)),
INDEX(GRID!$B$4:$U$15,MATCH(E$7,GRID!$A$4:$A$15,0),MATCH(1,($U$2=GRID!$B$1:$U$1)*(КАЛЕНДАРЬ!R16=GRID!$B$3:$U$3),0))*(1-GRID!$H$34))</f>
        <v>62100</v>
      </c>
      <c r="F161" s="8" cm="1">
        <f t="array" ref="F161">IF($I$2="Открытый тариф",INDEX(GRID!$B$18:$U$29,MATCH(E$7,GRID!$A$18:$A$29,0),MATCH(1,($U$2=GRID!$B$1:$U$1)*(КАЛЕНДАРЬ!R16=GRID!$B$3:$U$3),0)),
INDEX(GRID!$B$18:$U$29,MATCH(E$7,GRID!$A$18:$A$29,0),MATCH(1,($U$2=GRID!$B$1:$U$1)*(КАЛЕНДАРЬ!R16=GRID!$B$3:$U$3),0))*(1-GRID!$H$34))</f>
        <v>67100</v>
      </c>
      <c r="G161" s="8" cm="1">
        <f t="array" ref="G161">IF($I$2="Открытый тариф",INDEX(GRID!$B$4:$U$15,MATCH(G$7,GRID!$A$4:$A$15,0),MATCH(1,($U$2=GRID!$B$1:$U$1)*(КАЛЕНДАРЬ!R16=GRID!$B$3:$U$3),0)),
INDEX(GRID!$B$4:$U$15,MATCH(G$7,GRID!$A$4:$A$15,0),MATCH(1,($U$2=GRID!$B$1:$U$1)*(КАЛЕНДАРЬ!R16=GRID!$B$3:$U$3),0))*(1-GRID!$H$34))</f>
        <v>69200</v>
      </c>
      <c r="H161" s="8" cm="1">
        <f t="array" ref="H161">IF($I$2="Открытый тариф",INDEX(GRID!$B$18:$U$29,MATCH(G$7,GRID!$A$18:$A$29,0),MATCH(1,($U$2=GRID!$B$1:$U$1)*(КАЛЕНДАРЬ!R16=GRID!$B$3:$U$3),0)),
INDEX(GRID!$B$18:$U$29,MATCH(G$7,GRID!$A$18:$A$29,0),MATCH(1,($U$2=GRID!$B$1:$U$1)*(КАЛЕНДАРЬ!R16=GRID!$B$3:$U$3),0))*(1-GRID!$H$34))</f>
        <v>74200</v>
      </c>
      <c r="I161" s="8" cm="1">
        <f t="array" ref="I161">IF($I$2="Открытый тариф",INDEX(GRID!$B$4:$U$15,MATCH(I$7,GRID!$A$4:$A$15,0),MATCH(1,($U$2=GRID!$B$1:$U$1)*(КАЛЕНДАРЬ!R16=GRID!$B$3:$U$3),0)),
INDEX(GRID!$B$4:$U$15,MATCH(I$7,GRID!$A$4:$A$15,0),MATCH(1,($U$2=GRID!$B$1:$U$1)*(КАЛЕНДАРЬ!R16=GRID!$B$3:$U$3),0))*(1-GRID!$H$34))</f>
        <v>76600</v>
      </c>
      <c r="J161" s="8" cm="1">
        <f t="array" ref="J161">IF($I$2="Открытый тариф",INDEX(GRID!$B$18:$U$29,MATCH(I$7,GRID!$A$18:$A$29,0),MATCH(1,($U$2=GRID!$B$1:$U$1)*(КАЛЕНДАРЬ!R16=GRID!$B$3:$U$3),0)),
INDEX(GRID!$B$18:$U$29,MATCH(I$7,GRID!$A$18:$A$29,0),MATCH(1,($U$2=GRID!$B$1:$U$1)*(КАЛЕНДАРЬ!R16=GRID!$B$3:$U$3),0))*(1-GRID!$H$34))</f>
        <v>81600</v>
      </c>
      <c r="K161" s="8" cm="1">
        <f t="array" ref="K161">IF($I$2="Открытый тариф",INDEX(GRID!$B$4:$U$15,MATCH(K$7,GRID!$A$4:$A$15,0),MATCH(1,($U$2=GRID!$B$1:$U$1)*(КАЛЕНДАРЬ!R16=GRID!$B$3:$U$3),0)),
INDEX(GRID!$B$4:$U$15,MATCH(K$7,GRID!$A$4:$A$15,0),MATCH(1,($U$2=GRID!$B$1:$U$1)*(КАЛЕНДАРЬ!R16=GRID!$B$3:$U$3),0))*(1-GRID!$H$34))</f>
        <v>84100</v>
      </c>
      <c r="L161" s="8" cm="1">
        <f t="array" ref="L161">IF($I$2="Открытый тариф",INDEX(GRID!$B$18:$U$29,MATCH(K$7,GRID!$A$18:$A$29,0),MATCH(1,($U$2=GRID!$B$1:$U$1)*(КАЛЕНДАРЬ!R16=GRID!$B$3:$U$3),0)),
INDEX(GRID!$B$18:$U$29,MATCH(K$7,GRID!$A$18:$A$29,0),MATCH(1,($U$2=GRID!$B$1:$U$1)*(КАЛЕНДАРЬ!R16=GRID!$B$3:$U$3),0))*(1-GRID!$H$34))</f>
        <v>89100</v>
      </c>
      <c r="M161" s="8" cm="1">
        <f t="array" ref="M161">IF($I$2="Открытый тариф",INDEX(GRID!$B$4:$U$15,MATCH(M$7,GRID!$A$4:$A$15,0),MATCH(1,($U$2=GRID!$B$1:$U$1)*(КАЛЕНДАРЬ!R16=GRID!$B$3:$U$3),0)),
INDEX(GRID!$B$4:$U$15,MATCH(M$7,GRID!$A$4:$A$15,0),MATCH(1,($U$2=GRID!$B$1:$U$1)*(КАЛЕНДАРЬ!R16=GRID!$B$3:$U$3),0))*(1-GRID!$H$34))</f>
        <v>110400</v>
      </c>
      <c r="N161" s="8" cm="1">
        <f t="array" ref="N161">IF($I$2="Открытый тариф",INDEX(GRID!$B$18:$U$29,MATCH(M$7,GRID!$A$18:$A$29,0),MATCH(1,($U$2=GRID!$B$1:$U$1)*(КАЛЕНДАРЬ!R16=GRID!$B$3:$U$3),0)),
INDEX(GRID!$B$18:$U$29,MATCH(M$7,GRID!$A$18:$A$29,0),MATCH(1,($U$2=GRID!$B$1:$U$1)*(КАЛЕНДАРЬ!R16=GRID!$B$3:$U$3),0))*(1-GRID!$H$34))</f>
        <v>115400</v>
      </c>
      <c r="O161" s="8" cm="1">
        <f t="array" ref="O161">IF($I$2="Открытый тариф",INDEX(GRID!$B$4:$U$15,MATCH(O$7,GRID!$A$4:$A$15,0),MATCH(1,($U$2=GRID!$B$1:$U$1)*(КАЛЕНДАРЬ!R16=GRID!$B$3:$U$3),0)),
INDEX(GRID!$B$4:$U$15,MATCH(O$7,GRID!$A$4:$A$15,0),MATCH(1,($U$2=GRID!$B$1:$U$1)*(КАЛЕНДАРЬ!R16=GRID!$B$3:$U$3),0))*(1-GRID!$H$34))</f>
        <v>151000</v>
      </c>
      <c r="P161" s="8" cm="1">
        <f t="array" ref="P161">IF($I$2="Открытый тариф",INDEX(GRID!$B$4:$U$15,MATCH(P$7,GRID!$A$4:$A$15,0),MATCH(1,($U$2=GRID!$B$1:$U$1)*(КАЛЕНДАРЬ!R16=GRID!$B$3:$U$3),0)),
INDEX(GRID!$B$4:$U$15,MATCH(P$7,GRID!$A$4:$A$15,0),MATCH(1,($U$2=GRID!$B$1:$U$1)*(КАЛЕНДАРЬ!R16=GRID!$B$3:$U$3),0))*(1-GRID!$H$34))</f>
        <v>199300</v>
      </c>
      <c r="Q161" s="8" cm="1">
        <f t="array" ref="Q161">IF($I$2="Открытый тариф",INDEX(GRID!$B$4:$U$15,MATCH(Q$7,GRID!$A$4:$A$15,0),MATCH(1,($U$2=GRID!$B$1:$U$1)*(КАЛЕНДАРЬ!R16=GRID!$B$3:$U$3),0)),
INDEX(GRID!$B$4:$U$15,MATCH(Q$7,GRID!$A$4:$A$15,0),MATCH(1,($U$2=GRID!$B$1:$U$1)*(КАЛЕНДАРЬ!R16=GRID!$B$3:$U$3),0))*(1-GRID!$H$34))</f>
        <v>230600</v>
      </c>
      <c r="R161" s="8" cm="1">
        <f t="array" ref="R161">IF($I$2="Открытый тариф",INDEX(GRID!$B$18:$U$29,MATCH(R$7,GRID!$A$18:$A$29,0),MATCH(1,($U$2=GRID!$B$1:$U$1)*(КАЛЕНДАРЬ!R16=GRID!$B$3:$U$3),0)),
INDEX(GRID!$B$18:$U$29,MATCH(R$7,GRID!$A$18:$A$29,0),MATCH(1,($U$2=GRID!$B$1:$U$1)*(КАЛЕНДАРЬ!R16=GRID!$B$3:$U$3),0))*(1-GRID!$H$34))</f>
        <v>263600</v>
      </c>
      <c r="S161" s="8">
        <f t="array" ref="S161">IF($I$2="Открытый тариф",INDEX(GRID!$B$4:$U$15,MATCH(S$7,GRID!$A$4:$A$15,0),MATCH(1,($U$2=GRID!$B$1:$U$1)*(КАЛЕНДАРЬ!R16=GRID!$B$3:$U$3),0)),
INDEX(GRID!$B$4:$U$15,MATCH(S$7,GRID!$A$4:$A$15,0),MATCH(1,($U$2=GRID!$B$1:$U$1)*(КАЛЕНДАРЬ!R16=GRID!$B$3:$U$3),0))*(1-GRID!$L$41))</f>
        <v>698800</v>
      </c>
      <c r="T161" s="8">
        <f t="array" ref="T161">IF($I$2="Открытый тариф",INDEX(GRID!$B$4:$U$15,MATCH(T$7,GRID!$A$4:$A$15,0),MATCH(1,($U$2=GRID!$B$1:$U$1)*(КАЛЕНДАРЬ!R16=GRID!$B$3:$U$3),0)),
INDEX(GRID!$B$4:$U$15,MATCH(T$7,GRID!$A$4:$A$15,0),MATCH(1,($U$2=GRID!$B$1:$U$1)*(КАЛЕНДАРЬ!R16=GRID!$B$3:$U$3),0))*(1-GRID!$L$41))</f>
        <v>861600</v>
      </c>
    </row>
    <row r="162" spans="1:20" hidden="1">
      <c r="A162" s="148" t="s">
        <v>17</v>
      </c>
      <c r="B162" s="149">
        <v>14</v>
      </c>
      <c r="C162" s="8" cm="1">
        <f t="array" ref="C162">IF($I$2="Открытый тариф",INDEX(GRID!$B$4:$U$15,MATCH(C$7,GRID!$A$4:$A$15,0),MATCH(1,($U$2=GRID!$B$1:$U$1)*(КАЛЕНДАРЬ!R17=GRID!$B$3:$U$3),0)),
INDEX(GRID!$B$4:$U$15,MATCH(C$7,GRID!$A$4:$A$15,0),MATCH(1,($U$2=GRID!$B$1:$U$1)*(КАЛЕНДАРЬ!R17=GRID!$B$3:$U$3),0))*(1-GRID!$H$34))</f>
        <v>52600</v>
      </c>
      <c r="D162" s="8" cm="1">
        <f t="array" ref="D162">IF($I$2="Открытый тариф",INDEX(GRID!$B$18:$U$29,MATCH(C$7,GRID!$A$18:$A$29,0),MATCH(1,($U$2=GRID!$B$1:$U$1)*(КАЛЕНДАРЬ!R17=GRID!$B$3:$U$3),0)),
INDEX(GRID!$B$18:$U$29,MATCH(C$7,GRID!$A$18:$A$29,0),MATCH(1,($U$2=GRID!$B$1:$U$1)*(КАЛЕНДАРЬ!R17=GRID!$B$3:$U$3),0))*(1-GRID!$H$34))</f>
        <v>57600</v>
      </c>
      <c r="E162" s="8" cm="1">
        <f t="array" ref="E162">IF($I$2="Открытый тариф",INDEX(GRID!$B$4:$U$15,MATCH(E$7,GRID!$A$4:$A$15,0),MATCH(1,($U$2=GRID!$B$1:$U$1)*(КАЛЕНДАРЬ!R17=GRID!$B$3:$U$3),0)),
INDEX(GRID!$B$4:$U$15,MATCH(E$7,GRID!$A$4:$A$15,0),MATCH(1,($U$2=GRID!$B$1:$U$1)*(КАЛЕНДАРЬ!R17=GRID!$B$3:$U$3),0))*(1-GRID!$H$34))</f>
        <v>62100</v>
      </c>
      <c r="F162" s="8" cm="1">
        <f t="array" ref="F162">IF($I$2="Открытый тариф",INDEX(GRID!$B$18:$U$29,MATCH(E$7,GRID!$A$18:$A$29,0),MATCH(1,($U$2=GRID!$B$1:$U$1)*(КАЛЕНДАРЬ!R17=GRID!$B$3:$U$3),0)),
INDEX(GRID!$B$18:$U$29,MATCH(E$7,GRID!$A$18:$A$29,0),MATCH(1,($U$2=GRID!$B$1:$U$1)*(КАЛЕНДАРЬ!R17=GRID!$B$3:$U$3),0))*(1-GRID!$H$34))</f>
        <v>67100</v>
      </c>
      <c r="G162" s="8" cm="1">
        <f t="array" ref="G162">IF($I$2="Открытый тариф",INDEX(GRID!$B$4:$U$15,MATCH(G$7,GRID!$A$4:$A$15,0),MATCH(1,($U$2=GRID!$B$1:$U$1)*(КАЛЕНДАРЬ!R17=GRID!$B$3:$U$3),0)),
INDEX(GRID!$B$4:$U$15,MATCH(G$7,GRID!$A$4:$A$15,0),MATCH(1,($U$2=GRID!$B$1:$U$1)*(КАЛЕНДАРЬ!R17=GRID!$B$3:$U$3),0))*(1-GRID!$H$34))</f>
        <v>69200</v>
      </c>
      <c r="H162" s="8" cm="1">
        <f t="array" ref="H162">IF($I$2="Открытый тариф",INDEX(GRID!$B$18:$U$29,MATCH(G$7,GRID!$A$18:$A$29,0),MATCH(1,($U$2=GRID!$B$1:$U$1)*(КАЛЕНДАРЬ!R17=GRID!$B$3:$U$3),0)),
INDEX(GRID!$B$18:$U$29,MATCH(G$7,GRID!$A$18:$A$29,0),MATCH(1,($U$2=GRID!$B$1:$U$1)*(КАЛЕНДАРЬ!R17=GRID!$B$3:$U$3),0))*(1-GRID!$H$34))</f>
        <v>74200</v>
      </c>
      <c r="I162" s="8" cm="1">
        <f t="array" ref="I162">IF($I$2="Открытый тариф",INDEX(GRID!$B$4:$U$15,MATCH(I$7,GRID!$A$4:$A$15,0),MATCH(1,($U$2=GRID!$B$1:$U$1)*(КАЛЕНДАРЬ!R17=GRID!$B$3:$U$3),0)),
INDEX(GRID!$B$4:$U$15,MATCH(I$7,GRID!$A$4:$A$15,0),MATCH(1,($U$2=GRID!$B$1:$U$1)*(КАЛЕНДАРЬ!R17=GRID!$B$3:$U$3),0))*(1-GRID!$H$34))</f>
        <v>76600</v>
      </c>
      <c r="J162" s="8" cm="1">
        <f t="array" ref="J162">IF($I$2="Открытый тариф",INDEX(GRID!$B$18:$U$29,MATCH(I$7,GRID!$A$18:$A$29,0),MATCH(1,($U$2=GRID!$B$1:$U$1)*(КАЛЕНДАРЬ!R17=GRID!$B$3:$U$3),0)),
INDEX(GRID!$B$18:$U$29,MATCH(I$7,GRID!$A$18:$A$29,0),MATCH(1,($U$2=GRID!$B$1:$U$1)*(КАЛЕНДАРЬ!R17=GRID!$B$3:$U$3),0))*(1-GRID!$H$34))</f>
        <v>81600</v>
      </c>
      <c r="K162" s="8" cm="1">
        <f t="array" ref="K162">IF($I$2="Открытый тариф",INDEX(GRID!$B$4:$U$15,MATCH(K$7,GRID!$A$4:$A$15,0),MATCH(1,($U$2=GRID!$B$1:$U$1)*(КАЛЕНДАРЬ!R17=GRID!$B$3:$U$3),0)),
INDEX(GRID!$B$4:$U$15,MATCH(K$7,GRID!$A$4:$A$15,0),MATCH(1,($U$2=GRID!$B$1:$U$1)*(КАЛЕНДАРЬ!R17=GRID!$B$3:$U$3),0))*(1-GRID!$H$34))</f>
        <v>84100</v>
      </c>
      <c r="L162" s="8" cm="1">
        <f t="array" ref="L162">IF($I$2="Открытый тариф",INDEX(GRID!$B$18:$U$29,MATCH(K$7,GRID!$A$18:$A$29,0),MATCH(1,($U$2=GRID!$B$1:$U$1)*(КАЛЕНДАРЬ!R17=GRID!$B$3:$U$3),0)),
INDEX(GRID!$B$18:$U$29,MATCH(K$7,GRID!$A$18:$A$29,0),MATCH(1,($U$2=GRID!$B$1:$U$1)*(КАЛЕНДАРЬ!R17=GRID!$B$3:$U$3),0))*(1-GRID!$H$34))</f>
        <v>89100</v>
      </c>
      <c r="M162" s="8" cm="1">
        <f t="array" ref="M162">IF($I$2="Открытый тариф",INDEX(GRID!$B$4:$U$15,MATCH(M$7,GRID!$A$4:$A$15,0),MATCH(1,($U$2=GRID!$B$1:$U$1)*(КАЛЕНДАРЬ!R17=GRID!$B$3:$U$3),0)),
INDEX(GRID!$B$4:$U$15,MATCH(M$7,GRID!$A$4:$A$15,0),MATCH(1,($U$2=GRID!$B$1:$U$1)*(КАЛЕНДАРЬ!R17=GRID!$B$3:$U$3),0))*(1-GRID!$H$34))</f>
        <v>110400</v>
      </c>
      <c r="N162" s="8" cm="1">
        <f t="array" ref="N162">IF($I$2="Открытый тариф",INDEX(GRID!$B$18:$U$29,MATCH(M$7,GRID!$A$18:$A$29,0),MATCH(1,($U$2=GRID!$B$1:$U$1)*(КАЛЕНДАРЬ!R17=GRID!$B$3:$U$3),0)),
INDEX(GRID!$B$18:$U$29,MATCH(M$7,GRID!$A$18:$A$29,0),MATCH(1,($U$2=GRID!$B$1:$U$1)*(КАЛЕНДАРЬ!R17=GRID!$B$3:$U$3),0))*(1-GRID!$H$34))</f>
        <v>115400</v>
      </c>
      <c r="O162" s="8" cm="1">
        <f t="array" ref="O162">IF($I$2="Открытый тариф",INDEX(GRID!$B$4:$U$15,MATCH(O$7,GRID!$A$4:$A$15,0),MATCH(1,($U$2=GRID!$B$1:$U$1)*(КАЛЕНДАРЬ!R17=GRID!$B$3:$U$3),0)),
INDEX(GRID!$B$4:$U$15,MATCH(O$7,GRID!$A$4:$A$15,0),MATCH(1,($U$2=GRID!$B$1:$U$1)*(КАЛЕНДАРЬ!R17=GRID!$B$3:$U$3),0))*(1-GRID!$H$34))</f>
        <v>151000</v>
      </c>
      <c r="P162" s="8" cm="1">
        <f t="array" ref="P162">IF($I$2="Открытый тариф",INDEX(GRID!$B$4:$U$15,MATCH(P$7,GRID!$A$4:$A$15,0),MATCH(1,($U$2=GRID!$B$1:$U$1)*(КАЛЕНДАРЬ!R17=GRID!$B$3:$U$3),0)),
INDEX(GRID!$B$4:$U$15,MATCH(P$7,GRID!$A$4:$A$15,0),MATCH(1,($U$2=GRID!$B$1:$U$1)*(КАЛЕНДАРЬ!R17=GRID!$B$3:$U$3),0))*(1-GRID!$H$34))</f>
        <v>199300</v>
      </c>
      <c r="Q162" s="8" cm="1">
        <f t="array" ref="Q162">IF($I$2="Открытый тариф",INDEX(GRID!$B$4:$U$15,MATCH(Q$7,GRID!$A$4:$A$15,0),MATCH(1,($U$2=GRID!$B$1:$U$1)*(КАЛЕНДАРЬ!R17=GRID!$B$3:$U$3),0)),
INDEX(GRID!$B$4:$U$15,MATCH(Q$7,GRID!$A$4:$A$15,0),MATCH(1,($U$2=GRID!$B$1:$U$1)*(КАЛЕНДАРЬ!R17=GRID!$B$3:$U$3),0))*(1-GRID!$H$34))</f>
        <v>230600</v>
      </c>
      <c r="R162" s="8" cm="1">
        <f t="array" ref="R162">IF($I$2="Открытый тариф",INDEX(GRID!$B$18:$U$29,MATCH(R$7,GRID!$A$18:$A$29,0),MATCH(1,($U$2=GRID!$B$1:$U$1)*(КАЛЕНДАРЬ!R17=GRID!$B$3:$U$3),0)),
INDEX(GRID!$B$18:$U$29,MATCH(R$7,GRID!$A$18:$A$29,0),MATCH(1,($U$2=GRID!$B$1:$U$1)*(КАЛЕНДАРЬ!R17=GRID!$B$3:$U$3),0))*(1-GRID!$H$34))</f>
        <v>263600</v>
      </c>
      <c r="S162" s="8">
        <f t="array" ref="S162">IF($I$2="Открытый тариф",INDEX(GRID!$B$4:$U$15,MATCH(S$7,GRID!$A$4:$A$15,0),MATCH(1,($U$2=GRID!$B$1:$U$1)*(КАЛЕНДАРЬ!R17=GRID!$B$3:$U$3),0)),
INDEX(GRID!$B$4:$U$15,MATCH(S$7,GRID!$A$4:$A$15,0),MATCH(1,($U$2=GRID!$B$1:$U$1)*(КАЛЕНДАРЬ!R17=GRID!$B$3:$U$3),0))*(1-GRID!$L$41))</f>
        <v>698800</v>
      </c>
      <c r="T162" s="8">
        <f t="array" ref="T162">IF($I$2="Открытый тариф",INDEX(GRID!$B$4:$U$15,MATCH(T$7,GRID!$A$4:$A$15,0),MATCH(1,($U$2=GRID!$B$1:$U$1)*(КАЛЕНДАРЬ!R17=GRID!$B$3:$U$3),0)),
INDEX(GRID!$B$4:$U$15,MATCH(T$7,GRID!$A$4:$A$15,0),MATCH(1,($U$2=GRID!$B$1:$U$1)*(КАЛЕНДАРЬ!R17=GRID!$B$3:$U$3),0))*(1-GRID!$L$41))</f>
        <v>861600</v>
      </c>
    </row>
    <row r="163" spans="1:20" hidden="1">
      <c r="A163" s="148" t="s">
        <v>11</v>
      </c>
      <c r="B163" s="149">
        <v>15</v>
      </c>
      <c r="C163" s="8" cm="1">
        <f t="array" ref="C163">IF($I$2="Открытый тариф",INDEX(GRID!$B$4:$U$15,MATCH(C$7,GRID!$A$4:$A$15,0),MATCH(1,($U$2=GRID!$B$1:$U$1)*(КАЛЕНДАРЬ!R18=GRID!$B$3:$U$3),0)),
INDEX(GRID!$B$4:$U$15,MATCH(C$7,GRID!$A$4:$A$15,0),MATCH(1,($U$2=GRID!$B$1:$U$1)*(КАЛЕНДАРЬ!R18=GRID!$B$3:$U$3),0))*(1-GRID!$H$34))</f>
        <v>48100</v>
      </c>
      <c r="D163" s="8" cm="1">
        <f t="array" ref="D163">IF($I$2="Открытый тариф",INDEX(GRID!$B$18:$U$29,MATCH(C$7,GRID!$A$18:$A$29,0),MATCH(1,($U$2=GRID!$B$1:$U$1)*(КАЛЕНДАРЬ!R18=GRID!$B$3:$U$3),0)),
INDEX(GRID!$B$18:$U$29,MATCH(C$7,GRID!$A$18:$A$29,0),MATCH(1,($U$2=GRID!$B$1:$U$1)*(КАЛЕНДАРЬ!R18=GRID!$B$3:$U$3),0))*(1-GRID!$H$34))</f>
        <v>53100</v>
      </c>
      <c r="E163" s="8" cm="1">
        <f t="array" ref="E163">IF($I$2="Открытый тариф",INDEX(GRID!$B$4:$U$15,MATCH(E$7,GRID!$A$4:$A$15,0),MATCH(1,($U$2=GRID!$B$1:$U$1)*(КАЛЕНДАРЬ!R18=GRID!$B$3:$U$3),0)),
INDEX(GRID!$B$4:$U$15,MATCH(E$7,GRID!$A$4:$A$15,0),MATCH(1,($U$2=GRID!$B$1:$U$1)*(КАЛЕНДАРЬ!R18=GRID!$B$3:$U$3),0))*(1-GRID!$H$34))</f>
        <v>57100</v>
      </c>
      <c r="F163" s="8" cm="1">
        <f t="array" ref="F163">IF($I$2="Открытый тариф",INDEX(GRID!$B$18:$U$29,MATCH(E$7,GRID!$A$18:$A$29,0),MATCH(1,($U$2=GRID!$B$1:$U$1)*(КАЛЕНДАРЬ!R18=GRID!$B$3:$U$3),0)),
INDEX(GRID!$B$18:$U$29,MATCH(E$7,GRID!$A$18:$A$29,0),MATCH(1,($U$2=GRID!$B$1:$U$1)*(КАЛЕНДАРЬ!R18=GRID!$B$3:$U$3),0))*(1-GRID!$H$34))</f>
        <v>62100</v>
      </c>
      <c r="G163" s="8" cm="1">
        <f t="array" ref="G163">IF($I$2="Открытый тариф",INDEX(GRID!$B$4:$U$15,MATCH(G$7,GRID!$A$4:$A$15,0),MATCH(1,($U$2=GRID!$B$1:$U$1)*(КАЛЕНДАРЬ!R18=GRID!$B$3:$U$3),0)),
INDEX(GRID!$B$4:$U$15,MATCH(G$7,GRID!$A$4:$A$15,0),MATCH(1,($U$2=GRID!$B$1:$U$1)*(КАЛЕНДАРЬ!R18=GRID!$B$3:$U$3),0))*(1-GRID!$H$34))</f>
        <v>64000</v>
      </c>
      <c r="H163" s="8" cm="1">
        <f t="array" ref="H163">IF($I$2="Открытый тариф",INDEX(GRID!$B$18:$U$29,MATCH(G$7,GRID!$A$18:$A$29,0),MATCH(1,($U$2=GRID!$B$1:$U$1)*(КАЛЕНДАРЬ!R18=GRID!$B$3:$U$3),0)),
INDEX(GRID!$B$18:$U$29,MATCH(G$7,GRID!$A$18:$A$29,0),MATCH(1,($U$2=GRID!$B$1:$U$1)*(КАЛЕНДАРЬ!R18=GRID!$B$3:$U$3),0))*(1-GRID!$H$34))</f>
        <v>69000</v>
      </c>
      <c r="I163" s="8" cm="1">
        <f t="array" ref="I163">IF($I$2="Открытый тариф",INDEX(GRID!$B$4:$U$15,MATCH(I$7,GRID!$A$4:$A$15,0),MATCH(1,($U$2=GRID!$B$1:$U$1)*(КАЛЕНДАРЬ!R18=GRID!$B$3:$U$3),0)),
INDEX(GRID!$B$4:$U$15,MATCH(I$7,GRID!$A$4:$A$15,0),MATCH(1,($U$2=GRID!$B$1:$U$1)*(КАЛЕНДАРЬ!R18=GRID!$B$3:$U$3),0))*(1-GRID!$H$34))</f>
        <v>71000</v>
      </c>
      <c r="J163" s="8" cm="1">
        <f t="array" ref="J163">IF($I$2="Открытый тариф",INDEX(GRID!$B$18:$U$29,MATCH(I$7,GRID!$A$18:$A$29,0),MATCH(1,($U$2=GRID!$B$1:$U$1)*(КАЛЕНДАРЬ!R18=GRID!$B$3:$U$3),0)),
INDEX(GRID!$B$18:$U$29,MATCH(I$7,GRID!$A$18:$A$29,0),MATCH(1,($U$2=GRID!$B$1:$U$1)*(КАЛЕНДАРЬ!R18=GRID!$B$3:$U$3),0))*(1-GRID!$H$34))</f>
        <v>76000</v>
      </c>
      <c r="K163" s="8" cm="1">
        <f t="array" ref="K163">IF($I$2="Открытый тариф",INDEX(GRID!$B$4:$U$15,MATCH(K$7,GRID!$A$4:$A$15,0),MATCH(1,($U$2=GRID!$B$1:$U$1)*(КАЛЕНДАРЬ!R18=GRID!$B$3:$U$3),0)),
INDEX(GRID!$B$4:$U$15,MATCH(K$7,GRID!$A$4:$A$15,0),MATCH(1,($U$2=GRID!$B$1:$U$1)*(КАЛЕНДАРЬ!R18=GRID!$B$3:$U$3),0))*(1-GRID!$H$34))</f>
        <v>78200</v>
      </c>
      <c r="L163" s="8" cm="1">
        <f t="array" ref="L163">IF($I$2="Открытый тариф",INDEX(GRID!$B$18:$U$29,MATCH(K$7,GRID!$A$18:$A$29,0),MATCH(1,($U$2=GRID!$B$1:$U$1)*(КАЛЕНДАРЬ!R18=GRID!$B$3:$U$3),0)),
INDEX(GRID!$B$18:$U$29,MATCH(K$7,GRID!$A$18:$A$29,0),MATCH(1,($U$2=GRID!$B$1:$U$1)*(КАЛЕНДАРЬ!R18=GRID!$B$3:$U$3),0))*(1-GRID!$H$34))</f>
        <v>83200</v>
      </c>
      <c r="M163" s="8" cm="1">
        <f t="array" ref="M163">IF($I$2="Открытый тариф",INDEX(GRID!$B$4:$U$15,MATCH(M$7,GRID!$A$4:$A$15,0),MATCH(1,($U$2=GRID!$B$1:$U$1)*(КАЛЕНДАРЬ!R18=GRID!$B$3:$U$3),0)),
INDEX(GRID!$B$4:$U$15,MATCH(M$7,GRID!$A$4:$A$15,0),MATCH(1,($U$2=GRID!$B$1:$U$1)*(КАЛЕНДАРЬ!R18=GRID!$B$3:$U$3),0))*(1-GRID!$H$34))</f>
        <v>103200</v>
      </c>
      <c r="N163" s="8" cm="1">
        <f t="array" ref="N163">IF($I$2="Открытый тариф",INDEX(GRID!$B$18:$U$29,MATCH(M$7,GRID!$A$18:$A$29,0),MATCH(1,($U$2=GRID!$B$1:$U$1)*(КАЛЕНДАРЬ!R18=GRID!$B$3:$U$3),0)),
INDEX(GRID!$B$18:$U$29,MATCH(M$7,GRID!$A$18:$A$29,0),MATCH(1,($U$2=GRID!$B$1:$U$1)*(КАЛЕНДАРЬ!R18=GRID!$B$3:$U$3),0))*(1-GRID!$H$34))</f>
        <v>108200</v>
      </c>
      <c r="O163" s="8" cm="1">
        <f t="array" ref="O163">IF($I$2="Открытый тариф",INDEX(GRID!$B$4:$U$15,MATCH(O$7,GRID!$A$4:$A$15,0),MATCH(1,($U$2=GRID!$B$1:$U$1)*(КАЛЕНДАРЬ!R18=GRID!$B$3:$U$3),0)),
INDEX(GRID!$B$4:$U$15,MATCH(O$7,GRID!$A$4:$A$15,0),MATCH(1,($U$2=GRID!$B$1:$U$1)*(КАЛЕНДАРЬ!R18=GRID!$B$3:$U$3),0))*(1-GRID!$H$34))</f>
        <v>142800</v>
      </c>
      <c r="P163" s="8" cm="1">
        <f t="array" ref="P163">IF($I$2="Открытый тариф",INDEX(GRID!$B$4:$U$15,MATCH(P$7,GRID!$A$4:$A$15,0),MATCH(1,($U$2=GRID!$B$1:$U$1)*(КАЛЕНДАРЬ!R18=GRID!$B$3:$U$3),0)),
INDEX(GRID!$B$4:$U$15,MATCH(P$7,GRID!$A$4:$A$15,0),MATCH(1,($U$2=GRID!$B$1:$U$1)*(КАЛЕНДАРЬ!R18=GRID!$B$3:$U$3),0))*(1-GRID!$H$34))</f>
        <v>190100</v>
      </c>
      <c r="Q163" s="8" cm="1">
        <f t="array" ref="Q163">IF($I$2="Открытый тариф",INDEX(GRID!$B$4:$U$15,MATCH(Q$7,GRID!$A$4:$A$15,0),MATCH(1,($U$2=GRID!$B$1:$U$1)*(КАЛЕНДАРЬ!R18=GRID!$B$3:$U$3),0)),
INDEX(GRID!$B$4:$U$15,MATCH(Q$7,GRID!$A$4:$A$15,0),MATCH(1,($U$2=GRID!$B$1:$U$1)*(КАЛЕНДАРЬ!R18=GRID!$B$3:$U$3),0))*(1-GRID!$H$34))</f>
        <v>220900</v>
      </c>
      <c r="R163" s="8" cm="1">
        <f t="array" ref="R163">IF($I$2="Открытый тариф",INDEX(GRID!$B$18:$U$29,MATCH(R$7,GRID!$A$18:$A$29,0),MATCH(1,($U$2=GRID!$B$1:$U$1)*(КАЛЕНДАРЬ!R18=GRID!$B$3:$U$3),0)),
INDEX(GRID!$B$18:$U$29,MATCH(R$7,GRID!$A$18:$A$29,0),MATCH(1,($U$2=GRID!$B$1:$U$1)*(КАЛЕНДАРЬ!R18=GRID!$B$3:$U$3),0))*(1-GRID!$H$34))</f>
        <v>251900</v>
      </c>
      <c r="S163" s="8">
        <f t="array" ref="S163">IF($I$2="Открытый тариф",INDEX(GRID!$B$4:$U$15,MATCH(S$7,GRID!$A$4:$A$15,0),MATCH(1,($U$2=GRID!$B$1:$U$1)*(КАЛЕНДАРЬ!R18=GRID!$B$3:$U$3),0)),
INDEX(GRID!$B$4:$U$15,MATCH(S$7,GRID!$A$4:$A$15,0),MATCH(1,($U$2=GRID!$B$1:$U$1)*(КАЛЕНДАРЬ!R18=GRID!$B$3:$U$3),0))*(1-GRID!$L$41))</f>
        <v>661000</v>
      </c>
      <c r="T163" s="8">
        <f t="array" ref="T163">IF($I$2="Открытый тариф",INDEX(GRID!$B$4:$U$15,MATCH(T$7,GRID!$A$4:$A$15,0),MATCH(1,($U$2=GRID!$B$1:$U$1)*(КАЛЕНДАРЬ!R18=GRID!$B$3:$U$3),0)),
INDEX(GRID!$B$4:$U$15,MATCH(T$7,GRID!$A$4:$A$15,0),MATCH(1,($U$2=GRID!$B$1:$U$1)*(КАЛЕНДАРЬ!R18=GRID!$B$3:$U$3),0))*(1-GRID!$L$41))</f>
        <v>814300</v>
      </c>
    </row>
    <row r="164" spans="1:20" hidden="1">
      <c r="A164" s="148" t="s">
        <v>12</v>
      </c>
      <c r="B164" s="149">
        <v>16</v>
      </c>
      <c r="C164" s="8" cm="1">
        <f t="array" ref="C164">IF($I$2="Открытый тариф",INDEX(GRID!$B$4:$U$15,MATCH(C$7,GRID!$A$4:$A$15,0),MATCH(1,($U$2=GRID!$B$1:$U$1)*(КАЛЕНДАРЬ!R19=GRID!$B$3:$U$3),0)),
INDEX(GRID!$B$4:$U$15,MATCH(C$7,GRID!$A$4:$A$15,0),MATCH(1,($U$2=GRID!$B$1:$U$1)*(КАЛЕНДАРЬ!R19=GRID!$B$3:$U$3),0))*(1-GRID!$H$34))</f>
        <v>48100</v>
      </c>
      <c r="D164" s="8" cm="1">
        <f t="array" ref="D164">IF($I$2="Открытый тариф",INDEX(GRID!$B$18:$U$29,MATCH(C$7,GRID!$A$18:$A$29,0),MATCH(1,($U$2=GRID!$B$1:$U$1)*(КАЛЕНДАРЬ!R19=GRID!$B$3:$U$3),0)),
INDEX(GRID!$B$18:$U$29,MATCH(C$7,GRID!$A$18:$A$29,0),MATCH(1,($U$2=GRID!$B$1:$U$1)*(КАЛЕНДАРЬ!R19=GRID!$B$3:$U$3),0))*(1-GRID!$H$34))</f>
        <v>53100</v>
      </c>
      <c r="E164" s="8" cm="1">
        <f t="array" ref="E164">IF($I$2="Открытый тариф",INDEX(GRID!$B$4:$U$15,MATCH(E$7,GRID!$A$4:$A$15,0),MATCH(1,($U$2=GRID!$B$1:$U$1)*(КАЛЕНДАРЬ!R19=GRID!$B$3:$U$3),0)),
INDEX(GRID!$B$4:$U$15,MATCH(E$7,GRID!$A$4:$A$15,0),MATCH(1,($U$2=GRID!$B$1:$U$1)*(КАЛЕНДАРЬ!R19=GRID!$B$3:$U$3),0))*(1-GRID!$H$34))</f>
        <v>57100</v>
      </c>
      <c r="F164" s="8" cm="1">
        <f t="array" ref="F164">IF($I$2="Открытый тариф",INDEX(GRID!$B$18:$U$29,MATCH(E$7,GRID!$A$18:$A$29,0),MATCH(1,($U$2=GRID!$B$1:$U$1)*(КАЛЕНДАРЬ!R19=GRID!$B$3:$U$3),0)),
INDEX(GRID!$B$18:$U$29,MATCH(E$7,GRID!$A$18:$A$29,0),MATCH(1,($U$2=GRID!$B$1:$U$1)*(КАЛЕНДАРЬ!R19=GRID!$B$3:$U$3),0))*(1-GRID!$H$34))</f>
        <v>62100</v>
      </c>
      <c r="G164" s="8" cm="1">
        <f t="array" ref="G164">IF($I$2="Открытый тариф",INDEX(GRID!$B$4:$U$15,MATCH(G$7,GRID!$A$4:$A$15,0),MATCH(1,($U$2=GRID!$B$1:$U$1)*(КАЛЕНДАРЬ!R19=GRID!$B$3:$U$3),0)),
INDEX(GRID!$B$4:$U$15,MATCH(G$7,GRID!$A$4:$A$15,0),MATCH(1,($U$2=GRID!$B$1:$U$1)*(КАЛЕНДАРЬ!R19=GRID!$B$3:$U$3),0))*(1-GRID!$H$34))</f>
        <v>64000</v>
      </c>
      <c r="H164" s="8" cm="1">
        <f t="array" ref="H164">IF($I$2="Открытый тариф",INDEX(GRID!$B$18:$U$29,MATCH(G$7,GRID!$A$18:$A$29,0),MATCH(1,($U$2=GRID!$B$1:$U$1)*(КАЛЕНДАРЬ!R19=GRID!$B$3:$U$3),0)),
INDEX(GRID!$B$18:$U$29,MATCH(G$7,GRID!$A$18:$A$29,0),MATCH(1,($U$2=GRID!$B$1:$U$1)*(КАЛЕНДАРЬ!R19=GRID!$B$3:$U$3),0))*(1-GRID!$H$34))</f>
        <v>69000</v>
      </c>
      <c r="I164" s="8" cm="1">
        <f t="array" ref="I164">IF($I$2="Открытый тариф",INDEX(GRID!$B$4:$U$15,MATCH(I$7,GRID!$A$4:$A$15,0),MATCH(1,($U$2=GRID!$B$1:$U$1)*(КАЛЕНДАРЬ!R19=GRID!$B$3:$U$3),0)),
INDEX(GRID!$B$4:$U$15,MATCH(I$7,GRID!$A$4:$A$15,0),MATCH(1,($U$2=GRID!$B$1:$U$1)*(КАЛЕНДАРЬ!R19=GRID!$B$3:$U$3),0))*(1-GRID!$H$34))</f>
        <v>71000</v>
      </c>
      <c r="J164" s="8" cm="1">
        <f t="array" ref="J164">IF($I$2="Открытый тариф",INDEX(GRID!$B$18:$U$29,MATCH(I$7,GRID!$A$18:$A$29,0),MATCH(1,($U$2=GRID!$B$1:$U$1)*(КАЛЕНДАРЬ!R19=GRID!$B$3:$U$3),0)),
INDEX(GRID!$B$18:$U$29,MATCH(I$7,GRID!$A$18:$A$29,0),MATCH(1,($U$2=GRID!$B$1:$U$1)*(КАЛЕНДАРЬ!R19=GRID!$B$3:$U$3),0))*(1-GRID!$H$34))</f>
        <v>76000</v>
      </c>
      <c r="K164" s="8" cm="1">
        <f t="array" ref="K164">IF($I$2="Открытый тариф",INDEX(GRID!$B$4:$U$15,MATCH(K$7,GRID!$A$4:$A$15,0),MATCH(1,($U$2=GRID!$B$1:$U$1)*(КАЛЕНДАРЬ!R19=GRID!$B$3:$U$3),0)),
INDEX(GRID!$B$4:$U$15,MATCH(K$7,GRID!$A$4:$A$15,0),MATCH(1,($U$2=GRID!$B$1:$U$1)*(КАЛЕНДАРЬ!R19=GRID!$B$3:$U$3),0))*(1-GRID!$H$34))</f>
        <v>78200</v>
      </c>
      <c r="L164" s="8" cm="1">
        <f t="array" ref="L164">IF($I$2="Открытый тариф",INDEX(GRID!$B$18:$U$29,MATCH(K$7,GRID!$A$18:$A$29,0),MATCH(1,($U$2=GRID!$B$1:$U$1)*(КАЛЕНДАРЬ!R19=GRID!$B$3:$U$3),0)),
INDEX(GRID!$B$18:$U$29,MATCH(K$7,GRID!$A$18:$A$29,0),MATCH(1,($U$2=GRID!$B$1:$U$1)*(КАЛЕНДАРЬ!R19=GRID!$B$3:$U$3),0))*(1-GRID!$H$34))</f>
        <v>83200</v>
      </c>
      <c r="M164" s="8" cm="1">
        <f t="array" ref="M164">IF($I$2="Открытый тариф",INDEX(GRID!$B$4:$U$15,MATCH(M$7,GRID!$A$4:$A$15,0),MATCH(1,($U$2=GRID!$B$1:$U$1)*(КАЛЕНДАРЬ!R19=GRID!$B$3:$U$3),0)),
INDEX(GRID!$B$4:$U$15,MATCH(M$7,GRID!$A$4:$A$15,0),MATCH(1,($U$2=GRID!$B$1:$U$1)*(КАЛЕНДАРЬ!R19=GRID!$B$3:$U$3),0))*(1-GRID!$H$34))</f>
        <v>103200</v>
      </c>
      <c r="N164" s="8" cm="1">
        <f t="array" ref="N164">IF($I$2="Открытый тариф",INDEX(GRID!$B$18:$U$29,MATCH(M$7,GRID!$A$18:$A$29,0),MATCH(1,($U$2=GRID!$B$1:$U$1)*(КАЛЕНДАРЬ!R19=GRID!$B$3:$U$3),0)),
INDEX(GRID!$B$18:$U$29,MATCH(M$7,GRID!$A$18:$A$29,0),MATCH(1,($U$2=GRID!$B$1:$U$1)*(КАЛЕНДАРЬ!R19=GRID!$B$3:$U$3),0))*(1-GRID!$H$34))</f>
        <v>108200</v>
      </c>
      <c r="O164" s="8" cm="1">
        <f t="array" ref="O164">IF($I$2="Открытый тариф",INDEX(GRID!$B$4:$U$15,MATCH(O$7,GRID!$A$4:$A$15,0),MATCH(1,($U$2=GRID!$B$1:$U$1)*(КАЛЕНДАРЬ!R19=GRID!$B$3:$U$3),0)),
INDEX(GRID!$B$4:$U$15,MATCH(O$7,GRID!$A$4:$A$15,0),MATCH(1,($U$2=GRID!$B$1:$U$1)*(КАЛЕНДАРЬ!R19=GRID!$B$3:$U$3),0))*(1-GRID!$H$34))</f>
        <v>142800</v>
      </c>
      <c r="P164" s="8" cm="1">
        <f t="array" ref="P164">IF($I$2="Открытый тариф",INDEX(GRID!$B$4:$U$15,MATCH(P$7,GRID!$A$4:$A$15,0),MATCH(1,($U$2=GRID!$B$1:$U$1)*(КАЛЕНДАРЬ!R19=GRID!$B$3:$U$3),0)),
INDEX(GRID!$B$4:$U$15,MATCH(P$7,GRID!$A$4:$A$15,0),MATCH(1,($U$2=GRID!$B$1:$U$1)*(КАЛЕНДАРЬ!R19=GRID!$B$3:$U$3),0))*(1-GRID!$H$34))</f>
        <v>190100</v>
      </c>
      <c r="Q164" s="8" cm="1">
        <f t="array" ref="Q164">IF($I$2="Открытый тариф",INDEX(GRID!$B$4:$U$15,MATCH(Q$7,GRID!$A$4:$A$15,0),MATCH(1,($U$2=GRID!$B$1:$U$1)*(КАЛЕНДАРЬ!R19=GRID!$B$3:$U$3),0)),
INDEX(GRID!$B$4:$U$15,MATCH(Q$7,GRID!$A$4:$A$15,0),MATCH(1,($U$2=GRID!$B$1:$U$1)*(КАЛЕНДАРЬ!R19=GRID!$B$3:$U$3),0))*(1-GRID!$H$34))</f>
        <v>220900</v>
      </c>
      <c r="R164" s="8" cm="1">
        <f t="array" ref="R164">IF($I$2="Открытый тариф",INDEX(GRID!$B$18:$U$29,MATCH(R$7,GRID!$A$18:$A$29,0),MATCH(1,($U$2=GRID!$B$1:$U$1)*(КАЛЕНДАРЬ!R19=GRID!$B$3:$U$3),0)),
INDEX(GRID!$B$18:$U$29,MATCH(R$7,GRID!$A$18:$A$29,0),MATCH(1,($U$2=GRID!$B$1:$U$1)*(КАЛЕНДАРЬ!R19=GRID!$B$3:$U$3),0))*(1-GRID!$H$34))</f>
        <v>251900</v>
      </c>
      <c r="S164" s="8">
        <f t="array" ref="S164">IF($I$2="Открытый тариф",INDEX(GRID!$B$4:$U$15,MATCH(S$7,GRID!$A$4:$A$15,0),MATCH(1,($U$2=GRID!$B$1:$U$1)*(КАЛЕНДАРЬ!R19=GRID!$B$3:$U$3),0)),
INDEX(GRID!$B$4:$U$15,MATCH(S$7,GRID!$A$4:$A$15,0),MATCH(1,($U$2=GRID!$B$1:$U$1)*(КАЛЕНДАРЬ!R19=GRID!$B$3:$U$3),0))*(1-GRID!$L$41))</f>
        <v>661000</v>
      </c>
      <c r="T164" s="8">
        <f t="array" ref="T164">IF($I$2="Открытый тариф",INDEX(GRID!$B$4:$U$15,MATCH(T$7,GRID!$A$4:$A$15,0),MATCH(1,($U$2=GRID!$B$1:$U$1)*(КАЛЕНДАРЬ!R19=GRID!$B$3:$U$3),0)),
INDEX(GRID!$B$4:$U$15,MATCH(T$7,GRID!$A$4:$A$15,0),MATCH(1,($U$2=GRID!$B$1:$U$1)*(КАЛЕНДАРЬ!R19=GRID!$B$3:$U$3),0))*(1-GRID!$L$41))</f>
        <v>814300</v>
      </c>
    </row>
    <row r="165" spans="1:20" hidden="1">
      <c r="A165" s="148" t="s">
        <v>13</v>
      </c>
      <c r="B165" s="149">
        <v>17</v>
      </c>
      <c r="C165" s="8" cm="1">
        <f t="array" ref="C165">IF($I$2="Открытый тариф",INDEX(GRID!$B$4:$U$15,MATCH(C$7,GRID!$A$4:$A$15,0),MATCH(1,($U$2=GRID!$B$1:$U$1)*(КАЛЕНДАРЬ!R20=GRID!$B$3:$U$3),0)),
INDEX(GRID!$B$4:$U$15,MATCH(C$7,GRID!$A$4:$A$15,0),MATCH(1,($U$2=GRID!$B$1:$U$1)*(КАЛЕНДАРЬ!R20=GRID!$B$3:$U$3),0))*(1-GRID!$H$34))</f>
        <v>48100</v>
      </c>
      <c r="D165" s="8" cm="1">
        <f t="array" ref="D165">IF($I$2="Открытый тариф",INDEX(GRID!$B$18:$U$29,MATCH(C$7,GRID!$A$18:$A$29,0),MATCH(1,($U$2=GRID!$B$1:$U$1)*(КАЛЕНДАРЬ!R20=GRID!$B$3:$U$3),0)),
INDEX(GRID!$B$18:$U$29,MATCH(C$7,GRID!$A$18:$A$29,0),MATCH(1,($U$2=GRID!$B$1:$U$1)*(КАЛЕНДАРЬ!R20=GRID!$B$3:$U$3),0))*(1-GRID!$H$34))</f>
        <v>53100</v>
      </c>
      <c r="E165" s="8" cm="1">
        <f t="array" ref="E165">IF($I$2="Открытый тариф",INDEX(GRID!$B$4:$U$15,MATCH(E$7,GRID!$A$4:$A$15,0),MATCH(1,($U$2=GRID!$B$1:$U$1)*(КАЛЕНДАРЬ!R20=GRID!$B$3:$U$3),0)),
INDEX(GRID!$B$4:$U$15,MATCH(E$7,GRID!$A$4:$A$15,0),MATCH(1,($U$2=GRID!$B$1:$U$1)*(КАЛЕНДАРЬ!R20=GRID!$B$3:$U$3),0))*(1-GRID!$H$34))</f>
        <v>57100</v>
      </c>
      <c r="F165" s="8" cm="1">
        <f t="array" ref="F165">IF($I$2="Открытый тариф",INDEX(GRID!$B$18:$U$29,MATCH(E$7,GRID!$A$18:$A$29,0),MATCH(1,($U$2=GRID!$B$1:$U$1)*(КАЛЕНДАРЬ!R20=GRID!$B$3:$U$3),0)),
INDEX(GRID!$B$18:$U$29,MATCH(E$7,GRID!$A$18:$A$29,0),MATCH(1,($U$2=GRID!$B$1:$U$1)*(КАЛЕНДАРЬ!R20=GRID!$B$3:$U$3),0))*(1-GRID!$H$34))</f>
        <v>62100</v>
      </c>
      <c r="G165" s="8" cm="1">
        <f t="array" ref="G165">IF($I$2="Открытый тариф",INDEX(GRID!$B$4:$U$15,MATCH(G$7,GRID!$A$4:$A$15,0),MATCH(1,($U$2=GRID!$B$1:$U$1)*(КАЛЕНДАРЬ!R20=GRID!$B$3:$U$3),0)),
INDEX(GRID!$B$4:$U$15,MATCH(G$7,GRID!$A$4:$A$15,0),MATCH(1,($U$2=GRID!$B$1:$U$1)*(КАЛЕНДАРЬ!R20=GRID!$B$3:$U$3),0))*(1-GRID!$H$34))</f>
        <v>64000</v>
      </c>
      <c r="H165" s="8" cm="1">
        <f t="array" ref="H165">IF($I$2="Открытый тариф",INDEX(GRID!$B$18:$U$29,MATCH(G$7,GRID!$A$18:$A$29,0),MATCH(1,($U$2=GRID!$B$1:$U$1)*(КАЛЕНДАРЬ!R20=GRID!$B$3:$U$3),0)),
INDEX(GRID!$B$18:$U$29,MATCH(G$7,GRID!$A$18:$A$29,0),MATCH(1,($U$2=GRID!$B$1:$U$1)*(КАЛЕНДАРЬ!R20=GRID!$B$3:$U$3),0))*(1-GRID!$H$34))</f>
        <v>69000</v>
      </c>
      <c r="I165" s="8" cm="1">
        <f t="array" ref="I165">IF($I$2="Открытый тариф",INDEX(GRID!$B$4:$U$15,MATCH(I$7,GRID!$A$4:$A$15,0),MATCH(1,($U$2=GRID!$B$1:$U$1)*(КАЛЕНДАРЬ!R20=GRID!$B$3:$U$3),0)),
INDEX(GRID!$B$4:$U$15,MATCH(I$7,GRID!$A$4:$A$15,0),MATCH(1,($U$2=GRID!$B$1:$U$1)*(КАЛЕНДАРЬ!R20=GRID!$B$3:$U$3),0))*(1-GRID!$H$34))</f>
        <v>71000</v>
      </c>
      <c r="J165" s="8" cm="1">
        <f t="array" ref="J165">IF($I$2="Открытый тариф",INDEX(GRID!$B$18:$U$29,MATCH(I$7,GRID!$A$18:$A$29,0),MATCH(1,($U$2=GRID!$B$1:$U$1)*(КАЛЕНДАРЬ!R20=GRID!$B$3:$U$3),0)),
INDEX(GRID!$B$18:$U$29,MATCH(I$7,GRID!$A$18:$A$29,0),MATCH(1,($U$2=GRID!$B$1:$U$1)*(КАЛЕНДАРЬ!R20=GRID!$B$3:$U$3),0))*(1-GRID!$H$34))</f>
        <v>76000</v>
      </c>
      <c r="K165" s="8" cm="1">
        <f t="array" ref="K165">IF($I$2="Открытый тариф",INDEX(GRID!$B$4:$U$15,MATCH(K$7,GRID!$A$4:$A$15,0),MATCH(1,($U$2=GRID!$B$1:$U$1)*(КАЛЕНДАРЬ!R20=GRID!$B$3:$U$3),0)),
INDEX(GRID!$B$4:$U$15,MATCH(K$7,GRID!$A$4:$A$15,0),MATCH(1,($U$2=GRID!$B$1:$U$1)*(КАЛЕНДАРЬ!R20=GRID!$B$3:$U$3),0))*(1-GRID!$H$34))</f>
        <v>78200</v>
      </c>
      <c r="L165" s="8" cm="1">
        <f t="array" ref="L165">IF($I$2="Открытый тариф",INDEX(GRID!$B$18:$U$29,MATCH(K$7,GRID!$A$18:$A$29,0),MATCH(1,($U$2=GRID!$B$1:$U$1)*(КАЛЕНДАРЬ!R20=GRID!$B$3:$U$3),0)),
INDEX(GRID!$B$18:$U$29,MATCH(K$7,GRID!$A$18:$A$29,0),MATCH(1,($U$2=GRID!$B$1:$U$1)*(КАЛЕНДАРЬ!R20=GRID!$B$3:$U$3),0))*(1-GRID!$H$34))</f>
        <v>83200</v>
      </c>
      <c r="M165" s="8" cm="1">
        <f t="array" ref="M165">IF($I$2="Открытый тариф",INDEX(GRID!$B$4:$U$15,MATCH(M$7,GRID!$A$4:$A$15,0),MATCH(1,($U$2=GRID!$B$1:$U$1)*(КАЛЕНДАРЬ!R20=GRID!$B$3:$U$3),0)),
INDEX(GRID!$B$4:$U$15,MATCH(M$7,GRID!$A$4:$A$15,0),MATCH(1,($U$2=GRID!$B$1:$U$1)*(КАЛЕНДАРЬ!R20=GRID!$B$3:$U$3),0))*(1-GRID!$H$34))</f>
        <v>103200</v>
      </c>
      <c r="N165" s="8" cm="1">
        <f t="array" ref="N165">IF($I$2="Открытый тариф",INDEX(GRID!$B$18:$U$29,MATCH(M$7,GRID!$A$18:$A$29,0),MATCH(1,($U$2=GRID!$B$1:$U$1)*(КАЛЕНДАРЬ!R20=GRID!$B$3:$U$3),0)),
INDEX(GRID!$B$18:$U$29,MATCH(M$7,GRID!$A$18:$A$29,0),MATCH(1,($U$2=GRID!$B$1:$U$1)*(КАЛЕНДАРЬ!R20=GRID!$B$3:$U$3),0))*(1-GRID!$H$34))</f>
        <v>108200</v>
      </c>
      <c r="O165" s="8" cm="1">
        <f t="array" ref="O165">IF($I$2="Открытый тариф",INDEX(GRID!$B$4:$U$15,MATCH(O$7,GRID!$A$4:$A$15,0),MATCH(1,($U$2=GRID!$B$1:$U$1)*(КАЛЕНДАРЬ!R20=GRID!$B$3:$U$3),0)),
INDEX(GRID!$B$4:$U$15,MATCH(O$7,GRID!$A$4:$A$15,0),MATCH(1,($U$2=GRID!$B$1:$U$1)*(КАЛЕНДАРЬ!R20=GRID!$B$3:$U$3),0))*(1-GRID!$H$34))</f>
        <v>142800</v>
      </c>
      <c r="P165" s="8" cm="1">
        <f t="array" ref="P165">IF($I$2="Открытый тариф",INDEX(GRID!$B$4:$U$15,MATCH(P$7,GRID!$A$4:$A$15,0),MATCH(1,($U$2=GRID!$B$1:$U$1)*(КАЛЕНДАРЬ!R20=GRID!$B$3:$U$3),0)),
INDEX(GRID!$B$4:$U$15,MATCH(P$7,GRID!$A$4:$A$15,0),MATCH(1,($U$2=GRID!$B$1:$U$1)*(КАЛЕНДАРЬ!R20=GRID!$B$3:$U$3),0))*(1-GRID!$H$34))</f>
        <v>190100</v>
      </c>
      <c r="Q165" s="8" cm="1">
        <f t="array" ref="Q165">IF($I$2="Открытый тариф",INDEX(GRID!$B$4:$U$15,MATCH(Q$7,GRID!$A$4:$A$15,0),MATCH(1,($U$2=GRID!$B$1:$U$1)*(КАЛЕНДАРЬ!R20=GRID!$B$3:$U$3),0)),
INDEX(GRID!$B$4:$U$15,MATCH(Q$7,GRID!$A$4:$A$15,0),MATCH(1,($U$2=GRID!$B$1:$U$1)*(КАЛЕНДАРЬ!R20=GRID!$B$3:$U$3),0))*(1-GRID!$H$34))</f>
        <v>220900</v>
      </c>
      <c r="R165" s="8" cm="1">
        <f t="array" ref="R165">IF($I$2="Открытый тариф",INDEX(GRID!$B$18:$U$29,MATCH(R$7,GRID!$A$18:$A$29,0),MATCH(1,($U$2=GRID!$B$1:$U$1)*(КАЛЕНДАРЬ!R20=GRID!$B$3:$U$3),0)),
INDEX(GRID!$B$18:$U$29,MATCH(R$7,GRID!$A$18:$A$29,0),MATCH(1,($U$2=GRID!$B$1:$U$1)*(КАЛЕНДАРЬ!R20=GRID!$B$3:$U$3),0))*(1-GRID!$H$34))</f>
        <v>251900</v>
      </c>
      <c r="S165" s="8">
        <f t="array" ref="S165">IF($I$2="Открытый тариф",INDEX(GRID!$B$4:$U$15,MATCH(S$7,GRID!$A$4:$A$15,0),MATCH(1,($U$2=GRID!$B$1:$U$1)*(КАЛЕНДАРЬ!R20=GRID!$B$3:$U$3),0)),
INDEX(GRID!$B$4:$U$15,MATCH(S$7,GRID!$A$4:$A$15,0),MATCH(1,($U$2=GRID!$B$1:$U$1)*(КАЛЕНДАРЬ!R20=GRID!$B$3:$U$3),0))*(1-GRID!$L$41))</f>
        <v>661000</v>
      </c>
      <c r="T165" s="8">
        <f t="array" ref="T165">IF($I$2="Открытый тариф",INDEX(GRID!$B$4:$U$15,MATCH(T$7,GRID!$A$4:$A$15,0),MATCH(1,($U$2=GRID!$B$1:$U$1)*(КАЛЕНДАРЬ!R20=GRID!$B$3:$U$3),0)),
INDEX(GRID!$B$4:$U$15,MATCH(T$7,GRID!$A$4:$A$15,0),MATCH(1,($U$2=GRID!$B$1:$U$1)*(КАЛЕНДАРЬ!R20=GRID!$B$3:$U$3),0))*(1-GRID!$L$41))</f>
        <v>814300</v>
      </c>
    </row>
    <row r="166" spans="1:20" hidden="1">
      <c r="A166" s="148" t="s">
        <v>14</v>
      </c>
      <c r="B166" s="149">
        <v>18</v>
      </c>
      <c r="C166" s="8" cm="1">
        <f t="array" ref="C166">IF($I$2="Открытый тариф",INDEX(GRID!$B$4:$U$15,MATCH(C$7,GRID!$A$4:$A$15,0),MATCH(1,($U$2=GRID!$B$1:$U$1)*(КАЛЕНДАРЬ!R21=GRID!$B$3:$U$3),0)),
INDEX(GRID!$B$4:$U$15,MATCH(C$7,GRID!$A$4:$A$15,0),MATCH(1,($U$2=GRID!$B$1:$U$1)*(КАЛЕНДАРЬ!R21=GRID!$B$3:$U$3),0))*(1-GRID!$H$34))</f>
        <v>48100</v>
      </c>
      <c r="D166" s="8" cm="1">
        <f t="array" ref="D166">IF($I$2="Открытый тариф",INDEX(GRID!$B$18:$U$29,MATCH(C$7,GRID!$A$18:$A$29,0),MATCH(1,($U$2=GRID!$B$1:$U$1)*(КАЛЕНДАРЬ!R21=GRID!$B$3:$U$3),0)),
INDEX(GRID!$B$18:$U$29,MATCH(C$7,GRID!$A$18:$A$29,0),MATCH(1,($U$2=GRID!$B$1:$U$1)*(КАЛЕНДАРЬ!R21=GRID!$B$3:$U$3),0))*(1-GRID!$H$34))</f>
        <v>53100</v>
      </c>
      <c r="E166" s="8" cm="1">
        <f t="array" ref="E166">IF($I$2="Открытый тариф",INDEX(GRID!$B$4:$U$15,MATCH(E$7,GRID!$A$4:$A$15,0),MATCH(1,($U$2=GRID!$B$1:$U$1)*(КАЛЕНДАРЬ!R21=GRID!$B$3:$U$3),0)),
INDEX(GRID!$B$4:$U$15,MATCH(E$7,GRID!$A$4:$A$15,0),MATCH(1,($U$2=GRID!$B$1:$U$1)*(КАЛЕНДАРЬ!R21=GRID!$B$3:$U$3),0))*(1-GRID!$H$34))</f>
        <v>57100</v>
      </c>
      <c r="F166" s="8" cm="1">
        <f t="array" ref="F166">IF($I$2="Открытый тариф",INDEX(GRID!$B$18:$U$29,MATCH(E$7,GRID!$A$18:$A$29,0),MATCH(1,($U$2=GRID!$B$1:$U$1)*(КАЛЕНДАРЬ!R21=GRID!$B$3:$U$3),0)),
INDEX(GRID!$B$18:$U$29,MATCH(E$7,GRID!$A$18:$A$29,0),MATCH(1,($U$2=GRID!$B$1:$U$1)*(КАЛЕНДАРЬ!R21=GRID!$B$3:$U$3),0))*(1-GRID!$H$34))</f>
        <v>62100</v>
      </c>
      <c r="G166" s="8" cm="1">
        <f t="array" ref="G166">IF($I$2="Открытый тариф",INDEX(GRID!$B$4:$U$15,MATCH(G$7,GRID!$A$4:$A$15,0),MATCH(1,($U$2=GRID!$B$1:$U$1)*(КАЛЕНДАРЬ!R21=GRID!$B$3:$U$3),0)),
INDEX(GRID!$B$4:$U$15,MATCH(G$7,GRID!$A$4:$A$15,0),MATCH(1,($U$2=GRID!$B$1:$U$1)*(КАЛЕНДАРЬ!R21=GRID!$B$3:$U$3),0))*(1-GRID!$H$34))</f>
        <v>64000</v>
      </c>
      <c r="H166" s="8" cm="1">
        <f t="array" ref="H166">IF($I$2="Открытый тариф",INDEX(GRID!$B$18:$U$29,MATCH(G$7,GRID!$A$18:$A$29,0),MATCH(1,($U$2=GRID!$B$1:$U$1)*(КАЛЕНДАРЬ!R21=GRID!$B$3:$U$3),0)),
INDEX(GRID!$B$18:$U$29,MATCH(G$7,GRID!$A$18:$A$29,0),MATCH(1,($U$2=GRID!$B$1:$U$1)*(КАЛЕНДАРЬ!R21=GRID!$B$3:$U$3),0))*(1-GRID!$H$34))</f>
        <v>69000</v>
      </c>
      <c r="I166" s="8" cm="1">
        <f t="array" ref="I166">IF($I$2="Открытый тариф",INDEX(GRID!$B$4:$U$15,MATCH(I$7,GRID!$A$4:$A$15,0),MATCH(1,($U$2=GRID!$B$1:$U$1)*(КАЛЕНДАРЬ!R21=GRID!$B$3:$U$3),0)),
INDEX(GRID!$B$4:$U$15,MATCH(I$7,GRID!$A$4:$A$15,0),MATCH(1,($U$2=GRID!$B$1:$U$1)*(КАЛЕНДАРЬ!R21=GRID!$B$3:$U$3),0))*(1-GRID!$H$34))</f>
        <v>71000</v>
      </c>
      <c r="J166" s="8" cm="1">
        <f t="array" ref="J166">IF($I$2="Открытый тариф",INDEX(GRID!$B$18:$U$29,MATCH(I$7,GRID!$A$18:$A$29,0),MATCH(1,($U$2=GRID!$B$1:$U$1)*(КАЛЕНДАРЬ!R21=GRID!$B$3:$U$3),0)),
INDEX(GRID!$B$18:$U$29,MATCH(I$7,GRID!$A$18:$A$29,0),MATCH(1,($U$2=GRID!$B$1:$U$1)*(КАЛЕНДАРЬ!R21=GRID!$B$3:$U$3),0))*(1-GRID!$H$34))</f>
        <v>76000</v>
      </c>
      <c r="K166" s="8" cm="1">
        <f t="array" ref="K166">IF($I$2="Открытый тариф",INDEX(GRID!$B$4:$U$15,MATCH(K$7,GRID!$A$4:$A$15,0),MATCH(1,($U$2=GRID!$B$1:$U$1)*(КАЛЕНДАРЬ!R21=GRID!$B$3:$U$3),0)),
INDEX(GRID!$B$4:$U$15,MATCH(K$7,GRID!$A$4:$A$15,0),MATCH(1,($U$2=GRID!$B$1:$U$1)*(КАЛЕНДАРЬ!R21=GRID!$B$3:$U$3),0))*(1-GRID!$H$34))</f>
        <v>78200</v>
      </c>
      <c r="L166" s="8" cm="1">
        <f t="array" ref="L166">IF($I$2="Открытый тариф",INDEX(GRID!$B$18:$U$29,MATCH(K$7,GRID!$A$18:$A$29,0),MATCH(1,($U$2=GRID!$B$1:$U$1)*(КАЛЕНДАРЬ!R21=GRID!$B$3:$U$3),0)),
INDEX(GRID!$B$18:$U$29,MATCH(K$7,GRID!$A$18:$A$29,0),MATCH(1,($U$2=GRID!$B$1:$U$1)*(КАЛЕНДАРЬ!R21=GRID!$B$3:$U$3),0))*(1-GRID!$H$34))</f>
        <v>83200</v>
      </c>
      <c r="M166" s="8" cm="1">
        <f t="array" ref="M166">IF($I$2="Открытый тариф",INDEX(GRID!$B$4:$U$15,MATCH(M$7,GRID!$A$4:$A$15,0),MATCH(1,($U$2=GRID!$B$1:$U$1)*(КАЛЕНДАРЬ!R21=GRID!$B$3:$U$3),0)),
INDEX(GRID!$B$4:$U$15,MATCH(M$7,GRID!$A$4:$A$15,0),MATCH(1,($U$2=GRID!$B$1:$U$1)*(КАЛЕНДАРЬ!R21=GRID!$B$3:$U$3),0))*(1-GRID!$H$34))</f>
        <v>103200</v>
      </c>
      <c r="N166" s="8" cm="1">
        <f t="array" ref="N166">IF($I$2="Открытый тариф",INDEX(GRID!$B$18:$U$29,MATCH(M$7,GRID!$A$18:$A$29,0),MATCH(1,($U$2=GRID!$B$1:$U$1)*(КАЛЕНДАРЬ!R21=GRID!$B$3:$U$3),0)),
INDEX(GRID!$B$18:$U$29,MATCH(M$7,GRID!$A$18:$A$29,0),MATCH(1,($U$2=GRID!$B$1:$U$1)*(КАЛЕНДАРЬ!R21=GRID!$B$3:$U$3),0))*(1-GRID!$H$34))</f>
        <v>108200</v>
      </c>
      <c r="O166" s="8" cm="1">
        <f t="array" ref="O166">IF($I$2="Открытый тариф",INDEX(GRID!$B$4:$U$15,MATCH(O$7,GRID!$A$4:$A$15,0),MATCH(1,($U$2=GRID!$B$1:$U$1)*(КАЛЕНДАРЬ!R21=GRID!$B$3:$U$3),0)),
INDEX(GRID!$B$4:$U$15,MATCH(O$7,GRID!$A$4:$A$15,0),MATCH(1,($U$2=GRID!$B$1:$U$1)*(КАЛЕНДАРЬ!R21=GRID!$B$3:$U$3),0))*(1-GRID!$H$34))</f>
        <v>142800</v>
      </c>
      <c r="P166" s="8" cm="1">
        <f t="array" ref="P166">IF($I$2="Открытый тариф",INDEX(GRID!$B$4:$U$15,MATCH(P$7,GRID!$A$4:$A$15,0),MATCH(1,($U$2=GRID!$B$1:$U$1)*(КАЛЕНДАРЬ!R21=GRID!$B$3:$U$3),0)),
INDEX(GRID!$B$4:$U$15,MATCH(P$7,GRID!$A$4:$A$15,0),MATCH(1,($U$2=GRID!$B$1:$U$1)*(КАЛЕНДАРЬ!R21=GRID!$B$3:$U$3),0))*(1-GRID!$H$34))</f>
        <v>190100</v>
      </c>
      <c r="Q166" s="8" cm="1">
        <f t="array" ref="Q166">IF($I$2="Открытый тариф",INDEX(GRID!$B$4:$U$15,MATCH(Q$7,GRID!$A$4:$A$15,0),MATCH(1,($U$2=GRID!$B$1:$U$1)*(КАЛЕНДАРЬ!R21=GRID!$B$3:$U$3),0)),
INDEX(GRID!$B$4:$U$15,MATCH(Q$7,GRID!$A$4:$A$15,0),MATCH(1,($U$2=GRID!$B$1:$U$1)*(КАЛЕНДАРЬ!R21=GRID!$B$3:$U$3),0))*(1-GRID!$H$34))</f>
        <v>220900</v>
      </c>
      <c r="R166" s="8" cm="1">
        <f t="array" ref="R166">IF($I$2="Открытый тариф",INDEX(GRID!$B$18:$U$29,MATCH(R$7,GRID!$A$18:$A$29,0),MATCH(1,($U$2=GRID!$B$1:$U$1)*(КАЛЕНДАРЬ!R21=GRID!$B$3:$U$3),0)),
INDEX(GRID!$B$18:$U$29,MATCH(R$7,GRID!$A$18:$A$29,0),MATCH(1,($U$2=GRID!$B$1:$U$1)*(КАЛЕНДАРЬ!R21=GRID!$B$3:$U$3),0))*(1-GRID!$H$34))</f>
        <v>251900</v>
      </c>
      <c r="S166" s="8">
        <f t="array" ref="S166">IF($I$2="Открытый тариф",INDEX(GRID!$B$4:$U$15,MATCH(S$7,GRID!$A$4:$A$15,0),MATCH(1,($U$2=GRID!$B$1:$U$1)*(КАЛЕНДАРЬ!R21=GRID!$B$3:$U$3),0)),
INDEX(GRID!$B$4:$U$15,MATCH(S$7,GRID!$A$4:$A$15,0),MATCH(1,($U$2=GRID!$B$1:$U$1)*(КАЛЕНДАРЬ!R21=GRID!$B$3:$U$3),0))*(1-GRID!$L$41))</f>
        <v>661000</v>
      </c>
      <c r="T166" s="8">
        <f t="array" ref="T166">IF($I$2="Открытый тариф",INDEX(GRID!$B$4:$U$15,MATCH(T$7,GRID!$A$4:$A$15,0),MATCH(1,($U$2=GRID!$B$1:$U$1)*(КАЛЕНДАРЬ!R21=GRID!$B$3:$U$3),0)),
INDEX(GRID!$B$4:$U$15,MATCH(T$7,GRID!$A$4:$A$15,0),MATCH(1,($U$2=GRID!$B$1:$U$1)*(КАЛЕНДАРЬ!R21=GRID!$B$3:$U$3),0))*(1-GRID!$L$41))</f>
        <v>814300</v>
      </c>
    </row>
    <row r="167" spans="1:20" hidden="1">
      <c r="A167" s="148" t="s">
        <v>15</v>
      </c>
      <c r="B167" s="149">
        <v>19</v>
      </c>
      <c r="C167" s="8" cm="1">
        <f t="array" ref="C167">IF($I$2="Открытый тариф",INDEX(GRID!$B$4:$U$15,MATCH(C$7,GRID!$A$4:$A$15,0),MATCH(1,($U$2=GRID!$B$1:$U$1)*(КАЛЕНДАРЬ!R22=GRID!$B$3:$U$3),0)),
INDEX(GRID!$B$4:$U$15,MATCH(C$7,GRID!$A$4:$A$15,0),MATCH(1,($U$2=GRID!$B$1:$U$1)*(КАЛЕНДАРЬ!R22=GRID!$B$3:$U$3),0))*(1-GRID!$H$34))</f>
        <v>48100</v>
      </c>
      <c r="D167" s="8" cm="1">
        <f t="array" ref="D167">IF($I$2="Открытый тариф",INDEX(GRID!$B$18:$U$29,MATCH(C$7,GRID!$A$18:$A$29,0),MATCH(1,($U$2=GRID!$B$1:$U$1)*(КАЛЕНДАРЬ!R22=GRID!$B$3:$U$3),0)),
INDEX(GRID!$B$18:$U$29,MATCH(C$7,GRID!$A$18:$A$29,0),MATCH(1,($U$2=GRID!$B$1:$U$1)*(КАЛЕНДАРЬ!R22=GRID!$B$3:$U$3),0))*(1-GRID!$H$34))</f>
        <v>53100</v>
      </c>
      <c r="E167" s="8" cm="1">
        <f t="array" ref="E167">IF($I$2="Открытый тариф",INDEX(GRID!$B$4:$U$15,MATCH(E$7,GRID!$A$4:$A$15,0),MATCH(1,($U$2=GRID!$B$1:$U$1)*(КАЛЕНДАРЬ!R22=GRID!$B$3:$U$3),0)),
INDEX(GRID!$B$4:$U$15,MATCH(E$7,GRID!$A$4:$A$15,0),MATCH(1,($U$2=GRID!$B$1:$U$1)*(КАЛЕНДАРЬ!R22=GRID!$B$3:$U$3),0))*(1-GRID!$H$34))</f>
        <v>57100</v>
      </c>
      <c r="F167" s="8" cm="1">
        <f t="array" ref="F167">IF($I$2="Открытый тариф",INDEX(GRID!$B$18:$U$29,MATCH(E$7,GRID!$A$18:$A$29,0),MATCH(1,($U$2=GRID!$B$1:$U$1)*(КАЛЕНДАРЬ!R22=GRID!$B$3:$U$3),0)),
INDEX(GRID!$B$18:$U$29,MATCH(E$7,GRID!$A$18:$A$29,0),MATCH(1,($U$2=GRID!$B$1:$U$1)*(КАЛЕНДАРЬ!R22=GRID!$B$3:$U$3),0))*(1-GRID!$H$34))</f>
        <v>62100</v>
      </c>
      <c r="G167" s="8" cm="1">
        <f t="array" ref="G167">IF($I$2="Открытый тариф",INDEX(GRID!$B$4:$U$15,MATCH(G$7,GRID!$A$4:$A$15,0),MATCH(1,($U$2=GRID!$B$1:$U$1)*(КАЛЕНДАРЬ!R22=GRID!$B$3:$U$3),0)),
INDEX(GRID!$B$4:$U$15,MATCH(G$7,GRID!$A$4:$A$15,0),MATCH(1,($U$2=GRID!$B$1:$U$1)*(КАЛЕНДАРЬ!R22=GRID!$B$3:$U$3),0))*(1-GRID!$H$34))</f>
        <v>64000</v>
      </c>
      <c r="H167" s="8" cm="1">
        <f t="array" ref="H167">IF($I$2="Открытый тариф",INDEX(GRID!$B$18:$U$29,MATCH(G$7,GRID!$A$18:$A$29,0),MATCH(1,($U$2=GRID!$B$1:$U$1)*(КАЛЕНДАРЬ!R22=GRID!$B$3:$U$3),0)),
INDEX(GRID!$B$18:$U$29,MATCH(G$7,GRID!$A$18:$A$29,0),MATCH(1,($U$2=GRID!$B$1:$U$1)*(КАЛЕНДАРЬ!R22=GRID!$B$3:$U$3),0))*(1-GRID!$H$34))</f>
        <v>69000</v>
      </c>
      <c r="I167" s="8" cm="1">
        <f t="array" ref="I167">IF($I$2="Открытый тариф",INDEX(GRID!$B$4:$U$15,MATCH(I$7,GRID!$A$4:$A$15,0),MATCH(1,($U$2=GRID!$B$1:$U$1)*(КАЛЕНДАРЬ!R22=GRID!$B$3:$U$3),0)),
INDEX(GRID!$B$4:$U$15,MATCH(I$7,GRID!$A$4:$A$15,0),MATCH(1,($U$2=GRID!$B$1:$U$1)*(КАЛЕНДАРЬ!R22=GRID!$B$3:$U$3),0))*(1-GRID!$H$34))</f>
        <v>71000</v>
      </c>
      <c r="J167" s="8" cm="1">
        <f t="array" ref="J167">IF($I$2="Открытый тариф",INDEX(GRID!$B$18:$U$29,MATCH(I$7,GRID!$A$18:$A$29,0),MATCH(1,($U$2=GRID!$B$1:$U$1)*(КАЛЕНДАРЬ!R22=GRID!$B$3:$U$3),0)),
INDEX(GRID!$B$18:$U$29,MATCH(I$7,GRID!$A$18:$A$29,0),MATCH(1,($U$2=GRID!$B$1:$U$1)*(КАЛЕНДАРЬ!R22=GRID!$B$3:$U$3),0))*(1-GRID!$H$34))</f>
        <v>76000</v>
      </c>
      <c r="K167" s="8" cm="1">
        <f t="array" ref="K167">IF($I$2="Открытый тариф",INDEX(GRID!$B$4:$U$15,MATCH(K$7,GRID!$A$4:$A$15,0),MATCH(1,($U$2=GRID!$B$1:$U$1)*(КАЛЕНДАРЬ!R22=GRID!$B$3:$U$3),0)),
INDEX(GRID!$B$4:$U$15,MATCH(K$7,GRID!$A$4:$A$15,0),MATCH(1,($U$2=GRID!$B$1:$U$1)*(КАЛЕНДАРЬ!R22=GRID!$B$3:$U$3),0))*(1-GRID!$H$34))</f>
        <v>78200</v>
      </c>
      <c r="L167" s="8" cm="1">
        <f t="array" ref="L167">IF($I$2="Открытый тариф",INDEX(GRID!$B$18:$U$29,MATCH(K$7,GRID!$A$18:$A$29,0),MATCH(1,($U$2=GRID!$B$1:$U$1)*(КАЛЕНДАРЬ!R22=GRID!$B$3:$U$3),0)),
INDEX(GRID!$B$18:$U$29,MATCH(K$7,GRID!$A$18:$A$29,0),MATCH(1,($U$2=GRID!$B$1:$U$1)*(КАЛЕНДАРЬ!R22=GRID!$B$3:$U$3),0))*(1-GRID!$H$34))</f>
        <v>83200</v>
      </c>
      <c r="M167" s="8" cm="1">
        <f t="array" ref="M167">IF($I$2="Открытый тариф",INDEX(GRID!$B$4:$U$15,MATCH(M$7,GRID!$A$4:$A$15,0),MATCH(1,($U$2=GRID!$B$1:$U$1)*(КАЛЕНДАРЬ!R22=GRID!$B$3:$U$3),0)),
INDEX(GRID!$B$4:$U$15,MATCH(M$7,GRID!$A$4:$A$15,0),MATCH(1,($U$2=GRID!$B$1:$U$1)*(КАЛЕНДАРЬ!R22=GRID!$B$3:$U$3),0))*(1-GRID!$H$34))</f>
        <v>103200</v>
      </c>
      <c r="N167" s="8" cm="1">
        <f t="array" ref="N167">IF($I$2="Открытый тариф",INDEX(GRID!$B$18:$U$29,MATCH(M$7,GRID!$A$18:$A$29,0),MATCH(1,($U$2=GRID!$B$1:$U$1)*(КАЛЕНДАРЬ!R22=GRID!$B$3:$U$3),0)),
INDEX(GRID!$B$18:$U$29,MATCH(M$7,GRID!$A$18:$A$29,0),MATCH(1,($U$2=GRID!$B$1:$U$1)*(КАЛЕНДАРЬ!R22=GRID!$B$3:$U$3),0))*(1-GRID!$H$34))</f>
        <v>108200</v>
      </c>
      <c r="O167" s="8" cm="1">
        <f t="array" ref="O167">IF($I$2="Открытый тариф",INDEX(GRID!$B$4:$U$15,MATCH(O$7,GRID!$A$4:$A$15,0),MATCH(1,($U$2=GRID!$B$1:$U$1)*(КАЛЕНДАРЬ!R22=GRID!$B$3:$U$3),0)),
INDEX(GRID!$B$4:$U$15,MATCH(O$7,GRID!$A$4:$A$15,0),MATCH(1,($U$2=GRID!$B$1:$U$1)*(КАЛЕНДАРЬ!R22=GRID!$B$3:$U$3),0))*(1-GRID!$H$34))</f>
        <v>142800</v>
      </c>
      <c r="P167" s="8" cm="1">
        <f t="array" ref="P167">IF($I$2="Открытый тариф",INDEX(GRID!$B$4:$U$15,MATCH(P$7,GRID!$A$4:$A$15,0),MATCH(1,($U$2=GRID!$B$1:$U$1)*(КАЛЕНДАРЬ!R22=GRID!$B$3:$U$3),0)),
INDEX(GRID!$B$4:$U$15,MATCH(P$7,GRID!$A$4:$A$15,0),MATCH(1,($U$2=GRID!$B$1:$U$1)*(КАЛЕНДАРЬ!R22=GRID!$B$3:$U$3),0))*(1-GRID!$H$34))</f>
        <v>190100</v>
      </c>
      <c r="Q167" s="8" cm="1">
        <f t="array" ref="Q167">IF($I$2="Открытый тариф",INDEX(GRID!$B$4:$U$15,MATCH(Q$7,GRID!$A$4:$A$15,0),MATCH(1,($U$2=GRID!$B$1:$U$1)*(КАЛЕНДАРЬ!R22=GRID!$B$3:$U$3),0)),
INDEX(GRID!$B$4:$U$15,MATCH(Q$7,GRID!$A$4:$A$15,0),MATCH(1,($U$2=GRID!$B$1:$U$1)*(КАЛЕНДАРЬ!R22=GRID!$B$3:$U$3),0))*(1-GRID!$H$34))</f>
        <v>220900</v>
      </c>
      <c r="R167" s="8" cm="1">
        <f t="array" ref="R167">IF($I$2="Открытый тариф",INDEX(GRID!$B$18:$U$29,MATCH(R$7,GRID!$A$18:$A$29,0),MATCH(1,($U$2=GRID!$B$1:$U$1)*(КАЛЕНДАРЬ!R22=GRID!$B$3:$U$3),0)),
INDEX(GRID!$B$18:$U$29,MATCH(R$7,GRID!$A$18:$A$29,0),MATCH(1,($U$2=GRID!$B$1:$U$1)*(КАЛЕНДАРЬ!R22=GRID!$B$3:$U$3),0))*(1-GRID!$H$34))</f>
        <v>251900</v>
      </c>
      <c r="S167" s="8">
        <f t="array" ref="S167">IF($I$2="Открытый тариф",INDEX(GRID!$B$4:$U$15,MATCH(S$7,GRID!$A$4:$A$15,0),MATCH(1,($U$2=GRID!$B$1:$U$1)*(КАЛЕНДАРЬ!R22=GRID!$B$3:$U$3),0)),
INDEX(GRID!$B$4:$U$15,MATCH(S$7,GRID!$A$4:$A$15,0),MATCH(1,($U$2=GRID!$B$1:$U$1)*(КАЛЕНДАРЬ!R22=GRID!$B$3:$U$3),0))*(1-GRID!$L$41))</f>
        <v>661000</v>
      </c>
      <c r="T167" s="8">
        <f t="array" ref="T167">IF($I$2="Открытый тариф",INDEX(GRID!$B$4:$U$15,MATCH(T$7,GRID!$A$4:$A$15,0),MATCH(1,($U$2=GRID!$B$1:$U$1)*(КАЛЕНДАРЬ!R22=GRID!$B$3:$U$3),0)),
INDEX(GRID!$B$4:$U$15,MATCH(T$7,GRID!$A$4:$A$15,0),MATCH(1,($U$2=GRID!$B$1:$U$1)*(КАЛЕНДАРЬ!R22=GRID!$B$3:$U$3),0))*(1-GRID!$L$41))</f>
        <v>814300</v>
      </c>
    </row>
    <row r="168" spans="1:20" hidden="1">
      <c r="A168" s="148" t="s">
        <v>16</v>
      </c>
      <c r="B168" s="149">
        <v>20</v>
      </c>
      <c r="C168" s="8" cm="1">
        <f t="array" ref="C168">IF($I$2="Открытый тариф",INDEX(GRID!$B$4:$U$15,MATCH(C$7,GRID!$A$4:$A$15,0),MATCH(1,($U$2=GRID!$B$1:$U$1)*(КАЛЕНДАРЬ!R23=GRID!$B$3:$U$3),0)),
INDEX(GRID!$B$4:$U$15,MATCH(C$7,GRID!$A$4:$A$15,0),MATCH(1,($U$2=GRID!$B$1:$U$1)*(КАЛЕНДАРЬ!R23=GRID!$B$3:$U$3),0))*(1-GRID!$H$34))</f>
        <v>48100</v>
      </c>
      <c r="D168" s="8" cm="1">
        <f t="array" ref="D168">IF($I$2="Открытый тариф",INDEX(GRID!$B$18:$U$29,MATCH(C$7,GRID!$A$18:$A$29,0),MATCH(1,($U$2=GRID!$B$1:$U$1)*(КАЛЕНДАРЬ!R23=GRID!$B$3:$U$3),0)),
INDEX(GRID!$B$18:$U$29,MATCH(C$7,GRID!$A$18:$A$29,0),MATCH(1,($U$2=GRID!$B$1:$U$1)*(КАЛЕНДАРЬ!R23=GRID!$B$3:$U$3),0))*(1-GRID!$H$34))</f>
        <v>53100</v>
      </c>
      <c r="E168" s="8" cm="1">
        <f t="array" ref="E168">IF($I$2="Открытый тариф",INDEX(GRID!$B$4:$U$15,MATCH(E$7,GRID!$A$4:$A$15,0),MATCH(1,($U$2=GRID!$B$1:$U$1)*(КАЛЕНДАРЬ!R23=GRID!$B$3:$U$3),0)),
INDEX(GRID!$B$4:$U$15,MATCH(E$7,GRID!$A$4:$A$15,0),MATCH(1,($U$2=GRID!$B$1:$U$1)*(КАЛЕНДАРЬ!R23=GRID!$B$3:$U$3),0))*(1-GRID!$H$34))</f>
        <v>57100</v>
      </c>
      <c r="F168" s="8" cm="1">
        <f t="array" ref="F168">IF($I$2="Открытый тариф",INDEX(GRID!$B$18:$U$29,MATCH(E$7,GRID!$A$18:$A$29,0),MATCH(1,($U$2=GRID!$B$1:$U$1)*(КАЛЕНДАРЬ!R23=GRID!$B$3:$U$3),0)),
INDEX(GRID!$B$18:$U$29,MATCH(E$7,GRID!$A$18:$A$29,0),MATCH(1,($U$2=GRID!$B$1:$U$1)*(КАЛЕНДАРЬ!R23=GRID!$B$3:$U$3),0))*(1-GRID!$H$34))</f>
        <v>62100</v>
      </c>
      <c r="G168" s="8" cm="1">
        <f t="array" ref="G168">IF($I$2="Открытый тариф",INDEX(GRID!$B$4:$U$15,MATCH(G$7,GRID!$A$4:$A$15,0),MATCH(1,($U$2=GRID!$B$1:$U$1)*(КАЛЕНДАРЬ!R23=GRID!$B$3:$U$3),0)),
INDEX(GRID!$B$4:$U$15,MATCH(G$7,GRID!$A$4:$A$15,0),MATCH(1,($U$2=GRID!$B$1:$U$1)*(КАЛЕНДАРЬ!R23=GRID!$B$3:$U$3),0))*(1-GRID!$H$34))</f>
        <v>64000</v>
      </c>
      <c r="H168" s="8" cm="1">
        <f t="array" ref="H168">IF($I$2="Открытый тариф",INDEX(GRID!$B$18:$U$29,MATCH(G$7,GRID!$A$18:$A$29,0),MATCH(1,($U$2=GRID!$B$1:$U$1)*(КАЛЕНДАРЬ!R23=GRID!$B$3:$U$3),0)),
INDEX(GRID!$B$18:$U$29,MATCH(G$7,GRID!$A$18:$A$29,0),MATCH(1,($U$2=GRID!$B$1:$U$1)*(КАЛЕНДАРЬ!R23=GRID!$B$3:$U$3),0))*(1-GRID!$H$34))</f>
        <v>69000</v>
      </c>
      <c r="I168" s="8" cm="1">
        <f t="array" ref="I168">IF($I$2="Открытый тариф",INDEX(GRID!$B$4:$U$15,MATCH(I$7,GRID!$A$4:$A$15,0),MATCH(1,($U$2=GRID!$B$1:$U$1)*(КАЛЕНДАРЬ!R23=GRID!$B$3:$U$3),0)),
INDEX(GRID!$B$4:$U$15,MATCH(I$7,GRID!$A$4:$A$15,0),MATCH(1,($U$2=GRID!$B$1:$U$1)*(КАЛЕНДАРЬ!R23=GRID!$B$3:$U$3),0))*(1-GRID!$H$34))</f>
        <v>71000</v>
      </c>
      <c r="J168" s="8" cm="1">
        <f t="array" ref="J168">IF($I$2="Открытый тариф",INDEX(GRID!$B$18:$U$29,MATCH(I$7,GRID!$A$18:$A$29,0),MATCH(1,($U$2=GRID!$B$1:$U$1)*(КАЛЕНДАРЬ!R23=GRID!$B$3:$U$3),0)),
INDEX(GRID!$B$18:$U$29,MATCH(I$7,GRID!$A$18:$A$29,0),MATCH(1,($U$2=GRID!$B$1:$U$1)*(КАЛЕНДАРЬ!R23=GRID!$B$3:$U$3),0))*(1-GRID!$H$34))</f>
        <v>76000</v>
      </c>
      <c r="K168" s="8" cm="1">
        <f t="array" ref="K168">IF($I$2="Открытый тариф",INDEX(GRID!$B$4:$U$15,MATCH(K$7,GRID!$A$4:$A$15,0),MATCH(1,($U$2=GRID!$B$1:$U$1)*(КАЛЕНДАРЬ!R23=GRID!$B$3:$U$3),0)),
INDEX(GRID!$B$4:$U$15,MATCH(K$7,GRID!$A$4:$A$15,0),MATCH(1,($U$2=GRID!$B$1:$U$1)*(КАЛЕНДАРЬ!R23=GRID!$B$3:$U$3),0))*(1-GRID!$H$34))</f>
        <v>78200</v>
      </c>
      <c r="L168" s="8" cm="1">
        <f t="array" ref="L168">IF($I$2="Открытый тариф",INDEX(GRID!$B$18:$U$29,MATCH(K$7,GRID!$A$18:$A$29,0),MATCH(1,($U$2=GRID!$B$1:$U$1)*(КАЛЕНДАРЬ!R23=GRID!$B$3:$U$3),0)),
INDEX(GRID!$B$18:$U$29,MATCH(K$7,GRID!$A$18:$A$29,0),MATCH(1,($U$2=GRID!$B$1:$U$1)*(КАЛЕНДАРЬ!R23=GRID!$B$3:$U$3),0))*(1-GRID!$H$34))</f>
        <v>83200</v>
      </c>
      <c r="M168" s="8" cm="1">
        <f t="array" ref="M168">IF($I$2="Открытый тариф",INDEX(GRID!$B$4:$U$15,MATCH(M$7,GRID!$A$4:$A$15,0),MATCH(1,($U$2=GRID!$B$1:$U$1)*(КАЛЕНДАРЬ!R23=GRID!$B$3:$U$3),0)),
INDEX(GRID!$B$4:$U$15,MATCH(M$7,GRID!$A$4:$A$15,0),MATCH(1,($U$2=GRID!$B$1:$U$1)*(КАЛЕНДАРЬ!R23=GRID!$B$3:$U$3),0))*(1-GRID!$H$34))</f>
        <v>103200</v>
      </c>
      <c r="N168" s="8" cm="1">
        <f t="array" ref="N168">IF($I$2="Открытый тариф",INDEX(GRID!$B$18:$U$29,MATCH(M$7,GRID!$A$18:$A$29,0),MATCH(1,($U$2=GRID!$B$1:$U$1)*(КАЛЕНДАРЬ!R23=GRID!$B$3:$U$3),0)),
INDEX(GRID!$B$18:$U$29,MATCH(M$7,GRID!$A$18:$A$29,0),MATCH(1,($U$2=GRID!$B$1:$U$1)*(КАЛЕНДАРЬ!R23=GRID!$B$3:$U$3),0))*(1-GRID!$H$34))</f>
        <v>108200</v>
      </c>
      <c r="O168" s="8" cm="1">
        <f t="array" ref="O168">IF($I$2="Открытый тариф",INDEX(GRID!$B$4:$U$15,MATCH(O$7,GRID!$A$4:$A$15,0),MATCH(1,($U$2=GRID!$B$1:$U$1)*(КАЛЕНДАРЬ!R23=GRID!$B$3:$U$3),0)),
INDEX(GRID!$B$4:$U$15,MATCH(O$7,GRID!$A$4:$A$15,0),MATCH(1,($U$2=GRID!$B$1:$U$1)*(КАЛЕНДАРЬ!R23=GRID!$B$3:$U$3),0))*(1-GRID!$H$34))</f>
        <v>142800</v>
      </c>
      <c r="P168" s="8" cm="1">
        <f t="array" ref="P168">IF($I$2="Открытый тариф",INDEX(GRID!$B$4:$U$15,MATCH(P$7,GRID!$A$4:$A$15,0),MATCH(1,($U$2=GRID!$B$1:$U$1)*(КАЛЕНДАРЬ!R23=GRID!$B$3:$U$3),0)),
INDEX(GRID!$B$4:$U$15,MATCH(P$7,GRID!$A$4:$A$15,0),MATCH(1,($U$2=GRID!$B$1:$U$1)*(КАЛЕНДАРЬ!R23=GRID!$B$3:$U$3),0))*(1-GRID!$H$34))</f>
        <v>190100</v>
      </c>
      <c r="Q168" s="8" cm="1">
        <f t="array" ref="Q168">IF($I$2="Открытый тариф",INDEX(GRID!$B$4:$U$15,MATCH(Q$7,GRID!$A$4:$A$15,0),MATCH(1,($U$2=GRID!$B$1:$U$1)*(КАЛЕНДАРЬ!R23=GRID!$B$3:$U$3),0)),
INDEX(GRID!$B$4:$U$15,MATCH(Q$7,GRID!$A$4:$A$15,0),MATCH(1,($U$2=GRID!$B$1:$U$1)*(КАЛЕНДАРЬ!R23=GRID!$B$3:$U$3),0))*(1-GRID!$H$34))</f>
        <v>220900</v>
      </c>
      <c r="R168" s="8" cm="1">
        <f t="array" ref="R168">IF($I$2="Открытый тариф",INDEX(GRID!$B$18:$U$29,MATCH(R$7,GRID!$A$18:$A$29,0),MATCH(1,($U$2=GRID!$B$1:$U$1)*(КАЛЕНДАРЬ!R23=GRID!$B$3:$U$3),0)),
INDEX(GRID!$B$18:$U$29,MATCH(R$7,GRID!$A$18:$A$29,0),MATCH(1,($U$2=GRID!$B$1:$U$1)*(КАЛЕНДАРЬ!R23=GRID!$B$3:$U$3),0))*(1-GRID!$H$34))</f>
        <v>251900</v>
      </c>
      <c r="S168" s="8">
        <f t="array" ref="S168">IF($I$2="Открытый тариф",INDEX(GRID!$B$4:$U$15,MATCH(S$7,GRID!$A$4:$A$15,0),MATCH(1,($U$2=GRID!$B$1:$U$1)*(КАЛЕНДАРЬ!R23=GRID!$B$3:$U$3),0)),
INDEX(GRID!$B$4:$U$15,MATCH(S$7,GRID!$A$4:$A$15,0),MATCH(1,($U$2=GRID!$B$1:$U$1)*(КАЛЕНДАРЬ!R23=GRID!$B$3:$U$3),0))*(1-GRID!$L$41))</f>
        <v>661000</v>
      </c>
      <c r="T168" s="8">
        <f t="array" ref="T168">IF($I$2="Открытый тариф",INDEX(GRID!$B$4:$U$15,MATCH(T$7,GRID!$A$4:$A$15,0),MATCH(1,($U$2=GRID!$B$1:$U$1)*(КАЛЕНДАРЬ!R23=GRID!$B$3:$U$3),0)),
INDEX(GRID!$B$4:$U$15,MATCH(T$7,GRID!$A$4:$A$15,0),MATCH(1,($U$2=GRID!$B$1:$U$1)*(КАЛЕНДАРЬ!R23=GRID!$B$3:$U$3),0))*(1-GRID!$L$41))</f>
        <v>814300</v>
      </c>
    </row>
    <row r="169" spans="1:20" hidden="1">
      <c r="A169" s="148" t="s">
        <v>17</v>
      </c>
      <c r="B169" s="149">
        <v>21</v>
      </c>
      <c r="C169" s="8" cm="1">
        <f t="array" ref="C169">IF($I$2="Открытый тариф",INDEX(GRID!$B$4:$U$15,MATCH(C$7,GRID!$A$4:$A$15,0),MATCH(1,($U$2=GRID!$B$1:$U$1)*(КАЛЕНДАРЬ!R24=GRID!$B$3:$U$3),0)),
INDEX(GRID!$B$4:$U$15,MATCH(C$7,GRID!$A$4:$A$15,0),MATCH(1,($U$2=GRID!$B$1:$U$1)*(КАЛЕНДАРЬ!R24=GRID!$B$3:$U$3),0))*(1-GRID!$H$34))</f>
        <v>48100</v>
      </c>
      <c r="D169" s="8" cm="1">
        <f t="array" ref="D169">IF($I$2="Открытый тариф",INDEX(GRID!$B$18:$U$29,MATCH(C$7,GRID!$A$18:$A$29,0),MATCH(1,($U$2=GRID!$B$1:$U$1)*(КАЛЕНДАРЬ!R24=GRID!$B$3:$U$3),0)),
INDEX(GRID!$B$18:$U$29,MATCH(C$7,GRID!$A$18:$A$29,0),MATCH(1,($U$2=GRID!$B$1:$U$1)*(КАЛЕНДАРЬ!R24=GRID!$B$3:$U$3),0))*(1-GRID!$H$34))</f>
        <v>53100</v>
      </c>
      <c r="E169" s="8" cm="1">
        <f t="array" ref="E169">IF($I$2="Открытый тариф",INDEX(GRID!$B$4:$U$15,MATCH(E$7,GRID!$A$4:$A$15,0),MATCH(1,($U$2=GRID!$B$1:$U$1)*(КАЛЕНДАРЬ!R24=GRID!$B$3:$U$3),0)),
INDEX(GRID!$B$4:$U$15,MATCH(E$7,GRID!$A$4:$A$15,0),MATCH(1,($U$2=GRID!$B$1:$U$1)*(КАЛЕНДАРЬ!R24=GRID!$B$3:$U$3),0))*(1-GRID!$H$34))</f>
        <v>57100</v>
      </c>
      <c r="F169" s="8" cm="1">
        <f t="array" ref="F169">IF($I$2="Открытый тариф",INDEX(GRID!$B$18:$U$29,MATCH(E$7,GRID!$A$18:$A$29,0),MATCH(1,($U$2=GRID!$B$1:$U$1)*(КАЛЕНДАРЬ!R24=GRID!$B$3:$U$3),0)),
INDEX(GRID!$B$18:$U$29,MATCH(E$7,GRID!$A$18:$A$29,0),MATCH(1,($U$2=GRID!$B$1:$U$1)*(КАЛЕНДАРЬ!R24=GRID!$B$3:$U$3),0))*(1-GRID!$H$34))</f>
        <v>62100</v>
      </c>
      <c r="G169" s="8" cm="1">
        <f t="array" ref="G169">IF($I$2="Открытый тариф",INDEX(GRID!$B$4:$U$15,MATCH(G$7,GRID!$A$4:$A$15,0),MATCH(1,($U$2=GRID!$B$1:$U$1)*(КАЛЕНДАРЬ!R24=GRID!$B$3:$U$3),0)),
INDEX(GRID!$B$4:$U$15,MATCH(G$7,GRID!$A$4:$A$15,0),MATCH(1,($U$2=GRID!$B$1:$U$1)*(КАЛЕНДАРЬ!R24=GRID!$B$3:$U$3),0))*(1-GRID!$H$34))</f>
        <v>64000</v>
      </c>
      <c r="H169" s="8" cm="1">
        <f t="array" ref="H169">IF($I$2="Открытый тариф",INDEX(GRID!$B$18:$U$29,MATCH(G$7,GRID!$A$18:$A$29,0),MATCH(1,($U$2=GRID!$B$1:$U$1)*(КАЛЕНДАРЬ!R24=GRID!$B$3:$U$3),0)),
INDEX(GRID!$B$18:$U$29,MATCH(G$7,GRID!$A$18:$A$29,0),MATCH(1,($U$2=GRID!$B$1:$U$1)*(КАЛЕНДАРЬ!R24=GRID!$B$3:$U$3),0))*(1-GRID!$H$34))</f>
        <v>69000</v>
      </c>
      <c r="I169" s="8" cm="1">
        <f t="array" ref="I169">IF($I$2="Открытый тариф",INDEX(GRID!$B$4:$U$15,MATCH(I$7,GRID!$A$4:$A$15,0),MATCH(1,($U$2=GRID!$B$1:$U$1)*(КАЛЕНДАРЬ!R24=GRID!$B$3:$U$3),0)),
INDEX(GRID!$B$4:$U$15,MATCH(I$7,GRID!$A$4:$A$15,0),MATCH(1,($U$2=GRID!$B$1:$U$1)*(КАЛЕНДАРЬ!R24=GRID!$B$3:$U$3),0))*(1-GRID!$H$34))</f>
        <v>71000</v>
      </c>
      <c r="J169" s="8" cm="1">
        <f t="array" ref="J169">IF($I$2="Открытый тариф",INDEX(GRID!$B$18:$U$29,MATCH(I$7,GRID!$A$18:$A$29,0),MATCH(1,($U$2=GRID!$B$1:$U$1)*(КАЛЕНДАРЬ!R24=GRID!$B$3:$U$3),0)),
INDEX(GRID!$B$18:$U$29,MATCH(I$7,GRID!$A$18:$A$29,0),MATCH(1,($U$2=GRID!$B$1:$U$1)*(КАЛЕНДАРЬ!R24=GRID!$B$3:$U$3),0))*(1-GRID!$H$34))</f>
        <v>76000</v>
      </c>
      <c r="K169" s="8" cm="1">
        <f t="array" ref="K169">IF($I$2="Открытый тариф",INDEX(GRID!$B$4:$U$15,MATCH(K$7,GRID!$A$4:$A$15,0),MATCH(1,($U$2=GRID!$B$1:$U$1)*(КАЛЕНДАРЬ!R24=GRID!$B$3:$U$3),0)),
INDEX(GRID!$B$4:$U$15,MATCH(K$7,GRID!$A$4:$A$15,0),MATCH(1,($U$2=GRID!$B$1:$U$1)*(КАЛЕНДАРЬ!R24=GRID!$B$3:$U$3),0))*(1-GRID!$H$34))</f>
        <v>78200</v>
      </c>
      <c r="L169" s="8" cm="1">
        <f t="array" ref="L169">IF($I$2="Открытый тариф",INDEX(GRID!$B$18:$U$29,MATCH(K$7,GRID!$A$18:$A$29,0),MATCH(1,($U$2=GRID!$B$1:$U$1)*(КАЛЕНДАРЬ!R24=GRID!$B$3:$U$3),0)),
INDEX(GRID!$B$18:$U$29,MATCH(K$7,GRID!$A$18:$A$29,0),MATCH(1,($U$2=GRID!$B$1:$U$1)*(КАЛЕНДАРЬ!R24=GRID!$B$3:$U$3),0))*(1-GRID!$H$34))</f>
        <v>83200</v>
      </c>
      <c r="M169" s="8" cm="1">
        <f t="array" ref="M169">IF($I$2="Открытый тариф",INDEX(GRID!$B$4:$U$15,MATCH(M$7,GRID!$A$4:$A$15,0),MATCH(1,($U$2=GRID!$B$1:$U$1)*(КАЛЕНДАРЬ!R24=GRID!$B$3:$U$3),0)),
INDEX(GRID!$B$4:$U$15,MATCH(M$7,GRID!$A$4:$A$15,0),MATCH(1,($U$2=GRID!$B$1:$U$1)*(КАЛЕНДАРЬ!R24=GRID!$B$3:$U$3),0))*(1-GRID!$H$34))</f>
        <v>103200</v>
      </c>
      <c r="N169" s="8" cm="1">
        <f t="array" ref="N169">IF($I$2="Открытый тариф",INDEX(GRID!$B$18:$U$29,MATCH(M$7,GRID!$A$18:$A$29,0),MATCH(1,($U$2=GRID!$B$1:$U$1)*(КАЛЕНДАРЬ!R24=GRID!$B$3:$U$3),0)),
INDEX(GRID!$B$18:$U$29,MATCH(M$7,GRID!$A$18:$A$29,0),MATCH(1,($U$2=GRID!$B$1:$U$1)*(КАЛЕНДАРЬ!R24=GRID!$B$3:$U$3),0))*(1-GRID!$H$34))</f>
        <v>108200</v>
      </c>
      <c r="O169" s="8" cm="1">
        <f t="array" ref="O169">IF($I$2="Открытый тариф",INDEX(GRID!$B$4:$U$15,MATCH(O$7,GRID!$A$4:$A$15,0),MATCH(1,($U$2=GRID!$B$1:$U$1)*(КАЛЕНДАРЬ!R24=GRID!$B$3:$U$3),0)),
INDEX(GRID!$B$4:$U$15,MATCH(O$7,GRID!$A$4:$A$15,0),MATCH(1,($U$2=GRID!$B$1:$U$1)*(КАЛЕНДАРЬ!R24=GRID!$B$3:$U$3),0))*(1-GRID!$H$34))</f>
        <v>142800</v>
      </c>
      <c r="P169" s="8" cm="1">
        <f t="array" ref="P169">IF($I$2="Открытый тариф",INDEX(GRID!$B$4:$U$15,MATCH(P$7,GRID!$A$4:$A$15,0),MATCH(1,($U$2=GRID!$B$1:$U$1)*(КАЛЕНДАРЬ!R24=GRID!$B$3:$U$3),0)),
INDEX(GRID!$B$4:$U$15,MATCH(P$7,GRID!$A$4:$A$15,0),MATCH(1,($U$2=GRID!$B$1:$U$1)*(КАЛЕНДАРЬ!R24=GRID!$B$3:$U$3),0))*(1-GRID!$H$34))</f>
        <v>190100</v>
      </c>
      <c r="Q169" s="8" cm="1">
        <f t="array" ref="Q169">IF($I$2="Открытый тариф",INDEX(GRID!$B$4:$U$15,MATCH(Q$7,GRID!$A$4:$A$15,0),MATCH(1,($U$2=GRID!$B$1:$U$1)*(КАЛЕНДАРЬ!R24=GRID!$B$3:$U$3),0)),
INDEX(GRID!$B$4:$U$15,MATCH(Q$7,GRID!$A$4:$A$15,0),MATCH(1,($U$2=GRID!$B$1:$U$1)*(КАЛЕНДАРЬ!R24=GRID!$B$3:$U$3),0))*(1-GRID!$H$34))</f>
        <v>220900</v>
      </c>
      <c r="R169" s="8" cm="1">
        <f t="array" ref="R169">IF($I$2="Открытый тариф",INDEX(GRID!$B$18:$U$29,MATCH(R$7,GRID!$A$18:$A$29,0),MATCH(1,($U$2=GRID!$B$1:$U$1)*(КАЛЕНДАРЬ!R24=GRID!$B$3:$U$3),0)),
INDEX(GRID!$B$18:$U$29,MATCH(R$7,GRID!$A$18:$A$29,0),MATCH(1,($U$2=GRID!$B$1:$U$1)*(КАЛЕНДАРЬ!R24=GRID!$B$3:$U$3),0))*(1-GRID!$H$34))</f>
        <v>251900</v>
      </c>
      <c r="S169" s="8">
        <f t="array" ref="S169">IF($I$2="Открытый тариф",INDEX(GRID!$B$4:$U$15,MATCH(S$7,GRID!$A$4:$A$15,0),MATCH(1,($U$2=GRID!$B$1:$U$1)*(КАЛЕНДАРЬ!R24=GRID!$B$3:$U$3),0)),
INDEX(GRID!$B$4:$U$15,MATCH(S$7,GRID!$A$4:$A$15,0),MATCH(1,($U$2=GRID!$B$1:$U$1)*(КАЛЕНДАРЬ!R24=GRID!$B$3:$U$3),0))*(1-GRID!$L$41))</f>
        <v>661000</v>
      </c>
      <c r="T169" s="8">
        <f t="array" ref="T169">IF($I$2="Открытый тариф",INDEX(GRID!$B$4:$U$15,MATCH(T$7,GRID!$A$4:$A$15,0),MATCH(1,($U$2=GRID!$B$1:$U$1)*(КАЛЕНДАРЬ!R24=GRID!$B$3:$U$3),0)),
INDEX(GRID!$B$4:$U$15,MATCH(T$7,GRID!$A$4:$A$15,0),MATCH(1,($U$2=GRID!$B$1:$U$1)*(КАЛЕНДАРЬ!R24=GRID!$B$3:$U$3),0))*(1-GRID!$L$41))</f>
        <v>814300</v>
      </c>
    </row>
    <row r="170" spans="1:20" hidden="1">
      <c r="A170" s="148" t="s">
        <v>11</v>
      </c>
      <c r="B170" s="149">
        <v>22</v>
      </c>
      <c r="C170" s="8" cm="1">
        <f t="array" ref="C170">IF($I$2="Открытый тариф",INDEX(GRID!$B$4:$U$15,MATCH(C$7,GRID!$A$4:$A$15,0),MATCH(1,($U$2=GRID!$B$1:$U$1)*(КАЛЕНДАРЬ!R25=GRID!$B$3:$U$3),0)),
INDEX(GRID!$B$4:$U$15,MATCH(C$7,GRID!$A$4:$A$15,0),MATCH(1,($U$2=GRID!$B$1:$U$1)*(КАЛЕНДАРЬ!R25=GRID!$B$3:$U$3),0))*(1-GRID!$H$34))</f>
        <v>48100</v>
      </c>
      <c r="D170" s="8" cm="1">
        <f t="array" ref="D170">IF($I$2="Открытый тариф",INDEX(GRID!$B$18:$U$29,MATCH(C$7,GRID!$A$18:$A$29,0),MATCH(1,($U$2=GRID!$B$1:$U$1)*(КАЛЕНДАРЬ!R25=GRID!$B$3:$U$3),0)),
INDEX(GRID!$B$18:$U$29,MATCH(C$7,GRID!$A$18:$A$29,0),MATCH(1,($U$2=GRID!$B$1:$U$1)*(КАЛЕНДАРЬ!R25=GRID!$B$3:$U$3),0))*(1-GRID!$H$34))</f>
        <v>53100</v>
      </c>
      <c r="E170" s="8" cm="1">
        <f t="array" ref="E170">IF($I$2="Открытый тариф",INDEX(GRID!$B$4:$U$15,MATCH(E$7,GRID!$A$4:$A$15,0),MATCH(1,($U$2=GRID!$B$1:$U$1)*(КАЛЕНДАРЬ!R25=GRID!$B$3:$U$3),0)),
INDEX(GRID!$B$4:$U$15,MATCH(E$7,GRID!$A$4:$A$15,0),MATCH(1,($U$2=GRID!$B$1:$U$1)*(КАЛЕНДАРЬ!R25=GRID!$B$3:$U$3),0))*(1-GRID!$H$34))</f>
        <v>57100</v>
      </c>
      <c r="F170" s="8" cm="1">
        <f t="array" ref="F170">IF($I$2="Открытый тариф",INDEX(GRID!$B$18:$U$29,MATCH(E$7,GRID!$A$18:$A$29,0),MATCH(1,($U$2=GRID!$B$1:$U$1)*(КАЛЕНДАРЬ!R25=GRID!$B$3:$U$3),0)),
INDEX(GRID!$B$18:$U$29,MATCH(E$7,GRID!$A$18:$A$29,0),MATCH(1,($U$2=GRID!$B$1:$U$1)*(КАЛЕНДАРЬ!R25=GRID!$B$3:$U$3),0))*(1-GRID!$H$34))</f>
        <v>62100</v>
      </c>
      <c r="G170" s="8" cm="1">
        <f t="array" ref="G170">IF($I$2="Открытый тариф",INDEX(GRID!$B$4:$U$15,MATCH(G$7,GRID!$A$4:$A$15,0),MATCH(1,($U$2=GRID!$B$1:$U$1)*(КАЛЕНДАРЬ!R25=GRID!$B$3:$U$3),0)),
INDEX(GRID!$B$4:$U$15,MATCH(G$7,GRID!$A$4:$A$15,0),MATCH(1,($U$2=GRID!$B$1:$U$1)*(КАЛЕНДАРЬ!R25=GRID!$B$3:$U$3),0))*(1-GRID!$H$34))</f>
        <v>64000</v>
      </c>
      <c r="H170" s="8" cm="1">
        <f t="array" ref="H170">IF($I$2="Открытый тариф",INDEX(GRID!$B$18:$U$29,MATCH(G$7,GRID!$A$18:$A$29,0),MATCH(1,($U$2=GRID!$B$1:$U$1)*(КАЛЕНДАРЬ!R25=GRID!$B$3:$U$3),0)),
INDEX(GRID!$B$18:$U$29,MATCH(G$7,GRID!$A$18:$A$29,0),MATCH(1,($U$2=GRID!$B$1:$U$1)*(КАЛЕНДАРЬ!R25=GRID!$B$3:$U$3),0))*(1-GRID!$H$34))</f>
        <v>69000</v>
      </c>
      <c r="I170" s="8" cm="1">
        <f t="array" ref="I170">IF($I$2="Открытый тариф",INDEX(GRID!$B$4:$U$15,MATCH(I$7,GRID!$A$4:$A$15,0),MATCH(1,($U$2=GRID!$B$1:$U$1)*(КАЛЕНДАРЬ!R25=GRID!$B$3:$U$3),0)),
INDEX(GRID!$B$4:$U$15,MATCH(I$7,GRID!$A$4:$A$15,0),MATCH(1,($U$2=GRID!$B$1:$U$1)*(КАЛЕНДАРЬ!R25=GRID!$B$3:$U$3),0))*(1-GRID!$H$34))</f>
        <v>71000</v>
      </c>
      <c r="J170" s="8" cm="1">
        <f t="array" ref="J170">IF($I$2="Открытый тариф",INDEX(GRID!$B$18:$U$29,MATCH(I$7,GRID!$A$18:$A$29,0),MATCH(1,($U$2=GRID!$B$1:$U$1)*(КАЛЕНДАРЬ!R25=GRID!$B$3:$U$3),0)),
INDEX(GRID!$B$18:$U$29,MATCH(I$7,GRID!$A$18:$A$29,0),MATCH(1,($U$2=GRID!$B$1:$U$1)*(КАЛЕНДАРЬ!R25=GRID!$B$3:$U$3),0))*(1-GRID!$H$34))</f>
        <v>76000</v>
      </c>
      <c r="K170" s="8" cm="1">
        <f t="array" ref="K170">IF($I$2="Открытый тариф",INDEX(GRID!$B$4:$U$15,MATCH(K$7,GRID!$A$4:$A$15,0),MATCH(1,($U$2=GRID!$B$1:$U$1)*(КАЛЕНДАРЬ!R25=GRID!$B$3:$U$3),0)),
INDEX(GRID!$B$4:$U$15,MATCH(K$7,GRID!$A$4:$A$15,0),MATCH(1,($U$2=GRID!$B$1:$U$1)*(КАЛЕНДАРЬ!R25=GRID!$B$3:$U$3),0))*(1-GRID!$H$34))</f>
        <v>78200</v>
      </c>
      <c r="L170" s="8" cm="1">
        <f t="array" ref="L170">IF($I$2="Открытый тариф",INDEX(GRID!$B$18:$U$29,MATCH(K$7,GRID!$A$18:$A$29,0),MATCH(1,($U$2=GRID!$B$1:$U$1)*(КАЛЕНДАРЬ!R25=GRID!$B$3:$U$3),0)),
INDEX(GRID!$B$18:$U$29,MATCH(K$7,GRID!$A$18:$A$29,0),MATCH(1,($U$2=GRID!$B$1:$U$1)*(КАЛЕНДАРЬ!R25=GRID!$B$3:$U$3),0))*(1-GRID!$H$34))</f>
        <v>83200</v>
      </c>
      <c r="M170" s="8" cm="1">
        <f t="array" ref="M170">IF($I$2="Открытый тариф",INDEX(GRID!$B$4:$U$15,MATCH(M$7,GRID!$A$4:$A$15,0),MATCH(1,($U$2=GRID!$B$1:$U$1)*(КАЛЕНДАРЬ!R25=GRID!$B$3:$U$3),0)),
INDEX(GRID!$B$4:$U$15,MATCH(M$7,GRID!$A$4:$A$15,0),MATCH(1,($U$2=GRID!$B$1:$U$1)*(КАЛЕНДАРЬ!R25=GRID!$B$3:$U$3),0))*(1-GRID!$H$34))</f>
        <v>103200</v>
      </c>
      <c r="N170" s="8" cm="1">
        <f t="array" ref="N170">IF($I$2="Открытый тариф",INDEX(GRID!$B$18:$U$29,MATCH(M$7,GRID!$A$18:$A$29,0),MATCH(1,($U$2=GRID!$B$1:$U$1)*(КАЛЕНДАРЬ!R25=GRID!$B$3:$U$3),0)),
INDEX(GRID!$B$18:$U$29,MATCH(M$7,GRID!$A$18:$A$29,0),MATCH(1,($U$2=GRID!$B$1:$U$1)*(КАЛЕНДАРЬ!R25=GRID!$B$3:$U$3),0))*(1-GRID!$H$34))</f>
        <v>108200</v>
      </c>
      <c r="O170" s="8" cm="1">
        <f t="array" ref="O170">IF($I$2="Открытый тариф",INDEX(GRID!$B$4:$U$15,MATCH(O$7,GRID!$A$4:$A$15,0),MATCH(1,($U$2=GRID!$B$1:$U$1)*(КАЛЕНДАРЬ!R25=GRID!$B$3:$U$3),0)),
INDEX(GRID!$B$4:$U$15,MATCH(O$7,GRID!$A$4:$A$15,0),MATCH(1,($U$2=GRID!$B$1:$U$1)*(КАЛЕНДАРЬ!R25=GRID!$B$3:$U$3),0))*(1-GRID!$H$34))</f>
        <v>142800</v>
      </c>
      <c r="P170" s="8" cm="1">
        <f t="array" ref="P170">IF($I$2="Открытый тариф",INDEX(GRID!$B$4:$U$15,MATCH(P$7,GRID!$A$4:$A$15,0),MATCH(1,($U$2=GRID!$B$1:$U$1)*(КАЛЕНДАРЬ!R25=GRID!$B$3:$U$3),0)),
INDEX(GRID!$B$4:$U$15,MATCH(P$7,GRID!$A$4:$A$15,0),MATCH(1,($U$2=GRID!$B$1:$U$1)*(КАЛЕНДАРЬ!R25=GRID!$B$3:$U$3),0))*(1-GRID!$H$34))</f>
        <v>190100</v>
      </c>
      <c r="Q170" s="8" cm="1">
        <f t="array" ref="Q170">IF($I$2="Открытый тариф",INDEX(GRID!$B$4:$U$15,MATCH(Q$7,GRID!$A$4:$A$15,0),MATCH(1,($U$2=GRID!$B$1:$U$1)*(КАЛЕНДАРЬ!R25=GRID!$B$3:$U$3),0)),
INDEX(GRID!$B$4:$U$15,MATCH(Q$7,GRID!$A$4:$A$15,0),MATCH(1,($U$2=GRID!$B$1:$U$1)*(КАЛЕНДАРЬ!R25=GRID!$B$3:$U$3),0))*(1-GRID!$H$34))</f>
        <v>220900</v>
      </c>
      <c r="R170" s="8" cm="1">
        <f t="array" ref="R170">IF($I$2="Открытый тариф",INDEX(GRID!$B$18:$U$29,MATCH(R$7,GRID!$A$18:$A$29,0),MATCH(1,($U$2=GRID!$B$1:$U$1)*(КАЛЕНДАРЬ!R25=GRID!$B$3:$U$3),0)),
INDEX(GRID!$B$18:$U$29,MATCH(R$7,GRID!$A$18:$A$29,0),MATCH(1,($U$2=GRID!$B$1:$U$1)*(КАЛЕНДАРЬ!R25=GRID!$B$3:$U$3),0))*(1-GRID!$H$34))</f>
        <v>251900</v>
      </c>
      <c r="S170" s="8">
        <f t="array" ref="S170">IF($I$2="Открытый тариф",INDEX(GRID!$B$4:$U$15,MATCH(S$7,GRID!$A$4:$A$15,0),MATCH(1,($U$2=GRID!$B$1:$U$1)*(КАЛЕНДАРЬ!R25=GRID!$B$3:$U$3),0)),
INDEX(GRID!$B$4:$U$15,MATCH(S$7,GRID!$A$4:$A$15,0),MATCH(1,($U$2=GRID!$B$1:$U$1)*(КАЛЕНДАРЬ!R25=GRID!$B$3:$U$3),0))*(1-GRID!$L$41))</f>
        <v>661000</v>
      </c>
      <c r="T170" s="8">
        <f t="array" ref="T170">IF($I$2="Открытый тариф",INDEX(GRID!$B$4:$U$15,MATCH(T$7,GRID!$A$4:$A$15,0),MATCH(1,($U$2=GRID!$B$1:$U$1)*(КАЛЕНДАРЬ!R25=GRID!$B$3:$U$3),0)),
INDEX(GRID!$B$4:$U$15,MATCH(T$7,GRID!$A$4:$A$15,0),MATCH(1,($U$2=GRID!$B$1:$U$1)*(КАЛЕНДАРЬ!R25=GRID!$B$3:$U$3),0))*(1-GRID!$L$41))</f>
        <v>814300</v>
      </c>
    </row>
    <row r="171" spans="1:20" hidden="1">
      <c r="A171" s="148" t="s">
        <v>12</v>
      </c>
      <c r="B171" s="149">
        <v>23</v>
      </c>
      <c r="C171" s="8" cm="1">
        <f t="array" ref="C171">IF($I$2="Открытый тариф",INDEX(GRID!$B$4:$U$15,MATCH(C$7,GRID!$A$4:$A$15,0),MATCH(1,($U$2=GRID!$B$1:$U$1)*(КАЛЕНДАРЬ!R26=GRID!$B$3:$U$3),0)),
INDEX(GRID!$B$4:$U$15,MATCH(C$7,GRID!$A$4:$A$15,0),MATCH(1,($U$2=GRID!$B$1:$U$1)*(КАЛЕНДАРЬ!R26=GRID!$B$3:$U$3),0))*(1-GRID!$H$34))</f>
        <v>48100</v>
      </c>
      <c r="D171" s="8" cm="1">
        <f t="array" ref="D171">IF($I$2="Открытый тариф",INDEX(GRID!$B$18:$U$29,MATCH(C$7,GRID!$A$18:$A$29,0),MATCH(1,($U$2=GRID!$B$1:$U$1)*(КАЛЕНДАРЬ!R26=GRID!$B$3:$U$3),0)),
INDEX(GRID!$B$18:$U$29,MATCH(C$7,GRID!$A$18:$A$29,0),MATCH(1,($U$2=GRID!$B$1:$U$1)*(КАЛЕНДАРЬ!R26=GRID!$B$3:$U$3),0))*(1-GRID!$H$34))</f>
        <v>53100</v>
      </c>
      <c r="E171" s="8" cm="1">
        <f t="array" ref="E171">IF($I$2="Открытый тариф",INDEX(GRID!$B$4:$U$15,MATCH(E$7,GRID!$A$4:$A$15,0),MATCH(1,($U$2=GRID!$B$1:$U$1)*(КАЛЕНДАРЬ!R26=GRID!$B$3:$U$3),0)),
INDEX(GRID!$B$4:$U$15,MATCH(E$7,GRID!$A$4:$A$15,0),MATCH(1,($U$2=GRID!$B$1:$U$1)*(КАЛЕНДАРЬ!R26=GRID!$B$3:$U$3),0))*(1-GRID!$H$34))</f>
        <v>57100</v>
      </c>
      <c r="F171" s="8" cm="1">
        <f t="array" ref="F171">IF($I$2="Открытый тариф",INDEX(GRID!$B$18:$U$29,MATCH(E$7,GRID!$A$18:$A$29,0),MATCH(1,($U$2=GRID!$B$1:$U$1)*(КАЛЕНДАРЬ!R26=GRID!$B$3:$U$3),0)),
INDEX(GRID!$B$18:$U$29,MATCH(E$7,GRID!$A$18:$A$29,0),MATCH(1,($U$2=GRID!$B$1:$U$1)*(КАЛЕНДАРЬ!R26=GRID!$B$3:$U$3),0))*(1-GRID!$H$34))</f>
        <v>62100</v>
      </c>
      <c r="G171" s="8" cm="1">
        <f t="array" ref="G171">IF($I$2="Открытый тариф",INDEX(GRID!$B$4:$U$15,MATCH(G$7,GRID!$A$4:$A$15,0),MATCH(1,($U$2=GRID!$B$1:$U$1)*(КАЛЕНДАРЬ!R26=GRID!$B$3:$U$3),0)),
INDEX(GRID!$B$4:$U$15,MATCH(G$7,GRID!$A$4:$A$15,0),MATCH(1,($U$2=GRID!$B$1:$U$1)*(КАЛЕНДАРЬ!R26=GRID!$B$3:$U$3),0))*(1-GRID!$H$34))</f>
        <v>64000</v>
      </c>
      <c r="H171" s="8" cm="1">
        <f t="array" ref="H171">IF($I$2="Открытый тариф",INDEX(GRID!$B$18:$U$29,MATCH(G$7,GRID!$A$18:$A$29,0),MATCH(1,($U$2=GRID!$B$1:$U$1)*(КАЛЕНДАРЬ!R26=GRID!$B$3:$U$3),0)),
INDEX(GRID!$B$18:$U$29,MATCH(G$7,GRID!$A$18:$A$29,0),MATCH(1,($U$2=GRID!$B$1:$U$1)*(КАЛЕНДАРЬ!R26=GRID!$B$3:$U$3),0))*(1-GRID!$H$34))</f>
        <v>69000</v>
      </c>
      <c r="I171" s="8" cm="1">
        <f t="array" ref="I171">IF($I$2="Открытый тариф",INDEX(GRID!$B$4:$U$15,MATCH(I$7,GRID!$A$4:$A$15,0),MATCH(1,($U$2=GRID!$B$1:$U$1)*(КАЛЕНДАРЬ!R26=GRID!$B$3:$U$3),0)),
INDEX(GRID!$B$4:$U$15,MATCH(I$7,GRID!$A$4:$A$15,0),MATCH(1,($U$2=GRID!$B$1:$U$1)*(КАЛЕНДАРЬ!R26=GRID!$B$3:$U$3),0))*(1-GRID!$H$34))</f>
        <v>71000</v>
      </c>
      <c r="J171" s="8" cm="1">
        <f t="array" ref="J171">IF($I$2="Открытый тариф",INDEX(GRID!$B$18:$U$29,MATCH(I$7,GRID!$A$18:$A$29,0),MATCH(1,($U$2=GRID!$B$1:$U$1)*(КАЛЕНДАРЬ!R26=GRID!$B$3:$U$3),0)),
INDEX(GRID!$B$18:$U$29,MATCH(I$7,GRID!$A$18:$A$29,0),MATCH(1,($U$2=GRID!$B$1:$U$1)*(КАЛЕНДАРЬ!R26=GRID!$B$3:$U$3),0))*(1-GRID!$H$34))</f>
        <v>76000</v>
      </c>
      <c r="K171" s="8" cm="1">
        <f t="array" ref="K171">IF($I$2="Открытый тариф",INDEX(GRID!$B$4:$U$15,MATCH(K$7,GRID!$A$4:$A$15,0),MATCH(1,($U$2=GRID!$B$1:$U$1)*(КАЛЕНДАРЬ!R26=GRID!$B$3:$U$3),0)),
INDEX(GRID!$B$4:$U$15,MATCH(K$7,GRID!$A$4:$A$15,0),MATCH(1,($U$2=GRID!$B$1:$U$1)*(КАЛЕНДАРЬ!R26=GRID!$B$3:$U$3),0))*(1-GRID!$H$34))</f>
        <v>78200</v>
      </c>
      <c r="L171" s="8" cm="1">
        <f t="array" ref="L171">IF($I$2="Открытый тариф",INDEX(GRID!$B$18:$U$29,MATCH(K$7,GRID!$A$18:$A$29,0),MATCH(1,($U$2=GRID!$B$1:$U$1)*(КАЛЕНДАРЬ!R26=GRID!$B$3:$U$3),0)),
INDEX(GRID!$B$18:$U$29,MATCH(K$7,GRID!$A$18:$A$29,0),MATCH(1,($U$2=GRID!$B$1:$U$1)*(КАЛЕНДАРЬ!R26=GRID!$B$3:$U$3),0))*(1-GRID!$H$34))</f>
        <v>83200</v>
      </c>
      <c r="M171" s="8" cm="1">
        <f t="array" ref="M171">IF($I$2="Открытый тариф",INDEX(GRID!$B$4:$U$15,MATCH(M$7,GRID!$A$4:$A$15,0),MATCH(1,($U$2=GRID!$B$1:$U$1)*(КАЛЕНДАРЬ!R26=GRID!$B$3:$U$3),0)),
INDEX(GRID!$B$4:$U$15,MATCH(M$7,GRID!$A$4:$A$15,0),MATCH(1,($U$2=GRID!$B$1:$U$1)*(КАЛЕНДАРЬ!R26=GRID!$B$3:$U$3),0))*(1-GRID!$H$34))</f>
        <v>103200</v>
      </c>
      <c r="N171" s="8" cm="1">
        <f t="array" ref="N171">IF($I$2="Открытый тариф",INDEX(GRID!$B$18:$U$29,MATCH(M$7,GRID!$A$18:$A$29,0),MATCH(1,($U$2=GRID!$B$1:$U$1)*(КАЛЕНДАРЬ!R26=GRID!$B$3:$U$3),0)),
INDEX(GRID!$B$18:$U$29,MATCH(M$7,GRID!$A$18:$A$29,0),MATCH(1,($U$2=GRID!$B$1:$U$1)*(КАЛЕНДАРЬ!R26=GRID!$B$3:$U$3),0))*(1-GRID!$H$34))</f>
        <v>108200</v>
      </c>
      <c r="O171" s="8" cm="1">
        <f t="array" ref="O171">IF($I$2="Открытый тариф",INDEX(GRID!$B$4:$U$15,MATCH(O$7,GRID!$A$4:$A$15,0),MATCH(1,($U$2=GRID!$B$1:$U$1)*(КАЛЕНДАРЬ!R26=GRID!$B$3:$U$3),0)),
INDEX(GRID!$B$4:$U$15,MATCH(O$7,GRID!$A$4:$A$15,0),MATCH(1,($U$2=GRID!$B$1:$U$1)*(КАЛЕНДАРЬ!R26=GRID!$B$3:$U$3),0))*(1-GRID!$H$34))</f>
        <v>142800</v>
      </c>
      <c r="P171" s="8" cm="1">
        <f t="array" ref="P171">IF($I$2="Открытый тариф",INDEX(GRID!$B$4:$U$15,MATCH(P$7,GRID!$A$4:$A$15,0),MATCH(1,($U$2=GRID!$B$1:$U$1)*(КАЛЕНДАРЬ!R26=GRID!$B$3:$U$3),0)),
INDEX(GRID!$B$4:$U$15,MATCH(P$7,GRID!$A$4:$A$15,0),MATCH(1,($U$2=GRID!$B$1:$U$1)*(КАЛЕНДАРЬ!R26=GRID!$B$3:$U$3),0))*(1-GRID!$H$34))</f>
        <v>190100</v>
      </c>
      <c r="Q171" s="8" cm="1">
        <f t="array" ref="Q171">IF($I$2="Открытый тариф",INDEX(GRID!$B$4:$U$15,MATCH(Q$7,GRID!$A$4:$A$15,0),MATCH(1,($U$2=GRID!$B$1:$U$1)*(КАЛЕНДАРЬ!R26=GRID!$B$3:$U$3),0)),
INDEX(GRID!$B$4:$U$15,MATCH(Q$7,GRID!$A$4:$A$15,0),MATCH(1,($U$2=GRID!$B$1:$U$1)*(КАЛЕНДАРЬ!R26=GRID!$B$3:$U$3),0))*(1-GRID!$H$34))</f>
        <v>220900</v>
      </c>
      <c r="R171" s="8" cm="1">
        <f t="array" ref="R171">IF($I$2="Открытый тариф",INDEX(GRID!$B$18:$U$29,MATCH(R$7,GRID!$A$18:$A$29,0),MATCH(1,($U$2=GRID!$B$1:$U$1)*(КАЛЕНДАРЬ!R26=GRID!$B$3:$U$3),0)),
INDEX(GRID!$B$18:$U$29,MATCH(R$7,GRID!$A$18:$A$29,0),MATCH(1,($U$2=GRID!$B$1:$U$1)*(КАЛЕНДАРЬ!R26=GRID!$B$3:$U$3),0))*(1-GRID!$H$34))</f>
        <v>251900</v>
      </c>
      <c r="S171" s="8">
        <f t="array" ref="S171">IF($I$2="Открытый тариф",INDEX(GRID!$B$4:$U$15,MATCH(S$7,GRID!$A$4:$A$15,0),MATCH(1,($U$2=GRID!$B$1:$U$1)*(КАЛЕНДАРЬ!R26=GRID!$B$3:$U$3),0)),
INDEX(GRID!$B$4:$U$15,MATCH(S$7,GRID!$A$4:$A$15,0),MATCH(1,($U$2=GRID!$B$1:$U$1)*(КАЛЕНДАРЬ!R26=GRID!$B$3:$U$3),0))*(1-GRID!$L$41))</f>
        <v>661000</v>
      </c>
      <c r="T171" s="8">
        <f t="array" ref="T171">IF($I$2="Открытый тариф",INDEX(GRID!$B$4:$U$15,MATCH(T$7,GRID!$A$4:$A$15,0),MATCH(1,($U$2=GRID!$B$1:$U$1)*(КАЛЕНДАРЬ!R26=GRID!$B$3:$U$3),0)),
INDEX(GRID!$B$4:$U$15,MATCH(T$7,GRID!$A$4:$A$15,0),MATCH(1,($U$2=GRID!$B$1:$U$1)*(КАЛЕНДАРЬ!R26=GRID!$B$3:$U$3),0))*(1-GRID!$L$41))</f>
        <v>814300</v>
      </c>
    </row>
    <row r="172" spans="1:20" hidden="1">
      <c r="A172" s="148" t="s">
        <v>13</v>
      </c>
      <c r="B172" s="149">
        <v>24</v>
      </c>
      <c r="C172" s="8" cm="1">
        <f t="array" ref="C172">IF($I$2="Открытый тариф",INDEX(GRID!$B$4:$U$15,MATCH(C$7,GRID!$A$4:$A$15,0),MATCH(1,($U$2=GRID!$B$1:$U$1)*(КАЛЕНДАРЬ!R27=GRID!$B$3:$U$3),0)),
INDEX(GRID!$B$4:$U$15,MATCH(C$7,GRID!$A$4:$A$15,0),MATCH(1,($U$2=GRID!$B$1:$U$1)*(КАЛЕНДАРЬ!R27=GRID!$B$3:$U$3),0))*(1-GRID!$H$34))</f>
        <v>48100</v>
      </c>
      <c r="D172" s="8" cm="1">
        <f t="array" ref="D172">IF($I$2="Открытый тариф",INDEX(GRID!$B$18:$U$29,MATCH(C$7,GRID!$A$18:$A$29,0),MATCH(1,($U$2=GRID!$B$1:$U$1)*(КАЛЕНДАРЬ!R27=GRID!$B$3:$U$3),0)),
INDEX(GRID!$B$18:$U$29,MATCH(C$7,GRID!$A$18:$A$29,0),MATCH(1,($U$2=GRID!$B$1:$U$1)*(КАЛЕНДАРЬ!R27=GRID!$B$3:$U$3),0))*(1-GRID!$H$34))</f>
        <v>53100</v>
      </c>
      <c r="E172" s="8" cm="1">
        <f t="array" ref="E172">IF($I$2="Открытый тариф",INDEX(GRID!$B$4:$U$15,MATCH(E$7,GRID!$A$4:$A$15,0),MATCH(1,($U$2=GRID!$B$1:$U$1)*(КАЛЕНДАРЬ!R27=GRID!$B$3:$U$3),0)),
INDEX(GRID!$B$4:$U$15,MATCH(E$7,GRID!$A$4:$A$15,0),MATCH(1,($U$2=GRID!$B$1:$U$1)*(КАЛЕНДАРЬ!R27=GRID!$B$3:$U$3),0))*(1-GRID!$H$34))</f>
        <v>57100</v>
      </c>
      <c r="F172" s="8" cm="1">
        <f t="array" ref="F172">IF($I$2="Открытый тариф",INDEX(GRID!$B$18:$U$29,MATCH(E$7,GRID!$A$18:$A$29,0),MATCH(1,($U$2=GRID!$B$1:$U$1)*(КАЛЕНДАРЬ!R27=GRID!$B$3:$U$3),0)),
INDEX(GRID!$B$18:$U$29,MATCH(E$7,GRID!$A$18:$A$29,0),MATCH(1,($U$2=GRID!$B$1:$U$1)*(КАЛЕНДАРЬ!R27=GRID!$B$3:$U$3),0))*(1-GRID!$H$34))</f>
        <v>62100</v>
      </c>
      <c r="G172" s="8" cm="1">
        <f t="array" ref="G172">IF($I$2="Открытый тариф",INDEX(GRID!$B$4:$U$15,MATCH(G$7,GRID!$A$4:$A$15,0),MATCH(1,($U$2=GRID!$B$1:$U$1)*(КАЛЕНДАРЬ!R27=GRID!$B$3:$U$3),0)),
INDEX(GRID!$B$4:$U$15,MATCH(G$7,GRID!$A$4:$A$15,0),MATCH(1,($U$2=GRID!$B$1:$U$1)*(КАЛЕНДАРЬ!R27=GRID!$B$3:$U$3),0))*(1-GRID!$H$34))</f>
        <v>64000</v>
      </c>
      <c r="H172" s="8" cm="1">
        <f t="array" ref="H172">IF($I$2="Открытый тариф",INDEX(GRID!$B$18:$U$29,MATCH(G$7,GRID!$A$18:$A$29,0),MATCH(1,($U$2=GRID!$B$1:$U$1)*(КАЛЕНДАРЬ!R27=GRID!$B$3:$U$3),0)),
INDEX(GRID!$B$18:$U$29,MATCH(G$7,GRID!$A$18:$A$29,0),MATCH(1,($U$2=GRID!$B$1:$U$1)*(КАЛЕНДАРЬ!R27=GRID!$B$3:$U$3),0))*(1-GRID!$H$34))</f>
        <v>69000</v>
      </c>
      <c r="I172" s="8" cm="1">
        <f t="array" ref="I172">IF($I$2="Открытый тариф",INDEX(GRID!$B$4:$U$15,MATCH(I$7,GRID!$A$4:$A$15,0),MATCH(1,($U$2=GRID!$B$1:$U$1)*(КАЛЕНДАРЬ!R27=GRID!$B$3:$U$3),0)),
INDEX(GRID!$B$4:$U$15,MATCH(I$7,GRID!$A$4:$A$15,0),MATCH(1,($U$2=GRID!$B$1:$U$1)*(КАЛЕНДАРЬ!R27=GRID!$B$3:$U$3),0))*(1-GRID!$H$34))</f>
        <v>71000</v>
      </c>
      <c r="J172" s="8" cm="1">
        <f t="array" ref="J172">IF($I$2="Открытый тариф",INDEX(GRID!$B$18:$U$29,MATCH(I$7,GRID!$A$18:$A$29,0),MATCH(1,($U$2=GRID!$B$1:$U$1)*(КАЛЕНДАРЬ!R27=GRID!$B$3:$U$3),0)),
INDEX(GRID!$B$18:$U$29,MATCH(I$7,GRID!$A$18:$A$29,0),MATCH(1,($U$2=GRID!$B$1:$U$1)*(КАЛЕНДАРЬ!R27=GRID!$B$3:$U$3),0))*(1-GRID!$H$34))</f>
        <v>76000</v>
      </c>
      <c r="K172" s="8" cm="1">
        <f t="array" ref="K172">IF($I$2="Открытый тариф",INDEX(GRID!$B$4:$U$15,MATCH(K$7,GRID!$A$4:$A$15,0),MATCH(1,($U$2=GRID!$B$1:$U$1)*(КАЛЕНДАРЬ!R27=GRID!$B$3:$U$3),0)),
INDEX(GRID!$B$4:$U$15,MATCH(K$7,GRID!$A$4:$A$15,0),MATCH(1,($U$2=GRID!$B$1:$U$1)*(КАЛЕНДАРЬ!R27=GRID!$B$3:$U$3),0))*(1-GRID!$H$34))</f>
        <v>78200</v>
      </c>
      <c r="L172" s="8" cm="1">
        <f t="array" ref="L172">IF($I$2="Открытый тариф",INDEX(GRID!$B$18:$U$29,MATCH(K$7,GRID!$A$18:$A$29,0),MATCH(1,($U$2=GRID!$B$1:$U$1)*(КАЛЕНДАРЬ!R27=GRID!$B$3:$U$3),0)),
INDEX(GRID!$B$18:$U$29,MATCH(K$7,GRID!$A$18:$A$29,0),MATCH(1,($U$2=GRID!$B$1:$U$1)*(КАЛЕНДАРЬ!R27=GRID!$B$3:$U$3),0))*(1-GRID!$H$34))</f>
        <v>83200</v>
      </c>
      <c r="M172" s="8" cm="1">
        <f t="array" ref="M172">IF($I$2="Открытый тариф",INDEX(GRID!$B$4:$U$15,MATCH(M$7,GRID!$A$4:$A$15,0),MATCH(1,($U$2=GRID!$B$1:$U$1)*(КАЛЕНДАРЬ!R27=GRID!$B$3:$U$3),0)),
INDEX(GRID!$B$4:$U$15,MATCH(M$7,GRID!$A$4:$A$15,0),MATCH(1,($U$2=GRID!$B$1:$U$1)*(КАЛЕНДАРЬ!R27=GRID!$B$3:$U$3),0))*(1-GRID!$H$34))</f>
        <v>103200</v>
      </c>
      <c r="N172" s="8" cm="1">
        <f t="array" ref="N172">IF($I$2="Открытый тариф",INDEX(GRID!$B$18:$U$29,MATCH(M$7,GRID!$A$18:$A$29,0),MATCH(1,($U$2=GRID!$B$1:$U$1)*(КАЛЕНДАРЬ!R27=GRID!$B$3:$U$3),0)),
INDEX(GRID!$B$18:$U$29,MATCH(M$7,GRID!$A$18:$A$29,0),MATCH(1,($U$2=GRID!$B$1:$U$1)*(КАЛЕНДАРЬ!R27=GRID!$B$3:$U$3),0))*(1-GRID!$H$34))</f>
        <v>108200</v>
      </c>
      <c r="O172" s="8" cm="1">
        <f t="array" ref="O172">IF($I$2="Открытый тариф",INDEX(GRID!$B$4:$U$15,MATCH(O$7,GRID!$A$4:$A$15,0),MATCH(1,($U$2=GRID!$B$1:$U$1)*(КАЛЕНДАРЬ!R27=GRID!$B$3:$U$3),0)),
INDEX(GRID!$B$4:$U$15,MATCH(O$7,GRID!$A$4:$A$15,0),MATCH(1,($U$2=GRID!$B$1:$U$1)*(КАЛЕНДАРЬ!R27=GRID!$B$3:$U$3),0))*(1-GRID!$H$34))</f>
        <v>142800</v>
      </c>
      <c r="P172" s="8" cm="1">
        <f t="array" ref="P172">IF($I$2="Открытый тариф",INDEX(GRID!$B$4:$U$15,MATCH(P$7,GRID!$A$4:$A$15,0),MATCH(1,($U$2=GRID!$B$1:$U$1)*(КАЛЕНДАРЬ!R27=GRID!$B$3:$U$3),0)),
INDEX(GRID!$B$4:$U$15,MATCH(P$7,GRID!$A$4:$A$15,0),MATCH(1,($U$2=GRID!$B$1:$U$1)*(КАЛЕНДАРЬ!R27=GRID!$B$3:$U$3),0))*(1-GRID!$H$34))</f>
        <v>190100</v>
      </c>
      <c r="Q172" s="8" cm="1">
        <f t="array" ref="Q172">IF($I$2="Открытый тариф",INDEX(GRID!$B$4:$U$15,MATCH(Q$7,GRID!$A$4:$A$15,0),MATCH(1,($U$2=GRID!$B$1:$U$1)*(КАЛЕНДАРЬ!R27=GRID!$B$3:$U$3),0)),
INDEX(GRID!$B$4:$U$15,MATCH(Q$7,GRID!$A$4:$A$15,0),MATCH(1,($U$2=GRID!$B$1:$U$1)*(КАЛЕНДАРЬ!R27=GRID!$B$3:$U$3),0))*(1-GRID!$H$34))</f>
        <v>220900</v>
      </c>
      <c r="R172" s="8" cm="1">
        <f t="array" ref="R172">IF($I$2="Открытый тариф",INDEX(GRID!$B$18:$U$29,MATCH(R$7,GRID!$A$18:$A$29,0),MATCH(1,($U$2=GRID!$B$1:$U$1)*(КАЛЕНДАРЬ!R27=GRID!$B$3:$U$3),0)),
INDEX(GRID!$B$18:$U$29,MATCH(R$7,GRID!$A$18:$A$29,0),MATCH(1,($U$2=GRID!$B$1:$U$1)*(КАЛЕНДАРЬ!R27=GRID!$B$3:$U$3),0))*(1-GRID!$H$34))</f>
        <v>251900</v>
      </c>
      <c r="S172" s="8">
        <f t="array" ref="S172">IF($I$2="Открытый тариф",INDEX(GRID!$B$4:$U$15,MATCH(S$7,GRID!$A$4:$A$15,0),MATCH(1,($U$2=GRID!$B$1:$U$1)*(КАЛЕНДАРЬ!R27=GRID!$B$3:$U$3),0)),
INDEX(GRID!$B$4:$U$15,MATCH(S$7,GRID!$A$4:$A$15,0),MATCH(1,($U$2=GRID!$B$1:$U$1)*(КАЛЕНДАРЬ!R27=GRID!$B$3:$U$3),0))*(1-GRID!$L$41))</f>
        <v>661000</v>
      </c>
      <c r="T172" s="8">
        <f t="array" ref="T172">IF($I$2="Открытый тариф",INDEX(GRID!$B$4:$U$15,MATCH(T$7,GRID!$A$4:$A$15,0),MATCH(1,($U$2=GRID!$B$1:$U$1)*(КАЛЕНДАРЬ!R27=GRID!$B$3:$U$3),0)),
INDEX(GRID!$B$4:$U$15,MATCH(T$7,GRID!$A$4:$A$15,0),MATCH(1,($U$2=GRID!$B$1:$U$1)*(КАЛЕНДАРЬ!R27=GRID!$B$3:$U$3),0))*(1-GRID!$L$41))</f>
        <v>814300</v>
      </c>
    </row>
    <row r="173" spans="1:20" hidden="1">
      <c r="A173" s="148" t="s">
        <v>14</v>
      </c>
      <c r="B173" s="149">
        <v>25</v>
      </c>
      <c r="C173" s="8" cm="1">
        <f t="array" ref="C173">IF($I$2="Открытый тариф",INDEX(GRID!$B$4:$U$15,MATCH(C$7,GRID!$A$4:$A$15,0),MATCH(1,($U$2=GRID!$B$1:$U$1)*(КАЛЕНДАРЬ!R28=GRID!$B$3:$U$3),0)),
INDEX(GRID!$B$4:$U$15,MATCH(C$7,GRID!$A$4:$A$15,0),MATCH(1,($U$2=GRID!$B$1:$U$1)*(КАЛЕНДАРЬ!R28=GRID!$B$3:$U$3),0))*(1-GRID!$H$34))</f>
        <v>48100</v>
      </c>
      <c r="D173" s="8" cm="1">
        <f t="array" ref="D173">IF($I$2="Открытый тариф",INDEX(GRID!$B$18:$U$29,MATCH(C$7,GRID!$A$18:$A$29,0),MATCH(1,($U$2=GRID!$B$1:$U$1)*(КАЛЕНДАРЬ!R28=GRID!$B$3:$U$3),0)),
INDEX(GRID!$B$18:$U$29,MATCH(C$7,GRID!$A$18:$A$29,0),MATCH(1,($U$2=GRID!$B$1:$U$1)*(КАЛЕНДАРЬ!R28=GRID!$B$3:$U$3),0))*(1-GRID!$H$34))</f>
        <v>53100</v>
      </c>
      <c r="E173" s="8" cm="1">
        <f t="array" ref="E173">IF($I$2="Открытый тариф",INDEX(GRID!$B$4:$U$15,MATCH(E$7,GRID!$A$4:$A$15,0),MATCH(1,($U$2=GRID!$B$1:$U$1)*(КАЛЕНДАРЬ!R28=GRID!$B$3:$U$3),0)),
INDEX(GRID!$B$4:$U$15,MATCH(E$7,GRID!$A$4:$A$15,0),MATCH(1,($U$2=GRID!$B$1:$U$1)*(КАЛЕНДАРЬ!R28=GRID!$B$3:$U$3),0))*(1-GRID!$H$34))</f>
        <v>57100</v>
      </c>
      <c r="F173" s="8" cm="1">
        <f t="array" ref="F173">IF($I$2="Открытый тариф",INDEX(GRID!$B$18:$U$29,MATCH(E$7,GRID!$A$18:$A$29,0),MATCH(1,($U$2=GRID!$B$1:$U$1)*(КАЛЕНДАРЬ!R28=GRID!$B$3:$U$3),0)),
INDEX(GRID!$B$18:$U$29,MATCH(E$7,GRID!$A$18:$A$29,0),MATCH(1,($U$2=GRID!$B$1:$U$1)*(КАЛЕНДАРЬ!R28=GRID!$B$3:$U$3),0))*(1-GRID!$H$34))</f>
        <v>62100</v>
      </c>
      <c r="G173" s="8" cm="1">
        <f t="array" ref="G173">IF($I$2="Открытый тариф",INDEX(GRID!$B$4:$U$15,MATCH(G$7,GRID!$A$4:$A$15,0),MATCH(1,($U$2=GRID!$B$1:$U$1)*(КАЛЕНДАРЬ!R28=GRID!$B$3:$U$3),0)),
INDEX(GRID!$B$4:$U$15,MATCH(G$7,GRID!$A$4:$A$15,0),MATCH(1,($U$2=GRID!$B$1:$U$1)*(КАЛЕНДАРЬ!R28=GRID!$B$3:$U$3),0))*(1-GRID!$H$34))</f>
        <v>64000</v>
      </c>
      <c r="H173" s="8" cm="1">
        <f t="array" ref="H173">IF($I$2="Открытый тариф",INDEX(GRID!$B$18:$U$29,MATCH(G$7,GRID!$A$18:$A$29,0),MATCH(1,($U$2=GRID!$B$1:$U$1)*(КАЛЕНДАРЬ!R28=GRID!$B$3:$U$3),0)),
INDEX(GRID!$B$18:$U$29,MATCH(G$7,GRID!$A$18:$A$29,0),MATCH(1,($U$2=GRID!$B$1:$U$1)*(КАЛЕНДАРЬ!R28=GRID!$B$3:$U$3),0))*(1-GRID!$H$34))</f>
        <v>69000</v>
      </c>
      <c r="I173" s="8" cm="1">
        <f t="array" ref="I173">IF($I$2="Открытый тариф",INDEX(GRID!$B$4:$U$15,MATCH(I$7,GRID!$A$4:$A$15,0),MATCH(1,($U$2=GRID!$B$1:$U$1)*(КАЛЕНДАРЬ!R28=GRID!$B$3:$U$3),0)),
INDEX(GRID!$B$4:$U$15,MATCH(I$7,GRID!$A$4:$A$15,0),MATCH(1,($U$2=GRID!$B$1:$U$1)*(КАЛЕНДАРЬ!R28=GRID!$B$3:$U$3),0))*(1-GRID!$H$34))</f>
        <v>71000</v>
      </c>
      <c r="J173" s="8" cm="1">
        <f t="array" ref="J173">IF($I$2="Открытый тариф",INDEX(GRID!$B$18:$U$29,MATCH(I$7,GRID!$A$18:$A$29,0),MATCH(1,($U$2=GRID!$B$1:$U$1)*(КАЛЕНДАРЬ!R28=GRID!$B$3:$U$3),0)),
INDEX(GRID!$B$18:$U$29,MATCH(I$7,GRID!$A$18:$A$29,0),MATCH(1,($U$2=GRID!$B$1:$U$1)*(КАЛЕНДАРЬ!R28=GRID!$B$3:$U$3),0))*(1-GRID!$H$34))</f>
        <v>76000</v>
      </c>
      <c r="K173" s="8" cm="1">
        <f t="array" ref="K173">IF($I$2="Открытый тариф",INDEX(GRID!$B$4:$U$15,MATCH(K$7,GRID!$A$4:$A$15,0),MATCH(1,($U$2=GRID!$B$1:$U$1)*(КАЛЕНДАРЬ!R28=GRID!$B$3:$U$3),0)),
INDEX(GRID!$B$4:$U$15,MATCH(K$7,GRID!$A$4:$A$15,0),MATCH(1,($U$2=GRID!$B$1:$U$1)*(КАЛЕНДАРЬ!R28=GRID!$B$3:$U$3),0))*(1-GRID!$H$34))</f>
        <v>78200</v>
      </c>
      <c r="L173" s="8" cm="1">
        <f t="array" ref="L173">IF($I$2="Открытый тариф",INDEX(GRID!$B$18:$U$29,MATCH(K$7,GRID!$A$18:$A$29,0),MATCH(1,($U$2=GRID!$B$1:$U$1)*(КАЛЕНДАРЬ!R28=GRID!$B$3:$U$3),0)),
INDEX(GRID!$B$18:$U$29,MATCH(K$7,GRID!$A$18:$A$29,0),MATCH(1,($U$2=GRID!$B$1:$U$1)*(КАЛЕНДАРЬ!R28=GRID!$B$3:$U$3),0))*(1-GRID!$H$34))</f>
        <v>83200</v>
      </c>
      <c r="M173" s="8" cm="1">
        <f t="array" ref="M173">IF($I$2="Открытый тариф",INDEX(GRID!$B$4:$U$15,MATCH(M$7,GRID!$A$4:$A$15,0),MATCH(1,($U$2=GRID!$B$1:$U$1)*(КАЛЕНДАРЬ!R28=GRID!$B$3:$U$3),0)),
INDEX(GRID!$B$4:$U$15,MATCH(M$7,GRID!$A$4:$A$15,0),MATCH(1,($U$2=GRID!$B$1:$U$1)*(КАЛЕНДАРЬ!R28=GRID!$B$3:$U$3),0))*(1-GRID!$H$34))</f>
        <v>103200</v>
      </c>
      <c r="N173" s="8" cm="1">
        <f t="array" ref="N173">IF($I$2="Открытый тариф",INDEX(GRID!$B$18:$U$29,MATCH(M$7,GRID!$A$18:$A$29,0),MATCH(1,($U$2=GRID!$B$1:$U$1)*(КАЛЕНДАРЬ!R28=GRID!$B$3:$U$3),0)),
INDEX(GRID!$B$18:$U$29,MATCH(M$7,GRID!$A$18:$A$29,0),MATCH(1,($U$2=GRID!$B$1:$U$1)*(КАЛЕНДАРЬ!R28=GRID!$B$3:$U$3),0))*(1-GRID!$H$34))</f>
        <v>108200</v>
      </c>
      <c r="O173" s="8" cm="1">
        <f t="array" ref="O173">IF($I$2="Открытый тариф",INDEX(GRID!$B$4:$U$15,MATCH(O$7,GRID!$A$4:$A$15,0),MATCH(1,($U$2=GRID!$B$1:$U$1)*(КАЛЕНДАРЬ!R28=GRID!$B$3:$U$3),0)),
INDEX(GRID!$B$4:$U$15,MATCH(O$7,GRID!$A$4:$A$15,0),MATCH(1,($U$2=GRID!$B$1:$U$1)*(КАЛЕНДАРЬ!R28=GRID!$B$3:$U$3),0))*(1-GRID!$H$34))</f>
        <v>142800</v>
      </c>
      <c r="P173" s="8" cm="1">
        <f t="array" ref="P173">IF($I$2="Открытый тариф",INDEX(GRID!$B$4:$U$15,MATCH(P$7,GRID!$A$4:$A$15,0),MATCH(1,($U$2=GRID!$B$1:$U$1)*(КАЛЕНДАРЬ!R28=GRID!$B$3:$U$3),0)),
INDEX(GRID!$B$4:$U$15,MATCH(P$7,GRID!$A$4:$A$15,0),MATCH(1,($U$2=GRID!$B$1:$U$1)*(КАЛЕНДАРЬ!R28=GRID!$B$3:$U$3),0))*(1-GRID!$H$34))</f>
        <v>190100</v>
      </c>
      <c r="Q173" s="8" cm="1">
        <f t="array" ref="Q173">IF($I$2="Открытый тариф",INDEX(GRID!$B$4:$U$15,MATCH(Q$7,GRID!$A$4:$A$15,0),MATCH(1,($U$2=GRID!$B$1:$U$1)*(КАЛЕНДАРЬ!R28=GRID!$B$3:$U$3),0)),
INDEX(GRID!$B$4:$U$15,MATCH(Q$7,GRID!$A$4:$A$15,0),MATCH(1,($U$2=GRID!$B$1:$U$1)*(КАЛЕНДАРЬ!R28=GRID!$B$3:$U$3),0))*(1-GRID!$H$34))</f>
        <v>220900</v>
      </c>
      <c r="R173" s="8" cm="1">
        <f t="array" ref="R173">IF($I$2="Открытый тариф",INDEX(GRID!$B$18:$U$29,MATCH(R$7,GRID!$A$18:$A$29,0),MATCH(1,($U$2=GRID!$B$1:$U$1)*(КАЛЕНДАРЬ!R28=GRID!$B$3:$U$3),0)),
INDEX(GRID!$B$18:$U$29,MATCH(R$7,GRID!$A$18:$A$29,0),MATCH(1,($U$2=GRID!$B$1:$U$1)*(КАЛЕНДАРЬ!R28=GRID!$B$3:$U$3),0))*(1-GRID!$H$34))</f>
        <v>251900</v>
      </c>
      <c r="S173" s="8">
        <f t="array" ref="S173">IF($I$2="Открытый тариф",INDEX(GRID!$B$4:$U$15,MATCH(S$7,GRID!$A$4:$A$15,0),MATCH(1,($U$2=GRID!$B$1:$U$1)*(КАЛЕНДАРЬ!R28=GRID!$B$3:$U$3),0)),
INDEX(GRID!$B$4:$U$15,MATCH(S$7,GRID!$A$4:$A$15,0),MATCH(1,($U$2=GRID!$B$1:$U$1)*(КАЛЕНДАРЬ!R28=GRID!$B$3:$U$3),0))*(1-GRID!$L$41))</f>
        <v>661000</v>
      </c>
      <c r="T173" s="8">
        <f t="array" ref="T173">IF($I$2="Открытый тариф",INDEX(GRID!$B$4:$U$15,MATCH(T$7,GRID!$A$4:$A$15,0),MATCH(1,($U$2=GRID!$B$1:$U$1)*(КАЛЕНДАРЬ!R28=GRID!$B$3:$U$3),0)),
INDEX(GRID!$B$4:$U$15,MATCH(T$7,GRID!$A$4:$A$15,0),MATCH(1,($U$2=GRID!$B$1:$U$1)*(КАЛЕНДАРЬ!R28=GRID!$B$3:$U$3),0))*(1-GRID!$L$41))</f>
        <v>814300</v>
      </c>
    </row>
    <row r="174" spans="1:20" hidden="1">
      <c r="A174" s="148" t="s">
        <v>15</v>
      </c>
      <c r="B174" s="149">
        <v>26</v>
      </c>
      <c r="C174" s="8" cm="1">
        <f t="array" ref="C174">IF($I$2="Открытый тариф",INDEX(GRID!$B$4:$U$15,MATCH(C$7,GRID!$A$4:$A$15,0),MATCH(1,($U$2=GRID!$B$1:$U$1)*(КАЛЕНДАРЬ!R29=GRID!$B$3:$U$3),0)),
INDEX(GRID!$B$4:$U$15,MATCH(C$7,GRID!$A$4:$A$15,0),MATCH(1,($U$2=GRID!$B$1:$U$1)*(КАЛЕНДАРЬ!R29=GRID!$B$3:$U$3),0))*(1-GRID!$H$34))</f>
        <v>48100</v>
      </c>
      <c r="D174" s="8" cm="1">
        <f t="array" ref="D174">IF($I$2="Открытый тариф",INDEX(GRID!$B$18:$U$29,MATCH(C$7,GRID!$A$18:$A$29,0),MATCH(1,($U$2=GRID!$B$1:$U$1)*(КАЛЕНДАРЬ!R29=GRID!$B$3:$U$3),0)),
INDEX(GRID!$B$18:$U$29,MATCH(C$7,GRID!$A$18:$A$29,0),MATCH(1,($U$2=GRID!$B$1:$U$1)*(КАЛЕНДАРЬ!R29=GRID!$B$3:$U$3),0))*(1-GRID!$H$34))</f>
        <v>53100</v>
      </c>
      <c r="E174" s="8" cm="1">
        <f t="array" ref="E174">IF($I$2="Открытый тариф",INDEX(GRID!$B$4:$U$15,MATCH(E$7,GRID!$A$4:$A$15,0),MATCH(1,($U$2=GRID!$B$1:$U$1)*(КАЛЕНДАРЬ!R29=GRID!$B$3:$U$3),0)),
INDEX(GRID!$B$4:$U$15,MATCH(E$7,GRID!$A$4:$A$15,0),MATCH(1,($U$2=GRID!$B$1:$U$1)*(КАЛЕНДАРЬ!R29=GRID!$B$3:$U$3),0))*(1-GRID!$H$34))</f>
        <v>57100</v>
      </c>
      <c r="F174" s="8" cm="1">
        <f t="array" ref="F174">IF($I$2="Открытый тариф",INDEX(GRID!$B$18:$U$29,MATCH(E$7,GRID!$A$18:$A$29,0),MATCH(1,($U$2=GRID!$B$1:$U$1)*(КАЛЕНДАРЬ!R29=GRID!$B$3:$U$3),0)),
INDEX(GRID!$B$18:$U$29,MATCH(E$7,GRID!$A$18:$A$29,0),MATCH(1,($U$2=GRID!$B$1:$U$1)*(КАЛЕНДАРЬ!R29=GRID!$B$3:$U$3),0))*(1-GRID!$H$34))</f>
        <v>62100</v>
      </c>
      <c r="G174" s="8" cm="1">
        <f t="array" ref="G174">IF($I$2="Открытый тариф",INDEX(GRID!$B$4:$U$15,MATCH(G$7,GRID!$A$4:$A$15,0),MATCH(1,($U$2=GRID!$B$1:$U$1)*(КАЛЕНДАРЬ!R29=GRID!$B$3:$U$3),0)),
INDEX(GRID!$B$4:$U$15,MATCH(G$7,GRID!$A$4:$A$15,0),MATCH(1,($U$2=GRID!$B$1:$U$1)*(КАЛЕНДАРЬ!R29=GRID!$B$3:$U$3),0))*(1-GRID!$H$34))</f>
        <v>64000</v>
      </c>
      <c r="H174" s="8" cm="1">
        <f t="array" ref="H174">IF($I$2="Открытый тариф",INDEX(GRID!$B$18:$U$29,MATCH(G$7,GRID!$A$18:$A$29,0),MATCH(1,($U$2=GRID!$B$1:$U$1)*(КАЛЕНДАРЬ!R29=GRID!$B$3:$U$3),0)),
INDEX(GRID!$B$18:$U$29,MATCH(G$7,GRID!$A$18:$A$29,0),MATCH(1,($U$2=GRID!$B$1:$U$1)*(КАЛЕНДАРЬ!R29=GRID!$B$3:$U$3),0))*(1-GRID!$H$34))</f>
        <v>69000</v>
      </c>
      <c r="I174" s="8" cm="1">
        <f t="array" ref="I174">IF($I$2="Открытый тариф",INDEX(GRID!$B$4:$U$15,MATCH(I$7,GRID!$A$4:$A$15,0),MATCH(1,($U$2=GRID!$B$1:$U$1)*(КАЛЕНДАРЬ!R29=GRID!$B$3:$U$3),0)),
INDEX(GRID!$B$4:$U$15,MATCH(I$7,GRID!$A$4:$A$15,0),MATCH(1,($U$2=GRID!$B$1:$U$1)*(КАЛЕНДАРЬ!R29=GRID!$B$3:$U$3),0))*(1-GRID!$H$34))</f>
        <v>71000</v>
      </c>
      <c r="J174" s="8" cm="1">
        <f t="array" ref="J174">IF($I$2="Открытый тариф",INDEX(GRID!$B$18:$U$29,MATCH(I$7,GRID!$A$18:$A$29,0),MATCH(1,($U$2=GRID!$B$1:$U$1)*(КАЛЕНДАРЬ!R29=GRID!$B$3:$U$3),0)),
INDEX(GRID!$B$18:$U$29,MATCH(I$7,GRID!$A$18:$A$29,0),MATCH(1,($U$2=GRID!$B$1:$U$1)*(КАЛЕНДАРЬ!R29=GRID!$B$3:$U$3),0))*(1-GRID!$H$34))</f>
        <v>76000</v>
      </c>
      <c r="K174" s="8" cm="1">
        <f t="array" ref="K174">IF($I$2="Открытый тариф",INDEX(GRID!$B$4:$U$15,MATCH(K$7,GRID!$A$4:$A$15,0),MATCH(1,($U$2=GRID!$B$1:$U$1)*(КАЛЕНДАРЬ!R29=GRID!$B$3:$U$3),0)),
INDEX(GRID!$B$4:$U$15,MATCH(K$7,GRID!$A$4:$A$15,0),MATCH(1,($U$2=GRID!$B$1:$U$1)*(КАЛЕНДАРЬ!R29=GRID!$B$3:$U$3),0))*(1-GRID!$H$34))</f>
        <v>78200</v>
      </c>
      <c r="L174" s="8" cm="1">
        <f t="array" ref="L174">IF($I$2="Открытый тариф",INDEX(GRID!$B$18:$U$29,MATCH(K$7,GRID!$A$18:$A$29,0),MATCH(1,($U$2=GRID!$B$1:$U$1)*(КАЛЕНДАРЬ!R29=GRID!$B$3:$U$3),0)),
INDEX(GRID!$B$18:$U$29,MATCH(K$7,GRID!$A$18:$A$29,0),MATCH(1,($U$2=GRID!$B$1:$U$1)*(КАЛЕНДАРЬ!R29=GRID!$B$3:$U$3),0))*(1-GRID!$H$34))</f>
        <v>83200</v>
      </c>
      <c r="M174" s="8" cm="1">
        <f t="array" ref="M174">IF($I$2="Открытый тариф",INDEX(GRID!$B$4:$U$15,MATCH(M$7,GRID!$A$4:$A$15,0),MATCH(1,($U$2=GRID!$B$1:$U$1)*(КАЛЕНДАРЬ!R29=GRID!$B$3:$U$3),0)),
INDEX(GRID!$B$4:$U$15,MATCH(M$7,GRID!$A$4:$A$15,0),MATCH(1,($U$2=GRID!$B$1:$U$1)*(КАЛЕНДАРЬ!R29=GRID!$B$3:$U$3),0))*(1-GRID!$H$34))</f>
        <v>103200</v>
      </c>
      <c r="N174" s="8" cm="1">
        <f t="array" ref="N174">IF($I$2="Открытый тариф",INDEX(GRID!$B$18:$U$29,MATCH(M$7,GRID!$A$18:$A$29,0),MATCH(1,($U$2=GRID!$B$1:$U$1)*(КАЛЕНДАРЬ!R29=GRID!$B$3:$U$3),0)),
INDEX(GRID!$B$18:$U$29,MATCH(M$7,GRID!$A$18:$A$29,0),MATCH(1,($U$2=GRID!$B$1:$U$1)*(КАЛЕНДАРЬ!R29=GRID!$B$3:$U$3),0))*(1-GRID!$H$34))</f>
        <v>108200</v>
      </c>
      <c r="O174" s="8" cm="1">
        <f t="array" ref="O174">IF($I$2="Открытый тариф",INDEX(GRID!$B$4:$U$15,MATCH(O$7,GRID!$A$4:$A$15,0),MATCH(1,($U$2=GRID!$B$1:$U$1)*(КАЛЕНДАРЬ!R29=GRID!$B$3:$U$3),0)),
INDEX(GRID!$B$4:$U$15,MATCH(O$7,GRID!$A$4:$A$15,0),MATCH(1,($U$2=GRID!$B$1:$U$1)*(КАЛЕНДАРЬ!R29=GRID!$B$3:$U$3),0))*(1-GRID!$H$34))</f>
        <v>142800</v>
      </c>
      <c r="P174" s="8" cm="1">
        <f t="array" ref="P174">IF($I$2="Открытый тариф",INDEX(GRID!$B$4:$U$15,MATCH(P$7,GRID!$A$4:$A$15,0),MATCH(1,($U$2=GRID!$B$1:$U$1)*(КАЛЕНДАРЬ!R29=GRID!$B$3:$U$3),0)),
INDEX(GRID!$B$4:$U$15,MATCH(P$7,GRID!$A$4:$A$15,0),MATCH(1,($U$2=GRID!$B$1:$U$1)*(КАЛЕНДАРЬ!R29=GRID!$B$3:$U$3),0))*(1-GRID!$H$34))</f>
        <v>190100</v>
      </c>
      <c r="Q174" s="8" cm="1">
        <f t="array" ref="Q174">IF($I$2="Открытый тариф",INDEX(GRID!$B$4:$U$15,MATCH(Q$7,GRID!$A$4:$A$15,0),MATCH(1,($U$2=GRID!$B$1:$U$1)*(КАЛЕНДАРЬ!R29=GRID!$B$3:$U$3),0)),
INDEX(GRID!$B$4:$U$15,MATCH(Q$7,GRID!$A$4:$A$15,0),MATCH(1,($U$2=GRID!$B$1:$U$1)*(КАЛЕНДАРЬ!R29=GRID!$B$3:$U$3),0))*(1-GRID!$H$34))</f>
        <v>220900</v>
      </c>
      <c r="R174" s="8" cm="1">
        <f t="array" ref="R174">IF($I$2="Открытый тариф",INDEX(GRID!$B$18:$U$29,MATCH(R$7,GRID!$A$18:$A$29,0),MATCH(1,($U$2=GRID!$B$1:$U$1)*(КАЛЕНДАРЬ!R29=GRID!$B$3:$U$3),0)),
INDEX(GRID!$B$18:$U$29,MATCH(R$7,GRID!$A$18:$A$29,0),MATCH(1,($U$2=GRID!$B$1:$U$1)*(КАЛЕНДАРЬ!R29=GRID!$B$3:$U$3),0))*(1-GRID!$H$34))</f>
        <v>251900</v>
      </c>
      <c r="S174" s="8">
        <f t="array" ref="S174">IF($I$2="Открытый тариф",INDEX(GRID!$B$4:$U$15,MATCH(S$7,GRID!$A$4:$A$15,0),MATCH(1,($U$2=GRID!$B$1:$U$1)*(КАЛЕНДАРЬ!R29=GRID!$B$3:$U$3),0)),
INDEX(GRID!$B$4:$U$15,MATCH(S$7,GRID!$A$4:$A$15,0),MATCH(1,($U$2=GRID!$B$1:$U$1)*(КАЛЕНДАРЬ!R29=GRID!$B$3:$U$3),0))*(1-GRID!$L$41))</f>
        <v>661000</v>
      </c>
      <c r="T174" s="8">
        <f t="array" ref="T174">IF($I$2="Открытый тариф",INDEX(GRID!$B$4:$U$15,MATCH(T$7,GRID!$A$4:$A$15,0),MATCH(1,($U$2=GRID!$B$1:$U$1)*(КАЛЕНДАРЬ!R29=GRID!$B$3:$U$3),0)),
INDEX(GRID!$B$4:$U$15,MATCH(T$7,GRID!$A$4:$A$15,0),MATCH(1,($U$2=GRID!$B$1:$U$1)*(КАЛЕНДАРЬ!R29=GRID!$B$3:$U$3),0))*(1-GRID!$L$41))</f>
        <v>814300</v>
      </c>
    </row>
    <row r="175" spans="1:20" hidden="1">
      <c r="A175" s="148" t="s">
        <v>16</v>
      </c>
      <c r="B175" s="149">
        <v>27</v>
      </c>
      <c r="C175" s="8" cm="1">
        <f t="array" ref="C175">IF($I$2="Открытый тариф",INDEX(GRID!$B$4:$U$15,MATCH(C$7,GRID!$A$4:$A$15,0),MATCH(1,($U$2=GRID!$B$1:$U$1)*(КАЛЕНДАРЬ!R30=GRID!$B$3:$U$3),0)),
INDEX(GRID!$B$4:$U$15,MATCH(C$7,GRID!$A$4:$A$15,0),MATCH(1,($U$2=GRID!$B$1:$U$1)*(КАЛЕНДАРЬ!R30=GRID!$B$3:$U$3),0))*(1-GRID!$H$34))</f>
        <v>52600</v>
      </c>
      <c r="D175" s="8" cm="1">
        <f t="array" ref="D175">IF($I$2="Открытый тариф",INDEX(GRID!$B$18:$U$29,MATCH(C$7,GRID!$A$18:$A$29,0),MATCH(1,($U$2=GRID!$B$1:$U$1)*(КАЛЕНДАРЬ!R30=GRID!$B$3:$U$3),0)),
INDEX(GRID!$B$18:$U$29,MATCH(C$7,GRID!$A$18:$A$29,0),MATCH(1,($U$2=GRID!$B$1:$U$1)*(КАЛЕНДАРЬ!R30=GRID!$B$3:$U$3),0))*(1-GRID!$H$34))</f>
        <v>57600</v>
      </c>
      <c r="E175" s="8" cm="1">
        <f t="array" ref="E175">IF($I$2="Открытый тариф",INDEX(GRID!$B$4:$U$15,MATCH(E$7,GRID!$A$4:$A$15,0),MATCH(1,($U$2=GRID!$B$1:$U$1)*(КАЛЕНДАРЬ!R30=GRID!$B$3:$U$3),0)),
INDEX(GRID!$B$4:$U$15,MATCH(E$7,GRID!$A$4:$A$15,0),MATCH(1,($U$2=GRID!$B$1:$U$1)*(КАЛЕНДАРЬ!R30=GRID!$B$3:$U$3),0))*(1-GRID!$H$34))</f>
        <v>62100</v>
      </c>
      <c r="F175" s="8" cm="1">
        <f t="array" ref="F175">IF($I$2="Открытый тариф",INDEX(GRID!$B$18:$U$29,MATCH(E$7,GRID!$A$18:$A$29,0),MATCH(1,($U$2=GRID!$B$1:$U$1)*(КАЛЕНДАРЬ!R30=GRID!$B$3:$U$3),0)),
INDEX(GRID!$B$18:$U$29,MATCH(E$7,GRID!$A$18:$A$29,0),MATCH(1,($U$2=GRID!$B$1:$U$1)*(КАЛЕНДАРЬ!R30=GRID!$B$3:$U$3),0))*(1-GRID!$H$34))</f>
        <v>67100</v>
      </c>
      <c r="G175" s="8" cm="1">
        <f t="array" ref="G175">IF($I$2="Открытый тариф",INDEX(GRID!$B$4:$U$15,MATCH(G$7,GRID!$A$4:$A$15,0),MATCH(1,($U$2=GRID!$B$1:$U$1)*(КАЛЕНДАРЬ!R30=GRID!$B$3:$U$3),0)),
INDEX(GRID!$B$4:$U$15,MATCH(G$7,GRID!$A$4:$A$15,0),MATCH(1,($U$2=GRID!$B$1:$U$1)*(КАЛЕНДАРЬ!R30=GRID!$B$3:$U$3),0))*(1-GRID!$H$34))</f>
        <v>69200</v>
      </c>
      <c r="H175" s="8" cm="1">
        <f t="array" ref="H175">IF($I$2="Открытый тариф",INDEX(GRID!$B$18:$U$29,MATCH(G$7,GRID!$A$18:$A$29,0),MATCH(1,($U$2=GRID!$B$1:$U$1)*(КАЛЕНДАРЬ!R30=GRID!$B$3:$U$3),0)),
INDEX(GRID!$B$18:$U$29,MATCH(G$7,GRID!$A$18:$A$29,0),MATCH(1,($U$2=GRID!$B$1:$U$1)*(КАЛЕНДАРЬ!R30=GRID!$B$3:$U$3),0))*(1-GRID!$H$34))</f>
        <v>74200</v>
      </c>
      <c r="I175" s="8" cm="1">
        <f t="array" ref="I175">IF($I$2="Открытый тариф",INDEX(GRID!$B$4:$U$15,MATCH(I$7,GRID!$A$4:$A$15,0),MATCH(1,($U$2=GRID!$B$1:$U$1)*(КАЛЕНДАРЬ!R30=GRID!$B$3:$U$3),0)),
INDEX(GRID!$B$4:$U$15,MATCH(I$7,GRID!$A$4:$A$15,0),MATCH(1,($U$2=GRID!$B$1:$U$1)*(КАЛЕНДАРЬ!R30=GRID!$B$3:$U$3),0))*(1-GRID!$H$34))</f>
        <v>76600</v>
      </c>
      <c r="J175" s="8" cm="1">
        <f t="array" ref="J175">IF($I$2="Открытый тариф",INDEX(GRID!$B$18:$U$29,MATCH(I$7,GRID!$A$18:$A$29,0),MATCH(1,($U$2=GRID!$B$1:$U$1)*(КАЛЕНДАРЬ!R30=GRID!$B$3:$U$3),0)),
INDEX(GRID!$B$18:$U$29,MATCH(I$7,GRID!$A$18:$A$29,0),MATCH(1,($U$2=GRID!$B$1:$U$1)*(КАЛЕНДАРЬ!R30=GRID!$B$3:$U$3),0))*(1-GRID!$H$34))</f>
        <v>81600</v>
      </c>
      <c r="K175" s="8" cm="1">
        <f t="array" ref="K175">IF($I$2="Открытый тариф",INDEX(GRID!$B$4:$U$15,MATCH(K$7,GRID!$A$4:$A$15,0),MATCH(1,($U$2=GRID!$B$1:$U$1)*(КАЛЕНДАРЬ!R30=GRID!$B$3:$U$3),0)),
INDEX(GRID!$B$4:$U$15,MATCH(K$7,GRID!$A$4:$A$15,0),MATCH(1,($U$2=GRID!$B$1:$U$1)*(КАЛЕНДАРЬ!R30=GRID!$B$3:$U$3),0))*(1-GRID!$H$34))</f>
        <v>84100</v>
      </c>
      <c r="L175" s="8" cm="1">
        <f t="array" ref="L175">IF($I$2="Открытый тариф",INDEX(GRID!$B$18:$U$29,MATCH(K$7,GRID!$A$18:$A$29,0),MATCH(1,($U$2=GRID!$B$1:$U$1)*(КАЛЕНДАРЬ!R30=GRID!$B$3:$U$3),0)),
INDEX(GRID!$B$18:$U$29,MATCH(K$7,GRID!$A$18:$A$29,0),MATCH(1,($U$2=GRID!$B$1:$U$1)*(КАЛЕНДАРЬ!R30=GRID!$B$3:$U$3),0))*(1-GRID!$H$34))</f>
        <v>89100</v>
      </c>
      <c r="M175" s="8" cm="1">
        <f t="array" ref="M175">IF($I$2="Открытый тариф",INDEX(GRID!$B$4:$U$15,MATCH(M$7,GRID!$A$4:$A$15,0),MATCH(1,($U$2=GRID!$B$1:$U$1)*(КАЛЕНДАРЬ!R30=GRID!$B$3:$U$3),0)),
INDEX(GRID!$B$4:$U$15,MATCH(M$7,GRID!$A$4:$A$15,0),MATCH(1,($U$2=GRID!$B$1:$U$1)*(КАЛЕНДАРЬ!R30=GRID!$B$3:$U$3),0))*(1-GRID!$H$34))</f>
        <v>110400</v>
      </c>
      <c r="N175" s="8" cm="1">
        <f t="array" ref="N175">IF($I$2="Открытый тариф",INDEX(GRID!$B$18:$U$29,MATCH(M$7,GRID!$A$18:$A$29,0),MATCH(1,($U$2=GRID!$B$1:$U$1)*(КАЛЕНДАРЬ!R30=GRID!$B$3:$U$3),0)),
INDEX(GRID!$B$18:$U$29,MATCH(M$7,GRID!$A$18:$A$29,0),MATCH(1,($U$2=GRID!$B$1:$U$1)*(КАЛЕНДАРЬ!R30=GRID!$B$3:$U$3),0))*(1-GRID!$H$34))</f>
        <v>115400</v>
      </c>
      <c r="O175" s="8" cm="1">
        <f t="array" ref="O175">IF($I$2="Открытый тариф",INDEX(GRID!$B$4:$U$15,MATCH(O$7,GRID!$A$4:$A$15,0),MATCH(1,($U$2=GRID!$B$1:$U$1)*(КАЛЕНДАРЬ!R30=GRID!$B$3:$U$3),0)),
INDEX(GRID!$B$4:$U$15,MATCH(O$7,GRID!$A$4:$A$15,0),MATCH(1,($U$2=GRID!$B$1:$U$1)*(КАЛЕНДАРЬ!R30=GRID!$B$3:$U$3),0))*(1-GRID!$H$34))</f>
        <v>151000</v>
      </c>
      <c r="P175" s="8" cm="1">
        <f t="array" ref="P175">IF($I$2="Открытый тариф",INDEX(GRID!$B$4:$U$15,MATCH(P$7,GRID!$A$4:$A$15,0),MATCH(1,($U$2=GRID!$B$1:$U$1)*(КАЛЕНДАРЬ!R30=GRID!$B$3:$U$3),0)),
INDEX(GRID!$B$4:$U$15,MATCH(P$7,GRID!$A$4:$A$15,0),MATCH(1,($U$2=GRID!$B$1:$U$1)*(КАЛЕНДАРЬ!R30=GRID!$B$3:$U$3),0))*(1-GRID!$H$34))</f>
        <v>199300</v>
      </c>
      <c r="Q175" s="8" cm="1">
        <f t="array" ref="Q175">IF($I$2="Открытый тариф",INDEX(GRID!$B$4:$U$15,MATCH(Q$7,GRID!$A$4:$A$15,0),MATCH(1,($U$2=GRID!$B$1:$U$1)*(КАЛЕНДАРЬ!R30=GRID!$B$3:$U$3),0)),
INDEX(GRID!$B$4:$U$15,MATCH(Q$7,GRID!$A$4:$A$15,0),MATCH(1,($U$2=GRID!$B$1:$U$1)*(КАЛЕНДАРЬ!R30=GRID!$B$3:$U$3),0))*(1-GRID!$H$34))</f>
        <v>230600</v>
      </c>
      <c r="R175" s="8" cm="1">
        <f t="array" ref="R175">IF($I$2="Открытый тариф",INDEX(GRID!$B$18:$U$29,MATCH(R$7,GRID!$A$18:$A$29,0),MATCH(1,($U$2=GRID!$B$1:$U$1)*(КАЛЕНДАРЬ!R30=GRID!$B$3:$U$3),0)),
INDEX(GRID!$B$18:$U$29,MATCH(R$7,GRID!$A$18:$A$29,0),MATCH(1,($U$2=GRID!$B$1:$U$1)*(КАЛЕНДАРЬ!R30=GRID!$B$3:$U$3),0))*(1-GRID!$H$34))</f>
        <v>263600</v>
      </c>
      <c r="S175" s="8">
        <f t="array" ref="S175">IF($I$2="Открытый тариф",INDEX(GRID!$B$4:$U$15,MATCH(S$7,GRID!$A$4:$A$15,0),MATCH(1,($U$2=GRID!$B$1:$U$1)*(КАЛЕНДАРЬ!R30=GRID!$B$3:$U$3),0)),
INDEX(GRID!$B$4:$U$15,MATCH(S$7,GRID!$A$4:$A$15,0),MATCH(1,($U$2=GRID!$B$1:$U$1)*(КАЛЕНДАРЬ!R30=GRID!$B$3:$U$3),0))*(1-GRID!$L$41))</f>
        <v>698800</v>
      </c>
      <c r="T175" s="8">
        <f t="array" ref="T175">IF($I$2="Открытый тариф",INDEX(GRID!$B$4:$U$15,MATCH(T$7,GRID!$A$4:$A$15,0),MATCH(1,($U$2=GRID!$B$1:$U$1)*(КАЛЕНДАРЬ!R30=GRID!$B$3:$U$3),0)),
INDEX(GRID!$B$4:$U$15,MATCH(T$7,GRID!$A$4:$A$15,0),MATCH(1,($U$2=GRID!$B$1:$U$1)*(КАЛЕНДАРЬ!R30=GRID!$B$3:$U$3),0))*(1-GRID!$L$41))</f>
        <v>861600</v>
      </c>
    </row>
    <row r="176" spans="1:20" hidden="1">
      <c r="A176" s="148" t="s">
        <v>17</v>
      </c>
      <c r="B176" s="149">
        <v>28</v>
      </c>
      <c r="C176" s="8" cm="1">
        <f t="array" ref="C176">IF($I$2="Открытый тариф",INDEX(GRID!$B$4:$U$15,MATCH(C$7,GRID!$A$4:$A$15,0),MATCH(1,($U$2=GRID!$B$1:$U$1)*(КАЛЕНДАРЬ!R31=GRID!$B$3:$U$3),0)),
INDEX(GRID!$B$4:$U$15,MATCH(C$7,GRID!$A$4:$A$15,0),MATCH(1,($U$2=GRID!$B$1:$U$1)*(КАЛЕНДАРЬ!R31=GRID!$B$3:$U$3),0))*(1-GRID!$H$34))</f>
        <v>52600</v>
      </c>
      <c r="D176" s="8" cm="1">
        <f t="array" ref="D176">IF($I$2="Открытый тариф",INDEX(GRID!$B$18:$U$29,MATCH(C$7,GRID!$A$18:$A$29,0),MATCH(1,($U$2=GRID!$B$1:$U$1)*(КАЛЕНДАРЬ!R31=GRID!$B$3:$U$3),0)),
INDEX(GRID!$B$18:$U$29,MATCH(C$7,GRID!$A$18:$A$29,0),MATCH(1,($U$2=GRID!$B$1:$U$1)*(КАЛЕНДАРЬ!R31=GRID!$B$3:$U$3),0))*(1-GRID!$H$34))</f>
        <v>57600</v>
      </c>
      <c r="E176" s="8" cm="1">
        <f t="array" ref="E176">IF($I$2="Открытый тариф",INDEX(GRID!$B$4:$U$15,MATCH(E$7,GRID!$A$4:$A$15,0),MATCH(1,($U$2=GRID!$B$1:$U$1)*(КАЛЕНДАРЬ!R31=GRID!$B$3:$U$3),0)),
INDEX(GRID!$B$4:$U$15,MATCH(E$7,GRID!$A$4:$A$15,0),MATCH(1,($U$2=GRID!$B$1:$U$1)*(КАЛЕНДАРЬ!R31=GRID!$B$3:$U$3),0))*(1-GRID!$H$34))</f>
        <v>62100</v>
      </c>
      <c r="F176" s="8" cm="1">
        <f t="array" ref="F176">IF($I$2="Открытый тариф",INDEX(GRID!$B$18:$U$29,MATCH(E$7,GRID!$A$18:$A$29,0),MATCH(1,($U$2=GRID!$B$1:$U$1)*(КАЛЕНДАРЬ!R31=GRID!$B$3:$U$3),0)),
INDEX(GRID!$B$18:$U$29,MATCH(E$7,GRID!$A$18:$A$29,0),MATCH(1,($U$2=GRID!$B$1:$U$1)*(КАЛЕНДАРЬ!R31=GRID!$B$3:$U$3),0))*(1-GRID!$H$34))</f>
        <v>67100</v>
      </c>
      <c r="G176" s="8" cm="1">
        <f t="array" ref="G176">IF($I$2="Открытый тариф",INDEX(GRID!$B$4:$U$15,MATCH(G$7,GRID!$A$4:$A$15,0),MATCH(1,($U$2=GRID!$B$1:$U$1)*(КАЛЕНДАРЬ!R31=GRID!$B$3:$U$3),0)),
INDEX(GRID!$B$4:$U$15,MATCH(G$7,GRID!$A$4:$A$15,0),MATCH(1,($U$2=GRID!$B$1:$U$1)*(КАЛЕНДАРЬ!R31=GRID!$B$3:$U$3),0))*(1-GRID!$H$34))</f>
        <v>69200</v>
      </c>
      <c r="H176" s="8" cm="1">
        <f t="array" ref="H176">IF($I$2="Открытый тариф",INDEX(GRID!$B$18:$U$29,MATCH(G$7,GRID!$A$18:$A$29,0),MATCH(1,($U$2=GRID!$B$1:$U$1)*(КАЛЕНДАРЬ!R31=GRID!$B$3:$U$3),0)),
INDEX(GRID!$B$18:$U$29,MATCH(G$7,GRID!$A$18:$A$29,0),MATCH(1,($U$2=GRID!$B$1:$U$1)*(КАЛЕНДАРЬ!R31=GRID!$B$3:$U$3),0))*(1-GRID!$H$34))</f>
        <v>74200</v>
      </c>
      <c r="I176" s="8" cm="1">
        <f t="array" ref="I176">IF($I$2="Открытый тариф",INDEX(GRID!$B$4:$U$15,MATCH(I$7,GRID!$A$4:$A$15,0),MATCH(1,($U$2=GRID!$B$1:$U$1)*(КАЛЕНДАРЬ!R31=GRID!$B$3:$U$3),0)),
INDEX(GRID!$B$4:$U$15,MATCH(I$7,GRID!$A$4:$A$15,0),MATCH(1,($U$2=GRID!$B$1:$U$1)*(КАЛЕНДАРЬ!R31=GRID!$B$3:$U$3),0))*(1-GRID!$H$34))</f>
        <v>76600</v>
      </c>
      <c r="J176" s="8" cm="1">
        <f t="array" ref="J176">IF($I$2="Открытый тариф",INDEX(GRID!$B$18:$U$29,MATCH(I$7,GRID!$A$18:$A$29,0),MATCH(1,($U$2=GRID!$B$1:$U$1)*(КАЛЕНДАРЬ!R31=GRID!$B$3:$U$3),0)),
INDEX(GRID!$B$18:$U$29,MATCH(I$7,GRID!$A$18:$A$29,0),MATCH(1,($U$2=GRID!$B$1:$U$1)*(КАЛЕНДАРЬ!R31=GRID!$B$3:$U$3),0))*(1-GRID!$H$34))</f>
        <v>81600</v>
      </c>
      <c r="K176" s="8" cm="1">
        <f t="array" ref="K176">IF($I$2="Открытый тариф",INDEX(GRID!$B$4:$U$15,MATCH(K$7,GRID!$A$4:$A$15,0),MATCH(1,($U$2=GRID!$B$1:$U$1)*(КАЛЕНДАРЬ!R31=GRID!$B$3:$U$3),0)),
INDEX(GRID!$B$4:$U$15,MATCH(K$7,GRID!$A$4:$A$15,0),MATCH(1,($U$2=GRID!$B$1:$U$1)*(КАЛЕНДАРЬ!R31=GRID!$B$3:$U$3),0))*(1-GRID!$H$34))</f>
        <v>84100</v>
      </c>
      <c r="L176" s="8" cm="1">
        <f t="array" ref="L176">IF($I$2="Открытый тариф",INDEX(GRID!$B$18:$U$29,MATCH(K$7,GRID!$A$18:$A$29,0),MATCH(1,($U$2=GRID!$B$1:$U$1)*(КАЛЕНДАРЬ!R31=GRID!$B$3:$U$3),0)),
INDEX(GRID!$B$18:$U$29,MATCH(K$7,GRID!$A$18:$A$29,0),MATCH(1,($U$2=GRID!$B$1:$U$1)*(КАЛЕНДАРЬ!R31=GRID!$B$3:$U$3),0))*(1-GRID!$H$34))</f>
        <v>89100</v>
      </c>
      <c r="M176" s="8" cm="1">
        <f t="array" ref="M176">IF($I$2="Открытый тариф",INDEX(GRID!$B$4:$U$15,MATCH(M$7,GRID!$A$4:$A$15,0),MATCH(1,($U$2=GRID!$B$1:$U$1)*(КАЛЕНДАРЬ!R31=GRID!$B$3:$U$3),0)),
INDEX(GRID!$B$4:$U$15,MATCH(M$7,GRID!$A$4:$A$15,0),MATCH(1,($U$2=GRID!$B$1:$U$1)*(КАЛЕНДАРЬ!R31=GRID!$B$3:$U$3),0))*(1-GRID!$H$34))</f>
        <v>110400</v>
      </c>
      <c r="N176" s="8" cm="1">
        <f t="array" ref="N176">IF($I$2="Открытый тариф",INDEX(GRID!$B$18:$U$29,MATCH(M$7,GRID!$A$18:$A$29,0),MATCH(1,($U$2=GRID!$B$1:$U$1)*(КАЛЕНДАРЬ!R31=GRID!$B$3:$U$3),0)),
INDEX(GRID!$B$18:$U$29,MATCH(M$7,GRID!$A$18:$A$29,0),MATCH(1,($U$2=GRID!$B$1:$U$1)*(КАЛЕНДАРЬ!R31=GRID!$B$3:$U$3),0))*(1-GRID!$H$34))</f>
        <v>115400</v>
      </c>
      <c r="O176" s="8" cm="1">
        <f t="array" ref="O176">IF($I$2="Открытый тариф",INDEX(GRID!$B$4:$U$15,MATCH(O$7,GRID!$A$4:$A$15,0),MATCH(1,($U$2=GRID!$B$1:$U$1)*(КАЛЕНДАРЬ!R31=GRID!$B$3:$U$3),0)),
INDEX(GRID!$B$4:$U$15,MATCH(O$7,GRID!$A$4:$A$15,0),MATCH(1,($U$2=GRID!$B$1:$U$1)*(КАЛЕНДАРЬ!R31=GRID!$B$3:$U$3),0))*(1-GRID!$H$34))</f>
        <v>151000</v>
      </c>
      <c r="P176" s="8" cm="1">
        <f t="array" ref="P176">IF($I$2="Открытый тариф",INDEX(GRID!$B$4:$U$15,MATCH(P$7,GRID!$A$4:$A$15,0),MATCH(1,($U$2=GRID!$B$1:$U$1)*(КАЛЕНДАРЬ!R31=GRID!$B$3:$U$3),0)),
INDEX(GRID!$B$4:$U$15,MATCH(P$7,GRID!$A$4:$A$15,0),MATCH(1,($U$2=GRID!$B$1:$U$1)*(КАЛЕНДАРЬ!R31=GRID!$B$3:$U$3),0))*(1-GRID!$H$34))</f>
        <v>199300</v>
      </c>
      <c r="Q176" s="8" cm="1">
        <f t="array" ref="Q176">IF($I$2="Открытый тариф",INDEX(GRID!$B$4:$U$15,MATCH(Q$7,GRID!$A$4:$A$15,0),MATCH(1,($U$2=GRID!$B$1:$U$1)*(КАЛЕНДАРЬ!R31=GRID!$B$3:$U$3),0)),
INDEX(GRID!$B$4:$U$15,MATCH(Q$7,GRID!$A$4:$A$15,0),MATCH(1,($U$2=GRID!$B$1:$U$1)*(КАЛЕНДАРЬ!R31=GRID!$B$3:$U$3),0))*(1-GRID!$H$34))</f>
        <v>230600</v>
      </c>
      <c r="R176" s="8" cm="1">
        <f t="array" ref="R176">IF($I$2="Открытый тариф",INDEX(GRID!$B$18:$U$29,MATCH(R$7,GRID!$A$18:$A$29,0),MATCH(1,($U$2=GRID!$B$1:$U$1)*(КАЛЕНДАРЬ!R31=GRID!$B$3:$U$3),0)),
INDEX(GRID!$B$18:$U$29,MATCH(R$7,GRID!$A$18:$A$29,0),MATCH(1,($U$2=GRID!$B$1:$U$1)*(КАЛЕНДАРЬ!R31=GRID!$B$3:$U$3),0))*(1-GRID!$H$34))</f>
        <v>263600</v>
      </c>
      <c r="S176" s="8">
        <f t="array" ref="S176">IF($I$2="Открытый тариф",INDEX(GRID!$B$4:$U$15,MATCH(S$7,GRID!$A$4:$A$15,0),MATCH(1,($U$2=GRID!$B$1:$U$1)*(КАЛЕНДАРЬ!R31=GRID!$B$3:$U$3),0)),
INDEX(GRID!$B$4:$U$15,MATCH(S$7,GRID!$A$4:$A$15,0),MATCH(1,($U$2=GRID!$B$1:$U$1)*(КАЛЕНДАРЬ!R31=GRID!$B$3:$U$3),0))*(1-GRID!$L$41))</f>
        <v>698800</v>
      </c>
      <c r="T176" s="8">
        <f t="array" ref="T176">IF($I$2="Открытый тариф",INDEX(GRID!$B$4:$U$15,MATCH(T$7,GRID!$A$4:$A$15,0),MATCH(1,($U$2=GRID!$B$1:$U$1)*(КАЛЕНДАРЬ!R31=GRID!$B$3:$U$3),0)),
INDEX(GRID!$B$4:$U$15,MATCH(T$7,GRID!$A$4:$A$15,0),MATCH(1,($U$2=GRID!$B$1:$U$1)*(КАЛЕНДАРЬ!R31=GRID!$B$3:$U$3),0))*(1-GRID!$L$41))</f>
        <v>861600</v>
      </c>
    </row>
    <row r="177" spans="1:20" hidden="1">
      <c r="A177" s="148" t="s">
        <v>11</v>
      </c>
      <c r="B177" s="149">
        <v>29</v>
      </c>
      <c r="C177" s="8" cm="1">
        <f t="array" ref="C177">IF($I$2="Открытый тариф",INDEX(GRID!$B$4:$U$15,MATCH(C$7,GRID!$A$4:$A$15,0),MATCH(1,($U$2=GRID!$B$1:$U$1)*(КАЛЕНДАРЬ!R32=GRID!$B$3:$U$3),0)),
INDEX(GRID!$B$4:$U$15,MATCH(C$7,GRID!$A$4:$A$15,0),MATCH(1,($U$2=GRID!$B$1:$U$1)*(КАЛЕНДАРЬ!R32=GRID!$B$3:$U$3),0))*(1-GRID!$H$34))</f>
        <v>52600</v>
      </c>
      <c r="D177" s="8" cm="1">
        <f t="array" ref="D177">IF($I$2="Открытый тариф",INDEX(GRID!$B$18:$U$29,MATCH(C$7,GRID!$A$18:$A$29,0),MATCH(1,($U$2=GRID!$B$1:$U$1)*(КАЛЕНДАРЬ!R32=GRID!$B$3:$U$3),0)),
INDEX(GRID!$B$18:$U$29,MATCH(C$7,GRID!$A$18:$A$29,0),MATCH(1,($U$2=GRID!$B$1:$U$1)*(КАЛЕНДАРЬ!R32=GRID!$B$3:$U$3),0))*(1-GRID!$H$34))</f>
        <v>57600</v>
      </c>
      <c r="E177" s="8" cm="1">
        <f t="array" ref="E177">IF($I$2="Открытый тариф",INDEX(GRID!$B$4:$U$15,MATCH(E$7,GRID!$A$4:$A$15,0),MATCH(1,($U$2=GRID!$B$1:$U$1)*(КАЛЕНДАРЬ!R32=GRID!$B$3:$U$3),0)),
INDEX(GRID!$B$4:$U$15,MATCH(E$7,GRID!$A$4:$A$15,0),MATCH(1,($U$2=GRID!$B$1:$U$1)*(КАЛЕНДАРЬ!R32=GRID!$B$3:$U$3),0))*(1-GRID!$H$34))</f>
        <v>62100</v>
      </c>
      <c r="F177" s="8" cm="1">
        <f t="array" ref="F177">IF($I$2="Открытый тариф",INDEX(GRID!$B$18:$U$29,MATCH(E$7,GRID!$A$18:$A$29,0),MATCH(1,($U$2=GRID!$B$1:$U$1)*(КАЛЕНДАРЬ!R32=GRID!$B$3:$U$3),0)),
INDEX(GRID!$B$18:$U$29,MATCH(E$7,GRID!$A$18:$A$29,0),MATCH(1,($U$2=GRID!$B$1:$U$1)*(КАЛЕНДАРЬ!R32=GRID!$B$3:$U$3),0))*(1-GRID!$H$34))</f>
        <v>67100</v>
      </c>
      <c r="G177" s="8" cm="1">
        <f t="array" ref="G177">IF($I$2="Открытый тариф",INDEX(GRID!$B$4:$U$15,MATCH(G$7,GRID!$A$4:$A$15,0),MATCH(1,($U$2=GRID!$B$1:$U$1)*(КАЛЕНДАРЬ!R32=GRID!$B$3:$U$3),0)),
INDEX(GRID!$B$4:$U$15,MATCH(G$7,GRID!$A$4:$A$15,0),MATCH(1,($U$2=GRID!$B$1:$U$1)*(КАЛЕНДАРЬ!R32=GRID!$B$3:$U$3),0))*(1-GRID!$H$34))</f>
        <v>69200</v>
      </c>
      <c r="H177" s="8" cm="1">
        <f t="array" ref="H177">IF($I$2="Открытый тариф",INDEX(GRID!$B$18:$U$29,MATCH(G$7,GRID!$A$18:$A$29,0),MATCH(1,($U$2=GRID!$B$1:$U$1)*(КАЛЕНДАРЬ!R32=GRID!$B$3:$U$3),0)),
INDEX(GRID!$B$18:$U$29,MATCH(G$7,GRID!$A$18:$A$29,0),MATCH(1,($U$2=GRID!$B$1:$U$1)*(КАЛЕНДАРЬ!R32=GRID!$B$3:$U$3),0))*(1-GRID!$H$34))</f>
        <v>74200</v>
      </c>
      <c r="I177" s="8" cm="1">
        <f t="array" ref="I177">IF($I$2="Открытый тариф",INDEX(GRID!$B$4:$U$15,MATCH(I$7,GRID!$A$4:$A$15,0),MATCH(1,($U$2=GRID!$B$1:$U$1)*(КАЛЕНДАРЬ!R32=GRID!$B$3:$U$3),0)),
INDEX(GRID!$B$4:$U$15,MATCH(I$7,GRID!$A$4:$A$15,0),MATCH(1,($U$2=GRID!$B$1:$U$1)*(КАЛЕНДАРЬ!R32=GRID!$B$3:$U$3),0))*(1-GRID!$H$34))</f>
        <v>76600</v>
      </c>
      <c r="J177" s="8" cm="1">
        <f t="array" ref="J177">IF($I$2="Открытый тариф",INDEX(GRID!$B$18:$U$29,MATCH(I$7,GRID!$A$18:$A$29,0),MATCH(1,($U$2=GRID!$B$1:$U$1)*(КАЛЕНДАРЬ!R32=GRID!$B$3:$U$3),0)),
INDEX(GRID!$B$18:$U$29,MATCH(I$7,GRID!$A$18:$A$29,0),MATCH(1,($U$2=GRID!$B$1:$U$1)*(КАЛЕНДАРЬ!R32=GRID!$B$3:$U$3),0))*(1-GRID!$H$34))</f>
        <v>81600</v>
      </c>
      <c r="K177" s="8" cm="1">
        <f t="array" ref="K177">IF($I$2="Открытый тариф",INDEX(GRID!$B$4:$U$15,MATCH(K$7,GRID!$A$4:$A$15,0),MATCH(1,($U$2=GRID!$B$1:$U$1)*(КАЛЕНДАРЬ!R32=GRID!$B$3:$U$3),0)),
INDEX(GRID!$B$4:$U$15,MATCH(K$7,GRID!$A$4:$A$15,0),MATCH(1,($U$2=GRID!$B$1:$U$1)*(КАЛЕНДАРЬ!R32=GRID!$B$3:$U$3),0))*(1-GRID!$H$34))</f>
        <v>84100</v>
      </c>
      <c r="L177" s="8" cm="1">
        <f t="array" ref="L177">IF($I$2="Открытый тариф",INDEX(GRID!$B$18:$U$29,MATCH(K$7,GRID!$A$18:$A$29,0),MATCH(1,($U$2=GRID!$B$1:$U$1)*(КАЛЕНДАРЬ!R32=GRID!$B$3:$U$3),0)),
INDEX(GRID!$B$18:$U$29,MATCH(K$7,GRID!$A$18:$A$29,0),MATCH(1,($U$2=GRID!$B$1:$U$1)*(КАЛЕНДАРЬ!R32=GRID!$B$3:$U$3),0))*(1-GRID!$H$34))</f>
        <v>89100</v>
      </c>
      <c r="M177" s="8" cm="1">
        <f t="array" ref="M177">IF($I$2="Открытый тариф",INDEX(GRID!$B$4:$U$15,MATCH(M$7,GRID!$A$4:$A$15,0),MATCH(1,($U$2=GRID!$B$1:$U$1)*(КАЛЕНДАРЬ!R32=GRID!$B$3:$U$3),0)),
INDEX(GRID!$B$4:$U$15,MATCH(M$7,GRID!$A$4:$A$15,0),MATCH(1,($U$2=GRID!$B$1:$U$1)*(КАЛЕНДАРЬ!R32=GRID!$B$3:$U$3),0))*(1-GRID!$H$34))</f>
        <v>110400</v>
      </c>
      <c r="N177" s="8" cm="1">
        <f t="array" ref="N177">IF($I$2="Открытый тариф",INDEX(GRID!$B$18:$U$29,MATCH(M$7,GRID!$A$18:$A$29,0),MATCH(1,($U$2=GRID!$B$1:$U$1)*(КАЛЕНДАРЬ!R32=GRID!$B$3:$U$3),0)),
INDEX(GRID!$B$18:$U$29,MATCH(M$7,GRID!$A$18:$A$29,0),MATCH(1,($U$2=GRID!$B$1:$U$1)*(КАЛЕНДАРЬ!R32=GRID!$B$3:$U$3),0))*(1-GRID!$H$34))</f>
        <v>115400</v>
      </c>
      <c r="O177" s="8" cm="1">
        <f t="array" ref="O177">IF($I$2="Открытый тариф",INDEX(GRID!$B$4:$U$15,MATCH(O$7,GRID!$A$4:$A$15,0),MATCH(1,($U$2=GRID!$B$1:$U$1)*(КАЛЕНДАРЬ!R32=GRID!$B$3:$U$3),0)),
INDEX(GRID!$B$4:$U$15,MATCH(O$7,GRID!$A$4:$A$15,0),MATCH(1,($U$2=GRID!$B$1:$U$1)*(КАЛЕНДАРЬ!R32=GRID!$B$3:$U$3),0))*(1-GRID!$H$34))</f>
        <v>151000</v>
      </c>
      <c r="P177" s="8" cm="1">
        <f t="array" ref="P177">IF($I$2="Открытый тариф",INDEX(GRID!$B$4:$U$15,MATCH(P$7,GRID!$A$4:$A$15,0),MATCH(1,($U$2=GRID!$B$1:$U$1)*(КАЛЕНДАРЬ!R32=GRID!$B$3:$U$3),0)),
INDEX(GRID!$B$4:$U$15,MATCH(P$7,GRID!$A$4:$A$15,0),MATCH(1,($U$2=GRID!$B$1:$U$1)*(КАЛЕНДАРЬ!R32=GRID!$B$3:$U$3),0))*(1-GRID!$H$34))</f>
        <v>199300</v>
      </c>
      <c r="Q177" s="8" cm="1">
        <f t="array" ref="Q177">IF($I$2="Открытый тариф",INDEX(GRID!$B$4:$U$15,MATCH(Q$7,GRID!$A$4:$A$15,0),MATCH(1,($U$2=GRID!$B$1:$U$1)*(КАЛЕНДАРЬ!R32=GRID!$B$3:$U$3),0)),
INDEX(GRID!$B$4:$U$15,MATCH(Q$7,GRID!$A$4:$A$15,0),MATCH(1,($U$2=GRID!$B$1:$U$1)*(КАЛЕНДАРЬ!R32=GRID!$B$3:$U$3),0))*(1-GRID!$H$34))</f>
        <v>230600</v>
      </c>
      <c r="R177" s="8" cm="1">
        <f t="array" ref="R177">IF($I$2="Открытый тариф",INDEX(GRID!$B$18:$U$29,MATCH(R$7,GRID!$A$18:$A$29,0),MATCH(1,($U$2=GRID!$B$1:$U$1)*(КАЛЕНДАРЬ!R32=GRID!$B$3:$U$3),0)),
INDEX(GRID!$B$18:$U$29,MATCH(R$7,GRID!$A$18:$A$29,0),MATCH(1,($U$2=GRID!$B$1:$U$1)*(КАЛЕНДАРЬ!R32=GRID!$B$3:$U$3),0))*(1-GRID!$H$34))</f>
        <v>263600</v>
      </c>
      <c r="S177" s="8">
        <f t="array" ref="S177">IF($I$2="Открытый тариф",INDEX(GRID!$B$4:$U$15,MATCH(S$7,GRID!$A$4:$A$15,0),MATCH(1,($U$2=GRID!$B$1:$U$1)*(КАЛЕНДАРЬ!R32=GRID!$B$3:$U$3),0)),
INDEX(GRID!$B$4:$U$15,MATCH(S$7,GRID!$A$4:$A$15,0),MATCH(1,($U$2=GRID!$B$1:$U$1)*(КАЛЕНДАРЬ!R32=GRID!$B$3:$U$3),0))*(1-GRID!$L$41))</f>
        <v>698800</v>
      </c>
      <c r="T177" s="8">
        <f t="array" ref="T177">IF($I$2="Открытый тариф",INDEX(GRID!$B$4:$U$15,MATCH(T$7,GRID!$A$4:$A$15,0),MATCH(1,($U$2=GRID!$B$1:$U$1)*(КАЛЕНДАРЬ!R32=GRID!$B$3:$U$3),0)),
INDEX(GRID!$B$4:$U$15,MATCH(T$7,GRID!$A$4:$A$15,0),MATCH(1,($U$2=GRID!$B$1:$U$1)*(КАЛЕНДАРЬ!R32=GRID!$B$3:$U$3),0))*(1-GRID!$L$41))</f>
        <v>861600</v>
      </c>
    </row>
    <row r="178" spans="1:20" hidden="1">
      <c r="A178" s="148" t="s">
        <v>12</v>
      </c>
      <c r="B178" s="149">
        <v>30</v>
      </c>
      <c r="C178" s="8" cm="1">
        <f t="array" ref="C178">IF($I$2="Открытый тариф",INDEX(GRID!$B$4:$U$15,MATCH(C$7,GRID!$A$4:$A$15,0),MATCH(1,($U$2=GRID!$B$1:$U$1)*(КАЛЕНДАРЬ!R33=GRID!$B$3:$U$3),0)),
INDEX(GRID!$B$4:$U$15,MATCH(C$7,GRID!$A$4:$A$15,0),MATCH(1,($U$2=GRID!$B$1:$U$1)*(КАЛЕНДАРЬ!R33=GRID!$B$3:$U$3),0))*(1-GRID!$H$34))</f>
        <v>52600</v>
      </c>
      <c r="D178" s="8" cm="1">
        <f t="array" ref="D178">IF($I$2="Открытый тариф",INDEX(GRID!$B$18:$U$29,MATCH(C$7,GRID!$A$18:$A$29,0),MATCH(1,($U$2=GRID!$B$1:$U$1)*(КАЛЕНДАРЬ!R33=GRID!$B$3:$U$3),0)),
INDEX(GRID!$B$18:$U$29,MATCH(C$7,GRID!$A$18:$A$29,0),MATCH(1,($U$2=GRID!$B$1:$U$1)*(КАЛЕНДАРЬ!R33=GRID!$B$3:$U$3),0))*(1-GRID!$H$34))</f>
        <v>57600</v>
      </c>
      <c r="E178" s="8" cm="1">
        <f t="array" ref="E178">IF($I$2="Открытый тариф",INDEX(GRID!$B$4:$U$15,MATCH(E$7,GRID!$A$4:$A$15,0),MATCH(1,($U$2=GRID!$B$1:$U$1)*(КАЛЕНДАРЬ!R33=GRID!$B$3:$U$3),0)),
INDEX(GRID!$B$4:$U$15,MATCH(E$7,GRID!$A$4:$A$15,0),MATCH(1,($U$2=GRID!$B$1:$U$1)*(КАЛЕНДАРЬ!R33=GRID!$B$3:$U$3),0))*(1-GRID!$H$34))</f>
        <v>62100</v>
      </c>
      <c r="F178" s="8" cm="1">
        <f t="array" ref="F178">IF($I$2="Открытый тариф",INDEX(GRID!$B$18:$U$29,MATCH(E$7,GRID!$A$18:$A$29,0),MATCH(1,($U$2=GRID!$B$1:$U$1)*(КАЛЕНДАРЬ!R33=GRID!$B$3:$U$3),0)),
INDEX(GRID!$B$18:$U$29,MATCH(E$7,GRID!$A$18:$A$29,0),MATCH(1,($U$2=GRID!$B$1:$U$1)*(КАЛЕНДАРЬ!R33=GRID!$B$3:$U$3),0))*(1-GRID!$H$34))</f>
        <v>67100</v>
      </c>
      <c r="G178" s="8" cm="1">
        <f t="array" ref="G178">IF($I$2="Открытый тариф",INDEX(GRID!$B$4:$U$15,MATCH(G$7,GRID!$A$4:$A$15,0),MATCH(1,($U$2=GRID!$B$1:$U$1)*(КАЛЕНДАРЬ!R33=GRID!$B$3:$U$3),0)),
INDEX(GRID!$B$4:$U$15,MATCH(G$7,GRID!$A$4:$A$15,0),MATCH(1,($U$2=GRID!$B$1:$U$1)*(КАЛЕНДАРЬ!R33=GRID!$B$3:$U$3),0))*(1-GRID!$H$34))</f>
        <v>69200</v>
      </c>
      <c r="H178" s="8" cm="1">
        <f t="array" ref="H178">IF($I$2="Открытый тариф",INDEX(GRID!$B$18:$U$29,MATCH(G$7,GRID!$A$18:$A$29,0),MATCH(1,($U$2=GRID!$B$1:$U$1)*(КАЛЕНДАРЬ!R33=GRID!$B$3:$U$3),0)),
INDEX(GRID!$B$18:$U$29,MATCH(G$7,GRID!$A$18:$A$29,0),MATCH(1,($U$2=GRID!$B$1:$U$1)*(КАЛЕНДАРЬ!R33=GRID!$B$3:$U$3),0))*(1-GRID!$H$34))</f>
        <v>74200</v>
      </c>
      <c r="I178" s="8" cm="1">
        <f t="array" ref="I178">IF($I$2="Открытый тариф",INDEX(GRID!$B$4:$U$15,MATCH(I$7,GRID!$A$4:$A$15,0),MATCH(1,($U$2=GRID!$B$1:$U$1)*(КАЛЕНДАРЬ!R33=GRID!$B$3:$U$3),0)),
INDEX(GRID!$B$4:$U$15,MATCH(I$7,GRID!$A$4:$A$15,0),MATCH(1,($U$2=GRID!$B$1:$U$1)*(КАЛЕНДАРЬ!R33=GRID!$B$3:$U$3),0))*(1-GRID!$H$34))</f>
        <v>76600</v>
      </c>
      <c r="J178" s="8" cm="1">
        <f t="array" ref="J178">IF($I$2="Открытый тариф",INDEX(GRID!$B$18:$U$29,MATCH(I$7,GRID!$A$18:$A$29,0),MATCH(1,($U$2=GRID!$B$1:$U$1)*(КАЛЕНДАРЬ!R33=GRID!$B$3:$U$3),0)),
INDEX(GRID!$B$18:$U$29,MATCH(I$7,GRID!$A$18:$A$29,0),MATCH(1,($U$2=GRID!$B$1:$U$1)*(КАЛЕНДАРЬ!R33=GRID!$B$3:$U$3),0))*(1-GRID!$H$34))</f>
        <v>81600</v>
      </c>
      <c r="K178" s="8" cm="1">
        <f t="array" ref="K178">IF($I$2="Открытый тариф",INDEX(GRID!$B$4:$U$15,MATCH(K$7,GRID!$A$4:$A$15,0),MATCH(1,($U$2=GRID!$B$1:$U$1)*(КАЛЕНДАРЬ!R33=GRID!$B$3:$U$3),0)),
INDEX(GRID!$B$4:$U$15,MATCH(K$7,GRID!$A$4:$A$15,0),MATCH(1,($U$2=GRID!$B$1:$U$1)*(КАЛЕНДАРЬ!R33=GRID!$B$3:$U$3),0))*(1-GRID!$H$34))</f>
        <v>84100</v>
      </c>
      <c r="L178" s="8" cm="1">
        <f t="array" ref="L178">IF($I$2="Открытый тариф",INDEX(GRID!$B$18:$U$29,MATCH(K$7,GRID!$A$18:$A$29,0),MATCH(1,($U$2=GRID!$B$1:$U$1)*(КАЛЕНДАРЬ!R33=GRID!$B$3:$U$3),0)),
INDEX(GRID!$B$18:$U$29,MATCH(K$7,GRID!$A$18:$A$29,0),MATCH(1,($U$2=GRID!$B$1:$U$1)*(КАЛЕНДАРЬ!R33=GRID!$B$3:$U$3),0))*(1-GRID!$H$34))</f>
        <v>89100</v>
      </c>
      <c r="M178" s="8" cm="1">
        <f t="array" ref="M178">IF($I$2="Открытый тариф",INDEX(GRID!$B$4:$U$15,MATCH(M$7,GRID!$A$4:$A$15,0),MATCH(1,($U$2=GRID!$B$1:$U$1)*(КАЛЕНДАРЬ!R33=GRID!$B$3:$U$3),0)),
INDEX(GRID!$B$4:$U$15,MATCH(M$7,GRID!$A$4:$A$15,0),MATCH(1,($U$2=GRID!$B$1:$U$1)*(КАЛЕНДАРЬ!R33=GRID!$B$3:$U$3),0))*(1-GRID!$H$34))</f>
        <v>110400</v>
      </c>
      <c r="N178" s="8" cm="1">
        <f t="array" ref="N178">IF($I$2="Открытый тариф",INDEX(GRID!$B$18:$U$29,MATCH(M$7,GRID!$A$18:$A$29,0),MATCH(1,($U$2=GRID!$B$1:$U$1)*(КАЛЕНДАРЬ!R33=GRID!$B$3:$U$3),0)),
INDEX(GRID!$B$18:$U$29,MATCH(M$7,GRID!$A$18:$A$29,0),MATCH(1,($U$2=GRID!$B$1:$U$1)*(КАЛЕНДАРЬ!R33=GRID!$B$3:$U$3),0))*(1-GRID!$H$34))</f>
        <v>115400</v>
      </c>
      <c r="O178" s="8" cm="1">
        <f t="array" ref="O178">IF($I$2="Открытый тариф",INDEX(GRID!$B$4:$U$15,MATCH(O$7,GRID!$A$4:$A$15,0),MATCH(1,($U$2=GRID!$B$1:$U$1)*(КАЛЕНДАРЬ!R33=GRID!$B$3:$U$3),0)),
INDEX(GRID!$B$4:$U$15,MATCH(O$7,GRID!$A$4:$A$15,0),MATCH(1,($U$2=GRID!$B$1:$U$1)*(КАЛЕНДАРЬ!R33=GRID!$B$3:$U$3),0))*(1-GRID!$H$34))</f>
        <v>151000</v>
      </c>
      <c r="P178" s="8" cm="1">
        <f t="array" ref="P178">IF($I$2="Открытый тариф",INDEX(GRID!$B$4:$U$15,MATCH(P$7,GRID!$A$4:$A$15,0),MATCH(1,($U$2=GRID!$B$1:$U$1)*(КАЛЕНДАРЬ!R33=GRID!$B$3:$U$3),0)),
INDEX(GRID!$B$4:$U$15,MATCH(P$7,GRID!$A$4:$A$15,0),MATCH(1,($U$2=GRID!$B$1:$U$1)*(КАЛЕНДАРЬ!R33=GRID!$B$3:$U$3),0))*(1-GRID!$H$34))</f>
        <v>199300</v>
      </c>
      <c r="Q178" s="8" cm="1">
        <f t="array" ref="Q178">IF($I$2="Открытый тариф",INDEX(GRID!$B$4:$U$15,MATCH(Q$7,GRID!$A$4:$A$15,0),MATCH(1,($U$2=GRID!$B$1:$U$1)*(КАЛЕНДАРЬ!R33=GRID!$B$3:$U$3),0)),
INDEX(GRID!$B$4:$U$15,MATCH(Q$7,GRID!$A$4:$A$15,0),MATCH(1,($U$2=GRID!$B$1:$U$1)*(КАЛЕНДАРЬ!R33=GRID!$B$3:$U$3),0))*(1-GRID!$H$34))</f>
        <v>230600</v>
      </c>
      <c r="R178" s="8" cm="1">
        <f t="array" ref="R178">IF($I$2="Открытый тариф",INDEX(GRID!$B$18:$U$29,MATCH(R$7,GRID!$A$18:$A$29,0),MATCH(1,($U$2=GRID!$B$1:$U$1)*(КАЛЕНДАРЬ!R33=GRID!$B$3:$U$3),0)),
INDEX(GRID!$B$18:$U$29,MATCH(R$7,GRID!$A$18:$A$29,0),MATCH(1,($U$2=GRID!$B$1:$U$1)*(КАЛЕНДАРЬ!R33=GRID!$B$3:$U$3),0))*(1-GRID!$H$34))</f>
        <v>263600</v>
      </c>
      <c r="S178" s="8">
        <f t="array" ref="S178">IF($I$2="Открытый тариф",INDEX(GRID!$B$4:$U$15,MATCH(S$7,GRID!$A$4:$A$15,0),MATCH(1,($U$2=GRID!$B$1:$U$1)*(КАЛЕНДАРЬ!R33=GRID!$B$3:$U$3),0)),
INDEX(GRID!$B$4:$U$15,MATCH(S$7,GRID!$A$4:$A$15,0),MATCH(1,($U$2=GRID!$B$1:$U$1)*(КАЛЕНДАРЬ!R33=GRID!$B$3:$U$3),0))*(1-GRID!$L$41))</f>
        <v>698800</v>
      </c>
      <c r="T178" s="8">
        <f t="array" ref="T178">IF($I$2="Открытый тариф",INDEX(GRID!$B$4:$U$15,MATCH(T$7,GRID!$A$4:$A$15,0),MATCH(1,($U$2=GRID!$B$1:$U$1)*(КАЛЕНДАРЬ!R33=GRID!$B$3:$U$3),0)),
INDEX(GRID!$B$4:$U$15,MATCH(T$7,GRID!$A$4:$A$15,0),MATCH(1,($U$2=GRID!$B$1:$U$1)*(КАЛЕНДАРЬ!R33=GRID!$B$3:$U$3),0))*(1-GRID!$L$41))</f>
        <v>861600</v>
      </c>
    </row>
    <row r="179" spans="1:20" hidden="1">
      <c r="A179" s="146"/>
      <c r="B179" s="147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</row>
    <row r="180" spans="1:20" s="9" customFormat="1" ht="17.25" hidden="1" customHeight="1">
      <c r="A180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</row>
    <row r="181" spans="1:20" hidden="1">
      <c r="A181" s="172" t="s">
        <v>106</v>
      </c>
      <c r="B181" s="173"/>
      <c r="C181" s="173"/>
      <c r="D181" s="173"/>
      <c r="E181" s="173"/>
      <c r="F181" s="173"/>
      <c r="G181" s="173"/>
      <c r="H181" s="173"/>
      <c r="I181" s="173"/>
      <c r="J181" s="173"/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</row>
    <row r="182" spans="1:20" ht="56.25" hidden="1" customHeight="1">
      <c r="A182" s="174" t="s">
        <v>8</v>
      </c>
      <c r="B182" s="175"/>
      <c r="C182" s="178" t="s">
        <v>101</v>
      </c>
      <c r="D182" s="179"/>
      <c r="E182" s="164" t="s">
        <v>93</v>
      </c>
      <c r="F182" s="165"/>
      <c r="G182" s="166" t="s">
        <v>94</v>
      </c>
      <c r="H182" s="166"/>
      <c r="I182" s="167" t="s">
        <v>95</v>
      </c>
      <c r="J182" s="168"/>
      <c r="K182" s="169" t="s">
        <v>96</v>
      </c>
      <c r="L182" s="169"/>
      <c r="M182" s="170" t="s">
        <v>97</v>
      </c>
      <c r="N182" s="170"/>
      <c r="O182" s="21" t="s">
        <v>71</v>
      </c>
      <c r="P182" s="22" t="s">
        <v>72</v>
      </c>
      <c r="Q182" s="23" t="s">
        <v>73</v>
      </c>
      <c r="R182" s="24" t="s">
        <v>74</v>
      </c>
      <c r="S182" s="25" t="s">
        <v>75</v>
      </c>
      <c r="T182" s="26" t="s">
        <v>76</v>
      </c>
    </row>
    <row r="183" spans="1:20" hidden="1">
      <c r="A183" s="176"/>
      <c r="B183" s="177"/>
      <c r="C183" s="55" t="s">
        <v>9</v>
      </c>
      <c r="D183" s="55" t="s">
        <v>10</v>
      </c>
      <c r="E183" s="55" t="s">
        <v>9</v>
      </c>
      <c r="F183" s="55" t="s">
        <v>10</v>
      </c>
      <c r="G183" s="55" t="s">
        <v>9</v>
      </c>
      <c r="H183" s="55" t="s">
        <v>10</v>
      </c>
      <c r="I183" s="55" t="s">
        <v>9</v>
      </c>
      <c r="J183" s="55" t="s">
        <v>10</v>
      </c>
      <c r="K183" s="55" t="s">
        <v>9</v>
      </c>
      <c r="L183" s="55" t="s">
        <v>10</v>
      </c>
      <c r="M183" s="55" t="s">
        <v>9</v>
      </c>
      <c r="N183" s="55" t="s">
        <v>10</v>
      </c>
      <c r="O183" s="55" t="s">
        <v>99</v>
      </c>
      <c r="P183" s="55" t="s">
        <v>100</v>
      </c>
      <c r="Q183" s="55" t="s">
        <v>100</v>
      </c>
      <c r="R183" s="55" t="s">
        <v>118</v>
      </c>
      <c r="S183" s="55" t="s">
        <v>118</v>
      </c>
      <c r="T183" s="55" t="s">
        <v>118</v>
      </c>
    </row>
    <row r="184" spans="1:20" hidden="1">
      <c r="A184" s="148" t="s">
        <v>13</v>
      </c>
      <c r="B184" s="149">
        <v>1</v>
      </c>
      <c r="C184" s="8" cm="1">
        <f t="array" ref="C184">IF($I$2="Открытый тариф",INDEX(GRID!$B$4:$U$15,MATCH(C$7,GRID!$A$4:$A$15,0),MATCH(1,($U$2=GRID!$B$1:$U$1)*(КАЛЕНДАРЬ!U4=GRID!$B$3:$U$3),0)),
INDEX(GRID!$B$4:$U$15,MATCH(C$7,GRID!$A$4:$A$15,0),MATCH(1,($U$2=GRID!$B$1:$U$1)*(КАЛЕНДАРЬ!U4=GRID!$B$3:$U$3),0))*(1-GRID!$H$34))</f>
        <v>57300</v>
      </c>
      <c r="D184" s="8" cm="1">
        <f t="array" ref="D184">IF($I$2="Открытый тариф",INDEX(GRID!$B$18:$U$29,MATCH(C$7,GRID!$A$18:$A$29,0),MATCH(1,($U$2=GRID!$B$1:$U$1)*(КАЛЕНДАРЬ!U4=GRID!$B$3:$U$3),0)),
INDEX(GRID!$B$18:$U$29,MATCH(C$7,GRID!$A$18:$A$29,0),MATCH(1,($U$2=GRID!$B$1:$U$1)*(КАЛЕНДАРЬ!U4=GRID!$B$3:$U$3),0))*(1-GRID!$H$34))</f>
        <v>62300</v>
      </c>
      <c r="E184" s="8" cm="1">
        <f t="array" ref="E184">IF($I$2="Открытый тариф",INDEX(GRID!$B$4:$U$15,MATCH(E$7,GRID!$A$4:$A$15,0),MATCH(1,($U$2=GRID!$B$1:$U$1)*(КАЛЕНДАРЬ!U4=GRID!$B$3:$U$3),0)),
INDEX(GRID!$B$4:$U$15,MATCH(E$7,GRID!$A$4:$A$15,0),MATCH(1,($U$2=GRID!$B$1:$U$1)*(КАЛЕНДАРЬ!U4=GRID!$B$3:$U$3),0))*(1-GRID!$H$34))</f>
        <v>67400</v>
      </c>
      <c r="F184" s="8" cm="1">
        <f t="array" ref="F184">IF($I$2="Открытый тариф",INDEX(GRID!$B$18:$U$29,MATCH(E$7,GRID!$A$18:$A$29,0),MATCH(1,($U$2=GRID!$B$1:$U$1)*(КАЛЕНДАРЬ!U4=GRID!$B$3:$U$3),0)),
INDEX(GRID!$B$18:$U$29,MATCH(E$7,GRID!$A$18:$A$29,0),MATCH(1,($U$2=GRID!$B$1:$U$1)*(КАЛЕНДАРЬ!U4=GRID!$B$3:$U$3),0))*(1-GRID!$H$34))</f>
        <v>72400</v>
      </c>
      <c r="G184" s="8" cm="1">
        <f t="array" ref="G184">IF($I$2="Открытый тариф",INDEX(GRID!$B$4:$U$15,MATCH(G$7,GRID!$A$4:$A$15,0),MATCH(1,($U$2=GRID!$B$1:$U$1)*(КАЛЕНДАРЬ!U4=GRID!$B$3:$U$3),0)),
INDEX(GRID!$B$4:$U$15,MATCH(G$7,GRID!$A$4:$A$15,0),MATCH(1,($U$2=GRID!$B$1:$U$1)*(КАЛЕНДАРЬ!U4=GRID!$B$3:$U$3),0))*(1-GRID!$H$34))</f>
        <v>74800</v>
      </c>
      <c r="H184" s="8" cm="1">
        <f t="array" ref="H184">IF($I$2="Открытый тариф",INDEX(GRID!$B$18:$U$29,MATCH(G$7,GRID!$A$18:$A$29,0),MATCH(1,($U$2=GRID!$B$1:$U$1)*(КАЛЕНДАРЬ!U4=GRID!$B$3:$U$3),0)),
INDEX(GRID!$B$18:$U$29,MATCH(G$7,GRID!$A$18:$A$29,0),MATCH(1,($U$2=GRID!$B$1:$U$1)*(КАЛЕНДАРЬ!U4=GRID!$B$3:$U$3),0))*(1-GRID!$H$34))</f>
        <v>79800</v>
      </c>
      <c r="I184" s="8" cm="1">
        <f t="array" ref="I184">IF($I$2="Открытый тариф",INDEX(GRID!$B$4:$U$15,MATCH(I$7,GRID!$A$4:$A$15,0),MATCH(1,($U$2=GRID!$B$1:$U$1)*(КАЛЕНДАРЬ!U4=GRID!$B$3:$U$3),0)),
INDEX(GRID!$B$4:$U$15,MATCH(I$7,GRID!$A$4:$A$15,0),MATCH(1,($U$2=GRID!$B$1:$U$1)*(КАЛЕНДАРЬ!U4=GRID!$B$3:$U$3),0))*(1-GRID!$H$34))</f>
        <v>82500</v>
      </c>
      <c r="J184" s="8" cm="1">
        <f t="array" ref="J184">IF($I$2="Открытый тариф",INDEX(GRID!$B$18:$U$29,MATCH(I$7,GRID!$A$18:$A$29,0),MATCH(1,($U$2=GRID!$B$1:$U$1)*(КАЛЕНДАРЬ!U4=GRID!$B$3:$U$3),0)),
INDEX(GRID!$B$18:$U$29,MATCH(I$7,GRID!$A$18:$A$29,0),MATCH(1,($U$2=GRID!$B$1:$U$1)*(КАЛЕНДАРЬ!U4=GRID!$B$3:$U$3),0))*(1-GRID!$H$34))</f>
        <v>87500</v>
      </c>
      <c r="K184" s="8" cm="1">
        <f t="array" ref="K184">IF($I$2="Открытый тариф",INDEX(GRID!$B$4:$U$15,MATCH(K$7,GRID!$A$4:$A$15,0),MATCH(1,($U$2=GRID!$B$1:$U$1)*(КАЛЕНДАРЬ!U4=GRID!$B$3:$U$3),0)),
INDEX(GRID!$B$4:$U$15,MATCH(K$7,GRID!$A$4:$A$15,0),MATCH(1,($U$2=GRID!$B$1:$U$1)*(КАЛЕНДАРЬ!U4=GRID!$B$3:$U$3),0))*(1-GRID!$H$34))</f>
        <v>90600</v>
      </c>
      <c r="L184" s="8" cm="1">
        <f t="array" ref="L184">IF($I$2="Открытый тариф",INDEX(GRID!$B$18:$U$29,MATCH(K$7,GRID!$A$18:$A$29,0),MATCH(1,($U$2=GRID!$B$1:$U$1)*(КАЛЕНДАРЬ!U4=GRID!$B$3:$U$3),0)),
INDEX(GRID!$B$18:$U$29,MATCH(K$7,GRID!$A$18:$A$29,0),MATCH(1,($U$2=GRID!$B$1:$U$1)*(КАЛЕНДАРЬ!U4=GRID!$B$3:$U$3),0))*(1-GRID!$H$34))</f>
        <v>95600</v>
      </c>
      <c r="M184" s="8" cm="1">
        <f t="array" ref="M184">IF($I$2="Открытый тариф",INDEX(GRID!$B$4:$U$15,MATCH(M$7,GRID!$A$4:$A$15,0),MATCH(1,($U$2=GRID!$B$1:$U$1)*(КАЛЕНДАРЬ!U4=GRID!$B$3:$U$3),0)),
INDEX(GRID!$B$4:$U$15,MATCH(M$7,GRID!$A$4:$A$15,0),MATCH(1,($U$2=GRID!$B$1:$U$1)*(КАЛЕНДАРЬ!U4=GRID!$B$3:$U$3),0))*(1-GRID!$H$34))</f>
        <v>118300</v>
      </c>
      <c r="N184" s="8" cm="1">
        <f t="array" ref="N184">IF($I$2="Открытый тариф",INDEX(GRID!$B$18:$U$29,MATCH(M$7,GRID!$A$18:$A$29,0),MATCH(1,($U$2=GRID!$B$1:$U$1)*(КАЛЕНДАРЬ!U4=GRID!$B$3:$U$3),0)),
INDEX(GRID!$B$18:$U$29,MATCH(M$7,GRID!$A$18:$A$29,0),MATCH(1,($U$2=GRID!$B$1:$U$1)*(КАЛЕНДАРЬ!U4=GRID!$B$3:$U$3),0))*(1-GRID!$H$34))</f>
        <v>123300</v>
      </c>
      <c r="O184" s="8" cm="1">
        <f t="array" ref="O184">IF($I$2="Открытый тариф",INDEX(GRID!$B$4:$U$15,MATCH(O$7,GRID!$A$4:$A$15,0),MATCH(1,($U$2=GRID!$B$1:$U$1)*(КАЛЕНДАРЬ!U4=GRID!$B$3:$U$3),0)),
INDEX(GRID!$B$4:$U$15,MATCH(O$7,GRID!$A$4:$A$15,0),MATCH(1,($U$2=GRID!$B$1:$U$1)*(КАЛЕНДАРЬ!U4=GRID!$B$3:$U$3),0))*(1-GRID!$H$34))</f>
        <v>159400</v>
      </c>
      <c r="P184" s="8" cm="1">
        <f t="array" ref="P184">IF($I$2="Открытый тариф",INDEX(GRID!$B$4:$U$15,MATCH(P$7,GRID!$A$4:$A$15,0),MATCH(1,($U$2=GRID!$B$1:$U$1)*(КАЛЕНДАРЬ!U4=GRID!$B$3:$U$3),0)),
INDEX(GRID!$B$4:$U$15,MATCH(P$7,GRID!$A$4:$A$15,0),MATCH(1,($U$2=GRID!$B$1:$U$1)*(КАЛЕНДАРЬ!U4=GRID!$B$3:$U$3),0))*(1-GRID!$H$34))</f>
        <v>208900</v>
      </c>
      <c r="Q184" s="8" cm="1">
        <f t="array" ref="Q184">IF($I$2="Открытый тариф",INDEX(GRID!$B$4:$U$15,MATCH(Q$7,GRID!$A$4:$A$15,0),MATCH(1,($U$2=GRID!$B$1:$U$1)*(КАЛЕНДАРЬ!U4=GRID!$B$3:$U$3),0)),
INDEX(GRID!$B$4:$U$15,MATCH(Q$7,GRID!$A$4:$A$15,0),MATCH(1,($U$2=GRID!$B$1:$U$1)*(КАЛЕНДАРЬ!U4=GRID!$B$3:$U$3),0))*(1-GRID!$H$34))</f>
        <v>240900</v>
      </c>
      <c r="R184" s="8" cm="1">
        <f t="array" ref="R184">IF($I$2="Открытый тариф",INDEX(GRID!$B$18:$U$29,MATCH(R$7,GRID!$A$18:$A$29,0),MATCH(1,($U$2=GRID!$B$1:$U$1)*(КАЛЕНДАРЬ!U4=GRID!$B$3:$U$3),0)),
INDEX(GRID!$B$18:$U$29,MATCH(R$7,GRID!$A$18:$A$29,0),MATCH(1,($U$2=GRID!$B$1:$U$1)*(КАЛЕНДАРЬ!U4=GRID!$B$3:$U$3),0))*(1-GRID!$H$34))</f>
        <v>275700</v>
      </c>
      <c r="S184" s="8">
        <f t="array" ref="S184">IF($I$2="Открытый тариф",INDEX(GRID!$B$4:$U$15,MATCH(S$7,GRID!$A$4:$A$15,0),MATCH(1,($U$2=GRID!$B$1:$U$1)*(КАЛЕНДАРЬ!U4=GRID!$B$3:$U$3),0)),
INDEX(GRID!$B$4:$U$15,MATCH(S$7,GRID!$A$4:$A$15,0),MATCH(1,($U$2=GRID!$B$1:$U$1)*(КАЛЕНДАРЬ!U4=GRID!$B$3:$U$3),0))*(1-GRID!$L$41))</f>
        <v>736800</v>
      </c>
      <c r="T184" s="8">
        <f t="array" ref="T184">IF($I$2="Открытый тариф",INDEX(GRID!$B$4:$U$15,MATCH(T$7,GRID!$A$4:$A$15,0),MATCH(1,($U$2=GRID!$B$1:$U$1)*(КАЛЕНДАРЬ!U4=GRID!$B$3:$U$3),0)),
INDEX(GRID!$B$4:$U$15,MATCH(T$7,GRID!$A$4:$A$15,0),MATCH(1,($U$2=GRID!$B$1:$U$1)*(КАЛЕНДАРЬ!U4=GRID!$B$3:$U$3),0))*(1-GRID!$L$41))</f>
        <v>912900</v>
      </c>
    </row>
    <row r="185" spans="1:20" hidden="1">
      <c r="A185" s="148" t="s">
        <v>14</v>
      </c>
      <c r="B185" s="149">
        <v>2</v>
      </c>
      <c r="C185" s="8" cm="1">
        <f t="array" ref="C185">IF($I$2="Открытый тариф",INDEX(GRID!$B$4:$U$15,MATCH(C$7,GRID!$A$4:$A$15,0),MATCH(1,($U$2=GRID!$B$1:$U$1)*(КАЛЕНДАРЬ!U5=GRID!$B$3:$U$3),0)),
INDEX(GRID!$B$4:$U$15,MATCH(C$7,GRID!$A$4:$A$15,0),MATCH(1,($U$2=GRID!$B$1:$U$1)*(КАЛЕНДАРЬ!U5=GRID!$B$3:$U$3),0))*(1-GRID!$H$34))</f>
        <v>57300</v>
      </c>
      <c r="D185" s="8" cm="1">
        <f t="array" ref="D185">IF($I$2="Открытый тариф",INDEX(GRID!$B$18:$U$29,MATCH(C$7,GRID!$A$18:$A$29,0),MATCH(1,($U$2=GRID!$B$1:$U$1)*(КАЛЕНДАРЬ!U5=GRID!$B$3:$U$3),0)),
INDEX(GRID!$B$18:$U$29,MATCH(C$7,GRID!$A$18:$A$29,0),MATCH(1,($U$2=GRID!$B$1:$U$1)*(КАЛЕНДАРЬ!U5=GRID!$B$3:$U$3),0))*(1-GRID!$H$34))</f>
        <v>62300</v>
      </c>
      <c r="E185" s="8" cm="1">
        <f t="array" ref="E185">IF($I$2="Открытый тариф",INDEX(GRID!$B$4:$U$15,MATCH(E$7,GRID!$A$4:$A$15,0),MATCH(1,($U$2=GRID!$B$1:$U$1)*(КАЛЕНДАРЬ!U5=GRID!$B$3:$U$3),0)),
INDEX(GRID!$B$4:$U$15,MATCH(E$7,GRID!$A$4:$A$15,0),MATCH(1,($U$2=GRID!$B$1:$U$1)*(КАЛЕНДАРЬ!U5=GRID!$B$3:$U$3),0))*(1-GRID!$H$34))</f>
        <v>67400</v>
      </c>
      <c r="F185" s="8" cm="1">
        <f t="array" ref="F185">IF($I$2="Открытый тариф",INDEX(GRID!$B$18:$U$29,MATCH(E$7,GRID!$A$18:$A$29,0),MATCH(1,($U$2=GRID!$B$1:$U$1)*(КАЛЕНДАРЬ!U5=GRID!$B$3:$U$3),0)),
INDEX(GRID!$B$18:$U$29,MATCH(E$7,GRID!$A$18:$A$29,0),MATCH(1,($U$2=GRID!$B$1:$U$1)*(КАЛЕНДАРЬ!U5=GRID!$B$3:$U$3),0))*(1-GRID!$H$34))</f>
        <v>72400</v>
      </c>
      <c r="G185" s="8" cm="1">
        <f t="array" ref="G185">IF($I$2="Открытый тариф",INDEX(GRID!$B$4:$U$15,MATCH(G$7,GRID!$A$4:$A$15,0),MATCH(1,($U$2=GRID!$B$1:$U$1)*(КАЛЕНДАРЬ!U5=GRID!$B$3:$U$3),0)),
INDEX(GRID!$B$4:$U$15,MATCH(G$7,GRID!$A$4:$A$15,0),MATCH(1,($U$2=GRID!$B$1:$U$1)*(КАЛЕНДАРЬ!U5=GRID!$B$3:$U$3),0))*(1-GRID!$H$34))</f>
        <v>74800</v>
      </c>
      <c r="H185" s="8" cm="1">
        <f t="array" ref="H185">IF($I$2="Открытый тариф",INDEX(GRID!$B$18:$U$29,MATCH(G$7,GRID!$A$18:$A$29,0),MATCH(1,($U$2=GRID!$B$1:$U$1)*(КАЛЕНДАРЬ!U5=GRID!$B$3:$U$3),0)),
INDEX(GRID!$B$18:$U$29,MATCH(G$7,GRID!$A$18:$A$29,0),MATCH(1,($U$2=GRID!$B$1:$U$1)*(КАЛЕНДАРЬ!U5=GRID!$B$3:$U$3),0))*(1-GRID!$H$34))</f>
        <v>79800</v>
      </c>
      <c r="I185" s="8" cm="1">
        <f t="array" ref="I185">IF($I$2="Открытый тариф",INDEX(GRID!$B$4:$U$15,MATCH(I$7,GRID!$A$4:$A$15,0),MATCH(1,($U$2=GRID!$B$1:$U$1)*(КАЛЕНДАРЬ!U5=GRID!$B$3:$U$3),0)),
INDEX(GRID!$B$4:$U$15,MATCH(I$7,GRID!$A$4:$A$15,0),MATCH(1,($U$2=GRID!$B$1:$U$1)*(КАЛЕНДАРЬ!U5=GRID!$B$3:$U$3),0))*(1-GRID!$H$34))</f>
        <v>82500</v>
      </c>
      <c r="J185" s="8" cm="1">
        <f t="array" ref="J185">IF($I$2="Открытый тариф",INDEX(GRID!$B$18:$U$29,MATCH(I$7,GRID!$A$18:$A$29,0),MATCH(1,($U$2=GRID!$B$1:$U$1)*(КАЛЕНДАРЬ!U5=GRID!$B$3:$U$3),0)),
INDEX(GRID!$B$18:$U$29,MATCH(I$7,GRID!$A$18:$A$29,0),MATCH(1,($U$2=GRID!$B$1:$U$1)*(КАЛЕНДАРЬ!U5=GRID!$B$3:$U$3),0))*(1-GRID!$H$34))</f>
        <v>87500</v>
      </c>
      <c r="K185" s="8" cm="1">
        <f t="array" ref="K185">IF($I$2="Открытый тариф",INDEX(GRID!$B$4:$U$15,MATCH(K$7,GRID!$A$4:$A$15,0),MATCH(1,($U$2=GRID!$B$1:$U$1)*(КАЛЕНДАРЬ!U5=GRID!$B$3:$U$3),0)),
INDEX(GRID!$B$4:$U$15,MATCH(K$7,GRID!$A$4:$A$15,0),MATCH(1,($U$2=GRID!$B$1:$U$1)*(КАЛЕНДАРЬ!U5=GRID!$B$3:$U$3),0))*(1-GRID!$H$34))</f>
        <v>90600</v>
      </c>
      <c r="L185" s="8" cm="1">
        <f t="array" ref="L185">IF($I$2="Открытый тариф",INDEX(GRID!$B$18:$U$29,MATCH(K$7,GRID!$A$18:$A$29,0),MATCH(1,($U$2=GRID!$B$1:$U$1)*(КАЛЕНДАРЬ!U5=GRID!$B$3:$U$3),0)),
INDEX(GRID!$B$18:$U$29,MATCH(K$7,GRID!$A$18:$A$29,0),MATCH(1,($U$2=GRID!$B$1:$U$1)*(КАЛЕНДАРЬ!U5=GRID!$B$3:$U$3),0))*(1-GRID!$H$34))</f>
        <v>95600</v>
      </c>
      <c r="M185" s="8" cm="1">
        <f t="array" ref="M185">IF($I$2="Открытый тариф",INDEX(GRID!$B$4:$U$15,MATCH(M$7,GRID!$A$4:$A$15,0),MATCH(1,($U$2=GRID!$B$1:$U$1)*(КАЛЕНДАРЬ!U5=GRID!$B$3:$U$3),0)),
INDEX(GRID!$B$4:$U$15,MATCH(M$7,GRID!$A$4:$A$15,0),MATCH(1,($U$2=GRID!$B$1:$U$1)*(КАЛЕНДАРЬ!U5=GRID!$B$3:$U$3),0))*(1-GRID!$H$34))</f>
        <v>118300</v>
      </c>
      <c r="N185" s="8" cm="1">
        <f t="array" ref="N185">IF($I$2="Открытый тариф",INDEX(GRID!$B$18:$U$29,MATCH(M$7,GRID!$A$18:$A$29,0),MATCH(1,($U$2=GRID!$B$1:$U$1)*(КАЛЕНДАРЬ!U5=GRID!$B$3:$U$3),0)),
INDEX(GRID!$B$18:$U$29,MATCH(M$7,GRID!$A$18:$A$29,0),MATCH(1,($U$2=GRID!$B$1:$U$1)*(КАЛЕНДАРЬ!U5=GRID!$B$3:$U$3),0))*(1-GRID!$H$34))</f>
        <v>123300</v>
      </c>
      <c r="O185" s="8" cm="1">
        <f t="array" ref="O185">IF($I$2="Открытый тариф",INDEX(GRID!$B$4:$U$15,MATCH(O$7,GRID!$A$4:$A$15,0),MATCH(1,($U$2=GRID!$B$1:$U$1)*(КАЛЕНДАРЬ!U5=GRID!$B$3:$U$3),0)),
INDEX(GRID!$B$4:$U$15,MATCH(O$7,GRID!$A$4:$A$15,0),MATCH(1,($U$2=GRID!$B$1:$U$1)*(КАЛЕНДАРЬ!U5=GRID!$B$3:$U$3),0))*(1-GRID!$H$34))</f>
        <v>159400</v>
      </c>
      <c r="P185" s="8" cm="1">
        <f t="array" ref="P185">IF($I$2="Открытый тариф",INDEX(GRID!$B$4:$U$15,MATCH(P$7,GRID!$A$4:$A$15,0),MATCH(1,($U$2=GRID!$B$1:$U$1)*(КАЛЕНДАРЬ!U5=GRID!$B$3:$U$3),0)),
INDEX(GRID!$B$4:$U$15,MATCH(P$7,GRID!$A$4:$A$15,0),MATCH(1,($U$2=GRID!$B$1:$U$1)*(КАЛЕНДАРЬ!U5=GRID!$B$3:$U$3),0))*(1-GRID!$H$34))</f>
        <v>208900</v>
      </c>
      <c r="Q185" s="8" cm="1">
        <f t="array" ref="Q185">IF($I$2="Открытый тариф",INDEX(GRID!$B$4:$U$15,MATCH(Q$7,GRID!$A$4:$A$15,0),MATCH(1,($U$2=GRID!$B$1:$U$1)*(КАЛЕНДАРЬ!U5=GRID!$B$3:$U$3),0)),
INDEX(GRID!$B$4:$U$15,MATCH(Q$7,GRID!$A$4:$A$15,0),MATCH(1,($U$2=GRID!$B$1:$U$1)*(КАЛЕНДАРЬ!U5=GRID!$B$3:$U$3),0))*(1-GRID!$H$34))</f>
        <v>240900</v>
      </c>
      <c r="R185" s="8" cm="1">
        <f t="array" ref="R185">IF($I$2="Открытый тариф",INDEX(GRID!$B$18:$U$29,MATCH(R$7,GRID!$A$18:$A$29,0),MATCH(1,($U$2=GRID!$B$1:$U$1)*(КАЛЕНДАРЬ!U5=GRID!$B$3:$U$3),0)),
INDEX(GRID!$B$18:$U$29,MATCH(R$7,GRID!$A$18:$A$29,0),MATCH(1,($U$2=GRID!$B$1:$U$1)*(КАЛЕНДАРЬ!U5=GRID!$B$3:$U$3),0))*(1-GRID!$H$34))</f>
        <v>275700</v>
      </c>
      <c r="S185" s="8">
        <f t="array" ref="S185">IF($I$2="Открытый тариф",INDEX(GRID!$B$4:$U$15,MATCH(S$7,GRID!$A$4:$A$15,0),MATCH(1,($U$2=GRID!$B$1:$U$1)*(КАЛЕНДАРЬ!U5=GRID!$B$3:$U$3),0)),
INDEX(GRID!$B$4:$U$15,MATCH(S$7,GRID!$A$4:$A$15,0),MATCH(1,($U$2=GRID!$B$1:$U$1)*(КАЛЕНДАРЬ!U5=GRID!$B$3:$U$3),0))*(1-GRID!$L$41))</f>
        <v>736800</v>
      </c>
      <c r="T185" s="8">
        <f t="array" ref="T185">IF($I$2="Открытый тариф",INDEX(GRID!$B$4:$U$15,MATCH(T$7,GRID!$A$4:$A$15,0),MATCH(1,($U$2=GRID!$B$1:$U$1)*(КАЛЕНДАРЬ!U5=GRID!$B$3:$U$3),0)),
INDEX(GRID!$B$4:$U$15,MATCH(T$7,GRID!$A$4:$A$15,0),MATCH(1,($U$2=GRID!$B$1:$U$1)*(КАЛЕНДАРЬ!U5=GRID!$B$3:$U$3),0))*(1-GRID!$L$41))</f>
        <v>912900</v>
      </c>
    </row>
    <row r="186" spans="1:20" hidden="1">
      <c r="A186" s="148" t="s">
        <v>15</v>
      </c>
      <c r="B186" s="149">
        <v>3</v>
      </c>
      <c r="C186" s="8" cm="1">
        <f t="array" ref="C186">IF($I$2="Открытый тариф",INDEX(GRID!$B$4:$U$15,MATCH(C$7,GRID!$A$4:$A$15,0),MATCH(1,($U$2=GRID!$B$1:$U$1)*(КАЛЕНДАРЬ!U6=GRID!$B$3:$U$3),0)),
INDEX(GRID!$B$4:$U$15,MATCH(C$7,GRID!$A$4:$A$15,0),MATCH(1,($U$2=GRID!$B$1:$U$1)*(КАЛЕНДАРЬ!U6=GRID!$B$3:$U$3),0))*(1-GRID!$H$34))</f>
        <v>57300</v>
      </c>
      <c r="D186" s="8" cm="1">
        <f t="array" ref="D186">IF($I$2="Открытый тариф",INDEX(GRID!$B$18:$U$29,MATCH(C$7,GRID!$A$18:$A$29,0),MATCH(1,($U$2=GRID!$B$1:$U$1)*(КАЛЕНДАРЬ!U6=GRID!$B$3:$U$3),0)),
INDEX(GRID!$B$18:$U$29,MATCH(C$7,GRID!$A$18:$A$29,0),MATCH(1,($U$2=GRID!$B$1:$U$1)*(КАЛЕНДАРЬ!U6=GRID!$B$3:$U$3),0))*(1-GRID!$H$34))</f>
        <v>62300</v>
      </c>
      <c r="E186" s="8" cm="1">
        <f t="array" ref="E186">IF($I$2="Открытый тариф",INDEX(GRID!$B$4:$U$15,MATCH(E$7,GRID!$A$4:$A$15,0),MATCH(1,($U$2=GRID!$B$1:$U$1)*(КАЛЕНДАРЬ!U6=GRID!$B$3:$U$3),0)),
INDEX(GRID!$B$4:$U$15,MATCH(E$7,GRID!$A$4:$A$15,0),MATCH(1,($U$2=GRID!$B$1:$U$1)*(КАЛЕНДАРЬ!U6=GRID!$B$3:$U$3),0))*(1-GRID!$H$34))</f>
        <v>67400</v>
      </c>
      <c r="F186" s="8" cm="1">
        <f t="array" ref="F186">IF($I$2="Открытый тариф",INDEX(GRID!$B$18:$U$29,MATCH(E$7,GRID!$A$18:$A$29,0),MATCH(1,($U$2=GRID!$B$1:$U$1)*(КАЛЕНДАРЬ!U6=GRID!$B$3:$U$3),0)),
INDEX(GRID!$B$18:$U$29,MATCH(E$7,GRID!$A$18:$A$29,0),MATCH(1,($U$2=GRID!$B$1:$U$1)*(КАЛЕНДАРЬ!U6=GRID!$B$3:$U$3),0))*(1-GRID!$H$34))</f>
        <v>72400</v>
      </c>
      <c r="G186" s="8" cm="1">
        <f t="array" ref="G186">IF($I$2="Открытый тариф",INDEX(GRID!$B$4:$U$15,MATCH(G$7,GRID!$A$4:$A$15,0),MATCH(1,($U$2=GRID!$B$1:$U$1)*(КАЛЕНДАРЬ!U6=GRID!$B$3:$U$3),0)),
INDEX(GRID!$B$4:$U$15,MATCH(G$7,GRID!$A$4:$A$15,0),MATCH(1,($U$2=GRID!$B$1:$U$1)*(КАЛЕНДАРЬ!U6=GRID!$B$3:$U$3),0))*(1-GRID!$H$34))</f>
        <v>74800</v>
      </c>
      <c r="H186" s="8" cm="1">
        <f t="array" ref="H186">IF($I$2="Открытый тариф",INDEX(GRID!$B$18:$U$29,MATCH(G$7,GRID!$A$18:$A$29,0),MATCH(1,($U$2=GRID!$B$1:$U$1)*(КАЛЕНДАРЬ!U6=GRID!$B$3:$U$3),0)),
INDEX(GRID!$B$18:$U$29,MATCH(G$7,GRID!$A$18:$A$29,0),MATCH(1,($U$2=GRID!$B$1:$U$1)*(КАЛЕНДАРЬ!U6=GRID!$B$3:$U$3),0))*(1-GRID!$H$34))</f>
        <v>79800</v>
      </c>
      <c r="I186" s="8" cm="1">
        <f t="array" ref="I186">IF($I$2="Открытый тариф",INDEX(GRID!$B$4:$U$15,MATCH(I$7,GRID!$A$4:$A$15,0),MATCH(1,($U$2=GRID!$B$1:$U$1)*(КАЛЕНДАРЬ!U6=GRID!$B$3:$U$3),0)),
INDEX(GRID!$B$4:$U$15,MATCH(I$7,GRID!$A$4:$A$15,0),MATCH(1,($U$2=GRID!$B$1:$U$1)*(КАЛЕНДАРЬ!U6=GRID!$B$3:$U$3),0))*(1-GRID!$H$34))</f>
        <v>82500</v>
      </c>
      <c r="J186" s="8" cm="1">
        <f t="array" ref="J186">IF($I$2="Открытый тариф",INDEX(GRID!$B$18:$U$29,MATCH(I$7,GRID!$A$18:$A$29,0),MATCH(1,($U$2=GRID!$B$1:$U$1)*(КАЛЕНДАРЬ!U6=GRID!$B$3:$U$3),0)),
INDEX(GRID!$B$18:$U$29,MATCH(I$7,GRID!$A$18:$A$29,0),MATCH(1,($U$2=GRID!$B$1:$U$1)*(КАЛЕНДАРЬ!U6=GRID!$B$3:$U$3),0))*(1-GRID!$H$34))</f>
        <v>87500</v>
      </c>
      <c r="K186" s="8" cm="1">
        <f t="array" ref="K186">IF($I$2="Открытый тариф",INDEX(GRID!$B$4:$U$15,MATCH(K$7,GRID!$A$4:$A$15,0),MATCH(1,($U$2=GRID!$B$1:$U$1)*(КАЛЕНДАРЬ!U6=GRID!$B$3:$U$3),0)),
INDEX(GRID!$B$4:$U$15,MATCH(K$7,GRID!$A$4:$A$15,0),MATCH(1,($U$2=GRID!$B$1:$U$1)*(КАЛЕНДАРЬ!U6=GRID!$B$3:$U$3),0))*(1-GRID!$H$34))</f>
        <v>90600</v>
      </c>
      <c r="L186" s="8" cm="1">
        <f t="array" ref="L186">IF($I$2="Открытый тариф",INDEX(GRID!$B$18:$U$29,MATCH(K$7,GRID!$A$18:$A$29,0),MATCH(1,($U$2=GRID!$B$1:$U$1)*(КАЛЕНДАРЬ!U6=GRID!$B$3:$U$3),0)),
INDEX(GRID!$B$18:$U$29,MATCH(K$7,GRID!$A$18:$A$29,0),MATCH(1,($U$2=GRID!$B$1:$U$1)*(КАЛЕНДАРЬ!U6=GRID!$B$3:$U$3),0))*(1-GRID!$H$34))</f>
        <v>95600</v>
      </c>
      <c r="M186" s="8" cm="1">
        <f t="array" ref="M186">IF($I$2="Открытый тариф",INDEX(GRID!$B$4:$U$15,MATCH(M$7,GRID!$A$4:$A$15,0),MATCH(1,($U$2=GRID!$B$1:$U$1)*(КАЛЕНДАРЬ!U6=GRID!$B$3:$U$3),0)),
INDEX(GRID!$B$4:$U$15,MATCH(M$7,GRID!$A$4:$A$15,0),MATCH(1,($U$2=GRID!$B$1:$U$1)*(КАЛЕНДАРЬ!U6=GRID!$B$3:$U$3),0))*(1-GRID!$H$34))</f>
        <v>118300</v>
      </c>
      <c r="N186" s="8" cm="1">
        <f t="array" ref="N186">IF($I$2="Открытый тариф",INDEX(GRID!$B$18:$U$29,MATCH(M$7,GRID!$A$18:$A$29,0),MATCH(1,($U$2=GRID!$B$1:$U$1)*(КАЛЕНДАРЬ!U6=GRID!$B$3:$U$3),0)),
INDEX(GRID!$B$18:$U$29,MATCH(M$7,GRID!$A$18:$A$29,0),MATCH(1,($U$2=GRID!$B$1:$U$1)*(КАЛЕНДАРЬ!U6=GRID!$B$3:$U$3),0))*(1-GRID!$H$34))</f>
        <v>123300</v>
      </c>
      <c r="O186" s="8" cm="1">
        <f t="array" ref="O186">IF($I$2="Открытый тариф",INDEX(GRID!$B$4:$U$15,MATCH(O$7,GRID!$A$4:$A$15,0),MATCH(1,($U$2=GRID!$B$1:$U$1)*(КАЛЕНДАРЬ!U6=GRID!$B$3:$U$3),0)),
INDEX(GRID!$B$4:$U$15,MATCH(O$7,GRID!$A$4:$A$15,0),MATCH(1,($U$2=GRID!$B$1:$U$1)*(КАЛЕНДАРЬ!U6=GRID!$B$3:$U$3),0))*(1-GRID!$H$34))</f>
        <v>159400</v>
      </c>
      <c r="P186" s="8" cm="1">
        <f t="array" ref="P186">IF($I$2="Открытый тариф",INDEX(GRID!$B$4:$U$15,MATCH(P$7,GRID!$A$4:$A$15,0),MATCH(1,($U$2=GRID!$B$1:$U$1)*(КАЛЕНДАРЬ!U6=GRID!$B$3:$U$3),0)),
INDEX(GRID!$B$4:$U$15,MATCH(P$7,GRID!$A$4:$A$15,0),MATCH(1,($U$2=GRID!$B$1:$U$1)*(КАЛЕНДАРЬ!U6=GRID!$B$3:$U$3),0))*(1-GRID!$H$34))</f>
        <v>208900</v>
      </c>
      <c r="Q186" s="8" cm="1">
        <f t="array" ref="Q186">IF($I$2="Открытый тариф",INDEX(GRID!$B$4:$U$15,MATCH(Q$7,GRID!$A$4:$A$15,0),MATCH(1,($U$2=GRID!$B$1:$U$1)*(КАЛЕНДАРЬ!U6=GRID!$B$3:$U$3),0)),
INDEX(GRID!$B$4:$U$15,MATCH(Q$7,GRID!$A$4:$A$15,0),MATCH(1,($U$2=GRID!$B$1:$U$1)*(КАЛЕНДАРЬ!U6=GRID!$B$3:$U$3),0))*(1-GRID!$H$34))</f>
        <v>240900</v>
      </c>
      <c r="R186" s="8" cm="1">
        <f t="array" ref="R186">IF($I$2="Открытый тариф",INDEX(GRID!$B$18:$U$29,MATCH(R$7,GRID!$A$18:$A$29,0),MATCH(1,($U$2=GRID!$B$1:$U$1)*(КАЛЕНДАРЬ!U6=GRID!$B$3:$U$3),0)),
INDEX(GRID!$B$18:$U$29,MATCH(R$7,GRID!$A$18:$A$29,0),MATCH(1,($U$2=GRID!$B$1:$U$1)*(КАЛЕНДАРЬ!U6=GRID!$B$3:$U$3),0))*(1-GRID!$H$34))</f>
        <v>275700</v>
      </c>
      <c r="S186" s="8">
        <f t="array" ref="S186">IF($I$2="Открытый тариф",INDEX(GRID!$B$4:$U$15,MATCH(S$7,GRID!$A$4:$A$15,0),MATCH(1,($U$2=GRID!$B$1:$U$1)*(КАЛЕНДАРЬ!U6=GRID!$B$3:$U$3),0)),
INDEX(GRID!$B$4:$U$15,MATCH(S$7,GRID!$A$4:$A$15,0),MATCH(1,($U$2=GRID!$B$1:$U$1)*(КАЛЕНДАРЬ!U6=GRID!$B$3:$U$3),0))*(1-GRID!$L$41))</f>
        <v>736800</v>
      </c>
      <c r="T186" s="8">
        <f t="array" ref="T186">IF($I$2="Открытый тариф",INDEX(GRID!$B$4:$U$15,MATCH(T$7,GRID!$A$4:$A$15,0),MATCH(1,($U$2=GRID!$B$1:$U$1)*(КАЛЕНДАРЬ!U6=GRID!$B$3:$U$3),0)),
INDEX(GRID!$B$4:$U$15,MATCH(T$7,GRID!$A$4:$A$15,0),MATCH(1,($U$2=GRID!$B$1:$U$1)*(КАЛЕНДАРЬ!U6=GRID!$B$3:$U$3),0))*(1-GRID!$L$41))</f>
        <v>912900</v>
      </c>
    </row>
    <row r="187" spans="1:20" hidden="1">
      <c r="A187" s="148" t="s">
        <v>16</v>
      </c>
      <c r="B187" s="149">
        <v>4</v>
      </c>
      <c r="C187" s="8" cm="1">
        <f t="array" ref="C187">IF($I$2="Открытый тариф",INDEX(GRID!$B$4:$U$15,MATCH(C$7,GRID!$A$4:$A$15,0),MATCH(1,($U$2=GRID!$B$1:$U$1)*(КАЛЕНДАРЬ!U7=GRID!$B$3:$U$3),0)),
INDEX(GRID!$B$4:$U$15,MATCH(C$7,GRID!$A$4:$A$15,0),MATCH(1,($U$2=GRID!$B$1:$U$1)*(КАЛЕНДАРЬ!U7=GRID!$B$3:$U$3),0))*(1-GRID!$H$34))</f>
        <v>57300</v>
      </c>
      <c r="D187" s="8" cm="1">
        <f t="array" ref="D187">IF($I$2="Открытый тариф",INDEX(GRID!$B$18:$U$29,MATCH(C$7,GRID!$A$18:$A$29,0),MATCH(1,($U$2=GRID!$B$1:$U$1)*(КАЛЕНДАРЬ!U7=GRID!$B$3:$U$3),0)),
INDEX(GRID!$B$18:$U$29,MATCH(C$7,GRID!$A$18:$A$29,0),MATCH(1,($U$2=GRID!$B$1:$U$1)*(КАЛЕНДАРЬ!U7=GRID!$B$3:$U$3),0))*(1-GRID!$H$34))</f>
        <v>62300</v>
      </c>
      <c r="E187" s="8" cm="1">
        <f t="array" ref="E187">IF($I$2="Открытый тариф",INDEX(GRID!$B$4:$U$15,MATCH(E$7,GRID!$A$4:$A$15,0),MATCH(1,($U$2=GRID!$B$1:$U$1)*(КАЛЕНДАРЬ!U7=GRID!$B$3:$U$3),0)),
INDEX(GRID!$B$4:$U$15,MATCH(E$7,GRID!$A$4:$A$15,0),MATCH(1,($U$2=GRID!$B$1:$U$1)*(КАЛЕНДАРЬ!U7=GRID!$B$3:$U$3),0))*(1-GRID!$H$34))</f>
        <v>67400</v>
      </c>
      <c r="F187" s="8" cm="1">
        <f t="array" ref="F187">IF($I$2="Открытый тариф",INDEX(GRID!$B$18:$U$29,MATCH(E$7,GRID!$A$18:$A$29,0),MATCH(1,($U$2=GRID!$B$1:$U$1)*(КАЛЕНДАРЬ!U7=GRID!$B$3:$U$3),0)),
INDEX(GRID!$B$18:$U$29,MATCH(E$7,GRID!$A$18:$A$29,0),MATCH(1,($U$2=GRID!$B$1:$U$1)*(КАЛЕНДАРЬ!U7=GRID!$B$3:$U$3),0))*(1-GRID!$H$34))</f>
        <v>72400</v>
      </c>
      <c r="G187" s="8" cm="1">
        <f t="array" ref="G187">IF($I$2="Открытый тариф",INDEX(GRID!$B$4:$U$15,MATCH(G$7,GRID!$A$4:$A$15,0),MATCH(1,($U$2=GRID!$B$1:$U$1)*(КАЛЕНДАРЬ!U7=GRID!$B$3:$U$3),0)),
INDEX(GRID!$B$4:$U$15,MATCH(G$7,GRID!$A$4:$A$15,0),MATCH(1,($U$2=GRID!$B$1:$U$1)*(КАЛЕНДАРЬ!U7=GRID!$B$3:$U$3),0))*(1-GRID!$H$34))</f>
        <v>74800</v>
      </c>
      <c r="H187" s="8" cm="1">
        <f t="array" ref="H187">IF($I$2="Открытый тариф",INDEX(GRID!$B$18:$U$29,MATCH(G$7,GRID!$A$18:$A$29,0),MATCH(1,($U$2=GRID!$B$1:$U$1)*(КАЛЕНДАРЬ!U7=GRID!$B$3:$U$3),0)),
INDEX(GRID!$B$18:$U$29,MATCH(G$7,GRID!$A$18:$A$29,0),MATCH(1,($U$2=GRID!$B$1:$U$1)*(КАЛЕНДАРЬ!U7=GRID!$B$3:$U$3),0))*(1-GRID!$H$34))</f>
        <v>79800</v>
      </c>
      <c r="I187" s="8" cm="1">
        <f t="array" ref="I187">IF($I$2="Открытый тариф",INDEX(GRID!$B$4:$U$15,MATCH(I$7,GRID!$A$4:$A$15,0),MATCH(1,($U$2=GRID!$B$1:$U$1)*(КАЛЕНДАРЬ!U7=GRID!$B$3:$U$3),0)),
INDEX(GRID!$B$4:$U$15,MATCH(I$7,GRID!$A$4:$A$15,0),MATCH(1,($U$2=GRID!$B$1:$U$1)*(КАЛЕНДАРЬ!U7=GRID!$B$3:$U$3),0))*(1-GRID!$H$34))</f>
        <v>82500</v>
      </c>
      <c r="J187" s="8" cm="1">
        <f t="array" ref="J187">IF($I$2="Открытый тариф",INDEX(GRID!$B$18:$U$29,MATCH(I$7,GRID!$A$18:$A$29,0),MATCH(1,($U$2=GRID!$B$1:$U$1)*(КАЛЕНДАРЬ!U7=GRID!$B$3:$U$3),0)),
INDEX(GRID!$B$18:$U$29,MATCH(I$7,GRID!$A$18:$A$29,0),MATCH(1,($U$2=GRID!$B$1:$U$1)*(КАЛЕНДАРЬ!U7=GRID!$B$3:$U$3),0))*(1-GRID!$H$34))</f>
        <v>87500</v>
      </c>
      <c r="K187" s="8" cm="1">
        <f t="array" ref="K187">IF($I$2="Открытый тариф",INDEX(GRID!$B$4:$U$15,MATCH(K$7,GRID!$A$4:$A$15,0),MATCH(1,($U$2=GRID!$B$1:$U$1)*(КАЛЕНДАРЬ!U7=GRID!$B$3:$U$3),0)),
INDEX(GRID!$B$4:$U$15,MATCH(K$7,GRID!$A$4:$A$15,0),MATCH(1,($U$2=GRID!$B$1:$U$1)*(КАЛЕНДАРЬ!U7=GRID!$B$3:$U$3),0))*(1-GRID!$H$34))</f>
        <v>90600</v>
      </c>
      <c r="L187" s="8" cm="1">
        <f t="array" ref="L187">IF($I$2="Открытый тариф",INDEX(GRID!$B$18:$U$29,MATCH(K$7,GRID!$A$18:$A$29,0),MATCH(1,($U$2=GRID!$B$1:$U$1)*(КАЛЕНДАРЬ!U7=GRID!$B$3:$U$3),0)),
INDEX(GRID!$B$18:$U$29,MATCH(K$7,GRID!$A$18:$A$29,0),MATCH(1,($U$2=GRID!$B$1:$U$1)*(КАЛЕНДАРЬ!U7=GRID!$B$3:$U$3),0))*(1-GRID!$H$34))</f>
        <v>95600</v>
      </c>
      <c r="M187" s="8" cm="1">
        <f t="array" ref="M187">IF($I$2="Открытый тариф",INDEX(GRID!$B$4:$U$15,MATCH(M$7,GRID!$A$4:$A$15,0),MATCH(1,($U$2=GRID!$B$1:$U$1)*(КАЛЕНДАРЬ!U7=GRID!$B$3:$U$3),0)),
INDEX(GRID!$B$4:$U$15,MATCH(M$7,GRID!$A$4:$A$15,0),MATCH(1,($U$2=GRID!$B$1:$U$1)*(КАЛЕНДАРЬ!U7=GRID!$B$3:$U$3),0))*(1-GRID!$H$34))</f>
        <v>118300</v>
      </c>
      <c r="N187" s="8" cm="1">
        <f t="array" ref="N187">IF($I$2="Открытый тариф",INDEX(GRID!$B$18:$U$29,MATCH(M$7,GRID!$A$18:$A$29,0),MATCH(1,($U$2=GRID!$B$1:$U$1)*(КАЛЕНДАРЬ!U7=GRID!$B$3:$U$3),0)),
INDEX(GRID!$B$18:$U$29,MATCH(M$7,GRID!$A$18:$A$29,0),MATCH(1,($U$2=GRID!$B$1:$U$1)*(КАЛЕНДАРЬ!U7=GRID!$B$3:$U$3),0))*(1-GRID!$H$34))</f>
        <v>123300</v>
      </c>
      <c r="O187" s="8" cm="1">
        <f t="array" ref="O187">IF($I$2="Открытый тариф",INDEX(GRID!$B$4:$U$15,MATCH(O$7,GRID!$A$4:$A$15,0),MATCH(1,($U$2=GRID!$B$1:$U$1)*(КАЛЕНДАРЬ!U7=GRID!$B$3:$U$3),0)),
INDEX(GRID!$B$4:$U$15,MATCH(O$7,GRID!$A$4:$A$15,0),MATCH(1,($U$2=GRID!$B$1:$U$1)*(КАЛЕНДАРЬ!U7=GRID!$B$3:$U$3),0))*(1-GRID!$H$34))</f>
        <v>159400</v>
      </c>
      <c r="P187" s="8" cm="1">
        <f t="array" ref="P187">IF($I$2="Открытый тариф",INDEX(GRID!$B$4:$U$15,MATCH(P$7,GRID!$A$4:$A$15,0),MATCH(1,($U$2=GRID!$B$1:$U$1)*(КАЛЕНДАРЬ!U7=GRID!$B$3:$U$3),0)),
INDEX(GRID!$B$4:$U$15,MATCH(P$7,GRID!$A$4:$A$15,0),MATCH(1,($U$2=GRID!$B$1:$U$1)*(КАЛЕНДАРЬ!U7=GRID!$B$3:$U$3),0))*(1-GRID!$H$34))</f>
        <v>208900</v>
      </c>
      <c r="Q187" s="8" cm="1">
        <f t="array" ref="Q187">IF($I$2="Открытый тариф",INDEX(GRID!$B$4:$U$15,MATCH(Q$7,GRID!$A$4:$A$15,0),MATCH(1,($U$2=GRID!$B$1:$U$1)*(КАЛЕНДАРЬ!U7=GRID!$B$3:$U$3),0)),
INDEX(GRID!$B$4:$U$15,MATCH(Q$7,GRID!$A$4:$A$15,0),MATCH(1,($U$2=GRID!$B$1:$U$1)*(КАЛЕНДАРЬ!U7=GRID!$B$3:$U$3),0))*(1-GRID!$H$34))</f>
        <v>240900</v>
      </c>
      <c r="R187" s="8" cm="1">
        <f t="array" ref="R187">IF($I$2="Открытый тариф",INDEX(GRID!$B$18:$U$29,MATCH(R$7,GRID!$A$18:$A$29,0),MATCH(1,($U$2=GRID!$B$1:$U$1)*(КАЛЕНДАРЬ!U7=GRID!$B$3:$U$3),0)),
INDEX(GRID!$B$18:$U$29,MATCH(R$7,GRID!$A$18:$A$29,0),MATCH(1,($U$2=GRID!$B$1:$U$1)*(КАЛЕНДАРЬ!U7=GRID!$B$3:$U$3),0))*(1-GRID!$H$34))</f>
        <v>275700</v>
      </c>
      <c r="S187" s="8">
        <f t="array" ref="S187">IF($I$2="Открытый тариф",INDEX(GRID!$B$4:$U$15,MATCH(S$7,GRID!$A$4:$A$15,0),MATCH(1,($U$2=GRID!$B$1:$U$1)*(КАЛЕНДАРЬ!U7=GRID!$B$3:$U$3),0)),
INDEX(GRID!$B$4:$U$15,MATCH(S$7,GRID!$A$4:$A$15,0),MATCH(1,($U$2=GRID!$B$1:$U$1)*(КАЛЕНДАРЬ!U7=GRID!$B$3:$U$3),0))*(1-GRID!$L$41))</f>
        <v>736800</v>
      </c>
      <c r="T187" s="8">
        <f t="array" ref="T187">IF($I$2="Открытый тариф",INDEX(GRID!$B$4:$U$15,MATCH(T$7,GRID!$A$4:$A$15,0),MATCH(1,($U$2=GRID!$B$1:$U$1)*(КАЛЕНДАРЬ!U7=GRID!$B$3:$U$3),0)),
INDEX(GRID!$B$4:$U$15,MATCH(T$7,GRID!$A$4:$A$15,0),MATCH(1,($U$2=GRID!$B$1:$U$1)*(КАЛЕНДАРЬ!U7=GRID!$B$3:$U$3),0))*(1-GRID!$L$41))</f>
        <v>912900</v>
      </c>
    </row>
    <row r="188" spans="1:20" hidden="1">
      <c r="A188" s="148" t="s">
        <v>17</v>
      </c>
      <c r="B188" s="149">
        <v>5</v>
      </c>
      <c r="C188" s="8" cm="1">
        <f t="array" ref="C188">IF($I$2="Открытый тариф",INDEX(GRID!$B$4:$U$15,MATCH(C$7,GRID!$A$4:$A$15,0),MATCH(1,($U$2=GRID!$B$1:$U$1)*(КАЛЕНДАРЬ!U8=GRID!$B$3:$U$3),0)),
INDEX(GRID!$B$4:$U$15,MATCH(C$7,GRID!$A$4:$A$15,0),MATCH(1,($U$2=GRID!$B$1:$U$1)*(КАЛЕНДАРЬ!U8=GRID!$B$3:$U$3),0))*(1-GRID!$H$34))</f>
        <v>57300</v>
      </c>
      <c r="D188" s="8" cm="1">
        <f t="array" ref="D188">IF($I$2="Открытый тариф",INDEX(GRID!$B$18:$U$29,MATCH(C$7,GRID!$A$18:$A$29,0),MATCH(1,($U$2=GRID!$B$1:$U$1)*(КАЛЕНДАРЬ!U8=GRID!$B$3:$U$3),0)),
INDEX(GRID!$B$18:$U$29,MATCH(C$7,GRID!$A$18:$A$29,0),MATCH(1,($U$2=GRID!$B$1:$U$1)*(КАЛЕНДАРЬ!U8=GRID!$B$3:$U$3),0))*(1-GRID!$H$34))</f>
        <v>62300</v>
      </c>
      <c r="E188" s="8" cm="1">
        <f t="array" ref="E188">IF($I$2="Открытый тариф",INDEX(GRID!$B$4:$U$15,MATCH(E$7,GRID!$A$4:$A$15,0),MATCH(1,($U$2=GRID!$B$1:$U$1)*(КАЛЕНДАРЬ!U8=GRID!$B$3:$U$3),0)),
INDEX(GRID!$B$4:$U$15,MATCH(E$7,GRID!$A$4:$A$15,0),MATCH(1,($U$2=GRID!$B$1:$U$1)*(КАЛЕНДАРЬ!U8=GRID!$B$3:$U$3),0))*(1-GRID!$H$34))</f>
        <v>67400</v>
      </c>
      <c r="F188" s="8" cm="1">
        <f t="array" ref="F188">IF($I$2="Открытый тариф",INDEX(GRID!$B$18:$U$29,MATCH(E$7,GRID!$A$18:$A$29,0),MATCH(1,($U$2=GRID!$B$1:$U$1)*(КАЛЕНДАРЬ!U8=GRID!$B$3:$U$3),0)),
INDEX(GRID!$B$18:$U$29,MATCH(E$7,GRID!$A$18:$A$29,0),MATCH(1,($U$2=GRID!$B$1:$U$1)*(КАЛЕНДАРЬ!U8=GRID!$B$3:$U$3),0))*(1-GRID!$H$34))</f>
        <v>72400</v>
      </c>
      <c r="G188" s="8" cm="1">
        <f t="array" ref="G188">IF($I$2="Открытый тариф",INDEX(GRID!$B$4:$U$15,MATCH(G$7,GRID!$A$4:$A$15,0),MATCH(1,($U$2=GRID!$B$1:$U$1)*(КАЛЕНДАРЬ!U8=GRID!$B$3:$U$3),0)),
INDEX(GRID!$B$4:$U$15,MATCH(G$7,GRID!$A$4:$A$15,0),MATCH(1,($U$2=GRID!$B$1:$U$1)*(КАЛЕНДАРЬ!U8=GRID!$B$3:$U$3),0))*(1-GRID!$H$34))</f>
        <v>74800</v>
      </c>
      <c r="H188" s="8" cm="1">
        <f t="array" ref="H188">IF($I$2="Открытый тариф",INDEX(GRID!$B$18:$U$29,MATCH(G$7,GRID!$A$18:$A$29,0),MATCH(1,($U$2=GRID!$B$1:$U$1)*(КАЛЕНДАРЬ!U8=GRID!$B$3:$U$3),0)),
INDEX(GRID!$B$18:$U$29,MATCH(G$7,GRID!$A$18:$A$29,0),MATCH(1,($U$2=GRID!$B$1:$U$1)*(КАЛЕНДАРЬ!U8=GRID!$B$3:$U$3),0))*(1-GRID!$H$34))</f>
        <v>79800</v>
      </c>
      <c r="I188" s="8" cm="1">
        <f t="array" ref="I188">IF($I$2="Открытый тариф",INDEX(GRID!$B$4:$U$15,MATCH(I$7,GRID!$A$4:$A$15,0),MATCH(1,($U$2=GRID!$B$1:$U$1)*(КАЛЕНДАРЬ!U8=GRID!$B$3:$U$3),0)),
INDEX(GRID!$B$4:$U$15,MATCH(I$7,GRID!$A$4:$A$15,0),MATCH(1,($U$2=GRID!$B$1:$U$1)*(КАЛЕНДАРЬ!U8=GRID!$B$3:$U$3),0))*(1-GRID!$H$34))</f>
        <v>82500</v>
      </c>
      <c r="J188" s="8" cm="1">
        <f t="array" ref="J188">IF($I$2="Открытый тариф",INDEX(GRID!$B$18:$U$29,MATCH(I$7,GRID!$A$18:$A$29,0),MATCH(1,($U$2=GRID!$B$1:$U$1)*(КАЛЕНДАРЬ!U8=GRID!$B$3:$U$3),0)),
INDEX(GRID!$B$18:$U$29,MATCH(I$7,GRID!$A$18:$A$29,0),MATCH(1,($U$2=GRID!$B$1:$U$1)*(КАЛЕНДАРЬ!U8=GRID!$B$3:$U$3),0))*(1-GRID!$H$34))</f>
        <v>87500</v>
      </c>
      <c r="K188" s="8" cm="1">
        <f t="array" ref="K188">IF($I$2="Открытый тариф",INDEX(GRID!$B$4:$U$15,MATCH(K$7,GRID!$A$4:$A$15,0),MATCH(1,($U$2=GRID!$B$1:$U$1)*(КАЛЕНДАРЬ!U8=GRID!$B$3:$U$3),0)),
INDEX(GRID!$B$4:$U$15,MATCH(K$7,GRID!$A$4:$A$15,0),MATCH(1,($U$2=GRID!$B$1:$U$1)*(КАЛЕНДАРЬ!U8=GRID!$B$3:$U$3),0))*(1-GRID!$H$34))</f>
        <v>90600</v>
      </c>
      <c r="L188" s="8" cm="1">
        <f t="array" ref="L188">IF($I$2="Открытый тариф",INDEX(GRID!$B$18:$U$29,MATCH(K$7,GRID!$A$18:$A$29,0),MATCH(1,($U$2=GRID!$B$1:$U$1)*(КАЛЕНДАРЬ!U8=GRID!$B$3:$U$3),0)),
INDEX(GRID!$B$18:$U$29,MATCH(K$7,GRID!$A$18:$A$29,0),MATCH(1,($U$2=GRID!$B$1:$U$1)*(КАЛЕНДАРЬ!U8=GRID!$B$3:$U$3),0))*(1-GRID!$H$34))</f>
        <v>95600</v>
      </c>
      <c r="M188" s="8" cm="1">
        <f t="array" ref="M188">IF($I$2="Открытый тариф",INDEX(GRID!$B$4:$U$15,MATCH(M$7,GRID!$A$4:$A$15,0),MATCH(1,($U$2=GRID!$B$1:$U$1)*(КАЛЕНДАРЬ!U8=GRID!$B$3:$U$3),0)),
INDEX(GRID!$B$4:$U$15,MATCH(M$7,GRID!$A$4:$A$15,0),MATCH(1,($U$2=GRID!$B$1:$U$1)*(КАЛЕНДАРЬ!U8=GRID!$B$3:$U$3),0))*(1-GRID!$H$34))</f>
        <v>118300</v>
      </c>
      <c r="N188" s="8" cm="1">
        <f t="array" ref="N188">IF($I$2="Открытый тариф",INDEX(GRID!$B$18:$U$29,MATCH(M$7,GRID!$A$18:$A$29,0),MATCH(1,($U$2=GRID!$B$1:$U$1)*(КАЛЕНДАРЬ!U8=GRID!$B$3:$U$3),0)),
INDEX(GRID!$B$18:$U$29,MATCH(M$7,GRID!$A$18:$A$29,0),MATCH(1,($U$2=GRID!$B$1:$U$1)*(КАЛЕНДАРЬ!U8=GRID!$B$3:$U$3),0))*(1-GRID!$H$34))</f>
        <v>123300</v>
      </c>
      <c r="O188" s="8" cm="1">
        <f t="array" ref="O188">IF($I$2="Открытый тариф",INDEX(GRID!$B$4:$U$15,MATCH(O$7,GRID!$A$4:$A$15,0),MATCH(1,($U$2=GRID!$B$1:$U$1)*(КАЛЕНДАРЬ!U8=GRID!$B$3:$U$3),0)),
INDEX(GRID!$B$4:$U$15,MATCH(O$7,GRID!$A$4:$A$15,0),MATCH(1,($U$2=GRID!$B$1:$U$1)*(КАЛЕНДАРЬ!U8=GRID!$B$3:$U$3),0))*(1-GRID!$H$34))</f>
        <v>159400</v>
      </c>
      <c r="P188" s="8" cm="1">
        <f t="array" ref="P188">IF($I$2="Открытый тариф",INDEX(GRID!$B$4:$U$15,MATCH(P$7,GRID!$A$4:$A$15,0),MATCH(1,($U$2=GRID!$B$1:$U$1)*(КАЛЕНДАРЬ!U8=GRID!$B$3:$U$3),0)),
INDEX(GRID!$B$4:$U$15,MATCH(P$7,GRID!$A$4:$A$15,0),MATCH(1,($U$2=GRID!$B$1:$U$1)*(КАЛЕНДАРЬ!U8=GRID!$B$3:$U$3),0))*(1-GRID!$H$34))</f>
        <v>208900</v>
      </c>
      <c r="Q188" s="8" cm="1">
        <f t="array" ref="Q188">IF($I$2="Открытый тариф",INDEX(GRID!$B$4:$U$15,MATCH(Q$7,GRID!$A$4:$A$15,0),MATCH(1,($U$2=GRID!$B$1:$U$1)*(КАЛЕНДАРЬ!U8=GRID!$B$3:$U$3),0)),
INDEX(GRID!$B$4:$U$15,MATCH(Q$7,GRID!$A$4:$A$15,0),MATCH(1,($U$2=GRID!$B$1:$U$1)*(КАЛЕНДАРЬ!U8=GRID!$B$3:$U$3),0))*(1-GRID!$H$34))</f>
        <v>240900</v>
      </c>
      <c r="R188" s="8" cm="1">
        <f t="array" ref="R188">IF($I$2="Открытый тариф",INDEX(GRID!$B$18:$U$29,MATCH(R$7,GRID!$A$18:$A$29,0),MATCH(1,($U$2=GRID!$B$1:$U$1)*(КАЛЕНДАРЬ!U8=GRID!$B$3:$U$3),0)),
INDEX(GRID!$B$18:$U$29,MATCH(R$7,GRID!$A$18:$A$29,0),MATCH(1,($U$2=GRID!$B$1:$U$1)*(КАЛЕНДАРЬ!U8=GRID!$B$3:$U$3),0))*(1-GRID!$H$34))</f>
        <v>275700</v>
      </c>
      <c r="S188" s="8">
        <f t="array" ref="S188">IF($I$2="Открытый тариф",INDEX(GRID!$B$4:$U$15,MATCH(S$7,GRID!$A$4:$A$15,0),MATCH(1,($U$2=GRID!$B$1:$U$1)*(КАЛЕНДАРЬ!U8=GRID!$B$3:$U$3),0)),
INDEX(GRID!$B$4:$U$15,MATCH(S$7,GRID!$A$4:$A$15,0),MATCH(1,($U$2=GRID!$B$1:$U$1)*(КАЛЕНДАРЬ!U8=GRID!$B$3:$U$3),0))*(1-GRID!$L$41))</f>
        <v>736800</v>
      </c>
      <c r="T188" s="8">
        <f t="array" ref="T188">IF($I$2="Открытый тариф",INDEX(GRID!$B$4:$U$15,MATCH(T$7,GRID!$A$4:$A$15,0),MATCH(1,($U$2=GRID!$B$1:$U$1)*(КАЛЕНДАРЬ!U8=GRID!$B$3:$U$3),0)),
INDEX(GRID!$B$4:$U$15,MATCH(T$7,GRID!$A$4:$A$15,0),MATCH(1,($U$2=GRID!$B$1:$U$1)*(КАЛЕНДАРЬ!U8=GRID!$B$3:$U$3),0))*(1-GRID!$L$41))</f>
        <v>912900</v>
      </c>
    </row>
    <row r="189" spans="1:20" hidden="1">
      <c r="A189" s="148" t="s">
        <v>11</v>
      </c>
      <c r="B189" s="149">
        <v>6</v>
      </c>
      <c r="C189" s="8" cm="1">
        <f t="array" ref="C189">IF($I$2="Открытый тариф",INDEX(GRID!$B$4:$U$15,MATCH(C$7,GRID!$A$4:$A$15,0),MATCH(1,($U$2=GRID!$B$1:$U$1)*(КАЛЕНДАРЬ!U9=GRID!$B$3:$U$3),0)),
INDEX(GRID!$B$4:$U$15,MATCH(C$7,GRID!$A$4:$A$15,0),MATCH(1,($U$2=GRID!$B$1:$U$1)*(КАЛЕНДАРЬ!U9=GRID!$B$3:$U$3),0))*(1-GRID!$H$34))</f>
        <v>57300</v>
      </c>
      <c r="D189" s="8" cm="1">
        <f t="array" ref="D189">IF($I$2="Открытый тариф",INDEX(GRID!$B$18:$U$29,MATCH(C$7,GRID!$A$18:$A$29,0),MATCH(1,($U$2=GRID!$B$1:$U$1)*(КАЛЕНДАРЬ!U9=GRID!$B$3:$U$3),0)),
INDEX(GRID!$B$18:$U$29,MATCH(C$7,GRID!$A$18:$A$29,0),MATCH(1,($U$2=GRID!$B$1:$U$1)*(КАЛЕНДАРЬ!U9=GRID!$B$3:$U$3),0))*(1-GRID!$H$34))</f>
        <v>62300</v>
      </c>
      <c r="E189" s="8" cm="1">
        <f t="array" ref="E189">IF($I$2="Открытый тариф",INDEX(GRID!$B$4:$U$15,MATCH(E$7,GRID!$A$4:$A$15,0),MATCH(1,($U$2=GRID!$B$1:$U$1)*(КАЛЕНДАРЬ!U9=GRID!$B$3:$U$3),0)),
INDEX(GRID!$B$4:$U$15,MATCH(E$7,GRID!$A$4:$A$15,0),MATCH(1,($U$2=GRID!$B$1:$U$1)*(КАЛЕНДАРЬ!U9=GRID!$B$3:$U$3),0))*(1-GRID!$H$34))</f>
        <v>67400</v>
      </c>
      <c r="F189" s="8" cm="1">
        <f t="array" ref="F189">IF($I$2="Открытый тариф",INDEX(GRID!$B$18:$U$29,MATCH(E$7,GRID!$A$18:$A$29,0),MATCH(1,($U$2=GRID!$B$1:$U$1)*(КАЛЕНДАРЬ!U9=GRID!$B$3:$U$3),0)),
INDEX(GRID!$B$18:$U$29,MATCH(E$7,GRID!$A$18:$A$29,0),MATCH(1,($U$2=GRID!$B$1:$U$1)*(КАЛЕНДАРЬ!U9=GRID!$B$3:$U$3),0))*(1-GRID!$H$34))</f>
        <v>72400</v>
      </c>
      <c r="G189" s="8" cm="1">
        <f t="array" ref="G189">IF($I$2="Открытый тариф",INDEX(GRID!$B$4:$U$15,MATCH(G$7,GRID!$A$4:$A$15,0),MATCH(1,($U$2=GRID!$B$1:$U$1)*(КАЛЕНДАРЬ!U9=GRID!$B$3:$U$3),0)),
INDEX(GRID!$B$4:$U$15,MATCH(G$7,GRID!$A$4:$A$15,0),MATCH(1,($U$2=GRID!$B$1:$U$1)*(КАЛЕНДАРЬ!U9=GRID!$B$3:$U$3),0))*(1-GRID!$H$34))</f>
        <v>74800</v>
      </c>
      <c r="H189" s="8" cm="1">
        <f t="array" ref="H189">IF($I$2="Открытый тариф",INDEX(GRID!$B$18:$U$29,MATCH(G$7,GRID!$A$18:$A$29,0),MATCH(1,($U$2=GRID!$B$1:$U$1)*(КАЛЕНДАРЬ!U9=GRID!$B$3:$U$3),0)),
INDEX(GRID!$B$18:$U$29,MATCH(G$7,GRID!$A$18:$A$29,0),MATCH(1,($U$2=GRID!$B$1:$U$1)*(КАЛЕНДАРЬ!U9=GRID!$B$3:$U$3),0))*(1-GRID!$H$34))</f>
        <v>79800</v>
      </c>
      <c r="I189" s="8" cm="1">
        <f t="array" ref="I189">IF($I$2="Открытый тариф",INDEX(GRID!$B$4:$U$15,MATCH(I$7,GRID!$A$4:$A$15,0),MATCH(1,($U$2=GRID!$B$1:$U$1)*(КАЛЕНДАРЬ!U9=GRID!$B$3:$U$3),0)),
INDEX(GRID!$B$4:$U$15,MATCH(I$7,GRID!$A$4:$A$15,0),MATCH(1,($U$2=GRID!$B$1:$U$1)*(КАЛЕНДАРЬ!U9=GRID!$B$3:$U$3),0))*(1-GRID!$H$34))</f>
        <v>82500</v>
      </c>
      <c r="J189" s="8" cm="1">
        <f t="array" ref="J189">IF($I$2="Открытый тариф",INDEX(GRID!$B$18:$U$29,MATCH(I$7,GRID!$A$18:$A$29,0),MATCH(1,($U$2=GRID!$B$1:$U$1)*(КАЛЕНДАРЬ!U9=GRID!$B$3:$U$3),0)),
INDEX(GRID!$B$18:$U$29,MATCH(I$7,GRID!$A$18:$A$29,0),MATCH(1,($U$2=GRID!$B$1:$U$1)*(КАЛЕНДАРЬ!U9=GRID!$B$3:$U$3),0))*(1-GRID!$H$34))</f>
        <v>87500</v>
      </c>
      <c r="K189" s="8" cm="1">
        <f t="array" ref="K189">IF($I$2="Открытый тариф",INDEX(GRID!$B$4:$U$15,MATCH(K$7,GRID!$A$4:$A$15,0),MATCH(1,($U$2=GRID!$B$1:$U$1)*(КАЛЕНДАРЬ!U9=GRID!$B$3:$U$3),0)),
INDEX(GRID!$B$4:$U$15,MATCH(K$7,GRID!$A$4:$A$15,0),MATCH(1,($U$2=GRID!$B$1:$U$1)*(КАЛЕНДАРЬ!U9=GRID!$B$3:$U$3),0))*(1-GRID!$H$34))</f>
        <v>90600</v>
      </c>
      <c r="L189" s="8" cm="1">
        <f t="array" ref="L189">IF($I$2="Открытый тариф",INDEX(GRID!$B$18:$U$29,MATCH(K$7,GRID!$A$18:$A$29,0),MATCH(1,($U$2=GRID!$B$1:$U$1)*(КАЛЕНДАРЬ!U9=GRID!$B$3:$U$3),0)),
INDEX(GRID!$B$18:$U$29,MATCH(K$7,GRID!$A$18:$A$29,0),MATCH(1,($U$2=GRID!$B$1:$U$1)*(КАЛЕНДАРЬ!U9=GRID!$B$3:$U$3),0))*(1-GRID!$H$34))</f>
        <v>95600</v>
      </c>
      <c r="M189" s="8" cm="1">
        <f t="array" ref="M189">IF($I$2="Открытый тариф",INDEX(GRID!$B$4:$U$15,MATCH(M$7,GRID!$A$4:$A$15,0),MATCH(1,($U$2=GRID!$B$1:$U$1)*(КАЛЕНДАРЬ!U9=GRID!$B$3:$U$3),0)),
INDEX(GRID!$B$4:$U$15,MATCH(M$7,GRID!$A$4:$A$15,0),MATCH(1,($U$2=GRID!$B$1:$U$1)*(КАЛЕНДАРЬ!U9=GRID!$B$3:$U$3),0))*(1-GRID!$H$34))</f>
        <v>118300</v>
      </c>
      <c r="N189" s="8" cm="1">
        <f t="array" ref="N189">IF($I$2="Открытый тариф",INDEX(GRID!$B$18:$U$29,MATCH(M$7,GRID!$A$18:$A$29,0),MATCH(1,($U$2=GRID!$B$1:$U$1)*(КАЛЕНДАРЬ!U9=GRID!$B$3:$U$3),0)),
INDEX(GRID!$B$18:$U$29,MATCH(M$7,GRID!$A$18:$A$29,0),MATCH(1,($U$2=GRID!$B$1:$U$1)*(КАЛЕНДАРЬ!U9=GRID!$B$3:$U$3),0))*(1-GRID!$H$34))</f>
        <v>123300</v>
      </c>
      <c r="O189" s="8" cm="1">
        <f t="array" ref="O189">IF($I$2="Открытый тариф",INDEX(GRID!$B$4:$U$15,MATCH(O$7,GRID!$A$4:$A$15,0),MATCH(1,($U$2=GRID!$B$1:$U$1)*(КАЛЕНДАРЬ!U9=GRID!$B$3:$U$3),0)),
INDEX(GRID!$B$4:$U$15,MATCH(O$7,GRID!$A$4:$A$15,0),MATCH(1,($U$2=GRID!$B$1:$U$1)*(КАЛЕНДАРЬ!U9=GRID!$B$3:$U$3),0))*(1-GRID!$H$34))</f>
        <v>159400</v>
      </c>
      <c r="P189" s="8" cm="1">
        <f t="array" ref="P189">IF($I$2="Открытый тариф",INDEX(GRID!$B$4:$U$15,MATCH(P$7,GRID!$A$4:$A$15,0),MATCH(1,($U$2=GRID!$B$1:$U$1)*(КАЛЕНДАРЬ!U9=GRID!$B$3:$U$3),0)),
INDEX(GRID!$B$4:$U$15,MATCH(P$7,GRID!$A$4:$A$15,0),MATCH(1,($U$2=GRID!$B$1:$U$1)*(КАЛЕНДАРЬ!U9=GRID!$B$3:$U$3),0))*(1-GRID!$H$34))</f>
        <v>208900</v>
      </c>
      <c r="Q189" s="8" cm="1">
        <f t="array" ref="Q189">IF($I$2="Открытый тариф",INDEX(GRID!$B$4:$U$15,MATCH(Q$7,GRID!$A$4:$A$15,0),MATCH(1,($U$2=GRID!$B$1:$U$1)*(КАЛЕНДАРЬ!U9=GRID!$B$3:$U$3),0)),
INDEX(GRID!$B$4:$U$15,MATCH(Q$7,GRID!$A$4:$A$15,0),MATCH(1,($U$2=GRID!$B$1:$U$1)*(КАЛЕНДАРЬ!U9=GRID!$B$3:$U$3),0))*(1-GRID!$H$34))</f>
        <v>240900</v>
      </c>
      <c r="R189" s="8" cm="1">
        <f t="array" ref="R189">IF($I$2="Открытый тариф",INDEX(GRID!$B$18:$U$29,MATCH(R$7,GRID!$A$18:$A$29,0),MATCH(1,($U$2=GRID!$B$1:$U$1)*(КАЛЕНДАРЬ!U9=GRID!$B$3:$U$3),0)),
INDEX(GRID!$B$18:$U$29,MATCH(R$7,GRID!$A$18:$A$29,0),MATCH(1,($U$2=GRID!$B$1:$U$1)*(КАЛЕНДАРЬ!U9=GRID!$B$3:$U$3),0))*(1-GRID!$H$34))</f>
        <v>275700</v>
      </c>
      <c r="S189" s="8">
        <f t="array" ref="S189">IF($I$2="Открытый тариф",INDEX(GRID!$B$4:$U$15,MATCH(S$7,GRID!$A$4:$A$15,0),MATCH(1,($U$2=GRID!$B$1:$U$1)*(КАЛЕНДАРЬ!U9=GRID!$B$3:$U$3),0)),
INDEX(GRID!$B$4:$U$15,MATCH(S$7,GRID!$A$4:$A$15,0),MATCH(1,($U$2=GRID!$B$1:$U$1)*(КАЛЕНДАРЬ!U9=GRID!$B$3:$U$3),0))*(1-GRID!$L$41))</f>
        <v>736800</v>
      </c>
      <c r="T189" s="8">
        <f t="array" ref="T189">IF($I$2="Открытый тариф",INDEX(GRID!$B$4:$U$15,MATCH(T$7,GRID!$A$4:$A$15,0),MATCH(1,($U$2=GRID!$B$1:$U$1)*(КАЛЕНДАРЬ!U9=GRID!$B$3:$U$3),0)),
INDEX(GRID!$B$4:$U$15,MATCH(T$7,GRID!$A$4:$A$15,0),MATCH(1,($U$2=GRID!$B$1:$U$1)*(КАЛЕНДАРЬ!U9=GRID!$B$3:$U$3),0))*(1-GRID!$L$41))</f>
        <v>912900</v>
      </c>
    </row>
    <row r="190" spans="1:20" hidden="1">
      <c r="A190" s="148" t="s">
        <v>12</v>
      </c>
      <c r="B190" s="149">
        <v>7</v>
      </c>
      <c r="C190" s="8" cm="1">
        <f t="array" ref="C190">IF($I$2="Открытый тариф",INDEX(GRID!$B$4:$U$15,MATCH(C$7,GRID!$A$4:$A$15,0),MATCH(1,($U$2=GRID!$B$1:$U$1)*(КАЛЕНДАРЬ!U10=GRID!$B$3:$U$3),0)),
INDEX(GRID!$B$4:$U$15,MATCH(C$7,GRID!$A$4:$A$15,0),MATCH(1,($U$2=GRID!$B$1:$U$1)*(КАЛЕНДАРЬ!U10=GRID!$B$3:$U$3),0))*(1-GRID!$H$34))</f>
        <v>57300</v>
      </c>
      <c r="D190" s="8" cm="1">
        <f t="array" ref="D190">IF($I$2="Открытый тариф",INDEX(GRID!$B$18:$U$29,MATCH(C$7,GRID!$A$18:$A$29,0),MATCH(1,($U$2=GRID!$B$1:$U$1)*(КАЛЕНДАРЬ!U10=GRID!$B$3:$U$3),0)),
INDEX(GRID!$B$18:$U$29,MATCH(C$7,GRID!$A$18:$A$29,0),MATCH(1,($U$2=GRID!$B$1:$U$1)*(КАЛЕНДАРЬ!U10=GRID!$B$3:$U$3),0))*(1-GRID!$H$34))</f>
        <v>62300</v>
      </c>
      <c r="E190" s="8" cm="1">
        <f t="array" ref="E190">IF($I$2="Открытый тариф",INDEX(GRID!$B$4:$U$15,MATCH(E$7,GRID!$A$4:$A$15,0),MATCH(1,($U$2=GRID!$B$1:$U$1)*(КАЛЕНДАРЬ!U10=GRID!$B$3:$U$3),0)),
INDEX(GRID!$B$4:$U$15,MATCH(E$7,GRID!$A$4:$A$15,0),MATCH(1,($U$2=GRID!$B$1:$U$1)*(КАЛЕНДАРЬ!U10=GRID!$B$3:$U$3),0))*(1-GRID!$H$34))</f>
        <v>67400</v>
      </c>
      <c r="F190" s="8" cm="1">
        <f t="array" ref="F190">IF($I$2="Открытый тариф",INDEX(GRID!$B$18:$U$29,MATCH(E$7,GRID!$A$18:$A$29,0),MATCH(1,($U$2=GRID!$B$1:$U$1)*(КАЛЕНДАРЬ!U10=GRID!$B$3:$U$3),0)),
INDEX(GRID!$B$18:$U$29,MATCH(E$7,GRID!$A$18:$A$29,0),MATCH(1,($U$2=GRID!$B$1:$U$1)*(КАЛЕНДАРЬ!U10=GRID!$B$3:$U$3),0))*(1-GRID!$H$34))</f>
        <v>72400</v>
      </c>
      <c r="G190" s="8" cm="1">
        <f t="array" ref="G190">IF($I$2="Открытый тариф",INDEX(GRID!$B$4:$U$15,MATCH(G$7,GRID!$A$4:$A$15,0),MATCH(1,($U$2=GRID!$B$1:$U$1)*(КАЛЕНДАРЬ!U10=GRID!$B$3:$U$3),0)),
INDEX(GRID!$B$4:$U$15,MATCH(G$7,GRID!$A$4:$A$15,0),MATCH(1,($U$2=GRID!$B$1:$U$1)*(КАЛЕНДАРЬ!U10=GRID!$B$3:$U$3),0))*(1-GRID!$H$34))</f>
        <v>74800</v>
      </c>
      <c r="H190" s="8" cm="1">
        <f t="array" ref="H190">IF($I$2="Открытый тариф",INDEX(GRID!$B$18:$U$29,MATCH(G$7,GRID!$A$18:$A$29,0),MATCH(1,($U$2=GRID!$B$1:$U$1)*(КАЛЕНДАРЬ!U10=GRID!$B$3:$U$3),0)),
INDEX(GRID!$B$18:$U$29,MATCH(G$7,GRID!$A$18:$A$29,0),MATCH(1,($U$2=GRID!$B$1:$U$1)*(КАЛЕНДАРЬ!U10=GRID!$B$3:$U$3),0))*(1-GRID!$H$34))</f>
        <v>79800</v>
      </c>
      <c r="I190" s="8" cm="1">
        <f t="array" ref="I190">IF($I$2="Открытый тариф",INDEX(GRID!$B$4:$U$15,MATCH(I$7,GRID!$A$4:$A$15,0),MATCH(1,($U$2=GRID!$B$1:$U$1)*(КАЛЕНДАРЬ!U10=GRID!$B$3:$U$3),0)),
INDEX(GRID!$B$4:$U$15,MATCH(I$7,GRID!$A$4:$A$15,0),MATCH(1,($U$2=GRID!$B$1:$U$1)*(КАЛЕНДАРЬ!U10=GRID!$B$3:$U$3),0))*(1-GRID!$H$34))</f>
        <v>82500</v>
      </c>
      <c r="J190" s="8" cm="1">
        <f t="array" ref="J190">IF($I$2="Открытый тариф",INDEX(GRID!$B$18:$U$29,MATCH(I$7,GRID!$A$18:$A$29,0),MATCH(1,($U$2=GRID!$B$1:$U$1)*(КАЛЕНДАРЬ!U10=GRID!$B$3:$U$3),0)),
INDEX(GRID!$B$18:$U$29,MATCH(I$7,GRID!$A$18:$A$29,0),MATCH(1,($U$2=GRID!$B$1:$U$1)*(КАЛЕНДАРЬ!U10=GRID!$B$3:$U$3),0))*(1-GRID!$H$34))</f>
        <v>87500</v>
      </c>
      <c r="K190" s="8" cm="1">
        <f t="array" ref="K190">IF($I$2="Открытый тариф",INDEX(GRID!$B$4:$U$15,MATCH(K$7,GRID!$A$4:$A$15,0),MATCH(1,($U$2=GRID!$B$1:$U$1)*(КАЛЕНДАРЬ!U10=GRID!$B$3:$U$3),0)),
INDEX(GRID!$B$4:$U$15,MATCH(K$7,GRID!$A$4:$A$15,0),MATCH(1,($U$2=GRID!$B$1:$U$1)*(КАЛЕНДАРЬ!U10=GRID!$B$3:$U$3),0))*(1-GRID!$H$34))</f>
        <v>90600</v>
      </c>
      <c r="L190" s="8" cm="1">
        <f t="array" ref="L190">IF($I$2="Открытый тариф",INDEX(GRID!$B$18:$U$29,MATCH(K$7,GRID!$A$18:$A$29,0),MATCH(1,($U$2=GRID!$B$1:$U$1)*(КАЛЕНДАРЬ!U10=GRID!$B$3:$U$3),0)),
INDEX(GRID!$B$18:$U$29,MATCH(K$7,GRID!$A$18:$A$29,0),MATCH(1,($U$2=GRID!$B$1:$U$1)*(КАЛЕНДАРЬ!U10=GRID!$B$3:$U$3),0))*(1-GRID!$H$34))</f>
        <v>95600</v>
      </c>
      <c r="M190" s="8" cm="1">
        <f t="array" ref="M190">IF($I$2="Открытый тариф",INDEX(GRID!$B$4:$U$15,MATCH(M$7,GRID!$A$4:$A$15,0),MATCH(1,($U$2=GRID!$B$1:$U$1)*(КАЛЕНДАРЬ!U10=GRID!$B$3:$U$3),0)),
INDEX(GRID!$B$4:$U$15,MATCH(M$7,GRID!$A$4:$A$15,0),MATCH(1,($U$2=GRID!$B$1:$U$1)*(КАЛЕНДАРЬ!U10=GRID!$B$3:$U$3),0))*(1-GRID!$H$34))</f>
        <v>118300</v>
      </c>
      <c r="N190" s="8" cm="1">
        <f t="array" ref="N190">IF($I$2="Открытый тариф",INDEX(GRID!$B$18:$U$29,MATCH(M$7,GRID!$A$18:$A$29,0),MATCH(1,($U$2=GRID!$B$1:$U$1)*(КАЛЕНДАРЬ!U10=GRID!$B$3:$U$3),0)),
INDEX(GRID!$B$18:$U$29,MATCH(M$7,GRID!$A$18:$A$29,0),MATCH(1,($U$2=GRID!$B$1:$U$1)*(КАЛЕНДАРЬ!U10=GRID!$B$3:$U$3),0))*(1-GRID!$H$34))</f>
        <v>123300</v>
      </c>
      <c r="O190" s="8" cm="1">
        <f t="array" ref="O190">IF($I$2="Открытый тариф",INDEX(GRID!$B$4:$U$15,MATCH(O$7,GRID!$A$4:$A$15,0),MATCH(1,($U$2=GRID!$B$1:$U$1)*(КАЛЕНДАРЬ!U10=GRID!$B$3:$U$3),0)),
INDEX(GRID!$B$4:$U$15,MATCH(O$7,GRID!$A$4:$A$15,0),MATCH(1,($U$2=GRID!$B$1:$U$1)*(КАЛЕНДАРЬ!U10=GRID!$B$3:$U$3),0))*(1-GRID!$H$34))</f>
        <v>159400</v>
      </c>
      <c r="P190" s="8" cm="1">
        <f t="array" ref="P190">IF($I$2="Открытый тариф",INDEX(GRID!$B$4:$U$15,MATCH(P$7,GRID!$A$4:$A$15,0),MATCH(1,($U$2=GRID!$B$1:$U$1)*(КАЛЕНДАРЬ!U10=GRID!$B$3:$U$3),0)),
INDEX(GRID!$B$4:$U$15,MATCH(P$7,GRID!$A$4:$A$15,0),MATCH(1,($U$2=GRID!$B$1:$U$1)*(КАЛЕНДАРЬ!U10=GRID!$B$3:$U$3),0))*(1-GRID!$H$34))</f>
        <v>208900</v>
      </c>
      <c r="Q190" s="8" cm="1">
        <f t="array" ref="Q190">IF($I$2="Открытый тариф",INDEX(GRID!$B$4:$U$15,MATCH(Q$7,GRID!$A$4:$A$15,0),MATCH(1,($U$2=GRID!$B$1:$U$1)*(КАЛЕНДАРЬ!U10=GRID!$B$3:$U$3),0)),
INDEX(GRID!$B$4:$U$15,MATCH(Q$7,GRID!$A$4:$A$15,0),MATCH(1,($U$2=GRID!$B$1:$U$1)*(КАЛЕНДАРЬ!U10=GRID!$B$3:$U$3),0))*(1-GRID!$H$34))</f>
        <v>240900</v>
      </c>
      <c r="R190" s="8" cm="1">
        <f t="array" ref="R190">IF($I$2="Открытый тариф",INDEX(GRID!$B$18:$U$29,MATCH(R$7,GRID!$A$18:$A$29,0),MATCH(1,($U$2=GRID!$B$1:$U$1)*(КАЛЕНДАРЬ!U10=GRID!$B$3:$U$3),0)),
INDEX(GRID!$B$18:$U$29,MATCH(R$7,GRID!$A$18:$A$29,0),MATCH(1,($U$2=GRID!$B$1:$U$1)*(КАЛЕНДАРЬ!U10=GRID!$B$3:$U$3),0))*(1-GRID!$H$34))</f>
        <v>275700</v>
      </c>
      <c r="S190" s="8">
        <f t="array" ref="S190">IF($I$2="Открытый тариф",INDEX(GRID!$B$4:$U$15,MATCH(S$7,GRID!$A$4:$A$15,0),MATCH(1,($U$2=GRID!$B$1:$U$1)*(КАЛЕНДАРЬ!U10=GRID!$B$3:$U$3),0)),
INDEX(GRID!$B$4:$U$15,MATCH(S$7,GRID!$A$4:$A$15,0),MATCH(1,($U$2=GRID!$B$1:$U$1)*(КАЛЕНДАРЬ!U10=GRID!$B$3:$U$3),0))*(1-GRID!$L$41))</f>
        <v>736800</v>
      </c>
      <c r="T190" s="8">
        <f t="array" ref="T190">IF($I$2="Открытый тариф",INDEX(GRID!$B$4:$U$15,MATCH(T$7,GRID!$A$4:$A$15,0),MATCH(1,($U$2=GRID!$B$1:$U$1)*(КАЛЕНДАРЬ!U10=GRID!$B$3:$U$3),0)),
INDEX(GRID!$B$4:$U$15,MATCH(T$7,GRID!$A$4:$A$15,0),MATCH(1,($U$2=GRID!$B$1:$U$1)*(КАЛЕНДАРЬ!U10=GRID!$B$3:$U$3),0))*(1-GRID!$L$41))</f>
        <v>912900</v>
      </c>
    </row>
    <row r="191" spans="1:20" hidden="1">
      <c r="A191" s="148" t="s">
        <v>13</v>
      </c>
      <c r="B191" s="149">
        <v>8</v>
      </c>
      <c r="C191" s="8" cm="1">
        <f t="array" ref="C191">IF($I$2="Открытый тариф",INDEX(GRID!$B$4:$U$15,MATCH(C$7,GRID!$A$4:$A$15,0),MATCH(1,($U$2=GRID!$B$1:$U$1)*(КАЛЕНДАРЬ!U11=GRID!$B$3:$U$3),0)),
INDEX(GRID!$B$4:$U$15,MATCH(C$7,GRID!$A$4:$A$15,0),MATCH(1,($U$2=GRID!$B$1:$U$1)*(КАЛЕНДАРЬ!U11=GRID!$B$3:$U$3),0))*(1-GRID!$H$34))</f>
        <v>52600</v>
      </c>
      <c r="D191" s="8" cm="1">
        <f t="array" ref="D191">IF($I$2="Открытый тариф",INDEX(GRID!$B$18:$U$29,MATCH(C$7,GRID!$A$18:$A$29,0),MATCH(1,($U$2=GRID!$B$1:$U$1)*(КАЛЕНДАРЬ!U11=GRID!$B$3:$U$3),0)),
INDEX(GRID!$B$18:$U$29,MATCH(C$7,GRID!$A$18:$A$29,0),MATCH(1,($U$2=GRID!$B$1:$U$1)*(КАЛЕНДАРЬ!U11=GRID!$B$3:$U$3),0))*(1-GRID!$H$34))</f>
        <v>57600</v>
      </c>
      <c r="E191" s="8" cm="1">
        <f t="array" ref="E191">IF($I$2="Открытый тариф",INDEX(GRID!$B$4:$U$15,MATCH(E$7,GRID!$A$4:$A$15,0),MATCH(1,($U$2=GRID!$B$1:$U$1)*(КАЛЕНДАРЬ!U11=GRID!$B$3:$U$3),0)),
INDEX(GRID!$B$4:$U$15,MATCH(E$7,GRID!$A$4:$A$15,0),MATCH(1,($U$2=GRID!$B$1:$U$1)*(КАЛЕНДАРЬ!U11=GRID!$B$3:$U$3),0))*(1-GRID!$H$34))</f>
        <v>62100</v>
      </c>
      <c r="F191" s="8" cm="1">
        <f t="array" ref="F191">IF($I$2="Открытый тариф",INDEX(GRID!$B$18:$U$29,MATCH(E$7,GRID!$A$18:$A$29,0),MATCH(1,($U$2=GRID!$B$1:$U$1)*(КАЛЕНДАРЬ!U11=GRID!$B$3:$U$3),0)),
INDEX(GRID!$B$18:$U$29,MATCH(E$7,GRID!$A$18:$A$29,0),MATCH(1,($U$2=GRID!$B$1:$U$1)*(КАЛЕНДАРЬ!U11=GRID!$B$3:$U$3),0))*(1-GRID!$H$34))</f>
        <v>67100</v>
      </c>
      <c r="G191" s="8" cm="1">
        <f t="array" ref="G191">IF($I$2="Открытый тариф",INDEX(GRID!$B$4:$U$15,MATCH(G$7,GRID!$A$4:$A$15,0),MATCH(1,($U$2=GRID!$B$1:$U$1)*(КАЛЕНДАРЬ!U11=GRID!$B$3:$U$3),0)),
INDEX(GRID!$B$4:$U$15,MATCH(G$7,GRID!$A$4:$A$15,0),MATCH(1,($U$2=GRID!$B$1:$U$1)*(КАЛЕНДАРЬ!U11=GRID!$B$3:$U$3),0))*(1-GRID!$H$34))</f>
        <v>69200</v>
      </c>
      <c r="H191" s="8" cm="1">
        <f t="array" ref="H191">IF($I$2="Открытый тариф",INDEX(GRID!$B$18:$U$29,MATCH(G$7,GRID!$A$18:$A$29,0),MATCH(1,($U$2=GRID!$B$1:$U$1)*(КАЛЕНДАРЬ!U11=GRID!$B$3:$U$3),0)),
INDEX(GRID!$B$18:$U$29,MATCH(G$7,GRID!$A$18:$A$29,0),MATCH(1,($U$2=GRID!$B$1:$U$1)*(КАЛЕНДАРЬ!U11=GRID!$B$3:$U$3),0))*(1-GRID!$H$34))</f>
        <v>74200</v>
      </c>
      <c r="I191" s="8" cm="1">
        <f t="array" ref="I191">IF($I$2="Открытый тариф",INDEX(GRID!$B$4:$U$15,MATCH(I$7,GRID!$A$4:$A$15,0),MATCH(1,($U$2=GRID!$B$1:$U$1)*(КАЛЕНДАРЬ!U11=GRID!$B$3:$U$3),0)),
INDEX(GRID!$B$4:$U$15,MATCH(I$7,GRID!$A$4:$A$15,0),MATCH(1,($U$2=GRID!$B$1:$U$1)*(КАЛЕНДАРЬ!U11=GRID!$B$3:$U$3),0))*(1-GRID!$H$34))</f>
        <v>76600</v>
      </c>
      <c r="J191" s="8" cm="1">
        <f t="array" ref="J191">IF($I$2="Открытый тариф",INDEX(GRID!$B$18:$U$29,MATCH(I$7,GRID!$A$18:$A$29,0),MATCH(1,($U$2=GRID!$B$1:$U$1)*(КАЛЕНДАРЬ!U11=GRID!$B$3:$U$3),0)),
INDEX(GRID!$B$18:$U$29,MATCH(I$7,GRID!$A$18:$A$29,0),MATCH(1,($U$2=GRID!$B$1:$U$1)*(КАЛЕНДАРЬ!U11=GRID!$B$3:$U$3),0))*(1-GRID!$H$34))</f>
        <v>81600</v>
      </c>
      <c r="K191" s="8" cm="1">
        <f t="array" ref="K191">IF($I$2="Открытый тариф",INDEX(GRID!$B$4:$U$15,MATCH(K$7,GRID!$A$4:$A$15,0),MATCH(1,($U$2=GRID!$B$1:$U$1)*(КАЛЕНДАРЬ!U11=GRID!$B$3:$U$3),0)),
INDEX(GRID!$B$4:$U$15,MATCH(K$7,GRID!$A$4:$A$15,0),MATCH(1,($U$2=GRID!$B$1:$U$1)*(КАЛЕНДАРЬ!U11=GRID!$B$3:$U$3),0))*(1-GRID!$H$34))</f>
        <v>84100</v>
      </c>
      <c r="L191" s="8" cm="1">
        <f t="array" ref="L191">IF($I$2="Открытый тариф",INDEX(GRID!$B$18:$U$29,MATCH(K$7,GRID!$A$18:$A$29,0),MATCH(1,($U$2=GRID!$B$1:$U$1)*(КАЛЕНДАРЬ!U11=GRID!$B$3:$U$3),0)),
INDEX(GRID!$B$18:$U$29,MATCH(K$7,GRID!$A$18:$A$29,0),MATCH(1,($U$2=GRID!$B$1:$U$1)*(КАЛЕНДАРЬ!U11=GRID!$B$3:$U$3),0))*(1-GRID!$H$34))</f>
        <v>89100</v>
      </c>
      <c r="M191" s="8" cm="1">
        <f t="array" ref="M191">IF($I$2="Открытый тариф",INDEX(GRID!$B$4:$U$15,MATCH(M$7,GRID!$A$4:$A$15,0),MATCH(1,($U$2=GRID!$B$1:$U$1)*(КАЛЕНДАРЬ!U11=GRID!$B$3:$U$3),0)),
INDEX(GRID!$B$4:$U$15,MATCH(M$7,GRID!$A$4:$A$15,0),MATCH(1,($U$2=GRID!$B$1:$U$1)*(КАЛЕНДАРЬ!U11=GRID!$B$3:$U$3),0))*(1-GRID!$H$34))</f>
        <v>110400</v>
      </c>
      <c r="N191" s="8" cm="1">
        <f t="array" ref="N191">IF($I$2="Открытый тариф",INDEX(GRID!$B$18:$U$29,MATCH(M$7,GRID!$A$18:$A$29,0),MATCH(1,($U$2=GRID!$B$1:$U$1)*(КАЛЕНДАРЬ!U11=GRID!$B$3:$U$3),0)),
INDEX(GRID!$B$18:$U$29,MATCH(M$7,GRID!$A$18:$A$29,0),MATCH(1,($U$2=GRID!$B$1:$U$1)*(КАЛЕНДАРЬ!U11=GRID!$B$3:$U$3),0))*(1-GRID!$H$34))</f>
        <v>115400</v>
      </c>
      <c r="O191" s="8" cm="1">
        <f t="array" ref="O191">IF($I$2="Открытый тариф",INDEX(GRID!$B$4:$U$15,MATCH(O$7,GRID!$A$4:$A$15,0),MATCH(1,($U$2=GRID!$B$1:$U$1)*(КАЛЕНДАРЬ!U11=GRID!$B$3:$U$3),0)),
INDEX(GRID!$B$4:$U$15,MATCH(O$7,GRID!$A$4:$A$15,0),MATCH(1,($U$2=GRID!$B$1:$U$1)*(КАЛЕНДАРЬ!U11=GRID!$B$3:$U$3),0))*(1-GRID!$H$34))</f>
        <v>151000</v>
      </c>
      <c r="P191" s="8" cm="1">
        <f t="array" ref="P191">IF($I$2="Открытый тариф",INDEX(GRID!$B$4:$U$15,MATCH(P$7,GRID!$A$4:$A$15,0),MATCH(1,($U$2=GRID!$B$1:$U$1)*(КАЛЕНДАРЬ!U11=GRID!$B$3:$U$3),0)),
INDEX(GRID!$B$4:$U$15,MATCH(P$7,GRID!$A$4:$A$15,0),MATCH(1,($U$2=GRID!$B$1:$U$1)*(КАЛЕНДАРЬ!U11=GRID!$B$3:$U$3),0))*(1-GRID!$H$34))</f>
        <v>199300</v>
      </c>
      <c r="Q191" s="8" cm="1">
        <f t="array" ref="Q191">IF($I$2="Открытый тариф",INDEX(GRID!$B$4:$U$15,MATCH(Q$7,GRID!$A$4:$A$15,0),MATCH(1,($U$2=GRID!$B$1:$U$1)*(КАЛЕНДАРЬ!U11=GRID!$B$3:$U$3),0)),
INDEX(GRID!$B$4:$U$15,MATCH(Q$7,GRID!$A$4:$A$15,0),MATCH(1,($U$2=GRID!$B$1:$U$1)*(КАЛЕНДАРЬ!U11=GRID!$B$3:$U$3),0))*(1-GRID!$H$34))</f>
        <v>230600</v>
      </c>
      <c r="R191" s="8" cm="1">
        <f t="array" ref="R191">IF($I$2="Открытый тариф",INDEX(GRID!$B$18:$U$29,MATCH(R$7,GRID!$A$18:$A$29,0),MATCH(1,($U$2=GRID!$B$1:$U$1)*(КАЛЕНДАРЬ!U11=GRID!$B$3:$U$3),0)),
INDEX(GRID!$B$18:$U$29,MATCH(R$7,GRID!$A$18:$A$29,0),MATCH(1,($U$2=GRID!$B$1:$U$1)*(КАЛЕНДАРЬ!U11=GRID!$B$3:$U$3),0))*(1-GRID!$H$34))</f>
        <v>263600</v>
      </c>
      <c r="S191" s="8">
        <f t="array" ref="S191">IF($I$2="Открытый тариф",INDEX(GRID!$B$4:$U$15,MATCH(S$7,GRID!$A$4:$A$15,0),MATCH(1,($U$2=GRID!$B$1:$U$1)*(КАЛЕНДАРЬ!U11=GRID!$B$3:$U$3),0)),
INDEX(GRID!$B$4:$U$15,MATCH(S$7,GRID!$A$4:$A$15,0),MATCH(1,($U$2=GRID!$B$1:$U$1)*(КАЛЕНДАРЬ!U11=GRID!$B$3:$U$3),0))*(1-GRID!$L$41))</f>
        <v>698800</v>
      </c>
      <c r="T191" s="8">
        <f t="array" ref="T191">IF($I$2="Открытый тариф",INDEX(GRID!$B$4:$U$15,MATCH(T$7,GRID!$A$4:$A$15,0),MATCH(1,($U$2=GRID!$B$1:$U$1)*(КАЛЕНДАРЬ!U11=GRID!$B$3:$U$3),0)),
INDEX(GRID!$B$4:$U$15,MATCH(T$7,GRID!$A$4:$A$15,0),MATCH(1,($U$2=GRID!$B$1:$U$1)*(КАЛЕНДАРЬ!U11=GRID!$B$3:$U$3),0))*(1-GRID!$L$41))</f>
        <v>861600</v>
      </c>
    </row>
    <row r="192" spans="1:20" hidden="1">
      <c r="A192" s="148" t="s">
        <v>14</v>
      </c>
      <c r="B192" s="149">
        <v>9</v>
      </c>
      <c r="C192" s="8" cm="1">
        <f t="array" ref="C192">IF($I$2="Открытый тариф",INDEX(GRID!$B$4:$U$15,MATCH(C$7,GRID!$A$4:$A$15,0),MATCH(1,($U$2=GRID!$B$1:$U$1)*(КАЛЕНДАРЬ!U12=GRID!$B$3:$U$3),0)),
INDEX(GRID!$B$4:$U$15,MATCH(C$7,GRID!$A$4:$A$15,0),MATCH(1,($U$2=GRID!$B$1:$U$1)*(КАЛЕНДАРЬ!U12=GRID!$B$3:$U$3),0))*(1-GRID!$H$34))</f>
        <v>52600</v>
      </c>
      <c r="D192" s="8" cm="1">
        <f t="array" ref="D192">IF($I$2="Открытый тариф",INDEX(GRID!$B$18:$U$29,MATCH(C$7,GRID!$A$18:$A$29,0),MATCH(1,($U$2=GRID!$B$1:$U$1)*(КАЛЕНДАРЬ!U12=GRID!$B$3:$U$3),0)),
INDEX(GRID!$B$18:$U$29,MATCH(C$7,GRID!$A$18:$A$29,0),MATCH(1,($U$2=GRID!$B$1:$U$1)*(КАЛЕНДАРЬ!U12=GRID!$B$3:$U$3),0))*(1-GRID!$H$34))</f>
        <v>57600</v>
      </c>
      <c r="E192" s="8" cm="1">
        <f t="array" ref="E192">IF($I$2="Открытый тариф",INDEX(GRID!$B$4:$U$15,MATCH(E$7,GRID!$A$4:$A$15,0),MATCH(1,($U$2=GRID!$B$1:$U$1)*(КАЛЕНДАРЬ!U12=GRID!$B$3:$U$3),0)),
INDEX(GRID!$B$4:$U$15,MATCH(E$7,GRID!$A$4:$A$15,0),MATCH(1,($U$2=GRID!$B$1:$U$1)*(КАЛЕНДАРЬ!U12=GRID!$B$3:$U$3),0))*(1-GRID!$H$34))</f>
        <v>62100</v>
      </c>
      <c r="F192" s="8" cm="1">
        <f t="array" ref="F192">IF($I$2="Открытый тариф",INDEX(GRID!$B$18:$U$29,MATCH(E$7,GRID!$A$18:$A$29,0),MATCH(1,($U$2=GRID!$B$1:$U$1)*(КАЛЕНДАРЬ!U12=GRID!$B$3:$U$3),0)),
INDEX(GRID!$B$18:$U$29,MATCH(E$7,GRID!$A$18:$A$29,0),MATCH(1,($U$2=GRID!$B$1:$U$1)*(КАЛЕНДАРЬ!U12=GRID!$B$3:$U$3),0))*(1-GRID!$H$34))</f>
        <v>67100</v>
      </c>
      <c r="G192" s="8" cm="1">
        <f t="array" ref="G192">IF($I$2="Открытый тариф",INDEX(GRID!$B$4:$U$15,MATCH(G$7,GRID!$A$4:$A$15,0),MATCH(1,($U$2=GRID!$B$1:$U$1)*(КАЛЕНДАРЬ!U12=GRID!$B$3:$U$3),0)),
INDEX(GRID!$B$4:$U$15,MATCH(G$7,GRID!$A$4:$A$15,0),MATCH(1,($U$2=GRID!$B$1:$U$1)*(КАЛЕНДАРЬ!U12=GRID!$B$3:$U$3),0))*(1-GRID!$H$34))</f>
        <v>69200</v>
      </c>
      <c r="H192" s="8" cm="1">
        <f t="array" ref="H192">IF($I$2="Открытый тариф",INDEX(GRID!$B$18:$U$29,MATCH(G$7,GRID!$A$18:$A$29,0),MATCH(1,($U$2=GRID!$B$1:$U$1)*(КАЛЕНДАРЬ!U12=GRID!$B$3:$U$3),0)),
INDEX(GRID!$B$18:$U$29,MATCH(G$7,GRID!$A$18:$A$29,0),MATCH(1,($U$2=GRID!$B$1:$U$1)*(КАЛЕНДАРЬ!U12=GRID!$B$3:$U$3),0))*(1-GRID!$H$34))</f>
        <v>74200</v>
      </c>
      <c r="I192" s="8" cm="1">
        <f t="array" ref="I192">IF($I$2="Открытый тариф",INDEX(GRID!$B$4:$U$15,MATCH(I$7,GRID!$A$4:$A$15,0),MATCH(1,($U$2=GRID!$B$1:$U$1)*(КАЛЕНДАРЬ!U12=GRID!$B$3:$U$3),0)),
INDEX(GRID!$B$4:$U$15,MATCH(I$7,GRID!$A$4:$A$15,0),MATCH(1,($U$2=GRID!$B$1:$U$1)*(КАЛЕНДАРЬ!U12=GRID!$B$3:$U$3),0))*(1-GRID!$H$34))</f>
        <v>76600</v>
      </c>
      <c r="J192" s="8" cm="1">
        <f t="array" ref="J192">IF($I$2="Открытый тариф",INDEX(GRID!$B$18:$U$29,MATCH(I$7,GRID!$A$18:$A$29,0),MATCH(1,($U$2=GRID!$B$1:$U$1)*(КАЛЕНДАРЬ!U12=GRID!$B$3:$U$3),0)),
INDEX(GRID!$B$18:$U$29,MATCH(I$7,GRID!$A$18:$A$29,0),MATCH(1,($U$2=GRID!$B$1:$U$1)*(КАЛЕНДАРЬ!U12=GRID!$B$3:$U$3),0))*(1-GRID!$H$34))</f>
        <v>81600</v>
      </c>
      <c r="K192" s="8" cm="1">
        <f t="array" ref="K192">IF($I$2="Открытый тариф",INDEX(GRID!$B$4:$U$15,MATCH(K$7,GRID!$A$4:$A$15,0),MATCH(1,($U$2=GRID!$B$1:$U$1)*(КАЛЕНДАРЬ!U12=GRID!$B$3:$U$3),0)),
INDEX(GRID!$B$4:$U$15,MATCH(K$7,GRID!$A$4:$A$15,0),MATCH(1,($U$2=GRID!$B$1:$U$1)*(КАЛЕНДАРЬ!U12=GRID!$B$3:$U$3),0))*(1-GRID!$H$34))</f>
        <v>84100</v>
      </c>
      <c r="L192" s="8" cm="1">
        <f t="array" ref="L192">IF($I$2="Открытый тариф",INDEX(GRID!$B$18:$U$29,MATCH(K$7,GRID!$A$18:$A$29,0),MATCH(1,($U$2=GRID!$B$1:$U$1)*(КАЛЕНДАРЬ!U12=GRID!$B$3:$U$3),0)),
INDEX(GRID!$B$18:$U$29,MATCH(K$7,GRID!$A$18:$A$29,0),MATCH(1,($U$2=GRID!$B$1:$U$1)*(КАЛЕНДАРЬ!U12=GRID!$B$3:$U$3),0))*(1-GRID!$H$34))</f>
        <v>89100</v>
      </c>
      <c r="M192" s="8" cm="1">
        <f t="array" ref="M192">IF($I$2="Открытый тариф",INDEX(GRID!$B$4:$U$15,MATCH(M$7,GRID!$A$4:$A$15,0),MATCH(1,($U$2=GRID!$B$1:$U$1)*(КАЛЕНДАРЬ!U12=GRID!$B$3:$U$3),0)),
INDEX(GRID!$B$4:$U$15,MATCH(M$7,GRID!$A$4:$A$15,0),MATCH(1,($U$2=GRID!$B$1:$U$1)*(КАЛЕНДАРЬ!U12=GRID!$B$3:$U$3),0))*(1-GRID!$H$34))</f>
        <v>110400</v>
      </c>
      <c r="N192" s="8" cm="1">
        <f t="array" ref="N192">IF($I$2="Открытый тариф",INDEX(GRID!$B$18:$U$29,MATCH(M$7,GRID!$A$18:$A$29,0),MATCH(1,($U$2=GRID!$B$1:$U$1)*(КАЛЕНДАРЬ!U12=GRID!$B$3:$U$3),0)),
INDEX(GRID!$B$18:$U$29,MATCH(M$7,GRID!$A$18:$A$29,0),MATCH(1,($U$2=GRID!$B$1:$U$1)*(КАЛЕНДАРЬ!U12=GRID!$B$3:$U$3),0))*(1-GRID!$H$34))</f>
        <v>115400</v>
      </c>
      <c r="O192" s="8" cm="1">
        <f t="array" ref="O192">IF($I$2="Открытый тариф",INDEX(GRID!$B$4:$U$15,MATCH(O$7,GRID!$A$4:$A$15,0),MATCH(1,($U$2=GRID!$B$1:$U$1)*(КАЛЕНДАРЬ!U12=GRID!$B$3:$U$3),0)),
INDEX(GRID!$B$4:$U$15,MATCH(O$7,GRID!$A$4:$A$15,0),MATCH(1,($U$2=GRID!$B$1:$U$1)*(КАЛЕНДАРЬ!U12=GRID!$B$3:$U$3),0))*(1-GRID!$H$34))</f>
        <v>151000</v>
      </c>
      <c r="P192" s="8" cm="1">
        <f t="array" ref="P192">IF($I$2="Открытый тариф",INDEX(GRID!$B$4:$U$15,MATCH(P$7,GRID!$A$4:$A$15,0),MATCH(1,($U$2=GRID!$B$1:$U$1)*(КАЛЕНДАРЬ!U12=GRID!$B$3:$U$3),0)),
INDEX(GRID!$B$4:$U$15,MATCH(P$7,GRID!$A$4:$A$15,0),MATCH(1,($U$2=GRID!$B$1:$U$1)*(КАЛЕНДАРЬ!U12=GRID!$B$3:$U$3),0))*(1-GRID!$H$34))</f>
        <v>199300</v>
      </c>
      <c r="Q192" s="8" cm="1">
        <f t="array" ref="Q192">IF($I$2="Открытый тариф",INDEX(GRID!$B$4:$U$15,MATCH(Q$7,GRID!$A$4:$A$15,0),MATCH(1,($U$2=GRID!$B$1:$U$1)*(КАЛЕНДАРЬ!U12=GRID!$B$3:$U$3),0)),
INDEX(GRID!$B$4:$U$15,MATCH(Q$7,GRID!$A$4:$A$15,0),MATCH(1,($U$2=GRID!$B$1:$U$1)*(КАЛЕНДАРЬ!U12=GRID!$B$3:$U$3),0))*(1-GRID!$H$34))</f>
        <v>230600</v>
      </c>
      <c r="R192" s="8" cm="1">
        <f t="array" ref="R192">IF($I$2="Открытый тариф",INDEX(GRID!$B$18:$U$29,MATCH(R$7,GRID!$A$18:$A$29,0),MATCH(1,($U$2=GRID!$B$1:$U$1)*(КАЛЕНДАРЬ!U12=GRID!$B$3:$U$3),0)),
INDEX(GRID!$B$18:$U$29,MATCH(R$7,GRID!$A$18:$A$29,0),MATCH(1,($U$2=GRID!$B$1:$U$1)*(КАЛЕНДАРЬ!U12=GRID!$B$3:$U$3),0))*(1-GRID!$H$34))</f>
        <v>263600</v>
      </c>
      <c r="S192" s="8">
        <f t="array" ref="S192">IF($I$2="Открытый тариф",INDEX(GRID!$B$4:$U$15,MATCH(S$7,GRID!$A$4:$A$15,0),MATCH(1,($U$2=GRID!$B$1:$U$1)*(КАЛЕНДАРЬ!U12=GRID!$B$3:$U$3),0)),
INDEX(GRID!$B$4:$U$15,MATCH(S$7,GRID!$A$4:$A$15,0),MATCH(1,($U$2=GRID!$B$1:$U$1)*(КАЛЕНДАРЬ!U12=GRID!$B$3:$U$3),0))*(1-GRID!$L$41))</f>
        <v>698800</v>
      </c>
      <c r="T192" s="8">
        <f t="array" ref="T192">IF($I$2="Открытый тариф",INDEX(GRID!$B$4:$U$15,MATCH(T$7,GRID!$A$4:$A$15,0),MATCH(1,($U$2=GRID!$B$1:$U$1)*(КАЛЕНДАРЬ!U12=GRID!$B$3:$U$3),0)),
INDEX(GRID!$B$4:$U$15,MATCH(T$7,GRID!$A$4:$A$15,0),MATCH(1,($U$2=GRID!$B$1:$U$1)*(КАЛЕНДАРЬ!U12=GRID!$B$3:$U$3),0))*(1-GRID!$L$41))</f>
        <v>861600</v>
      </c>
    </row>
    <row r="193" spans="1:20" hidden="1">
      <c r="A193" s="148" t="s">
        <v>15</v>
      </c>
      <c r="B193" s="149">
        <v>10</v>
      </c>
      <c r="C193" s="8" cm="1">
        <f t="array" ref="C193">IF($I$2="Открытый тариф",INDEX(GRID!$B$4:$U$15,MATCH(C$7,GRID!$A$4:$A$15,0),MATCH(1,($U$2=GRID!$B$1:$U$1)*(КАЛЕНДАРЬ!U13=GRID!$B$3:$U$3),0)),
INDEX(GRID!$B$4:$U$15,MATCH(C$7,GRID!$A$4:$A$15,0),MATCH(1,($U$2=GRID!$B$1:$U$1)*(КАЛЕНДАРЬ!U13=GRID!$B$3:$U$3),0))*(1-GRID!$H$34))</f>
        <v>52600</v>
      </c>
      <c r="D193" s="8" cm="1">
        <f t="array" ref="D193">IF($I$2="Открытый тариф",INDEX(GRID!$B$18:$U$29,MATCH(C$7,GRID!$A$18:$A$29,0),MATCH(1,($U$2=GRID!$B$1:$U$1)*(КАЛЕНДАРЬ!U13=GRID!$B$3:$U$3),0)),
INDEX(GRID!$B$18:$U$29,MATCH(C$7,GRID!$A$18:$A$29,0),MATCH(1,($U$2=GRID!$B$1:$U$1)*(КАЛЕНДАРЬ!U13=GRID!$B$3:$U$3),0))*(1-GRID!$H$34))</f>
        <v>57600</v>
      </c>
      <c r="E193" s="8" cm="1">
        <f t="array" ref="E193">IF($I$2="Открытый тариф",INDEX(GRID!$B$4:$U$15,MATCH(E$7,GRID!$A$4:$A$15,0),MATCH(1,($U$2=GRID!$B$1:$U$1)*(КАЛЕНДАРЬ!U13=GRID!$B$3:$U$3),0)),
INDEX(GRID!$B$4:$U$15,MATCH(E$7,GRID!$A$4:$A$15,0),MATCH(1,($U$2=GRID!$B$1:$U$1)*(КАЛЕНДАРЬ!U13=GRID!$B$3:$U$3),0))*(1-GRID!$H$34))</f>
        <v>62100</v>
      </c>
      <c r="F193" s="8" cm="1">
        <f t="array" ref="F193">IF($I$2="Открытый тариф",INDEX(GRID!$B$18:$U$29,MATCH(E$7,GRID!$A$18:$A$29,0),MATCH(1,($U$2=GRID!$B$1:$U$1)*(КАЛЕНДАРЬ!U13=GRID!$B$3:$U$3),0)),
INDEX(GRID!$B$18:$U$29,MATCH(E$7,GRID!$A$18:$A$29,0),MATCH(1,($U$2=GRID!$B$1:$U$1)*(КАЛЕНДАРЬ!U13=GRID!$B$3:$U$3),0))*(1-GRID!$H$34))</f>
        <v>67100</v>
      </c>
      <c r="G193" s="8" cm="1">
        <f t="array" ref="G193">IF($I$2="Открытый тариф",INDEX(GRID!$B$4:$U$15,MATCH(G$7,GRID!$A$4:$A$15,0),MATCH(1,($U$2=GRID!$B$1:$U$1)*(КАЛЕНДАРЬ!U13=GRID!$B$3:$U$3),0)),
INDEX(GRID!$B$4:$U$15,MATCH(G$7,GRID!$A$4:$A$15,0),MATCH(1,($U$2=GRID!$B$1:$U$1)*(КАЛЕНДАРЬ!U13=GRID!$B$3:$U$3),0))*(1-GRID!$H$34))</f>
        <v>69200</v>
      </c>
      <c r="H193" s="8" cm="1">
        <f t="array" ref="H193">IF($I$2="Открытый тариф",INDEX(GRID!$B$18:$U$29,MATCH(G$7,GRID!$A$18:$A$29,0),MATCH(1,($U$2=GRID!$B$1:$U$1)*(КАЛЕНДАРЬ!U13=GRID!$B$3:$U$3),0)),
INDEX(GRID!$B$18:$U$29,MATCH(G$7,GRID!$A$18:$A$29,0),MATCH(1,($U$2=GRID!$B$1:$U$1)*(КАЛЕНДАРЬ!U13=GRID!$B$3:$U$3),0))*(1-GRID!$H$34))</f>
        <v>74200</v>
      </c>
      <c r="I193" s="8" cm="1">
        <f t="array" ref="I193">IF($I$2="Открытый тариф",INDEX(GRID!$B$4:$U$15,MATCH(I$7,GRID!$A$4:$A$15,0),MATCH(1,($U$2=GRID!$B$1:$U$1)*(КАЛЕНДАРЬ!U13=GRID!$B$3:$U$3),0)),
INDEX(GRID!$B$4:$U$15,MATCH(I$7,GRID!$A$4:$A$15,0),MATCH(1,($U$2=GRID!$B$1:$U$1)*(КАЛЕНДАРЬ!U13=GRID!$B$3:$U$3),0))*(1-GRID!$H$34))</f>
        <v>76600</v>
      </c>
      <c r="J193" s="8" cm="1">
        <f t="array" ref="J193">IF($I$2="Открытый тариф",INDEX(GRID!$B$18:$U$29,MATCH(I$7,GRID!$A$18:$A$29,0),MATCH(1,($U$2=GRID!$B$1:$U$1)*(КАЛЕНДАРЬ!U13=GRID!$B$3:$U$3),0)),
INDEX(GRID!$B$18:$U$29,MATCH(I$7,GRID!$A$18:$A$29,0),MATCH(1,($U$2=GRID!$B$1:$U$1)*(КАЛЕНДАРЬ!U13=GRID!$B$3:$U$3),0))*(1-GRID!$H$34))</f>
        <v>81600</v>
      </c>
      <c r="K193" s="8" cm="1">
        <f t="array" ref="K193">IF($I$2="Открытый тариф",INDEX(GRID!$B$4:$U$15,MATCH(K$7,GRID!$A$4:$A$15,0),MATCH(1,($U$2=GRID!$B$1:$U$1)*(КАЛЕНДАРЬ!U13=GRID!$B$3:$U$3),0)),
INDEX(GRID!$B$4:$U$15,MATCH(K$7,GRID!$A$4:$A$15,0),MATCH(1,($U$2=GRID!$B$1:$U$1)*(КАЛЕНДАРЬ!U13=GRID!$B$3:$U$3),0))*(1-GRID!$H$34))</f>
        <v>84100</v>
      </c>
      <c r="L193" s="8" cm="1">
        <f t="array" ref="L193">IF($I$2="Открытый тариф",INDEX(GRID!$B$18:$U$29,MATCH(K$7,GRID!$A$18:$A$29,0),MATCH(1,($U$2=GRID!$B$1:$U$1)*(КАЛЕНДАРЬ!U13=GRID!$B$3:$U$3),0)),
INDEX(GRID!$B$18:$U$29,MATCH(K$7,GRID!$A$18:$A$29,0),MATCH(1,($U$2=GRID!$B$1:$U$1)*(КАЛЕНДАРЬ!U13=GRID!$B$3:$U$3),0))*(1-GRID!$H$34))</f>
        <v>89100</v>
      </c>
      <c r="M193" s="8" cm="1">
        <f t="array" ref="M193">IF($I$2="Открытый тариф",INDEX(GRID!$B$4:$U$15,MATCH(M$7,GRID!$A$4:$A$15,0),MATCH(1,($U$2=GRID!$B$1:$U$1)*(КАЛЕНДАРЬ!U13=GRID!$B$3:$U$3),0)),
INDEX(GRID!$B$4:$U$15,MATCH(M$7,GRID!$A$4:$A$15,0),MATCH(1,($U$2=GRID!$B$1:$U$1)*(КАЛЕНДАРЬ!U13=GRID!$B$3:$U$3),0))*(1-GRID!$H$34))</f>
        <v>110400</v>
      </c>
      <c r="N193" s="8" cm="1">
        <f t="array" ref="N193">IF($I$2="Открытый тариф",INDEX(GRID!$B$18:$U$29,MATCH(M$7,GRID!$A$18:$A$29,0),MATCH(1,($U$2=GRID!$B$1:$U$1)*(КАЛЕНДАРЬ!U13=GRID!$B$3:$U$3),0)),
INDEX(GRID!$B$18:$U$29,MATCH(M$7,GRID!$A$18:$A$29,0),MATCH(1,($U$2=GRID!$B$1:$U$1)*(КАЛЕНДАРЬ!U13=GRID!$B$3:$U$3),0))*(1-GRID!$H$34))</f>
        <v>115400</v>
      </c>
      <c r="O193" s="8" cm="1">
        <f t="array" ref="O193">IF($I$2="Открытый тариф",INDEX(GRID!$B$4:$U$15,MATCH(O$7,GRID!$A$4:$A$15,0),MATCH(1,($U$2=GRID!$B$1:$U$1)*(КАЛЕНДАРЬ!U13=GRID!$B$3:$U$3),0)),
INDEX(GRID!$B$4:$U$15,MATCH(O$7,GRID!$A$4:$A$15,0),MATCH(1,($U$2=GRID!$B$1:$U$1)*(КАЛЕНДАРЬ!U13=GRID!$B$3:$U$3),0))*(1-GRID!$H$34))</f>
        <v>151000</v>
      </c>
      <c r="P193" s="8" cm="1">
        <f t="array" ref="P193">IF($I$2="Открытый тариф",INDEX(GRID!$B$4:$U$15,MATCH(P$7,GRID!$A$4:$A$15,0),MATCH(1,($U$2=GRID!$B$1:$U$1)*(КАЛЕНДАРЬ!U13=GRID!$B$3:$U$3),0)),
INDEX(GRID!$B$4:$U$15,MATCH(P$7,GRID!$A$4:$A$15,0),MATCH(1,($U$2=GRID!$B$1:$U$1)*(КАЛЕНДАРЬ!U13=GRID!$B$3:$U$3),0))*(1-GRID!$H$34))</f>
        <v>199300</v>
      </c>
      <c r="Q193" s="8" cm="1">
        <f t="array" ref="Q193">IF($I$2="Открытый тариф",INDEX(GRID!$B$4:$U$15,MATCH(Q$7,GRID!$A$4:$A$15,0),MATCH(1,($U$2=GRID!$B$1:$U$1)*(КАЛЕНДАРЬ!U13=GRID!$B$3:$U$3),0)),
INDEX(GRID!$B$4:$U$15,MATCH(Q$7,GRID!$A$4:$A$15,0),MATCH(1,($U$2=GRID!$B$1:$U$1)*(КАЛЕНДАРЬ!U13=GRID!$B$3:$U$3),0))*(1-GRID!$H$34))</f>
        <v>230600</v>
      </c>
      <c r="R193" s="8" cm="1">
        <f t="array" ref="R193">IF($I$2="Открытый тариф",INDEX(GRID!$B$18:$U$29,MATCH(R$7,GRID!$A$18:$A$29,0),MATCH(1,($U$2=GRID!$B$1:$U$1)*(КАЛЕНДАРЬ!U13=GRID!$B$3:$U$3),0)),
INDEX(GRID!$B$18:$U$29,MATCH(R$7,GRID!$A$18:$A$29,0),MATCH(1,($U$2=GRID!$B$1:$U$1)*(КАЛЕНДАРЬ!U13=GRID!$B$3:$U$3),0))*(1-GRID!$H$34))</f>
        <v>263600</v>
      </c>
      <c r="S193" s="8">
        <f t="array" ref="S193">IF($I$2="Открытый тариф",INDEX(GRID!$B$4:$U$15,MATCH(S$7,GRID!$A$4:$A$15,0),MATCH(1,($U$2=GRID!$B$1:$U$1)*(КАЛЕНДАРЬ!U13=GRID!$B$3:$U$3),0)),
INDEX(GRID!$B$4:$U$15,MATCH(S$7,GRID!$A$4:$A$15,0),MATCH(1,($U$2=GRID!$B$1:$U$1)*(КАЛЕНДАРЬ!U13=GRID!$B$3:$U$3),0))*(1-GRID!$L$41))</f>
        <v>698800</v>
      </c>
      <c r="T193" s="8">
        <f t="array" ref="T193">IF($I$2="Открытый тариф",INDEX(GRID!$B$4:$U$15,MATCH(T$7,GRID!$A$4:$A$15,0),MATCH(1,($U$2=GRID!$B$1:$U$1)*(КАЛЕНДАРЬ!U13=GRID!$B$3:$U$3),0)),
INDEX(GRID!$B$4:$U$15,MATCH(T$7,GRID!$A$4:$A$15,0),MATCH(1,($U$2=GRID!$B$1:$U$1)*(КАЛЕНДАРЬ!U13=GRID!$B$3:$U$3),0))*(1-GRID!$L$41))</f>
        <v>861600</v>
      </c>
    </row>
    <row r="194" spans="1:20" hidden="1">
      <c r="A194" s="148" t="s">
        <v>16</v>
      </c>
      <c r="B194" s="149">
        <v>11</v>
      </c>
      <c r="C194" s="8" cm="1">
        <f t="array" ref="C194">IF($I$2="Открытый тариф",INDEX(GRID!$B$4:$U$15,MATCH(C$7,GRID!$A$4:$A$15,0),MATCH(1,($U$2=GRID!$B$1:$U$1)*(КАЛЕНДАРЬ!U14=GRID!$B$3:$U$3),0)),
INDEX(GRID!$B$4:$U$15,MATCH(C$7,GRID!$A$4:$A$15,0),MATCH(1,($U$2=GRID!$B$1:$U$1)*(КАЛЕНДАРЬ!U14=GRID!$B$3:$U$3),0))*(1-GRID!$H$34))</f>
        <v>52600</v>
      </c>
      <c r="D194" s="8" cm="1">
        <f t="array" ref="D194">IF($I$2="Открытый тариф",INDEX(GRID!$B$18:$U$29,MATCH(C$7,GRID!$A$18:$A$29,0),MATCH(1,($U$2=GRID!$B$1:$U$1)*(КАЛЕНДАРЬ!U14=GRID!$B$3:$U$3),0)),
INDEX(GRID!$B$18:$U$29,MATCH(C$7,GRID!$A$18:$A$29,0),MATCH(1,($U$2=GRID!$B$1:$U$1)*(КАЛЕНДАРЬ!U14=GRID!$B$3:$U$3),0))*(1-GRID!$H$34))</f>
        <v>57600</v>
      </c>
      <c r="E194" s="8" cm="1">
        <f t="array" ref="E194">IF($I$2="Открытый тариф",INDEX(GRID!$B$4:$U$15,MATCH(E$7,GRID!$A$4:$A$15,0),MATCH(1,($U$2=GRID!$B$1:$U$1)*(КАЛЕНДАРЬ!U14=GRID!$B$3:$U$3),0)),
INDEX(GRID!$B$4:$U$15,MATCH(E$7,GRID!$A$4:$A$15,0),MATCH(1,($U$2=GRID!$B$1:$U$1)*(КАЛЕНДАРЬ!U14=GRID!$B$3:$U$3),0))*(1-GRID!$H$34))</f>
        <v>62100</v>
      </c>
      <c r="F194" s="8" cm="1">
        <f t="array" ref="F194">IF($I$2="Открытый тариф",INDEX(GRID!$B$18:$U$29,MATCH(E$7,GRID!$A$18:$A$29,0),MATCH(1,($U$2=GRID!$B$1:$U$1)*(КАЛЕНДАРЬ!U14=GRID!$B$3:$U$3),0)),
INDEX(GRID!$B$18:$U$29,MATCH(E$7,GRID!$A$18:$A$29,0),MATCH(1,($U$2=GRID!$B$1:$U$1)*(КАЛЕНДАРЬ!U14=GRID!$B$3:$U$3),0))*(1-GRID!$H$34))</f>
        <v>67100</v>
      </c>
      <c r="G194" s="8" cm="1">
        <f t="array" ref="G194">IF($I$2="Открытый тариф",INDEX(GRID!$B$4:$U$15,MATCH(G$7,GRID!$A$4:$A$15,0),MATCH(1,($U$2=GRID!$B$1:$U$1)*(КАЛЕНДАРЬ!U14=GRID!$B$3:$U$3),0)),
INDEX(GRID!$B$4:$U$15,MATCH(G$7,GRID!$A$4:$A$15,0),MATCH(1,($U$2=GRID!$B$1:$U$1)*(КАЛЕНДАРЬ!U14=GRID!$B$3:$U$3),0))*(1-GRID!$H$34))</f>
        <v>69200</v>
      </c>
      <c r="H194" s="8" cm="1">
        <f t="array" ref="H194">IF($I$2="Открытый тариф",INDEX(GRID!$B$18:$U$29,MATCH(G$7,GRID!$A$18:$A$29,0),MATCH(1,($U$2=GRID!$B$1:$U$1)*(КАЛЕНДАРЬ!U14=GRID!$B$3:$U$3),0)),
INDEX(GRID!$B$18:$U$29,MATCH(G$7,GRID!$A$18:$A$29,0),MATCH(1,($U$2=GRID!$B$1:$U$1)*(КАЛЕНДАРЬ!U14=GRID!$B$3:$U$3),0))*(1-GRID!$H$34))</f>
        <v>74200</v>
      </c>
      <c r="I194" s="8" cm="1">
        <f t="array" ref="I194">IF($I$2="Открытый тариф",INDEX(GRID!$B$4:$U$15,MATCH(I$7,GRID!$A$4:$A$15,0),MATCH(1,($U$2=GRID!$B$1:$U$1)*(КАЛЕНДАРЬ!U14=GRID!$B$3:$U$3),0)),
INDEX(GRID!$B$4:$U$15,MATCH(I$7,GRID!$A$4:$A$15,0),MATCH(1,($U$2=GRID!$B$1:$U$1)*(КАЛЕНДАРЬ!U14=GRID!$B$3:$U$3),0))*(1-GRID!$H$34))</f>
        <v>76600</v>
      </c>
      <c r="J194" s="8" cm="1">
        <f t="array" ref="J194">IF($I$2="Открытый тариф",INDEX(GRID!$B$18:$U$29,MATCH(I$7,GRID!$A$18:$A$29,0),MATCH(1,($U$2=GRID!$B$1:$U$1)*(КАЛЕНДАРЬ!U14=GRID!$B$3:$U$3),0)),
INDEX(GRID!$B$18:$U$29,MATCH(I$7,GRID!$A$18:$A$29,0),MATCH(1,($U$2=GRID!$B$1:$U$1)*(КАЛЕНДАРЬ!U14=GRID!$B$3:$U$3),0))*(1-GRID!$H$34))</f>
        <v>81600</v>
      </c>
      <c r="K194" s="8" cm="1">
        <f t="array" ref="K194">IF($I$2="Открытый тариф",INDEX(GRID!$B$4:$U$15,MATCH(K$7,GRID!$A$4:$A$15,0),MATCH(1,($U$2=GRID!$B$1:$U$1)*(КАЛЕНДАРЬ!U14=GRID!$B$3:$U$3),0)),
INDEX(GRID!$B$4:$U$15,MATCH(K$7,GRID!$A$4:$A$15,0),MATCH(1,($U$2=GRID!$B$1:$U$1)*(КАЛЕНДАРЬ!U14=GRID!$B$3:$U$3),0))*(1-GRID!$H$34))</f>
        <v>84100</v>
      </c>
      <c r="L194" s="8" cm="1">
        <f t="array" ref="L194">IF($I$2="Открытый тариф",INDEX(GRID!$B$18:$U$29,MATCH(K$7,GRID!$A$18:$A$29,0),MATCH(1,($U$2=GRID!$B$1:$U$1)*(КАЛЕНДАРЬ!U14=GRID!$B$3:$U$3),0)),
INDEX(GRID!$B$18:$U$29,MATCH(K$7,GRID!$A$18:$A$29,0),MATCH(1,($U$2=GRID!$B$1:$U$1)*(КАЛЕНДАРЬ!U14=GRID!$B$3:$U$3),0))*(1-GRID!$H$34))</f>
        <v>89100</v>
      </c>
      <c r="M194" s="8" cm="1">
        <f t="array" ref="M194">IF($I$2="Открытый тариф",INDEX(GRID!$B$4:$U$15,MATCH(M$7,GRID!$A$4:$A$15,0),MATCH(1,($U$2=GRID!$B$1:$U$1)*(КАЛЕНДАРЬ!U14=GRID!$B$3:$U$3),0)),
INDEX(GRID!$B$4:$U$15,MATCH(M$7,GRID!$A$4:$A$15,0),MATCH(1,($U$2=GRID!$B$1:$U$1)*(КАЛЕНДАРЬ!U14=GRID!$B$3:$U$3),0))*(1-GRID!$H$34))</f>
        <v>110400</v>
      </c>
      <c r="N194" s="8" cm="1">
        <f t="array" ref="N194">IF($I$2="Открытый тариф",INDEX(GRID!$B$18:$U$29,MATCH(M$7,GRID!$A$18:$A$29,0),MATCH(1,($U$2=GRID!$B$1:$U$1)*(КАЛЕНДАРЬ!U14=GRID!$B$3:$U$3),0)),
INDEX(GRID!$B$18:$U$29,MATCH(M$7,GRID!$A$18:$A$29,0),MATCH(1,($U$2=GRID!$B$1:$U$1)*(КАЛЕНДАРЬ!U14=GRID!$B$3:$U$3),0))*(1-GRID!$H$34))</f>
        <v>115400</v>
      </c>
      <c r="O194" s="8" cm="1">
        <f t="array" ref="O194">IF($I$2="Открытый тариф",INDEX(GRID!$B$4:$U$15,MATCH(O$7,GRID!$A$4:$A$15,0),MATCH(1,($U$2=GRID!$B$1:$U$1)*(КАЛЕНДАРЬ!U14=GRID!$B$3:$U$3),0)),
INDEX(GRID!$B$4:$U$15,MATCH(O$7,GRID!$A$4:$A$15,0),MATCH(1,($U$2=GRID!$B$1:$U$1)*(КАЛЕНДАРЬ!U14=GRID!$B$3:$U$3),0))*(1-GRID!$H$34))</f>
        <v>151000</v>
      </c>
      <c r="P194" s="8" cm="1">
        <f t="array" ref="P194">IF($I$2="Открытый тариф",INDEX(GRID!$B$4:$U$15,MATCH(P$7,GRID!$A$4:$A$15,0),MATCH(1,($U$2=GRID!$B$1:$U$1)*(КАЛЕНДАРЬ!U14=GRID!$B$3:$U$3),0)),
INDEX(GRID!$B$4:$U$15,MATCH(P$7,GRID!$A$4:$A$15,0),MATCH(1,($U$2=GRID!$B$1:$U$1)*(КАЛЕНДАРЬ!U14=GRID!$B$3:$U$3),0))*(1-GRID!$H$34))</f>
        <v>199300</v>
      </c>
      <c r="Q194" s="8" cm="1">
        <f t="array" ref="Q194">IF($I$2="Открытый тариф",INDEX(GRID!$B$4:$U$15,MATCH(Q$7,GRID!$A$4:$A$15,0),MATCH(1,($U$2=GRID!$B$1:$U$1)*(КАЛЕНДАРЬ!U14=GRID!$B$3:$U$3),0)),
INDEX(GRID!$B$4:$U$15,MATCH(Q$7,GRID!$A$4:$A$15,0),MATCH(1,($U$2=GRID!$B$1:$U$1)*(КАЛЕНДАРЬ!U14=GRID!$B$3:$U$3),0))*(1-GRID!$H$34))</f>
        <v>230600</v>
      </c>
      <c r="R194" s="8" cm="1">
        <f t="array" ref="R194">IF($I$2="Открытый тариф",INDEX(GRID!$B$18:$U$29,MATCH(R$7,GRID!$A$18:$A$29,0),MATCH(1,($U$2=GRID!$B$1:$U$1)*(КАЛЕНДАРЬ!U14=GRID!$B$3:$U$3),0)),
INDEX(GRID!$B$18:$U$29,MATCH(R$7,GRID!$A$18:$A$29,0),MATCH(1,($U$2=GRID!$B$1:$U$1)*(КАЛЕНДАРЬ!U14=GRID!$B$3:$U$3),0))*(1-GRID!$H$34))</f>
        <v>263600</v>
      </c>
      <c r="S194" s="8">
        <f t="array" ref="S194">IF($I$2="Открытый тариф",INDEX(GRID!$B$4:$U$15,MATCH(S$7,GRID!$A$4:$A$15,0),MATCH(1,($U$2=GRID!$B$1:$U$1)*(КАЛЕНДАРЬ!U14=GRID!$B$3:$U$3),0)),
INDEX(GRID!$B$4:$U$15,MATCH(S$7,GRID!$A$4:$A$15,0),MATCH(1,($U$2=GRID!$B$1:$U$1)*(КАЛЕНДАРЬ!U14=GRID!$B$3:$U$3),0))*(1-GRID!$L$41))</f>
        <v>698800</v>
      </c>
      <c r="T194" s="8">
        <f t="array" ref="T194">IF($I$2="Открытый тариф",INDEX(GRID!$B$4:$U$15,MATCH(T$7,GRID!$A$4:$A$15,0),MATCH(1,($U$2=GRID!$B$1:$U$1)*(КАЛЕНДАРЬ!U14=GRID!$B$3:$U$3),0)),
INDEX(GRID!$B$4:$U$15,MATCH(T$7,GRID!$A$4:$A$15,0),MATCH(1,($U$2=GRID!$B$1:$U$1)*(КАЛЕНДАРЬ!U14=GRID!$B$3:$U$3),0))*(1-GRID!$L$41))</f>
        <v>861600</v>
      </c>
    </row>
    <row r="195" spans="1:20" hidden="1">
      <c r="A195" s="148" t="s">
        <v>17</v>
      </c>
      <c r="B195" s="149">
        <v>12</v>
      </c>
      <c r="C195" s="8" cm="1">
        <f t="array" ref="C195">IF($I$2="Открытый тариф",INDEX(GRID!$B$4:$U$15,MATCH(C$7,GRID!$A$4:$A$15,0),MATCH(1,($U$2=GRID!$B$1:$U$1)*(КАЛЕНДАРЬ!U15=GRID!$B$3:$U$3),0)),
INDEX(GRID!$B$4:$U$15,MATCH(C$7,GRID!$A$4:$A$15,0),MATCH(1,($U$2=GRID!$B$1:$U$1)*(КАЛЕНДАРЬ!U15=GRID!$B$3:$U$3),0))*(1-GRID!$H$34))</f>
        <v>52600</v>
      </c>
      <c r="D195" s="8" cm="1">
        <f t="array" ref="D195">IF($I$2="Открытый тариф",INDEX(GRID!$B$18:$U$29,MATCH(C$7,GRID!$A$18:$A$29,0),MATCH(1,($U$2=GRID!$B$1:$U$1)*(КАЛЕНДАРЬ!U15=GRID!$B$3:$U$3),0)),
INDEX(GRID!$B$18:$U$29,MATCH(C$7,GRID!$A$18:$A$29,0),MATCH(1,($U$2=GRID!$B$1:$U$1)*(КАЛЕНДАРЬ!U15=GRID!$B$3:$U$3),0))*(1-GRID!$H$34))</f>
        <v>57600</v>
      </c>
      <c r="E195" s="8" cm="1">
        <f t="array" ref="E195">IF($I$2="Открытый тариф",INDEX(GRID!$B$4:$U$15,MATCH(E$7,GRID!$A$4:$A$15,0),MATCH(1,($U$2=GRID!$B$1:$U$1)*(КАЛЕНДАРЬ!U15=GRID!$B$3:$U$3),0)),
INDEX(GRID!$B$4:$U$15,MATCH(E$7,GRID!$A$4:$A$15,0),MATCH(1,($U$2=GRID!$B$1:$U$1)*(КАЛЕНДАРЬ!U15=GRID!$B$3:$U$3),0))*(1-GRID!$H$34))</f>
        <v>62100</v>
      </c>
      <c r="F195" s="8" cm="1">
        <f t="array" ref="F195">IF($I$2="Открытый тариф",INDEX(GRID!$B$18:$U$29,MATCH(E$7,GRID!$A$18:$A$29,0),MATCH(1,($U$2=GRID!$B$1:$U$1)*(КАЛЕНДАРЬ!U15=GRID!$B$3:$U$3),0)),
INDEX(GRID!$B$18:$U$29,MATCH(E$7,GRID!$A$18:$A$29,0),MATCH(1,($U$2=GRID!$B$1:$U$1)*(КАЛЕНДАРЬ!U15=GRID!$B$3:$U$3),0))*(1-GRID!$H$34))</f>
        <v>67100</v>
      </c>
      <c r="G195" s="8" cm="1">
        <f t="array" ref="G195">IF($I$2="Открытый тариф",INDEX(GRID!$B$4:$U$15,MATCH(G$7,GRID!$A$4:$A$15,0),MATCH(1,($U$2=GRID!$B$1:$U$1)*(КАЛЕНДАРЬ!U15=GRID!$B$3:$U$3),0)),
INDEX(GRID!$B$4:$U$15,MATCH(G$7,GRID!$A$4:$A$15,0),MATCH(1,($U$2=GRID!$B$1:$U$1)*(КАЛЕНДАРЬ!U15=GRID!$B$3:$U$3),0))*(1-GRID!$H$34))</f>
        <v>69200</v>
      </c>
      <c r="H195" s="8" cm="1">
        <f t="array" ref="H195">IF($I$2="Открытый тариф",INDEX(GRID!$B$18:$U$29,MATCH(G$7,GRID!$A$18:$A$29,0),MATCH(1,($U$2=GRID!$B$1:$U$1)*(КАЛЕНДАРЬ!U15=GRID!$B$3:$U$3),0)),
INDEX(GRID!$B$18:$U$29,MATCH(G$7,GRID!$A$18:$A$29,0),MATCH(1,($U$2=GRID!$B$1:$U$1)*(КАЛЕНДАРЬ!U15=GRID!$B$3:$U$3),0))*(1-GRID!$H$34))</f>
        <v>74200</v>
      </c>
      <c r="I195" s="8" cm="1">
        <f t="array" ref="I195">IF($I$2="Открытый тариф",INDEX(GRID!$B$4:$U$15,MATCH(I$7,GRID!$A$4:$A$15,0),MATCH(1,($U$2=GRID!$B$1:$U$1)*(КАЛЕНДАРЬ!U15=GRID!$B$3:$U$3),0)),
INDEX(GRID!$B$4:$U$15,MATCH(I$7,GRID!$A$4:$A$15,0),MATCH(1,($U$2=GRID!$B$1:$U$1)*(КАЛЕНДАРЬ!U15=GRID!$B$3:$U$3),0))*(1-GRID!$H$34))</f>
        <v>76600</v>
      </c>
      <c r="J195" s="8" cm="1">
        <f t="array" ref="J195">IF($I$2="Открытый тариф",INDEX(GRID!$B$18:$U$29,MATCH(I$7,GRID!$A$18:$A$29,0),MATCH(1,($U$2=GRID!$B$1:$U$1)*(КАЛЕНДАРЬ!U15=GRID!$B$3:$U$3),0)),
INDEX(GRID!$B$18:$U$29,MATCH(I$7,GRID!$A$18:$A$29,0),MATCH(1,($U$2=GRID!$B$1:$U$1)*(КАЛЕНДАРЬ!U15=GRID!$B$3:$U$3),0))*(1-GRID!$H$34))</f>
        <v>81600</v>
      </c>
      <c r="K195" s="8" cm="1">
        <f t="array" ref="K195">IF($I$2="Открытый тариф",INDEX(GRID!$B$4:$U$15,MATCH(K$7,GRID!$A$4:$A$15,0),MATCH(1,($U$2=GRID!$B$1:$U$1)*(КАЛЕНДАРЬ!U15=GRID!$B$3:$U$3),0)),
INDEX(GRID!$B$4:$U$15,MATCH(K$7,GRID!$A$4:$A$15,0),MATCH(1,($U$2=GRID!$B$1:$U$1)*(КАЛЕНДАРЬ!U15=GRID!$B$3:$U$3),0))*(1-GRID!$H$34))</f>
        <v>84100</v>
      </c>
      <c r="L195" s="8" cm="1">
        <f t="array" ref="L195">IF($I$2="Открытый тариф",INDEX(GRID!$B$18:$U$29,MATCH(K$7,GRID!$A$18:$A$29,0),MATCH(1,($U$2=GRID!$B$1:$U$1)*(КАЛЕНДАРЬ!U15=GRID!$B$3:$U$3),0)),
INDEX(GRID!$B$18:$U$29,MATCH(K$7,GRID!$A$18:$A$29,0),MATCH(1,($U$2=GRID!$B$1:$U$1)*(КАЛЕНДАРЬ!U15=GRID!$B$3:$U$3),0))*(1-GRID!$H$34))</f>
        <v>89100</v>
      </c>
      <c r="M195" s="8" cm="1">
        <f t="array" ref="M195">IF($I$2="Открытый тариф",INDEX(GRID!$B$4:$U$15,MATCH(M$7,GRID!$A$4:$A$15,0),MATCH(1,($U$2=GRID!$B$1:$U$1)*(КАЛЕНДАРЬ!U15=GRID!$B$3:$U$3),0)),
INDEX(GRID!$B$4:$U$15,MATCH(M$7,GRID!$A$4:$A$15,0),MATCH(1,($U$2=GRID!$B$1:$U$1)*(КАЛЕНДАРЬ!U15=GRID!$B$3:$U$3),0))*(1-GRID!$H$34))</f>
        <v>110400</v>
      </c>
      <c r="N195" s="8" cm="1">
        <f t="array" ref="N195">IF($I$2="Открытый тариф",INDEX(GRID!$B$18:$U$29,MATCH(M$7,GRID!$A$18:$A$29,0),MATCH(1,($U$2=GRID!$B$1:$U$1)*(КАЛЕНДАРЬ!U15=GRID!$B$3:$U$3),0)),
INDEX(GRID!$B$18:$U$29,MATCH(M$7,GRID!$A$18:$A$29,0),MATCH(1,($U$2=GRID!$B$1:$U$1)*(КАЛЕНДАРЬ!U15=GRID!$B$3:$U$3),0))*(1-GRID!$H$34))</f>
        <v>115400</v>
      </c>
      <c r="O195" s="8" cm="1">
        <f t="array" ref="O195">IF($I$2="Открытый тариф",INDEX(GRID!$B$4:$U$15,MATCH(O$7,GRID!$A$4:$A$15,0),MATCH(1,($U$2=GRID!$B$1:$U$1)*(КАЛЕНДАРЬ!U15=GRID!$B$3:$U$3),0)),
INDEX(GRID!$B$4:$U$15,MATCH(O$7,GRID!$A$4:$A$15,0),MATCH(1,($U$2=GRID!$B$1:$U$1)*(КАЛЕНДАРЬ!U15=GRID!$B$3:$U$3),0))*(1-GRID!$H$34))</f>
        <v>151000</v>
      </c>
      <c r="P195" s="8" cm="1">
        <f t="array" ref="P195">IF($I$2="Открытый тариф",INDEX(GRID!$B$4:$U$15,MATCH(P$7,GRID!$A$4:$A$15,0),MATCH(1,($U$2=GRID!$B$1:$U$1)*(КАЛЕНДАРЬ!U15=GRID!$B$3:$U$3),0)),
INDEX(GRID!$B$4:$U$15,MATCH(P$7,GRID!$A$4:$A$15,0),MATCH(1,($U$2=GRID!$B$1:$U$1)*(КАЛЕНДАРЬ!U15=GRID!$B$3:$U$3),0))*(1-GRID!$H$34))</f>
        <v>199300</v>
      </c>
      <c r="Q195" s="8" cm="1">
        <f t="array" ref="Q195">IF($I$2="Открытый тариф",INDEX(GRID!$B$4:$U$15,MATCH(Q$7,GRID!$A$4:$A$15,0),MATCH(1,($U$2=GRID!$B$1:$U$1)*(КАЛЕНДАРЬ!U15=GRID!$B$3:$U$3),0)),
INDEX(GRID!$B$4:$U$15,MATCH(Q$7,GRID!$A$4:$A$15,0),MATCH(1,($U$2=GRID!$B$1:$U$1)*(КАЛЕНДАРЬ!U15=GRID!$B$3:$U$3),0))*(1-GRID!$H$34))</f>
        <v>230600</v>
      </c>
      <c r="R195" s="8" cm="1">
        <f t="array" ref="R195">IF($I$2="Открытый тариф",INDEX(GRID!$B$18:$U$29,MATCH(R$7,GRID!$A$18:$A$29,0),MATCH(1,($U$2=GRID!$B$1:$U$1)*(КАЛЕНДАРЬ!U15=GRID!$B$3:$U$3),0)),
INDEX(GRID!$B$18:$U$29,MATCH(R$7,GRID!$A$18:$A$29,0),MATCH(1,($U$2=GRID!$B$1:$U$1)*(КАЛЕНДАРЬ!U15=GRID!$B$3:$U$3),0))*(1-GRID!$H$34))</f>
        <v>263600</v>
      </c>
      <c r="S195" s="8">
        <f t="array" ref="S195">IF($I$2="Открытый тариф",INDEX(GRID!$B$4:$U$15,MATCH(S$7,GRID!$A$4:$A$15,0),MATCH(1,($U$2=GRID!$B$1:$U$1)*(КАЛЕНДАРЬ!U15=GRID!$B$3:$U$3),0)),
INDEX(GRID!$B$4:$U$15,MATCH(S$7,GRID!$A$4:$A$15,0),MATCH(1,($U$2=GRID!$B$1:$U$1)*(КАЛЕНДАРЬ!U15=GRID!$B$3:$U$3),0))*(1-GRID!$L$41))</f>
        <v>698800</v>
      </c>
      <c r="T195" s="8">
        <f t="array" ref="T195">IF($I$2="Открытый тариф",INDEX(GRID!$B$4:$U$15,MATCH(T$7,GRID!$A$4:$A$15,0),MATCH(1,($U$2=GRID!$B$1:$U$1)*(КАЛЕНДАРЬ!U15=GRID!$B$3:$U$3),0)),
INDEX(GRID!$B$4:$U$15,MATCH(T$7,GRID!$A$4:$A$15,0),MATCH(1,($U$2=GRID!$B$1:$U$1)*(КАЛЕНДАРЬ!U15=GRID!$B$3:$U$3),0))*(1-GRID!$L$41))</f>
        <v>861600</v>
      </c>
    </row>
    <row r="196" spans="1:20" hidden="1">
      <c r="A196" s="148" t="s">
        <v>11</v>
      </c>
      <c r="B196" s="149">
        <v>13</v>
      </c>
      <c r="C196" s="8" cm="1">
        <f t="array" ref="C196">IF($I$2="Открытый тариф",INDEX(GRID!$B$4:$U$15,MATCH(C$7,GRID!$A$4:$A$15,0),MATCH(1,($U$2=GRID!$B$1:$U$1)*(КАЛЕНДАРЬ!U16=GRID!$B$3:$U$3),0)),
INDEX(GRID!$B$4:$U$15,MATCH(C$7,GRID!$A$4:$A$15,0),MATCH(1,($U$2=GRID!$B$1:$U$1)*(КАЛЕНДАРЬ!U16=GRID!$B$3:$U$3),0))*(1-GRID!$H$34))</f>
        <v>52600</v>
      </c>
      <c r="D196" s="8" cm="1">
        <f t="array" ref="D196">IF($I$2="Открытый тариф",INDEX(GRID!$B$18:$U$29,MATCH(C$7,GRID!$A$18:$A$29,0),MATCH(1,($U$2=GRID!$B$1:$U$1)*(КАЛЕНДАРЬ!U16=GRID!$B$3:$U$3),0)),
INDEX(GRID!$B$18:$U$29,MATCH(C$7,GRID!$A$18:$A$29,0),MATCH(1,($U$2=GRID!$B$1:$U$1)*(КАЛЕНДАРЬ!U16=GRID!$B$3:$U$3),0))*(1-GRID!$H$34))</f>
        <v>57600</v>
      </c>
      <c r="E196" s="8" cm="1">
        <f t="array" ref="E196">IF($I$2="Открытый тариф",INDEX(GRID!$B$4:$U$15,MATCH(E$7,GRID!$A$4:$A$15,0),MATCH(1,($U$2=GRID!$B$1:$U$1)*(КАЛЕНДАРЬ!U16=GRID!$B$3:$U$3),0)),
INDEX(GRID!$B$4:$U$15,MATCH(E$7,GRID!$A$4:$A$15,0),MATCH(1,($U$2=GRID!$B$1:$U$1)*(КАЛЕНДАРЬ!U16=GRID!$B$3:$U$3),0))*(1-GRID!$H$34))</f>
        <v>62100</v>
      </c>
      <c r="F196" s="8" cm="1">
        <f t="array" ref="F196">IF($I$2="Открытый тариф",INDEX(GRID!$B$18:$U$29,MATCH(E$7,GRID!$A$18:$A$29,0),MATCH(1,($U$2=GRID!$B$1:$U$1)*(КАЛЕНДАРЬ!U16=GRID!$B$3:$U$3),0)),
INDEX(GRID!$B$18:$U$29,MATCH(E$7,GRID!$A$18:$A$29,0),MATCH(1,($U$2=GRID!$B$1:$U$1)*(КАЛЕНДАРЬ!U16=GRID!$B$3:$U$3),0))*(1-GRID!$H$34))</f>
        <v>67100</v>
      </c>
      <c r="G196" s="8" cm="1">
        <f t="array" ref="G196">IF($I$2="Открытый тариф",INDEX(GRID!$B$4:$U$15,MATCH(G$7,GRID!$A$4:$A$15,0),MATCH(1,($U$2=GRID!$B$1:$U$1)*(КАЛЕНДАРЬ!U16=GRID!$B$3:$U$3),0)),
INDEX(GRID!$B$4:$U$15,MATCH(G$7,GRID!$A$4:$A$15,0),MATCH(1,($U$2=GRID!$B$1:$U$1)*(КАЛЕНДАРЬ!U16=GRID!$B$3:$U$3),0))*(1-GRID!$H$34))</f>
        <v>69200</v>
      </c>
      <c r="H196" s="8" cm="1">
        <f t="array" ref="H196">IF($I$2="Открытый тариф",INDEX(GRID!$B$18:$U$29,MATCH(G$7,GRID!$A$18:$A$29,0),MATCH(1,($U$2=GRID!$B$1:$U$1)*(КАЛЕНДАРЬ!U16=GRID!$B$3:$U$3),0)),
INDEX(GRID!$B$18:$U$29,MATCH(G$7,GRID!$A$18:$A$29,0),MATCH(1,($U$2=GRID!$B$1:$U$1)*(КАЛЕНДАРЬ!U16=GRID!$B$3:$U$3),0))*(1-GRID!$H$34))</f>
        <v>74200</v>
      </c>
      <c r="I196" s="8" cm="1">
        <f t="array" ref="I196">IF($I$2="Открытый тариф",INDEX(GRID!$B$4:$U$15,MATCH(I$7,GRID!$A$4:$A$15,0),MATCH(1,($U$2=GRID!$B$1:$U$1)*(КАЛЕНДАРЬ!U16=GRID!$B$3:$U$3),0)),
INDEX(GRID!$B$4:$U$15,MATCH(I$7,GRID!$A$4:$A$15,0),MATCH(1,($U$2=GRID!$B$1:$U$1)*(КАЛЕНДАРЬ!U16=GRID!$B$3:$U$3),0))*(1-GRID!$H$34))</f>
        <v>76600</v>
      </c>
      <c r="J196" s="8" cm="1">
        <f t="array" ref="J196">IF($I$2="Открытый тариф",INDEX(GRID!$B$18:$U$29,MATCH(I$7,GRID!$A$18:$A$29,0),MATCH(1,($U$2=GRID!$B$1:$U$1)*(КАЛЕНДАРЬ!U16=GRID!$B$3:$U$3),0)),
INDEX(GRID!$B$18:$U$29,MATCH(I$7,GRID!$A$18:$A$29,0),MATCH(1,($U$2=GRID!$B$1:$U$1)*(КАЛЕНДАРЬ!U16=GRID!$B$3:$U$3),0))*(1-GRID!$H$34))</f>
        <v>81600</v>
      </c>
      <c r="K196" s="8" cm="1">
        <f t="array" ref="K196">IF($I$2="Открытый тариф",INDEX(GRID!$B$4:$U$15,MATCH(K$7,GRID!$A$4:$A$15,0),MATCH(1,($U$2=GRID!$B$1:$U$1)*(КАЛЕНДАРЬ!U16=GRID!$B$3:$U$3),0)),
INDEX(GRID!$B$4:$U$15,MATCH(K$7,GRID!$A$4:$A$15,0),MATCH(1,($U$2=GRID!$B$1:$U$1)*(КАЛЕНДАРЬ!U16=GRID!$B$3:$U$3),0))*(1-GRID!$H$34))</f>
        <v>84100</v>
      </c>
      <c r="L196" s="8" cm="1">
        <f t="array" ref="L196">IF($I$2="Открытый тариф",INDEX(GRID!$B$18:$U$29,MATCH(K$7,GRID!$A$18:$A$29,0),MATCH(1,($U$2=GRID!$B$1:$U$1)*(КАЛЕНДАРЬ!U16=GRID!$B$3:$U$3),0)),
INDEX(GRID!$B$18:$U$29,MATCH(K$7,GRID!$A$18:$A$29,0),MATCH(1,($U$2=GRID!$B$1:$U$1)*(КАЛЕНДАРЬ!U16=GRID!$B$3:$U$3),0))*(1-GRID!$H$34))</f>
        <v>89100</v>
      </c>
      <c r="M196" s="8" cm="1">
        <f t="array" ref="M196">IF($I$2="Открытый тариф",INDEX(GRID!$B$4:$U$15,MATCH(M$7,GRID!$A$4:$A$15,0),MATCH(1,($U$2=GRID!$B$1:$U$1)*(КАЛЕНДАРЬ!U16=GRID!$B$3:$U$3),0)),
INDEX(GRID!$B$4:$U$15,MATCH(M$7,GRID!$A$4:$A$15,0),MATCH(1,($U$2=GRID!$B$1:$U$1)*(КАЛЕНДАРЬ!U16=GRID!$B$3:$U$3),0))*(1-GRID!$H$34))</f>
        <v>110400</v>
      </c>
      <c r="N196" s="8" cm="1">
        <f t="array" ref="N196">IF($I$2="Открытый тариф",INDEX(GRID!$B$18:$U$29,MATCH(M$7,GRID!$A$18:$A$29,0),MATCH(1,($U$2=GRID!$B$1:$U$1)*(КАЛЕНДАРЬ!U16=GRID!$B$3:$U$3),0)),
INDEX(GRID!$B$18:$U$29,MATCH(M$7,GRID!$A$18:$A$29,0),MATCH(1,($U$2=GRID!$B$1:$U$1)*(КАЛЕНДАРЬ!U16=GRID!$B$3:$U$3),0))*(1-GRID!$H$34))</f>
        <v>115400</v>
      </c>
      <c r="O196" s="8" cm="1">
        <f t="array" ref="O196">IF($I$2="Открытый тариф",INDEX(GRID!$B$4:$U$15,MATCH(O$7,GRID!$A$4:$A$15,0),MATCH(1,($U$2=GRID!$B$1:$U$1)*(КАЛЕНДАРЬ!U16=GRID!$B$3:$U$3),0)),
INDEX(GRID!$B$4:$U$15,MATCH(O$7,GRID!$A$4:$A$15,0),MATCH(1,($U$2=GRID!$B$1:$U$1)*(КАЛЕНДАРЬ!U16=GRID!$B$3:$U$3),0))*(1-GRID!$H$34))</f>
        <v>151000</v>
      </c>
      <c r="P196" s="8" cm="1">
        <f t="array" ref="P196">IF($I$2="Открытый тариф",INDEX(GRID!$B$4:$U$15,MATCH(P$7,GRID!$A$4:$A$15,0),MATCH(1,($U$2=GRID!$B$1:$U$1)*(КАЛЕНДАРЬ!U16=GRID!$B$3:$U$3),0)),
INDEX(GRID!$B$4:$U$15,MATCH(P$7,GRID!$A$4:$A$15,0),MATCH(1,($U$2=GRID!$B$1:$U$1)*(КАЛЕНДАРЬ!U16=GRID!$B$3:$U$3),0))*(1-GRID!$H$34))</f>
        <v>199300</v>
      </c>
      <c r="Q196" s="8" cm="1">
        <f t="array" ref="Q196">IF($I$2="Открытый тариф",INDEX(GRID!$B$4:$U$15,MATCH(Q$7,GRID!$A$4:$A$15,0),MATCH(1,($U$2=GRID!$B$1:$U$1)*(КАЛЕНДАРЬ!U16=GRID!$B$3:$U$3),0)),
INDEX(GRID!$B$4:$U$15,MATCH(Q$7,GRID!$A$4:$A$15,0),MATCH(1,($U$2=GRID!$B$1:$U$1)*(КАЛЕНДАРЬ!U16=GRID!$B$3:$U$3),0))*(1-GRID!$H$34))</f>
        <v>230600</v>
      </c>
      <c r="R196" s="8" cm="1">
        <f t="array" ref="R196">IF($I$2="Открытый тариф",INDEX(GRID!$B$18:$U$29,MATCH(R$7,GRID!$A$18:$A$29,0),MATCH(1,($U$2=GRID!$B$1:$U$1)*(КАЛЕНДАРЬ!U16=GRID!$B$3:$U$3),0)),
INDEX(GRID!$B$18:$U$29,MATCH(R$7,GRID!$A$18:$A$29,0),MATCH(1,($U$2=GRID!$B$1:$U$1)*(КАЛЕНДАРЬ!U16=GRID!$B$3:$U$3),0))*(1-GRID!$H$34))</f>
        <v>263600</v>
      </c>
      <c r="S196" s="8">
        <f t="array" ref="S196">IF($I$2="Открытый тариф",INDEX(GRID!$B$4:$U$15,MATCH(S$7,GRID!$A$4:$A$15,0),MATCH(1,($U$2=GRID!$B$1:$U$1)*(КАЛЕНДАРЬ!U16=GRID!$B$3:$U$3),0)),
INDEX(GRID!$B$4:$U$15,MATCH(S$7,GRID!$A$4:$A$15,0),MATCH(1,($U$2=GRID!$B$1:$U$1)*(КАЛЕНДАРЬ!U16=GRID!$B$3:$U$3),0))*(1-GRID!$L$41))</f>
        <v>698800</v>
      </c>
      <c r="T196" s="8">
        <f t="array" ref="T196">IF($I$2="Открытый тариф",INDEX(GRID!$B$4:$U$15,MATCH(T$7,GRID!$A$4:$A$15,0),MATCH(1,($U$2=GRID!$B$1:$U$1)*(КАЛЕНДАРЬ!U16=GRID!$B$3:$U$3),0)),
INDEX(GRID!$B$4:$U$15,MATCH(T$7,GRID!$A$4:$A$15,0),MATCH(1,($U$2=GRID!$B$1:$U$1)*(КАЛЕНДАРЬ!U16=GRID!$B$3:$U$3),0))*(1-GRID!$L$41))</f>
        <v>861600</v>
      </c>
    </row>
    <row r="197" spans="1:20" hidden="1">
      <c r="A197" s="148" t="s">
        <v>12</v>
      </c>
      <c r="B197" s="149">
        <v>14</v>
      </c>
      <c r="C197" s="8" cm="1">
        <f t="array" ref="C197">IF($I$2="Открытый тариф",INDEX(GRID!$B$4:$U$15,MATCH(C$7,GRID!$A$4:$A$15,0),MATCH(1,($U$2=GRID!$B$1:$U$1)*(КАЛЕНДАРЬ!U17=GRID!$B$3:$U$3),0)),
INDEX(GRID!$B$4:$U$15,MATCH(C$7,GRID!$A$4:$A$15,0),MATCH(1,($U$2=GRID!$B$1:$U$1)*(КАЛЕНДАРЬ!U17=GRID!$B$3:$U$3),0))*(1-GRID!$H$34))</f>
        <v>52600</v>
      </c>
      <c r="D197" s="8" cm="1">
        <f t="array" ref="D197">IF($I$2="Открытый тариф",INDEX(GRID!$B$18:$U$29,MATCH(C$7,GRID!$A$18:$A$29,0),MATCH(1,($U$2=GRID!$B$1:$U$1)*(КАЛЕНДАРЬ!U17=GRID!$B$3:$U$3),0)),
INDEX(GRID!$B$18:$U$29,MATCH(C$7,GRID!$A$18:$A$29,0),MATCH(1,($U$2=GRID!$B$1:$U$1)*(КАЛЕНДАРЬ!U17=GRID!$B$3:$U$3),0))*(1-GRID!$H$34))</f>
        <v>57600</v>
      </c>
      <c r="E197" s="8" cm="1">
        <f t="array" ref="E197">IF($I$2="Открытый тариф",INDEX(GRID!$B$4:$U$15,MATCH(E$7,GRID!$A$4:$A$15,0),MATCH(1,($U$2=GRID!$B$1:$U$1)*(КАЛЕНДАРЬ!U17=GRID!$B$3:$U$3),0)),
INDEX(GRID!$B$4:$U$15,MATCH(E$7,GRID!$A$4:$A$15,0),MATCH(1,($U$2=GRID!$B$1:$U$1)*(КАЛЕНДАРЬ!U17=GRID!$B$3:$U$3),0))*(1-GRID!$H$34))</f>
        <v>62100</v>
      </c>
      <c r="F197" s="8" cm="1">
        <f t="array" ref="F197">IF($I$2="Открытый тариф",INDEX(GRID!$B$18:$U$29,MATCH(E$7,GRID!$A$18:$A$29,0),MATCH(1,($U$2=GRID!$B$1:$U$1)*(КАЛЕНДАРЬ!U17=GRID!$B$3:$U$3),0)),
INDEX(GRID!$B$18:$U$29,MATCH(E$7,GRID!$A$18:$A$29,0),MATCH(1,($U$2=GRID!$B$1:$U$1)*(КАЛЕНДАРЬ!U17=GRID!$B$3:$U$3),0))*(1-GRID!$H$34))</f>
        <v>67100</v>
      </c>
      <c r="G197" s="8" cm="1">
        <f t="array" ref="G197">IF($I$2="Открытый тариф",INDEX(GRID!$B$4:$U$15,MATCH(G$7,GRID!$A$4:$A$15,0),MATCH(1,($U$2=GRID!$B$1:$U$1)*(КАЛЕНДАРЬ!U17=GRID!$B$3:$U$3),0)),
INDEX(GRID!$B$4:$U$15,MATCH(G$7,GRID!$A$4:$A$15,0),MATCH(1,($U$2=GRID!$B$1:$U$1)*(КАЛЕНДАРЬ!U17=GRID!$B$3:$U$3),0))*(1-GRID!$H$34))</f>
        <v>69200</v>
      </c>
      <c r="H197" s="8" cm="1">
        <f t="array" ref="H197">IF($I$2="Открытый тариф",INDEX(GRID!$B$18:$U$29,MATCH(G$7,GRID!$A$18:$A$29,0),MATCH(1,($U$2=GRID!$B$1:$U$1)*(КАЛЕНДАРЬ!U17=GRID!$B$3:$U$3),0)),
INDEX(GRID!$B$18:$U$29,MATCH(G$7,GRID!$A$18:$A$29,0),MATCH(1,($U$2=GRID!$B$1:$U$1)*(КАЛЕНДАРЬ!U17=GRID!$B$3:$U$3),0))*(1-GRID!$H$34))</f>
        <v>74200</v>
      </c>
      <c r="I197" s="8" cm="1">
        <f t="array" ref="I197">IF($I$2="Открытый тариф",INDEX(GRID!$B$4:$U$15,MATCH(I$7,GRID!$A$4:$A$15,0),MATCH(1,($U$2=GRID!$B$1:$U$1)*(КАЛЕНДАРЬ!U17=GRID!$B$3:$U$3),0)),
INDEX(GRID!$B$4:$U$15,MATCH(I$7,GRID!$A$4:$A$15,0),MATCH(1,($U$2=GRID!$B$1:$U$1)*(КАЛЕНДАРЬ!U17=GRID!$B$3:$U$3),0))*(1-GRID!$H$34))</f>
        <v>76600</v>
      </c>
      <c r="J197" s="8" cm="1">
        <f t="array" ref="J197">IF($I$2="Открытый тариф",INDEX(GRID!$B$18:$U$29,MATCH(I$7,GRID!$A$18:$A$29,0),MATCH(1,($U$2=GRID!$B$1:$U$1)*(КАЛЕНДАРЬ!U17=GRID!$B$3:$U$3),0)),
INDEX(GRID!$B$18:$U$29,MATCH(I$7,GRID!$A$18:$A$29,0),MATCH(1,($U$2=GRID!$B$1:$U$1)*(КАЛЕНДАРЬ!U17=GRID!$B$3:$U$3),0))*(1-GRID!$H$34))</f>
        <v>81600</v>
      </c>
      <c r="K197" s="8" cm="1">
        <f t="array" ref="K197">IF($I$2="Открытый тариф",INDEX(GRID!$B$4:$U$15,MATCH(K$7,GRID!$A$4:$A$15,0),MATCH(1,($U$2=GRID!$B$1:$U$1)*(КАЛЕНДАРЬ!U17=GRID!$B$3:$U$3),0)),
INDEX(GRID!$B$4:$U$15,MATCH(K$7,GRID!$A$4:$A$15,0),MATCH(1,($U$2=GRID!$B$1:$U$1)*(КАЛЕНДАРЬ!U17=GRID!$B$3:$U$3),0))*(1-GRID!$H$34))</f>
        <v>84100</v>
      </c>
      <c r="L197" s="8" cm="1">
        <f t="array" ref="L197">IF($I$2="Открытый тариф",INDEX(GRID!$B$18:$U$29,MATCH(K$7,GRID!$A$18:$A$29,0),MATCH(1,($U$2=GRID!$B$1:$U$1)*(КАЛЕНДАРЬ!U17=GRID!$B$3:$U$3),0)),
INDEX(GRID!$B$18:$U$29,MATCH(K$7,GRID!$A$18:$A$29,0),MATCH(1,($U$2=GRID!$B$1:$U$1)*(КАЛЕНДАРЬ!U17=GRID!$B$3:$U$3),0))*(1-GRID!$H$34))</f>
        <v>89100</v>
      </c>
      <c r="M197" s="8" cm="1">
        <f t="array" ref="M197">IF($I$2="Открытый тариф",INDEX(GRID!$B$4:$U$15,MATCH(M$7,GRID!$A$4:$A$15,0),MATCH(1,($U$2=GRID!$B$1:$U$1)*(КАЛЕНДАРЬ!U17=GRID!$B$3:$U$3),0)),
INDEX(GRID!$B$4:$U$15,MATCH(M$7,GRID!$A$4:$A$15,0),MATCH(1,($U$2=GRID!$B$1:$U$1)*(КАЛЕНДАРЬ!U17=GRID!$B$3:$U$3),0))*(1-GRID!$H$34))</f>
        <v>110400</v>
      </c>
      <c r="N197" s="8" cm="1">
        <f t="array" ref="N197">IF($I$2="Открытый тариф",INDEX(GRID!$B$18:$U$29,MATCH(M$7,GRID!$A$18:$A$29,0),MATCH(1,($U$2=GRID!$B$1:$U$1)*(КАЛЕНДАРЬ!U17=GRID!$B$3:$U$3),0)),
INDEX(GRID!$B$18:$U$29,MATCH(M$7,GRID!$A$18:$A$29,0),MATCH(1,($U$2=GRID!$B$1:$U$1)*(КАЛЕНДАРЬ!U17=GRID!$B$3:$U$3),0))*(1-GRID!$H$34))</f>
        <v>115400</v>
      </c>
      <c r="O197" s="8" cm="1">
        <f t="array" ref="O197">IF($I$2="Открытый тариф",INDEX(GRID!$B$4:$U$15,MATCH(O$7,GRID!$A$4:$A$15,0),MATCH(1,($U$2=GRID!$B$1:$U$1)*(КАЛЕНДАРЬ!U17=GRID!$B$3:$U$3),0)),
INDEX(GRID!$B$4:$U$15,MATCH(O$7,GRID!$A$4:$A$15,0),MATCH(1,($U$2=GRID!$B$1:$U$1)*(КАЛЕНДАРЬ!U17=GRID!$B$3:$U$3),0))*(1-GRID!$H$34))</f>
        <v>151000</v>
      </c>
      <c r="P197" s="8" cm="1">
        <f t="array" ref="P197">IF($I$2="Открытый тариф",INDEX(GRID!$B$4:$U$15,MATCH(P$7,GRID!$A$4:$A$15,0),MATCH(1,($U$2=GRID!$B$1:$U$1)*(КАЛЕНДАРЬ!U17=GRID!$B$3:$U$3),0)),
INDEX(GRID!$B$4:$U$15,MATCH(P$7,GRID!$A$4:$A$15,0),MATCH(1,($U$2=GRID!$B$1:$U$1)*(КАЛЕНДАРЬ!U17=GRID!$B$3:$U$3),0))*(1-GRID!$H$34))</f>
        <v>199300</v>
      </c>
      <c r="Q197" s="8" cm="1">
        <f t="array" ref="Q197">IF($I$2="Открытый тариф",INDEX(GRID!$B$4:$U$15,MATCH(Q$7,GRID!$A$4:$A$15,0),MATCH(1,($U$2=GRID!$B$1:$U$1)*(КАЛЕНДАРЬ!U17=GRID!$B$3:$U$3),0)),
INDEX(GRID!$B$4:$U$15,MATCH(Q$7,GRID!$A$4:$A$15,0),MATCH(1,($U$2=GRID!$B$1:$U$1)*(КАЛЕНДАРЬ!U17=GRID!$B$3:$U$3),0))*(1-GRID!$H$34))</f>
        <v>230600</v>
      </c>
      <c r="R197" s="8" cm="1">
        <f t="array" ref="R197">IF($I$2="Открытый тариф",INDEX(GRID!$B$18:$U$29,MATCH(R$7,GRID!$A$18:$A$29,0),MATCH(1,($U$2=GRID!$B$1:$U$1)*(КАЛЕНДАРЬ!U17=GRID!$B$3:$U$3),0)),
INDEX(GRID!$B$18:$U$29,MATCH(R$7,GRID!$A$18:$A$29,0),MATCH(1,($U$2=GRID!$B$1:$U$1)*(КАЛЕНДАРЬ!U17=GRID!$B$3:$U$3),0))*(1-GRID!$H$34))</f>
        <v>263600</v>
      </c>
      <c r="S197" s="8">
        <f t="array" ref="S197">IF($I$2="Открытый тариф",INDEX(GRID!$B$4:$U$15,MATCH(S$7,GRID!$A$4:$A$15,0),MATCH(1,($U$2=GRID!$B$1:$U$1)*(КАЛЕНДАРЬ!U17=GRID!$B$3:$U$3),0)),
INDEX(GRID!$B$4:$U$15,MATCH(S$7,GRID!$A$4:$A$15,0),MATCH(1,($U$2=GRID!$B$1:$U$1)*(КАЛЕНДАРЬ!U17=GRID!$B$3:$U$3),0))*(1-GRID!$L$41))</f>
        <v>698800</v>
      </c>
      <c r="T197" s="8">
        <f t="array" ref="T197">IF($I$2="Открытый тариф",INDEX(GRID!$B$4:$U$15,MATCH(T$7,GRID!$A$4:$A$15,0),MATCH(1,($U$2=GRID!$B$1:$U$1)*(КАЛЕНДАРЬ!U17=GRID!$B$3:$U$3),0)),
INDEX(GRID!$B$4:$U$15,MATCH(T$7,GRID!$A$4:$A$15,0),MATCH(1,($U$2=GRID!$B$1:$U$1)*(КАЛЕНДАРЬ!U17=GRID!$B$3:$U$3),0))*(1-GRID!$L$41))</f>
        <v>861600</v>
      </c>
    </row>
    <row r="198" spans="1:20" hidden="1">
      <c r="A198" s="148" t="s">
        <v>13</v>
      </c>
      <c r="B198" s="149">
        <v>15</v>
      </c>
      <c r="C198" s="8" cm="1">
        <f t="array" ref="C198">IF($I$2="Открытый тариф",INDEX(GRID!$B$4:$U$15,MATCH(C$7,GRID!$A$4:$A$15,0),MATCH(1,($U$2=GRID!$B$1:$U$1)*(КАЛЕНДАРЬ!U18=GRID!$B$3:$U$3),0)),
INDEX(GRID!$B$4:$U$15,MATCH(C$7,GRID!$A$4:$A$15,0),MATCH(1,($U$2=GRID!$B$1:$U$1)*(КАЛЕНДАРЬ!U18=GRID!$B$3:$U$3),0))*(1-GRID!$H$34))</f>
        <v>52600</v>
      </c>
      <c r="D198" s="8" cm="1">
        <f t="array" ref="D198">IF($I$2="Открытый тариф",INDEX(GRID!$B$18:$U$29,MATCH(C$7,GRID!$A$18:$A$29,0),MATCH(1,($U$2=GRID!$B$1:$U$1)*(КАЛЕНДАРЬ!U18=GRID!$B$3:$U$3),0)),
INDEX(GRID!$B$18:$U$29,MATCH(C$7,GRID!$A$18:$A$29,0),MATCH(1,($U$2=GRID!$B$1:$U$1)*(КАЛЕНДАРЬ!U18=GRID!$B$3:$U$3),0))*(1-GRID!$H$34))</f>
        <v>57600</v>
      </c>
      <c r="E198" s="8" cm="1">
        <f t="array" ref="E198">IF($I$2="Открытый тариф",INDEX(GRID!$B$4:$U$15,MATCH(E$7,GRID!$A$4:$A$15,0),MATCH(1,($U$2=GRID!$B$1:$U$1)*(КАЛЕНДАРЬ!U18=GRID!$B$3:$U$3),0)),
INDEX(GRID!$B$4:$U$15,MATCH(E$7,GRID!$A$4:$A$15,0),MATCH(1,($U$2=GRID!$B$1:$U$1)*(КАЛЕНДАРЬ!U18=GRID!$B$3:$U$3),0))*(1-GRID!$H$34))</f>
        <v>62100</v>
      </c>
      <c r="F198" s="8" cm="1">
        <f t="array" ref="F198">IF($I$2="Открытый тариф",INDEX(GRID!$B$18:$U$29,MATCH(E$7,GRID!$A$18:$A$29,0),MATCH(1,($U$2=GRID!$B$1:$U$1)*(КАЛЕНДАРЬ!U18=GRID!$B$3:$U$3),0)),
INDEX(GRID!$B$18:$U$29,MATCH(E$7,GRID!$A$18:$A$29,0),MATCH(1,($U$2=GRID!$B$1:$U$1)*(КАЛЕНДАРЬ!U18=GRID!$B$3:$U$3),0))*(1-GRID!$H$34))</f>
        <v>67100</v>
      </c>
      <c r="G198" s="8" cm="1">
        <f t="array" ref="G198">IF($I$2="Открытый тариф",INDEX(GRID!$B$4:$U$15,MATCH(G$7,GRID!$A$4:$A$15,0),MATCH(1,($U$2=GRID!$B$1:$U$1)*(КАЛЕНДАРЬ!U18=GRID!$B$3:$U$3),0)),
INDEX(GRID!$B$4:$U$15,MATCH(G$7,GRID!$A$4:$A$15,0),MATCH(1,($U$2=GRID!$B$1:$U$1)*(КАЛЕНДАРЬ!U18=GRID!$B$3:$U$3),0))*(1-GRID!$H$34))</f>
        <v>69200</v>
      </c>
      <c r="H198" s="8" cm="1">
        <f t="array" ref="H198">IF($I$2="Открытый тариф",INDEX(GRID!$B$18:$U$29,MATCH(G$7,GRID!$A$18:$A$29,0),MATCH(1,($U$2=GRID!$B$1:$U$1)*(КАЛЕНДАРЬ!U18=GRID!$B$3:$U$3),0)),
INDEX(GRID!$B$18:$U$29,MATCH(G$7,GRID!$A$18:$A$29,0),MATCH(1,($U$2=GRID!$B$1:$U$1)*(КАЛЕНДАРЬ!U18=GRID!$B$3:$U$3),0))*(1-GRID!$H$34))</f>
        <v>74200</v>
      </c>
      <c r="I198" s="8" cm="1">
        <f t="array" ref="I198">IF($I$2="Открытый тариф",INDEX(GRID!$B$4:$U$15,MATCH(I$7,GRID!$A$4:$A$15,0),MATCH(1,($U$2=GRID!$B$1:$U$1)*(КАЛЕНДАРЬ!U18=GRID!$B$3:$U$3),0)),
INDEX(GRID!$B$4:$U$15,MATCH(I$7,GRID!$A$4:$A$15,0),MATCH(1,($U$2=GRID!$B$1:$U$1)*(КАЛЕНДАРЬ!U18=GRID!$B$3:$U$3),0))*(1-GRID!$H$34))</f>
        <v>76600</v>
      </c>
      <c r="J198" s="8" cm="1">
        <f t="array" ref="J198">IF($I$2="Открытый тариф",INDEX(GRID!$B$18:$U$29,MATCH(I$7,GRID!$A$18:$A$29,0),MATCH(1,($U$2=GRID!$B$1:$U$1)*(КАЛЕНДАРЬ!U18=GRID!$B$3:$U$3),0)),
INDEX(GRID!$B$18:$U$29,MATCH(I$7,GRID!$A$18:$A$29,0),MATCH(1,($U$2=GRID!$B$1:$U$1)*(КАЛЕНДАРЬ!U18=GRID!$B$3:$U$3),0))*(1-GRID!$H$34))</f>
        <v>81600</v>
      </c>
      <c r="K198" s="8" cm="1">
        <f t="array" ref="K198">IF($I$2="Открытый тариф",INDEX(GRID!$B$4:$U$15,MATCH(K$7,GRID!$A$4:$A$15,0),MATCH(1,($U$2=GRID!$B$1:$U$1)*(КАЛЕНДАРЬ!U18=GRID!$B$3:$U$3),0)),
INDEX(GRID!$B$4:$U$15,MATCH(K$7,GRID!$A$4:$A$15,0),MATCH(1,($U$2=GRID!$B$1:$U$1)*(КАЛЕНДАРЬ!U18=GRID!$B$3:$U$3),0))*(1-GRID!$H$34))</f>
        <v>84100</v>
      </c>
      <c r="L198" s="8" cm="1">
        <f t="array" ref="L198">IF($I$2="Открытый тариф",INDEX(GRID!$B$18:$U$29,MATCH(K$7,GRID!$A$18:$A$29,0),MATCH(1,($U$2=GRID!$B$1:$U$1)*(КАЛЕНДАРЬ!U18=GRID!$B$3:$U$3),0)),
INDEX(GRID!$B$18:$U$29,MATCH(K$7,GRID!$A$18:$A$29,0),MATCH(1,($U$2=GRID!$B$1:$U$1)*(КАЛЕНДАРЬ!U18=GRID!$B$3:$U$3),0))*(1-GRID!$H$34))</f>
        <v>89100</v>
      </c>
      <c r="M198" s="8" cm="1">
        <f t="array" ref="M198">IF($I$2="Открытый тариф",INDEX(GRID!$B$4:$U$15,MATCH(M$7,GRID!$A$4:$A$15,0),MATCH(1,($U$2=GRID!$B$1:$U$1)*(КАЛЕНДАРЬ!U18=GRID!$B$3:$U$3),0)),
INDEX(GRID!$B$4:$U$15,MATCH(M$7,GRID!$A$4:$A$15,0),MATCH(1,($U$2=GRID!$B$1:$U$1)*(КАЛЕНДАРЬ!U18=GRID!$B$3:$U$3),0))*(1-GRID!$H$34))</f>
        <v>110400</v>
      </c>
      <c r="N198" s="8" cm="1">
        <f t="array" ref="N198">IF($I$2="Открытый тариф",INDEX(GRID!$B$18:$U$29,MATCH(M$7,GRID!$A$18:$A$29,0),MATCH(1,($U$2=GRID!$B$1:$U$1)*(КАЛЕНДАРЬ!U18=GRID!$B$3:$U$3),0)),
INDEX(GRID!$B$18:$U$29,MATCH(M$7,GRID!$A$18:$A$29,0),MATCH(1,($U$2=GRID!$B$1:$U$1)*(КАЛЕНДАРЬ!U18=GRID!$B$3:$U$3),0))*(1-GRID!$H$34))</f>
        <v>115400</v>
      </c>
      <c r="O198" s="8" cm="1">
        <f t="array" ref="O198">IF($I$2="Открытый тариф",INDEX(GRID!$B$4:$U$15,MATCH(O$7,GRID!$A$4:$A$15,0),MATCH(1,($U$2=GRID!$B$1:$U$1)*(КАЛЕНДАРЬ!U18=GRID!$B$3:$U$3),0)),
INDEX(GRID!$B$4:$U$15,MATCH(O$7,GRID!$A$4:$A$15,0),MATCH(1,($U$2=GRID!$B$1:$U$1)*(КАЛЕНДАРЬ!U18=GRID!$B$3:$U$3),0))*(1-GRID!$H$34))</f>
        <v>151000</v>
      </c>
      <c r="P198" s="8" cm="1">
        <f t="array" ref="P198">IF($I$2="Открытый тариф",INDEX(GRID!$B$4:$U$15,MATCH(P$7,GRID!$A$4:$A$15,0),MATCH(1,($U$2=GRID!$B$1:$U$1)*(КАЛЕНДАРЬ!U18=GRID!$B$3:$U$3),0)),
INDEX(GRID!$B$4:$U$15,MATCH(P$7,GRID!$A$4:$A$15,0),MATCH(1,($U$2=GRID!$B$1:$U$1)*(КАЛЕНДАРЬ!U18=GRID!$B$3:$U$3),0))*(1-GRID!$H$34))</f>
        <v>199300</v>
      </c>
      <c r="Q198" s="8" cm="1">
        <f t="array" ref="Q198">IF($I$2="Открытый тариф",INDEX(GRID!$B$4:$U$15,MATCH(Q$7,GRID!$A$4:$A$15,0),MATCH(1,($U$2=GRID!$B$1:$U$1)*(КАЛЕНДАРЬ!U18=GRID!$B$3:$U$3),0)),
INDEX(GRID!$B$4:$U$15,MATCH(Q$7,GRID!$A$4:$A$15,0),MATCH(1,($U$2=GRID!$B$1:$U$1)*(КАЛЕНДАРЬ!U18=GRID!$B$3:$U$3),0))*(1-GRID!$H$34))</f>
        <v>230600</v>
      </c>
      <c r="R198" s="8" cm="1">
        <f t="array" ref="R198">IF($I$2="Открытый тариф",INDEX(GRID!$B$18:$U$29,MATCH(R$7,GRID!$A$18:$A$29,0),MATCH(1,($U$2=GRID!$B$1:$U$1)*(КАЛЕНДАРЬ!U18=GRID!$B$3:$U$3),0)),
INDEX(GRID!$B$18:$U$29,MATCH(R$7,GRID!$A$18:$A$29,0),MATCH(1,($U$2=GRID!$B$1:$U$1)*(КАЛЕНДАРЬ!U18=GRID!$B$3:$U$3),0))*(1-GRID!$H$34))</f>
        <v>263600</v>
      </c>
      <c r="S198" s="8">
        <f t="array" ref="S198">IF($I$2="Открытый тариф",INDEX(GRID!$B$4:$U$15,MATCH(S$7,GRID!$A$4:$A$15,0),MATCH(1,($U$2=GRID!$B$1:$U$1)*(КАЛЕНДАРЬ!U18=GRID!$B$3:$U$3),0)),
INDEX(GRID!$B$4:$U$15,MATCH(S$7,GRID!$A$4:$A$15,0),MATCH(1,($U$2=GRID!$B$1:$U$1)*(КАЛЕНДАРЬ!U18=GRID!$B$3:$U$3),0))*(1-GRID!$L$41))</f>
        <v>698800</v>
      </c>
      <c r="T198" s="8">
        <f t="array" ref="T198">IF($I$2="Открытый тариф",INDEX(GRID!$B$4:$U$15,MATCH(T$7,GRID!$A$4:$A$15,0),MATCH(1,($U$2=GRID!$B$1:$U$1)*(КАЛЕНДАРЬ!U18=GRID!$B$3:$U$3),0)),
INDEX(GRID!$B$4:$U$15,MATCH(T$7,GRID!$A$4:$A$15,0),MATCH(1,($U$2=GRID!$B$1:$U$1)*(КАЛЕНДАРЬ!U18=GRID!$B$3:$U$3),0))*(1-GRID!$L$41))</f>
        <v>861600</v>
      </c>
    </row>
    <row r="199" spans="1:20" hidden="1">
      <c r="A199" s="148" t="s">
        <v>14</v>
      </c>
      <c r="B199" s="149">
        <v>16</v>
      </c>
      <c r="C199" s="8" cm="1">
        <f t="array" ref="C199">IF($I$2="Открытый тариф",INDEX(GRID!$B$4:$U$15,MATCH(C$7,GRID!$A$4:$A$15,0),MATCH(1,($U$2=GRID!$B$1:$U$1)*(КАЛЕНДАРЬ!U19=GRID!$B$3:$U$3),0)),
INDEX(GRID!$B$4:$U$15,MATCH(C$7,GRID!$A$4:$A$15,0),MATCH(1,($U$2=GRID!$B$1:$U$1)*(КАЛЕНДАРЬ!U19=GRID!$B$3:$U$3),0))*(1-GRID!$H$34))</f>
        <v>52600</v>
      </c>
      <c r="D199" s="8" cm="1">
        <f t="array" ref="D199">IF($I$2="Открытый тариф",INDEX(GRID!$B$18:$U$29,MATCH(C$7,GRID!$A$18:$A$29,0),MATCH(1,($U$2=GRID!$B$1:$U$1)*(КАЛЕНДАРЬ!U19=GRID!$B$3:$U$3),0)),
INDEX(GRID!$B$18:$U$29,MATCH(C$7,GRID!$A$18:$A$29,0),MATCH(1,($U$2=GRID!$B$1:$U$1)*(КАЛЕНДАРЬ!U19=GRID!$B$3:$U$3),0))*(1-GRID!$H$34))</f>
        <v>57600</v>
      </c>
      <c r="E199" s="8" cm="1">
        <f t="array" ref="E199">IF($I$2="Открытый тариф",INDEX(GRID!$B$4:$U$15,MATCH(E$7,GRID!$A$4:$A$15,0),MATCH(1,($U$2=GRID!$B$1:$U$1)*(КАЛЕНДАРЬ!U19=GRID!$B$3:$U$3),0)),
INDEX(GRID!$B$4:$U$15,MATCH(E$7,GRID!$A$4:$A$15,0),MATCH(1,($U$2=GRID!$B$1:$U$1)*(КАЛЕНДАРЬ!U19=GRID!$B$3:$U$3),0))*(1-GRID!$H$34))</f>
        <v>62100</v>
      </c>
      <c r="F199" s="8" cm="1">
        <f t="array" ref="F199">IF($I$2="Открытый тариф",INDEX(GRID!$B$18:$U$29,MATCH(E$7,GRID!$A$18:$A$29,0),MATCH(1,($U$2=GRID!$B$1:$U$1)*(КАЛЕНДАРЬ!U19=GRID!$B$3:$U$3),0)),
INDEX(GRID!$B$18:$U$29,MATCH(E$7,GRID!$A$18:$A$29,0),MATCH(1,($U$2=GRID!$B$1:$U$1)*(КАЛЕНДАРЬ!U19=GRID!$B$3:$U$3),0))*(1-GRID!$H$34))</f>
        <v>67100</v>
      </c>
      <c r="G199" s="8" cm="1">
        <f t="array" ref="G199">IF($I$2="Открытый тариф",INDEX(GRID!$B$4:$U$15,MATCH(G$7,GRID!$A$4:$A$15,0),MATCH(1,($U$2=GRID!$B$1:$U$1)*(КАЛЕНДАРЬ!U19=GRID!$B$3:$U$3),0)),
INDEX(GRID!$B$4:$U$15,MATCH(G$7,GRID!$A$4:$A$15,0),MATCH(1,($U$2=GRID!$B$1:$U$1)*(КАЛЕНДАРЬ!U19=GRID!$B$3:$U$3),0))*(1-GRID!$H$34))</f>
        <v>69200</v>
      </c>
      <c r="H199" s="8" cm="1">
        <f t="array" ref="H199">IF($I$2="Открытый тариф",INDEX(GRID!$B$18:$U$29,MATCH(G$7,GRID!$A$18:$A$29,0),MATCH(1,($U$2=GRID!$B$1:$U$1)*(КАЛЕНДАРЬ!U19=GRID!$B$3:$U$3),0)),
INDEX(GRID!$B$18:$U$29,MATCH(G$7,GRID!$A$18:$A$29,0),MATCH(1,($U$2=GRID!$B$1:$U$1)*(КАЛЕНДАРЬ!U19=GRID!$B$3:$U$3),0))*(1-GRID!$H$34))</f>
        <v>74200</v>
      </c>
      <c r="I199" s="8" cm="1">
        <f t="array" ref="I199">IF($I$2="Открытый тариф",INDEX(GRID!$B$4:$U$15,MATCH(I$7,GRID!$A$4:$A$15,0),MATCH(1,($U$2=GRID!$B$1:$U$1)*(КАЛЕНДАРЬ!U19=GRID!$B$3:$U$3),0)),
INDEX(GRID!$B$4:$U$15,MATCH(I$7,GRID!$A$4:$A$15,0),MATCH(1,($U$2=GRID!$B$1:$U$1)*(КАЛЕНДАРЬ!U19=GRID!$B$3:$U$3),0))*(1-GRID!$H$34))</f>
        <v>76600</v>
      </c>
      <c r="J199" s="8" cm="1">
        <f t="array" ref="J199">IF($I$2="Открытый тариф",INDEX(GRID!$B$18:$U$29,MATCH(I$7,GRID!$A$18:$A$29,0),MATCH(1,($U$2=GRID!$B$1:$U$1)*(КАЛЕНДАРЬ!U19=GRID!$B$3:$U$3),0)),
INDEX(GRID!$B$18:$U$29,MATCH(I$7,GRID!$A$18:$A$29,0),MATCH(1,($U$2=GRID!$B$1:$U$1)*(КАЛЕНДАРЬ!U19=GRID!$B$3:$U$3),0))*(1-GRID!$H$34))</f>
        <v>81600</v>
      </c>
      <c r="K199" s="8" cm="1">
        <f t="array" ref="K199">IF($I$2="Открытый тариф",INDEX(GRID!$B$4:$U$15,MATCH(K$7,GRID!$A$4:$A$15,0),MATCH(1,($U$2=GRID!$B$1:$U$1)*(КАЛЕНДАРЬ!U19=GRID!$B$3:$U$3),0)),
INDEX(GRID!$B$4:$U$15,MATCH(K$7,GRID!$A$4:$A$15,0),MATCH(1,($U$2=GRID!$B$1:$U$1)*(КАЛЕНДАРЬ!U19=GRID!$B$3:$U$3),0))*(1-GRID!$H$34))</f>
        <v>84100</v>
      </c>
      <c r="L199" s="8" cm="1">
        <f t="array" ref="L199">IF($I$2="Открытый тариф",INDEX(GRID!$B$18:$U$29,MATCH(K$7,GRID!$A$18:$A$29,0),MATCH(1,($U$2=GRID!$B$1:$U$1)*(КАЛЕНДАРЬ!U19=GRID!$B$3:$U$3),0)),
INDEX(GRID!$B$18:$U$29,MATCH(K$7,GRID!$A$18:$A$29,0),MATCH(1,($U$2=GRID!$B$1:$U$1)*(КАЛЕНДАРЬ!U19=GRID!$B$3:$U$3),0))*(1-GRID!$H$34))</f>
        <v>89100</v>
      </c>
      <c r="M199" s="8" cm="1">
        <f t="array" ref="M199">IF($I$2="Открытый тариф",INDEX(GRID!$B$4:$U$15,MATCH(M$7,GRID!$A$4:$A$15,0),MATCH(1,($U$2=GRID!$B$1:$U$1)*(КАЛЕНДАРЬ!U19=GRID!$B$3:$U$3),0)),
INDEX(GRID!$B$4:$U$15,MATCH(M$7,GRID!$A$4:$A$15,0),MATCH(1,($U$2=GRID!$B$1:$U$1)*(КАЛЕНДАРЬ!U19=GRID!$B$3:$U$3),0))*(1-GRID!$H$34))</f>
        <v>110400</v>
      </c>
      <c r="N199" s="8" cm="1">
        <f t="array" ref="N199">IF($I$2="Открытый тариф",INDEX(GRID!$B$18:$U$29,MATCH(M$7,GRID!$A$18:$A$29,0),MATCH(1,($U$2=GRID!$B$1:$U$1)*(КАЛЕНДАРЬ!U19=GRID!$B$3:$U$3),0)),
INDEX(GRID!$B$18:$U$29,MATCH(M$7,GRID!$A$18:$A$29,0),MATCH(1,($U$2=GRID!$B$1:$U$1)*(КАЛЕНДАРЬ!U19=GRID!$B$3:$U$3),0))*(1-GRID!$H$34))</f>
        <v>115400</v>
      </c>
      <c r="O199" s="8" cm="1">
        <f t="array" ref="O199">IF($I$2="Открытый тариф",INDEX(GRID!$B$4:$U$15,MATCH(O$7,GRID!$A$4:$A$15,0),MATCH(1,($U$2=GRID!$B$1:$U$1)*(КАЛЕНДАРЬ!U19=GRID!$B$3:$U$3),0)),
INDEX(GRID!$B$4:$U$15,MATCH(O$7,GRID!$A$4:$A$15,0),MATCH(1,($U$2=GRID!$B$1:$U$1)*(КАЛЕНДАРЬ!U19=GRID!$B$3:$U$3),0))*(1-GRID!$H$34))</f>
        <v>151000</v>
      </c>
      <c r="P199" s="8" cm="1">
        <f t="array" ref="P199">IF($I$2="Открытый тариф",INDEX(GRID!$B$4:$U$15,MATCH(P$7,GRID!$A$4:$A$15,0),MATCH(1,($U$2=GRID!$B$1:$U$1)*(КАЛЕНДАРЬ!U19=GRID!$B$3:$U$3),0)),
INDEX(GRID!$B$4:$U$15,MATCH(P$7,GRID!$A$4:$A$15,0),MATCH(1,($U$2=GRID!$B$1:$U$1)*(КАЛЕНДАРЬ!U19=GRID!$B$3:$U$3),0))*(1-GRID!$H$34))</f>
        <v>199300</v>
      </c>
      <c r="Q199" s="8" cm="1">
        <f t="array" ref="Q199">IF($I$2="Открытый тариф",INDEX(GRID!$B$4:$U$15,MATCH(Q$7,GRID!$A$4:$A$15,0),MATCH(1,($U$2=GRID!$B$1:$U$1)*(КАЛЕНДАРЬ!U19=GRID!$B$3:$U$3),0)),
INDEX(GRID!$B$4:$U$15,MATCH(Q$7,GRID!$A$4:$A$15,0),MATCH(1,($U$2=GRID!$B$1:$U$1)*(КАЛЕНДАРЬ!U19=GRID!$B$3:$U$3),0))*(1-GRID!$H$34))</f>
        <v>230600</v>
      </c>
      <c r="R199" s="8" cm="1">
        <f t="array" ref="R199">IF($I$2="Открытый тариф",INDEX(GRID!$B$18:$U$29,MATCH(R$7,GRID!$A$18:$A$29,0),MATCH(1,($U$2=GRID!$B$1:$U$1)*(КАЛЕНДАРЬ!U19=GRID!$B$3:$U$3),0)),
INDEX(GRID!$B$18:$U$29,MATCH(R$7,GRID!$A$18:$A$29,0),MATCH(1,($U$2=GRID!$B$1:$U$1)*(КАЛЕНДАРЬ!U19=GRID!$B$3:$U$3),0))*(1-GRID!$H$34))</f>
        <v>263600</v>
      </c>
      <c r="S199" s="8">
        <f t="array" ref="S199">IF($I$2="Открытый тариф",INDEX(GRID!$B$4:$U$15,MATCH(S$7,GRID!$A$4:$A$15,0),MATCH(1,($U$2=GRID!$B$1:$U$1)*(КАЛЕНДАРЬ!U19=GRID!$B$3:$U$3),0)),
INDEX(GRID!$B$4:$U$15,MATCH(S$7,GRID!$A$4:$A$15,0),MATCH(1,($U$2=GRID!$B$1:$U$1)*(КАЛЕНДАРЬ!U19=GRID!$B$3:$U$3),0))*(1-GRID!$L$41))</f>
        <v>698800</v>
      </c>
      <c r="T199" s="8">
        <f t="array" ref="T199">IF($I$2="Открытый тариф",INDEX(GRID!$B$4:$U$15,MATCH(T$7,GRID!$A$4:$A$15,0),MATCH(1,($U$2=GRID!$B$1:$U$1)*(КАЛЕНДАРЬ!U19=GRID!$B$3:$U$3),0)),
INDEX(GRID!$B$4:$U$15,MATCH(T$7,GRID!$A$4:$A$15,0),MATCH(1,($U$2=GRID!$B$1:$U$1)*(КАЛЕНДАРЬ!U19=GRID!$B$3:$U$3),0))*(1-GRID!$L$41))</f>
        <v>861600</v>
      </c>
    </row>
    <row r="200" spans="1:20" hidden="1">
      <c r="A200" s="148" t="s">
        <v>15</v>
      </c>
      <c r="B200" s="149">
        <v>17</v>
      </c>
      <c r="C200" s="8" cm="1">
        <f t="array" ref="C200">IF($I$2="Открытый тариф",INDEX(GRID!$B$4:$U$15,MATCH(C$7,GRID!$A$4:$A$15,0),MATCH(1,($U$2=GRID!$B$1:$U$1)*(КАЛЕНДАРЬ!U20=GRID!$B$3:$U$3),0)),
INDEX(GRID!$B$4:$U$15,MATCH(C$7,GRID!$A$4:$A$15,0),MATCH(1,($U$2=GRID!$B$1:$U$1)*(КАЛЕНДАРЬ!U20=GRID!$B$3:$U$3),0))*(1-GRID!$H$34))</f>
        <v>52600</v>
      </c>
      <c r="D200" s="8" cm="1">
        <f t="array" ref="D200">IF($I$2="Открытый тариф",INDEX(GRID!$B$18:$U$29,MATCH(C$7,GRID!$A$18:$A$29,0),MATCH(1,($U$2=GRID!$B$1:$U$1)*(КАЛЕНДАРЬ!U20=GRID!$B$3:$U$3),0)),
INDEX(GRID!$B$18:$U$29,MATCH(C$7,GRID!$A$18:$A$29,0),MATCH(1,($U$2=GRID!$B$1:$U$1)*(КАЛЕНДАРЬ!U20=GRID!$B$3:$U$3),0))*(1-GRID!$H$34))</f>
        <v>57600</v>
      </c>
      <c r="E200" s="8" cm="1">
        <f t="array" ref="E200">IF($I$2="Открытый тариф",INDEX(GRID!$B$4:$U$15,MATCH(E$7,GRID!$A$4:$A$15,0),MATCH(1,($U$2=GRID!$B$1:$U$1)*(КАЛЕНДАРЬ!U20=GRID!$B$3:$U$3),0)),
INDEX(GRID!$B$4:$U$15,MATCH(E$7,GRID!$A$4:$A$15,0),MATCH(1,($U$2=GRID!$B$1:$U$1)*(КАЛЕНДАРЬ!U20=GRID!$B$3:$U$3),0))*(1-GRID!$H$34))</f>
        <v>62100</v>
      </c>
      <c r="F200" s="8" cm="1">
        <f t="array" ref="F200">IF($I$2="Открытый тариф",INDEX(GRID!$B$18:$U$29,MATCH(E$7,GRID!$A$18:$A$29,0),MATCH(1,($U$2=GRID!$B$1:$U$1)*(КАЛЕНДАРЬ!U20=GRID!$B$3:$U$3),0)),
INDEX(GRID!$B$18:$U$29,MATCH(E$7,GRID!$A$18:$A$29,0),MATCH(1,($U$2=GRID!$B$1:$U$1)*(КАЛЕНДАРЬ!U20=GRID!$B$3:$U$3),0))*(1-GRID!$H$34))</f>
        <v>67100</v>
      </c>
      <c r="G200" s="8" cm="1">
        <f t="array" ref="G200">IF($I$2="Открытый тариф",INDEX(GRID!$B$4:$U$15,MATCH(G$7,GRID!$A$4:$A$15,0),MATCH(1,($U$2=GRID!$B$1:$U$1)*(КАЛЕНДАРЬ!U20=GRID!$B$3:$U$3),0)),
INDEX(GRID!$B$4:$U$15,MATCH(G$7,GRID!$A$4:$A$15,0),MATCH(1,($U$2=GRID!$B$1:$U$1)*(КАЛЕНДАРЬ!U20=GRID!$B$3:$U$3),0))*(1-GRID!$H$34))</f>
        <v>69200</v>
      </c>
      <c r="H200" s="8" cm="1">
        <f t="array" ref="H200">IF($I$2="Открытый тариф",INDEX(GRID!$B$18:$U$29,MATCH(G$7,GRID!$A$18:$A$29,0),MATCH(1,($U$2=GRID!$B$1:$U$1)*(КАЛЕНДАРЬ!U20=GRID!$B$3:$U$3),0)),
INDEX(GRID!$B$18:$U$29,MATCH(G$7,GRID!$A$18:$A$29,0),MATCH(1,($U$2=GRID!$B$1:$U$1)*(КАЛЕНДАРЬ!U20=GRID!$B$3:$U$3),0))*(1-GRID!$H$34))</f>
        <v>74200</v>
      </c>
      <c r="I200" s="8" cm="1">
        <f t="array" ref="I200">IF($I$2="Открытый тариф",INDEX(GRID!$B$4:$U$15,MATCH(I$7,GRID!$A$4:$A$15,0),MATCH(1,($U$2=GRID!$B$1:$U$1)*(КАЛЕНДАРЬ!U20=GRID!$B$3:$U$3),0)),
INDEX(GRID!$B$4:$U$15,MATCH(I$7,GRID!$A$4:$A$15,0),MATCH(1,($U$2=GRID!$B$1:$U$1)*(КАЛЕНДАРЬ!U20=GRID!$B$3:$U$3),0))*(1-GRID!$H$34))</f>
        <v>76600</v>
      </c>
      <c r="J200" s="8" cm="1">
        <f t="array" ref="J200">IF($I$2="Открытый тариф",INDEX(GRID!$B$18:$U$29,MATCH(I$7,GRID!$A$18:$A$29,0),MATCH(1,($U$2=GRID!$B$1:$U$1)*(КАЛЕНДАРЬ!U20=GRID!$B$3:$U$3),0)),
INDEX(GRID!$B$18:$U$29,MATCH(I$7,GRID!$A$18:$A$29,0),MATCH(1,($U$2=GRID!$B$1:$U$1)*(КАЛЕНДАРЬ!U20=GRID!$B$3:$U$3),0))*(1-GRID!$H$34))</f>
        <v>81600</v>
      </c>
      <c r="K200" s="8" cm="1">
        <f t="array" ref="K200">IF($I$2="Открытый тариф",INDEX(GRID!$B$4:$U$15,MATCH(K$7,GRID!$A$4:$A$15,0),MATCH(1,($U$2=GRID!$B$1:$U$1)*(КАЛЕНДАРЬ!U20=GRID!$B$3:$U$3),0)),
INDEX(GRID!$B$4:$U$15,MATCH(K$7,GRID!$A$4:$A$15,0),MATCH(1,($U$2=GRID!$B$1:$U$1)*(КАЛЕНДАРЬ!U20=GRID!$B$3:$U$3),0))*(1-GRID!$H$34))</f>
        <v>84100</v>
      </c>
      <c r="L200" s="8" cm="1">
        <f t="array" ref="L200">IF($I$2="Открытый тариф",INDEX(GRID!$B$18:$U$29,MATCH(K$7,GRID!$A$18:$A$29,0),MATCH(1,($U$2=GRID!$B$1:$U$1)*(КАЛЕНДАРЬ!U20=GRID!$B$3:$U$3),0)),
INDEX(GRID!$B$18:$U$29,MATCH(K$7,GRID!$A$18:$A$29,0),MATCH(1,($U$2=GRID!$B$1:$U$1)*(КАЛЕНДАРЬ!U20=GRID!$B$3:$U$3),0))*(1-GRID!$H$34))</f>
        <v>89100</v>
      </c>
      <c r="M200" s="8" cm="1">
        <f t="array" ref="M200">IF($I$2="Открытый тариф",INDEX(GRID!$B$4:$U$15,MATCH(M$7,GRID!$A$4:$A$15,0),MATCH(1,($U$2=GRID!$B$1:$U$1)*(КАЛЕНДАРЬ!U20=GRID!$B$3:$U$3),0)),
INDEX(GRID!$B$4:$U$15,MATCH(M$7,GRID!$A$4:$A$15,0),MATCH(1,($U$2=GRID!$B$1:$U$1)*(КАЛЕНДАРЬ!U20=GRID!$B$3:$U$3),0))*(1-GRID!$H$34))</f>
        <v>110400</v>
      </c>
      <c r="N200" s="8" cm="1">
        <f t="array" ref="N200">IF($I$2="Открытый тариф",INDEX(GRID!$B$18:$U$29,MATCH(M$7,GRID!$A$18:$A$29,0),MATCH(1,($U$2=GRID!$B$1:$U$1)*(КАЛЕНДАРЬ!U20=GRID!$B$3:$U$3),0)),
INDEX(GRID!$B$18:$U$29,MATCH(M$7,GRID!$A$18:$A$29,0),MATCH(1,($U$2=GRID!$B$1:$U$1)*(КАЛЕНДАРЬ!U20=GRID!$B$3:$U$3),0))*(1-GRID!$H$34))</f>
        <v>115400</v>
      </c>
      <c r="O200" s="8" cm="1">
        <f t="array" ref="O200">IF($I$2="Открытый тариф",INDEX(GRID!$B$4:$U$15,MATCH(O$7,GRID!$A$4:$A$15,0),MATCH(1,($U$2=GRID!$B$1:$U$1)*(КАЛЕНДАРЬ!U20=GRID!$B$3:$U$3),0)),
INDEX(GRID!$B$4:$U$15,MATCH(O$7,GRID!$A$4:$A$15,0),MATCH(1,($U$2=GRID!$B$1:$U$1)*(КАЛЕНДАРЬ!U20=GRID!$B$3:$U$3),0))*(1-GRID!$H$34))</f>
        <v>151000</v>
      </c>
      <c r="P200" s="8" cm="1">
        <f t="array" ref="P200">IF($I$2="Открытый тариф",INDEX(GRID!$B$4:$U$15,MATCH(P$7,GRID!$A$4:$A$15,0),MATCH(1,($U$2=GRID!$B$1:$U$1)*(КАЛЕНДАРЬ!U20=GRID!$B$3:$U$3),0)),
INDEX(GRID!$B$4:$U$15,MATCH(P$7,GRID!$A$4:$A$15,0),MATCH(1,($U$2=GRID!$B$1:$U$1)*(КАЛЕНДАРЬ!U20=GRID!$B$3:$U$3),0))*(1-GRID!$H$34))</f>
        <v>199300</v>
      </c>
      <c r="Q200" s="8" cm="1">
        <f t="array" ref="Q200">IF($I$2="Открытый тариф",INDEX(GRID!$B$4:$U$15,MATCH(Q$7,GRID!$A$4:$A$15,0),MATCH(1,($U$2=GRID!$B$1:$U$1)*(КАЛЕНДАРЬ!U20=GRID!$B$3:$U$3),0)),
INDEX(GRID!$B$4:$U$15,MATCH(Q$7,GRID!$A$4:$A$15,0),MATCH(1,($U$2=GRID!$B$1:$U$1)*(КАЛЕНДАРЬ!U20=GRID!$B$3:$U$3),0))*(1-GRID!$H$34))</f>
        <v>230600</v>
      </c>
      <c r="R200" s="8" cm="1">
        <f t="array" ref="R200">IF($I$2="Открытый тариф",INDEX(GRID!$B$18:$U$29,MATCH(R$7,GRID!$A$18:$A$29,0),MATCH(1,($U$2=GRID!$B$1:$U$1)*(КАЛЕНДАРЬ!U20=GRID!$B$3:$U$3),0)),
INDEX(GRID!$B$18:$U$29,MATCH(R$7,GRID!$A$18:$A$29,0),MATCH(1,($U$2=GRID!$B$1:$U$1)*(КАЛЕНДАРЬ!U20=GRID!$B$3:$U$3),0))*(1-GRID!$H$34))</f>
        <v>263600</v>
      </c>
      <c r="S200" s="8">
        <f t="array" ref="S200">IF($I$2="Открытый тариф",INDEX(GRID!$B$4:$U$15,MATCH(S$7,GRID!$A$4:$A$15,0),MATCH(1,($U$2=GRID!$B$1:$U$1)*(КАЛЕНДАРЬ!U20=GRID!$B$3:$U$3),0)),
INDEX(GRID!$B$4:$U$15,MATCH(S$7,GRID!$A$4:$A$15,0),MATCH(1,($U$2=GRID!$B$1:$U$1)*(КАЛЕНДАРЬ!U20=GRID!$B$3:$U$3),0))*(1-GRID!$L$41))</f>
        <v>698800</v>
      </c>
      <c r="T200" s="8">
        <f t="array" ref="T200">IF($I$2="Открытый тариф",INDEX(GRID!$B$4:$U$15,MATCH(T$7,GRID!$A$4:$A$15,0),MATCH(1,($U$2=GRID!$B$1:$U$1)*(КАЛЕНДАРЬ!U20=GRID!$B$3:$U$3),0)),
INDEX(GRID!$B$4:$U$15,MATCH(T$7,GRID!$A$4:$A$15,0),MATCH(1,($U$2=GRID!$B$1:$U$1)*(КАЛЕНДАРЬ!U20=GRID!$B$3:$U$3),0))*(1-GRID!$L$41))</f>
        <v>861600</v>
      </c>
    </row>
    <row r="201" spans="1:20" hidden="1">
      <c r="A201" s="148" t="s">
        <v>16</v>
      </c>
      <c r="B201" s="149">
        <v>18</v>
      </c>
      <c r="C201" s="8" cm="1">
        <f t="array" ref="C201">IF($I$2="Открытый тариф",INDEX(GRID!$B$4:$U$15,MATCH(C$7,GRID!$A$4:$A$15,0),MATCH(1,($U$2=GRID!$B$1:$U$1)*(КАЛЕНДАРЬ!U21=GRID!$B$3:$U$3),0)),
INDEX(GRID!$B$4:$U$15,MATCH(C$7,GRID!$A$4:$A$15,0),MATCH(1,($U$2=GRID!$B$1:$U$1)*(КАЛЕНДАРЬ!U21=GRID!$B$3:$U$3),0))*(1-GRID!$H$34))</f>
        <v>57300</v>
      </c>
      <c r="D201" s="8" cm="1">
        <f t="array" ref="D201">IF($I$2="Открытый тариф",INDEX(GRID!$B$18:$U$29,MATCH(C$7,GRID!$A$18:$A$29,0),MATCH(1,($U$2=GRID!$B$1:$U$1)*(КАЛЕНДАРЬ!U21=GRID!$B$3:$U$3),0)),
INDEX(GRID!$B$18:$U$29,MATCH(C$7,GRID!$A$18:$A$29,0),MATCH(1,($U$2=GRID!$B$1:$U$1)*(КАЛЕНДАРЬ!U21=GRID!$B$3:$U$3),0))*(1-GRID!$H$34))</f>
        <v>62300</v>
      </c>
      <c r="E201" s="8" cm="1">
        <f t="array" ref="E201">IF($I$2="Открытый тариф",INDEX(GRID!$B$4:$U$15,MATCH(E$7,GRID!$A$4:$A$15,0),MATCH(1,($U$2=GRID!$B$1:$U$1)*(КАЛЕНДАРЬ!U21=GRID!$B$3:$U$3),0)),
INDEX(GRID!$B$4:$U$15,MATCH(E$7,GRID!$A$4:$A$15,0),MATCH(1,($U$2=GRID!$B$1:$U$1)*(КАЛЕНДАРЬ!U21=GRID!$B$3:$U$3),0))*(1-GRID!$H$34))</f>
        <v>67400</v>
      </c>
      <c r="F201" s="8" cm="1">
        <f t="array" ref="F201">IF($I$2="Открытый тариф",INDEX(GRID!$B$18:$U$29,MATCH(E$7,GRID!$A$18:$A$29,0),MATCH(1,($U$2=GRID!$B$1:$U$1)*(КАЛЕНДАРЬ!U21=GRID!$B$3:$U$3),0)),
INDEX(GRID!$B$18:$U$29,MATCH(E$7,GRID!$A$18:$A$29,0),MATCH(1,($U$2=GRID!$B$1:$U$1)*(КАЛЕНДАРЬ!U21=GRID!$B$3:$U$3),0))*(1-GRID!$H$34))</f>
        <v>72400</v>
      </c>
      <c r="G201" s="8" cm="1">
        <f t="array" ref="G201">IF($I$2="Открытый тариф",INDEX(GRID!$B$4:$U$15,MATCH(G$7,GRID!$A$4:$A$15,0),MATCH(1,($U$2=GRID!$B$1:$U$1)*(КАЛЕНДАРЬ!U21=GRID!$B$3:$U$3),0)),
INDEX(GRID!$B$4:$U$15,MATCH(G$7,GRID!$A$4:$A$15,0),MATCH(1,($U$2=GRID!$B$1:$U$1)*(КАЛЕНДАРЬ!U21=GRID!$B$3:$U$3),0))*(1-GRID!$H$34))</f>
        <v>74800</v>
      </c>
      <c r="H201" s="8" cm="1">
        <f t="array" ref="H201">IF($I$2="Открытый тариф",INDEX(GRID!$B$18:$U$29,MATCH(G$7,GRID!$A$18:$A$29,0),MATCH(1,($U$2=GRID!$B$1:$U$1)*(КАЛЕНДАРЬ!U21=GRID!$B$3:$U$3),0)),
INDEX(GRID!$B$18:$U$29,MATCH(G$7,GRID!$A$18:$A$29,0),MATCH(1,($U$2=GRID!$B$1:$U$1)*(КАЛЕНДАРЬ!U21=GRID!$B$3:$U$3),0))*(1-GRID!$H$34))</f>
        <v>79800</v>
      </c>
      <c r="I201" s="8" cm="1">
        <f t="array" ref="I201">IF($I$2="Открытый тариф",INDEX(GRID!$B$4:$U$15,MATCH(I$7,GRID!$A$4:$A$15,0),MATCH(1,($U$2=GRID!$B$1:$U$1)*(КАЛЕНДАРЬ!U21=GRID!$B$3:$U$3),0)),
INDEX(GRID!$B$4:$U$15,MATCH(I$7,GRID!$A$4:$A$15,0),MATCH(1,($U$2=GRID!$B$1:$U$1)*(КАЛЕНДАРЬ!U21=GRID!$B$3:$U$3),0))*(1-GRID!$H$34))</f>
        <v>82500</v>
      </c>
      <c r="J201" s="8" cm="1">
        <f t="array" ref="J201">IF($I$2="Открытый тариф",INDEX(GRID!$B$18:$U$29,MATCH(I$7,GRID!$A$18:$A$29,0),MATCH(1,($U$2=GRID!$B$1:$U$1)*(КАЛЕНДАРЬ!U21=GRID!$B$3:$U$3),0)),
INDEX(GRID!$B$18:$U$29,MATCH(I$7,GRID!$A$18:$A$29,0),MATCH(1,($U$2=GRID!$B$1:$U$1)*(КАЛЕНДАРЬ!U21=GRID!$B$3:$U$3),0))*(1-GRID!$H$34))</f>
        <v>87500</v>
      </c>
      <c r="K201" s="8" cm="1">
        <f t="array" ref="K201">IF($I$2="Открытый тариф",INDEX(GRID!$B$4:$U$15,MATCH(K$7,GRID!$A$4:$A$15,0),MATCH(1,($U$2=GRID!$B$1:$U$1)*(КАЛЕНДАРЬ!U21=GRID!$B$3:$U$3),0)),
INDEX(GRID!$B$4:$U$15,MATCH(K$7,GRID!$A$4:$A$15,0),MATCH(1,($U$2=GRID!$B$1:$U$1)*(КАЛЕНДАРЬ!U21=GRID!$B$3:$U$3),0))*(1-GRID!$H$34))</f>
        <v>90600</v>
      </c>
      <c r="L201" s="8" cm="1">
        <f t="array" ref="L201">IF($I$2="Открытый тариф",INDEX(GRID!$B$18:$U$29,MATCH(K$7,GRID!$A$18:$A$29,0),MATCH(1,($U$2=GRID!$B$1:$U$1)*(КАЛЕНДАРЬ!U21=GRID!$B$3:$U$3),0)),
INDEX(GRID!$B$18:$U$29,MATCH(K$7,GRID!$A$18:$A$29,0),MATCH(1,($U$2=GRID!$B$1:$U$1)*(КАЛЕНДАРЬ!U21=GRID!$B$3:$U$3),0))*(1-GRID!$H$34))</f>
        <v>95600</v>
      </c>
      <c r="M201" s="8" cm="1">
        <f t="array" ref="M201">IF($I$2="Открытый тариф",INDEX(GRID!$B$4:$U$15,MATCH(M$7,GRID!$A$4:$A$15,0),MATCH(1,($U$2=GRID!$B$1:$U$1)*(КАЛЕНДАРЬ!U21=GRID!$B$3:$U$3),0)),
INDEX(GRID!$B$4:$U$15,MATCH(M$7,GRID!$A$4:$A$15,0),MATCH(1,($U$2=GRID!$B$1:$U$1)*(КАЛЕНДАРЬ!U21=GRID!$B$3:$U$3),0))*(1-GRID!$H$34))</f>
        <v>118300</v>
      </c>
      <c r="N201" s="8" cm="1">
        <f t="array" ref="N201">IF($I$2="Открытый тариф",INDEX(GRID!$B$18:$U$29,MATCH(M$7,GRID!$A$18:$A$29,0),MATCH(1,($U$2=GRID!$B$1:$U$1)*(КАЛЕНДАРЬ!U21=GRID!$B$3:$U$3),0)),
INDEX(GRID!$B$18:$U$29,MATCH(M$7,GRID!$A$18:$A$29,0),MATCH(1,($U$2=GRID!$B$1:$U$1)*(КАЛЕНДАРЬ!U21=GRID!$B$3:$U$3),0))*(1-GRID!$H$34))</f>
        <v>123300</v>
      </c>
      <c r="O201" s="8" cm="1">
        <f t="array" ref="O201">IF($I$2="Открытый тариф",INDEX(GRID!$B$4:$U$15,MATCH(O$7,GRID!$A$4:$A$15,0),MATCH(1,($U$2=GRID!$B$1:$U$1)*(КАЛЕНДАРЬ!U21=GRID!$B$3:$U$3),0)),
INDEX(GRID!$B$4:$U$15,MATCH(O$7,GRID!$A$4:$A$15,0),MATCH(1,($U$2=GRID!$B$1:$U$1)*(КАЛЕНДАРЬ!U21=GRID!$B$3:$U$3),0))*(1-GRID!$H$34))</f>
        <v>159400</v>
      </c>
      <c r="P201" s="8" cm="1">
        <f t="array" ref="P201">IF($I$2="Открытый тариф",INDEX(GRID!$B$4:$U$15,MATCH(P$7,GRID!$A$4:$A$15,0),MATCH(1,($U$2=GRID!$B$1:$U$1)*(КАЛЕНДАРЬ!U21=GRID!$B$3:$U$3),0)),
INDEX(GRID!$B$4:$U$15,MATCH(P$7,GRID!$A$4:$A$15,0),MATCH(1,($U$2=GRID!$B$1:$U$1)*(КАЛЕНДАРЬ!U21=GRID!$B$3:$U$3),0))*(1-GRID!$H$34))</f>
        <v>208900</v>
      </c>
      <c r="Q201" s="8" cm="1">
        <f t="array" ref="Q201">IF($I$2="Открытый тариф",INDEX(GRID!$B$4:$U$15,MATCH(Q$7,GRID!$A$4:$A$15,0),MATCH(1,($U$2=GRID!$B$1:$U$1)*(КАЛЕНДАРЬ!U21=GRID!$B$3:$U$3),0)),
INDEX(GRID!$B$4:$U$15,MATCH(Q$7,GRID!$A$4:$A$15,0),MATCH(1,($U$2=GRID!$B$1:$U$1)*(КАЛЕНДАРЬ!U21=GRID!$B$3:$U$3),0))*(1-GRID!$H$34))</f>
        <v>240900</v>
      </c>
      <c r="R201" s="8" cm="1">
        <f t="array" ref="R201">IF($I$2="Открытый тариф",INDEX(GRID!$B$18:$U$29,MATCH(R$7,GRID!$A$18:$A$29,0),MATCH(1,($U$2=GRID!$B$1:$U$1)*(КАЛЕНДАРЬ!U21=GRID!$B$3:$U$3),0)),
INDEX(GRID!$B$18:$U$29,MATCH(R$7,GRID!$A$18:$A$29,0),MATCH(1,($U$2=GRID!$B$1:$U$1)*(КАЛЕНДАРЬ!U21=GRID!$B$3:$U$3),0))*(1-GRID!$H$34))</f>
        <v>275700</v>
      </c>
      <c r="S201" s="8">
        <f t="array" ref="S201">IF($I$2="Открытый тариф",INDEX(GRID!$B$4:$U$15,MATCH(S$7,GRID!$A$4:$A$15,0),MATCH(1,($U$2=GRID!$B$1:$U$1)*(КАЛЕНДАРЬ!U21=GRID!$B$3:$U$3),0)),
INDEX(GRID!$B$4:$U$15,MATCH(S$7,GRID!$A$4:$A$15,0),MATCH(1,($U$2=GRID!$B$1:$U$1)*(КАЛЕНДАРЬ!U21=GRID!$B$3:$U$3),0))*(1-GRID!$L$41))</f>
        <v>736800</v>
      </c>
      <c r="T201" s="8">
        <f t="array" ref="T201">IF($I$2="Открытый тариф",INDEX(GRID!$B$4:$U$15,MATCH(T$7,GRID!$A$4:$A$15,0),MATCH(1,($U$2=GRID!$B$1:$U$1)*(КАЛЕНДАРЬ!U21=GRID!$B$3:$U$3),0)),
INDEX(GRID!$B$4:$U$15,MATCH(T$7,GRID!$A$4:$A$15,0),MATCH(1,($U$2=GRID!$B$1:$U$1)*(КАЛЕНДАРЬ!U21=GRID!$B$3:$U$3),0))*(1-GRID!$L$41))</f>
        <v>912900</v>
      </c>
    </row>
    <row r="202" spans="1:20" hidden="1">
      <c r="A202" s="148" t="s">
        <v>17</v>
      </c>
      <c r="B202" s="149">
        <v>19</v>
      </c>
      <c r="C202" s="8" cm="1">
        <f t="array" ref="C202">IF($I$2="Открытый тариф",INDEX(GRID!$B$4:$U$15,MATCH(C$7,GRID!$A$4:$A$15,0),MATCH(1,($U$2=GRID!$B$1:$U$1)*(КАЛЕНДАРЬ!U22=GRID!$B$3:$U$3),0)),
INDEX(GRID!$B$4:$U$15,MATCH(C$7,GRID!$A$4:$A$15,0),MATCH(1,($U$2=GRID!$B$1:$U$1)*(КАЛЕНДАРЬ!U22=GRID!$B$3:$U$3),0))*(1-GRID!$H$34))</f>
        <v>57300</v>
      </c>
      <c r="D202" s="8" cm="1">
        <f t="array" ref="D202">IF($I$2="Открытый тариф",INDEX(GRID!$B$18:$U$29,MATCH(C$7,GRID!$A$18:$A$29,0),MATCH(1,($U$2=GRID!$B$1:$U$1)*(КАЛЕНДАРЬ!U22=GRID!$B$3:$U$3),0)),
INDEX(GRID!$B$18:$U$29,MATCH(C$7,GRID!$A$18:$A$29,0),MATCH(1,($U$2=GRID!$B$1:$U$1)*(КАЛЕНДАРЬ!U22=GRID!$B$3:$U$3),0))*(1-GRID!$H$34))</f>
        <v>62300</v>
      </c>
      <c r="E202" s="8" cm="1">
        <f t="array" ref="E202">IF($I$2="Открытый тариф",INDEX(GRID!$B$4:$U$15,MATCH(E$7,GRID!$A$4:$A$15,0),MATCH(1,($U$2=GRID!$B$1:$U$1)*(КАЛЕНДАРЬ!U22=GRID!$B$3:$U$3),0)),
INDEX(GRID!$B$4:$U$15,MATCH(E$7,GRID!$A$4:$A$15,0),MATCH(1,($U$2=GRID!$B$1:$U$1)*(КАЛЕНДАРЬ!U22=GRID!$B$3:$U$3),0))*(1-GRID!$H$34))</f>
        <v>67400</v>
      </c>
      <c r="F202" s="8" cm="1">
        <f t="array" ref="F202">IF($I$2="Открытый тариф",INDEX(GRID!$B$18:$U$29,MATCH(E$7,GRID!$A$18:$A$29,0),MATCH(1,($U$2=GRID!$B$1:$U$1)*(КАЛЕНДАРЬ!U22=GRID!$B$3:$U$3),0)),
INDEX(GRID!$B$18:$U$29,MATCH(E$7,GRID!$A$18:$A$29,0),MATCH(1,($U$2=GRID!$B$1:$U$1)*(КАЛЕНДАРЬ!U22=GRID!$B$3:$U$3),0))*(1-GRID!$H$34))</f>
        <v>72400</v>
      </c>
      <c r="G202" s="8" cm="1">
        <f t="array" ref="G202">IF($I$2="Открытый тариф",INDEX(GRID!$B$4:$U$15,MATCH(G$7,GRID!$A$4:$A$15,0),MATCH(1,($U$2=GRID!$B$1:$U$1)*(КАЛЕНДАРЬ!U22=GRID!$B$3:$U$3),0)),
INDEX(GRID!$B$4:$U$15,MATCH(G$7,GRID!$A$4:$A$15,0),MATCH(1,($U$2=GRID!$B$1:$U$1)*(КАЛЕНДАРЬ!U22=GRID!$B$3:$U$3),0))*(1-GRID!$H$34))</f>
        <v>74800</v>
      </c>
      <c r="H202" s="8" cm="1">
        <f t="array" ref="H202">IF($I$2="Открытый тариф",INDEX(GRID!$B$18:$U$29,MATCH(G$7,GRID!$A$18:$A$29,0),MATCH(1,($U$2=GRID!$B$1:$U$1)*(КАЛЕНДАРЬ!U22=GRID!$B$3:$U$3),0)),
INDEX(GRID!$B$18:$U$29,MATCH(G$7,GRID!$A$18:$A$29,0),MATCH(1,($U$2=GRID!$B$1:$U$1)*(КАЛЕНДАРЬ!U22=GRID!$B$3:$U$3),0))*(1-GRID!$H$34))</f>
        <v>79800</v>
      </c>
      <c r="I202" s="8" cm="1">
        <f t="array" ref="I202">IF($I$2="Открытый тариф",INDEX(GRID!$B$4:$U$15,MATCH(I$7,GRID!$A$4:$A$15,0),MATCH(1,($U$2=GRID!$B$1:$U$1)*(КАЛЕНДАРЬ!U22=GRID!$B$3:$U$3),0)),
INDEX(GRID!$B$4:$U$15,MATCH(I$7,GRID!$A$4:$A$15,0),MATCH(1,($U$2=GRID!$B$1:$U$1)*(КАЛЕНДАРЬ!U22=GRID!$B$3:$U$3),0))*(1-GRID!$H$34))</f>
        <v>82500</v>
      </c>
      <c r="J202" s="8" cm="1">
        <f t="array" ref="J202">IF($I$2="Открытый тариф",INDEX(GRID!$B$18:$U$29,MATCH(I$7,GRID!$A$18:$A$29,0),MATCH(1,($U$2=GRID!$B$1:$U$1)*(КАЛЕНДАРЬ!U22=GRID!$B$3:$U$3),0)),
INDEX(GRID!$B$18:$U$29,MATCH(I$7,GRID!$A$18:$A$29,0),MATCH(1,($U$2=GRID!$B$1:$U$1)*(КАЛЕНДАРЬ!U22=GRID!$B$3:$U$3),0))*(1-GRID!$H$34))</f>
        <v>87500</v>
      </c>
      <c r="K202" s="8" cm="1">
        <f t="array" ref="K202">IF($I$2="Открытый тариф",INDEX(GRID!$B$4:$U$15,MATCH(K$7,GRID!$A$4:$A$15,0),MATCH(1,($U$2=GRID!$B$1:$U$1)*(КАЛЕНДАРЬ!U22=GRID!$B$3:$U$3),0)),
INDEX(GRID!$B$4:$U$15,MATCH(K$7,GRID!$A$4:$A$15,0),MATCH(1,($U$2=GRID!$B$1:$U$1)*(КАЛЕНДАРЬ!U22=GRID!$B$3:$U$3),0))*(1-GRID!$H$34))</f>
        <v>90600</v>
      </c>
      <c r="L202" s="8" cm="1">
        <f t="array" ref="L202">IF($I$2="Открытый тариф",INDEX(GRID!$B$18:$U$29,MATCH(K$7,GRID!$A$18:$A$29,0),MATCH(1,($U$2=GRID!$B$1:$U$1)*(КАЛЕНДАРЬ!U22=GRID!$B$3:$U$3),0)),
INDEX(GRID!$B$18:$U$29,MATCH(K$7,GRID!$A$18:$A$29,0),MATCH(1,($U$2=GRID!$B$1:$U$1)*(КАЛЕНДАРЬ!U22=GRID!$B$3:$U$3),0))*(1-GRID!$H$34))</f>
        <v>95600</v>
      </c>
      <c r="M202" s="8" cm="1">
        <f t="array" ref="M202">IF($I$2="Открытый тариф",INDEX(GRID!$B$4:$U$15,MATCH(M$7,GRID!$A$4:$A$15,0),MATCH(1,($U$2=GRID!$B$1:$U$1)*(КАЛЕНДАРЬ!U22=GRID!$B$3:$U$3),0)),
INDEX(GRID!$B$4:$U$15,MATCH(M$7,GRID!$A$4:$A$15,0),MATCH(1,($U$2=GRID!$B$1:$U$1)*(КАЛЕНДАРЬ!U22=GRID!$B$3:$U$3),0))*(1-GRID!$H$34))</f>
        <v>118300</v>
      </c>
      <c r="N202" s="8" cm="1">
        <f t="array" ref="N202">IF($I$2="Открытый тариф",INDEX(GRID!$B$18:$U$29,MATCH(M$7,GRID!$A$18:$A$29,0),MATCH(1,($U$2=GRID!$B$1:$U$1)*(КАЛЕНДАРЬ!U22=GRID!$B$3:$U$3),0)),
INDEX(GRID!$B$18:$U$29,MATCH(M$7,GRID!$A$18:$A$29,0),MATCH(1,($U$2=GRID!$B$1:$U$1)*(КАЛЕНДАРЬ!U22=GRID!$B$3:$U$3),0))*(1-GRID!$H$34))</f>
        <v>123300</v>
      </c>
      <c r="O202" s="8" cm="1">
        <f t="array" ref="O202">IF($I$2="Открытый тариф",INDEX(GRID!$B$4:$U$15,MATCH(O$7,GRID!$A$4:$A$15,0),MATCH(1,($U$2=GRID!$B$1:$U$1)*(КАЛЕНДАРЬ!U22=GRID!$B$3:$U$3),0)),
INDEX(GRID!$B$4:$U$15,MATCH(O$7,GRID!$A$4:$A$15,0),MATCH(1,($U$2=GRID!$B$1:$U$1)*(КАЛЕНДАРЬ!U22=GRID!$B$3:$U$3),0))*(1-GRID!$H$34))</f>
        <v>159400</v>
      </c>
      <c r="P202" s="8" cm="1">
        <f t="array" ref="P202">IF($I$2="Открытый тариф",INDEX(GRID!$B$4:$U$15,MATCH(P$7,GRID!$A$4:$A$15,0),MATCH(1,($U$2=GRID!$B$1:$U$1)*(КАЛЕНДАРЬ!U22=GRID!$B$3:$U$3),0)),
INDEX(GRID!$B$4:$U$15,MATCH(P$7,GRID!$A$4:$A$15,0),MATCH(1,($U$2=GRID!$B$1:$U$1)*(КАЛЕНДАРЬ!U22=GRID!$B$3:$U$3),0))*(1-GRID!$H$34))</f>
        <v>208900</v>
      </c>
      <c r="Q202" s="8" cm="1">
        <f t="array" ref="Q202">IF($I$2="Открытый тариф",INDEX(GRID!$B$4:$U$15,MATCH(Q$7,GRID!$A$4:$A$15,0),MATCH(1,($U$2=GRID!$B$1:$U$1)*(КАЛЕНДАРЬ!U22=GRID!$B$3:$U$3),0)),
INDEX(GRID!$B$4:$U$15,MATCH(Q$7,GRID!$A$4:$A$15,0),MATCH(1,($U$2=GRID!$B$1:$U$1)*(КАЛЕНДАРЬ!U22=GRID!$B$3:$U$3),0))*(1-GRID!$H$34))</f>
        <v>240900</v>
      </c>
      <c r="R202" s="8" cm="1">
        <f t="array" ref="R202">IF($I$2="Открытый тариф",INDEX(GRID!$B$18:$U$29,MATCH(R$7,GRID!$A$18:$A$29,0),MATCH(1,($U$2=GRID!$B$1:$U$1)*(КАЛЕНДАРЬ!U22=GRID!$B$3:$U$3),0)),
INDEX(GRID!$B$18:$U$29,MATCH(R$7,GRID!$A$18:$A$29,0),MATCH(1,($U$2=GRID!$B$1:$U$1)*(КАЛЕНДАРЬ!U22=GRID!$B$3:$U$3),0))*(1-GRID!$H$34))</f>
        <v>275700</v>
      </c>
      <c r="S202" s="8">
        <f t="array" ref="S202">IF($I$2="Открытый тариф",INDEX(GRID!$B$4:$U$15,MATCH(S$7,GRID!$A$4:$A$15,0),MATCH(1,($U$2=GRID!$B$1:$U$1)*(КАЛЕНДАРЬ!U22=GRID!$B$3:$U$3),0)),
INDEX(GRID!$B$4:$U$15,MATCH(S$7,GRID!$A$4:$A$15,0),MATCH(1,($U$2=GRID!$B$1:$U$1)*(КАЛЕНДАРЬ!U22=GRID!$B$3:$U$3),0))*(1-GRID!$L$41))</f>
        <v>736800</v>
      </c>
      <c r="T202" s="8">
        <f t="array" ref="T202">IF($I$2="Открытый тариф",INDEX(GRID!$B$4:$U$15,MATCH(T$7,GRID!$A$4:$A$15,0),MATCH(1,($U$2=GRID!$B$1:$U$1)*(КАЛЕНДАРЬ!U22=GRID!$B$3:$U$3),0)),
INDEX(GRID!$B$4:$U$15,MATCH(T$7,GRID!$A$4:$A$15,0),MATCH(1,($U$2=GRID!$B$1:$U$1)*(КАЛЕНДАРЬ!U22=GRID!$B$3:$U$3),0))*(1-GRID!$L$41))</f>
        <v>912900</v>
      </c>
    </row>
    <row r="203" spans="1:20" hidden="1">
      <c r="A203" s="148" t="s">
        <v>11</v>
      </c>
      <c r="B203" s="149">
        <v>20</v>
      </c>
      <c r="C203" s="8" cm="1">
        <f t="array" ref="C203">IF($I$2="Открытый тариф",INDEX(GRID!$B$4:$U$15,MATCH(C$7,GRID!$A$4:$A$15,0),MATCH(1,($U$2=GRID!$B$1:$U$1)*(КАЛЕНДАРЬ!U23=GRID!$B$3:$U$3),0)),
INDEX(GRID!$B$4:$U$15,MATCH(C$7,GRID!$A$4:$A$15,0),MATCH(1,($U$2=GRID!$B$1:$U$1)*(КАЛЕНДАРЬ!U23=GRID!$B$3:$U$3),0))*(1-GRID!$H$34))</f>
        <v>57300</v>
      </c>
      <c r="D203" s="8" cm="1">
        <f t="array" ref="D203">IF($I$2="Открытый тариф",INDEX(GRID!$B$18:$U$29,MATCH(C$7,GRID!$A$18:$A$29,0),MATCH(1,($U$2=GRID!$B$1:$U$1)*(КАЛЕНДАРЬ!U23=GRID!$B$3:$U$3),0)),
INDEX(GRID!$B$18:$U$29,MATCH(C$7,GRID!$A$18:$A$29,0),MATCH(1,($U$2=GRID!$B$1:$U$1)*(КАЛЕНДАРЬ!U23=GRID!$B$3:$U$3),0))*(1-GRID!$H$34))</f>
        <v>62300</v>
      </c>
      <c r="E203" s="8" cm="1">
        <f t="array" ref="E203">IF($I$2="Открытый тариф",INDEX(GRID!$B$4:$U$15,MATCH(E$7,GRID!$A$4:$A$15,0),MATCH(1,($U$2=GRID!$B$1:$U$1)*(КАЛЕНДАРЬ!U23=GRID!$B$3:$U$3),0)),
INDEX(GRID!$B$4:$U$15,MATCH(E$7,GRID!$A$4:$A$15,0),MATCH(1,($U$2=GRID!$B$1:$U$1)*(КАЛЕНДАРЬ!U23=GRID!$B$3:$U$3),0))*(1-GRID!$H$34))</f>
        <v>67400</v>
      </c>
      <c r="F203" s="8" cm="1">
        <f t="array" ref="F203">IF($I$2="Открытый тариф",INDEX(GRID!$B$18:$U$29,MATCH(E$7,GRID!$A$18:$A$29,0),MATCH(1,($U$2=GRID!$B$1:$U$1)*(КАЛЕНДАРЬ!U23=GRID!$B$3:$U$3),0)),
INDEX(GRID!$B$18:$U$29,MATCH(E$7,GRID!$A$18:$A$29,0),MATCH(1,($U$2=GRID!$B$1:$U$1)*(КАЛЕНДАРЬ!U23=GRID!$B$3:$U$3),0))*(1-GRID!$H$34))</f>
        <v>72400</v>
      </c>
      <c r="G203" s="8" cm="1">
        <f t="array" ref="G203">IF($I$2="Открытый тариф",INDEX(GRID!$B$4:$U$15,MATCH(G$7,GRID!$A$4:$A$15,0),MATCH(1,($U$2=GRID!$B$1:$U$1)*(КАЛЕНДАРЬ!U23=GRID!$B$3:$U$3),0)),
INDEX(GRID!$B$4:$U$15,MATCH(G$7,GRID!$A$4:$A$15,0),MATCH(1,($U$2=GRID!$B$1:$U$1)*(КАЛЕНДАРЬ!U23=GRID!$B$3:$U$3),0))*(1-GRID!$H$34))</f>
        <v>74800</v>
      </c>
      <c r="H203" s="8" cm="1">
        <f t="array" ref="H203">IF($I$2="Открытый тариф",INDEX(GRID!$B$18:$U$29,MATCH(G$7,GRID!$A$18:$A$29,0),MATCH(1,($U$2=GRID!$B$1:$U$1)*(КАЛЕНДАРЬ!U23=GRID!$B$3:$U$3),0)),
INDEX(GRID!$B$18:$U$29,MATCH(G$7,GRID!$A$18:$A$29,0),MATCH(1,($U$2=GRID!$B$1:$U$1)*(КАЛЕНДАРЬ!U23=GRID!$B$3:$U$3),0))*(1-GRID!$H$34))</f>
        <v>79800</v>
      </c>
      <c r="I203" s="8" cm="1">
        <f t="array" ref="I203">IF($I$2="Открытый тариф",INDEX(GRID!$B$4:$U$15,MATCH(I$7,GRID!$A$4:$A$15,0),MATCH(1,($U$2=GRID!$B$1:$U$1)*(КАЛЕНДАРЬ!U23=GRID!$B$3:$U$3),0)),
INDEX(GRID!$B$4:$U$15,MATCH(I$7,GRID!$A$4:$A$15,0),MATCH(1,($U$2=GRID!$B$1:$U$1)*(КАЛЕНДАРЬ!U23=GRID!$B$3:$U$3),0))*(1-GRID!$H$34))</f>
        <v>82500</v>
      </c>
      <c r="J203" s="8" cm="1">
        <f t="array" ref="J203">IF($I$2="Открытый тариф",INDEX(GRID!$B$18:$U$29,MATCH(I$7,GRID!$A$18:$A$29,0),MATCH(1,($U$2=GRID!$B$1:$U$1)*(КАЛЕНДАРЬ!U23=GRID!$B$3:$U$3),0)),
INDEX(GRID!$B$18:$U$29,MATCH(I$7,GRID!$A$18:$A$29,0),MATCH(1,($U$2=GRID!$B$1:$U$1)*(КАЛЕНДАРЬ!U23=GRID!$B$3:$U$3),0))*(1-GRID!$H$34))</f>
        <v>87500</v>
      </c>
      <c r="K203" s="8" cm="1">
        <f t="array" ref="K203">IF($I$2="Открытый тариф",INDEX(GRID!$B$4:$U$15,MATCH(K$7,GRID!$A$4:$A$15,0),MATCH(1,($U$2=GRID!$B$1:$U$1)*(КАЛЕНДАРЬ!U23=GRID!$B$3:$U$3),0)),
INDEX(GRID!$B$4:$U$15,MATCH(K$7,GRID!$A$4:$A$15,0),MATCH(1,($U$2=GRID!$B$1:$U$1)*(КАЛЕНДАРЬ!U23=GRID!$B$3:$U$3),0))*(1-GRID!$H$34))</f>
        <v>90600</v>
      </c>
      <c r="L203" s="8" cm="1">
        <f t="array" ref="L203">IF($I$2="Открытый тариф",INDEX(GRID!$B$18:$U$29,MATCH(K$7,GRID!$A$18:$A$29,0),MATCH(1,($U$2=GRID!$B$1:$U$1)*(КАЛЕНДАРЬ!U23=GRID!$B$3:$U$3),0)),
INDEX(GRID!$B$18:$U$29,MATCH(K$7,GRID!$A$18:$A$29,0),MATCH(1,($U$2=GRID!$B$1:$U$1)*(КАЛЕНДАРЬ!U23=GRID!$B$3:$U$3),0))*(1-GRID!$H$34))</f>
        <v>95600</v>
      </c>
      <c r="M203" s="8" cm="1">
        <f t="array" ref="M203">IF($I$2="Открытый тариф",INDEX(GRID!$B$4:$U$15,MATCH(M$7,GRID!$A$4:$A$15,0),MATCH(1,($U$2=GRID!$B$1:$U$1)*(КАЛЕНДАРЬ!U23=GRID!$B$3:$U$3),0)),
INDEX(GRID!$B$4:$U$15,MATCH(M$7,GRID!$A$4:$A$15,0),MATCH(1,($U$2=GRID!$B$1:$U$1)*(КАЛЕНДАРЬ!U23=GRID!$B$3:$U$3),0))*(1-GRID!$H$34))</f>
        <v>118300</v>
      </c>
      <c r="N203" s="8" cm="1">
        <f t="array" ref="N203">IF($I$2="Открытый тариф",INDEX(GRID!$B$18:$U$29,MATCH(M$7,GRID!$A$18:$A$29,0),MATCH(1,($U$2=GRID!$B$1:$U$1)*(КАЛЕНДАРЬ!U23=GRID!$B$3:$U$3),0)),
INDEX(GRID!$B$18:$U$29,MATCH(M$7,GRID!$A$18:$A$29,0),MATCH(1,($U$2=GRID!$B$1:$U$1)*(КАЛЕНДАРЬ!U23=GRID!$B$3:$U$3),0))*(1-GRID!$H$34))</f>
        <v>123300</v>
      </c>
      <c r="O203" s="8" cm="1">
        <f t="array" ref="O203">IF($I$2="Открытый тариф",INDEX(GRID!$B$4:$U$15,MATCH(O$7,GRID!$A$4:$A$15,0),MATCH(1,($U$2=GRID!$B$1:$U$1)*(КАЛЕНДАРЬ!U23=GRID!$B$3:$U$3),0)),
INDEX(GRID!$B$4:$U$15,MATCH(O$7,GRID!$A$4:$A$15,0),MATCH(1,($U$2=GRID!$B$1:$U$1)*(КАЛЕНДАРЬ!U23=GRID!$B$3:$U$3),0))*(1-GRID!$H$34))</f>
        <v>159400</v>
      </c>
      <c r="P203" s="8" cm="1">
        <f t="array" ref="P203">IF($I$2="Открытый тариф",INDEX(GRID!$B$4:$U$15,MATCH(P$7,GRID!$A$4:$A$15,0),MATCH(1,($U$2=GRID!$B$1:$U$1)*(КАЛЕНДАРЬ!U23=GRID!$B$3:$U$3),0)),
INDEX(GRID!$B$4:$U$15,MATCH(P$7,GRID!$A$4:$A$15,0),MATCH(1,($U$2=GRID!$B$1:$U$1)*(КАЛЕНДАРЬ!U23=GRID!$B$3:$U$3),0))*(1-GRID!$H$34))</f>
        <v>208900</v>
      </c>
      <c r="Q203" s="8" cm="1">
        <f t="array" ref="Q203">IF($I$2="Открытый тариф",INDEX(GRID!$B$4:$U$15,MATCH(Q$7,GRID!$A$4:$A$15,0),MATCH(1,($U$2=GRID!$B$1:$U$1)*(КАЛЕНДАРЬ!U23=GRID!$B$3:$U$3),0)),
INDEX(GRID!$B$4:$U$15,MATCH(Q$7,GRID!$A$4:$A$15,0),MATCH(1,($U$2=GRID!$B$1:$U$1)*(КАЛЕНДАРЬ!U23=GRID!$B$3:$U$3),0))*(1-GRID!$H$34))</f>
        <v>240900</v>
      </c>
      <c r="R203" s="8" cm="1">
        <f t="array" ref="R203">IF($I$2="Открытый тариф",INDEX(GRID!$B$18:$U$29,MATCH(R$7,GRID!$A$18:$A$29,0),MATCH(1,($U$2=GRID!$B$1:$U$1)*(КАЛЕНДАРЬ!U23=GRID!$B$3:$U$3),0)),
INDEX(GRID!$B$18:$U$29,MATCH(R$7,GRID!$A$18:$A$29,0),MATCH(1,($U$2=GRID!$B$1:$U$1)*(КАЛЕНДАРЬ!U23=GRID!$B$3:$U$3),0))*(1-GRID!$H$34))</f>
        <v>275700</v>
      </c>
      <c r="S203" s="8">
        <f t="array" ref="S203">IF($I$2="Открытый тариф",INDEX(GRID!$B$4:$U$15,MATCH(S$7,GRID!$A$4:$A$15,0),MATCH(1,($U$2=GRID!$B$1:$U$1)*(КАЛЕНДАРЬ!U23=GRID!$B$3:$U$3),0)),
INDEX(GRID!$B$4:$U$15,MATCH(S$7,GRID!$A$4:$A$15,0),MATCH(1,($U$2=GRID!$B$1:$U$1)*(КАЛЕНДАРЬ!U23=GRID!$B$3:$U$3),0))*(1-GRID!$L$41))</f>
        <v>736800</v>
      </c>
      <c r="T203" s="8">
        <f t="array" ref="T203">IF($I$2="Открытый тариф",INDEX(GRID!$B$4:$U$15,MATCH(T$7,GRID!$A$4:$A$15,0),MATCH(1,($U$2=GRID!$B$1:$U$1)*(КАЛЕНДАРЬ!U23=GRID!$B$3:$U$3),0)),
INDEX(GRID!$B$4:$U$15,MATCH(T$7,GRID!$A$4:$A$15,0),MATCH(1,($U$2=GRID!$B$1:$U$1)*(КАЛЕНДАРЬ!U23=GRID!$B$3:$U$3),0))*(1-GRID!$L$41))</f>
        <v>912900</v>
      </c>
    </row>
    <row r="204" spans="1:20" hidden="1">
      <c r="A204" s="148" t="s">
        <v>12</v>
      </c>
      <c r="B204" s="149">
        <v>21</v>
      </c>
      <c r="C204" s="8" cm="1">
        <f t="array" ref="C204">IF($I$2="Открытый тариф",INDEX(GRID!$B$4:$U$15,MATCH(C$7,GRID!$A$4:$A$15,0),MATCH(1,($U$2=GRID!$B$1:$U$1)*(КАЛЕНДАРЬ!U24=GRID!$B$3:$U$3),0)),
INDEX(GRID!$B$4:$U$15,MATCH(C$7,GRID!$A$4:$A$15,0),MATCH(1,($U$2=GRID!$B$1:$U$1)*(КАЛЕНДАРЬ!U24=GRID!$B$3:$U$3),0))*(1-GRID!$H$34))</f>
        <v>57300</v>
      </c>
      <c r="D204" s="8" cm="1">
        <f t="array" ref="D204">IF($I$2="Открытый тариф",INDEX(GRID!$B$18:$U$29,MATCH(C$7,GRID!$A$18:$A$29,0),MATCH(1,($U$2=GRID!$B$1:$U$1)*(КАЛЕНДАРЬ!U24=GRID!$B$3:$U$3),0)),
INDEX(GRID!$B$18:$U$29,MATCH(C$7,GRID!$A$18:$A$29,0),MATCH(1,($U$2=GRID!$B$1:$U$1)*(КАЛЕНДАРЬ!U24=GRID!$B$3:$U$3),0))*(1-GRID!$H$34))</f>
        <v>62300</v>
      </c>
      <c r="E204" s="8" cm="1">
        <f t="array" ref="E204">IF($I$2="Открытый тариф",INDEX(GRID!$B$4:$U$15,MATCH(E$7,GRID!$A$4:$A$15,0),MATCH(1,($U$2=GRID!$B$1:$U$1)*(КАЛЕНДАРЬ!U24=GRID!$B$3:$U$3),0)),
INDEX(GRID!$B$4:$U$15,MATCH(E$7,GRID!$A$4:$A$15,0),MATCH(1,($U$2=GRID!$B$1:$U$1)*(КАЛЕНДАРЬ!U24=GRID!$B$3:$U$3),0))*(1-GRID!$H$34))</f>
        <v>67400</v>
      </c>
      <c r="F204" s="8" cm="1">
        <f t="array" ref="F204">IF($I$2="Открытый тариф",INDEX(GRID!$B$18:$U$29,MATCH(E$7,GRID!$A$18:$A$29,0),MATCH(1,($U$2=GRID!$B$1:$U$1)*(КАЛЕНДАРЬ!U24=GRID!$B$3:$U$3),0)),
INDEX(GRID!$B$18:$U$29,MATCH(E$7,GRID!$A$18:$A$29,0),MATCH(1,($U$2=GRID!$B$1:$U$1)*(КАЛЕНДАРЬ!U24=GRID!$B$3:$U$3),0))*(1-GRID!$H$34))</f>
        <v>72400</v>
      </c>
      <c r="G204" s="8" cm="1">
        <f t="array" ref="G204">IF($I$2="Открытый тариф",INDEX(GRID!$B$4:$U$15,MATCH(G$7,GRID!$A$4:$A$15,0),MATCH(1,($U$2=GRID!$B$1:$U$1)*(КАЛЕНДАРЬ!U24=GRID!$B$3:$U$3),0)),
INDEX(GRID!$B$4:$U$15,MATCH(G$7,GRID!$A$4:$A$15,0),MATCH(1,($U$2=GRID!$B$1:$U$1)*(КАЛЕНДАРЬ!U24=GRID!$B$3:$U$3),0))*(1-GRID!$H$34))</f>
        <v>74800</v>
      </c>
      <c r="H204" s="8" cm="1">
        <f t="array" ref="H204">IF($I$2="Открытый тариф",INDEX(GRID!$B$18:$U$29,MATCH(G$7,GRID!$A$18:$A$29,0),MATCH(1,($U$2=GRID!$B$1:$U$1)*(КАЛЕНДАРЬ!U24=GRID!$B$3:$U$3),0)),
INDEX(GRID!$B$18:$U$29,MATCH(G$7,GRID!$A$18:$A$29,0),MATCH(1,($U$2=GRID!$B$1:$U$1)*(КАЛЕНДАРЬ!U24=GRID!$B$3:$U$3),0))*(1-GRID!$H$34))</f>
        <v>79800</v>
      </c>
      <c r="I204" s="8" cm="1">
        <f t="array" ref="I204">IF($I$2="Открытый тариф",INDEX(GRID!$B$4:$U$15,MATCH(I$7,GRID!$A$4:$A$15,0),MATCH(1,($U$2=GRID!$B$1:$U$1)*(КАЛЕНДАРЬ!U24=GRID!$B$3:$U$3),0)),
INDEX(GRID!$B$4:$U$15,MATCH(I$7,GRID!$A$4:$A$15,0),MATCH(1,($U$2=GRID!$B$1:$U$1)*(КАЛЕНДАРЬ!U24=GRID!$B$3:$U$3),0))*(1-GRID!$H$34))</f>
        <v>82500</v>
      </c>
      <c r="J204" s="8" cm="1">
        <f t="array" ref="J204">IF($I$2="Открытый тариф",INDEX(GRID!$B$18:$U$29,MATCH(I$7,GRID!$A$18:$A$29,0),MATCH(1,($U$2=GRID!$B$1:$U$1)*(КАЛЕНДАРЬ!U24=GRID!$B$3:$U$3),0)),
INDEX(GRID!$B$18:$U$29,MATCH(I$7,GRID!$A$18:$A$29,0),MATCH(1,($U$2=GRID!$B$1:$U$1)*(КАЛЕНДАРЬ!U24=GRID!$B$3:$U$3),0))*(1-GRID!$H$34))</f>
        <v>87500</v>
      </c>
      <c r="K204" s="8" cm="1">
        <f t="array" ref="K204">IF($I$2="Открытый тариф",INDEX(GRID!$B$4:$U$15,MATCH(K$7,GRID!$A$4:$A$15,0),MATCH(1,($U$2=GRID!$B$1:$U$1)*(КАЛЕНДАРЬ!U24=GRID!$B$3:$U$3),0)),
INDEX(GRID!$B$4:$U$15,MATCH(K$7,GRID!$A$4:$A$15,0),MATCH(1,($U$2=GRID!$B$1:$U$1)*(КАЛЕНДАРЬ!U24=GRID!$B$3:$U$3),0))*(1-GRID!$H$34))</f>
        <v>90600</v>
      </c>
      <c r="L204" s="8" cm="1">
        <f t="array" ref="L204">IF($I$2="Открытый тариф",INDEX(GRID!$B$18:$U$29,MATCH(K$7,GRID!$A$18:$A$29,0),MATCH(1,($U$2=GRID!$B$1:$U$1)*(КАЛЕНДАРЬ!U24=GRID!$B$3:$U$3),0)),
INDEX(GRID!$B$18:$U$29,MATCH(K$7,GRID!$A$18:$A$29,0),MATCH(1,($U$2=GRID!$B$1:$U$1)*(КАЛЕНДАРЬ!U24=GRID!$B$3:$U$3),0))*(1-GRID!$H$34))</f>
        <v>95600</v>
      </c>
      <c r="M204" s="8" cm="1">
        <f t="array" ref="M204">IF($I$2="Открытый тариф",INDEX(GRID!$B$4:$U$15,MATCH(M$7,GRID!$A$4:$A$15,0),MATCH(1,($U$2=GRID!$B$1:$U$1)*(КАЛЕНДАРЬ!U24=GRID!$B$3:$U$3),0)),
INDEX(GRID!$B$4:$U$15,MATCH(M$7,GRID!$A$4:$A$15,0),MATCH(1,($U$2=GRID!$B$1:$U$1)*(КАЛЕНДАРЬ!U24=GRID!$B$3:$U$3),0))*(1-GRID!$H$34))</f>
        <v>118300</v>
      </c>
      <c r="N204" s="8" cm="1">
        <f t="array" ref="N204">IF($I$2="Открытый тариф",INDEX(GRID!$B$18:$U$29,MATCH(M$7,GRID!$A$18:$A$29,0),MATCH(1,($U$2=GRID!$B$1:$U$1)*(КАЛЕНДАРЬ!U24=GRID!$B$3:$U$3),0)),
INDEX(GRID!$B$18:$U$29,MATCH(M$7,GRID!$A$18:$A$29,0),MATCH(1,($U$2=GRID!$B$1:$U$1)*(КАЛЕНДАРЬ!U24=GRID!$B$3:$U$3),0))*(1-GRID!$H$34))</f>
        <v>123300</v>
      </c>
      <c r="O204" s="8" cm="1">
        <f t="array" ref="O204">IF($I$2="Открытый тариф",INDEX(GRID!$B$4:$U$15,MATCH(O$7,GRID!$A$4:$A$15,0),MATCH(1,($U$2=GRID!$B$1:$U$1)*(КАЛЕНДАРЬ!U24=GRID!$B$3:$U$3),0)),
INDEX(GRID!$B$4:$U$15,MATCH(O$7,GRID!$A$4:$A$15,0),MATCH(1,($U$2=GRID!$B$1:$U$1)*(КАЛЕНДАРЬ!U24=GRID!$B$3:$U$3),0))*(1-GRID!$H$34))</f>
        <v>159400</v>
      </c>
      <c r="P204" s="8" cm="1">
        <f t="array" ref="P204">IF($I$2="Открытый тариф",INDEX(GRID!$B$4:$U$15,MATCH(P$7,GRID!$A$4:$A$15,0),MATCH(1,($U$2=GRID!$B$1:$U$1)*(КАЛЕНДАРЬ!U24=GRID!$B$3:$U$3),0)),
INDEX(GRID!$B$4:$U$15,MATCH(P$7,GRID!$A$4:$A$15,0),MATCH(1,($U$2=GRID!$B$1:$U$1)*(КАЛЕНДАРЬ!U24=GRID!$B$3:$U$3),0))*(1-GRID!$H$34))</f>
        <v>208900</v>
      </c>
      <c r="Q204" s="8" cm="1">
        <f t="array" ref="Q204">IF($I$2="Открытый тариф",INDEX(GRID!$B$4:$U$15,MATCH(Q$7,GRID!$A$4:$A$15,0),MATCH(1,($U$2=GRID!$B$1:$U$1)*(КАЛЕНДАРЬ!U24=GRID!$B$3:$U$3),0)),
INDEX(GRID!$B$4:$U$15,MATCH(Q$7,GRID!$A$4:$A$15,0),MATCH(1,($U$2=GRID!$B$1:$U$1)*(КАЛЕНДАРЬ!U24=GRID!$B$3:$U$3),0))*(1-GRID!$H$34))</f>
        <v>240900</v>
      </c>
      <c r="R204" s="8" cm="1">
        <f t="array" ref="R204">IF($I$2="Открытый тариф",INDEX(GRID!$B$18:$U$29,MATCH(R$7,GRID!$A$18:$A$29,0),MATCH(1,($U$2=GRID!$B$1:$U$1)*(КАЛЕНДАРЬ!U24=GRID!$B$3:$U$3),0)),
INDEX(GRID!$B$18:$U$29,MATCH(R$7,GRID!$A$18:$A$29,0),MATCH(1,($U$2=GRID!$B$1:$U$1)*(КАЛЕНДАРЬ!U24=GRID!$B$3:$U$3),0))*(1-GRID!$H$34))</f>
        <v>275700</v>
      </c>
      <c r="S204" s="8">
        <f t="array" ref="S204">IF($I$2="Открытый тариф",INDEX(GRID!$B$4:$U$15,MATCH(S$7,GRID!$A$4:$A$15,0),MATCH(1,($U$2=GRID!$B$1:$U$1)*(КАЛЕНДАРЬ!U24=GRID!$B$3:$U$3),0)),
INDEX(GRID!$B$4:$U$15,MATCH(S$7,GRID!$A$4:$A$15,0),MATCH(1,($U$2=GRID!$B$1:$U$1)*(КАЛЕНДАРЬ!U24=GRID!$B$3:$U$3),0))*(1-GRID!$L$41))</f>
        <v>736800</v>
      </c>
      <c r="T204" s="8">
        <f t="array" ref="T204">IF($I$2="Открытый тариф",INDEX(GRID!$B$4:$U$15,MATCH(T$7,GRID!$A$4:$A$15,0),MATCH(1,($U$2=GRID!$B$1:$U$1)*(КАЛЕНДАРЬ!U24=GRID!$B$3:$U$3),0)),
INDEX(GRID!$B$4:$U$15,MATCH(T$7,GRID!$A$4:$A$15,0),MATCH(1,($U$2=GRID!$B$1:$U$1)*(КАЛЕНДАРЬ!U24=GRID!$B$3:$U$3),0))*(1-GRID!$L$41))</f>
        <v>912900</v>
      </c>
    </row>
    <row r="205" spans="1:20" hidden="1">
      <c r="A205" s="148" t="s">
        <v>13</v>
      </c>
      <c r="B205" s="149">
        <v>22</v>
      </c>
      <c r="C205" s="8" cm="1">
        <f t="array" ref="C205">IF($I$2="Открытый тариф",INDEX(GRID!$B$4:$U$15,MATCH(C$7,GRID!$A$4:$A$15,0),MATCH(1,($U$2=GRID!$B$1:$U$1)*(КАЛЕНДАРЬ!U25=GRID!$B$3:$U$3),0)),
INDEX(GRID!$B$4:$U$15,MATCH(C$7,GRID!$A$4:$A$15,0),MATCH(1,($U$2=GRID!$B$1:$U$1)*(КАЛЕНДАРЬ!U25=GRID!$B$3:$U$3),0))*(1-GRID!$H$34))</f>
        <v>57300</v>
      </c>
      <c r="D205" s="8" cm="1">
        <f t="array" ref="D205">IF($I$2="Открытый тариф",INDEX(GRID!$B$18:$U$29,MATCH(C$7,GRID!$A$18:$A$29,0),MATCH(1,($U$2=GRID!$B$1:$U$1)*(КАЛЕНДАРЬ!U25=GRID!$B$3:$U$3),0)),
INDEX(GRID!$B$18:$U$29,MATCH(C$7,GRID!$A$18:$A$29,0),MATCH(1,($U$2=GRID!$B$1:$U$1)*(КАЛЕНДАРЬ!U25=GRID!$B$3:$U$3),0))*(1-GRID!$H$34))</f>
        <v>62300</v>
      </c>
      <c r="E205" s="8" cm="1">
        <f t="array" ref="E205">IF($I$2="Открытый тариф",INDEX(GRID!$B$4:$U$15,MATCH(E$7,GRID!$A$4:$A$15,0),MATCH(1,($U$2=GRID!$B$1:$U$1)*(КАЛЕНДАРЬ!U25=GRID!$B$3:$U$3),0)),
INDEX(GRID!$B$4:$U$15,MATCH(E$7,GRID!$A$4:$A$15,0),MATCH(1,($U$2=GRID!$B$1:$U$1)*(КАЛЕНДАРЬ!U25=GRID!$B$3:$U$3),0))*(1-GRID!$H$34))</f>
        <v>67400</v>
      </c>
      <c r="F205" s="8" cm="1">
        <f t="array" ref="F205">IF($I$2="Открытый тариф",INDEX(GRID!$B$18:$U$29,MATCH(E$7,GRID!$A$18:$A$29,0),MATCH(1,($U$2=GRID!$B$1:$U$1)*(КАЛЕНДАРЬ!U25=GRID!$B$3:$U$3),0)),
INDEX(GRID!$B$18:$U$29,MATCH(E$7,GRID!$A$18:$A$29,0),MATCH(1,($U$2=GRID!$B$1:$U$1)*(КАЛЕНДАРЬ!U25=GRID!$B$3:$U$3),0))*(1-GRID!$H$34))</f>
        <v>72400</v>
      </c>
      <c r="G205" s="8" cm="1">
        <f t="array" ref="G205">IF($I$2="Открытый тариф",INDEX(GRID!$B$4:$U$15,MATCH(G$7,GRID!$A$4:$A$15,0),MATCH(1,($U$2=GRID!$B$1:$U$1)*(КАЛЕНДАРЬ!U25=GRID!$B$3:$U$3),0)),
INDEX(GRID!$B$4:$U$15,MATCH(G$7,GRID!$A$4:$A$15,0),MATCH(1,($U$2=GRID!$B$1:$U$1)*(КАЛЕНДАРЬ!U25=GRID!$B$3:$U$3),0))*(1-GRID!$H$34))</f>
        <v>74800</v>
      </c>
      <c r="H205" s="8" cm="1">
        <f t="array" ref="H205">IF($I$2="Открытый тариф",INDEX(GRID!$B$18:$U$29,MATCH(G$7,GRID!$A$18:$A$29,0),MATCH(1,($U$2=GRID!$B$1:$U$1)*(КАЛЕНДАРЬ!U25=GRID!$B$3:$U$3),0)),
INDEX(GRID!$B$18:$U$29,MATCH(G$7,GRID!$A$18:$A$29,0),MATCH(1,($U$2=GRID!$B$1:$U$1)*(КАЛЕНДАРЬ!U25=GRID!$B$3:$U$3),0))*(1-GRID!$H$34))</f>
        <v>79800</v>
      </c>
      <c r="I205" s="8" cm="1">
        <f t="array" ref="I205">IF($I$2="Открытый тариф",INDEX(GRID!$B$4:$U$15,MATCH(I$7,GRID!$A$4:$A$15,0),MATCH(1,($U$2=GRID!$B$1:$U$1)*(КАЛЕНДАРЬ!U25=GRID!$B$3:$U$3),0)),
INDEX(GRID!$B$4:$U$15,MATCH(I$7,GRID!$A$4:$A$15,0),MATCH(1,($U$2=GRID!$B$1:$U$1)*(КАЛЕНДАРЬ!U25=GRID!$B$3:$U$3),0))*(1-GRID!$H$34))</f>
        <v>82500</v>
      </c>
      <c r="J205" s="8" cm="1">
        <f t="array" ref="J205">IF($I$2="Открытый тариф",INDEX(GRID!$B$18:$U$29,MATCH(I$7,GRID!$A$18:$A$29,0),MATCH(1,($U$2=GRID!$B$1:$U$1)*(КАЛЕНДАРЬ!U25=GRID!$B$3:$U$3),0)),
INDEX(GRID!$B$18:$U$29,MATCH(I$7,GRID!$A$18:$A$29,0),MATCH(1,($U$2=GRID!$B$1:$U$1)*(КАЛЕНДАРЬ!U25=GRID!$B$3:$U$3),0))*(1-GRID!$H$34))</f>
        <v>87500</v>
      </c>
      <c r="K205" s="8" cm="1">
        <f t="array" ref="K205">IF($I$2="Открытый тариф",INDEX(GRID!$B$4:$U$15,MATCH(K$7,GRID!$A$4:$A$15,0),MATCH(1,($U$2=GRID!$B$1:$U$1)*(КАЛЕНДАРЬ!U25=GRID!$B$3:$U$3),0)),
INDEX(GRID!$B$4:$U$15,MATCH(K$7,GRID!$A$4:$A$15,0),MATCH(1,($U$2=GRID!$B$1:$U$1)*(КАЛЕНДАРЬ!U25=GRID!$B$3:$U$3),0))*(1-GRID!$H$34))</f>
        <v>90600</v>
      </c>
      <c r="L205" s="8" cm="1">
        <f t="array" ref="L205">IF($I$2="Открытый тариф",INDEX(GRID!$B$18:$U$29,MATCH(K$7,GRID!$A$18:$A$29,0),MATCH(1,($U$2=GRID!$B$1:$U$1)*(КАЛЕНДАРЬ!U25=GRID!$B$3:$U$3),0)),
INDEX(GRID!$B$18:$U$29,MATCH(K$7,GRID!$A$18:$A$29,0),MATCH(1,($U$2=GRID!$B$1:$U$1)*(КАЛЕНДАРЬ!U25=GRID!$B$3:$U$3),0))*(1-GRID!$H$34))</f>
        <v>95600</v>
      </c>
      <c r="M205" s="8" cm="1">
        <f t="array" ref="M205">IF($I$2="Открытый тариф",INDEX(GRID!$B$4:$U$15,MATCH(M$7,GRID!$A$4:$A$15,0),MATCH(1,($U$2=GRID!$B$1:$U$1)*(КАЛЕНДАРЬ!U25=GRID!$B$3:$U$3),0)),
INDEX(GRID!$B$4:$U$15,MATCH(M$7,GRID!$A$4:$A$15,0),MATCH(1,($U$2=GRID!$B$1:$U$1)*(КАЛЕНДАРЬ!U25=GRID!$B$3:$U$3),0))*(1-GRID!$H$34))</f>
        <v>118300</v>
      </c>
      <c r="N205" s="8" cm="1">
        <f t="array" ref="N205">IF($I$2="Открытый тариф",INDEX(GRID!$B$18:$U$29,MATCH(M$7,GRID!$A$18:$A$29,0),MATCH(1,($U$2=GRID!$B$1:$U$1)*(КАЛЕНДАРЬ!U25=GRID!$B$3:$U$3),0)),
INDEX(GRID!$B$18:$U$29,MATCH(M$7,GRID!$A$18:$A$29,0),MATCH(1,($U$2=GRID!$B$1:$U$1)*(КАЛЕНДАРЬ!U25=GRID!$B$3:$U$3),0))*(1-GRID!$H$34))</f>
        <v>123300</v>
      </c>
      <c r="O205" s="8" cm="1">
        <f t="array" ref="O205">IF($I$2="Открытый тариф",INDEX(GRID!$B$4:$U$15,MATCH(O$7,GRID!$A$4:$A$15,0),MATCH(1,($U$2=GRID!$B$1:$U$1)*(КАЛЕНДАРЬ!U25=GRID!$B$3:$U$3),0)),
INDEX(GRID!$B$4:$U$15,MATCH(O$7,GRID!$A$4:$A$15,0),MATCH(1,($U$2=GRID!$B$1:$U$1)*(КАЛЕНДАРЬ!U25=GRID!$B$3:$U$3),0))*(1-GRID!$H$34))</f>
        <v>159400</v>
      </c>
      <c r="P205" s="8" cm="1">
        <f t="array" ref="P205">IF($I$2="Открытый тариф",INDEX(GRID!$B$4:$U$15,MATCH(P$7,GRID!$A$4:$A$15,0),MATCH(1,($U$2=GRID!$B$1:$U$1)*(КАЛЕНДАРЬ!U25=GRID!$B$3:$U$3),0)),
INDEX(GRID!$B$4:$U$15,MATCH(P$7,GRID!$A$4:$A$15,0),MATCH(1,($U$2=GRID!$B$1:$U$1)*(КАЛЕНДАРЬ!U25=GRID!$B$3:$U$3),0))*(1-GRID!$H$34))</f>
        <v>208900</v>
      </c>
      <c r="Q205" s="8" cm="1">
        <f t="array" ref="Q205">IF($I$2="Открытый тариф",INDEX(GRID!$B$4:$U$15,MATCH(Q$7,GRID!$A$4:$A$15,0),MATCH(1,($U$2=GRID!$B$1:$U$1)*(КАЛЕНДАРЬ!U25=GRID!$B$3:$U$3),0)),
INDEX(GRID!$B$4:$U$15,MATCH(Q$7,GRID!$A$4:$A$15,0),MATCH(1,($U$2=GRID!$B$1:$U$1)*(КАЛЕНДАРЬ!U25=GRID!$B$3:$U$3),0))*(1-GRID!$H$34))</f>
        <v>240900</v>
      </c>
      <c r="R205" s="8" cm="1">
        <f t="array" ref="R205">IF($I$2="Открытый тариф",INDEX(GRID!$B$18:$U$29,MATCH(R$7,GRID!$A$18:$A$29,0),MATCH(1,($U$2=GRID!$B$1:$U$1)*(КАЛЕНДАРЬ!U25=GRID!$B$3:$U$3),0)),
INDEX(GRID!$B$18:$U$29,MATCH(R$7,GRID!$A$18:$A$29,0),MATCH(1,($U$2=GRID!$B$1:$U$1)*(КАЛЕНДАРЬ!U25=GRID!$B$3:$U$3),0))*(1-GRID!$H$34))</f>
        <v>275700</v>
      </c>
      <c r="S205" s="8">
        <f t="array" ref="S205">IF($I$2="Открытый тариф",INDEX(GRID!$B$4:$U$15,MATCH(S$7,GRID!$A$4:$A$15,0),MATCH(1,($U$2=GRID!$B$1:$U$1)*(КАЛЕНДАРЬ!U25=GRID!$B$3:$U$3),0)),
INDEX(GRID!$B$4:$U$15,MATCH(S$7,GRID!$A$4:$A$15,0),MATCH(1,($U$2=GRID!$B$1:$U$1)*(КАЛЕНДАРЬ!U25=GRID!$B$3:$U$3),0))*(1-GRID!$L$41))</f>
        <v>736800</v>
      </c>
      <c r="T205" s="8">
        <f t="array" ref="T205">IF($I$2="Открытый тариф",INDEX(GRID!$B$4:$U$15,MATCH(T$7,GRID!$A$4:$A$15,0),MATCH(1,($U$2=GRID!$B$1:$U$1)*(КАЛЕНДАРЬ!U25=GRID!$B$3:$U$3),0)),
INDEX(GRID!$B$4:$U$15,MATCH(T$7,GRID!$A$4:$A$15,0),MATCH(1,($U$2=GRID!$B$1:$U$1)*(КАЛЕНДАРЬ!U25=GRID!$B$3:$U$3),0))*(1-GRID!$L$41))</f>
        <v>912900</v>
      </c>
    </row>
    <row r="206" spans="1:20" hidden="1">
      <c r="A206" s="148" t="s">
        <v>14</v>
      </c>
      <c r="B206" s="149">
        <v>23</v>
      </c>
      <c r="C206" s="8" cm="1">
        <f t="array" ref="C206">IF($I$2="Открытый тариф",INDEX(GRID!$B$4:$U$15,MATCH(C$7,GRID!$A$4:$A$15,0),MATCH(1,($U$2=GRID!$B$1:$U$1)*(КАЛЕНДАРЬ!U26=GRID!$B$3:$U$3),0)),
INDEX(GRID!$B$4:$U$15,MATCH(C$7,GRID!$A$4:$A$15,0),MATCH(1,($U$2=GRID!$B$1:$U$1)*(КАЛЕНДАРЬ!U26=GRID!$B$3:$U$3),0))*(1-GRID!$H$34))</f>
        <v>57300</v>
      </c>
      <c r="D206" s="8" cm="1">
        <f t="array" ref="D206">IF($I$2="Открытый тариф",INDEX(GRID!$B$18:$U$29,MATCH(C$7,GRID!$A$18:$A$29,0),MATCH(1,($U$2=GRID!$B$1:$U$1)*(КАЛЕНДАРЬ!U26=GRID!$B$3:$U$3),0)),
INDEX(GRID!$B$18:$U$29,MATCH(C$7,GRID!$A$18:$A$29,0),MATCH(1,($U$2=GRID!$B$1:$U$1)*(КАЛЕНДАРЬ!U26=GRID!$B$3:$U$3),0))*(1-GRID!$H$34))</f>
        <v>62300</v>
      </c>
      <c r="E206" s="8" cm="1">
        <f t="array" ref="E206">IF($I$2="Открытый тариф",INDEX(GRID!$B$4:$U$15,MATCH(E$7,GRID!$A$4:$A$15,0),MATCH(1,($U$2=GRID!$B$1:$U$1)*(КАЛЕНДАРЬ!U26=GRID!$B$3:$U$3),0)),
INDEX(GRID!$B$4:$U$15,MATCH(E$7,GRID!$A$4:$A$15,0),MATCH(1,($U$2=GRID!$B$1:$U$1)*(КАЛЕНДАРЬ!U26=GRID!$B$3:$U$3),0))*(1-GRID!$H$34))</f>
        <v>67400</v>
      </c>
      <c r="F206" s="8" cm="1">
        <f t="array" ref="F206">IF($I$2="Открытый тариф",INDEX(GRID!$B$18:$U$29,MATCH(E$7,GRID!$A$18:$A$29,0),MATCH(1,($U$2=GRID!$B$1:$U$1)*(КАЛЕНДАРЬ!U26=GRID!$B$3:$U$3),0)),
INDEX(GRID!$B$18:$U$29,MATCH(E$7,GRID!$A$18:$A$29,0),MATCH(1,($U$2=GRID!$B$1:$U$1)*(КАЛЕНДАРЬ!U26=GRID!$B$3:$U$3),0))*(1-GRID!$H$34))</f>
        <v>72400</v>
      </c>
      <c r="G206" s="8" cm="1">
        <f t="array" ref="G206">IF($I$2="Открытый тариф",INDEX(GRID!$B$4:$U$15,MATCH(G$7,GRID!$A$4:$A$15,0),MATCH(1,($U$2=GRID!$B$1:$U$1)*(КАЛЕНДАРЬ!U26=GRID!$B$3:$U$3),0)),
INDEX(GRID!$B$4:$U$15,MATCH(G$7,GRID!$A$4:$A$15,0),MATCH(1,($U$2=GRID!$B$1:$U$1)*(КАЛЕНДАРЬ!U26=GRID!$B$3:$U$3),0))*(1-GRID!$H$34))</f>
        <v>74800</v>
      </c>
      <c r="H206" s="8" cm="1">
        <f t="array" ref="H206">IF($I$2="Открытый тариф",INDEX(GRID!$B$18:$U$29,MATCH(G$7,GRID!$A$18:$A$29,0),MATCH(1,($U$2=GRID!$B$1:$U$1)*(КАЛЕНДАРЬ!U26=GRID!$B$3:$U$3),0)),
INDEX(GRID!$B$18:$U$29,MATCH(G$7,GRID!$A$18:$A$29,0),MATCH(1,($U$2=GRID!$B$1:$U$1)*(КАЛЕНДАРЬ!U26=GRID!$B$3:$U$3),0))*(1-GRID!$H$34))</f>
        <v>79800</v>
      </c>
      <c r="I206" s="8" cm="1">
        <f t="array" ref="I206">IF($I$2="Открытый тариф",INDEX(GRID!$B$4:$U$15,MATCH(I$7,GRID!$A$4:$A$15,0),MATCH(1,($U$2=GRID!$B$1:$U$1)*(КАЛЕНДАРЬ!U26=GRID!$B$3:$U$3),0)),
INDEX(GRID!$B$4:$U$15,MATCH(I$7,GRID!$A$4:$A$15,0),MATCH(1,($U$2=GRID!$B$1:$U$1)*(КАЛЕНДАРЬ!U26=GRID!$B$3:$U$3),0))*(1-GRID!$H$34))</f>
        <v>82500</v>
      </c>
      <c r="J206" s="8" cm="1">
        <f t="array" ref="J206">IF($I$2="Открытый тариф",INDEX(GRID!$B$18:$U$29,MATCH(I$7,GRID!$A$18:$A$29,0),MATCH(1,($U$2=GRID!$B$1:$U$1)*(КАЛЕНДАРЬ!U26=GRID!$B$3:$U$3),0)),
INDEX(GRID!$B$18:$U$29,MATCH(I$7,GRID!$A$18:$A$29,0),MATCH(1,($U$2=GRID!$B$1:$U$1)*(КАЛЕНДАРЬ!U26=GRID!$B$3:$U$3),0))*(1-GRID!$H$34))</f>
        <v>87500</v>
      </c>
      <c r="K206" s="8" cm="1">
        <f t="array" ref="K206">IF($I$2="Открытый тариф",INDEX(GRID!$B$4:$U$15,MATCH(K$7,GRID!$A$4:$A$15,0),MATCH(1,($U$2=GRID!$B$1:$U$1)*(КАЛЕНДАРЬ!U26=GRID!$B$3:$U$3),0)),
INDEX(GRID!$B$4:$U$15,MATCH(K$7,GRID!$A$4:$A$15,0),MATCH(1,($U$2=GRID!$B$1:$U$1)*(КАЛЕНДАРЬ!U26=GRID!$B$3:$U$3),0))*(1-GRID!$H$34))</f>
        <v>90600</v>
      </c>
      <c r="L206" s="8" cm="1">
        <f t="array" ref="L206">IF($I$2="Открытый тариф",INDEX(GRID!$B$18:$U$29,MATCH(K$7,GRID!$A$18:$A$29,0),MATCH(1,($U$2=GRID!$B$1:$U$1)*(КАЛЕНДАРЬ!U26=GRID!$B$3:$U$3),0)),
INDEX(GRID!$B$18:$U$29,MATCH(K$7,GRID!$A$18:$A$29,0),MATCH(1,($U$2=GRID!$B$1:$U$1)*(КАЛЕНДАРЬ!U26=GRID!$B$3:$U$3),0))*(1-GRID!$H$34))</f>
        <v>95600</v>
      </c>
      <c r="M206" s="8" cm="1">
        <f t="array" ref="M206">IF($I$2="Открытый тариф",INDEX(GRID!$B$4:$U$15,MATCH(M$7,GRID!$A$4:$A$15,0),MATCH(1,($U$2=GRID!$B$1:$U$1)*(КАЛЕНДАРЬ!U26=GRID!$B$3:$U$3),0)),
INDEX(GRID!$B$4:$U$15,MATCH(M$7,GRID!$A$4:$A$15,0),MATCH(1,($U$2=GRID!$B$1:$U$1)*(КАЛЕНДАРЬ!U26=GRID!$B$3:$U$3),0))*(1-GRID!$H$34))</f>
        <v>118300</v>
      </c>
      <c r="N206" s="8" cm="1">
        <f t="array" ref="N206">IF($I$2="Открытый тариф",INDEX(GRID!$B$18:$U$29,MATCH(M$7,GRID!$A$18:$A$29,0),MATCH(1,($U$2=GRID!$B$1:$U$1)*(КАЛЕНДАРЬ!U26=GRID!$B$3:$U$3),0)),
INDEX(GRID!$B$18:$U$29,MATCH(M$7,GRID!$A$18:$A$29,0),MATCH(1,($U$2=GRID!$B$1:$U$1)*(КАЛЕНДАРЬ!U26=GRID!$B$3:$U$3),0))*(1-GRID!$H$34))</f>
        <v>123300</v>
      </c>
      <c r="O206" s="8" cm="1">
        <f t="array" ref="O206">IF($I$2="Открытый тариф",INDEX(GRID!$B$4:$U$15,MATCH(O$7,GRID!$A$4:$A$15,0),MATCH(1,($U$2=GRID!$B$1:$U$1)*(КАЛЕНДАРЬ!U26=GRID!$B$3:$U$3),0)),
INDEX(GRID!$B$4:$U$15,MATCH(O$7,GRID!$A$4:$A$15,0),MATCH(1,($U$2=GRID!$B$1:$U$1)*(КАЛЕНДАРЬ!U26=GRID!$B$3:$U$3),0))*(1-GRID!$H$34))</f>
        <v>159400</v>
      </c>
      <c r="P206" s="8" cm="1">
        <f t="array" ref="P206">IF($I$2="Открытый тариф",INDEX(GRID!$B$4:$U$15,MATCH(P$7,GRID!$A$4:$A$15,0),MATCH(1,($U$2=GRID!$B$1:$U$1)*(КАЛЕНДАРЬ!U26=GRID!$B$3:$U$3),0)),
INDEX(GRID!$B$4:$U$15,MATCH(P$7,GRID!$A$4:$A$15,0),MATCH(1,($U$2=GRID!$B$1:$U$1)*(КАЛЕНДАРЬ!U26=GRID!$B$3:$U$3),0))*(1-GRID!$H$34))</f>
        <v>208900</v>
      </c>
      <c r="Q206" s="8" cm="1">
        <f t="array" ref="Q206">IF($I$2="Открытый тариф",INDEX(GRID!$B$4:$U$15,MATCH(Q$7,GRID!$A$4:$A$15,0),MATCH(1,($U$2=GRID!$B$1:$U$1)*(КАЛЕНДАРЬ!U26=GRID!$B$3:$U$3),0)),
INDEX(GRID!$B$4:$U$15,MATCH(Q$7,GRID!$A$4:$A$15,0),MATCH(1,($U$2=GRID!$B$1:$U$1)*(КАЛЕНДАРЬ!U26=GRID!$B$3:$U$3),0))*(1-GRID!$H$34))</f>
        <v>240900</v>
      </c>
      <c r="R206" s="8" cm="1">
        <f t="array" ref="R206">IF($I$2="Открытый тариф",INDEX(GRID!$B$18:$U$29,MATCH(R$7,GRID!$A$18:$A$29,0),MATCH(1,($U$2=GRID!$B$1:$U$1)*(КАЛЕНДАРЬ!U26=GRID!$B$3:$U$3),0)),
INDEX(GRID!$B$18:$U$29,MATCH(R$7,GRID!$A$18:$A$29,0),MATCH(1,($U$2=GRID!$B$1:$U$1)*(КАЛЕНДАРЬ!U26=GRID!$B$3:$U$3),0))*(1-GRID!$H$34))</f>
        <v>275700</v>
      </c>
      <c r="S206" s="8">
        <f t="array" ref="S206">IF($I$2="Открытый тариф",INDEX(GRID!$B$4:$U$15,MATCH(S$7,GRID!$A$4:$A$15,0),MATCH(1,($U$2=GRID!$B$1:$U$1)*(КАЛЕНДАРЬ!U26=GRID!$B$3:$U$3),0)),
INDEX(GRID!$B$4:$U$15,MATCH(S$7,GRID!$A$4:$A$15,0),MATCH(1,($U$2=GRID!$B$1:$U$1)*(КАЛЕНДАРЬ!U26=GRID!$B$3:$U$3),0))*(1-GRID!$L$41))</f>
        <v>736800</v>
      </c>
      <c r="T206" s="8">
        <f t="array" ref="T206">IF($I$2="Открытый тариф",INDEX(GRID!$B$4:$U$15,MATCH(T$7,GRID!$A$4:$A$15,0),MATCH(1,($U$2=GRID!$B$1:$U$1)*(КАЛЕНДАРЬ!U26=GRID!$B$3:$U$3),0)),
INDEX(GRID!$B$4:$U$15,MATCH(T$7,GRID!$A$4:$A$15,0),MATCH(1,($U$2=GRID!$B$1:$U$1)*(КАЛЕНДАРЬ!U26=GRID!$B$3:$U$3),0))*(1-GRID!$L$41))</f>
        <v>912900</v>
      </c>
    </row>
    <row r="207" spans="1:20" hidden="1">
      <c r="A207" s="148" t="s">
        <v>15</v>
      </c>
      <c r="B207" s="149">
        <v>24</v>
      </c>
      <c r="C207" s="8" cm="1">
        <f t="array" ref="C207">IF($I$2="Открытый тариф",INDEX(GRID!$B$4:$U$15,MATCH(C$7,GRID!$A$4:$A$15,0),MATCH(1,($U$2=GRID!$B$1:$U$1)*(КАЛЕНДАРЬ!U27=GRID!$B$3:$U$3),0)),
INDEX(GRID!$B$4:$U$15,MATCH(C$7,GRID!$A$4:$A$15,0),MATCH(1,($U$2=GRID!$B$1:$U$1)*(КАЛЕНДАРЬ!U27=GRID!$B$3:$U$3),0))*(1-GRID!$H$34))</f>
        <v>57300</v>
      </c>
      <c r="D207" s="8" cm="1">
        <f t="array" ref="D207">IF($I$2="Открытый тариф",INDEX(GRID!$B$18:$U$29,MATCH(C$7,GRID!$A$18:$A$29,0),MATCH(1,($U$2=GRID!$B$1:$U$1)*(КАЛЕНДАРЬ!U27=GRID!$B$3:$U$3),0)),
INDEX(GRID!$B$18:$U$29,MATCH(C$7,GRID!$A$18:$A$29,0),MATCH(1,($U$2=GRID!$B$1:$U$1)*(КАЛЕНДАРЬ!U27=GRID!$B$3:$U$3),0))*(1-GRID!$H$34))</f>
        <v>62300</v>
      </c>
      <c r="E207" s="8" cm="1">
        <f t="array" ref="E207">IF($I$2="Открытый тариф",INDEX(GRID!$B$4:$U$15,MATCH(E$7,GRID!$A$4:$A$15,0),MATCH(1,($U$2=GRID!$B$1:$U$1)*(КАЛЕНДАРЬ!U27=GRID!$B$3:$U$3),0)),
INDEX(GRID!$B$4:$U$15,MATCH(E$7,GRID!$A$4:$A$15,0),MATCH(1,($U$2=GRID!$B$1:$U$1)*(КАЛЕНДАРЬ!U27=GRID!$B$3:$U$3),0))*(1-GRID!$H$34))</f>
        <v>67400</v>
      </c>
      <c r="F207" s="8" cm="1">
        <f t="array" ref="F207">IF($I$2="Открытый тариф",INDEX(GRID!$B$18:$U$29,MATCH(E$7,GRID!$A$18:$A$29,0),MATCH(1,($U$2=GRID!$B$1:$U$1)*(КАЛЕНДАРЬ!U27=GRID!$B$3:$U$3),0)),
INDEX(GRID!$B$18:$U$29,MATCH(E$7,GRID!$A$18:$A$29,0),MATCH(1,($U$2=GRID!$B$1:$U$1)*(КАЛЕНДАРЬ!U27=GRID!$B$3:$U$3),0))*(1-GRID!$H$34))</f>
        <v>72400</v>
      </c>
      <c r="G207" s="8" cm="1">
        <f t="array" ref="G207">IF($I$2="Открытый тариф",INDEX(GRID!$B$4:$U$15,MATCH(G$7,GRID!$A$4:$A$15,0),MATCH(1,($U$2=GRID!$B$1:$U$1)*(КАЛЕНДАРЬ!U27=GRID!$B$3:$U$3),0)),
INDEX(GRID!$B$4:$U$15,MATCH(G$7,GRID!$A$4:$A$15,0),MATCH(1,($U$2=GRID!$B$1:$U$1)*(КАЛЕНДАРЬ!U27=GRID!$B$3:$U$3),0))*(1-GRID!$H$34))</f>
        <v>74800</v>
      </c>
      <c r="H207" s="8" cm="1">
        <f t="array" ref="H207">IF($I$2="Открытый тариф",INDEX(GRID!$B$18:$U$29,MATCH(G$7,GRID!$A$18:$A$29,0),MATCH(1,($U$2=GRID!$B$1:$U$1)*(КАЛЕНДАРЬ!U27=GRID!$B$3:$U$3),0)),
INDEX(GRID!$B$18:$U$29,MATCH(G$7,GRID!$A$18:$A$29,0),MATCH(1,($U$2=GRID!$B$1:$U$1)*(КАЛЕНДАРЬ!U27=GRID!$B$3:$U$3),0))*(1-GRID!$H$34))</f>
        <v>79800</v>
      </c>
      <c r="I207" s="8" cm="1">
        <f t="array" ref="I207">IF($I$2="Открытый тариф",INDEX(GRID!$B$4:$U$15,MATCH(I$7,GRID!$A$4:$A$15,0),MATCH(1,($U$2=GRID!$B$1:$U$1)*(КАЛЕНДАРЬ!U27=GRID!$B$3:$U$3),0)),
INDEX(GRID!$B$4:$U$15,MATCH(I$7,GRID!$A$4:$A$15,0),MATCH(1,($U$2=GRID!$B$1:$U$1)*(КАЛЕНДАРЬ!U27=GRID!$B$3:$U$3),0))*(1-GRID!$H$34))</f>
        <v>82500</v>
      </c>
      <c r="J207" s="8" cm="1">
        <f t="array" ref="J207">IF($I$2="Открытый тариф",INDEX(GRID!$B$18:$U$29,MATCH(I$7,GRID!$A$18:$A$29,0),MATCH(1,($U$2=GRID!$B$1:$U$1)*(КАЛЕНДАРЬ!U27=GRID!$B$3:$U$3),0)),
INDEX(GRID!$B$18:$U$29,MATCH(I$7,GRID!$A$18:$A$29,0),MATCH(1,($U$2=GRID!$B$1:$U$1)*(КАЛЕНДАРЬ!U27=GRID!$B$3:$U$3),0))*(1-GRID!$H$34))</f>
        <v>87500</v>
      </c>
      <c r="K207" s="8" cm="1">
        <f t="array" ref="K207">IF($I$2="Открытый тариф",INDEX(GRID!$B$4:$U$15,MATCH(K$7,GRID!$A$4:$A$15,0),MATCH(1,($U$2=GRID!$B$1:$U$1)*(КАЛЕНДАРЬ!U27=GRID!$B$3:$U$3),0)),
INDEX(GRID!$B$4:$U$15,MATCH(K$7,GRID!$A$4:$A$15,0),MATCH(1,($U$2=GRID!$B$1:$U$1)*(КАЛЕНДАРЬ!U27=GRID!$B$3:$U$3),0))*(1-GRID!$H$34))</f>
        <v>90600</v>
      </c>
      <c r="L207" s="8" cm="1">
        <f t="array" ref="L207">IF($I$2="Открытый тариф",INDEX(GRID!$B$18:$U$29,MATCH(K$7,GRID!$A$18:$A$29,0),MATCH(1,($U$2=GRID!$B$1:$U$1)*(КАЛЕНДАРЬ!U27=GRID!$B$3:$U$3),0)),
INDEX(GRID!$B$18:$U$29,MATCH(K$7,GRID!$A$18:$A$29,0),MATCH(1,($U$2=GRID!$B$1:$U$1)*(КАЛЕНДАРЬ!U27=GRID!$B$3:$U$3),0))*(1-GRID!$H$34))</f>
        <v>95600</v>
      </c>
      <c r="M207" s="8" cm="1">
        <f t="array" ref="M207">IF($I$2="Открытый тариф",INDEX(GRID!$B$4:$U$15,MATCH(M$7,GRID!$A$4:$A$15,0),MATCH(1,($U$2=GRID!$B$1:$U$1)*(КАЛЕНДАРЬ!U27=GRID!$B$3:$U$3),0)),
INDEX(GRID!$B$4:$U$15,MATCH(M$7,GRID!$A$4:$A$15,0),MATCH(1,($U$2=GRID!$B$1:$U$1)*(КАЛЕНДАРЬ!U27=GRID!$B$3:$U$3),0))*(1-GRID!$H$34))</f>
        <v>118300</v>
      </c>
      <c r="N207" s="8" cm="1">
        <f t="array" ref="N207">IF($I$2="Открытый тариф",INDEX(GRID!$B$18:$U$29,MATCH(M$7,GRID!$A$18:$A$29,0),MATCH(1,($U$2=GRID!$B$1:$U$1)*(КАЛЕНДАРЬ!U27=GRID!$B$3:$U$3),0)),
INDEX(GRID!$B$18:$U$29,MATCH(M$7,GRID!$A$18:$A$29,0),MATCH(1,($U$2=GRID!$B$1:$U$1)*(КАЛЕНДАРЬ!U27=GRID!$B$3:$U$3),0))*(1-GRID!$H$34))</f>
        <v>123300</v>
      </c>
      <c r="O207" s="8" cm="1">
        <f t="array" ref="O207">IF($I$2="Открытый тариф",INDEX(GRID!$B$4:$U$15,MATCH(O$7,GRID!$A$4:$A$15,0),MATCH(1,($U$2=GRID!$B$1:$U$1)*(КАЛЕНДАРЬ!U27=GRID!$B$3:$U$3),0)),
INDEX(GRID!$B$4:$U$15,MATCH(O$7,GRID!$A$4:$A$15,0),MATCH(1,($U$2=GRID!$B$1:$U$1)*(КАЛЕНДАРЬ!U27=GRID!$B$3:$U$3),0))*(1-GRID!$H$34))</f>
        <v>159400</v>
      </c>
      <c r="P207" s="8" cm="1">
        <f t="array" ref="P207">IF($I$2="Открытый тариф",INDEX(GRID!$B$4:$U$15,MATCH(P$7,GRID!$A$4:$A$15,0),MATCH(1,($U$2=GRID!$B$1:$U$1)*(КАЛЕНДАРЬ!U27=GRID!$B$3:$U$3),0)),
INDEX(GRID!$B$4:$U$15,MATCH(P$7,GRID!$A$4:$A$15,0),MATCH(1,($U$2=GRID!$B$1:$U$1)*(КАЛЕНДАРЬ!U27=GRID!$B$3:$U$3),0))*(1-GRID!$H$34))</f>
        <v>208900</v>
      </c>
      <c r="Q207" s="8" cm="1">
        <f t="array" ref="Q207">IF($I$2="Открытый тариф",INDEX(GRID!$B$4:$U$15,MATCH(Q$7,GRID!$A$4:$A$15,0),MATCH(1,($U$2=GRID!$B$1:$U$1)*(КАЛЕНДАРЬ!U27=GRID!$B$3:$U$3),0)),
INDEX(GRID!$B$4:$U$15,MATCH(Q$7,GRID!$A$4:$A$15,0),MATCH(1,($U$2=GRID!$B$1:$U$1)*(КАЛЕНДАРЬ!U27=GRID!$B$3:$U$3),0))*(1-GRID!$H$34))</f>
        <v>240900</v>
      </c>
      <c r="R207" s="8" cm="1">
        <f t="array" ref="R207">IF($I$2="Открытый тариф",INDEX(GRID!$B$18:$U$29,MATCH(R$7,GRID!$A$18:$A$29,0),MATCH(1,($U$2=GRID!$B$1:$U$1)*(КАЛЕНДАРЬ!U27=GRID!$B$3:$U$3),0)),
INDEX(GRID!$B$18:$U$29,MATCH(R$7,GRID!$A$18:$A$29,0),MATCH(1,($U$2=GRID!$B$1:$U$1)*(КАЛЕНДАРЬ!U27=GRID!$B$3:$U$3),0))*(1-GRID!$H$34))</f>
        <v>275700</v>
      </c>
      <c r="S207" s="8">
        <f t="array" ref="S207">IF($I$2="Открытый тариф",INDEX(GRID!$B$4:$U$15,MATCH(S$7,GRID!$A$4:$A$15,0),MATCH(1,($U$2=GRID!$B$1:$U$1)*(КАЛЕНДАРЬ!U27=GRID!$B$3:$U$3),0)),
INDEX(GRID!$B$4:$U$15,MATCH(S$7,GRID!$A$4:$A$15,0),MATCH(1,($U$2=GRID!$B$1:$U$1)*(КАЛЕНДАРЬ!U27=GRID!$B$3:$U$3),0))*(1-GRID!$L$41))</f>
        <v>736800</v>
      </c>
      <c r="T207" s="8">
        <f t="array" ref="T207">IF($I$2="Открытый тариф",INDEX(GRID!$B$4:$U$15,MATCH(T$7,GRID!$A$4:$A$15,0),MATCH(1,($U$2=GRID!$B$1:$U$1)*(КАЛЕНДАРЬ!U27=GRID!$B$3:$U$3),0)),
INDEX(GRID!$B$4:$U$15,MATCH(T$7,GRID!$A$4:$A$15,0),MATCH(1,($U$2=GRID!$B$1:$U$1)*(КАЛЕНДАРЬ!U27=GRID!$B$3:$U$3),0))*(1-GRID!$L$41))</f>
        <v>912900</v>
      </c>
    </row>
    <row r="208" spans="1:20" hidden="1">
      <c r="A208" s="148" t="s">
        <v>16</v>
      </c>
      <c r="B208" s="149">
        <v>25</v>
      </c>
      <c r="C208" s="8" cm="1">
        <f t="array" ref="C208">IF($I$2="Открытый тариф",INDEX(GRID!$B$4:$U$15,MATCH(C$7,GRID!$A$4:$A$15,0),MATCH(1,($U$2=GRID!$B$1:$U$1)*(КАЛЕНДАРЬ!U28=GRID!$B$3:$U$3),0)),
INDEX(GRID!$B$4:$U$15,MATCH(C$7,GRID!$A$4:$A$15,0),MATCH(1,($U$2=GRID!$B$1:$U$1)*(КАЛЕНДАРЬ!U28=GRID!$B$3:$U$3),0))*(1-GRID!$H$34))</f>
        <v>57300</v>
      </c>
      <c r="D208" s="8" cm="1">
        <f t="array" ref="D208">IF($I$2="Открытый тариф",INDEX(GRID!$B$18:$U$29,MATCH(C$7,GRID!$A$18:$A$29,0),MATCH(1,($U$2=GRID!$B$1:$U$1)*(КАЛЕНДАРЬ!U28=GRID!$B$3:$U$3),0)),
INDEX(GRID!$B$18:$U$29,MATCH(C$7,GRID!$A$18:$A$29,0),MATCH(1,($U$2=GRID!$B$1:$U$1)*(КАЛЕНДАРЬ!U28=GRID!$B$3:$U$3),0))*(1-GRID!$H$34))</f>
        <v>62300</v>
      </c>
      <c r="E208" s="8" cm="1">
        <f t="array" ref="E208">IF($I$2="Открытый тариф",INDEX(GRID!$B$4:$U$15,MATCH(E$7,GRID!$A$4:$A$15,0),MATCH(1,($U$2=GRID!$B$1:$U$1)*(КАЛЕНДАРЬ!U28=GRID!$B$3:$U$3),0)),
INDEX(GRID!$B$4:$U$15,MATCH(E$7,GRID!$A$4:$A$15,0),MATCH(1,($U$2=GRID!$B$1:$U$1)*(КАЛЕНДАРЬ!U28=GRID!$B$3:$U$3),0))*(1-GRID!$H$34))</f>
        <v>67400</v>
      </c>
      <c r="F208" s="8" cm="1">
        <f t="array" ref="F208">IF($I$2="Открытый тариф",INDEX(GRID!$B$18:$U$29,MATCH(E$7,GRID!$A$18:$A$29,0),MATCH(1,($U$2=GRID!$B$1:$U$1)*(КАЛЕНДАРЬ!U28=GRID!$B$3:$U$3),0)),
INDEX(GRID!$B$18:$U$29,MATCH(E$7,GRID!$A$18:$A$29,0),MATCH(1,($U$2=GRID!$B$1:$U$1)*(КАЛЕНДАРЬ!U28=GRID!$B$3:$U$3),0))*(1-GRID!$H$34))</f>
        <v>72400</v>
      </c>
      <c r="G208" s="8" cm="1">
        <f t="array" ref="G208">IF($I$2="Открытый тариф",INDEX(GRID!$B$4:$U$15,MATCH(G$7,GRID!$A$4:$A$15,0),MATCH(1,($U$2=GRID!$B$1:$U$1)*(КАЛЕНДАРЬ!U28=GRID!$B$3:$U$3),0)),
INDEX(GRID!$B$4:$U$15,MATCH(G$7,GRID!$A$4:$A$15,0),MATCH(1,($U$2=GRID!$B$1:$U$1)*(КАЛЕНДАРЬ!U28=GRID!$B$3:$U$3),0))*(1-GRID!$H$34))</f>
        <v>74800</v>
      </c>
      <c r="H208" s="8" cm="1">
        <f t="array" ref="H208">IF($I$2="Открытый тариф",INDEX(GRID!$B$18:$U$29,MATCH(G$7,GRID!$A$18:$A$29,0),MATCH(1,($U$2=GRID!$B$1:$U$1)*(КАЛЕНДАРЬ!U28=GRID!$B$3:$U$3),0)),
INDEX(GRID!$B$18:$U$29,MATCH(G$7,GRID!$A$18:$A$29,0),MATCH(1,($U$2=GRID!$B$1:$U$1)*(КАЛЕНДАРЬ!U28=GRID!$B$3:$U$3),0))*(1-GRID!$H$34))</f>
        <v>79800</v>
      </c>
      <c r="I208" s="8" cm="1">
        <f t="array" ref="I208">IF($I$2="Открытый тариф",INDEX(GRID!$B$4:$U$15,MATCH(I$7,GRID!$A$4:$A$15,0),MATCH(1,($U$2=GRID!$B$1:$U$1)*(КАЛЕНДАРЬ!U28=GRID!$B$3:$U$3),0)),
INDEX(GRID!$B$4:$U$15,MATCH(I$7,GRID!$A$4:$A$15,0),MATCH(1,($U$2=GRID!$B$1:$U$1)*(КАЛЕНДАРЬ!U28=GRID!$B$3:$U$3),0))*(1-GRID!$H$34))</f>
        <v>82500</v>
      </c>
      <c r="J208" s="8" cm="1">
        <f t="array" ref="J208">IF($I$2="Открытый тариф",INDEX(GRID!$B$18:$U$29,MATCH(I$7,GRID!$A$18:$A$29,0),MATCH(1,($U$2=GRID!$B$1:$U$1)*(КАЛЕНДАРЬ!U28=GRID!$B$3:$U$3),0)),
INDEX(GRID!$B$18:$U$29,MATCH(I$7,GRID!$A$18:$A$29,0),MATCH(1,($U$2=GRID!$B$1:$U$1)*(КАЛЕНДАРЬ!U28=GRID!$B$3:$U$3),0))*(1-GRID!$H$34))</f>
        <v>87500</v>
      </c>
      <c r="K208" s="8" cm="1">
        <f t="array" ref="K208">IF($I$2="Открытый тариф",INDEX(GRID!$B$4:$U$15,MATCH(K$7,GRID!$A$4:$A$15,0),MATCH(1,($U$2=GRID!$B$1:$U$1)*(КАЛЕНДАРЬ!U28=GRID!$B$3:$U$3),0)),
INDEX(GRID!$B$4:$U$15,MATCH(K$7,GRID!$A$4:$A$15,0),MATCH(1,($U$2=GRID!$B$1:$U$1)*(КАЛЕНДАРЬ!U28=GRID!$B$3:$U$3),0))*(1-GRID!$H$34))</f>
        <v>90600</v>
      </c>
      <c r="L208" s="8" cm="1">
        <f t="array" ref="L208">IF($I$2="Открытый тариф",INDEX(GRID!$B$18:$U$29,MATCH(K$7,GRID!$A$18:$A$29,0),MATCH(1,($U$2=GRID!$B$1:$U$1)*(КАЛЕНДАРЬ!U28=GRID!$B$3:$U$3),0)),
INDEX(GRID!$B$18:$U$29,MATCH(K$7,GRID!$A$18:$A$29,0),MATCH(1,($U$2=GRID!$B$1:$U$1)*(КАЛЕНДАРЬ!U28=GRID!$B$3:$U$3),0))*(1-GRID!$H$34))</f>
        <v>95600</v>
      </c>
      <c r="M208" s="8" cm="1">
        <f t="array" ref="M208">IF($I$2="Открытый тариф",INDEX(GRID!$B$4:$U$15,MATCH(M$7,GRID!$A$4:$A$15,0),MATCH(1,($U$2=GRID!$B$1:$U$1)*(КАЛЕНДАРЬ!U28=GRID!$B$3:$U$3),0)),
INDEX(GRID!$B$4:$U$15,MATCH(M$7,GRID!$A$4:$A$15,0),MATCH(1,($U$2=GRID!$B$1:$U$1)*(КАЛЕНДАРЬ!U28=GRID!$B$3:$U$3),0))*(1-GRID!$H$34))</f>
        <v>118300</v>
      </c>
      <c r="N208" s="8" cm="1">
        <f t="array" ref="N208">IF($I$2="Открытый тариф",INDEX(GRID!$B$18:$U$29,MATCH(M$7,GRID!$A$18:$A$29,0),MATCH(1,($U$2=GRID!$B$1:$U$1)*(КАЛЕНДАРЬ!U28=GRID!$B$3:$U$3),0)),
INDEX(GRID!$B$18:$U$29,MATCH(M$7,GRID!$A$18:$A$29,0),MATCH(1,($U$2=GRID!$B$1:$U$1)*(КАЛЕНДАРЬ!U28=GRID!$B$3:$U$3),0))*(1-GRID!$H$34))</f>
        <v>123300</v>
      </c>
      <c r="O208" s="8" cm="1">
        <f t="array" ref="O208">IF($I$2="Открытый тариф",INDEX(GRID!$B$4:$U$15,MATCH(O$7,GRID!$A$4:$A$15,0),MATCH(1,($U$2=GRID!$B$1:$U$1)*(КАЛЕНДАРЬ!U28=GRID!$B$3:$U$3),0)),
INDEX(GRID!$B$4:$U$15,MATCH(O$7,GRID!$A$4:$A$15,0),MATCH(1,($U$2=GRID!$B$1:$U$1)*(КАЛЕНДАРЬ!U28=GRID!$B$3:$U$3),0))*(1-GRID!$H$34))</f>
        <v>159400</v>
      </c>
      <c r="P208" s="8" cm="1">
        <f t="array" ref="P208">IF($I$2="Открытый тариф",INDEX(GRID!$B$4:$U$15,MATCH(P$7,GRID!$A$4:$A$15,0),MATCH(1,($U$2=GRID!$B$1:$U$1)*(КАЛЕНДАРЬ!U28=GRID!$B$3:$U$3),0)),
INDEX(GRID!$B$4:$U$15,MATCH(P$7,GRID!$A$4:$A$15,0),MATCH(1,($U$2=GRID!$B$1:$U$1)*(КАЛЕНДАРЬ!U28=GRID!$B$3:$U$3),0))*(1-GRID!$H$34))</f>
        <v>208900</v>
      </c>
      <c r="Q208" s="8" cm="1">
        <f t="array" ref="Q208">IF($I$2="Открытый тариф",INDEX(GRID!$B$4:$U$15,MATCH(Q$7,GRID!$A$4:$A$15,0),MATCH(1,($U$2=GRID!$B$1:$U$1)*(КАЛЕНДАРЬ!U28=GRID!$B$3:$U$3),0)),
INDEX(GRID!$B$4:$U$15,MATCH(Q$7,GRID!$A$4:$A$15,0),MATCH(1,($U$2=GRID!$B$1:$U$1)*(КАЛЕНДАРЬ!U28=GRID!$B$3:$U$3),0))*(1-GRID!$H$34))</f>
        <v>240900</v>
      </c>
      <c r="R208" s="8" cm="1">
        <f t="array" ref="R208">IF($I$2="Открытый тариф",INDEX(GRID!$B$18:$U$29,MATCH(R$7,GRID!$A$18:$A$29,0),MATCH(1,($U$2=GRID!$B$1:$U$1)*(КАЛЕНДАРЬ!U28=GRID!$B$3:$U$3),0)),
INDEX(GRID!$B$18:$U$29,MATCH(R$7,GRID!$A$18:$A$29,0),MATCH(1,($U$2=GRID!$B$1:$U$1)*(КАЛЕНДАРЬ!U28=GRID!$B$3:$U$3),0))*(1-GRID!$H$34))</f>
        <v>275700</v>
      </c>
      <c r="S208" s="8">
        <f t="array" ref="S208">IF($I$2="Открытый тариф",INDEX(GRID!$B$4:$U$15,MATCH(S$7,GRID!$A$4:$A$15,0),MATCH(1,($U$2=GRID!$B$1:$U$1)*(КАЛЕНДАРЬ!U28=GRID!$B$3:$U$3),0)),
INDEX(GRID!$B$4:$U$15,MATCH(S$7,GRID!$A$4:$A$15,0),MATCH(1,($U$2=GRID!$B$1:$U$1)*(КАЛЕНДАРЬ!U28=GRID!$B$3:$U$3),0))*(1-GRID!$L$41))</f>
        <v>736800</v>
      </c>
      <c r="T208" s="8">
        <f t="array" ref="T208">IF($I$2="Открытый тариф",INDEX(GRID!$B$4:$U$15,MATCH(T$7,GRID!$A$4:$A$15,0),MATCH(1,($U$2=GRID!$B$1:$U$1)*(КАЛЕНДАРЬ!U28=GRID!$B$3:$U$3),0)),
INDEX(GRID!$B$4:$U$15,MATCH(T$7,GRID!$A$4:$A$15,0),MATCH(1,($U$2=GRID!$B$1:$U$1)*(КАЛЕНДАРЬ!U28=GRID!$B$3:$U$3),0))*(1-GRID!$L$41))</f>
        <v>912900</v>
      </c>
    </row>
    <row r="209" spans="1:20" hidden="1">
      <c r="A209" s="148" t="s">
        <v>17</v>
      </c>
      <c r="B209" s="149">
        <v>26</v>
      </c>
      <c r="C209" s="8" cm="1">
        <f t="array" ref="C209">IF($I$2="Открытый тариф",INDEX(GRID!$B$4:$U$15,MATCH(C$7,GRID!$A$4:$A$15,0),MATCH(1,($U$2=GRID!$B$1:$U$1)*(КАЛЕНДАРЬ!U29=GRID!$B$3:$U$3),0)),
INDEX(GRID!$B$4:$U$15,MATCH(C$7,GRID!$A$4:$A$15,0),MATCH(1,($U$2=GRID!$B$1:$U$1)*(КАЛЕНДАРЬ!U29=GRID!$B$3:$U$3),0))*(1-GRID!$H$34))</f>
        <v>57300</v>
      </c>
      <c r="D209" s="8" cm="1">
        <f t="array" ref="D209">IF($I$2="Открытый тариф",INDEX(GRID!$B$18:$U$29,MATCH(C$7,GRID!$A$18:$A$29,0),MATCH(1,($U$2=GRID!$B$1:$U$1)*(КАЛЕНДАРЬ!U29=GRID!$B$3:$U$3),0)),
INDEX(GRID!$B$18:$U$29,MATCH(C$7,GRID!$A$18:$A$29,0),MATCH(1,($U$2=GRID!$B$1:$U$1)*(КАЛЕНДАРЬ!U29=GRID!$B$3:$U$3),0))*(1-GRID!$H$34))</f>
        <v>62300</v>
      </c>
      <c r="E209" s="8" cm="1">
        <f t="array" ref="E209">IF($I$2="Открытый тариф",INDEX(GRID!$B$4:$U$15,MATCH(E$7,GRID!$A$4:$A$15,0),MATCH(1,($U$2=GRID!$B$1:$U$1)*(КАЛЕНДАРЬ!U29=GRID!$B$3:$U$3),0)),
INDEX(GRID!$B$4:$U$15,MATCH(E$7,GRID!$A$4:$A$15,0),MATCH(1,($U$2=GRID!$B$1:$U$1)*(КАЛЕНДАРЬ!U29=GRID!$B$3:$U$3),0))*(1-GRID!$H$34))</f>
        <v>67400</v>
      </c>
      <c r="F209" s="8" cm="1">
        <f t="array" ref="F209">IF($I$2="Открытый тариф",INDEX(GRID!$B$18:$U$29,MATCH(E$7,GRID!$A$18:$A$29,0),MATCH(1,($U$2=GRID!$B$1:$U$1)*(КАЛЕНДАРЬ!U29=GRID!$B$3:$U$3),0)),
INDEX(GRID!$B$18:$U$29,MATCH(E$7,GRID!$A$18:$A$29,0),MATCH(1,($U$2=GRID!$B$1:$U$1)*(КАЛЕНДАРЬ!U29=GRID!$B$3:$U$3),0))*(1-GRID!$H$34))</f>
        <v>72400</v>
      </c>
      <c r="G209" s="8" cm="1">
        <f t="array" ref="G209">IF($I$2="Открытый тариф",INDEX(GRID!$B$4:$U$15,MATCH(G$7,GRID!$A$4:$A$15,0),MATCH(1,($U$2=GRID!$B$1:$U$1)*(КАЛЕНДАРЬ!U29=GRID!$B$3:$U$3),0)),
INDEX(GRID!$B$4:$U$15,MATCH(G$7,GRID!$A$4:$A$15,0),MATCH(1,($U$2=GRID!$B$1:$U$1)*(КАЛЕНДАРЬ!U29=GRID!$B$3:$U$3),0))*(1-GRID!$H$34))</f>
        <v>74800</v>
      </c>
      <c r="H209" s="8" cm="1">
        <f t="array" ref="H209">IF($I$2="Открытый тариф",INDEX(GRID!$B$18:$U$29,MATCH(G$7,GRID!$A$18:$A$29,0),MATCH(1,($U$2=GRID!$B$1:$U$1)*(КАЛЕНДАРЬ!U29=GRID!$B$3:$U$3),0)),
INDEX(GRID!$B$18:$U$29,MATCH(G$7,GRID!$A$18:$A$29,0),MATCH(1,($U$2=GRID!$B$1:$U$1)*(КАЛЕНДАРЬ!U29=GRID!$B$3:$U$3),0))*(1-GRID!$H$34))</f>
        <v>79800</v>
      </c>
      <c r="I209" s="8" cm="1">
        <f t="array" ref="I209">IF($I$2="Открытый тариф",INDEX(GRID!$B$4:$U$15,MATCH(I$7,GRID!$A$4:$A$15,0),MATCH(1,($U$2=GRID!$B$1:$U$1)*(КАЛЕНДАРЬ!U29=GRID!$B$3:$U$3),0)),
INDEX(GRID!$B$4:$U$15,MATCH(I$7,GRID!$A$4:$A$15,0),MATCH(1,($U$2=GRID!$B$1:$U$1)*(КАЛЕНДАРЬ!U29=GRID!$B$3:$U$3),0))*(1-GRID!$H$34))</f>
        <v>82500</v>
      </c>
      <c r="J209" s="8" cm="1">
        <f t="array" ref="J209">IF($I$2="Открытый тариф",INDEX(GRID!$B$18:$U$29,MATCH(I$7,GRID!$A$18:$A$29,0),MATCH(1,($U$2=GRID!$B$1:$U$1)*(КАЛЕНДАРЬ!U29=GRID!$B$3:$U$3),0)),
INDEX(GRID!$B$18:$U$29,MATCH(I$7,GRID!$A$18:$A$29,0),MATCH(1,($U$2=GRID!$B$1:$U$1)*(КАЛЕНДАРЬ!U29=GRID!$B$3:$U$3),0))*(1-GRID!$H$34))</f>
        <v>87500</v>
      </c>
      <c r="K209" s="8" cm="1">
        <f t="array" ref="K209">IF($I$2="Открытый тариф",INDEX(GRID!$B$4:$U$15,MATCH(K$7,GRID!$A$4:$A$15,0),MATCH(1,($U$2=GRID!$B$1:$U$1)*(КАЛЕНДАРЬ!U29=GRID!$B$3:$U$3),0)),
INDEX(GRID!$B$4:$U$15,MATCH(K$7,GRID!$A$4:$A$15,0),MATCH(1,($U$2=GRID!$B$1:$U$1)*(КАЛЕНДАРЬ!U29=GRID!$B$3:$U$3),0))*(1-GRID!$H$34))</f>
        <v>90600</v>
      </c>
      <c r="L209" s="8" cm="1">
        <f t="array" ref="L209">IF($I$2="Открытый тариф",INDEX(GRID!$B$18:$U$29,MATCH(K$7,GRID!$A$18:$A$29,0),MATCH(1,($U$2=GRID!$B$1:$U$1)*(КАЛЕНДАРЬ!U29=GRID!$B$3:$U$3),0)),
INDEX(GRID!$B$18:$U$29,MATCH(K$7,GRID!$A$18:$A$29,0),MATCH(1,($U$2=GRID!$B$1:$U$1)*(КАЛЕНДАРЬ!U29=GRID!$B$3:$U$3),0))*(1-GRID!$H$34))</f>
        <v>95600</v>
      </c>
      <c r="M209" s="8" cm="1">
        <f t="array" ref="M209">IF($I$2="Открытый тариф",INDEX(GRID!$B$4:$U$15,MATCH(M$7,GRID!$A$4:$A$15,0),MATCH(1,($U$2=GRID!$B$1:$U$1)*(КАЛЕНДАРЬ!U29=GRID!$B$3:$U$3),0)),
INDEX(GRID!$B$4:$U$15,MATCH(M$7,GRID!$A$4:$A$15,0),MATCH(1,($U$2=GRID!$B$1:$U$1)*(КАЛЕНДАРЬ!U29=GRID!$B$3:$U$3),0))*(1-GRID!$H$34))</f>
        <v>118300</v>
      </c>
      <c r="N209" s="8" cm="1">
        <f t="array" ref="N209">IF($I$2="Открытый тариф",INDEX(GRID!$B$18:$U$29,MATCH(M$7,GRID!$A$18:$A$29,0),MATCH(1,($U$2=GRID!$B$1:$U$1)*(КАЛЕНДАРЬ!U29=GRID!$B$3:$U$3),0)),
INDEX(GRID!$B$18:$U$29,MATCH(M$7,GRID!$A$18:$A$29,0),MATCH(1,($U$2=GRID!$B$1:$U$1)*(КАЛЕНДАРЬ!U29=GRID!$B$3:$U$3),0))*(1-GRID!$H$34))</f>
        <v>123300</v>
      </c>
      <c r="O209" s="8" cm="1">
        <f t="array" ref="O209">IF($I$2="Открытый тариф",INDEX(GRID!$B$4:$U$15,MATCH(O$7,GRID!$A$4:$A$15,0),MATCH(1,($U$2=GRID!$B$1:$U$1)*(КАЛЕНДАРЬ!U29=GRID!$B$3:$U$3),0)),
INDEX(GRID!$B$4:$U$15,MATCH(O$7,GRID!$A$4:$A$15,0),MATCH(1,($U$2=GRID!$B$1:$U$1)*(КАЛЕНДАРЬ!U29=GRID!$B$3:$U$3),0))*(1-GRID!$H$34))</f>
        <v>159400</v>
      </c>
      <c r="P209" s="8" cm="1">
        <f t="array" ref="P209">IF($I$2="Открытый тариф",INDEX(GRID!$B$4:$U$15,MATCH(P$7,GRID!$A$4:$A$15,0),MATCH(1,($U$2=GRID!$B$1:$U$1)*(КАЛЕНДАРЬ!U29=GRID!$B$3:$U$3),0)),
INDEX(GRID!$B$4:$U$15,MATCH(P$7,GRID!$A$4:$A$15,0),MATCH(1,($U$2=GRID!$B$1:$U$1)*(КАЛЕНДАРЬ!U29=GRID!$B$3:$U$3),0))*(1-GRID!$H$34))</f>
        <v>208900</v>
      </c>
      <c r="Q209" s="8" cm="1">
        <f t="array" ref="Q209">IF($I$2="Открытый тариф",INDEX(GRID!$B$4:$U$15,MATCH(Q$7,GRID!$A$4:$A$15,0),MATCH(1,($U$2=GRID!$B$1:$U$1)*(КАЛЕНДАРЬ!U29=GRID!$B$3:$U$3),0)),
INDEX(GRID!$B$4:$U$15,MATCH(Q$7,GRID!$A$4:$A$15,0),MATCH(1,($U$2=GRID!$B$1:$U$1)*(КАЛЕНДАРЬ!U29=GRID!$B$3:$U$3),0))*(1-GRID!$H$34))</f>
        <v>240900</v>
      </c>
      <c r="R209" s="8" cm="1">
        <f t="array" ref="R209">IF($I$2="Открытый тариф",INDEX(GRID!$B$18:$U$29,MATCH(R$7,GRID!$A$18:$A$29,0),MATCH(1,($U$2=GRID!$B$1:$U$1)*(КАЛЕНДАРЬ!U29=GRID!$B$3:$U$3),0)),
INDEX(GRID!$B$18:$U$29,MATCH(R$7,GRID!$A$18:$A$29,0),MATCH(1,($U$2=GRID!$B$1:$U$1)*(КАЛЕНДАРЬ!U29=GRID!$B$3:$U$3),0))*(1-GRID!$H$34))</f>
        <v>275700</v>
      </c>
      <c r="S209" s="8">
        <f t="array" ref="S209">IF($I$2="Открытый тариф",INDEX(GRID!$B$4:$U$15,MATCH(S$7,GRID!$A$4:$A$15,0),MATCH(1,($U$2=GRID!$B$1:$U$1)*(КАЛЕНДАРЬ!U29=GRID!$B$3:$U$3),0)),
INDEX(GRID!$B$4:$U$15,MATCH(S$7,GRID!$A$4:$A$15,0),MATCH(1,($U$2=GRID!$B$1:$U$1)*(КАЛЕНДАРЬ!U29=GRID!$B$3:$U$3),0))*(1-GRID!$L$41))</f>
        <v>736800</v>
      </c>
      <c r="T209" s="8">
        <f t="array" ref="T209">IF($I$2="Открытый тариф",INDEX(GRID!$B$4:$U$15,MATCH(T$7,GRID!$A$4:$A$15,0),MATCH(1,($U$2=GRID!$B$1:$U$1)*(КАЛЕНДАРЬ!U29=GRID!$B$3:$U$3),0)),
INDEX(GRID!$B$4:$U$15,MATCH(T$7,GRID!$A$4:$A$15,0),MATCH(1,($U$2=GRID!$B$1:$U$1)*(КАЛЕНДАРЬ!U29=GRID!$B$3:$U$3),0))*(1-GRID!$L$41))</f>
        <v>912900</v>
      </c>
    </row>
    <row r="210" spans="1:20" hidden="1">
      <c r="A210" s="148" t="s">
        <v>11</v>
      </c>
      <c r="B210" s="149">
        <v>27</v>
      </c>
      <c r="C210" s="8" cm="1">
        <f t="array" ref="C210">IF($I$2="Открытый тариф",INDEX(GRID!$B$4:$U$15,MATCH(C$7,GRID!$A$4:$A$15,0),MATCH(1,($U$2=GRID!$B$1:$U$1)*(КАЛЕНДАРЬ!U30=GRID!$B$3:$U$3),0)),
INDEX(GRID!$B$4:$U$15,MATCH(C$7,GRID!$A$4:$A$15,0),MATCH(1,($U$2=GRID!$B$1:$U$1)*(КАЛЕНДАРЬ!U30=GRID!$B$3:$U$3),0))*(1-GRID!$H$34))</f>
        <v>52600</v>
      </c>
      <c r="D210" s="8" cm="1">
        <f t="array" ref="D210">IF($I$2="Открытый тариф",INDEX(GRID!$B$18:$U$29,MATCH(C$7,GRID!$A$18:$A$29,0),MATCH(1,($U$2=GRID!$B$1:$U$1)*(КАЛЕНДАРЬ!U30=GRID!$B$3:$U$3),0)),
INDEX(GRID!$B$18:$U$29,MATCH(C$7,GRID!$A$18:$A$29,0),MATCH(1,($U$2=GRID!$B$1:$U$1)*(КАЛЕНДАРЬ!U30=GRID!$B$3:$U$3),0))*(1-GRID!$H$34))</f>
        <v>57600</v>
      </c>
      <c r="E210" s="8" cm="1">
        <f t="array" ref="E210">IF($I$2="Открытый тариф",INDEX(GRID!$B$4:$U$15,MATCH(E$7,GRID!$A$4:$A$15,0),MATCH(1,($U$2=GRID!$B$1:$U$1)*(КАЛЕНДАРЬ!U30=GRID!$B$3:$U$3),0)),
INDEX(GRID!$B$4:$U$15,MATCH(E$7,GRID!$A$4:$A$15,0),MATCH(1,($U$2=GRID!$B$1:$U$1)*(КАЛЕНДАРЬ!U30=GRID!$B$3:$U$3),0))*(1-GRID!$H$34))</f>
        <v>62100</v>
      </c>
      <c r="F210" s="8" cm="1">
        <f t="array" ref="F210">IF($I$2="Открытый тариф",INDEX(GRID!$B$18:$U$29,MATCH(E$7,GRID!$A$18:$A$29,0),MATCH(1,($U$2=GRID!$B$1:$U$1)*(КАЛЕНДАРЬ!U30=GRID!$B$3:$U$3),0)),
INDEX(GRID!$B$18:$U$29,MATCH(E$7,GRID!$A$18:$A$29,0),MATCH(1,($U$2=GRID!$B$1:$U$1)*(КАЛЕНДАРЬ!U30=GRID!$B$3:$U$3),0))*(1-GRID!$H$34))</f>
        <v>67100</v>
      </c>
      <c r="G210" s="8" cm="1">
        <f t="array" ref="G210">IF($I$2="Открытый тариф",INDEX(GRID!$B$4:$U$15,MATCH(G$7,GRID!$A$4:$A$15,0),MATCH(1,($U$2=GRID!$B$1:$U$1)*(КАЛЕНДАРЬ!U30=GRID!$B$3:$U$3),0)),
INDEX(GRID!$B$4:$U$15,MATCH(G$7,GRID!$A$4:$A$15,0),MATCH(1,($U$2=GRID!$B$1:$U$1)*(КАЛЕНДАРЬ!U30=GRID!$B$3:$U$3),0))*(1-GRID!$H$34))</f>
        <v>69200</v>
      </c>
      <c r="H210" s="8" cm="1">
        <f t="array" ref="H210">IF($I$2="Открытый тариф",INDEX(GRID!$B$18:$U$29,MATCH(G$7,GRID!$A$18:$A$29,0),MATCH(1,($U$2=GRID!$B$1:$U$1)*(КАЛЕНДАРЬ!U30=GRID!$B$3:$U$3),0)),
INDEX(GRID!$B$18:$U$29,MATCH(G$7,GRID!$A$18:$A$29,0),MATCH(1,($U$2=GRID!$B$1:$U$1)*(КАЛЕНДАРЬ!U30=GRID!$B$3:$U$3),0))*(1-GRID!$H$34))</f>
        <v>74200</v>
      </c>
      <c r="I210" s="8" cm="1">
        <f t="array" ref="I210">IF($I$2="Открытый тариф",INDEX(GRID!$B$4:$U$15,MATCH(I$7,GRID!$A$4:$A$15,0),MATCH(1,($U$2=GRID!$B$1:$U$1)*(КАЛЕНДАРЬ!U30=GRID!$B$3:$U$3),0)),
INDEX(GRID!$B$4:$U$15,MATCH(I$7,GRID!$A$4:$A$15,0),MATCH(1,($U$2=GRID!$B$1:$U$1)*(КАЛЕНДАРЬ!U30=GRID!$B$3:$U$3),0))*(1-GRID!$H$34))</f>
        <v>76600</v>
      </c>
      <c r="J210" s="8" cm="1">
        <f t="array" ref="J210">IF($I$2="Открытый тариф",INDEX(GRID!$B$18:$U$29,MATCH(I$7,GRID!$A$18:$A$29,0),MATCH(1,($U$2=GRID!$B$1:$U$1)*(КАЛЕНДАРЬ!U30=GRID!$B$3:$U$3),0)),
INDEX(GRID!$B$18:$U$29,MATCH(I$7,GRID!$A$18:$A$29,0),MATCH(1,($U$2=GRID!$B$1:$U$1)*(КАЛЕНДАРЬ!U30=GRID!$B$3:$U$3),0))*(1-GRID!$H$34))</f>
        <v>81600</v>
      </c>
      <c r="K210" s="8" cm="1">
        <f t="array" ref="K210">IF($I$2="Открытый тариф",INDEX(GRID!$B$4:$U$15,MATCH(K$7,GRID!$A$4:$A$15,0),MATCH(1,($U$2=GRID!$B$1:$U$1)*(КАЛЕНДАРЬ!U30=GRID!$B$3:$U$3),0)),
INDEX(GRID!$B$4:$U$15,MATCH(K$7,GRID!$A$4:$A$15,0),MATCH(1,($U$2=GRID!$B$1:$U$1)*(КАЛЕНДАРЬ!U30=GRID!$B$3:$U$3),0))*(1-GRID!$H$34))</f>
        <v>84100</v>
      </c>
      <c r="L210" s="8" cm="1">
        <f t="array" ref="L210">IF($I$2="Открытый тариф",INDEX(GRID!$B$18:$U$29,MATCH(K$7,GRID!$A$18:$A$29,0),MATCH(1,($U$2=GRID!$B$1:$U$1)*(КАЛЕНДАРЬ!U30=GRID!$B$3:$U$3),0)),
INDEX(GRID!$B$18:$U$29,MATCH(K$7,GRID!$A$18:$A$29,0),MATCH(1,($U$2=GRID!$B$1:$U$1)*(КАЛЕНДАРЬ!U30=GRID!$B$3:$U$3),0))*(1-GRID!$H$34))</f>
        <v>89100</v>
      </c>
      <c r="M210" s="8" cm="1">
        <f t="array" ref="M210">IF($I$2="Открытый тариф",INDEX(GRID!$B$4:$U$15,MATCH(M$7,GRID!$A$4:$A$15,0),MATCH(1,($U$2=GRID!$B$1:$U$1)*(КАЛЕНДАРЬ!U30=GRID!$B$3:$U$3),0)),
INDEX(GRID!$B$4:$U$15,MATCH(M$7,GRID!$A$4:$A$15,0),MATCH(1,($U$2=GRID!$B$1:$U$1)*(КАЛЕНДАРЬ!U30=GRID!$B$3:$U$3),0))*(1-GRID!$H$34))</f>
        <v>110400</v>
      </c>
      <c r="N210" s="8" cm="1">
        <f t="array" ref="N210">IF($I$2="Открытый тариф",INDEX(GRID!$B$18:$U$29,MATCH(M$7,GRID!$A$18:$A$29,0),MATCH(1,($U$2=GRID!$B$1:$U$1)*(КАЛЕНДАРЬ!U30=GRID!$B$3:$U$3),0)),
INDEX(GRID!$B$18:$U$29,MATCH(M$7,GRID!$A$18:$A$29,0),MATCH(1,($U$2=GRID!$B$1:$U$1)*(КАЛЕНДАРЬ!U30=GRID!$B$3:$U$3),0))*(1-GRID!$H$34))</f>
        <v>115400</v>
      </c>
      <c r="O210" s="8" cm="1">
        <f t="array" ref="O210">IF($I$2="Открытый тариф",INDEX(GRID!$B$4:$U$15,MATCH(O$7,GRID!$A$4:$A$15,0),MATCH(1,($U$2=GRID!$B$1:$U$1)*(КАЛЕНДАРЬ!U30=GRID!$B$3:$U$3),0)),
INDEX(GRID!$B$4:$U$15,MATCH(O$7,GRID!$A$4:$A$15,0),MATCH(1,($U$2=GRID!$B$1:$U$1)*(КАЛЕНДАРЬ!U30=GRID!$B$3:$U$3),0))*(1-GRID!$H$34))</f>
        <v>151000</v>
      </c>
      <c r="P210" s="8" cm="1">
        <f t="array" ref="P210">IF($I$2="Открытый тариф",INDEX(GRID!$B$4:$U$15,MATCH(P$7,GRID!$A$4:$A$15,0),MATCH(1,($U$2=GRID!$B$1:$U$1)*(КАЛЕНДАРЬ!U30=GRID!$B$3:$U$3),0)),
INDEX(GRID!$B$4:$U$15,MATCH(P$7,GRID!$A$4:$A$15,0),MATCH(1,($U$2=GRID!$B$1:$U$1)*(КАЛЕНДАРЬ!U30=GRID!$B$3:$U$3),0))*(1-GRID!$H$34))</f>
        <v>199300</v>
      </c>
      <c r="Q210" s="8" cm="1">
        <f t="array" ref="Q210">IF($I$2="Открытый тариф",INDEX(GRID!$B$4:$U$15,MATCH(Q$7,GRID!$A$4:$A$15,0),MATCH(1,($U$2=GRID!$B$1:$U$1)*(КАЛЕНДАРЬ!U30=GRID!$B$3:$U$3),0)),
INDEX(GRID!$B$4:$U$15,MATCH(Q$7,GRID!$A$4:$A$15,0),MATCH(1,($U$2=GRID!$B$1:$U$1)*(КАЛЕНДАРЬ!U30=GRID!$B$3:$U$3),0))*(1-GRID!$H$34))</f>
        <v>230600</v>
      </c>
      <c r="R210" s="8" cm="1">
        <f t="array" ref="R210">IF($I$2="Открытый тариф",INDEX(GRID!$B$18:$U$29,MATCH(R$7,GRID!$A$18:$A$29,0),MATCH(1,($U$2=GRID!$B$1:$U$1)*(КАЛЕНДАРЬ!U30=GRID!$B$3:$U$3),0)),
INDEX(GRID!$B$18:$U$29,MATCH(R$7,GRID!$A$18:$A$29,0),MATCH(1,($U$2=GRID!$B$1:$U$1)*(КАЛЕНДАРЬ!U30=GRID!$B$3:$U$3),0))*(1-GRID!$H$34))</f>
        <v>263600</v>
      </c>
      <c r="S210" s="8">
        <f t="array" ref="S210">IF($I$2="Открытый тариф",INDEX(GRID!$B$4:$U$15,MATCH(S$7,GRID!$A$4:$A$15,0),MATCH(1,($U$2=GRID!$B$1:$U$1)*(КАЛЕНДАРЬ!U30=GRID!$B$3:$U$3),0)),
INDEX(GRID!$B$4:$U$15,MATCH(S$7,GRID!$A$4:$A$15,0),MATCH(1,($U$2=GRID!$B$1:$U$1)*(КАЛЕНДАРЬ!U30=GRID!$B$3:$U$3),0))*(1-GRID!$L$41))</f>
        <v>698800</v>
      </c>
      <c r="T210" s="8">
        <f t="array" ref="T210">IF($I$2="Открытый тариф",INDEX(GRID!$B$4:$U$15,MATCH(T$7,GRID!$A$4:$A$15,0),MATCH(1,($U$2=GRID!$B$1:$U$1)*(КАЛЕНДАРЬ!U30=GRID!$B$3:$U$3),0)),
INDEX(GRID!$B$4:$U$15,MATCH(T$7,GRID!$A$4:$A$15,0),MATCH(1,($U$2=GRID!$B$1:$U$1)*(КАЛЕНДАРЬ!U30=GRID!$B$3:$U$3),0))*(1-GRID!$L$41))</f>
        <v>861600</v>
      </c>
    </row>
    <row r="211" spans="1:20" hidden="1">
      <c r="A211" s="148" t="s">
        <v>12</v>
      </c>
      <c r="B211" s="149">
        <v>28</v>
      </c>
      <c r="C211" s="8" cm="1">
        <f t="array" ref="C211">IF($I$2="Открытый тариф",INDEX(GRID!$B$4:$U$15,MATCH(C$7,GRID!$A$4:$A$15,0),MATCH(1,($U$2=GRID!$B$1:$U$1)*(КАЛЕНДАРЬ!U31=GRID!$B$3:$U$3),0)),
INDEX(GRID!$B$4:$U$15,MATCH(C$7,GRID!$A$4:$A$15,0),MATCH(1,($U$2=GRID!$B$1:$U$1)*(КАЛЕНДАРЬ!U31=GRID!$B$3:$U$3),0))*(1-GRID!$H$34))</f>
        <v>52600</v>
      </c>
      <c r="D211" s="8" cm="1">
        <f t="array" ref="D211">IF($I$2="Открытый тариф",INDEX(GRID!$B$18:$U$29,MATCH(C$7,GRID!$A$18:$A$29,0),MATCH(1,($U$2=GRID!$B$1:$U$1)*(КАЛЕНДАРЬ!U31=GRID!$B$3:$U$3),0)),
INDEX(GRID!$B$18:$U$29,MATCH(C$7,GRID!$A$18:$A$29,0),MATCH(1,($U$2=GRID!$B$1:$U$1)*(КАЛЕНДАРЬ!U31=GRID!$B$3:$U$3),0))*(1-GRID!$H$34))</f>
        <v>57600</v>
      </c>
      <c r="E211" s="8" cm="1">
        <f t="array" ref="E211">IF($I$2="Открытый тариф",INDEX(GRID!$B$4:$U$15,MATCH(E$7,GRID!$A$4:$A$15,0),MATCH(1,($U$2=GRID!$B$1:$U$1)*(КАЛЕНДАРЬ!U31=GRID!$B$3:$U$3),0)),
INDEX(GRID!$B$4:$U$15,MATCH(E$7,GRID!$A$4:$A$15,0),MATCH(1,($U$2=GRID!$B$1:$U$1)*(КАЛЕНДАРЬ!U31=GRID!$B$3:$U$3),0))*(1-GRID!$H$34))</f>
        <v>62100</v>
      </c>
      <c r="F211" s="8" cm="1">
        <f t="array" ref="F211">IF($I$2="Открытый тариф",INDEX(GRID!$B$18:$U$29,MATCH(E$7,GRID!$A$18:$A$29,0),MATCH(1,($U$2=GRID!$B$1:$U$1)*(КАЛЕНДАРЬ!U31=GRID!$B$3:$U$3),0)),
INDEX(GRID!$B$18:$U$29,MATCH(E$7,GRID!$A$18:$A$29,0),MATCH(1,($U$2=GRID!$B$1:$U$1)*(КАЛЕНДАРЬ!U31=GRID!$B$3:$U$3),0))*(1-GRID!$H$34))</f>
        <v>67100</v>
      </c>
      <c r="G211" s="8" cm="1">
        <f t="array" ref="G211">IF($I$2="Открытый тариф",INDEX(GRID!$B$4:$U$15,MATCH(G$7,GRID!$A$4:$A$15,0),MATCH(1,($U$2=GRID!$B$1:$U$1)*(КАЛЕНДАРЬ!U31=GRID!$B$3:$U$3),0)),
INDEX(GRID!$B$4:$U$15,MATCH(G$7,GRID!$A$4:$A$15,0),MATCH(1,($U$2=GRID!$B$1:$U$1)*(КАЛЕНДАРЬ!U31=GRID!$B$3:$U$3),0))*(1-GRID!$H$34))</f>
        <v>69200</v>
      </c>
      <c r="H211" s="8" cm="1">
        <f t="array" ref="H211">IF($I$2="Открытый тариф",INDEX(GRID!$B$18:$U$29,MATCH(G$7,GRID!$A$18:$A$29,0),MATCH(1,($U$2=GRID!$B$1:$U$1)*(КАЛЕНДАРЬ!U31=GRID!$B$3:$U$3),0)),
INDEX(GRID!$B$18:$U$29,MATCH(G$7,GRID!$A$18:$A$29,0),MATCH(1,($U$2=GRID!$B$1:$U$1)*(КАЛЕНДАРЬ!U31=GRID!$B$3:$U$3),0))*(1-GRID!$H$34))</f>
        <v>74200</v>
      </c>
      <c r="I211" s="8" cm="1">
        <f t="array" ref="I211">IF($I$2="Открытый тариф",INDEX(GRID!$B$4:$U$15,MATCH(I$7,GRID!$A$4:$A$15,0),MATCH(1,($U$2=GRID!$B$1:$U$1)*(КАЛЕНДАРЬ!U31=GRID!$B$3:$U$3),0)),
INDEX(GRID!$B$4:$U$15,MATCH(I$7,GRID!$A$4:$A$15,0),MATCH(1,($U$2=GRID!$B$1:$U$1)*(КАЛЕНДАРЬ!U31=GRID!$B$3:$U$3),0))*(1-GRID!$H$34))</f>
        <v>76600</v>
      </c>
      <c r="J211" s="8" cm="1">
        <f t="array" ref="J211">IF($I$2="Открытый тариф",INDEX(GRID!$B$18:$U$29,MATCH(I$7,GRID!$A$18:$A$29,0),MATCH(1,($U$2=GRID!$B$1:$U$1)*(КАЛЕНДАРЬ!U31=GRID!$B$3:$U$3),0)),
INDEX(GRID!$B$18:$U$29,MATCH(I$7,GRID!$A$18:$A$29,0),MATCH(1,($U$2=GRID!$B$1:$U$1)*(КАЛЕНДАРЬ!U31=GRID!$B$3:$U$3),0))*(1-GRID!$H$34))</f>
        <v>81600</v>
      </c>
      <c r="K211" s="8" cm="1">
        <f t="array" ref="K211">IF($I$2="Открытый тариф",INDEX(GRID!$B$4:$U$15,MATCH(K$7,GRID!$A$4:$A$15,0),MATCH(1,($U$2=GRID!$B$1:$U$1)*(КАЛЕНДАРЬ!U31=GRID!$B$3:$U$3),0)),
INDEX(GRID!$B$4:$U$15,MATCH(K$7,GRID!$A$4:$A$15,0),MATCH(1,($U$2=GRID!$B$1:$U$1)*(КАЛЕНДАРЬ!U31=GRID!$B$3:$U$3),0))*(1-GRID!$H$34))</f>
        <v>84100</v>
      </c>
      <c r="L211" s="8" cm="1">
        <f t="array" ref="L211">IF($I$2="Открытый тариф",INDEX(GRID!$B$18:$U$29,MATCH(K$7,GRID!$A$18:$A$29,0),MATCH(1,($U$2=GRID!$B$1:$U$1)*(КАЛЕНДАРЬ!U31=GRID!$B$3:$U$3),0)),
INDEX(GRID!$B$18:$U$29,MATCH(K$7,GRID!$A$18:$A$29,0),MATCH(1,($U$2=GRID!$B$1:$U$1)*(КАЛЕНДАРЬ!U31=GRID!$B$3:$U$3),0))*(1-GRID!$H$34))</f>
        <v>89100</v>
      </c>
      <c r="M211" s="8" cm="1">
        <f t="array" ref="M211">IF($I$2="Открытый тариф",INDEX(GRID!$B$4:$U$15,MATCH(M$7,GRID!$A$4:$A$15,0),MATCH(1,($U$2=GRID!$B$1:$U$1)*(КАЛЕНДАРЬ!U31=GRID!$B$3:$U$3),0)),
INDEX(GRID!$B$4:$U$15,MATCH(M$7,GRID!$A$4:$A$15,0),MATCH(1,($U$2=GRID!$B$1:$U$1)*(КАЛЕНДАРЬ!U31=GRID!$B$3:$U$3),0))*(1-GRID!$H$34))</f>
        <v>110400</v>
      </c>
      <c r="N211" s="8" cm="1">
        <f t="array" ref="N211">IF($I$2="Открытый тариф",INDEX(GRID!$B$18:$U$29,MATCH(M$7,GRID!$A$18:$A$29,0),MATCH(1,($U$2=GRID!$B$1:$U$1)*(КАЛЕНДАРЬ!U31=GRID!$B$3:$U$3),0)),
INDEX(GRID!$B$18:$U$29,MATCH(M$7,GRID!$A$18:$A$29,0),MATCH(1,($U$2=GRID!$B$1:$U$1)*(КАЛЕНДАРЬ!U31=GRID!$B$3:$U$3),0))*(1-GRID!$H$34))</f>
        <v>115400</v>
      </c>
      <c r="O211" s="8" cm="1">
        <f t="array" ref="O211">IF($I$2="Открытый тариф",INDEX(GRID!$B$4:$U$15,MATCH(O$7,GRID!$A$4:$A$15,0),MATCH(1,($U$2=GRID!$B$1:$U$1)*(КАЛЕНДАРЬ!U31=GRID!$B$3:$U$3),0)),
INDEX(GRID!$B$4:$U$15,MATCH(O$7,GRID!$A$4:$A$15,0),MATCH(1,($U$2=GRID!$B$1:$U$1)*(КАЛЕНДАРЬ!U31=GRID!$B$3:$U$3),0))*(1-GRID!$H$34))</f>
        <v>151000</v>
      </c>
      <c r="P211" s="8" cm="1">
        <f t="array" ref="P211">IF($I$2="Открытый тариф",INDEX(GRID!$B$4:$U$15,MATCH(P$7,GRID!$A$4:$A$15,0),MATCH(1,($U$2=GRID!$B$1:$U$1)*(КАЛЕНДАРЬ!U31=GRID!$B$3:$U$3),0)),
INDEX(GRID!$B$4:$U$15,MATCH(P$7,GRID!$A$4:$A$15,0),MATCH(1,($U$2=GRID!$B$1:$U$1)*(КАЛЕНДАРЬ!U31=GRID!$B$3:$U$3),0))*(1-GRID!$H$34))</f>
        <v>199300</v>
      </c>
      <c r="Q211" s="8" cm="1">
        <f t="array" ref="Q211">IF($I$2="Открытый тариф",INDEX(GRID!$B$4:$U$15,MATCH(Q$7,GRID!$A$4:$A$15,0),MATCH(1,($U$2=GRID!$B$1:$U$1)*(КАЛЕНДАРЬ!U31=GRID!$B$3:$U$3),0)),
INDEX(GRID!$B$4:$U$15,MATCH(Q$7,GRID!$A$4:$A$15,0),MATCH(1,($U$2=GRID!$B$1:$U$1)*(КАЛЕНДАРЬ!U31=GRID!$B$3:$U$3),0))*(1-GRID!$H$34))</f>
        <v>230600</v>
      </c>
      <c r="R211" s="8" cm="1">
        <f t="array" ref="R211">IF($I$2="Открытый тариф",INDEX(GRID!$B$18:$U$29,MATCH(R$7,GRID!$A$18:$A$29,0),MATCH(1,($U$2=GRID!$B$1:$U$1)*(КАЛЕНДАРЬ!U31=GRID!$B$3:$U$3),0)),
INDEX(GRID!$B$18:$U$29,MATCH(R$7,GRID!$A$18:$A$29,0),MATCH(1,($U$2=GRID!$B$1:$U$1)*(КАЛЕНДАРЬ!U31=GRID!$B$3:$U$3),0))*(1-GRID!$H$34))</f>
        <v>263600</v>
      </c>
      <c r="S211" s="8">
        <f t="array" ref="S211">IF($I$2="Открытый тариф",INDEX(GRID!$B$4:$U$15,MATCH(S$7,GRID!$A$4:$A$15,0),MATCH(1,($U$2=GRID!$B$1:$U$1)*(КАЛЕНДАРЬ!U31=GRID!$B$3:$U$3),0)),
INDEX(GRID!$B$4:$U$15,MATCH(S$7,GRID!$A$4:$A$15,0),MATCH(1,($U$2=GRID!$B$1:$U$1)*(КАЛЕНДАРЬ!U31=GRID!$B$3:$U$3),0))*(1-GRID!$L$41))</f>
        <v>698800</v>
      </c>
      <c r="T211" s="8">
        <f t="array" ref="T211">IF($I$2="Открытый тариф",INDEX(GRID!$B$4:$U$15,MATCH(T$7,GRID!$A$4:$A$15,0),MATCH(1,($U$2=GRID!$B$1:$U$1)*(КАЛЕНДАРЬ!U31=GRID!$B$3:$U$3),0)),
INDEX(GRID!$B$4:$U$15,MATCH(T$7,GRID!$A$4:$A$15,0),MATCH(1,($U$2=GRID!$B$1:$U$1)*(КАЛЕНДАРЬ!U31=GRID!$B$3:$U$3),0))*(1-GRID!$L$41))</f>
        <v>861600</v>
      </c>
    </row>
    <row r="212" spans="1:20" hidden="1">
      <c r="A212" s="148" t="s">
        <v>13</v>
      </c>
      <c r="B212" s="149">
        <v>29</v>
      </c>
      <c r="C212" s="8" cm="1">
        <f t="array" ref="C212">IF($I$2="Открытый тариф",INDEX(GRID!$B$4:$U$15,MATCH(C$7,GRID!$A$4:$A$15,0),MATCH(1,($U$2=GRID!$B$1:$U$1)*(КАЛЕНДАРЬ!U32=GRID!$B$3:$U$3),0)),
INDEX(GRID!$B$4:$U$15,MATCH(C$7,GRID!$A$4:$A$15,0),MATCH(1,($U$2=GRID!$B$1:$U$1)*(КАЛЕНДАРЬ!U32=GRID!$B$3:$U$3),0))*(1-GRID!$H$34))</f>
        <v>52600</v>
      </c>
      <c r="D212" s="8" cm="1">
        <f t="array" ref="D212">IF($I$2="Открытый тариф",INDEX(GRID!$B$18:$U$29,MATCH(C$7,GRID!$A$18:$A$29,0),MATCH(1,($U$2=GRID!$B$1:$U$1)*(КАЛЕНДАРЬ!U32=GRID!$B$3:$U$3),0)),
INDEX(GRID!$B$18:$U$29,MATCH(C$7,GRID!$A$18:$A$29,0),MATCH(1,($U$2=GRID!$B$1:$U$1)*(КАЛЕНДАРЬ!U32=GRID!$B$3:$U$3),0))*(1-GRID!$H$34))</f>
        <v>57600</v>
      </c>
      <c r="E212" s="8" cm="1">
        <f t="array" ref="E212">IF($I$2="Открытый тариф",INDEX(GRID!$B$4:$U$15,MATCH(E$7,GRID!$A$4:$A$15,0),MATCH(1,($U$2=GRID!$B$1:$U$1)*(КАЛЕНДАРЬ!U32=GRID!$B$3:$U$3),0)),
INDEX(GRID!$B$4:$U$15,MATCH(E$7,GRID!$A$4:$A$15,0),MATCH(1,($U$2=GRID!$B$1:$U$1)*(КАЛЕНДАРЬ!U32=GRID!$B$3:$U$3),0))*(1-GRID!$H$34))</f>
        <v>62100</v>
      </c>
      <c r="F212" s="8" cm="1">
        <f t="array" ref="F212">IF($I$2="Открытый тариф",INDEX(GRID!$B$18:$U$29,MATCH(E$7,GRID!$A$18:$A$29,0),MATCH(1,($U$2=GRID!$B$1:$U$1)*(КАЛЕНДАРЬ!U32=GRID!$B$3:$U$3),0)),
INDEX(GRID!$B$18:$U$29,MATCH(E$7,GRID!$A$18:$A$29,0),MATCH(1,($U$2=GRID!$B$1:$U$1)*(КАЛЕНДАРЬ!U32=GRID!$B$3:$U$3),0))*(1-GRID!$H$34))</f>
        <v>67100</v>
      </c>
      <c r="G212" s="8" cm="1">
        <f t="array" ref="G212">IF($I$2="Открытый тариф",INDEX(GRID!$B$4:$U$15,MATCH(G$7,GRID!$A$4:$A$15,0),MATCH(1,($U$2=GRID!$B$1:$U$1)*(КАЛЕНДАРЬ!U32=GRID!$B$3:$U$3),0)),
INDEX(GRID!$B$4:$U$15,MATCH(G$7,GRID!$A$4:$A$15,0),MATCH(1,($U$2=GRID!$B$1:$U$1)*(КАЛЕНДАРЬ!U32=GRID!$B$3:$U$3),0))*(1-GRID!$H$34))</f>
        <v>69200</v>
      </c>
      <c r="H212" s="8" cm="1">
        <f t="array" ref="H212">IF($I$2="Открытый тариф",INDEX(GRID!$B$18:$U$29,MATCH(G$7,GRID!$A$18:$A$29,0),MATCH(1,($U$2=GRID!$B$1:$U$1)*(КАЛЕНДАРЬ!U32=GRID!$B$3:$U$3),0)),
INDEX(GRID!$B$18:$U$29,MATCH(G$7,GRID!$A$18:$A$29,0),MATCH(1,($U$2=GRID!$B$1:$U$1)*(КАЛЕНДАРЬ!U32=GRID!$B$3:$U$3),0))*(1-GRID!$H$34))</f>
        <v>74200</v>
      </c>
      <c r="I212" s="8" cm="1">
        <f t="array" ref="I212">IF($I$2="Открытый тариф",INDEX(GRID!$B$4:$U$15,MATCH(I$7,GRID!$A$4:$A$15,0),MATCH(1,($U$2=GRID!$B$1:$U$1)*(КАЛЕНДАРЬ!U32=GRID!$B$3:$U$3),0)),
INDEX(GRID!$B$4:$U$15,MATCH(I$7,GRID!$A$4:$A$15,0),MATCH(1,($U$2=GRID!$B$1:$U$1)*(КАЛЕНДАРЬ!U32=GRID!$B$3:$U$3),0))*(1-GRID!$H$34))</f>
        <v>76600</v>
      </c>
      <c r="J212" s="8" cm="1">
        <f t="array" ref="J212">IF($I$2="Открытый тариф",INDEX(GRID!$B$18:$U$29,MATCH(I$7,GRID!$A$18:$A$29,0),MATCH(1,($U$2=GRID!$B$1:$U$1)*(КАЛЕНДАРЬ!U32=GRID!$B$3:$U$3),0)),
INDEX(GRID!$B$18:$U$29,MATCH(I$7,GRID!$A$18:$A$29,0),MATCH(1,($U$2=GRID!$B$1:$U$1)*(КАЛЕНДАРЬ!U32=GRID!$B$3:$U$3),0))*(1-GRID!$H$34))</f>
        <v>81600</v>
      </c>
      <c r="K212" s="8" cm="1">
        <f t="array" ref="K212">IF($I$2="Открытый тариф",INDEX(GRID!$B$4:$U$15,MATCH(K$7,GRID!$A$4:$A$15,0),MATCH(1,($U$2=GRID!$B$1:$U$1)*(КАЛЕНДАРЬ!U32=GRID!$B$3:$U$3),0)),
INDEX(GRID!$B$4:$U$15,MATCH(K$7,GRID!$A$4:$A$15,0),MATCH(1,($U$2=GRID!$B$1:$U$1)*(КАЛЕНДАРЬ!U32=GRID!$B$3:$U$3),0))*(1-GRID!$H$34))</f>
        <v>84100</v>
      </c>
      <c r="L212" s="8" cm="1">
        <f t="array" ref="L212">IF($I$2="Открытый тариф",INDEX(GRID!$B$18:$U$29,MATCH(K$7,GRID!$A$18:$A$29,0),MATCH(1,($U$2=GRID!$B$1:$U$1)*(КАЛЕНДАРЬ!U32=GRID!$B$3:$U$3),0)),
INDEX(GRID!$B$18:$U$29,MATCH(K$7,GRID!$A$18:$A$29,0),MATCH(1,($U$2=GRID!$B$1:$U$1)*(КАЛЕНДАРЬ!U32=GRID!$B$3:$U$3),0))*(1-GRID!$H$34))</f>
        <v>89100</v>
      </c>
      <c r="M212" s="8" cm="1">
        <f t="array" ref="M212">IF($I$2="Открытый тариф",INDEX(GRID!$B$4:$U$15,MATCH(M$7,GRID!$A$4:$A$15,0),MATCH(1,($U$2=GRID!$B$1:$U$1)*(КАЛЕНДАРЬ!U32=GRID!$B$3:$U$3),0)),
INDEX(GRID!$B$4:$U$15,MATCH(M$7,GRID!$A$4:$A$15,0),MATCH(1,($U$2=GRID!$B$1:$U$1)*(КАЛЕНДАРЬ!U32=GRID!$B$3:$U$3),0))*(1-GRID!$H$34))</f>
        <v>110400</v>
      </c>
      <c r="N212" s="8" cm="1">
        <f t="array" ref="N212">IF($I$2="Открытый тариф",INDEX(GRID!$B$18:$U$29,MATCH(M$7,GRID!$A$18:$A$29,0),MATCH(1,($U$2=GRID!$B$1:$U$1)*(КАЛЕНДАРЬ!U32=GRID!$B$3:$U$3),0)),
INDEX(GRID!$B$18:$U$29,MATCH(M$7,GRID!$A$18:$A$29,0),MATCH(1,($U$2=GRID!$B$1:$U$1)*(КАЛЕНДАРЬ!U32=GRID!$B$3:$U$3),0))*(1-GRID!$H$34))</f>
        <v>115400</v>
      </c>
      <c r="O212" s="8" cm="1">
        <f t="array" ref="O212">IF($I$2="Открытый тариф",INDEX(GRID!$B$4:$U$15,MATCH(O$7,GRID!$A$4:$A$15,0),MATCH(1,($U$2=GRID!$B$1:$U$1)*(КАЛЕНДАРЬ!U32=GRID!$B$3:$U$3),0)),
INDEX(GRID!$B$4:$U$15,MATCH(O$7,GRID!$A$4:$A$15,0),MATCH(1,($U$2=GRID!$B$1:$U$1)*(КАЛЕНДАРЬ!U32=GRID!$B$3:$U$3),0))*(1-GRID!$H$34))</f>
        <v>151000</v>
      </c>
      <c r="P212" s="8" cm="1">
        <f t="array" ref="P212">IF($I$2="Открытый тариф",INDEX(GRID!$B$4:$U$15,MATCH(P$7,GRID!$A$4:$A$15,0),MATCH(1,($U$2=GRID!$B$1:$U$1)*(КАЛЕНДАРЬ!U32=GRID!$B$3:$U$3),0)),
INDEX(GRID!$B$4:$U$15,MATCH(P$7,GRID!$A$4:$A$15,0),MATCH(1,($U$2=GRID!$B$1:$U$1)*(КАЛЕНДАРЬ!U32=GRID!$B$3:$U$3),0))*(1-GRID!$H$34))</f>
        <v>199300</v>
      </c>
      <c r="Q212" s="8" cm="1">
        <f t="array" ref="Q212">IF($I$2="Открытый тариф",INDEX(GRID!$B$4:$U$15,MATCH(Q$7,GRID!$A$4:$A$15,0),MATCH(1,($U$2=GRID!$B$1:$U$1)*(КАЛЕНДАРЬ!U32=GRID!$B$3:$U$3),0)),
INDEX(GRID!$B$4:$U$15,MATCH(Q$7,GRID!$A$4:$A$15,0),MATCH(1,($U$2=GRID!$B$1:$U$1)*(КАЛЕНДАРЬ!U32=GRID!$B$3:$U$3),0))*(1-GRID!$H$34))</f>
        <v>230600</v>
      </c>
      <c r="R212" s="8" cm="1">
        <f t="array" ref="R212">IF($I$2="Открытый тариф",INDEX(GRID!$B$18:$U$29,MATCH(R$7,GRID!$A$18:$A$29,0),MATCH(1,($U$2=GRID!$B$1:$U$1)*(КАЛЕНДАРЬ!U32=GRID!$B$3:$U$3),0)),
INDEX(GRID!$B$18:$U$29,MATCH(R$7,GRID!$A$18:$A$29,0),MATCH(1,($U$2=GRID!$B$1:$U$1)*(КАЛЕНДАРЬ!U32=GRID!$B$3:$U$3),0))*(1-GRID!$H$34))</f>
        <v>263600</v>
      </c>
      <c r="S212" s="8">
        <f t="array" ref="S212">IF($I$2="Открытый тариф",INDEX(GRID!$B$4:$U$15,MATCH(S$7,GRID!$A$4:$A$15,0),MATCH(1,($U$2=GRID!$B$1:$U$1)*(КАЛЕНДАРЬ!U32=GRID!$B$3:$U$3),0)),
INDEX(GRID!$B$4:$U$15,MATCH(S$7,GRID!$A$4:$A$15,0),MATCH(1,($U$2=GRID!$B$1:$U$1)*(КАЛЕНДАРЬ!U32=GRID!$B$3:$U$3),0))*(1-GRID!$L$41))</f>
        <v>698800</v>
      </c>
      <c r="T212" s="8">
        <f t="array" ref="T212">IF($I$2="Открытый тариф",INDEX(GRID!$B$4:$U$15,MATCH(T$7,GRID!$A$4:$A$15,0),MATCH(1,($U$2=GRID!$B$1:$U$1)*(КАЛЕНДАРЬ!U32=GRID!$B$3:$U$3),0)),
INDEX(GRID!$B$4:$U$15,MATCH(T$7,GRID!$A$4:$A$15,0),MATCH(1,($U$2=GRID!$B$1:$U$1)*(КАЛЕНДАРЬ!U32=GRID!$B$3:$U$3),0))*(1-GRID!$L$41))</f>
        <v>861600</v>
      </c>
    </row>
    <row r="213" spans="1:20" hidden="1">
      <c r="A213" s="148" t="s">
        <v>14</v>
      </c>
      <c r="B213" s="149">
        <v>30</v>
      </c>
      <c r="C213" s="8" cm="1">
        <f t="array" ref="C213">IF($I$2="Открытый тариф",INDEX(GRID!$B$4:$U$15,MATCH(C$7,GRID!$A$4:$A$15,0),MATCH(1,($U$2=GRID!$B$1:$U$1)*(КАЛЕНДАРЬ!U33=GRID!$B$3:$U$3),0)),
INDEX(GRID!$B$4:$U$15,MATCH(C$7,GRID!$A$4:$A$15,0),MATCH(1,($U$2=GRID!$B$1:$U$1)*(КАЛЕНДАРЬ!U33=GRID!$B$3:$U$3),0))*(1-GRID!$H$34))</f>
        <v>52600</v>
      </c>
      <c r="D213" s="8" cm="1">
        <f t="array" ref="D213">IF($I$2="Открытый тариф",INDEX(GRID!$B$18:$U$29,MATCH(C$7,GRID!$A$18:$A$29,0),MATCH(1,($U$2=GRID!$B$1:$U$1)*(КАЛЕНДАРЬ!U33=GRID!$B$3:$U$3),0)),
INDEX(GRID!$B$18:$U$29,MATCH(C$7,GRID!$A$18:$A$29,0),MATCH(1,($U$2=GRID!$B$1:$U$1)*(КАЛЕНДАРЬ!U33=GRID!$B$3:$U$3),0))*(1-GRID!$H$34))</f>
        <v>57600</v>
      </c>
      <c r="E213" s="8" cm="1">
        <f t="array" ref="E213">IF($I$2="Открытый тариф",INDEX(GRID!$B$4:$U$15,MATCH(E$7,GRID!$A$4:$A$15,0),MATCH(1,($U$2=GRID!$B$1:$U$1)*(КАЛЕНДАРЬ!U33=GRID!$B$3:$U$3),0)),
INDEX(GRID!$B$4:$U$15,MATCH(E$7,GRID!$A$4:$A$15,0),MATCH(1,($U$2=GRID!$B$1:$U$1)*(КАЛЕНДАРЬ!U33=GRID!$B$3:$U$3),0))*(1-GRID!$H$34))</f>
        <v>62100</v>
      </c>
      <c r="F213" s="8" cm="1">
        <f t="array" ref="F213">IF($I$2="Открытый тариф",INDEX(GRID!$B$18:$U$29,MATCH(E$7,GRID!$A$18:$A$29,0),MATCH(1,($U$2=GRID!$B$1:$U$1)*(КАЛЕНДАРЬ!U33=GRID!$B$3:$U$3),0)),
INDEX(GRID!$B$18:$U$29,MATCH(E$7,GRID!$A$18:$A$29,0),MATCH(1,($U$2=GRID!$B$1:$U$1)*(КАЛЕНДАРЬ!U33=GRID!$B$3:$U$3),0))*(1-GRID!$H$34))</f>
        <v>67100</v>
      </c>
      <c r="G213" s="8" cm="1">
        <f t="array" ref="G213">IF($I$2="Открытый тариф",INDEX(GRID!$B$4:$U$15,MATCH(G$7,GRID!$A$4:$A$15,0),MATCH(1,($U$2=GRID!$B$1:$U$1)*(КАЛЕНДАРЬ!U33=GRID!$B$3:$U$3),0)),
INDEX(GRID!$B$4:$U$15,MATCH(G$7,GRID!$A$4:$A$15,0),MATCH(1,($U$2=GRID!$B$1:$U$1)*(КАЛЕНДАРЬ!U33=GRID!$B$3:$U$3),0))*(1-GRID!$H$34))</f>
        <v>69200</v>
      </c>
      <c r="H213" s="8" cm="1">
        <f t="array" ref="H213">IF($I$2="Открытый тариф",INDEX(GRID!$B$18:$U$29,MATCH(G$7,GRID!$A$18:$A$29,0),MATCH(1,($U$2=GRID!$B$1:$U$1)*(КАЛЕНДАРЬ!U33=GRID!$B$3:$U$3),0)),
INDEX(GRID!$B$18:$U$29,MATCH(G$7,GRID!$A$18:$A$29,0),MATCH(1,($U$2=GRID!$B$1:$U$1)*(КАЛЕНДАРЬ!U33=GRID!$B$3:$U$3),0))*(1-GRID!$H$34))</f>
        <v>74200</v>
      </c>
      <c r="I213" s="8" cm="1">
        <f t="array" ref="I213">IF($I$2="Открытый тариф",INDEX(GRID!$B$4:$U$15,MATCH(I$7,GRID!$A$4:$A$15,0),MATCH(1,($U$2=GRID!$B$1:$U$1)*(КАЛЕНДАРЬ!U33=GRID!$B$3:$U$3),0)),
INDEX(GRID!$B$4:$U$15,MATCH(I$7,GRID!$A$4:$A$15,0),MATCH(1,($U$2=GRID!$B$1:$U$1)*(КАЛЕНДАРЬ!U33=GRID!$B$3:$U$3),0))*(1-GRID!$H$34))</f>
        <v>76600</v>
      </c>
      <c r="J213" s="8" cm="1">
        <f t="array" ref="J213">IF($I$2="Открытый тариф",INDEX(GRID!$B$18:$U$29,MATCH(I$7,GRID!$A$18:$A$29,0),MATCH(1,($U$2=GRID!$B$1:$U$1)*(КАЛЕНДАРЬ!U33=GRID!$B$3:$U$3),0)),
INDEX(GRID!$B$18:$U$29,MATCH(I$7,GRID!$A$18:$A$29,0),MATCH(1,($U$2=GRID!$B$1:$U$1)*(КАЛЕНДАРЬ!U33=GRID!$B$3:$U$3),0))*(1-GRID!$H$34))</f>
        <v>81600</v>
      </c>
      <c r="K213" s="8" cm="1">
        <f t="array" ref="K213">IF($I$2="Открытый тариф",INDEX(GRID!$B$4:$U$15,MATCH(K$7,GRID!$A$4:$A$15,0),MATCH(1,($U$2=GRID!$B$1:$U$1)*(КАЛЕНДАРЬ!U33=GRID!$B$3:$U$3),0)),
INDEX(GRID!$B$4:$U$15,MATCH(K$7,GRID!$A$4:$A$15,0),MATCH(1,($U$2=GRID!$B$1:$U$1)*(КАЛЕНДАРЬ!U33=GRID!$B$3:$U$3),0))*(1-GRID!$H$34))</f>
        <v>84100</v>
      </c>
      <c r="L213" s="8" cm="1">
        <f t="array" ref="L213">IF($I$2="Открытый тариф",INDEX(GRID!$B$18:$U$29,MATCH(K$7,GRID!$A$18:$A$29,0),MATCH(1,($U$2=GRID!$B$1:$U$1)*(КАЛЕНДАРЬ!U33=GRID!$B$3:$U$3),0)),
INDEX(GRID!$B$18:$U$29,MATCH(K$7,GRID!$A$18:$A$29,0),MATCH(1,($U$2=GRID!$B$1:$U$1)*(КАЛЕНДАРЬ!U33=GRID!$B$3:$U$3),0))*(1-GRID!$H$34))</f>
        <v>89100</v>
      </c>
      <c r="M213" s="8" cm="1">
        <f t="array" ref="M213">IF($I$2="Открытый тариф",INDEX(GRID!$B$4:$U$15,MATCH(M$7,GRID!$A$4:$A$15,0),MATCH(1,($U$2=GRID!$B$1:$U$1)*(КАЛЕНДАРЬ!U33=GRID!$B$3:$U$3),0)),
INDEX(GRID!$B$4:$U$15,MATCH(M$7,GRID!$A$4:$A$15,0),MATCH(1,($U$2=GRID!$B$1:$U$1)*(КАЛЕНДАРЬ!U33=GRID!$B$3:$U$3),0))*(1-GRID!$H$34))</f>
        <v>110400</v>
      </c>
      <c r="N213" s="8" cm="1">
        <f t="array" ref="N213">IF($I$2="Открытый тариф",INDEX(GRID!$B$18:$U$29,MATCH(M$7,GRID!$A$18:$A$29,0),MATCH(1,($U$2=GRID!$B$1:$U$1)*(КАЛЕНДАРЬ!U33=GRID!$B$3:$U$3),0)),
INDEX(GRID!$B$18:$U$29,MATCH(M$7,GRID!$A$18:$A$29,0),MATCH(1,($U$2=GRID!$B$1:$U$1)*(КАЛЕНДАРЬ!U33=GRID!$B$3:$U$3),0))*(1-GRID!$H$34))</f>
        <v>115400</v>
      </c>
      <c r="O213" s="8" cm="1">
        <f t="array" ref="O213">IF($I$2="Открытый тариф",INDEX(GRID!$B$4:$U$15,MATCH(O$7,GRID!$A$4:$A$15,0),MATCH(1,($U$2=GRID!$B$1:$U$1)*(КАЛЕНДАРЬ!U33=GRID!$B$3:$U$3),0)),
INDEX(GRID!$B$4:$U$15,MATCH(O$7,GRID!$A$4:$A$15,0),MATCH(1,($U$2=GRID!$B$1:$U$1)*(КАЛЕНДАРЬ!U33=GRID!$B$3:$U$3),0))*(1-GRID!$H$34))</f>
        <v>151000</v>
      </c>
      <c r="P213" s="8" cm="1">
        <f t="array" ref="P213">IF($I$2="Открытый тариф",INDEX(GRID!$B$4:$U$15,MATCH(P$7,GRID!$A$4:$A$15,0),MATCH(1,($U$2=GRID!$B$1:$U$1)*(КАЛЕНДАРЬ!U33=GRID!$B$3:$U$3),0)),
INDEX(GRID!$B$4:$U$15,MATCH(P$7,GRID!$A$4:$A$15,0),MATCH(1,($U$2=GRID!$B$1:$U$1)*(КАЛЕНДАРЬ!U33=GRID!$B$3:$U$3),0))*(1-GRID!$H$34))</f>
        <v>199300</v>
      </c>
      <c r="Q213" s="8" cm="1">
        <f t="array" ref="Q213">IF($I$2="Открытый тариф",INDEX(GRID!$B$4:$U$15,MATCH(Q$7,GRID!$A$4:$A$15,0),MATCH(1,($U$2=GRID!$B$1:$U$1)*(КАЛЕНДАРЬ!U33=GRID!$B$3:$U$3),0)),
INDEX(GRID!$B$4:$U$15,MATCH(Q$7,GRID!$A$4:$A$15,0),MATCH(1,($U$2=GRID!$B$1:$U$1)*(КАЛЕНДАРЬ!U33=GRID!$B$3:$U$3),0))*(1-GRID!$H$34))</f>
        <v>230600</v>
      </c>
      <c r="R213" s="8" cm="1">
        <f t="array" ref="R213">IF($I$2="Открытый тариф",INDEX(GRID!$B$18:$U$29,MATCH(R$7,GRID!$A$18:$A$29,0),MATCH(1,($U$2=GRID!$B$1:$U$1)*(КАЛЕНДАРЬ!U33=GRID!$B$3:$U$3),0)),
INDEX(GRID!$B$18:$U$29,MATCH(R$7,GRID!$A$18:$A$29,0),MATCH(1,($U$2=GRID!$B$1:$U$1)*(КАЛЕНДАРЬ!U33=GRID!$B$3:$U$3),0))*(1-GRID!$H$34))</f>
        <v>263600</v>
      </c>
      <c r="S213" s="8">
        <f t="array" ref="S213">IF($I$2="Открытый тариф",INDEX(GRID!$B$4:$U$15,MATCH(S$7,GRID!$A$4:$A$15,0),MATCH(1,($U$2=GRID!$B$1:$U$1)*(КАЛЕНДАРЬ!U33=GRID!$B$3:$U$3),0)),
INDEX(GRID!$B$4:$U$15,MATCH(S$7,GRID!$A$4:$A$15,0),MATCH(1,($U$2=GRID!$B$1:$U$1)*(КАЛЕНДАРЬ!U33=GRID!$B$3:$U$3),0))*(1-GRID!$L$41))</f>
        <v>698800</v>
      </c>
      <c r="T213" s="8">
        <f t="array" ref="T213">IF($I$2="Открытый тариф",INDEX(GRID!$B$4:$U$15,MATCH(T$7,GRID!$A$4:$A$15,0),MATCH(1,($U$2=GRID!$B$1:$U$1)*(КАЛЕНДАРЬ!U33=GRID!$B$3:$U$3),0)),
INDEX(GRID!$B$4:$U$15,MATCH(T$7,GRID!$A$4:$A$15,0),MATCH(1,($U$2=GRID!$B$1:$U$1)*(КАЛЕНДАРЬ!U33=GRID!$B$3:$U$3),0))*(1-GRID!$L$41))</f>
        <v>861600</v>
      </c>
    </row>
    <row r="214" spans="1:20" hidden="1">
      <c r="A214" s="148" t="s">
        <v>15</v>
      </c>
      <c r="B214" s="149">
        <v>31</v>
      </c>
      <c r="C214" s="8" cm="1">
        <f t="array" ref="C214">IF($I$2="Открытый тариф",INDEX(GRID!$B$4:$U$15,MATCH(C$7,GRID!$A$4:$A$15,0),MATCH(1,($U$2=GRID!$B$1:$U$1)*(КАЛЕНДАРЬ!U34=GRID!$B$3:$U$3),0)),
INDEX(GRID!$B$4:$U$15,MATCH(C$7,GRID!$A$4:$A$15,0),MATCH(1,($U$2=GRID!$B$1:$U$1)*(КАЛЕНДАРЬ!U34=GRID!$B$3:$U$3),0))*(1-GRID!$H$34))</f>
        <v>52600</v>
      </c>
      <c r="D214" s="8" cm="1">
        <f t="array" ref="D214">IF($I$2="Открытый тариф",INDEX(GRID!$B$18:$U$29,MATCH(C$7,GRID!$A$18:$A$29,0),MATCH(1,($U$2=GRID!$B$1:$U$1)*(КАЛЕНДАРЬ!U34=GRID!$B$3:$U$3),0)),
INDEX(GRID!$B$18:$U$29,MATCH(C$7,GRID!$A$18:$A$29,0),MATCH(1,($U$2=GRID!$B$1:$U$1)*(КАЛЕНДАРЬ!U34=GRID!$B$3:$U$3),0))*(1-GRID!$H$34))</f>
        <v>57600</v>
      </c>
      <c r="E214" s="8" cm="1">
        <f t="array" ref="E214">IF($I$2="Открытый тариф",INDEX(GRID!$B$4:$U$15,MATCH(E$7,GRID!$A$4:$A$15,0),MATCH(1,($U$2=GRID!$B$1:$U$1)*(КАЛЕНДАРЬ!U34=GRID!$B$3:$U$3),0)),
INDEX(GRID!$B$4:$U$15,MATCH(E$7,GRID!$A$4:$A$15,0),MATCH(1,($U$2=GRID!$B$1:$U$1)*(КАЛЕНДАРЬ!U34=GRID!$B$3:$U$3),0))*(1-GRID!$H$34))</f>
        <v>62100</v>
      </c>
      <c r="F214" s="8" cm="1">
        <f t="array" ref="F214">IF($I$2="Открытый тариф",INDEX(GRID!$B$18:$U$29,MATCH(E$7,GRID!$A$18:$A$29,0),MATCH(1,($U$2=GRID!$B$1:$U$1)*(КАЛЕНДАРЬ!U34=GRID!$B$3:$U$3),0)),
INDEX(GRID!$B$18:$U$29,MATCH(E$7,GRID!$A$18:$A$29,0),MATCH(1,($U$2=GRID!$B$1:$U$1)*(КАЛЕНДАРЬ!U34=GRID!$B$3:$U$3),0))*(1-GRID!$H$34))</f>
        <v>67100</v>
      </c>
      <c r="G214" s="8" cm="1">
        <f t="array" ref="G214">IF($I$2="Открытый тариф",INDEX(GRID!$B$4:$U$15,MATCH(G$7,GRID!$A$4:$A$15,0),MATCH(1,($U$2=GRID!$B$1:$U$1)*(КАЛЕНДАРЬ!U34=GRID!$B$3:$U$3),0)),
INDEX(GRID!$B$4:$U$15,MATCH(G$7,GRID!$A$4:$A$15,0),MATCH(1,($U$2=GRID!$B$1:$U$1)*(КАЛЕНДАРЬ!U34=GRID!$B$3:$U$3),0))*(1-GRID!$H$34))</f>
        <v>69200</v>
      </c>
      <c r="H214" s="8" cm="1">
        <f t="array" ref="H214">IF($I$2="Открытый тариф",INDEX(GRID!$B$18:$U$29,MATCH(G$7,GRID!$A$18:$A$29,0),MATCH(1,($U$2=GRID!$B$1:$U$1)*(КАЛЕНДАРЬ!U34=GRID!$B$3:$U$3),0)),
INDEX(GRID!$B$18:$U$29,MATCH(G$7,GRID!$A$18:$A$29,0),MATCH(1,($U$2=GRID!$B$1:$U$1)*(КАЛЕНДАРЬ!U34=GRID!$B$3:$U$3),0))*(1-GRID!$H$34))</f>
        <v>74200</v>
      </c>
      <c r="I214" s="8" cm="1">
        <f t="array" ref="I214">IF($I$2="Открытый тариф",INDEX(GRID!$B$4:$U$15,MATCH(I$7,GRID!$A$4:$A$15,0),MATCH(1,($U$2=GRID!$B$1:$U$1)*(КАЛЕНДАРЬ!U34=GRID!$B$3:$U$3),0)),
INDEX(GRID!$B$4:$U$15,MATCH(I$7,GRID!$A$4:$A$15,0),MATCH(1,($U$2=GRID!$B$1:$U$1)*(КАЛЕНДАРЬ!U34=GRID!$B$3:$U$3),0))*(1-GRID!$H$34))</f>
        <v>76600</v>
      </c>
      <c r="J214" s="8" cm="1">
        <f t="array" ref="J214">IF($I$2="Открытый тариф",INDEX(GRID!$B$18:$U$29,MATCH(I$7,GRID!$A$18:$A$29,0),MATCH(1,($U$2=GRID!$B$1:$U$1)*(КАЛЕНДАРЬ!U34=GRID!$B$3:$U$3),0)),
INDEX(GRID!$B$18:$U$29,MATCH(I$7,GRID!$A$18:$A$29,0),MATCH(1,($U$2=GRID!$B$1:$U$1)*(КАЛЕНДАРЬ!U34=GRID!$B$3:$U$3),0))*(1-GRID!$H$34))</f>
        <v>81600</v>
      </c>
      <c r="K214" s="8" cm="1">
        <f t="array" ref="K214">IF($I$2="Открытый тариф",INDEX(GRID!$B$4:$U$15,MATCH(K$7,GRID!$A$4:$A$15,0),MATCH(1,($U$2=GRID!$B$1:$U$1)*(КАЛЕНДАРЬ!U34=GRID!$B$3:$U$3),0)),
INDEX(GRID!$B$4:$U$15,MATCH(K$7,GRID!$A$4:$A$15,0),MATCH(1,($U$2=GRID!$B$1:$U$1)*(КАЛЕНДАРЬ!U34=GRID!$B$3:$U$3),0))*(1-GRID!$H$34))</f>
        <v>84100</v>
      </c>
      <c r="L214" s="8" cm="1">
        <f t="array" ref="L214">IF($I$2="Открытый тариф",INDEX(GRID!$B$18:$U$29,MATCH(K$7,GRID!$A$18:$A$29,0),MATCH(1,($U$2=GRID!$B$1:$U$1)*(КАЛЕНДАРЬ!U34=GRID!$B$3:$U$3),0)),
INDEX(GRID!$B$18:$U$29,MATCH(K$7,GRID!$A$18:$A$29,0),MATCH(1,($U$2=GRID!$B$1:$U$1)*(КАЛЕНДАРЬ!U34=GRID!$B$3:$U$3),0))*(1-GRID!$H$34))</f>
        <v>89100</v>
      </c>
      <c r="M214" s="8" cm="1">
        <f t="array" ref="M214">IF($I$2="Открытый тариф",INDEX(GRID!$B$4:$U$15,MATCH(M$7,GRID!$A$4:$A$15,0),MATCH(1,($U$2=GRID!$B$1:$U$1)*(КАЛЕНДАРЬ!U34=GRID!$B$3:$U$3),0)),
INDEX(GRID!$B$4:$U$15,MATCH(M$7,GRID!$A$4:$A$15,0),MATCH(1,($U$2=GRID!$B$1:$U$1)*(КАЛЕНДАРЬ!U34=GRID!$B$3:$U$3),0))*(1-GRID!$H$34))</f>
        <v>110400</v>
      </c>
      <c r="N214" s="8" cm="1">
        <f t="array" ref="N214">IF($I$2="Открытый тариф",INDEX(GRID!$B$18:$U$29,MATCH(M$7,GRID!$A$18:$A$29,0),MATCH(1,($U$2=GRID!$B$1:$U$1)*(КАЛЕНДАРЬ!U34=GRID!$B$3:$U$3),0)),
INDEX(GRID!$B$18:$U$29,MATCH(M$7,GRID!$A$18:$A$29,0),MATCH(1,($U$2=GRID!$B$1:$U$1)*(КАЛЕНДАРЬ!U34=GRID!$B$3:$U$3),0))*(1-GRID!$H$34))</f>
        <v>115400</v>
      </c>
      <c r="O214" s="8" cm="1">
        <f t="array" ref="O214">IF($I$2="Открытый тариф",INDEX(GRID!$B$4:$U$15,MATCH(O$7,GRID!$A$4:$A$15,0),MATCH(1,($U$2=GRID!$B$1:$U$1)*(КАЛЕНДАРЬ!U34=GRID!$B$3:$U$3),0)),
INDEX(GRID!$B$4:$U$15,MATCH(O$7,GRID!$A$4:$A$15,0),MATCH(1,($U$2=GRID!$B$1:$U$1)*(КАЛЕНДАРЬ!U34=GRID!$B$3:$U$3),0))*(1-GRID!$H$34))</f>
        <v>151000</v>
      </c>
      <c r="P214" s="8" cm="1">
        <f t="array" ref="P214">IF($I$2="Открытый тариф",INDEX(GRID!$B$4:$U$15,MATCH(P$7,GRID!$A$4:$A$15,0),MATCH(1,($U$2=GRID!$B$1:$U$1)*(КАЛЕНДАРЬ!U34=GRID!$B$3:$U$3),0)),
INDEX(GRID!$B$4:$U$15,MATCH(P$7,GRID!$A$4:$A$15,0),MATCH(1,($U$2=GRID!$B$1:$U$1)*(КАЛЕНДАРЬ!U34=GRID!$B$3:$U$3),0))*(1-GRID!$H$34))</f>
        <v>199300</v>
      </c>
      <c r="Q214" s="8" cm="1">
        <f t="array" ref="Q214">IF($I$2="Открытый тариф",INDEX(GRID!$B$4:$U$15,MATCH(Q$7,GRID!$A$4:$A$15,0),MATCH(1,($U$2=GRID!$B$1:$U$1)*(КАЛЕНДАРЬ!U34=GRID!$B$3:$U$3),0)),
INDEX(GRID!$B$4:$U$15,MATCH(Q$7,GRID!$A$4:$A$15,0),MATCH(1,($U$2=GRID!$B$1:$U$1)*(КАЛЕНДАРЬ!U34=GRID!$B$3:$U$3),0))*(1-GRID!$H$34))</f>
        <v>230600</v>
      </c>
      <c r="R214" s="8" cm="1">
        <f t="array" ref="R214">IF($I$2="Открытый тариф",INDEX(GRID!$B$18:$U$29,MATCH(R$7,GRID!$A$18:$A$29,0),MATCH(1,($U$2=GRID!$B$1:$U$1)*(КАЛЕНДАРЬ!U34=GRID!$B$3:$U$3),0)),
INDEX(GRID!$B$18:$U$29,MATCH(R$7,GRID!$A$18:$A$29,0),MATCH(1,($U$2=GRID!$B$1:$U$1)*(КАЛЕНДАРЬ!U34=GRID!$B$3:$U$3),0))*(1-GRID!$H$34))</f>
        <v>263600</v>
      </c>
      <c r="S214" s="8">
        <f t="array" ref="S214">IF($I$2="Открытый тариф",INDEX(GRID!$B$4:$U$15,MATCH(S$7,GRID!$A$4:$A$15,0),MATCH(1,($U$2=GRID!$B$1:$U$1)*(КАЛЕНДАРЬ!U34=GRID!$B$3:$U$3),0)),
INDEX(GRID!$B$4:$U$15,MATCH(S$7,GRID!$A$4:$A$15,0),MATCH(1,($U$2=GRID!$B$1:$U$1)*(КАЛЕНДАРЬ!U34=GRID!$B$3:$U$3),0))*(1-GRID!$L$41))</f>
        <v>698800</v>
      </c>
      <c r="T214" s="8">
        <f t="array" ref="T214">IF($I$2="Открытый тариф",INDEX(GRID!$B$4:$U$15,MATCH(T$7,GRID!$A$4:$A$15,0),MATCH(1,($U$2=GRID!$B$1:$U$1)*(КАЛЕНДАРЬ!U34=GRID!$B$3:$U$3),0)),
INDEX(GRID!$B$4:$U$15,MATCH(T$7,GRID!$A$4:$A$15,0),MATCH(1,($U$2=GRID!$B$1:$U$1)*(КАЛЕНДАРЬ!U34=GRID!$B$3:$U$3),0))*(1-GRID!$L$41))</f>
        <v>861600</v>
      </c>
    </row>
    <row r="215" spans="1:20" hidden="1">
      <c r="A215" s="146"/>
      <c r="B215" s="147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</row>
    <row r="216" spans="1:20" s="9" customFormat="1" ht="17.25" hidden="1" customHeight="1">
      <c r="A216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16" s="171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</row>
    <row r="217" spans="1:20" hidden="1">
      <c r="A217" s="172" t="s">
        <v>107</v>
      </c>
      <c r="B217" s="173"/>
      <c r="C217" s="173"/>
      <c r="D217" s="173"/>
      <c r="E217" s="173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  <c r="P217" s="173"/>
      <c r="Q217" s="173"/>
      <c r="R217" s="173"/>
      <c r="S217" s="173"/>
      <c r="T217" s="173"/>
    </row>
    <row r="218" spans="1:20" ht="56.25" hidden="1" customHeight="1">
      <c r="A218" s="174" t="s">
        <v>8</v>
      </c>
      <c r="B218" s="175"/>
      <c r="C218" s="178" t="s">
        <v>101</v>
      </c>
      <c r="D218" s="179"/>
      <c r="E218" s="164" t="s">
        <v>93</v>
      </c>
      <c r="F218" s="165"/>
      <c r="G218" s="166" t="s">
        <v>94</v>
      </c>
      <c r="H218" s="166"/>
      <c r="I218" s="167" t="s">
        <v>95</v>
      </c>
      <c r="J218" s="168"/>
      <c r="K218" s="169" t="s">
        <v>96</v>
      </c>
      <c r="L218" s="169"/>
      <c r="M218" s="170" t="s">
        <v>97</v>
      </c>
      <c r="N218" s="170"/>
      <c r="O218" s="21" t="s">
        <v>71</v>
      </c>
      <c r="P218" s="22" t="s">
        <v>72</v>
      </c>
      <c r="Q218" s="23" t="s">
        <v>73</v>
      </c>
      <c r="R218" s="24" t="s">
        <v>74</v>
      </c>
      <c r="S218" s="25" t="s">
        <v>75</v>
      </c>
      <c r="T218" s="26" t="s">
        <v>76</v>
      </c>
    </row>
    <row r="219" spans="1:20" hidden="1">
      <c r="A219" s="176"/>
      <c r="B219" s="177"/>
      <c r="C219" s="55" t="s">
        <v>9</v>
      </c>
      <c r="D219" s="55" t="s">
        <v>10</v>
      </c>
      <c r="E219" s="55" t="s">
        <v>9</v>
      </c>
      <c r="F219" s="55" t="s">
        <v>10</v>
      </c>
      <c r="G219" s="55" t="s">
        <v>9</v>
      </c>
      <c r="H219" s="55" t="s">
        <v>10</v>
      </c>
      <c r="I219" s="55" t="s">
        <v>9</v>
      </c>
      <c r="J219" s="55" t="s">
        <v>10</v>
      </c>
      <c r="K219" s="55" t="s">
        <v>9</v>
      </c>
      <c r="L219" s="55" t="s">
        <v>10</v>
      </c>
      <c r="M219" s="55" t="s">
        <v>9</v>
      </c>
      <c r="N219" s="55" t="s">
        <v>10</v>
      </c>
      <c r="O219" s="55" t="s">
        <v>99</v>
      </c>
      <c r="P219" s="55" t="s">
        <v>100</v>
      </c>
      <c r="Q219" s="55" t="s">
        <v>100</v>
      </c>
      <c r="R219" s="55" t="s">
        <v>118</v>
      </c>
      <c r="S219" s="55" t="s">
        <v>118</v>
      </c>
      <c r="T219" s="55" t="s">
        <v>118</v>
      </c>
    </row>
    <row r="220" spans="1:20" hidden="1">
      <c r="A220" s="148" t="s">
        <v>16</v>
      </c>
      <c r="B220" s="149">
        <v>1</v>
      </c>
      <c r="C220" s="8" cm="1">
        <f t="array" ref="C220">IF($I$2="Открытый тариф",INDEX(GRID!$B$4:$U$15,MATCH(C$7,GRID!$A$4:$A$15,0),MATCH(1,($U$2=GRID!$B$1:$U$1)*(КАЛЕНДАРЬ!X4=GRID!$B$3:$U$3),0)),
INDEX(GRID!$B$4:$U$15,MATCH(C$7,GRID!$A$4:$A$15,0),MATCH(1,($U$2=GRID!$B$1:$U$1)*(КАЛЕНДАРЬ!X4=GRID!$B$3:$U$3),0))*(1-GRID!$H$34))</f>
        <v>57300</v>
      </c>
      <c r="D220" s="8" cm="1">
        <f t="array" ref="D220">IF($I$2="Открытый тариф",INDEX(GRID!$B$18:$U$29,MATCH(C$7,GRID!$A$18:$A$29,0),MATCH(1,($U$2=GRID!$B$1:$U$1)*(КАЛЕНДАРЬ!X4=GRID!$B$3:$U$3),0)),
INDEX(GRID!$B$18:$U$29,MATCH(C$7,GRID!$A$18:$A$29,0),MATCH(1,($U$2=GRID!$B$1:$U$1)*(КАЛЕНДАРЬ!X4=GRID!$B$3:$U$3),0))*(1-GRID!$H$34))</f>
        <v>62300</v>
      </c>
      <c r="E220" s="8" cm="1">
        <f t="array" ref="E220">IF($I$2="Открытый тариф",INDEX(GRID!$B$4:$U$15,MATCH(E$7,GRID!$A$4:$A$15,0),MATCH(1,($U$2=GRID!$B$1:$U$1)*(КАЛЕНДАРЬ!X4=GRID!$B$3:$U$3),0)),
INDEX(GRID!$B$4:$U$15,MATCH(E$7,GRID!$A$4:$A$15,0),MATCH(1,($U$2=GRID!$B$1:$U$1)*(КАЛЕНДАРЬ!X4=GRID!$B$3:$U$3),0))*(1-GRID!$H$34))</f>
        <v>67400</v>
      </c>
      <c r="F220" s="8" cm="1">
        <f t="array" ref="F220">IF($I$2="Открытый тариф",INDEX(GRID!$B$18:$U$29,MATCH(E$7,GRID!$A$18:$A$29,0),MATCH(1,($U$2=GRID!$B$1:$U$1)*(КАЛЕНДАРЬ!X4=GRID!$B$3:$U$3),0)),
INDEX(GRID!$B$18:$U$29,MATCH(E$7,GRID!$A$18:$A$29,0),MATCH(1,($U$2=GRID!$B$1:$U$1)*(КАЛЕНДАРЬ!X4=GRID!$B$3:$U$3),0))*(1-GRID!$H$34))</f>
        <v>72400</v>
      </c>
      <c r="G220" s="8" cm="1">
        <f t="array" ref="G220">IF($I$2="Открытый тариф",INDEX(GRID!$B$4:$U$15,MATCH(G$7,GRID!$A$4:$A$15,0),MATCH(1,($U$2=GRID!$B$1:$U$1)*(КАЛЕНДАРЬ!X4=GRID!$B$3:$U$3),0)),
INDEX(GRID!$B$4:$U$15,MATCH(G$7,GRID!$A$4:$A$15,0),MATCH(1,($U$2=GRID!$B$1:$U$1)*(КАЛЕНДАРЬ!X4=GRID!$B$3:$U$3),0))*(1-GRID!$H$34))</f>
        <v>74800</v>
      </c>
      <c r="H220" s="8" cm="1">
        <f t="array" ref="H220">IF($I$2="Открытый тариф",INDEX(GRID!$B$18:$U$29,MATCH(G$7,GRID!$A$18:$A$29,0),MATCH(1,($U$2=GRID!$B$1:$U$1)*(КАЛЕНДАРЬ!X4=GRID!$B$3:$U$3),0)),
INDEX(GRID!$B$18:$U$29,MATCH(G$7,GRID!$A$18:$A$29,0),MATCH(1,($U$2=GRID!$B$1:$U$1)*(КАЛЕНДАРЬ!X4=GRID!$B$3:$U$3),0))*(1-GRID!$H$34))</f>
        <v>79800</v>
      </c>
      <c r="I220" s="8" cm="1">
        <f t="array" ref="I220">IF($I$2="Открытый тариф",INDEX(GRID!$B$4:$U$15,MATCH(I$7,GRID!$A$4:$A$15,0),MATCH(1,($U$2=GRID!$B$1:$U$1)*(КАЛЕНДАРЬ!X4=GRID!$B$3:$U$3),0)),
INDEX(GRID!$B$4:$U$15,MATCH(I$7,GRID!$A$4:$A$15,0),MATCH(1,($U$2=GRID!$B$1:$U$1)*(КАЛЕНДАРЬ!X4=GRID!$B$3:$U$3),0))*(1-GRID!$H$34))</f>
        <v>82500</v>
      </c>
      <c r="J220" s="8" cm="1">
        <f t="array" ref="J220">IF($I$2="Открытый тариф",INDEX(GRID!$B$18:$U$29,MATCH(I$7,GRID!$A$18:$A$29,0),MATCH(1,($U$2=GRID!$B$1:$U$1)*(КАЛЕНДАРЬ!X4=GRID!$B$3:$U$3),0)),
INDEX(GRID!$B$18:$U$29,MATCH(I$7,GRID!$A$18:$A$29,0),MATCH(1,($U$2=GRID!$B$1:$U$1)*(КАЛЕНДАРЬ!X4=GRID!$B$3:$U$3),0))*(1-GRID!$H$34))</f>
        <v>87500</v>
      </c>
      <c r="K220" s="8" cm="1">
        <f t="array" ref="K220">IF($I$2="Открытый тариф",INDEX(GRID!$B$4:$U$15,MATCH(K$7,GRID!$A$4:$A$15,0),MATCH(1,($U$2=GRID!$B$1:$U$1)*(КАЛЕНДАРЬ!X4=GRID!$B$3:$U$3),0)),
INDEX(GRID!$B$4:$U$15,MATCH(K$7,GRID!$A$4:$A$15,0),MATCH(1,($U$2=GRID!$B$1:$U$1)*(КАЛЕНДАРЬ!X4=GRID!$B$3:$U$3),0))*(1-GRID!$H$34))</f>
        <v>90600</v>
      </c>
      <c r="L220" s="8" cm="1">
        <f t="array" ref="L220">IF($I$2="Открытый тариф",INDEX(GRID!$B$18:$U$29,MATCH(K$7,GRID!$A$18:$A$29,0),MATCH(1,($U$2=GRID!$B$1:$U$1)*(КАЛЕНДАРЬ!X4=GRID!$B$3:$U$3),0)),
INDEX(GRID!$B$18:$U$29,MATCH(K$7,GRID!$A$18:$A$29,0),MATCH(1,($U$2=GRID!$B$1:$U$1)*(КАЛЕНДАРЬ!X4=GRID!$B$3:$U$3),0))*(1-GRID!$H$34))</f>
        <v>95600</v>
      </c>
      <c r="M220" s="8" cm="1">
        <f t="array" ref="M220">IF($I$2="Открытый тариф",INDEX(GRID!$B$4:$U$15,MATCH(M$7,GRID!$A$4:$A$15,0),MATCH(1,($U$2=GRID!$B$1:$U$1)*(КАЛЕНДАРЬ!X4=GRID!$B$3:$U$3),0)),
INDEX(GRID!$B$4:$U$15,MATCH(M$7,GRID!$A$4:$A$15,0),MATCH(1,($U$2=GRID!$B$1:$U$1)*(КАЛЕНДАРЬ!X4=GRID!$B$3:$U$3),0))*(1-GRID!$H$34))</f>
        <v>118300</v>
      </c>
      <c r="N220" s="8" cm="1">
        <f t="array" ref="N220">IF($I$2="Открытый тариф",INDEX(GRID!$B$18:$U$29,MATCH(M$7,GRID!$A$18:$A$29,0),MATCH(1,($U$2=GRID!$B$1:$U$1)*(КАЛЕНДАРЬ!X4=GRID!$B$3:$U$3),0)),
INDEX(GRID!$B$18:$U$29,MATCH(M$7,GRID!$A$18:$A$29,0),MATCH(1,($U$2=GRID!$B$1:$U$1)*(КАЛЕНДАРЬ!X4=GRID!$B$3:$U$3),0))*(1-GRID!$H$34))</f>
        <v>123300</v>
      </c>
      <c r="O220" s="8" cm="1">
        <f t="array" ref="O220">IF($I$2="Открытый тариф",INDEX(GRID!$B$4:$U$15,MATCH(O$7,GRID!$A$4:$A$15,0),MATCH(1,($U$2=GRID!$B$1:$U$1)*(КАЛЕНДАРЬ!X4=GRID!$B$3:$U$3),0)),
INDEX(GRID!$B$4:$U$15,MATCH(O$7,GRID!$A$4:$A$15,0),MATCH(1,($U$2=GRID!$B$1:$U$1)*(КАЛЕНДАРЬ!X4=GRID!$B$3:$U$3),0))*(1-GRID!$H$34))</f>
        <v>159400</v>
      </c>
      <c r="P220" s="8" cm="1">
        <f t="array" ref="P220">IF($I$2="Открытый тариф",INDEX(GRID!$B$4:$U$15,MATCH(P$7,GRID!$A$4:$A$15,0),MATCH(1,($U$2=GRID!$B$1:$U$1)*(КАЛЕНДАРЬ!X4=GRID!$B$3:$U$3),0)),
INDEX(GRID!$B$4:$U$15,MATCH(P$7,GRID!$A$4:$A$15,0),MATCH(1,($U$2=GRID!$B$1:$U$1)*(КАЛЕНДАРЬ!X4=GRID!$B$3:$U$3),0))*(1-GRID!$H$34))</f>
        <v>208900</v>
      </c>
      <c r="Q220" s="8" cm="1">
        <f t="array" ref="Q220">IF($I$2="Открытый тариф",INDEX(GRID!$B$4:$U$15,MATCH(Q$7,GRID!$A$4:$A$15,0),MATCH(1,($U$2=GRID!$B$1:$U$1)*(КАЛЕНДАРЬ!X4=GRID!$B$3:$U$3),0)),
INDEX(GRID!$B$4:$U$15,MATCH(Q$7,GRID!$A$4:$A$15,0),MATCH(1,($U$2=GRID!$B$1:$U$1)*(КАЛЕНДАРЬ!X4=GRID!$B$3:$U$3),0))*(1-GRID!$H$34))</f>
        <v>240900</v>
      </c>
      <c r="R220" s="8" cm="1">
        <f t="array" ref="R220">IF($I$2="Открытый тариф",INDEX(GRID!$B$18:$U$29,MATCH(R$7,GRID!$A$18:$A$29,0),MATCH(1,($U$2=GRID!$B$1:$U$1)*(КАЛЕНДАРЬ!X4=GRID!$B$3:$U$3),0)),
INDEX(GRID!$B$18:$U$29,MATCH(R$7,GRID!$A$18:$A$29,0),MATCH(1,($U$2=GRID!$B$1:$U$1)*(КАЛЕНДАРЬ!X4=GRID!$B$3:$U$3),0))*(1-GRID!$H$34))</f>
        <v>275700</v>
      </c>
      <c r="S220" s="8">
        <f t="array" ref="S220">IF($I$2="Открытый тариф",INDEX(GRID!$B$4:$U$15,MATCH(S$7,GRID!$A$4:$A$15,0),MATCH(1,($U$2=GRID!$B$1:$U$1)*(КАЛЕНДАРЬ!X4=GRID!$B$3:$U$3),0)),
INDEX(GRID!$B$4:$U$15,MATCH(S$7,GRID!$A$4:$A$15,0),MATCH(1,($U$2=GRID!$B$1:$U$1)*(КАЛЕНДАРЬ!X4=GRID!$B$3:$U$3),0))*(1-GRID!$L$41))</f>
        <v>736800</v>
      </c>
      <c r="T220" s="8">
        <f t="array" ref="T220">IF($I$2="Открытый тариф",INDEX(GRID!$B$4:$U$15,MATCH(T$7,GRID!$A$4:$A$15,0),MATCH(1,($U$2=GRID!$B$1:$U$1)*(КАЛЕНДАРЬ!X4=GRID!$B$3:$U$3),0)),
INDEX(GRID!$B$4:$U$15,MATCH(T$7,GRID!$A$4:$A$15,0),MATCH(1,($U$2=GRID!$B$1:$U$1)*(КАЛЕНДАРЬ!X4=GRID!$B$3:$U$3),0))*(1-GRID!$L$41))</f>
        <v>912900</v>
      </c>
    </row>
    <row r="221" spans="1:20" hidden="1">
      <c r="A221" s="148" t="s">
        <v>17</v>
      </c>
      <c r="B221" s="149">
        <v>2</v>
      </c>
      <c r="C221" s="8" cm="1">
        <f t="array" ref="C221">IF($I$2="Открытый тариф",INDEX(GRID!$B$4:$U$15,MATCH(C$7,GRID!$A$4:$A$15,0),MATCH(1,($U$2=GRID!$B$1:$U$1)*(КАЛЕНДАРЬ!X5=GRID!$B$3:$U$3),0)),
INDEX(GRID!$B$4:$U$15,MATCH(C$7,GRID!$A$4:$A$15,0),MATCH(1,($U$2=GRID!$B$1:$U$1)*(КАЛЕНДАРЬ!X5=GRID!$B$3:$U$3),0))*(1-GRID!$H$34))</f>
        <v>57300</v>
      </c>
      <c r="D221" s="8" cm="1">
        <f t="array" ref="D221">IF($I$2="Открытый тариф",INDEX(GRID!$B$18:$U$29,MATCH(C$7,GRID!$A$18:$A$29,0),MATCH(1,($U$2=GRID!$B$1:$U$1)*(КАЛЕНДАРЬ!X5=GRID!$B$3:$U$3),0)),
INDEX(GRID!$B$18:$U$29,MATCH(C$7,GRID!$A$18:$A$29,0),MATCH(1,($U$2=GRID!$B$1:$U$1)*(КАЛЕНДАРЬ!X5=GRID!$B$3:$U$3),0))*(1-GRID!$H$34))</f>
        <v>62300</v>
      </c>
      <c r="E221" s="8" cm="1">
        <f t="array" ref="E221">IF($I$2="Открытый тариф",INDEX(GRID!$B$4:$U$15,MATCH(E$7,GRID!$A$4:$A$15,0),MATCH(1,($U$2=GRID!$B$1:$U$1)*(КАЛЕНДАРЬ!X5=GRID!$B$3:$U$3),0)),
INDEX(GRID!$B$4:$U$15,MATCH(E$7,GRID!$A$4:$A$15,0),MATCH(1,($U$2=GRID!$B$1:$U$1)*(КАЛЕНДАРЬ!X5=GRID!$B$3:$U$3),0))*(1-GRID!$H$34))</f>
        <v>67400</v>
      </c>
      <c r="F221" s="8" cm="1">
        <f t="array" ref="F221">IF($I$2="Открытый тариф",INDEX(GRID!$B$18:$U$29,MATCH(E$7,GRID!$A$18:$A$29,0),MATCH(1,($U$2=GRID!$B$1:$U$1)*(КАЛЕНДАРЬ!X5=GRID!$B$3:$U$3),0)),
INDEX(GRID!$B$18:$U$29,MATCH(E$7,GRID!$A$18:$A$29,0),MATCH(1,($U$2=GRID!$B$1:$U$1)*(КАЛЕНДАРЬ!X5=GRID!$B$3:$U$3),0))*(1-GRID!$H$34))</f>
        <v>72400</v>
      </c>
      <c r="G221" s="8" cm="1">
        <f t="array" ref="G221">IF($I$2="Открытый тариф",INDEX(GRID!$B$4:$U$15,MATCH(G$7,GRID!$A$4:$A$15,0),MATCH(1,($U$2=GRID!$B$1:$U$1)*(КАЛЕНДАРЬ!X5=GRID!$B$3:$U$3),0)),
INDEX(GRID!$B$4:$U$15,MATCH(G$7,GRID!$A$4:$A$15,0),MATCH(1,($U$2=GRID!$B$1:$U$1)*(КАЛЕНДАРЬ!X5=GRID!$B$3:$U$3),0))*(1-GRID!$H$34))</f>
        <v>74800</v>
      </c>
      <c r="H221" s="8" cm="1">
        <f t="array" ref="H221">IF($I$2="Открытый тариф",INDEX(GRID!$B$18:$U$29,MATCH(G$7,GRID!$A$18:$A$29,0),MATCH(1,($U$2=GRID!$B$1:$U$1)*(КАЛЕНДАРЬ!X5=GRID!$B$3:$U$3),0)),
INDEX(GRID!$B$18:$U$29,MATCH(G$7,GRID!$A$18:$A$29,0),MATCH(1,($U$2=GRID!$B$1:$U$1)*(КАЛЕНДАРЬ!X5=GRID!$B$3:$U$3),0))*(1-GRID!$H$34))</f>
        <v>79800</v>
      </c>
      <c r="I221" s="8" cm="1">
        <f t="array" ref="I221">IF($I$2="Открытый тариф",INDEX(GRID!$B$4:$U$15,MATCH(I$7,GRID!$A$4:$A$15,0),MATCH(1,($U$2=GRID!$B$1:$U$1)*(КАЛЕНДАРЬ!X5=GRID!$B$3:$U$3),0)),
INDEX(GRID!$B$4:$U$15,MATCH(I$7,GRID!$A$4:$A$15,0),MATCH(1,($U$2=GRID!$B$1:$U$1)*(КАЛЕНДАРЬ!X5=GRID!$B$3:$U$3),0))*(1-GRID!$H$34))</f>
        <v>82500</v>
      </c>
      <c r="J221" s="8" cm="1">
        <f t="array" ref="J221">IF($I$2="Открытый тариф",INDEX(GRID!$B$18:$U$29,MATCH(I$7,GRID!$A$18:$A$29,0),MATCH(1,($U$2=GRID!$B$1:$U$1)*(КАЛЕНДАРЬ!X5=GRID!$B$3:$U$3),0)),
INDEX(GRID!$B$18:$U$29,MATCH(I$7,GRID!$A$18:$A$29,0),MATCH(1,($U$2=GRID!$B$1:$U$1)*(КАЛЕНДАРЬ!X5=GRID!$B$3:$U$3),0))*(1-GRID!$H$34))</f>
        <v>87500</v>
      </c>
      <c r="K221" s="8" cm="1">
        <f t="array" ref="K221">IF($I$2="Открытый тариф",INDEX(GRID!$B$4:$U$15,MATCH(K$7,GRID!$A$4:$A$15,0),MATCH(1,($U$2=GRID!$B$1:$U$1)*(КАЛЕНДАРЬ!X5=GRID!$B$3:$U$3),0)),
INDEX(GRID!$B$4:$U$15,MATCH(K$7,GRID!$A$4:$A$15,0),MATCH(1,($U$2=GRID!$B$1:$U$1)*(КАЛЕНДАРЬ!X5=GRID!$B$3:$U$3),0))*(1-GRID!$H$34))</f>
        <v>90600</v>
      </c>
      <c r="L221" s="8" cm="1">
        <f t="array" ref="L221">IF($I$2="Открытый тариф",INDEX(GRID!$B$18:$U$29,MATCH(K$7,GRID!$A$18:$A$29,0),MATCH(1,($U$2=GRID!$B$1:$U$1)*(КАЛЕНДАРЬ!X5=GRID!$B$3:$U$3),0)),
INDEX(GRID!$B$18:$U$29,MATCH(K$7,GRID!$A$18:$A$29,0),MATCH(1,($U$2=GRID!$B$1:$U$1)*(КАЛЕНДАРЬ!X5=GRID!$B$3:$U$3),0))*(1-GRID!$H$34))</f>
        <v>95600</v>
      </c>
      <c r="M221" s="8" cm="1">
        <f t="array" ref="M221">IF($I$2="Открытый тариф",INDEX(GRID!$B$4:$U$15,MATCH(M$7,GRID!$A$4:$A$15,0),MATCH(1,($U$2=GRID!$B$1:$U$1)*(КАЛЕНДАРЬ!X5=GRID!$B$3:$U$3),0)),
INDEX(GRID!$B$4:$U$15,MATCH(M$7,GRID!$A$4:$A$15,0),MATCH(1,($U$2=GRID!$B$1:$U$1)*(КАЛЕНДАРЬ!X5=GRID!$B$3:$U$3),0))*(1-GRID!$H$34))</f>
        <v>118300</v>
      </c>
      <c r="N221" s="8" cm="1">
        <f t="array" ref="N221">IF($I$2="Открытый тариф",INDEX(GRID!$B$18:$U$29,MATCH(M$7,GRID!$A$18:$A$29,0),MATCH(1,($U$2=GRID!$B$1:$U$1)*(КАЛЕНДАРЬ!X5=GRID!$B$3:$U$3),0)),
INDEX(GRID!$B$18:$U$29,MATCH(M$7,GRID!$A$18:$A$29,0),MATCH(1,($U$2=GRID!$B$1:$U$1)*(КАЛЕНДАРЬ!X5=GRID!$B$3:$U$3),0))*(1-GRID!$H$34))</f>
        <v>123300</v>
      </c>
      <c r="O221" s="8" cm="1">
        <f t="array" ref="O221">IF($I$2="Открытый тариф",INDEX(GRID!$B$4:$U$15,MATCH(O$7,GRID!$A$4:$A$15,0),MATCH(1,($U$2=GRID!$B$1:$U$1)*(КАЛЕНДАРЬ!X5=GRID!$B$3:$U$3),0)),
INDEX(GRID!$B$4:$U$15,MATCH(O$7,GRID!$A$4:$A$15,0),MATCH(1,($U$2=GRID!$B$1:$U$1)*(КАЛЕНДАРЬ!X5=GRID!$B$3:$U$3),0))*(1-GRID!$H$34))</f>
        <v>159400</v>
      </c>
      <c r="P221" s="8" cm="1">
        <f t="array" ref="P221">IF($I$2="Открытый тариф",INDEX(GRID!$B$4:$U$15,MATCH(P$7,GRID!$A$4:$A$15,0),MATCH(1,($U$2=GRID!$B$1:$U$1)*(КАЛЕНДАРЬ!X5=GRID!$B$3:$U$3),0)),
INDEX(GRID!$B$4:$U$15,MATCH(P$7,GRID!$A$4:$A$15,0),MATCH(1,($U$2=GRID!$B$1:$U$1)*(КАЛЕНДАРЬ!X5=GRID!$B$3:$U$3),0))*(1-GRID!$H$34))</f>
        <v>208900</v>
      </c>
      <c r="Q221" s="8" cm="1">
        <f t="array" ref="Q221">IF($I$2="Открытый тариф",INDEX(GRID!$B$4:$U$15,MATCH(Q$7,GRID!$A$4:$A$15,0),MATCH(1,($U$2=GRID!$B$1:$U$1)*(КАЛЕНДАРЬ!X5=GRID!$B$3:$U$3),0)),
INDEX(GRID!$B$4:$U$15,MATCH(Q$7,GRID!$A$4:$A$15,0),MATCH(1,($U$2=GRID!$B$1:$U$1)*(КАЛЕНДАРЬ!X5=GRID!$B$3:$U$3),0))*(1-GRID!$H$34))</f>
        <v>240900</v>
      </c>
      <c r="R221" s="8" cm="1">
        <f t="array" ref="R221">IF($I$2="Открытый тариф",INDEX(GRID!$B$18:$U$29,MATCH(R$7,GRID!$A$18:$A$29,0),MATCH(1,($U$2=GRID!$B$1:$U$1)*(КАЛЕНДАРЬ!X5=GRID!$B$3:$U$3),0)),
INDEX(GRID!$B$18:$U$29,MATCH(R$7,GRID!$A$18:$A$29,0),MATCH(1,($U$2=GRID!$B$1:$U$1)*(КАЛЕНДАРЬ!X5=GRID!$B$3:$U$3),0))*(1-GRID!$H$34))</f>
        <v>275700</v>
      </c>
      <c r="S221" s="8">
        <f t="array" ref="S221">IF($I$2="Открытый тариф",INDEX(GRID!$B$4:$U$15,MATCH(S$7,GRID!$A$4:$A$15,0),MATCH(1,($U$2=GRID!$B$1:$U$1)*(КАЛЕНДАРЬ!X5=GRID!$B$3:$U$3),0)),
INDEX(GRID!$B$4:$U$15,MATCH(S$7,GRID!$A$4:$A$15,0),MATCH(1,($U$2=GRID!$B$1:$U$1)*(КАЛЕНДАРЬ!X5=GRID!$B$3:$U$3),0))*(1-GRID!$L$41))</f>
        <v>736800</v>
      </c>
      <c r="T221" s="8">
        <f t="array" ref="T221">IF($I$2="Открытый тариф",INDEX(GRID!$B$4:$U$15,MATCH(T$7,GRID!$A$4:$A$15,0),MATCH(1,($U$2=GRID!$B$1:$U$1)*(КАЛЕНДАРЬ!X5=GRID!$B$3:$U$3),0)),
INDEX(GRID!$B$4:$U$15,MATCH(T$7,GRID!$A$4:$A$15,0),MATCH(1,($U$2=GRID!$B$1:$U$1)*(КАЛЕНДАРЬ!X5=GRID!$B$3:$U$3),0))*(1-GRID!$L$41))</f>
        <v>912900</v>
      </c>
    </row>
    <row r="222" spans="1:20" hidden="1">
      <c r="A222" s="148" t="s">
        <v>11</v>
      </c>
      <c r="B222" s="149">
        <v>3</v>
      </c>
      <c r="C222" s="8" cm="1">
        <f t="array" ref="C222">IF($I$2="Открытый тариф",INDEX(GRID!$B$4:$U$15,MATCH(C$7,GRID!$A$4:$A$15,0),MATCH(1,($U$2=GRID!$B$1:$U$1)*(КАЛЕНДАРЬ!X6=GRID!$B$3:$U$3),0)),
INDEX(GRID!$B$4:$U$15,MATCH(C$7,GRID!$A$4:$A$15,0),MATCH(1,($U$2=GRID!$B$1:$U$1)*(КАЛЕНДАРЬ!X6=GRID!$B$3:$U$3),0))*(1-GRID!$H$34))</f>
        <v>57300</v>
      </c>
      <c r="D222" s="8" cm="1">
        <f t="array" ref="D222">IF($I$2="Открытый тариф",INDEX(GRID!$B$18:$U$29,MATCH(C$7,GRID!$A$18:$A$29,0),MATCH(1,($U$2=GRID!$B$1:$U$1)*(КАЛЕНДАРЬ!X6=GRID!$B$3:$U$3),0)),
INDEX(GRID!$B$18:$U$29,MATCH(C$7,GRID!$A$18:$A$29,0),MATCH(1,($U$2=GRID!$B$1:$U$1)*(КАЛЕНДАРЬ!X6=GRID!$B$3:$U$3),0))*(1-GRID!$H$34))</f>
        <v>62300</v>
      </c>
      <c r="E222" s="8" cm="1">
        <f t="array" ref="E222">IF($I$2="Открытый тариф",INDEX(GRID!$B$4:$U$15,MATCH(E$7,GRID!$A$4:$A$15,0),MATCH(1,($U$2=GRID!$B$1:$U$1)*(КАЛЕНДАРЬ!X6=GRID!$B$3:$U$3),0)),
INDEX(GRID!$B$4:$U$15,MATCH(E$7,GRID!$A$4:$A$15,0),MATCH(1,($U$2=GRID!$B$1:$U$1)*(КАЛЕНДАРЬ!X6=GRID!$B$3:$U$3),0))*(1-GRID!$H$34))</f>
        <v>67400</v>
      </c>
      <c r="F222" s="8" cm="1">
        <f t="array" ref="F222">IF($I$2="Открытый тариф",INDEX(GRID!$B$18:$U$29,MATCH(E$7,GRID!$A$18:$A$29,0),MATCH(1,($U$2=GRID!$B$1:$U$1)*(КАЛЕНДАРЬ!X6=GRID!$B$3:$U$3),0)),
INDEX(GRID!$B$18:$U$29,MATCH(E$7,GRID!$A$18:$A$29,0),MATCH(1,($U$2=GRID!$B$1:$U$1)*(КАЛЕНДАРЬ!X6=GRID!$B$3:$U$3),0))*(1-GRID!$H$34))</f>
        <v>72400</v>
      </c>
      <c r="G222" s="8" cm="1">
        <f t="array" ref="G222">IF($I$2="Открытый тариф",INDEX(GRID!$B$4:$U$15,MATCH(G$7,GRID!$A$4:$A$15,0),MATCH(1,($U$2=GRID!$B$1:$U$1)*(КАЛЕНДАРЬ!X6=GRID!$B$3:$U$3),0)),
INDEX(GRID!$B$4:$U$15,MATCH(G$7,GRID!$A$4:$A$15,0),MATCH(1,($U$2=GRID!$B$1:$U$1)*(КАЛЕНДАРЬ!X6=GRID!$B$3:$U$3),0))*(1-GRID!$H$34))</f>
        <v>74800</v>
      </c>
      <c r="H222" s="8" cm="1">
        <f t="array" ref="H222">IF($I$2="Открытый тариф",INDEX(GRID!$B$18:$U$29,MATCH(G$7,GRID!$A$18:$A$29,0),MATCH(1,($U$2=GRID!$B$1:$U$1)*(КАЛЕНДАРЬ!X6=GRID!$B$3:$U$3),0)),
INDEX(GRID!$B$18:$U$29,MATCH(G$7,GRID!$A$18:$A$29,0),MATCH(1,($U$2=GRID!$B$1:$U$1)*(КАЛЕНДАРЬ!X6=GRID!$B$3:$U$3),0))*(1-GRID!$H$34))</f>
        <v>79800</v>
      </c>
      <c r="I222" s="8" cm="1">
        <f t="array" ref="I222">IF($I$2="Открытый тариф",INDEX(GRID!$B$4:$U$15,MATCH(I$7,GRID!$A$4:$A$15,0),MATCH(1,($U$2=GRID!$B$1:$U$1)*(КАЛЕНДАРЬ!X6=GRID!$B$3:$U$3),0)),
INDEX(GRID!$B$4:$U$15,MATCH(I$7,GRID!$A$4:$A$15,0),MATCH(1,($U$2=GRID!$B$1:$U$1)*(КАЛЕНДАРЬ!X6=GRID!$B$3:$U$3),0))*(1-GRID!$H$34))</f>
        <v>82500</v>
      </c>
      <c r="J222" s="8" cm="1">
        <f t="array" ref="J222">IF($I$2="Открытый тариф",INDEX(GRID!$B$18:$U$29,MATCH(I$7,GRID!$A$18:$A$29,0),MATCH(1,($U$2=GRID!$B$1:$U$1)*(КАЛЕНДАРЬ!X6=GRID!$B$3:$U$3),0)),
INDEX(GRID!$B$18:$U$29,MATCH(I$7,GRID!$A$18:$A$29,0),MATCH(1,($U$2=GRID!$B$1:$U$1)*(КАЛЕНДАРЬ!X6=GRID!$B$3:$U$3),0))*(1-GRID!$H$34))</f>
        <v>87500</v>
      </c>
      <c r="K222" s="8" cm="1">
        <f t="array" ref="K222">IF($I$2="Открытый тариф",INDEX(GRID!$B$4:$U$15,MATCH(K$7,GRID!$A$4:$A$15,0),MATCH(1,($U$2=GRID!$B$1:$U$1)*(КАЛЕНДАРЬ!X6=GRID!$B$3:$U$3),0)),
INDEX(GRID!$B$4:$U$15,MATCH(K$7,GRID!$A$4:$A$15,0),MATCH(1,($U$2=GRID!$B$1:$U$1)*(КАЛЕНДАРЬ!X6=GRID!$B$3:$U$3),0))*(1-GRID!$H$34))</f>
        <v>90600</v>
      </c>
      <c r="L222" s="8" cm="1">
        <f t="array" ref="L222">IF($I$2="Открытый тариф",INDEX(GRID!$B$18:$U$29,MATCH(K$7,GRID!$A$18:$A$29,0),MATCH(1,($U$2=GRID!$B$1:$U$1)*(КАЛЕНДАРЬ!X6=GRID!$B$3:$U$3),0)),
INDEX(GRID!$B$18:$U$29,MATCH(K$7,GRID!$A$18:$A$29,0),MATCH(1,($U$2=GRID!$B$1:$U$1)*(КАЛЕНДАРЬ!X6=GRID!$B$3:$U$3),0))*(1-GRID!$H$34))</f>
        <v>95600</v>
      </c>
      <c r="M222" s="8" cm="1">
        <f t="array" ref="M222">IF($I$2="Открытый тариф",INDEX(GRID!$B$4:$U$15,MATCH(M$7,GRID!$A$4:$A$15,0),MATCH(1,($U$2=GRID!$B$1:$U$1)*(КАЛЕНДАРЬ!X6=GRID!$B$3:$U$3),0)),
INDEX(GRID!$B$4:$U$15,MATCH(M$7,GRID!$A$4:$A$15,0),MATCH(1,($U$2=GRID!$B$1:$U$1)*(КАЛЕНДАРЬ!X6=GRID!$B$3:$U$3),0))*(1-GRID!$H$34))</f>
        <v>118300</v>
      </c>
      <c r="N222" s="8" cm="1">
        <f t="array" ref="N222">IF($I$2="Открытый тариф",INDEX(GRID!$B$18:$U$29,MATCH(M$7,GRID!$A$18:$A$29,0),MATCH(1,($U$2=GRID!$B$1:$U$1)*(КАЛЕНДАРЬ!X6=GRID!$B$3:$U$3),0)),
INDEX(GRID!$B$18:$U$29,MATCH(M$7,GRID!$A$18:$A$29,0),MATCH(1,($U$2=GRID!$B$1:$U$1)*(КАЛЕНДАРЬ!X6=GRID!$B$3:$U$3),0))*(1-GRID!$H$34))</f>
        <v>123300</v>
      </c>
      <c r="O222" s="8" cm="1">
        <f t="array" ref="O222">IF($I$2="Открытый тариф",INDEX(GRID!$B$4:$U$15,MATCH(O$7,GRID!$A$4:$A$15,0),MATCH(1,($U$2=GRID!$B$1:$U$1)*(КАЛЕНДАРЬ!X6=GRID!$B$3:$U$3),0)),
INDEX(GRID!$B$4:$U$15,MATCH(O$7,GRID!$A$4:$A$15,0),MATCH(1,($U$2=GRID!$B$1:$U$1)*(КАЛЕНДАРЬ!X6=GRID!$B$3:$U$3),0))*(1-GRID!$H$34))</f>
        <v>159400</v>
      </c>
      <c r="P222" s="8" cm="1">
        <f t="array" ref="P222">IF($I$2="Открытый тариф",INDEX(GRID!$B$4:$U$15,MATCH(P$7,GRID!$A$4:$A$15,0),MATCH(1,($U$2=GRID!$B$1:$U$1)*(КАЛЕНДАРЬ!X6=GRID!$B$3:$U$3),0)),
INDEX(GRID!$B$4:$U$15,MATCH(P$7,GRID!$A$4:$A$15,0),MATCH(1,($U$2=GRID!$B$1:$U$1)*(КАЛЕНДАРЬ!X6=GRID!$B$3:$U$3),0))*(1-GRID!$H$34))</f>
        <v>208900</v>
      </c>
      <c r="Q222" s="8" cm="1">
        <f t="array" ref="Q222">IF($I$2="Открытый тариф",INDEX(GRID!$B$4:$U$15,MATCH(Q$7,GRID!$A$4:$A$15,0),MATCH(1,($U$2=GRID!$B$1:$U$1)*(КАЛЕНДАРЬ!X6=GRID!$B$3:$U$3),0)),
INDEX(GRID!$B$4:$U$15,MATCH(Q$7,GRID!$A$4:$A$15,0),MATCH(1,($U$2=GRID!$B$1:$U$1)*(КАЛЕНДАРЬ!X6=GRID!$B$3:$U$3),0))*(1-GRID!$H$34))</f>
        <v>240900</v>
      </c>
      <c r="R222" s="8" cm="1">
        <f t="array" ref="R222">IF($I$2="Открытый тариф",INDEX(GRID!$B$18:$U$29,MATCH(R$7,GRID!$A$18:$A$29,0),MATCH(1,($U$2=GRID!$B$1:$U$1)*(КАЛЕНДАРЬ!X6=GRID!$B$3:$U$3),0)),
INDEX(GRID!$B$18:$U$29,MATCH(R$7,GRID!$A$18:$A$29,0),MATCH(1,($U$2=GRID!$B$1:$U$1)*(КАЛЕНДАРЬ!X6=GRID!$B$3:$U$3),0))*(1-GRID!$H$34))</f>
        <v>275700</v>
      </c>
      <c r="S222" s="8">
        <f t="array" ref="S222">IF($I$2="Открытый тариф",INDEX(GRID!$B$4:$U$15,MATCH(S$7,GRID!$A$4:$A$15,0),MATCH(1,($U$2=GRID!$B$1:$U$1)*(КАЛЕНДАРЬ!X6=GRID!$B$3:$U$3),0)),
INDEX(GRID!$B$4:$U$15,MATCH(S$7,GRID!$A$4:$A$15,0),MATCH(1,($U$2=GRID!$B$1:$U$1)*(КАЛЕНДАРЬ!X6=GRID!$B$3:$U$3),0))*(1-GRID!$L$41))</f>
        <v>736800</v>
      </c>
      <c r="T222" s="8">
        <f t="array" ref="T222">IF($I$2="Открытый тариф",INDEX(GRID!$B$4:$U$15,MATCH(T$7,GRID!$A$4:$A$15,0),MATCH(1,($U$2=GRID!$B$1:$U$1)*(КАЛЕНДАРЬ!X6=GRID!$B$3:$U$3),0)),
INDEX(GRID!$B$4:$U$15,MATCH(T$7,GRID!$A$4:$A$15,0),MATCH(1,($U$2=GRID!$B$1:$U$1)*(КАЛЕНДАРЬ!X6=GRID!$B$3:$U$3),0))*(1-GRID!$L$41))</f>
        <v>912900</v>
      </c>
    </row>
    <row r="223" spans="1:20" hidden="1">
      <c r="A223" s="148" t="s">
        <v>12</v>
      </c>
      <c r="B223" s="149">
        <v>4</v>
      </c>
      <c r="C223" s="8" cm="1">
        <f t="array" ref="C223">IF($I$2="Открытый тариф",INDEX(GRID!$B$4:$U$15,MATCH(C$7,GRID!$A$4:$A$15,0),MATCH(1,($U$2=GRID!$B$1:$U$1)*(КАЛЕНДАРЬ!X7=GRID!$B$3:$U$3),0)),
INDEX(GRID!$B$4:$U$15,MATCH(C$7,GRID!$A$4:$A$15,0),MATCH(1,($U$2=GRID!$B$1:$U$1)*(КАЛЕНДАРЬ!X7=GRID!$B$3:$U$3),0))*(1-GRID!$H$34))</f>
        <v>57300</v>
      </c>
      <c r="D223" s="8" cm="1">
        <f t="array" ref="D223">IF($I$2="Открытый тариф",INDEX(GRID!$B$18:$U$29,MATCH(C$7,GRID!$A$18:$A$29,0),MATCH(1,($U$2=GRID!$B$1:$U$1)*(КАЛЕНДАРЬ!X7=GRID!$B$3:$U$3),0)),
INDEX(GRID!$B$18:$U$29,MATCH(C$7,GRID!$A$18:$A$29,0),MATCH(1,($U$2=GRID!$B$1:$U$1)*(КАЛЕНДАРЬ!X7=GRID!$B$3:$U$3),0))*(1-GRID!$H$34))</f>
        <v>62300</v>
      </c>
      <c r="E223" s="8" cm="1">
        <f t="array" ref="E223">IF($I$2="Открытый тариф",INDEX(GRID!$B$4:$U$15,MATCH(E$7,GRID!$A$4:$A$15,0),MATCH(1,($U$2=GRID!$B$1:$U$1)*(КАЛЕНДАРЬ!X7=GRID!$B$3:$U$3),0)),
INDEX(GRID!$B$4:$U$15,MATCH(E$7,GRID!$A$4:$A$15,0),MATCH(1,($U$2=GRID!$B$1:$U$1)*(КАЛЕНДАРЬ!X7=GRID!$B$3:$U$3),0))*(1-GRID!$H$34))</f>
        <v>67400</v>
      </c>
      <c r="F223" s="8" cm="1">
        <f t="array" ref="F223">IF($I$2="Открытый тариф",INDEX(GRID!$B$18:$U$29,MATCH(E$7,GRID!$A$18:$A$29,0),MATCH(1,($U$2=GRID!$B$1:$U$1)*(КАЛЕНДАРЬ!X7=GRID!$B$3:$U$3),0)),
INDEX(GRID!$B$18:$U$29,MATCH(E$7,GRID!$A$18:$A$29,0),MATCH(1,($U$2=GRID!$B$1:$U$1)*(КАЛЕНДАРЬ!X7=GRID!$B$3:$U$3),0))*(1-GRID!$H$34))</f>
        <v>72400</v>
      </c>
      <c r="G223" s="8" cm="1">
        <f t="array" ref="G223">IF($I$2="Открытый тариф",INDEX(GRID!$B$4:$U$15,MATCH(G$7,GRID!$A$4:$A$15,0),MATCH(1,($U$2=GRID!$B$1:$U$1)*(КАЛЕНДАРЬ!X7=GRID!$B$3:$U$3),0)),
INDEX(GRID!$B$4:$U$15,MATCH(G$7,GRID!$A$4:$A$15,0),MATCH(1,($U$2=GRID!$B$1:$U$1)*(КАЛЕНДАРЬ!X7=GRID!$B$3:$U$3),0))*(1-GRID!$H$34))</f>
        <v>74800</v>
      </c>
      <c r="H223" s="8" cm="1">
        <f t="array" ref="H223">IF($I$2="Открытый тариф",INDEX(GRID!$B$18:$U$29,MATCH(G$7,GRID!$A$18:$A$29,0),MATCH(1,($U$2=GRID!$B$1:$U$1)*(КАЛЕНДАРЬ!X7=GRID!$B$3:$U$3),0)),
INDEX(GRID!$B$18:$U$29,MATCH(G$7,GRID!$A$18:$A$29,0),MATCH(1,($U$2=GRID!$B$1:$U$1)*(КАЛЕНДАРЬ!X7=GRID!$B$3:$U$3),0))*(1-GRID!$H$34))</f>
        <v>79800</v>
      </c>
      <c r="I223" s="8" cm="1">
        <f t="array" ref="I223">IF($I$2="Открытый тариф",INDEX(GRID!$B$4:$U$15,MATCH(I$7,GRID!$A$4:$A$15,0),MATCH(1,($U$2=GRID!$B$1:$U$1)*(КАЛЕНДАРЬ!X7=GRID!$B$3:$U$3),0)),
INDEX(GRID!$B$4:$U$15,MATCH(I$7,GRID!$A$4:$A$15,0),MATCH(1,($U$2=GRID!$B$1:$U$1)*(КАЛЕНДАРЬ!X7=GRID!$B$3:$U$3),0))*(1-GRID!$H$34))</f>
        <v>82500</v>
      </c>
      <c r="J223" s="8" cm="1">
        <f t="array" ref="J223">IF($I$2="Открытый тариф",INDEX(GRID!$B$18:$U$29,MATCH(I$7,GRID!$A$18:$A$29,0),MATCH(1,($U$2=GRID!$B$1:$U$1)*(КАЛЕНДАРЬ!X7=GRID!$B$3:$U$3),0)),
INDEX(GRID!$B$18:$U$29,MATCH(I$7,GRID!$A$18:$A$29,0),MATCH(1,($U$2=GRID!$B$1:$U$1)*(КАЛЕНДАРЬ!X7=GRID!$B$3:$U$3),0))*(1-GRID!$H$34))</f>
        <v>87500</v>
      </c>
      <c r="K223" s="8" cm="1">
        <f t="array" ref="K223">IF($I$2="Открытый тариф",INDEX(GRID!$B$4:$U$15,MATCH(K$7,GRID!$A$4:$A$15,0),MATCH(1,($U$2=GRID!$B$1:$U$1)*(КАЛЕНДАРЬ!X7=GRID!$B$3:$U$3),0)),
INDEX(GRID!$B$4:$U$15,MATCH(K$7,GRID!$A$4:$A$15,0),MATCH(1,($U$2=GRID!$B$1:$U$1)*(КАЛЕНДАРЬ!X7=GRID!$B$3:$U$3),0))*(1-GRID!$H$34))</f>
        <v>90600</v>
      </c>
      <c r="L223" s="8" cm="1">
        <f t="array" ref="L223">IF($I$2="Открытый тариф",INDEX(GRID!$B$18:$U$29,MATCH(K$7,GRID!$A$18:$A$29,0),MATCH(1,($U$2=GRID!$B$1:$U$1)*(КАЛЕНДАРЬ!X7=GRID!$B$3:$U$3),0)),
INDEX(GRID!$B$18:$U$29,MATCH(K$7,GRID!$A$18:$A$29,0),MATCH(1,($U$2=GRID!$B$1:$U$1)*(КАЛЕНДАРЬ!X7=GRID!$B$3:$U$3),0))*(1-GRID!$H$34))</f>
        <v>95600</v>
      </c>
      <c r="M223" s="8" cm="1">
        <f t="array" ref="M223">IF($I$2="Открытый тариф",INDEX(GRID!$B$4:$U$15,MATCH(M$7,GRID!$A$4:$A$15,0),MATCH(1,($U$2=GRID!$B$1:$U$1)*(КАЛЕНДАРЬ!X7=GRID!$B$3:$U$3),0)),
INDEX(GRID!$B$4:$U$15,MATCH(M$7,GRID!$A$4:$A$15,0),MATCH(1,($U$2=GRID!$B$1:$U$1)*(КАЛЕНДАРЬ!X7=GRID!$B$3:$U$3),0))*(1-GRID!$H$34))</f>
        <v>118300</v>
      </c>
      <c r="N223" s="8" cm="1">
        <f t="array" ref="N223">IF($I$2="Открытый тариф",INDEX(GRID!$B$18:$U$29,MATCH(M$7,GRID!$A$18:$A$29,0),MATCH(1,($U$2=GRID!$B$1:$U$1)*(КАЛЕНДАРЬ!X7=GRID!$B$3:$U$3),0)),
INDEX(GRID!$B$18:$U$29,MATCH(M$7,GRID!$A$18:$A$29,0),MATCH(1,($U$2=GRID!$B$1:$U$1)*(КАЛЕНДАРЬ!X7=GRID!$B$3:$U$3),0))*(1-GRID!$H$34))</f>
        <v>123300</v>
      </c>
      <c r="O223" s="8" cm="1">
        <f t="array" ref="O223">IF($I$2="Открытый тариф",INDEX(GRID!$B$4:$U$15,MATCH(O$7,GRID!$A$4:$A$15,0),MATCH(1,($U$2=GRID!$B$1:$U$1)*(КАЛЕНДАРЬ!X7=GRID!$B$3:$U$3),0)),
INDEX(GRID!$B$4:$U$15,MATCH(O$7,GRID!$A$4:$A$15,0),MATCH(1,($U$2=GRID!$B$1:$U$1)*(КАЛЕНДАРЬ!X7=GRID!$B$3:$U$3),0))*(1-GRID!$H$34))</f>
        <v>159400</v>
      </c>
      <c r="P223" s="8" cm="1">
        <f t="array" ref="P223">IF($I$2="Открытый тариф",INDEX(GRID!$B$4:$U$15,MATCH(P$7,GRID!$A$4:$A$15,0),MATCH(1,($U$2=GRID!$B$1:$U$1)*(КАЛЕНДАРЬ!X7=GRID!$B$3:$U$3),0)),
INDEX(GRID!$B$4:$U$15,MATCH(P$7,GRID!$A$4:$A$15,0),MATCH(1,($U$2=GRID!$B$1:$U$1)*(КАЛЕНДАРЬ!X7=GRID!$B$3:$U$3),0))*(1-GRID!$H$34))</f>
        <v>208900</v>
      </c>
      <c r="Q223" s="8" cm="1">
        <f t="array" ref="Q223">IF($I$2="Открытый тариф",INDEX(GRID!$B$4:$U$15,MATCH(Q$7,GRID!$A$4:$A$15,0),MATCH(1,($U$2=GRID!$B$1:$U$1)*(КАЛЕНДАРЬ!X7=GRID!$B$3:$U$3),0)),
INDEX(GRID!$B$4:$U$15,MATCH(Q$7,GRID!$A$4:$A$15,0),MATCH(1,($U$2=GRID!$B$1:$U$1)*(КАЛЕНДАРЬ!X7=GRID!$B$3:$U$3),0))*(1-GRID!$H$34))</f>
        <v>240900</v>
      </c>
      <c r="R223" s="8" cm="1">
        <f t="array" ref="R223">IF($I$2="Открытый тариф",INDEX(GRID!$B$18:$U$29,MATCH(R$7,GRID!$A$18:$A$29,0),MATCH(1,($U$2=GRID!$B$1:$U$1)*(КАЛЕНДАРЬ!X7=GRID!$B$3:$U$3),0)),
INDEX(GRID!$B$18:$U$29,MATCH(R$7,GRID!$A$18:$A$29,0),MATCH(1,($U$2=GRID!$B$1:$U$1)*(КАЛЕНДАРЬ!X7=GRID!$B$3:$U$3),0))*(1-GRID!$H$34))</f>
        <v>275700</v>
      </c>
      <c r="S223" s="8">
        <f t="array" ref="S223">IF($I$2="Открытый тариф",INDEX(GRID!$B$4:$U$15,MATCH(S$7,GRID!$A$4:$A$15,0),MATCH(1,($U$2=GRID!$B$1:$U$1)*(КАЛЕНДАРЬ!X7=GRID!$B$3:$U$3),0)),
INDEX(GRID!$B$4:$U$15,MATCH(S$7,GRID!$A$4:$A$15,0),MATCH(1,($U$2=GRID!$B$1:$U$1)*(КАЛЕНДАРЬ!X7=GRID!$B$3:$U$3),0))*(1-GRID!$L$41))</f>
        <v>736800</v>
      </c>
      <c r="T223" s="8">
        <f t="array" ref="T223">IF($I$2="Открытый тариф",INDEX(GRID!$B$4:$U$15,MATCH(T$7,GRID!$A$4:$A$15,0),MATCH(1,($U$2=GRID!$B$1:$U$1)*(КАЛЕНДАРЬ!X7=GRID!$B$3:$U$3),0)),
INDEX(GRID!$B$4:$U$15,MATCH(T$7,GRID!$A$4:$A$15,0),MATCH(1,($U$2=GRID!$B$1:$U$1)*(КАЛЕНДАРЬ!X7=GRID!$B$3:$U$3),0))*(1-GRID!$L$41))</f>
        <v>912900</v>
      </c>
    </row>
    <row r="224" spans="1:20" hidden="1">
      <c r="A224" s="148" t="s">
        <v>13</v>
      </c>
      <c r="B224" s="149">
        <v>5</v>
      </c>
      <c r="C224" s="8" cm="1">
        <f t="array" ref="C224">IF($I$2="Открытый тариф",INDEX(GRID!$B$4:$U$15,MATCH(C$7,GRID!$A$4:$A$15,0),MATCH(1,($U$2=GRID!$B$1:$U$1)*(КАЛЕНДАРЬ!X8=GRID!$B$3:$U$3),0)),
INDEX(GRID!$B$4:$U$15,MATCH(C$7,GRID!$A$4:$A$15,0),MATCH(1,($U$2=GRID!$B$1:$U$1)*(КАЛЕНДАРЬ!X8=GRID!$B$3:$U$3),0))*(1-GRID!$H$34))</f>
        <v>57300</v>
      </c>
      <c r="D224" s="8" cm="1">
        <f t="array" ref="D224">IF($I$2="Открытый тариф",INDEX(GRID!$B$18:$U$29,MATCH(C$7,GRID!$A$18:$A$29,0),MATCH(1,($U$2=GRID!$B$1:$U$1)*(КАЛЕНДАРЬ!X8=GRID!$B$3:$U$3),0)),
INDEX(GRID!$B$18:$U$29,MATCH(C$7,GRID!$A$18:$A$29,0),MATCH(1,($U$2=GRID!$B$1:$U$1)*(КАЛЕНДАРЬ!X8=GRID!$B$3:$U$3),0))*(1-GRID!$H$34))</f>
        <v>62300</v>
      </c>
      <c r="E224" s="8" cm="1">
        <f t="array" ref="E224">IF($I$2="Открытый тариф",INDEX(GRID!$B$4:$U$15,MATCH(E$7,GRID!$A$4:$A$15,0),MATCH(1,($U$2=GRID!$B$1:$U$1)*(КАЛЕНДАРЬ!X8=GRID!$B$3:$U$3),0)),
INDEX(GRID!$B$4:$U$15,MATCH(E$7,GRID!$A$4:$A$15,0),MATCH(1,($U$2=GRID!$B$1:$U$1)*(КАЛЕНДАРЬ!X8=GRID!$B$3:$U$3),0))*(1-GRID!$H$34))</f>
        <v>67400</v>
      </c>
      <c r="F224" s="8" cm="1">
        <f t="array" ref="F224">IF($I$2="Открытый тариф",INDEX(GRID!$B$18:$U$29,MATCH(E$7,GRID!$A$18:$A$29,0),MATCH(1,($U$2=GRID!$B$1:$U$1)*(КАЛЕНДАРЬ!X8=GRID!$B$3:$U$3),0)),
INDEX(GRID!$B$18:$U$29,MATCH(E$7,GRID!$A$18:$A$29,0),MATCH(1,($U$2=GRID!$B$1:$U$1)*(КАЛЕНДАРЬ!X8=GRID!$B$3:$U$3),0))*(1-GRID!$H$34))</f>
        <v>72400</v>
      </c>
      <c r="G224" s="8" cm="1">
        <f t="array" ref="G224">IF($I$2="Открытый тариф",INDEX(GRID!$B$4:$U$15,MATCH(G$7,GRID!$A$4:$A$15,0),MATCH(1,($U$2=GRID!$B$1:$U$1)*(КАЛЕНДАРЬ!X8=GRID!$B$3:$U$3),0)),
INDEX(GRID!$B$4:$U$15,MATCH(G$7,GRID!$A$4:$A$15,0),MATCH(1,($U$2=GRID!$B$1:$U$1)*(КАЛЕНДАРЬ!X8=GRID!$B$3:$U$3),0))*(1-GRID!$H$34))</f>
        <v>74800</v>
      </c>
      <c r="H224" s="8" cm="1">
        <f t="array" ref="H224">IF($I$2="Открытый тариф",INDEX(GRID!$B$18:$U$29,MATCH(G$7,GRID!$A$18:$A$29,0),MATCH(1,($U$2=GRID!$B$1:$U$1)*(КАЛЕНДАРЬ!X8=GRID!$B$3:$U$3),0)),
INDEX(GRID!$B$18:$U$29,MATCH(G$7,GRID!$A$18:$A$29,0),MATCH(1,($U$2=GRID!$B$1:$U$1)*(КАЛЕНДАРЬ!X8=GRID!$B$3:$U$3),0))*(1-GRID!$H$34))</f>
        <v>79800</v>
      </c>
      <c r="I224" s="8" cm="1">
        <f t="array" ref="I224">IF($I$2="Открытый тариф",INDEX(GRID!$B$4:$U$15,MATCH(I$7,GRID!$A$4:$A$15,0),MATCH(1,($U$2=GRID!$B$1:$U$1)*(КАЛЕНДАРЬ!X8=GRID!$B$3:$U$3),0)),
INDEX(GRID!$B$4:$U$15,MATCH(I$7,GRID!$A$4:$A$15,0),MATCH(1,($U$2=GRID!$B$1:$U$1)*(КАЛЕНДАРЬ!X8=GRID!$B$3:$U$3),0))*(1-GRID!$H$34))</f>
        <v>82500</v>
      </c>
      <c r="J224" s="8" cm="1">
        <f t="array" ref="J224">IF($I$2="Открытый тариф",INDEX(GRID!$B$18:$U$29,MATCH(I$7,GRID!$A$18:$A$29,0),MATCH(1,($U$2=GRID!$B$1:$U$1)*(КАЛЕНДАРЬ!X8=GRID!$B$3:$U$3),0)),
INDEX(GRID!$B$18:$U$29,MATCH(I$7,GRID!$A$18:$A$29,0),MATCH(1,($U$2=GRID!$B$1:$U$1)*(КАЛЕНДАРЬ!X8=GRID!$B$3:$U$3),0))*(1-GRID!$H$34))</f>
        <v>87500</v>
      </c>
      <c r="K224" s="8" cm="1">
        <f t="array" ref="K224">IF($I$2="Открытый тариф",INDEX(GRID!$B$4:$U$15,MATCH(K$7,GRID!$A$4:$A$15,0),MATCH(1,($U$2=GRID!$B$1:$U$1)*(КАЛЕНДАРЬ!X8=GRID!$B$3:$U$3),0)),
INDEX(GRID!$B$4:$U$15,MATCH(K$7,GRID!$A$4:$A$15,0),MATCH(1,($U$2=GRID!$B$1:$U$1)*(КАЛЕНДАРЬ!X8=GRID!$B$3:$U$3),0))*(1-GRID!$H$34))</f>
        <v>90600</v>
      </c>
      <c r="L224" s="8" cm="1">
        <f t="array" ref="L224">IF($I$2="Открытый тариф",INDEX(GRID!$B$18:$U$29,MATCH(K$7,GRID!$A$18:$A$29,0),MATCH(1,($U$2=GRID!$B$1:$U$1)*(КАЛЕНДАРЬ!X8=GRID!$B$3:$U$3),0)),
INDEX(GRID!$B$18:$U$29,MATCH(K$7,GRID!$A$18:$A$29,0),MATCH(1,($U$2=GRID!$B$1:$U$1)*(КАЛЕНДАРЬ!X8=GRID!$B$3:$U$3),0))*(1-GRID!$H$34))</f>
        <v>95600</v>
      </c>
      <c r="M224" s="8" cm="1">
        <f t="array" ref="M224">IF($I$2="Открытый тариф",INDEX(GRID!$B$4:$U$15,MATCH(M$7,GRID!$A$4:$A$15,0),MATCH(1,($U$2=GRID!$B$1:$U$1)*(КАЛЕНДАРЬ!X8=GRID!$B$3:$U$3),0)),
INDEX(GRID!$B$4:$U$15,MATCH(M$7,GRID!$A$4:$A$15,0),MATCH(1,($U$2=GRID!$B$1:$U$1)*(КАЛЕНДАРЬ!X8=GRID!$B$3:$U$3),0))*(1-GRID!$H$34))</f>
        <v>118300</v>
      </c>
      <c r="N224" s="8" cm="1">
        <f t="array" ref="N224">IF($I$2="Открытый тариф",INDEX(GRID!$B$18:$U$29,MATCH(M$7,GRID!$A$18:$A$29,0),MATCH(1,($U$2=GRID!$B$1:$U$1)*(КАЛЕНДАРЬ!X8=GRID!$B$3:$U$3),0)),
INDEX(GRID!$B$18:$U$29,MATCH(M$7,GRID!$A$18:$A$29,0),MATCH(1,($U$2=GRID!$B$1:$U$1)*(КАЛЕНДАРЬ!X8=GRID!$B$3:$U$3),0))*(1-GRID!$H$34))</f>
        <v>123300</v>
      </c>
      <c r="O224" s="8" cm="1">
        <f t="array" ref="O224">IF($I$2="Открытый тариф",INDEX(GRID!$B$4:$U$15,MATCH(O$7,GRID!$A$4:$A$15,0),MATCH(1,($U$2=GRID!$B$1:$U$1)*(КАЛЕНДАРЬ!X8=GRID!$B$3:$U$3),0)),
INDEX(GRID!$B$4:$U$15,MATCH(O$7,GRID!$A$4:$A$15,0),MATCH(1,($U$2=GRID!$B$1:$U$1)*(КАЛЕНДАРЬ!X8=GRID!$B$3:$U$3),0))*(1-GRID!$H$34))</f>
        <v>159400</v>
      </c>
      <c r="P224" s="8" cm="1">
        <f t="array" ref="P224">IF($I$2="Открытый тариф",INDEX(GRID!$B$4:$U$15,MATCH(P$7,GRID!$A$4:$A$15,0),MATCH(1,($U$2=GRID!$B$1:$U$1)*(КАЛЕНДАРЬ!X8=GRID!$B$3:$U$3),0)),
INDEX(GRID!$B$4:$U$15,MATCH(P$7,GRID!$A$4:$A$15,0),MATCH(1,($U$2=GRID!$B$1:$U$1)*(КАЛЕНДАРЬ!X8=GRID!$B$3:$U$3),0))*(1-GRID!$H$34))</f>
        <v>208900</v>
      </c>
      <c r="Q224" s="8" cm="1">
        <f t="array" ref="Q224">IF($I$2="Открытый тариф",INDEX(GRID!$B$4:$U$15,MATCH(Q$7,GRID!$A$4:$A$15,0),MATCH(1,($U$2=GRID!$B$1:$U$1)*(КАЛЕНДАРЬ!X8=GRID!$B$3:$U$3),0)),
INDEX(GRID!$B$4:$U$15,MATCH(Q$7,GRID!$A$4:$A$15,0),MATCH(1,($U$2=GRID!$B$1:$U$1)*(КАЛЕНДАРЬ!X8=GRID!$B$3:$U$3),0))*(1-GRID!$H$34))</f>
        <v>240900</v>
      </c>
      <c r="R224" s="8" cm="1">
        <f t="array" ref="R224">IF($I$2="Открытый тариф",INDEX(GRID!$B$18:$U$29,MATCH(R$7,GRID!$A$18:$A$29,0),MATCH(1,($U$2=GRID!$B$1:$U$1)*(КАЛЕНДАРЬ!X8=GRID!$B$3:$U$3),0)),
INDEX(GRID!$B$18:$U$29,MATCH(R$7,GRID!$A$18:$A$29,0),MATCH(1,($U$2=GRID!$B$1:$U$1)*(КАЛЕНДАРЬ!X8=GRID!$B$3:$U$3),0))*(1-GRID!$H$34))</f>
        <v>275700</v>
      </c>
      <c r="S224" s="8">
        <f t="array" ref="S224">IF($I$2="Открытый тариф",INDEX(GRID!$B$4:$U$15,MATCH(S$7,GRID!$A$4:$A$15,0),MATCH(1,($U$2=GRID!$B$1:$U$1)*(КАЛЕНДАРЬ!X8=GRID!$B$3:$U$3),0)),
INDEX(GRID!$B$4:$U$15,MATCH(S$7,GRID!$A$4:$A$15,0),MATCH(1,($U$2=GRID!$B$1:$U$1)*(КАЛЕНДАРЬ!X8=GRID!$B$3:$U$3),0))*(1-GRID!$L$41))</f>
        <v>736800</v>
      </c>
      <c r="T224" s="8">
        <f t="array" ref="T224">IF($I$2="Открытый тариф",INDEX(GRID!$B$4:$U$15,MATCH(T$7,GRID!$A$4:$A$15,0),MATCH(1,($U$2=GRID!$B$1:$U$1)*(КАЛЕНДАРЬ!X8=GRID!$B$3:$U$3),0)),
INDEX(GRID!$B$4:$U$15,MATCH(T$7,GRID!$A$4:$A$15,0),MATCH(1,($U$2=GRID!$B$1:$U$1)*(КАЛЕНДАРЬ!X8=GRID!$B$3:$U$3),0))*(1-GRID!$L$41))</f>
        <v>912900</v>
      </c>
    </row>
    <row r="225" spans="1:20" hidden="1">
      <c r="A225" s="148" t="s">
        <v>14</v>
      </c>
      <c r="B225" s="149">
        <v>6</v>
      </c>
      <c r="C225" s="8" cm="1">
        <f t="array" ref="C225">IF($I$2="Открытый тариф",INDEX(GRID!$B$4:$U$15,MATCH(C$7,GRID!$A$4:$A$15,0),MATCH(1,($U$2=GRID!$B$1:$U$1)*(КАЛЕНДАРЬ!X9=GRID!$B$3:$U$3),0)),
INDEX(GRID!$B$4:$U$15,MATCH(C$7,GRID!$A$4:$A$15,0),MATCH(1,($U$2=GRID!$B$1:$U$1)*(КАЛЕНДАРЬ!X9=GRID!$B$3:$U$3),0))*(1-GRID!$H$34))</f>
        <v>57300</v>
      </c>
      <c r="D225" s="8" cm="1">
        <f t="array" ref="D225">IF($I$2="Открытый тариф",INDEX(GRID!$B$18:$U$29,MATCH(C$7,GRID!$A$18:$A$29,0),MATCH(1,($U$2=GRID!$B$1:$U$1)*(КАЛЕНДАРЬ!X9=GRID!$B$3:$U$3),0)),
INDEX(GRID!$B$18:$U$29,MATCH(C$7,GRID!$A$18:$A$29,0),MATCH(1,($U$2=GRID!$B$1:$U$1)*(КАЛЕНДАРЬ!X9=GRID!$B$3:$U$3),0))*(1-GRID!$H$34))</f>
        <v>62300</v>
      </c>
      <c r="E225" s="8" cm="1">
        <f t="array" ref="E225">IF($I$2="Открытый тариф",INDEX(GRID!$B$4:$U$15,MATCH(E$7,GRID!$A$4:$A$15,0),MATCH(1,($U$2=GRID!$B$1:$U$1)*(КАЛЕНДАРЬ!X9=GRID!$B$3:$U$3),0)),
INDEX(GRID!$B$4:$U$15,MATCH(E$7,GRID!$A$4:$A$15,0),MATCH(1,($U$2=GRID!$B$1:$U$1)*(КАЛЕНДАРЬ!X9=GRID!$B$3:$U$3),0))*(1-GRID!$H$34))</f>
        <v>67400</v>
      </c>
      <c r="F225" s="8" cm="1">
        <f t="array" ref="F225">IF($I$2="Открытый тариф",INDEX(GRID!$B$18:$U$29,MATCH(E$7,GRID!$A$18:$A$29,0),MATCH(1,($U$2=GRID!$B$1:$U$1)*(КАЛЕНДАРЬ!X9=GRID!$B$3:$U$3),0)),
INDEX(GRID!$B$18:$U$29,MATCH(E$7,GRID!$A$18:$A$29,0),MATCH(1,($U$2=GRID!$B$1:$U$1)*(КАЛЕНДАРЬ!X9=GRID!$B$3:$U$3),0))*(1-GRID!$H$34))</f>
        <v>72400</v>
      </c>
      <c r="G225" s="8" cm="1">
        <f t="array" ref="G225">IF($I$2="Открытый тариф",INDEX(GRID!$B$4:$U$15,MATCH(G$7,GRID!$A$4:$A$15,0),MATCH(1,($U$2=GRID!$B$1:$U$1)*(КАЛЕНДАРЬ!X9=GRID!$B$3:$U$3),0)),
INDEX(GRID!$B$4:$U$15,MATCH(G$7,GRID!$A$4:$A$15,0),MATCH(1,($U$2=GRID!$B$1:$U$1)*(КАЛЕНДАРЬ!X9=GRID!$B$3:$U$3),0))*(1-GRID!$H$34))</f>
        <v>74800</v>
      </c>
      <c r="H225" s="8" cm="1">
        <f t="array" ref="H225">IF($I$2="Открытый тариф",INDEX(GRID!$B$18:$U$29,MATCH(G$7,GRID!$A$18:$A$29,0),MATCH(1,($U$2=GRID!$B$1:$U$1)*(КАЛЕНДАРЬ!X9=GRID!$B$3:$U$3),0)),
INDEX(GRID!$B$18:$U$29,MATCH(G$7,GRID!$A$18:$A$29,0),MATCH(1,($U$2=GRID!$B$1:$U$1)*(КАЛЕНДАРЬ!X9=GRID!$B$3:$U$3),0))*(1-GRID!$H$34))</f>
        <v>79800</v>
      </c>
      <c r="I225" s="8" cm="1">
        <f t="array" ref="I225">IF($I$2="Открытый тариф",INDEX(GRID!$B$4:$U$15,MATCH(I$7,GRID!$A$4:$A$15,0),MATCH(1,($U$2=GRID!$B$1:$U$1)*(КАЛЕНДАРЬ!X9=GRID!$B$3:$U$3),0)),
INDEX(GRID!$B$4:$U$15,MATCH(I$7,GRID!$A$4:$A$15,0),MATCH(1,($U$2=GRID!$B$1:$U$1)*(КАЛЕНДАРЬ!X9=GRID!$B$3:$U$3),0))*(1-GRID!$H$34))</f>
        <v>82500</v>
      </c>
      <c r="J225" s="8" cm="1">
        <f t="array" ref="J225">IF($I$2="Открытый тариф",INDEX(GRID!$B$18:$U$29,MATCH(I$7,GRID!$A$18:$A$29,0),MATCH(1,($U$2=GRID!$B$1:$U$1)*(КАЛЕНДАРЬ!X9=GRID!$B$3:$U$3),0)),
INDEX(GRID!$B$18:$U$29,MATCH(I$7,GRID!$A$18:$A$29,0),MATCH(1,($U$2=GRID!$B$1:$U$1)*(КАЛЕНДАРЬ!X9=GRID!$B$3:$U$3),0))*(1-GRID!$H$34))</f>
        <v>87500</v>
      </c>
      <c r="K225" s="8" cm="1">
        <f t="array" ref="K225">IF($I$2="Открытый тариф",INDEX(GRID!$B$4:$U$15,MATCH(K$7,GRID!$A$4:$A$15,0),MATCH(1,($U$2=GRID!$B$1:$U$1)*(КАЛЕНДАРЬ!X9=GRID!$B$3:$U$3),0)),
INDEX(GRID!$B$4:$U$15,MATCH(K$7,GRID!$A$4:$A$15,0),MATCH(1,($U$2=GRID!$B$1:$U$1)*(КАЛЕНДАРЬ!X9=GRID!$B$3:$U$3),0))*(1-GRID!$H$34))</f>
        <v>90600</v>
      </c>
      <c r="L225" s="8" cm="1">
        <f t="array" ref="L225">IF($I$2="Открытый тариф",INDEX(GRID!$B$18:$U$29,MATCH(K$7,GRID!$A$18:$A$29,0),MATCH(1,($U$2=GRID!$B$1:$U$1)*(КАЛЕНДАРЬ!X9=GRID!$B$3:$U$3),0)),
INDEX(GRID!$B$18:$U$29,MATCH(K$7,GRID!$A$18:$A$29,0),MATCH(1,($U$2=GRID!$B$1:$U$1)*(КАЛЕНДАРЬ!X9=GRID!$B$3:$U$3),0))*(1-GRID!$H$34))</f>
        <v>95600</v>
      </c>
      <c r="M225" s="8" cm="1">
        <f t="array" ref="M225">IF($I$2="Открытый тариф",INDEX(GRID!$B$4:$U$15,MATCH(M$7,GRID!$A$4:$A$15,0),MATCH(1,($U$2=GRID!$B$1:$U$1)*(КАЛЕНДАРЬ!X9=GRID!$B$3:$U$3),0)),
INDEX(GRID!$B$4:$U$15,MATCH(M$7,GRID!$A$4:$A$15,0),MATCH(1,($U$2=GRID!$B$1:$U$1)*(КАЛЕНДАРЬ!X9=GRID!$B$3:$U$3),0))*(1-GRID!$H$34))</f>
        <v>118300</v>
      </c>
      <c r="N225" s="8" cm="1">
        <f t="array" ref="N225">IF($I$2="Открытый тариф",INDEX(GRID!$B$18:$U$29,MATCH(M$7,GRID!$A$18:$A$29,0),MATCH(1,($U$2=GRID!$B$1:$U$1)*(КАЛЕНДАРЬ!X9=GRID!$B$3:$U$3),0)),
INDEX(GRID!$B$18:$U$29,MATCH(M$7,GRID!$A$18:$A$29,0),MATCH(1,($U$2=GRID!$B$1:$U$1)*(КАЛЕНДАРЬ!X9=GRID!$B$3:$U$3),0))*(1-GRID!$H$34))</f>
        <v>123300</v>
      </c>
      <c r="O225" s="8" cm="1">
        <f t="array" ref="O225">IF($I$2="Открытый тариф",INDEX(GRID!$B$4:$U$15,MATCH(O$7,GRID!$A$4:$A$15,0),MATCH(1,($U$2=GRID!$B$1:$U$1)*(КАЛЕНДАРЬ!X9=GRID!$B$3:$U$3),0)),
INDEX(GRID!$B$4:$U$15,MATCH(O$7,GRID!$A$4:$A$15,0),MATCH(1,($U$2=GRID!$B$1:$U$1)*(КАЛЕНДАРЬ!X9=GRID!$B$3:$U$3),0))*(1-GRID!$H$34))</f>
        <v>159400</v>
      </c>
      <c r="P225" s="8" cm="1">
        <f t="array" ref="P225">IF($I$2="Открытый тариф",INDEX(GRID!$B$4:$U$15,MATCH(P$7,GRID!$A$4:$A$15,0),MATCH(1,($U$2=GRID!$B$1:$U$1)*(КАЛЕНДАРЬ!X9=GRID!$B$3:$U$3),0)),
INDEX(GRID!$B$4:$U$15,MATCH(P$7,GRID!$A$4:$A$15,0),MATCH(1,($U$2=GRID!$B$1:$U$1)*(КАЛЕНДАРЬ!X9=GRID!$B$3:$U$3),0))*(1-GRID!$H$34))</f>
        <v>208900</v>
      </c>
      <c r="Q225" s="8" cm="1">
        <f t="array" ref="Q225">IF($I$2="Открытый тариф",INDEX(GRID!$B$4:$U$15,MATCH(Q$7,GRID!$A$4:$A$15,0),MATCH(1,($U$2=GRID!$B$1:$U$1)*(КАЛЕНДАРЬ!X9=GRID!$B$3:$U$3),0)),
INDEX(GRID!$B$4:$U$15,MATCH(Q$7,GRID!$A$4:$A$15,0),MATCH(1,($U$2=GRID!$B$1:$U$1)*(КАЛЕНДАРЬ!X9=GRID!$B$3:$U$3),0))*(1-GRID!$H$34))</f>
        <v>240900</v>
      </c>
      <c r="R225" s="8" cm="1">
        <f t="array" ref="R225">IF($I$2="Открытый тариф",INDEX(GRID!$B$18:$U$29,MATCH(R$7,GRID!$A$18:$A$29,0),MATCH(1,($U$2=GRID!$B$1:$U$1)*(КАЛЕНДАРЬ!X9=GRID!$B$3:$U$3),0)),
INDEX(GRID!$B$18:$U$29,MATCH(R$7,GRID!$A$18:$A$29,0),MATCH(1,($U$2=GRID!$B$1:$U$1)*(КАЛЕНДАРЬ!X9=GRID!$B$3:$U$3),0))*(1-GRID!$H$34))</f>
        <v>275700</v>
      </c>
      <c r="S225" s="8">
        <f t="array" ref="S225">IF($I$2="Открытый тариф",INDEX(GRID!$B$4:$U$15,MATCH(S$7,GRID!$A$4:$A$15,0),MATCH(1,($U$2=GRID!$B$1:$U$1)*(КАЛЕНДАРЬ!X9=GRID!$B$3:$U$3),0)),
INDEX(GRID!$B$4:$U$15,MATCH(S$7,GRID!$A$4:$A$15,0),MATCH(1,($U$2=GRID!$B$1:$U$1)*(КАЛЕНДАРЬ!X9=GRID!$B$3:$U$3),0))*(1-GRID!$L$41))</f>
        <v>736800</v>
      </c>
      <c r="T225" s="8">
        <f t="array" ref="T225">IF($I$2="Открытый тариф",INDEX(GRID!$B$4:$U$15,MATCH(T$7,GRID!$A$4:$A$15,0),MATCH(1,($U$2=GRID!$B$1:$U$1)*(КАЛЕНДАРЬ!X9=GRID!$B$3:$U$3),0)),
INDEX(GRID!$B$4:$U$15,MATCH(T$7,GRID!$A$4:$A$15,0),MATCH(1,($U$2=GRID!$B$1:$U$1)*(КАЛЕНДАРЬ!X9=GRID!$B$3:$U$3),0))*(1-GRID!$L$41))</f>
        <v>912900</v>
      </c>
    </row>
    <row r="226" spans="1:20" hidden="1">
      <c r="A226" s="148" t="s">
        <v>15</v>
      </c>
      <c r="B226" s="149">
        <v>7</v>
      </c>
      <c r="C226" s="8" cm="1">
        <f t="array" ref="C226">IF($I$2="Открытый тариф",INDEX(GRID!$B$4:$U$15,MATCH(C$7,GRID!$A$4:$A$15,0),MATCH(1,($U$2=GRID!$B$1:$U$1)*(КАЛЕНДАРЬ!X10=GRID!$B$3:$U$3),0)),
INDEX(GRID!$B$4:$U$15,MATCH(C$7,GRID!$A$4:$A$15,0),MATCH(1,($U$2=GRID!$B$1:$U$1)*(КАЛЕНДАРЬ!X10=GRID!$B$3:$U$3),0))*(1-GRID!$H$34))</f>
        <v>62300</v>
      </c>
      <c r="D226" s="8" cm="1">
        <f t="array" ref="D226">IF($I$2="Открытый тариф",INDEX(GRID!$B$18:$U$29,MATCH(C$7,GRID!$A$18:$A$29,0),MATCH(1,($U$2=GRID!$B$1:$U$1)*(КАЛЕНДАРЬ!X10=GRID!$B$3:$U$3),0)),
INDEX(GRID!$B$18:$U$29,MATCH(C$7,GRID!$A$18:$A$29,0),MATCH(1,($U$2=GRID!$B$1:$U$1)*(КАЛЕНДАРЬ!X10=GRID!$B$3:$U$3),0))*(1-GRID!$H$34))</f>
        <v>67300</v>
      </c>
      <c r="E226" s="8" cm="1">
        <f t="array" ref="E226">IF($I$2="Открытый тариф",INDEX(GRID!$B$4:$U$15,MATCH(E$7,GRID!$A$4:$A$15,0),MATCH(1,($U$2=GRID!$B$1:$U$1)*(КАЛЕНДАРЬ!X10=GRID!$B$3:$U$3),0)),
INDEX(GRID!$B$4:$U$15,MATCH(E$7,GRID!$A$4:$A$15,0),MATCH(1,($U$2=GRID!$B$1:$U$1)*(КАЛЕНДАРЬ!X10=GRID!$B$3:$U$3),0))*(1-GRID!$H$34))</f>
        <v>72900</v>
      </c>
      <c r="F226" s="8" cm="1">
        <f t="array" ref="F226">IF($I$2="Открытый тариф",INDEX(GRID!$B$18:$U$29,MATCH(E$7,GRID!$A$18:$A$29,0),MATCH(1,($U$2=GRID!$B$1:$U$1)*(КАЛЕНДАРЬ!X10=GRID!$B$3:$U$3),0)),
INDEX(GRID!$B$18:$U$29,MATCH(E$7,GRID!$A$18:$A$29,0),MATCH(1,($U$2=GRID!$B$1:$U$1)*(КАЛЕНДАРЬ!X10=GRID!$B$3:$U$3),0))*(1-GRID!$H$34))</f>
        <v>77900</v>
      </c>
      <c r="G226" s="8" cm="1">
        <f t="array" ref="G226">IF($I$2="Открытый тариф",INDEX(GRID!$B$4:$U$15,MATCH(G$7,GRID!$A$4:$A$15,0),MATCH(1,($U$2=GRID!$B$1:$U$1)*(КАЛЕНДАРЬ!X10=GRID!$B$3:$U$3),0)),
INDEX(GRID!$B$4:$U$15,MATCH(G$7,GRID!$A$4:$A$15,0),MATCH(1,($U$2=GRID!$B$1:$U$1)*(КАЛЕНДАРЬ!X10=GRID!$B$3:$U$3),0))*(1-GRID!$H$34))</f>
        <v>80800</v>
      </c>
      <c r="H226" s="8" cm="1">
        <f t="array" ref="H226">IF($I$2="Открытый тариф",INDEX(GRID!$B$18:$U$29,MATCH(G$7,GRID!$A$18:$A$29,0),MATCH(1,($U$2=GRID!$B$1:$U$1)*(КАЛЕНДАРЬ!X10=GRID!$B$3:$U$3),0)),
INDEX(GRID!$B$18:$U$29,MATCH(G$7,GRID!$A$18:$A$29,0),MATCH(1,($U$2=GRID!$B$1:$U$1)*(КАЛЕНДАРЬ!X10=GRID!$B$3:$U$3),0))*(1-GRID!$H$34))</f>
        <v>85800</v>
      </c>
      <c r="I226" s="8" cm="1">
        <f t="array" ref="I226">IF($I$2="Открытый тариф",INDEX(GRID!$B$4:$U$15,MATCH(I$7,GRID!$A$4:$A$15,0),MATCH(1,($U$2=GRID!$B$1:$U$1)*(КАЛЕНДАРЬ!X10=GRID!$B$3:$U$3),0)),
INDEX(GRID!$B$4:$U$15,MATCH(I$7,GRID!$A$4:$A$15,0),MATCH(1,($U$2=GRID!$B$1:$U$1)*(КАЛЕНДАРЬ!X10=GRID!$B$3:$U$3),0))*(1-GRID!$H$34))</f>
        <v>89000</v>
      </c>
      <c r="J226" s="8" cm="1">
        <f t="array" ref="J226">IF($I$2="Открытый тариф",INDEX(GRID!$B$18:$U$29,MATCH(I$7,GRID!$A$18:$A$29,0),MATCH(1,($U$2=GRID!$B$1:$U$1)*(КАЛЕНДАРЬ!X10=GRID!$B$3:$U$3),0)),
INDEX(GRID!$B$18:$U$29,MATCH(I$7,GRID!$A$18:$A$29,0),MATCH(1,($U$2=GRID!$B$1:$U$1)*(КАЛЕНДАРЬ!X10=GRID!$B$3:$U$3),0))*(1-GRID!$H$34))</f>
        <v>94000</v>
      </c>
      <c r="K226" s="8" cm="1">
        <f t="array" ref="K226">IF($I$2="Открытый тариф",INDEX(GRID!$B$4:$U$15,MATCH(K$7,GRID!$A$4:$A$15,0),MATCH(1,($U$2=GRID!$B$1:$U$1)*(КАЛЕНДАРЬ!X10=GRID!$B$3:$U$3),0)),
INDEX(GRID!$B$4:$U$15,MATCH(K$7,GRID!$A$4:$A$15,0),MATCH(1,($U$2=GRID!$B$1:$U$1)*(КАЛЕНДАРЬ!X10=GRID!$B$3:$U$3),0))*(1-GRID!$H$34))</f>
        <v>97400</v>
      </c>
      <c r="L226" s="8" cm="1">
        <f t="array" ref="L226">IF($I$2="Открытый тариф",INDEX(GRID!$B$18:$U$29,MATCH(K$7,GRID!$A$18:$A$29,0),MATCH(1,($U$2=GRID!$B$1:$U$1)*(КАЛЕНДАРЬ!X10=GRID!$B$3:$U$3),0)),
INDEX(GRID!$B$18:$U$29,MATCH(K$7,GRID!$A$18:$A$29,0),MATCH(1,($U$2=GRID!$B$1:$U$1)*(КАЛЕНДАРЬ!X10=GRID!$B$3:$U$3),0))*(1-GRID!$H$34))</f>
        <v>102400</v>
      </c>
      <c r="M226" s="8" cm="1">
        <f t="array" ref="M226">IF($I$2="Открытый тариф",INDEX(GRID!$B$4:$U$15,MATCH(M$7,GRID!$A$4:$A$15,0),MATCH(1,($U$2=GRID!$B$1:$U$1)*(КАЛЕНДАРЬ!X10=GRID!$B$3:$U$3),0)),
INDEX(GRID!$B$4:$U$15,MATCH(M$7,GRID!$A$4:$A$15,0),MATCH(1,($U$2=GRID!$B$1:$U$1)*(КАЛЕНДАРЬ!X10=GRID!$B$3:$U$3),0))*(1-GRID!$H$34))</f>
        <v>126700</v>
      </c>
      <c r="N226" s="8" cm="1">
        <f t="array" ref="N226">IF($I$2="Открытый тариф",INDEX(GRID!$B$18:$U$29,MATCH(M$7,GRID!$A$18:$A$29,0),MATCH(1,($U$2=GRID!$B$1:$U$1)*(КАЛЕНДАРЬ!X10=GRID!$B$3:$U$3),0)),
INDEX(GRID!$B$18:$U$29,MATCH(M$7,GRID!$A$18:$A$29,0),MATCH(1,($U$2=GRID!$B$1:$U$1)*(КАЛЕНДАРЬ!X10=GRID!$B$3:$U$3),0))*(1-GRID!$H$34))</f>
        <v>131700</v>
      </c>
      <c r="O226" s="8" cm="1">
        <f t="array" ref="O226">IF($I$2="Открытый тариф",INDEX(GRID!$B$4:$U$15,MATCH(O$7,GRID!$A$4:$A$15,0),MATCH(1,($U$2=GRID!$B$1:$U$1)*(КАЛЕНДАРЬ!X10=GRID!$B$3:$U$3),0)),
INDEX(GRID!$B$4:$U$15,MATCH(O$7,GRID!$A$4:$A$15,0),MATCH(1,($U$2=GRID!$B$1:$U$1)*(КАЛЕНДАРЬ!X10=GRID!$B$3:$U$3),0))*(1-GRID!$H$34))</f>
        <v>168200</v>
      </c>
      <c r="P226" s="8" cm="1">
        <f t="array" ref="P226">IF($I$2="Открытый тариф",INDEX(GRID!$B$4:$U$15,MATCH(P$7,GRID!$A$4:$A$15,0),MATCH(1,($U$2=GRID!$B$1:$U$1)*(КАЛЕНДАРЬ!X10=GRID!$B$3:$U$3),0)),
INDEX(GRID!$B$4:$U$15,MATCH(P$7,GRID!$A$4:$A$15,0),MATCH(1,($U$2=GRID!$B$1:$U$1)*(КАЛЕНДАРЬ!X10=GRID!$B$3:$U$3),0))*(1-GRID!$H$34))</f>
        <v>219100</v>
      </c>
      <c r="Q226" s="8" cm="1">
        <f t="array" ref="Q226">IF($I$2="Открытый тариф",INDEX(GRID!$B$4:$U$15,MATCH(Q$7,GRID!$A$4:$A$15,0),MATCH(1,($U$2=GRID!$B$1:$U$1)*(КАЛЕНДАРЬ!X10=GRID!$B$3:$U$3),0)),
INDEX(GRID!$B$4:$U$15,MATCH(Q$7,GRID!$A$4:$A$15,0),MATCH(1,($U$2=GRID!$B$1:$U$1)*(КАЛЕНДАРЬ!X10=GRID!$B$3:$U$3),0))*(1-GRID!$H$34))</f>
        <v>251900</v>
      </c>
      <c r="R226" s="8" cm="1">
        <f t="array" ref="R226">IF($I$2="Открытый тариф",INDEX(GRID!$B$18:$U$29,MATCH(R$7,GRID!$A$18:$A$29,0),MATCH(1,($U$2=GRID!$B$1:$U$1)*(КАЛЕНДАРЬ!X10=GRID!$B$3:$U$3),0)),
INDEX(GRID!$B$18:$U$29,MATCH(R$7,GRID!$A$18:$A$29,0),MATCH(1,($U$2=GRID!$B$1:$U$1)*(КАЛЕНДАРЬ!X10=GRID!$B$3:$U$3),0))*(1-GRID!$H$34))</f>
        <v>288900</v>
      </c>
      <c r="S226" s="8">
        <f t="array" ref="S226">IF($I$2="Открытый тариф",INDEX(GRID!$B$4:$U$15,MATCH(S$7,GRID!$A$4:$A$15,0),MATCH(1,($U$2=GRID!$B$1:$U$1)*(КАЛЕНДАРЬ!X10=GRID!$B$3:$U$3),0)),
INDEX(GRID!$B$4:$U$15,MATCH(S$7,GRID!$A$4:$A$15,0),MATCH(1,($U$2=GRID!$B$1:$U$1)*(КАЛЕНДАРЬ!X10=GRID!$B$3:$U$3),0))*(1-GRID!$L$41))</f>
        <v>775800</v>
      </c>
      <c r="T226" s="8">
        <f t="array" ref="T226">IF($I$2="Открытый тариф",INDEX(GRID!$B$4:$U$15,MATCH(T$7,GRID!$A$4:$A$15,0),MATCH(1,($U$2=GRID!$B$1:$U$1)*(КАЛЕНДАРЬ!X10=GRID!$B$3:$U$3),0)),
INDEX(GRID!$B$4:$U$15,MATCH(T$7,GRID!$A$4:$A$15,0),MATCH(1,($U$2=GRID!$B$1:$U$1)*(КАЛЕНДАРЬ!X10=GRID!$B$3:$U$3),0))*(1-GRID!$L$41))</f>
        <v>966400</v>
      </c>
    </row>
    <row r="227" spans="1:20" hidden="1">
      <c r="A227" s="148" t="s">
        <v>16</v>
      </c>
      <c r="B227" s="149">
        <v>8</v>
      </c>
      <c r="C227" s="8" cm="1">
        <f t="array" ref="C227">IF($I$2="Открытый тариф",INDEX(GRID!$B$4:$U$15,MATCH(C$7,GRID!$A$4:$A$15,0),MATCH(1,($U$2=GRID!$B$1:$U$1)*(КАЛЕНДАРЬ!X11=GRID!$B$3:$U$3),0)),
INDEX(GRID!$B$4:$U$15,MATCH(C$7,GRID!$A$4:$A$15,0),MATCH(1,($U$2=GRID!$B$1:$U$1)*(КАЛЕНДАРЬ!X11=GRID!$B$3:$U$3),0))*(1-GRID!$H$34))</f>
        <v>62300</v>
      </c>
      <c r="D227" s="8" cm="1">
        <f t="array" ref="D227">IF($I$2="Открытый тариф",INDEX(GRID!$B$18:$U$29,MATCH(C$7,GRID!$A$18:$A$29,0),MATCH(1,($U$2=GRID!$B$1:$U$1)*(КАЛЕНДАРЬ!X11=GRID!$B$3:$U$3),0)),
INDEX(GRID!$B$18:$U$29,MATCH(C$7,GRID!$A$18:$A$29,0),MATCH(1,($U$2=GRID!$B$1:$U$1)*(КАЛЕНДАРЬ!X11=GRID!$B$3:$U$3),0))*(1-GRID!$H$34))</f>
        <v>67300</v>
      </c>
      <c r="E227" s="8" cm="1">
        <f t="array" ref="E227">IF($I$2="Открытый тариф",INDEX(GRID!$B$4:$U$15,MATCH(E$7,GRID!$A$4:$A$15,0),MATCH(1,($U$2=GRID!$B$1:$U$1)*(КАЛЕНДАРЬ!X11=GRID!$B$3:$U$3),0)),
INDEX(GRID!$B$4:$U$15,MATCH(E$7,GRID!$A$4:$A$15,0),MATCH(1,($U$2=GRID!$B$1:$U$1)*(КАЛЕНДАРЬ!X11=GRID!$B$3:$U$3),0))*(1-GRID!$H$34))</f>
        <v>72900</v>
      </c>
      <c r="F227" s="8" cm="1">
        <f t="array" ref="F227">IF($I$2="Открытый тариф",INDEX(GRID!$B$18:$U$29,MATCH(E$7,GRID!$A$18:$A$29,0),MATCH(1,($U$2=GRID!$B$1:$U$1)*(КАЛЕНДАРЬ!X11=GRID!$B$3:$U$3),0)),
INDEX(GRID!$B$18:$U$29,MATCH(E$7,GRID!$A$18:$A$29,0),MATCH(1,($U$2=GRID!$B$1:$U$1)*(КАЛЕНДАРЬ!X11=GRID!$B$3:$U$3),0))*(1-GRID!$H$34))</f>
        <v>77900</v>
      </c>
      <c r="G227" s="8" cm="1">
        <f t="array" ref="G227">IF($I$2="Открытый тариф",INDEX(GRID!$B$4:$U$15,MATCH(G$7,GRID!$A$4:$A$15,0),MATCH(1,($U$2=GRID!$B$1:$U$1)*(КАЛЕНДАРЬ!X11=GRID!$B$3:$U$3),0)),
INDEX(GRID!$B$4:$U$15,MATCH(G$7,GRID!$A$4:$A$15,0),MATCH(1,($U$2=GRID!$B$1:$U$1)*(КАЛЕНДАРЬ!X11=GRID!$B$3:$U$3),0))*(1-GRID!$H$34))</f>
        <v>80800</v>
      </c>
      <c r="H227" s="8" cm="1">
        <f t="array" ref="H227">IF($I$2="Открытый тариф",INDEX(GRID!$B$18:$U$29,MATCH(G$7,GRID!$A$18:$A$29,0),MATCH(1,($U$2=GRID!$B$1:$U$1)*(КАЛЕНДАРЬ!X11=GRID!$B$3:$U$3),0)),
INDEX(GRID!$B$18:$U$29,MATCH(G$7,GRID!$A$18:$A$29,0),MATCH(1,($U$2=GRID!$B$1:$U$1)*(КАЛЕНДАРЬ!X11=GRID!$B$3:$U$3),0))*(1-GRID!$H$34))</f>
        <v>85800</v>
      </c>
      <c r="I227" s="8" cm="1">
        <f t="array" ref="I227">IF($I$2="Открытый тариф",INDEX(GRID!$B$4:$U$15,MATCH(I$7,GRID!$A$4:$A$15,0),MATCH(1,($U$2=GRID!$B$1:$U$1)*(КАЛЕНДАРЬ!X11=GRID!$B$3:$U$3),0)),
INDEX(GRID!$B$4:$U$15,MATCH(I$7,GRID!$A$4:$A$15,0),MATCH(1,($U$2=GRID!$B$1:$U$1)*(КАЛЕНДАРЬ!X11=GRID!$B$3:$U$3),0))*(1-GRID!$H$34))</f>
        <v>89000</v>
      </c>
      <c r="J227" s="8" cm="1">
        <f t="array" ref="J227">IF($I$2="Открытый тариф",INDEX(GRID!$B$18:$U$29,MATCH(I$7,GRID!$A$18:$A$29,0),MATCH(1,($U$2=GRID!$B$1:$U$1)*(КАЛЕНДАРЬ!X11=GRID!$B$3:$U$3),0)),
INDEX(GRID!$B$18:$U$29,MATCH(I$7,GRID!$A$18:$A$29,0),MATCH(1,($U$2=GRID!$B$1:$U$1)*(КАЛЕНДАРЬ!X11=GRID!$B$3:$U$3),0))*(1-GRID!$H$34))</f>
        <v>94000</v>
      </c>
      <c r="K227" s="8" cm="1">
        <f t="array" ref="K227">IF($I$2="Открытый тариф",INDEX(GRID!$B$4:$U$15,MATCH(K$7,GRID!$A$4:$A$15,0),MATCH(1,($U$2=GRID!$B$1:$U$1)*(КАЛЕНДАРЬ!X11=GRID!$B$3:$U$3),0)),
INDEX(GRID!$B$4:$U$15,MATCH(K$7,GRID!$A$4:$A$15,0),MATCH(1,($U$2=GRID!$B$1:$U$1)*(КАЛЕНДАРЬ!X11=GRID!$B$3:$U$3),0))*(1-GRID!$H$34))</f>
        <v>97400</v>
      </c>
      <c r="L227" s="8" cm="1">
        <f t="array" ref="L227">IF($I$2="Открытый тариф",INDEX(GRID!$B$18:$U$29,MATCH(K$7,GRID!$A$18:$A$29,0),MATCH(1,($U$2=GRID!$B$1:$U$1)*(КАЛЕНДАРЬ!X11=GRID!$B$3:$U$3),0)),
INDEX(GRID!$B$18:$U$29,MATCH(K$7,GRID!$A$18:$A$29,0),MATCH(1,($U$2=GRID!$B$1:$U$1)*(КАЛЕНДАРЬ!X11=GRID!$B$3:$U$3),0))*(1-GRID!$H$34))</f>
        <v>102400</v>
      </c>
      <c r="M227" s="8" cm="1">
        <f t="array" ref="M227">IF($I$2="Открытый тариф",INDEX(GRID!$B$4:$U$15,MATCH(M$7,GRID!$A$4:$A$15,0),MATCH(1,($U$2=GRID!$B$1:$U$1)*(КАЛЕНДАРЬ!X11=GRID!$B$3:$U$3),0)),
INDEX(GRID!$B$4:$U$15,MATCH(M$7,GRID!$A$4:$A$15,0),MATCH(1,($U$2=GRID!$B$1:$U$1)*(КАЛЕНДАРЬ!X11=GRID!$B$3:$U$3),0))*(1-GRID!$H$34))</f>
        <v>126700</v>
      </c>
      <c r="N227" s="8" cm="1">
        <f t="array" ref="N227">IF($I$2="Открытый тариф",INDEX(GRID!$B$18:$U$29,MATCH(M$7,GRID!$A$18:$A$29,0),MATCH(1,($U$2=GRID!$B$1:$U$1)*(КАЛЕНДАРЬ!X11=GRID!$B$3:$U$3),0)),
INDEX(GRID!$B$18:$U$29,MATCH(M$7,GRID!$A$18:$A$29,0),MATCH(1,($U$2=GRID!$B$1:$U$1)*(КАЛЕНДАРЬ!X11=GRID!$B$3:$U$3),0))*(1-GRID!$H$34))</f>
        <v>131700</v>
      </c>
      <c r="O227" s="8" cm="1">
        <f t="array" ref="O227">IF($I$2="Открытый тариф",INDEX(GRID!$B$4:$U$15,MATCH(O$7,GRID!$A$4:$A$15,0),MATCH(1,($U$2=GRID!$B$1:$U$1)*(КАЛЕНДАРЬ!X11=GRID!$B$3:$U$3),0)),
INDEX(GRID!$B$4:$U$15,MATCH(O$7,GRID!$A$4:$A$15,0),MATCH(1,($U$2=GRID!$B$1:$U$1)*(КАЛЕНДАРЬ!X11=GRID!$B$3:$U$3),0))*(1-GRID!$H$34))</f>
        <v>168200</v>
      </c>
      <c r="P227" s="8" cm="1">
        <f t="array" ref="P227">IF($I$2="Открытый тариф",INDEX(GRID!$B$4:$U$15,MATCH(P$7,GRID!$A$4:$A$15,0),MATCH(1,($U$2=GRID!$B$1:$U$1)*(КАЛЕНДАРЬ!X11=GRID!$B$3:$U$3),0)),
INDEX(GRID!$B$4:$U$15,MATCH(P$7,GRID!$A$4:$A$15,0),MATCH(1,($U$2=GRID!$B$1:$U$1)*(КАЛЕНДАРЬ!X11=GRID!$B$3:$U$3),0))*(1-GRID!$H$34))</f>
        <v>219100</v>
      </c>
      <c r="Q227" s="8" cm="1">
        <f t="array" ref="Q227">IF($I$2="Открытый тариф",INDEX(GRID!$B$4:$U$15,MATCH(Q$7,GRID!$A$4:$A$15,0),MATCH(1,($U$2=GRID!$B$1:$U$1)*(КАЛЕНДАРЬ!X11=GRID!$B$3:$U$3),0)),
INDEX(GRID!$B$4:$U$15,MATCH(Q$7,GRID!$A$4:$A$15,0),MATCH(1,($U$2=GRID!$B$1:$U$1)*(КАЛЕНДАРЬ!X11=GRID!$B$3:$U$3),0))*(1-GRID!$H$34))</f>
        <v>251900</v>
      </c>
      <c r="R227" s="8" cm="1">
        <f t="array" ref="R227">IF($I$2="Открытый тариф",INDEX(GRID!$B$18:$U$29,MATCH(R$7,GRID!$A$18:$A$29,0),MATCH(1,($U$2=GRID!$B$1:$U$1)*(КАЛЕНДАРЬ!X11=GRID!$B$3:$U$3),0)),
INDEX(GRID!$B$18:$U$29,MATCH(R$7,GRID!$A$18:$A$29,0),MATCH(1,($U$2=GRID!$B$1:$U$1)*(КАЛЕНДАРЬ!X11=GRID!$B$3:$U$3),0))*(1-GRID!$H$34))</f>
        <v>288900</v>
      </c>
      <c r="S227" s="8">
        <f t="array" ref="S227">IF($I$2="Открытый тариф",INDEX(GRID!$B$4:$U$15,MATCH(S$7,GRID!$A$4:$A$15,0),MATCH(1,($U$2=GRID!$B$1:$U$1)*(КАЛЕНДАРЬ!X11=GRID!$B$3:$U$3),0)),
INDEX(GRID!$B$4:$U$15,MATCH(S$7,GRID!$A$4:$A$15,0),MATCH(1,($U$2=GRID!$B$1:$U$1)*(КАЛЕНДАРЬ!X11=GRID!$B$3:$U$3),0))*(1-GRID!$L$41))</f>
        <v>775800</v>
      </c>
      <c r="T227" s="8">
        <f t="array" ref="T227">IF($I$2="Открытый тариф",INDEX(GRID!$B$4:$U$15,MATCH(T$7,GRID!$A$4:$A$15,0),MATCH(1,($U$2=GRID!$B$1:$U$1)*(КАЛЕНДАРЬ!X11=GRID!$B$3:$U$3),0)),
INDEX(GRID!$B$4:$U$15,MATCH(T$7,GRID!$A$4:$A$15,0),MATCH(1,($U$2=GRID!$B$1:$U$1)*(КАЛЕНДАРЬ!X11=GRID!$B$3:$U$3),0))*(1-GRID!$L$41))</f>
        <v>966400</v>
      </c>
    </row>
    <row r="228" spans="1:20" hidden="1">
      <c r="A228" s="148" t="s">
        <v>17</v>
      </c>
      <c r="B228" s="149">
        <v>9</v>
      </c>
      <c r="C228" s="8" cm="1">
        <f t="array" ref="C228">IF($I$2="Открытый тариф",INDEX(GRID!$B$4:$U$15,MATCH(C$7,GRID!$A$4:$A$15,0),MATCH(1,($U$2=GRID!$B$1:$U$1)*(КАЛЕНДАРЬ!X12=GRID!$B$3:$U$3),0)),
INDEX(GRID!$B$4:$U$15,MATCH(C$7,GRID!$A$4:$A$15,0),MATCH(1,($U$2=GRID!$B$1:$U$1)*(КАЛЕНДАРЬ!X12=GRID!$B$3:$U$3),0))*(1-GRID!$H$34))</f>
        <v>57300</v>
      </c>
      <c r="D228" s="8" cm="1">
        <f t="array" ref="D228">IF($I$2="Открытый тариф",INDEX(GRID!$B$18:$U$29,MATCH(C$7,GRID!$A$18:$A$29,0),MATCH(1,($U$2=GRID!$B$1:$U$1)*(КАЛЕНДАРЬ!X12=GRID!$B$3:$U$3),0)),
INDEX(GRID!$B$18:$U$29,MATCH(C$7,GRID!$A$18:$A$29,0),MATCH(1,($U$2=GRID!$B$1:$U$1)*(КАЛЕНДАРЬ!X12=GRID!$B$3:$U$3),0))*(1-GRID!$H$34))</f>
        <v>62300</v>
      </c>
      <c r="E228" s="8" cm="1">
        <f t="array" ref="E228">IF($I$2="Открытый тариф",INDEX(GRID!$B$4:$U$15,MATCH(E$7,GRID!$A$4:$A$15,0),MATCH(1,($U$2=GRID!$B$1:$U$1)*(КАЛЕНДАРЬ!X12=GRID!$B$3:$U$3),0)),
INDEX(GRID!$B$4:$U$15,MATCH(E$7,GRID!$A$4:$A$15,0),MATCH(1,($U$2=GRID!$B$1:$U$1)*(КАЛЕНДАРЬ!X12=GRID!$B$3:$U$3),0))*(1-GRID!$H$34))</f>
        <v>67400</v>
      </c>
      <c r="F228" s="8" cm="1">
        <f t="array" ref="F228">IF($I$2="Открытый тариф",INDEX(GRID!$B$18:$U$29,MATCH(E$7,GRID!$A$18:$A$29,0),MATCH(1,($U$2=GRID!$B$1:$U$1)*(КАЛЕНДАРЬ!X12=GRID!$B$3:$U$3),0)),
INDEX(GRID!$B$18:$U$29,MATCH(E$7,GRID!$A$18:$A$29,0),MATCH(1,($U$2=GRID!$B$1:$U$1)*(КАЛЕНДАРЬ!X12=GRID!$B$3:$U$3),0))*(1-GRID!$H$34))</f>
        <v>72400</v>
      </c>
      <c r="G228" s="8" cm="1">
        <f t="array" ref="G228">IF($I$2="Открытый тариф",INDEX(GRID!$B$4:$U$15,MATCH(G$7,GRID!$A$4:$A$15,0),MATCH(1,($U$2=GRID!$B$1:$U$1)*(КАЛЕНДАРЬ!X12=GRID!$B$3:$U$3),0)),
INDEX(GRID!$B$4:$U$15,MATCH(G$7,GRID!$A$4:$A$15,0),MATCH(1,($U$2=GRID!$B$1:$U$1)*(КАЛЕНДАРЬ!X12=GRID!$B$3:$U$3),0))*(1-GRID!$H$34))</f>
        <v>74800</v>
      </c>
      <c r="H228" s="8" cm="1">
        <f t="array" ref="H228">IF($I$2="Открытый тариф",INDEX(GRID!$B$18:$U$29,MATCH(G$7,GRID!$A$18:$A$29,0),MATCH(1,($U$2=GRID!$B$1:$U$1)*(КАЛЕНДАРЬ!X12=GRID!$B$3:$U$3),0)),
INDEX(GRID!$B$18:$U$29,MATCH(G$7,GRID!$A$18:$A$29,0),MATCH(1,($U$2=GRID!$B$1:$U$1)*(КАЛЕНДАРЬ!X12=GRID!$B$3:$U$3),0))*(1-GRID!$H$34))</f>
        <v>79800</v>
      </c>
      <c r="I228" s="8" cm="1">
        <f t="array" ref="I228">IF($I$2="Открытый тариф",INDEX(GRID!$B$4:$U$15,MATCH(I$7,GRID!$A$4:$A$15,0),MATCH(1,($U$2=GRID!$B$1:$U$1)*(КАЛЕНДАРЬ!X12=GRID!$B$3:$U$3),0)),
INDEX(GRID!$B$4:$U$15,MATCH(I$7,GRID!$A$4:$A$15,0),MATCH(1,($U$2=GRID!$B$1:$U$1)*(КАЛЕНДАРЬ!X12=GRID!$B$3:$U$3),0))*(1-GRID!$H$34))</f>
        <v>82500</v>
      </c>
      <c r="J228" s="8" cm="1">
        <f t="array" ref="J228">IF($I$2="Открытый тариф",INDEX(GRID!$B$18:$U$29,MATCH(I$7,GRID!$A$18:$A$29,0),MATCH(1,($U$2=GRID!$B$1:$U$1)*(КАЛЕНДАРЬ!X12=GRID!$B$3:$U$3),0)),
INDEX(GRID!$B$18:$U$29,MATCH(I$7,GRID!$A$18:$A$29,0),MATCH(1,($U$2=GRID!$B$1:$U$1)*(КАЛЕНДАРЬ!X12=GRID!$B$3:$U$3),0))*(1-GRID!$H$34))</f>
        <v>87500</v>
      </c>
      <c r="K228" s="8" cm="1">
        <f t="array" ref="K228">IF($I$2="Открытый тариф",INDEX(GRID!$B$4:$U$15,MATCH(K$7,GRID!$A$4:$A$15,0),MATCH(1,($U$2=GRID!$B$1:$U$1)*(КАЛЕНДАРЬ!X12=GRID!$B$3:$U$3),0)),
INDEX(GRID!$B$4:$U$15,MATCH(K$7,GRID!$A$4:$A$15,0),MATCH(1,($U$2=GRID!$B$1:$U$1)*(КАЛЕНДАРЬ!X12=GRID!$B$3:$U$3),0))*(1-GRID!$H$34))</f>
        <v>90600</v>
      </c>
      <c r="L228" s="8" cm="1">
        <f t="array" ref="L228">IF($I$2="Открытый тариф",INDEX(GRID!$B$18:$U$29,MATCH(K$7,GRID!$A$18:$A$29,0),MATCH(1,($U$2=GRID!$B$1:$U$1)*(КАЛЕНДАРЬ!X12=GRID!$B$3:$U$3),0)),
INDEX(GRID!$B$18:$U$29,MATCH(K$7,GRID!$A$18:$A$29,0),MATCH(1,($U$2=GRID!$B$1:$U$1)*(КАЛЕНДАРЬ!X12=GRID!$B$3:$U$3),0))*(1-GRID!$H$34))</f>
        <v>95600</v>
      </c>
      <c r="M228" s="8" cm="1">
        <f t="array" ref="M228">IF($I$2="Открытый тариф",INDEX(GRID!$B$4:$U$15,MATCH(M$7,GRID!$A$4:$A$15,0),MATCH(1,($U$2=GRID!$B$1:$U$1)*(КАЛЕНДАРЬ!X12=GRID!$B$3:$U$3),0)),
INDEX(GRID!$B$4:$U$15,MATCH(M$7,GRID!$A$4:$A$15,0),MATCH(1,($U$2=GRID!$B$1:$U$1)*(КАЛЕНДАРЬ!X12=GRID!$B$3:$U$3),0))*(1-GRID!$H$34))</f>
        <v>118300</v>
      </c>
      <c r="N228" s="8" cm="1">
        <f t="array" ref="N228">IF($I$2="Открытый тариф",INDEX(GRID!$B$18:$U$29,MATCH(M$7,GRID!$A$18:$A$29,0),MATCH(1,($U$2=GRID!$B$1:$U$1)*(КАЛЕНДАРЬ!X12=GRID!$B$3:$U$3),0)),
INDEX(GRID!$B$18:$U$29,MATCH(M$7,GRID!$A$18:$A$29,0),MATCH(1,($U$2=GRID!$B$1:$U$1)*(КАЛЕНДАРЬ!X12=GRID!$B$3:$U$3),0))*(1-GRID!$H$34))</f>
        <v>123300</v>
      </c>
      <c r="O228" s="8" cm="1">
        <f t="array" ref="O228">IF($I$2="Открытый тариф",INDEX(GRID!$B$4:$U$15,MATCH(O$7,GRID!$A$4:$A$15,0),MATCH(1,($U$2=GRID!$B$1:$U$1)*(КАЛЕНДАРЬ!X12=GRID!$B$3:$U$3),0)),
INDEX(GRID!$B$4:$U$15,MATCH(O$7,GRID!$A$4:$A$15,0),MATCH(1,($U$2=GRID!$B$1:$U$1)*(КАЛЕНДАРЬ!X12=GRID!$B$3:$U$3),0))*(1-GRID!$H$34))</f>
        <v>159400</v>
      </c>
      <c r="P228" s="8" cm="1">
        <f t="array" ref="P228">IF($I$2="Открытый тариф",INDEX(GRID!$B$4:$U$15,MATCH(P$7,GRID!$A$4:$A$15,0),MATCH(1,($U$2=GRID!$B$1:$U$1)*(КАЛЕНДАРЬ!X12=GRID!$B$3:$U$3),0)),
INDEX(GRID!$B$4:$U$15,MATCH(P$7,GRID!$A$4:$A$15,0),MATCH(1,($U$2=GRID!$B$1:$U$1)*(КАЛЕНДАРЬ!X12=GRID!$B$3:$U$3),0))*(1-GRID!$H$34))</f>
        <v>208900</v>
      </c>
      <c r="Q228" s="8" cm="1">
        <f t="array" ref="Q228">IF($I$2="Открытый тариф",INDEX(GRID!$B$4:$U$15,MATCH(Q$7,GRID!$A$4:$A$15,0),MATCH(1,($U$2=GRID!$B$1:$U$1)*(КАЛЕНДАРЬ!X12=GRID!$B$3:$U$3),0)),
INDEX(GRID!$B$4:$U$15,MATCH(Q$7,GRID!$A$4:$A$15,0),MATCH(1,($U$2=GRID!$B$1:$U$1)*(КАЛЕНДАРЬ!X12=GRID!$B$3:$U$3),0))*(1-GRID!$H$34))</f>
        <v>240900</v>
      </c>
      <c r="R228" s="8" cm="1">
        <f t="array" ref="R228">IF($I$2="Открытый тариф",INDEX(GRID!$B$18:$U$29,MATCH(R$7,GRID!$A$18:$A$29,0),MATCH(1,($U$2=GRID!$B$1:$U$1)*(КАЛЕНДАРЬ!X12=GRID!$B$3:$U$3),0)),
INDEX(GRID!$B$18:$U$29,MATCH(R$7,GRID!$A$18:$A$29,0),MATCH(1,($U$2=GRID!$B$1:$U$1)*(КАЛЕНДАРЬ!X12=GRID!$B$3:$U$3),0))*(1-GRID!$H$34))</f>
        <v>275700</v>
      </c>
      <c r="S228" s="8">
        <f t="array" ref="S228">IF($I$2="Открытый тариф",INDEX(GRID!$B$4:$U$15,MATCH(S$7,GRID!$A$4:$A$15,0),MATCH(1,($U$2=GRID!$B$1:$U$1)*(КАЛЕНДАРЬ!X12=GRID!$B$3:$U$3),0)),
INDEX(GRID!$B$4:$U$15,MATCH(S$7,GRID!$A$4:$A$15,0),MATCH(1,($U$2=GRID!$B$1:$U$1)*(КАЛЕНДАРЬ!X12=GRID!$B$3:$U$3),0))*(1-GRID!$L$41))</f>
        <v>736800</v>
      </c>
      <c r="T228" s="8">
        <f t="array" ref="T228">IF($I$2="Открытый тариф",INDEX(GRID!$B$4:$U$15,MATCH(T$7,GRID!$A$4:$A$15,0),MATCH(1,($U$2=GRID!$B$1:$U$1)*(КАЛЕНДАРЬ!X12=GRID!$B$3:$U$3),0)),
INDEX(GRID!$B$4:$U$15,MATCH(T$7,GRID!$A$4:$A$15,0),MATCH(1,($U$2=GRID!$B$1:$U$1)*(КАЛЕНДАРЬ!X12=GRID!$B$3:$U$3),0))*(1-GRID!$L$41))</f>
        <v>912900</v>
      </c>
    </row>
    <row r="229" spans="1:20" hidden="1">
      <c r="A229" s="148" t="s">
        <v>11</v>
      </c>
      <c r="B229" s="149">
        <v>10</v>
      </c>
      <c r="C229" s="8" cm="1">
        <f t="array" ref="C229">IF($I$2="Открытый тариф",INDEX(GRID!$B$4:$U$15,MATCH(C$7,GRID!$A$4:$A$15,0),MATCH(1,($U$2=GRID!$B$1:$U$1)*(КАЛЕНДАРЬ!X13=GRID!$B$3:$U$3),0)),
INDEX(GRID!$B$4:$U$15,MATCH(C$7,GRID!$A$4:$A$15,0),MATCH(1,($U$2=GRID!$B$1:$U$1)*(КАЛЕНДАРЬ!X13=GRID!$B$3:$U$3),0))*(1-GRID!$H$34))</f>
        <v>57300</v>
      </c>
      <c r="D229" s="8" cm="1">
        <f t="array" ref="D229">IF($I$2="Открытый тариф",INDEX(GRID!$B$18:$U$29,MATCH(C$7,GRID!$A$18:$A$29,0),MATCH(1,($U$2=GRID!$B$1:$U$1)*(КАЛЕНДАРЬ!X13=GRID!$B$3:$U$3),0)),
INDEX(GRID!$B$18:$U$29,MATCH(C$7,GRID!$A$18:$A$29,0),MATCH(1,($U$2=GRID!$B$1:$U$1)*(КАЛЕНДАРЬ!X13=GRID!$B$3:$U$3),0))*(1-GRID!$H$34))</f>
        <v>62300</v>
      </c>
      <c r="E229" s="8" cm="1">
        <f t="array" ref="E229">IF($I$2="Открытый тариф",INDEX(GRID!$B$4:$U$15,MATCH(E$7,GRID!$A$4:$A$15,0),MATCH(1,($U$2=GRID!$B$1:$U$1)*(КАЛЕНДАРЬ!X13=GRID!$B$3:$U$3),0)),
INDEX(GRID!$B$4:$U$15,MATCH(E$7,GRID!$A$4:$A$15,0),MATCH(1,($U$2=GRID!$B$1:$U$1)*(КАЛЕНДАРЬ!X13=GRID!$B$3:$U$3),0))*(1-GRID!$H$34))</f>
        <v>67400</v>
      </c>
      <c r="F229" s="8" cm="1">
        <f t="array" ref="F229">IF($I$2="Открытый тариф",INDEX(GRID!$B$18:$U$29,MATCH(E$7,GRID!$A$18:$A$29,0),MATCH(1,($U$2=GRID!$B$1:$U$1)*(КАЛЕНДАРЬ!X13=GRID!$B$3:$U$3),0)),
INDEX(GRID!$B$18:$U$29,MATCH(E$7,GRID!$A$18:$A$29,0),MATCH(1,($U$2=GRID!$B$1:$U$1)*(КАЛЕНДАРЬ!X13=GRID!$B$3:$U$3),0))*(1-GRID!$H$34))</f>
        <v>72400</v>
      </c>
      <c r="G229" s="8" cm="1">
        <f t="array" ref="G229">IF($I$2="Открытый тариф",INDEX(GRID!$B$4:$U$15,MATCH(G$7,GRID!$A$4:$A$15,0),MATCH(1,($U$2=GRID!$B$1:$U$1)*(КАЛЕНДАРЬ!X13=GRID!$B$3:$U$3),0)),
INDEX(GRID!$B$4:$U$15,MATCH(G$7,GRID!$A$4:$A$15,0),MATCH(1,($U$2=GRID!$B$1:$U$1)*(КАЛЕНДАРЬ!X13=GRID!$B$3:$U$3),0))*(1-GRID!$H$34))</f>
        <v>74800</v>
      </c>
      <c r="H229" s="8" cm="1">
        <f t="array" ref="H229">IF($I$2="Открытый тариф",INDEX(GRID!$B$18:$U$29,MATCH(G$7,GRID!$A$18:$A$29,0),MATCH(1,($U$2=GRID!$B$1:$U$1)*(КАЛЕНДАРЬ!X13=GRID!$B$3:$U$3),0)),
INDEX(GRID!$B$18:$U$29,MATCH(G$7,GRID!$A$18:$A$29,0),MATCH(1,($U$2=GRID!$B$1:$U$1)*(КАЛЕНДАРЬ!X13=GRID!$B$3:$U$3),0))*(1-GRID!$H$34))</f>
        <v>79800</v>
      </c>
      <c r="I229" s="8" cm="1">
        <f t="array" ref="I229">IF($I$2="Открытый тариф",INDEX(GRID!$B$4:$U$15,MATCH(I$7,GRID!$A$4:$A$15,0),MATCH(1,($U$2=GRID!$B$1:$U$1)*(КАЛЕНДАРЬ!X13=GRID!$B$3:$U$3),0)),
INDEX(GRID!$B$4:$U$15,MATCH(I$7,GRID!$A$4:$A$15,0),MATCH(1,($U$2=GRID!$B$1:$U$1)*(КАЛЕНДАРЬ!X13=GRID!$B$3:$U$3),0))*(1-GRID!$H$34))</f>
        <v>82500</v>
      </c>
      <c r="J229" s="8" cm="1">
        <f t="array" ref="J229">IF($I$2="Открытый тариф",INDEX(GRID!$B$18:$U$29,MATCH(I$7,GRID!$A$18:$A$29,0),MATCH(1,($U$2=GRID!$B$1:$U$1)*(КАЛЕНДАРЬ!X13=GRID!$B$3:$U$3),0)),
INDEX(GRID!$B$18:$U$29,MATCH(I$7,GRID!$A$18:$A$29,0),MATCH(1,($U$2=GRID!$B$1:$U$1)*(КАЛЕНДАРЬ!X13=GRID!$B$3:$U$3),0))*(1-GRID!$H$34))</f>
        <v>87500</v>
      </c>
      <c r="K229" s="8" cm="1">
        <f t="array" ref="K229">IF($I$2="Открытый тариф",INDEX(GRID!$B$4:$U$15,MATCH(K$7,GRID!$A$4:$A$15,0),MATCH(1,($U$2=GRID!$B$1:$U$1)*(КАЛЕНДАРЬ!X13=GRID!$B$3:$U$3),0)),
INDEX(GRID!$B$4:$U$15,MATCH(K$7,GRID!$A$4:$A$15,0),MATCH(1,($U$2=GRID!$B$1:$U$1)*(КАЛЕНДАРЬ!X13=GRID!$B$3:$U$3),0))*(1-GRID!$H$34))</f>
        <v>90600</v>
      </c>
      <c r="L229" s="8" cm="1">
        <f t="array" ref="L229">IF($I$2="Открытый тариф",INDEX(GRID!$B$18:$U$29,MATCH(K$7,GRID!$A$18:$A$29,0),MATCH(1,($U$2=GRID!$B$1:$U$1)*(КАЛЕНДАРЬ!X13=GRID!$B$3:$U$3),0)),
INDEX(GRID!$B$18:$U$29,MATCH(K$7,GRID!$A$18:$A$29,0),MATCH(1,($U$2=GRID!$B$1:$U$1)*(КАЛЕНДАРЬ!X13=GRID!$B$3:$U$3),0))*(1-GRID!$H$34))</f>
        <v>95600</v>
      </c>
      <c r="M229" s="8" cm="1">
        <f t="array" ref="M229">IF($I$2="Открытый тариф",INDEX(GRID!$B$4:$U$15,MATCH(M$7,GRID!$A$4:$A$15,0),MATCH(1,($U$2=GRID!$B$1:$U$1)*(КАЛЕНДАРЬ!X13=GRID!$B$3:$U$3),0)),
INDEX(GRID!$B$4:$U$15,MATCH(M$7,GRID!$A$4:$A$15,0),MATCH(1,($U$2=GRID!$B$1:$U$1)*(КАЛЕНДАРЬ!X13=GRID!$B$3:$U$3),0))*(1-GRID!$H$34))</f>
        <v>118300</v>
      </c>
      <c r="N229" s="8" cm="1">
        <f t="array" ref="N229">IF($I$2="Открытый тариф",INDEX(GRID!$B$18:$U$29,MATCH(M$7,GRID!$A$18:$A$29,0),MATCH(1,($U$2=GRID!$B$1:$U$1)*(КАЛЕНДАРЬ!X13=GRID!$B$3:$U$3),0)),
INDEX(GRID!$B$18:$U$29,MATCH(M$7,GRID!$A$18:$A$29,0),MATCH(1,($U$2=GRID!$B$1:$U$1)*(КАЛЕНДАРЬ!X13=GRID!$B$3:$U$3),0))*(1-GRID!$H$34))</f>
        <v>123300</v>
      </c>
      <c r="O229" s="8" cm="1">
        <f t="array" ref="O229">IF($I$2="Открытый тариф",INDEX(GRID!$B$4:$U$15,MATCH(O$7,GRID!$A$4:$A$15,0),MATCH(1,($U$2=GRID!$B$1:$U$1)*(КАЛЕНДАРЬ!X13=GRID!$B$3:$U$3),0)),
INDEX(GRID!$B$4:$U$15,MATCH(O$7,GRID!$A$4:$A$15,0),MATCH(1,($U$2=GRID!$B$1:$U$1)*(КАЛЕНДАРЬ!X13=GRID!$B$3:$U$3),0))*(1-GRID!$H$34))</f>
        <v>159400</v>
      </c>
      <c r="P229" s="8" cm="1">
        <f t="array" ref="P229">IF($I$2="Открытый тариф",INDEX(GRID!$B$4:$U$15,MATCH(P$7,GRID!$A$4:$A$15,0),MATCH(1,($U$2=GRID!$B$1:$U$1)*(КАЛЕНДАРЬ!X13=GRID!$B$3:$U$3),0)),
INDEX(GRID!$B$4:$U$15,MATCH(P$7,GRID!$A$4:$A$15,0),MATCH(1,($U$2=GRID!$B$1:$U$1)*(КАЛЕНДАРЬ!X13=GRID!$B$3:$U$3),0))*(1-GRID!$H$34))</f>
        <v>208900</v>
      </c>
      <c r="Q229" s="8" cm="1">
        <f t="array" ref="Q229">IF($I$2="Открытый тариф",INDEX(GRID!$B$4:$U$15,MATCH(Q$7,GRID!$A$4:$A$15,0),MATCH(1,($U$2=GRID!$B$1:$U$1)*(КАЛЕНДАРЬ!X13=GRID!$B$3:$U$3),0)),
INDEX(GRID!$B$4:$U$15,MATCH(Q$7,GRID!$A$4:$A$15,0),MATCH(1,($U$2=GRID!$B$1:$U$1)*(КАЛЕНДАРЬ!X13=GRID!$B$3:$U$3),0))*(1-GRID!$H$34))</f>
        <v>240900</v>
      </c>
      <c r="R229" s="8" cm="1">
        <f t="array" ref="R229">IF($I$2="Открытый тариф",INDEX(GRID!$B$18:$U$29,MATCH(R$7,GRID!$A$18:$A$29,0),MATCH(1,($U$2=GRID!$B$1:$U$1)*(КАЛЕНДАРЬ!X13=GRID!$B$3:$U$3),0)),
INDEX(GRID!$B$18:$U$29,MATCH(R$7,GRID!$A$18:$A$29,0),MATCH(1,($U$2=GRID!$B$1:$U$1)*(КАЛЕНДАРЬ!X13=GRID!$B$3:$U$3),0))*(1-GRID!$H$34))</f>
        <v>275700</v>
      </c>
      <c r="S229" s="8">
        <f t="array" ref="S229">IF($I$2="Открытый тариф",INDEX(GRID!$B$4:$U$15,MATCH(S$7,GRID!$A$4:$A$15,0),MATCH(1,($U$2=GRID!$B$1:$U$1)*(КАЛЕНДАРЬ!X13=GRID!$B$3:$U$3),0)),
INDEX(GRID!$B$4:$U$15,MATCH(S$7,GRID!$A$4:$A$15,0),MATCH(1,($U$2=GRID!$B$1:$U$1)*(КАЛЕНДАРЬ!X13=GRID!$B$3:$U$3),0))*(1-GRID!$L$41))</f>
        <v>736800</v>
      </c>
      <c r="T229" s="8">
        <f t="array" ref="T229">IF($I$2="Открытый тариф",INDEX(GRID!$B$4:$U$15,MATCH(T$7,GRID!$A$4:$A$15,0),MATCH(1,($U$2=GRID!$B$1:$U$1)*(КАЛЕНДАРЬ!X13=GRID!$B$3:$U$3),0)),
INDEX(GRID!$B$4:$U$15,MATCH(T$7,GRID!$A$4:$A$15,0),MATCH(1,($U$2=GRID!$B$1:$U$1)*(КАЛЕНДАРЬ!X13=GRID!$B$3:$U$3),0))*(1-GRID!$L$41))</f>
        <v>912900</v>
      </c>
    </row>
    <row r="230" spans="1:20" hidden="1">
      <c r="A230" s="148" t="s">
        <v>12</v>
      </c>
      <c r="B230" s="149">
        <v>11</v>
      </c>
      <c r="C230" s="8" cm="1">
        <f t="array" ref="C230">IF($I$2="Открытый тариф",INDEX(GRID!$B$4:$U$15,MATCH(C$7,GRID!$A$4:$A$15,0),MATCH(1,($U$2=GRID!$B$1:$U$1)*(КАЛЕНДАРЬ!X14=GRID!$B$3:$U$3),0)),
INDEX(GRID!$B$4:$U$15,MATCH(C$7,GRID!$A$4:$A$15,0),MATCH(1,($U$2=GRID!$B$1:$U$1)*(КАЛЕНДАРЬ!X14=GRID!$B$3:$U$3),0))*(1-GRID!$H$34))</f>
        <v>57300</v>
      </c>
      <c r="D230" s="8" cm="1">
        <f t="array" ref="D230">IF($I$2="Открытый тариф",INDEX(GRID!$B$18:$U$29,MATCH(C$7,GRID!$A$18:$A$29,0),MATCH(1,($U$2=GRID!$B$1:$U$1)*(КАЛЕНДАРЬ!X14=GRID!$B$3:$U$3),0)),
INDEX(GRID!$B$18:$U$29,MATCH(C$7,GRID!$A$18:$A$29,0),MATCH(1,($U$2=GRID!$B$1:$U$1)*(КАЛЕНДАРЬ!X14=GRID!$B$3:$U$3),0))*(1-GRID!$H$34))</f>
        <v>62300</v>
      </c>
      <c r="E230" s="8" cm="1">
        <f t="array" ref="E230">IF($I$2="Открытый тариф",INDEX(GRID!$B$4:$U$15,MATCH(E$7,GRID!$A$4:$A$15,0),MATCH(1,($U$2=GRID!$B$1:$U$1)*(КАЛЕНДАРЬ!X14=GRID!$B$3:$U$3),0)),
INDEX(GRID!$B$4:$U$15,MATCH(E$7,GRID!$A$4:$A$15,0),MATCH(1,($U$2=GRID!$B$1:$U$1)*(КАЛЕНДАРЬ!X14=GRID!$B$3:$U$3),0))*(1-GRID!$H$34))</f>
        <v>67400</v>
      </c>
      <c r="F230" s="8" cm="1">
        <f t="array" ref="F230">IF($I$2="Открытый тариф",INDEX(GRID!$B$18:$U$29,MATCH(E$7,GRID!$A$18:$A$29,0),MATCH(1,($U$2=GRID!$B$1:$U$1)*(КАЛЕНДАРЬ!X14=GRID!$B$3:$U$3),0)),
INDEX(GRID!$B$18:$U$29,MATCH(E$7,GRID!$A$18:$A$29,0),MATCH(1,($U$2=GRID!$B$1:$U$1)*(КАЛЕНДАРЬ!X14=GRID!$B$3:$U$3),0))*(1-GRID!$H$34))</f>
        <v>72400</v>
      </c>
      <c r="G230" s="8" cm="1">
        <f t="array" ref="G230">IF($I$2="Открытый тариф",INDEX(GRID!$B$4:$U$15,MATCH(G$7,GRID!$A$4:$A$15,0),MATCH(1,($U$2=GRID!$B$1:$U$1)*(КАЛЕНДАРЬ!X14=GRID!$B$3:$U$3),0)),
INDEX(GRID!$B$4:$U$15,MATCH(G$7,GRID!$A$4:$A$15,0),MATCH(1,($U$2=GRID!$B$1:$U$1)*(КАЛЕНДАРЬ!X14=GRID!$B$3:$U$3),0))*(1-GRID!$H$34))</f>
        <v>74800</v>
      </c>
      <c r="H230" s="8" cm="1">
        <f t="array" ref="H230">IF($I$2="Открытый тариф",INDEX(GRID!$B$18:$U$29,MATCH(G$7,GRID!$A$18:$A$29,0),MATCH(1,($U$2=GRID!$B$1:$U$1)*(КАЛЕНДАРЬ!X14=GRID!$B$3:$U$3),0)),
INDEX(GRID!$B$18:$U$29,MATCH(G$7,GRID!$A$18:$A$29,0),MATCH(1,($U$2=GRID!$B$1:$U$1)*(КАЛЕНДАРЬ!X14=GRID!$B$3:$U$3),0))*(1-GRID!$H$34))</f>
        <v>79800</v>
      </c>
      <c r="I230" s="8" cm="1">
        <f t="array" ref="I230">IF($I$2="Открытый тариф",INDEX(GRID!$B$4:$U$15,MATCH(I$7,GRID!$A$4:$A$15,0),MATCH(1,($U$2=GRID!$B$1:$U$1)*(КАЛЕНДАРЬ!X14=GRID!$B$3:$U$3),0)),
INDEX(GRID!$B$4:$U$15,MATCH(I$7,GRID!$A$4:$A$15,0),MATCH(1,($U$2=GRID!$B$1:$U$1)*(КАЛЕНДАРЬ!X14=GRID!$B$3:$U$3),0))*(1-GRID!$H$34))</f>
        <v>82500</v>
      </c>
      <c r="J230" s="8" cm="1">
        <f t="array" ref="J230">IF($I$2="Открытый тариф",INDEX(GRID!$B$18:$U$29,MATCH(I$7,GRID!$A$18:$A$29,0),MATCH(1,($U$2=GRID!$B$1:$U$1)*(КАЛЕНДАРЬ!X14=GRID!$B$3:$U$3),0)),
INDEX(GRID!$B$18:$U$29,MATCH(I$7,GRID!$A$18:$A$29,0),MATCH(1,($U$2=GRID!$B$1:$U$1)*(КАЛЕНДАРЬ!X14=GRID!$B$3:$U$3),0))*(1-GRID!$H$34))</f>
        <v>87500</v>
      </c>
      <c r="K230" s="8" cm="1">
        <f t="array" ref="K230">IF($I$2="Открытый тариф",INDEX(GRID!$B$4:$U$15,MATCH(K$7,GRID!$A$4:$A$15,0),MATCH(1,($U$2=GRID!$B$1:$U$1)*(КАЛЕНДАРЬ!X14=GRID!$B$3:$U$3),0)),
INDEX(GRID!$B$4:$U$15,MATCH(K$7,GRID!$A$4:$A$15,0),MATCH(1,($U$2=GRID!$B$1:$U$1)*(КАЛЕНДАРЬ!X14=GRID!$B$3:$U$3),0))*(1-GRID!$H$34))</f>
        <v>90600</v>
      </c>
      <c r="L230" s="8" cm="1">
        <f t="array" ref="L230">IF($I$2="Открытый тариф",INDEX(GRID!$B$18:$U$29,MATCH(K$7,GRID!$A$18:$A$29,0),MATCH(1,($U$2=GRID!$B$1:$U$1)*(КАЛЕНДАРЬ!X14=GRID!$B$3:$U$3),0)),
INDEX(GRID!$B$18:$U$29,MATCH(K$7,GRID!$A$18:$A$29,0),MATCH(1,($U$2=GRID!$B$1:$U$1)*(КАЛЕНДАРЬ!X14=GRID!$B$3:$U$3),0))*(1-GRID!$H$34))</f>
        <v>95600</v>
      </c>
      <c r="M230" s="8" cm="1">
        <f t="array" ref="M230">IF($I$2="Открытый тариф",INDEX(GRID!$B$4:$U$15,MATCH(M$7,GRID!$A$4:$A$15,0),MATCH(1,($U$2=GRID!$B$1:$U$1)*(КАЛЕНДАРЬ!X14=GRID!$B$3:$U$3),0)),
INDEX(GRID!$B$4:$U$15,MATCH(M$7,GRID!$A$4:$A$15,0),MATCH(1,($U$2=GRID!$B$1:$U$1)*(КАЛЕНДАРЬ!X14=GRID!$B$3:$U$3),0))*(1-GRID!$H$34))</f>
        <v>118300</v>
      </c>
      <c r="N230" s="8" cm="1">
        <f t="array" ref="N230">IF($I$2="Открытый тариф",INDEX(GRID!$B$18:$U$29,MATCH(M$7,GRID!$A$18:$A$29,0),MATCH(1,($U$2=GRID!$B$1:$U$1)*(КАЛЕНДАРЬ!X14=GRID!$B$3:$U$3),0)),
INDEX(GRID!$B$18:$U$29,MATCH(M$7,GRID!$A$18:$A$29,0),MATCH(1,($U$2=GRID!$B$1:$U$1)*(КАЛЕНДАРЬ!X14=GRID!$B$3:$U$3),0))*(1-GRID!$H$34))</f>
        <v>123300</v>
      </c>
      <c r="O230" s="8" cm="1">
        <f t="array" ref="O230">IF($I$2="Открытый тариф",INDEX(GRID!$B$4:$U$15,MATCH(O$7,GRID!$A$4:$A$15,0),MATCH(1,($U$2=GRID!$B$1:$U$1)*(КАЛЕНДАРЬ!X14=GRID!$B$3:$U$3),0)),
INDEX(GRID!$B$4:$U$15,MATCH(O$7,GRID!$A$4:$A$15,0),MATCH(1,($U$2=GRID!$B$1:$U$1)*(КАЛЕНДАРЬ!X14=GRID!$B$3:$U$3),0))*(1-GRID!$H$34))</f>
        <v>159400</v>
      </c>
      <c r="P230" s="8" cm="1">
        <f t="array" ref="P230">IF($I$2="Открытый тариф",INDEX(GRID!$B$4:$U$15,MATCH(P$7,GRID!$A$4:$A$15,0),MATCH(1,($U$2=GRID!$B$1:$U$1)*(КАЛЕНДАРЬ!X14=GRID!$B$3:$U$3),0)),
INDEX(GRID!$B$4:$U$15,MATCH(P$7,GRID!$A$4:$A$15,0),MATCH(1,($U$2=GRID!$B$1:$U$1)*(КАЛЕНДАРЬ!X14=GRID!$B$3:$U$3),0))*(1-GRID!$H$34))</f>
        <v>208900</v>
      </c>
      <c r="Q230" s="8" cm="1">
        <f t="array" ref="Q230">IF($I$2="Открытый тариф",INDEX(GRID!$B$4:$U$15,MATCH(Q$7,GRID!$A$4:$A$15,0),MATCH(1,($U$2=GRID!$B$1:$U$1)*(КАЛЕНДАРЬ!X14=GRID!$B$3:$U$3),0)),
INDEX(GRID!$B$4:$U$15,MATCH(Q$7,GRID!$A$4:$A$15,0),MATCH(1,($U$2=GRID!$B$1:$U$1)*(КАЛЕНДАРЬ!X14=GRID!$B$3:$U$3),0))*(1-GRID!$H$34))</f>
        <v>240900</v>
      </c>
      <c r="R230" s="8" cm="1">
        <f t="array" ref="R230">IF($I$2="Открытый тариф",INDEX(GRID!$B$18:$U$29,MATCH(R$7,GRID!$A$18:$A$29,0),MATCH(1,($U$2=GRID!$B$1:$U$1)*(КАЛЕНДАРЬ!X14=GRID!$B$3:$U$3),0)),
INDEX(GRID!$B$18:$U$29,MATCH(R$7,GRID!$A$18:$A$29,0),MATCH(1,($U$2=GRID!$B$1:$U$1)*(КАЛЕНДАРЬ!X14=GRID!$B$3:$U$3),0))*(1-GRID!$H$34))</f>
        <v>275700</v>
      </c>
      <c r="S230" s="8">
        <f t="array" ref="S230">IF($I$2="Открытый тариф",INDEX(GRID!$B$4:$U$15,MATCH(S$7,GRID!$A$4:$A$15,0),MATCH(1,($U$2=GRID!$B$1:$U$1)*(КАЛЕНДАРЬ!X14=GRID!$B$3:$U$3),0)),
INDEX(GRID!$B$4:$U$15,MATCH(S$7,GRID!$A$4:$A$15,0),MATCH(1,($U$2=GRID!$B$1:$U$1)*(КАЛЕНДАРЬ!X14=GRID!$B$3:$U$3),0))*(1-GRID!$L$41))</f>
        <v>736800</v>
      </c>
      <c r="T230" s="8">
        <f t="array" ref="T230">IF($I$2="Открытый тариф",INDEX(GRID!$B$4:$U$15,MATCH(T$7,GRID!$A$4:$A$15,0),MATCH(1,($U$2=GRID!$B$1:$U$1)*(КАЛЕНДАРЬ!X14=GRID!$B$3:$U$3),0)),
INDEX(GRID!$B$4:$U$15,MATCH(T$7,GRID!$A$4:$A$15,0),MATCH(1,($U$2=GRID!$B$1:$U$1)*(КАЛЕНДАРЬ!X14=GRID!$B$3:$U$3),0))*(1-GRID!$L$41))</f>
        <v>912900</v>
      </c>
    </row>
    <row r="231" spans="1:20" hidden="1">
      <c r="A231" s="148" t="s">
        <v>13</v>
      </c>
      <c r="B231" s="149">
        <v>12</v>
      </c>
      <c r="C231" s="8" cm="1">
        <f t="array" ref="C231">IF($I$2="Открытый тариф",INDEX(GRID!$B$4:$U$15,MATCH(C$7,GRID!$A$4:$A$15,0),MATCH(1,($U$2=GRID!$B$1:$U$1)*(КАЛЕНДАРЬ!X15=GRID!$B$3:$U$3),0)),
INDEX(GRID!$B$4:$U$15,MATCH(C$7,GRID!$A$4:$A$15,0),MATCH(1,($U$2=GRID!$B$1:$U$1)*(КАЛЕНДАРЬ!X15=GRID!$B$3:$U$3),0))*(1-GRID!$H$34))</f>
        <v>57300</v>
      </c>
      <c r="D231" s="8" cm="1">
        <f t="array" ref="D231">IF($I$2="Открытый тариф",INDEX(GRID!$B$18:$U$29,MATCH(C$7,GRID!$A$18:$A$29,0),MATCH(1,($U$2=GRID!$B$1:$U$1)*(КАЛЕНДАРЬ!X15=GRID!$B$3:$U$3),0)),
INDEX(GRID!$B$18:$U$29,MATCH(C$7,GRID!$A$18:$A$29,0),MATCH(1,($U$2=GRID!$B$1:$U$1)*(КАЛЕНДАРЬ!X15=GRID!$B$3:$U$3),0))*(1-GRID!$H$34))</f>
        <v>62300</v>
      </c>
      <c r="E231" s="8" cm="1">
        <f t="array" ref="E231">IF($I$2="Открытый тариф",INDEX(GRID!$B$4:$U$15,MATCH(E$7,GRID!$A$4:$A$15,0),MATCH(1,($U$2=GRID!$B$1:$U$1)*(КАЛЕНДАРЬ!X15=GRID!$B$3:$U$3),0)),
INDEX(GRID!$B$4:$U$15,MATCH(E$7,GRID!$A$4:$A$15,0),MATCH(1,($U$2=GRID!$B$1:$U$1)*(КАЛЕНДАРЬ!X15=GRID!$B$3:$U$3),0))*(1-GRID!$H$34))</f>
        <v>67400</v>
      </c>
      <c r="F231" s="8" cm="1">
        <f t="array" ref="F231">IF($I$2="Открытый тариф",INDEX(GRID!$B$18:$U$29,MATCH(E$7,GRID!$A$18:$A$29,0),MATCH(1,($U$2=GRID!$B$1:$U$1)*(КАЛЕНДАРЬ!X15=GRID!$B$3:$U$3),0)),
INDEX(GRID!$B$18:$U$29,MATCH(E$7,GRID!$A$18:$A$29,0),MATCH(1,($U$2=GRID!$B$1:$U$1)*(КАЛЕНДАРЬ!X15=GRID!$B$3:$U$3),0))*(1-GRID!$H$34))</f>
        <v>72400</v>
      </c>
      <c r="G231" s="8" cm="1">
        <f t="array" ref="G231">IF($I$2="Открытый тариф",INDEX(GRID!$B$4:$U$15,MATCH(G$7,GRID!$A$4:$A$15,0),MATCH(1,($U$2=GRID!$B$1:$U$1)*(КАЛЕНДАРЬ!X15=GRID!$B$3:$U$3),0)),
INDEX(GRID!$B$4:$U$15,MATCH(G$7,GRID!$A$4:$A$15,0),MATCH(1,($U$2=GRID!$B$1:$U$1)*(КАЛЕНДАРЬ!X15=GRID!$B$3:$U$3),0))*(1-GRID!$H$34))</f>
        <v>74800</v>
      </c>
      <c r="H231" s="8" cm="1">
        <f t="array" ref="H231">IF($I$2="Открытый тариф",INDEX(GRID!$B$18:$U$29,MATCH(G$7,GRID!$A$18:$A$29,0),MATCH(1,($U$2=GRID!$B$1:$U$1)*(КАЛЕНДАРЬ!X15=GRID!$B$3:$U$3),0)),
INDEX(GRID!$B$18:$U$29,MATCH(G$7,GRID!$A$18:$A$29,0),MATCH(1,($U$2=GRID!$B$1:$U$1)*(КАЛЕНДАРЬ!X15=GRID!$B$3:$U$3),0))*(1-GRID!$H$34))</f>
        <v>79800</v>
      </c>
      <c r="I231" s="8" cm="1">
        <f t="array" ref="I231">IF($I$2="Открытый тариф",INDEX(GRID!$B$4:$U$15,MATCH(I$7,GRID!$A$4:$A$15,0),MATCH(1,($U$2=GRID!$B$1:$U$1)*(КАЛЕНДАРЬ!X15=GRID!$B$3:$U$3),0)),
INDEX(GRID!$B$4:$U$15,MATCH(I$7,GRID!$A$4:$A$15,0),MATCH(1,($U$2=GRID!$B$1:$U$1)*(КАЛЕНДАРЬ!X15=GRID!$B$3:$U$3),0))*(1-GRID!$H$34))</f>
        <v>82500</v>
      </c>
      <c r="J231" s="8" cm="1">
        <f t="array" ref="J231">IF($I$2="Открытый тариф",INDEX(GRID!$B$18:$U$29,MATCH(I$7,GRID!$A$18:$A$29,0),MATCH(1,($U$2=GRID!$B$1:$U$1)*(КАЛЕНДАРЬ!X15=GRID!$B$3:$U$3),0)),
INDEX(GRID!$B$18:$U$29,MATCH(I$7,GRID!$A$18:$A$29,0),MATCH(1,($U$2=GRID!$B$1:$U$1)*(КАЛЕНДАРЬ!X15=GRID!$B$3:$U$3),0))*(1-GRID!$H$34))</f>
        <v>87500</v>
      </c>
      <c r="K231" s="8" cm="1">
        <f t="array" ref="K231">IF($I$2="Открытый тариф",INDEX(GRID!$B$4:$U$15,MATCH(K$7,GRID!$A$4:$A$15,0),MATCH(1,($U$2=GRID!$B$1:$U$1)*(КАЛЕНДАРЬ!X15=GRID!$B$3:$U$3),0)),
INDEX(GRID!$B$4:$U$15,MATCH(K$7,GRID!$A$4:$A$15,0),MATCH(1,($U$2=GRID!$B$1:$U$1)*(КАЛЕНДАРЬ!X15=GRID!$B$3:$U$3),0))*(1-GRID!$H$34))</f>
        <v>90600</v>
      </c>
      <c r="L231" s="8" cm="1">
        <f t="array" ref="L231">IF($I$2="Открытый тариф",INDEX(GRID!$B$18:$U$29,MATCH(K$7,GRID!$A$18:$A$29,0),MATCH(1,($U$2=GRID!$B$1:$U$1)*(КАЛЕНДАРЬ!X15=GRID!$B$3:$U$3),0)),
INDEX(GRID!$B$18:$U$29,MATCH(K$7,GRID!$A$18:$A$29,0),MATCH(1,($U$2=GRID!$B$1:$U$1)*(КАЛЕНДАРЬ!X15=GRID!$B$3:$U$3),0))*(1-GRID!$H$34))</f>
        <v>95600</v>
      </c>
      <c r="M231" s="8" cm="1">
        <f t="array" ref="M231">IF($I$2="Открытый тариф",INDEX(GRID!$B$4:$U$15,MATCH(M$7,GRID!$A$4:$A$15,0),MATCH(1,($U$2=GRID!$B$1:$U$1)*(КАЛЕНДАРЬ!X15=GRID!$B$3:$U$3),0)),
INDEX(GRID!$B$4:$U$15,MATCH(M$7,GRID!$A$4:$A$15,0),MATCH(1,($U$2=GRID!$B$1:$U$1)*(КАЛЕНДАРЬ!X15=GRID!$B$3:$U$3),0))*(1-GRID!$H$34))</f>
        <v>118300</v>
      </c>
      <c r="N231" s="8" cm="1">
        <f t="array" ref="N231">IF($I$2="Открытый тариф",INDEX(GRID!$B$18:$U$29,MATCH(M$7,GRID!$A$18:$A$29,0),MATCH(1,($U$2=GRID!$B$1:$U$1)*(КАЛЕНДАРЬ!X15=GRID!$B$3:$U$3),0)),
INDEX(GRID!$B$18:$U$29,MATCH(M$7,GRID!$A$18:$A$29,0),MATCH(1,($U$2=GRID!$B$1:$U$1)*(КАЛЕНДАРЬ!X15=GRID!$B$3:$U$3),0))*(1-GRID!$H$34))</f>
        <v>123300</v>
      </c>
      <c r="O231" s="8" cm="1">
        <f t="array" ref="O231">IF($I$2="Открытый тариф",INDEX(GRID!$B$4:$U$15,MATCH(O$7,GRID!$A$4:$A$15,0),MATCH(1,($U$2=GRID!$B$1:$U$1)*(КАЛЕНДАРЬ!X15=GRID!$B$3:$U$3),0)),
INDEX(GRID!$B$4:$U$15,MATCH(O$7,GRID!$A$4:$A$15,0),MATCH(1,($U$2=GRID!$B$1:$U$1)*(КАЛЕНДАРЬ!X15=GRID!$B$3:$U$3),0))*(1-GRID!$H$34))</f>
        <v>159400</v>
      </c>
      <c r="P231" s="8" cm="1">
        <f t="array" ref="P231">IF($I$2="Открытый тариф",INDEX(GRID!$B$4:$U$15,MATCH(P$7,GRID!$A$4:$A$15,0),MATCH(1,($U$2=GRID!$B$1:$U$1)*(КАЛЕНДАРЬ!X15=GRID!$B$3:$U$3),0)),
INDEX(GRID!$B$4:$U$15,MATCH(P$7,GRID!$A$4:$A$15,0),MATCH(1,($U$2=GRID!$B$1:$U$1)*(КАЛЕНДАРЬ!X15=GRID!$B$3:$U$3),0))*(1-GRID!$H$34))</f>
        <v>208900</v>
      </c>
      <c r="Q231" s="8" cm="1">
        <f t="array" ref="Q231">IF($I$2="Открытый тариф",INDEX(GRID!$B$4:$U$15,MATCH(Q$7,GRID!$A$4:$A$15,0),MATCH(1,($U$2=GRID!$B$1:$U$1)*(КАЛЕНДАРЬ!X15=GRID!$B$3:$U$3),0)),
INDEX(GRID!$B$4:$U$15,MATCH(Q$7,GRID!$A$4:$A$15,0),MATCH(1,($U$2=GRID!$B$1:$U$1)*(КАЛЕНДАРЬ!X15=GRID!$B$3:$U$3),0))*(1-GRID!$H$34))</f>
        <v>240900</v>
      </c>
      <c r="R231" s="8" cm="1">
        <f t="array" ref="R231">IF($I$2="Открытый тариф",INDEX(GRID!$B$18:$U$29,MATCH(R$7,GRID!$A$18:$A$29,0),MATCH(1,($U$2=GRID!$B$1:$U$1)*(КАЛЕНДАРЬ!X15=GRID!$B$3:$U$3),0)),
INDEX(GRID!$B$18:$U$29,MATCH(R$7,GRID!$A$18:$A$29,0),MATCH(1,($U$2=GRID!$B$1:$U$1)*(КАЛЕНДАРЬ!X15=GRID!$B$3:$U$3),0))*(1-GRID!$H$34))</f>
        <v>275700</v>
      </c>
      <c r="S231" s="8">
        <f t="array" ref="S231">IF($I$2="Открытый тариф",INDEX(GRID!$B$4:$U$15,MATCH(S$7,GRID!$A$4:$A$15,0),MATCH(1,($U$2=GRID!$B$1:$U$1)*(КАЛЕНДАРЬ!X15=GRID!$B$3:$U$3),0)),
INDEX(GRID!$B$4:$U$15,MATCH(S$7,GRID!$A$4:$A$15,0),MATCH(1,($U$2=GRID!$B$1:$U$1)*(КАЛЕНДАРЬ!X15=GRID!$B$3:$U$3),0))*(1-GRID!$L$41))</f>
        <v>736800</v>
      </c>
      <c r="T231" s="8">
        <f t="array" ref="T231">IF($I$2="Открытый тариф",INDEX(GRID!$B$4:$U$15,MATCH(T$7,GRID!$A$4:$A$15,0),MATCH(1,($U$2=GRID!$B$1:$U$1)*(КАЛЕНДАРЬ!X15=GRID!$B$3:$U$3),0)),
INDEX(GRID!$B$4:$U$15,MATCH(T$7,GRID!$A$4:$A$15,0),MATCH(1,($U$2=GRID!$B$1:$U$1)*(КАЛЕНДАРЬ!X15=GRID!$B$3:$U$3),0))*(1-GRID!$L$41))</f>
        <v>912900</v>
      </c>
    </row>
    <row r="232" spans="1:20" hidden="1">
      <c r="A232" s="148" t="s">
        <v>14</v>
      </c>
      <c r="B232" s="149">
        <v>13</v>
      </c>
      <c r="C232" s="8" cm="1">
        <f t="array" ref="C232">IF($I$2="Открытый тариф",INDEX(GRID!$B$4:$U$15,MATCH(C$7,GRID!$A$4:$A$15,0),MATCH(1,($U$2=GRID!$B$1:$U$1)*(КАЛЕНДАРЬ!X16=GRID!$B$3:$U$3),0)),
INDEX(GRID!$B$4:$U$15,MATCH(C$7,GRID!$A$4:$A$15,0),MATCH(1,($U$2=GRID!$B$1:$U$1)*(КАЛЕНДАРЬ!X16=GRID!$B$3:$U$3),0))*(1-GRID!$H$34))</f>
        <v>57300</v>
      </c>
      <c r="D232" s="8" cm="1">
        <f t="array" ref="D232">IF($I$2="Открытый тариф",INDEX(GRID!$B$18:$U$29,MATCH(C$7,GRID!$A$18:$A$29,0),MATCH(1,($U$2=GRID!$B$1:$U$1)*(КАЛЕНДАРЬ!X16=GRID!$B$3:$U$3),0)),
INDEX(GRID!$B$18:$U$29,MATCH(C$7,GRID!$A$18:$A$29,0),MATCH(1,($U$2=GRID!$B$1:$U$1)*(КАЛЕНДАРЬ!X16=GRID!$B$3:$U$3),0))*(1-GRID!$H$34))</f>
        <v>62300</v>
      </c>
      <c r="E232" s="8" cm="1">
        <f t="array" ref="E232">IF($I$2="Открытый тариф",INDEX(GRID!$B$4:$U$15,MATCH(E$7,GRID!$A$4:$A$15,0),MATCH(1,($U$2=GRID!$B$1:$U$1)*(КАЛЕНДАРЬ!X16=GRID!$B$3:$U$3),0)),
INDEX(GRID!$B$4:$U$15,MATCH(E$7,GRID!$A$4:$A$15,0),MATCH(1,($U$2=GRID!$B$1:$U$1)*(КАЛЕНДАРЬ!X16=GRID!$B$3:$U$3),0))*(1-GRID!$H$34))</f>
        <v>67400</v>
      </c>
      <c r="F232" s="8" cm="1">
        <f t="array" ref="F232">IF($I$2="Открытый тариф",INDEX(GRID!$B$18:$U$29,MATCH(E$7,GRID!$A$18:$A$29,0),MATCH(1,($U$2=GRID!$B$1:$U$1)*(КАЛЕНДАРЬ!X16=GRID!$B$3:$U$3),0)),
INDEX(GRID!$B$18:$U$29,MATCH(E$7,GRID!$A$18:$A$29,0),MATCH(1,($U$2=GRID!$B$1:$U$1)*(КАЛЕНДАРЬ!X16=GRID!$B$3:$U$3),0))*(1-GRID!$H$34))</f>
        <v>72400</v>
      </c>
      <c r="G232" s="8" cm="1">
        <f t="array" ref="G232">IF($I$2="Открытый тариф",INDEX(GRID!$B$4:$U$15,MATCH(G$7,GRID!$A$4:$A$15,0),MATCH(1,($U$2=GRID!$B$1:$U$1)*(КАЛЕНДАРЬ!X16=GRID!$B$3:$U$3),0)),
INDEX(GRID!$B$4:$U$15,MATCH(G$7,GRID!$A$4:$A$15,0),MATCH(1,($U$2=GRID!$B$1:$U$1)*(КАЛЕНДАРЬ!X16=GRID!$B$3:$U$3),0))*(1-GRID!$H$34))</f>
        <v>74800</v>
      </c>
      <c r="H232" s="8" cm="1">
        <f t="array" ref="H232">IF($I$2="Открытый тариф",INDEX(GRID!$B$18:$U$29,MATCH(G$7,GRID!$A$18:$A$29,0),MATCH(1,($U$2=GRID!$B$1:$U$1)*(КАЛЕНДАРЬ!X16=GRID!$B$3:$U$3),0)),
INDEX(GRID!$B$18:$U$29,MATCH(G$7,GRID!$A$18:$A$29,0),MATCH(1,($U$2=GRID!$B$1:$U$1)*(КАЛЕНДАРЬ!X16=GRID!$B$3:$U$3),0))*(1-GRID!$H$34))</f>
        <v>79800</v>
      </c>
      <c r="I232" s="8" cm="1">
        <f t="array" ref="I232">IF($I$2="Открытый тариф",INDEX(GRID!$B$4:$U$15,MATCH(I$7,GRID!$A$4:$A$15,0),MATCH(1,($U$2=GRID!$B$1:$U$1)*(КАЛЕНДАРЬ!X16=GRID!$B$3:$U$3),0)),
INDEX(GRID!$B$4:$U$15,MATCH(I$7,GRID!$A$4:$A$15,0),MATCH(1,($U$2=GRID!$B$1:$U$1)*(КАЛЕНДАРЬ!X16=GRID!$B$3:$U$3),0))*(1-GRID!$H$34))</f>
        <v>82500</v>
      </c>
      <c r="J232" s="8" cm="1">
        <f t="array" ref="J232">IF($I$2="Открытый тариф",INDEX(GRID!$B$18:$U$29,MATCH(I$7,GRID!$A$18:$A$29,0),MATCH(1,($U$2=GRID!$B$1:$U$1)*(КАЛЕНДАРЬ!X16=GRID!$B$3:$U$3),0)),
INDEX(GRID!$B$18:$U$29,MATCH(I$7,GRID!$A$18:$A$29,0),MATCH(1,($U$2=GRID!$B$1:$U$1)*(КАЛЕНДАРЬ!X16=GRID!$B$3:$U$3),0))*(1-GRID!$H$34))</f>
        <v>87500</v>
      </c>
      <c r="K232" s="8" cm="1">
        <f t="array" ref="K232">IF($I$2="Открытый тариф",INDEX(GRID!$B$4:$U$15,MATCH(K$7,GRID!$A$4:$A$15,0),MATCH(1,($U$2=GRID!$B$1:$U$1)*(КАЛЕНДАРЬ!X16=GRID!$B$3:$U$3),0)),
INDEX(GRID!$B$4:$U$15,MATCH(K$7,GRID!$A$4:$A$15,0),MATCH(1,($U$2=GRID!$B$1:$U$1)*(КАЛЕНДАРЬ!X16=GRID!$B$3:$U$3),0))*(1-GRID!$H$34))</f>
        <v>90600</v>
      </c>
      <c r="L232" s="8" cm="1">
        <f t="array" ref="L232">IF($I$2="Открытый тариф",INDEX(GRID!$B$18:$U$29,MATCH(K$7,GRID!$A$18:$A$29,0),MATCH(1,($U$2=GRID!$B$1:$U$1)*(КАЛЕНДАРЬ!X16=GRID!$B$3:$U$3),0)),
INDEX(GRID!$B$18:$U$29,MATCH(K$7,GRID!$A$18:$A$29,0),MATCH(1,($U$2=GRID!$B$1:$U$1)*(КАЛЕНДАРЬ!X16=GRID!$B$3:$U$3),0))*(1-GRID!$H$34))</f>
        <v>95600</v>
      </c>
      <c r="M232" s="8" cm="1">
        <f t="array" ref="M232">IF($I$2="Открытый тариф",INDEX(GRID!$B$4:$U$15,MATCH(M$7,GRID!$A$4:$A$15,0),MATCH(1,($U$2=GRID!$B$1:$U$1)*(КАЛЕНДАРЬ!X16=GRID!$B$3:$U$3),0)),
INDEX(GRID!$B$4:$U$15,MATCH(M$7,GRID!$A$4:$A$15,0),MATCH(1,($U$2=GRID!$B$1:$U$1)*(КАЛЕНДАРЬ!X16=GRID!$B$3:$U$3),0))*(1-GRID!$H$34))</f>
        <v>118300</v>
      </c>
      <c r="N232" s="8" cm="1">
        <f t="array" ref="N232">IF($I$2="Открытый тариф",INDEX(GRID!$B$18:$U$29,MATCH(M$7,GRID!$A$18:$A$29,0),MATCH(1,($U$2=GRID!$B$1:$U$1)*(КАЛЕНДАРЬ!X16=GRID!$B$3:$U$3),0)),
INDEX(GRID!$B$18:$U$29,MATCH(M$7,GRID!$A$18:$A$29,0),MATCH(1,($U$2=GRID!$B$1:$U$1)*(КАЛЕНДАРЬ!X16=GRID!$B$3:$U$3),0))*(1-GRID!$H$34))</f>
        <v>123300</v>
      </c>
      <c r="O232" s="8" cm="1">
        <f t="array" ref="O232">IF($I$2="Открытый тариф",INDEX(GRID!$B$4:$U$15,MATCH(O$7,GRID!$A$4:$A$15,0),MATCH(1,($U$2=GRID!$B$1:$U$1)*(КАЛЕНДАРЬ!X16=GRID!$B$3:$U$3),0)),
INDEX(GRID!$B$4:$U$15,MATCH(O$7,GRID!$A$4:$A$15,0),MATCH(1,($U$2=GRID!$B$1:$U$1)*(КАЛЕНДАРЬ!X16=GRID!$B$3:$U$3),0))*(1-GRID!$H$34))</f>
        <v>159400</v>
      </c>
      <c r="P232" s="8" cm="1">
        <f t="array" ref="P232">IF($I$2="Открытый тариф",INDEX(GRID!$B$4:$U$15,MATCH(P$7,GRID!$A$4:$A$15,0),MATCH(1,($U$2=GRID!$B$1:$U$1)*(КАЛЕНДАРЬ!X16=GRID!$B$3:$U$3),0)),
INDEX(GRID!$B$4:$U$15,MATCH(P$7,GRID!$A$4:$A$15,0),MATCH(1,($U$2=GRID!$B$1:$U$1)*(КАЛЕНДАРЬ!X16=GRID!$B$3:$U$3),0))*(1-GRID!$H$34))</f>
        <v>208900</v>
      </c>
      <c r="Q232" s="8" cm="1">
        <f t="array" ref="Q232">IF($I$2="Открытый тариф",INDEX(GRID!$B$4:$U$15,MATCH(Q$7,GRID!$A$4:$A$15,0),MATCH(1,($U$2=GRID!$B$1:$U$1)*(КАЛЕНДАРЬ!X16=GRID!$B$3:$U$3),0)),
INDEX(GRID!$B$4:$U$15,MATCH(Q$7,GRID!$A$4:$A$15,0),MATCH(1,($U$2=GRID!$B$1:$U$1)*(КАЛЕНДАРЬ!X16=GRID!$B$3:$U$3),0))*(1-GRID!$H$34))</f>
        <v>240900</v>
      </c>
      <c r="R232" s="8" cm="1">
        <f t="array" ref="R232">IF($I$2="Открытый тариф",INDEX(GRID!$B$18:$U$29,MATCH(R$7,GRID!$A$18:$A$29,0),MATCH(1,($U$2=GRID!$B$1:$U$1)*(КАЛЕНДАРЬ!X16=GRID!$B$3:$U$3),0)),
INDEX(GRID!$B$18:$U$29,MATCH(R$7,GRID!$A$18:$A$29,0),MATCH(1,($U$2=GRID!$B$1:$U$1)*(КАЛЕНДАРЬ!X16=GRID!$B$3:$U$3),0))*(1-GRID!$H$34))</f>
        <v>275700</v>
      </c>
      <c r="S232" s="8">
        <f t="array" ref="S232">IF($I$2="Открытый тариф",INDEX(GRID!$B$4:$U$15,MATCH(S$7,GRID!$A$4:$A$15,0),MATCH(1,($U$2=GRID!$B$1:$U$1)*(КАЛЕНДАРЬ!X16=GRID!$B$3:$U$3),0)),
INDEX(GRID!$B$4:$U$15,MATCH(S$7,GRID!$A$4:$A$15,0),MATCH(1,($U$2=GRID!$B$1:$U$1)*(КАЛЕНДАРЬ!X16=GRID!$B$3:$U$3),0))*(1-GRID!$L$41))</f>
        <v>736800</v>
      </c>
      <c r="T232" s="8">
        <f t="array" ref="T232">IF($I$2="Открытый тариф",INDEX(GRID!$B$4:$U$15,MATCH(T$7,GRID!$A$4:$A$15,0),MATCH(1,($U$2=GRID!$B$1:$U$1)*(КАЛЕНДАРЬ!X16=GRID!$B$3:$U$3),0)),
INDEX(GRID!$B$4:$U$15,MATCH(T$7,GRID!$A$4:$A$15,0),MATCH(1,($U$2=GRID!$B$1:$U$1)*(КАЛЕНДАРЬ!X16=GRID!$B$3:$U$3),0))*(1-GRID!$L$41))</f>
        <v>912900</v>
      </c>
    </row>
    <row r="233" spans="1:20" hidden="1">
      <c r="A233" s="148" t="s">
        <v>15</v>
      </c>
      <c r="B233" s="149">
        <v>14</v>
      </c>
      <c r="C233" s="8" cm="1">
        <f t="array" ref="C233">IF($I$2="Открытый тариф",INDEX(GRID!$B$4:$U$15,MATCH(C$7,GRID!$A$4:$A$15,0),MATCH(1,($U$2=GRID!$B$1:$U$1)*(КАЛЕНДАРЬ!X17=GRID!$B$3:$U$3),0)),
INDEX(GRID!$B$4:$U$15,MATCH(C$7,GRID!$A$4:$A$15,0),MATCH(1,($U$2=GRID!$B$1:$U$1)*(КАЛЕНДАРЬ!X17=GRID!$B$3:$U$3),0))*(1-GRID!$H$34))</f>
        <v>57300</v>
      </c>
      <c r="D233" s="8" cm="1">
        <f t="array" ref="D233">IF($I$2="Открытый тариф",INDEX(GRID!$B$18:$U$29,MATCH(C$7,GRID!$A$18:$A$29,0),MATCH(1,($U$2=GRID!$B$1:$U$1)*(КАЛЕНДАРЬ!X17=GRID!$B$3:$U$3),0)),
INDEX(GRID!$B$18:$U$29,MATCH(C$7,GRID!$A$18:$A$29,0),MATCH(1,($U$2=GRID!$B$1:$U$1)*(КАЛЕНДАРЬ!X17=GRID!$B$3:$U$3),0))*(1-GRID!$H$34))</f>
        <v>62300</v>
      </c>
      <c r="E233" s="8" cm="1">
        <f t="array" ref="E233">IF($I$2="Открытый тариф",INDEX(GRID!$B$4:$U$15,MATCH(E$7,GRID!$A$4:$A$15,0),MATCH(1,($U$2=GRID!$B$1:$U$1)*(КАЛЕНДАРЬ!X17=GRID!$B$3:$U$3),0)),
INDEX(GRID!$B$4:$U$15,MATCH(E$7,GRID!$A$4:$A$15,0),MATCH(1,($U$2=GRID!$B$1:$U$1)*(КАЛЕНДАРЬ!X17=GRID!$B$3:$U$3),0))*(1-GRID!$H$34))</f>
        <v>67400</v>
      </c>
      <c r="F233" s="8" cm="1">
        <f t="array" ref="F233">IF($I$2="Открытый тариф",INDEX(GRID!$B$18:$U$29,MATCH(E$7,GRID!$A$18:$A$29,0),MATCH(1,($U$2=GRID!$B$1:$U$1)*(КАЛЕНДАРЬ!X17=GRID!$B$3:$U$3),0)),
INDEX(GRID!$B$18:$U$29,MATCH(E$7,GRID!$A$18:$A$29,0),MATCH(1,($U$2=GRID!$B$1:$U$1)*(КАЛЕНДАРЬ!X17=GRID!$B$3:$U$3),0))*(1-GRID!$H$34))</f>
        <v>72400</v>
      </c>
      <c r="G233" s="8" cm="1">
        <f t="array" ref="G233">IF($I$2="Открытый тариф",INDEX(GRID!$B$4:$U$15,MATCH(G$7,GRID!$A$4:$A$15,0),MATCH(1,($U$2=GRID!$B$1:$U$1)*(КАЛЕНДАРЬ!X17=GRID!$B$3:$U$3),0)),
INDEX(GRID!$B$4:$U$15,MATCH(G$7,GRID!$A$4:$A$15,0),MATCH(1,($U$2=GRID!$B$1:$U$1)*(КАЛЕНДАРЬ!X17=GRID!$B$3:$U$3),0))*(1-GRID!$H$34))</f>
        <v>74800</v>
      </c>
      <c r="H233" s="8" cm="1">
        <f t="array" ref="H233">IF($I$2="Открытый тариф",INDEX(GRID!$B$18:$U$29,MATCH(G$7,GRID!$A$18:$A$29,0),MATCH(1,($U$2=GRID!$B$1:$U$1)*(КАЛЕНДАРЬ!X17=GRID!$B$3:$U$3),0)),
INDEX(GRID!$B$18:$U$29,MATCH(G$7,GRID!$A$18:$A$29,0),MATCH(1,($U$2=GRID!$B$1:$U$1)*(КАЛЕНДАРЬ!X17=GRID!$B$3:$U$3),0))*(1-GRID!$H$34))</f>
        <v>79800</v>
      </c>
      <c r="I233" s="8" cm="1">
        <f t="array" ref="I233">IF($I$2="Открытый тариф",INDEX(GRID!$B$4:$U$15,MATCH(I$7,GRID!$A$4:$A$15,0),MATCH(1,($U$2=GRID!$B$1:$U$1)*(КАЛЕНДАРЬ!X17=GRID!$B$3:$U$3),0)),
INDEX(GRID!$B$4:$U$15,MATCH(I$7,GRID!$A$4:$A$15,0),MATCH(1,($U$2=GRID!$B$1:$U$1)*(КАЛЕНДАРЬ!X17=GRID!$B$3:$U$3),0))*(1-GRID!$H$34))</f>
        <v>82500</v>
      </c>
      <c r="J233" s="8" cm="1">
        <f t="array" ref="J233">IF($I$2="Открытый тариф",INDEX(GRID!$B$18:$U$29,MATCH(I$7,GRID!$A$18:$A$29,0),MATCH(1,($U$2=GRID!$B$1:$U$1)*(КАЛЕНДАРЬ!X17=GRID!$B$3:$U$3),0)),
INDEX(GRID!$B$18:$U$29,MATCH(I$7,GRID!$A$18:$A$29,0),MATCH(1,($U$2=GRID!$B$1:$U$1)*(КАЛЕНДАРЬ!X17=GRID!$B$3:$U$3),0))*(1-GRID!$H$34))</f>
        <v>87500</v>
      </c>
      <c r="K233" s="8" cm="1">
        <f t="array" ref="K233">IF($I$2="Открытый тариф",INDEX(GRID!$B$4:$U$15,MATCH(K$7,GRID!$A$4:$A$15,0),MATCH(1,($U$2=GRID!$B$1:$U$1)*(КАЛЕНДАРЬ!X17=GRID!$B$3:$U$3),0)),
INDEX(GRID!$B$4:$U$15,MATCH(K$7,GRID!$A$4:$A$15,0),MATCH(1,($U$2=GRID!$B$1:$U$1)*(КАЛЕНДАРЬ!X17=GRID!$B$3:$U$3),0))*(1-GRID!$H$34))</f>
        <v>90600</v>
      </c>
      <c r="L233" s="8" cm="1">
        <f t="array" ref="L233">IF($I$2="Открытый тариф",INDEX(GRID!$B$18:$U$29,MATCH(K$7,GRID!$A$18:$A$29,0),MATCH(1,($U$2=GRID!$B$1:$U$1)*(КАЛЕНДАРЬ!X17=GRID!$B$3:$U$3),0)),
INDEX(GRID!$B$18:$U$29,MATCH(K$7,GRID!$A$18:$A$29,0),MATCH(1,($U$2=GRID!$B$1:$U$1)*(КАЛЕНДАРЬ!X17=GRID!$B$3:$U$3),0))*(1-GRID!$H$34))</f>
        <v>95600</v>
      </c>
      <c r="M233" s="8" cm="1">
        <f t="array" ref="M233">IF($I$2="Открытый тариф",INDEX(GRID!$B$4:$U$15,MATCH(M$7,GRID!$A$4:$A$15,0),MATCH(1,($U$2=GRID!$B$1:$U$1)*(КАЛЕНДАРЬ!X17=GRID!$B$3:$U$3),0)),
INDEX(GRID!$B$4:$U$15,MATCH(M$7,GRID!$A$4:$A$15,0),MATCH(1,($U$2=GRID!$B$1:$U$1)*(КАЛЕНДАРЬ!X17=GRID!$B$3:$U$3),0))*(1-GRID!$H$34))</f>
        <v>118300</v>
      </c>
      <c r="N233" s="8" cm="1">
        <f t="array" ref="N233">IF($I$2="Открытый тариф",INDEX(GRID!$B$18:$U$29,MATCH(M$7,GRID!$A$18:$A$29,0),MATCH(1,($U$2=GRID!$B$1:$U$1)*(КАЛЕНДАРЬ!X17=GRID!$B$3:$U$3),0)),
INDEX(GRID!$B$18:$U$29,MATCH(M$7,GRID!$A$18:$A$29,0),MATCH(1,($U$2=GRID!$B$1:$U$1)*(КАЛЕНДАРЬ!X17=GRID!$B$3:$U$3),0))*(1-GRID!$H$34))</f>
        <v>123300</v>
      </c>
      <c r="O233" s="8" cm="1">
        <f t="array" ref="O233">IF($I$2="Открытый тариф",INDEX(GRID!$B$4:$U$15,MATCH(O$7,GRID!$A$4:$A$15,0),MATCH(1,($U$2=GRID!$B$1:$U$1)*(КАЛЕНДАРЬ!X17=GRID!$B$3:$U$3),0)),
INDEX(GRID!$B$4:$U$15,MATCH(O$7,GRID!$A$4:$A$15,0),MATCH(1,($U$2=GRID!$B$1:$U$1)*(КАЛЕНДАРЬ!X17=GRID!$B$3:$U$3),0))*(1-GRID!$H$34))</f>
        <v>159400</v>
      </c>
      <c r="P233" s="8" cm="1">
        <f t="array" ref="P233">IF($I$2="Открытый тариф",INDEX(GRID!$B$4:$U$15,MATCH(P$7,GRID!$A$4:$A$15,0),MATCH(1,($U$2=GRID!$B$1:$U$1)*(КАЛЕНДАРЬ!X17=GRID!$B$3:$U$3),0)),
INDEX(GRID!$B$4:$U$15,MATCH(P$7,GRID!$A$4:$A$15,0),MATCH(1,($U$2=GRID!$B$1:$U$1)*(КАЛЕНДАРЬ!X17=GRID!$B$3:$U$3),0))*(1-GRID!$H$34))</f>
        <v>208900</v>
      </c>
      <c r="Q233" s="8" cm="1">
        <f t="array" ref="Q233">IF($I$2="Открытый тариф",INDEX(GRID!$B$4:$U$15,MATCH(Q$7,GRID!$A$4:$A$15,0),MATCH(1,($U$2=GRID!$B$1:$U$1)*(КАЛЕНДАРЬ!X17=GRID!$B$3:$U$3),0)),
INDEX(GRID!$B$4:$U$15,MATCH(Q$7,GRID!$A$4:$A$15,0),MATCH(1,($U$2=GRID!$B$1:$U$1)*(КАЛЕНДАРЬ!X17=GRID!$B$3:$U$3),0))*(1-GRID!$H$34))</f>
        <v>240900</v>
      </c>
      <c r="R233" s="8" cm="1">
        <f t="array" ref="R233">IF($I$2="Открытый тариф",INDEX(GRID!$B$18:$U$29,MATCH(R$7,GRID!$A$18:$A$29,0),MATCH(1,($U$2=GRID!$B$1:$U$1)*(КАЛЕНДАРЬ!X17=GRID!$B$3:$U$3),0)),
INDEX(GRID!$B$18:$U$29,MATCH(R$7,GRID!$A$18:$A$29,0),MATCH(1,($U$2=GRID!$B$1:$U$1)*(КАЛЕНДАРЬ!X17=GRID!$B$3:$U$3),0))*(1-GRID!$H$34))</f>
        <v>275700</v>
      </c>
      <c r="S233" s="8">
        <f t="array" ref="S233">IF($I$2="Открытый тариф",INDEX(GRID!$B$4:$U$15,MATCH(S$7,GRID!$A$4:$A$15,0),MATCH(1,($U$2=GRID!$B$1:$U$1)*(КАЛЕНДАРЬ!X17=GRID!$B$3:$U$3),0)),
INDEX(GRID!$B$4:$U$15,MATCH(S$7,GRID!$A$4:$A$15,0),MATCH(1,($U$2=GRID!$B$1:$U$1)*(КАЛЕНДАРЬ!X17=GRID!$B$3:$U$3),0))*(1-GRID!$L$41))</f>
        <v>736800</v>
      </c>
      <c r="T233" s="8">
        <f t="array" ref="T233">IF($I$2="Открытый тариф",INDEX(GRID!$B$4:$U$15,MATCH(T$7,GRID!$A$4:$A$15,0),MATCH(1,($U$2=GRID!$B$1:$U$1)*(КАЛЕНДАРЬ!X17=GRID!$B$3:$U$3),0)),
INDEX(GRID!$B$4:$U$15,MATCH(T$7,GRID!$A$4:$A$15,0),MATCH(1,($U$2=GRID!$B$1:$U$1)*(КАЛЕНДАРЬ!X17=GRID!$B$3:$U$3),0))*(1-GRID!$L$41))</f>
        <v>912900</v>
      </c>
    </row>
    <row r="234" spans="1:20" hidden="1">
      <c r="A234" s="148" t="s">
        <v>16</v>
      </c>
      <c r="B234" s="149">
        <v>15</v>
      </c>
      <c r="C234" s="8" cm="1">
        <f t="array" ref="C234">IF($I$2="Открытый тариф",INDEX(GRID!$B$4:$U$15,MATCH(C$7,GRID!$A$4:$A$15,0),MATCH(1,($U$2=GRID!$B$1:$U$1)*(КАЛЕНДАРЬ!X18=GRID!$B$3:$U$3),0)),
INDEX(GRID!$B$4:$U$15,MATCH(C$7,GRID!$A$4:$A$15,0),MATCH(1,($U$2=GRID!$B$1:$U$1)*(КАЛЕНДАРЬ!X18=GRID!$B$3:$U$3),0))*(1-GRID!$H$34))</f>
        <v>57300</v>
      </c>
      <c r="D234" s="8" cm="1">
        <f t="array" ref="D234">IF($I$2="Открытый тариф",INDEX(GRID!$B$18:$U$29,MATCH(C$7,GRID!$A$18:$A$29,0),MATCH(1,($U$2=GRID!$B$1:$U$1)*(КАЛЕНДАРЬ!X18=GRID!$B$3:$U$3),0)),
INDEX(GRID!$B$18:$U$29,MATCH(C$7,GRID!$A$18:$A$29,0),MATCH(1,($U$2=GRID!$B$1:$U$1)*(КАЛЕНДАРЬ!X18=GRID!$B$3:$U$3),0))*(1-GRID!$H$34))</f>
        <v>62300</v>
      </c>
      <c r="E234" s="8" cm="1">
        <f t="array" ref="E234">IF($I$2="Открытый тариф",INDEX(GRID!$B$4:$U$15,MATCH(E$7,GRID!$A$4:$A$15,0),MATCH(1,($U$2=GRID!$B$1:$U$1)*(КАЛЕНДАРЬ!X18=GRID!$B$3:$U$3),0)),
INDEX(GRID!$B$4:$U$15,MATCH(E$7,GRID!$A$4:$A$15,0),MATCH(1,($U$2=GRID!$B$1:$U$1)*(КАЛЕНДАРЬ!X18=GRID!$B$3:$U$3),0))*(1-GRID!$H$34))</f>
        <v>67400</v>
      </c>
      <c r="F234" s="8" cm="1">
        <f t="array" ref="F234">IF($I$2="Открытый тариф",INDEX(GRID!$B$18:$U$29,MATCH(E$7,GRID!$A$18:$A$29,0),MATCH(1,($U$2=GRID!$B$1:$U$1)*(КАЛЕНДАРЬ!X18=GRID!$B$3:$U$3),0)),
INDEX(GRID!$B$18:$U$29,MATCH(E$7,GRID!$A$18:$A$29,0),MATCH(1,($U$2=GRID!$B$1:$U$1)*(КАЛЕНДАРЬ!X18=GRID!$B$3:$U$3),0))*(1-GRID!$H$34))</f>
        <v>72400</v>
      </c>
      <c r="G234" s="8" cm="1">
        <f t="array" ref="G234">IF($I$2="Открытый тариф",INDEX(GRID!$B$4:$U$15,MATCH(G$7,GRID!$A$4:$A$15,0),MATCH(1,($U$2=GRID!$B$1:$U$1)*(КАЛЕНДАРЬ!X18=GRID!$B$3:$U$3),0)),
INDEX(GRID!$B$4:$U$15,MATCH(G$7,GRID!$A$4:$A$15,0),MATCH(1,($U$2=GRID!$B$1:$U$1)*(КАЛЕНДАРЬ!X18=GRID!$B$3:$U$3),0))*(1-GRID!$H$34))</f>
        <v>74800</v>
      </c>
      <c r="H234" s="8" cm="1">
        <f t="array" ref="H234">IF($I$2="Открытый тариф",INDEX(GRID!$B$18:$U$29,MATCH(G$7,GRID!$A$18:$A$29,0),MATCH(1,($U$2=GRID!$B$1:$U$1)*(КАЛЕНДАРЬ!X18=GRID!$B$3:$U$3),0)),
INDEX(GRID!$B$18:$U$29,MATCH(G$7,GRID!$A$18:$A$29,0),MATCH(1,($U$2=GRID!$B$1:$U$1)*(КАЛЕНДАРЬ!X18=GRID!$B$3:$U$3),0))*(1-GRID!$H$34))</f>
        <v>79800</v>
      </c>
      <c r="I234" s="8" cm="1">
        <f t="array" ref="I234">IF($I$2="Открытый тариф",INDEX(GRID!$B$4:$U$15,MATCH(I$7,GRID!$A$4:$A$15,0),MATCH(1,($U$2=GRID!$B$1:$U$1)*(КАЛЕНДАРЬ!X18=GRID!$B$3:$U$3),0)),
INDEX(GRID!$B$4:$U$15,MATCH(I$7,GRID!$A$4:$A$15,0),MATCH(1,($U$2=GRID!$B$1:$U$1)*(КАЛЕНДАРЬ!X18=GRID!$B$3:$U$3),0))*(1-GRID!$H$34))</f>
        <v>82500</v>
      </c>
      <c r="J234" s="8" cm="1">
        <f t="array" ref="J234">IF($I$2="Открытый тариф",INDEX(GRID!$B$18:$U$29,MATCH(I$7,GRID!$A$18:$A$29,0),MATCH(1,($U$2=GRID!$B$1:$U$1)*(КАЛЕНДАРЬ!X18=GRID!$B$3:$U$3),0)),
INDEX(GRID!$B$18:$U$29,MATCH(I$7,GRID!$A$18:$A$29,0),MATCH(1,($U$2=GRID!$B$1:$U$1)*(КАЛЕНДАРЬ!X18=GRID!$B$3:$U$3),0))*(1-GRID!$H$34))</f>
        <v>87500</v>
      </c>
      <c r="K234" s="8" cm="1">
        <f t="array" ref="K234">IF($I$2="Открытый тариф",INDEX(GRID!$B$4:$U$15,MATCH(K$7,GRID!$A$4:$A$15,0),MATCH(1,($U$2=GRID!$B$1:$U$1)*(КАЛЕНДАРЬ!X18=GRID!$B$3:$U$3),0)),
INDEX(GRID!$B$4:$U$15,MATCH(K$7,GRID!$A$4:$A$15,0),MATCH(1,($U$2=GRID!$B$1:$U$1)*(КАЛЕНДАРЬ!X18=GRID!$B$3:$U$3),0))*(1-GRID!$H$34))</f>
        <v>90600</v>
      </c>
      <c r="L234" s="8" cm="1">
        <f t="array" ref="L234">IF($I$2="Открытый тариф",INDEX(GRID!$B$18:$U$29,MATCH(K$7,GRID!$A$18:$A$29,0),MATCH(1,($U$2=GRID!$B$1:$U$1)*(КАЛЕНДАРЬ!X18=GRID!$B$3:$U$3),0)),
INDEX(GRID!$B$18:$U$29,MATCH(K$7,GRID!$A$18:$A$29,0),MATCH(1,($U$2=GRID!$B$1:$U$1)*(КАЛЕНДАРЬ!X18=GRID!$B$3:$U$3),0))*(1-GRID!$H$34))</f>
        <v>95600</v>
      </c>
      <c r="M234" s="8" cm="1">
        <f t="array" ref="M234">IF($I$2="Открытый тариф",INDEX(GRID!$B$4:$U$15,MATCH(M$7,GRID!$A$4:$A$15,0),MATCH(1,($U$2=GRID!$B$1:$U$1)*(КАЛЕНДАРЬ!X18=GRID!$B$3:$U$3),0)),
INDEX(GRID!$B$4:$U$15,MATCH(M$7,GRID!$A$4:$A$15,0),MATCH(1,($U$2=GRID!$B$1:$U$1)*(КАЛЕНДАРЬ!X18=GRID!$B$3:$U$3),0))*(1-GRID!$H$34))</f>
        <v>118300</v>
      </c>
      <c r="N234" s="8" cm="1">
        <f t="array" ref="N234">IF($I$2="Открытый тариф",INDEX(GRID!$B$18:$U$29,MATCH(M$7,GRID!$A$18:$A$29,0),MATCH(1,($U$2=GRID!$B$1:$U$1)*(КАЛЕНДАРЬ!X18=GRID!$B$3:$U$3),0)),
INDEX(GRID!$B$18:$U$29,MATCH(M$7,GRID!$A$18:$A$29,0),MATCH(1,($U$2=GRID!$B$1:$U$1)*(КАЛЕНДАРЬ!X18=GRID!$B$3:$U$3),0))*(1-GRID!$H$34))</f>
        <v>123300</v>
      </c>
      <c r="O234" s="8" cm="1">
        <f t="array" ref="O234">IF($I$2="Открытый тариф",INDEX(GRID!$B$4:$U$15,MATCH(O$7,GRID!$A$4:$A$15,0),MATCH(1,($U$2=GRID!$B$1:$U$1)*(КАЛЕНДАРЬ!X18=GRID!$B$3:$U$3),0)),
INDEX(GRID!$B$4:$U$15,MATCH(O$7,GRID!$A$4:$A$15,0),MATCH(1,($U$2=GRID!$B$1:$U$1)*(КАЛЕНДАРЬ!X18=GRID!$B$3:$U$3),0))*(1-GRID!$H$34))</f>
        <v>159400</v>
      </c>
      <c r="P234" s="8" cm="1">
        <f t="array" ref="P234">IF($I$2="Открытый тариф",INDEX(GRID!$B$4:$U$15,MATCH(P$7,GRID!$A$4:$A$15,0),MATCH(1,($U$2=GRID!$B$1:$U$1)*(КАЛЕНДАРЬ!X18=GRID!$B$3:$U$3),0)),
INDEX(GRID!$B$4:$U$15,MATCH(P$7,GRID!$A$4:$A$15,0),MATCH(1,($U$2=GRID!$B$1:$U$1)*(КАЛЕНДАРЬ!X18=GRID!$B$3:$U$3),0))*(1-GRID!$H$34))</f>
        <v>208900</v>
      </c>
      <c r="Q234" s="8" cm="1">
        <f t="array" ref="Q234">IF($I$2="Открытый тариф",INDEX(GRID!$B$4:$U$15,MATCH(Q$7,GRID!$A$4:$A$15,0),MATCH(1,($U$2=GRID!$B$1:$U$1)*(КАЛЕНДАРЬ!X18=GRID!$B$3:$U$3),0)),
INDEX(GRID!$B$4:$U$15,MATCH(Q$7,GRID!$A$4:$A$15,0),MATCH(1,($U$2=GRID!$B$1:$U$1)*(КАЛЕНДАРЬ!X18=GRID!$B$3:$U$3),0))*(1-GRID!$H$34))</f>
        <v>240900</v>
      </c>
      <c r="R234" s="8" cm="1">
        <f t="array" ref="R234">IF($I$2="Открытый тариф",INDEX(GRID!$B$18:$U$29,MATCH(R$7,GRID!$A$18:$A$29,0),MATCH(1,($U$2=GRID!$B$1:$U$1)*(КАЛЕНДАРЬ!X18=GRID!$B$3:$U$3),0)),
INDEX(GRID!$B$18:$U$29,MATCH(R$7,GRID!$A$18:$A$29,0),MATCH(1,($U$2=GRID!$B$1:$U$1)*(КАЛЕНДАРЬ!X18=GRID!$B$3:$U$3),0))*(1-GRID!$H$34))</f>
        <v>275700</v>
      </c>
      <c r="S234" s="8">
        <f t="array" ref="S234">IF($I$2="Открытый тариф",INDEX(GRID!$B$4:$U$15,MATCH(S$7,GRID!$A$4:$A$15,0),MATCH(1,($U$2=GRID!$B$1:$U$1)*(КАЛЕНДАРЬ!X18=GRID!$B$3:$U$3),0)),
INDEX(GRID!$B$4:$U$15,MATCH(S$7,GRID!$A$4:$A$15,0),MATCH(1,($U$2=GRID!$B$1:$U$1)*(КАЛЕНДАРЬ!X18=GRID!$B$3:$U$3),0))*(1-GRID!$L$41))</f>
        <v>736800</v>
      </c>
      <c r="T234" s="8">
        <f t="array" ref="T234">IF($I$2="Открытый тариф",INDEX(GRID!$B$4:$U$15,MATCH(T$7,GRID!$A$4:$A$15,0),MATCH(1,($U$2=GRID!$B$1:$U$1)*(КАЛЕНДАРЬ!X18=GRID!$B$3:$U$3),0)),
INDEX(GRID!$B$4:$U$15,MATCH(T$7,GRID!$A$4:$A$15,0),MATCH(1,($U$2=GRID!$B$1:$U$1)*(КАЛЕНДАРЬ!X18=GRID!$B$3:$U$3),0))*(1-GRID!$L$41))</f>
        <v>912900</v>
      </c>
    </row>
    <row r="235" spans="1:20" hidden="1">
      <c r="A235" s="148" t="s">
        <v>17</v>
      </c>
      <c r="B235" s="149">
        <v>16</v>
      </c>
      <c r="C235" s="8" cm="1">
        <f t="array" ref="C235">IF($I$2="Открытый тариф",INDEX(GRID!$B$4:$U$15,MATCH(C$7,GRID!$A$4:$A$15,0),MATCH(1,($U$2=GRID!$B$1:$U$1)*(КАЛЕНДАРЬ!X19=GRID!$B$3:$U$3),0)),
INDEX(GRID!$B$4:$U$15,MATCH(C$7,GRID!$A$4:$A$15,0),MATCH(1,($U$2=GRID!$B$1:$U$1)*(КАЛЕНДАРЬ!X19=GRID!$B$3:$U$3),0))*(1-GRID!$H$34))</f>
        <v>57300</v>
      </c>
      <c r="D235" s="8" cm="1">
        <f t="array" ref="D235">IF($I$2="Открытый тариф",INDEX(GRID!$B$18:$U$29,MATCH(C$7,GRID!$A$18:$A$29,0),MATCH(1,($U$2=GRID!$B$1:$U$1)*(КАЛЕНДАРЬ!X19=GRID!$B$3:$U$3),0)),
INDEX(GRID!$B$18:$U$29,MATCH(C$7,GRID!$A$18:$A$29,0),MATCH(1,($U$2=GRID!$B$1:$U$1)*(КАЛЕНДАРЬ!X19=GRID!$B$3:$U$3),0))*(1-GRID!$H$34))</f>
        <v>62300</v>
      </c>
      <c r="E235" s="8" cm="1">
        <f t="array" ref="E235">IF($I$2="Открытый тариф",INDEX(GRID!$B$4:$U$15,MATCH(E$7,GRID!$A$4:$A$15,0),MATCH(1,($U$2=GRID!$B$1:$U$1)*(КАЛЕНДАРЬ!X19=GRID!$B$3:$U$3),0)),
INDEX(GRID!$B$4:$U$15,MATCH(E$7,GRID!$A$4:$A$15,0),MATCH(1,($U$2=GRID!$B$1:$U$1)*(КАЛЕНДАРЬ!X19=GRID!$B$3:$U$3),0))*(1-GRID!$H$34))</f>
        <v>67400</v>
      </c>
      <c r="F235" s="8" cm="1">
        <f t="array" ref="F235">IF($I$2="Открытый тариф",INDEX(GRID!$B$18:$U$29,MATCH(E$7,GRID!$A$18:$A$29,0),MATCH(1,($U$2=GRID!$B$1:$U$1)*(КАЛЕНДАРЬ!X19=GRID!$B$3:$U$3),0)),
INDEX(GRID!$B$18:$U$29,MATCH(E$7,GRID!$A$18:$A$29,0),MATCH(1,($U$2=GRID!$B$1:$U$1)*(КАЛЕНДАРЬ!X19=GRID!$B$3:$U$3),0))*(1-GRID!$H$34))</f>
        <v>72400</v>
      </c>
      <c r="G235" s="8" cm="1">
        <f t="array" ref="G235">IF($I$2="Открытый тариф",INDEX(GRID!$B$4:$U$15,MATCH(G$7,GRID!$A$4:$A$15,0),MATCH(1,($U$2=GRID!$B$1:$U$1)*(КАЛЕНДАРЬ!X19=GRID!$B$3:$U$3),0)),
INDEX(GRID!$B$4:$U$15,MATCH(G$7,GRID!$A$4:$A$15,0),MATCH(1,($U$2=GRID!$B$1:$U$1)*(КАЛЕНДАРЬ!X19=GRID!$B$3:$U$3),0))*(1-GRID!$H$34))</f>
        <v>74800</v>
      </c>
      <c r="H235" s="8" cm="1">
        <f t="array" ref="H235">IF($I$2="Открытый тариф",INDEX(GRID!$B$18:$U$29,MATCH(G$7,GRID!$A$18:$A$29,0),MATCH(1,($U$2=GRID!$B$1:$U$1)*(КАЛЕНДАРЬ!X19=GRID!$B$3:$U$3),0)),
INDEX(GRID!$B$18:$U$29,MATCH(G$7,GRID!$A$18:$A$29,0),MATCH(1,($U$2=GRID!$B$1:$U$1)*(КАЛЕНДАРЬ!X19=GRID!$B$3:$U$3),0))*(1-GRID!$H$34))</f>
        <v>79800</v>
      </c>
      <c r="I235" s="8" cm="1">
        <f t="array" ref="I235">IF($I$2="Открытый тариф",INDEX(GRID!$B$4:$U$15,MATCH(I$7,GRID!$A$4:$A$15,0),MATCH(1,($U$2=GRID!$B$1:$U$1)*(КАЛЕНДАРЬ!X19=GRID!$B$3:$U$3),0)),
INDEX(GRID!$B$4:$U$15,MATCH(I$7,GRID!$A$4:$A$15,0),MATCH(1,($U$2=GRID!$B$1:$U$1)*(КАЛЕНДАРЬ!X19=GRID!$B$3:$U$3),0))*(1-GRID!$H$34))</f>
        <v>82500</v>
      </c>
      <c r="J235" s="8" cm="1">
        <f t="array" ref="J235">IF($I$2="Открытый тариф",INDEX(GRID!$B$18:$U$29,MATCH(I$7,GRID!$A$18:$A$29,0),MATCH(1,($U$2=GRID!$B$1:$U$1)*(КАЛЕНДАРЬ!X19=GRID!$B$3:$U$3),0)),
INDEX(GRID!$B$18:$U$29,MATCH(I$7,GRID!$A$18:$A$29,0),MATCH(1,($U$2=GRID!$B$1:$U$1)*(КАЛЕНДАРЬ!X19=GRID!$B$3:$U$3),0))*(1-GRID!$H$34))</f>
        <v>87500</v>
      </c>
      <c r="K235" s="8" cm="1">
        <f t="array" ref="K235">IF($I$2="Открытый тариф",INDEX(GRID!$B$4:$U$15,MATCH(K$7,GRID!$A$4:$A$15,0),MATCH(1,($U$2=GRID!$B$1:$U$1)*(КАЛЕНДАРЬ!X19=GRID!$B$3:$U$3),0)),
INDEX(GRID!$B$4:$U$15,MATCH(K$7,GRID!$A$4:$A$15,0),MATCH(1,($U$2=GRID!$B$1:$U$1)*(КАЛЕНДАРЬ!X19=GRID!$B$3:$U$3),0))*(1-GRID!$H$34))</f>
        <v>90600</v>
      </c>
      <c r="L235" s="8" cm="1">
        <f t="array" ref="L235">IF($I$2="Открытый тариф",INDEX(GRID!$B$18:$U$29,MATCH(K$7,GRID!$A$18:$A$29,0),MATCH(1,($U$2=GRID!$B$1:$U$1)*(КАЛЕНДАРЬ!X19=GRID!$B$3:$U$3),0)),
INDEX(GRID!$B$18:$U$29,MATCH(K$7,GRID!$A$18:$A$29,0),MATCH(1,($U$2=GRID!$B$1:$U$1)*(КАЛЕНДАРЬ!X19=GRID!$B$3:$U$3),0))*(1-GRID!$H$34))</f>
        <v>95600</v>
      </c>
      <c r="M235" s="8" cm="1">
        <f t="array" ref="M235">IF($I$2="Открытый тариф",INDEX(GRID!$B$4:$U$15,MATCH(M$7,GRID!$A$4:$A$15,0),MATCH(1,($U$2=GRID!$B$1:$U$1)*(КАЛЕНДАРЬ!X19=GRID!$B$3:$U$3),0)),
INDEX(GRID!$B$4:$U$15,MATCH(M$7,GRID!$A$4:$A$15,0),MATCH(1,($U$2=GRID!$B$1:$U$1)*(КАЛЕНДАРЬ!X19=GRID!$B$3:$U$3),0))*(1-GRID!$H$34))</f>
        <v>118300</v>
      </c>
      <c r="N235" s="8" cm="1">
        <f t="array" ref="N235">IF($I$2="Открытый тариф",INDEX(GRID!$B$18:$U$29,MATCH(M$7,GRID!$A$18:$A$29,0),MATCH(1,($U$2=GRID!$B$1:$U$1)*(КАЛЕНДАРЬ!X19=GRID!$B$3:$U$3),0)),
INDEX(GRID!$B$18:$U$29,MATCH(M$7,GRID!$A$18:$A$29,0),MATCH(1,($U$2=GRID!$B$1:$U$1)*(КАЛЕНДАРЬ!X19=GRID!$B$3:$U$3),0))*(1-GRID!$H$34))</f>
        <v>123300</v>
      </c>
      <c r="O235" s="8" cm="1">
        <f t="array" ref="O235">IF($I$2="Открытый тариф",INDEX(GRID!$B$4:$U$15,MATCH(O$7,GRID!$A$4:$A$15,0),MATCH(1,($U$2=GRID!$B$1:$U$1)*(КАЛЕНДАРЬ!X19=GRID!$B$3:$U$3),0)),
INDEX(GRID!$B$4:$U$15,MATCH(O$7,GRID!$A$4:$A$15,0),MATCH(1,($U$2=GRID!$B$1:$U$1)*(КАЛЕНДАРЬ!X19=GRID!$B$3:$U$3),0))*(1-GRID!$H$34))</f>
        <v>159400</v>
      </c>
      <c r="P235" s="8" cm="1">
        <f t="array" ref="P235">IF($I$2="Открытый тариф",INDEX(GRID!$B$4:$U$15,MATCH(P$7,GRID!$A$4:$A$15,0),MATCH(1,($U$2=GRID!$B$1:$U$1)*(КАЛЕНДАРЬ!X19=GRID!$B$3:$U$3),0)),
INDEX(GRID!$B$4:$U$15,MATCH(P$7,GRID!$A$4:$A$15,0),MATCH(1,($U$2=GRID!$B$1:$U$1)*(КАЛЕНДАРЬ!X19=GRID!$B$3:$U$3),0))*(1-GRID!$H$34))</f>
        <v>208900</v>
      </c>
      <c r="Q235" s="8" cm="1">
        <f t="array" ref="Q235">IF($I$2="Открытый тариф",INDEX(GRID!$B$4:$U$15,MATCH(Q$7,GRID!$A$4:$A$15,0),MATCH(1,($U$2=GRID!$B$1:$U$1)*(КАЛЕНДАРЬ!X19=GRID!$B$3:$U$3),0)),
INDEX(GRID!$B$4:$U$15,MATCH(Q$7,GRID!$A$4:$A$15,0),MATCH(1,($U$2=GRID!$B$1:$U$1)*(КАЛЕНДАРЬ!X19=GRID!$B$3:$U$3),0))*(1-GRID!$H$34))</f>
        <v>240900</v>
      </c>
      <c r="R235" s="8" cm="1">
        <f t="array" ref="R235">IF($I$2="Открытый тариф",INDEX(GRID!$B$18:$U$29,MATCH(R$7,GRID!$A$18:$A$29,0),MATCH(1,($U$2=GRID!$B$1:$U$1)*(КАЛЕНДАРЬ!X19=GRID!$B$3:$U$3),0)),
INDEX(GRID!$B$18:$U$29,MATCH(R$7,GRID!$A$18:$A$29,0),MATCH(1,($U$2=GRID!$B$1:$U$1)*(КАЛЕНДАРЬ!X19=GRID!$B$3:$U$3),0))*(1-GRID!$H$34))</f>
        <v>275700</v>
      </c>
      <c r="S235" s="8">
        <f t="array" ref="S235">IF($I$2="Открытый тариф",INDEX(GRID!$B$4:$U$15,MATCH(S$7,GRID!$A$4:$A$15,0),MATCH(1,($U$2=GRID!$B$1:$U$1)*(КАЛЕНДАРЬ!X19=GRID!$B$3:$U$3),0)),
INDEX(GRID!$B$4:$U$15,MATCH(S$7,GRID!$A$4:$A$15,0),MATCH(1,($U$2=GRID!$B$1:$U$1)*(КАЛЕНДАРЬ!X19=GRID!$B$3:$U$3),0))*(1-GRID!$L$41))</f>
        <v>736800</v>
      </c>
      <c r="T235" s="8">
        <f t="array" ref="T235">IF($I$2="Открытый тариф",INDEX(GRID!$B$4:$U$15,MATCH(T$7,GRID!$A$4:$A$15,0),MATCH(1,($U$2=GRID!$B$1:$U$1)*(КАЛЕНДАРЬ!X19=GRID!$B$3:$U$3),0)),
INDEX(GRID!$B$4:$U$15,MATCH(T$7,GRID!$A$4:$A$15,0),MATCH(1,($U$2=GRID!$B$1:$U$1)*(КАЛЕНДАРЬ!X19=GRID!$B$3:$U$3),0))*(1-GRID!$L$41))</f>
        <v>912900</v>
      </c>
    </row>
    <row r="236" spans="1:20" hidden="1">
      <c r="A236" s="148" t="s">
        <v>11</v>
      </c>
      <c r="B236" s="149">
        <v>17</v>
      </c>
      <c r="C236" s="8" cm="1">
        <f t="array" ref="C236">IF($I$2="Открытый тариф",INDEX(GRID!$B$4:$U$15,MATCH(C$7,GRID!$A$4:$A$15,0),MATCH(1,($U$2=GRID!$B$1:$U$1)*(КАЛЕНДАРЬ!X20=GRID!$B$3:$U$3),0)),
INDEX(GRID!$B$4:$U$15,MATCH(C$7,GRID!$A$4:$A$15,0),MATCH(1,($U$2=GRID!$B$1:$U$1)*(КАЛЕНДАРЬ!X20=GRID!$B$3:$U$3),0))*(1-GRID!$H$34))</f>
        <v>52600</v>
      </c>
      <c r="D236" s="8" cm="1">
        <f t="array" ref="D236">IF($I$2="Открытый тариф",INDEX(GRID!$B$18:$U$29,MATCH(C$7,GRID!$A$18:$A$29,0),MATCH(1,($U$2=GRID!$B$1:$U$1)*(КАЛЕНДАРЬ!X20=GRID!$B$3:$U$3),0)),
INDEX(GRID!$B$18:$U$29,MATCH(C$7,GRID!$A$18:$A$29,0),MATCH(1,($U$2=GRID!$B$1:$U$1)*(КАЛЕНДАРЬ!X20=GRID!$B$3:$U$3),0))*(1-GRID!$H$34))</f>
        <v>57600</v>
      </c>
      <c r="E236" s="8" cm="1">
        <f t="array" ref="E236">IF($I$2="Открытый тариф",INDEX(GRID!$B$4:$U$15,MATCH(E$7,GRID!$A$4:$A$15,0),MATCH(1,($U$2=GRID!$B$1:$U$1)*(КАЛЕНДАРЬ!X20=GRID!$B$3:$U$3),0)),
INDEX(GRID!$B$4:$U$15,MATCH(E$7,GRID!$A$4:$A$15,0),MATCH(1,($U$2=GRID!$B$1:$U$1)*(КАЛЕНДАРЬ!X20=GRID!$B$3:$U$3),0))*(1-GRID!$H$34))</f>
        <v>62100</v>
      </c>
      <c r="F236" s="8" cm="1">
        <f t="array" ref="F236">IF($I$2="Открытый тариф",INDEX(GRID!$B$18:$U$29,MATCH(E$7,GRID!$A$18:$A$29,0),MATCH(1,($U$2=GRID!$B$1:$U$1)*(КАЛЕНДАРЬ!X20=GRID!$B$3:$U$3),0)),
INDEX(GRID!$B$18:$U$29,MATCH(E$7,GRID!$A$18:$A$29,0),MATCH(1,($U$2=GRID!$B$1:$U$1)*(КАЛЕНДАРЬ!X20=GRID!$B$3:$U$3),0))*(1-GRID!$H$34))</f>
        <v>67100</v>
      </c>
      <c r="G236" s="8" cm="1">
        <f t="array" ref="G236">IF($I$2="Открытый тариф",INDEX(GRID!$B$4:$U$15,MATCH(G$7,GRID!$A$4:$A$15,0),MATCH(1,($U$2=GRID!$B$1:$U$1)*(КАЛЕНДАРЬ!X20=GRID!$B$3:$U$3),0)),
INDEX(GRID!$B$4:$U$15,MATCH(G$7,GRID!$A$4:$A$15,0),MATCH(1,($U$2=GRID!$B$1:$U$1)*(КАЛЕНДАРЬ!X20=GRID!$B$3:$U$3),0))*(1-GRID!$H$34))</f>
        <v>69200</v>
      </c>
      <c r="H236" s="8" cm="1">
        <f t="array" ref="H236">IF($I$2="Открытый тариф",INDEX(GRID!$B$18:$U$29,MATCH(G$7,GRID!$A$18:$A$29,0),MATCH(1,($U$2=GRID!$B$1:$U$1)*(КАЛЕНДАРЬ!X20=GRID!$B$3:$U$3),0)),
INDEX(GRID!$B$18:$U$29,MATCH(G$7,GRID!$A$18:$A$29,0),MATCH(1,($U$2=GRID!$B$1:$U$1)*(КАЛЕНДАРЬ!X20=GRID!$B$3:$U$3),0))*(1-GRID!$H$34))</f>
        <v>74200</v>
      </c>
      <c r="I236" s="8" cm="1">
        <f t="array" ref="I236">IF($I$2="Открытый тариф",INDEX(GRID!$B$4:$U$15,MATCH(I$7,GRID!$A$4:$A$15,0),MATCH(1,($U$2=GRID!$B$1:$U$1)*(КАЛЕНДАРЬ!X20=GRID!$B$3:$U$3),0)),
INDEX(GRID!$B$4:$U$15,MATCH(I$7,GRID!$A$4:$A$15,0),MATCH(1,($U$2=GRID!$B$1:$U$1)*(КАЛЕНДАРЬ!X20=GRID!$B$3:$U$3),0))*(1-GRID!$H$34))</f>
        <v>76600</v>
      </c>
      <c r="J236" s="8" cm="1">
        <f t="array" ref="J236">IF($I$2="Открытый тариф",INDEX(GRID!$B$18:$U$29,MATCH(I$7,GRID!$A$18:$A$29,0),MATCH(1,($U$2=GRID!$B$1:$U$1)*(КАЛЕНДАРЬ!X20=GRID!$B$3:$U$3),0)),
INDEX(GRID!$B$18:$U$29,MATCH(I$7,GRID!$A$18:$A$29,0),MATCH(1,($U$2=GRID!$B$1:$U$1)*(КАЛЕНДАРЬ!X20=GRID!$B$3:$U$3),0))*(1-GRID!$H$34))</f>
        <v>81600</v>
      </c>
      <c r="K236" s="8" cm="1">
        <f t="array" ref="K236">IF($I$2="Открытый тариф",INDEX(GRID!$B$4:$U$15,MATCH(K$7,GRID!$A$4:$A$15,0),MATCH(1,($U$2=GRID!$B$1:$U$1)*(КАЛЕНДАРЬ!X20=GRID!$B$3:$U$3),0)),
INDEX(GRID!$B$4:$U$15,MATCH(K$7,GRID!$A$4:$A$15,0),MATCH(1,($U$2=GRID!$B$1:$U$1)*(КАЛЕНДАРЬ!X20=GRID!$B$3:$U$3),0))*(1-GRID!$H$34))</f>
        <v>84100</v>
      </c>
      <c r="L236" s="8" cm="1">
        <f t="array" ref="L236">IF($I$2="Открытый тариф",INDEX(GRID!$B$18:$U$29,MATCH(K$7,GRID!$A$18:$A$29,0),MATCH(1,($U$2=GRID!$B$1:$U$1)*(КАЛЕНДАРЬ!X20=GRID!$B$3:$U$3),0)),
INDEX(GRID!$B$18:$U$29,MATCH(K$7,GRID!$A$18:$A$29,0),MATCH(1,($U$2=GRID!$B$1:$U$1)*(КАЛЕНДАРЬ!X20=GRID!$B$3:$U$3),0))*(1-GRID!$H$34))</f>
        <v>89100</v>
      </c>
      <c r="M236" s="8" cm="1">
        <f t="array" ref="M236">IF($I$2="Открытый тариф",INDEX(GRID!$B$4:$U$15,MATCH(M$7,GRID!$A$4:$A$15,0),MATCH(1,($U$2=GRID!$B$1:$U$1)*(КАЛЕНДАРЬ!X20=GRID!$B$3:$U$3),0)),
INDEX(GRID!$B$4:$U$15,MATCH(M$7,GRID!$A$4:$A$15,0),MATCH(1,($U$2=GRID!$B$1:$U$1)*(КАЛЕНДАРЬ!X20=GRID!$B$3:$U$3),0))*(1-GRID!$H$34))</f>
        <v>110400</v>
      </c>
      <c r="N236" s="8" cm="1">
        <f t="array" ref="N236">IF($I$2="Открытый тариф",INDEX(GRID!$B$18:$U$29,MATCH(M$7,GRID!$A$18:$A$29,0),MATCH(1,($U$2=GRID!$B$1:$U$1)*(КАЛЕНДАРЬ!X20=GRID!$B$3:$U$3),0)),
INDEX(GRID!$B$18:$U$29,MATCH(M$7,GRID!$A$18:$A$29,0),MATCH(1,($U$2=GRID!$B$1:$U$1)*(КАЛЕНДАРЬ!X20=GRID!$B$3:$U$3),0))*(1-GRID!$H$34))</f>
        <v>115400</v>
      </c>
      <c r="O236" s="8" cm="1">
        <f t="array" ref="O236">IF($I$2="Открытый тариф",INDEX(GRID!$B$4:$U$15,MATCH(O$7,GRID!$A$4:$A$15,0),MATCH(1,($U$2=GRID!$B$1:$U$1)*(КАЛЕНДАРЬ!X20=GRID!$B$3:$U$3),0)),
INDEX(GRID!$B$4:$U$15,MATCH(O$7,GRID!$A$4:$A$15,0),MATCH(1,($U$2=GRID!$B$1:$U$1)*(КАЛЕНДАРЬ!X20=GRID!$B$3:$U$3),0))*(1-GRID!$H$34))</f>
        <v>151000</v>
      </c>
      <c r="P236" s="8" cm="1">
        <f t="array" ref="P236">IF($I$2="Открытый тариф",INDEX(GRID!$B$4:$U$15,MATCH(P$7,GRID!$A$4:$A$15,0),MATCH(1,($U$2=GRID!$B$1:$U$1)*(КАЛЕНДАРЬ!X20=GRID!$B$3:$U$3),0)),
INDEX(GRID!$B$4:$U$15,MATCH(P$7,GRID!$A$4:$A$15,0),MATCH(1,($U$2=GRID!$B$1:$U$1)*(КАЛЕНДАРЬ!X20=GRID!$B$3:$U$3),0))*(1-GRID!$H$34))</f>
        <v>199300</v>
      </c>
      <c r="Q236" s="8" cm="1">
        <f t="array" ref="Q236">IF($I$2="Открытый тариф",INDEX(GRID!$B$4:$U$15,MATCH(Q$7,GRID!$A$4:$A$15,0),MATCH(1,($U$2=GRID!$B$1:$U$1)*(КАЛЕНДАРЬ!X20=GRID!$B$3:$U$3),0)),
INDEX(GRID!$B$4:$U$15,MATCH(Q$7,GRID!$A$4:$A$15,0),MATCH(1,($U$2=GRID!$B$1:$U$1)*(КАЛЕНДАРЬ!X20=GRID!$B$3:$U$3),0))*(1-GRID!$H$34))</f>
        <v>230600</v>
      </c>
      <c r="R236" s="8" cm="1">
        <f t="array" ref="R236">IF($I$2="Открытый тариф",INDEX(GRID!$B$18:$U$29,MATCH(R$7,GRID!$A$18:$A$29,0),MATCH(1,($U$2=GRID!$B$1:$U$1)*(КАЛЕНДАРЬ!X20=GRID!$B$3:$U$3),0)),
INDEX(GRID!$B$18:$U$29,MATCH(R$7,GRID!$A$18:$A$29,0),MATCH(1,($U$2=GRID!$B$1:$U$1)*(КАЛЕНДАРЬ!X20=GRID!$B$3:$U$3),0))*(1-GRID!$H$34))</f>
        <v>263600</v>
      </c>
      <c r="S236" s="8">
        <f t="array" ref="S236">IF($I$2="Открытый тариф",INDEX(GRID!$B$4:$U$15,MATCH(S$7,GRID!$A$4:$A$15,0),MATCH(1,($U$2=GRID!$B$1:$U$1)*(КАЛЕНДАРЬ!X20=GRID!$B$3:$U$3),0)),
INDEX(GRID!$B$4:$U$15,MATCH(S$7,GRID!$A$4:$A$15,0),MATCH(1,($U$2=GRID!$B$1:$U$1)*(КАЛЕНДАРЬ!X20=GRID!$B$3:$U$3),0))*(1-GRID!$L$41))</f>
        <v>698800</v>
      </c>
      <c r="T236" s="8">
        <f t="array" ref="T236">IF($I$2="Открытый тариф",INDEX(GRID!$B$4:$U$15,MATCH(T$7,GRID!$A$4:$A$15,0),MATCH(1,($U$2=GRID!$B$1:$U$1)*(КАЛЕНДАРЬ!X20=GRID!$B$3:$U$3),0)),
INDEX(GRID!$B$4:$U$15,MATCH(T$7,GRID!$A$4:$A$15,0),MATCH(1,($U$2=GRID!$B$1:$U$1)*(КАЛЕНДАРЬ!X20=GRID!$B$3:$U$3),0))*(1-GRID!$L$41))</f>
        <v>861600</v>
      </c>
    </row>
    <row r="237" spans="1:20" hidden="1">
      <c r="A237" s="148" t="s">
        <v>12</v>
      </c>
      <c r="B237" s="149">
        <v>18</v>
      </c>
      <c r="C237" s="8" cm="1">
        <f t="array" ref="C237">IF($I$2="Открытый тариф",INDEX(GRID!$B$4:$U$15,MATCH(C$7,GRID!$A$4:$A$15,0),MATCH(1,($U$2=GRID!$B$1:$U$1)*(КАЛЕНДАРЬ!X21=GRID!$B$3:$U$3),0)),
INDEX(GRID!$B$4:$U$15,MATCH(C$7,GRID!$A$4:$A$15,0),MATCH(1,($U$2=GRID!$B$1:$U$1)*(КАЛЕНДАРЬ!X21=GRID!$B$3:$U$3),0))*(1-GRID!$H$34))</f>
        <v>52600</v>
      </c>
      <c r="D237" s="8" cm="1">
        <f t="array" ref="D237">IF($I$2="Открытый тариф",INDEX(GRID!$B$18:$U$29,MATCH(C$7,GRID!$A$18:$A$29,0),MATCH(1,($U$2=GRID!$B$1:$U$1)*(КАЛЕНДАРЬ!X21=GRID!$B$3:$U$3),0)),
INDEX(GRID!$B$18:$U$29,MATCH(C$7,GRID!$A$18:$A$29,0),MATCH(1,($U$2=GRID!$B$1:$U$1)*(КАЛЕНДАРЬ!X21=GRID!$B$3:$U$3),0))*(1-GRID!$H$34))</f>
        <v>57600</v>
      </c>
      <c r="E237" s="8" cm="1">
        <f t="array" ref="E237">IF($I$2="Открытый тариф",INDEX(GRID!$B$4:$U$15,MATCH(E$7,GRID!$A$4:$A$15,0),MATCH(1,($U$2=GRID!$B$1:$U$1)*(КАЛЕНДАРЬ!X21=GRID!$B$3:$U$3),0)),
INDEX(GRID!$B$4:$U$15,MATCH(E$7,GRID!$A$4:$A$15,0),MATCH(1,($U$2=GRID!$B$1:$U$1)*(КАЛЕНДАРЬ!X21=GRID!$B$3:$U$3),0))*(1-GRID!$H$34))</f>
        <v>62100</v>
      </c>
      <c r="F237" s="8" cm="1">
        <f t="array" ref="F237">IF($I$2="Открытый тариф",INDEX(GRID!$B$18:$U$29,MATCH(E$7,GRID!$A$18:$A$29,0),MATCH(1,($U$2=GRID!$B$1:$U$1)*(КАЛЕНДАРЬ!X21=GRID!$B$3:$U$3),0)),
INDEX(GRID!$B$18:$U$29,MATCH(E$7,GRID!$A$18:$A$29,0),MATCH(1,($U$2=GRID!$B$1:$U$1)*(КАЛЕНДАРЬ!X21=GRID!$B$3:$U$3),0))*(1-GRID!$H$34))</f>
        <v>67100</v>
      </c>
      <c r="G237" s="8" cm="1">
        <f t="array" ref="G237">IF($I$2="Открытый тариф",INDEX(GRID!$B$4:$U$15,MATCH(G$7,GRID!$A$4:$A$15,0),MATCH(1,($U$2=GRID!$B$1:$U$1)*(КАЛЕНДАРЬ!X21=GRID!$B$3:$U$3),0)),
INDEX(GRID!$B$4:$U$15,MATCH(G$7,GRID!$A$4:$A$15,0),MATCH(1,($U$2=GRID!$B$1:$U$1)*(КАЛЕНДАРЬ!X21=GRID!$B$3:$U$3),0))*(1-GRID!$H$34))</f>
        <v>69200</v>
      </c>
      <c r="H237" s="8" cm="1">
        <f t="array" ref="H237">IF($I$2="Открытый тариф",INDEX(GRID!$B$18:$U$29,MATCH(G$7,GRID!$A$18:$A$29,0),MATCH(1,($U$2=GRID!$B$1:$U$1)*(КАЛЕНДАРЬ!X21=GRID!$B$3:$U$3),0)),
INDEX(GRID!$B$18:$U$29,MATCH(G$7,GRID!$A$18:$A$29,0),MATCH(1,($U$2=GRID!$B$1:$U$1)*(КАЛЕНДАРЬ!X21=GRID!$B$3:$U$3),0))*(1-GRID!$H$34))</f>
        <v>74200</v>
      </c>
      <c r="I237" s="8" cm="1">
        <f t="array" ref="I237">IF($I$2="Открытый тариф",INDEX(GRID!$B$4:$U$15,MATCH(I$7,GRID!$A$4:$A$15,0),MATCH(1,($U$2=GRID!$B$1:$U$1)*(КАЛЕНДАРЬ!X21=GRID!$B$3:$U$3),0)),
INDEX(GRID!$B$4:$U$15,MATCH(I$7,GRID!$A$4:$A$15,0),MATCH(1,($U$2=GRID!$B$1:$U$1)*(КАЛЕНДАРЬ!X21=GRID!$B$3:$U$3),0))*(1-GRID!$H$34))</f>
        <v>76600</v>
      </c>
      <c r="J237" s="8" cm="1">
        <f t="array" ref="J237">IF($I$2="Открытый тариф",INDEX(GRID!$B$18:$U$29,MATCH(I$7,GRID!$A$18:$A$29,0),MATCH(1,($U$2=GRID!$B$1:$U$1)*(КАЛЕНДАРЬ!X21=GRID!$B$3:$U$3),0)),
INDEX(GRID!$B$18:$U$29,MATCH(I$7,GRID!$A$18:$A$29,0),MATCH(1,($U$2=GRID!$B$1:$U$1)*(КАЛЕНДАРЬ!X21=GRID!$B$3:$U$3),0))*(1-GRID!$H$34))</f>
        <v>81600</v>
      </c>
      <c r="K237" s="8" cm="1">
        <f t="array" ref="K237">IF($I$2="Открытый тариф",INDEX(GRID!$B$4:$U$15,MATCH(K$7,GRID!$A$4:$A$15,0),MATCH(1,($U$2=GRID!$B$1:$U$1)*(КАЛЕНДАРЬ!X21=GRID!$B$3:$U$3),0)),
INDEX(GRID!$B$4:$U$15,MATCH(K$7,GRID!$A$4:$A$15,0),MATCH(1,($U$2=GRID!$B$1:$U$1)*(КАЛЕНДАРЬ!X21=GRID!$B$3:$U$3),0))*(1-GRID!$H$34))</f>
        <v>84100</v>
      </c>
      <c r="L237" s="8" cm="1">
        <f t="array" ref="L237">IF($I$2="Открытый тариф",INDEX(GRID!$B$18:$U$29,MATCH(K$7,GRID!$A$18:$A$29,0),MATCH(1,($U$2=GRID!$B$1:$U$1)*(КАЛЕНДАРЬ!X21=GRID!$B$3:$U$3),0)),
INDEX(GRID!$B$18:$U$29,MATCH(K$7,GRID!$A$18:$A$29,0),MATCH(1,($U$2=GRID!$B$1:$U$1)*(КАЛЕНДАРЬ!X21=GRID!$B$3:$U$3),0))*(1-GRID!$H$34))</f>
        <v>89100</v>
      </c>
      <c r="M237" s="8" cm="1">
        <f t="array" ref="M237">IF($I$2="Открытый тариф",INDEX(GRID!$B$4:$U$15,MATCH(M$7,GRID!$A$4:$A$15,0),MATCH(1,($U$2=GRID!$B$1:$U$1)*(КАЛЕНДАРЬ!X21=GRID!$B$3:$U$3),0)),
INDEX(GRID!$B$4:$U$15,MATCH(M$7,GRID!$A$4:$A$15,0),MATCH(1,($U$2=GRID!$B$1:$U$1)*(КАЛЕНДАРЬ!X21=GRID!$B$3:$U$3),0))*(1-GRID!$H$34))</f>
        <v>110400</v>
      </c>
      <c r="N237" s="8" cm="1">
        <f t="array" ref="N237">IF($I$2="Открытый тариф",INDEX(GRID!$B$18:$U$29,MATCH(M$7,GRID!$A$18:$A$29,0),MATCH(1,($U$2=GRID!$B$1:$U$1)*(КАЛЕНДАРЬ!X21=GRID!$B$3:$U$3),0)),
INDEX(GRID!$B$18:$U$29,MATCH(M$7,GRID!$A$18:$A$29,0),MATCH(1,($U$2=GRID!$B$1:$U$1)*(КАЛЕНДАРЬ!X21=GRID!$B$3:$U$3),0))*(1-GRID!$H$34))</f>
        <v>115400</v>
      </c>
      <c r="O237" s="8" cm="1">
        <f t="array" ref="O237">IF($I$2="Открытый тариф",INDEX(GRID!$B$4:$U$15,MATCH(O$7,GRID!$A$4:$A$15,0),MATCH(1,($U$2=GRID!$B$1:$U$1)*(КАЛЕНДАРЬ!X21=GRID!$B$3:$U$3),0)),
INDEX(GRID!$B$4:$U$15,MATCH(O$7,GRID!$A$4:$A$15,0),MATCH(1,($U$2=GRID!$B$1:$U$1)*(КАЛЕНДАРЬ!X21=GRID!$B$3:$U$3),0))*(1-GRID!$H$34))</f>
        <v>151000</v>
      </c>
      <c r="P237" s="8" cm="1">
        <f t="array" ref="P237">IF($I$2="Открытый тариф",INDEX(GRID!$B$4:$U$15,MATCH(P$7,GRID!$A$4:$A$15,0),MATCH(1,($U$2=GRID!$B$1:$U$1)*(КАЛЕНДАРЬ!X21=GRID!$B$3:$U$3),0)),
INDEX(GRID!$B$4:$U$15,MATCH(P$7,GRID!$A$4:$A$15,0),MATCH(1,($U$2=GRID!$B$1:$U$1)*(КАЛЕНДАРЬ!X21=GRID!$B$3:$U$3),0))*(1-GRID!$H$34))</f>
        <v>199300</v>
      </c>
      <c r="Q237" s="8" cm="1">
        <f t="array" ref="Q237">IF($I$2="Открытый тариф",INDEX(GRID!$B$4:$U$15,MATCH(Q$7,GRID!$A$4:$A$15,0),MATCH(1,($U$2=GRID!$B$1:$U$1)*(КАЛЕНДАРЬ!X21=GRID!$B$3:$U$3),0)),
INDEX(GRID!$B$4:$U$15,MATCH(Q$7,GRID!$A$4:$A$15,0),MATCH(1,($U$2=GRID!$B$1:$U$1)*(КАЛЕНДАРЬ!X21=GRID!$B$3:$U$3),0))*(1-GRID!$H$34))</f>
        <v>230600</v>
      </c>
      <c r="R237" s="8" cm="1">
        <f t="array" ref="R237">IF($I$2="Открытый тариф",INDEX(GRID!$B$18:$U$29,MATCH(R$7,GRID!$A$18:$A$29,0),MATCH(1,($U$2=GRID!$B$1:$U$1)*(КАЛЕНДАРЬ!X21=GRID!$B$3:$U$3),0)),
INDEX(GRID!$B$18:$U$29,MATCH(R$7,GRID!$A$18:$A$29,0),MATCH(1,($U$2=GRID!$B$1:$U$1)*(КАЛЕНДАРЬ!X21=GRID!$B$3:$U$3),0))*(1-GRID!$H$34))</f>
        <v>263600</v>
      </c>
      <c r="S237" s="8">
        <f t="array" ref="S237">IF($I$2="Открытый тариф",INDEX(GRID!$B$4:$U$15,MATCH(S$7,GRID!$A$4:$A$15,0),MATCH(1,($U$2=GRID!$B$1:$U$1)*(КАЛЕНДАРЬ!X21=GRID!$B$3:$U$3),0)),
INDEX(GRID!$B$4:$U$15,MATCH(S$7,GRID!$A$4:$A$15,0),MATCH(1,($U$2=GRID!$B$1:$U$1)*(КАЛЕНДАРЬ!X21=GRID!$B$3:$U$3),0))*(1-GRID!$L$41))</f>
        <v>698800</v>
      </c>
      <c r="T237" s="8">
        <f t="array" ref="T237">IF($I$2="Открытый тариф",INDEX(GRID!$B$4:$U$15,MATCH(T$7,GRID!$A$4:$A$15,0),MATCH(1,($U$2=GRID!$B$1:$U$1)*(КАЛЕНДАРЬ!X21=GRID!$B$3:$U$3),0)),
INDEX(GRID!$B$4:$U$15,MATCH(T$7,GRID!$A$4:$A$15,0),MATCH(1,($U$2=GRID!$B$1:$U$1)*(КАЛЕНДАРЬ!X21=GRID!$B$3:$U$3),0))*(1-GRID!$L$41))</f>
        <v>861600</v>
      </c>
    </row>
    <row r="238" spans="1:20" hidden="1">
      <c r="A238" s="148" t="s">
        <v>13</v>
      </c>
      <c r="B238" s="149">
        <v>19</v>
      </c>
      <c r="C238" s="8" cm="1">
        <f t="array" ref="C238">IF($I$2="Открытый тариф",INDEX(GRID!$B$4:$U$15,MATCH(C$7,GRID!$A$4:$A$15,0),MATCH(1,($U$2=GRID!$B$1:$U$1)*(КАЛЕНДАРЬ!X22=GRID!$B$3:$U$3),0)),
INDEX(GRID!$B$4:$U$15,MATCH(C$7,GRID!$A$4:$A$15,0),MATCH(1,($U$2=GRID!$B$1:$U$1)*(КАЛЕНДАРЬ!X22=GRID!$B$3:$U$3),0))*(1-GRID!$H$34))</f>
        <v>52600</v>
      </c>
      <c r="D238" s="8" cm="1">
        <f t="array" ref="D238">IF($I$2="Открытый тариф",INDEX(GRID!$B$18:$U$29,MATCH(C$7,GRID!$A$18:$A$29,0),MATCH(1,($U$2=GRID!$B$1:$U$1)*(КАЛЕНДАРЬ!X22=GRID!$B$3:$U$3),0)),
INDEX(GRID!$B$18:$U$29,MATCH(C$7,GRID!$A$18:$A$29,0),MATCH(1,($U$2=GRID!$B$1:$U$1)*(КАЛЕНДАРЬ!X22=GRID!$B$3:$U$3),0))*(1-GRID!$H$34))</f>
        <v>57600</v>
      </c>
      <c r="E238" s="8" cm="1">
        <f t="array" ref="E238">IF($I$2="Открытый тариф",INDEX(GRID!$B$4:$U$15,MATCH(E$7,GRID!$A$4:$A$15,0),MATCH(1,($U$2=GRID!$B$1:$U$1)*(КАЛЕНДАРЬ!X22=GRID!$B$3:$U$3),0)),
INDEX(GRID!$B$4:$U$15,MATCH(E$7,GRID!$A$4:$A$15,0),MATCH(1,($U$2=GRID!$B$1:$U$1)*(КАЛЕНДАРЬ!X22=GRID!$B$3:$U$3),0))*(1-GRID!$H$34))</f>
        <v>62100</v>
      </c>
      <c r="F238" s="8" cm="1">
        <f t="array" ref="F238">IF($I$2="Открытый тариф",INDEX(GRID!$B$18:$U$29,MATCH(E$7,GRID!$A$18:$A$29,0),MATCH(1,($U$2=GRID!$B$1:$U$1)*(КАЛЕНДАРЬ!X22=GRID!$B$3:$U$3),0)),
INDEX(GRID!$B$18:$U$29,MATCH(E$7,GRID!$A$18:$A$29,0),MATCH(1,($U$2=GRID!$B$1:$U$1)*(КАЛЕНДАРЬ!X22=GRID!$B$3:$U$3),0))*(1-GRID!$H$34))</f>
        <v>67100</v>
      </c>
      <c r="G238" s="8" cm="1">
        <f t="array" ref="G238">IF($I$2="Открытый тариф",INDEX(GRID!$B$4:$U$15,MATCH(G$7,GRID!$A$4:$A$15,0),MATCH(1,($U$2=GRID!$B$1:$U$1)*(КАЛЕНДАРЬ!X22=GRID!$B$3:$U$3),0)),
INDEX(GRID!$B$4:$U$15,MATCH(G$7,GRID!$A$4:$A$15,0),MATCH(1,($U$2=GRID!$B$1:$U$1)*(КАЛЕНДАРЬ!X22=GRID!$B$3:$U$3),0))*(1-GRID!$H$34))</f>
        <v>69200</v>
      </c>
      <c r="H238" s="8" cm="1">
        <f t="array" ref="H238">IF($I$2="Открытый тариф",INDEX(GRID!$B$18:$U$29,MATCH(G$7,GRID!$A$18:$A$29,0),MATCH(1,($U$2=GRID!$B$1:$U$1)*(КАЛЕНДАРЬ!X22=GRID!$B$3:$U$3),0)),
INDEX(GRID!$B$18:$U$29,MATCH(G$7,GRID!$A$18:$A$29,0),MATCH(1,($U$2=GRID!$B$1:$U$1)*(КАЛЕНДАРЬ!X22=GRID!$B$3:$U$3),0))*(1-GRID!$H$34))</f>
        <v>74200</v>
      </c>
      <c r="I238" s="8" cm="1">
        <f t="array" ref="I238">IF($I$2="Открытый тариф",INDEX(GRID!$B$4:$U$15,MATCH(I$7,GRID!$A$4:$A$15,0),MATCH(1,($U$2=GRID!$B$1:$U$1)*(КАЛЕНДАРЬ!X22=GRID!$B$3:$U$3),0)),
INDEX(GRID!$B$4:$U$15,MATCH(I$7,GRID!$A$4:$A$15,0),MATCH(1,($U$2=GRID!$B$1:$U$1)*(КАЛЕНДАРЬ!X22=GRID!$B$3:$U$3),0))*(1-GRID!$H$34))</f>
        <v>76600</v>
      </c>
      <c r="J238" s="8" cm="1">
        <f t="array" ref="J238">IF($I$2="Открытый тариф",INDEX(GRID!$B$18:$U$29,MATCH(I$7,GRID!$A$18:$A$29,0),MATCH(1,($U$2=GRID!$B$1:$U$1)*(КАЛЕНДАРЬ!X22=GRID!$B$3:$U$3),0)),
INDEX(GRID!$B$18:$U$29,MATCH(I$7,GRID!$A$18:$A$29,0),MATCH(1,($U$2=GRID!$B$1:$U$1)*(КАЛЕНДАРЬ!X22=GRID!$B$3:$U$3),0))*(1-GRID!$H$34))</f>
        <v>81600</v>
      </c>
      <c r="K238" s="8" cm="1">
        <f t="array" ref="K238">IF($I$2="Открытый тариф",INDEX(GRID!$B$4:$U$15,MATCH(K$7,GRID!$A$4:$A$15,0),MATCH(1,($U$2=GRID!$B$1:$U$1)*(КАЛЕНДАРЬ!X22=GRID!$B$3:$U$3),0)),
INDEX(GRID!$B$4:$U$15,MATCH(K$7,GRID!$A$4:$A$15,0),MATCH(1,($U$2=GRID!$B$1:$U$1)*(КАЛЕНДАРЬ!X22=GRID!$B$3:$U$3),0))*(1-GRID!$H$34))</f>
        <v>84100</v>
      </c>
      <c r="L238" s="8" cm="1">
        <f t="array" ref="L238">IF($I$2="Открытый тариф",INDEX(GRID!$B$18:$U$29,MATCH(K$7,GRID!$A$18:$A$29,0),MATCH(1,($U$2=GRID!$B$1:$U$1)*(КАЛЕНДАРЬ!X22=GRID!$B$3:$U$3),0)),
INDEX(GRID!$B$18:$U$29,MATCH(K$7,GRID!$A$18:$A$29,0),MATCH(1,($U$2=GRID!$B$1:$U$1)*(КАЛЕНДАРЬ!X22=GRID!$B$3:$U$3),0))*(1-GRID!$H$34))</f>
        <v>89100</v>
      </c>
      <c r="M238" s="8" cm="1">
        <f t="array" ref="M238">IF($I$2="Открытый тариф",INDEX(GRID!$B$4:$U$15,MATCH(M$7,GRID!$A$4:$A$15,0),MATCH(1,($U$2=GRID!$B$1:$U$1)*(КАЛЕНДАРЬ!X22=GRID!$B$3:$U$3),0)),
INDEX(GRID!$B$4:$U$15,MATCH(M$7,GRID!$A$4:$A$15,0),MATCH(1,($U$2=GRID!$B$1:$U$1)*(КАЛЕНДАРЬ!X22=GRID!$B$3:$U$3),0))*(1-GRID!$H$34))</f>
        <v>110400</v>
      </c>
      <c r="N238" s="8" cm="1">
        <f t="array" ref="N238">IF($I$2="Открытый тариф",INDEX(GRID!$B$18:$U$29,MATCH(M$7,GRID!$A$18:$A$29,0),MATCH(1,($U$2=GRID!$B$1:$U$1)*(КАЛЕНДАРЬ!X22=GRID!$B$3:$U$3),0)),
INDEX(GRID!$B$18:$U$29,MATCH(M$7,GRID!$A$18:$A$29,0),MATCH(1,($U$2=GRID!$B$1:$U$1)*(КАЛЕНДАРЬ!X22=GRID!$B$3:$U$3),0))*(1-GRID!$H$34))</f>
        <v>115400</v>
      </c>
      <c r="O238" s="8" cm="1">
        <f t="array" ref="O238">IF($I$2="Открытый тариф",INDEX(GRID!$B$4:$U$15,MATCH(O$7,GRID!$A$4:$A$15,0),MATCH(1,($U$2=GRID!$B$1:$U$1)*(КАЛЕНДАРЬ!X22=GRID!$B$3:$U$3),0)),
INDEX(GRID!$B$4:$U$15,MATCH(O$7,GRID!$A$4:$A$15,0),MATCH(1,($U$2=GRID!$B$1:$U$1)*(КАЛЕНДАРЬ!X22=GRID!$B$3:$U$3),0))*(1-GRID!$H$34))</f>
        <v>151000</v>
      </c>
      <c r="P238" s="8" cm="1">
        <f t="array" ref="P238">IF($I$2="Открытый тариф",INDEX(GRID!$B$4:$U$15,MATCH(P$7,GRID!$A$4:$A$15,0),MATCH(1,($U$2=GRID!$B$1:$U$1)*(КАЛЕНДАРЬ!X22=GRID!$B$3:$U$3),0)),
INDEX(GRID!$B$4:$U$15,MATCH(P$7,GRID!$A$4:$A$15,0),MATCH(1,($U$2=GRID!$B$1:$U$1)*(КАЛЕНДАРЬ!X22=GRID!$B$3:$U$3),0))*(1-GRID!$H$34))</f>
        <v>199300</v>
      </c>
      <c r="Q238" s="8" cm="1">
        <f t="array" ref="Q238">IF($I$2="Открытый тариф",INDEX(GRID!$B$4:$U$15,MATCH(Q$7,GRID!$A$4:$A$15,0),MATCH(1,($U$2=GRID!$B$1:$U$1)*(КАЛЕНДАРЬ!X22=GRID!$B$3:$U$3),0)),
INDEX(GRID!$B$4:$U$15,MATCH(Q$7,GRID!$A$4:$A$15,0),MATCH(1,($U$2=GRID!$B$1:$U$1)*(КАЛЕНДАРЬ!X22=GRID!$B$3:$U$3),0))*(1-GRID!$H$34))</f>
        <v>230600</v>
      </c>
      <c r="R238" s="8" cm="1">
        <f t="array" ref="R238">IF($I$2="Открытый тариф",INDEX(GRID!$B$18:$U$29,MATCH(R$7,GRID!$A$18:$A$29,0),MATCH(1,($U$2=GRID!$B$1:$U$1)*(КАЛЕНДАРЬ!X22=GRID!$B$3:$U$3),0)),
INDEX(GRID!$B$18:$U$29,MATCH(R$7,GRID!$A$18:$A$29,0),MATCH(1,($U$2=GRID!$B$1:$U$1)*(КАЛЕНДАРЬ!X22=GRID!$B$3:$U$3),0))*(1-GRID!$H$34))</f>
        <v>263600</v>
      </c>
      <c r="S238" s="8">
        <f t="array" ref="S238">IF($I$2="Открытый тариф",INDEX(GRID!$B$4:$U$15,MATCH(S$7,GRID!$A$4:$A$15,0),MATCH(1,($U$2=GRID!$B$1:$U$1)*(КАЛЕНДАРЬ!X22=GRID!$B$3:$U$3),0)),
INDEX(GRID!$B$4:$U$15,MATCH(S$7,GRID!$A$4:$A$15,0),MATCH(1,($U$2=GRID!$B$1:$U$1)*(КАЛЕНДАРЬ!X22=GRID!$B$3:$U$3),0))*(1-GRID!$L$41))</f>
        <v>698800</v>
      </c>
      <c r="T238" s="8">
        <f t="array" ref="T238">IF($I$2="Открытый тариф",INDEX(GRID!$B$4:$U$15,MATCH(T$7,GRID!$A$4:$A$15,0),MATCH(1,($U$2=GRID!$B$1:$U$1)*(КАЛЕНДАРЬ!X22=GRID!$B$3:$U$3),0)),
INDEX(GRID!$B$4:$U$15,MATCH(T$7,GRID!$A$4:$A$15,0),MATCH(1,($U$2=GRID!$B$1:$U$1)*(КАЛЕНДАРЬ!X22=GRID!$B$3:$U$3),0))*(1-GRID!$L$41))</f>
        <v>861600</v>
      </c>
    </row>
    <row r="239" spans="1:20" hidden="1">
      <c r="A239" s="148" t="s">
        <v>14</v>
      </c>
      <c r="B239" s="149">
        <v>20</v>
      </c>
      <c r="C239" s="8" cm="1">
        <f t="array" ref="C239">IF($I$2="Открытый тариф",INDEX(GRID!$B$4:$U$15,MATCH(C$7,GRID!$A$4:$A$15,0),MATCH(1,($U$2=GRID!$B$1:$U$1)*(КАЛЕНДАРЬ!X23=GRID!$B$3:$U$3),0)),
INDEX(GRID!$B$4:$U$15,MATCH(C$7,GRID!$A$4:$A$15,0),MATCH(1,($U$2=GRID!$B$1:$U$1)*(КАЛЕНДАРЬ!X23=GRID!$B$3:$U$3),0))*(1-GRID!$H$34))</f>
        <v>52600</v>
      </c>
      <c r="D239" s="8" cm="1">
        <f t="array" ref="D239">IF($I$2="Открытый тариф",INDEX(GRID!$B$18:$U$29,MATCH(C$7,GRID!$A$18:$A$29,0),MATCH(1,($U$2=GRID!$B$1:$U$1)*(КАЛЕНДАРЬ!X23=GRID!$B$3:$U$3),0)),
INDEX(GRID!$B$18:$U$29,MATCH(C$7,GRID!$A$18:$A$29,0),MATCH(1,($U$2=GRID!$B$1:$U$1)*(КАЛЕНДАРЬ!X23=GRID!$B$3:$U$3),0))*(1-GRID!$H$34))</f>
        <v>57600</v>
      </c>
      <c r="E239" s="8" cm="1">
        <f t="array" ref="E239">IF($I$2="Открытый тариф",INDEX(GRID!$B$4:$U$15,MATCH(E$7,GRID!$A$4:$A$15,0),MATCH(1,($U$2=GRID!$B$1:$U$1)*(КАЛЕНДАРЬ!X23=GRID!$B$3:$U$3),0)),
INDEX(GRID!$B$4:$U$15,MATCH(E$7,GRID!$A$4:$A$15,0),MATCH(1,($U$2=GRID!$B$1:$U$1)*(КАЛЕНДАРЬ!X23=GRID!$B$3:$U$3),0))*(1-GRID!$H$34))</f>
        <v>62100</v>
      </c>
      <c r="F239" s="8" cm="1">
        <f t="array" ref="F239">IF($I$2="Открытый тариф",INDEX(GRID!$B$18:$U$29,MATCH(E$7,GRID!$A$18:$A$29,0),MATCH(1,($U$2=GRID!$B$1:$U$1)*(КАЛЕНДАРЬ!X23=GRID!$B$3:$U$3),0)),
INDEX(GRID!$B$18:$U$29,MATCH(E$7,GRID!$A$18:$A$29,0),MATCH(1,($U$2=GRID!$B$1:$U$1)*(КАЛЕНДАРЬ!X23=GRID!$B$3:$U$3),0))*(1-GRID!$H$34))</f>
        <v>67100</v>
      </c>
      <c r="G239" s="8" cm="1">
        <f t="array" ref="G239">IF($I$2="Открытый тариф",INDEX(GRID!$B$4:$U$15,MATCH(G$7,GRID!$A$4:$A$15,0),MATCH(1,($U$2=GRID!$B$1:$U$1)*(КАЛЕНДАРЬ!X23=GRID!$B$3:$U$3),0)),
INDEX(GRID!$B$4:$U$15,MATCH(G$7,GRID!$A$4:$A$15,0),MATCH(1,($U$2=GRID!$B$1:$U$1)*(КАЛЕНДАРЬ!X23=GRID!$B$3:$U$3),0))*(1-GRID!$H$34))</f>
        <v>69200</v>
      </c>
      <c r="H239" s="8" cm="1">
        <f t="array" ref="H239">IF($I$2="Открытый тариф",INDEX(GRID!$B$18:$U$29,MATCH(G$7,GRID!$A$18:$A$29,0),MATCH(1,($U$2=GRID!$B$1:$U$1)*(КАЛЕНДАРЬ!X23=GRID!$B$3:$U$3),0)),
INDEX(GRID!$B$18:$U$29,MATCH(G$7,GRID!$A$18:$A$29,0),MATCH(1,($U$2=GRID!$B$1:$U$1)*(КАЛЕНДАРЬ!X23=GRID!$B$3:$U$3),0))*(1-GRID!$H$34))</f>
        <v>74200</v>
      </c>
      <c r="I239" s="8" cm="1">
        <f t="array" ref="I239">IF($I$2="Открытый тариф",INDEX(GRID!$B$4:$U$15,MATCH(I$7,GRID!$A$4:$A$15,0),MATCH(1,($U$2=GRID!$B$1:$U$1)*(КАЛЕНДАРЬ!X23=GRID!$B$3:$U$3),0)),
INDEX(GRID!$B$4:$U$15,MATCH(I$7,GRID!$A$4:$A$15,0),MATCH(1,($U$2=GRID!$B$1:$U$1)*(КАЛЕНДАРЬ!X23=GRID!$B$3:$U$3),0))*(1-GRID!$H$34))</f>
        <v>76600</v>
      </c>
      <c r="J239" s="8" cm="1">
        <f t="array" ref="J239">IF($I$2="Открытый тариф",INDEX(GRID!$B$18:$U$29,MATCH(I$7,GRID!$A$18:$A$29,0),MATCH(1,($U$2=GRID!$B$1:$U$1)*(КАЛЕНДАРЬ!X23=GRID!$B$3:$U$3),0)),
INDEX(GRID!$B$18:$U$29,MATCH(I$7,GRID!$A$18:$A$29,0),MATCH(1,($U$2=GRID!$B$1:$U$1)*(КАЛЕНДАРЬ!X23=GRID!$B$3:$U$3),0))*(1-GRID!$H$34))</f>
        <v>81600</v>
      </c>
      <c r="K239" s="8" cm="1">
        <f t="array" ref="K239">IF($I$2="Открытый тариф",INDEX(GRID!$B$4:$U$15,MATCH(K$7,GRID!$A$4:$A$15,0),MATCH(1,($U$2=GRID!$B$1:$U$1)*(КАЛЕНДАРЬ!X23=GRID!$B$3:$U$3),0)),
INDEX(GRID!$B$4:$U$15,MATCH(K$7,GRID!$A$4:$A$15,0),MATCH(1,($U$2=GRID!$B$1:$U$1)*(КАЛЕНДАРЬ!X23=GRID!$B$3:$U$3),0))*(1-GRID!$H$34))</f>
        <v>84100</v>
      </c>
      <c r="L239" s="8" cm="1">
        <f t="array" ref="L239">IF($I$2="Открытый тариф",INDEX(GRID!$B$18:$U$29,MATCH(K$7,GRID!$A$18:$A$29,0),MATCH(1,($U$2=GRID!$B$1:$U$1)*(КАЛЕНДАРЬ!X23=GRID!$B$3:$U$3),0)),
INDEX(GRID!$B$18:$U$29,MATCH(K$7,GRID!$A$18:$A$29,0),MATCH(1,($U$2=GRID!$B$1:$U$1)*(КАЛЕНДАРЬ!X23=GRID!$B$3:$U$3),0))*(1-GRID!$H$34))</f>
        <v>89100</v>
      </c>
      <c r="M239" s="8" cm="1">
        <f t="array" ref="M239">IF($I$2="Открытый тариф",INDEX(GRID!$B$4:$U$15,MATCH(M$7,GRID!$A$4:$A$15,0),MATCH(1,($U$2=GRID!$B$1:$U$1)*(КАЛЕНДАРЬ!X23=GRID!$B$3:$U$3),0)),
INDEX(GRID!$B$4:$U$15,MATCH(M$7,GRID!$A$4:$A$15,0),MATCH(1,($U$2=GRID!$B$1:$U$1)*(КАЛЕНДАРЬ!X23=GRID!$B$3:$U$3),0))*(1-GRID!$H$34))</f>
        <v>110400</v>
      </c>
      <c r="N239" s="8" cm="1">
        <f t="array" ref="N239">IF($I$2="Открытый тариф",INDEX(GRID!$B$18:$U$29,MATCH(M$7,GRID!$A$18:$A$29,0),MATCH(1,($U$2=GRID!$B$1:$U$1)*(КАЛЕНДАРЬ!X23=GRID!$B$3:$U$3),0)),
INDEX(GRID!$B$18:$U$29,MATCH(M$7,GRID!$A$18:$A$29,0),MATCH(1,($U$2=GRID!$B$1:$U$1)*(КАЛЕНДАРЬ!X23=GRID!$B$3:$U$3),0))*(1-GRID!$H$34))</f>
        <v>115400</v>
      </c>
      <c r="O239" s="8" cm="1">
        <f t="array" ref="O239">IF($I$2="Открытый тариф",INDEX(GRID!$B$4:$U$15,MATCH(O$7,GRID!$A$4:$A$15,0),MATCH(1,($U$2=GRID!$B$1:$U$1)*(КАЛЕНДАРЬ!X23=GRID!$B$3:$U$3),0)),
INDEX(GRID!$B$4:$U$15,MATCH(O$7,GRID!$A$4:$A$15,0),MATCH(1,($U$2=GRID!$B$1:$U$1)*(КАЛЕНДАРЬ!X23=GRID!$B$3:$U$3),0))*(1-GRID!$H$34))</f>
        <v>151000</v>
      </c>
      <c r="P239" s="8" cm="1">
        <f t="array" ref="P239">IF($I$2="Открытый тариф",INDEX(GRID!$B$4:$U$15,MATCH(P$7,GRID!$A$4:$A$15,0),MATCH(1,($U$2=GRID!$B$1:$U$1)*(КАЛЕНДАРЬ!X23=GRID!$B$3:$U$3),0)),
INDEX(GRID!$B$4:$U$15,MATCH(P$7,GRID!$A$4:$A$15,0),MATCH(1,($U$2=GRID!$B$1:$U$1)*(КАЛЕНДАРЬ!X23=GRID!$B$3:$U$3),0))*(1-GRID!$H$34))</f>
        <v>199300</v>
      </c>
      <c r="Q239" s="8" cm="1">
        <f t="array" ref="Q239">IF($I$2="Открытый тариф",INDEX(GRID!$B$4:$U$15,MATCH(Q$7,GRID!$A$4:$A$15,0),MATCH(1,($U$2=GRID!$B$1:$U$1)*(КАЛЕНДАРЬ!X23=GRID!$B$3:$U$3),0)),
INDEX(GRID!$B$4:$U$15,MATCH(Q$7,GRID!$A$4:$A$15,0),MATCH(1,($U$2=GRID!$B$1:$U$1)*(КАЛЕНДАРЬ!X23=GRID!$B$3:$U$3),0))*(1-GRID!$H$34))</f>
        <v>230600</v>
      </c>
      <c r="R239" s="8" cm="1">
        <f t="array" ref="R239">IF($I$2="Открытый тариф",INDEX(GRID!$B$18:$U$29,MATCH(R$7,GRID!$A$18:$A$29,0),MATCH(1,($U$2=GRID!$B$1:$U$1)*(КАЛЕНДАРЬ!X23=GRID!$B$3:$U$3),0)),
INDEX(GRID!$B$18:$U$29,MATCH(R$7,GRID!$A$18:$A$29,0),MATCH(1,($U$2=GRID!$B$1:$U$1)*(КАЛЕНДАРЬ!X23=GRID!$B$3:$U$3),0))*(1-GRID!$H$34))</f>
        <v>263600</v>
      </c>
      <c r="S239" s="8">
        <f t="array" ref="S239">IF($I$2="Открытый тариф",INDEX(GRID!$B$4:$U$15,MATCH(S$7,GRID!$A$4:$A$15,0),MATCH(1,($U$2=GRID!$B$1:$U$1)*(КАЛЕНДАРЬ!X23=GRID!$B$3:$U$3),0)),
INDEX(GRID!$B$4:$U$15,MATCH(S$7,GRID!$A$4:$A$15,0),MATCH(1,($U$2=GRID!$B$1:$U$1)*(КАЛЕНДАРЬ!X23=GRID!$B$3:$U$3),0))*(1-GRID!$L$41))</f>
        <v>698800</v>
      </c>
      <c r="T239" s="8">
        <f t="array" ref="T239">IF($I$2="Открытый тариф",INDEX(GRID!$B$4:$U$15,MATCH(T$7,GRID!$A$4:$A$15,0),MATCH(1,($U$2=GRID!$B$1:$U$1)*(КАЛЕНДАРЬ!X23=GRID!$B$3:$U$3),0)),
INDEX(GRID!$B$4:$U$15,MATCH(T$7,GRID!$A$4:$A$15,0),MATCH(1,($U$2=GRID!$B$1:$U$1)*(КАЛЕНДАРЬ!X23=GRID!$B$3:$U$3),0))*(1-GRID!$L$41))</f>
        <v>861600</v>
      </c>
    </row>
    <row r="240" spans="1:20" hidden="1">
      <c r="A240" s="148" t="s">
        <v>15</v>
      </c>
      <c r="B240" s="149">
        <v>21</v>
      </c>
      <c r="C240" s="8" cm="1">
        <f t="array" ref="C240">IF($I$2="Открытый тариф",INDEX(GRID!$B$4:$U$15,MATCH(C$7,GRID!$A$4:$A$15,0),MATCH(1,($U$2=GRID!$B$1:$U$1)*(КАЛЕНДАРЬ!X24=GRID!$B$3:$U$3),0)),
INDEX(GRID!$B$4:$U$15,MATCH(C$7,GRID!$A$4:$A$15,0),MATCH(1,($U$2=GRID!$B$1:$U$1)*(КАЛЕНДАРЬ!X24=GRID!$B$3:$U$3),0))*(1-GRID!$H$34))</f>
        <v>52600</v>
      </c>
      <c r="D240" s="8" cm="1">
        <f t="array" ref="D240">IF($I$2="Открытый тариф",INDEX(GRID!$B$18:$U$29,MATCH(C$7,GRID!$A$18:$A$29,0),MATCH(1,($U$2=GRID!$B$1:$U$1)*(КАЛЕНДАРЬ!X24=GRID!$B$3:$U$3),0)),
INDEX(GRID!$B$18:$U$29,MATCH(C$7,GRID!$A$18:$A$29,0),MATCH(1,($U$2=GRID!$B$1:$U$1)*(КАЛЕНДАРЬ!X24=GRID!$B$3:$U$3),0))*(1-GRID!$H$34))</f>
        <v>57600</v>
      </c>
      <c r="E240" s="8" cm="1">
        <f t="array" ref="E240">IF($I$2="Открытый тариф",INDEX(GRID!$B$4:$U$15,MATCH(E$7,GRID!$A$4:$A$15,0),MATCH(1,($U$2=GRID!$B$1:$U$1)*(КАЛЕНДАРЬ!X24=GRID!$B$3:$U$3),0)),
INDEX(GRID!$B$4:$U$15,MATCH(E$7,GRID!$A$4:$A$15,0),MATCH(1,($U$2=GRID!$B$1:$U$1)*(КАЛЕНДАРЬ!X24=GRID!$B$3:$U$3),0))*(1-GRID!$H$34))</f>
        <v>62100</v>
      </c>
      <c r="F240" s="8" cm="1">
        <f t="array" ref="F240">IF($I$2="Открытый тариф",INDEX(GRID!$B$18:$U$29,MATCH(E$7,GRID!$A$18:$A$29,0),MATCH(1,($U$2=GRID!$B$1:$U$1)*(КАЛЕНДАРЬ!X24=GRID!$B$3:$U$3),0)),
INDEX(GRID!$B$18:$U$29,MATCH(E$7,GRID!$A$18:$A$29,0),MATCH(1,($U$2=GRID!$B$1:$U$1)*(КАЛЕНДАРЬ!X24=GRID!$B$3:$U$3),0))*(1-GRID!$H$34))</f>
        <v>67100</v>
      </c>
      <c r="G240" s="8" cm="1">
        <f t="array" ref="G240">IF($I$2="Открытый тариф",INDEX(GRID!$B$4:$U$15,MATCH(G$7,GRID!$A$4:$A$15,0),MATCH(1,($U$2=GRID!$B$1:$U$1)*(КАЛЕНДАРЬ!X24=GRID!$B$3:$U$3),0)),
INDEX(GRID!$B$4:$U$15,MATCH(G$7,GRID!$A$4:$A$15,0),MATCH(1,($U$2=GRID!$B$1:$U$1)*(КАЛЕНДАРЬ!X24=GRID!$B$3:$U$3),0))*(1-GRID!$H$34))</f>
        <v>69200</v>
      </c>
      <c r="H240" s="8" cm="1">
        <f t="array" ref="H240">IF($I$2="Открытый тариф",INDEX(GRID!$B$18:$U$29,MATCH(G$7,GRID!$A$18:$A$29,0),MATCH(1,($U$2=GRID!$B$1:$U$1)*(КАЛЕНДАРЬ!X24=GRID!$B$3:$U$3),0)),
INDEX(GRID!$B$18:$U$29,MATCH(G$7,GRID!$A$18:$A$29,0),MATCH(1,($U$2=GRID!$B$1:$U$1)*(КАЛЕНДАРЬ!X24=GRID!$B$3:$U$3),0))*(1-GRID!$H$34))</f>
        <v>74200</v>
      </c>
      <c r="I240" s="8" cm="1">
        <f t="array" ref="I240">IF($I$2="Открытый тариф",INDEX(GRID!$B$4:$U$15,MATCH(I$7,GRID!$A$4:$A$15,0),MATCH(1,($U$2=GRID!$B$1:$U$1)*(КАЛЕНДАРЬ!X24=GRID!$B$3:$U$3),0)),
INDEX(GRID!$B$4:$U$15,MATCH(I$7,GRID!$A$4:$A$15,0),MATCH(1,($U$2=GRID!$B$1:$U$1)*(КАЛЕНДАРЬ!X24=GRID!$B$3:$U$3),0))*(1-GRID!$H$34))</f>
        <v>76600</v>
      </c>
      <c r="J240" s="8" cm="1">
        <f t="array" ref="J240">IF($I$2="Открытый тариф",INDEX(GRID!$B$18:$U$29,MATCH(I$7,GRID!$A$18:$A$29,0),MATCH(1,($U$2=GRID!$B$1:$U$1)*(КАЛЕНДАРЬ!X24=GRID!$B$3:$U$3),0)),
INDEX(GRID!$B$18:$U$29,MATCH(I$7,GRID!$A$18:$A$29,0),MATCH(1,($U$2=GRID!$B$1:$U$1)*(КАЛЕНДАРЬ!X24=GRID!$B$3:$U$3),0))*(1-GRID!$H$34))</f>
        <v>81600</v>
      </c>
      <c r="K240" s="8" cm="1">
        <f t="array" ref="K240">IF($I$2="Открытый тариф",INDEX(GRID!$B$4:$U$15,MATCH(K$7,GRID!$A$4:$A$15,0),MATCH(1,($U$2=GRID!$B$1:$U$1)*(КАЛЕНДАРЬ!X24=GRID!$B$3:$U$3),0)),
INDEX(GRID!$B$4:$U$15,MATCH(K$7,GRID!$A$4:$A$15,0),MATCH(1,($U$2=GRID!$B$1:$U$1)*(КАЛЕНДАРЬ!X24=GRID!$B$3:$U$3),0))*(1-GRID!$H$34))</f>
        <v>84100</v>
      </c>
      <c r="L240" s="8" cm="1">
        <f t="array" ref="L240">IF($I$2="Открытый тариф",INDEX(GRID!$B$18:$U$29,MATCH(K$7,GRID!$A$18:$A$29,0),MATCH(1,($U$2=GRID!$B$1:$U$1)*(КАЛЕНДАРЬ!X24=GRID!$B$3:$U$3),0)),
INDEX(GRID!$B$18:$U$29,MATCH(K$7,GRID!$A$18:$A$29,0),MATCH(1,($U$2=GRID!$B$1:$U$1)*(КАЛЕНДАРЬ!X24=GRID!$B$3:$U$3),0))*(1-GRID!$H$34))</f>
        <v>89100</v>
      </c>
      <c r="M240" s="8" cm="1">
        <f t="array" ref="M240">IF($I$2="Открытый тариф",INDEX(GRID!$B$4:$U$15,MATCH(M$7,GRID!$A$4:$A$15,0),MATCH(1,($U$2=GRID!$B$1:$U$1)*(КАЛЕНДАРЬ!X24=GRID!$B$3:$U$3),0)),
INDEX(GRID!$B$4:$U$15,MATCH(M$7,GRID!$A$4:$A$15,0),MATCH(1,($U$2=GRID!$B$1:$U$1)*(КАЛЕНДАРЬ!X24=GRID!$B$3:$U$3),0))*(1-GRID!$H$34))</f>
        <v>110400</v>
      </c>
      <c r="N240" s="8" cm="1">
        <f t="array" ref="N240">IF($I$2="Открытый тариф",INDEX(GRID!$B$18:$U$29,MATCH(M$7,GRID!$A$18:$A$29,0),MATCH(1,($U$2=GRID!$B$1:$U$1)*(КАЛЕНДАРЬ!X24=GRID!$B$3:$U$3),0)),
INDEX(GRID!$B$18:$U$29,MATCH(M$7,GRID!$A$18:$A$29,0),MATCH(1,($U$2=GRID!$B$1:$U$1)*(КАЛЕНДАРЬ!X24=GRID!$B$3:$U$3),0))*(1-GRID!$H$34))</f>
        <v>115400</v>
      </c>
      <c r="O240" s="8" cm="1">
        <f t="array" ref="O240">IF($I$2="Открытый тариф",INDEX(GRID!$B$4:$U$15,MATCH(O$7,GRID!$A$4:$A$15,0),MATCH(1,($U$2=GRID!$B$1:$U$1)*(КАЛЕНДАРЬ!X24=GRID!$B$3:$U$3),0)),
INDEX(GRID!$B$4:$U$15,MATCH(O$7,GRID!$A$4:$A$15,0),MATCH(1,($U$2=GRID!$B$1:$U$1)*(КАЛЕНДАРЬ!X24=GRID!$B$3:$U$3),0))*(1-GRID!$H$34))</f>
        <v>151000</v>
      </c>
      <c r="P240" s="8" cm="1">
        <f t="array" ref="P240">IF($I$2="Открытый тариф",INDEX(GRID!$B$4:$U$15,MATCH(P$7,GRID!$A$4:$A$15,0),MATCH(1,($U$2=GRID!$B$1:$U$1)*(КАЛЕНДАРЬ!X24=GRID!$B$3:$U$3),0)),
INDEX(GRID!$B$4:$U$15,MATCH(P$7,GRID!$A$4:$A$15,0),MATCH(1,($U$2=GRID!$B$1:$U$1)*(КАЛЕНДАРЬ!X24=GRID!$B$3:$U$3),0))*(1-GRID!$H$34))</f>
        <v>199300</v>
      </c>
      <c r="Q240" s="8" cm="1">
        <f t="array" ref="Q240">IF($I$2="Открытый тариф",INDEX(GRID!$B$4:$U$15,MATCH(Q$7,GRID!$A$4:$A$15,0),MATCH(1,($U$2=GRID!$B$1:$U$1)*(КАЛЕНДАРЬ!X24=GRID!$B$3:$U$3),0)),
INDEX(GRID!$B$4:$U$15,MATCH(Q$7,GRID!$A$4:$A$15,0),MATCH(1,($U$2=GRID!$B$1:$U$1)*(КАЛЕНДАРЬ!X24=GRID!$B$3:$U$3),0))*(1-GRID!$H$34))</f>
        <v>230600</v>
      </c>
      <c r="R240" s="8" cm="1">
        <f t="array" ref="R240">IF($I$2="Открытый тариф",INDEX(GRID!$B$18:$U$29,MATCH(R$7,GRID!$A$18:$A$29,0),MATCH(1,($U$2=GRID!$B$1:$U$1)*(КАЛЕНДАРЬ!X24=GRID!$B$3:$U$3),0)),
INDEX(GRID!$B$18:$U$29,MATCH(R$7,GRID!$A$18:$A$29,0),MATCH(1,($U$2=GRID!$B$1:$U$1)*(КАЛЕНДАРЬ!X24=GRID!$B$3:$U$3),0))*(1-GRID!$H$34))</f>
        <v>263600</v>
      </c>
      <c r="S240" s="8">
        <f t="array" ref="S240">IF($I$2="Открытый тариф",INDEX(GRID!$B$4:$U$15,MATCH(S$7,GRID!$A$4:$A$15,0),MATCH(1,($U$2=GRID!$B$1:$U$1)*(КАЛЕНДАРЬ!X24=GRID!$B$3:$U$3),0)),
INDEX(GRID!$B$4:$U$15,MATCH(S$7,GRID!$A$4:$A$15,0),MATCH(1,($U$2=GRID!$B$1:$U$1)*(КАЛЕНДАРЬ!X24=GRID!$B$3:$U$3),0))*(1-GRID!$L$41))</f>
        <v>698800</v>
      </c>
      <c r="T240" s="8">
        <f t="array" ref="T240">IF($I$2="Открытый тариф",INDEX(GRID!$B$4:$U$15,MATCH(T$7,GRID!$A$4:$A$15,0),MATCH(1,($U$2=GRID!$B$1:$U$1)*(КАЛЕНДАРЬ!X24=GRID!$B$3:$U$3),0)),
INDEX(GRID!$B$4:$U$15,MATCH(T$7,GRID!$A$4:$A$15,0),MATCH(1,($U$2=GRID!$B$1:$U$1)*(КАЛЕНДАРЬ!X24=GRID!$B$3:$U$3),0))*(1-GRID!$L$41))</f>
        <v>861600</v>
      </c>
    </row>
    <row r="241" spans="1:20" hidden="1">
      <c r="A241" s="148" t="s">
        <v>16</v>
      </c>
      <c r="B241" s="149">
        <v>22</v>
      </c>
      <c r="C241" s="8" cm="1">
        <f t="array" ref="C241">IF($I$2="Открытый тариф",INDEX(GRID!$B$4:$U$15,MATCH(C$7,GRID!$A$4:$A$15,0),MATCH(1,($U$2=GRID!$B$1:$U$1)*(КАЛЕНДАРЬ!X25=GRID!$B$3:$U$3),0)),
INDEX(GRID!$B$4:$U$15,MATCH(C$7,GRID!$A$4:$A$15,0),MATCH(1,($U$2=GRID!$B$1:$U$1)*(КАЛЕНДАРЬ!X25=GRID!$B$3:$U$3),0))*(1-GRID!$H$34))</f>
        <v>52600</v>
      </c>
      <c r="D241" s="8" cm="1">
        <f t="array" ref="D241">IF($I$2="Открытый тариф",INDEX(GRID!$B$18:$U$29,MATCH(C$7,GRID!$A$18:$A$29,0),MATCH(1,($U$2=GRID!$B$1:$U$1)*(КАЛЕНДАРЬ!X25=GRID!$B$3:$U$3),0)),
INDEX(GRID!$B$18:$U$29,MATCH(C$7,GRID!$A$18:$A$29,0),MATCH(1,($U$2=GRID!$B$1:$U$1)*(КАЛЕНДАРЬ!X25=GRID!$B$3:$U$3),0))*(1-GRID!$H$34))</f>
        <v>57600</v>
      </c>
      <c r="E241" s="8" cm="1">
        <f t="array" ref="E241">IF($I$2="Открытый тариф",INDEX(GRID!$B$4:$U$15,MATCH(E$7,GRID!$A$4:$A$15,0),MATCH(1,($U$2=GRID!$B$1:$U$1)*(КАЛЕНДАРЬ!X25=GRID!$B$3:$U$3),0)),
INDEX(GRID!$B$4:$U$15,MATCH(E$7,GRID!$A$4:$A$15,0),MATCH(1,($U$2=GRID!$B$1:$U$1)*(КАЛЕНДАРЬ!X25=GRID!$B$3:$U$3),0))*(1-GRID!$H$34))</f>
        <v>62100</v>
      </c>
      <c r="F241" s="8" cm="1">
        <f t="array" ref="F241">IF($I$2="Открытый тариф",INDEX(GRID!$B$18:$U$29,MATCH(E$7,GRID!$A$18:$A$29,0),MATCH(1,($U$2=GRID!$B$1:$U$1)*(КАЛЕНДАРЬ!X25=GRID!$B$3:$U$3),0)),
INDEX(GRID!$B$18:$U$29,MATCH(E$7,GRID!$A$18:$A$29,0),MATCH(1,($U$2=GRID!$B$1:$U$1)*(КАЛЕНДАРЬ!X25=GRID!$B$3:$U$3),0))*(1-GRID!$H$34))</f>
        <v>67100</v>
      </c>
      <c r="G241" s="8" cm="1">
        <f t="array" ref="G241">IF($I$2="Открытый тариф",INDEX(GRID!$B$4:$U$15,MATCH(G$7,GRID!$A$4:$A$15,0),MATCH(1,($U$2=GRID!$B$1:$U$1)*(КАЛЕНДАРЬ!X25=GRID!$B$3:$U$3),0)),
INDEX(GRID!$B$4:$U$15,MATCH(G$7,GRID!$A$4:$A$15,0),MATCH(1,($U$2=GRID!$B$1:$U$1)*(КАЛЕНДАРЬ!X25=GRID!$B$3:$U$3),0))*(1-GRID!$H$34))</f>
        <v>69200</v>
      </c>
      <c r="H241" s="8" cm="1">
        <f t="array" ref="H241">IF($I$2="Открытый тариф",INDEX(GRID!$B$18:$U$29,MATCH(G$7,GRID!$A$18:$A$29,0),MATCH(1,($U$2=GRID!$B$1:$U$1)*(КАЛЕНДАРЬ!X25=GRID!$B$3:$U$3),0)),
INDEX(GRID!$B$18:$U$29,MATCH(G$7,GRID!$A$18:$A$29,0),MATCH(1,($U$2=GRID!$B$1:$U$1)*(КАЛЕНДАРЬ!X25=GRID!$B$3:$U$3),0))*(1-GRID!$H$34))</f>
        <v>74200</v>
      </c>
      <c r="I241" s="8" cm="1">
        <f t="array" ref="I241">IF($I$2="Открытый тариф",INDEX(GRID!$B$4:$U$15,MATCH(I$7,GRID!$A$4:$A$15,0),MATCH(1,($U$2=GRID!$B$1:$U$1)*(КАЛЕНДАРЬ!X25=GRID!$B$3:$U$3),0)),
INDEX(GRID!$B$4:$U$15,MATCH(I$7,GRID!$A$4:$A$15,0),MATCH(1,($U$2=GRID!$B$1:$U$1)*(КАЛЕНДАРЬ!X25=GRID!$B$3:$U$3),0))*(1-GRID!$H$34))</f>
        <v>76600</v>
      </c>
      <c r="J241" s="8" cm="1">
        <f t="array" ref="J241">IF($I$2="Открытый тариф",INDEX(GRID!$B$18:$U$29,MATCH(I$7,GRID!$A$18:$A$29,0),MATCH(1,($U$2=GRID!$B$1:$U$1)*(КАЛЕНДАРЬ!X25=GRID!$B$3:$U$3),0)),
INDEX(GRID!$B$18:$U$29,MATCH(I$7,GRID!$A$18:$A$29,0),MATCH(1,($U$2=GRID!$B$1:$U$1)*(КАЛЕНДАРЬ!X25=GRID!$B$3:$U$3),0))*(1-GRID!$H$34))</f>
        <v>81600</v>
      </c>
      <c r="K241" s="8" cm="1">
        <f t="array" ref="K241">IF($I$2="Открытый тариф",INDEX(GRID!$B$4:$U$15,MATCH(K$7,GRID!$A$4:$A$15,0),MATCH(1,($U$2=GRID!$B$1:$U$1)*(КАЛЕНДАРЬ!X25=GRID!$B$3:$U$3),0)),
INDEX(GRID!$B$4:$U$15,MATCH(K$7,GRID!$A$4:$A$15,0),MATCH(1,($U$2=GRID!$B$1:$U$1)*(КАЛЕНДАРЬ!X25=GRID!$B$3:$U$3),0))*(1-GRID!$H$34))</f>
        <v>84100</v>
      </c>
      <c r="L241" s="8" cm="1">
        <f t="array" ref="L241">IF($I$2="Открытый тариф",INDEX(GRID!$B$18:$U$29,MATCH(K$7,GRID!$A$18:$A$29,0),MATCH(1,($U$2=GRID!$B$1:$U$1)*(КАЛЕНДАРЬ!X25=GRID!$B$3:$U$3),0)),
INDEX(GRID!$B$18:$U$29,MATCH(K$7,GRID!$A$18:$A$29,0),MATCH(1,($U$2=GRID!$B$1:$U$1)*(КАЛЕНДАРЬ!X25=GRID!$B$3:$U$3),0))*(1-GRID!$H$34))</f>
        <v>89100</v>
      </c>
      <c r="M241" s="8" cm="1">
        <f t="array" ref="M241">IF($I$2="Открытый тариф",INDEX(GRID!$B$4:$U$15,MATCH(M$7,GRID!$A$4:$A$15,0),MATCH(1,($U$2=GRID!$B$1:$U$1)*(КАЛЕНДАРЬ!X25=GRID!$B$3:$U$3),0)),
INDEX(GRID!$B$4:$U$15,MATCH(M$7,GRID!$A$4:$A$15,0),MATCH(1,($U$2=GRID!$B$1:$U$1)*(КАЛЕНДАРЬ!X25=GRID!$B$3:$U$3),0))*(1-GRID!$H$34))</f>
        <v>110400</v>
      </c>
      <c r="N241" s="8" cm="1">
        <f t="array" ref="N241">IF($I$2="Открытый тариф",INDEX(GRID!$B$18:$U$29,MATCH(M$7,GRID!$A$18:$A$29,0),MATCH(1,($U$2=GRID!$B$1:$U$1)*(КАЛЕНДАРЬ!X25=GRID!$B$3:$U$3),0)),
INDEX(GRID!$B$18:$U$29,MATCH(M$7,GRID!$A$18:$A$29,0),MATCH(1,($U$2=GRID!$B$1:$U$1)*(КАЛЕНДАРЬ!X25=GRID!$B$3:$U$3),0))*(1-GRID!$H$34))</f>
        <v>115400</v>
      </c>
      <c r="O241" s="8" cm="1">
        <f t="array" ref="O241">IF($I$2="Открытый тариф",INDEX(GRID!$B$4:$U$15,MATCH(O$7,GRID!$A$4:$A$15,0),MATCH(1,($U$2=GRID!$B$1:$U$1)*(КАЛЕНДАРЬ!X25=GRID!$B$3:$U$3),0)),
INDEX(GRID!$B$4:$U$15,MATCH(O$7,GRID!$A$4:$A$15,0),MATCH(1,($U$2=GRID!$B$1:$U$1)*(КАЛЕНДАРЬ!X25=GRID!$B$3:$U$3),0))*(1-GRID!$H$34))</f>
        <v>151000</v>
      </c>
      <c r="P241" s="8" cm="1">
        <f t="array" ref="P241">IF($I$2="Открытый тариф",INDEX(GRID!$B$4:$U$15,MATCH(P$7,GRID!$A$4:$A$15,0),MATCH(1,($U$2=GRID!$B$1:$U$1)*(КАЛЕНДАРЬ!X25=GRID!$B$3:$U$3),0)),
INDEX(GRID!$B$4:$U$15,MATCH(P$7,GRID!$A$4:$A$15,0),MATCH(1,($U$2=GRID!$B$1:$U$1)*(КАЛЕНДАРЬ!X25=GRID!$B$3:$U$3),0))*(1-GRID!$H$34))</f>
        <v>199300</v>
      </c>
      <c r="Q241" s="8" cm="1">
        <f t="array" ref="Q241">IF($I$2="Открытый тариф",INDEX(GRID!$B$4:$U$15,MATCH(Q$7,GRID!$A$4:$A$15,0),MATCH(1,($U$2=GRID!$B$1:$U$1)*(КАЛЕНДАРЬ!X25=GRID!$B$3:$U$3),0)),
INDEX(GRID!$B$4:$U$15,MATCH(Q$7,GRID!$A$4:$A$15,0),MATCH(1,($U$2=GRID!$B$1:$U$1)*(КАЛЕНДАРЬ!X25=GRID!$B$3:$U$3),0))*(1-GRID!$H$34))</f>
        <v>230600</v>
      </c>
      <c r="R241" s="8" cm="1">
        <f t="array" ref="R241">IF($I$2="Открытый тариф",INDEX(GRID!$B$18:$U$29,MATCH(R$7,GRID!$A$18:$A$29,0),MATCH(1,($U$2=GRID!$B$1:$U$1)*(КАЛЕНДАРЬ!X25=GRID!$B$3:$U$3),0)),
INDEX(GRID!$B$18:$U$29,MATCH(R$7,GRID!$A$18:$A$29,0),MATCH(1,($U$2=GRID!$B$1:$U$1)*(КАЛЕНДАРЬ!X25=GRID!$B$3:$U$3),0))*(1-GRID!$H$34))</f>
        <v>263600</v>
      </c>
      <c r="S241" s="8">
        <f t="array" ref="S241">IF($I$2="Открытый тариф",INDEX(GRID!$B$4:$U$15,MATCH(S$7,GRID!$A$4:$A$15,0),MATCH(1,($U$2=GRID!$B$1:$U$1)*(КАЛЕНДАРЬ!X25=GRID!$B$3:$U$3),0)),
INDEX(GRID!$B$4:$U$15,MATCH(S$7,GRID!$A$4:$A$15,0),MATCH(1,($U$2=GRID!$B$1:$U$1)*(КАЛЕНДАРЬ!X25=GRID!$B$3:$U$3),0))*(1-GRID!$L$41))</f>
        <v>698800</v>
      </c>
      <c r="T241" s="8">
        <f t="array" ref="T241">IF($I$2="Открытый тариф",INDEX(GRID!$B$4:$U$15,MATCH(T$7,GRID!$A$4:$A$15,0),MATCH(1,($U$2=GRID!$B$1:$U$1)*(КАЛЕНДАРЬ!X25=GRID!$B$3:$U$3),0)),
INDEX(GRID!$B$4:$U$15,MATCH(T$7,GRID!$A$4:$A$15,0),MATCH(1,($U$2=GRID!$B$1:$U$1)*(КАЛЕНДАРЬ!X25=GRID!$B$3:$U$3),0))*(1-GRID!$L$41))</f>
        <v>861600</v>
      </c>
    </row>
    <row r="242" spans="1:20" hidden="1">
      <c r="A242" s="148" t="s">
        <v>17</v>
      </c>
      <c r="B242" s="149">
        <v>23</v>
      </c>
      <c r="C242" s="8" cm="1">
        <f t="array" ref="C242">IF($I$2="Открытый тариф",INDEX(GRID!$B$4:$U$15,MATCH(C$7,GRID!$A$4:$A$15,0),MATCH(1,($U$2=GRID!$B$1:$U$1)*(КАЛЕНДАРЬ!X26=GRID!$B$3:$U$3),0)),
INDEX(GRID!$B$4:$U$15,MATCH(C$7,GRID!$A$4:$A$15,0),MATCH(1,($U$2=GRID!$B$1:$U$1)*(КАЛЕНДАРЬ!X26=GRID!$B$3:$U$3),0))*(1-GRID!$H$34))</f>
        <v>52600</v>
      </c>
      <c r="D242" s="8" cm="1">
        <f t="array" ref="D242">IF($I$2="Открытый тариф",INDEX(GRID!$B$18:$U$29,MATCH(C$7,GRID!$A$18:$A$29,0),MATCH(1,($U$2=GRID!$B$1:$U$1)*(КАЛЕНДАРЬ!X26=GRID!$B$3:$U$3),0)),
INDEX(GRID!$B$18:$U$29,MATCH(C$7,GRID!$A$18:$A$29,0),MATCH(1,($U$2=GRID!$B$1:$U$1)*(КАЛЕНДАРЬ!X26=GRID!$B$3:$U$3),0))*(1-GRID!$H$34))</f>
        <v>57600</v>
      </c>
      <c r="E242" s="8" cm="1">
        <f t="array" ref="E242">IF($I$2="Открытый тариф",INDEX(GRID!$B$4:$U$15,MATCH(E$7,GRID!$A$4:$A$15,0),MATCH(1,($U$2=GRID!$B$1:$U$1)*(КАЛЕНДАРЬ!X26=GRID!$B$3:$U$3),0)),
INDEX(GRID!$B$4:$U$15,MATCH(E$7,GRID!$A$4:$A$15,0),MATCH(1,($U$2=GRID!$B$1:$U$1)*(КАЛЕНДАРЬ!X26=GRID!$B$3:$U$3),0))*(1-GRID!$H$34))</f>
        <v>62100</v>
      </c>
      <c r="F242" s="8" cm="1">
        <f t="array" ref="F242">IF($I$2="Открытый тариф",INDEX(GRID!$B$18:$U$29,MATCH(E$7,GRID!$A$18:$A$29,0),MATCH(1,($U$2=GRID!$B$1:$U$1)*(КАЛЕНДАРЬ!X26=GRID!$B$3:$U$3),0)),
INDEX(GRID!$B$18:$U$29,MATCH(E$7,GRID!$A$18:$A$29,0),MATCH(1,($U$2=GRID!$B$1:$U$1)*(КАЛЕНДАРЬ!X26=GRID!$B$3:$U$3),0))*(1-GRID!$H$34))</f>
        <v>67100</v>
      </c>
      <c r="G242" s="8" cm="1">
        <f t="array" ref="G242">IF($I$2="Открытый тариф",INDEX(GRID!$B$4:$U$15,MATCH(G$7,GRID!$A$4:$A$15,0),MATCH(1,($U$2=GRID!$B$1:$U$1)*(КАЛЕНДАРЬ!X26=GRID!$B$3:$U$3),0)),
INDEX(GRID!$B$4:$U$15,MATCH(G$7,GRID!$A$4:$A$15,0),MATCH(1,($U$2=GRID!$B$1:$U$1)*(КАЛЕНДАРЬ!X26=GRID!$B$3:$U$3),0))*(1-GRID!$H$34))</f>
        <v>69200</v>
      </c>
      <c r="H242" s="8" cm="1">
        <f t="array" ref="H242">IF($I$2="Открытый тариф",INDEX(GRID!$B$18:$U$29,MATCH(G$7,GRID!$A$18:$A$29,0),MATCH(1,($U$2=GRID!$B$1:$U$1)*(КАЛЕНДАРЬ!X26=GRID!$B$3:$U$3),0)),
INDEX(GRID!$B$18:$U$29,MATCH(G$7,GRID!$A$18:$A$29,0),MATCH(1,($U$2=GRID!$B$1:$U$1)*(КАЛЕНДАРЬ!X26=GRID!$B$3:$U$3),0))*(1-GRID!$H$34))</f>
        <v>74200</v>
      </c>
      <c r="I242" s="8" cm="1">
        <f t="array" ref="I242">IF($I$2="Открытый тариф",INDEX(GRID!$B$4:$U$15,MATCH(I$7,GRID!$A$4:$A$15,0),MATCH(1,($U$2=GRID!$B$1:$U$1)*(КАЛЕНДАРЬ!X26=GRID!$B$3:$U$3),0)),
INDEX(GRID!$B$4:$U$15,MATCH(I$7,GRID!$A$4:$A$15,0),MATCH(1,($U$2=GRID!$B$1:$U$1)*(КАЛЕНДАРЬ!X26=GRID!$B$3:$U$3),0))*(1-GRID!$H$34))</f>
        <v>76600</v>
      </c>
      <c r="J242" s="8" cm="1">
        <f t="array" ref="J242">IF($I$2="Открытый тариф",INDEX(GRID!$B$18:$U$29,MATCH(I$7,GRID!$A$18:$A$29,0),MATCH(1,($U$2=GRID!$B$1:$U$1)*(КАЛЕНДАРЬ!X26=GRID!$B$3:$U$3),0)),
INDEX(GRID!$B$18:$U$29,MATCH(I$7,GRID!$A$18:$A$29,0),MATCH(1,($U$2=GRID!$B$1:$U$1)*(КАЛЕНДАРЬ!X26=GRID!$B$3:$U$3),0))*(1-GRID!$H$34))</f>
        <v>81600</v>
      </c>
      <c r="K242" s="8" cm="1">
        <f t="array" ref="K242">IF($I$2="Открытый тариф",INDEX(GRID!$B$4:$U$15,MATCH(K$7,GRID!$A$4:$A$15,0),MATCH(1,($U$2=GRID!$B$1:$U$1)*(КАЛЕНДАРЬ!X26=GRID!$B$3:$U$3),0)),
INDEX(GRID!$B$4:$U$15,MATCH(K$7,GRID!$A$4:$A$15,0),MATCH(1,($U$2=GRID!$B$1:$U$1)*(КАЛЕНДАРЬ!X26=GRID!$B$3:$U$3),0))*(1-GRID!$H$34))</f>
        <v>84100</v>
      </c>
      <c r="L242" s="8" cm="1">
        <f t="array" ref="L242">IF($I$2="Открытый тариф",INDEX(GRID!$B$18:$U$29,MATCH(K$7,GRID!$A$18:$A$29,0),MATCH(1,($U$2=GRID!$B$1:$U$1)*(КАЛЕНДАРЬ!X26=GRID!$B$3:$U$3),0)),
INDEX(GRID!$B$18:$U$29,MATCH(K$7,GRID!$A$18:$A$29,0),MATCH(1,($U$2=GRID!$B$1:$U$1)*(КАЛЕНДАРЬ!X26=GRID!$B$3:$U$3),0))*(1-GRID!$H$34))</f>
        <v>89100</v>
      </c>
      <c r="M242" s="8" cm="1">
        <f t="array" ref="M242">IF($I$2="Открытый тариф",INDEX(GRID!$B$4:$U$15,MATCH(M$7,GRID!$A$4:$A$15,0),MATCH(1,($U$2=GRID!$B$1:$U$1)*(КАЛЕНДАРЬ!X26=GRID!$B$3:$U$3),0)),
INDEX(GRID!$B$4:$U$15,MATCH(M$7,GRID!$A$4:$A$15,0),MATCH(1,($U$2=GRID!$B$1:$U$1)*(КАЛЕНДАРЬ!X26=GRID!$B$3:$U$3),0))*(1-GRID!$H$34))</f>
        <v>110400</v>
      </c>
      <c r="N242" s="8" cm="1">
        <f t="array" ref="N242">IF($I$2="Открытый тариф",INDEX(GRID!$B$18:$U$29,MATCH(M$7,GRID!$A$18:$A$29,0),MATCH(1,($U$2=GRID!$B$1:$U$1)*(КАЛЕНДАРЬ!X26=GRID!$B$3:$U$3),0)),
INDEX(GRID!$B$18:$U$29,MATCH(M$7,GRID!$A$18:$A$29,0),MATCH(1,($U$2=GRID!$B$1:$U$1)*(КАЛЕНДАРЬ!X26=GRID!$B$3:$U$3),0))*(1-GRID!$H$34))</f>
        <v>115400</v>
      </c>
      <c r="O242" s="8" cm="1">
        <f t="array" ref="O242">IF($I$2="Открытый тариф",INDEX(GRID!$B$4:$U$15,MATCH(O$7,GRID!$A$4:$A$15,0),MATCH(1,($U$2=GRID!$B$1:$U$1)*(КАЛЕНДАРЬ!X26=GRID!$B$3:$U$3),0)),
INDEX(GRID!$B$4:$U$15,MATCH(O$7,GRID!$A$4:$A$15,0),MATCH(1,($U$2=GRID!$B$1:$U$1)*(КАЛЕНДАРЬ!X26=GRID!$B$3:$U$3),0))*(1-GRID!$H$34))</f>
        <v>151000</v>
      </c>
      <c r="P242" s="8" cm="1">
        <f t="array" ref="P242">IF($I$2="Открытый тариф",INDEX(GRID!$B$4:$U$15,MATCH(P$7,GRID!$A$4:$A$15,0),MATCH(1,($U$2=GRID!$B$1:$U$1)*(КАЛЕНДАРЬ!X26=GRID!$B$3:$U$3),0)),
INDEX(GRID!$B$4:$U$15,MATCH(P$7,GRID!$A$4:$A$15,0),MATCH(1,($U$2=GRID!$B$1:$U$1)*(КАЛЕНДАРЬ!X26=GRID!$B$3:$U$3),0))*(1-GRID!$H$34))</f>
        <v>199300</v>
      </c>
      <c r="Q242" s="8" cm="1">
        <f t="array" ref="Q242">IF($I$2="Открытый тариф",INDEX(GRID!$B$4:$U$15,MATCH(Q$7,GRID!$A$4:$A$15,0),MATCH(1,($U$2=GRID!$B$1:$U$1)*(КАЛЕНДАРЬ!X26=GRID!$B$3:$U$3),0)),
INDEX(GRID!$B$4:$U$15,MATCH(Q$7,GRID!$A$4:$A$15,0),MATCH(1,($U$2=GRID!$B$1:$U$1)*(КАЛЕНДАРЬ!X26=GRID!$B$3:$U$3),0))*(1-GRID!$H$34))</f>
        <v>230600</v>
      </c>
      <c r="R242" s="8" cm="1">
        <f t="array" ref="R242">IF($I$2="Открытый тариф",INDEX(GRID!$B$18:$U$29,MATCH(R$7,GRID!$A$18:$A$29,0),MATCH(1,($U$2=GRID!$B$1:$U$1)*(КАЛЕНДАРЬ!X26=GRID!$B$3:$U$3),0)),
INDEX(GRID!$B$18:$U$29,MATCH(R$7,GRID!$A$18:$A$29,0),MATCH(1,($U$2=GRID!$B$1:$U$1)*(КАЛЕНДАРЬ!X26=GRID!$B$3:$U$3),0))*(1-GRID!$H$34))</f>
        <v>263600</v>
      </c>
      <c r="S242" s="8">
        <f t="array" ref="S242">IF($I$2="Открытый тариф",INDEX(GRID!$B$4:$U$15,MATCH(S$7,GRID!$A$4:$A$15,0),MATCH(1,($U$2=GRID!$B$1:$U$1)*(КАЛЕНДАРЬ!X26=GRID!$B$3:$U$3),0)),
INDEX(GRID!$B$4:$U$15,MATCH(S$7,GRID!$A$4:$A$15,0),MATCH(1,($U$2=GRID!$B$1:$U$1)*(КАЛЕНДАРЬ!X26=GRID!$B$3:$U$3),0))*(1-GRID!$L$41))</f>
        <v>698800</v>
      </c>
      <c r="T242" s="8">
        <f t="array" ref="T242">IF($I$2="Открытый тариф",INDEX(GRID!$B$4:$U$15,MATCH(T$7,GRID!$A$4:$A$15,0),MATCH(1,($U$2=GRID!$B$1:$U$1)*(КАЛЕНДАРЬ!X26=GRID!$B$3:$U$3),0)),
INDEX(GRID!$B$4:$U$15,MATCH(T$7,GRID!$A$4:$A$15,0),MATCH(1,($U$2=GRID!$B$1:$U$1)*(КАЛЕНДАРЬ!X26=GRID!$B$3:$U$3),0))*(1-GRID!$L$41))</f>
        <v>861600</v>
      </c>
    </row>
    <row r="243" spans="1:20" hidden="1">
      <c r="A243" s="148" t="s">
        <v>11</v>
      </c>
      <c r="B243" s="149">
        <v>24</v>
      </c>
      <c r="C243" s="8" cm="1">
        <f t="array" ref="C243">IF($I$2="Открытый тариф",INDEX(GRID!$B$4:$U$15,MATCH(C$7,GRID!$A$4:$A$15,0),MATCH(1,($U$2=GRID!$B$1:$U$1)*(КАЛЕНДАРЬ!X27=GRID!$B$3:$U$3),0)),
INDEX(GRID!$B$4:$U$15,MATCH(C$7,GRID!$A$4:$A$15,0),MATCH(1,($U$2=GRID!$B$1:$U$1)*(КАЛЕНДАРЬ!X27=GRID!$B$3:$U$3),0))*(1-GRID!$H$34))</f>
        <v>52600</v>
      </c>
      <c r="D243" s="8" cm="1">
        <f t="array" ref="D243">IF($I$2="Открытый тариф",INDEX(GRID!$B$18:$U$29,MATCH(C$7,GRID!$A$18:$A$29,0),MATCH(1,($U$2=GRID!$B$1:$U$1)*(КАЛЕНДАРЬ!X27=GRID!$B$3:$U$3),0)),
INDEX(GRID!$B$18:$U$29,MATCH(C$7,GRID!$A$18:$A$29,0),MATCH(1,($U$2=GRID!$B$1:$U$1)*(КАЛЕНДАРЬ!X27=GRID!$B$3:$U$3),0))*(1-GRID!$H$34))</f>
        <v>57600</v>
      </c>
      <c r="E243" s="8" cm="1">
        <f t="array" ref="E243">IF($I$2="Открытый тариф",INDEX(GRID!$B$4:$U$15,MATCH(E$7,GRID!$A$4:$A$15,0),MATCH(1,($U$2=GRID!$B$1:$U$1)*(КАЛЕНДАРЬ!X27=GRID!$B$3:$U$3),0)),
INDEX(GRID!$B$4:$U$15,MATCH(E$7,GRID!$A$4:$A$15,0),MATCH(1,($U$2=GRID!$B$1:$U$1)*(КАЛЕНДАРЬ!X27=GRID!$B$3:$U$3),0))*(1-GRID!$H$34))</f>
        <v>62100</v>
      </c>
      <c r="F243" s="8" cm="1">
        <f t="array" ref="F243">IF($I$2="Открытый тариф",INDEX(GRID!$B$18:$U$29,MATCH(E$7,GRID!$A$18:$A$29,0),MATCH(1,($U$2=GRID!$B$1:$U$1)*(КАЛЕНДАРЬ!X27=GRID!$B$3:$U$3),0)),
INDEX(GRID!$B$18:$U$29,MATCH(E$7,GRID!$A$18:$A$29,0),MATCH(1,($U$2=GRID!$B$1:$U$1)*(КАЛЕНДАРЬ!X27=GRID!$B$3:$U$3),0))*(1-GRID!$H$34))</f>
        <v>67100</v>
      </c>
      <c r="G243" s="8" cm="1">
        <f t="array" ref="G243">IF($I$2="Открытый тариф",INDEX(GRID!$B$4:$U$15,MATCH(G$7,GRID!$A$4:$A$15,0),MATCH(1,($U$2=GRID!$B$1:$U$1)*(КАЛЕНДАРЬ!X27=GRID!$B$3:$U$3),0)),
INDEX(GRID!$B$4:$U$15,MATCH(G$7,GRID!$A$4:$A$15,0),MATCH(1,($U$2=GRID!$B$1:$U$1)*(КАЛЕНДАРЬ!X27=GRID!$B$3:$U$3),0))*(1-GRID!$H$34))</f>
        <v>69200</v>
      </c>
      <c r="H243" s="8" cm="1">
        <f t="array" ref="H243">IF($I$2="Открытый тариф",INDEX(GRID!$B$18:$U$29,MATCH(G$7,GRID!$A$18:$A$29,0),MATCH(1,($U$2=GRID!$B$1:$U$1)*(КАЛЕНДАРЬ!X27=GRID!$B$3:$U$3),0)),
INDEX(GRID!$B$18:$U$29,MATCH(G$7,GRID!$A$18:$A$29,0),MATCH(1,($U$2=GRID!$B$1:$U$1)*(КАЛЕНДАРЬ!X27=GRID!$B$3:$U$3),0))*(1-GRID!$H$34))</f>
        <v>74200</v>
      </c>
      <c r="I243" s="8" cm="1">
        <f t="array" ref="I243">IF($I$2="Открытый тариф",INDEX(GRID!$B$4:$U$15,MATCH(I$7,GRID!$A$4:$A$15,0),MATCH(1,($U$2=GRID!$B$1:$U$1)*(КАЛЕНДАРЬ!X27=GRID!$B$3:$U$3),0)),
INDEX(GRID!$B$4:$U$15,MATCH(I$7,GRID!$A$4:$A$15,0),MATCH(1,($U$2=GRID!$B$1:$U$1)*(КАЛЕНДАРЬ!X27=GRID!$B$3:$U$3),0))*(1-GRID!$H$34))</f>
        <v>76600</v>
      </c>
      <c r="J243" s="8" cm="1">
        <f t="array" ref="J243">IF($I$2="Открытый тариф",INDEX(GRID!$B$18:$U$29,MATCH(I$7,GRID!$A$18:$A$29,0),MATCH(1,($U$2=GRID!$B$1:$U$1)*(КАЛЕНДАРЬ!X27=GRID!$B$3:$U$3),0)),
INDEX(GRID!$B$18:$U$29,MATCH(I$7,GRID!$A$18:$A$29,0),MATCH(1,($U$2=GRID!$B$1:$U$1)*(КАЛЕНДАРЬ!X27=GRID!$B$3:$U$3),0))*(1-GRID!$H$34))</f>
        <v>81600</v>
      </c>
      <c r="K243" s="8" cm="1">
        <f t="array" ref="K243">IF($I$2="Открытый тариф",INDEX(GRID!$B$4:$U$15,MATCH(K$7,GRID!$A$4:$A$15,0),MATCH(1,($U$2=GRID!$B$1:$U$1)*(КАЛЕНДАРЬ!X27=GRID!$B$3:$U$3),0)),
INDEX(GRID!$B$4:$U$15,MATCH(K$7,GRID!$A$4:$A$15,0),MATCH(1,($U$2=GRID!$B$1:$U$1)*(КАЛЕНДАРЬ!X27=GRID!$B$3:$U$3),0))*(1-GRID!$H$34))</f>
        <v>84100</v>
      </c>
      <c r="L243" s="8" cm="1">
        <f t="array" ref="L243">IF($I$2="Открытый тариф",INDEX(GRID!$B$18:$U$29,MATCH(K$7,GRID!$A$18:$A$29,0),MATCH(1,($U$2=GRID!$B$1:$U$1)*(КАЛЕНДАРЬ!X27=GRID!$B$3:$U$3),0)),
INDEX(GRID!$B$18:$U$29,MATCH(K$7,GRID!$A$18:$A$29,0),MATCH(1,($U$2=GRID!$B$1:$U$1)*(КАЛЕНДАРЬ!X27=GRID!$B$3:$U$3),0))*(1-GRID!$H$34))</f>
        <v>89100</v>
      </c>
      <c r="M243" s="8" cm="1">
        <f t="array" ref="M243">IF($I$2="Открытый тариф",INDEX(GRID!$B$4:$U$15,MATCH(M$7,GRID!$A$4:$A$15,0),MATCH(1,($U$2=GRID!$B$1:$U$1)*(КАЛЕНДАРЬ!X27=GRID!$B$3:$U$3),0)),
INDEX(GRID!$B$4:$U$15,MATCH(M$7,GRID!$A$4:$A$15,0),MATCH(1,($U$2=GRID!$B$1:$U$1)*(КАЛЕНДАРЬ!X27=GRID!$B$3:$U$3),0))*(1-GRID!$H$34))</f>
        <v>110400</v>
      </c>
      <c r="N243" s="8" cm="1">
        <f t="array" ref="N243">IF($I$2="Открытый тариф",INDEX(GRID!$B$18:$U$29,MATCH(M$7,GRID!$A$18:$A$29,0),MATCH(1,($U$2=GRID!$B$1:$U$1)*(КАЛЕНДАРЬ!X27=GRID!$B$3:$U$3),0)),
INDEX(GRID!$B$18:$U$29,MATCH(M$7,GRID!$A$18:$A$29,0),MATCH(1,($U$2=GRID!$B$1:$U$1)*(КАЛЕНДАРЬ!X27=GRID!$B$3:$U$3),0))*(1-GRID!$H$34))</f>
        <v>115400</v>
      </c>
      <c r="O243" s="8" cm="1">
        <f t="array" ref="O243">IF($I$2="Открытый тариф",INDEX(GRID!$B$4:$U$15,MATCH(O$7,GRID!$A$4:$A$15,0),MATCH(1,($U$2=GRID!$B$1:$U$1)*(КАЛЕНДАРЬ!X27=GRID!$B$3:$U$3),0)),
INDEX(GRID!$B$4:$U$15,MATCH(O$7,GRID!$A$4:$A$15,0),MATCH(1,($U$2=GRID!$B$1:$U$1)*(КАЛЕНДАРЬ!X27=GRID!$B$3:$U$3),0))*(1-GRID!$H$34))</f>
        <v>151000</v>
      </c>
      <c r="P243" s="8" cm="1">
        <f t="array" ref="P243">IF($I$2="Открытый тариф",INDEX(GRID!$B$4:$U$15,MATCH(P$7,GRID!$A$4:$A$15,0),MATCH(1,($U$2=GRID!$B$1:$U$1)*(КАЛЕНДАРЬ!X27=GRID!$B$3:$U$3),0)),
INDEX(GRID!$B$4:$U$15,MATCH(P$7,GRID!$A$4:$A$15,0),MATCH(1,($U$2=GRID!$B$1:$U$1)*(КАЛЕНДАРЬ!X27=GRID!$B$3:$U$3),0))*(1-GRID!$H$34))</f>
        <v>199300</v>
      </c>
      <c r="Q243" s="8" cm="1">
        <f t="array" ref="Q243">IF($I$2="Открытый тариф",INDEX(GRID!$B$4:$U$15,MATCH(Q$7,GRID!$A$4:$A$15,0),MATCH(1,($U$2=GRID!$B$1:$U$1)*(КАЛЕНДАРЬ!X27=GRID!$B$3:$U$3),0)),
INDEX(GRID!$B$4:$U$15,MATCH(Q$7,GRID!$A$4:$A$15,0),MATCH(1,($U$2=GRID!$B$1:$U$1)*(КАЛЕНДАРЬ!X27=GRID!$B$3:$U$3),0))*(1-GRID!$H$34))</f>
        <v>230600</v>
      </c>
      <c r="R243" s="8" cm="1">
        <f t="array" ref="R243">IF($I$2="Открытый тариф",INDEX(GRID!$B$18:$U$29,MATCH(R$7,GRID!$A$18:$A$29,0),MATCH(1,($U$2=GRID!$B$1:$U$1)*(КАЛЕНДАРЬ!X27=GRID!$B$3:$U$3),0)),
INDEX(GRID!$B$18:$U$29,MATCH(R$7,GRID!$A$18:$A$29,0),MATCH(1,($U$2=GRID!$B$1:$U$1)*(КАЛЕНДАРЬ!X27=GRID!$B$3:$U$3),0))*(1-GRID!$H$34))</f>
        <v>263600</v>
      </c>
      <c r="S243" s="8">
        <f t="array" ref="S243">IF($I$2="Открытый тариф",INDEX(GRID!$B$4:$U$15,MATCH(S$7,GRID!$A$4:$A$15,0),MATCH(1,($U$2=GRID!$B$1:$U$1)*(КАЛЕНДАРЬ!X27=GRID!$B$3:$U$3),0)),
INDEX(GRID!$B$4:$U$15,MATCH(S$7,GRID!$A$4:$A$15,0),MATCH(1,($U$2=GRID!$B$1:$U$1)*(КАЛЕНДАРЬ!X27=GRID!$B$3:$U$3),0))*(1-GRID!$L$41))</f>
        <v>698800</v>
      </c>
      <c r="T243" s="8">
        <f t="array" ref="T243">IF($I$2="Открытый тариф",INDEX(GRID!$B$4:$U$15,MATCH(T$7,GRID!$A$4:$A$15,0),MATCH(1,($U$2=GRID!$B$1:$U$1)*(КАЛЕНДАРЬ!X27=GRID!$B$3:$U$3),0)),
INDEX(GRID!$B$4:$U$15,MATCH(T$7,GRID!$A$4:$A$15,0),MATCH(1,($U$2=GRID!$B$1:$U$1)*(КАЛЕНДАРЬ!X27=GRID!$B$3:$U$3),0))*(1-GRID!$L$41))</f>
        <v>861600</v>
      </c>
    </row>
    <row r="244" spans="1:20" hidden="1">
      <c r="A244" s="148" t="s">
        <v>12</v>
      </c>
      <c r="B244" s="149">
        <v>25</v>
      </c>
      <c r="C244" s="8" cm="1">
        <f t="array" ref="C244">IF($I$2="Открытый тариф",INDEX(GRID!$B$4:$U$15,MATCH(C$7,GRID!$A$4:$A$15,0),MATCH(1,($U$2=GRID!$B$1:$U$1)*(КАЛЕНДАРЬ!X28=GRID!$B$3:$U$3),0)),
INDEX(GRID!$B$4:$U$15,MATCH(C$7,GRID!$A$4:$A$15,0),MATCH(1,($U$2=GRID!$B$1:$U$1)*(КАЛЕНДАРЬ!X28=GRID!$B$3:$U$3),0))*(1-GRID!$H$34))</f>
        <v>52600</v>
      </c>
      <c r="D244" s="8" cm="1">
        <f t="array" ref="D244">IF($I$2="Открытый тариф",INDEX(GRID!$B$18:$U$29,MATCH(C$7,GRID!$A$18:$A$29,0),MATCH(1,($U$2=GRID!$B$1:$U$1)*(КАЛЕНДАРЬ!X28=GRID!$B$3:$U$3),0)),
INDEX(GRID!$B$18:$U$29,MATCH(C$7,GRID!$A$18:$A$29,0),MATCH(1,($U$2=GRID!$B$1:$U$1)*(КАЛЕНДАРЬ!X28=GRID!$B$3:$U$3),0))*(1-GRID!$H$34))</f>
        <v>57600</v>
      </c>
      <c r="E244" s="8" cm="1">
        <f t="array" ref="E244">IF($I$2="Открытый тариф",INDEX(GRID!$B$4:$U$15,MATCH(E$7,GRID!$A$4:$A$15,0),MATCH(1,($U$2=GRID!$B$1:$U$1)*(КАЛЕНДАРЬ!X28=GRID!$B$3:$U$3),0)),
INDEX(GRID!$B$4:$U$15,MATCH(E$7,GRID!$A$4:$A$15,0),MATCH(1,($U$2=GRID!$B$1:$U$1)*(КАЛЕНДАРЬ!X28=GRID!$B$3:$U$3),0))*(1-GRID!$H$34))</f>
        <v>62100</v>
      </c>
      <c r="F244" s="8" cm="1">
        <f t="array" ref="F244">IF($I$2="Открытый тариф",INDEX(GRID!$B$18:$U$29,MATCH(E$7,GRID!$A$18:$A$29,0),MATCH(1,($U$2=GRID!$B$1:$U$1)*(КАЛЕНДАРЬ!X28=GRID!$B$3:$U$3),0)),
INDEX(GRID!$B$18:$U$29,MATCH(E$7,GRID!$A$18:$A$29,0),MATCH(1,($U$2=GRID!$B$1:$U$1)*(КАЛЕНДАРЬ!X28=GRID!$B$3:$U$3),0))*(1-GRID!$H$34))</f>
        <v>67100</v>
      </c>
      <c r="G244" s="8" cm="1">
        <f t="array" ref="G244">IF($I$2="Открытый тариф",INDEX(GRID!$B$4:$U$15,MATCH(G$7,GRID!$A$4:$A$15,0),MATCH(1,($U$2=GRID!$B$1:$U$1)*(КАЛЕНДАРЬ!X28=GRID!$B$3:$U$3),0)),
INDEX(GRID!$B$4:$U$15,MATCH(G$7,GRID!$A$4:$A$15,0),MATCH(1,($U$2=GRID!$B$1:$U$1)*(КАЛЕНДАРЬ!X28=GRID!$B$3:$U$3),0))*(1-GRID!$H$34))</f>
        <v>69200</v>
      </c>
      <c r="H244" s="8" cm="1">
        <f t="array" ref="H244">IF($I$2="Открытый тариф",INDEX(GRID!$B$18:$U$29,MATCH(G$7,GRID!$A$18:$A$29,0),MATCH(1,($U$2=GRID!$B$1:$U$1)*(КАЛЕНДАРЬ!X28=GRID!$B$3:$U$3),0)),
INDEX(GRID!$B$18:$U$29,MATCH(G$7,GRID!$A$18:$A$29,0),MATCH(1,($U$2=GRID!$B$1:$U$1)*(КАЛЕНДАРЬ!X28=GRID!$B$3:$U$3),0))*(1-GRID!$H$34))</f>
        <v>74200</v>
      </c>
      <c r="I244" s="8" cm="1">
        <f t="array" ref="I244">IF($I$2="Открытый тариф",INDEX(GRID!$B$4:$U$15,MATCH(I$7,GRID!$A$4:$A$15,0),MATCH(1,($U$2=GRID!$B$1:$U$1)*(КАЛЕНДАРЬ!X28=GRID!$B$3:$U$3),0)),
INDEX(GRID!$B$4:$U$15,MATCH(I$7,GRID!$A$4:$A$15,0),MATCH(1,($U$2=GRID!$B$1:$U$1)*(КАЛЕНДАРЬ!X28=GRID!$B$3:$U$3),0))*(1-GRID!$H$34))</f>
        <v>76600</v>
      </c>
      <c r="J244" s="8" cm="1">
        <f t="array" ref="J244">IF($I$2="Открытый тариф",INDEX(GRID!$B$18:$U$29,MATCH(I$7,GRID!$A$18:$A$29,0),MATCH(1,($U$2=GRID!$B$1:$U$1)*(КАЛЕНДАРЬ!X28=GRID!$B$3:$U$3),0)),
INDEX(GRID!$B$18:$U$29,MATCH(I$7,GRID!$A$18:$A$29,0),MATCH(1,($U$2=GRID!$B$1:$U$1)*(КАЛЕНДАРЬ!X28=GRID!$B$3:$U$3),0))*(1-GRID!$H$34))</f>
        <v>81600</v>
      </c>
      <c r="K244" s="8" cm="1">
        <f t="array" ref="K244">IF($I$2="Открытый тариф",INDEX(GRID!$B$4:$U$15,MATCH(K$7,GRID!$A$4:$A$15,0),MATCH(1,($U$2=GRID!$B$1:$U$1)*(КАЛЕНДАРЬ!X28=GRID!$B$3:$U$3),0)),
INDEX(GRID!$B$4:$U$15,MATCH(K$7,GRID!$A$4:$A$15,0),MATCH(1,($U$2=GRID!$B$1:$U$1)*(КАЛЕНДАРЬ!X28=GRID!$B$3:$U$3),0))*(1-GRID!$H$34))</f>
        <v>84100</v>
      </c>
      <c r="L244" s="8" cm="1">
        <f t="array" ref="L244">IF($I$2="Открытый тариф",INDEX(GRID!$B$18:$U$29,MATCH(K$7,GRID!$A$18:$A$29,0),MATCH(1,($U$2=GRID!$B$1:$U$1)*(КАЛЕНДАРЬ!X28=GRID!$B$3:$U$3),0)),
INDEX(GRID!$B$18:$U$29,MATCH(K$7,GRID!$A$18:$A$29,0),MATCH(1,($U$2=GRID!$B$1:$U$1)*(КАЛЕНДАРЬ!X28=GRID!$B$3:$U$3),0))*(1-GRID!$H$34))</f>
        <v>89100</v>
      </c>
      <c r="M244" s="8" cm="1">
        <f t="array" ref="M244">IF($I$2="Открытый тариф",INDEX(GRID!$B$4:$U$15,MATCH(M$7,GRID!$A$4:$A$15,0),MATCH(1,($U$2=GRID!$B$1:$U$1)*(КАЛЕНДАРЬ!X28=GRID!$B$3:$U$3),0)),
INDEX(GRID!$B$4:$U$15,MATCH(M$7,GRID!$A$4:$A$15,0),MATCH(1,($U$2=GRID!$B$1:$U$1)*(КАЛЕНДАРЬ!X28=GRID!$B$3:$U$3),0))*(1-GRID!$H$34))</f>
        <v>110400</v>
      </c>
      <c r="N244" s="8" cm="1">
        <f t="array" ref="N244">IF($I$2="Открытый тариф",INDEX(GRID!$B$18:$U$29,MATCH(M$7,GRID!$A$18:$A$29,0),MATCH(1,($U$2=GRID!$B$1:$U$1)*(КАЛЕНДАРЬ!X28=GRID!$B$3:$U$3),0)),
INDEX(GRID!$B$18:$U$29,MATCH(M$7,GRID!$A$18:$A$29,0),MATCH(1,($U$2=GRID!$B$1:$U$1)*(КАЛЕНДАРЬ!X28=GRID!$B$3:$U$3),0))*(1-GRID!$H$34))</f>
        <v>115400</v>
      </c>
      <c r="O244" s="8" cm="1">
        <f t="array" ref="O244">IF($I$2="Открытый тариф",INDEX(GRID!$B$4:$U$15,MATCH(O$7,GRID!$A$4:$A$15,0),MATCH(1,($U$2=GRID!$B$1:$U$1)*(КАЛЕНДАРЬ!X28=GRID!$B$3:$U$3),0)),
INDEX(GRID!$B$4:$U$15,MATCH(O$7,GRID!$A$4:$A$15,0),MATCH(1,($U$2=GRID!$B$1:$U$1)*(КАЛЕНДАРЬ!X28=GRID!$B$3:$U$3),0))*(1-GRID!$H$34))</f>
        <v>151000</v>
      </c>
      <c r="P244" s="8" cm="1">
        <f t="array" ref="P244">IF($I$2="Открытый тариф",INDEX(GRID!$B$4:$U$15,MATCH(P$7,GRID!$A$4:$A$15,0),MATCH(1,($U$2=GRID!$B$1:$U$1)*(КАЛЕНДАРЬ!X28=GRID!$B$3:$U$3),0)),
INDEX(GRID!$B$4:$U$15,MATCH(P$7,GRID!$A$4:$A$15,0),MATCH(1,($U$2=GRID!$B$1:$U$1)*(КАЛЕНДАРЬ!X28=GRID!$B$3:$U$3),0))*(1-GRID!$H$34))</f>
        <v>199300</v>
      </c>
      <c r="Q244" s="8" cm="1">
        <f t="array" ref="Q244">IF($I$2="Открытый тариф",INDEX(GRID!$B$4:$U$15,MATCH(Q$7,GRID!$A$4:$A$15,0),MATCH(1,($U$2=GRID!$B$1:$U$1)*(КАЛЕНДАРЬ!X28=GRID!$B$3:$U$3),0)),
INDEX(GRID!$B$4:$U$15,MATCH(Q$7,GRID!$A$4:$A$15,0),MATCH(1,($U$2=GRID!$B$1:$U$1)*(КАЛЕНДАРЬ!X28=GRID!$B$3:$U$3),0))*(1-GRID!$H$34))</f>
        <v>230600</v>
      </c>
      <c r="R244" s="8" cm="1">
        <f t="array" ref="R244">IF($I$2="Открытый тариф",INDEX(GRID!$B$18:$U$29,MATCH(R$7,GRID!$A$18:$A$29,0),MATCH(1,($U$2=GRID!$B$1:$U$1)*(КАЛЕНДАРЬ!X28=GRID!$B$3:$U$3),0)),
INDEX(GRID!$B$18:$U$29,MATCH(R$7,GRID!$A$18:$A$29,0),MATCH(1,($U$2=GRID!$B$1:$U$1)*(КАЛЕНДАРЬ!X28=GRID!$B$3:$U$3),0))*(1-GRID!$H$34))</f>
        <v>263600</v>
      </c>
      <c r="S244" s="8">
        <f t="array" ref="S244">IF($I$2="Открытый тариф",INDEX(GRID!$B$4:$U$15,MATCH(S$7,GRID!$A$4:$A$15,0),MATCH(1,($U$2=GRID!$B$1:$U$1)*(КАЛЕНДАРЬ!X28=GRID!$B$3:$U$3),0)),
INDEX(GRID!$B$4:$U$15,MATCH(S$7,GRID!$A$4:$A$15,0),MATCH(1,($U$2=GRID!$B$1:$U$1)*(КАЛЕНДАРЬ!X28=GRID!$B$3:$U$3),0))*(1-GRID!$L$41))</f>
        <v>698800</v>
      </c>
      <c r="T244" s="8">
        <f t="array" ref="T244">IF($I$2="Открытый тариф",INDEX(GRID!$B$4:$U$15,MATCH(T$7,GRID!$A$4:$A$15,0),MATCH(1,($U$2=GRID!$B$1:$U$1)*(КАЛЕНДАРЬ!X28=GRID!$B$3:$U$3),0)),
INDEX(GRID!$B$4:$U$15,MATCH(T$7,GRID!$A$4:$A$15,0),MATCH(1,($U$2=GRID!$B$1:$U$1)*(КАЛЕНДАРЬ!X28=GRID!$B$3:$U$3),0))*(1-GRID!$L$41))</f>
        <v>861600</v>
      </c>
    </row>
    <row r="245" spans="1:20" hidden="1">
      <c r="A245" s="148" t="s">
        <v>13</v>
      </c>
      <c r="B245" s="149">
        <v>26</v>
      </c>
      <c r="C245" s="8" cm="1">
        <f t="array" ref="C245">IF($I$2="Открытый тариф",INDEX(GRID!$B$4:$U$15,MATCH(C$7,GRID!$A$4:$A$15,0),MATCH(1,($U$2=GRID!$B$1:$U$1)*(КАЛЕНДАРЬ!X29=GRID!$B$3:$U$3),0)),
INDEX(GRID!$B$4:$U$15,MATCH(C$7,GRID!$A$4:$A$15,0),MATCH(1,($U$2=GRID!$B$1:$U$1)*(КАЛЕНДАРЬ!X29=GRID!$B$3:$U$3),0))*(1-GRID!$H$34))</f>
        <v>52600</v>
      </c>
      <c r="D245" s="8" cm="1">
        <f t="array" ref="D245">IF($I$2="Открытый тариф",INDEX(GRID!$B$18:$U$29,MATCH(C$7,GRID!$A$18:$A$29,0),MATCH(1,($U$2=GRID!$B$1:$U$1)*(КАЛЕНДАРЬ!X29=GRID!$B$3:$U$3),0)),
INDEX(GRID!$B$18:$U$29,MATCH(C$7,GRID!$A$18:$A$29,0),MATCH(1,($U$2=GRID!$B$1:$U$1)*(КАЛЕНДАРЬ!X29=GRID!$B$3:$U$3),0))*(1-GRID!$H$34))</f>
        <v>57600</v>
      </c>
      <c r="E245" s="8" cm="1">
        <f t="array" ref="E245">IF($I$2="Открытый тариф",INDEX(GRID!$B$4:$U$15,MATCH(E$7,GRID!$A$4:$A$15,0),MATCH(1,($U$2=GRID!$B$1:$U$1)*(КАЛЕНДАРЬ!X29=GRID!$B$3:$U$3),0)),
INDEX(GRID!$B$4:$U$15,MATCH(E$7,GRID!$A$4:$A$15,0),MATCH(1,($U$2=GRID!$B$1:$U$1)*(КАЛЕНДАРЬ!X29=GRID!$B$3:$U$3),0))*(1-GRID!$H$34))</f>
        <v>62100</v>
      </c>
      <c r="F245" s="8" cm="1">
        <f t="array" ref="F245">IF($I$2="Открытый тариф",INDEX(GRID!$B$18:$U$29,MATCH(E$7,GRID!$A$18:$A$29,0),MATCH(1,($U$2=GRID!$B$1:$U$1)*(КАЛЕНДАРЬ!X29=GRID!$B$3:$U$3),0)),
INDEX(GRID!$B$18:$U$29,MATCH(E$7,GRID!$A$18:$A$29,0),MATCH(1,($U$2=GRID!$B$1:$U$1)*(КАЛЕНДАРЬ!X29=GRID!$B$3:$U$3),0))*(1-GRID!$H$34))</f>
        <v>67100</v>
      </c>
      <c r="G245" s="8" cm="1">
        <f t="array" ref="G245">IF($I$2="Открытый тариф",INDEX(GRID!$B$4:$U$15,MATCH(G$7,GRID!$A$4:$A$15,0),MATCH(1,($U$2=GRID!$B$1:$U$1)*(КАЛЕНДАРЬ!X29=GRID!$B$3:$U$3),0)),
INDEX(GRID!$B$4:$U$15,MATCH(G$7,GRID!$A$4:$A$15,0),MATCH(1,($U$2=GRID!$B$1:$U$1)*(КАЛЕНДАРЬ!X29=GRID!$B$3:$U$3),0))*(1-GRID!$H$34))</f>
        <v>69200</v>
      </c>
      <c r="H245" s="8" cm="1">
        <f t="array" ref="H245">IF($I$2="Открытый тариф",INDEX(GRID!$B$18:$U$29,MATCH(G$7,GRID!$A$18:$A$29,0),MATCH(1,($U$2=GRID!$B$1:$U$1)*(КАЛЕНДАРЬ!X29=GRID!$B$3:$U$3),0)),
INDEX(GRID!$B$18:$U$29,MATCH(G$7,GRID!$A$18:$A$29,0),MATCH(1,($U$2=GRID!$B$1:$U$1)*(КАЛЕНДАРЬ!X29=GRID!$B$3:$U$3),0))*(1-GRID!$H$34))</f>
        <v>74200</v>
      </c>
      <c r="I245" s="8" cm="1">
        <f t="array" ref="I245">IF($I$2="Открытый тариф",INDEX(GRID!$B$4:$U$15,MATCH(I$7,GRID!$A$4:$A$15,0),MATCH(1,($U$2=GRID!$B$1:$U$1)*(КАЛЕНДАРЬ!X29=GRID!$B$3:$U$3),0)),
INDEX(GRID!$B$4:$U$15,MATCH(I$7,GRID!$A$4:$A$15,0),MATCH(1,($U$2=GRID!$B$1:$U$1)*(КАЛЕНДАРЬ!X29=GRID!$B$3:$U$3),0))*(1-GRID!$H$34))</f>
        <v>76600</v>
      </c>
      <c r="J245" s="8" cm="1">
        <f t="array" ref="J245">IF($I$2="Открытый тариф",INDEX(GRID!$B$18:$U$29,MATCH(I$7,GRID!$A$18:$A$29,0),MATCH(1,($U$2=GRID!$B$1:$U$1)*(КАЛЕНДАРЬ!X29=GRID!$B$3:$U$3),0)),
INDEX(GRID!$B$18:$U$29,MATCH(I$7,GRID!$A$18:$A$29,0),MATCH(1,($U$2=GRID!$B$1:$U$1)*(КАЛЕНДАРЬ!X29=GRID!$B$3:$U$3),0))*(1-GRID!$H$34))</f>
        <v>81600</v>
      </c>
      <c r="K245" s="8" cm="1">
        <f t="array" ref="K245">IF($I$2="Открытый тариф",INDEX(GRID!$B$4:$U$15,MATCH(K$7,GRID!$A$4:$A$15,0),MATCH(1,($U$2=GRID!$B$1:$U$1)*(КАЛЕНДАРЬ!X29=GRID!$B$3:$U$3),0)),
INDEX(GRID!$B$4:$U$15,MATCH(K$7,GRID!$A$4:$A$15,0),MATCH(1,($U$2=GRID!$B$1:$U$1)*(КАЛЕНДАРЬ!X29=GRID!$B$3:$U$3),0))*(1-GRID!$H$34))</f>
        <v>84100</v>
      </c>
      <c r="L245" s="8" cm="1">
        <f t="array" ref="L245">IF($I$2="Открытый тариф",INDEX(GRID!$B$18:$U$29,MATCH(K$7,GRID!$A$18:$A$29,0),MATCH(1,($U$2=GRID!$B$1:$U$1)*(КАЛЕНДАРЬ!X29=GRID!$B$3:$U$3),0)),
INDEX(GRID!$B$18:$U$29,MATCH(K$7,GRID!$A$18:$A$29,0),MATCH(1,($U$2=GRID!$B$1:$U$1)*(КАЛЕНДАРЬ!X29=GRID!$B$3:$U$3),0))*(1-GRID!$H$34))</f>
        <v>89100</v>
      </c>
      <c r="M245" s="8" cm="1">
        <f t="array" ref="M245">IF($I$2="Открытый тариф",INDEX(GRID!$B$4:$U$15,MATCH(M$7,GRID!$A$4:$A$15,0),MATCH(1,($U$2=GRID!$B$1:$U$1)*(КАЛЕНДАРЬ!X29=GRID!$B$3:$U$3),0)),
INDEX(GRID!$B$4:$U$15,MATCH(M$7,GRID!$A$4:$A$15,0),MATCH(1,($U$2=GRID!$B$1:$U$1)*(КАЛЕНДАРЬ!X29=GRID!$B$3:$U$3),0))*(1-GRID!$H$34))</f>
        <v>110400</v>
      </c>
      <c r="N245" s="8" cm="1">
        <f t="array" ref="N245">IF($I$2="Открытый тариф",INDEX(GRID!$B$18:$U$29,MATCH(M$7,GRID!$A$18:$A$29,0),MATCH(1,($U$2=GRID!$B$1:$U$1)*(КАЛЕНДАРЬ!X29=GRID!$B$3:$U$3),0)),
INDEX(GRID!$B$18:$U$29,MATCH(M$7,GRID!$A$18:$A$29,0),MATCH(1,($U$2=GRID!$B$1:$U$1)*(КАЛЕНДАРЬ!X29=GRID!$B$3:$U$3),0))*(1-GRID!$H$34))</f>
        <v>115400</v>
      </c>
      <c r="O245" s="8" cm="1">
        <f t="array" ref="O245">IF($I$2="Открытый тариф",INDEX(GRID!$B$4:$U$15,MATCH(O$7,GRID!$A$4:$A$15,0),MATCH(1,($U$2=GRID!$B$1:$U$1)*(КАЛЕНДАРЬ!X29=GRID!$B$3:$U$3),0)),
INDEX(GRID!$B$4:$U$15,MATCH(O$7,GRID!$A$4:$A$15,0),MATCH(1,($U$2=GRID!$B$1:$U$1)*(КАЛЕНДАРЬ!X29=GRID!$B$3:$U$3),0))*(1-GRID!$H$34))</f>
        <v>151000</v>
      </c>
      <c r="P245" s="8" cm="1">
        <f t="array" ref="P245">IF($I$2="Открытый тариф",INDEX(GRID!$B$4:$U$15,MATCH(P$7,GRID!$A$4:$A$15,0),MATCH(1,($U$2=GRID!$B$1:$U$1)*(КАЛЕНДАРЬ!X29=GRID!$B$3:$U$3),0)),
INDEX(GRID!$B$4:$U$15,MATCH(P$7,GRID!$A$4:$A$15,0),MATCH(1,($U$2=GRID!$B$1:$U$1)*(КАЛЕНДАРЬ!X29=GRID!$B$3:$U$3),0))*(1-GRID!$H$34))</f>
        <v>199300</v>
      </c>
      <c r="Q245" s="8" cm="1">
        <f t="array" ref="Q245">IF($I$2="Открытый тариф",INDEX(GRID!$B$4:$U$15,MATCH(Q$7,GRID!$A$4:$A$15,0),MATCH(1,($U$2=GRID!$B$1:$U$1)*(КАЛЕНДАРЬ!X29=GRID!$B$3:$U$3),0)),
INDEX(GRID!$B$4:$U$15,MATCH(Q$7,GRID!$A$4:$A$15,0),MATCH(1,($U$2=GRID!$B$1:$U$1)*(КАЛЕНДАРЬ!X29=GRID!$B$3:$U$3),0))*(1-GRID!$H$34))</f>
        <v>230600</v>
      </c>
      <c r="R245" s="8" cm="1">
        <f t="array" ref="R245">IF($I$2="Открытый тариф",INDEX(GRID!$B$18:$U$29,MATCH(R$7,GRID!$A$18:$A$29,0),MATCH(1,($U$2=GRID!$B$1:$U$1)*(КАЛЕНДАРЬ!X29=GRID!$B$3:$U$3),0)),
INDEX(GRID!$B$18:$U$29,MATCH(R$7,GRID!$A$18:$A$29,0),MATCH(1,($U$2=GRID!$B$1:$U$1)*(КАЛЕНДАРЬ!X29=GRID!$B$3:$U$3),0))*(1-GRID!$H$34))</f>
        <v>263600</v>
      </c>
      <c r="S245" s="8">
        <f t="array" ref="S245">IF($I$2="Открытый тариф",INDEX(GRID!$B$4:$U$15,MATCH(S$7,GRID!$A$4:$A$15,0),MATCH(1,($U$2=GRID!$B$1:$U$1)*(КАЛЕНДАРЬ!X29=GRID!$B$3:$U$3),0)),
INDEX(GRID!$B$4:$U$15,MATCH(S$7,GRID!$A$4:$A$15,0),MATCH(1,($U$2=GRID!$B$1:$U$1)*(КАЛЕНДАРЬ!X29=GRID!$B$3:$U$3),0))*(1-GRID!$L$41))</f>
        <v>698800</v>
      </c>
      <c r="T245" s="8">
        <f t="array" ref="T245">IF($I$2="Открытый тариф",INDEX(GRID!$B$4:$U$15,MATCH(T$7,GRID!$A$4:$A$15,0),MATCH(1,($U$2=GRID!$B$1:$U$1)*(КАЛЕНДАРЬ!X29=GRID!$B$3:$U$3),0)),
INDEX(GRID!$B$4:$U$15,MATCH(T$7,GRID!$A$4:$A$15,0),MATCH(1,($U$2=GRID!$B$1:$U$1)*(КАЛЕНДАРЬ!X29=GRID!$B$3:$U$3),0))*(1-GRID!$L$41))</f>
        <v>861600</v>
      </c>
    </row>
    <row r="246" spans="1:20" hidden="1">
      <c r="A246" s="148" t="s">
        <v>14</v>
      </c>
      <c r="B246" s="149">
        <v>27</v>
      </c>
      <c r="C246" s="8" cm="1">
        <f t="array" ref="C246">IF($I$2="Открытый тариф",INDEX(GRID!$B$4:$U$15,MATCH(C$7,GRID!$A$4:$A$15,0),MATCH(1,($U$2=GRID!$B$1:$U$1)*(КАЛЕНДАРЬ!X30=GRID!$B$3:$U$3),0)),
INDEX(GRID!$B$4:$U$15,MATCH(C$7,GRID!$A$4:$A$15,0),MATCH(1,($U$2=GRID!$B$1:$U$1)*(КАЛЕНДАРЬ!X30=GRID!$B$3:$U$3),0))*(1-GRID!$H$34))</f>
        <v>52600</v>
      </c>
      <c r="D246" s="8" cm="1">
        <f t="array" ref="D246">IF($I$2="Открытый тариф",INDEX(GRID!$B$18:$U$29,MATCH(C$7,GRID!$A$18:$A$29,0),MATCH(1,($U$2=GRID!$B$1:$U$1)*(КАЛЕНДАРЬ!X30=GRID!$B$3:$U$3),0)),
INDEX(GRID!$B$18:$U$29,MATCH(C$7,GRID!$A$18:$A$29,0),MATCH(1,($U$2=GRID!$B$1:$U$1)*(КАЛЕНДАРЬ!X30=GRID!$B$3:$U$3),0))*(1-GRID!$H$34))</f>
        <v>57600</v>
      </c>
      <c r="E246" s="8" cm="1">
        <f t="array" ref="E246">IF($I$2="Открытый тариф",INDEX(GRID!$B$4:$U$15,MATCH(E$7,GRID!$A$4:$A$15,0),MATCH(1,($U$2=GRID!$B$1:$U$1)*(КАЛЕНДАРЬ!X30=GRID!$B$3:$U$3),0)),
INDEX(GRID!$B$4:$U$15,MATCH(E$7,GRID!$A$4:$A$15,0),MATCH(1,($U$2=GRID!$B$1:$U$1)*(КАЛЕНДАРЬ!X30=GRID!$B$3:$U$3),0))*(1-GRID!$H$34))</f>
        <v>62100</v>
      </c>
      <c r="F246" s="8" cm="1">
        <f t="array" ref="F246">IF($I$2="Открытый тариф",INDEX(GRID!$B$18:$U$29,MATCH(E$7,GRID!$A$18:$A$29,0),MATCH(1,($U$2=GRID!$B$1:$U$1)*(КАЛЕНДАРЬ!X30=GRID!$B$3:$U$3),0)),
INDEX(GRID!$B$18:$U$29,MATCH(E$7,GRID!$A$18:$A$29,0),MATCH(1,($U$2=GRID!$B$1:$U$1)*(КАЛЕНДАРЬ!X30=GRID!$B$3:$U$3),0))*(1-GRID!$H$34))</f>
        <v>67100</v>
      </c>
      <c r="G246" s="8" cm="1">
        <f t="array" ref="G246">IF($I$2="Открытый тариф",INDEX(GRID!$B$4:$U$15,MATCH(G$7,GRID!$A$4:$A$15,0),MATCH(1,($U$2=GRID!$B$1:$U$1)*(КАЛЕНДАРЬ!X30=GRID!$B$3:$U$3),0)),
INDEX(GRID!$B$4:$U$15,MATCH(G$7,GRID!$A$4:$A$15,0),MATCH(1,($U$2=GRID!$B$1:$U$1)*(КАЛЕНДАРЬ!X30=GRID!$B$3:$U$3),0))*(1-GRID!$H$34))</f>
        <v>69200</v>
      </c>
      <c r="H246" s="8" cm="1">
        <f t="array" ref="H246">IF($I$2="Открытый тариф",INDEX(GRID!$B$18:$U$29,MATCH(G$7,GRID!$A$18:$A$29,0),MATCH(1,($U$2=GRID!$B$1:$U$1)*(КАЛЕНДАРЬ!X30=GRID!$B$3:$U$3),0)),
INDEX(GRID!$B$18:$U$29,MATCH(G$7,GRID!$A$18:$A$29,0),MATCH(1,($U$2=GRID!$B$1:$U$1)*(КАЛЕНДАРЬ!X30=GRID!$B$3:$U$3),0))*(1-GRID!$H$34))</f>
        <v>74200</v>
      </c>
      <c r="I246" s="8" cm="1">
        <f t="array" ref="I246">IF($I$2="Открытый тариф",INDEX(GRID!$B$4:$U$15,MATCH(I$7,GRID!$A$4:$A$15,0),MATCH(1,($U$2=GRID!$B$1:$U$1)*(КАЛЕНДАРЬ!X30=GRID!$B$3:$U$3),0)),
INDEX(GRID!$B$4:$U$15,MATCH(I$7,GRID!$A$4:$A$15,0),MATCH(1,($U$2=GRID!$B$1:$U$1)*(КАЛЕНДАРЬ!X30=GRID!$B$3:$U$3),0))*(1-GRID!$H$34))</f>
        <v>76600</v>
      </c>
      <c r="J246" s="8" cm="1">
        <f t="array" ref="J246">IF($I$2="Открытый тариф",INDEX(GRID!$B$18:$U$29,MATCH(I$7,GRID!$A$18:$A$29,0),MATCH(1,($U$2=GRID!$B$1:$U$1)*(КАЛЕНДАРЬ!X30=GRID!$B$3:$U$3),0)),
INDEX(GRID!$B$18:$U$29,MATCH(I$7,GRID!$A$18:$A$29,0),MATCH(1,($U$2=GRID!$B$1:$U$1)*(КАЛЕНДАРЬ!X30=GRID!$B$3:$U$3),0))*(1-GRID!$H$34))</f>
        <v>81600</v>
      </c>
      <c r="K246" s="8" cm="1">
        <f t="array" ref="K246">IF($I$2="Открытый тариф",INDEX(GRID!$B$4:$U$15,MATCH(K$7,GRID!$A$4:$A$15,0),MATCH(1,($U$2=GRID!$B$1:$U$1)*(КАЛЕНДАРЬ!X30=GRID!$B$3:$U$3),0)),
INDEX(GRID!$B$4:$U$15,MATCH(K$7,GRID!$A$4:$A$15,0),MATCH(1,($U$2=GRID!$B$1:$U$1)*(КАЛЕНДАРЬ!X30=GRID!$B$3:$U$3),0))*(1-GRID!$H$34))</f>
        <v>84100</v>
      </c>
      <c r="L246" s="8" cm="1">
        <f t="array" ref="L246">IF($I$2="Открытый тариф",INDEX(GRID!$B$18:$U$29,MATCH(K$7,GRID!$A$18:$A$29,0),MATCH(1,($U$2=GRID!$B$1:$U$1)*(КАЛЕНДАРЬ!X30=GRID!$B$3:$U$3),0)),
INDEX(GRID!$B$18:$U$29,MATCH(K$7,GRID!$A$18:$A$29,0),MATCH(1,($U$2=GRID!$B$1:$U$1)*(КАЛЕНДАРЬ!X30=GRID!$B$3:$U$3),0))*(1-GRID!$H$34))</f>
        <v>89100</v>
      </c>
      <c r="M246" s="8" cm="1">
        <f t="array" ref="M246">IF($I$2="Открытый тариф",INDEX(GRID!$B$4:$U$15,MATCH(M$7,GRID!$A$4:$A$15,0),MATCH(1,($U$2=GRID!$B$1:$U$1)*(КАЛЕНДАРЬ!X30=GRID!$B$3:$U$3),0)),
INDEX(GRID!$B$4:$U$15,MATCH(M$7,GRID!$A$4:$A$15,0),MATCH(1,($U$2=GRID!$B$1:$U$1)*(КАЛЕНДАРЬ!X30=GRID!$B$3:$U$3),0))*(1-GRID!$H$34))</f>
        <v>110400</v>
      </c>
      <c r="N246" s="8" cm="1">
        <f t="array" ref="N246">IF($I$2="Открытый тариф",INDEX(GRID!$B$18:$U$29,MATCH(M$7,GRID!$A$18:$A$29,0),MATCH(1,($U$2=GRID!$B$1:$U$1)*(КАЛЕНДАРЬ!X30=GRID!$B$3:$U$3),0)),
INDEX(GRID!$B$18:$U$29,MATCH(M$7,GRID!$A$18:$A$29,0),MATCH(1,($U$2=GRID!$B$1:$U$1)*(КАЛЕНДАРЬ!X30=GRID!$B$3:$U$3),0))*(1-GRID!$H$34))</f>
        <v>115400</v>
      </c>
      <c r="O246" s="8" cm="1">
        <f t="array" ref="O246">IF($I$2="Открытый тариф",INDEX(GRID!$B$4:$U$15,MATCH(O$7,GRID!$A$4:$A$15,0),MATCH(1,($U$2=GRID!$B$1:$U$1)*(КАЛЕНДАРЬ!X30=GRID!$B$3:$U$3),0)),
INDEX(GRID!$B$4:$U$15,MATCH(O$7,GRID!$A$4:$A$15,0),MATCH(1,($U$2=GRID!$B$1:$U$1)*(КАЛЕНДАРЬ!X30=GRID!$B$3:$U$3),0))*(1-GRID!$H$34))</f>
        <v>151000</v>
      </c>
      <c r="P246" s="8" cm="1">
        <f t="array" ref="P246">IF($I$2="Открытый тариф",INDEX(GRID!$B$4:$U$15,MATCH(P$7,GRID!$A$4:$A$15,0),MATCH(1,($U$2=GRID!$B$1:$U$1)*(КАЛЕНДАРЬ!X30=GRID!$B$3:$U$3),0)),
INDEX(GRID!$B$4:$U$15,MATCH(P$7,GRID!$A$4:$A$15,0),MATCH(1,($U$2=GRID!$B$1:$U$1)*(КАЛЕНДАРЬ!X30=GRID!$B$3:$U$3),0))*(1-GRID!$H$34))</f>
        <v>199300</v>
      </c>
      <c r="Q246" s="8" cm="1">
        <f t="array" ref="Q246">IF($I$2="Открытый тариф",INDEX(GRID!$B$4:$U$15,MATCH(Q$7,GRID!$A$4:$A$15,0),MATCH(1,($U$2=GRID!$B$1:$U$1)*(КАЛЕНДАРЬ!X30=GRID!$B$3:$U$3),0)),
INDEX(GRID!$B$4:$U$15,MATCH(Q$7,GRID!$A$4:$A$15,0),MATCH(1,($U$2=GRID!$B$1:$U$1)*(КАЛЕНДАРЬ!X30=GRID!$B$3:$U$3),0))*(1-GRID!$H$34))</f>
        <v>230600</v>
      </c>
      <c r="R246" s="8" cm="1">
        <f t="array" ref="R246">IF($I$2="Открытый тариф",INDEX(GRID!$B$18:$U$29,MATCH(R$7,GRID!$A$18:$A$29,0),MATCH(1,($U$2=GRID!$B$1:$U$1)*(КАЛЕНДАРЬ!X30=GRID!$B$3:$U$3),0)),
INDEX(GRID!$B$18:$U$29,MATCH(R$7,GRID!$A$18:$A$29,0),MATCH(1,($U$2=GRID!$B$1:$U$1)*(КАЛЕНДАРЬ!X30=GRID!$B$3:$U$3),0))*(1-GRID!$H$34))</f>
        <v>263600</v>
      </c>
      <c r="S246" s="8">
        <f t="array" ref="S246">IF($I$2="Открытый тариф",INDEX(GRID!$B$4:$U$15,MATCH(S$7,GRID!$A$4:$A$15,0),MATCH(1,($U$2=GRID!$B$1:$U$1)*(КАЛЕНДАРЬ!X30=GRID!$B$3:$U$3),0)),
INDEX(GRID!$B$4:$U$15,MATCH(S$7,GRID!$A$4:$A$15,0),MATCH(1,($U$2=GRID!$B$1:$U$1)*(КАЛЕНДАРЬ!X30=GRID!$B$3:$U$3),0))*(1-GRID!$L$41))</f>
        <v>698800</v>
      </c>
      <c r="T246" s="8">
        <f t="array" ref="T246">IF($I$2="Открытый тариф",INDEX(GRID!$B$4:$U$15,MATCH(T$7,GRID!$A$4:$A$15,0),MATCH(1,($U$2=GRID!$B$1:$U$1)*(КАЛЕНДАРЬ!X30=GRID!$B$3:$U$3),0)),
INDEX(GRID!$B$4:$U$15,MATCH(T$7,GRID!$A$4:$A$15,0),MATCH(1,($U$2=GRID!$B$1:$U$1)*(КАЛЕНДАРЬ!X30=GRID!$B$3:$U$3),0))*(1-GRID!$L$41))</f>
        <v>861600</v>
      </c>
    </row>
    <row r="247" spans="1:20" hidden="1">
      <c r="A247" s="148" t="s">
        <v>15</v>
      </c>
      <c r="B247" s="149">
        <v>28</v>
      </c>
      <c r="C247" s="8" cm="1">
        <f t="array" ref="C247">IF($I$2="Открытый тариф",INDEX(GRID!$B$4:$U$15,MATCH(C$7,GRID!$A$4:$A$15,0),MATCH(1,($U$2=GRID!$B$1:$U$1)*(КАЛЕНДАРЬ!X31=GRID!$B$3:$U$3),0)),
INDEX(GRID!$B$4:$U$15,MATCH(C$7,GRID!$A$4:$A$15,0),MATCH(1,($U$2=GRID!$B$1:$U$1)*(КАЛЕНДАРЬ!X31=GRID!$B$3:$U$3),0))*(1-GRID!$H$34))</f>
        <v>52600</v>
      </c>
      <c r="D247" s="8" cm="1">
        <f t="array" ref="D247">IF($I$2="Открытый тариф",INDEX(GRID!$B$18:$U$29,MATCH(C$7,GRID!$A$18:$A$29,0),MATCH(1,($U$2=GRID!$B$1:$U$1)*(КАЛЕНДАРЬ!X31=GRID!$B$3:$U$3),0)),
INDEX(GRID!$B$18:$U$29,MATCH(C$7,GRID!$A$18:$A$29,0),MATCH(1,($U$2=GRID!$B$1:$U$1)*(КАЛЕНДАРЬ!X31=GRID!$B$3:$U$3),0))*(1-GRID!$H$34))</f>
        <v>57600</v>
      </c>
      <c r="E247" s="8" cm="1">
        <f t="array" ref="E247">IF($I$2="Открытый тариф",INDEX(GRID!$B$4:$U$15,MATCH(E$7,GRID!$A$4:$A$15,0),MATCH(1,($U$2=GRID!$B$1:$U$1)*(КАЛЕНДАРЬ!X31=GRID!$B$3:$U$3),0)),
INDEX(GRID!$B$4:$U$15,MATCH(E$7,GRID!$A$4:$A$15,0),MATCH(1,($U$2=GRID!$B$1:$U$1)*(КАЛЕНДАРЬ!X31=GRID!$B$3:$U$3),0))*(1-GRID!$H$34))</f>
        <v>62100</v>
      </c>
      <c r="F247" s="8" cm="1">
        <f t="array" ref="F247">IF($I$2="Открытый тариф",INDEX(GRID!$B$18:$U$29,MATCH(E$7,GRID!$A$18:$A$29,0),MATCH(1,($U$2=GRID!$B$1:$U$1)*(КАЛЕНДАРЬ!X31=GRID!$B$3:$U$3),0)),
INDEX(GRID!$B$18:$U$29,MATCH(E$7,GRID!$A$18:$A$29,0),MATCH(1,($U$2=GRID!$B$1:$U$1)*(КАЛЕНДАРЬ!X31=GRID!$B$3:$U$3),0))*(1-GRID!$H$34))</f>
        <v>67100</v>
      </c>
      <c r="G247" s="8" cm="1">
        <f t="array" ref="G247">IF($I$2="Открытый тариф",INDEX(GRID!$B$4:$U$15,MATCH(G$7,GRID!$A$4:$A$15,0),MATCH(1,($U$2=GRID!$B$1:$U$1)*(КАЛЕНДАРЬ!X31=GRID!$B$3:$U$3),0)),
INDEX(GRID!$B$4:$U$15,MATCH(G$7,GRID!$A$4:$A$15,0),MATCH(1,($U$2=GRID!$B$1:$U$1)*(КАЛЕНДАРЬ!X31=GRID!$B$3:$U$3),0))*(1-GRID!$H$34))</f>
        <v>69200</v>
      </c>
      <c r="H247" s="8" cm="1">
        <f t="array" ref="H247">IF($I$2="Открытый тариф",INDEX(GRID!$B$18:$U$29,MATCH(G$7,GRID!$A$18:$A$29,0),MATCH(1,($U$2=GRID!$B$1:$U$1)*(КАЛЕНДАРЬ!X31=GRID!$B$3:$U$3),0)),
INDEX(GRID!$B$18:$U$29,MATCH(G$7,GRID!$A$18:$A$29,0),MATCH(1,($U$2=GRID!$B$1:$U$1)*(КАЛЕНДАРЬ!X31=GRID!$B$3:$U$3),0))*(1-GRID!$H$34))</f>
        <v>74200</v>
      </c>
      <c r="I247" s="8" cm="1">
        <f t="array" ref="I247">IF($I$2="Открытый тариф",INDEX(GRID!$B$4:$U$15,MATCH(I$7,GRID!$A$4:$A$15,0),MATCH(1,($U$2=GRID!$B$1:$U$1)*(КАЛЕНДАРЬ!X31=GRID!$B$3:$U$3),0)),
INDEX(GRID!$B$4:$U$15,MATCH(I$7,GRID!$A$4:$A$15,0),MATCH(1,($U$2=GRID!$B$1:$U$1)*(КАЛЕНДАРЬ!X31=GRID!$B$3:$U$3),0))*(1-GRID!$H$34))</f>
        <v>76600</v>
      </c>
      <c r="J247" s="8" cm="1">
        <f t="array" ref="J247">IF($I$2="Открытый тариф",INDEX(GRID!$B$18:$U$29,MATCH(I$7,GRID!$A$18:$A$29,0),MATCH(1,($U$2=GRID!$B$1:$U$1)*(КАЛЕНДАРЬ!X31=GRID!$B$3:$U$3),0)),
INDEX(GRID!$B$18:$U$29,MATCH(I$7,GRID!$A$18:$A$29,0),MATCH(1,($U$2=GRID!$B$1:$U$1)*(КАЛЕНДАРЬ!X31=GRID!$B$3:$U$3),0))*(1-GRID!$H$34))</f>
        <v>81600</v>
      </c>
      <c r="K247" s="8" cm="1">
        <f t="array" ref="K247">IF($I$2="Открытый тариф",INDEX(GRID!$B$4:$U$15,MATCH(K$7,GRID!$A$4:$A$15,0),MATCH(1,($U$2=GRID!$B$1:$U$1)*(КАЛЕНДАРЬ!X31=GRID!$B$3:$U$3),0)),
INDEX(GRID!$B$4:$U$15,MATCH(K$7,GRID!$A$4:$A$15,0),MATCH(1,($U$2=GRID!$B$1:$U$1)*(КАЛЕНДАРЬ!X31=GRID!$B$3:$U$3),0))*(1-GRID!$H$34))</f>
        <v>84100</v>
      </c>
      <c r="L247" s="8" cm="1">
        <f t="array" ref="L247">IF($I$2="Открытый тариф",INDEX(GRID!$B$18:$U$29,MATCH(K$7,GRID!$A$18:$A$29,0),MATCH(1,($U$2=GRID!$B$1:$U$1)*(КАЛЕНДАРЬ!X31=GRID!$B$3:$U$3),0)),
INDEX(GRID!$B$18:$U$29,MATCH(K$7,GRID!$A$18:$A$29,0),MATCH(1,($U$2=GRID!$B$1:$U$1)*(КАЛЕНДАРЬ!X31=GRID!$B$3:$U$3),0))*(1-GRID!$H$34))</f>
        <v>89100</v>
      </c>
      <c r="M247" s="8" cm="1">
        <f t="array" ref="M247">IF($I$2="Открытый тариф",INDEX(GRID!$B$4:$U$15,MATCH(M$7,GRID!$A$4:$A$15,0),MATCH(1,($U$2=GRID!$B$1:$U$1)*(КАЛЕНДАРЬ!X31=GRID!$B$3:$U$3),0)),
INDEX(GRID!$B$4:$U$15,MATCH(M$7,GRID!$A$4:$A$15,0),MATCH(1,($U$2=GRID!$B$1:$U$1)*(КАЛЕНДАРЬ!X31=GRID!$B$3:$U$3),0))*(1-GRID!$H$34))</f>
        <v>110400</v>
      </c>
      <c r="N247" s="8" cm="1">
        <f t="array" ref="N247">IF($I$2="Открытый тариф",INDEX(GRID!$B$18:$U$29,MATCH(M$7,GRID!$A$18:$A$29,0),MATCH(1,($U$2=GRID!$B$1:$U$1)*(КАЛЕНДАРЬ!X31=GRID!$B$3:$U$3),0)),
INDEX(GRID!$B$18:$U$29,MATCH(M$7,GRID!$A$18:$A$29,0),MATCH(1,($U$2=GRID!$B$1:$U$1)*(КАЛЕНДАРЬ!X31=GRID!$B$3:$U$3),0))*(1-GRID!$H$34))</f>
        <v>115400</v>
      </c>
      <c r="O247" s="8" cm="1">
        <f t="array" ref="O247">IF($I$2="Открытый тариф",INDEX(GRID!$B$4:$U$15,MATCH(O$7,GRID!$A$4:$A$15,0),MATCH(1,($U$2=GRID!$B$1:$U$1)*(КАЛЕНДАРЬ!X31=GRID!$B$3:$U$3),0)),
INDEX(GRID!$B$4:$U$15,MATCH(O$7,GRID!$A$4:$A$15,0),MATCH(1,($U$2=GRID!$B$1:$U$1)*(КАЛЕНДАРЬ!X31=GRID!$B$3:$U$3),0))*(1-GRID!$H$34))</f>
        <v>151000</v>
      </c>
      <c r="P247" s="8" cm="1">
        <f t="array" ref="P247">IF($I$2="Открытый тариф",INDEX(GRID!$B$4:$U$15,MATCH(P$7,GRID!$A$4:$A$15,0),MATCH(1,($U$2=GRID!$B$1:$U$1)*(КАЛЕНДАРЬ!X31=GRID!$B$3:$U$3),0)),
INDEX(GRID!$B$4:$U$15,MATCH(P$7,GRID!$A$4:$A$15,0),MATCH(1,($U$2=GRID!$B$1:$U$1)*(КАЛЕНДАРЬ!X31=GRID!$B$3:$U$3),0))*(1-GRID!$H$34))</f>
        <v>199300</v>
      </c>
      <c r="Q247" s="8" cm="1">
        <f t="array" ref="Q247">IF($I$2="Открытый тариф",INDEX(GRID!$B$4:$U$15,MATCH(Q$7,GRID!$A$4:$A$15,0),MATCH(1,($U$2=GRID!$B$1:$U$1)*(КАЛЕНДАРЬ!X31=GRID!$B$3:$U$3),0)),
INDEX(GRID!$B$4:$U$15,MATCH(Q$7,GRID!$A$4:$A$15,0),MATCH(1,($U$2=GRID!$B$1:$U$1)*(КАЛЕНДАРЬ!X31=GRID!$B$3:$U$3),0))*(1-GRID!$H$34))</f>
        <v>230600</v>
      </c>
      <c r="R247" s="8" cm="1">
        <f t="array" ref="R247">IF($I$2="Открытый тариф",INDEX(GRID!$B$18:$U$29,MATCH(R$7,GRID!$A$18:$A$29,0),MATCH(1,($U$2=GRID!$B$1:$U$1)*(КАЛЕНДАРЬ!X31=GRID!$B$3:$U$3),0)),
INDEX(GRID!$B$18:$U$29,MATCH(R$7,GRID!$A$18:$A$29,0),MATCH(1,($U$2=GRID!$B$1:$U$1)*(КАЛЕНДАРЬ!X31=GRID!$B$3:$U$3),0))*(1-GRID!$H$34))</f>
        <v>263600</v>
      </c>
      <c r="S247" s="8">
        <f t="array" ref="S247">IF($I$2="Открытый тариф",INDEX(GRID!$B$4:$U$15,MATCH(S$7,GRID!$A$4:$A$15,0),MATCH(1,($U$2=GRID!$B$1:$U$1)*(КАЛЕНДАРЬ!X31=GRID!$B$3:$U$3),0)),
INDEX(GRID!$B$4:$U$15,MATCH(S$7,GRID!$A$4:$A$15,0),MATCH(1,($U$2=GRID!$B$1:$U$1)*(КАЛЕНДАРЬ!X31=GRID!$B$3:$U$3),0))*(1-GRID!$L$41))</f>
        <v>698800</v>
      </c>
      <c r="T247" s="8">
        <f t="array" ref="T247">IF($I$2="Открытый тариф",INDEX(GRID!$B$4:$U$15,MATCH(T$7,GRID!$A$4:$A$15,0),MATCH(1,($U$2=GRID!$B$1:$U$1)*(КАЛЕНДАРЬ!X31=GRID!$B$3:$U$3),0)),
INDEX(GRID!$B$4:$U$15,MATCH(T$7,GRID!$A$4:$A$15,0),MATCH(1,($U$2=GRID!$B$1:$U$1)*(КАЛЕНДАРЬ!X31=GRID!$B$3:$U$3),0))*(1-GRID!$L$41))</f>
        <v>861600</v>
      </c>
    </row>
    <row r="248" spans="1:20" hidden="1">
      <c r="A248" s="148" t="s">
        <v>16</v>
      </c>
      <c r="B248" s="149">
        <v>29</v>
      </c>
      <c r="C248" s="8" cm="1">
        <f t="array" ref="C248">IF($I$2="Открытый тариф",INDEX(GRID!$B$4:$U$15,MATCH(C$7,GRID!$A$4:$A$15,0),MATCH(1,($U$2=GRID!$B$1:$U$1)*(КАЛЕНДАРЬ!X32=GRID!$B$3:$U$3),0)),
INDEX(GRID!$B$4:$U$15,MATCH(C$7,GRID!$A$4:$A$15,0),MATCH(1,($U$2=GRID!$B$1:$U$1)*(КАЛЕНДАРЬ!X32=GRID!$B$3:$U$3),0))*(1-GRID!$H$34))</f>
        <v>52600</v>
      </c>
      <c r="D248" s="8" cm="1">
        <f t="array" ref="D248">IF($I$2="Открытый тариф",INDEX(GRID!$B$18:$U$29,MATCH(C$7,GRID!$A$18:$A$29,0),MATCH(1,($U$2=GRID!$B$1:$U$1)*(КАЛЕНДАРЬ!X32=GRID!$B$3:$U$3),0)),
INDEX(GRID!$B$18:$U$29,MATCH(C$7,GRID!$A$18:$A$29,0),MATCH(1,($U$2=GRID!$B$1:$U$1)*(КАЛЕНДАРЬ!X32=GRID!$B$3:$U$3),0))*(1-GRID!$H$34))</f>
        <v>57600</v>
      </c>
      <c r="E248" s="8" cm="1">
        <f t="array" ref="E248">IF($I$2="Открытый тариф",INDEX(GRID!$B$4:$U$15,MATCH(E$7,GRID!$A$4:$A$15,0),MATCH(1,($U$2=GRID!$B$1:$U$1)*(КАЛЕНДАРЬ!X32=GRID!$B$3:$U$3),0)),
INDEX(GRID!$B$4:$U$15,MATCH(E$7,GRID!$A$4:$A$15,0),MATCH(1,($U$2=GRID!$B$1:$U$1)*(КАЛЕНДАРЬ!X32=GRID!$B$3:$U$3),0))*(1-GRID!$H$34))</f>
        <v>62100</v>
      </c>
      <c r="F248" s="8" cm="1">
        <f t="array" ref="F248">IF($I$2="Открытый тариф",INDEX(GRID!$B$18:$U$29,MATCH(E$7,GRID!$A$18:$A$29,0),MATCH(1,($U$2=GRID!$B$1:$U$1)*(КАЛЕНДАРЬ!X32=GRID!$B$3:$U$3),0)),
INDEX(GRID!$B$18:$U$29,MATCH(E$7,GRID!$A$18:$A$29,0),MATCH(1,($U$2=GRID!$B$1:$U$1)*(КАЛЕНДАРЬ!X32=GRID!$B$3:$U$3),0))*(1-GRID!$H$34))</f>
        <v>67100</v>
      </c>
      <c r="G248" s="8" cm="1">
        <f t="array" ref="G248">IF($I$2="Открытый тариф",INDEX(GRID!$B$4:$U$15,MATCH(G$7,GRID!$A$4:$A$15,0),MATCH(1,($U$2=GRID!$B$1:$U$1)*(КАЛЕНДАРЬ!X32=GRID!$B$3:$U$3),0)),
INDEX(GRID!$B$4:$U$15,MATCH(G$7,GRID!$A$4:$A$15,0),MATCH(1,($U$2=GRID!$B$1:$U$1)*(КАЛЕНДАРЬ!X32=GRID!$B$3:$U$3),0))*(1-GRID!$H$34))</f>
        <v>69200</v>
      </c>
      <c r="H248" s="8" cm="1">
        <f t="array" ref="H248">IF($I$2="Открытый тариф",INDEX(GRID!$B$18:$U$29,MATCH(G$7,GRID!$A$18:$A$29,0),MATCH(1,($U$2=GRID!$B$1:$U$1)*(КАЛЕНДАРЬ!X32=GRID!$B$3:$U$3),0)),
INDEX(GRID!$B$18:$U$29,MATCH(G$7,GRID!$A$18:$A$29,0),MATCH(1,($U$2=GRID!$B$1:$U$1)*(КАЛЕНДАРЬ!X32=GRID!$B$3:$U$3),0))*(1-GRID!$H$34))</f>
        <v>74200</v>
      </c>
      <c r="I248" s="8" cm="1">
        <f t="array" ref="I248">IF($I$2="Открытый тариф",INDEX(GRID!$B$4:$U$15,MATCH(I$7,GRID!$A$4:$A$15,0),MATCH(1,($U$2=GRID!$B$1:$U$1)*(КАЛЕНДАРЬ!X32=GRID!$B$3:$U$3),0)),
INDEX(GRID!$B$4:$U$15,MATCH(I$7,GRID!$A$4:$A$15,0),MATCH(1,($U$2=GRID!$B$1:$U$1)*(КАЛЕНДАРЬ!X32=GRID!$B$3:$U$3),0))*(1-GRID!$H$34))</f>
        <v>76600</v>
      </c>
      <c r="J248" s="8" cm="1">
        <f t="array" ref="J248">IF($I$2="Открытый тариф",INDEX(GRID!$B$18:$U$29,MATCH(I$7,GRID!$A$18:$A$29,0),MATCH(1,($U$2=GRID!$B$1:$U$1)*(КАЛЕНДАРЬ!X32=GRID!$B$3:$U$3),0)),
INDEX(GRID!$B$18:$U$29,MATCH(I$7,GRID!$A$18:$A$29,0),MATCH(1,($U$2=GRID!$B$1:$U$1)*(КАЛЕНДАРЬ!X32=GRID!$B$3:$U$3),0))*(1-GRID!$H$34))</f>
        <v>81600</v>
      </c>
      <c r="K248" s="8" cm="1">
        <f t="array" ref="K248">IF($I$2="Открытый тариф",INDEX(GRID!$B$4:$U$15,MATCH(K$7,GRID!$A$4:$A$15,0),MATCH(1,($U$2=GRID!$B$1:$U$1)*(КАЛЕНДАРЬ!X32=GRID!$B$3:$U$3),0)),
INDEX(GRID!$B$4:$U$15,MATCH(K$7,GRID!$A$4:$A$15,0),MATCH(1,($U$2=GRID!$B$1:$U$1)*(КАЛЕНДАРЬ!X32=GRID!$B$3:$U$3),0))*(1-GRID!$H$34))</f>
        <v>84100</v>
      </c>
      <c r="L248" s="8" cm="1">
        <f t="array" ref="L248">IF($I$2="Открытый тариф",INDEX(GRID!$B$18:$U$29,MATCH(K$7,GRID!$A$18:$A$29,0),MATCH(1,($U$2=GRID!$B$1:$U$1)*(КАЛЕНДАРЬ!X32=GRID!$B$3:$U$3),0)),
INDEX(GRID!$B$18:$U$29,MATCH(K$7,GRID!$A$18:$A$29,0),MATCH(1,($U$2=GRID!$B$1:$U$1)*(КАЛЕНДАРЬ!X32=GRID!$B$3:$U$3),0))*(1-GRID!$H$34))</f>
        <v>89100</v>
      </c>
      <c r="M248" s="8" cm="1">
        <f t="array" ref="M248">IF($I$2="Открытый тариф",INDEX(GRID!$B$4:$U$15,MATCH(M$7,GRID!$A$4:$A$15,0),MATCH(1,($U$2=GRID!$B$1:$U$1)*(КАЛЕНДАРЬ!X32=GRID!$B$3:$U$3),0)),
INDEX(GRID!$B$4:$U$15,MATCH(M$7,GRID!$A$4:$A$15,0),MATCH(1,($U$2=GRID!$B$1:$U$1)*(КАЛЕНДАРЬ!X32=GRID!$B$3:$U$3),0))*(1-GRID!$H$34))</f>
        <v>110400</v>
      </c>
      <c r="N248" s="8" cm="1">
        <f t="array" ref="N248">IF($I$2="Открытый тариф",INDEX(GRID!$B$18:$U$29,MATCH(M$7,GRID!$A$18:$A$29,0),MATCH(1,($U$2=GRID!$B$1:$U$1)*(КАЛЕНДАРЬ!X32=GRID!$B$3:$U$3),0)),
INDEX(GRID!$B$18:$U$29,MATCH(M$7,GRID!$A$18:$A$29,0),MATCH(1,($U$2=GRID!$B$1:$U$1)*(КАЛЕНДАРЬ!X32=GRID!$B$3:$U$3),0))*(1-GRID!$H$34))</f>
        <v>115400</v>
      </c>
      <c r="O248" s="8" cm="1">
        <f t="array" ref="O248">IF($I$2="Открытый тариф",INDEX(GRID!$B$4:$U$15,MATCH(O$7,GRID!$A$4:$A$15,0),MATCH(1,($U$2=GRID!$B$1:$U$1)*(КАЛЕНДАРЬ!X32=GRID!$B$3:$U$3),0)),
INDEX(GRID!$B$4:$U$15,MATCH(O$7,GRID!$A$4:$A$15,0),MATCH(1,($U$2=GRID!$B$1:$U$1)*(КАЛЕНДАРЬ!X32=GRID!$B$3:$U$3),0))*(1-GRID!$H$34))</f>
        <v>151000</v>
      </c>
      <c r="P248" s="8" cm="1">
        <f t="array" ref="P248">IF($I$2="Открытый тариф",INDEX(GRID!$B$4:$U$15,MATCH(P$7,GRID!$A$4:$A$15,0),MATCH(1,($U$2=GRID!$B$1:$U$1)*(КАЛЕНДАРЬ!X32=GRID!$B$3:$U$3),0)),
INDEX(GRID!$B$4:$U$15,MATCH(P$7,GRID!$A$4:$A$15,0),MATCH(1,($U$2=GRID!$B$1:$U$1)*(КАЛЕНДАРЬ!X32=GRID!$B$3:$U$3),0))*(1-GRID!$H$34))</f>
        <v>199300</v>
      </c>
      <c r="Q248" s="8" cm="1">
        <f t="array" ref="Q248">IF($I$2="Открытый тариф",INDEX(GRID!$B$4:$U$15,MATCH(Q$7,GRID!$A$4:$A$15,0),MATCH(1,($U$2=GRID!$B$1:$U$1)*(КАЛЕНДАРЬ!X32=GRID!$B$3:$U$3),0)),
INDEX(GRID!$B$4:$U$15,MATCH(Q$7,GRID!$A$4:$A$15,0),MATCH(1,($U$2=GRID!$B$1:$U$1)*(КАЛЕНДАРЬ!X32=GRID!$B$3:$U$3),0))*(1-GRID!$H$34))</f>
        <v>230600</v>
      </c>
      <c r="R248" s="8" cm="1">
        <f t="array" ref="R248">IF($I$2="Открытый тариф",INDEX(GRID!$B$18:$U$29,MATCH(R$7,GRID!$A$18:$A$29,0),MATCH(1,($U$2=GRID!$B$1:$U$1)*(КАЛЕНДАРЬ!X32=GRID!$B$3:$U$3),0)),
INDEX(GRID!$B$18:$U$29,MATCH(R$7,GRID!$A$18:$A$29,0),MATCH(1,($U$2=GRID!$B$1:$U$1)*(КАЛЕНДАРЬ!X32=GRID!$B$3:$U$3),0))*(1-GRID!$H$34))</f>
        <v>263600</v>
      </c>
      <c r="S248" s="8">
        <f t="array" ref="S248">IF($I$2="Открытый тариф",INDEX(GRID!$B$4:$U$15,MATCH(S$7,GRID!$A$4:$A$15,0),MATCH(1,($U$2=GRID!$B$1:$U$1)*(КАЛЕНДАРЬ!X32=GRID!$B$3:$U$3),0)),
INDEX(GRID!$B$4:$U$15,MATCH(S$7,GRID!$A$4:$A$15,0),MATCH(1,($U$2=GRID!$B$1:$U$1)*(КАЛЕНДАРЬ!X32=GRID!$B$3:$U$3),0))*(1-GRID!$L$41))</f>
        <v>698800</v>
      </c>
      <c r="T248" s="8">
        <f t="array" ref="T248">IF($I$2="Открытый тариф",INDEX(GRID!$B$4:$U$15,MATCH(T$7,GRID!$A$4:$A$15,0),MATCH(1,($U$2=GRID!$B$1:$U$1)*(КАЛЕНДАРЬ!X32=GRID!$B$3:$U$3),0)),
INDEX(GRID!$B$4:$U$15,MATCH(T$7,GRID!$A$4:$A$15,0),MATCH(1,($U$2=GRID!$B$1:$U$1)*(КАЛЕНДАРЬ!X32=GRID!$B$3:$U$3),0))*(1-GRID!$L$41))</f>
        <v>861600</v>
      </c>
    </row>
    <row r="249" spans="1:20" hidden="1">
      <c r="A249" s="148" t="s">
        <v>17</v>
      </c>
      <c r="B249" s="149">
        <v>30</v>
      </c>
      <c r="C249" s="8" cm="1">
        <f t="array" ref="C249">IF($I$2="Открытый тариф",INDEX(GRID!$B$4:$U$15,MATCH(C$7,GRID!$A$4:$A$15,0),MATCH(1,($U$2=GRID!$B$1:$U$1)*(КАЛЕНДАРЬ!X33=GRID!$B$3:$U$3),0)),
INDEX(GRID!$B$4:$U$15,MATCH(C$7,GRID!$A$4:$A$15,0),MATCH(1,($U$2=GRID!$B$1:$U$1)*(КАЛЕНДАРЬ!X33=GRID!$B$3:$U$3),0))*(1-GRID!$H$34))</f>
        <v>52600</v>
      </c>
      <c r="D249" s="8" cm="1">
        <f t="array" ref="D249">IF($I$2="Открытый тариф",INDEX(GRID!$B$18:$U$29,MATCH(C$7,GRID!$A$18:$A$29,0),MATCH(1,($U$2=GRID!$B$1:$U$1)*(КАЛЕНДАРЬ!X33=GRID!$B$3:$U$3),0)),
INDEX(GRID!$B$18:$U$29,MATCH(C$7,GRID!$A$18:$A$29,0),MATCH(1,($U$2=GRID!$B$1:$U$1)*(КАЛЕНДАРЬ!X33=GRID!$B$3:$U$3),0))*(1-GRID!$H$34))</f>
        <v>57600</v>
      </c>
      <c r="E249" s="8" cm="1">
        <f t="array" ref="E249">IF($I$2="Открытый тариф",INDEX(GRID!$B$4:$U$15,MATCH(E$7,GRID!$A$4:$A$15,0),MATCH(1,($U$2=GRID!$B$1:$U$1)*(КАЛЕНДАРЬ!X33=GRID!$B$3:$U$3),0)),
INDEX(GRID!$B$4:$U$15,MATCH(E$7,GRID!$A$4:$A$15,0),MATCH(1,($U$2=GRID!$B$1:$U$1)*(КАЛЕНДАРЬ!X33=GRID!$B$3:$U$3),0))*(1-GRID!$H$34))</f>
        <v>62100</v>
      </c>
      <c r="F249" s="8" cm="1">
        <f t="array" ref="F249">IF($I$2="Открытый тариф",INDEX(GRID!$B$18:$U$29,MATCH(E$7,GRID!$A$18:$A$29,0),MATCH(1,($U$2=GRID!$B$1:$U$1)*(КАЛЕНДАРЬ!X33=GRID!$B$3:$U$3),0)),
INDEX(GRID!$B$18:$U$29,MATCH(E$7,GRID!$A$18:$A$29,0),MATCH(1,($U$2=GRID!$B$1:$U$1)*(КАЛЕНДАРЬ!X33=GRID!$B$3:$U$3),0))*(1-GRID!$H$34))</f>
        <v>67100</v>
      </c>
      <c r="G249" s="8" cm="1">
        <f t="array" ref="G249">IF($I$2="Открытый тариф",INDEX(GRID!$B$4:$U$15,MATCH(G$7,GRID!$A$4:$A$15,0),MATCH(1,($U$2=GRID!$B$1:$U$1)*(КАЛЕНДАРЬ!X33=GRID!$B$3:$U$3),0)),
INDEX(GRID!$B$4:$U$15,MATCH(G$7,GRID!$A$4:$A$15,0),MATCH(1,($U$2=GRID!$B$1:$U$1)*(КАЛЕНДАРЬ!X33=GRID!$B$3:$U$3),0))*(1-GRID!$H$34))</f>
        <v>69200</v>
      </c>
      <c r="H249" s="8" cm="1">
        <f t="array" ref="H249">IF($I$2="Открытый тариф",INDEX(GRID!$B$18:$U$29,MATCH(G$7,GRID!$A$18:$A$29,0),MATCH(1,($U$2=GRID!$B$1:$U$1)*(КАЛЕНДАРЬ!X33=GRID!$B$3:$U$3),0)),
INDEX(GRID!$B$18:$U$29,MATCH(G$7,GRID!$A$18:$A$29,0),MATCH(1,($U$2=GRID!$B$1:$U$1)*(КАЛЕНДАРЬ!X33=GRID!$B$3:$U$3),0))*(1-GRID!$H$34))</f>
        <v>74200</v>
      </c>
      <c r="I249" s="8" cm="1">
        <f t="array" ref="I249">IF($I$2="Открытый тариф",INDEX(GRID!$B$4:$U$15,MATCH(I$7,GRID!$A$4:$A$15,0),MATCH(1,($U$2=GRID!$B$1:$U$1)*(КАЛЕНДАРЬ!X33=GRID!$B$3:$U$3),0)),
INDEX(GRID!$B$4:$U$15,MATCH(I$7,GRID!$A$4:$A$15,0),MATCH(1,($U$2=GRID!$B$1:$U$1)*(КАЛЕНДАРЬ!X33=GRID!$B$3:$U$3),0))*(1-GRID!$H$34))</f>
        <v>76600</v>
      </c>
      <c r="J249" s="8" cm="1">
        <f t="array" ref="J249">IF($I$2="Открытый тариф",INDEX(GRID!$B$18:$U$29,MATCH(I$7,GRID!$A$18:$A$29,0),MATCH(1,($U$2=GRID!$B$1:$U$1)*(КАЛЕНДАРЬ!X33=GRID!$B$3:$U$3),0)),
INDEX(GRID!$B$18:$U$29,MATCH(I$7,GRID!$A$18:$A$29,0),MATCH(1,($U$2=GRID!$B$1:$U$1)*(КАЛЕНДАРЬ!X33=GRID!$B$3:$U$3),0))*(1-GRID!$H$34))</f>
        <v>81600</v>
      </c>
      <c r="K249" s="8" cm="1">
        <f t="array" ref="K249">IF($I$2="Открытый тариф",INDEX(GRID!$B$4:$U$15,MATCH(K$7,GRID!$A$4:$A$15,0),MATCH(1,($U$2=GRID!$B$1:$U$1)*(КАЛЕНДАРЬ!X33=GRID!$B$3:$U$3),0)),
INDEX(GRID!$B$4:$U$15,MATCH(K$7,GRID!$A$4:$A$15,0),MATCH(1,($U$2=GRID!$B$1:$U$1)*(КАЛЕНДАРЬ!X33=GRID!$B$3:$U$3),0))*(1-GRID!$H$34))</f>
        <v>84100</v>
      </c>
      <c r="L249" s="8" cm="1">
        <f t="array" ref="L249">IF($I$2="Открытый тариф",INDEX(GRID!$B$18:$U$29,MATCH(K$7,GRID!$A$18:$A$29,0),MATCH(1,($U$2=GRID!$B$1:$U$1)*(КАЛЕНДАРЬ!X33=GRID!$B$3:$U$3),0)),
INDEX(GRID!$B$18:$U$29,MATCH(K$7,GRID!$A$18:$A$29,0),MATCH(1,($U$2=GRID!$B$1:$U$1)*(КАЛЕНДАРЬ!X33=GRID!$B$3:$U$3),0))*(1-GRID!$H$34))</f>
        <v>89100</v>
      </c>
      <c r="M249" s="8" cm="1">
        <f t="array" ref="M249">IF($I$2="Открытый тариф",INDEX(GRID!$B$4:$U$15,MATCH(M$7,GRID!$A$4:$A$15,0),MATCH(1,($U$2=GRID!$B$1:$U$1)*(КАЛЕНДАРЬ!X33=GRID!$B$3:$U$3),0)),
INDEX(GRID!$B$4:$U$15,MATCH(M$7,GRID!$A$4:$A$15,0),MATCH(1,($U$2=GRID!$B$1:$U$1)*(КАЛЕНДАРЬ!X33=GRID!$B$3:$U$3),0))*(1-GRID!$H$34))</f>
        <v>110400</v>
      </c>
      <c r="N249" s="8" cm="1">
        <f t="array" ref="N249">IF($I$2="Открытый тариф",INDEX(GRID!$B$18:$U$29,MATCH(M$7,GRID!$A$18:$A$29,0),MATCH(1,($U$2=GRID!$B$1:$U$1)*(КАЛЕНДАРЬ!X33=GRID!$B$3:$U$3),0)),
INDEX(GRID!$B$18:$U$29,MATCH(M$7,GRID!$A$18:$A$29,0),MATCH(1,($U$2=GRID!$B$1:$U$1)*(КАЛЕНДАРЬ!X33=GRID!$B$3:$U$3),0))*(1-GRID!$H$34))</f>
        <v>115400</v>
      </c>
      <c r="O249" s="8" cm="1">
        <f t="array" ref="O249">IF($I$2="Открытый тариф",INDEX(GRID!$B$4:$U$15,MATCH(O$7,GRID!$A$4:$A$15,0),MATCH(1,($U$2=GRID!$B$1:$U$1)*(КАЛЕНДАРЬ!X33=GRID!$B$3:$U$3),0)),
INDEX(GRID!$B$4:$U$15,MATCH(O$7,GRID!$A$4:$A$15,0),MATCH(1,($U$2=GRID!$B$1:$U$1)*(КАЛЕНДАРЬ!X33=GRID!$B$3:$U$3),0))*(1-GRID!$H$34))</f>
        <v>151000</v>
      </c>
      <c r="P249" s="8" cm="1">
        <f t="array" ref="P249">IF($I$2="Открытый тариф",INDEX(GRID!$B$4:$U$15,MATCH(P$7,GRID!$A$4:$A$15,0),MATCH(1,($U$2=GRID!$B$1:$U$1)*(КАЛЕНДАРЬ!X33=GRID!$B$3:$U$3),0)),
INDEX(GRID!$B$4:$U$15,MATCH(P$7,GRID!$A$4:$A$15,0),MATCH(1,($U$2=GRID!$B$1:$U$1)*(КАЛЕНДАРЬ!X33=GRID!$B$3:$U$3),0))*(1-GRID!$H$34))</f>
        <v>199300</v>
      </c>
      <c r="Q249" s="8" cm="1">
        <f t="array" ref="Q249">IF($I$2="Открытый тариф",INDEX(GRID!$B$4:$U$15,MATCH(Q$7,GRID!$A$4:$A$15,0),MATCH(1,($U$2=GRID!$B$1:$U$1)*(КАЛЕНДАРЬ!X33=GRID!$B$3:$U$3),0)),
INDEX(GRID!$B$4:$U$15,MATCH(Q$7,GRID!$A$4:$A$15,0),MATCH(1,($U$2=GRID!$B$1:$U$1)*(КАЛЕНДАРЬ!X33=GRID!$B$3:$U$3),0))*(1-GRID!$H$34))</f>
        <v>230600</v>
      </c>
      <c r="R249" s="8" cm="1">
        <f t="array" ref="R249">IF($I$2="Открытый тариф",INDEX(GRID!$B$18:$U$29,MATCH(R$7,GRID!$A$18:$A$29,0),MATCH(1,($U$2=GRID!$B$1:$U$1)*(КАЛЕНДАРЬ!X33=GRID!$B$3:$U$3),0)),
INDEX(GRID!$B$18:$U$29,MATCH(R$7,GRID!$A$18:$A$29,0),MATCH(1,($U$2=GRID!$B$1:$U$1)*(КАЛЕНДАРЬ!X33=GRID!$B$3:$U$3),0))*(1-GRID!$H$34))</f>
        <v>263600</v>
      </c>
      <c r="S249" s="8">
        <f t="array" ref="S249">IF($I$2="Открытый тариф",INDEX(GRID!$B$4:$U$15,MATCH(S$7,GRID!$A$4:$A$15,0),MATCH(1,($U$2=GRID!$B$1:$U$1)*(КАЛЕНДАРЬ!X33=GRID!$B$3:$U$3),0)),
INDEX(GRID!$B$4:$U$15,MATCH(S$7,GRID!$A$4:$A$15,0),MATCH(1,($U$2=GRID!$B$1:$U$1)*(КАЛЕНДАРЬ!X33=GRID!$B$3:$U$3),0))*(1-GRID!$L$41))</f>
        <v>698800</v>
      </c>
      <c r="T249" s="8">
        <f t="array" ref="T249">IF($I$2="Открытый тариф",INDEX(GRID!$B$4:$U$15,MATCH(T$7,GRID!$A$4:$A$15,0),MATCH(1,($U$2=GRID!$B$1:$U$1)*(КАЛЕНДАРЬ!X33=GRID!$B$3:$U$3),0)),
INDEX(GRID!$B$4:$U$15,MATCH(T$7,GRID!$A$4:$A$15,0),MATCH(1,($U$2=GRID!$B$1:$U$1)*(КАЛЕНДАРЬ!X33=GRID!$B$3:$U$3),0))*(1-GRID!$L$41))</f>
        <v>861600</v>
      </c>
    </row>
    <row r="250" spans="1:20" hidden="1">
      <c r="A250" s="148" t="s">
        <v>11</v>
      </c>
      <c r="B250" s="149">
        <v>31</v>
      </c>
      <c r="C250" s="8" cm="1">
        <f t="array" ref="C250">IF($I$2="Открытый тариф",INDEX(GRID!$B$4:$U$15,MATCH(C$7,GRID!$A$4:$A$15,0),MATCH(1,($U$2=GRID!$B$1:$U$1)*(КАЛЕНДАРЬ!X34=GRID!$B$3:$U$3),0)),
INDEX(GRID!$B$4:$U$15,MATCH(C$7,GRID!$A$4:$A$15,0),MATCH(1,($U$2=GRID!$B$1:$U$1)*(КАЛЕНДАРЬ!X34=GRID!$B$3:$U$3),0))*(1-GRID!$H$34))</f>
        <v>52600</v>
      </c>
      <c r="D250" s="8" cm="1">
        <f t="array" ref="D250">IF($I$2="Открытый тариф",INDEX(GRID!$B$18:$U$29,MATCH(C$7,GRID!$A$18:$A$29,0),MATCH(1,($U$2=GRID!$B$1:$U$1)*(КАЛЕНДАРЬ!X34=GRID!$B$3:$U$3),0)),
INDEX(GRID!$B$18:$U$29,MATCH(C$7,GRID!$A$18:$A$29,0),MATCH(1,($U$2=GRID!$B$1:$U$1)*(КАЛЕНДАРЬ!X34=GRID!$B$3:$U$3),0))*(1-GRID!$H$34))</f>
        <v>57600</v>
      </c>
      <c r="E250" s="8" cm="1">
        <f t="array" ref="E250">IF($I$2="Открытый тариф",INDEX(GRID!$B$4:$U$15,MATCH(E$7,GRID!$A$4:$A$15,0),MATCH(1,($U$2=GRID!$B$1:$U$1)*(КАЛЕНДАРЬ!X34=GRID!$B$3:$U$3),0)),
INDEX(GRID!$B$4:$U$15,MATCH(E$7,GRID!$A$4:$A$15,0),MATCH(1,($U$2=GRID!$B$1:$U$1)*(КАЛЕНДАРЬ!X34=GRID!$B$3:$U$3),0))*(1-GRID!$H$34))</f>
        <v>62100</v>
      </c>
      <c r="F250" s="8" cm="1">
        <f t="array" ref="F250">IF($I$2="Открытый тариф",INDEX(GRID!$B$18:$U$29,MATCH(E$7,GRID!$A$18:$A$29,0),MATCH(1,($U$2=GRID!$B$1:$U$1)*(КАЛЕНДАРЬ!X34=GRID!$B$3:$U$3),0)),
INDEX(GRID!$B$18:$U$29,MATCH(E$7,GRID!$A$18:$A$29,0),MATCH(1,($U$2=GRID!$B$1:$U$1)*(КАЛЕНДАРЬ!X34=GRID!$B$3:$U$3),0))*(1-GRID!$H$34))</f>
        <v>67100</v>
      </c>
      <c r="G250" s="8" cm="1">
        <f t="array" ref="G250">IF($I$2="Открытый тариф",INDEX(GRID!$B$4:$U$15,MATCH(G$7,GRID!$A$4:$A$15,0),MATCH(1,($U$2=GRID!$B$1:$U$1)*(КАЛЕНДАРЬ!X34=GRID!$B$3:$U$3),0)),
INDEX(GRID!$B$4:$U$15,MATCH(G$7,GRID!$A$4:$A$15,0),MATCH(1,($U$2=GRID!$B$1:$U$1)*(КАЛЕНДАРЬ!X34=GRID!$B$3:$U$3),0))*(1-GRID!$H$34))</f>
        <v>69200</v>
      </c>
      <c r="H250" s="8" cm="1">
        <f t="array" ref="H250">IF($I$2="Открытый тариф",INDEX(GRID!$B$18:$U$29,MATCH(G$7,GRID!$A$18:$A$29,0),MATCH(1,($U$2=GRID!$B$1:$U$1)*(КАЛЕНДАРЬ!X34=GRID!$B$3:$U$3),0)),
INDEX(GRID!$B$18:$U$29,MATCH(G$7,GRID!$A$18:$A$29,0),MATCH(1,($U$2=GRID!$B$1:$U$1)*(КАЛЕНДАРЬ!X34=GRID!$B$3:$U$3),0))*(1-GRID!$H$34))</f>
        <v>74200</v>
      </c>
      <c r="I250" s="8" cm="1">
        <f t="array" ref="I250">IF($I$2="Открытый тариф",INDEX(GRID!$B$4:$U$15,MATCH(I$7,GRID!$A$4:$A$15,0),MATCH(1,($U$2=GRID!$B$1:$U$1)*(КАЛЕНДАРЬ!X34=GRID!$B$3:$U$3),0)),
INDEX(GRID!$B$4:$U$15,MATCH(I$7,GRID!$A$4:$A$15,0),MATCH(1,($U$2=GRID!$B$1:$U$1)*(КАЛЕНДАРЬ!X34=GRID!$B$3:$U$3),0))*(1-GRID!$H$34))</f>
        <v>76600</v>
      </c>
      <c r="J250" s="8" cm="1">
        <f t="array" ref="J250">IF($I$2="Открытый тариф",INDEX(GRID!$B$18:$U$29,MATCH(I$7,GRID!$A$18:$A$29,0),MATCH(1,($U$2=GRID!$B$1:$U$1)*(КАЛЕНДАРЬ!X34=GRID!$B$3:$U$3),0)),
INDEX(GRID!$B$18:$U$29,MATCH(I$7,GRID!$A$18:$A$29,0),MATCH(1,($U$2=GRID!$B$1:$U$1)*(КАЛЕНДАРЬ!X34=GRID!$B$3:$U$3),0))*(1-GRID!$H$34))</f>
        <v>81600</v>
      </c>
      <c r="K250" s="8" cm="1">
        <f t="array" ref="K250">IF($I$2="Открытый тариф",INDEX(GRID!$B$4:$U$15,MATCH(K$7,GRID!$A$4:$A$15,0),MATCH(1,($U$2=GRID!$B$1:$U$1)*(КАЛЕНДАРЬ!X34=GRID!$B$3:$U$3),0)),
INDEX(GRID!$B$4:$U$15,MATCH(K$7,GRID!$A$4:$A$15,0),MATCH(1,($U$2=GRID!$B$1:$U$1)*(КАЛЕНДАРЬ!X34=GRID!$B$3:$U$3),0))*(1-GRID!$H$34))</f>
        <v>84100</v>
      </c>
      <c r="L250" s="8" cm="1">
        <f t="array" ref="L250">IF($I$2="Открытый тариф",INDEX(GRID!$B$18:$U$29,MATCH(K$7,GRID!$A$18:$A$29,0),MATCH(1,($U$2=GRID!$B$1:$U$1)*(КАЛЕНДАРЬ!X34=GRID!$B$3:$U$3),0)),
INDEX(GRID!$B$18:$U$29,MATCH(K$7,GRID!$A$18:$A$29,0),MATCH(1,($U$2=GRID!$B$1:$U$1)*(КАЛЕНДАРЬ!X34=GRID!$B$3:$U$3),0))*(1-GRID!$H$34))</f>
        <v>89100</v>
      </c>
      <c r="M250" s="8" cm="1">
        <f t="array" ref="M250">IF($I$2="Открытый тариф",INDEX(GRID!$B$4:$U$15,MATCH(M$7,GRID!$A$4:$A$15,0),MATCH(1,($U$2=GRID!$B$1:$U$1)*(КАЛЕНДАРЬ!X34=GRID!$B$3:$U$3),0)),
INDEX(GRID!$B$4:$U$15,MATCH(M$7,GRID!$A$4:$A$15,0),MATCH(1,($U$2=GRID!$B$1:$U$1)*(КАЛЕНДАРЬ!X34=GRID!$B$3:$U$3),0))*(1-GRID!$H$34))</f>
        <v>110400</v>
      </c>
      <c r="N250" s="8" cm="1">
        <f t="array" ref="N250">IF($I$2="Открытый тариф",INDEX(GRID!$B$18:$U$29,MATCH(M$7,GRID!$A$18:$A$29,0),MATCH(1,($U$2=GRID!$B$1:$U$1)*(КАЛЕНДАРЬ!X34=GRID!$B$3:$U$3),0)),
INDEX(GRID!$B$18:$U$29,MATCH(M$7,GRID!$A$18:$A$29,0),MATCH(1,($U$2=GRID!$B$1:$U$1)*(КАЛЕНДАРЬ!X34=GRID!$B$3:$U$3),0))*(1-GRID!$H$34))</f>
        <v>115400</v>
      </c>
      <c r="O250" s="8" cm="1">
        <f t="array" ref="O250">IF($I$2="Открытый тариф",INDEX(GRID!$B$4:$U$15,MATCH(O$7,GRID!$A$4:$A$15,0),MATCH(1,($U$2=GRID!$B$1:$U$1)*(КАЛЕНДАРЬ!X34=GRID!$B$3:$U$3),0)),
INDEX(GRID!$B$4:$U$15,MATCH(O$7,GRID!$A$4:$A$15,0),MATCH(1,($U$2=GRID!$B$1:$U$1)*(КАЛЕНДАРЬ!X34=GRID!$B$3:$U$3),0))*(1-GRID!$H$34))</f>
        <v>151000</v>
      </c>
      <c r="P250" s="8" cm="1">
        <f t="array" ref="P250">IF($I$2="Открытый тариф",INDEX(GRID!$B$4:$U$15,MATCH(P$7,GRID!$A$4:$A$15,0),MATCH(1,($U$2=GRID!$B$1:$U$1)*(КАЛЕНДАРЬ!X34=GRID!$B$3:$U$3),0)),
INDEX(GRID!$B$4:$U$15,MATCH(P$7,GRID!$A$4:$A$15,0),MATCH(1,($U$2=GRID!$B$1:$U$1)*(КАЛЕНДАРЬ!X34=GRID!$B$3:$U$3),0))*(1-GRID!$H$34))</f>
        <v>199300</v>
      </c>
      <c r="Q250" s="8" cm="1">
        <f t="array" ref="Q250">IF($I$2="Открытый тариф",INDEX(GRID!$B$4:$U$15,MATCH(Q$7,GRID!$A$4:$A$15,0),MATCH(1,($U$2=GRID!$B$1:$U$1)*(КАЛЕНДАРЬ!X34=GRID!$B$3:$U$3),0)),
INDEX(GRID!$B$4:$U$15,MATCH(Q$7,GRID!$A$4:$A$15,0),MATCH(1,($U$2=GRID!$B$1:$U$1)*(КАЛЕНДАРЬ!X34=GRID!$B$3:$U$3),0))*(1-GRID!$H$34))</f>
        <v>230600</v>
      </c>
      <c r="R250" s="8" cm="1">
        <f t="array" ref="R250">IF($I$2="Открытый тариф",INDEX(GRID!$B$18:$U$29,MATCH(R$7,GRID!$A$18:$A$29,0),MATCH(1,($U$2=GRID!$B$1:$U$1)*(КАЛЕНДАРЬ!X34=GRID!$B$3:$U$3),0)),
INDEX(GRID!$B$18:$U$29,MATCH(R$7,GRID!$A$18:$A$29,0),MATCH(1,($U$2=GRID!$B$1:$U$1)*(КАЛЕНДАРЬ!X34=GRID!$B$3:$U$3),0))*(1-GRID!$H$34))</f>
        <v>263600</v>
      </c>
      <c r="S250" s="8">
        <f t="array" ref="S250">IF($I$2="Открытый тариф",INDEX(GRID!$B$4:$U$15,MATCH(S$7,GRID!$A$4:$A$15,0),MATCH(1,($U$2=GRID!$B$1:$U$1)*(КАЛЕНДАРЬ!X34=GRID!$B$3:$U$3),0)),
INDEX(GRID!$B$4:$U$15,MATCH(S$7,GRID!$A$4:$A$15,0),MATCH(1,($U$2=GRID!$B$1:$U$1)*(КАЛЕНДАРЬ!X34=GRID!$B$3:$U$3),0))*(1-GRID!$L$41))</f>
        <v>698800</v>
      </c>
      <c r="T250" s="8">
        <f t="array" ref="T250">IF($I$2="Открытый тариф",INDEX(GRID!$B$4:$U$15,MATCH(T$7,GRID!$A$4:$A$15,0),MATCH(1,($U$2=GRID!$B$1:$U$1)*(КАЛЕНДАРЬ!X34=GRID!$B$3:$U$3),0)),
INDEX(GRID!$B$4:$U$15,MATCH(T$7,GRID!$A$4:$A$15,0),MATCH(1,($U$2=GRID!$B$1:$U$1)*(КАЛЕНДАРЬ!X34=GRID!$B$3:$U$3),0))*(1-GRID!$L$41))</f>
        <v>861600</v>
      </c>
    </row>
    <row r="251" spans="1:20" hidden="1">
      <c r="A251" s="146"/>
      <c r="B251" s="147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</row>
    <row r="252" spans="1:20" s="9" customFormat="1" ht="17.25" hidden="1" customHeight="1">
      <c r="A252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</row>
    <row r="253" spans="1:20" hidden="1">
      <c r="A253" s="172" t="s">
        <v>108</v>
      </c>
      <c r="B253" s="173"/>
      <c r="C253" s="173"/>
      <c r="D253" s="173"/>
      <c r="E253" s="173"/>
      <c r="F253" s="173"/>
      <c r="G253" s="173"/>
      <c r="H253" s="173"/>
      <c r="I253" s="173"/>
      <c r="J253" s="173"/>
      <c r="K253" s="173"/>
      <c r="L253" s="173"/>
      <c r="M253" s="173"/>
      <c r="N253" s="173"/>
      <c r="O253" s="173"/>
      <c r="P253" s="173"/>
      <c r="Q253" s="173"/>
      <c r="R253" s="173"/>
      <c r="S253" s="173"/>
      <c r="T253" s="173"/>
    </row>
    <row r="254" spans="1:20" ht="56.25" hidden="1" customHeight="1">
      <c r="A254" s="174" t="s">
        <v>8</v>
      </c>
      <c r="B254" s="175"/>
      <c r="C254" s="178" t="s">
        <v>101</v>
      </c>
      <c r="D254" s="179"/>
      <c r="E254" s="164" t="s">
        <v>93</v>
      </c>
      <c r="F254" s="165"/>
      <c r="G254" s="166" t="s">
        <v>94</v>
      </c>
      <c r="H254" s="166"/>
      <c r="I254" s="167" t="s">
        <v>95</v>
      </c>
      <c r="J254" s="168"/>
      <c r="K254" s="169" t="s">
        <v>96</v>
      </c>
      <c r="L254" s="169"/>
      <c r="M254" s="170" t="s">
        <v>97</v>
      </c>
      <c r="N254" s="170"/>
      <c r="O254" s="21" t="s">
        <v>71</v>
      </c>
      <c r="P254" s="22" t="s">
        <v>72</v>
      </c>
      <c r="Q254" s="23" t="s">
        <v>73</v>
      </c>
      <c r="R254" s="24" t="s">
        <v>74</v>
      </c>
      <c r="S254" s="25" t="s">
        <v>75</v>
      </c>
      <c r="T254" s="26" t="s">
        <v>76</v>
      </c>
    </row>
    <row r="255" spans="1:20" hidden="1">
      <c r="A255" s="176"/>
      <c r="B255" s="177"/>
      <c r="C255" s="55" t="s">
        <v>9</v>
      </c>
      <c r="D255" s="55" t="s">
        <v>10</v>
      </c>
      <c r="E255" s="55" t="s">
        <v>9</v>
      </c>
      <c r="F255" s="55" t="s">
        <v>10</v>
      </c>
      <c r="G255" s="55" t="s">
        <v>9</v>
      </c>
      <c r="H255" s="55" t="s">
        <v>10</v>
      </c>
      <c r="I255" s="55" t="s">
        <v>9</v>
      </c>
      <c r="J255" s="55" t="s">
        <v>10</v>
      </c>
      <c r="K255" s="55" t="s">
        <v>9</v>
      </c>
      <c r="L255" s="55" t="s">
        <v>10</v>
      </c>
      <c r="M255" s="55" t="s">
        <v>9</v>
      </c>
      <c r="N255" s="55" t="s">
        <v>10</v>
      </c>
      <c r="O255" s="55" t="s">
        <v>99</v>
      </c>
      <c r="P255" s="55" t="s">
        <v>100</v>
      </c>
      <c r="Q255" s="55" t="s">
        <v>100</v>
      </c>
      <c r="R255" s="55" t="s">
        <v>118</v>
      </c>
      <c r="S255" s="55" t="s">
        <v>118</v>
      </c>
      <c r="T255" s="55" t="s">
        <v>118</v>
      </c>
    </row>
    <row r="256" spans="1:20" hidden="1">
      <c r="A256" s="148" t="s">
        <v>12</v>
      </c>
      <c r="B256" s="149">
        <v>1</v>
      </c>
      <c r="C256" s="8" cm="1">
        <f t="array" ref="C256">IF($I$2="Открытый тариф",INDEX(GRID!$B$4:$U$15,MATCH(C$7,GRID!$A$4:$A$15,0),MATCH(1,($U$2=GRID!$B$1:$U$1)*(КАЛЕНДАРЬ!AA4=GRID!$B$3:$U$3),0)),
INDEX(GRID!$B$4:$U$15,MATCH(C$7,GRID!$A$4:$A$15,0),MATCH(1,($U$2=GRID!$B$1:$U$1)*(КАЛЕНДАРЬ!AA4=GRID!$B$3:$U$3),0))*(1-GRID!$H$34))</f>
        <v>48100</v>
      </c>
      <c r="D256" s="8" cm="1">
        <f t="array" ref="D256">IF($I$2="Открытый тариф",INDEX(GRID!$B$18:$U$29,MATCH(C$7,GRID!$A$18:$A$29,0),MATCH(1,($U$2=GRID!$B$1:$U$1)*(КАЛЕНДАРЬ!AA4=GRID!$B$3:$U$3),0)),
INDEX(GRID!$B$18:$U$29,MATCH(C$7,GRID!$A$18:$A$29,0),MATCH(1,($U$2=GRID!$B$1:$U$1)*(КАЛЕНДАРЬ!AA4=GRID!$B$3:$U$3),0))*(1-GRID!$H$34))</f>
        <v>53100</v>
      </c>
      <c r="E256" s="8" cm="1">
        <f t="array" ref="E256">IF($I$2="Открытый тариф",INDEX(GRID!$B$4:$U$15,MATCH(E$7,GRID!$A$4:$A$15,0),MATCH(1,($U$2=GRID!$B$1:$U$1)*(КАЛЕНДАРЬ!AA4=GRID!$B$3:$U$3),0)),
INDEX(GRID!$B$4:$U$15,MATCH(E$7,GRID!$A$4:$A$15,0),MATCH(1,($U$2=GRID!$B$1:$U$1)*(КАЛЕНДАРЬ!AA4=GRID!$B$3:$U$3),0))*(1-GRID!$H$34))</f>
        <v>57100</v>
      </c>
      <c r="F256" s="8" cm="1">
        <f t="array" ref="F256">IF($I$2="Открытый тариф",INDEX(GRID!$B$18:$U$29,MATCH(E$7,GRID!$A$18:$A$29,0),MATCH(1,($U$2=GRID!$B$1:$U$1)*(КАЛЕНДАРЬ!AA4=GRID!$B$3:$U$3),0)),
INDEX(GRID!$B$18:$U$29,MATCH(E$7,GRID!$A$18:$A$29,0),MATCH(1,($U$2=GRID!$B$1:$U$1)*(КАЛЕНДАРЬ!AA4=GRID!$B$3:$U$3),0))*(1-GRID!$H$34))</f>
        <v>62100</v>
      </c>
      <c r="G256" s="8" cm="1">
        <f t="array" ref="G256">IF($I$2="Открытый тариф",INDEX(GRID!$B$4:$U$15,MATCH(G$7,GRID!$A$4:$A$15,0),MATCH(1,($U$2=GRID!$B$1:$U$1)*(КАЛЕНДАРЬ!AA4=GRID!$B$3:$U$3),0)),
INDEX(GRID!$B$4:$U$15,MATCH(G$7,GRID!$A$4:$A$15,0),MATCH(1,($U$2=GRID!$B$1:$U$1)*(КАЛЕНДАРЬ!AA4=GRID!$B$3:$U$3),0))*(1-GRID!$H$34))</f>
        <v>64000</v>
      </c>
      <c r="H256" s="8" cm="1">
        <f t="array" ref="H256">IF($I$2="Открытый тариф",INDEX(GRID!$B$18:$U$29,MATCH(G$7,GRID!$A$18:$A$29,0),MATCH(1,($U$2=GRID!$B$1:$U$1)*(КАЛЕНДАРЬ!AA4=GRID!$B$3:$U$3),0)),
INDEX(GRID!$B$18:$U$29,MATCH(G$7,GRID!$A$18:$A$29,0),MATCH(1,($U$2=GRID!$B$1:$U$1)*(КАЛЕНДАРЬ!AA4=GRID!$B$3:$U$3),0))*(1-GRID!$H$34))</f>
        <v>69000</v>
      </c>
      <c r="I256" s="8" cm="1">
        <f t="array" ref="I256">IF($I$2="Открытый тариф",INDEX(GRID!$B$4:$U$15,MATCH(I$7,GRID!$A$4:$A$15,0),MATCH(1,($U$2=GRID!$B$1:$U$1)*(КАЛЕНДАРЬ!AA4=GRID!$B$3:$U$3),0)),
INDEX(GRID!$B$4:$U$15,MATCH(I$7,GRID!$A$4:$A$15,0),MATCH(1,($U$2=GRID!$B$1:$U$1)*(КАЛЕНДАРЬ!AA4=GRID!$B$3:$U$3),0))*(1-GRID!$H$34))</f>
        <v>71000</v>
      </c>
      <c r="J256" s="8" cm="1">
        <f t="array" ref="J256">IF($I$2="Открытый тариф",INDEX(GRID!$B$18:$U$29,MATCH(I$7,GRID!$A$18:$A$29,0),MATCH(1,($U$2=GRID!$B$1:$U$1)*(КАЛЕНДАРЬ!AA4=GRID!$B$3:$U$3),0)),
INDEX(GRID!$B$18:$U$29,MATCH(I$7,GRID!$A$18:$A$29,0),MATCH(1,($U$2=GRID!$B$1:$U$1)*(КАЛЕНДАРЬ!AA4=GRID!$B$3:$U$3),0))*(1-GRID!$H$34))</f>
        <v>76000</v>
      </c>
      <c r="K256" s="8" cm="1">
        <f t="array" ref="K256">IF($I$2="Открытый тариф",INDEX(GRID!$B$4:$U$15,MATCH(K$7,GRID!$A$4:$A$15,0),MATCH(1,($U$2=GRID!$B$1:$U$1)*(КАЛЕНДАРЬ!AA4=GRID!$B$3:$U$3),0)),
INDEX(GRID!$B$4:$U$15,MATCH(K$7,GRID!$A$4:$A$15,0),MATCH(1,($U$2=GRID!$B$1:$U$1)*(КАЛЕНДАРЬ!AA4=GRID!$B$3:$U$3),0))*(1-GRID!$H$34))</f>
        <v>78200</v>
      </c>
      <c r="L256" s="8" cm="1">
        <f t="array" ref="L256">IF($I$2="Открытый тариф",INDEX(GRID!$B$18:$U$29,MATCH(K$7,GRID!$A$18:$A$29,0),MATCH(1,($U$2=GRID!$B$1:$U$1)*(КАЛЕНДАРЬ!AA4=GRID!$B$3:$U$3),0)),
INDEX(GRID!$B$18:$U$29,MATCH(K$7,GRID!$A$18:$A$29,0),MATCH(1,($U$2=GRID!$B$1:$U$1)*(КАЛЕНДАРЬ!AA4=GRID!$B$3:$U$3),0))*(1-GRID!$H$34))</f>
        <v>83200</v>
      </c>
      <c r="M256" s="8" cm="1">
        <f t="array" ref="M256">IF($I$2="Открытый тариф",INDEX(GRID!$B$4:$U$15,MATCH(M$7,GRID!$A$4:$A$15,0),MATCH(1,($U$2=GRID!$B$1:$U$1)*(КАЛЕНДАРЬ!AA4=GRID!$B$3:$U$3),0)),
INDEX(GRID!$B$4:$U$15,MATCH(M$7,GRID!$A$4:$A$15,0),MATCH(1,($U$2=GRID!$B$1:$U$1)*(КАЛЕНДАРЬ!AA4=GRID!$B$3:$U$3),0))*(1-GRID!$H$34))</f>
        <v>103200</v>
      </c>
      <c r="N256" s="8" cm="1">
        <f t="array" ref="N256">IF($I$2="Открытый тариф",INDEX(GRID!$B$18:$U$29,MATCH(M$7,GRID!$A$18:$A$29,0),MATCH(1,($U$2=GRID!$B$1:$U$1)*(КАЛЕНДАРЬ!AA4=GRID!$B$3:$U$3),0)),
INDEX(GRID!$B$18:$U$29,MATCH(M$7,GRID!$A$18:$A$29,0),MATCH(1,($U$2=GRID!$B$1:$U$1)*(КАЛЕНДАРЬ!AA4=GRID!$B$3:$U$3),0))*(1-GRID!$H$34))</f>
        <v>108200</v>
      </c>
      <c r="O256" s="8" cm="1">
        <f t="array" ref="O256">IF($I$2="Открытый тариф",INDEX(GRID!$B$4:$U$15,MATCH(O$7,GRID!$A$4:$A$15,0),MATCH(1,($U$2=GRID!$B$1:$U$1)*(КАЛЕНДАРЬ!AA4=GRID!$B$3:$U$3),0)),
INDEX(GRID!$B$4:$U$15,MATCH(O$7,GRID!$A$4:$A$15,0),MATCH(1,($U$2=GRID!$B$1:$U$1)*(КАЛЕНДАРЬ!AA4=GRID!$B$3:$U$3),0))*(1-GRID!$H$34))</f>
        <v>142800</v>
      </c>
      <c r="P256" s="8" cm="1">
        <f t="array" ref="P256">IF($I$2="Открытый тариф",INDEX(GRID!$B$4:$U$15,MATCH(P$7,GRID!$A$4:$A$15,0),MATCH(1,($U$2=GRID!$B$1:$U$1)*(КАЛЕНДАРЬ!AA4=GRID!$B$3:$U$3),0)),
INDEX(GRID!$B$4:$U$15,MATCH(P$7,GRID!$A$4:$A$15,0),MATCH(1,($U$2=GRID!$B$1:$U$1)*(КАЛЕНДАРЬ!AA4=GRID!$B$3:$U$3),0))*(1-GRID!$H$34))</f>
        <v>190100</v>
      </c>
      <c r="Q256" s="8" cm="1">
        <f t="array" ref="Q256">IF($I$2="Открытый тариф",INDEX(GRID!$B$4:$U$15,MATCH(Q$7,GRID!$A$4:$A$15,0),MATCH(1,($U$2=GRID!$B$1:$U$1)*(КАЛЕНДАРЬ!AA4=GRID!$B$3:$U$3),0)),
INDEX(GRID!$B$4:$U$15,MATCH(Q$7,GRID!$A$4:$A$15,0),MATCH(1,($U$2=GRID!$B$1:$U$1)*(КАЛЕНДАРЬ!AA4=GRID!$B$3:$U$3),0))*(1-GRID!$H$34))</f>
        <v>220900</v>
      </c>
      <c r="R256" s="8" cm="1">
        <f t="array" ref="R256">IF($I$2="Открытый тариф",INDEX(GRID!$B$18:$U$29,MATCH(R$7,GRID!$A$18:$A$29,0),MATCH(1,($U$2=GRID!$B$1:$U$1)*(КАЛЕНДАРЬ!AA4=GRID!$B$3:$U$3),0)),
INDEX(GRID!$B$18:$U$29,MATCH(R$7,GRID!$A$18:$A$29,0),MATCH(1,($U$2=GRID!$B$1:$U$1)*(КАЛЕНДАРЬ!AA4=GRID!$B$3:$U$3),0))*(1-GRID!$H$34))</f>
        <v>251900</v>
      </c>
      <c r="S256" s="8">
        <f t="array" ref="S256">IF($I$2="Открытый тариф",INDEX(GRID!$B$4:$U$15,MATCH(S$7,GRID!$A$4:$A$15,0),MATCH(1,($U$2=GRID!$B$1:$U$1)*(КАЛЕНДАРЬ!AA4=GRID!$B$3:$U$3),0)),
INDEX(GRID!$B$4:$U$15,MATCH(S$7,GRID!$A$4:$A$15,0),MATCH(1,($U$2=GRID!$B$1:$U$1)*(КАЛЕНДАРЬ!AA4=GRID!$B$3:$U$3),0))*(1-GRID!$L$41))</f>
        <v>661000</v>
      </c>
      <c r="T256" s="8">
        <f t="array" ref="T256">IF($I$2="Открытый тариф",INDEX(GRID!$B$4:$U$15,MATCH(T$7,GRID!$A$4:$A$15,0),MATCH(1,($U$2=GRID!$B$1:$U$1)*(КАЛЕНДАРЬ!AA4=GRID!$B$3:$U$3),0)),
INDEX(GRID!$B$4:$U$15,MATCH(T$7,GRID!$A$4:$A$15,0),MATCH(1,($U$2=GRID!$B$1:$U$1)*(КАЛЕНДАРЬ!AA4=GRID!$B$3:$U$3),0))*(1-GRID!$L$41))</f>
        <v>814300</v>
      </c>
    </row>
    <row r="257" spans="1:20" hidden="1">
      <c r="A257" s="148" t="s">
        <v>13</v>
      </c>
      <c r="B257" s="149">
        <v>2</v>
      </c>
      <c r="C257" s="8" cm="1">
        <f t="array" ref="C257">IF($I$2="Открытый тариф",INDEX(GRID!$B$4:$U$15,MATCH(C$7,GRID!$A$4:$A$15,0),MATCH(1,($U$2=GRID!$B$1:$U$1)*(КАЛЕНДАРЬ!AA5=GRID!$B$3:$U$3),0)),
INDEX(GRID!$B$4:$U$15,MATCH(C$7,GRID!$A$4:$A$15,0),MATCH(1,($U$2=GRID!$B$1:$U$1)*(КАЛЕНДАРЬ!AA5=GRID!$B$3:$U$3),0))*(1-GRID!$H$34))</f>
        <v>48100</v>
      </c>
      <c r="D257" s="8" cm="1">
        <f t="array" ref="D257">IF($I$2="Открытый тариф",INDEX(GRID!$B$18:$U$29,MATCH(C$7,GRID!$A$18:$A$29,0),MATCH(1,($U$2=GRID!$B$1:$U$1)*(КАЛЕНДАРЬ!AA5=GRID!$B$3:$U$3),0)),
INDEX(GRID!$B$18:$U$29,MATCH(C$7,GRID!$A$18:$A$29,0),MATCH(1,($U$2=GRID!$B$1:$U$1)*(КАЛЕНДАРЬ!AA5=GRID!$B$3:$U$3),0))*(1-GRID!$H$34))</f>
        <v>53100</v>
      </c>
      <c r="E257" s="8" cm="1">
        <f t="array" ref="E257">IF($I$2="Открытый тариф",INDEX(GRID!$B$4:$U$15,MATCH(E$7,GRID!$A$4:$A$15,0),MATCH(1,($U$2=GRID!$B$1:$U$1)*(КАЛЕНДАРЬ!AA5=GRID!$B$3:$U$3),0)),
INDEX(GRID!$B$4:$U$15,MATCH(E$7,GRID!$A$4:$A$15,0),MATCH(1,($U$2=GRID!$B$1:$U$1)*(КАЛЕНДАРЬ!AA5=GRID!$B$3:$U$3),0))*(1-GRID!$H$34))</f>
        <v>57100</v>
      </c>
      <c r="F257" s="8" cm="1">
        <f t="array" ref="F257">IF($I$2="Открытый тариф",INDEX(GRID!$B$18:$U$29,MATCH(E$7,GRID!$A$18:$A$29,0),MATCH(1,($U$2=GRID!$B$1:$U$1)*(КАЛЕНДАРЬ!AA5=GRID!$B$3:$U$3),0)),
INDEX(GRID!$B$18:$U$29,MATCH(E$7,GRID!$A$18:$A$29,0),MATCH(1,($U$2=GRID!$B$1:$U$1)*(КАЛЕНДАРЬ!AA5=GRID!$B$3:$U$3),0))*(1-GRID!$H$34))</f>
        <v>62100</v>
      </c>
      <c r="G257" s="8" cm="1">
        <f t="array" ref="G257">IF($I$2="Открытый тариф",INDEX(GRID!$B$4:$U$15,MATCH(G$7,GRID!$A$4:$A$15,0),MATCH(1,($U$2=GRID!$B$1:$U$1)*(КАЛЕНДАРЬ!AA5=GRID!$B$3:$U$3),0)),
INDEX(GRID!$B$4:$U$15,MATCH(G$7,GRID!$A$4:$A$15,0),MATCH(1,($U$2=GRID!$B$1:$U$1)*(КАЛЕНДАРЬ!AA5=GRID!$B$3:$U$3),0))*(1-GRID!$H$34))</f>
        <v>64000</v>
      </c>
      <c r="H257" s="8" cm="1">
        <f t="array" ref="H257">IF($I$2="Открытый тариф",INDEX(GRID!$B$18:$U$29,MATCH(G$7,GRID!$A$18:$A$29,0),MATCH(1,($U$2=GRID!$B$1:$U$1)*(КАЛЕНДАРЬ!AA5=GRID!$B$3:$U$3),0)),
INDEX(GRID!$B$18:$U$29,MATCH(G$7,GRID!$A$18:$A$29,0),MATCH(1,($U$2=GRID!$B$1:$U$1)*(КАЛЕНДАРЬ!AA5=GRID!$B$3:$U$3),0))*(1-GRID!$H$34))</f>
        <v>69000</v>
      </c>
      <c r="I257" s="8" cm="1">
        <f t="array" ref="I257">IF($I$2="Открытый тариф",INDEX(GRID!$B$4:$U$15,MATCH(I$7,GRID!$A$4:$A$15,0),MATCH(1,($U$2=GRID!$B$1:$U$1)*(КАЛЕНДАРЬ!AA5=GRID!$B$3:$U$3),0)),
INDEX(GRID!$B$4:$U$15,MATCH(I$7,GRID!$A$4:$A$15,0),MATCH(1,($U$2=GRID!$B$1:$U$1)*(КАЛЕНДАРЬ!AA5=GRID!$B$3:$U$3),0))*(1-GRID!$H$34))</f>
        <v>71000</v>
      </c>
      <c r="J257" s="8" cm="1">
        <f t="array" ref="J257">IF($I$2="Открытый тариф",INDEX(GRID!$B$18:$U$29,MATCH(I$7,GRID!$A$18:$A$29,0),MATCH(1,($U$2=GRID!$B$1:$U$1)*(КАЛЕНДАРЬ!AA5=GRID!$B$3:$U$3),0)),
INDEX(GRID!$B$18:$U$29,MATCH(I$7,GRID!$A$18:$A$29,0),MATCH(1,($U$2=GRID!$B$1:$U$1)*(КАЛЕНДАРЬ!AA5=GRID!$B$3:$U$3),0))*(1-GRID!$H$34))</f>
        <v>76000</v>
      </c>
      <c r="K257" s="8" cm="1">
        <f t="array" ref="K257">IF($I$2="Открытый тариф",INDEX(GRID!$B$4:$U$15,MATCH(K$7,GRID!$A$4:$A$15,0),MATCH(1,($U$2=GRID!$B$1:$U$1)*(КАЛЕНДАРЬ!AA5=GRID!$B$3:$U$3),0)),
INDEX(GRID!$B$4:$U$15,MATCH(K$7,GRID!$A$4:$A$15,0),MATCH(1,($U$2=GRID!$B$1:$U$1)*(КАЛЕНДАРЬ!AA5=GRID!$B$3:$U$3),0))*(1-GRID!$H$34))</f>
        <v>78200</v>
      </c>
      <c r="L257" s="8" cm="1">
        <f t="array" ref="L257">IF($I$2="Открытый тариф",INDEX(GRID!$B$18:$U$29,MATCH(K$7,GRID!$A$18:$A$29,0),MATCH(1,($U$2=GRID!$B$1:$U$1)*(КАЛЕНДАРЬ!AA5=GRID!$B$3:$U$3),0)),
INDEX(GRID!$B$18:$U$29,MATCH(K$7,GRID!$A$18:$A$29,0),MATCH(1,($U$2=GRID!$B$1:$U$1)*(КАЛЕНДАРЬ!AA5=GRID!$B$3:$U$3),0))*(1-GRID!$H$34))</f>
        <v>83200</v>
      </c>
      <c r="M257" s="8" cm="1">
        <f t="array" ref="M257">IF($I$2="Открытый тариф",INDEX(GRID!$B$4:$U$15,MATCH(M$7,GRID!$A$4:$A$15,0),MATCH(1,($U$2=GRID!$B$1:$U$1)*(КАЛЕНДАРЬ!AA5=GRID!$B$3:$U$3),0)),
INDEX(GRID!$B$4:$U$15,MATCH(M$7,GRID!$A$4:$A$15,0),MATCH(1,($U$2=GRID!$B$1:$U$1)*(КАЛЕНДАРЬ!AA5=GRID!$B$3:$U$3),0))*(1-GRID!$H$34))</f>
        <v>103200</v>
      </c>
      <c r="N257" s="8" cm="1">
        <f t="array" ref="N257">IF($I$2="Открытый тариф",INDEX(GRID!$B$18:$U$29,MATCH(M$7,GRID!$A$18:$A$29,0),MATCH(1,($U$2=GRID!$B$1:$U$1)*(КАЛЕНДАРЬ!AA5=GRID!$B$3:$U$3),0)),
INDEX(GRID!$B$18:$U$29,MATCH(M$7,GRID!$A$18:$A$29,0),MATCH(1,($U$2=GRID!$B$1:$U$1)*(КАЛЕНДАРЬ!AA5=GRID!$B$3:$U$3),0))*(1-GRID!$H$34))</f>
        <v>108200</v>
      </c>
      <c r="O257" s="8" cm="1">
        <f t="array" ref="O257">IF($I$2="Открытый тариф",INDEX(GRID!$B$4:$U$15,MATCH(O$7,GRID!$A$4:$A$15,0),MATCH(1,($U$2=GRID!$B$1:$U$1)*(КАЛЕНДАРЬ!AA5=GRID!$B$3:$U$3),0)),
INDEX(GRID!$B$4:$U$15,MATCH(O$7,GRID!$A$4:$A$15,0),MATCH(1,($U$2=GRID!$B$1:$U$1)*(КАЛЕНДАРЬ!AA5=GRID!$B$3:$U$3),0))*(1-GRID!$H$34))</f>
        <v>142800</v>
      </c>
      <c r="P257" s="8" cm="1">
        <f t="array" ref="P257">IF($I$2="Открытый тариф",INDEX(GRID!$B$4:$U$15,MATCH(P$7,GRID!$A$4:$A$15,0),MATCH(1,($U$2=GRID!$B$1:$U$1)*(КАЛЕНДАРЬ!AA5=GRID!$B$3:$U$3),0)),
INDEX(GRID!$B$4:$U$15,MATCH(P$7,GRID!$A$4:$A$15,0),MATCH(1,($U$2=GRID!$B$1:$U$1)*(КАЛЕНДАРЬ!AA5=GRID!$B$3:$U$3),0))*(1-GRID!$H$34))</f>
        <v>190100</v>
      </c>
      <c r="Q257" s="8" cm="1">
        <f t="array" ref="Q257">IF($I$2="Открытый тариф",INDEX(GRID!$B$4:$U$15,MATCH(Q$7,GRID!$A$4:$A$15,0),MATCH(1,($U$2=GRID!$B$1:$U$1)*(КАЛЕНДАРЬ!AA5=GRID!$B$3:$U$3),0)),
INDEX(GRID!$B$4:$U$15,MATCH(Q$7,GRID!$A$4:$A$15,0),MATCH(1,($U$2=GRID!$B$1:$U$1)*(КАЛЕНДАРЬ!AA5=GRID!$B$3:$U$3),0))*(1-GRID!$H$34))</f>
        <v>220900</v>
      </c>
      <c r="R257" s="8" cm="1">
        <f t="array" ref="R257">IF($I$2="Открытый тариф",INDEX(GRID!$B$18:$U$29,MATCH(R$7,GRID!$A$18:$A$29,0),MATCH(1,($U$2=GRID!$B$1:$U$1)*(КАЛЕНДАРЬ!AA5=GRID!$B$3:$U$3),0)),
INDEX(GRID!$B$18:$U$29,MATCH(R$7,GRID!$A$18:$A$29,0),MATCH(1,($U$2=GRID!$B$1:$U$1)*(КАЛЕНДАРЬ!AA5=GRID!$B$3:$U$3),0))*(1-GRID!$H$34))</f>
        <v>251900</v>
      </c>
      <c r="S257" s="8">
        <f t="array" ref="S257">IF($I$2="Открытый тариф",INDEX(GRID!$B$4:$U$15,MATCH(S$7,GRID!$A$4:$A$15,0),MATCH(1,($U$2=GRID!$B$1:$U$1)*(КАЛЕНДАРЬ!AA5=GRID!$B$3:$U$3),0)),
INDEX(GRID!$B$4:$U$15,MATCH(S$7,GRID!$A$4:$A$15,0),MATCH(1,($U$2=GRID!$B$1:$U$1)*(КАЛЕНДАРЬ!AA5=GRID!$B$3:$U$3),0))*(1-GRID!$L$41))</f>
        <v>661000</v>
      </c>
      <c r="T257" s="8">
        <f t="array" ref="T257">IF($I$2="Открытый тариф",INDEX(GRID!$B$4:$U$15,MATCH(T$7,GRID!$A$4:$A$15,0),MATCH(1,($U$2=GRID!$B$1:$U$1)*(КАЛЕНДАРЬ!AA5=GRID!$B$3:$U$3),0)),
INDEX(GRID!$B$4:$U$15,MATCH(T$7,GRID!$A$4:$A$15,0),MATCH(1,($U$2=GRID!$B$1:$U$1)*(КАЛЕНДАРЬ!AA5=GRID!$B$3:$U$3),0))*(1-GRID!$L$41))</f>
        <v>814300</v>
      </c>
    </row>
    <row r="258" spans="1:20" hidden="1">
      <c r="A258" s="148" t="s">
        <v>14</v>
      </c>
      <c r="B258" s="149">
        <v>3</v>
      </c>
      <c r="C258" s="8" cm="1">
        <f t="array" ref="C258">IF($I$2="Открытый тариф",INDEX(GRID!$B$4:$U$15,MATCH(C$7,GRID!$A$4:$A$15,0),MATCH(1,($U$2=GRID!$B$1:$U$1)*(КАЛЕНДАРЬ!AA6=GRID!$B$3:$U$3),0)),
INDEX(GRID!$B$4:$U$15,MATCH(C$7,GRID!$A$4:$A$15,0),MATCH(1,($U$2=GRID!$B$1:$U$1)*(КАЛЕНДАРЬ!AA6=GRID!$B$3:$U$3),0))*(1-GRID!$H$34))</f>
        <v>48100</v>
      </c>
      <c r="D258" s="8" cm="1">
        <f t="array" ref="D258">IF($I$2="Открытый тариф",INDEX(GRID!$B$18:$U$29,MATCH(C$7,GRID!$A$18:$A$29,0),MATCH(1,($U$2=GRID!$B$1:$U$1)*(КАЛЕНДАРЬ!AA6=GRID!$B$3:$U$3),0)),
INDEX(GRID!$B$18:$U$29,MATCH(C$7,GRID!$A$18:$A$29,0),MATCH(1,($U$2=GRID!$B$1:$U$1)*(КАЛЕНДАРЬ!AA6=GRID!$B$3:$U$3),0))*(1-GRID!$H$34))</f>
        <v>53100</v>
      </c>
      <c r="E258" s="8" cm="1">
        <f t="array" ref="E258">IF($I$2="Открытый тариф",INDEX(GRID!$B$4:$U$15,MATCH(E$7,GRID!$A$4:$A$15,0),MATCH(1,($U$2=GRID!$B$1:$U$1)*(КАЛЕНДАРЬ!AA6=GRID!$B$3:$U$3),0)),
INDEX(GRID!$B$4:$U$15,MATCH(E$7,GRID!$A$4:$A$15,0),MATCH(1,($U$2=GRID!$B$1:$U$1)*(КАЛЕНДАРЬ!AA6=GRID!$B$3:$U$3),0))*(1-GRID!$H$34))</f>
        <v>57100</v>
      </c>
      <c r="F258" s="8" cm="1">
        <f t="array" ref="F258">IF($I$2="Открытый тариф",INDEX(GRID!$B$18:$U$29,MATCH(E$7,GRID!$A$18:$A$29,0),MATCH(1,($U$2=GRID!$B$1:$U$1)*(КАЛЕНДАРЬ!AA6=GRID!$B$3:$U$3),0)),
INDEX(GRID!$B$18:$U$29,MATCH(E$7,GRID!$A$18:$A$29,0),MATCH(1,($U$2=GRID!$B$1:$U$1)*(КАЛЕНДАРЬ!AA6=GRID!$B$3:$U$3),0))*(1-GRID!$H$34))</f>
        <v>62100</v>
      </c>
      <c r="G258" s="8" cm="1">
        <f t="array" ref="G258">IF($I$2="Открытый тариф",INDEX(GRID!$B$4:$U$15,MATCH(G$7,GRID!$A$4:$A$15,0),MATCH(1,($U$2=GRID!$B$1:$U$1)*(КАЛЕНДАРЬ!AA6=GRID!$B$3:$U$3),0)),
INDEX(GRID!$B$4:$U$15,MATCH(G$7,GRID!$A$4:$A$15,0),MATCH(1,($U$2=GRID!$B$1:$U$1)*(КАЛЕНДАРЬ!AA6=GRID!$B$3:$U$3),0))*(1-GRID!$H$34))</f>
        <v>64000</v>
      </c>
      <c r="H258" s="8" cm="1">
        <f t="array" ref="H258">IF($I$2="Открытый тариф",INDEX(GRID!$B$18:$U$29,MATCH(G$7,GRID!$A$18:$A$29,0),MATCH(1,($U$2=GRID!$B$1:$U$1)*(КАЛЕНДАРЬ!AA6=GRID!$B$3:$U$3),0)),
INDEX(GRID!$B$18:$U$29,MATCH(G$7,GRID!$A$18:$A$29,0),MATCH(1,($U$2=GRID!$B$1:$U$1)*(КАЛЕНДАРЬ!AA6=GRID!$B$3:$U$3),0))*(1-GRID!$H$34))</f>
        <v>69000</v>
      </c>
      <c r="I258" s="8" cm="1">
        <f t="array" ref="I258">IF($I$2="Открытый тариф",INDEX(GRID!$B$4:$U$15,MATCH(I$7,GRID!$A$4:$A$15,0),MATCH(1,($U$2=GRID!$B$1:$U$1)*(КАЛЕНДАРЬ!AA6=GRID!$B$3:$U$3),0)),
INDEX(GRID!$B$4:$U$15,MATCH(I$7,GRID!$A$4:$A$15,0),MATCH(1,($U$2=GRID!$B$1:$U$1)*(КАЛЕНДАРЬ!AA6=GRID!$B$3:$U$3),0))*(1-GRID!$H$34))</f>
        <v>71000</v>
      </c>
      <c r="J258" s="8" cm="1">
        <f t="array" ref="J258">IF($I$2="Открытый тариф",INDEX(GRID!$B$18:$U$29,MATCH(I$7,GRID!$A$18:$A$29,0),MATCH(1,($U$2=GRID!$B$1:$U$1)*(КАЛЕНДАРЬ!AA6=GRID!$B$3:$U$3),0)),
INDEX(GRID!$B$18:$U$29,MATCH(I$7,GRID!$A$18:$A$29,0),MATCH(1,($U$2=GRID!$B$1:$U$1)*(КАЛЕНДАРЬ!AA6=GRID!$B$3:$U$3),0))*(1-GRID!$H$34))</f>
        <v>76000</v>
      </c>
      <c r="K258" s="8" cm="1">
        <f t="array" ref="K258">IF($I$2="Открытый тариф",INDEX(GRID!$B$4:$U$15,MATCH(K$7,GRID!$A$4:$A$15,0),MATCH(1,($U$2=GRID!$B$1:$U$1)*(КАЛЕНДАРЬ!AA6=GRID!$B$3:$U$3),0)),
INDEX(GRID!$B$4:$U$15,MATCH(K$7,GRID!$A$4:$A$15,0),MATCH(1,($U$2=GRID!$B$1:$U$1)*(КАЛЕНДАРЬ!AA6=GRID!$B$3:$U$3),0))*(1-GRID!$H$34))</f>
        <v>78200</v>
      </c>
      <c r="L258" s="8" cm="1">
        <f t="array" ref="L258">IF($I$2="Открытый тариф",INDEX(GRID!$B$18:$U$29,MATCH(K$7,GRID!$A$18:$A$29,0),MATCH(1,($U$2=GRID!$B$1:$U$1)*(КАЛЕНДАРЬ!AA6=GRID!$B$3:$U$3),0)),
INDEX(GRID!$B$18:$U$29,MATCH(K$7,GRID!$A$18:$A$29,0),MATCH(1,($U$2=GRID!$B$1:$U$1)*(КАЛЕНДАРЬ!AA6=GRID!$B$3:$U$3),0))*(1-GRID!$H$34))</f>
        <v>83200</v>
      </c>
      <c r="M258" s="8" cm="1">
        <f t="array" ref="M258">IF($I$2="Открытый тариф",INDEX(GRID!$B$4:$U$15,MATCH(M$7,GRID!$A$4:$A$15,0),MATCH(1,($U$2=GRID!$B$1:$U$1)*(КАЛЕНДАРЬ!AA6=GRID!$B$3:$U$3),0)),
INDEX(GRID!$B$4:$U$15,MATCH(M$7,GRID!$A$4:$A$15,0),MATCH(1,($U$2=GRID!$B$1:$U$1)*(КАЛЕНДАРЬ!AA6=GRID!$B$3:$U$3),0))*(1-GRID!$H$34))</f>
        <v>103200</v>
      </c>
      <c r="N258" s="8" cm="1">
        <f t="array" ref="N258">IF($I$2="Открытый тариф",INDEX(GRID!$B$18:$U$29,MATCH(M$7,GRID!$A$18:$A$29,0),MATCH(1,($U$2=GRID!$B$1:$U$1)*(КАЛЕНДАРЬ!AA6=GRID!$B$3:$U$3),0)),
INDEX(GRID!$B$18:$U$29,MATCH(M$7,GRID!$A$18:$A$29,0),MATCH(1,($U$2=GRID!$B$1:$U$1)*(КАЛЕНДАРЬ!AA6=GRID!$B$3:$U$3),0))*(1-GRID!$H$34))</f>
        <v>108200</v>
      </c>
      <c r="O258" s="8" cm="1">
        <f t="array" ref="O258">IF($I$2="Открытый тариф",INDEX(GRID!$B$4:$U$15,MATCH(O$7,GRID!$A$4:$A$15,0),MATCH(1,($U$2=GRID!$B$1:$U$1)*(КАЛЕНДАРЬ!AA6=GRID!$B$3:$U$3),0)),
INDEX(GRID!$B$4:$U$15,MATCH(O$7,GRID!$A$4:$A$15,0),MATCH(1,($U$2=GRID!$B$1:$U$1)*(КАЛЕНДАРЬ!AA6=GRID!$B$3:$U$3),0))*(1-GRID!$H$34))</f>
        <v>142800</v>
      </c>
      <c r="P258" s="8" cm="1">
        <f t="array" ref="P258">IF($I$2="Открытый тариф",INDEX(GRID!$B$4:$U$15,MATCH(P$7,GRID!$A$4:$A$15,0),MATCH(1,($U$2=GRID!$B$1:$U$1)*(КАЛЕНДАРЬ!AA6=GRID!$B$3:$U$3),0)),
INDEX(GRID!$B$4:$U$15,MATCH(P$7,GRID!$A$4:$A$15,0),MATCH(1,($U$2=GRID!$B$1:$U$1)*(КАЛЕНДАРЬ!AA6=GRID!$B$3:$U$3),0))*(1-GRID!$H$34))</f>
        <v>190100</v>
      </c>
      <c r="Q258" s="8" cm="1">
        <f t="array" ref="Q258">IF($I$2="Открытый тариф",INDEX(GRID!$B$4:$U$15,MATCH(Q$7,GRID!$A$4:$A$15,0),MATCH(1,($U$2=GRID!$B$1:$U$1)*(КАЛЕНДАРЬ!AA6=GRID!$B$3:$U$3),0)),
INDEX(GRID!$B$4:$U$15,MATCH(Q$7,GRID!$A$4:$A$15,0),MATCH(1,($U$2=GRID!$B$1:$U$1)*(КАЛЕНДАРЬ!AA6=GRID!$B$3:$U$3),0))*(1-GRID!$H$34))</f>
        <v>220900</v>
      </c>
      <c r="R258" s="8" cm="1">
        <f t="array" ref="R258">IF($I$2="Открытый тариф",INDEX(GRID!$B$18:$U$29,MATCH(R$7,GRID!$A$18:$A$29,0),MATCH(1,($U$2=GRID!$B$1:$U$1)*(КАЛЕНДАРЬ!AA6=GRID!$B$3:$U$3),0)),
INDEX(GRID!$B$18:$U$29,MATCH(R$7,GRID!$A$18:$A$29,0),MATCH(1,($U$2=GRID!$B$1:$U$1)*(КАЛЕНДАРЬ!AA6=GRID!$B$3:$U$3),0))*(1-GRID!$H$34))</f>
        <v>251900</v>
      </c>
      <c r="S258" s="8">
        <f t="array" ref="S258">IF($I$2="Открытый тариф",INDEX(GRID!$B$4:$U$15,MATCH(S$7,GRID!$A$4:$A$15,0),MATCH(1,($U$2=GRID!$B$1:$U$1)*(КАЛЕНДАРЬ!AA6=GRID!$B$3:$U$3),0)),
INDEX(GRID!$B$4:$U$15,MATCH(S$7,GRID!$A$4:$A$15,0),MATCH(1,($U$2=GRID!$B$1:$U$1)*(КАЛЕНДАРЬ!AA6=GRID!$B$3:$U$3),0))*(1-GRID!$L$41))</f>
        <v>661000</v>
      </c>
      <c r="T258" s="8">
        <f t="array" ref="T258">IF($I$2="Открытый тариф",INDEX(GRID!$B$4:$U$15,MATCH(T$7,GRID!$A$4:$A$15,0),MATCH(1,($U$2=GRID!$B$1:$U$1)*(КАЛЕНДАРЬ!AA6=GRID!$B$3:$U$3),0)),
INDEX(GRID!$B$4:$U$15,MATCH(T$7,GRID!$A$4:$A$15,0),MATCH(1,($U$2=GRID!$B$1:$U$1)*(КАЛЕНДАРЬ!AA6=GRID!$B$3:$U$3),0))*(1-GRID!$L$41))</f>
        <v>814300</v>
      </c>
    </row>
    <row r="259" spans="1:20" hidden="1">
      <c r="A259" s="148" t="s">
        <v>15</v>
      </c>
      <c r="B259" s="149">
        <v>4</v>
      </c>
      <c r="C259" s="8" cm="1">
        <f t="array" ref="C259">IF($I$2="Открытый тариф",INDEX(GRID!$B$4:$U$15,MATCH(C$7,GRID!$A$4:$A$15,0),MATCH(1,($U$2=GRID!$B$1:$U$1)*(КАЛЕНДАРЬ!AA7=GRID!$B$3:$U$3),0)),
INDEX(GRID!$B$4:$U$15,MATCH(C$7,GRID!$A$4:$A$15,0),MATCH(1,($U$2=GRID!$B$1:$U$1)*(КАЛЕНДАРЬ!AA7=GRID!$B$3:$U$3),0))*(1-GRID!$H$34))</f>
        <v>48100</v>
      </c>
      <c r="D259" s="8" cm="1">
        <f t="array" ref="D259">IF($I$2="Открытый тариф",INDEX(GRID!$B$18:$U$29,MATCH(C$7,GRID!$A$18:$A$29,0),MATCH(1,($U$2=GRID!$B$1:$U$1)*(КАЛЕНДАРЬ!AA7=GRID!$B$3:$U$3),0)),
INDEX(GRID!$B$18:$U$29,MATCH(C$7,GRID!$A$18:$A$29,0),MATCH(1,($U$2=GRID!$B$1:$U$1)*(КАЛЕНДАРЬ!AA7=GRID!$B$3:$U$3),0))*(1-GRID!$H$34))</f>
        <v>53100</v>
      </c>
      <c r="E259" s="8" cm="1">
        <f t="array" ref="E259">IF($I$2="Открытый тариф",INDEX(GRID!$B$4:$U$15,MATCH(E$7,GRID!$A$4:$A$15,0),MATCH(1,($U$2=GRID!$B$1:$U$1)*(КАЛЕНДАРЬ!AA7=GRID!$B$3:$U$3),0)),
INDEX(GRID!$B$4:$U$15,MATCH(E$7,GRID!$A$4:$A$15,0),MATCH(1,($U$2=GRID!$B$1:$U$1)*(КАЛЕНДАРЬ!AA7=GRID!$B$3:$U$3),0))*(1-GRID!$H$34))</f>
        <v>57100</v>
      </c>
      <c r="F259" s="8" cm="1">
        <f t="array" ref="F259">IF($I$2="Открытый тариф",INDEX(GRID!$B$18:$U$29,MATCH(E$7,GRID!$A$18:$A$29,0),MATCH(1,($U$2=GRID!$B$1:$U$1)*(КАЛЕНДАРЬ!AA7=GRID!$B$3:$U$3),0)),
INDEX(GRID!$B$18:$U$29,MATCH(E$7,GRID!$A$18:$A$29,0),MATCH(1,($U$2=GRID!$B$1:$U$1)*(КАЛЕНДАРЬ!AA7=GRID!$B$3:$U$3),0))*(1-GRID!$H$34))</f>
        <v>62100</v>
      </c>
      <c r="G259" s="8" cm="1">
        <f t="array" ref="G259">IF($I$2="Открытый тариф",INDEX(GRID!$B$4:$U$15,MATCH(G$7,GRID!$A$4:$A$15,0),MATCH(1,($U$2=GRID!$B$1:$U$1)*(КАЛЕНДАРЬ!AA7=GRID!$B$3:$U$3),0)),
INDEX(GRID!$B$4:$U$15,MATCH(G$7,GRID!$A$4:$A$15,0),MATCH(1,($U$2=GRID!$B$1:$U$1)*(КАЛЕНДАРЬ!AA7=GRID!$B$3:$U$3),0))*(1-GRID!$H$34))</f>
        <v>64000</v>
      </c>
      <c r="H259" s="8" cm="1">
        <f t="array" ref="H259">IF($I$2="Открытый тариф",INDEX(GRID!$B$18:$U$29,MATCH(G$7,GRID!$A$18:$A$29,0),MATCH(1,($U$2=GRID!$B$1:$U$1)*(КАЛЕНДАРЬ!AA7=GRID!$B$3:$U$3),0)),
INDEX(GRID!$B$18:$U$29,MATCH(G$7,GRID!$A$18:$A$29,0),MATCH(1,($U$2=GRID!$B$1:$U$1)*(КАЛЕНДАРЬ!AA7=GRID!$B$3:$U$3),0))*(1-GRID!$H$34))</f>
        <v>69000</v>
      </c>
      <c r="I259" s="8" cm="1">
        <f t="array" ref="I259">IF($I$2="Открытый тариф",INDEX(GRID!$B$4:$U$15,MATCH(I$7,GRID!$A$4:$A$15,0),MATCH(1,($U$2=GRID!$B$1:$U$1)*(КАЛЕНДАРЬ!AA7=GRID!$B$3:$U$3),0)),
INDEX(GRID!$B$4:$U$15,MATCH(I$7,GRID!$A$4:$A$15,0),MATCH(1,($U$2=GRID!$B$1:$U$1)*(КАЛЕНДАРЬ!AA7=GRID!$B$3:$U$3),0))*(1-GRID!$H$34))</f>
        <v>71000</v>
      </c>
      <c r="J259" s="8" cm="1">
        <f t="array" ref="J259">IF($I$2="Открытый тариф",INDEX(GRID!$B$18:$U$29,MATCH(I$7,GRID!$A$18:$A$29,0),MATCH(1,($U$2=GRID!$B$1:$U$1)*(КАЛЕНДАРЬ!AA7=GRID!$B$3:$U$3),0)),
INDEX(GRID!$B$18:$U$29,MATCH(I$7,GRID!$A$18:$A$29,0),MATCH(1,($U$2=GRID!$B$1:$U$1)*(КАЛЕНДАРЬ!AA7=GRID!$B$3:$U$3),0))*(1-GRID!$H$34))</f>
        <v>76000</v>
      </c>
      <c r="K259" s="8" cm="1">
        <f t="array" ref="K259">IF($I$2="Открытый тариф",INDEX(GRID!$B$4:$U$15,MATCH(K$7,GRID!$A$4:$A$15,0),MATCH(1,($U$2=GRID!$B$1:$U$1)*(КАЛЕНДАРЬ!AA7=GRID!$B$3:$U$3),0)),
INDEX(GRID!$B$4:$U$15,MATCH(K$7,GRID!$A$4:$A$15,0),MATCH(1,($U$2=GRID!$B$1:$U$1)*(КАЛЕНДАРЬ!AA7=GRID!$B$3:$U$3),0))*(1-GRID!$H$34))</f>
        <v>78200</v>
      </c>
      <c r="L259" s="8" cm="1">
        <f t="array" ref="L259">IF($I$2="Открытый тариф",INDEX(GRID!$B$18:$U$29,MATCH(K$7,GRID!$A$18:$A$29,0),MATCH(1,($U$2=GRID!$B$1:$U$1)*(КАЛЕНДАРЬ!AA7=GRID!$B$3:$U$3),0)),
INDEX(GRID!$B$18:$U$29,MATCH(K$7,GRID!$A$18:$A$29,0),MATCH(1,($U$2=GRID!$B$1:$U$1)*(КАЛЕНДАРЬ!AA7=GRID!$B$3:$U$3),0))*(1-GRID!$H$34))</f>
        <v>83200</v>
      </c>
      <c r="M259" s="8" cm="1">
        <f t="array" ref="M259">IF($I$2="Открытый тариф",INDEX(GRID!$B$4:$U$15,MATCH(M$7,GRID!$A$4:$A$15,0),MATCH(1,($U$2=GRID!$B$1:$U$1)*(КАЛЕНДАРЬ!AA7=GRID!$B$3:$U$3),0)),
INDEX(GRID!$B$4:$U$15,MATCH(M$7,GRID!$A$4:$A$15,0),MATCH(1,($U$2=GRID!$B$1:$U$1)*(КАЛЕНДАРЬ!AA7=GRID!$B$3:$U$3),0))*(1-GRID!$H$34))</f>
        <v>103200</v>
      </c>
      <c r="N259" s="8" cm="1">
        <f t="array" ref="N259">IF($I$2="Открытый тариф",INDEX(GRID!$B$18:$U$29,MATCH(M$7,GRID!$A$18:$A$29,0),MATCH(1,($U$2=GRID!$B$1:$U$1)*(КАЛЕНДАРЬ!AA7=GRID!$B$3:$U$3),0)),
INDEX(GRID!$B$18:$U$29,MATCH(M$7,GRID!$A$18:$A$29,0),MATCH(1,($U$2=GRID!$B$1:$U$1)*(КАЛЕНДАРЬ!AA7=GRID!$B$3:$U$3),0))*(1-GRID!$H$34))</f>
        <v>108200</v>
      </c>
      <c r="O259" s="8" cm="1">
        <f t="array" ref="O259">IF($I$2="Открытый тариф",INDEX(GRID!$B$4:$U$15,MATCH(O$7,GRID!$A$4:$A$15,0),MATCH(1,($U$2=GRID!$B$1:$U$1)*(КАЛЕНДАРЬ!AA7=GRID!$B$3:$U$3),0)),
INDEX(GRID!$B$4:$U$15,MATCH(O$7,GRID!$A$4:$A$15,0),MATCH(1,($U$2=GRID!$B$1:$U$1)*(КАЛЕНДАРЬ!AA7=GRID!$B$3:$U$3),0))*(1-GRID!$H$34))</f>
        <v>142800</v>
      </c>
      <c r="P259" s="8" cm="1">
        <f t="array" ref="P259">IF($I$2="Открытый тариф",INDEX(GRID!$B$4:$U$15,MATCH(P$7,GRID!$A$4:$A$15,0),MATCH(1,($U$2=GRID!$B$1:$U$1)*(КАЛЕНДАРЬ!AA7=GRID!$B$3:$U$3),0)),
INDEX(GRID!$B$4:$U$15,MATCH(P$7,GRID!$A$4:$A$15,0),MATCH(1,($U$2=GRID!$B$1:$U$1)*(КАЛЕНДАРЬ!AA7=GRID!$B$3:$U$3),0))*(1-GRID!$H$34))</f>
        <v>190100</v>
      </c>
      <c r="Q259" s="8" cm="1">
        <f t="array" ref="Q259">IF($I$2="Открытый тариф",INDEX(GRID!$B$4:$U$15,MATCH(Q$7,GRID!$A$4:$A$15,0),MATCH(1,($U$2=GRID!$B$1:$U$1)*(КАЛЕНДАРЬ!AA7=GRID!$B$3:$U$3),0)),
INDEX(GRID!$B$4:$U$15,MATCH(Q$7,GRID!$A$4:$A$15,0),MATCH(1,($U$2=GRID!$B$1:$U$1)*(КАЛЕНДАРЬ!AA7=GRID!$B$3:$U$3),0))*(1-GRID!$H$34))</f>
        <v>220900</v>
      </c>
      <c r="R259" s="8" cm="1">
        <f t="array" ref="R259">IF($I$2="Открытый тариф",INDEX(GRID!$B$18:$U$29,MATCH(R$7,GRID!$A$18:$A$29,0),MATCH(1,($U$2=GRID!$B$1:$U$1)*(КАЛЕНДАРЬ!AA7=GRID!$B$3:$U$3),0)),
INDEX(GRID!$B$18:$U$29,MATCH(R$7,GRID!$A$18:$A$29,0),MATCH(1,($U$2=GRID!$B$1:$U$1)*(КАЛЕНДАРЬ!AA7=GRID!$B$3:$U$3),0))*(1-GRID!$H$34))</f>
        <v>251900</v>
      </c>
      <c r="S259" s="8">
        <f t="array" ref="S259">IF($I$2="Открытый тариф",INDEX(GRID!$B$4:$U$15,MATCH(S$7,GRID!$A$4:$A$15,0),MATCH(1,($U$2=GRID!$B$1:$U$1)*(КАЛЕНДАРЬ!AA7=GRID!$B$3:$U$3),0)),
INDEX(GRID!$B$4:$U$15,MATCH(S$7,GRID!$A$4:$A$15,0),MATCH(1,($U$2=GRID!$B$1:$U$1)*(КАЛЕНДАРЬ!AA7=GRID!$B$3:$U$3),0))*(1-GRID!$L$41))</f>
        <v>661000</v>
      </c>
      <c r="T259" s="8">
        <f t="array" ref="T259">IF($I$2="Открытый тариф",INDEX(GRID!$B$4:$U$15,MATCH(T$7,GRID!$A$4:$A$15,0),MATCH(1,($U$2=GRID!$B$1:$U$1)*(КАЛЕНДАРЬ!AA7=GRID!$B$3:$U$3),0)),
INDEX(GRID!$B$4:$U$15,MATCH(T$7,GRID!$A$4:$A$15,0),MATCH(1,($U$2=GRID!$B$1:$U$1)*(КАЛЕНДАРЬ!AA7=GRID!$B$3:$U$3),0))*(1-GRID!$L$41))</f>
        <v>814300</v>
      </c>
    </row>
    <row r="260" spans="1:20" hidden="1">
      <c r="A260" s="148" t="s">
        <v>16</v>
      </c>
      <c r="B260" s="149">
        <v>5</v>
      </c>
      <c r="C260" s="8" cm="1">
        <f t="array" ref="C260">IF($I$2="Открытый тариф",INDEX(GRID!$B$4:$U$15,MATCH(C$7,GRID!$A$4:$A$15,0),MATCH(1,($U$2=GRID!$B$1:$U$1)*(КАЛЕНДАРЬ!AA8=GRID!$B$3:$U$3),0)),
INDEX(GRID!$B$4:$U$15,MATCH(C$7,GRID!$A$4:$A$15,0),MATCH(1,($U$2=GRID!$B$1:$U$1)*(КАЛЕНДАРЬ!AA8=GRID!$B$3:$U$3),0))*(1-GRID!$H$34))</f>
        <v>48100</v>
      </c>
      <c r="D260" s="8" cm="1">
        <f t="array" ref="D260">IF($I$2="Открытый тариф",INDEX(GRID!$B$18:$U$29,MATCH(C$7,GRID!$A$18:$A$29,0),MATCH(1,($U$2=GRID!$B$1:$U$1)*(КАЛЕНДАРЬ!AA8=GRID!$B$3:$U$3),0)),
INDEX(GRID!$B$18:$U$29,MATCH(C$7,GRID!$A$18:$A$29,0),MATCH(1,($U$2=GRID!$B$1:$U$1)*(КАЛЕНДАРЬ!AA8=GRID!$B$3:$U$3),0))*(1-GRID!$H$34))</f>
        <v>53100</v>
      </c>
      <c r="E260" s="8" cm="1">
        <f t="array" ref="E260">IF($I$2="Открытый тариф",INDEX(GRID!$B$4:$U$15,MATCH(E$7,GRID!$A$4:$A$15,0),MATCH(1,($U$2=GRID!$B$1:$U$1)*(КАЛЕНДАРЬ!AA8=GRID!$B$3:$U$3),0)),
INDEX(GRID!$B$4:$U$15,MATCH(E$7,GRID!$A$4:$A$15,0),MATCH(1,($U$2=GRID!$B$1:$U$1)*(КАЛЕНДАРЬ!AA8=GRID!$B$3:$U$3),0))*(1-GRID!$H$34))</f>
        <v>57100</v>
      </c>
      <c r="F260" s="8" cm="1">
        <f t="array" ref="F260">IF($I$2="Открытый тариф",INDEX(GRID!$B$18:$U$29,MATCH(E$7,GRID!$A$18:$A$29,0),MATCH(1,($U$2=GRID!$B$1:$U$1)*(КАЛЕНДАРЬ!AA8=GRID!$B$3:$U$3),0)),
INDEX(GRID!$B$18:$U$29,MATCH(E$7,GRID!$A$18:$A$29,0),MATCH(1,($U$2=GRID!$B$1:$U$1)*(КАЛЕНДАРЬ!AA8=GRID!$B$3:$U$3),0))*(1-GRID!$H$34))</f>
        <v>62100</v>
      </c>
      <c r="G260" s="8" cm="1">
        <f t="array" ref="G260">IF($I$2="Открытый тариф",INDEX(GRID!$B$4:$U$15,MATCH(G$7,GRID!$A$4:$A$15,0),MATCH(1,($U$2=GRID!$B$1:$U$1)*(КАЛЕНДАРЬ!AA8=GRID!$B$3:$U$3),0)),
INDEX(GRID!$B$4:$U$15,MATCH(G$7,GRID!$A$4:$A$15,0),MATCH(1,($U$2=GRID!$B$1:$U$1)*(КАЛЕНДАРЬ!AA8=GRID!$B$3:$U$3),0))*(1-GRID!$H$34))</f>
        <v>64000</v>
      </c>
      <c r="H260" s="8" cm="1">
        <f t="array" ref="H260">IF($I$2="Открытый тариф",INDEX(GRID!$B$18:$U$29,MATCH(G$7,GRID!$A$18:$A$29,0),MATCH(1,($U$2=GRID!$B$1:$U$1)*(КАЛЕНДАРЬ!AA8=GRID!$B$3:$U$3),0)),
INDEX(GRID!$B$18:$U$29,MATCH(G$7,GRID!$A$18:$A$29,0),MATCH(1,($U$2=GRID!$B$1:$U$1)*(КАЛЕНДАРЬ!AA8=GRID!$B$3:$U$3),0))*(1-GRID!$H$34))</f>
        <v>69000</v>
      </c>
      <c r="I260" s="8" cm="1">
        <f t="array" ref="I260">IF($I$2="Открытый тариф",INDEX(GRID!$B$4:$U$15,MATCH(I$7,GRID!$A$4:$A$15,0),MATCH(1,($U$2=GRID!$B$1:$U$1)*(КАЛЕНДАРЬ!AA8=GRID!$B$3:$U$3),0)),
INDEX(GRID!$B$4:$U$15,MATCH(I$7,GRID!$A$4:$A$15,0),MATCH(1,($U$2=GRID!$B$1:$U$1)*(КАЛЕНДАРЬ!AA8=GRID!$B$3:$U$3),0))*(1-GRID!$H$34))</f>
        <v>71000</v>
      </c>
      <c r="J260" s="8" cm="1">
        <f t="array" ref="J260">IF($I$2="Открытый тариф",INDEX(GRID!$B$18:$U$29,MATCH(I$7,GRID!$A$18:$A$29,0),MATCH(1,($U$2=GRID!$B$1:$U$1)*(КАЛЕНДАРЬ!AA8=GRID!$B$3:$U$3),0)),
INDEX(GRID!$B$18:$U$29,MATCH(I$7,GRID!$A$18:$A$29,0),MATCH(1,($U$2=GRID!$B$1:$U$1)*(КАЛЕНДАРЬ!AA8=GRID!$B$3:$U$3),0))*(1-GRID!$H$34))</f>
        <v>76000</v>
      </c>
      <c r="K260" s="8" cm="1">
        <f t="array" ref="K260">IF($I$2="Открытый тариф",INDEX(GRID!$B$4:$U$15,MATCH(K$7,GRID!$A$4:$A$15,0),MATCH(1,($U$2=GRID!$B$1:$U$1)*(КАЛЕНДАРЬ!AA8=GRID!$B$3:$U$3),0)),
INDEX(GRID!$B$4:$U$15,MATCH(K$7,GRID!$A$4:$A$15,0),MATCH(1,($U$2=GRID!$B$1:$U$1)*(КАЛЕНДАРЬ!AA8=GRID!$B$3:$U$3),0))*(1-GRID!$H$34))</f>
        <v>78200</v>
      </c>
      <c r="L260" s="8" cm="1">
        <f t="array" ref="L260">IF($I$2="Открытый тариф",INDEX(GRID!$B$18:$U$29,MATCH(K$7,GRID!$A$18:$A$29,0),MATCH(1,($U$2=GRID!$B$1:$U$1)*(КАЛЕНДАРЬ!AA8=GRID!$B$3:$U$3),0)),
INDEX(GRID!$B$18:$U$29,MATCH(K$7,GRID!$A$18:$A$29,0),MATCH(1,($U$2=GRID!$B$1:$U$1)*(КАЛЕНДАРЬ!AA8=GRID!$B$3:$U$3),0))*(1-GRID!$H$34))</f>
        <v>83200</v>
      </c>
      <c r="M260" s="8" cm="1">
        <f t="array" ref="M260">IF($I$2="Открытый тариф",INDEX(GRID!$B$4:$U$15,MATCH(M$7,GRID!$A$4:$A$15,0),MATCH(1,($U$2=GRID!$B$1:$U$1)*(КАЛЕНДАРЬ!AA8=GRID!$B$3:$U$3),0)),
INDEX(GRID!$B$4:$U$15,MATCH(M$7,GRID!$A$4:$A$15,0),MATCH(1,($U$2=GRID!$B$1:$U$1)*(КАЛЕНДАРЬ!AA8=GRID!$B$3:$U$3),0))*(1-GRID!$H$34))</f>
        <v>103200</v>
      </c>
      <c r="N260" s="8" cm="1">
        <f t="array" ref="N260">IF($I$2="Открытый тариф",INDEX(GRID!$B$18:$U$29,MATCH(M$7,GRID!$A$18:$A$29,0),MATCH(1,($U$2=GRID!$B$1:$U$1)*(КАЛЕНДАРЬ!AA8=GRID!$B$3:$U$3),0)),
INDEX(GRID!$B$18:$U$29,MATCH(M$7,GRID!$A$18:$A$29,0),MATCH(1,($U$2=GRID!$B$1:$U$1)*(КАЛЕНДАРЬ!AA8=GRID!$B$3:$U$3),0))*(1-GRID!$H$34))</f>
        <v>108200</v>
      </c>
      <c r="O260" s="8" cm="1">
        <f t="array" ref="O260">IF($I$2="Открытый тариф",INDEX(GRID!$B$4:$U$15,MATCH(O$7,GRID!$A$4:$A$15,0),MATCH(1,($U$2=GRID!$B$1:$U$1)*(КАЛЕНДАРЬ!AA8=GRID!$B$3:$U$3),0)),
INDEX(GRID!$B$4:$U$15,MATCH(O$7,GRID!$A$4:$A$15,0),MATCH(1,($U$2=GRID!$B$1:$U$1)*(КАЛЕНДАРЬ!AA8=GRID!$B$3:$U$3),0))*(1-GRID!$H$34))</f>
        <v>142800</v>
      </c>
      <c r="P260" s="8" cm="1">
        <f t="array" ref="P260">IF($I$2="Открытый тариф",INDEX(GRID!$B$4:$U$15,MATCH(P$7,GRID!$A$4:$A$15,0),MATCH(1,($U$2=GRID!$B$1:$U$1)*(КАЛЕНДАРЬ!AA8=GRID!$B$3:$U$3),0)),
INDEX(GRID!$B$4:$U$15,MATCH(P$7,GRID!$A$4:$A$15,0),MATCH(1,($U$2=GRID!$B$1:$U$1)*(КАЛЕНДАРЬ!AA8=GRID!$B$3:$U$3),0))*(1-GRID!$H$34))</f>
        <v>190100</v>
      </c>
      <c r="Q260" s="8" cm="1">
        <f t="array" ref="Q260">IF($I$2="Открытый тариф",INDEX(GRID!$B$4:$U$15,MATCH(Q$7,GRID!$A$4:$A$15,0),MATCH(1,($U$2=GRID!$B$1:$U$1)*(КАЛЕНДАРЬ!AA8=GRID!$B$3:$U$3),0)),
INDEX(GRID!$B$4:$U$15,MATCH(Q$7,GRID!$A$4:$A$15,0),MATCH(1,($U$2=GRID!$B$1:$U$1)*(КАЛЕНДАРЬ!AA8=GRID!$B$3:$U$3),0))*(1-GRID!$H$34))</f>
        <v>220900</v>
      </c>
      <c r="R260" s="8" cm="1">
        <f t="array" ref="R260">IF($I$2="Открытый тариф",INDEX(GRID!$B$18:$U$29,MATCH(R$7,GRID!$A$18:$A$29,0),MATCH(1,($U$2=GRID!$B$1:$U$1)*(КАЛЕНДАРЬ!AA8=GRID!$B$3:$U$3),0)),
INDEX(GRID!$B$18:$U$29,MATCH(R$7,GRID!$A$18:$A$29,0),MATCH(1,($U$2=GRID!$B$1:$U$1)*(КАЛЕНДАРЬ!AA8=GRID!$B$3:$U$3),0))*(1-GRID!$H$34))</f>
        <v>251900</v>
      </c>
      <c r="S260" s="8">
        <f t="array" ref="S260">IF($I$2="Открытый тариф",INDEX(GRID!$B$4:$U$15,MATCH(S$7,GRID!$A$4:$A$15,0),MATCH(1,($U$2=GRID!$B$1:$U$1)*(КАЛЕНДАРЬ!AA8=GRID!$B$3:$U$3),0)),
INDEX(GRID!$B$4:$U$15,MATCH(S$7,GRID!$A$4:$A$15,0),MATCH(1,($U$2=GRID!$B$1:$U$1)*(КАЛЕНДАРЬ!AA8=GRID!$B$3:$U$3),0))*(1-GRID!$L$41))</f>
        <v>661000</v>
      </c>
      <c r="T260" s="8">
        <f t="array" ref="T260">IF($I$2="Открытый тариф",INDEX(GRID!$B$4:$U$15,MATCH(T$7,GRID!$A$4:$A$15,0),MATCH(1,($U$2=GRID!$B$1:$U$1)*(КАЛЕНДАРЬ!AA8=GRID!$B$3:$U$3),0)),
INDEX(GRID!$B$4:$U$15,MATCH(T$7,GRID!$A$4:$A$15,0),MATCH(1,($U$2=GRID!$B$1:$U$1)*(КАЛЕНДАРЬ!AA8=GRID!$B$3:$U$3),0))*(1-GRID!$L$41))</f>
        <v>814300</v>
      </c>
    </row>
    <row r="261" spans="1:20" hidden="1">
      <c r="A261" s="148" t="s">
        <v>17</v>
      </c>
      <c r="B261" s="149">
        <v>6</v>
      </c>
      <c r="C261" s="8" cm="1">
        <f t="array" ref="C261">IF($I$2="Открытый тариф",INDEX(GRID!$B$4:$U$15,MATCH(C$7,GRID!$A$4:$A$15,0),MATCH(1,($U$2=GRID!$B$1:$U$1)*(КАЛЕНДАРЬ!AA9=GRID!$B$3:$U$3),0)),
INDEX(GRID!$B$4:$U$15,MATCH(C$7,GRID!$A$4:$A$15,0),MATCH(1,($U$2=GRID!$B$1:$U$1)*(КАЛЕНДАРЬ!AA9=GRID!$B$3:$U$3),0))*(1-GRID!$H$34))</f>
        <v>48100</v>
      </c>
      <c r="D261" s="8" cm="1">
        <f t="array" ref="D261">IF($I$2="Открытый тариф",INDEX(GRID!$B$18:$U$29,MATCH(C$7,GRID!$A$18:$A$29,0),MATCH(1,($U$2=GRID!$B$1:$U$1)*(КАЛЕНДАРЬ!AA9=GRID!$B$3:$U$3),0)),
INDEX(GRID!$B$18:$U$29,MATCH(C$7,GRID!$A$18:$A$29,0),MATCH(1,($U$2=GRID!$B$1:$U$1)*(КАЛЕНДАРЬ!AA9=GRID!$B$3:$U$3),0))*(1-GRID!$H$34))</f>
        <v>53100</v>
      </c>
      <c r="E261" s="8" cm="1">
        <f t="array" ref="E261">IF($I$2="Открытый тариф",INDEX(GRID!$B$4:$U$15,MATCH(E$7,GRID!$A$4:$A$15,0),MATCH(1,($U$2=GRID!$B$1:$U$1)*(КАЛЕНДАРЬ!AA9=GRID!$B$3:$U$3),0)),
INDEX(GRID!$B$4:$U$15,MATCH(E$7,GRID!$A$4:$A$15,0),MATCH(1,($U$2=GRID!$B$1:$U$1)*(КАЛЕНДАРЬ!AA9=GRID!$B$3:$U$3),0))*(1-GRID!$H$34))</f>
        <v>57100</v>
      </c>
      <c r="F261" s="8" cm="1">
        <f t="array" ref="F261">IF($I$2="Открытый тариф",INDEX(GRID!$B$18:$U$29,MATCH(E$7,GRID!$A$18:$A$29,0),MATCH(1,($U$2=GRID!$B$1:$U$1)*(КАЛЕНДАРЬ!AA9=GRID!$B$3:$U$3),0)),
INDEX(GRID!$B$18:$U$29,MATCH(E$7,GRID!$A$18:$A$29,0),MATCH(1,($U$2=GRID!$B$1:$U$1)*(КАЛЕНДАРЬ!AA9=GRID!$B$3:$U$3),0))*(1-GRID!$H$34))</f>
        <v>62100</v>
      </c>
      <c r="G261" s="8" cm="1">
        <f t="array" ref="G261">IF($I$2="Открытый тариф",INDEX(GRID!$B$4:$U$15,MATCH(G$7,GRID!$A$4:$A$15,0),MATCH(1,($U$2=GRID!$B$1:$U$1)*(КАЛЕНДАРЬ!AA9=GRID!$B$3:$U$3),0)),
INDEX(GRID!$B$4:$U$15,MATCH(G$7,GRID!$A$4:$A$15,0),MATCH(1,($U$2=GRID!$B$1:$U$1)*(КАЛЕНДАРЬ!AA9=GRID!$B$3:$U$3),0))*(1-GRID!$H$34))</f>
        <v>64000</v>
      </c>
      <c r="H261" s="8" cm="1">
        <f t="array" ref="H261">IF($I$2="Открытый тариф",INDEX(GRID!$B$18:$U$29,MATCH(G$7,GRID!$A$18:$A$29,0),MATCH(1,($U$2=GRID!$B$1:$U$1)*(КАЛЕНДАРЬ!AA9=GRID!$B$3:$U$3),0)),
INDEX(GRID!$B$18:$U$29,MATCH(G$7,GRID!$A$18:$A$29,0),MATCH(1,($U$2=GRID!$B$1:$U$1)*(КАЛЕНДАРЬ!AA9=GRID!$B$3:$U$3),0))*(1-GRID!$H$34))</f>
        <v>69000</v>
      </c>
      <c r="I261" s="8" cm="1">
        <f t="array" ref="I261">IF($I$2="Открытый тариф",INDEX(GRID!$B$4:$U$15,MATCH(I$7,GRID!$A$4:$A$15,0),MATCH(1,($U$2=GRID!$B$1:$U$1)*(КАЛЕНДАРЬ!AA9=GRID!$B$3:$U$3),0)),
INDEX(GRID!$B$4:$U$15,MATCH(I$7,GRID!$A$4:$A$15,0),MATCH(1,($U$2=GRID!$B$1:$U$1)*(КАЛЕНДАРЬ!AA9=GRID!$B$3:$U$3),0))*(1-GRID!$H$34))</f>
        <v>71000</v>
      </c>
      <c r="J261" s="8" cm="1">
        <f t="array" ref="J261">IF($I$2="Открытый тариф",INDEX(GRID!$B$18:$U$29,MATCH(I$7,GRID!$A$18:$A$29,0),MATCH(1,($U$2=GRID!$B$1:$U$1)*(КАЛЕНДАРЬ!AA9=GRID!$B$3:$U$3),0)),
INDEX(GRID!$B$18:$U$29,MATCH(I$7,GRID!$A$18:$A$29,0),MATCH(1,($U$2=GRID!$B$1:$U$1)*(КАЛЕНДАРЬ!AA9=GRID!$B$3:$U$3),0))*(1-GRID!$H$34))</f>
        <v>76000</v>
      </c>
      <c r="K261" s="8" cm="1">
        <f t="array" ref="K261">IF($I$2="Открытый тариф",INDEX(GRID!$B$4:$U$15,MATCH(K$7,GRID!$A$4:$A$15,0),MATCH(1,($U$2=GRID!$B$1:$U$1)*(КАЛЕНДАРЬ!AA9=GRID!$B$3:$U$3),0)),
INDEX(GRID!$B$4:$U$15,MATCH(K$7,GRID!$A$4:$A$15,0),MATCH(1,($U$2=GRID!$B$1:$U$1)*(КАЛЕНДАРЬ!AA9=GRID!$B$3:$U$3),0))*(1-GRID!$H$34))</f>
        <v>78200</v>
      </c>
      <c r="L261" s="8" cm="1">
        <f t="array" ref="L261">IF($I$2="Открытый тариф",INDEX(GRID!$B$18:$U$29,MATCH(K$7,GRID!$A$18:$A$29,0),MATCH(1,($U$2=GRID!$B$1:$U$1)*(КАЛЕНДАРЬ!AA9=GRID!$B$3:$U$3),0)),
INDEX(GRID!$B$18:$U$29,MATCH(K$7,GRID!$A$18:$A$29,0),MATCH(1,($U$2=GRID!$B$1:$U$1)*(КАЛЕНДАРЬ!AA9=GRID!$B$3:$U$3),0))*(1-GRID!$H$34))</f>
        <v>83200</v>
      </c>
      <c r="M261" s="8" cm="1">
        <f t="array" ref="M261">IF($I$2="Открытый тариф",INDEX(GRID!$B$4:$U$15,MATCH(M$7,GRID!$A$4:$A$15,0),MATCH(1,($U$2=GRID!$B$1:$U$1)*(КАЛЕНДАРЬ!AA9=GRID!$B$3:$U$3),0)),
INDEX(GRID!$B$4:$U$15,MATCH(M$7,GRID!$A$4:$A$15,0),MATCH(1,($U$2=GRID!$B$1:$U$1)*(КАЛЕНДАРЬ!AA9=GRID!$B$3:$U$3),0))*(1-GRID!$H$34))</f>
        <v>103200</v>
      </c>
      <c r="N261" s="8" cm="1">
        <f t="array" ref="N261">IF($I$2="Открытый тариф",INDEX(GRID!$B$18:$U$29,MATCH(M$7,GRID!$A$18:$A$29,0),MATCH(1,($U$2=GRID!$B$1:$U$1)*(КАЛЕНДАРЬ!AA9=GRID!$B$3:$U$3),0)),
INDEX(GRID!$B$18:$U$29,MATCH(M$7,GRID!$A$18:$A$29,0),MATCH(1,($U$2=GRID!$B$1:$U$1)*(КАЛЕНДАРЬ!AA9=GRID!$B$3:$U$3),0))*(1-GRID!$H$34))</f>
        <v>108200</v>
      </c>
      <c r="O261" s="8" cm="1">
        <f t="array" ref="O261">IF($I$2="Открытый тариф",INDEX(GRID!$B$4:$U$15,MATCH(O$7,GRID!$A$4:$A$15,0),MATCH(1,($U$2=GRID!$B$1:$U$1)*(КАЛЕНДАРЬ!AA9=GRID!$B$3:$U$3),0)),
INDEX(GRID!$B$4:$U$15,MATCH(O$7,GRID!$A$4:$A$15,0),MATCH(1,($U$2=GRID!$B$1:$U$1)*(КАЛЕНДАРЬ!AA9=GRID!$B$3:$U$3),0))*(1-GRID!$H$34))</f>
        <v>142800</v>
      </c>
      <c r="P261" s="8" cm="1">
        <f t="array" ref="P261">IF($I$2="Открытый тариф",INDEX(GRID!$B$4:$U$15,MATCH(P$7,GRID!$A$4:$A$15,0),MATCH(1,($U$2=GRID!$B$1:$U$1)*(КАЛЕНДАРЬ!AA9=GRID!$B$3:$U$3),0)),
INDEX(GRID!$B$4:$U$15,MATCH(P$7,GRID!$A$4:$A$15,0),MATCH(1,($U$2=GRID!$B$1:$U$1)*(КАЛЕНДАРЬ!AA9=GRID!$B$3:$U$3),0))*(1-GRID!$H$34))</f>
        <v>190100</v>
      </c>
      <c r="Q261" s="8" cm="1">
        <f t="array" ref="Q261">IF($I$2="Открытый тариф",INDEX(GRID!$B$4:$U$15,MATCH(Q$7,GRID!$A$4:$A$15,0),MATCH(1,($U$2=GRID!$B$1:$U$1)*(КАЛЕНДАРЬ!AA9=GRID!$B$3:$U$3),0)),
INDEX(GRID!$B$4:$U$15,MATCH(Q$7,GRID!$A$4:$A$15,0),MATCH(1,($U$2=GRID!$B$1:$U$1)*(КАЛЕНДАРЬ!AA9=GRID!$B$3:$U$3),0))*(1-GRID!$H$34))</f>
        <v>220900</v>
      </c>
      <c r="R261" s="8" cm="1">
        <f t="array" ref="R261">IF($I$2="Открытый тариф",INDEX(GRID!$B$18:$U$29,MATCH(R$7,GRID!$A$18:$A$29,0),MATCH(1,($U$2=GRID!$B$1:$U$1)*(КАЛЕНДАРЬ!AA9=GRID!$B$3:$U$3),0)),
INDEX(GRID!$B$18:$U$29,MATCH(R$7,GRID!$A$18:$A$29,0),MATCH(1,($U$2=GRID!$B$1:$U$1)*(КАЛЕНДАРЬ!AA9=GRID!$B$3:$U$3),0))*(1-GRID!$H$34))</f>
        <v>251900</v>
      </c>
      <c r="S261" s="8">
        <f t="array" ref="S261">IF($I$2="Открытый тариф",INDEX(GRID!$B$4:$U$15,MATCH(S$7,GRID!$A$4:$A$15,0),MATCH(1,($U$2=GRID!$B$1:$U$1)*(КАЛЕНДАРЬ!AA9=GRID!$B$3:$U$3),0)),
INDEX(GRID!$B$4:$U$15,MATCH(S$7,GRID!$A$4:$A$15,0),MATCH(1,($U$2=GRID!$B$1:$U$1)*(КАЛЕНДАРЬ!AA9=GRID!$B$3:$U$3),0))*(1-GRID!$L$41))</f>
        <v>661000</v>
      </c>
      <c r="T261" s="8">
        <f t="array" ref="T261">IF($I$2="Открытый тариф",INDEX(GRID!$B$4:$U$15,MATCH(T$7,GRID!$A$4:$A$15,0),MATCH(1,($U$2=GRID!$B$1:$U$1)*(КАЛЕНДАРЬ!AA9=GRID!$B$3:$U$3),0)),
INDEX(GRID!$B$4:$U$15,MATCH(T$7,GRID!$A$4:$A$15,0),MATCH(1,($U$2=GRID!$B$1:$U$1)*(КАЛЕНДАРЬ!AA9=GRID!$B$3:$U$3),0))*(1-GRID!$L$41))</f>
        <v>814300</v>
      </c>
    </row>
    <row r="262" spans="1:20" hidden="1">
      <c r="A262" s="148" t="s">
        <v>11</v>
      </c>
      <c r="B262" s="149">
        <v>7</v>
      </c>
      <c r="C262" s="8" cm="1">
        <f t="array" ref="C262">IF($I$2="Открытый тариф",INDEX(GRID!$B$4:$U$15,MATCH(C$7,GRID!$A$4:$A$15,0),MATCH(1,($U$2=GRID!$B$1:$U$1)*(КАЛЕНДАРЬ!AA10=GRID!$B$3:$U$3),0)),
INDEX(GRID!$B$4:$U$15,MATCH(C$7,GRID!$A$4:$A$15,0),MATCH(1,($U$2=GRID!$B$1:$U$1)*(КАЛЕНДАРЬ!AA10=GRID!$B$3:$U$3),0))*(1-GRID!$H$34))</f>
        <v>48100</v>
      </c>
      <c r="D262" s="8" cm="1">
        <f t="array" ref="D262">IF($I$2="Открытый тариф",INDEX(GRID!$B$18:$U$29,MATCH(C$7,GRID!$A$18:$A$29,0),MATCH(1,($U$2=GRID!$B$1:$U$1)*(КАЛЕНДАРЬ!AA10=GRID!$B$3:$U$3),0)),
INDEX(GRID!$B$18:$U$29,MATCH(C$7,GRID!$A$18:$A$29,0),MATCH(1,($U$2=GRID!$B$1:$U$1)*(КАЛЕНДАРЬ!AA10=GRID!$B$3:$U$3),0))*(1-GRID!$H$34))</f>
        <v>53100</v>
      </c>
      <c r="E262" s="8" cm="1">
        <f t="array" ref="E262">IF($I$2="Открытый тариф",INDEX(GRID!$B$4:$U$15,MATCH(E$7,GRID!$A$4:$A$15,0),MATCH(1,($U$2=GRID!$B$1:$U$1)*(КАЛЕНДАРЬ!AA10=GRID!$B$3:$U$3),0)),
INDEX(GRID!$B$4:$U$15,MATCH(E$7,GRID!$A$4:$A$15,0),MATCH(1,($U$2=GRID!$B$1:$U$1)*(КАЛЕНДАРЬ!AA10=GRID!$B$3:$U$3),0))*(1-GRID!$H$34))</f>
        <v>57100</v>
      </c>
      <c r="F262" s="8" cm="1">
        <f t="array" ref="F262">IF($I$2="Открытый тариф",INDEX(GRID!$B$18:$U$29,MATCH(E$7,GRID!$A$18:$A$29,0),MATCH(1,($U$2=GRID!$B$1:$U$1)*(КАЛЕНДАРЬ!AA10=GRID!$B$3:$U$3),0)),
INDEX(GRID!$B$18:$U$29,MATCH(E$7,GRID!$A$18:$A$29,0),MATCH(1,($U$2=GRID!$B$1:$U$1)*(КАЛЕНДАРЬ!AA10=GRID!$B$3:$U$3),0))*(1-GRID!$H$34))</f>
        <v>62100</v>
      </c>
      <c r="G262" s="8" cm="1">
        <f t="array" ref="G262">IF($I$2="Открытый тариф",INDEX(GRID!$B$4:$U$15,MATCH(G$7,GRID!$A$4:$A$15,0),MATCH(1,($U$2=GRID!$B$1:$U$1)*(КАЛЕНДАРЬ!AA10=GRID!$B$3:$U$3),0)),
INDEX(GRID!$B$4:$U$15,MATCH(G$7,GRID!$A$4:$A$15,0),MATCH(1,($U$2=GRID!$B$1:$U$1)*(КАЛЕНДАРЬ!AA10=GRID!$B$3:$U$3),0))*(1-GRID!$H$34))</f>
        <v>64000</v>
      </c>
      <c r="H262" s="8" cm="1">
        <f t="array" ref="H262">IF($I$2="Открытый тариф",INDEX(GRID!$B$18:$U$29,MATCH(G$7,GRID!$A$18:$A$29,0),MATCH(1,($U$2=GRID!$B$1:$U$1)*(КАЛЕНДАРЬ!AA10=GRID!$B$3:$U$3),0)),
INDEX(GRID!$B$18:$U$29,MATCH(G$7,GRID!$A$18:$A$29,0),MATCH(1,($U$2=GRID!$B$1:$U$1)*(КАЛЕНДАРЬ!AA10=GRID!$B$3:$U$3),0))*(1-GRID!$H$34))</f>
        <v>69000</v>
      </c>
      <c r="I262" s="8" cm="1">
        <f t="array" ref="I262">IF($I$2="Открытый тариф",INDEX(GRID!$B$4:$U$15,MATCH(I$7,GRID!$A$4:$A$15,0),MATCH(1,($U$2=GRID!$B$1:$U$1)*(КАЛЕНДАРЬ!AA10=GRID!$B$3:$U$3),0)),
INDEX(GRID!$B$4:$U$15,MATCH(I$7,GRID!$A$4:$A$15,0),MATCH(1,($U$2=GRID!$B$1:$U$1)*(КАЛЕНДАРЬ!AA10=GRID!$B$3:$U$3),0))*(1-GRID!$H$34))</f>
        <v>71000</v>
      </c>
      <c r="J262" s="8" cm="1">
        <f t="array" ref="J262">IF($I$2="Открытый тариф",INDEX(GRID!$B$18:$U$29,MATCH(I$7,GRID!$A$18:$A$29,0),MATCH(1,($U$2=GRID!$B$1:$U$1)*(КАЛЕНДАРЬ!AA10=GRID!$B$3:$U$3),0)),
INDEX(GRID!$B$18:$U$29,MATCH(I$7,GRID!$A$18:$A$29,0),MATCH(1,($U$2=GRID!$B$1:$U$1)*(КАЛЕНДАРЬ!AA10=GRID!$B$3:$U$3),0))*(1-GRID!$H$34))</f>
        <v>76000</v>
      </c>
      <c r="K262" s="8" cm="1">
        <f t="array" ref="K262">IF($I$2="Открытый тариф",INDEX(GRID!$B$4:$U$15,MATCH(K$7,GRID!$A$4:$A$15,0),MATCH(1,($U$2=GRID!$B$1:$U$1)*(КАЛЕНДАРЬ!AA10=GRID!$B$3:$U$3),0)),
INDEX(GRID!$B$4:$U$15,MATCH(K$7,GRID!$A$4:$A$15,0),MATCH(1,($U$2=GRID!$B$1:$U$1)*(КАЛЕНДАРЬ!AA10=GRID!$B$3:$U$3),0))*(1-GRID!$H$34))</f>
        <v>78200</v>
      </c>
      <c r="L262" s="8" cm="1">
        <f t="array" ref="L262">IF($I$2="Открытый тариф",INDEX(GRID!$B$18:$U$29,MATCH(K$7,GRID!$A$18:$A$29,0),MATCH(1,($U$2=GRID!$B$1:$U$1)*(КАЛЕНДАРЬ!AA10=GRID!$B$3:$U$3),0)),
INDEX(GRID!$B$18:$U$29,MATCH(K$7,GRID!$A$18:$A$29,0),MATCH(1,($U$2=GRID!$B$1:$U$1)*(КАЛЕНДАРЬ!AA10=GRID!$B$3:$U$3),0))*(1-GRID!$H$34))</f>
        <v>83200</v>
      </c>
      <c r="M262" s="8" cm="1">
        <f t="array" ref="M262">IF($I$2="Открытый тариф",INDEX(GRID!$B$4:$U$15,MATCH(M$7,GRID!$A$4:$A$15,0),MATCH(1,($U$2=GRID!$B$1:$U$1)*(КАЛЕНДАРЬ!AA10=GRID!$B$3:$U$3),0)),
INDEX(GRID!$B$4:$U$15,MATCH(M$7,GRID!$A$4:$A$15,0),MATCH(1,($U$2=GRID!$B$1:$U$1)*(КАЛЕНДАРЬ!AA10=GRID!$B$3:$U$3),0))*(1-GRID!$H$34))</f>
        <v>103200</v>
      </c>
      <c r="N262" s="8" cm="1">
        <f t="array" ref="N262">IF($I$2="Открытый тариф",INDEX(GRID!$B$18:$U$29,MATCH(M$7,GRID!$A$18:$A$29,0),MATCH(1,($U$2=GRID!$B$1:$U$1)*(КАЛЕНДАРЬ!AA10=GRID!$B$3:$U$3),0)),
INDEX(GRID!$B$18:$U$29,MATCH(M$7,GRID!$A$18:$A$29,0),MATCH(1,($U$2=GRID!$B$1:$U$1)*(КАЛЕНДАРЬ!AA10=GRID!$B$3:$U$3),0))*(1-GRID!$H$34))</f>
        <v>108200</v>
      </c>
      <c r="O262" s="8" cm="1">
        <f t="array" ref="O262">IF($I$2="Открытый тариф",INDEX(GRID!$B$4:$U$15,MATCH(O$7,GRID!$A$4:$A$15,0),MATCH(1,($U$2=GRID!$B$1:$U$1)*(КАЛЕНДАРЬ!AA10=GRID!$B$3:$U$3),0)),
INDEX(GRID!$B$4:$U$15,MATCH(O$7,GRID!$A$4:$A$15,0),MATCH(1,($U$2=GRID!$B$1:$U$1)*(КАЛЕНДАРЬ!AA10=GRID!$B$3:$U$3),0))*(1-GRID!$H$34))</f>
        <v>142800</v>
      </c>
      <c r="P262" s="8" cm="1">
        <f t="array" ref="P262">IF($I$2="Открытый тариф",INDEX(GRID!$B$4:$U$15,MATCH(P$7,GRID!$A$4:$A$15,0),MATCH(1,($U$2=GRID!$B$1:$U$1)*(КАЛЕНДАРЬ!AA10=GRID!$B$3:$U$3),0)),
INDEX(GRID!$B$4:$U$15,MATCH(P$7,GRID!$A$4:$A$15,0),MATCH(1,($U$2=GRID!$B$1:$U$1)*(КАЛЕНДАРЬ!AA10=GRID!$B$3:$U$3),0))*(1-GRID!$H$34))</f>
        <v>190100</v>
      </c>
      <c r="Q262" s="8" cm="1">
        <f t="array" ref="Q262">IF($I$2="Открытый тариф",INDEX(GRID!$B$4:$U$15,MATCH(Q$7,GRID!$A$4:$A$15,0),MATCH(1,($U$2=GRID!$B$1:$U$1)*(КАЛЕНДАРЬ!AA10=GRID!$B$3:$U$3),0)),
INDEX(GRID!$B$4:$U$15,MATCH(Q$7,GRID!$A$4:$A$15,0),MATCH(1,($U$2=GRID!$B$1:$U$1)*(КАЛЕНДАРЬ!AA10=GRID!$B$3:$U$3),0))*(1-GRID!$H$34))</f>
        <v>220900</v>
      </c>
      <c r="R262" s="8" cm="1">
        <f t="array" ref="R262">IF($I$2="Открытый тариф",INDEX(GRID!$B$18:$U$29,MATCH(R$7,GRID!$A$18:$A$29,0),MATCH(1,($U$2=GRID!$B$1:$U$1)*(КАЛЕНДАРЬ!AA10=GRID!$B$3:$U$3),0)),
INDEX(GRID!$B$18:$U$29,MATCH(R$7,GRID!$A$18:$A$29,0),MATCH(1,($U$2=GRID!$B$1:$U$1)*(КАЛЕНДАРЬ!AA10=GRID!$B$3:$U$3),0))*(1-GRID!$H$34))</f>
        <v>251900</v>
      </c>
      <c r="S262" s="8">
        <f t="array" ref="S262">IF($I$2="Открытый тариф",INDEX(GRID!$B$4:$U$15,MATCH(S$7,GRID!$A$4:$A$15,0),MATCH(1,($U$2=GRID!$B$1:$U$1)*(КАЛЕНДАРЬ!AA10=GRID!$B$3:$U$3),0)),
INDEX(GRID!$B$4:$U$15,MATCH(S$7,GRID!$A$4:$A$15,0),MATCH(1,($U$2=GRID!$B$1:$U$1)*(КАЛЕНДАРЬ!AA10=GRID!$B$3:$U$3),0))*(1-GRID!$L$41))</f>
        <v>661000</v>
      </c>
      <c r="T262" s="8">
        <f t="array" ref="T262">IF($I$2="Открытый тариф",INDEX(GRID!$B$4:$U$15,MATCH(T$7,GRID!$A$4:$A$15,0),MATCH(1,($U$2=GRID!$B$1:$U$1)*(КАЛЕНДАРЬ!AA10=GRID!$B$3:$U$3),0)),
INDEX(GRID!$B$4:$U$15,MATCH(T$7,GRID!$A$4:$A$15,0),MATCH(1,($U$2=GRID!$B$1:$U$1)*(КАЛЕНДАРЬ!AA10=GRID!$B$3:$U$3),0))*(1-GRID!$L$41))</f>
        <v>814300</v>
      </c>
    </row>
    <row r="263" spans="1:20" hidden="1">
      <c r="A263" s="148" t="s">
        <v>12</v>
      </c>
      <c r="B263" s="149">
        <v>8</v>
      </c>
      <c r="C263" s="8" cm="1">
        <f t="array" ref="C263">IF($I$2="Открытый тариф",INDEX(GRID!$B$4:$U$15,MATCH(C$7,GRID!$A$4:$A$15,0),MATCH(1,($U$2=GRID!$B$1:$U$1)*(КАЛЕНДАРЬ!AA11=GRID!$B$3:$U$3),0)),
INDEX(GRID!$B$4:$U$15,MATCH(C$7,GRID!$A$4:$A$15,0),MATCH(1,($U$2=GRID!$B$1:$U$1)*(КАЛЕНДАРЬ!AA11=GRID!$B$3:$U$3),0))*(1-GRID!$H$34))</f>
        <v>48100</v>
      </c>
      <c r="D263" s="8" cm="1">
        <f t="array" ref="D263">IF($I$2="Открытый тариф",INDEX(GRID!$B$18:$U$29,MATCH(C$7,GRID!$A$18:$A$29,0),MATCH(1,($U$2=GRID!$B$1:$U$1)*(КАЛЕНДАРЬ!AA11=GRID!$B$3:$U$3),0)),
INDEX(GRID!$B$18:$U$29,MATCH(C$7,GRID!$A$18:$A$29,0),MATCH(1,($U$2=GRID!$B$1:$U$1)*(КАЛЕНДАРЬ!AA11=GRID!$B$3:$U$3),0))*(1-GRID!$H$34))</f>
        <v>53100</v>
      </c>
      <c r="E263" s="8" cm="1">
        <f t="array" ref="E263">IF($I$2="Открытый тариф",INDEX(GRID!$B$4:$U$15,MATCH(E$7,GRID!$A$4:$A$15,0),MATCH(1,($U$2=GRID!$B$1:$U$1)*(КАЛЕНДАРЬ!AA11=GRID!$B$3:$U$3),0)),
INDEX(GRID!$B$4:$U$15,MATCH(E$7,GRID!$A$4:$A$15,0),MATCH(1,($U$2=GRID!$B$1:$U$1)*(КАЛЕНДАРЬ!AA11=GRID!$B$3:$U$3),0))*(1-GRID!$H$34))</f>
        <v>57100</v>
      </c>
      <c r="F263" s="8" cm="1">
        <f t="array" ref="F263">IF($I$2="Открытый тариф",INDEX(GRID!$B$18:$U$29,MATCH(E$7,GRID!$A$18:$A$29,0),MATCH(1,($U$2=GRID!$B$1:$U$1)*(КАЛЕНДАРЬ!AA11=GRID!$B$3:$U$3),0)),
INDEX(GRID!$B$18:$U$29,MATCH(E$7,GRID!$A$18:$A$29,0),MATCH(1,($U$2=GRID!$B$1:$U$1)*(КАЛЕНДАРЬ!AA11=GRID!$B$3:$U$3),0))*(1-GRID!$H$34))</f>
        <v>62100</v>
      </c>
      <c r="G263" s="8" cm="1">
        <f t="array" ref="G263">IF($I$2="Открытый тариф",INDEX(GRID!$B$4:$U$15,MATCH(G$7,GRID!$A$4:$A$15,0),MATCH(1,($U$2=GRID!$B$1:$U$1)*(КАЛЕНДАРЬ!AA11=GRID!$B$3:$U$3),0)),
INDEX(GRID!$B$4:$U$15,MATCH(G$7,GRID!$A$4:$A$15,0),MATCH(1,($U$2=GRID!$B$1:$U$1)*(КАЛЕНДАРЬ!AA11=GRID!$B$3:$U$3),0))*(1-GRID!$H$34))</f>
        <v>64000</v>
      </c>
      <c r="H263" s="8" cm="1">
        <f t="array" ref="H263">IF($I$2="Открытый тариф",INDEX(GRID!$B$18:$U$29,MATCH(G$7,GRID!$A$18:$A$29,0),MATCH(1,($U$2=GRID!$B$1:$U$1)*(КАЛЕНДАРЬ!AA11=GRID!$B$3:$U$3),0)),
INDEX(GRID!$B$18:$U$29,MATCH(G$7,GRID!$A$18:$A$29,0),MATCH(1,($U$2=GRID!$B$1:$U$1)*(КАЛЕНДАРЬ!AA11=GRID!$B$3:$U$3),0))*(1-GRID!$H$34))</f>
        <v>69000</v>
      </c>
      <c r="I263" s="8" cm="1">
        <f t="array" ref="I263">IF($I$2="Открытый тариф",INDEX(GRID!$B$4:$U$15,MATCH(I$7,GRID!$A$4:$A$15,0),MATCH(1,($U$2=GRID!$B$1:$U$1)*(КАЛЕНДАРЬ!AA11=GRID!$B$3:$U$3),0)),
INDEX(GRID!$B$4:$U$15,MATCH(I$7,GRID!$A$4:$A$15,0),MATCH(1,($U$2=GRID!$B$1:$U$1)*(КАЛЕНДАРЬ!AA11=GRID!$B$3:$U$3),0))*(1-GRID!$H$34))</f>
        <v>71000</v>
      </c>
      <c r="J263" s="8" cm="1">
        <f t="array" ref="J263">IF($I$2="Открытый тариф",INDEX(GRID!$B$18:$U$29,MATCH(I$7,GRID!$A$18:$A$29,0),MATCH(1,($U$2=GRID!$B$1:$U$1)*(КАЛЕНДАРЬ!AA11=GRID!$B$3:$U$3),0)),
INDEX(GRID!$B$18:$U$29,MATCH(I$7,GRID!$A$18:$A$29,0),MATCH(1,($U$2=GRID!$B$1:$U$1)*(КАЛЕНДАРЬ!AA11=GRID!$B$3:$U$3),0))*(1-GRID!$H$34))</f>
        <v>76000</v>
      </c>
      <c r="K263" s="8" cm="1">
        <f t="array" ref="K263">IF($I$2="Открытый тариф",INDEX(GRID!$B$4:$U$15,MATCH(K$7,GRID!$A$4:$A$15,0),MATCH(1,($U$2=GRID!$B$1:$U$1)*(КАЛЕНДАРЬ!AA11=GRID!$B$3:$U$3),0)),
INDEX(GRID!$B$4:$U$15,MATCH(K$7,GRID!$A$4:$A$15,0),MATCH(1,($U$2=GRID!$B$1:$U$1)*(КАЛЕНДАРЬ!AA11=GRID!$B$3:$U$3),0))*(1-GRID!$H$34))</f>
        <v>78200</v>
      </c>
      <c r="L263" s="8" cm="1">
        <f t="array" ref="L263">IF($I$2="Открытый тариф",INDEX(GRID!$B$18:$U$29,MATCH(K$7,GRID!$A$18:$A$29,0),MATCH(1,($U$2=GRID!$B$1:$U$1)*(КАЛЕНДАРЬ!AA11=GRID!$B$3:$U$3),0)),
INDEX(GRID!$B$18:$U$29,MATCH(K$7,GRID!$A$18:$A$29,0),MATCH(1,($U$2=GRID!$B$1:$U$1)*(КАЛЕНДАРЬ!AA11=GRID!$B$3:$U$3),0))*(1-GRID!$H$34))</f>
        <v>83200</v>
      </c>
      <c r="M263" s="8" cm="1">
        <f t="array" ref="M263">IF($I$2="Открытый тариф",INDEX(GRID!$B$4:$U$15,MATCH(M$7,GRID!$A$4:$A$15,0),MATCH(1,($U$2=GRID!$B$1:$U$1)*(КАЛЕНДАРЬ!AA11=GRID!$B$3:$U$3),0)),
INDEX(GRID!$B$4:$U$15,MATCH(M$7,GRID!$A$4:$A$15,0),MATCH(1,($U$2=GRID!$B$1:$U$1)*(КАЛЕНДАРЬ!AA11=GRID!$B$3:$U$3),0))*(1-GRID!$H$34))</f>
        <v>103200</v>
      </c>
      <c r="N263" s="8" cm="1">
        <f t="array" ref="N263">IF($I$2="Открытый тариф",INDEX(GRID!$B$18:$U$29,MATCH(M$7,GRID!$A$18:$A$29,0),MATCH(1,($U$2=GRID!$B$1:$U$1)*(КАЛЕНДАРЬ!AA11=GRID!$B$3:$U$3),0)),
INDEX(GRID!$B$18:$U$29,MATCH(M$7,GRID!$A$18:$A$29,0),MATCH(1,($U$2=GRID!$B$1:$U$1)*(КАЛЕНДАРЬ!AA11=GRID!$B$3:$U$3),0))*(1-GRID!$H$34))</f>
        <v>108200</v>
      </c>
      <c r="O263" s="8" cm="1">
        <f t="array" ref="O263">IF($I$2="Открытый тариф",INDEX(GRID!$B$4:$U$15,MATCH(O$7,GRID!$A$4:$A$15,0),MATCH(1,($U$2=GRID!$B$1:$U$1)*(КАЛЕНДАРЬ!AA11=GRID!$B$3:$U$3),0)),
INDEX(GRID!$B$4:$U$15,MATCH(O$7,GRID!$A$4:$A$15,0),MATCH(1,($U$2=GRID!$B$1:$U$1)*(КАЛЕНДАРЬ!AA11=GRID!$B$3:$U$3),0))*(1-GRID!$H$34))</f>
        <v>142800</v>
      </c>
      <c r="P263" s="8" cm="1">
        <f t="array" ref="P263">IF($I$2="Открытый тариф",INDEX(GRID!$B$4:$U$15,MATCH(P$7,GRID!$A$4:$A$15,0),MATCH(1,($U$2=GRID!$B$1:$U$1)*(КАЛЕНДАРЬ!AA11=GRID!$B$3:$U$3),0)),
INDEX(GRID!$B$4:$U$15,MATCH(P$7,GRID!$A$4:$A$15,0),MATCH(1,($U$2=GRID!$B$1:$U$1)*(КАЛЕНДАРЬ!AA11=GRID!$B$3:$U$3),0))*(1-GRID!$H$34))</f>
        <v>190100</v>
      </c>
      <c r="Q263" s="8" cm="1">
        <f t="array" ref="Q263">IF($I$2="Открытый тариф",INDEX(GRID!$B$4:$U$15,MATCH(Q$7,GRID!$A$4:$A$15,0),MATCH(1,($U$2=GRID!$B$1:$U$1)*(КАЛЕНДАРЬ!AA11=GRID!$B$3:$U$3),0)),
INDEX(GRID!$B$4:$U$15,MATCH(Q$7,GRID!$A$4:$A$15,0),MATCH(1,($U$2=GRID!$B$1:$U$1)*(КАЛЕНДАРЬ!AA11=GRID!$B$3:$U$3),0))*(1-GRID!$H$34))</f>
        <v>220900</v>
      </c>
      <c r="R263" s="8" cm="1">
        <f t="array" ref="R263">IF($I$2="Открытый тариф",INDEX(GRID!$B$18:$U$29,MATCH(R$7,GRID!$A$18:$A$29,0),MATCH(1,($U$2=GRID!$B$1:$U$1)*(КАЛЕНДАРЬ!AA11=GRID!$B$3:$U$3),0)),
INDEX(GRID!$B$18:$U$29,MATCH(R$7,GRID!$A$18:$A$29,0),MATCH(1,($U$2=GRID!$B$1:$U$1)*(КАЛЕНДАРЬ!AA11=GRID!$B$3:$U$3),0))*(1-GRID!$H$34))</f>
        <v>251900</v>
      </c>
      <c r="S263" s="8">
        <f t="array" ref="S263">IF($I$2="Открытый тариф",INDEX(GRID!$B$4:$U$15,MATCH(S$7,GRID!$A$4:$A$15,0),MATCH(1,($U$2=GRID!$B$1:$U$1)*(КАЛЕНДАРЬ!AA11=GRID!$B$3:$U$3),0)),
INDEX(GRID!$B$4:$U$15,MATCH(S$7,GRID!$A$4:$A$15,0),MATCH(1,($U$2=GRID!$B$1:$U$1)*(КАЛЕНДАРЬ!AA11=GRID!$B$3:$U$3),0))*(1-GRID!$L$41))</f>
        <v>661000</v>
      </c>
      <c r="T263" s="8">
        <f t="array" ref="T263">IF($I$2="Открытый тариф",INDEX(GRID!$B$4:$U$15,MATCH(T$7,GRID!$A$4:$A$15,0),MATCH(1,($U$2=GRID!$B$1:$U$1)*(КАЛЕНДАРЬ!AA11=GRID!$B$3:$U$3),0)),
INDEX(GRID!$B$4:$U$15,MATCH(T$7,GRID!$A$4:$A$15,0),MATCH(1,($U$2=GRID!$B$1:$U$1)*(КАЛЕНДАРЬ!AA11=GRID!$B$3:$U$3),0))*(1-GRID!$L$41))</f>
        <v>814300</v>
      </c>
    </row>
    <row r="264" spans="1:20" hidden="1">
      <c r="A264" s="148" t="s">
        <v>13</v>
      </c>
      <c r="B264" s="149">
        <v>9</v>
      </c>
      <c r="C264" s="8" cm="1">
        <f t="array" ref="C264">IF($I$2="Открытый тариф",INDEX(GRID!$B$4:$U$15,MATCH(C$7,GRID!$A$4:$A$15,0),MATCH(1,($U$2=GRID!$B$1:$U$1)*(КАЛЕНДАРЬ!AA12=GRID!$B$3:$U$3),0)),
INDEX(GRID!$B$4:$U$15,MATCH(C$7,GRID!$A$4:$A$15,0),MATCH(1,($U$2=GRID!$B$1:$U$1)*(КАЛЕНДАРЬ!AA12=GRID!$B$3:$U$3),0))*(1-GRID!$H$34))</f>
        <v>48100</v>
      </c>
      <c r="D264" s="8" cm="1">
        <f t="array" ref="D264">IF($I$2="Открытый тариф",INDEX(GRID!$B$18:$U$29,MATCH(C$7,GRID!$A$18:$A$29,0),MATCH(1,($U$2=GRID!$B$1:$U$1)*(КАЛЕНДАРЬ!AA12=GRID!$B$3:$U$3),0)),
INDEX(GRID!$B$18:$U$29,MATCH(C$7,GRID!$A$18:$A$29,0),MATCH(1,($U$2=GRID!$B$1:$U$1)*(КАЛЕНДАРЬ!AA12=GRID!$B$3:$U$3),0))*(1-GRID!$H$34))</f>
        <v>53100</v>
      </c>
      <c r="E264" s="8" cm="1">
        <f t="array" ref="E264">IF($I$2="Открытый тариф",INDEX(GRID!$B$4:$U$15,MATCH(E$7,GRID!$A$4:$A$15,0),MATCH(1,($U$2=GRID!$B$1:$U$1)*(КАЛЕНДАРЬ!AA12=GRID!$B$3:$U$3),0)),
INDEX(GRID!$B$4:$U$15,MATCH(E$7,GRID!$A$4:$A$15,0),MATCH(1,($U$2=GRID!$B$1:$U$1)*(КАЛЕНДАРЬ!AA12=GRID!$B$3:$U$3),0))*(1-GRID!$H$34))</f>
        <v>57100</v>
      </c>
      <c r="F264" s="8" cm="1">
        <f t="array" ref="F264">IF($I$2="Открытый тариф",INDEX(GRID!$B$18:$U$29,MATCH(E$7,GRID!$A$18:$A$29,0),MATCH(1,($U$2=GRID!$B$1:$U$1)*(КАЛЕНДАРЬ!AA12=GRID!$B$3:$U$3),0)),
INDEX(GRID!$B$18:$U$29,MATCH(E$7,GRID!$A$18:$A$29,0),MATCH(1,($U$2=GRID!$B$1:$U$1)*(КАЛЕНДАРЬ!AA12=GRID!$B$3:$U$3),0))*(1-GRID!$H$34))</f>
        <v>62100</v>
      </c>
      <c r="G264" s="8" cm="1">
        <f t="array" ref="G264">IF($I$2="Открытый тариф",INDEX(GRID!$B$4:$U$15,MATCH(G$7,GRID!$A$4:$A$15,0),MATCH(1,($U$2=GRID!$B$1:$U$1)*(КАЛЕНДАРЬ!AA12=GRID!$B$3:$U$3),0)),
INDEX(GRID!$B$4:$U$15,MATCH(G$7,GRID!$A$4:$A$15,0),MATCH(1,($U$2=GRID!$B$1:$U$1)*(КАЛЕНДАРЬ!AA12=GRID!$B$3:$U$3),0))*(1-GRID!$H$34))</f>
        <v>64000</v>
      </c>
      <c r="H264" s="8" cm="1">
        <f t="array" ref="H264">IF($I$2="Открытый тариф",INDEX(GRID!$B$18:$U$29,MATCH(G$7,GRID!$A$18:$A$29,0),MATCH(1,($U$2=GRID!$B$1:$U$1)*(КАЛЕНДАРЬ!AA12=GRID!$B$3:$U$3),0)),
INDEX(GRID!$B$18:$U$29,MATCH(G$7,GRID!$A$18:$A$29,0),MATCH(1,($U$2=GRID!$B$1:$U$1)*(КАЛЕНДАРЬ!AA12=GRID!$B$3:$U$3),0))*(1-GRID!$H$34))</f>
        <v>69000</v>
      </c>
      <c r="I264" s="8" cm="1">
        <f t="array" ref="I264">IF($I$2="Открытый тариф",INDEX(GRID!$B$4:$U$15,MATCH(I$7,GRID!$A$4:$A$15,0),MATCH(1,($U$2=GRID!$B$1:$U$1)*(КАЛЕНДАРЬ!AA12=GRID!$B$3:$U$3),0)),
INDEX(GRID!$B$4:$U$15,MATCH(I$7,GRID!$A$4:$A$15,0),MATCH(1,($U$2=GRID!$B$1:$U$1)*(КАЛЕНДАРЬ!AA12=GRID!$B$3:$U$3),0))*(1-GRID!$H$34))</f>
        <v>71000</v>
      </c>
      <c r="J264" s="8" cm="1">
        <f t="array" ref="J264">IF($I$2="Открытый тариф",INDEX(GRID!$B$18:$U$29,MATCH(I$7,GRID!$A$18:$A$29,0),MATCH(1,($U$2=GRID!$B$1:$U$1)*(КАЛЕНДАРЬ!AA12=GRID!$B$3:$U$3),0)),
INDEX(GRID!$B$18:$U$29,MATCH(I$7,GRID!$A$18:$A$29,0),MATCH(1,($U$2=GRID!$B$1:$U$1)*(КАЛЕНДАРЬ!AA12=GRID!$B$3:$U$3),0))*(1-GRID!$H$34))</f>
        <v>76000</v>
      </c>
      <c r="K264" s="8" cm="1">
        <f t="array" ref="K264">IF($I$2="Открытый тариф",INDEX(GRID!$B$4:$U$15,MATCH(K$7,GRID!$A$4:$A$15,0),MATCH(1,($U$2=GRID!$B$1:$U$1)*(КАЛЕНДАРЬ!AA12=GRID!$B$3:$U$3),0)),
INDEX(GRID!$B$4:$U$15,MATCH(K$7,GRID!$A$4:$A$15,0),MATCH(1,($U$2=GRID!$B$1:$U$1)*(КАЛЕНДАРЬ!AA12=GRID!$B$3:$U$3),0))*(1-GRID!$H$34))</f>
        <v>78200</v>
      </c>
      <c r="L264" s="8" cm="1">
        <f t="array" ref="L264">IF($I$2="Открытый тариф",INDEX(GRID!$B$18:$U$29,MATCH(K$7,GRID!$A$18:$A$29,0),MATCH(1,($U$2=GRID!$B$1:$U$1)*(КАЛЕНДАРЬ!AA12=GRID!$B$3:$U$3),0)),
INDEX(GRID!$B$18:$U$29,MATCH(K$7,GRID!$A$18:$A$29,0),MATCH(1,($U$2=GRID!$B$1:$U$1)*(КАЛЕНДАРЬ!AA12=GRID!$B$3:$U$3),0))*(1-GRID!$H$34))</f>
        <v>83200</v>
      </c>
      <c r="M264" s="8" cm="1">
        <f t="array" ref="M264">IF($I$2="Открытый тариф",INDEX(GRID!$B$4:$U$15,MATCH(M$7,GRID!$A$4:$A$15,0),MATCH(1,($U$2=GRID!$B$1:$U$1)*(КАЛЕНДАРЬ!AA12=GRID!$B$3:$U$3),0)),
INDEX(GRID!$B$4:$U$15,MATCH(M$7,GRID!$A$4:$A$15,0),MATCH(1,($U$2=GRID!$B$1:$U$1)*(КАЛЕНДАРЬ!AA12=GRID!$B$3:$U$3),0))*(1-GRID!$H$34))</f>
        <v>103200</v>
      </c>
      <c r="N264" s="8" cm="1">
        <f t="array" ref="N264">IF($I$2="Открытый тариф",INDEX(GRID!$B$18:$U$29,MATCH(M$7,GRID!$A$18:$A$29,0),MATCH(1,($U$2=GRID!$B$1:$U$1)*(КАЛЕНДАРЬ!AA12=GRID!$B$3:$U$3),0)),
INDEX(GRID!$B$18:$U$29,MATCH(M$7,GRID!$A$18:$A$29,0),MATCH(1,($U$2=GRID!$B$1:$U$1)*(КАЛЕНДАРЬ!AA12=GRID!$B$3:$U$3),0))*(1-GRID!$H$34))</f>
        <v>108200</v>
      </c>
      <c r="O264" s="8" cm="1">
        <f t="array" ref="O264">IF($I$2="Открытый тариф",INDEX(GRID!$B$4:$U$15,MATCH(O$7,GRID!$A$4:$A$15,0),MATCH(1,($U$2=GRID!$B$1:$U$1)*(КАЛЕНДАРЬ!AA12=GRID!$B$3:$U$3),0)),
INDEX(GRID!$B$4:$U$15,MATCH(O$7,GRID!$A$4:$A$15,0),MATCH(1,($U$2=GRID!$B$1:$U$1)*(КАЛЕНДАРЬ!AA12=GRID!$B$3:$U$3),0))*(1-GRID!$H$34))</f>
        <v>142800</v>
      </c>
      <c r="P264" s="8" cm="1">
        <f t="array" ref="P264">IF($I$2="Открытый тариф",INDEX(GRID!$B$4:$U$15,MATCH(P$7,GRID!$A$4:$A$15,0),MATCH(1,($U$2=GRID!$B$1:$U$1)*(КАЛЕНДАРЬ!AA12=GRID!$B$3:$U$3),0)),
INDEX(GRID!$B$4:$U$15,MATCH(P$7,GRID!$A$4:$A$15,0),MATCH(1,($U$2=GRID!$B$1:$U$1)*(КАЛЕНДАРЬ!AA12=GRID!$B$3:$U$3),0))*(1-GRID!$H$34))</f>
        <v>190100</v>
      </c>
      <c r="Q264" s="8" cm="1">
        <f t="array" ref="Q264">IF($I$2="Открытый тариф",INDEX(GRID!$B$4:$U$15,MATCH(Q$7,GRID!$A$4:$A$15,0),MATCH(1,($U$2=GRID!$B$1:$U$1)*(КАЛЕНДАРЬ!AA12=GRID!$B$3:$U$3),0)),
INDEX(GRID!$B$4:$U$15,MATCH(Q$7,GRID!$A$4:$A$15,0),MATCH(1,($U$2=GRID!$B$1:$U$1)*(КАЛЕНДАРЬ!AA12=GRID!$B$3:$U$3),0))*(1-GRID!$H$34))</f>
        <v>220900</v>
      </c>
      <c r="R264" s="8" cm="1">
        <f t="array" ref="R264">IF($I$2="Открытый тариф",INDEX(GRID!$B$18:$U$29,MATCH(R$7,GRID!$A$18:$A$29,0),MATCH(1,($U$2=GRID!$B$1:$U$1)*(КАЛЕНДАРЬ!AA12=GRID!$B$3:$U$3),0)),
INDEX(GRID!$B$18:$U$29,MATCH(R$7,GRID!$A$18:$A$29,0),MATCH(1,($U$2=GRID!$B$1:$U$1)*(КАЛЕНДАРЬ!AA12=GRID!$B$3:$U$3),0))*(1-GRID!$H$34))</f>
        <v>251900</v>
      </c>
      <c r="S264" s="8">
        <f t="array" ref="S264">IF($I$2="Открытый тариф",INDEX(GRID!$B$4:$U$15,MATCH(S$7,GRID!$A$4:$A$15,0),MATCH(1,($U$2=GRID!$B$1:$U$1)*(КАЛЕНДАРЬ!AA12=GRID!$B$3:$U$3),0)),
INDEX(GRID!$B$4:$U$15,MATCH(S$7,GRID!$A$4:$A$15,0),MATCH(1,($U$2=GRID!$B$1:$U$1)*(КАЛЕНДАРЬ!AA12=GRID!$B$3:$U$3),0))*(1-GRID!$L$41))</f>
        <v>661000</v>
      </c>
      <c r="T264" s="8">
        <f t="array" ref="T264">IF($I$2="Открытый тариф",INDEX(GRID!$B$4:$U$15,MATCH(T$7,GRID!$A$4:$A$15,0),MATCH(1,($U$2=GRID!$B$1:$U$1)*(КАЛЕНДАРЬ!AA12=GRID!$B$3:$U$3),0)),
INDEX(GRID!$B$4:$U$15,MATCH(T$7,GRID!$A$4:$A$15,0),MATCH(1,($U$2=GRID!$B$1:$U$1)*(КАЛЕНДАРЬ!AA12=GRID!$B$3:$U$3),0))*(1-GRID!$L$41))</f>
        <v>814300</v>
      </c>
    </row>
    <row r="265" spans="1:20" hidden="1">
      <c r="A265" s="148" t="s">
        <v>14</v>
      </c>
      <c r="B265" s="149">
        <v>10</v>
      </c>
      <c r="C265" s="8" cm="1">
        <f t="array" ref="C265">IF($I$2="Открытый тариф",INDEX(GRID!$B$4:$U$15,MATCH(C$7,GRID!$A$4:$A$15,0),MATCH(1,($U$2=GRID!$B$1:$U$1)*(КАЛЕНДАРЬ!AA13=GRID!$B$3:$U$3),0)),
INDEX(GRID!$B$4:$U$15,MATCH(C$7,GRID!$A$4:$A$15,0),MATCH(1,($U$2=GRID!$B$1:$U$1)*(КАЛЕНДАРЬ!AA13=GRID!$B$3:$U$3),0))*(1-GRID!$H$34))</f>
        <v>48100</v>
      </c>
      <c r="D265" s="8" cm="1">
        <f t="array" ref="D265">IF($I$2="Открытый тариф",INDEX(GRID!$B$18:$U$29,MATCH(C$7,GRID!$A$18:$A$29,0),MATCH(1,($U$2=GRID!$B$1:$U$1)*(КАЛЕНДАРЬ!AA13=GRID!$B$3:$U$3),0)),
INDEX(GRID!$B$18:$U$29,MATCH(C$7,GRID!$A$18:$A$29,0),MATCH(1,($U$2=GRID!$B$1:$U$1)*(КАЛЕНДАРЬ!AA13=GRID!$B$3:$U$3),0))*(1-GRID!$H$34))</f>
        <v>53100</v>
      </c>
      <c r="E265" s="8" cm="1">
        <f t="array" ref="E265">IF($I$2="Открытый тариф",INDEX(GRID!$B$4:$U$15,MATCH(E$7,GRID!$A$4:$A$15,0),MATCH(1,($U$2=GRID!$B$1:$U$1)*(КАЛЕНДАРЬ!AA13=GRID!$B$3:$U$3),0)),
INDEX(GRID!$B$4:$U$15,MATCH(E$7,GRID!$A$4:$A$15,0),MATCH(1,($U$2=GRID!$B$1:$U$1)*(КАЛЕНДАРЬ!AA13=GRID!$B$3:$U$3),0))*(1-GRID!$H$34))</f>
        <v>57100</v>
      </c>
      <c r="F265" s="8" cm="1">
        <f t="array" ref="F265">IF($I$2="Открытый тариф",INDEX(GRID!$B$18:$U$29,MATCH(E$7,GRID!$A$18:$A$29,0),MATCH(1,($U$2=GRID!$B$1:$U$1)*(КАЛЕНДАРЬ!AA13=GRID!$B$3:$U$3),0)),
INDEX(GRID!$B$18:$U$29,MATCH(E$7,GRID!$A$18:$A$29,0),MATCH(1,($U$2=GRID!$B$1:$U$1)*(КАЛЕНДАРЬ!AA13=GRID!$B$3:$U$3),0))*(1-GRID!$H$34))</f>
        <v>62100</v>
      </c>
      <c r="G265" s="8" cm="1">
        <f t="array" ref="G265">IF($I$2="Открытый тариф",INDEX(GRID!$B$4:$U$15,MATCH(G$7,GRID!$A$4:$A$15,0),MATCH(1,($U$2=GRID!$B$1:$U$1)*(КАЛЕНДАРЬ!AA13=GRID!$B$3:$U$3),0)),
INDEX(GRID!$B$4:$U$15,MATCH(G$7,GRID!$A$4:$A$15,0),MATCH(1,($U$2=GRID!$B$1:$U$1)*(КАЛЕНДАРЬ!AA13=GRID!$B$3:$U$3),0))*(1-GRID!$H$34))</f>
        <v>64000</v>
      </c>
      <c r="H265" s="8" cm="1">
        <f t="array" ref="H265">IF($I$2="Открытый тариф",INDEX(GRID!$B$18:$U$29,MATCH(G$7,GRID!$A$18:$A$29,0),MATCH(1,($U$2=GRID!$B$1:$U$1)*(КАЛЕНДАРЬ!AA13=GRID!$B$3:$U$3),0)),
INDEX(GRID!$B$18:$U$29,MATCH(G$7,GRID!$A$18:$A$29,0),MATCH(1,($U$2=GRID!$B$1:$U$1)*(КАЛЕНДАРЬ!AA13=GRID!$B$3:$U$3),0))*(1-GRID!$H$34))</f>
        <v>69000</v>
      </c>
      <c r="I265" s="8" cm="1">
        <f t="array" ref="I265">IF($I$2="Открытый тариф",INDEX(GRID!$B$4:$U$15,MATCH(I$7,GRID!$A$4:$A$15,0),MATCH(1,($U$2=GRID!$B$1:$U$1)*(КАЛЕНДАРЬ!AA13=GRID!$B$3:$U$3),0)),
INDEX(GRID!$B$4:$U$15,MATCH(I$7,GRID!$A$4:$A$15,0),MATCH(1,($U$2=GRID!$B$1:$U$1)*(КАЛЕНДАРЬ!AA13=GRID!$B$3:$U$3),0))*(1-GRID!$H$34))</f>
        <v>71000</v>
      </c>
      <c r="J265" s="8" cm="1">
        <f t="array" ref="J265">IF($I$2="Открытый тариф",INDEX(GRID!$B$18:$U$29,MATCH(I$7,GRID!$A$18:$A$29,0),MATCH(1,($U$2=GRID!$B$1:$U$1)*(КАЛЕНДАРЬ!AA13=GRID!$B$3:$U$3),0)),
INDEX(GRID!$B$18:$U$29,MATCH(I$7,GRID!$A$18:$A$29,0),MATCH(1,($U$2=GRID!$B$1:$U$1)*(КАЛЕНДАРЬ!AA13=GRID!$B$3:$U$3),0))*(1-GRID!$H$34))</f>
        <v>76000</v>
      </c>
      <c r="K265" s="8" cm="1">
        <f t="array" ref="K265">IF($I$2="Открытый тариф",INDEX(GRID!$B$4:$U$15,MATCH(K$7,GRID!$A$4:$A$15,0),MATCH(1,($U$2=GRID!$B$1:$U$1)*(КАЛЕНДАРЬ!AA13=GRID!$B$3:$U$3),0)),
INDEX(GRID!$B$4:$U$15,MATCH(K$7,GRID!$A$4:$A$15,0),MATCH(1,($U$2=GRID!$B$1:$U$1)*(КАЛЕНДАРЬ!AA13=GRID!$B$3:$U$3),0))*(1-GRID!$H$34))</f>
        <v>78200</v>
      </c>
      <c r="L265" s="8" cm="1">
        <f t="array" ref="L265">IF($I$2="Открытый тариф",INDEX(GRID!$B$18:$U$29,MATCH(K$7,GRID!$A$18:$A$29,0),MATCH(1,($U$2=GRID!$B$1:$U$1)*(КАЛЕНДАРЬ!AA13=GRID!$B$3:$U$3),0)),
INDEX(GRID!$B$18:$U$29,MATCH(K$7,GRID!$A$18:$A$29,0),MATCH(1,($U$2=GRID!$B$1:$U$1)*(КАЛЕНДАРЬ!AA13=GRID!$B$3:$U$3),0))*(1-GRID!$H$34))</f>
        <v>83200</v>
      </c>
      <c r="M265" s="8" cm="1">
        <f t="array" ref="M265">IF($I$2="Открытый тариф",INDEX(GRID!$B$4:$U$15,MATCH(M$7,GRID!$A$4:$A$15,0),MATCH(1,($U$2=GRID!$B$1:$U$1)*(КАЛЕНДАРЬ!AA13=GRID!$B$3:$U$3),0)),
INDEX(GRID!$B$4:$U$15,MATCH(M$7,GRID!$A$4:$A$15,0),MATCH(1,($U$2=GRID!$B$1:$U$1)*(КАЛЕНДАРЬ!AA13=GRID!$B$3:$U$3),0))*(1-GRID!$H$34))</f>
        <v>103200</v>
      </c>
      <c r="N265" s="8" cm="1">
        <f t="array" ref="N265">IF($I$2="Открытый тариф",INDEX(GRID!$B$18:$U$29,MATCH(M$7,GRID!$A$18:$A$29,0),MATCH(1,($U$2=GRID!$B$1:$U$1)*(КАЛЕНДАРЬ!AA13=GRID!$B$3:$U$3),0)),
INDEX(GRID!$B$18:$U$29,MATCH(M$7,GRID!$A$18:$A$29,0),MATCH(1,($U$2=GRID!$B$1:$U$1)*(КАЛЕНДАРЬ!AA13=GRID!$B$3:$U$3),0))*(1-GRID!$H$34))</f>
        <v>108200</v>
      </c>
      <c r="O265" s="8" cm="1">
        <f t="array" ref="O265">IF($I$2="Открытый тариф",INDEX(GRID!$B$4:$U$15,MATCH(O$7,GRID!$A$4:$A$15,0),MATCH(1,($U$2=GRID!$B$1:$U$1)*(КАЛЕНДАРЬ!AA13=GRID!$B$3:$U$3),0)),
INDEX(GRID!$B$4:$U$15,MATCH(O$7,GRID!$A$4:$A$15,0),MATCH(1,($U$2=GRID!$B$1:$U$1)*(КАЛЕНДАРЬ!AA13=GRID!$B$3:$U$3),0))*(1-GRID!$H$34))</f>
        <v>142800</v>
      </c>
      <c r="P265" s="8" cm="1">
        <f t="array" ref="P265">IF($I$2="Открытый тариф",INDEX(GRID!$B$4:$U$15,MATCH(P$7,GRID!$A$4:$A$15,0),MATCH(1,($U$2=GRID!$B$1:$U$1)*(КАЛЕНДАРЬ!AA13=GRID!$B$3:$U$3),0)),
INDEX(GRID!$B$4:$U$15,MATCH(P$7,GRID!$A$4:$A$15,0),MATCH(1,($U$2=GRID!$B$1:$U$1)*(КАЛЕНДАРЬ!AA13=GRID!$B$3:$U$3),0))*(1-GRID!$H$34))</f>
        <v>190100</v>
      </c>
      <c r="Q265" s="8" cm="1">
        <f t="array" ref="Q265">IF($I$2="Открытый тариф",INDEX(GRID!$B$4:$U$15,MATCH(Q$7,GRID!$A$4:$A$15,0),MATCH(1,($U$2=GRID!$B$1:$U$1)*(КАЛЕНДАРЬ!AA13=GRID!$B$3:$U$3),0)),
INDEX(GRID!$B$4:$U$15,MATCH(Q$7,GRID!$A$4:$A$15,0),MATCH(1,($U$2=GRID!$B$1:$U$1)*(КАЛЕНДАРЬ!AA13=GRID!$B$3:$U$3),0))*(1-GRID!$H$34))</f>
        <v>220900</v>
      </c>
      <c r="R265" s="8" cm="1">
        <f t="array" ref="R265">IF($I$2="Открытый тариф",INDEX(GRID!$B$18:$U$29,MATCH(R$7,GRID!$A$18:$A$29,0),MATCH(1,($U$2=GRID!$B$1:$U$1)*(КАЛЕНДАРЬ!AA13=GRID!$B$3:$U$3),0)),
INDEX(GRID!$B$18:$U$29,MATCH(R$7,GRID!$A$18:$A$29,0),MATCH(1,($U$2=GRID!$B$1:$U$1)*(КАЛЕНДАРЬ!AA13=GRID!$B$3:$U$3),0))*(1-GRID!$H$34))</f>
        <v>251900</v>
      </c>
      <c r="S265" s="8">
        <f t="array" ref="S265">IF($I$2="Открытый тариф",INDEX(GRID!$B$4:$U$15,MATCH(S$7,GRID!$A$4:$A$15,0),MATCH(1,($U$2=GRID!$B$1:$U$1)*(КАЛЕНДАРЬ!AA13=GRID!$B$3:$U$3),0)),
INDEX(GRID!$B$4:$U$15,MATCH(S$7,GRID!$A$4:$A$15,0),MATCH(1,($U$2=GRID!$B$1:$U$1)*(КАЛЕНДАРЬ!AA13=GRID!$B$3:$U$3),0))*(1-GRID!$L$41))</f>
        <v>661000</v>
      </c>
      <c r="T265" s="8">
        <f t="array" ref="T265">IF($I$2="Открытый тариф",INDEX(GRID!$B$4:$U$15,MATCH(T$7,GRID!$A$4:$A$15,0),MATCH(1,($U$2=GRID!$B$1:$U$1)*(КАЛЕНДАРЬ!AA13=GRID!$B$3:$U$3),0)),
INDEX(GRID!$B$4:$U$15,MATCH(T$7,GRID!$A$4:$A$15,0),MATCH(1,($U$2=GRID!$B$1:$U$1)*(КАЛЕНДАРЬ!AA13=GRID!$B$3:$U$3),0))*(1-GRID!$L$41))</f>
        <v>814300</v>
      </c>
    </row>
    <row r="266" spans="1:20" hidden="1">
      <c r="A266" s="148" t="s">
        <v>15</v>
      </c>
      <c r="B266" s="149">
        <v>11</v>
      </c>
      <c r="C266" s="8" cm="1">
        <f t="array" ref="C266">IF($I$2="Открытый тариф",INDEX(GRID!$B$4:$U$15,MATCH(C$7,GRID!$A$4:$A$15,0),MATCH(1,($U$2=GRID!$B$1:$U$1)*(КАЛЕНДАРЬ!AA14=GRID!$B$3:$U$3),0)),
INDEX(GRID!$B$4:$U$15,MATCH(C$7,GRID!$A$4:$A$15,0),MATCH(1,($U$2=GRID!$B$1:$U$1)*(КАЛЕНДАРЬ!AA14=GRID!$B$3:$U$3),0))*(1-GRID!$H$34))</f>
        <v>48100</v>
      </c>
      <c r="D266" s="8" cm="1">
        <f t="array" ref="D266">IF($I$2="Открытый тариф",INDEX(GRID!$B$18:$U$29,MATCH(C$7,GRID!$A$18:$A$29,0),MATCH(1,($U$2=GRID!$B$1:$U$1)*(КАЛЕНДАРЬ!AA14=GRID!$B$3:$U$3),0)),
INDEX(GRID!$B$18:$U$29,MATCH(C$7,GRID!$A$18:$A$29,0),MATCH(1,($U$2=GRID!$B$1:$U$1)*(КАЛЕНДАРЬ!AA14=GRID!$B$3:$U$3),0))*(1-GRID!$H$34))</f>
        <v>53100</v>
      </c>
      <c r="E266" s="8" cm="1">
        <f t="array" ref="E266">IF($I$2="Открытый тариф",INDEX(GRID!$B$4:$U$15,MATCH(E$7,GRID!$A$4:$A$15,0),MATCH(1,($U$2=GRID!$B$1:$U$1)*(КАЛЕНДАРЬ!AA14=GRID!$B$3:$U$3),0)),
INDEX(GRID!$B$4:$U$15,MATCH(E$7,GRID!$A$4:$A$15,0),MATCH(1,($U$2=GRID!$B$1:$U$1)*(КАЛЕНДАРЬ!AA14=GRID!$B$3:$U$3),0))*(1-GRID!$H$34))</f>
        <v>57100</v>
      </c>
      <c r="F266" s="8" cm="1">
        <f t="array" ref="F266">IF($I$2="Открытый тариф",INDEX(GRID!$B$18:$U$29,MATCH(E$7,GRID!$A$18:$A$29,0),MATCH(1,($U$2=GRID!$B$1:$U$1)*(КАЛЕНДАРЬ!AA14=GRID!$B$3:$U$3),0)),
INDEX(GRID!$B$18:$U$29,MATCH(E$7,GRID!$A$18:$A$29,0),MATCH(1,($U$2=GRID!$B$1:$U$1)*(КАЛЕНДАРЬ!AA14=GRID!$B$3:$U$3),0))*(1-GRID!$H$34))</f>
        <v>62100</v>
      </c>
      <c r="G266" s="8" cm="1">
        <f t="array" ref="G266">IF($I$2="Открытый тариф",INDEX(GRID!$B$4:$U$15,MATCH(G$7,GRID!$A$4:$A$15,0),MATCH(1,($U$2=GRID!$B$1:$U$1)*(КАЛЕНДАРЬ!AA14=GRID!$B$3:$U$3),0)),
INDEX(GRID!$B$4:$U$15,MATCH(G$7,GRID!$A$4:$A$15,0),MATCH(1,($U$2=GRID!$B$1:$U$1)*(КАЛЕНДАРЬ!AA14=GRID!$B$3:$U$3),0))*(1-GRID!$H$34))</f>
        <v>64000</v>
      </c>
      <c r="H266" s="8" cm="1">
        <f t="array" ref="H266">IF($I$2="Открытый тариф",INDEX(GRID!$B$18:$U$29,MATCH(G$7,GRID!$A$18:$A$29,0),MATCH(1,($U$2=GRID!$B$1:$U$1)*(КАЛЕНДАРЬ!AA14=GRID!$B$3:$U$3),0)),
INDEX(GRID!$B$18:$U$29,MATCH(G$7,GRID!$A$18:$A$29,0),MATCH(1,($U$2=GRID!$B$1:$U$1)*(КАЛЕНДАРЬ!AA14=GRID!$B$3:$U$3),0))*(1-GRID!$H$34))</f>
        <v>69000</v>
      </c>
      <c r="I266" s="8" cm="1">
        <f t="array" ref="I266">IF($I$2="Открытый тариф",INDEX(GRID!$B$4:$U$15,MATCH(I$7,GRID!$A$4:$A$15,0),MATCH(1,($U$2=GRID!$B$1:$U$1)*(КАЛЕНДАРЬ!AA14=GRID!$B$3:$U$3),0)),
INDEX(GRID!$B$4:$U$15,MATCH(I$7,GRID!$A$4:$A$15,0),MATCH(1,($U$2=GRID!$B$1:$U$1)*(КАЛЕНДАРЬ!AA14=GRID!$B$3:$U$3),0))*(1-GRID!$H$34))</f>
        <v>71000</v>
      </c>
      <c r="J266" s="8" cm="1">
        <f t="array" ref="J266">IF($I$2="Открытый тариф",INDEX(GRID!$B$18:$U$29,MATCH(I$7,GRID!$A$18:$A$29,0),MATCH(1,($U$2=GRID!$B$1:$U$1)*(КАЛЕНДАРЬ!AA14=GRID!$B$3:$U$3),0)),
INDEX(GRID!$B$18:$U$29,MATCH(I$7,GRID!$A$18:$A$29,0),MATCH(1,($U$2=GRID!$B$1:$U$1)*(КАЛЕНДАРЬ!AA14=GRID!$B$3:$U$3),0))*(1-GRID!$H$34))</f>
        <v>76000</v>
      </c>
      <c r="K266" s="8" cm="1">
        <f t="array" ref="K266">IF($I$2="Открытый тариф",INDEX(GRID!$B$4:$U$15,MATCH(K$7,GRID!$A$4:$A$15,0),MATCH(1,($U$2=GRID!$B$1:$U$1)*(КАЛЕНДАРЬ!AA14=GRID!$B$3:$U$3),0)),
INDEX(GRID!$B$4:$U$15,MATCH(K$7,GRID!$A$4:$A$15,0),MATCH(1,($U$2=GRID!$B$1:$U$1)*(КАЛЕНДАРЬ!AA14=GRID!$B$3:$U$3),0))*(1-GRID!$H$34))</f>
        <v>78200</v>
      </c>
      <c r="L266" s="8" cm="1">
        <f t="array" ref="L266">IF($I$2="Открытый тариф",INDEX(GRID!$B$18:$U$29,MATCH(K$7,GRID!$A$18:$A$29,0),MATCH(1,($U$2=GRID!$B$1:$U$1)*(КАЛЕНДАРЬ!AA14=GRID!$B$3:$U$3),0)),
INDEX(GRID!$B$18:$U$29,MATCH(K$7,GRID!$A$18:$A$29,0),MATCH(1,($U$2=GRID!$B$1:$U$1)*(КАЛЕНДАРЬ!AA14=GRID!$B$3:$U$3),0))*(1-GRID!$H$34))</f>
        <v>83200</v>
      </c>
      <c r="M266" s="8" cm="1">
        <f t="array" ref="M266">IF($I$2="Открытый тариф",INDEX(GRID!$B$4:$U$15,MATCH(M$7,GRID!$A$4:$A$15,0),MATCH(1,($U$2=GRID!$B$1:$U$1)*(КАЛЕНДАРЬ!AA14=GRID!$B$3:$U$3),0)),
INDEX(GRID!$B$4:$U$15,MATCH(M$7,GRID!$A$4:$A$15,0),MATCH(1,($U$2=GRID!$B$1:$U$1)*(КАЛЕНДАРЬ!AA14=GRID!$B$3:$U$3),0))*(1-GRID!$H$34))</f>
        <v>103200</v>
      </c>
      <c r="N266" s="8" cm="1">
        <f t="array" ref="N266">IF($I$2="Открытый тариф",INDEX(GRID!$B$18:$U$29,MATCH(M$7,GRID!$A$18:$A$29,0),MATCH(1,($U$2=GRID!$B$1:$U$1)*(КАЛЕНДАРЬ!AA14=GRID!$B$3:$U$3),0)),
INDEX(GRID!$B$18:$U$29,MATCH(M$7,GRID!$A$18:$A$29,0),MATCH(1,($U$2=GRID!$B$1:$U$1)*(КАЛЕНДАРЬ!AA14=GRID!$B$3:$U$3),0))*(1-GRID!$H$34))</f>
        <v>108200</v>
      </c>
      <c r="O266" s="8" cm="1">
        <f t="array" ref="O266">IF($I$2="Открытый тариф",INDEX(GRID!$B$4:$U$15,MATCH(O$7,GRID!$A$4:$A$15,0),MATCH(1,($U$2=GRID!$B$1:$U$1)*(КАЛЕНДАРЬ!AA14=GRID!$B$3:$U$3),0)),
INDEX(GRID!$B$4:$U$15,MATCH(O$7,GRID!$A$4:$A$15,0),MATCH(1,($U$2=GRID!$B$1:$U$1)*(КАЛЕНДАРЬ!AA14=GRID!$B$3:$U$3),0))*(1-GRID!$H$34))</f>
        <v>142800</v>
      </c>
      <c r="P266" s="8" cm="1">
        <f t="array" ref="P266">IF($I$2="Открытый тариф",INDEX(GRID!$B$4:$U$15,MATCH(P$7,GRID!$A$4:$A$15,0),MATCH(1,($U$2=GRID!$B$1:$U$1)*(КАЛЕНДАРЬ!AA14=GRID!$B$3:$U$3),0)),
INDEX(GRID!$B$4:$U$15,MATCH(P$7,GRID!$A$4:$A$15,0),MATCH(1,($U$2=GRID!$B$1:$U$1)*(КАЛЕНДАРЬ!AA14=GRID!$B$3:$U$3),0))*(1-GRID!$H$34))</f>
        <v>190100</v>
      </c>
      <c r="Q266" s="8" cm="1">
        <f t="array" ref="Q266">IF($I$2="Открытый тариф",INDEX(GRID!$B$4:$U$15,MATCH(Q$7,GRID!$A$4:$A$15,0),MATCH(1,($U$2=GRID!$B$1:$U$1)*(КАЛЕНДАРЬ!AA14=GRID!$B$3:$U$3),0)),
INDEX(GRID!$B$4:$U$15,MATCH(Q$7,GRID!$A$4:$A$15,0),MATCH(1,($U$2=GRID!$B$1:$U$1)*(КАЛЕНДАРЬ!AA14=GRID!$B$3:$U$3),0))*(1-GRID!$H$34))</f>
        <v>220900</v>
      </c>
      <c r="R266" s="8" cm="1">
        <f t="array" ref="R266">IF($I$2="Открытый тариф",INDEX(GRID!$B$18:$U$29,MATCH(R$7,GRID!$A$18:$A$29,0),MATCH(1,($U$2=GRID!$B$1:$U$1)*(КАЛЕНДАРЬ!AA14=GRID!$B$3:$U$3),0)),
INDEX(GRID!$B$18:$U$29,MATCH(R$7,GRID!$A$18:$A$29,0),MATCH(1,($U$2=GRID!$B$1:$U$1)*(КАЛЕНДАРЬ!AA14=GRID!$B$3:$U$3),0))*(1-GRID!$H$34))</f>
        <v>251900</v>
      </c>
      <c r="S266" s="8">
        <f t="array" ref="S266">IF($I$2="Открытый тариф",INDEX(GRID!$B$4:$U$15,MATCH(S$7,GRID!$A$4:$A$15,0),MATCH(1,($U$2=GRID!$B$1:$U$1)*(КАЛЕНДАРЬ!AA14=GRID!$B$3:$U$3),0)),
INDEX(GRID!$B$4:$U$15,MATCH(S$7,GRID!$A$4:$A$15,0),MATCH(1,($U$2=GRID!$B$1:$U$1)*(КАЛЕНДАРЬ!AA14=GRID!$B$3:$U$3),0))*(1-GRID!$L$41))</f>
        <v>661000</v>
      </c>
      <c r="T266" s="8">
        <f t="array" ref="T266">IF($I$2="Открытый тариф",INDEX(GRID!$B$4:$U$15,MATCH(T$7,GRID!$A$4:$A$15,0),MATCH(1,($U$2=GRID!$B$1:$U$1)*(КАЛЕНДАРЬ!AA14=GRID!$B$3:$U$3),0)),
INDEX(GRID!$B$4:$U$15,MATCH(T$7,GRID!$A$4:$A$15,0),MATCH(1,($U$2=GRID!$B$1:$U$1)*(КАЛЕНДАРЬ!AA14=GRID!$B$3:$U$3),0))*(1-GRID!$L$41))</f>
        <v>814300</v>
      </c>
    </row>
    <row r="267" spans="1:20" hidden="1">
      <c r="A267" s="148" t="s">
        <v>16</v>
      </c>
      <c r="B267" s="149">
        <v>12</v>
      </c>
      <c r="C267" s="8" cm="1">
        <f t="array" ref="C267">IF($I$2="Открытый тариф",INDEX(GRID!$B$4:$U$15,MATCH(C$7,GRID!$A$4:$A$15,0),MATCH(1,($U$2=GRID!$B$1:$U$1)*(КАЛЕНДАРЬ!AA15=GRID!$B$3:$U$3),0)),
INDEX(GRID!$B$4:$U$15,MATCH(C$7,GRID!$A$4:$A$15,0),MATCH(1,($U$2=GRID!$B$1:$U$1)*(КАЛЕНДАРЬ!AA15=GRID!$B$3:$U$3),0))*(1-GRID!$H$34))</f>
        <v>48100</v>
      </c>
      <c r="D267" s="8" cm="1">
        <f t="array" ref="D267">IF($I$2="Открытый тариф",INDEX(GRID!$B$18:$U$29,MATCH(C$7,GRID!$A$18:$A$29,0),MATCH(1,($U$2=GRID!$B$1:$U$1)*(КАЛЕНДАРЬ!AA15=GRID!$B$3:$U$3),0)),
INDEX(GRID!$B$18:$U$29,MATCH(C$7,GRID!$A$18:$A$29,0),MATCH(1,($U$2=GRID!$B$1:$U$1)*(КАЛЕНДАРЬ!AA15=GRID!$B$3:$U$3),0))*(1-GRID!$H$34))</f>
        <v>53100</v>
      </c>
      <c r="E267" s="8" cm="1">
        <f t="array" ref="E267">IF($I$2="Открытый тариф",INDEX(GRID!$B$4:$U$15,MATCH(E$7,GRID!$A$4:$A$15,0),MATCH(1,($U$2=GRID!$B$1:$U$1)*(КАЛЕНДАРЬ!AA15=GRID!$B$3:$U$3),0)),
INDEX(GRID!$B$4:$U$15,MATCH(E$7,GRID!$A$4:$A$15,0),MATCH(1,($U$2=GRID!$B$1:$U$1)*(КАЛЕНДАРЬ!AA15=GRID!$B$3:$U$3),0))*(1-GRID!$H$34))</f>
        <v>57100</v>
      </c>
      <c r="F267" s="8" cm="1">
        <f t="array" ref="F267">IF($I$2="Открытый тариф",INDEX(GRID!$B$18:$U$29,MATCH(E$7,GRID!$A$18:$A$29,0),MATCH(1,($U$2=GRID!$B$1:$U$1)*(КАЛЕНДАРЬ!AA15=GRID!$B$3:$U$3),0)),
INDEX(GRID!$B$18:$U$29,MATCH(E$7,GRID!$A$18:$A$29,0),MATCH(1,($U$2=GRID!$B$1:$U$1)*(КАЛЕНДАРЬ!AA15=GRID!$B$3:$U$3),0))*(1-GRID!$H$34))</f>
        <v>62100</v>
      </c>
      <c r="G267" s="8" cm="1">
        <f t="array" ref="G267">IF($I$2="Открытый тариф",INDEX(GRID!$B$4:$U$15,MATCH(G$7,GRID!$A$4:$A$15,0),MATCH(1,($U$2=GRID!$B$1:$U$1)*(КАЛЕНДАРЬ!AA15=GRID!$B$3:$U$3),0)),
INDEX(GRID!$B$4:$U$15,MATCH(G$7,GRID!$A$4:$A$15,0),MATCH(1,($U$2=GRID!$B$1:$U$1)*(КАЛЕНДАРЬ!AA15=GRID!$B$3:$U$3),0))*(1-GRID!$H$34))</f>
        <v>64000</v>
      </c>
      <c r="H267" s="8" cm="1">
        <f t="array" ref="H267">IF($I$2="Открытый тариф",INDEX(GRID!$B$18:$U$29,MATCH(G$7,GRID!$A$18:$A$29,0),MATCH(1,($U$2=GRID!$B$1:$U$1)*(КАЛЕНДАРЬ!AA15=GRID!$B$3:$U$3),0)),
INDEX(GRID!$B$18:$U$29,MATCH(G$7,GRID!$A$18:$A$29,0),MATCH(1,($U$2=GRID!$B$1:$U$1)*(КАЛЕНДАРЬ!AA15=GRID!$B$3:$U$3),0))*(1-GRID!$H$34))</f>
        <v>69000</v>
      </c>
      <c r="I267" s="8" cm="1">
        <f t="array" ref="I267">IF($I$2="Открытый тариф",INDEX(GRID!$B$4:$U$15,MATCH(I$7,GRID!$A$4:$A$15,0),MATCH(1,($U$2=GRID!$B$1:$U$1)*(КАЛЕНДАРЬ!AA15=GRID!$B$3:$U$3),0)),
INDEX(GRID!$B$4:$U$15,MATCH(I$7,GRID!$A$4:$A$15,0),MATCH(1,($U$2=GRID!$B$1:$U$1)*(КАЛЕНДАРЬ!AA15=GRID!$B$3:$U$3),0))*(1-GRID!$H$34))</f>
        <v>71000</v>
      </c>
      <c r="J267" s="8" cm="1">
        <f t="array" ref="J267">IF($I$2="Открытый тариф",INDEX(GRID!$B$18:$U$29,MATCH(I$7,GRID!$A$18:$A$29,0),MATCH(1,($U$2=GRID!$B$1:$U$1)*(КАЛЕНДАРЬ!AA15=GRID!$B$3:$U$3),0)),
INDEX(GRID!$B$18:$U$29,MATCH(I$7,GRID!$A$18:$A$29,0),MATCH(1,($U$2=GRID!$B$1:$U$1)*(КАЛЕНДАРЬ!AA15=GRID!$B$3:$U$3),0))*(1-GRID!$H$34))</f>
        <v>76000</v>
      </c>
      <c r="K267" s="8" cm="1">
        <f t="array" ref="K267">IF($I$2="Открытый тариф",INDEX(GRID!$B$4:$U$15,MATCH(K$7,GRID!$A$4:$A$15,0),MATCH(1,($U$2=GRID!$B$1:$U$1)*(КАЛЕНДАРЬ!AA15=GRID!$B$3:$U$3),0)),
INDEX(GRID!$B$4:$U$15,MATCH(K$7,GRID!$A$4:$A$15,0),MATCH(1,($U$2=GRID!$B$1:$U$1)*(КАЛЕНДАРЬ!AA15=GRID!$B$3:$U$3),0))*(1-GRID!$H$34))</f>
        <v>78200</v>
      </c>
      <c r="L267" s="8" cm="1">
        <f t="array" ref="L267">IF($I$2="Открытый тариф",INDEX(GRID!$B$18:$U$29,MATCH(K$7,GRID!$A$18:$A$29,0),MATCH(1,($U$2=GRID!$B$1:$U$1)*(КАЛЕНДАРЬ!AA15=GRID!$B$3:$U$3),0)),
INDEX(GRID!$B$18:$U$29,MATCH(K$7,GRID!$A$18:$A$29,0),MATCH(1,($U$2=GRID!$B$1:$U$1)*(КАЛЕНДАРЬ!AA15=GRID!$B$3:$U$3),0))*(1-GRID!$H$34))</f>
        <v>83200</v>
      </c>
      <c r="M267" s="8" cm="1">
        <f t="array" ref="M267">IF($I$2="Открытый тариф",INDEX(GRID!$B$4:$U$15,MATCH(M$7,GRID!$A$4:$A$15,0),MATCH(1,($U$2=GRID!$B$1:$U$1)*(КАЛЕНДАРЬ!AA15=GRID!$B$3:$U$3),0)),
INDEX(GRID!$B$4:$U$15,MATCH(M$7,GRID!$A$4:$A$15,0),MATCH(1,($U$2=GRID!$B$1:$U$1)*(КАЛЕНДАРЬ!AA15=GRID!$B$3:$U$3),0))*(1-GRID!$H$34))</f>
        <v>103200</v>
      </c>
      <c r="N267" s="8" cm="1">
        <f t="array" ref="N267">IF($I$2="Открытый тариф",INDEX(GRID!$B$18:$U$29,MATCH(M$7,GRID!$A$18:$A$29,0),MATCH(1,($U$2=GRID!$B$1:$U$1)*(КАЛЕНДАРЬ!AA15=GRID!$B$3:$U$3),0)),
INDEX(GRID!$B$18:$U$29,MATCH(M$7,GRID!$A$18:$A$29,0),MATCH(1,($U$2=GRID!$B$1:$U$1)*(КАЛЕНДАРЬ!AA15=GRID!$B$3:$U$3),0))*(1-GRID!$H$34))</f>
        <v>108200</v>
      </c>
      <c r="O267" s="8" cm="1">
        <f t="array" ref="O267">IF($I$2="Открытый тариф",INDEX(GRID!$B$4:$U$15,MATCH(O$7,GRID!$A$4:$A$15,0),MATCH(1,($U$2=GRID!$B$1:$U$1)*(КАЛЕНДАРЬ!AA15=GRID!$B$3:$U$3),0)),
INDEX(GRID!$B$4:$U$15,MATCH(O$7,GRID!$A$4:$A$15,0),MATCH(1,($U$2=GRID!$B$1:$U$1)*(КАЛЕНДАРЬ!AA15=GRID!$B$3:$U$3),0))*(1-GRID!$H$34))</f>
        <v>142800</v>
      </c>
      <c r="P267" s="8" cm="1">
        <f t="array" ref="P267">IF($I$2="Открытый тариф",INDEX(GRID!$B$4:$U$15,MATCH(P$7,GRID!$A$4:$A$15,0),MATCH(1,($U$2=GRID!$B$1:$U$1)*(КАЛЕНДАРЬ!AA15=GRID!$B$3:$U$3),0)),
INDEX(GRID!$B$4:$U$15,MATCH(P$7,GRID!$A$4:$A$15,0),MATCH(1,($U$2=GRID!$B$1:$U$1)*(КАЛЕНДАРЬ!AA15=GRID!$B$3:$U$3),0))*(1-GRID!$H$34))</f>
        <v>190100</v>
      </c>
      <c r="Q267" s="8" cm="1">
        <f t="array" ref="Q267">IF($I$2="Открытый тариф",INDEX(GRID!$B$4:$U$15,MATCH(Q$7,GRID!$A$4:$A$15,0),MATCH(1,($U$2=GRID!$B$1:$U$1)*(КАЛЕНДАРЬ!AA15=GRID!$B$3:$U$3),0)),
INDEX(GRID!$B$4:$U$15,MATCH(Q$7,GRID!$A$4:$A$15,0),MATCH(1,($U$2=GRID!$B$1:$U$1)*(КАЛЕНДАРЬ!AA15=GRID!$B$3:$U$3),0))*(1-GRID!$H$34))</f>
        <v>220900</v>
      </c>
      <c r="R267" s="8" cm="1">
        <f t="array" ref="R267">IF($I$2="Открытый тариф",INDEX(GRID!$B$18:$U$29,MATCH(R$7,GRID!$A$18:$A$29,0),MATCH(1,($U$2=GRID!$B$1:$U$1)*(КАЛЕНДАРЬ!AA15=GRID!$B$3:$U$3),0)),
INDEX(GRID!$B$18:$U$29,MATCH(R$7,GRID!$A$18:$A$29,0),MATCH(1,($U$2=GRID!$B$1:$U$1)*(КАЛЕНДАРЬ!AA15=GRID!$B$3:$U$3),0))*(1-GRID!$H$34))</f>
        <v>251900</v>
      </c>
      <c r="S267" s="8">
        <f t="array" ref="S267">IF($I$2="Открытый тариф",INDEX(GRID!$B$4:$U$15,MATCH(S$7,GRID!$A$4:$A$15,0),MATCH(1,($U$2=GRID!$B$1:$U$1)*(КАЛЕНДАРЬ!AA15=GRID!$B$3:$U$3),0)),
INDEX(GRID!$B$4:$U$15,MATCH(S$7,GRID!$A$4:$A$15,0),MATCH(1,($U$2=GRID!$B$1:$U$1)*(КАЛЕНДАРЬ!AA15=GRID!$B$3:$U$3),0))*(1-GRID!$L$41))</f>
        <v>661000</v>
      </c>
      <c r="T267" s="8">
        <f t="array" ref="T267">IF($I$2="Открытый тариф",INDEX(GRID!$B$4:$U$15,MATCH(T$7,GRID!$A$4:$A$15,0),MATCH(1,($U$2=GRID!$B$1:$U$1)*(КАЛЕНДАРЬ!AA15=GRID!$B$3:$U$3),0)),
INDEX(GRID!$B$4:$U$15,MATCH(T$7,GRID!$A$4:$A$15,0),MATCH(1,($U$2=GRID!$B$1:$U$1)*(КАЛЕНДАРЬ!AA15=GRID!$B$3:$U$3),0))*(1-GRID!$L$41))</f>
        <v>814300</v>
      </c>
    </row>
    <row r="268" spans="1:20" hidden="1">
      <c r="A268" s="148" t="s">
        <v>17</v>
      </c>
      <c r="B268" s="149">
        <v>13</v>
      </c>
      <c r="C268" s="8" cm="1">
        <f t="array" ref="C268">IF($I$2="Открытый тариф",INDEX(GRID!$B$4:$U$15,MATCH(C$7,GRID!$A$4:$A$15,0),MATCH(1,($U$2=GRID!$B$1:$U$1)*(КАЛЕНДАРЬ!AA16=GRID!$B$3:$U$3),0)),
INDEX(GRID!$B$4:$U$15,MATCH(C$7,GRID!$A$4:$A$15,0),MATCH(1,($U$2=GRID!$B$1:$U$1)*(КАЛЕНДАРЬ!AA16=GRID!$B$3:$U$3),0))*(1-GRID!$H$34))</f>
        <v>48100</v>
      </c>
      <c r="D268" s="8" cm="1">
        <f t="array" ref="D268">IF($I$2="Открытый тариф",INDEX(GRID!$B$18:$U$29,MATCH(C$7,GRID!$A$18:$A$29,0),MATCH(1,($U$2=GRID!$B$1:$U$1)*(КАЛЕНДАРЬ!AA16=GRID!$B$3:$U$3),0)),
INDEX(GRID!$B$18:$U$29,MATCH(C$7,GRID!$A$18:$A$29,0),MATCH(1,($U$2=GRID!$B$1:$U$1)*(КАЛЕНДАРЬ!AA16=GRID!$B$3:$U$3),0))*(1-GRID!$H$34))</f>
        <v>53100</v>
      </c>
      <c r="E268" s="8" cm="1">
        <f t="array" ref="E268">IF($I$2="Открытый тариф",INDEX(GRID!$B$4:$U$15,MATCH(E$7,GRID!$A$4:$A$15,0),MATCH(1,($U$2=GRID!$B$1:$U$1)*(КАЛЕНДАРЬ!AA16=GRID!$B$3:$U$3),0)),
INDEX(GRID!$B$4:$U$15,MATCH(E$7,GRID!$A$4:$A$15,0),MATCH(1,($U$2=GRID!$B$1:$U$1)*(КАЛЕНДАРЬ!AA16=GRID!$B$3:$U$3),0))*(1-GRID!$H$34))</f>
        <v>57100</v>
      </c>
      <c r="F268" s="8" cm="1">
        <f t="array" ref="F268">IF($I$2="Открытый тариф",INDEX(GRID!$B$18:$U$29,MATCH(E$7,GRID!$A$18:$A$29,0),MATCH(1,($U$2=GRID!$B$1:$U$1)*(КАЛЕНДАРЬ!AA16=GRID!$B$3:$U$3),0)),
INDEX(GRID!$B$18:$U$29,MATCH(E$7,GRID!$A$18:$A$29,0),MATCH(1,($U$2=GRID!$B$1:$U$1)*(КАЛЕНДАРЬ!AA16=GRID!$B$3:$U$3),0))*(1-GRID!$H$34))</f>
        <v>62100</v>
      </c>
      <c r="G268" s="8" cm="1">
        <f t="array" ref="G268">IF($I$2="Открытый тариф",INDEX(GRID!$B$4:$U$15,MATCH(G$7,GRID!$A$4:$A$15,0),MATCH(1,($U$2=GRID!$B$1:$U$1)*(КАЛЕНДАРЬ!AA16=GRID!$B$3:$U$3),0)),
INDEX(GRID!$B$4:$U$15,MATCH(G$7,GRID!$A$4:$A$15,0),MATCH(1,($U$2=GRID!$B$1:$U$1)*(КАЛЕНДАРЬ!AA16=GRID!$B$3:$U$3),0))*(1-GRID!$H$34))</f>
        <v>64000</v>
      </c>
      <c r="H268" s="8" cm="1">
        <f t="array" ref="H268">IF($I$2="Открытый тариф",INDEX(GRID!$B$18:$U$29,MATCH(G$7,GRID!$A$18:$A$29,0),MATCH(1,($U$2=GRID!$B$1:$U$1)*(КАЛЕНДАРЬ!AA16=GRID!$B$3:$U$3),0)),
INDEX(GRID!$B$18:$U$29,MATCH(G$7,GRID!$A$18:$A$29,0),MATCH(1,($U$2=GRID!$B$1:$U$1)*(КАЛЕНДАРЬ!AA16=GRID!$B$3:$U$3),0))*(1-GRID!$H$34))</f>
        <v>69000</v>
      </c>
      <c r="I268" s="8" cm="1">
        <f t="array" ref="I268">IF($I$2="Открытый тариф",INDEX(GRID!$B$4:$U$15,MATCH(I$7,GRID!$A$4:$A$15,0),MATCH(1,($U$2=GRID!$B$1:$U$1)*(КАЛЕНДАРЬ!AA16=GRID!$B$3:$U$3),0)),
INDEX(GRID!$B$4:$U$15,MATCH(I$7,GRID!$A$4:$A$15,0),MATCH(1,($U$2=GRID!$B$1:$U$1)*(КАЛЕНДАРЬ!AA16=GRID!$B$3:$U$3),0))*(1-GRID!$H$34))</f>
        <v>71000</v>
      </c>
      <c r="J268" s="8" cm="1">
        <f t="array" ref="J268">IF($I$2="Открытый тариф",INDEX(GRID!$B$18:$U$29,MATCH(I$7,GRID!$A$18:$A$29,0),MATCH(1,($U$2=GRID!$B$1:$U$1)*(КАЛЕНДАРЬ!AA16=GRID!$B$3:$U$3),0)),
INDEX(GRID!$B$18:$U$29,MATCH(I$7,GRID!$A$18:$A$29,0),MATCH(1,($U$2=GRID!$B$1:$U$1)*(КАЛЕНДАРЬ!AA16=GRID!$B$3:$U$3),0))*(1-GRID!$H$34))</f>
        <v>76000</v>
      </c>
      <c r="K268" s="8" cm="1">
        <f t="array" ref="K268">IF($I$2="Открытый тариф",INDEX(GRID!$B$4:$U$15,MATCH(K$7,GRID!$A$4:$A$15,0),MATCH(1,($U$2=GRID!$B$1:$U$1)*(КАЛЕНДАРЬ!AA16=GRID!$B$3:$U$3),0)),
INDEX(GRID!$B$4:$U$15,MATCH(K$7,GRID!$A$4:$A$15,0),MATCH(1,($U$2=GRID!$B$1:$U$1)*(КАЛЕНДАРЬ!AA16=GRID!$B$3:$U$3),0))*(1-GRID!$H$34))</f>
        <v>78200</v>
      </c>
      <c r="L268" s="8" cm="1">
        <f t="array" ref="L268">IF($I$2="Открытый тариф",INDEX(GRID!$B$18:$U$29,MATCH(K$7,GRID!$A$18:$A$29,0),MATCH(1,($U$2=GRID!$B$1:$U$1)*(КАЛЕНДАРЬ!AA16=GRID!$B$3:$U$3),0)),
INDEX(GRID!$B$18:$U$29,MATCH(K$7,GRID!$A$18:$A$29,0),MATCH(1,($U$2=GRID!$B$1:$U$1)*(КАЛЕНДАРЬ!AA16=GRID!$B$3:$U$3),0))*(1-GRID!$H$34))</f>
        <v>83200</v>
      </c>
      <c r="M268" s="8" cm="1">
        <f t="array" ref="M268">IF($I$2="Открытый тариф",INDEX(GRID!$B$4:$U$15,MATCH(M$7,GRID!$A$4:$A$15,0),MATCH(1,($U$2=GRID!$B$1:$U$1)*(КАЛЕНДАРЬ!AA16=GRID!$B$3:$U$3),0)),
INDEX(GRID!$B$4:$U$15,MATCH(M$7,GRID!$A$4:$A$15,0),MATCH(1,($U$2=GRID!$B$1:$U$1)*(КАЛЕНДАРЬ!AA16=GRID!$B$3:$U$3),0))*(1-GRID!$H$34))</f>
        <v>103200</v>
      </c>
      <c r="N268" s="8" cm="1">
        <f t="array" ref="N268">IF($I$2="Открытый тариф",INDEX(GRID!$B$18:$U$29,MATCH(M$7,GRID!$A$18:$A$29,0),MATCH(1,($U$2=GRID!$B$1:$U$1)*(КАЛЕНДАРЬ!AA16=GRID!$B$3:$U$3),0)),
INDEX(GRID!$B$18:$U$29,MATCH(M$7,GRID!$A$18:$A$29,0),MATCH(1,($U$2=GRID!$B$1:$U$1)*(КАЛЕНДАРЬ!AA16=GRID!$B$3:$U$3),0))*(1-GRID!$H$34))</f>
        <v>108200</v>
      </c>
      <c r="O268" s="8" cm="1">
        <f t="array" ref="O268">IF($I$2="Открытый тариф",INDEX(GRID!$B$4:$U$15,MATCH(O$7,GRID!$A$4:$A$15,0),MATCH(1,($U$2=GRID!$B$1:$U$1)*(КАЛЕНДАРЬ!AA16=GRID!$B$3:$U$3),0)),
INDEX(GRID!$B$4:$U$15,MATCH(O$7,GRID!$A$4:$A$15,0),MATCH(1,($U$2=GRID!$B$1:$U$1)*(КАЛЕНДАРЬ!AA16=GRID!$B$3:$U$3),0))*(1-GRID!$H$34))</f>
        <v>142800</v>
      </c>
      <c r="P268" s="8" cm="1">
        <f t="array" ref="P268">IF($I$2="Открытый тариф",INDEX(GRID!$B$4:$U$15,MATCH(P$7,GRID!$A$4:$A$15,0),MATCH(1,($U$2=GRID!$B$1:$U$1)*(КАЛЕНДАРЬ!AA16=GRID!$B$3:$U$3),0)),
INDEX(GRID!$B$4:$U$15,MATCH(P$7,GRID!$A$4:$A$15,0),MATCH(1,($U$2=GRID!$B$1:$U$1)*(КАЛЕНДАРЬ!AA16=GRID!$B$3:$U$3),0))*(1-GRID!$H$34))</f>
        <v>190100</v>
      </c>
      <c r="Q268" s="8" cm="1">
        <f t="array" ref="Q268">IF($I$2="Открытый тариф",INDEX(GRID!$B$4:$U$15,MATCH(Q$7,GRID!$A$4:$A$15,0),MATCH(1,($U$2=GRID!$B$1:$U$1)*(КАЛЕНДАРЬ!AA16=GRID!$B$3:$U$3),0)),
INDEX(GRID!$B$4:$U$15,MATCH(Q$7,GRID!$A$4:$A$15,0),MATCH(1,($U$2=GRID!$B$1:$U$1)*(КАЛЕНДАРЬ!AA16=GRID!$B$3:$U$3),0))*(1-GRID!$H$34))</f>
        <v>220900</v>
      </c>
      <c r="R268" s="8" cm="1">
        <f t="array" ref="R268">IF($I$2="Открытый тариф",INDEX(GRID!$B$18:$U$29,MATCH(R$7,GRID!$A$18:$A$29,0),MATCH(1,($U$2=GRID!$B$1:$U$1)*(КАЛЕНДАРЬ!AA16=GRID!$B$3:$U$3),0)),
INDEX(GRID!$B$18:$U$29,MATCH(R$7,GRID!$A$18:$A$29,0),MATCH(1,($U$2=GRID!$B$1:$U$1)*(КАЛЕНДАРЬ!AA16=GRID!$B$3:$U$3),0))*(1-GRID!$H$34))</f>
        <v>251900</v>
      </c>
      <c r="S268" s="8">
        <f t="array" ref="S268">IF($I$2="Открытый тариф",INDEX(GRID!$B$4:$U$15,MATCH(S$7,GRID!$A$4:$A$15,0),MATCH(1,($U$2=GRID!$B$1:$U$1)*(КАЛЕНДАРЬ!AA16=GRID!$B$3:$U$3),0)),
INDEX(GRID!$B$4:$U$15,MATCH(S$7,GRID!$A$4:$A$15,0),MATCH(1,($U$2=GRID!$B$1:$U$1)*(КАЛЕНДАРЬ!AA16=GRID!$B$3:$U$3),0))*(1-GRID!$L$41))</f>
        <v>661000</v>
      </c>
      <c r="T268" s="8">
        <f t="array" ref="T268">IF($I$2="Открытый тариф",INDEX(GRID!$B$4:$U$15,MATCH(T$7,GRID!$A$4:$A$15,0),MATCH(1,($U$2=GRID!$B$1:$U$1)*(КАЛЕНДАРЬ!AA16=GRID!$B$3:$U$3),0)),
INDEX(GRID!$B$4:$U$15,MATCH(T$7,GRID!$A$4:$A$15,0),MATCH(1,($U$2=GRID!$B$1:$U$1)*(КАЛЕНДАРЬ!AA16=GRID!$B$3:$U$3),0))*(1-GRID!$L$41))</f>
        <v>814300</v>
      </c>
    </row>
    <row r="269" spans="1:20" hidden="1">
      <c r="A269" s="148" t="s">
        <v>11</v>
      </c>
      <c r="B269" s="149">
        <v>14</v>
      </c>
      <c r="C269" s="8" cm="1">
        <f t="array" ref="C269">IF($I$2="Открытый тариф",INDEX(GRID!$B$4:$U$15,MATCH(C$7,GRID!$A$4:$A$15,0),MATCH(1,($U$2=GRID!$B$1:$U$1)*(КАЛЕНДАРЬ!AA17=GRID!$B$3:$U$3),0)),
INDEX(GRID!$B$4:$U$15,MATCH(C$7,GRID!$A$4:$A$15,0),MATCH(1,($U$2=GRID!$B$1:$U$1)*(КАЛЕНДАРЬ!AA17=GRID!$B$3:$U$3),0))*(1-GRID!$H$34))</f>
        <v>48100</v>
      </c>
      <c r="D269" s="8" cm="1">
        <f t="array" ref="D269">IF($I$2="Открытый тариф",INDEX(GRID!$B$18:$U$29,MATCH(C$7,GRID!$A$18:$A$29,0),MATCH(1,($U$2=GRID!$B$1:$U$1)*(КАЛЕНДАРЬ!AA17=GRID!$B$3:$U$3),0)),
INDEX(GRID!$B$18:$U$29,MATCH(C$7,GRID!$A$18:$A$29,0),MATCH(1,($U$2=GRID!$B$1:$U$1)*(КАЛЕНДАРЬ!AA17=GRID!$B$3:$U$3),0))*(1-GRID!$H$34))</f>
        <v>53100</v>
      </c>
      <c r="E269" s="8" cm="1">
        <f t="array" ref="E269">IF($I$2="Открытый тариф",INDEX(GRID!$B$4:$U$15,MATCH(E$7,GRID!$A$4:$A$15,0),MATCH(1,($U$2=GRID!$B$1:$U$1)*(КАЛЕНДАРЬ!AA17=GRID!$B$3:$U$3),0)),
INDEX(GRID!$B$4:$U$15,MATCH(E$7,GRID!$A$4:$A$15,0),MATCH(1,($U$2=GRID!$B$1:$U$1)*(КАЛЕНДАРЬ!AA17=GRID!$B$3:$U$3),0))*(1-GRID!$H$34))</f>
        <v>57100</v>
      </c>
      <c r="F269" s="8" cm="1">
        <f t="array" ref="F269">IF($I$2="Открытый тариф",INDEX(GRID!$B$18:$U$29,MATCH(E$7,GRID!$A$18:$A$29,0),MATCH(1,($U$2=GRID!$B$1:$U$1)*(КАЛЕНДАРЬ!AA17=GRID!$B$3:$U$3),0)),
INDEX(GRID!$B$18:$U$29,MATCH(E$7,GRID!$A$18:$A$29,0),MATCH(1,($U$2=GRID!$B$1:$U$1)*(КАЛЕНДАРЬ!AA17=GRID!$B$3:$U$3),0))*(1-GRID!$H$34))</f>
        <v>62100</v>
      </c>
      <c r="G269" s="8" cm="1">
        <f t="array" ref="G269">IF($I$2="Открытый тариф",INDEX(GRID!$B$4:$U$15,MATCH(G$7,GRID!$A$4:$A$15,0),MATCH(1,($U$2=GRID!$B$1:$U$1)*(КАЛЕНДАРЬ!AA17=GRID!$B$3:$U$3),0)),
INDEX(GRID!$B$4:$U$15,MATCH(G$7,GRID!$A$4:$A$15,0),MATCH(1,($U$2=GRID!$B$1:$U$1)*(КАЛЕНДАРЬ!AA17=GRID!$B$3:$U$3),0))*(1-GRID!$H$34))</f>
        <v>64000</v>
      </c>
      <c r="H269" s="8" cm="1">
        <f t="array" ref="H269">IF($I$2="Открытый тариф",INDEX(GRID!$B$18:$U$29,MATCH(G$7,GRID!$A$18:$A$29,0),MATCH(1,($U$2=GRID!$B$1:$U$1)*(КАЛЕНДАРЬ!AA17=GRID!$B$3:$U$3),0)),
INDEX(GRID!$B$18:$U$29,MATCH(G$7,GRID!$A$18:$A$29,0),MATCH(1,($U$2=GRID!$B$1:$U$1)*(КАЛЕНДАРЬ!AA17=GRID!$B$3:$U$3),0))*(1-GRID!$H$34))</f>
        <v>69000</v>
      </c>
      <c r="I269" s="8" cm="1">
        <f t="array" ref="I269">IF($I$2="Открытый тариф",INDEX(GRID!$B$4:$U$15,MATCH(I$7,GRID!$A$4:$A$15,0),MATCH(1,($U$2=GRID!$B$1:$U$1)*(КАЛЕНДАРЬ!AA17=GRID!$B$3:$U$3),0)),
INDEX(GRID!$B$4:$U$15,MATCH(I$7,GRID!$A$4:$A$15,0),MATCH(1,($U$2=GRID!$B$1:$U$1)*(КАЛЕНДАРЬ!AA17=GRID!$B$3:$U$3),0))*(1-GRID!$H$34))</f>
        <v>71000</v>
      </c>
      <c r="J269" s="8" cm="1">
        <f t="array" ref="J269">IF($I$2="Открытый тариф",INDEX(GRID!$B$18:$U$29,MATCH(I$7,GRID!$A$18:$A$29,0),MATCH(1,($U$2=GRID!$B$1:$U$1)*(КАЛЕНДАРЬ!AA17=GRID!$B$3:$U$3),0)),
INDEX(GRID!$B$18:$U$29,MATCH(I$7,GRID!$A$18:$A$29,0),MATCH(1,($U$2=GRID!$B$1:$U$1)*(КАЛЕНДАРЬ!AA17=GRID!$B$3:$U$3),0))*(1-GRID!$H$34))</f>
        <v>76000</v>
      </c>
      <c r="K269" s="8" cm="1">
        <f t="array" ref="K269">IF($I$2="Открытый тариф",INDEX(GRID!$B$4:$U$15,MATCH(K$7,GRID!$A$4:$A$15,0),MATCH(1,($U$2=GRID!$B$1:$U$1)*(КАЛЕНДАРЬ!AA17=GRID!$B$3:$U$3),0)),
INDEX(GRID!$B$4:$U$15,MATCH(K$7,GRID!$A$4:$A$15,0),MATCH(1,($U$2=GRID!$B$1:$U$1)*(КАЛЕНДАРЬ!AA17=GRID!$B$3:$U$3),0))*(1-GRID!$H$34))</f>
        <v>78200</v>
      </c>
      <c r="L269" s="8" cm="1">
        <f t="array" ref="L269">IF($I$2="Открытый тариф",INDEX(GRID!$B$18:$U$29,MATCH(K$7,GRID!$A$18:$A$29,0),MATCH(1,($U$2=GRID!$B$1:$U$1)*(КАЛЕНДАРЬ!AA17=GRID!$B$3:$U$3),0)),
INDEX(GRID!$B$18:$U$29,MATCH(K$7,GRID!$A$18:$A$29,0),MATCH(1,($U$2=GRID!$B$1:$U$1)*(КАЛЕНДАРЬ!AA17=GRID!$B$3:$U$3),0))*(1-GRID!$H$34))</f>
        <v>83200</v>
      </c>
      <c r="M269" s="8" cm="1">
        <f t="array" ref="M269">IF($I$2="Открытый тариф",INDEX(GRID!$B$4:$U$15,MATCH(M$7,GRID!$A$4:$A$15,0),MATCH(1,($U$2=GRID!$B$1:$U$1)*(КАЛЕНДАРЬ!AA17=GRID!$B$3:$U$3),0)),
INDEX(GRID!$B$4:$U$15,MATCH(M$7,GRID!$A$4:$A$15,0),MATCH(1,($U$2=GRID!$B$1:$U$1)*(КАЛЕНДАРЬ!AA17=GRID!$B$3:$U$3),0))*(1-GRID!$H$34))</f>
        <v>103200</v>
      </c>
      <c r="N269" s="8" cm="1">
        <f t="array" ref="N269">IF($I$2="Открытый тариф",INDEX(GRID!$B$18:$U$29,MATCH(M$7,GRID!$A$18:$A$29,0),MATCH(1,($U$2=GRID!$B$1:$U$1)*(КАЛЕНДАРЬ!AA17=GRID!$B$3:$U$3),0)),
INDEX(GRID!$B$18:$U$29,MATCH(M$7,GRID!$A$18:$A$29,0),MATCH(1,($U$2=GRID!$B$1:$U$1)*(КАЛЕНДАРЬ!AA17=GRID!$B$3:$U$3),0))*(1-GRID!$H$34))</f>
        <v>108200</v>
      </c>
      <c r="O269" s="8" cm="1">
        <f t="array" ref="O269">IF($I$2="Открытый тариф",INDEX(GRID!$B$4:$U$15,MATCH(O$7,GRID!$A$4:$A$15,0),MATCH(1,($U$2=GRID!$B$1:$U$1)*(КАЛЕНДАРЬ!AA17=GRID!$B$3:$U$3),0)),
INDEX(GRID!$B$4:$U$15,MATCH(O$7,GRID!$A$4:$A$15,0),MATCH(1,($U$2=GRID!$B$1:$U$1)*(КАЛЕНДАРЬ!AA17=GRID!$B$3:$U$3),0))*(1-GRID!$H$34))</f>
        <v>142800</v>
      </c>
      <c r="P269" s="8" cm="1">
        <f t="array" ref="P269">IF($I$2="Открытый тариф",INDEX(GRID!$B$4:$U$15,MATCH(P$7,GRID!$A$4:$A$15,0),MATCH(1,($U$2=GRID!$B$1:$U$1)*(КАЛЕНДАРЬ!AA17=GRID!$B$3:$U$3),0)),
INDEX(GRID!$B$4:$U$15,MATCH(P$7,GRID!$A$4:$A$15,0),MATCH(1,($U$2=GRID!$B$1:$U$1)*(КАЛЕНДАРЬ!AA17=GRID!$B$3:$U$3),0))*(1-GRID!$H$34))</f>
        <v>190100</v>
      </c>
      <c r="Q269" s="8" cm="1">
        <f t="array" ref="Q269">IF($I$2="Открытый тариф",INDEX(GRID!$B$4:$U$15,MATCH(Q$7,GRID!$A$4:$A$15,0),MATCH(1,($U$2=GRID!$B$1:$U$1)*(КАЛЕНДАРЬ!AA17=GRID!$B$3:$U$3),0)),
INDEX(GRID!$B$4:$U$15,MATCH(Q$7,GRID!$A$4:$A$15,0),MATCH(1,($U$2=GRID!$B$1:$U$1)*(КАЛЕНДАРЬ!AA17=GRID!$B$3:$U$3),0))*(1-GRID!$H$34))</f>
        <v>220900</v>
      </c>
      <c r="R269" s="8" cm="1">
        <f t="array" ref="R269">IF($I$2="Открытый тариф",INDEX(GRID!$B$18:$U$29,MATCH(R$7,GRID!$A$18:$A$29,0),MATCH(1,($U$2=GRID!$B$1:$U$1)*(КАЛЕНДАРЬ!AA17=GRID!$B$3:$U$3),0)),
INDEX(GRID!$B$18:$U$29,MATCH(R$7,GRID!$A$18:$A$29,0),MATCH(1,($U$2=GRID!$B$1:$U$1)*(КАЛЕНДАРЬ!AA17=GRID!$B$3:$U$3),0))*(1-GRID!$H$34))</f>
        <v>251900</v>
      </c>
      <c r="S269" s="8">
        <f t="array" ref="S269">IF($I$2="Открытый тариф",INDEX(GRID!$B$4:$U$15,MATCH(S$7,GRID!$A$4:$A$15,0),MATCH(1,($U$2=GRID!$B$1:$U$1)*(КАЛЕНДАРЬ!AA17=GRID!$B$3:$U$3),0)),
INDEX(GRID!$B$4:$U$15,MATCH(S$7,GRID!$A$4:$A$15,0),MATCH(1,($U$2=GRID!$B$1:$U$1)*(КАЛЕНДАРЬ!AA17=GRID!$B$3:$U$3),0))*(1-GRID!$L$41))</f>
        <v>661000</v>
      </c>
      <c r="T269" s="8">
        <f t="array" ref="T269">IF($I$2="Открытый тариф",INDEX(GRID!$B$4:$U$15,MATCH(T$7,GRID!$A$4:$A$15,0),MATCH(1,($U$2=GRID!$B$1:$U$1)*(КАЛЕНДАРЬ!AA17=GRID!$B$3:$U$3),0)),
INDEX(GRID!$B$4:$U$15,MATCH(T$7,GRID!$A$4:$A$15,0),MATCH(1,($U$2=GRID!$B$1:$U$1)*(КАЛЕНДАРЬ!AA17=GRID!$B$3:$U$3),0))*(1-GRID!$L$41))</f>
        <v>814300</v>
      </c>
    </row>
    <row r="270" spans="1:20" hidden="1">
      <c r="A270" s="148" t="s">
        <v>12</v>
      </c>
      <c r="B270" s="149">
        <v>15</v>
      </c>
      <c r="C270" s="8" cm="1">
        <f t="array" ref="C270">IF($I$2="Открытый тариф",INDEX(GRID!$B$4:$U$15,MATCH(C$7,GRID!$A$4:$A$15,0),MATCH(1,($U$2=GRID!$B$1:$U$1)*(КАЛЕНДАРЬ!AA18=GRID!$B$3:$U$3),0)),
INDEX(GRID!$B$4:$U$15,MATCH(C$7,GRID!$A$4:$A$15,0),MATCH(1,($U$2=GRID!$B$1:$U$1)*(КАЛЕНДАРЬ!AA18=GRID!$B$3:$U$3),0))*(1-GRID!$H$34))</f>
        <v>48100</v>
      </c>
      <c r="D270" s="8" cm="1">
        <f t="array" ref="D270">IF($I$2="Открытый тариф",INDEX(GRID!$B$18:$U$29,MATCH(C$7,GRID!$A$18:$A$29,0),MATCH(1,($U$2=GRID!$B$1:$U$1)*(КАЛЕНДАРЬ!AA18=GRID!$B$3:$U$3),0)),
INDEX(GRID!$B$18:$U$29,MATCH(C$7,GRID!$A$18:$A$29,0),MATCH(1,($U$2=GRID!$B$1:$U$1)*(КАЛЕНДАРЬ!AA18=GRID!$B$3:$U$3),0))*(1-GRID!$H$34))</f>
        <v>53100</v>
      </c>
      <c r="E270" s="8" cm="1">
        <f t="array" ref="E270">IF($I$2="Открытый тариф",INDEX(GRID!$B$4:$U$15,MATCH(E$7,GRID!$A$4:$A$15,0),MATCH(1,($U$2=GRID!$B$1:$U$1)*(КАЛЕНДАРЬ!AA18=GRID!$B$3:$U$3),0)),
INDEX(GRID!$B$4:$U$15,MATCH(E$7,GRID!$A$4:$A$15,0),MATCH(1,($U$2=GRID!$B$1:$U$1)*(КАЛЕНДАРЬ!AA18=GRID!$B$3:$U$3),0))*(1-GRID!$H$34))</f>
        <v>57100</v>
      </c>
      <c r="F270" s="8" cm="1">
        <f t="array" ref="F270">IF($I$2="Открытый тариф",INDEX(GRID!$B$18:$U$29,MATCH(E$7,GRID!$A$18:$A$29,0),MATCH(1,($U$2=GRID!$B$1:$U$1)*(КАЛЕНДАРЬ!AA18=GRID!$B$3:$U$3),0)),
INDEX(GRID!$B$18:$U$29,MATCH(E$7,GRID!$A$18:$A$29,0),MATCH(1,($U$2=GRID!$B$1:$U$1)*(КАЛЕНДАРЬ!AA18=GRID!$B$3:$U$3),0))*(1-GRID!$H$34))</f>
        <v>62100</v>
      </c>
      <c r="G270" s="8" cm="1">
        <f t="array" ref="G270">IF($I$2="Открытый тариф",INDEX(GRID!$B$4:$U$15,MATCH(G$7,GRID!$A$4:$A$15,0),MATCH(1,($U$2=GRID!$B$1:$U$1)*(КАЛЕНДАРЬ!AA18=GRID!$B$3:$U$3),0)),
INDEX(GRID!$B$4:$U$15,MATCH(G$7,GRID!$A$4:$A$15,0),MATCH(1,($U$2=GRID!$B$1:$U$1)*(КАЛЕНДАРЬ!AA18=GRID!$B$3:$U$3),0))*(1-GRID!$H$34))</f>
        <v>64000</v>
      </c>
      <c r="H270" s="8" cm="1">
        <f t="array" ref="H270">IF($I$2="Открытый тариф",INDEX(GRID!$B$18:$U$29,MATCH(G$7,GRID!$A$18:$A$29,0),MATCH(1,($U$2=GRID!$B$1:$U$1)*(КАЛЕНДАРЬ!AA18=GRID!$B$3:$U$3),0)),
INDEX(GRID!$B$18:$U$29,MATCH(G$7,GRID!$A$18:$A$29,0),MATCH(1,($U$2=GRID!$B$1:$U$1)*(КАЛЕНДАРЬ!AA18=GRID!$B$3:$U$3),0))*(1-GRID!$H$34))</f>
        <v>69000</v>
      </c>
      <c r="I270" s="8" cm="1">
        <f t="array" ref="I270">IF($I$2="Открытый тариф",INDEX(GRID!$B$4:$U$15,MATCH(I$7,GRID!$A$4:$A$15,0),MATCH(1,($U$2=GRID!$B$1:$U$1)*(КАЛЕНДАРЬ!AA18=GRID!$B$3:$U$3),0)),
INDEX(GRID!$B$4:$U$15,MATCH(I$7,GRID!$A$4:$A$15,0),MATCH(1,($U$2=GRID!$B$1:$U$1)*(КАЛЕНДАРЬ!AA18=GRID!$B$3:$U$3),0))*(1-GRID!$H$34))</f>
        <v>71000</v>
      </c>
      <c r="J270" s="8" cm="1">
        <f t="array" ref="J270">IF($I$2="Открытый тариф",INDEX(GRID!$B$18:$U$29,MATCH(I$7,GRID!$A$18:$A$29,0),MATCH(1,($U$2=GRID!$B$1:$U$1)*(КАЛЕНДАРЬ!AA18=GRID!$B$3:$U$3),0)),
INDEX(GRID!$B$18:$U$29,MATCH(I$7,GRID!$A$18:$A$29,0),MATCH(1,($U$2=GRID!$B$1:$U$1)*(КАЛЕНДАРЬ!AA18=GRID!$B$3:$U$3),0))*(1-GRID!$H$34))</f>
        <v>76000</v>
      </c>
      <c r="K270" s="8" cm="1">
        <f t="array" ref="K270">IF($I$2="Открытый тариф",INDEX(GRID!$B$4:$U$15,MATCH(K$7,GRID!$A$4:$A$15,0),MATCH(1,($U$2=GRID!$B$1:$U$1)*(КАЛЕНДАРЬ!AA18=GRID!$B$3:$U$3),0)),
INDEX(GRID!$B$4:$U$15,MATCH(K$7,GRID!$A$4:$A$15,0),MATCH(1,($U$2=GRID!$B$1:$U$1)*(КАЛЕНДАРЬ!AA18=GRID!$B$3:$U$3),0))*(1-GRID!$H$34))</f>
        <v>78200</v>
      </c>
      <c r="L270" s="8" cm="1">
        <f t="array" ref="L270">IF($I$2="Открытый тариф",INDEX(GRID!$B$18:$U$29,MATCH(K$7,GRID!$A$18:$A$29,0),MATCH(1,($U$2=GRID!$B$1:$U$1)*(КАЛЕНДАРЬ!AA18=GRID!$B$3:$U$3),0)),
INDEX(GRID!$B$18:$U$29,MATCH(K$7,GRID!$A$18:$A$29,0),MATCH(1,($U$2=GRID!$B$1:$U$1)*(КАЛЕНДАРЬ!AA18=GRID!$B$3:$U$3),0))*(1-GRID!$H$34))</f>
        <v>83200</v>
      </c>
      <c r="M270" s="8" cm="1">
        <f t="array" ref="M270">IF($I$2="Открытый тариф",INDEX(GRID!$B$4:$U$15,MATCH(M$7,GRID!$A$4:$A$15,0),MATCH(1,($U$2=GRID!$B$1:$U$1)*(КАЛЕНДАРЬ!AA18=GRID!$B$3:$U$3),0)),
INDEX(GRID!$B$4:$U$15,MATCH(M$7,GRID!$A$4:$A$15,0),MATCH(1,($U$2=GRID!$B$1:$U$1)*(КАЛЕНДАРЬ!AA18=GRID!$B$3:$U$3),0))*(1-GRID!$H$34))</f>
        <v>103200</v>
      </c>
      <c r="N270" s="8" cm="1">
        <f t="array" ref="N270">IF($I$2="Открытый тариф",INDEX(GRID!$B$18:$U$29,MATCH(M$7,GRID!$A$18:$A$29,0),MATCH(1,($U$2=GRID!$B$1:$U$1)*(КАЛЕНДАРЬ!AA18=GRID!$B$3:$U$3),0)),
INDEX(GRID!$B$18:$U$29,MATCH(M$7,GRID!$A$18:$A$29,0),MATCH(1,($U$2=GRID!$B$1:$U$1)*(КАЛЕНДАРЬ!AA18=GRID!$B$3:$U$3),0))*(1-GRID!$H$34))</f>
        <v>108200</v>
      </c>
      <c r="O270" s="8" cm="1">
        <f t="array" ref="O270">IF($I$2="Открытый тариф",INDEX(GRID!$B$4:$U$15,MATCH(O$7,GRID!$A$4:$A$15,0),MATCH(1,($U$2=GRID!$B$1:$U$1)*(КАЛЕНДАРЬ!AA18=GRID!$B$3:$U$3),0)),
INDEX(GRID!$B$4:$U$15,MATCH(O$7,GRID!$A$4:$A$15,0),MATCH(1,($U$2=GRID!$B$1:$U$1)*(КАЛЕНДАРЬ!AA18=GRID!$B$3:$U$3),0))*(1-GRID!$H$34))</f>
        <v>142800</v>
      </c>
      <c r="P270" s="8" cm="1">
        <f t="array" ref="P270">IF($I$2="Открытый тариф",INDEX(GRID!$B$4:$U$15,MATCH(P$7,GRID!$A$4:$A$15,0),MATCH(1,($U$2=GRID!$B$1:$U$1)*(КАЛЕНДАРЬ!AA18=GRID!$B$3:$U$3),0)),
INDEX(GRID!$B$4:$U$15,MATCH(P$7,GRID!$A$4:$A$15,0),MATCH(1,($U$2=GRID!$B$1:$U$1)*(КАЛЕНДАРЬ!AA18=GRID!$B$3:$U$3),0))*(1-GRID!$H$34))</f>
        <v>190100</v>
      </c>
      <c r="Q270" s="8" cm="1">
        <f t="array" ref="Q270">IF($I$2="Открытый тариф",INDEX(GRID!$B$4:$U$15,MATCH(Q$7,GRID!$A$4:$A$15,0),MATCH(1,($U$2=GRID!$B$1:$U$1)*(КАЛЕНДАРЬ!AA18=GRID!$B$3:$U$3),0)),
INDEX(GRID!$B$4:$U$15,MATCH(Q$7,GRID!$A$4:$A$15,0),MATCH(1,($U$2=GRID!$B$1:$U$1)*(КАЛЕНДАРЬ!AA18=GRID!$B$3:$U$3),0))*(1-GRID!$H$34))</f>
        <v>220900</v>
      </c>
      <c r="R270" s="8" cm="1">
        <f t="array" ref="R270">IF($I$2="Открытый тариф",INDEX(GRID!$B$18:$U$29,MATCH(R$7,GRID!$A$18:$A$29,0),MATCH(1,($U$2=GRID!$B$1:$U$1)*(КАЛЕНДАРЬ!AA18=GRID!$B$3:$U$3),0)),
INDEX(GRID!$B$18:$U$29,MATCH(R$7,GRID!$A$18:$A$29,0),MATCH(1,($U$2=GRID!$B$1:$U$1)*(КАЛЕНДАРЬ!AA18=GRID!$B$3:$U$3),0))*(1-GRID!$H$34))</f>
        <v>251900</v>
      </c>
      <c r="S270" s="8">
        <f t="array" ref="S270">IF($I$2="Открытый тариф",INDEX(GRID!$B$4:$U$15,MATCH(S$7,GRID!$A$4:$A$15,0),MATCH(1,($U$2=GRID!$B$1:$U$1)*(КАЛЕНДАРЬ!AA18=GRID!$B$3:$U$3),0)),
INDEX(GRID!$B$4:$U$15,MATCH(S$7,GRID!$A$4:$A$15,0),MATCH(1,($U$2=GRID!$B$1:$U$1)*(КАЛЕНДАРЬ!AA18=GRID!$B$3:$U$3),0))*(1-GRID!$L$41))</f>
        <v>661000</v>
      </c>
      <c r="T270" s="8">
        <f t="array" ref="T270">IF($I$2="Открытый тариф",INDEX(GRID!$B$4:$U$15,MATCH(T$7,GRID!$A$4:$A$15,0),MATCH(1,($U$2=GRID!$B$1:$U$1)*(КАЛЕНДАРЬ!AA18=GRID!$B$3:$U$3),0)),
INDEX(GRID!$B$4:$U$15,MATCH(T$7,GRID!$A$4:$A$15,0),MATCH(1,($U$2=GRID!$B$1:$U$1)*(КАЛЕНДАРЬ!AA18=GRID!$B$3:$U$3),0))*(1-GRID!$L$41))</f>
        <v>814300</v>
      </c>
    </row>
    <row r="271" spans="1:20" hidden="1">
      <c r="A271" s="148" t="s">
        <v>13</v>
      </c>
      <c r="B271" s="149">
        <v>16</v>
      </c>
      <c r="C271" s="8" cm="1">
        <f t="array" ref="C271">IF($I$2="Открытый тариф",INDEX(GRID!$B$4:$U$15,MATCH(C$7,GRID!$A$4:$A$15,0),MATCH(1,($U$2=GRID!$B$1:$U$1)*(КАЛЕНДАРЬ!AA19=GRID!$B$3:$U$3),0)),
INDEX(GRID!$B$4:$U$15,MATCH(C$7,GRID!$A$4:$A$15,0),MATCH(1,($U$2=GRID!$B$1:$U$1)*(КАЛЕНДАРЬ!AA19=GRID!$B$3:$U$3),0))*(1-GRID!$H$34))</f>
        <v>48100</v>
      </c>
      <c r="D271" s="8" cm="1">
        <f t="array" ref="D271">IF($I$2="Открытый тариф",INDEX(GRID!$B$18:$U$29,MATCH(C$7,GRID!$A$18:$A$29,0),MATCH(1,($U$2=GRID!$B$1:$U$1)*(КАЛЕНДАРЬ!AA19=GRID!$B$3:$U$3),0)),
INDEX(GRID!$B$18:$U$29,MATCH(C$7,GRID!$A$18:$A$29,0),MATCH(1,($U$2=GRID!$B$1:$U$1)*(КАЛЕНДАРЬ!AA19=GRID!$B$3:$U$3),0))*(1-GRID!$H$34))</f>
        <v>53100</v>
      </c>
      <c r="E271" s="8" cm="1">
        <f t="array" ref="E271">IF($I$2="Открытый тариф",INDEX(GRID!$B$4:$U$15,MATCH(E$7,GRID!$A$4:$A$15,0),MATCH(1,($U$2=GRID!$B$1:$U$1)*(КАЛЕНДАРЬ!AA19=GRID!$B$3:$U$3),0)),
INDEX(GRID!$B$4:$U$15,MATCH(E$7,GRID!$A$4:$A$15,0),MATCH(1,($U$2=GRID!$B$1:$U$1)*(КАЛЕНДАРЬ!AA19=GRID!$B$3:$U$3),0))*(1-GRID!$H$34))</f>
        <v>57100</v>
      </c>
      <c r="F271" s="8" cm="1">
        <f t="array" ref="F271">IF($I$2="Открытый тариф",INDEX(GRID!$B$18:$U$29,MATCH(E$7,GRID!$A$18:$A$29,0),MATCH(1,($U$2=GRID!$B$1:$U$1)*(КАЛЕНДАРЬ!AA19=GRID!$B$3:$U$3),0)),
INDEX(GRID!$B$18:$U$29,MATCH(E$7,GRID!$A$18:$A$29,0),MATCH(1,($U$2=GRID!$B$1:$U$1)*(КАЛЕНДАРЬ!AA19=GRID!$B$3:$U$3),0))*(1-GRID!$H$34))</f>
        <v>62100</v>
      </c>
      <c r="G271" s="8" cm="1">
        <f t="array" ref="G271">IF($I$2="Открытый тариф",INDEX(GRID!$B$4:$U$15,MATCH(G$7,GRID!$A$4:$A$15,0),MATCH(1,($U$2=GRID!$B$1:$U$1)*(КАЛЕНДАРЬ!AA19=GRID!$B$3:$U$3),0)),
INDEX(GRID!$B$4:$U$15,MATCH(G$7,GRID!$A$4:$A$15,0),MATCH(1,($U$2=GRID!$B$1:$U$1)*(КАЛЕНДАРЬ!AA19=GRID!$B$3:$U$3),0))*(1-GRID!$H$34))</f>
        <v>64000</v>
      </c>
      <c r="H271" s="8" cm="1">
        <f t="array" ref="H271">IF($I$2="Открытый тариф",INDEX(GRID!$B$18:$U$29,MATCH(G$7,GRID!$A$18:$A$29,0),MATCH(1,($U$2=GRID!$B$1:$U$1)*(КАЛЕНДАРЬ!AA19=GRID!$B$3:$U$3),0)),
INDEX(GRID!$B$18:$U$29,MATCH(G$7,GRID!$A$18:$A$29,0),MATCH(1,($U$2=GRID!$B$1:$U$1)*(КАЛЕНДАРЬ!AA19=GRID!$B$3:$U$3),0))*(1-GRID!$H$34))</f>
        <v>69000</v>
      </c>
      <c r="I271" s="8" cm="1">
        <f t="array" ref="I271">IF($I$2="Открытый тариф",INDEX(GRID!$B$4:$U$15,MATCH(I$7,GRID!$A$4:$A$15,0),MATCH(1,($U$2=GRID!$B$1:$U$1)*(КАЛЕНДАРЬ!AA19=GRID!$B$3:$U$3),0)),
INDEX(GRID!$B$4:$U$15,MATCH(I$7,GRID!$A$4:$A$15,0),MATCH(1,($U$2=GRID!$B$1:$U$1)*(КАЛЕНДАРЬ!AA19=GRID!$B$3:$U$3),0))*(1-GRID!$H$34))</f>
        <v>71000</v>
      </c>
      <c r="J271" s="8" cm="1">
        <f t="array" ref="J271">IF($I$2="Открытый тариф",INDEX(GRID!$B$18:$U$29,MATCH(I$7,GRID!$A$18:$A$29,0),MATCH(1,($U$2=GRID!$B$1:$U$1)*(КАЛЕНДАРЬ!AA19=GRID!$B$3:$U$3),0)),
INDEX(GRID!$B$18:$U$29,MATCH(I$7,GRID!$A$18:$A$29,0),MATCH(1,($U$2=GRID!$B$1:$U$1)*(КАЛЕНДАРЬ!AA19=GRID!$B$3:$U$3),0))*(1-GRID!$H$34))</f>
        <v>76000</v>
      </c>
      <c r="K271" s="8" cm="1">
        <f t="array" ref="K271">IF($I$2="Открытый тариф",INDEX(GRID!$B$4:$U$15,MATCH(K$7,GRID!$A$4:$A$15,0),MATCH(1,($U$2=GRID!$B$1:$U$1)*(КАЛЕНДАРЬ!AA19=GRID!$B$3:$U$3),0)),
INDEX(GRID!$B$4:$U$15,MATCH(K$7,GRID!$A$4:$A$15,0),MATCH(1,($U$2=GRID!$B$1:$U$1)*(КАЛЕНДАРЬ!AA19=GRID!$B$3:$U$3),0))*(1-GRID!$H$34))</f>
        <v>78200</v>
      </c>
      <c r="L271" s="8" cm="1">
        <f t="array" ref="L271">IF($I$2="Открытый тариф",INDEX(GRID!$B$18:$U$29,MATCH(K$7,GRID!$A$18:$A$29,0),MATCH(1,($U$2=GRID!$B$1:$U$1)*(КАЛЕНДАРЬ!AA19=GRID!$B$3:$U$3),0)),
INDEX(GRID!$B$18:$U$29,MATCH(K$7,GRID!$A$18:$A$29,0),MATCH(1,($U$2=GRID!$B$1:$U$1)*(КАЛЕНДАРЬ!AA19=GRID!$B$3:$U$3),0))*(1-GRID!$H$34))</f>
        <v>83200</v>
      </c>
      <c r="M271" s="8" cm="1">
        <f t="array" ref="M271">IF($I$2="Открытый тариф",INDEX(GRID!$B$4:$U$15,MATCH(M$7,GRID!$A$4:$A$15,0),MATCH(1,($U$2=GRID!$B$1:$U$1)*(КАЛЕНДАРЬ!AA19=GRID!$B$3:$U$3),0)),
INDEX(GRID!$B$4:$U$15,MATCH(M$7,GRID!$A$4:$A$15,0),MATCH(1,($U$2=GRID!$B$1:$U$1)*(КАЛЕНДАРЬ!AA19=GRID!$B$3:$U$3),0))*(1-GRID!$H$34))</f>
        <v>103200</v>
      </c>
      <c r="N271" s="8" cm="1">
        <f t="array" ref="N271">IF($I$2="Открытый тариф",INDEX(GRID!$B$18:$U$29,MATCH(M$7,GRID!$A$18:$A$29,0),MATCH(1,($U$2=GRID!$B$1:$U$1)*(КАЛЕНДАРЬ!AA19=GRID!$B$3:$U$3),0)),
INDEX(GRID!$B$18:$U$29,MATCH(M$7,GRID!$A$18:$A$29,0),MATCH(1,($U$2=GRID!$B$1:$U$1)*(КАЛЕНДАРЬ!AA19=GRID!$B$3:$U$3),0))*(1-GRID!$H$34))</f>
        <v>108200</v>
      </c>
      <c r="O271" s="8" cm="1">
        <f t="array" ref="O271">IF($I$2="Открытый тариф",INDEX(GRID!$B$4:$U$15,MATCH(O$7,GRID!$A$4:$A$15,0),MATCH(1,($U$2=GRID!$B$1:$U$1)*(КАЛЕНДАРЬ!AA19=GRID!$B$3:$U$3),0)),
INDEX(GRID!$B$4:$U$15,MATCH(O$7,GRID!$A$4:$A$15,0),MATCH(1,($U$2=GRID!$B$1:$U$1)*(КАЛЕНДАРЬ!AA19=GRID!$B$3:$U$3),0))*(1-GRID!$H$34))</f>
        <v>142800</v>
      </c>
      <c r="P271" s="8" cm="1">
        <f t="array" ref="P271">IF($I$2="Открытый тариф",INDEX(GRID!$B$4:$U$15,MATCH(P$7,GRID!$A$4:$A$15,0),MATCH(1,($U$2=GRID!$B$1:$U$1)*(КАЛЕНДАРЬ!AA19=GRID!$B$3:$U$3),0)),
INDEX(GRID!$B$4:$U$15,MATCH(P$7,GRID!$A$4:$A$15,0),MATCH(1,($U$2=GRID!$B$1:$U$1)*(КАЛЕНДАРЬ!AA19=GRID!$B$3:$U$3),0))*(1-GRID!$H$34))</f>
        <v>190100</v>
      </c>
      <c r="Q271" s="8" cm="1">
        <f t="array" ref="Q271">IF($I$2="Открытый тариф",INDEX(GRID!$B$4:$U$15,MATCH(Q$7,GRID!$A$4:$A$15,0),MATCH(1,($U$2=GRID!$B$1:$U$1)*(КАЛЕНДАРЬ!AA19=GRID!$B$3:$U$3),0)),
INDEX(GRID!$B$4:$U$15,MATCH(Q$7,GRID!$A$4:$A$15,0),MATCH(1,($U$2=GRID!$B$1:$U$1)*(КАЛЕНДАРЬ!AA19=GRID!$B$3:$U$3),0))*(1-GRID!$H$34))</f>
        <v>220900</v>
      </c>
      <c r="R271" s="8" cm="1">
        <f t="array" ref="R271">IF($I$2="Открытый тариф",INDEX(GRID!$B$18:$U$29,MATCH(R$7,GRID!$A$18:$A$29,0),MATCH(1,($U$2=GRID!$B$1:$U$1)*(КАЛЕНДАРЬ!AA19=GRID!$B$3:$U$3),0)),
INDEX(GRID!$B$18:$U$29,MATCH(R$7,GRID!$A$18:$A$29,0),MATCH(1,($U$2=GRID!$B$1:$U$1)*(КАЛЕНДАРЬ!AA19=GRID!$B$3:$U$3),0))*(1-GRID!$H$34))</f>
        <v>251900</v>
      </c>
      <c r="S271" s="8">
        <f t="array" ref="S271">IF($I$2="Открытый тариф",INDEX(GRID!$B$4:$U$15,MATCH(S$7,GRID!$A$4:$A$15,0),MATCH(1,($U$2=GRID!$B$1:$U$1)*(КАЛЕНДАРЬ!AA19=GRID!$B$3:$U$3),0)),
INDEX(GRID!$B$4:$U$15,MATCH(S$7,GRID!$A$4:$A$15,0),MATCH(1,($U$2=GRID!$B$1:$U$1)*(КАЛЕНДАРЬ!AA19=GRID!$B$3:$U$3),0))*(1-GRID!$L$41))</f>
        <v>661000</v>
      </c>
      <c r="T271" s="8">
        <f t="array" ref="T271">IF($I$2="Открытый тариф",INDEX(GRID!$B$4:$U$15,MATCH(T$7,GRID!$A$4:$A$15,0),MATCH(1,($U$2=GRID!$B$1:$U$1)*(КАЛЕНДАРЬ!AA19=GRID!$B$3:$U$3),0)),
INDEX(GRID!$B$4:$U$15,MATCH(T$7,GRID!$A$4:$A$15,0),MATCH(1,($U$2=GRID!$B$1:$U$1)*(КАЛЕНДАРЬ!AA19=GRID!$B$3:$U$3),0))*(1-GRID!$L$41))</f>
        <v>814300</v>
      </c>
    </row>
    <row r="272" spans="1:20" hidden="1">
      <c r="A272" s="148" t="s">
        <v>14</v>
      </c>
      <c r="B272" s="149">
        <v>17</v>
      </c>
      <c r="C272" s="8" cm="1">
        <f t="array" ref="C272">IF($I$2="Открытый тариф",INDEX(GRID!$B$4:$U$15,MATCH(C$7,GRID!$A$4:$A$15,0),MATCH(1,($U$2=GRID!$B$1:$U$1)*(КАЛЕНДАРЬ!AA20=GRID!$B$3:$U$3),0)),
INDEX(GRID!$B$4:$U$15,MATCH(C$7,GRID!$A$4:$A$15,0),MATCH(1,($U$2=GRID!$B$1:$U$1)*(КАЛЕНДАРЬ!AA20=GRID!$B$3:$U$3),0))*(1-GRID!$H$34))</f>
        <v>48100</v>
      </c>
      <c r="D272" s="8" cm="1">
        <f t="array" ref="D272">IF($I$2="Открытый тариф",INDEX(GRID!$B$18:$U$29,MATCH(C$7,GRID!$A$18:$A$29,0),MATCH(1,($U$2=GRID!$B$1:$U$1)*(КАЛЕНДАРЬ!AA20=GRID!$B$3:$U$3),0)),
INDEX(GRID!$B$18:$U$29,MATCH(C$7,GRID!$A$18:$A$29,0),MATCH(1,($U$2=GRID!$B$1:$U$1)*(КАЛЕНДАРЬ!AA20=GRID!$B$3:$U$3),0))*(1-GRID!$H$34))</f>
        <v>53100</v>
      </c>
      <c r="E272" s="8" cm="1">
        <f t="array" ref="E272">IF($I$2="Открытый тариф",INDEX(GRID!$B$4:$U$15,MATCH(E$7,GRID!$A$4:$A$15,0),MATCH(1,($U$2=GRID!$B$1:$U$1)*(КАЛЕНДАРЬ!AA20=GRID!$B$3:$U$3),0)),
INDEX(GRID!$B$4:$U$15,MATCH(E$7,GRID!$A$4:$A$15,0),MATCH(1,($U$2=GRID!$B$1:$U$1)*(КАЛЕНДАРЬ!AA20=GRID!$B$3:$U$3),0))*(1-GRID!$H$34))</f>
        <v>57100</v>
      </c>
      <c r="F272" s="8" cm="1">
        <f t="array" ref="F272">IF($I$2="Открытый тариф",INDEX(GRID!$B$18:$U$29,MATCH(E$7,GRID!$A$18:$A$29,0),MATCH(1,($U$2=GRID!$B$1:$U$1)*(КАЛЕНДАРЬ!AA20=GRID!$B$3:$U$3),0)),
INDEX(GRID!$B$18:$U$29,MATCH(E$7,GRID!$A$18:$A$29,0),MATCH(1,($U$2=GRID!$B$1:$U$1)*(КАЛЕНДАРЬ!AA20=GRID!$B$3:$U$3),0))*(1-GRID!$H$34))</f>
        <v>62100</v>
      </c>
      <c r="G272" s="8" cm="1">
        <f t="array" ref="G272">IF($I$2="Открытый тариф",INDEX(GRID!$B$4:$U$15,MATCH(G$7,GRID!$A$4:$A$15,0),MATCH(1,($U$2=GRID!$B$1:$U$1)*(КАЛЕНДАРЬ!AA20=GRID!$B$3:$U$3),0)),
INDEX(GRID!$B$4:$U$15,MATCH(G$7,GRID!$A$4:$A$15,0),MATCH(1,($U$2=GRID!$B$1:$U$1)*(КАЛЕНДАРЬ!AA20=GRID!$B$3:$U$3),0))*(1-GRID!$H$34))</f>
        <v>64000</v>
      </c>
      <c r="H272" s="8" cm="1">
        <f t="array" ref="H272">IF($I$2="Открытый тариф",INDEX(GRID!$B$18:$U$29,MATCH(G$7,GRID!$A$18:$A$29,0),MATCH(1,($U$2=GRID!$B$1:$U$1)*(КАЛЕНДАРЬ!AA20=GRID!$B$3:$U$3),0)),
INDEX(GRID!$B$18:$U$29,MATCH(G$7,GRID!$A$18:$A$29,0),MATCH(1,($U$2=GRID!$B$1:$U$1)*(КАЛЕНДАРЬ!AA20=GRID!$B$3:$U$3),0))*(1-GRID!$H$34))</f>
        <v>69000</v>
      </c>
      <c r="I272" s="8" cm="1">
        <f t="array" ref="I272">IF($I$2="Открытый тариф",INDEX(GRID!$B$4:$U$15,MATCH(I$7,GRID!$A$4:$A$15,0),MATCH(1,($U$2=GRID!$B$1:$U$1)*(КАЛЕНДАРЬ!AA20=GRID!$B$3:$U$3),0)),
INDEX(GRID!$B$4:$U$15,MATCH(I$7,GRID!$A$4:$A$15,0),MATCH(1,($U$2=GRID!$B$1:$U$1)*(КАЛЕНДАРЬ!AA20=GRID!$B$3:$U$3),0))*(1-GRID!$H$34))</f>
        <v>71000</v>
      </c>
      <c r="J272" s="8" cm="1">
        <f t="array" ref="J272">IF($I$2="Открытый тариф",INDEX(GRID!$B$18:$U$29,MATCH(I$7,GRID!$A$18:$A$29,0),MATCH(1,($U$2=GRID!$B$1:$U$1)*(КАЛЕНДАРЬ!AA20=GRID!$B$3:$U$3),0)),
INDEX(GRID!$B$18:$U$29,MATCH(I$7,GRID!$A$18:$A$29,0),MATCH(1,($U$2=GRID!$B$1:$U$1)*(КАЛЕНДАРЬ!AA20=GRID!$B$3:$U$3),0))*(1-GRID!$H$34))</f>
        <v>76000</v>
      </c>
      <c r="K272" s="8" cm="1">
        <f t="array" ref="K272">IF($I$2="Открытый тариф",INDEX(GRID!$B$4:$U$15,MATCH(K$7,GRID!$A$4:$A$15,0),MATCH(1,($U$2=GRID!$B$1:$U$1)*(КАЛЕНДАРЬ!AA20=GRID!$B$3:$U$3),0)),
INDEX(GRID!$B$4:$U$15,MATCH(K$7,GRID!$A$4:$A$15,0),MATCH(1,($U$2=GRID!$B$1:$U$1)*(КАЛЕНДАРЬ!AA20=GRID!$B$3:$U$3),0))*(1-GRID!$H$34))</f>
        <v>78200</v>
      </c>
      <c r="L272" s="8" cm="1">
        <f t="array" ref="L272">IF($I$2="Открытый тариф",INDEX(GRID!$B$18:$U$29,MATCH(K$7,GRID!$A$18:$A$29,0),MATCH(1,($U$2=GRID!$B$1:$U$1)*(КАЛЕНДАРЬ!AA20=GRID!$B$3:$U$3),0)),
INDEX(GRID!$B$18:$U$29,MATCH(K$7,GRID!$A$18:$A$29,0),MATCH(1,($U$2=GRID!$B$1:$U$1)*(КАЛЕНДАРЬ!AA20=GRID!$B$3:$U$3),0))*(1-GRID!$H$34))</f>
        <v>83200</v>
      </c>
      <c r="M272" s="8" cm="1">
        <f t="array" ref="M272">IF($I$2="Открытый тариф",INDEX(GRID!$B$4:$U$15,MATCH(M$7,GRID!$A$4:$A$15,0),MATCH(1,($U$2=GRID!$B$1:$U$1)*(КАЛЕНДАРЬ!AA20=GRID!$B$3:$U$3),0)),
INDEX(GRID!$B$4:$U$15,MATCH(M$7,GRID!$A$4:$A$15,0),MATCH(1,($U$2=GRID!$B$1:$U$1)*(КАЛЕНДАРЬ!AA20=GRID!$B$3:$U$3),0))*(1-GRID!$H$34))</f>
        <v>103200</v>
      </c>
      <c r="N272" s="8" cm="1">
        <f t="array" ref="N272">IF($I$2="Открытый тариф",INDEX(GRID!$B$18:$U$29,MATCH(M$7,GRID!$A$18:$A$29,0),MATCH(1,($U$2=GRID!$B$1:$U$1)*(КАЛЕНДАРЬ!AA20=GRID!$B$3:$U$3),0)),
INDEX(GRID!$B$18:$U$29,MATCH(M$7,GRID!$A$18:$A$29,0),MATCH(1,($U$2=GRID!$B$1:$U$1)*(КАЛЕНДАРЬ!AA20=GRID!$B$3:$U$3),0))*(1-GRID!$H$34))</f>
        <v>108200</v>
      </c>
      <c r="O272" s="8" cm="1">
        <f t="array" ref="O272">IF($I$2="Открытый тариф",INDEX(GRID!$B$4:$U$15,MATCH(O$7,GRID!$A$4:$A$15,0),MATCH(1,($U$2=GRID!$B$1:$U$1)*(КАЛЕНДАРЬ!AA20=GRID!$B$3:$U$3),0)),
INDEX(GRID!$B$4:$U$15,MATCH(O$7,GRID!$A$4:$A$15,0),MATCH(1,($U$2=GRID!$B$1:$U$1)*(КАЛЕНДАРЬ!AA20=GRID!$B$3:$U$3),0))*(1-GRID!$H$34))</f>
        <v>142800</v>
      </c>
      <c r="P272" s="8" cm="1">
        <f t="array" ref="P272">IF($I$2="Открытый тариф",INDEX(GRID!$B$4:$U$15,MATCH(P$7,GRID!$A$4:$A$15,0),MATCH(1,($U$2=GRID!$B$1:$U$1)*(КАЛЕНДАРЬ!AA20=GRID!$B$3:$U$3),0)),
INDEX(GRID!$B$4:$U$15,MATCH(P$7,GRID!$A$4:$A$15,0),MATCH(1,($U$2=GRID!$B$1:$U$1)*(КАЛЕНДАРЬ!AA20=GRID!$B$3:$U$3),0))*(1-GRID!$H$34))</f>
        <v>190100</v>
      </c>
      <c r="Q272" s="8" cm="1">
        <f t="array" ref="Q272">IF($I$2="Открытый тариф",INDEX(GRID!$B$4:$U$15,MATCH(Q$7,GRID!$A$4:$A$15,0),MATCH(1,($U$2=GRID!$B$1:$U$1)*(КАЛЕНДАРЬ!AA20=GRID!$B$3:$U$3),0)),
INDEX(GRID!$B$4:$U$15,MATCH(Q$7,GRID!$A$4:$A$15,0),MATCH(1,($U$2=GRID!$B$1:$U$1)*(КАЛЕНДАРЬ!AA20=GRID!$B$3:$U$3),0))*(1-GRID!$H$34))</f>
        <v>220900</v>
      </c>
      <c r="R272" s="8" cm="1">
        <f t="array" ref="R272">IF($I$2="Открытый тариф",INDEX(GRID!$B$18:$U$29,MATCH(R$7,GRID!$A$18:$A$29,0),MATCH(1,($U$2=GRID!$B$1:$U$1)*(КАЛЕНДАРЬ!AA20=GRID!$B$3:$U$3),0)),
INDEX(GRID!$B$18:$U$29,MATCH(R$7,GRID!$A$18:$A$29,0),MATCH(1,($U$2=GRID!$B$1:$U$1)*(КАЛЕНДАРЬ!AA20=GRID!$B$3:$U$3),0))*(1-GRID!$H$34))</f>
        <v>251900</v>
      </c>
      <c r="S272" s="8">
        <f t="array" ref="S272">IF($I$2="Открытый тариф",INDEX(GRID!$B$4:$U$15,MATCH(S$7,GRID!$A$4:$A$15,0),MATCH(1,($U$2=GRID!$B$1:$U$1)*(КАЛЕНДАРЬ!AA20=GRID!$B$3:$U$3),0)),
INDEX(GRID!$B$4:$U$15,MATCH(S$7,GRID!$A$4:$A$15,0),MATCH(1,($U$2=GRID!$B$1:$U$1)*(КАЛЕНДАРЬ!AA20=GRID!$B$3:$U$3),0))*(1-GRID!$L$41))</f>
        <v>661000</v>
      </c>
      <c r="T272" s="8">
        <f t="array" ref="T272">IF($I$2="Открытый тариф",INDEX(GRID!$B$4:$U$15,MATCH(T$7,GRID!$A$4:$A$15,0),MATCH(1,($U$2=GRID!$B$1:$U$1)*(КАЛЕНДАРЬ!AA20=GRID!$B$3:$U$3),0)),
INDEX(GRID!$B$4:$U$15,MATCH(T$7,GRID!$A$4:$A$15,0),MATCH(1,($U$2=GRID!$B$1:$U$1)*(КАЛЕНДАРЬ!AA20=GRID!$B$3:$U$3),0))*(1-GRID!$L$41))</f>
        <v>814300</v>
      </c>
    </row>
    <row r="273" spans="1:20" hidden="1">
      <c r="A273" s="148" t="s">
        <v>15</v>
      </c>
      <c r="B273" s="149">
        <v>18</v>
      </c>
      <c r="C273" s="8" cm="1">
        <f t="array" ref="C273">IF($I$2="Открытый тариф",INDEX(GRID!$B$4:$U$15,MATCH(C$7,GRID!$A$4:$A$15,0),MATCH(1,($U$2=GRID!$B$1:$U$1)*(КАЛЕНДАРЬ!AA21=GRID!$B$3:$U$3),0)),
INDEX(GRID!$B$4:$U$15,MATCH(C$7,GRID!$A$4:$A$15,0),MATCH(1,($U$2=GRID!$B$1:$U$1)*(КАЛЕНДАРЬ!AA21=GRID!$B$3:$U$3),0))*(1-GRID!$H$34))</f>
        <v>48100</v>
      </c>
      <c r="D273" s="8" cm="1">
        <f t="array" ref="D273">IF($I$2="Открытый тариф",INDEX(GRID!$B$18:$U$29,MATCH(C$7,GRID!$A$18:$A$29,0),MATCH(1,($U$2=GRID!$B$1:$U$1)*(КАЛЕНДАРЬ!AA21=GRID!$B$3:$U$3),0)),
INDEX(GRID!$B$18:$U$29,MATCH(C$7,GRID!$A$18:$A$29,0),MATCH(1,($U$2=GRID!$B$1:$U$1)*(КАЛЕНДАРЬ!AA21=GRID!$B$3:$U$3),0))*(1-GRID!$H$34))</f>
        <v>53100</v>
      </c>
      <c r="E273" s="8" cm="1">
        <f t="array" ref="E273">IF($I$2="Открытый тариф",INDEX(GRID!$B$4:$U$15,MATCH(E$7,GRID!$A$4:$A$15,0),MATCH(1,($U$2=GRID!$B$1:$U$1)*(КАЛЕНДАРЬ!AA21=GRID!$B$3:$U$3),0)),
INDEX(GRID!$B$4:$U$15,MATCH(E$7,GRID!$A$4:$A$15,0),MATCH(1,($U$2=GRID!$B$1:$U$1)*(КАЛЕНДАРЬ!AA21=GRID!$B$3:$U$3),0))*(1-GRID!$H$34))</f>
        <v>57100</v>
      </c>
      <c r="F273" s="8" cm="1">
        <f t="array" ref="F273">IF($I$2="Открытый тариф",INDEX(GRID!$B$18:$U$29,MATCH(E$7,GRID!$A$18:$A$29,0),MATCH(1,($U$2=GRID!$B$1:$U$1)*(КАЛЕНДАРЬ!AA21=GRID!$B$3:$U$3),0)),
INDEX(GRID!$B$18:$U$29,MATCH(E$7,GRID!$A$18:$A$29,0),MATCH(1,($U$2=GRID!$B$1:$U$1)*(КАЛЕНДАРЬ!AA21=GRID!$B$3:$U$3),0))*(1-GRID!$H$34))</f>
        <v>62100</v>
      </c>
      <c r="G273" s="8" cm="1">
        <f t="array" ref="G273">IF($I$2="Открытый тариф",INDEX(GRID!$B$4:$U$15,MATCH(G$7,GRID!$A$4:$A$15,0),MATCH(1,($U$2=GRID!$B$1:$U$1)*(КАЛЕНДАРЬ!AA21=GRID!$B$3:$U$3),0)),
INDEX(GRID!$B$4:$U$15,MATCH(G$7,GRID!$A$4:$A$15,0),MATCH(1,($U$2=GRID!$B$1:$U$1)*(КАЛЕНДАРЬ!AA21=GRID!$B$3:$U$3),0))*(1-GRID!$H$34))</f>
        <v>64000</v>
      </c>
      <c r="H273" s="8" cm="1">
        <f t="array" ref="H273">IF($I$2="Открытый тариф",INDEX(GRID!$B$18:$U$29,MATCH(G$7,GRID!$A$18:$A$29,0),MATCH(1,($U$2=GRID!$B$1:$U$1)*(КАЛЕНДАРЬ!AA21=GRID!$B$3:$U$3),0)),
INDEX(GRID!$B$18:$U$29,MATCH(G$7,GRID!$A$18:$A$29,0),MATCH(1,($U$2=GRID!$B$1:$U$1)*(КАЛЕНДАРЬ!AA21=GRID!$B$3:$U$3),0))*(1-GRID!$H$34))</f>
        <v>69000</v>
      </c>
      <c r="I273" s="8" cm="1">
        <f t="array" ref="I273">IF($I$2="Открытый тариф",INDEX(GRID!$B$4:$U$15,MATCH(I$7,GRID!$A$4:$A$15,0),MATCH(1,($U$2=GRID!$B$1:$U$1)*(КАЛЕНДАРЬ!AA21=GRID!$B$3:$U$3),0)),
INDEX(GRID!$B$4:$U$15,MATCH(I$7,GRID!$A$4:$A$15,0),MATCH(1,($U$2=GRID!$B$1:$U$1)*(КАЛЕНДАРЬ!AA21=GRID!$B$3:$U$3),0))*(1-GRID!$H$34))</f>
        <v>71000</v>
      </c>
      <c r="J273" s="8" cm="1">
        <f t="array" ref="J273">IF($I$2="Открытый тариф",INDEX(GRID!$B$18:$U$29,MATCH(I$7,GRID!$A$18:$A$29,0),MATCH(1,($U$2=GRID!$B$1:$U$1)*(КАЛЕНДАРЬ!AA21=GRID!$B$3:$U$3),0)),
INDEX(GRID!$B$18:$U$29,MATCH(I$7,GRID!$A$18:$A$29,0),MATCH(1,($U$2=GRID!$B$1:$U$1)*(КАЛЕНДАРЬ!AA21=GRID!$B$3:$U$3),0))*(1-GRID!$H$34))</f>
        <v>76000</v>
      </c>
      <c r="K273" s="8" cm="1">
        <f t="array" ref="K273">IF($I$2="Открытый тариф",INDEX(GRID!$B$4:$U$15,MATCH(K$7,GRID!$A$4:$A$15,0),MATCH(1,($U$2=GRID!$B$1:$U$1)*(КАЛЕНДАРЬ!AA21=GRID!$B$3:$U$3),0)),
INDEX(GRID!$B$4:$U$15,MATCH(K$7,GRID!$A$4:$A$15,0),MATCH(1,($U$2=GRID!$B$1:$U$1)*(КАЛЕНДАРЬ!AA21=GRID!$B$3:$U$3),0))*(1-GRID!$H$34))</f>
        <v>78200</v>
      </c>
      <c r="L273" s="8" cm="1">
        <f t="array" ref="L273">IF($I$2="Открытый тариф",INDEX(GRID!$B$18:$U$29,MATCH(K$7,GRID!$A$18:$A$29,0),MATCH(1,($U$2=GRID!$B$1:$U$1)*(КАЛЕНДАРЬ!AA21=GRID!$B$3:$U$3),0)),
INDEX(GRID!$B$18:$U$29,MATCH(K$7,GRID!$A$18:$A$29,0),MATCH(1,($U$2=GRID!$B$1:$U$1)*(КАЛЕНДАРЬ!AA21=GRID!$B$3:$U$3),0))*(1-GRID!$H$34))</f>
        <v>83200</v>
      </c>
      <c r="M273" s="8" cm="1">
        <f t="array" ref="M273">IF($I$2="Открытый тариф",INDEX(GRID!$B$4:$U$15,MATCH(M$7,GRID!$A$4:$A$15,0),MATCH(1,($U$2=GRID!$B$1:$U$1)*(КАЛЕНДАРЬ!AA21=GRID!$B$3:$U$3),0)),
INDEX(GRID!$B$4:$U$15,MATCH(M$7,GRID!$A$4:$A$15,0),MATCH(1,($U$2=GRID!$B$1:$U$1)*(КАЛЕНДАРЬ!AA21=GRID!$B$3:$U$3),0))*(1-GRID!$H$34))</f>
        <v>103200</v>
      </c>
      <c r="N273" s="8" cm="1">
        <f t="array" ref="N273">IF($I$2="Открытый тариф",INDEX(GRID!$B$18:$U$29,MATCH(M$7,GRID!$A$18:$A$29,0),MATCH(1,($U$2=GRID!$B$1:$U$1)*(КАЛЕНДАРЬ!AA21=GRID!$B$3:$U$3),0)),
INDEX(GRID!$B$18:$U$29,MATCH(M$7,GRID!$A$18:$A$29,0),MATCH(1,($U$2=GRID!$B$1:$U$1)*(КАЛЕНДАРЬ!AA21=GRID!$B$3:$U$3),0))*(1-GRID!$H$34))</f>
        <v>108200</v>
      </c>
      <c r="O273" s="8" cm="1">
        <f t="array" ref="O273">IF($I$2="Открытый тариф",INDEX(GRID!$B$4:$U$15,MATCH(O$7,GRID!$A$4:$A$15,0),MATCH(1,($U$2=GRID!$B$1:$U$1)*(КАЛЕНДАРЬ!AA21=GRID!$B$3:$U$3),0)),
INDEX(GRID!$B$4:$U$15,MATCH(O$7,GRID!$A$4:$A$15,0),MATCH(1,($U$2=GRID!$B$1:$U$1)*(КАЛЕНДАРЬ!AA21=GRID!$B$3:$U$3),0))*(1-GRID!$H$34))</f>
        <v>142800</v>
      </c>
      <c r="P273" s="8" cm="1">
        <f t="array" ref="P273">IF($I$2="Открытый тариф",INDEX(GRID!$B$4:$U$15,MATCH(P$7,GRID!$A$4:$A$15,0),MATCH(1,($U$2=GRID!$B$1:$U$1)*(КАЛЕНДАРЬ!AA21=GRID!$B$3:$U$3),0)),
INDEX(GRID!$B$4:$U$15,MATCH(P$7,GRID!$A$4:$A$15,0),MATCH(1,($U$2=GRID!$B$1:$U$1)*(КАЛЕНДАРЬ!AA21=GRID!$B$3:$U$3),0))*(1-GRID!$H$34))</f>
        <v>190100</v>
      </c>
      <c r="Q273" s="8" cm="1">
        <f t="array" ref="Q273">IF($I$2="Открытый тариф",INDEX(GRID!$B$4:$U$15,MATCH(Q$7,GRID!$A$4:$A$15,0),MATCH(1,($U$2=GRID!$B$1:$U$1)*(КАЛЕНДАРЬ!AA21=GRID!$B$3:$U$3),0)),
INDEX(GRID!$B$4:$U$15,MATCH(Q$7,GRID!$A$4:$A$15,0),MATCH(1,($U$2=GRID!$B$1:$U$1)*(КАЛЕНДАРЬ!AA21=GRID!$B$3:$U$3),0))*(1-GRID!$H$34))</f>
        <v>220900</v>
      </c>
      <c r="R273" s="8" cm="1">
        <f t="array" ref="R273">IF($I$2="Открытый тариф",INDEX(GRID!$B$18:$U$29,MATCH(R$7,GRID!$A$18:$A$29,0),MATCH(1,($U$2=GRID!$B$1:$U$1)*(КАЛЕНДАРЬ!AA21=GRID!$B$3:$U$3),0)),
INDEX(GRID!$B$18:$U$29,MATCH(R$7,GRID!$A$18:$A$29,0),MATCH(1,($U$2=GRID!$B$1:$U$1)*(КАЛЕНДАРЬ!AA21=GRID!$B$3:$U$3),0))*(1-GRID!$H$34))</f>
        <v>251900</v>
      </c>
      <c r="S273" s="8">
        <f t="array" ref="S273">IF($I$2="Открытый тариф",INDEX(GRID!$B$4:$U$15,MATCH(S$7,GRID!$A$4:$A$15,0),MATCH(1,($U$2=GRID!$B$1:$U$1)*(КАЛЕНДАРЬ!AA21=GRID!$B$3:$U$3),0)),
INDEX(GRID!$B$4:$U$15,MATCH(S$7,GRID!$A$4:$A$15,0),MATCH(1,($U$2=GRID!$B$1:$U$1)*(КАЛЕНДАРЬ!AA21=GRID!$B$3:$U$3),0))*(1-GRID!$L$41))</f>
        <v>661000</v>
      </c>
      <c r="T273" s="8">
        <f t="array" ref="T273">IF($I$2="Открытый тариф",INDEX(GRID!$B$4:$U$15,MATCH(T$7,GRID!$A$4:$A$15,0),MATCH(1,($U$2=GRID!$B$1:$U$1)*(КАЛЕНДАРЬ!AA21=GRID!$B$3:$U$3),0)),
INDEX(GRID!$B$4:$U$15,MATCH(T$7,GRID!$A$4:$A$15,0),MATCH(1,($U$2=GRID!$B$1:$U$1)*(КАЛЕНДАРЬ!AA21=GRID!$B$3:$U$3),0))*(1-GRID!$L$41))</f>
        <v>814300</v>
      </c>
    </row>
    <row r="274" spans="1:20" hidden="1">
      <c r="A274" s="148" t="s">
        <v>16</v>
      </c>
      <c r="B274" s="149">
        <v>19</v>
      </c>
      <c r="C274" s="8" cm="1">
        <f t="array" ref="C274">IF($I$2="Открытый тариф",INDEX(GRID!$B$4:$U$15,MATCH(C$7,GRID!$A$4:$A$15,0),MATCH(1,($U$2=GRID!$B$1:$U$1)*(КАЛЕНДАРЬ!AA22=GRID!$B$3:$U$3),0)),
INDEX(GRID!$B$4:$U$15,MATCH(C$7,GRID!$A$4:$A$15,0),MATCH(1,($U$2=GRID!$B$1:$U$1)*(КАЛЕНДАРЬ!AA22=GRID!$B$3:$U$3),0))*(1-GRID!$H$34))</f>
        <v>57300</v>
      </c>
      <c r="D274" s="8" cm="1">
        <f t="array" ref="D274">IF($I$2="Открытый тариф",INDEX(GRID!$B$18:$U$29,MATCH(C$7,GRID!$A$18:$A$29,0),MATCH(1,($U$2=GRID!$B$1:$U$1)*(КАЛЕНДАРЬ!AA22=GRID!$B$3:$U$3),0)),
INDEX(GRID!$B$18:$U$29,MATCH(C$7,GRID!$A$18:$A$29,0),MATCH(1,($U$2=GRID!$B$1:$U$1)*(КАЛЕНДАРЬ!AA22=GRID!$B$3:$U$3),0))*(1-GRID!$H$34))</f>
        <v>62300</v>
      </c>
      <c r="E274" s="8" cm="1">
        <f t="array" ref="E274">IF($I$2="Открытый тариф",INDEX(GRID!$B$4:$U$15,MATCH(E$7,GRID!$A$4:$A$15,0),MATCH(1,($U$2=GRID!$B$1:$U$1)*(КАЛЕНДАРЬ!AA22=GRID!$B$3:$U$3),0)),
INDEX(GRID!$B$4:$U$15,MATCH(E$7,GRID!$A$4:$A$15,0),MATCH(1,($U$2=GRID!$B$1:$U$1)*(КАЛЕНДАРЬ!AA22=GRID!$B$3:$U$3),0))*(1-GRID!$H$34))</f>
        <v>67400</v>
      </c>
      <c r="F274" s="8" cm="1">
        <f t="array" ref="F274">IF($I$2="Открытый тариф",INDEX(GRID!$B$18:$U$29,MATCH(E$7,GRID!$A$18:$A$29,0),MATCH(1,($U$2=GRID!$B$1:$U$1)*(КАЛЕНДАРЬ!AA22=GRID!$B$3:$U$3),0)),
INDEX(GRID!$B$18:$U$29,MATCH(E$7,GRID!$A$18:$A$29,0),MATCH(1,($U$2=GRID!$B$1:$U$1)*(КАЛЕНДАРЬ!AA22=GRID!$B$3:$U$3),0))*(1-GRID!$H$34))</f>
        <v>72400</v>
      </c>
      <c r="G274" s="8" cm="1">
        <f t="array" ref="G274">IF($I$2="Открытый тариф",INDEX(GRID!$B$4:$U$15,MATCH(G$7,GRID!$A$4:$A$15,0),MATCH(1,($U$2=GRID!$B$1:$U$1)*(КАЛЕНДАРЬ!AA22=GRID!$B$3:$U$3),0)),
INDEX(GRID!$B$4:$U$15,MATCH(G$7,GRID!$A$4:$A$15,0),MATCH(1,($U$2=GRID!$B$1:$U$1)*(КАЛЕНДАРЬ!AA22=GRID!$B$3:$U$3),0))*(1-GRID!$H$34))</f>
        <v>74800</v>
      </c>
      <c r="H274" s="8" cm="1">
        <f t="array" ref="H274">IF($I$2="Открытый тариф",INDEX(GRID!$B$18:$U$29,MATCH(G$7,GRID!$A$18:$A$29,0),MATCH(1,($U$2=GRID!$B$1:$U$1)*(КАЛЕНДАРЬ!AA22=GRID!$B$3:$U$3),0)),
INDEX(GRID!$B$18:$U$29,MATCH(G$7,GRID!$A$18:$A$29,0),MATCH(1,($U$2=GRID!$B$1:$U$1)*(КАЛЕНДАРЬ!AA22=GRID!$B$3:$U$3),0))*(1-GRID!$H$34))</f>
        <v>79800</v>
      </c>
      <c r="I274" s="8" cm="1">
        <f t="array" ref="I274">IF($I$2="Открытый тариф",INDEX(GRID!$B$4:$U$15,MATCH(I$7,GRID!$A$4:$A$15,0),MATCH(1,($U$2=GRID!$B$1:$U$1)*(КАЛЕНДАРЬ!AA22=GRID!$B$3:$U$3),0)),
INDEX(GRID!$B$4:$U$15,MATCH(I$7,GRID!$A$4:$A$15,0),MATCH(1,($U$2=GRID!$B$1:$U$1)*(КАЛЕНДАРЬ!AA22=GRID!$B$3:$U$3),0))*(1-GRID!$H$34))</f>
        <v>82500</v>
      </c>
      <c r="J274" s="8" cm="1">
        <f t="array" ref="J274">IF($I$2="Открытый тариф",INDEX(GRID!$B$18:$U$29,MATCH(I$7,GRID!$A$18:$A$29,0),MATCH(1,($U$2=GRID!$B$1:$U$1)*(КАЛЕНДАРЬ!AA22=GRID!$B$3:$U$3),0)),
INDEX(GRID!$B$18:$U$29,MATCH(I$7,GRID!$A$18:$A$29,0),MATCH(1,($U$2=GRID!$B$1:$U$1)*(КАЛЕНДАРЬ!AA22=GRID!$B$3:$U$3),0))*(1-GRID!$H$34))</f>
        <v>87500</v>
      </c>
      <c r="K274" s="8" cm="1">
        <f t="array" ref="K274">IF($I$2="Открытый тариф",INDEX(GRID!$B$4:$U$15,MATCH(K$7,GRID!$A$4:$A$15,0),MATCH(1,($U$2=GRID!$B$1:$U$1)*(КАЛЕНДАРЬ!AA22=GRID!$B$3:$U$3),0)),
INDEX(GRID!$B$4:$U$15,MATCH(K$7,GRID!$A$4:$A$15,0),MATCH(1,($U$2=GRID!$B$1:$U$1)*(КАЛЕНДАРЬ!AA22=GRID!$B$3:$U$3),0))*(1-GRID!$H$34))</f>
        <v>90600</v>
      </c>
      <c r="L274" s="8" cm="1">
        <f t="array" ref="L274">IF($I$2="Открытый тариф",INDEX(GRID!$B$18:$U$29,MATCH(K$7,GRID!$A$18:$A$29,0),MATCH(1,($U$2=GRID!$B$1:$U$1)*(КАЛЕНДАРЬ!AA22=GRID!$B$3:$U$3),0)),
INDEX(GRID!$B$18:$U$29,MATCH(K$7,GRID!$A$18:$A$29,0),MATCH(1,($U$2=GRID!$B$1:$U$1)*(КАЛЕНДАРЬ!AA22=GRID!$B$3:$U$3),0))*(1-GRID!$H$34))</f>
        <v>95600</v>
      </c>
      <c r="M274" s="8" cm="1">
        <f t="array" ref="M274">IF($I$2="Открытый тариф",INDEX(GRID!$B$4:$U$15,MATCH(M$7,GRID!$A$4:$A$15,0),MATCH(1,($U$2=GRID!$B$1:$U$1)*(КАЛЕНДАРЬ!AA22=GRID!$B$3:$U$3),0)),
INDEX(GRID!$B$4:$U$15,MATCH(M$7,GRID!$A$4:$A$15,0),MATCH(1,($U$2=GRID!$B$1:$U$1)*(КАЛЕНДАРЬ!AA22=GRID!$B$3:$U$3),0))*(1-GRID!$H$34))</f>
        <v>118300</v>
      </c>
      <c r="N274" s="8" cm="1">
        <f t="array" ref="N274">IF($I$2="Открытый тариф",INDEX(GRID!$B$18:$U$29,MATCH(M$7,GRID!$A$18:$A$29,0),MATCH(1,($U$2=GRID!$B$1:$U$1)*(КАЛЕНДАРЬ!AA22=GRID!$B$3:$U$3),0)),
INDEX(GRID!$B$18:$U$29,MATCH(M$7,GRID!$A$18:$A$29,0),MATCH(1,($U$2=GRID!$B$1:$U$1)*(КАЛЕНДАРЬ!AA22=GRID!$B$3:$U$3),0))*(1-GRID!$H$34))</f>
        <v>123300</v>
      </c>
      <c r="O274" s="8" cm="1">
        <f t="array" ref="O274">IF($I$2="Открытый тариф",INDEX(GRID!$B$4:$U$15,MATCH(O$7,GRID!$A$4:$A$15,0),MATCH(1,($U$2=GRID!$B$1:$U$1)*(КАЛЕНДАРЬ!AA22=GRID!$B$3:$U$3),0)),
INDEX(GRID!$B$4:$U$15,MATCH(O$7,GRID!$A$4:$A$15,0),MATCH(1,($U$2=GRID!$B$1:$U$1)*(КАЛЕНДАРЬ!AA22=GRID!$B$3:$U$3),0))*(1-GRID!$H$34))</f>
        <v>159400</v>
      </c>
      <c r="P274" s="8" cm="1">
        <f t="array" ref="P274">IF($I$2="Открытый тариф",INDEX(GRID!$B$4:$U$15,MATCH(P$7,GRID!$A$4:$A$15,0),MATCH(1,($U$2=GRID!$B$1:$U$1)*(КАЛЕНДАРЬ!AA22=GRID!$B$3:$U$3),0)),
INDEX(GRID!$B$4:$U$15,MATCH(P$7,GRID!$A$4:$A$15,0),MATCH(1,($U$2=GRID!$B$1:$U$1)*(КАЛЕНДАРЬ!AA22=GRID!$B$3:$U$3),0))*(1-GRID!$H$34))</f>
        <v>208900</v>
      </c>
      <c r="Q274" s="8" cm="1">
        <f t="array" ref="Q274">IF($I$2="Открытый тариф",INDEX(GRID!$B$4:$U$15,MATCH(Q$7,GRID!$A$4:$A$15,0),MATCH(1,($U$2=GRID!$B$1:$U$1)*(КАЛЕНДАРЬ!AA22=GRID!$B$3:$U$3),0)),
INDEX(GRID!$B$4:$U$15,MATCH(Q$7,GRID!$A$4:$A$15,0),MATCH(1,($U$2=GRID!$B$1:$U$1)*(КАЛЕНДАРЬ!AA22=GRID!$B$3:$U$3),0))*(1-GRID!$H$34))</f>
        <v>240900</v>
      </c>
      <c r="R274" s="8" cm="1">
        <f t="array" ref="R274">IF($I$2="Открытый тариф",INDEX(GRID!$B$18:$U$29,MATCH(R$7,GRID!$A$18:$A$29,0),MATCH(1,($U$2=GRID!$B$1:$U$1)*(КАЛЕНДАРЬ!AA22=GRID!$B$3:$U$3),0)),
INDEX(GRID!$B$18:$U$29,MATCH(R$7,GRID!$A$18:$A$29,0),MATCH(1,($U$2=GRID!$B$1:$U$1)*(КАЛЕНДАРЬ!AA22=GRID!$B$3:$U$3),0))*(1-GRID!$H$34))</f>
        <v>275700</v>
      </c>
      <c r="S274" s="8">
        <f t="array" ref="S274">IF($I$2="Открытый тариф",INDEX(GRID!$B$4:$U$15,MATCH(S$7,GRID!$A$4:$A$15,0),MATCH(1,($U$2=GRID!$B$1:$U$1)*(КАЛЕНДАРЬ!AA22=GRID!$B$3:$U$3),0)),
INDEX(GRID!$B$4:$U$15,MATCH(S$7,GRID!$A$4:$A$15,0),MATCH(1,($U$2=GRID!$B$1:$U$1)*(КАЛЕНДАРЬ!AA22=GRID!$B$3:$U$3),0))*(1-GRID!$L$41))</f>
        <v>736800</v>
      </c>
      <c r="T274" s="8">
        <f t="array" ref="T274">IF($I$2="Открытый тариф",INDEX(GRID!$B$4:$U$15,MATCH(T$7,GRID!$A$4:$A$15,0),MATCH(1,($U$2=GRID!$B$1:$U$1)*(КАЛЕНДАРЬ!AA22=GRID!$B$3:$U$3),0)),
INDEX(GRID!$B$4:$U$15,MATCH(T$7,GRID!$A$4:$A$15,0),MATCH(1,($U$2=GRID!$B$1:$U$1)*(КАЛЕНДАРЬ!AA22=GRID!$B$3:$U$3),0))*(1-GRID!$L$41))</f>
        <v>912900</v>
      </c>
    </row>
    <row r="275" spans="1:20" hidden="1">
      <c r="A275" s="148" t="s">
        <v>17</v>
      </c>
      <c r="B275" s="149">
        <v>20</v>
      </c>
      <c r="C275" s="8" cm="1">
        <f t="array" ref="C275">IF($I$2="Открытый тариф",INDEX(GRID!$B$4:$U$15,MATCH(C$7,GRID!$A$4:$A$15,0),MATCH(1,($U$2=GRID!$B$1:$U$1)*(КАЛЕНДАРЬ!AA23=GRID!$B$3:$U$3),0)),
INDEX(GRID!$B$4:$U$15,MATCH(C$7,GRID!$A$4:$A$15,0),MATCH(1,($U$2=GRID!$B$1:$U$1)*(КАЛЕНДАРЬ!AA23=GRID!$B$3:$U$3),0))*(1-GRID!$H$34))</f>
        <v>57300</v>
      </c>
      <c r="D275" s="8" cm="1">
        <f t="array" ref="D275">IF($I$2="Открытый тариф",INDEX(GRID!$B$18:$U$29,MATCH(C$7,GRID!$A$18:$A$29,0),MATCH(1,($U$2=GRID!$B$1:$U$1)*(КАЛЕНДАРЬ!AA23=GRID!$B$3:$U$3),0)),
INDEX(GRID!$B$18:$U$29,MATCH(C$7,GRID!$A$18:$A$29,0),MATCH(1,($U$2=GRID!$B$1:$U$1)*(КАЛЕНДАРЬ!AA23=GRID!$B$3:$U$3),0))*(1-GRID!$H$34))</f>
        <v>62300</v>
      </c>
      <c r="E275" s="8" cm="1">
        <f t="array" ref="E275">IF($I$2="Открытый тариф",INDEX(GRID!$B$4:$U$15,MATCH(E$7,GRID!$A$4:$A$15,0),MATCH(1,($U$2=GRID!$B$1:$U$1)*(КАЛЕНДАРЬ!AA23=GRID!$B$3:$U$3),0)),
INDEX(GRID!$B$4:$U$15,MATCH(E$7,GRID!$A$4:$A$15,0),MATCH(1,($U$2=GRID!$B$1:$U$1)*(КАЛЕНДАРЬ!AA23=GRID!$B$3:$U$3),0))*(1-GRID!$H$34))</f>
        <v>67400</v>
      </c>
      <c r="F275" s="8" cm="1">
        <f t="array" ref="F275">IF($I$2="Открытый тариф",INDEX(GRID!$B$18:$U$29,MATCH(E$7,GRID!$A$18:$A$29,0),MATCH(1,($U$2=GRID!$B$1:$U$1)*(КАЛЕНДАРЬ!AA23=GRID!$B$3:$U$3),0)),
INDEX(GRID!$B$18:$U$29,MATCH(E$7,GRID!$A$18:$A$29,0),MATCH(1,($U$2=GRID!$B$1:$U$1)*(КАЛЕНДАРЬ!AA23=GRID!$B$3:$U$3),0))*(1-GRID!$H$34))</f>
        <v>72400</v>
      </c>
      <c r="G275" s="8" cm="1">
        <f t="array" ref="G275">IF($I$2="Открытый тариф",INDEX(GRID!$B$4:$U$15,MATCH(G$7,GRID!$A$4:$A$15,0),MATCH(1,($U$2=GRID!$B$1:$U$1)*(КАЛЕНДАРЬ!AA23=GRID!$B$3:$U$3),0)),
INDEX(GRID!$B$4:$U$15,MATCH(G$7,GRID!$A$4:$A$15,0),MATCH(1,($U$2=GRID!$B$1:$U$1)*(КАЛЕНДАРЬ!AA23=GRID!$B$3:$U$3),0))*(1-GRID!$H$34))</f>
        <v>74800</v>
      </c>
      <c r="H275" s="8" cm="1">
        <f t="array" ref="H275">IF($I$2="Открытый тариф",INDEX(GRID!$B$18:$U$29,MATCH(G$7,GRID!$A$18:$A$29,0),MATCH(1,($U$2=GRID!$B$1:$U$1)*(КАЛЕНДАРЬ!AA23=GRID!$B$3:$U$3),0)),
INDEX(GRID!$B$18:$U$29,MATCH(G$7,GRID!$A$18:$A$29,0),MATCH(1,($U$2=GRID!$B$1:$U$1)*(КАЛЕНДАРЬ!AA23=GRID!$B$3:$U$3),0))*(1-GRID!$H$34))</f>
        <v>79800</v>
      </c>
      <c r="I275" s="8" cm="1">
        <f t="array" ref="I275">IF($I$2="Открытый тариф",INDEX(GRID!$B$4:$U$15,MATCH(I$7,GRID!$A$4:$A$15,0),MATCH(1,($U$2=GRID!$B$1:$U$1)*(КАЛЕНДАРЬ!AA23=GRID!$B$3:$U$3),0)),
INDEX(GRID!$B$4:$U$15,MATCH(I$7,GRID!$A$4:$A$15,0),MATCH(1,($U$2=GRID!$B$1:$U$1)*(КАЛЕНДАРЬ!AA23=GRID!$B$3:$U$3),0))*(1-GRID!$H$34))</f>
        <v>82500</v>
      </c>
      <c r="J275" s="8" cm="1">
        <f t="array" ref="J275">IF($I$2="Открытый тариф",INDEX(GRID!$B$18:$U$29,MATCH(I$7,GRID!$A$18:$A$29,0),MATCH(1,($U$2=GRID!$B$1:$U$1)*(КАЛЕНДАРЬ!AA23=GRID!$B$3:$U$3),0)),
INDEX(GRID!$B$18:$U$29,MATCH(I$7,GRID!$A$18:$A$29,0),MATCH(1,($U$2=GRID!$B$1:$U$1)*(КАЛЕНДАРЬ!AA23=GRID!$B$3:$U$3),0))*(1-GRID!$H$34))</f>
        <v>87500</v>
      </c>
      <c r="K275" s="8" cm="1">
        <f t="array" ref="K275">IF($I$2="Открытый тариф",INDEX(GRID!$B$4:$U$15,MATCH(K$7,GRID!$A$4:$A$15,0),MATCH(1,($U$2=GRID!$B$1:$U$1)*(КАЛЕНДАРЬ!AA23=GRID!$B$3:$U$3),0)),
INDEX(GRID!$B$4:$U$15,MATCH(K$7,GRID!$A$4:$A$15,0),MATCH(1,($U$2=GRID!$B$1:$U$1)*(КАЛЕНДАРЬ!AA23=GRID!$B$3:$U$3),0))*(1-GRID!$H$34))</f>
        <v>90600</v>
      </c>
      <c r="L275" s="8" cm="1">
        <f t="array" ref="L275">IF($I$2="Открытый тариф",INDEX(GRID!$B$18:$U$29,MATCH(K$7,GRID!$A$18:$A$29,0),MATCH(1,($U$2=GRID!$B$1:$U$1)*(КАЛЕНДАРЬ!AA23=GRID!$B$3:$U$3),0)),
INDEX(GRID!$B$18:$U$29,MATCH(K$7,GRID!$A$18:$A$29,0),MATCH(1,($U$2=GRID!$B$1:$U$1)*(КАЛЕНДАРЬ!AA23=GRID!$B$3:$U$3),0))*(1-GRID!$H$34))</f>
        <v>95600</v>
      </c>
      <c r="M275" s="8" cm="1">
        <f t="array" ref="M275">IF($I$2="Открытый тариф",INDEX(GRID!$B$4:$U$15,MATCH(M$7,GRID!$A$4:$A$15,0),MATCH(1,($U$2=GRID!$B$1:$U$1)*(КАЛЕНДАРЬ!AA23=GRID!$B$3:$U$3),0)),
INDEX(GRID!$B$4:$U$15,MATCH(M$7,GRID!$A$4:$A$15,0),MATCH(1,($U$2=GRID!$B$1:$U$1)*(КАЛЕНДАРЬ!AA23=GRID!$B$3:$U$3),0))*(1-GRID!$H$34))</f>
        <v>118300</v>
      </c>
      <c r="N275" s="8" cm="1">
        <f t="array" ref="N275">IF($I$2="Открытый тариф",INDEX(GRID!$B$18:$U$29,MATCH(M$7,GRID!$A$18:$A$29,0),MATCH(1,($U$2=GRID!$B$1:$U$1)*(КАЛЕНДАРЬ!AA23=GRID!$B$3:$U$3),0)),
INDEX(GRID!$B$18:$U$29,MATCH(M$7,GRID!$A$18:$A$29,0),MATCH(1,($U$2=GRID!$B$1:$U$1)*(КАЛЕНДАРЬ!AA23=GRID!$B$3:$U$3),0))*(1-GRID!$H$34))</f>
        <v>123300</v>
      </c>
      <c r="O275" s="8" cm="1">
        <f t="array" ref="O275">IF($I$2="Открытый тариф",INDEX(GRID!$B$4:$U$15,MATCH(O$7,GRID!$A$4:$A$15,0),MATCH(1,($U$2=GRID!$B$1:$U$1)*(КАЛЕНДАРЬ!AA23=GRID!$B$3:$U$3),0)),
INDEX(GRID!$B$4:$U$15,MATCH(O$7,GRID!$A$4:$A$15,0),MATCH(1,($U$2=GRID!$B$1:$U$1)*(КАЛЕНДАРЬ!AA23=GRID!$B$3:$U$3),0))*(1-GRID!$H$34))</f>
        <v>159400</v>
      </c>
      <c r="P275" s="8" cm="1">
        <f t="array" ref="P275">IF($I$2="Открытый тариф",INDEX(GRID!$B$4:$U$15,MATCH(P$7,GRID!$A$4:$A$15,0),MATCH(1,($U$2=GRID!$B$1:$U$1)*(КАЛЕНДАРЬ!AA23=GRID!$B$3:$U$3),0)),
INDEX(GRID!$B$4:$U$15,MATCH(P$7,GRID!$A$4:$A$15,0),MATCH(1,($U$2=GRID!$B$1:$U$1)*(КАЛЕНДАРЬ!AA23=GRID!$B$3:$U$3),0))*(1-GRID!$H$34))</f>
        <v>208900</v>
      </c>
      <c r="Q275" s="8" cm="1">
        <f t="array" ref="Q275">IF($I$2="Открытый тариф",INDEX(GRID!$B$4:$U$15,MATCH(Q$7,GRID!$A$4:$A$15,0),MATCH(1,($U$2=GRID!$B$1:$U$1)*(КАЛЕНДАРЬ!AA23=GRID!$B$3:$U$3),0)),
INDEX(GRID!$B$4:$U$15,MATCH(Q$7,GRID!$A$4:$A$15,0),MATCH(1,($U$2=GRID!$B$1:$U$1)*(КАЛЕНДАРЬ!AA23=GRID!$B$3:$U$3),0))*(1-GRID!$H$34))</f>
        <v>240900</v>
      </c>
      <c r="R275" s="8" cm="1">
        <f t="array" ref="R275">IF($I$2="Открытый тариф",INDEX(GRID!$B$18:$U$29,MATCH(R$7,GRID!$A$18:$A$29,0),MATCH(1,($U$2=GRID!$B$1:$U$1)*(КАЛЕНДАРЬ!AA23=GRID!$B$3:$U$3),0)),
INDEX(GRID!$B$18:$U$29,MATCH(R$7,GRID!$A$18:$A$29,0),MATCH(1,($U$2=GRID!$B$1:$U$1)*(КАЛЕНДАРЬ!AA23=GRID!$B$3:$U$3),0))*(1-GRID!$H$34))</f>
        <v>275700</v>
      </c>
      <c r="S275" s="8">
        <f t="array" ref="S275">IF($I$2="Открытый тариф",INDEX(GRID!$B$4:$U$15,MATCH(S$7,GRID!$A$4:$A$15,0),MATCH(1,($U$2=GRID!$B$1:$U$1)*(КАЛЕНДАРЬ!AA23=GRID!$B$3:$U$3),0)),
INDEX(GRID!$B$4:$U$15,MATCH(S$7,GRID!$A$4:$A$15,0),MATCH(1,($U$2=GRID!$B$1:$U$1)*(КАЛЕНДАРЬ!AA23=GRID!$B$3:$U$3),0))*(1-GRID!$L$41))</f>
        <v>736800</v>
      </c>
      <c r="T275" s="8">
        <f t="array" ref="T275">IF($I$2="Открытый тариф",INDEX(GRID!$B$4:$U$15,MATCH(T$7,GRID!$A$4:$A$15,0),MATCH(1,($U$2=GRID!$B$1:$U$1)*(КАЛЕНДАРЬ!AA23=GRID!$B$3:$U$3),0)),
INDEX(GRID!$B$4:$U$15,MATCH(T$7,GRID!$A$4:$A$15,0),MATCH(1,($U$2=GRID!$B$1:$U$1)*(КАЛЕНДАРЬ!AA23=GRID!$B$3:$U$3),0))*(1-GRID!$L$41))</f>
        <v>912900</v>
      </c>
    </row>
    <row r="276" spans="1:20" hidden="1">
      <c r="A276" s="148" t="s">
        <v>11</v>
      </c>
      <c r="B276" s="149">
        <v>21</v>
      </c>
      <c r="C276" s="8" cm="1">
        <f t="array" ref="C276">IF($I$2="Открытый тариф",INDEX(GRID!$B$4:$U$15,MATCH(C$7,GRID!$A$4:$A$15,0),MATCH(1,($U$2=GRID!$B$1:$U$1)*(КАЛЕНДАРЬ!AA24=GRID!$B$3:$U$3),0)),
INDEX(GRID!$B$4:$U$15,MATCH(C$7,GRID!$A$4:$A$15,0),MATCH(1,($U$2=GRID!$B$1:$U$1)*(КАЛЕНДАРЬ!AA24=GRID!$B$3:$U$3),0))*(1-GRID!$H$34))</f>
        <v>40100</v>
      </c>
      <c r="D276" s="8" cm="1">
        <f t="array" ref="D276">IF($I$2="Открытый тариф",INDEX(GRID!$B$18:$U$29,MATCH(C$7,GRID!$A$18:$A$29,0),MATCH(1,($U$2=GRID!$B$1:$U$1)*(КАЛЕНДАРЬ!AA24=GRID!$B$3:$U$3),0)),
INDEX(GRID!$B$18:$U$29,MATCH(C$7,GRID!$A$18:$A$29,0),MATCH(1,($U$2=GRID!$B$1:$U$1)*(КАЛЕНДАРЬ!AA24=GRID!$B$3:$U$3),0))*(1-GRID!$H$34))</f>
        <v>45100</v>
      </c>
      <c r="E276" s="8" cm="1">
        <f t="array" ref="E276">IF($I$2="Открытый тариф",INDEX(GRID!$B$4:$U$15,MATCH(E$7,GRID!$A$4:$A$15,0),MATCH(1,($U$2=GRID!$B$1:$U$1)*(КАЛЕНДАРЬ!AA24=GRID!$B$3:$U$3),0)),
INDEX(GRID!$B$4:$U$15,MATCH(E$7,GRID!$A$4:$A$15,0),MATCH(1,($U$2=GRID!$B$1:$U$1)*(КАЛЕНДАРЬ!AA24=GRID!$B$3:$U$3),0))*(1-GRID!$H$34))</f>
        <v>47900</v>
      </c>
      <c r="F276" s="8" cm="1">
        <f t="array" ref="F276">IF($I$2="Открытый тариф",INDEX(GRID!$B$18:$U$29,MATCH(E$7,GRID!$A$18:$A$29,0),MATCH(1,($U$2=GRID!$B$1:$U$1)*(КАЛЕНДАРЬ!AA24=GRID!$B$3:$U$3),0)),
INDEX(GRID!$B$18:$U$29,MATCH(E$7,GRID!$A$18:$A$29,0),MATCH(1,($U$2=GRID!$B$1:$U$1)*(КАЛЕНДАРЬ!AA24=GRID!$B$3:$U$3),0))*(1-GRID!$H$34))</f>
        <v>52900</v>
      </c>
      <c r="G276" s="8" cm="1">
        <f t="array" ref="G276">IF($I$2="Открытый тариф",INDEX(GRID!$B$4:$U$15,MATCH(G$7,GRID!$A$4:$A$15,0),MATCH(1,($U$2=GRID!$B$1:$U$1)*(КАЛЕНДАРЬ!AA24=GRID!$B$3:$U$3),0)),
INDEX(GRID!$B$4:$U$15,MATCH(G$7,GRID!$A$4:$A$15,0),MATCH(1,($U$2=GRID!$B$1:$U$1)*(КАЛЕНДАРЬ!AA24=GRID!$B$3:$U$3),0))*(1-GRID!$H$34))</f>
        <v>54500</v>
      </c>
      <c r="H276" s="8" cm="1">
        <f t="array" ref="H276">IF($I$2="Открытый тариф",INDEX(GRID!$B$18:$U$29,MATCH(G$7,GRID!$A$18:$A$29,0),MATCH(1,($U$2=GRID!$B$1:$U$1)*(КАЛЕНДАРЬ!AA24=GRID!$B$3:$U$3),0)),
INDEX(GRID!$B$18:$U$29,MATCH(G$7,GRID!$A$18:$A$29,0),MATCH(1,($U$2=GRID!$B$1:$U$1)*(КАЛЕНДАРЬ!AA24=GRID!$B$3:$U$3),0))*(1-GRID!$H$34))</f>
        <v>59500</v>
      </c>
      <c r="I276" s="8" cm="1">
        <f t="array" ref="I276">IF($I$2="Открытый тариф",INDEX(GRID!$B$4:$U$15,MATCH(I$7,GRID!$A$4:$A$15,0),MATCH(1,($U$2=GRID!$B$1:$U$1)*(КАЛЕНДАРЬ!AA24=GRID!$B$3:$U$3),0)),
INDEX(GRID!$B$4:$U$15,MATCH(I$7,GRID!$A$4:$A$15,0),MATCH(1,($U$2=GRID!$B$1:$U$1)*(КАЛЕНДАРЬ!AA24=GRID!$B$3:$U$3),0))*(1-GRID!$H$34))</f>
        <v>60900</v>
      </c>
      <c r="J276" s="8" cm="1">
        <f t="array" ref="J276">IF($I$2="Открытый тариф",INDEX(GRID!$B$18:$U$29,MATCH(I$7,GRID!$A$18:$A$29,0),MATCH(1,($U$2=GRID!$B$1:$U$1)*(КАЛЕНДАРЬ!AA24=GRID!$B$3:$U$3),0)),
INDEX(GRID!$B$18:$U$29,MATCH(I$7,GRID!$A$18:$A$29,0),MATCH(1,($U$2=GRID!$B$1:$U$1)*(КАЛЕНДАРЬ!AA24=GRID!$B$3:$U$3),0))*(1-GRID!$H$34))</f>
        <v>65900</v>
      </c>
      <c r="K276" s="8" cm="1">
        <f t="array" ref="K276">IF($I$2="Открытый тариф",INDEX(GRID!$B$4:$U$15,MATCH(K$7,GRID!$A$4:$A$15,0),MATCH(1,($U$2=GRID!$B$1:$U$1)*(КАЛЕНДАРЬ!AA24=GRID!$B$3:$U$3),0)),
INDEX(GRID!$B$4:$U$15,MATCH(K$7,GRID!$A$4:$A$15,0),MATCH(1,($U$2=GRID!$B$1:$U$1)*(КАЛЕНДАРЬ!AA24=GRID!$B$3:$U$3),0))*(1-GRID!$H$34))</f>
        <v>67400</v>
      </c>
      <c r="L276" s="8" cm="1">
        <f t="array" ref="L276">IF($I$2="Открытый тариф",INDEX(GRID!$B$18:$U$29,MATCH(K$7,GRID!$A$18:$A$29,0),MATCH(1,($U$2=GRID!$B$1:$U$1)*(КАЛЕНДАРЬ!AA24=GRID!$B$3:$U$3),0)),
INDEX(GRID!$B$18:$U$29,MATCH(K$7,GRID!$A$18:$A$29,0),MATCH(1,($U$2=GRID!$B$1:$U$1)*(КАЛЕНДАРЬ!AA24=GRID!$B$3:$U$3),0))*(1-GRID!$H$34))</f>
        <v>72400</v>
      </c>
      <c r="M276" s="8" cm="1">
        <f t="array" ref="M276">IF($I$2="Открытый тариф",INDEX(GRID!$B$4:$U$15,MATCH(M$7,GRID!$A$4:$A$15,0),MATCH(1,($U$2=GRID!$B$1:$U$1)*(КАЛЕНДАРЬ!AA24=GRID!$B$3:$U$3),0)),
INDEX(GRID!$B$4:$U$15,MATCH(M$7,GRID!$A$4:$A$15,0),MATCH(1,($U$2=GRID!$B$1:$U$1)*(КАЛЕНДАРЬ!AA24=GRID!$B$3:$U$3),0))*(1-GRID!$H$34))</f>
        <v>90200</v>
      </c>
      <c r="N276" s="8" cm="1">
        <f t="array" ref="N276">IF($I$2="Открытый тариф",INDEX(GRID!$B$18:$U$29,MATCH(M$7,GRID!$A$18:$A$29,0),MATCH(1,($U$2=GRID!$B$1:$U$1)*(КАЛЕНДАРЬ!AA24=GRID!$B$3:$U$3),0)),
INDEX(GRID!$B$18:$U$29,MATCH(M$7,GRID!$A$18:$A$29,0),MATCH(1,($U$2=GRID!$B$1:$U$1)*(КАЛЕНДАРЬ!AA24=GRID!$B$3:$U$3),0))*(1-GRID!$H$34))</f>
        <v>95200</v>
      </c>
      <c r="O276" s="8" cm="1">
        <f t="array" ref="O276">IF($I$2="Открытый тариф",INDEX(GRID!$B$4:$U$15,MATCH(O$7,GRID!$A$4:$A$15,0),MATCH(1,($U$2=GRID!$B$1:$U$1)*(КАЛЕНДАРЬ!AA24=GRID!$B$3:$U$3),0)),
INDEX(GRID!$B$4:$U$15,MATCH(O$7,GRID!$A$4:$A$15,0),MATCH(1,($U$2=GRID!$B$1:$U$1)*(КАЛЕНДАРЬ!AA24=GRID!$B$3:$U$3),0))*(1-GRID!$H$34))</f>
        <v>127800</v>
      </c>
      <c r="P276" s="8" cm="1">
        <f t="array" ref="P276">IF($I$2="Открытый тариф",INDEX(GRID!$B$4:$U$15,MATCH(P$7,GRID!$A$4:$A$15,0),MATCH(1,($U$2=GRID!$B$1:$U$1)*(КАЛЕНДАРЬ!AA24=GRID!$B$3:$U$3),0)),
INDEX(GRID!$B$4:$U$15,MATCH(P$7,GRID!$A$4:$A$15,0),MATCH(1,($U$2=GRID!$B$1:$U$1)*(КАЛЕНДАРЬ!AA24=GRID!$B$3:$U$3),0))*(1-GRID!$H$34))</f>
        <v>172900</v>
      </c>
      <c r="Q276" s="8" cm="1">
        <f t="array" ref="Q276">IF($I$2="Открытый тариф",INDEX(GRID!$B$4:$U$15,MATCH(Q$7,GRID!$A$4:$A$15,0),MATCH(1,($U$2=GRID!$B$1:$U$1)*(КАЛЕНДАРЬ!AA24=GRID!$B$3:$U$3),0)),
INDEX(GRID!$B$4:$U$15,MATCH(Q$7,GRID!$A$4:$A$15,0),MATCH(1,($U$2=GRID!$B$1:$U$1)*(КАЛЕНДАРЬ!AA24=GRID!$B$3:$U$3),0))*(1-GRID!$H$34))</f>
        <v>202400</v>
      </c>
      <c r="R276" s="8" cm="1">
        <f t="array" ref="R276">IF($I$2="Открытый тариф",INDEX(GRID!$B$18:$U$29,MATCH(R$7,GRID!$A$18:$A$29,0),MATCH(1,($U$2=GRID!$B$1:$U$1)*(КАЛЕНДАРЬ!AA24=GRID!$B$3:$U$3),0)),
INDEX(GRID!$B$18:$U$29,MATCH(R$7,GRID!$A$18:$A$29,0),MATCH(1,($U$2=GRID!$B$1:$U$1)*(КАЛЕНДАРЬ!AA24=GRID!$B$3:$U$3),0))*(1-GRID!$H$34))</f>
        <v>230600</v>
      </c>
      <c r="S276" s="8">
        <f t="array" ref="S276">IF($I$2="Открытый тариф",INDEX(GRID!$B$4:$U$15,MATCH(S$7,GRID!$A$4:$A$15,0),MATCH(1,($U$2=GRID!$B$1:$U$1)*(КАЛЕНДАРЬ!AA24=GRID!$B$3:$U$3),0)),
INDEX(GRID!$B$4:$U$15,MATCH(S$7,GRID!$A$4:$A$15,0),MATCH(1,($U$2=GRID!$B$1:$U$1)*(КАЛЕНДАРЬ!AA24=GRID!$B$3:$U$3),0))*(1-GRID!$L$41))</f>
        <v>592800</v>
      </c>
      <c r="T276" s="8">
        <f t="array" ref="T276">IF($I$2="Открытый тариф",INDEX(GRID!$B$4:$U$15,MATCH(T$7,GRID!$A$4:$A$15,0),MATCH(1,($U$2=GRID!$B$1:$U$1)*(КАЛЕНДАРЬ!AA24=GRID!$B$3:$U$3),0)),
INDEX(GRID!$B$4:$U$15,MATCH(T$7,GRID!$A$4:$A$15,0),MATCH(1,($U$2=GRID!$B$1:$U$1)*(КАЛЕНДАРЬ!AA24=GRID!$B$3:$U$3),0))*(1-GRID!$L$41))</f>
        <v>726900</v>
      </c>
    </row>
    <row r="277" spans="1:20" hidden="1">
      <c r="A277" s="148" t="s">
        <v>12</v>
      </c>
      <c r="B277" s="149">
        <v>22</v>
      </c>
      <c r="C277" s="8" cm="1">
        <f t="array" ref="C277">IF($I$2="Открытый тариф",INDEX(GRID!$B$4:$U$15,MATCH(C$7,GRID!$A$4:$A$15,0),MATCH(1,($U$2=GRID!$B$1:$U$1)*(КАЛЕНДАРЬ!AA25=GRID!$B$3:$U$3),0)),
INDEX(GRID!$B$4:$U$15,MATCH(C$7,GRID!$A$4:$A$15,0),MATCH(1,($U$2=GRID!$B$1:$U$1)*(КАЛЕНДАРЬ!AA25=GRID!$B$3:$U$3),0))*(1-GRID!$H$34))</f>
        <v>40100</v>
      </c>
      <c r="D277" s="8" cm="1">
        <f t="array" ref="D277">IF($I$2="Открытый тариф",INDEX(GRID!$B$18:$U$29,MATCH(C$7,GRID!$A$18:$A$29,0),MATCH(1,($U$2=GRID!$B$1:$U$1)*(КАЛЕНДАРЬ!AA25=GRID!$B$3:$U$3),0)),
INDEX(GRID!$B$18:$U$29,MATCH(C$7,GRID!$A$18:$A$29,0),MATCH(1,($U$2=GRID!$B$1:$U$1)*(КАЛЕНДАРЬ!AA25=GRID!$B$3:$U$3),0))*(1-GRID!$H$34))</f>
        <v>45100</v>
      </c>
      <c r="E277" s="8" cm="1">
        <f t="array" ref="E277">IF($I$2="Открытый тариф",INDEX(GRID!$B$4:$U$15,MATCH(E$7,GRID!$A$4:$A$15,0),MATCH(1,($U$2=GRID!$B$1:$U$1)*(КАЛЕНДАРЬ!AA25=GRID!$B$3:$U$3),0)),
INDEX(GRID!$B$4:$U$15,MATCH(E$7,GRID!$A$4:$A$15,0),MATCH(1,($U$2=GRID!$B$1:$U$1)*(КАЛЕНДАРЬ!AA25=GRID!$B$3:$U$3),0))*(1-GRID!$H$34))</f>
        <v>47900</v>
      </c>
      <c r="F277" s="8" cm="1">
        <f t="array" ref="F277">IF($I$2="Открытый тариф",INDEX(GRID!$B$18:$U$29,MATCH(E$7,GRID!$A$18:$A$29,0),MATCH(1,($U$2=GRID!$B$1:$U$1)*(КАЛЕНДАРЬ!AA25=GRID!$B$3:$U$3),0)),
INDEX(GRID!$B$18:$U$29,MATCH(E$7,GRID!$A$18:$A$29,0),MATCH(1,($U$2=GRID!$B$1:$U$1)*(КАЛЕНДАРЬ!AA25=GRID!$B$3:$U$3),0))*(1-GRID!$H$34))</f>
        <v>52900</v>
      </c>
      <c r="G277" s="8" cm="1">
        <f t="array" ref="G277">IF($I$2="Открытый тариф",INDEX(GRID!$B$4:$U$15,MATCH(G$7,GRID!$A$4:$A$15,0),MATCH(1,($U$2=GRID!$B$1:$U$1)*(КАЛЕНДАРЬ!AA25=GRID!$B$3:$U$3),0)),
INDEX(GRID!$B$4:$U$15,MATCH(G$7,GRID!$A$4:$A$15,0),MATCH(1,($U$2=GRID!$B$1:$U$1)*(КАЛЕНДАРЬ!AA25=GRID!$B$3:$U$3),0))*(1-GRID!$H$34))</f>
        <v>54500</v>
      </c>
      <c r="H277" s="8" cm="1">
        <f t="array" ref="H277">IF($I$2="Открытый тариф",INDEX(GRID!$B$18:$U$29,MATCH(G$7,GRID!$A$18:$A$29,0),MATCH(1,($U$2=GRID!$B$1:$U$1)*(КАЛЕНДАРЬ!AA25=GRID!$B$3:$U$3),0)),
INDEX(GRID!$B$18:$U$29,MATCH(G$7,GRID!$A$18:$A$29,0),MATCH(1,($U$2=GRID!$B$1:$U$1)*(КАЛЕНДАРЬ!AA25=GRID!$B$3:$U$3),0))*(1-GRID!$H$34))</f>
        <v>59500</v>
      </c>
      <c r="I277" s="8" cm="1">
        <f t="array" ref="I277">IF($I$2="Открытый тариф",INDEX(GRID!$B$4:$U$15,MATCH(I$7,GRID!$A$4:$A$15,0),MATCH(1,($U$2=GRID!$B$1:$U$1)*(КАЛЕНДАРЬ!AA25=GRID!$B$3:$U$3),0)),
INDEX(GRID!$B$4:$U$15,MATCH(I$7,GRID!$A$4:$A$15,0),MATCH(1,($U$2=GRID!$B$1:$U$1)*(КАЛЕНДАРЬ!AA25=GRID!$B$3:$U$3),0))*(1-GRID!$H$34))</f>
        <v>60900</v>
      </c>
      <c r="J277" s="8" cm="1">
        <f t="array" ref="J277">IF($I$2="Открытый тариф",INDEX(GRID!$B$18:$U$29,MATCH(I$7,GRID!$A$18:$A$29,0),MATCH(1,($U$2=GRID!$B$1:$U$1)*(КАЛЕНДАРЬ!AA25=GRID!$B$3:$U$3),0)),
INDEX(GRID!$B$18:$U$29,MATCH(I$7,GRID!$A$18:$A$29,0),MATCH(1,($U$2=GRID!$B$1:$U$1)*(КАЛЕНДАРЬ!AA25=GRID!$B$3:$U$3),0))*(1-GRID!$H$34))</f>
        <v>65900</v>
      </c>
      <c r="K277" s="8" cm="1">
        <f t="array" ref="K277">IF($I$2="Открытый тариф",INDEX(GRID!$B$4:$U$15,MATCH(K$7,GRID!$A$4:$A$15,0),MATCH(1,($U$2=GRID!$B$1:$U$1)*(КАЛЕНДАРЬ!AA25=GRID!$B$3:$U$3),0)),
INDEX(GRID!$B$4:$U$15,MATCH(K$7,GRID!$A$4:$A$15,0),MATCH(1,($U$2=GRID!$B$1:$U$1)*(КАЛЕНДАРЬ!AA25=GRID!$B$3:$U$3),0))*(1-GRID!$H$34))</f>
        <v>67400</v>
      </c>
      <c r="L277" s="8" cm="1">
        <f t="array" ref="L277">IF($I$2="Открытый тариф",INDEX(GRID!$B$18:$U$29,MATCH(K$7,GRID!$A$18:$A$29,0),MATCH(1,($U$2=GRID!$B$1:$U$1)*(КАЛЕНДАРЬ!AA25=GRID!$B$3:$U$3),0)),
INDEX(GRID!$B$18:$U$29,MATCH(K$7,GRID!$A$18:$A$29,0),MATCH(1,($U$2=GRID!$B$1:$U$1)*(КАЛЕНДАРЬ!AA25=GRID!$B$3:$U$3),0))*(1-GRID!$H$34))</f>
        <v>72400</v>
      </c>
      <c r="M277" s="8" cm="1">
        <f t="array" ref="M277">IF($I$2="Открытый тариф",INDEX(GRID!$B$4:$U$15,MATCH(M$7,GRID!$A$4:$A$15,0),MATCH(1,($U$2=GRID!$B$1:$U$1)*(КАЛЕНДАРЬ!AA25=GRID!$B$3:$U$3),0)),
INDEX(GRID!$B$4:$U$15,MATCH(M$7,GRID!$A$4:$A$15,0),MATCH(1,($U$2=GRID!$B$1:$U$1)*(КАЛЕНДАРЬ!AA25=GRID!$B$3:$U$3),0))*(1-GRID!$H$34))</f>
        <v>90200</v>
      </c>
      <c r="N277" s="8" cm="1">
        <f t="array" ref="N277">IF($I$2="Открытый тариф",INDEX(GRID!$B$18:$U$29,MATCH(M$7,GRID!$A$18:$A$29,0),MATCH(1,($U$2=GRID!$B$1:$U$1)*(КАЛЕНДАРЬ!AA25=GRID!$B$3:$U$3),0)),
INDEX(GRID!$B$18:$U$29,MATCH(M$7,GRID!$A$18:$A$29,0),MATCH(1,($U$2=GRID!$B$1:$U$1)*(КАЛЕНДАРЬ!AA25=GRID!$B$3:$U$3),0))*(1-GRID!$H$34))</f>
        <v>95200</v>
      </c>
      <c r="O277" s="8" cm="1">
        <f t="array" ref="O277">IF($I$2="Открытый тариф",INDEX(GRID!$B$4:$U$15,MATCH(O$7,GRID!$A$4:$A$15,0),MATCH(1,($U$2=GRID!$B$1:$U$1)*(КАЛЕНДАРЬ!AA25=GRID!$B$3:$U$3),0)),
INDEX(GRID!$B$4:$U$15,MATCH(O$7,GRID!$A$4:$A$15,0),MATCH(1,($U$2=GRID!$B$1:$U$1)*(КАЛЕНДАРЬ!AA25=GRID!$B$3:$U$3),0))*(1-GRID!$H$34))</f>
        <v>127800</v>
      </c>
      <c r="P277" s="8" cm="1">
        <f t="array" ref="P277">IF($I$2="Открытый тариф",INDEX(GRID!$B$4:$U$15,MATCH(P$7,GRID!$A$4:$A$15,0),MATCH(1,($U$2=GRID!$B$1:$U$1)*(КАЛЕНДАРЬ!AA25=GRID!$B$3:$U$3),0)),
INDEX(GRID!$B$4:$U$15,MATCH(P$7,GRID!$A$4:$A$15,0),MATCH(1,($U$2=GRID!$B$1:$U$1)*(КАЛЕНДАРЬ!AA25=GRID!$B$3:$U$3),0))*(1-GRID!$H$34))</f>
        <v>172900</v>
      </c>
      <c r="Q277" s="8" cm="1">
        <f t="array" ref="Q277">IF($I$2="Открытый тариф",INDEX(GRID!$B$4:$U$15,MATCH(Q$7,GRID!$A$4:$A$15,0),MATCH(1,($U$2=GRID!$B$1:$U$1)*(КАЛЕНДАРЬ!AA25=GRID!$B$3:$U$3),0)),
INDEX(GRID!$B$4:$U$15,MATCH(Q$7,GRID!$A$4:$A$15,0),MATCH(1,($U$2=GRID!$B$1:$U$1)*(КАЛЕНДАРЬ!AA25=GRID!$B$3:$U$3),0))*(1-GRID!$H$34))</f>
        <v>202400</v>
      </c>
      <c r="R277" s="8" cm="1">
        <f t="array" ref="R277">IF($I$2="Открытый тариф",INDEX(GRID!$B$18:$U$29,MATCH(R$7,GRID!$A$18:$A$29,0),MATCH(1,($U$2=GRID!$B$1:$U$1)*(КАЛЕНДАРЬ!AA25=GRID!$B$3:$U$3),0)),
INDEX(GRID!$B$18:$U$29,MATCH(R$7,GRID!$A$18:$A$29,0),MATCH(1,($U$2=GRID!$B$1:$U$1)*(КАЛЕНДАРЬ!AA25=GRID!$B$3:$U$3),0))*(1-GRID!$H$34))</f>
        <v>230600</v>
      </c>
      <c r="S277" s="8">
        <f t="array" ref="S277">IF($I$2="Открытый тариф",INDEX(GRID!$B$4:$U$15,MATCH(S$7,GRID!$A$4:$A$15,0),MATCH(1,($U$2=GRID!$B$1:$U$1)*(КАЛЕНДАРЬ!AA25=GRID!$B$3:$U$3),0)),
INDEX(GRID!$B$4:$U$15,MATCH(S$7,GRID!$A$4:$A$15,0),MATCH(1,($U$2=GRID!$B$1:$U$1)*(КАЛЕНДАРЬ!AA25=GRID!$B$3:$U$3),0))*(1-GRID!$L$41))</f>
        <v>592800</v>
      </c>
      <c r="T277" s="8">
        <f t="array" ref="T277">IF($I$2="Открытый тариф",INDEX(GRID!$B$4:$U$15,MATCH(T$7,GRID!$A$4:$A$15,0),MATCH(1,($U$2=GRID!$B$1:$U$1)*(КАЛЕНДАРЬ!AA25=GRID!$B$3:$U$3),0)),
INDEX(GRID!$B$4:$U$15,MATCH(T$7,GRID!$A$4:$A$15,0),MATCH(1,($U$2=GRID!$B$1:$U$1)*(КАЛЕНДАРЬ!AA25=GRID!$B$3:$U$3),0))*(1-GRID!$L$41))</f>
        <v>726900</v>
      </c>
    </row>
    <row r="278" spans="1:20" hidden="1">
      <c r="A278" s="148" t="s">
        <v>13</v>
      </c>
      <c r="B278" s="149">
        <v>23</v>
      </c>
      <c r="C278" s="8" cm="1">
        <f t="array" ref="C278">IF($I$2="Открытый тариф",INDEX(GRID!$B$4:$U$15,MATCH(C$7,GRID!$A$4:$A$15,0),MATCH(1,($U$2=GRID!$B$1:$U$1)*(КАЛЕНДАРЬ!AA26=GRID!$B$3:$U$3),0)),
INDEX(GRID!$B$4:$U$15,MATCH(C$7,GRID!$A$4:$A$15,0),MATCH(1,($U$2=GRID!$B$1:$U$1)*(КАЛЕНДАРЬ!AA26=GRID!$B$3:$U$3),0))*(1-GRID!$H$34))</f>
        <v>40100</v>
      </c>
      <c r="D278" s="8" cm="1">
        <f t="array" ref="D278">IF($I$2="Открытый тариф",INDEX(GRID!$B$18:$U$29,MATCH(C$7,GRID!$A$18:$A$29,0),MATCH(1,($U$2=GRID!$B$1:$U$1)*(КАЛЕНДАРЬ!AA26=GRID!$B$3:$U$3),0)),
INDEX(GRID!$B$18:$U$29,MATCH(C$7,GRID!$A$18:$A$29,0),MATCH(1,($U$2=GRID!$B$1:$U$1)*(КАЛЕНДАРЬ!AA26=GRID!$B$3:$U$3),0))*(1-GRID!$H$34))</f>
        <v>45100</v>
      </c>
      <c r="E278" s="8" cm="1">
        <f t="array" ref="E278">IF($I$2="Открытый тариф",INDEX(GRID!$B$4:$U$15,MATCH(E$7,GRID!$A$4:$A$15,0),MATCH(1,($U$2=GRID!$B$1:$U$1)*(КАЛЕНДАРЬ!AA26=GRID!$B$3:$U$3),0)),
INDEX(GRID!$B$4:$U$15,MATCH(E$7,GRID!$A$4:$A$15,0),MATCH(1,($U$2=GRID!$B$1:$U$1)*(КАЛЕНДАРЬ!AA26=GRID!$B$3:$U$3),0))*(1-GRID!$H$34))</f>
        <v>47900</v>
      </c>
      <c r="F278" s="8" cm="1">
        <f t="array" ref="F278">IF($I$2="Открытый тариф",INDEX(GRID!$B$18:$U$29,MATCH(E$7,GRID!$A$18:$A$29,0),MATCH(1,($U$2=GRID!$B$1:$U$1)*(КАЛЕНДАРЬ!AA26=GRID!$B$3:$U$3),0)),
INDEX(GRID!$B$18:$U$29,MATCH(E$7,GRID!$A$18:$A$29,0),MATCH(1,($U$2=GRID!$B$1:$U$1)*(КАЛЕНДАРЬ!AA26=GRID!$B$3:$U$3),0))*(1-GRID!$H$34))</f>
        <v>52900</v>
      </c>
      <c r="G278" s="8" cm="1">
        <f t="array" ref="G278">IF($I$2="Открытый тариф",INDEX(GRID!$B$4:$U$15,MATCH(G$7,GRID!$A$4:$A$15,0),MATCH(1,($U$2=GRID!$B$1:$U$1)*(КАЛЕНДАРЬ!AA26=GRID!$B$3:$U$3),0)),
INDEX(GRID!$B$4:$U$15,MATCH(G$7,GRID!$A$4:$A$15,0),MATCH(1,($U$2=GRID!$B$1:$U$1)*(КАЛЕНДАРЬ!AA26=GRID!$B$3:$U$3),0))*(1-GRID!$H$34))</f>
        <v>54500</v>
      </c>
      <c r="H278" s="8" cm="1">
        <f t="array" ref="H278">IF($I$2="Открытый тариф",INDEX(GRID!$B$18:$U$29,MATCH(G$7,GRID!$A$18:$A$29,0),MATCH(1,($U$2=GRID!$B$1:$U$1)*(КАЛЕНДАРЬ!AA26=GRID!$B$3:$U$3),0)),
INDEX(GRID!$B$18:$U$29,MATCH(G$7,GRID!$A$18:$A$29,0),MATCH(1,($U$2=GRID!$B$1:$U$1)*(КАЛЕНДАРЬ!AA26=GRID!$B$3:$U$3),0))*(1-GRID!$H$34))</f>
        <v>59500</v>
      </c>
      <c r="I278" s="8" cm="1">
        <f t="array" ref="I278">IF($I$2="Открытый тариф",INDEX(GRID!$B$4:$U$15,MATCH(I$7,GRID!$A$4:$A$15,0),MATCH(1,($U$2=GRID!$B$1:$U$1)*(КАЛЕНДАРЬ!AA26=GRID!$B$3:$U$3),0)),
INDEX(GRID!$B$4:$U$15,MATCH(I$7,GRID!$A$4:$A$15,0),MATCH(1,($U$2=GRID!$B$1:$U$1)*(КАЛЕНДАРЬ!AA26=GRID!$B$3:$U$3),0))*(1-GRID!$H$34))</f>
        <v>60900</v>
      </c>
      <c r="J278" s="8" cm="1">
        <f t="array" ref="J278">IF($I$2="Открытый тариф",INDEX(GRID!$B$18:$U$29,MATCH(I$7,GRID!$A$18:$A$29,0),MATCH(1,($U$2=GRID!$B$1:$U$1)*(КАЛЕНДАРЬ!AA26=GRID!$B$3:$U$3),0)),
INDEX(GRID!$B$18:$U$29,MATCH(I$7,GRID!$A$18:$A$29,0),MATCH(1,($U$2=GRID!$B$1:$U$1)*(КАЛЕНДАРЬ!AA26=GRID!$B$3:$U$3),0))*(1-GRID!$H$34))</f>
        <v>65900</v>
      </c>
      <c r="K278" s="8" cm="1">
        <f t="array" ref="K278">IF($I$2="Открытый тариф",INDEX(GRID!$B$4:$U$15,MATCH(K$7,GRID!$A$4:$A$15,0),MATCH(1,($U$2=GRID!$B$1:$U$1)*(КАЛЕНДАРЬ!AA26=GRID!$B$3:$U$3),0)),
INDEX(GRID!$B$4:$U$15,MATCH(K$7,GRID!$A$4:$A$15,0),MATCH(1,($U$2=GRID!$B$1:$U$1)*(КАЛЕНДАРЬ!AA26=GRID!$B$3:$U$3),0))*(1-GRID!$H$34))</f>
        <v>67400</v>
      </c>
      <c r="L278" s="8" cm="1">
        <f t="array" ref="L278">IF($I$2="Открытый тариф",INDEX(GRID!$B$18:$U$29,MATCH(K$7,GRID!$A$18:$A$29,0),MATCH(1,($U$2=GRID!$B$1:$U$1)*(КАЛЕНДАРЬ!AA26=GRID!$B$3:$U$3),0)),
INDEX(GRID!$B$18:$U$29,MATCH(K$7,GRID!$A$18:$A$29,0),MATCH(1,($U$2=GRID!$B$1:$U$1)*(КАЛЕНДАРЬ!AA26=GRID!$B$3:$U$3),0))*(1-GRID!$H$34))</f>
        <v>72400</v>
      </c>
      <c r="M278" s="8" cm="1">
        <f t="array" ref="M278">IF($I$2="Открытый тариф",INDEX(GRID!$B$4:$U$15,MATCH(M$7,GRID!$A$4:$A$15,0),MATCH(1,($U$2=GRID!$B$1:$U$1)*(КАЛЕНДАРЬ!AA26=GRID!$B$3:$U$3),0)),
INDEX(GRID!$B$4:$U$15,MATCH(M$7,GRID!$A$4:$A$15,0),MATCH(1,($U$2=GRID!$B$1:$U$1)*(КАЛЕНДАРЬ!AA26=GRID!$B$3:$U$3),0))*(1-GRID!$H$34))</f>
        <v>90200</v>
      </c>
      <c r="N278" s="8" cm="1">
        <f t="array" ref="N278">IF($I$2="Открытый тариф",INDEX(GRID!$B$18:$U$29,MATCH(M$7,GRID!$A$18:$A$29,0),MATCH(1,($U$2=GRID!$B$1:$U$1)*(КАЛЕНДАРЬ!AA26=GRID!$B$3:$U$3),0)),
INDEX(GRID!$B$18:$U$29,MATCH(M$7,GRID!$A$18:$A$29,0),MATCH(1,($U$2=GRID!$B$1:$U$1)*(КАЛЕНДАРЬ!AA26=GRID!$B$3:$U$3),0))*(1-GRID!$H$34))</f>
        <v>95200</v>
      </c>
      <c r="O278" s="8" cm="1">
        <f t="array" ref="O278">IF($I$2="Открытый тариф",INDEX(GRID!$B$4:$U$15,MATCH(O$7,GRID!$A$4:$A$15,0),MATCH(1,($U$2=GRID!$B$1:$U$1)*(КАЛЕНДАРЬ!AA26=GRID!$B$3:$U$3),0)),
INDEX(GRID!$B$4:$U$15,MATCH(O$7,GRID!$A$4:$A$15,0),MATCH(1,($U$2=GRID!$B$1:$U$1)*(КАЛЕНДАРЬ!AA26=GRID!$B$3:$U$3),0))*(1-GRID!$H$34))</f>
        <v>127800</v>
      </c>
      <c r="P278" s="8" cm="1">
        <f t="array" ref="P278">IF($I$2="Открытый тариф",INDEX(GRID!$B$4:$U$15,MATCH(P$7,GRID!$A$4:$A$15,0),MATCH(1,($U$2=GRID!$B$1:$U$1)*(КАЛЕНДАРЬ!AA26=GRID!$B$3:$U$3),0)),
INDEX(GRID!$B$4:$U$15,MATCH(P$7,GRID!$A$4:$A$15,0),MATCH(1,($U$2=GRID!$B$1:$U$1)*(КАЛЕНДАРЬ!AA26=GRID!$B$3:$U$3),0))*(1-GRID!$H$34))</f>
        <v>172900</v>
      </c>
      <c r="Q278" s="8" cm="1">
        <f t="array" ref="Q278">IF($I$2="Открытый тариф",INDEX(GRID!$B$4:$U$15,MATCH(Q$7,GRID!$A$4:$A$15,0),MATCH(1,($U$2=GRID!$B$1:$U$1)*(КАЛЕНДАРЬ!AA26=GRID!$B$3:$U$3),0)),
INDEX(GRID!$B$4:$U$15,MATCH(Q$7,GRID!$A$4:$A$15,0),MATCH(1,($U$2=GRID!$B$1:$U$1)*(КАЛЕНДАРЬ!AA26=GRID!$B$3:$U$3),0))*(1-GRID!$H$34))</f>
        <v>202400</v>
      </c>
      <c r="R278" s="8" cm="1">
        <f t="array" ref="R278">IF($I$2="Открытый тариф",INDEX(GRID!$B$18:$U$29,MATCH(R$7,GRID!$A$18:$A$29,0),MATCH(1,($U$2=GRID!$B$1:$U$1)*(КАЛЕНДАРЬ!AA26=GRID!$B$3:$U$3),0)),
INDEX(GRID!$B$18:$U$29,MATCH(R$7,GRID!$A$18:$A$29,0),MATCH(1,($U$2=GRID!$B$1:$U$1)*(КАЛЕНДАРЬ!AA26=GRID!$B$3:$U$3),0))*(1-GRID!$H$34))</f>
        <v>230600</v>
      </c>
      <c r="S278" s="8">
        <f t="array" ref="S278">IF($I$2="Открытый тариф",INDEX(GRID!$B$4:$U$15,MATCH(S$7,GRID!$A$4:$A$15,0),MATCH(1,($U$2=GRID!$B$1:$U$1)*(КАЛЕНДАРЬ!AA26=GRID!$B$3:$U$3),0)),
INDEX(GRID!$B$4:$U$15,MATCH(S$7,GRID!$A$4:$A$15,0),MATCH(1,($U$2=GRID!$B$1:$U$1)*(КАЛЕНДАРЬ!AA26=GRID!$B$3:$U$3),0))*(1-GRID!$L$41))</f>
        <v>592800</v>
      </c>
      <c r="T278" s="8">
        <f t="array" ref="T278">IF($I$2="Открытый тариф",INDEX(GRID!$B$4:$U$15,MATCH(T$7,GRID!$A$4:$A$15,0),MATCH(1,($U$2=GRID!$B$1:$U$1)*(КАЛЕНДАРЬ!AA26=GRID!$B$3:$U$3),0)),
INDEX(GRID!$B$4:$U$15,MATCH(T$7,GRID!$A$4:$A$15,0),MATCH(1,($U$2=GRID!$B$1:$U$1)*(КАЛЕНДАРЬ!AA26=GRID!$B$3:$U$3),0))*(1-GRID!$L$41))</f>
        <v>726900</v>
      </c>
    </row>
    <row r="279" spans="1:20" hidden="1">
      <c r="A279" s="148" t="s">
        <v>14</v>
      </c>
      <c r="B279" s="149">
        <v>24</v>
      </c>
      <c r="C279" s="8" cm="1">
        <f t="array" ref="C279">IF($I$2="Открытый тариф",INDEX(GRID!$B$4:$U$15,MATCH(C$7,GRID!$A$4:$A$15,0),MATCH(1,($U$2=GRID!$B$1:$U$1)*(КАЛЕНДАРЬ!AA27=GRID!$B$3:$U$3),0)),
INDEX(GRID!$B$4:$U$15,MATCH(C$7,GRID!$A$4:$A$15,0),MATCH(1,($U$2=GRID!$B$1:$U$1)*(КАЛЕНДАРЬ!AA27=GRID!$B$3:$U$3),0))*(1-GRID!$H$34))</f>
        <v>40100</v>
      </c>
      <c r="D279" s="8" cm="1">
        <f t="array" ref="D279">IF($I$2="Открытый тариф",INDEX(GRID!$B$18:$U$29,MATCH(C$7,GRID!$A$18:$A$29,0),MATCH(1,($U$2=GRID!$B$1:$U$1)*(КАЛЕНДАРЬ!AA27=GRID!$B$3:$U$3),0)),
INDEX(GRID!$B$18:$U$29,MATCH(C$7,GRID!$A$18:$A$29,0),MATCH(1,($U$2=GRID!$B$1:$U$1)*(КАЛЕНДАРЬ!AA27=GRID!$B$3:$U$3),0))*(1-GRID!$H$34))</f>
        <v>45100</v>
      </c>
      <c r="E279" s="8" cm="1">
        <f t="array" ref="E279">IF($I$2="Открытый тариф",INDEX(GRID!$B$4:$U$15,MATCH(E$7,GRID!$A$4:$A$15,0),MATCH(1,($U$2=GRID!$B$1:$U$1)*(КАЛЕНДАРЬ!AA27=GRID!$B$3:$U$3),0)),
INDEX(GRID!$B$4:$U$15,MATCH(E$7,GRID!$A$4:$A$15,0),MATCH(1,($U$2=GRID!$B$1:$U$1)*(КАЛЕНДАРЬ!AA27=GRID!$B$3:$U$3),0))*(1-GRID!$H$34))</f>
        <v>47900</v>
      </c>
      <c r="F279" s="8" cm="1">
        <f t="array" ref="F279">IF($I$2="Открытый тариф",INDEX(GRID!$B$18:$U$29,MATCH(E$7,GRID!$A$18:$A$29,0),MATCH(1,($U$2=GRID!$B$1:$U$1)*(КАЛЕНДАРЬ!AA27=GRID!$B$3:$U$3),0)),
INDEX(GRID!$B$18:$U$29,MATCH(E$7,GRID!$A$18:$A$29,0),MATCH(1,($U$2=GRID!$B$1:$U$1)*(КАЛЕНДАРЬ!AA27=GRID!$B$3:$U$3),0))*(1-GRID!$H$34))</f>
        <v>52900</v>
      </c>
      <c r="G279" s="8" cm="1">
        <f t="array" ref="G279">IF($I$2="Открытый тариф",INDEX(GRID!$B$4:$U$15,MATCH(G$7,GRID!$A$4:$A$15,0),MATCH(1,($U$2=GRID!$B$1:$U$1)*(КАЛЕНДАРЬ!AA27=GRID!$B$3:$U$3),0)),
INDEX(GRID!$B$4:$U$15,MATCH(G$7,GRID!$A$4:$A$15,0),MATCH(1,($U$2=GRID!$B$1:$U$1)*(КАЛЕНДАРЬ!AA27=GRID!$B$3:$U$3),0))*(1-GRID!$H$34))</f>
        <v>54500</v>
      </c>
      <c r="H279" s="8" cm="1">
        <f t="array" ref="H279">IF($I$2="Открытый тариф",INDEX(GRID!$B$18:$U$29,MATCH(G$7,GRID!$A$18:$A$29,0),MATCH(1,($U$2=GRID!$B$1:$U$1)*(КАЛЕНДАРЬ!AA27=GRID!$B$3:$U$3),0)),
INDEX(GRID!$B$18:$U$29,MATCH(G$7,GRID!$A$18:$A$29,0),MATCH(1,($U$2=GRID!$B$1:$U$1)*(КАЛЕНДАРЬ!AA27=GRID!$B$3:$U$3),0))*(1-GRID!$H$34))</f>
        <v>59500</v>
      </c>
      <c r="I279" s="8" cm="1">
        <f t="array" ref="I279">IF($I$2="Открытый тариф",INDEX(GRID!$B$4:$U$15,MATCH(I$7,GRID!$A$4:$A$15,0),MATCH(1,($U$2=GRID!$B$1:$U$1)*(КАЛЕНДАРЬ!AA27=GRID!$B$3:$U$3),0)),
INDEX(GRID!$B$4:$U$15,MATCH(I$7,GRID!$A$4:$A$15,0),MATCH(1,($U$2=GRID!$B$1:$U$1)*(КАЛЕНДАРЬ!AA27=GRID!$B$3:$U$3),0))*(1-GRID!$H$34))</f>
        <v>60900</v>
      </c>
      <c r="J279" s="8" cm="1">
        <f t="array" ref="J279">IF($I$2="Открытый тариф",INDEX(GRID!$B$18:$U$29,MATCH(I$7,GRID!$A$18:$A$29,0),MATCH(1,($U$2=GRID!$B$1:$U$1)*(КАЛЕНДАРЬ!AA27=GRID!$B$3:$U$3),0)),
INDEX(GRID!$B$18:$U$29,MATCH(I$7,GRID!$A$18:$A$29,0),MATCH(1,($U$2=GRID!$B$1:$U$1)*(КАЛЕНДАРЬ!AA27=GRID!$B$3:$U$3),0))*(1-GRID!$H$34))</f>
        <v>65900</v>
      </c>
      <c r="K279" s="8" cm="1">
        <f t="array" ref="K279">IF($I$2="Открытый тариф",INDEX(GRID!$B$4:$U$15,MATCH(K$7,GRID!$A$4:$A$15,0),MATCH(1,($U$2=GRID!$B$1:$U$1)*(КАЛЕНДАРЬ!AA27=GRID!$B$3:$U$3),0)),
INDEX(GRID!$B$4:$U$15,MATCH(K$7,GRID!$A$4:$A$15,0),MATCH(1,($U$2=GRID!$B$1:$U$1)*(КАЛЕНДАРЬ!AA27=GRID!$B$3:$U$3),0))*(1-GRID!$H$34))</f>
        <v>67400</v>
      </c>
      <c r="L279" s="8" cm="1">
        <f t="array" ref="L279">IF($I$2="Открытый тариф",INDEX(GRID!$B$18:$U$29,MATCH(K$7,GRID!$A$18:$A$29,0),MATCH(1,($U$2=GRID!$B$1:$U$1)*(КАЛЕНДАРЬ!AA27=GRID!$B$3:$U$3),0)),
INDEX(GRID!$B$18:$U$29,MATCH(K$7,GRID!$A$18:$A$29,0),MATCH(1,($U$2=GRID!$B$1:$U$1)*(КАЛЕНДАРЬ!AA27=GRID!$B$3:$U$3),0))*(1-GRID!$H$34))</f>
        <v>72400</v>
      </c>
      <c r="M279" s="8" cm="1">
        <f t="array" ref="M279">IF($I$2="Открытый тариф",INDEX(GRID!$B$4:$U$15,MATCH(M$7,GRID!$A$4:$A$15,0),MATCH(1,($U$2=GRID!$B$1:$U$1)*(КАЛЕНДАРЬ!AA27=GRID!$B$3:$U$3),0)),
INDEX(GRID!$B$4:$U$15,MATCH(M$7,GRID!$A$4:$A$15,0),MATCH(1,($U$2=GRID!$B$1:$U$1)*(КАЛЕНДАРЬ!AA27=GRID!$B$3:$U$3),0))*(1-GRID!$H$34))</f>
        <v>90200</v>
      </c>
      <c r="N279" s="8" cm="1">
        <f t="array" ref="N279">IF($I$2="Открытый тариф",INDEX(GRID!$B$18:$U$29,MATCH(M$7,GRID!$A$18:$A$29,0),MATCH(1,($U$2=GRID!$B$1:$U$1)*(КАЛЕНДАРЬ!AA27=GRID!$B$3:$U$3),0)),
INDEX(GRID!$B$18:$U$29,MATCH(M$7,GRID!$A$18:$A$29,0),MATCH(1,($U$2=GRID!$B$1:$U$1)*(КАЛЕНДАРЬ!AA27=GRID!$B$3:$U$3),0))*(1-GRID!$H$34))</f>
        <v>95200</v>
      </c>
      <c r="O279" s="8" cm="1">
        <f t="array" ref="O279">IF($I$2="Открытый тариф",INDEX(GRID!$B$4:$U$15,MATCH(O$7,GRID!$A$4:$A$15,0),MATCH(1,($U$2=GRID!$B$1:$U$1)*(КАЛЕНДАРЬ!AA27=GRID!$B$3:$U$3),0)),
INDEX(GRID!$B$4:$U$15,MATCH(O$7,GRID!$A$4:$A$15,0),MATCH(1,($U$2=GRID!$B$1:$U$1)*(КАЛЕНДАРЬ!AA27=GRID!$B$3:$U$3),0))*(1-GRID!$H$34))</f>
        <v>127800</v>
      </c>
      <c r="P279" s="8" cm="1">
        <f t="array" ref="P279">IF($I$2="Открытый тариф",INDEX(GRID!$B$4:$U$15,MATCH(P$7,GRID!$A$4:$A$15,0),MATCH(1,($U$2=GRID!$B$1:$U$1)*(КАЛЕНДАРЬ!AA27=GRID!$B$3:$U$3),0)),
INDEX(GRID!$B$4:$U$15,MATCH(P$7,GRID!$A$4:$A$15,0),MATCH(1,($U$2=GRID!$B$1:$U$1)*(КАЛЕНДАРЬ!AA27=GRID!$B$3:$U$3),0))*(1-GRID!$H$34))</f>
        <v>172900</v>
      </c>
      <c r="Q279" s="8" cm="1">
        <f t="array" ref="Q279">IF($I$2="Открытый тариф",INDEX(GRID!$B$4:$U$15,MATCH(Q$7,GRID!$A$4:$A$15,0),MATCH(1,($U$2=GRID!$B$1:$U$1)*(КАЛЕНДАРЬ!AA27=GRID!$B$3:$U$3),0)),
INDEX(GRID!$B$4:$U$15,MATCH(Q$7,GRID!$A$4:$A$15,0),MATCH(1,($U$2=GRID!$B$1:$U$1)*(КАЛЕНДАРЬ!AA27=GRID!$B$3:$U$3),0))*(1-GRID!$H$34))</f>
        <v>202400</v>
      </c>
      <c r="R279" s="8" cm="1">
        <f t="array" ref="R279">IF($I$2="Открытый тариф",INDEX(GRID!$B$18:$U$29,MATCH(R$7,GRID!$A$18:$A$29,0),MATCH(1,($U$2=GRID!$B$1:$U$1)*(КАЛЕНДАРЬ!AA27=GRID!$B$3:$U$3),0)),
INDEX(GRID!$B$18:$U$29,MATCH(R$7,GRID!$A$18:$A$29,0),MATCH(1,($U$2=GRID!$B$1:$U$1)*(КАЛЕНДАРЬ!AA27=GRID!$B$3:$U$3),0))*(1-GRID!$H$34))</f>
        <v>230600</v>
      </c>
      <c r="S279" s="8">
        <f t="array" ref="S279">IF($I$2="Открытый тариф",INDEX(GRID!$B$4:$U$15,MATCH(S$7,GRID!$A$4:$A$15,0),MATCH(1,($U$2=GRID!$B$1:$U$1)*(КАЛЕНДАРЬ!AA27=GRID!$B$3:$U$3),0)),
INDEX(GRID!$B$4:$U$15,MATCH(S$7,GRID!$A$4:$A$15,0),MATCH(1,($U$2=GRID!$B$1:$U$1)*(КАЛЕНДАРЬ!AA27=GRID!$B$3:$U$3),0))*(1-GRID!$L$41))</f>
        <v>592800</v>
      </c>
      <c r="T279" s="8">
        <f t="array" ref="T279">IF($I$2="Открытый тариф",INDEX(GRID!$B$4:$U$15,MATCH(T$7,GRID!$A$4:$A$15,0),MATCH(1,($U$2=GRID!$B$1:$U$1)*(КАЛЕНДАРЬ!AA27=GRID!$B$3:$U$3),0)),
INDEX(GRID!$B$4:$U$15,MATCH(T$7,GRID!$A$4:$A$15,0),MATCH(1,($U$2=GRID!$B$1:$U$1)*(КАЛЕНДАРЬ!AA27=GRID!$B$3:$U$3),0))*(1-GRID!$L$41))</f>
        <v>726900</v>
      </c>
    </row>
    <row r="280" spans="1:20" hidden="1">
      <c r="A280" s="148" t="s">
        <v>15</v>
      </c>
      <c r="B280" s="149">
        <v>25</v>
      </c>
      <c r="C280" s="8" cm="1">
        <f t="array" ref="C280">IF($I$2="Открытый тариф",INDEX(GRID!$B$4:$U$15,MATCH(C$7,GRID!$A$4:$A$15,0),MATCH(1,($U$2=GRID!$B$1:$U$1)*(КАЛЕНДАРЬ!AA28=GRID!$B$3:$U$3),0)),
INDEX(GRID!$B$4:$U$15,MATCH(C$7,GRID!$A$4:$A$15,0),MATCH(1,($U$2=GRID!$B$1:$U$1)*(КАЛЕНДАРЬ!AA28=GRID!$B$3:$U$3),0))*(1-GRID!$H$34))</f>
        <v>40100</v>
      </c>
      <c r="D280" s="8" cm="1">
        <f t="array" ref="D280">IF($I$2="Открытый тариф",INDEX(GRID!$B$18:$U$29,MATCH(C$7,GRID!$A$18:$A$29,0),MATCH(1,($U$2=GRID!$B$1:$U$1)*(КАЛЕНДАРЬ!AA28=GRID!$B$3:$U$3),0)),
INDEX(GRID!$B$18:$U$29,MATCH(C$7,GRID!$A$18:$A$29,0),MATCH(1,($U$2=GRID!$B$1:$U$1)*(КАЛЕНДАРЬ!AA28=GRID!$B$3:$U$3),0))*(1-GRID!$H$34))</f>
        <v>45100</v>
      </c>
      <c r="E280" s="8" cm="1">
        <f t="array" ref="E280">IF($I$2="Открытый тариф",INDEX(GRID!$B$4:$U$15,MATCH(E$7,GRID!$A$4:$A$15,0),MATCH(1,($U$2=GRID!$B$1:$U$1)*(КАЛЕНДАРЬ!AA28=GRID!$B$3:$U$3),0)),
INDEX(GRID!$B$4:$U$15,MATCH(E$7,GRID!$A$4:$A$15,0),MATCH(1,($U$2=GRID!$B$1:$U$1)*(КАЛЕНДАРЬ!AA28=GRID!$B$3:$U$3),0))*(1-GRID!$H$34))</f>
        <v>47900</v>
      </c>
      <c r="F280" s="8" cm="1">
        <f t="array" ref="F280">IF($I$2="Открытый тариф",INDEX(GRID!$B$18:$U$29,MATCH(E$7,GRID!$A$18:$A$29,0),MATCH(1,($U$2=GRID!$B$1:$U$1)*(КАЛЕНДАРЬ!AA28=GRID!$B$3:$U$3),0)),
INDEX(GRID!$B$18:$U$29,MATCH(E$7,GRID!$A$18:$A$29,0),MATCH(1,($U$2=GRID!$B$1:$U$1)*(КАЛЕНДАРЬ!AA28=GRID!$B$3:$U$3),0))*(1-GRID!$H$34))</f>
        <v>52900</v>
      </c>
      <c r="G280" s="8" cm="1">
        <f t="array" ref="G280">IF($I$2="Открытый тариф",INDEX(GRID!$B$4:$U$15,MATCH(G$7,GRID!$A$4:$A$15,0),MATCH(1,($U$2=GRID!$B$1:$U$1)*(КАЛЕНДАРЬ!AA28=GRID!$B$3:$U$3),0)),
INDEX(GRID!$B$4:$U$15,MATCH(G$7,GRID!$A$4:$A$15,0),MATCH(1,($U$2=GRID!$B$1:$U$1)*(КАЛЕНДАРЬ!AA28=GRID!$B$3:$U$3),0))*(1-GRID!$H$34))</f>
        <v>54500</v>
      </c>
      <c r="H280" s="8" cm="1">
        <f t="array" ref="H280">IF($I$2="Открытый тариф",INDEX(GRID!$B$18:$U$29,MATCH(G$7,GRID!$A$18:$A$29,0),MATCH(1,($U$2=GRID!$B$1:$U$1)*(КАЛЕНДАРЬ!AA28=GRID!$B$3:$U$3),0)),
INDEX(GRID!$B$18:$U$29,MATCH(G$7,GRID!$A$18:$A$29,0),MATCH(1,($U$2=GRID!$B$1:$U$1)*(КАЛЕНДАРЬ!AA28=GRID!$B$3:$U$3),0))*(1-GRID!$H$34))</f>
        <v>59500</v>
      </c>
      <c r="I280" s="8" cm="1">
        <f t="array" ref="I280">IF($I$2="Открытый тариф",INDEX(GRID!$B$4:$U$15,MATCH(I$7,GRID!$A$4:$A$15,0),MATCH(1,($U$2=GRID!$B$1:$U$1)*(КАЛЕНДАРЬ!AA28=GRID!$B$3:$U$3),0)),
INDEX(GRID!$B$4:$U$15,MATCH(I$7,GRID!$A$4:$A$15,0),MATCH(1,($U$2=GRID!$B$1:$U$1)*(КАЛЕНДАРЬ!AA28=GRID!$B$3:$U$3),0))*(1-GRID!$H$34))</f>
        <v>60900</v>
      </c>
      <c r="J280" s="8" cm="1">
        <f t="array" ref="J280">IF($I$2="Открытый тариф",INDEX(GRID!$B$18:$U$29,MATCH(I$7,GRID!$A$18:$A$29,0),MATCH(1,($U$2=GRID!$B$1:$U$1)*(КАЛЕНДАРЬ!AA28=GRID!$B$3:$U$3),0)),
INDEX(GRID!$B$18:$U$29,MATCH(I$7,GRID!$A$18:$A$29,0),MATCH(1,($U$2=GRID!$B$1:$U$1)*(КАЛЕНДАРЬ!AA28=GRID!$B$3:$U$3),0))*(1-GRID!$H$34))</f>
        <v>65900</v>
      </c>
      <c r="K280" s="8" cm="1">
        <f t="array" ref="K280">IF($I$2="Открытый тариф",INDEX(GRID!$B$4:$U$15,MATCH(K$7,GRID!$A$4:$A$15,0),MATCH(1,($U$2=GRID!$B$1:$U$1)*(КАЛЕНДАРЬ!AA28=GRID!$B$3:$U$3),0)),
INDEX(GRID!$B$4:$U$15,MATCH(K$7,GRID!$A$4:$A$15,0),MATCH(1,($U$2=GRID!$B$1:$U$1)*(КАЛЕНДАРЬ!AA28=GRID!$B$3:$U$3),0))*(1-GRID!$H$34))</f>
        <v>67400</v>
      </c>
      <c r="L280" s="8" cm="1">
        <f t="array" ref="L280">IF($I$2="Открытый тариф",INDEX(GRID!$B$18:$U$29,MATCH(K$7,GRID!$A$18:$A$29,0),MATCH(1,($U$2=GRID!$B$1:$U$1)*(КАЛЕНДАРЬ!AA28=GRID!$B$3:$U$3),0)),
INDEX(GRID!$B$18:$U$29,MATCH(K$7,GRID!$A$18:$A$29,0),MATCH(1,($U$2=GRID!$B$1:$U$1)*(КАЛЕНДАРЬ!AA28=GRID!$B$3:$U$3),0))*(1-GRID!$H$34))</f>
        <v>72400</v>
      </c>
      <c r="M280" s="8" cm="1">
        <f t="array" ref="M280">IF($I$2="Открытый тариф",INDEX(GRID!$B$4:$U$15,MATCH(M$7,GRID!$A$4:$A$15,0),MATCH(1,($U$2=GRID!$B$1:$U$1)*(КАЛЕНДАРЬ!AA28=GRID!$B$3:$U$3),0)),
INDEX(GRID!$B$4:$U$15,MATCH(M$7,GRID!$A$4:$A$15,0),MATCH(1,($U$2=GRID!$B$1:$U$1)*(КАЛЕНДАРЬ!AA28=GRID!$B$3:$U$3),0))*(1-GRID!$H$34))</f>
        <v>90200</v>
      </c>
      <c r="N280" s="8" cm="1">
        <f t="array" ref="N280">IF($I$2="Открытый тариф",INDEX(GRID!$B$18:$U$29,MATCH(M$7,GRID!$A$18:$A$29,0),MATCH(1,($U$2=GRID!$B$1:$U$1)*(КАЛЕНДАРЬ!AA28=GRID!$B$3:$U$3),0)),
INDEX(GRID!$B$18:$U$29,MATCH(M$7,GRID!$A$18:$A$29,0),MATCH(1,($U$2=GRID!$B$1:$U$1)*(КАЛЕНДАРЬ!AA28=GRID!$B$3:$U$3),0))*(1-GRID!$H$34))</f>
        <v>95200</v>
      </c>
      <c r="O280" s="8" cm="1">
        <f t="array" ref="O280">IF($I$2="Открытый тариф",INDEX(GRID!$B$4:$U$15,MATCH(O$7,GRID!$A$4:$A$15,0),MATCH(1,($U$2=GRID!$B$1:$U$1)*(КАЛЕНДАРЬ!AA28=GRID!$B$3:$U$3),0)),
INDEX(GRID!$B$4:$U$15,MATCH(O$7,GRID!$A$4:$A$15,0),MATCH(1,($U$2=GRID!$B$1:$U$1)*(КАЛЕНДАРЬ!AA28=GRID!$B$3:$U$3),0))*(1-GRID!$H$34))</f>
        <v>127800</v>
      </c>
      <c r="P280" s="8" cm="1">
        <f t="array" ref="P280">IF($I$2="Открытый тариф",INDEX(GRID!$B$4:$U$15,MATCH(P$7,GRID!$A$4:$A$15,0),MATCH(1,($U$2=GRID!$B$1:$U$1)*(КАЛЕНДАРЬ!AA28=GRID!$B$3:$U$3),0)),
INDEX(GRID!$B$4:$U$15,MATCH(P$7,GRID!$A$4:$A$15,0),MATCH(1,($U$2=GRID!$B$1:$U$1)*(КАЛЕНДАРЬ!AA28=GRID!$B$3:$U$3),0))*(1-GRID!$H$34))</f>
        <v>172900</v>
      </c>
      <c r="Q280" s="8" cm="1">
        <f t="array" ref="Q280">IF($I$2="Открытый тариф",INDEX(GRID!$B$4:$U$15,MATCH(Q$7,GRID!$A$4:$A$15,0),MATCH(1,($U$2=GRID!$B$1:$U$1)*(КАЛЕНДАРЬ!AA28=GRID!$B$3:$U$3),0)),
INDEX(GRID!$B$4:$U$15,MATCH(Q$7,GRID!$A$4:$A$15,0),MATCH(1,($U$2=GRID!$B$1:$U$1)*(КАЛЕНДАРЬ!AA28=GRID!$B$3:$U$3),0))*(1-GRID!$H$34))</f>
        <v>202400</v>
      </c>
      <c r="R280" s="8" cm="1">
        <f t="array" ref="R280">IF($I$2="Открытый тариф",INDEX(GRID!$B$18:$U$29,MATCH(R$7,GRID!$A$18:$A$29,0),MATCH(1,($U$2=GRID!$B$1:$U$1)*(КАЛЕНДАРЬ!AA28=GRID!$B$3:$U$3),0)),
INDEX(GRID!$B$18:$U$29,MATCH(R$7,GRID!$A$18:$A$29,0),MATCH(1,($U$2=GRID!$B$1:$U$1)*(КАЛЕНДАРЬ!AA28=GRID!$B$3:$U$3),0))*(1-GRID!$H$34))</f>
        <v>230600</v>
      </c>
      <c r="S280" s="8">
        <f t="array" ref="S280">IF($I$2="Открытый тариф",INDEX(GRID!$B$4:$U$15,MATCH(S$7,GRID!$A$4:$A$15,0),MATCH(1,($U$2=GRID!$B$1:$U$1)*(КАЛЕНДАРЬ!AA28=GRID!$B$3:$U$3),0)),
INDEX(GRID!$B$4:$U$15,MATCH(S$7,GRID!$A$4:$A$15,0),MATCH(1,($U$2=GRID!$B$1:$U$1)*(КАЛЕНДАРЬ!AA28=GRID!$B$3:$U$3),0))*(1-GRID!$L$41))</f>
        <v>592800</v>
      </c>
      <c r="T280" s="8">
        <f t="array" ref="T280">IF($I$2="Открытый тариф",INDEX(GRID!$B$4:$U$15,MATCH(T$7,GRID!$A$4:$A$15,0),MATCH(1,($U$2=GRID!$B$1:$U$1)*(КАЛЕНДАРЬ!AA28=GRID!$B$3:$U$3),0)),
INDEX(GRID!$B$4:$U$15,MATCH(T$7,GRID!$A$4:$A$15,0),MATCH(1,($U$2=GRID!$B$1:$U$1)*(КАЛЕНДАРЬ!AA28=GRID!$B$3:$U$3),0))*(1-GRID!$L$41))</f>
        <v>726900</v>
      </c>
    </row>
    <row r="281" spans="1:20" hidden="1">
      <c r="A281" s="148" t="s">
        <v>16</v>
      </c>
      <c r="B281" s="149">
        <v>26</v>
      </c>
      <c r="C281" s="8" cm="1">
        <f t="array" ref="C281">IF($I$2="Открытый тариф",INDEX(GRID!$B$4:$U$15,MATCH(C$7,GRID!$A$4:$A$15,0),MATCH(1,($U$2=GRID!$B$1:$U$1)*(КАЛЕНДАРЬ!AA29=GRID!$B$3:$U$3),0)),
INDEX(GRID!$B$4:$U$15,MATCH(C$7,GRID!$A$4:$A$15,0),MATCH(1,($U$2=GRID!$B$1:$U$1)*(КАЛЕНДАРЬ!AA29=GRID!$B$3:$U$3),0))*(1-GRID!$H$34))</f>
        <v>40100</v>
      </c>
      <c r="D281" s="8" cm="1">
        <f t="array" ref="D281">IF($I$2="Открытый тариф",INDEX(GRID!$B$18:$U$29,MATCH(C$7,GRID!$A$18:$A$29,0),MATCH(1,($U$2=GRID!$B$1:$U$1)*(КАЛЕНДАРЬ!AA29=GRID!$B$3:$U$3),0)),
INDEX(GRID!$B$18:$U$29,MATCH(C$7,GRID!$A$18:$A$29,0),MATCH(1,($U$2=GRID!$B$1:$U$1)*(КАЛЕНДАРЬ!AA29=GRID!$B$3:$U$3),0))*(1-GRID!$H$34))</f>
        <v>45100</v>
      </c>
      <c r="E281" s="8" cm="1">
        <f t="array" ref="E281">IF($I$2="Открытый тариф",INDEX(GRID!$B$4:$U$15,MATCH(E$7,GRID!$A$4:$A$15,0),MATCH(1,($U$2=GRID!$B$1:$U$1)*(КАЛЕНДАРЬ!AA29=GRID!$B$3:$U$3),0)),
INDEX(GRID!$B$4:$U$15,MATCH(E$7,GRID!$A$4:$A$15,0),MATCH(1,($U$2=GRID!$B$1:$U$1)*(КАЛЕНДАРЬ!AA29=GRID!$B$3:$U$3),0))*(1-GRID!$H$34))</f>
        <v>47900</v>
      </c>
      <c r="F281" s="8" cm="1">
        <f t="array" ref="F281">IF($I$2="Открытый тариф",INDEX(GRID!$B$18:$U$29,MATCH(E$7,GRID!$A$18:$A$29,0),MATCH(1,($U$2=GRID!$B$1:$U$1)*(КАЛЕНДАРЬ!AA29=GRID!$B$3:$U$3),0)),
INDEX(GRID!$B$18:$U$29,MATCH(E$7,GRID!$A$18:$A$29,0),MATCH(1,($U$2=GRID!$B$1:$U$1)*(КАЛЕНДАРЬ!AA29=GRID!$B$3:$U$3),0))*(1-GRID!$H$34))</f>
        <v>52900</v>
      </c>
      <c r="G281" s="8" cm="1">
        <f t="array" ref="G281">IF($I$2="Открытый тариф",INDEX(GRID!$B$4:$U$15,MATCH(G$7,GRID!$A$4:$A$15,0),MATCH(1,($U$2=GRID!$B$1:$U$1)*(КАЛЕНДАРЬ!AA29=GRID!$B$3:$U$3),0)),
INDEX(GRID!$B$4:$U$15,MATCH(G$7,GRID!$A$4:$A$15,0),MATCH(1,($U$2=GRID!$B$1:$U$1)*(КАЛЕНДАРЬ!AA29=GRID!$B$3:$U$3),0))*(1-GRID!$H$34))</f>
        <v>54500</v>
      </c>
      <c r="H281" s="8" cm="1">
        <f t="array" ref="H281">IF($I$2="Открытый тариф",INDEX(GRID!$B$18:$U$29,MATCH(G$7,GRID!$A$18:$A$29,0),MATCH(1,($U$2=GRID!$B$1:$U$1)*(КАЛЕНДАРЬ!AA29=GRID!$B$3:$U$3),0)),
INDEX(GRID!$B$18:$U$29,MATCH(G$7,GRID!$A$18:$A$29,0),MATCH(1,($U$2=GRID!$B$1:$U$1)*(КАЛЕНДАРЬ!AA29=GRID!$B$3:$U$3),0))*(1-GRID!$H$34))</f>
        <v>59500</v>
      </c>
      <c r="I281" s="8" cm="1">
        <f t="array" ref="I281">IF($I$2="Открытый тариф",INDEX(GRID!$B$4:$U$15,MATCH(I$7,GRID!$A$4:$A$15,0),MATCH(1,($U$2=GRID!$B$1:$U$1)*(КАЛЕНДАРЬ!AA29=GRID!$B$3:$U$3),0)),
INDEX(GRID!$B$4:$U$15,MATCH(I$7,GRID!$A$4:$A$15,0),MATCH(1,($U$2=GRID!$B$1:$U$1)*(КАЛЕНДАРЬ!AA29=GRID!$B$3:$U$3),0))*(1-GRID!$H$34))</f>
        <v>60900</v>
      </c>
      <c r="J281" s="8" cm="1">
        <f t="array" ref="J281">IF($I$2="Открытый тариф",INDEX(GRID!$B$18:$U$29,MATCH(I$7,GRID!$A$18:$A$29,0),MATCH(1,($U$2=GRID!$B$1:$U$1)*(КАЛЕНДАРЬ!AA29=GRID!$B$3:$U$3),0)),
INDEX(GRID!$B$18:$U$29,MATCH(I$7,GRID!$A$18:$A$29,0),MATCH(1,($U$2=GRID!$B$1:$U$1)*(КАЛЕНДАРЬ!AA29=GRID!$B$3:$U$3),0))*(1-GRID!$H$34))</f>
        <v>65900</v>
      </c>
      <c r="K281" s="8" cm="1">
        <f t="array" ref="K281">IF($I$2="Открытый тариф",INDEX(GRID!$B$4:$U$15,MATCH(K$7,GRID!$A$4:$A$15,0),MATCH(1,($U$2=GRID!$B$1:$U$1)*(КАЛЕНДАРЬ!AA29=GRID!$B$3:$U$3),0)),
INDEX(GRID!$B$4:$U$15,MATCH(K$7,GRID!$A$4:$A$15,0),MATCH(1,($U$2=GRID!$B$1:$U$1)*(КАЛЕНДАРЬ!AA29=GRID!$B$3:$U$3),0))*(1-GRID!$H$34))</f>
        <v>67400</v>
      </c>
      <c r="L281" s="8" cm="1">
        <f t="array" ref="L281">IF($I$2="Открытый тариф",INDEX(GRID!$B$18:$U$29,MATCH(K$7,GRID!$A$18:$A$29,0),MATCH(1,($U$2=GRID!$B$1:$U$1)*(КАЛЕНДАРЬ!AA29=GRID!$B$3:$U$3),0)),
INDEX(GRID!$B$18:$U$29,MATCH(K$7,GRID!$A$18:$A$29,0),MATCH(1,($U$2=GRID!$B$1:$U$1)*(КАЛЕНДАРЬ!AA29=GRID!$B$3:$U$3),0))*(1-GRID!$H$34))</f>
        <v>72400</v>
      </c>
      <c r="M281" s="8" cm="1">
        <f t="array" ref="M281">IF($I$2="Открытый тариф",INDEX(GRID!$B$4:$U$15,MATCH(M$7,GRID!$A$4:$A$15,0),MATCH(1,($U$2=GRID!$B$1:$U$1)*(КАЛЕНДАРЬ!AA29=GRID!$B$3:$U$3),0)),
INDEX(GRID!$B$4:$U$15,MATCH(M$7,GRID!$A$4:$A$15,0),MATCH(1,($U$2=GRID!$B$1:$U$1)*(КАЛЕНДАРЬ!AA29=GRID!$B$3:$U$3),0))*(1-GRID!$H$34))</f>
        <v>90200</v>
      </c>
      <c r="N281" s="8" cm="1">
        <f t="array" ref="N281">IF($I$2="Открытый тариф",INDEX(GRID!$B$18:$U$29,MATCH(M$7,GRID!$A$18:$A$29,0),MATCH(1,($U$2=GRID!$B$1:$U$1)*(КАЛЕНДАРЬ!AA29=GRID!$B$3:$U$3),0)),
INDEX(GRID!$B$18:$U$29,MATCH(M$7,GRID!$A$18:$A$29,0),MATCH(1,($U$2=GRID!$B$1:$U$1)*(КАЛЕНДАРЬ!AA29=GRID!$B$3:$U$3),0))*(1-GRID!$H$34))</f>
        <v>95200</v>
      </c>
      <c r="O281" s="8" cm="1">
        <f t="array" ref="O281">IF($I$2="Открытый тариф",INDEX(GRID!$B$4:$U$15,MATCH(O$7,GRID!$A$4:$A$15,0),MATCH(1,($U$2=GRID!$B$1:$U$1)*(КАЛЕНДАРЬ!AA29=GRID!$B$3:$U$3),0)),
INDEX(GRID!$B$4:$U$15,MATCH(O$7,GRID!$A$4:$A$15,0),MATCH(1,($U$2=GRID!$B$1:$U$1)*(КАЛЕНДАРЬ!AA29=GRID!$B$3:$U$3),0))*(1-GRID!$H$34))</f>
        <v>127800</v>
      </c>
      <c r="P281" s="8" cm="1">
        <f t="array" ref="P281">IF($I$2="Открытый тариф",INDEX(GRID!$B$4:$U$15,MATCH(P$7,GRID!$A$4:$A$15,0),MATCH(1,($U$2=GRID!$B$1:$U$1)*(КАЛЕНДАРЬ!AA29=GRID!$B$3:$U$3),0)),
INDEX(GRID!$B$4:$U$15,MATCH(P$7,GRID!$A$4:$A$15,0),MATCH(1,($U$2=GRID!$B$1:$U$1)*(КАЛЕНДАРЬ!AA29=GRID!$B$3:$U$3),0))*(1-GRID!$H$34))</f>
        <v>172900</v>
      </c>
      <c r="Q281" s="8" cm="1">
        <f t="array" ref="Q281">IF($I$2="Открытый тариф",INDEX(GRID!$B$4:$U$15,MATCH(Q$7,GRID!$A$4:$A$15,0),MATCH(1,($U$2=GRID!$B$1:$U$1)*(КАЛЕНДАРЬ!AA29=GRID!$B$3:$U$3),0)),
INDEX(GRID!$B$4:$U$15,MATCH(Q$7,GRID!$A$4:$A$15,0),MATCH(1,($U$2=GRID!$B$1:$U$1)*(КАЛЕНДАРЬ!AA29=GRID!$B$3:$U$3),0))*(1-GRID!$H$34))</f>
        <v>202400</v>
      </c>
      <c r="R281" s="8" cm="1">
        <f t="array" ref="R281">IF($I$2="Открытый тариф",INDEX(GRID!$B$18:$U$29,MATCH(R$7,GRID!$A$18:$A$29,0),MATCH(1,($U$2=GRID!$B$1:$U$1)*(КАЛЕНДАРЬ!AA29=GRID!$B$3:$U$3),0)),
INDEX(GRID!$B$18:$U$29,MATCH(R$7,GRID!$A$18:$A$29,0),MATCH(1,($U$2=GRID!$B$1:$U$1)*(КАЛЕНДАРЬ!AA29=GRID!$B$3:$U$3),0))*(1-GRID!$H$34))</f>
        <v>230600</v>
      </c>
      <c r="S281" s="8">
        <f t="array" ref="S281">IF($I$2="Открытый тариф",INDEX(GRID!$B$4:$U$15,MATCH(S$7,GRID!$A$4:$A$15,0),MATCH(1,($U$2=GRID!$B$1:$U$1)*(КАЛЕНДАРЬ!AA29=GRID!$B$3:$U$3),0)),
INDEX(GRID!$B$4:$U$15,MATCH(S$7,GRID!$A$4:$A$15,0),MATCH(1,($U$2=GRID!$B$1:$U$1)*(КАЛЕНДАРЬ!AA29=GRID!$B$3:$U$3),0))*(1-GRID!$L$41))</f>
        <v>592800</v>
      </c>
      <c r="T281" s="8">
        <f t="array" ref="T281">IF($I$2="Открытый тариф",INDEX(GRID!$B$4:$U$15,MATCH(T$7,GRID!$A$4:$A$15,0),MATCH(1,($U$2=GRID!$B$1:$U$1)*(КАЛЕНДАРЬ!AA29=GRID!$B$3:$U$3),0)),
INDEX(GRID!$B$4:$U$15,MATCH(T$7,GRID!$A$4:$A$15,0),MATCH(1,($U$2=GRID!$B$1:$U$1)*(КАЛЕНДАРЬ!AA29=GRID!$B$3:$U$3),0))*(1-GRID!$L$41))</f>
        <v>726900</v>
      </c>
    </row>
    <row r="282" spans="1:20" hidden="1">
      <c r="A282" s="148" t="s">
        <v>17</v>
      </c>
      <c r="B282" s="149">
        <v>27</v>
      </c>
      <c r="C282" s="8" cm="1">
        <f t="array" ref="C282">IF($I$2="Открытый тариф",INDEX(GRID!$B$4:$U$15,MATCH(C$7,GRID!$A$4:$A$15,0),MATCH(1,($U$2=GRID!$B$1:$U$1)*(КАЛЕНДАРЬ!AA30=GRID!$B$3:$U$3),0)),
INDEX(GRID!$B$4:$U$15,MATCH(C$7,GRID!$A$4:$A$15,0),MATCH(1,($U$2=GRID!$B$1:$U$1)*(КАЛЕНДАРЬ!AA30=GRID!$B$3:$U$3),0))*(1-GRID!$H$34))</f>
        <v>40100</v>
      </c>
      <c r="D282" s="8" cm="1">
        <f t="array" ref="D282">IF($I$2="Открытый тариф",INDEX(GRID!$B$18:$U$29,MATCH(C$7,GRID!$A$18:$A$29,0),MATCH(1,($U$2=GRID!$B$1:$U$1)*(КАЛЕНДАРЬ!AA30=GRID!$B$3:$U$3),0)),
INDEX(GRID!$B$18:$U$29,MATCH(C$7,GRID!$A$18:$A$29,0),MATCH(1,($U$2=GRID!$B$1:$U$1)*(КАЛЕНДАРЬ!AA30=GRID!$B$3:$U$3),0))*(1-GRID!$H$34))</f>
        <v>45100</v>
      </c>
      <c r="E282" s="8" cm="1">
        <f t="array" ref="E282">IF($I$2="Открытый тариф",INDEX(GRID!$B$4:$U$15,MATCH(E$7,GRID!$A$4:$A$15,0),MATCH(1,($U$2=GRID!$B$1:$U$1)*(КАЛЕНДАРЬ!AA30=GRID!$B$3:$U$3),0)),
INDEX(GRID!$B$4:$U$15,MATCH(E$7,GRID!$A$4:$A$15,0),MATCH(1,($U$2=GRID!$B$1:$U$1)*(КАЛЕНДАРЬ!AA30=GRID!$B$3:$U$3),0))*(1-GRID!$H$34))</f>
        <v>47900</v>
      </c>
      <c r="F282" s="8" cm="1">
        <f t="array" ref="F282">IF($I$2="Открытый тариф",INDEX(GRID!$B$18:$U$29,MATCH(E$7,GRID!$A$18:$A$29,0),MATCH(1,($U$2=GRID!$B$1:$U$1)*(КАЛЕНДАРЬ!AA30=GRID!$B$3:$U$3),0)),
INDEX(GRID!$B$18:$U$29,MATCH(E$7,GRID!$A$18:$A$29,0),MATCH(1,($U$2=GRID!$B$1:$U$1)*(КАЛЕНДАРЬ!AA30=GRID!$B$3:$U$3),0))*(1-GRID!$H$34))</f>
        <v>52900</v>
      </c>
      <c r="G282" s="8" cm="1">
        <f t="array" ref="G282">IF($I$2="Открытый тариф",INDEX(GRID!$B$4:$U$15,MATCH(G$7,GRID!$A$4:$A$15,0),MATCH(1,($U$2=GRID!$B$1:$U$1)*(КАЛЕНДАРЬ!AA30=GRID!$B$3:$U$3),0)),
INDEX(GRID!$B$4:$U$15,MATCH(G$7,GRID!$A$4:$A$15,0),MATCH(1,($U$2=GRID!$B$1:$U$1)*(КАЛЕНДАРЬ!AA30=GRID!$B$3:$U$3),0))*(1-GRID!$H$34))</f>
        <v>54500</v>
      </c>
      <c r="H282" s="8" cm="1">
        <f t="array" ref="H282">IF($I$2="Открытый тариф",INDEX(GRID!$B$18:$U$29,MATCH(G$7,GRID!$A$18:$A$29,0),MATCH(1,($U$2=GRID!$B$1:$U$1)*(КАЛЕНДАРЬ!AA30=GRID!$B$3:$U$3),0)),
INDEX(GRID!$B$18:$U$29,MATCH(G$7,GRID!$A$18:$A$29,0),MATCH(1,($U$2=GRID!$B$1:$U$1)*(КАЛЕНДАРЬ!AA30=GRID!$B$3:$U$3),0))*(1-GRID!$H$34))</f>
        <v>59500</v>
      </c>
      <c r="I282" s="8" cm="1">
        <f t="array" ref="I282">IF($I$2="Открытый тариф",INDEX(GRID!$B$4:$U$15,MATCH(I$7,GRID!$A$4:$A$15,0),MATCH(1,($U$2=GRID!$B$1:$U$1)*(КАЛЕНДАРЬ!AA30=GRID!$B$3:$U$3),0)),
INDEX(GRID!$B$4:$U$15,MATCH(I$7,GRID!$A$4:$A$15,0),MATCH(1,($U$2=GRID!$B$1:$U$1)*(КАЛЕНДАРЬ!AA30=GRID!$B$3:$U$3),0))*(1-GRID!$H$34))</f>
        <v>60900</v>
      </c>
      <c r="J282" s="8" cm="1">
        <f t="array" ref="J282">IF($I$2="Открытый тариф",INDEX(GRID!$B$18:$U$29,MATCH(I$7,GRID!$A$18:$A$29,0),MATCH(1,($U$2=GRID!$B$1:$U$1)*(КАЛЕНДАРЬ!AA30=GRID!$B$3:$U$3),0)),
INDEX(GRID!$B$18:$U$29,MATCH(I$7,GRID!$A$18:$A$29,0),MATCH(1,($U$2=GRID!$B$1:$U$1)*(КАЛЕНДАРЬ!AA30=GRID!$B$3:$U$3),0))*(1-GRID!$H$34))</f>
        <v>65900</v>
      </c>
      <c r="K282" s="8" cm="1">
        <f t="array" ref="K282">IF($I$2="Открытый тариф",INDEX(GRID!$B$4:$U$15,MATCH(K$7,GRID!$A$4:$A$15,0),MATCH(1,($U$2=GRID!$B$1:$U$1)*(КАЛЕНДАРЬ!AA30=GRID!$B$3:$U$3),0)),
INDEX(GRID!$B$4:$U$15,MATCH(K$7,GRID!$A$4:$A$15,0),MATCH(1,($U$2=GRID!$B$1:$U$1)*(КАЛЕНДАРЬ!AA30=GRID!$B$3:$U$3),0))*(1-GRID!$H$34))</f>
        <v>67400</v>
      </c>
      <c r="L282" s="8" cm="1">
        <f t="array" ref="L282">IF($I$2="Открытый тариф",INDEX(GRID!$B$18:$U$29,MATCH(K$7,GRID!$A$18:$A$29,0),MATCH(1,($U$2=GRID!$B$1:$U$1)*(КАЛЕНДАРЬ!AA30=GRID!$B$3:$U$3),0)),
INDEX(GRID!$B$18:$U$29,MATCH(K$7,GRID!$A$18:$A$29,0),MATCH(1,($U$2=GRID!$B$1:$U$1)*(КАЛЕНДАРЬ!AA30=GRID!$B$3:$U$3),0))*(1-GRID!$H$34))</f>
        <v>72400</v>
      </c>
      <c r="M282" s="8" cm="1">
        <f t="array" ref="M282">IF($I$2="Открытый тариф",INDEX(GRID!$B$4:$U$15,MATCH(M$7,GRID!$A$4:$A$15,0),MATCH(1,($U$2=GRID!$B$1:$U$1)*(КАЛЕНДАРЬ!AA30=GRID!$B$3:$U$3),0)),
INDEX(GRID!$B$4:$U$15,MATCH(M$7,GRID!$A$4:$A$15,0),MATCH(1,($U$2=GRID!$B$1:$U$1)*(КАЛЕНДАРЬ!AA30=GRID!$B$3:$U$3),0))*(1-GRID!$H$34))</f>
        <v>90200</v>
      </c>
      <c r="N282" s="8" cm="1">
        <f t="array" ref="N282">IF($I$2="Открытый тариф",INDEX(GRID!$B$18:$U$29,MATCH(M$7,GRID!$A$18:$A$29,0),MATCH(1,($U$2=GRID!$B$1:$U$1)*(КАЛЕНДАРЬ!AA30=GRID!$B$3:$U$3),0)),
INDEX(GRID!$B$18:$U$29,MATCH(M$7,GRID!$A$18:$A$29,0),MATCH(1,($U$2=GRID!$B$1:$U$1)*(КАЛЕНДАРЬ!AA30=GRID!$B$3:$U$3),0))*(1-GRID!$H$34))</f>
        <v>95200</v>
      </c>
      <c r="O282" s="8" cm="1">
        <f t="array" ref="O282">IF($I$2="Открытый тариф",INDEX(GRID!$B$4:$U$15,MATCH(O$7,GRID!$A$4:$A$15,0),MATCH(1,($U$2=GRID!$B$1:$U$1)*(КАЛЕНДАРЬ!AA30=GRID!$B$3:$U$3),0)),
INDEX(GRID!$B$4:$U$15,MATCH(O$7,GRID!$A$4:$A$15,0),MATCH(1,($U$2=GRID!$B$1:$U$1)*(КАЛЕНДАРЬ!AA30=GRID!$B$3:$U$3),0))*(1-GRID!$H$34))</f>
        <v>127800</v>
      </c>
      <c r="P282" s="8" cm="1">
        <f t="array" ref="P282">IF($I$2="Открытый тариф",INDEX(GRID!$B$4:$U$15,MATCH(P$7,GRID!$A$4:$A$15,0),MATCH(1,($U$2=GRID!$B$1:$U$1)*(КАЛЕНДАРЬ!AA30=GRID!$B$3:$U$3),0)),
INDEX(GRID!$B$4:$U$15,MATCH(P$7,GRID!$A$4:$A$15,0),MATCH(1,($U$2=GRID!$B$1:$U$1)*(КАЛЕНДАРЬ!AA30=GRID!$B$3:$U$3),0))*(1-GRID!$H$34))</f>
        <v>172900</v>
      </c>
      <c r="Q282" s="8" cm="1">
        <f t="array" ref="Q282">IF($I$2="Открытый тариф",INDEX(GRID!$B$4:$U$15,MATCH(Q$7,GRID!$A$4:$A$15,0),MATCH(1,($U$2=GRID!$B$1:$U$1)*(КАЛЕНДАРЬ!AA30=GRID!$B$3:$U$3),0)),
INDEX(GRID!$B$4:$U$15,MATCH(Q$7,GRID!$A$4:$A$15,0),MATCH(1,($U$2=GRID!$B$1:$U$1)*(КАЛЕНДАРЬ!AA30=GRID!$B$3:$U$3),0))*(1-GRID!$H$34))</f>
        <v>202400</v>
      </c>
      <c r="R282" s="8" cm="1">
        <f t="array" ref="R282">IF($I$2="Открытый тариф",INDEX(GRID!$B$18:$U$29,MATCH(R$7,GRID!$A$18:$A$29,0),MATCH(1,($U$2=GRID!$B$1:$U$1)*(КАЛЕНДАРЬ!AA30=GRID!$B$3:$U$3),0)),
INDEX(GRID!$B$18:$U$29,MATCH(R$7,GRID!$A$18:$A$29,0),MATCH(1,($U$2=GRID!$B$1:$U$1)*(КАЛЕНДАРЬ!AA30=GRID!$B$3:$U$3),0))*(1-GRID!$H$34))</f>
        <v>230600</v>
      </c>
      <c r="S282" s="8">
        <f t="array" ref="S282">IF($I$2="Открытый тариф",INDEX(GRID!$B$4:$U$15,MATCH(S$7,GRID!$A$4:$A$15,0),MATCH(1,($U$2=GRID!$B$1:$U$1)*(КАЛЕНДАРЬ!AA30=GRID!$B$3:$U$3),0)),
INDEX(GRID!$B$4:$U$15,MATCH(S$7,GRID!$A$4:$A$15,0),MATCH(1,($U$2=GRID!$B$1:$U$1)*(КАЛЕНДАРЬ!AA30=GRID!$B$3:$U$3),0))*(1-GRID!$L$41))</f>
        <v>592800</v>
      </c>
      <c r="T282" s="8">
        <f t="array" ref="T282">IF($I$2="Открытый тариф",INDEX(GRID!$B$4:$U$15,MATCH(T$7,GRID!$A$4:$A$15,0),MATCH(1,($U$2=GRID!$B$1:$U$1)*(КАЛЕНДАРЬ!AA30=GRID!$B$3:$U$3),0)),
INDEX(GRID!$B$4:$U$15,MATCH(T$7,GRID!$A$4:$A$15,0),MATCH(1,($U$2=GRID!$B$1:$U$1)*(КАЛЕНДАРЬ!AA30=GRID!$B$3:$U$3),0))*(1-GRID!$L$41))</f>
        <v>726900</v>
      </c>
    </row>
    <row r="283" spans="1:20" hidden="1">
      <c r="A283" s="148" t="s">
        <v>11</v>
      </c>
      <c r="B283" s="149">
        <v>28</v>
      </c>
      <c r="C283" s="8" cm="1">
        <f t="array" ref="C283">IF($I$2="Открытый тариф",INDEX(GRID!$B$4:$U$15,MATCH(C$7,GRID!$A$4:$A$15,0),MATCH(1,($U$2=GRID!$B$1:$U$1)*(КАЛЕНДАРЬ!AA31=GRID!$B$3:$U$3),0)),
INDEX(GRID!$B$4:$U$15,MATCH(C$7,GRID!$A$4:$A$15,0),MATCH(1,($U$2=GRID!$B$1:$U$1)*(КАЛЕНДАРЬ!AA31=GRID!$B$3:$U$3),0))*(1-GRID!$H$34))</f>
        <v>36500</v>
      </c>
      <c r="D283" s="8" cm="1">
        <f t="array" ref="D283">IF($I$2="Открытый тариф",INDEX(GRID!$B$18:$U$29,MATCH(C$7,GRID!$A$18:$A$29,0),MATCH(1,($U$2=GRID!$B$1:$U$1)*(КАЛЕНДАРЬ!AA31=GRID!$B$3:$U$3),0)),
INDEX(GRID!$B$18:$U$29,MATCH(C$7,GRID!$A$18:$A$29,0),MATCH(1,($U$2=GRID!$B$1:$U$1)*(КАЛЕНДАРЬ!AA31=GRID!$B$3:$U$3),0))*(1-GRID!$H$34))</f>
        <v>41500</v>
      </c>
      <c r="E283" s="8" cm="1">
        <f t="array" ref="E283">IF($I$2="Открытый тариф",INDEX(GRID!$B$4:$U$15,MATCH(E$7,GRID!$A$4:$A$15,0),MATCH(1,($U$2=GRID!$B$1:$U$1)*(КАЛЕНДАРЬ!AA31=GRID!$B$3:$U$3),0)),
INDEX(GRID!$B$4:$U$15,MATCH(E$7,GRID!$A$4:$A$15,0),MATCH(1,($U$2=GRID!$B$1:$U$1)*(КАЛЕНДАРЬ!AA31=GRID!$B$3:$U$3),0))*(1-GRID!$H$34))</f>
        <v>43700</v>
      </c>
      <c r="F283" s="8" cm="1">
        <f t="array" ref="F283">IF($I$2="Открытый тариф",INDEX(GRID!$B$18:$U$29,MATCH(E$7,GRID!$A$18:$A$29,0),MATCH(1,($U$2=GRID!$B$1:$U$1)*(КАЛЕНДАРЬ!AA31=GRID!$B$3:$U$3),0)),
INDEX(GRID!$B$18:$U$29,MATCH(E$7,GRID!$A$18:$A$29,0),MATCH(1,($U$2=GRID!$B$1:$U$1)*(КАЛЕНДАРЬ!AA31=GRID!$B$3:$U$3),0))*(1-GRID!$H$34))</f>
        <v>48700</v>
      </c>
      <c r="G283" s="8" cm="1">
        <f t="array" ref="G283">IF($I$2="Открытый тариф",INDEX(GRID!$B$4:$U$15,MATCH(G$7,GRID!$A$4:$A$15,0),MATCH(1,($U$2=GRID!$B$1:$U$1)*(КАЛЕНДАРЬ!AA31=GRID!$B$3:$U$3),0)),
INDEX(GRID!$B$4:$U$15,MATCH(G$7,GRID!$A$4:$A$15,0),MATCH(1,($U$2=GRID!$B$1:$U$1)*(КАЛЕНДАРЬ!AA31=GRID!$B$3:$U$3),0))*(1-GRID!$H$34))</f>
        <v>50200</v>
      </c>
      <c r="H283" s="8" cm="1">
        <f t="array" ref="H283">IF($I$2="Открытый тариф",INDEX(GRID!$B$18:$U$29,MATCH(G$7,GRID!$A$18:$A$29,0),MATCH(1,($U$2=GRID!$B$1:$U$1)*(КАЛЕНДАРЬ!AA31=GRID!$B$3:$U$3),0)),
INDEX(GRID!$B$18:$U$29,MATCH(G$7,GRID!$A$18:$A$29,0),MATCH(1,($U$2=GRID!$B$1:$U$1)*(КАЛЕНДАРЬ!AA31=GRID!$B$3:$U$3),0))*(1-GRID!$H$34))</f>
        <v>55200</v>
      </c>
      <c r="I283" s="8" cm="1">
        <f t="array" ref="I283">IF($I$2="Открытый тариф",INDEX(GRID!$B$4:$U$15,MATCH(I$7,GRID!$A$4:$A$15,0),MATCH(1,($U$2=GRID!$B$1:$U$1)*(КАЛЕНДАРЬ!AA31=GRID!$B$3:$U$3),0)),
INDEX(GRID!$B$4:$U$15,MATCH(I$7,GRID!$A$4:$A$15,0),MATCH(1,($U$2=GRID!$B$1:$U$1)*(КАЛЕНДАРЬ!AA31=GRID!$B$3:$U$3),0))*(1-GRID!$H$34))</f>
        <v>56200</v>
      </c>
      <c r="J283" s="8" cm="1">
        <f t="array" ref="J283">IF($I$2="Открытый тариф",INDEX(GRID!$B$18:$U$29,MATCH(I$7,GRID!$A$18:$A$29,0),MATCH(1,($U$2=GRID!$B$1:$U$1)*(КАЛЕНДАРЬ!AA31=GRID!$B$3:$U$3),0)),
INDEX(GRID!$B$18:$U$29,MATCH(I$7,GRID!$A$18:$A$29,0),MATCH(1,($U$2=GRID!$B$1:$U$1)*(КАЛЕНДАРЬ!AA31=GRID!$B$3:$U$3),0))*(1-GRID!$H$34))</f>
        <v>61200</v>
      </c>
      <c r="K283" s="8" cm="1">
        <f t="array" ref="K283">IF($I$2="Открытый тариф",INDEX(GRID!$B$4:$U$15,MATCH(K$7,GRID!$A$4:$A$15,0),MATCH(1,($U$2=GRID!$B$1:$U$1)*(КАЛЕНДАРЬ!AA31=GRID!$B$3:$U$3),0)),
INDEX(GRID!$B$4:$U$15,MATCH(K$7,GRID!$A$4:$A$15,0),MATCH(1,($U$2=GRID!$B$1:$U$1)*(КАЛЕНДАРЬ!AA31=GRID!$B$3:$U$3),0))*(1-GRID!$H$34))</f>
        <v>62500</v>
      </c>
      <c r="L283" s="8" cm="1">
        <f t="array" ref="L283">IF($I$2="Открытый тариф",INDEX(GRID!$B$18:$U$29,MATCH(K$7,GRID!$A$18:$A$29,0),MATCH(1,($U$2=GRID!$B$1:$U$1)*(КАЛЕНДАРЬ!AA31=GRID!$B$3:$U$3),0)),
INDEX(GRID!$B$18:$U$29,MATCH(K$7,GRID!$A$18:$A$29,0),MATCH(1,($U$2=GRID!$B$1:$U$1)*(КАЛЕНДАРЬ!AA31=GRID!$B$3:$U$3),0))*(1-GRID!$H$34))</f>
        <v>67500</v>
      </c>
      <c r="M283" s="8" cm="1">
        <f t="array" ref="M283">IF($I$2="Открытый тариф",INDEX(GRID!$B$4:$U$15,MATCH(M$7,GRID!$A$4:$A$15,0),MATCH(1,($U$2=GRID!$B$1:$U$1)*(КАЛЕНДАРЬ!AA31=GRID!$B$3:$U$3),0)),
INDEX(GRID!$B$4:$U$15,MATCH(M$7,GRID!$A$4:$A$15,0),MATCH(1,($U$2=GRID!$B$1:$U$1)*(КАЛЕНДАРЬ!AA31=GRID!$B$3:$U$3),0))*(1-GRID!$H$34))</f>
        <v>84300</v>
      </c>
      <c r="N283" s="8" cm="1">
        <f t="array" ref="N283">IF($I$2="Открытый тариф",INDEX(GRID!$B$18:$U$29,MATCH(M$7,GRID!$A$18:$A$29,0),MATCH(1,($U$2=GRID!$B$1:$U$1)*(КАЛЕНДАРЬ!AA31=GRID!$B$3:$U$3),0)),
INDEX(GRID!$B$18:$U$29,MATCH(M$7,GRID!$A$18:$A$29,0),MATCH(1,($U$2=GRID!$B$1:$U$1)*(КАЛЕНДАРЬ!AA31=GRID!$B$3:$U$3),0))*(1-GRID!$H$34))</f>
        <v>89300</v>
      </c>
      <c r="O283" s="8" cm="1">
        <f t="array" ref="O283">IF($I$2="Открытый тариф",INDEX(GRID!$B$4:$U$15,MATCH(O$7,GRID!$A$4:$A$15,0),MATCH(1,($U$2=GRID!$B$1:$U$1)*(КАЛЕНДАРЬ!AA31=GRID!$B$3:$U$3),0)),
INDEX(GRID!$B$4:$U$15,MATCH(O$7,GRID!$A$4:$A$15,0),MATCH(1,($U$2=GRID!$B$1:$U$1)*(КАЛЕНДАРЬ!AA31=GRID!$B$3:$U$3),0))*(1-GRID!$H$34))</f>
        <v>121100</v>
      </c>
      <c r="P283" s="8" cm="1">
        <f t="array" ref="P283">IF($I$2="Открытый тариф",INDEX(GRID!$B$4:$U$15,MATCH(P$7,GRID!$A$4:$A$15,0),MATCH(1,($U$2=GRID!$B$1:$U$1)*(КАЛЕНДАРЬ!AA31=GRID!$B$3:$U$3),0)),
INDEX(GRID!$B$4:$U$15,MATCH(P$7,GRID!$A$4:$A$15,0),MATCH(1,($U$2=GRID!$B$1:$U$1)*(КАЛЕНДАРЬ!AA31=GRID!$B$3:$U$3),0))*(1-GRID!$H$34))</f>
        <v>165200</v>
      </c>
      <c r="Q283" s="8" cm="1">
        <f t="array" ref="Q283">IF($I$2="Открытый тариф",INDEX(GRID!$B$4:$U$15,MATCH(Q$7,GRID!$A$4:$A$15,0),MATCH(1,($U$2=GRID!$B$1:$U$1)*(КАЛЕНДАРЬ!AA31=GRID!$B$3:$U$3),0)),
INDEX(GRID!$B$4:$U$15,MATCH(Q$7,GRID!$A$4:$A$15,0),MATCH(1,($U$2=GRID!$B$1:$U$1)*(КАЛЕНДАРЬ!AA31=GRID!$B$3:$U$3),0))*(1-GRID!$H$34))</f>
        <v>193700</v>
      </c>
      <c r="R283" s="8" cm="1">
        <f t="array" ref="R283">IF($I$2="Открытый тариф",INDEX(GRID!$B$18:$U$29,MATCH(R$7,GRID!$A$18:$A$29,0),MATCH(1,($U$2=GRID!$B$1:$U$1)*(КАЛЕНДАРЬ!AA31=GRID!$B$3:$U$3),0)),
INDEX(GRID!$B$18:$U$29,MATCH(R$7,GRID!$A$18:$A$29,0),MATCH(1,($U$2=GRID!$B$1:$U$1)*(КАЛЕНДАРЬ!AA31=GRID!$B$3:$U$3),0))*(1-GRID!$H$34))</f>
        <v>220700</v>
      </c>
      <c r="S283" s="8">
        <f t="array" ref="S283">IF($I$2="Открытый тариф",INDEX(GRID!$B$4:$U$15,MATCH(S$7,GRID!$A$4:$A$15,0),MATCH(1,($U$2=GRID!$B$1:$U$1)*(КАЛЕНДАРЬ!AA31=GRID!$B$3:$U$3),0)),
INDEX(GRID!$B$4:$U$15,MATCH(S$7,GRID!$A$4:$A$15,0),MATCH(1,($U$2=GRID!$B$1:$U$1)*(КАЛЕНДАРЬ!AA31=GRID!$B$3:$U$3),0))*(1-GRID!$L$41))</f>
        <v>561500</v>
      </c>
      <c r="T283" s="8">
        <f t="array" ref="T283">IF($I$2="Открытый тариф",INDEX(GRID!$B$4:$U$15,MATCH(T$7,GRID!$A$4:$A$15,0),MATCH(1,($U$2=GRID!$B$1:$U$1)*(КАЛЕНДАРЬ!AA31=GRID!$B$3:$U$3),0)),
INDEX(GRID!$B$4:$U$15,MATCH(T$7,GRID!$A$4:$A$15,0),MATCH(1,($U$2=GRID!$B$1:$U$1)*(КАЛЕНДАРЬ!AA31=GRID!$B$3:$U$3),0))*(1-GRID!$L$41))</f>
        <v>688100</v>
      </c>
    </row>
    <row r="284" spans="1:20" hidden="1">
      <c r="A284" s="148" t="s">
        <v>12</v>
      </c>
      <c r="B284" s="149">
        <v>29</v>
      </c>
      <c r="C284" s="8" cm="1">
        <f t="array" ref="C284">IF($I$2="Открытый тариф",INDEX(GRID!$B$4:$U$15,MATCH(C$7,GRID!$A$4:$A$15,0),MATCH(1,($U$2=GRID!$B$1:$U$1)*(КАЛЕНДАРЬ!AA32=GRID!$B$3:$U$3),0)),
INDEX(GRID!$B$4:$U$15,MATCH(C$7,GRID!$A$4:$A$15,0),MATCH(1,($U$2=GRID!$B$1:$U$1)*(КАЛЕНДАРЬ!AA32=GRID!$B$3:$U$3),0))*(1-GRID!$H$34))</f>
        <v>36500</v>
      </c>
      <c r="D284" s="8" cm="1">
        <f t="array" ref="D284">IF($I$2="Открытый тариф",INDEX(GRID!$B$18:$U$29,MATCH(C$7,GRID!$A$18:$A$29,0),MATCH(1,($U$2=GRID!$B$1:$U$1)*(КАЛЕНДАРЬ!AA32=GRID!$B$3:$U$3),0)),
INDEX(GRID!$B$18:$U$29,MATCH(C$7,GRID!$A$18:$A$29,0),MATCH(1,($U$2=GRID!$B$1:$U$1)*(КАЛЕНДАРЬ!AA32=GRID!$B$3:$U$3),0))*(1-GRID!$H$34))</f>
        <v>41500</v>
      </c>
      <c r="E284" s="8" cm="1">
        <f t="array" ref="E284">IF($I$2="Открытый тариф",INDEX(GRID!$B$4:$U$15,MATCH(E$7,GRID!$A$4:$A$15,0),MATCH(1,($U$2=GRID!$B$1:$U$1)*(КАЛЕНДАРЬ!AA32=GRID!$B$3:$U$3),0)),
INDEX(GRID!$B$4:$U$15,MATCH(E$7,GRID!$A$4:$A$15,0),MATCH(1,($U$2=GRID!$B$1:$U$1)*(КАЛЕНДАРЬ!AA32=GRID!$B$3:$U$3),0))*(1-GRID!$H$34))</f>
        <v>43700</v>
      </c>
      <c r="F284" s="8" cm="1">
        <f t="array" ref="F284">IF($I$2="Открытый тариф",INDEX(GRID!$B$18:$U$29,MATCH(E$7,GRID!$A$18:$A$29,0),MATCH(1,($U$2=GRID!$B$1:$U$1)*(КАЛЕНДАРЬ!AA32=GRID!$B$3:$U$3),0)),
INDEX(GRID!$B$18:$U$29,MATCH(E$7,GRID!$A$18:$A$29,0),MATCH(1,($U$2=GRID!$B$1:$U$1)*(КАЛЕНДАРЬ!AA32=GRID!$B$3:$U$3),0))*(1-GRID!$H$34))</f>
        <v>48700</v>
      </c>
      <c r="G284" s="8" cm="1">
        <f t="array" ref="G284">IF($I$2="Открытый тариф",INDEX(GRID!$B$4:$U$15,MATCH(G$7,GRID!$A$4:$A$15,0),MATCH(1,($U$2=GRID!$B$1:$U$1)*(КАЛЕНДАРЬ!AA32=GRID!$B$3:$U$3),0)),
INDEX(GRID!$B$4:$U$15,MATCH(G$7,GRID!$A$4:$A$15,0),MATCH(1,($U$2=GRID!$B$1:$U$1)*(КАЛЕНДАРЬ!AA32=GRID!$B$3:$U$3),0))*(1-GRID!$H$34))</f>
        <v>50200</v>
      </c>
      <c r="H284" s="8" cm="1">
        <f t="array" ref="H284">IF($I$2="Открытый тариф",INDEX(GRID!$B$18:$U$29,MATCH(G$7,GRID!$A$18:$A$29,0),MATCH(1,($U$2=GRID!$B$1:$U$1)*(КАЛЕНДАРЬ!AA32=GRID!$B$3:$U$3),0)),
INDEX(GRID!$B$18:$U$29,MATCH(G$7,GRID!$A$18:$A$29,0),MATCH(1,($U$2=GRID!$B$1:$U$1)*(КАЛЕНДАРЬ!AA32=GRID!$B$3:$U$3),0))*(1-GRID!$H$34))</f>
        <v>55200</v>
      </c>
      <c r="I284" s="8" cm="1">
        <f t="array" ref="I284">IF($I$2="Открытый тариф",INDEX(GRID!$B$4:$U$15,MATCH(I$7,GRID!$A$4:$A$15,0),MATCH(1,($U$2=GRID!$B$1:$U$1)*(КАЛЕНДАРЬ!AA32=GRID!$B$3:$U$3),0)),
INDEX(GRID!$B$4:$U$15,MATCH(I$7,GRID!$A$4:$A$15,0),MATCH(1,($U$2=GRID!$B$1:$U$1)*(КАЛЕНДАРЬ!AA32=GRID!$B$3:$U$3),0))*(1-GRID!$H$34))</f>
        <v>56200</v>
      </c>
      <c r="J284" s="8" cm="1">
        <f t="array" ref="J284">IF($I$2="Открытый тариф",INDEX(GRID!$B$18:$U$29,MATCH(I$7,GRID!$A$18:$A$29,0),MATCH(1,($U$2=GRID!$B$1:$U$1)*(КАЛЕНДАРЬ!AA32=GRID!$B$3:$U$3),0)),
INDEX(GRID!$B$18:$U$29,MATCH(I$7,GRID!$A$18:$A$29,0),MATCH(1,($U$2=GRID!$B$1:$U$1)*(КАЛЕНДАРЬ!AA32=GRID!$B$3:$U$3),0))*(1-GRID!$H$34))</f>
        <v>61200</v>
      </c>
      <c r="K284" s="8" cm="1">
        <f t="array" ref="K284">IF($I$2="Открытый тариф",INDEX(GRID!$B$4:$U$15,MATCH(K$7,GRID!$A$4:$A$15,0),MATCH(1,($U$2=GRID!$B$1:$U$1)*(КАЛЕНДАРЬ!AA32=GRID!$B$3:$U$3),0)),
INDEX(GRID!$B$4:$U$15,MATCH(K$7,GRID!$A$4:$A$15,0),MATCH(1,($U$2=GRID!$B$1:$U$1)*(КАЛЕНДАРЬ!AA32=GRID!$B$3:$U$3),0))*(1-GRID!$H$34))</f>
        <v>62500</v>
      </c>
      <c r="L284" s="8" cm="1">
        <f t="array" ref="L284">IF($I$2="Открытый тариф",INDEX(GRID!$B$18:$U$29,MATCH(K$7,GRID!$A$18:$A$29,0),MATCH(1,($U$2=GRID!$B$1:$U$1)*(КАЛЕНДАРЬ!AA32=GRID!$B$3:$U$3),0)),
INDEX(GRID!$B$18:$U$29,MATCH(K$7,GRID!$A$18:$A$29,0),MATCH(1,($U$2=GRID!$B$1:$U$1)*(КАЛЕНДАРЬ!AA32=GRID!$B$3:$U$3),0))*(1-GRID!$H$34))</f>
        <v>67500</v>
      </c>
      <c r="M284" s="8" cm="1">
        <f t="array" ref="M284">IF($I$2="Открытый тариф",INDEX(GRID!$B$4:$U$15,MATCH(M$7,GRID!$A$4:$A$15,0),MATCH(1,($U$2=GRID!$B$1:$U$1)*(КАЛЕНДАРЬ!AA32=GRID!$B$3:$U$3),0)),
INDEX(GRID!$B$4:$U$15,MATCH(M$7,GRID!$A$4:$A$15,0),MATCH(1,($U$2=GRID!$B$1:$U$1)*(КАЛЕНДАРЬ!AA32=GRID!$B$3:$U$3),0))*(1-GRID!$H$34))</f>
        <v>84300</v>
      </c>
      <c r="N284" s="8" cm="1">
        <f t="array" ref="N284">IF($I$2="Открытый тариф",INDEX(GRID!$B$18:$U$29,MATCH(M$7,GRID!$A$18:$A$29,0),MATCH(1,($U$2=GRID!$B$1:$U$1)*(КАЛЕНДАРЬ!AA32=GRID!$B$3:$U$3),0)),
INDEX(GRID!$B$18:$U$29,MATCH(M$7,GRID!$A$18:$A$29,0),MATCH(1,($U$2=GRID!$B$1:$U$1)*(КАЛЕНДАРЬ!AA32=GRID!$B$3:$U$3),0))*(1-GRID!$H$34))</f>
        <v>89300</v>
      </c>
      <c r="O284" s="8" cm="1">
        <f t="array" ref="O284">IF($I$2="Открытый тариф",INDEX(GRID!$B$4:$U$15,MATCH(O$7,GRID!$A$4:$A$15,0),MATCH(1,($U$2=GRID!$B$1:$U$1)*(КАЛЕНДАРЬ!AA32=GRID!$B$3:$U$3),0)),
INDEX(GRID!$B$4:$U$15,MATCH(O$7,GRID!$A$4:$A$15,0),MATCH(1,($U$2=GRID!$B$1:$U$1)*(КАЛЕНДАРЬ!AA32=GRID!$B$3:$U$3),0))*(1-GRID!$H$34))</f>
        <v>121100</v>
      </c>
      <c r="P284" s="8" cm="1">
        <f t="array" ref="P284">IF($I$2="Открытый тариф",INDEX(GRID!$B$4:$U$15,MATCH(P$7,GRID!$A$4:$A$15,0),MATCH(1,($U$2=GRID!$B$1:$U$1)*(КАЛЕНДАРЬ!AA32=GRID!$B$3:$U$3),0)),
INDEX(GRID!$B$4:$U$15,MATCH(P$7,GRID!$A$4:$A$15,0),MATCH(1,($U$2=GRID!$B$1:$U$1)*(КАЛЕНДАРЬ!AA32=GRID!$B$3:$U$3),0))*(1-GRID!$H$34))</f>
        <v>165200</v>
      </c>
      <c r="Q284" s="8" cm="1">
        <f t="array" ref="Q284">IF($I$2="Открытый тариф",INDEX(GRID!$B$4:$U$15,MATCH(Q$7,GRID!$A$4:$A$15,0),MATCH(1,($U$2=GRID!$B$1:$U$1)*(КАЛЕНДАРЬ!AA32=GRID!$B$3:$U$3),0)),
INDEX(GRID!$B$4:$U$15,MATCH(Q$7,GRID!$A$4:$A$15,0),MATCH(1,($U$2=GRID!$B$1:$U$1)*(КАЛЕНДАРЬ!AA32=GRID!$B$3:$U$3),0))*(1-GRID!$H$34))</f>
        <v>193700</v>
      </c>
      <c r="R284" s="8" cm="1">
        <f t="array" ref="R284">IF($I$2="Открытый тариф",INDEX(GRID!$B$18:$U$29,MATCH(R$7,GRID!$A$18:$A$29,0),MATCH(1,($U$2=GRID!$B$1:$U$1)*(КАЛЕНДАРЬ!AA32=GRID!$B$3:$U$3),0)),
INDEX(GRID!$B$18:$U$29,MATCH(R$7,GRID!$A$18:$A$29,0),MATCH(1,($U$2=GRID!$B$1:$U$1)*(КАЛЕНДАРЬ!AA32=GRID!$B$3:$U$3),0))*(1-GRID!$H$34))</f>
        <v>220700</v>
      </c>
      <c r="S284" s="8">
        <f t="array" ref="S284">IF($I$2="Открытый тариф",INDEX(GRID!$B$4:$U$15,MATCH(S$7,GRID!$A$4:$A$15,0),MATCH(1,($U$2=GRID!$B$1:$U$1)*(КАЛЕНДАРЬ!AA32=GRID!$B$3:$U$3),0)),
INDEX(GRID!$B$4:$U$15,MATCH(S$7,GRID!$A$4:$A$15,0),MATCH(1,($U$2=GRID!$B$1:$U$1)*(КАЛЕНДАРЬ!AA32=GRID!$B$3:$U$3),0))*(1-GRID!$L$41))</f>
        <v>561500</v>
      </c>
      <c r="T284" s="8">
        <f t="array" ref="T284">IF($I$2="Открытый тариф",INDEX(GRID!$B$4:$U$15,MATCH(T$7,GRID!$A$4:$A$15,0),MATCH(1,($U$2=GRID!$B$1:$U$1)*(КАЛЕНДАРЬ!AA32=GRID!$B$3:$U$3),0)),
INDEX(GRID!$B$4:$U$15,MATCH(T$7,GRID!$A$4:$A$15,0),MATCH(1,($U$2=GRID!$B$1:$U$1)*(КАЛЕНДАРЬ!AA32=GRID!$B$3:$U$3),0))*(1-GRID!$L$41))</f>
        <v>688100</v>
      </c>
    </row>
    <row r="285" spans="1:20" hidden="1">
      <c r="A285" s="148" t="s">
        <v>13</v>
      </c>
      <c r="B285" s="149">
        <v>30</v>
      </c>
      <c r="C285" s="8" cm="1">
        <f t="array" ref="C285">IF($I$2="Открытый тариф",INDEX(GRID!$B$4:$U$15,MATCH(C$7,GRID!$A$4:$A$15,0),MATCH(1,($U$2=GRID!$B$1:$U$1)*(КАЛЕНДАРЬ!AA33=GRID!$B$3:$U$3),0)),
INDEX(GRID!$B$4:$U$15,MATCH(C$7,GRID!$A$4:$A$15,0),MATCH(1,($U$2=GRID!$B$1:$U$1)*(КАЛЕНДАРЬ!AA33=GRID!$B$3:$U$3),0))*(1-GRID!$H$34))</f>
        <v>36500</v>
      </c>
      <c r="D285" s="8" cm="1">
        <f t="array" ref="D285">IF($I$2="Открытый тариф",INDEX(GRID!$B$18:$U$29,MATCH(C$7,GRID!$A$18:$A$29,0),MATCH(1,($U$2=GRID!$B$1:$U$1)*(КАЛЕНДАРЬ!AA33=GRID!$B$3:$U$3),0)),
INDEX(GRID!$B$18:$U$29,MATCH(C$7,GRID!$A$18:$A$29,0),MATCH(1,($U$2=GRID!$B$1:$U$1)*(КАЛЕНДАРЬ!AA33=GRID!$B$3:$U$3),0))*(1-GRID!$H$34))</f>
        <v>41500</v>
      </c>
      <c r="E285" s="8" cm="1">
        <f t="array" ref="E285">IF($I$2="Открытый тариф",INDEX(GRID!$B$4:$U$15,MATCH(E$7,GRID!$A$4:$A$15,0),MATCH(1,($U$2=GRID!$B$1:$U$1)*(КАЛЕНДАРЬ!AA33=GRID!$B$3:$U$3),0)),
INDEX(GRID!$B$4:$U$15,MATCH(E$7,GRID!$A$4:$A$15,0),MATCH(1,($U$2=GRID!$B$1:$U$1)*(КАЛЕНДАРЬ!AA33=GRID!$B$3:$U$3),0))*(1-GRID!$H$34))</f>
        <v>43700</v>
      </c>
      <c r="F285" s="8" cm="1">
        <f t="array" ref="F285">IF($I$2="Открытый тариф",INDEX(GRID!$B$18:$U$29,MATCH(E$7,GRID!$A$18:$A$29,0),MATCH(1,($U$2=GRID!$B$1:$U$1)*(КАЛЕНДАРЬ!AA33=GRID!$B$3:$U$3),0)),
INDEX(GRID!$B$18:$U$29,MATCH(E$7,GRID!$A$18:$A$29,0),MATCH(1,($U$2=GRID!$B$1:$U$1)*(КАЛЕНДАРЬ!AA33=GRID!$B$3:$U$3),0))*(1-GRID!$H$34))</f>
        <v>48700</v>
      </c>
      <c r="G285" s="8" cm="1">
        <f t="array" ref="G285">IF($I$2="Открытый тариф",INDEX(GRID!$B$4:$U$15,MATCH(G$7,GRID!$A$4:$A$15,0),MATCH(1,($U$2=GRID!$B$1:$U$1)*(КАЛЕНДАРЬ!AA33=GRID!$B$3:$U$3),0)),
INDEX(GRID!$B$4:$U$15,MATCH(G$7,GRID!$A$4:$A$15,0),MATCH(1,($U$2=GRID!$B$1:$U$1)*(КАЛЕНДАРЬ!AA33=GRID!$B$3:$U$3),0))*(1-GRID!$H$34))</f>
        <v>50200</v>
      </c>
      <c r="H285" s="8" cm="1">
        <f t="array" ref="H285">IF($I$2="Открытый тариф",INDEX(GRID!$B$18:$U$29,MATCH(G$7,GRID!$A$18:$A$29,0),MATCH(1,($U$2=GRID!$B$1:$U$1)*(КАЛЕНДАРЬ!AA33=GRID!$B$3:$U$3),0)),
INDEX(GRID!$B$18:$U$29,MATCH(G$7,GRID!$A$18:$A$29,0),MATCH(1,($U$2=GRID!$B$1:$U$1)*(КАЛЕНДАРЬ!AA33=GRID!$B$3:$U$3),0))*(1-GRID!$H$34))</f>
        <v>55200</v>
      </c>
      <c r="I285" s="8" cm="1">
        <f t="array" ref="I285">IF($I$2="Открытый тариф",INDEX(GRID!$B$4:$U$15,MATCH(I$7,GRID!$A$4:$A$15,0),MATCH(1,($U$2=GRID!$B$1:$U$1)*(КАЛЕНДАРЬ!AA33=GRID!$B$3:$U$3),0)),
INDEX(GRID!$B$4:$U$15,MATCH(I$7,GRID!$A$4:$A$15,0),MATCH(1,($U$2=GRID!$B$1:$U$1)*(КАЛЕНДАРЬ!AA33=GRID!$B$3:$U$3),0))*(1-GRID!$H$34))</f>
        <v>56200</v>
      </c>
      <c r="J285" s="8" cm="1">
        <f t="array" ref="J285">IF($I$2="Открытый тариф",INDEX(GRID!$B$18:$U$29,MATCH(I$7,GRID!$A$18:$A$29,0),MATCH(1,($U$2=GRID!$B$1:$U$1)*(КАЛЕНДАРЬ!AA33=GRID!$B$3:$U$3),0)),
INDEX(GRID!$B$18:$U$29,MATCH(I$7,GRID!$A$18:$A$29,0),MATCH(1,($U$2=GRID!$B$1:$U$1)*(КАЛЕНДАРЬ!AA33=GRID!$B$3:$U$3),0))*(1-GRID!$H$34))</f>
        <v>61200</v>
      </c>
      <c r="K285" s="8" cm="1">
        <f t="array" ref="K285">IF($I$2="Открытый тариф",INDEX(GRID!$B$4:$U$15,MATCH(K$7,GRID!$A$4:$A$15,0),MATCH(1,($U$2=GRID!$B$1:$U$1)*(КАЛЕНДАРЬ!AA33=GRID!$B$3:$U$3),0)),
INDEX(GRID!$B$4:$U$15,MATCH(K$7,GRID!$A$4:$A$15,0),MATCH(1,($U$2=GRID!$B$1:$U$1)*(КАЛЕНДАРЬ!AA33=GRID!$B$3:$U$3),0))*(1-GRID!$H$34))</f>
        <v>62500</v>
      </c>
      <c r="L285" s="8" cm="1">
        <f t="array" ref="L285">IF($I$2="Открытый тариф",INDEX(GRID!$B$18:$U$29,MATCH(K$7,GRID!$A$18:$A$29,0),MATCH(1,($U$2=GRID!$B$1:$U$1)*(КАЛЕНДАРЬ!AA33=GRID!$B$3:$U$3),0)),
INDEX(GRID!$B$18:$U$29,MATCH(K$7,GRID!$A$18:$A$29,0),MATCH(1,($U$2=GRID!$B$1:$U$1)*(КАЛЕНДАРЬ!AA33=GRID!$B$3:$U$3),0))*(1-GRID!$H$34))</f>
        <v>67500</v>
      </c>
      <c r="M285" s="8" cm="1">
        <f t="array" ref="M285">IF($I$2="Открытый тариф",INDEX(GRID!$B$4:$U$15,MATCH(M$7,GRID!$A$4:$A$15,0),MATCH(1,($U$2=GRID!$B$1:$U$1)*(КАЛЕНДАРЬ!AA33=GRID!$B$3:$U$3),0)),
INDEX(GRID!$B$4:$U$15,MATCH(M$7,GRID!$A$4:$A$15,0),MATCH(1,($U$2=GRID!$B$1:$U$1)*(КАЛЕНДАРЬ!AA33=GRID!$B$3:$U$3),0))*(1-GRID!$H$34))</f>
        <v>84300</v>
      </c>
      <c r="N285" s="8" cm="1">
        <f t="array" ref="N285">IF($I$2="Открытый тариф",INDEX(GRID!$B$18:$U$29,MATCH(M$7,GRID!$A$18:$A$29,0),MATCH(1,($U$2=GRID!$B$1:$U$1)*(КАЛЕНДАРЬ!AA33=GRID!$B$3:$U$3),0)),
INDEX(GRID!$B$18:$U$29,MATCH(M$7,GRID!$A$18:$A$29,0),MATCH(1,($U$2=GRID!$B$1:$U$1)*(КАЛЕНДАРЬ!AA33=GRID!$B$3:$U$3),0))*(1-GRID!$H$34))</f>
        <v>89300</v>
      </c>
      <c r="O285" s="8" cm="1">
        <f t="array" ref="O285">IF($I$2="Открытый тариф",INDEX(GRID!$B$4:$U$15,MATCH(O$7,GRID!$A$4:$A$15,0),MATCH(1,($U$2=GRID!$B$1:$U$1)*(КАЛЕНДАРЬ!AA33=GRID!$B$3:$U$3),0)),
INDEX(GRID!$B$4:$U$15,MATCH(O$7,GRID!$A$4:$A$15,0),MATCH(1,($U$2=GRID!$B$1:$U$1)*(КАЛЕНДАРЬ!AA33=GRID!$B$3:$U$3),0))*(1-GRID!$H$34))</f>
        <v>121100</v>
      </c>
      <c r="P285" s="8" cm="1">
        <f t="array" ref="P285">IF($I$2="Открытый тариф",INDEX(GRID!$B$4:$U$15,MATCH(P$7,GRID!$A$4:$A$15,0),MATCH(1,($U$2=GRID!$B$1:$U$1)*(КАЛЕНДАРЬ!AA33=GRID!$B$3:$U$3),0)),
INDEX(GRID!$B$4:$U$15,MATCH(P$7,GRID!$A$4:$A$15,0),MATCH(1,($U$2=GRID!$B$1:$U$1)*(КАЛЕНДАРЬ!AA33=GRID!$B$3:$U$3),0))*(1-GRID!$H$34))</f>
        <v>165200</v>
      </c>
      <c r="Q285" s="8" cm="1">
        <f t="array" ref="Q285">IF($I$2="Открытый тариф",INDEX(GRID!$B$4:$U$15,MATCH(Q$7,GRID!$A$4:$A$15,0),MATCH(1,($U$2=GRID!$B$1:$U$1)*(КАЛЕНДАРЬ!AA33=GRID!$B$3:$U$3),0)),
INDEX(GRID!$B$4:$U$15,MATCH(Q$7,GRID!$A$4:$A$15,0),MATCH(1,($U$2=GRID!$B$1:$U$1)*(КАЛЕНДАРЬ!AA33=GRID!$B$3:$U$3),0))*(1-GRID!$H$34))</f>
        <v>193700</v>
      </c>
      <c r="R285" s="8" cm="1">
        <f t="array" ref="R285">IF($I$2="Открытый тариф",INDEX(GRID!$B$18:$U$29,MATCH(R$7,GRID!$A$18:$A$29,0),MATCH(1,($U$2=GRID!$B$1:$U$1)*(КАЛЕНДАРЬ!AA33=GRID!$B$3:$U$3),0)),
INDEX(GRID!$B$18:$U$29,MATCH(R$7,GRID!$A$18:$A$29,0),MATCH(1,($U$2=GRID!$B$1:$U$1)*(КАЛЕНДАРЬ!AA33=GRID!$B$3:$U$3),0))*(1-GRID!$H$34))</f>
        <v>220700</v>
      </c>
      <c r="S285" s="8">
        <f t="array" ref="S285">IF($I$2="Открытый тариф",INDEX(GRID!$B$4:$U$15,MATCH(S$7,GRID!$A$4:$A$15,0),MATCH(1,($U$2=GRID!$B$1:$U$1)*(КАЛЕНДАРЬ!AA33=GRID!$B$3:$U$3),0)),
INDEX(GRID!$B$4:$U$15,MATCH(S$7,GRID!$A$4:$A$15,0),MATCH(1,($U$2=GRID!$B$1:$U$1)*(КАЛЕНДАРЬ!AA33=GRID!$B$3:$U$3),0))*(1-GRID!$L$41))</f>
        <v>561500</v>
      </c>
      <c r="T285" s="8">
        <f t="array" ref="T285">IF($I$2="Открытый тариф",INDEX(GRID!$B$4:$U$15,MATCH(T$7,GRID!$A$4:$A$15,0),MATCH(1,($U$2=GRID!$B$1:$U$1)*(КАЛЕНДАРЬ!AA33=GRID!$B$3:$U$3),0)),
INDEX(GRID!$B$4:$U$15,MATCH(T$7,GRID!$A$4:$A$15,0),MATCH(1,($U$2=GRID!$B$1:$U$1)*(КАЛЕНДАРЬ!AA33=GRID!$B$3:$U$3),0))*(1-GRID!$L$41))</f>
        <v>688100</v>
      </c>
    </row>
    <row r="286" spans="1:20">
      <c r="A286" s="146"/>
      <c r="B286" s="147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</row>
    <row r="287" spans="1:20" s="9" customFormat="1" ht="17.25" customHeight="1">
      <c r="A287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87" s="171"/>
      <c r="C287" s="171"/>
      <c r="D287" s="17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</row>
    <row r="288" spans="1:20">
      <c r="A288" s="172" t="s">
        <v>109</v>
      </c>
      <c r="B288" s="173"/>
      <c r="C288" s="173"/>
      <c r="D288" s="173"/>
      <c r="E288" s="173"/>
      <c r="F288" s="173"/>
      <c r="G288" s="173"/>
      <c r="H288" s="173"/>
      <c r="I288" s="173"/>
      <c r="J288" s="173"/>
      <c r="K288" s="173"/>
      <c r="L288" s="173"/>
      <c r="M288" s="173"/>
      <c r="N288" s="173"/>
      <c r="O288" s="173"/>
      <c r="P288" s="173"/>
      <c r="Q288" s="173"/>
      <c r="R288" s="173"/>
      <c r="S288" s="173"/>
      <c r="T288" s="173"/>
    </row>
    <row r="289" spans="1:20" ht="56.25" customHeight="1">
      <c r="A289" s="174" t="s">
        <v>8</v>
      </c>
      <c r="B289" s="175"/>
      <c r="C289" s="178" t="s">
        <v>101</v>
      </c>
      <c r="D289" s="179"/>
      <c r="E289" s="164" t="s">
        <v>93</v>
      </c>
      <c r="F289" s="165"/>
      <c r="G289" s="166" t="s">
        <v>94</v>
      </c>
      <c r="H289" s="166"/>
      <c r="I289" s="167" t="s">
        <v>95</v>
      </c>
      <c r="J289" s="168"/>
      <c r="K289" s="169" t="s">
        <v>96</v>
      </c>
      <c r="L289" s="169"/>
      <c r="M289" s="170" t="s">
        <v>97</v>
      </c>
      <c r="N289" s="170"/>
      <c r="O289" s="21" t="s">
        <v>71</v>
      </c>
      <c r="P289" s="22" t="s">
        <v>72</v>
      </c>
      <c r="Q289" s="23" t="s">
        <v>73</v>
      </c>
      <c r="R289" s="24" t="s">
        <v>74</v>
      </c>
      <c r="S289" s="25" t="s">
        <v>75</v>
      </c>
      <c r="T289" s="26" t="s">
        <v>76</v>
      </c>
    </row>
    <row r="290" spans="1:20">
      <c r="A290" s="176"/>
      <c r="B290" s="177"/>
      <c r="C290" s="55" t="s">
        <v>9</v>
      </c>
      <c r="D290" s="55" t="s">
        <v>10</v>
      </c>
      <c r="E290" s="55" t="s">
        <v>9</v>
      </c>
      <c r="F290" s="55" t="s">
        <v>10</v>
      </c>
      <c r="G290" s="55" t="s">
        <v>9</v>
      </c>
      <c r="H290" s="55" t="s">
        <v>10</v>
      </c>
      <c r="I290" s="55" t="s">
        <v>9</v>
      </c>
      <c r="J290" s="55" t="s">
        <v>10</v>
      </c>
      <c r="K290" s="55" t="s">
        <v>9</v>
      </c>
      <c r="L290" s="55" t="s">
        <v>10</v>
      </c>
      <c r="M290" s="55" t="s">
        <v>9</v>
      </c>
      <c r="N290" s="55" t="s">
        <v>10</v>
      </c>
      <c r="O290" s="55" t="s">
        <v>99</v>
      </c>
      <c r="P290" s="55" t="s">
        <v>100</v>
      </c>
      <c r="Q290" s="55" t="s">
        <v>100</v>
      </c>
      <c r="R290" s="55" t="s">
        <v>118</v>
      </c>
      <c r="S290" s="55" t="s">
        <v>118</v>
      </c>
      <c r="T290" s="55" t="s">
        <v>118</v>
      </c>
    </row>
    <row r="291" spans="1:20" hidden="1">
      <c r="A291" s="148" t="s">
        <v>14</v>
      </c>
      <c r="B291" s="149">
        <v>1</v>
      </c>
      <c r="C291" s="8" cm="1">
        <f t="array" ref="C291">IF($I$2="Открытый тариф",INDEX(GRID!$B$4:$U$15,MATCH(C$7,GRID!$A$4:$A$15,0),MATCH(1,($U$2=GRID!$B$1:$U$1)*(КАЛЕНДАРЬ!AD4=GRID!$B$3:$U$3),0)),
INDEX(GRID!$B$4:$U$15,MATCH(C$7,GRID!$A$4:$A$15,0),MATCH(1,($U$2=GRID!$B$1:$U$1)*(КАЛЕНДАРЬ!AD4=GRID!$B$3:$U$3),0))*(1-GRID!$H$34))</f>
        <v>30200.000000000004</v>
      </c>
      <c r="D291" s="8" cm="1">
        <f t="array" ref="D291">IF($I$2="Открытый тариф",INDEX(GRID!$B$18:$U$29,MATCH(C$7,GRID!$A$18:$A$29,0),MATCH(1,($U$2=GRID!$B$1:$U$1)*(КАЛЕНДАРЬ!AD4=GRID!$B$3:$U$3),0)),
INDEX(GRID!$B$18:$U$29,MATCH(C$7,GRID!$A$18:$A$29,0),MATCH(1,($U$2=GRID!$B$1:$U$1)*(КАЛЕНДАРЬ!AD4=GRID!$B$3:$U$3),0))*(1-GRID!$H$34))</f>
        <v>35200</v>
      </c>
      <c r="E291" s="8" cm="1">
        <f t="array" ref="E291">IF($I$2="Открытый тариф",INDEX(GRID!$B$4:$U$15,MATCH(E$7,GRID!$A$4:$A$15,0),MATCH(1,($U$2=GRID!$B$1:$U$1)*(КАЛЕНДАРЬ!AD4=GRID!$B$3:$U$3),0)),
INDEX(GRID!$B$4:$U$15,MATCH(E$7,GRID!$A$4:$A$15,0),MATCH(1,($U$2=GRID!$B$1:$U$1)*(КАЛЕНДАРЬ!AD4=GRID!$B$3:$U$3),0))*(1-GRID!$H$34))</f>
        <v>36300</v>
      </c>
      <c r="F291" s="8" cm="1">
        <f t="array" ref="F291">IF($I$2="Открытый тариф",INDEX(GRID!$B$18:$U$29,MATCH(E$7,GRID!$A$18:$A$29,0),MATCH(1,($U$2=GRID!$B$1:$U$1)*(КАЛЕНДАРЬ!AD4=GRID!$B$3:$U$3),0)),
INDEX(GRID!$B$18:$U$29,MATCH(E$7,GRID!$A$18:$A$29,0),MATCH(1,($U$2=GRID!$B$1:$U$1)*(КАЛЕНДАРЬ!AD4=GRID!$B$3:$U$3),0))*(1-GRID!$H$34))</f>
        <v>41300</v>
      </c>
      <c r="G291" s="8" cm="1">
        <f t="array" ref="G291">IF($I$2="Открытый тариф",INDEX(GRID!$B$4:$U$15,MATCH(G$7,GRID!$A$4:$A$15,0),MATCH(1,($U$2=GRID!$B$1:$U$1)*(КАЛЕНДАРЬ!AD4=GRID!$B$3:$U$3),0)),
INDEX(GRID!$B$4:$U$15,MATCH(G$7,GRID!$A$4:$A$15,0),MATCH(1,($U$2=GRID!$B$1:$U$1)*(КАЛЕНДАРЬ!AD4=GRID!$B$3:$U$3),0))*(1-GRID!$H$34))</f>
        <v>42500</v>
      </c>
      <c r="H291" s="8" cm="1">
        <f t="array" ref="H291">IF($I$2="Открытый тариф",INDEX(GRID!$B$18:$U$29,MATCH(G$7,GRID!$A$18:$A$29,0),MATCH(1,($U$2=GRID!$B$1:$U$1)*(КАЛЕНДАРЬ!AD4=GRID!$B$3:$U$3),0)),
INDEX(GRID!$B$18:$U$29,MATCH(G$7,GRID!$A$18:$A$29,0),MATCH(1,($U$2=GRID!$B$1:$U$1)*(КАЛЕНДАРЬ!AD4=GRID!$B$3:$U$3),0))*(1-GRID!$H$34))</f>
        <v>47500</v>
      </c>
      <c r="I291" s="8" cm="1">
        <f t="array" ref="I291">IF($I$2="Открытый тариф",INDEX(GRID!$B$4:$U$15,MATCH(I$7,GRID!$A$4:$A$15,0),MATCH(1,($U$2=GRID!$B$1:$U$1)*(КАЛЕНДАРЬ!AD4=GRID!$B$3:$U$3),0)),
INDEX(GRID!$B$4:$U$15,MATCH(I$7,GRID!$A$4:$A$15,0),MATCH(1,($U$2=GRID!$B$1:$U$1)*(КАЛЕНДАРЬ!AD4=GRID!$B$3:$U$3),0))*(1-GRID!$H$34))</f>
        <v>47400</v>
      </c>
      <c r="J291" s="8" cm="1">
        <f t="array" ref="J291">IF($I$2="Открытый тариф",INDEX(GRID!$B$18:$U$29,MATCH(I$7,GRID!$A$18:$A$29,0),MATCH(1,($U$2=GRID!$B$1:$U$1)*(КАЛЕНДАРЬ!AD4=GRID!$B$3:$U$3),0)),
INDEX(GRID!$B$18:$U$29,MATCH(I$7,GRID!$A$18:$A$29,0),MATCH(1,($U$2=GRID!$B$1:$U$1)*(КАЛЕНДАРЬ!AD4=GRID!$B$3:$U$3),0))*(1-GRID!$H$34))</f>
        <v>52400</v>
      </c>
      <c r="K291" s="8" cm="1">
        <f t="array" ref="K291">IF($I$2="Открытый тариф",INDEX(GRID!$B$4:$U$15,MATCH(K$7,GRID!$A$4:$A$15,0),MATCH(1,($U$2=GRID!$B$1:$U$1)*(КАЛЕНДАРЬ!AD4=GRID!$B$3:$U$3),0)),
INDEX(GRID!$B$4:$U$15,MATCH(K$7,GRID!$A$4:$A$15,0),MATCH(1,($U$2=GRID!$B$1:$U$1)*(КАЛЕНДАРЬ!AD4=GRID!$B$3:$U$3),0))*(1-GRID!$H$34))</f>
        <v>53300</v>
      </c>
      <c r="L291" s="8" cm="1">
        <f t="array" ref="L291">IF($I$2="Открытый тариф",INDEX(GRID!$B$18:$U$29,MATCH(K$7,GRID!$A$18:$A$29,0),MATCH(1,($U$2=GRID!$B$1:$U$1)*(КАЛЕНДАРЬ!AD4=GRID!$B$3:$U$3),0)),
INDEX(GRID!$B$18:$U$29,MATCH(K$7,GRID!$A$18:$A$29,0),MATCH(1,($U$2=GRID!$B$1:$U$1)*(КАЛЕНДАРЬ!AD4=GRID!$B$3:$U$3),0))*(1-GRID!$H$34))</f>
        <v>58300</v>
      </c>
      <c r="M291" s="8" cm="1">
        <f t="array" ref="M291">IF($I$2="Открытый тариф",INDEX(GRID!$B$4:$U$15,MATCH(M$7,GRID!$A$4:$A$15,0),MATCH(1,($U$2=GRID!$B$1:$U$1)*(КАЛЕНДАРЬ!AD4=GRID!$B$3:$U$3),0)),
INDEX(GRID!$B$4:$U$15,MATCH(M$7,GRID!$A$4:$A$15,0),MATCH(1,($U$2=GRID!$B$1:$U$1)*(КАЛЕНДАРЬ!AD4=GRID!$B$3:$U$3),0))*(1-GRID!$H$34))</f>
        <v>74000</v>
      </c>
      <c r="N291" s="8" cm="1">
        <f t="array" ref="N291">IF($I$2="Открытый тариф",INDEX(GRID!$B$18:$U$29,MATCH(M$7,GRID!$A$18:$A$29,0),MATCH(1,($U$2=GRID!$B$1:$U$1)*(КАЛЕНДАРЬ!AD4=GRID!$B$3:$U$3),0)),
INDEX(GRID!$B$18:$U$29,MATCH(M$7,GRID!$A$18:$A$29,0),MATCH(1,($U$2=GRID!$B$1:$U$1)*(КАЛЕНДАРЬ!AD4=GRID!$B$3:$U$3),0))*(1-GRID!$H$34))</f>
        <v>79000</v>
      </c>
      <c r="O291" s="8" cm="1">
        <f t="array" ref="O291">IF($I$2="Открытый тариф",INDEX(GRID!$B$4:$U$15,MATCH(O$7,GRID!$A$4:$A$15,0),MATCH(1,($U$2=GRID!$B$1:$U$1)*(КАЛЕНДАРЬ!AD4=GRID!$B$3:$U$3),0)),
INDEX(GRID!$B$4:$U$15,MATCH(O$7,GRID!$A$4:$A$15,0),MATCH(1,($U$2=GRID!$B$1:$U$1)*(КАЛЕНДАРЬ!AD4=GRID!$B$3:$U$3),0))*(1-GRID!$H$34))</f>
        <v>108800</v>
      </c>
      <c r="P291" s="8" cm="1">
        <f t="array" ref="P291">IF($I$2="Открытый тариф",INDEX(GRID!$B$4:$U$15,MATCH(P$7,GRID!$A$4:$A$15,0),MATCH(1,($U$2=GRID!$B$1:$U$1)*(КАЛЕНДАРЬ!AD4=GRID!$B$3:$U$3),0)),
INDEX(GRID!$B$4:$U$15,MATCH(P$7,GRID!$A$4:$A$15,0),MATCH(1,($U$2=GRID!$B$1:$U$1)*(КАЛЕНДАРЬ!AD4=GRID!$B$3:$U$3),0))*(1-GRID!$H$34))</f>
        <v>151400</v>
      </c>
      <c r="Q291" s="8" cm="1">
        <f t="array" ref="Q291">IF($I$2="Открытый тариф",INDEX(GRID!$B$4:$U$15,MATCH(Q$7,GRID!$A$4:$A$15,0),MATCH(1,($U$2=GRID!$B$1:$U$1)*(КАЛЕНДАРЬ!AD4=GRID!$B$3:$U$3),0)),
INDEX(GRID!$B$4:$U$15,MATCH(Q$7,GRID!$A$4:$A$15,0),MATCH(1,($U$2=GRID!$B$1:$U$1)*(КАЛЕНДАРЬ!AD4=GRID!$B$3:$U$3),0))*(1-GRID!$H$34))</f>
        <v>177900</v>
      </c>
      <c r="R291" s="8" cm="1">
        <f t="array" ref="R291">IF($I$2="Открытый тариф",INDEX(GRID!$B$18:$U$29,MATCH(R$7,GRID!$A$18:$A$29,0),MATCH(1,($U$2=GRID!$B$1:$U$1)*(КАЛЕНДАРЬ!AD4=GRID!$B$3:$U$3),0)),
INDEX(GRID!$B$18:$U$29,MATCH(R$7,GRID!$A$18:$A$29,0),MATCH(1,($U$2=GRID!$B$1:$U$1)*(КАЛЕНДАРЬ!AD4=GRID!$B$3:$U$3),0))*(1-GRID!$H$34))</f>
        <v>202400</v>
      </c>
      <c r="S291" s="8">
        <f t="array" ref="S291">IF($I$2="Открытый тариф",INDEX(GRID!$B$4:$U$15,MATCH(S$7,GRID!$A$4:$A$15,0),MATCH(1,($U$2=GRID!$B$1:$U$1)*(КАЛЕНДАРЬ!AD4=GRID!$B$3:$U$3),0)),
INDEX(GRID!$B$4:$U$15,MATCH(S$7,GRID!$A$4:$A$15,0),MATCH(1,($U$2=GRID!$B$1:$U$1)*(КАЛЕНДАРЬ!AD4=GRID!$B$3:$U$3),0))*(1-GRID!$L$41))</f>
        <v>507400</v>
      </c>
      <c r="T291" s="8">
        <f t="array" ref="T291">IF($I$2="Открытый тариф",INDEX(GRID!$B$4:$U$15,MATCH(T$7,GRID!$A$4:$A$15,0),MATCH(1,($U$2=GRID!$B$1:$U$1)*(КАЛЕНДАРЬ!AD4=GRID!$B$3:$U$3),0)),
INDEX(GRID!$B$4:$U$15,MATCH(T$7,GRID!$A$4:$A$15,0),MATCH(1,($U$2=GRID!$B$1:$U$1)*(КАЛЕНДАРЬ!AD4=GRID!$B$3:$U$3),0))*(1-GRID!$L$41))</f>
        <v>617900</v>
      </c>
    </row>
    <row r="292" spans="1:20" hidden="1">
      <c r="A292" s="148" t="s">
        <v>15</v>
      </c>
      <c r="B292" s="149">
        <v>2</v>
      </c>
      <c r="C292" s="8" cm="1">
        <f t="array" ref="C292">IF($I$2="Открытый тариф",INDEX(GRID!$B$4:$U$15,MATCH(C$7,GRID!$A$4:$A$15,0),MATCH(1,($U$2=GRID!$B$1:$U$1)*(КАЛЕНДАРЬ!AD5=GRID!$B$3:$U$3),0)),
INDEX(GRID!$B$4:$U$15,MATCH(C$7,GRID!$A$4:$A$15,0),MATCH(1,($U$2=GRID!$B$1:$U$1)*(КАЛЕНДАРЬ!AD5=GRID!$B$3:$U$3),0))*(1-GRID!$H$34))</f>
        <v>30200.000000000004</v>
      </c>
      <c r="D292" s="8" cm="1">
        <f t="array" ref="D292">IF($I$2="Открытый тариф",INDEX(GRID!$B$18:$U$29,MATCH(C$7,GRID!$A$18:$A$29,0),MATCH(1,($U$2=GRID!$B$1:$U$1)*(КАЛЕНДАРЬ!AD5=GRID!$B$3:$U$3),0)),
INDEX(GRID!$B$18:$U$29,MATCH(C$7,GRID!$A$18:$A$29,0),MATCH(1,($U$2=GRID!$B$1:$U$1)*(КАЛЕНДАРЬ!AD5=GRID!$B$3:$U$3),0))*(1-GRID!$H$34))</f>
        <v>35200</v>
      </c>
      <c r="E292" s="8" cm="1">
        <f t="array" ref="E292">IF($I$2="Открытый тариф",INDEX(GRID!$B$4:$U$15,MATCH(E$7,GRID!$A$4:$A$15,0),MATCH(1,($U$2=GRID!$B$1:$U$1)*(КАЛЕНДАРЬ!AD5=GRID!$B$3:$U$3),0)),
INDEX(GRID!$B$4:$U$15,MATCH(E$7,GRID!$A$4:$A$15,0),MATCH(1,($U$2=GRID!$B$1:$U$1)*(КАЛЕНДАРЬ!AD5=GRID!$B$3:$U$3),0))*(1-GRID!$H$34))</f>
        <v>36300</v>
      </c>
      <c r="F292" s="8" cm="1">
        <f t="array" ref="F292">IF($I$2="Открытый тариф",INDEX(GRID!$B$18:$U$29,MATCH(E$7,GRID!$A$18:$A$29,0),MATCH(1,($U$2=GRID!$B$1:$U$1)*(КАЛЕНДАРЬ!AD5=GRID!$B$3:$U$3),0)),
INDEX(GRID!$B$18:$U$29,MATCH(E$7,GRID!$A$18:$A$29,0),MATCH(1,($U$2=GRID!$B$1:$U$1)*(КАЛЕНДАРЬ!AD5=GRID!$B$3:$U$3),0))*(1-GRID!$H$34))</f>
        <v>41300</v>
      </c>
      <c r="G292" s="8" cm="1">
        <f t="array" ref="G292">IF($I$2="Открытый тариф",INDEX(GRID!$B$4:$U$15,MATCH(G$7,GRID!$A$4:$A$15,0),MATCH(1,($U$2=GRID!$B$1:$U$1)*(КАЛЕНДАРЬ!AD5=GRID!$B$3:$U$3),0)),
INDEX(GRID!$B$4:$U$15,MATCH(G$7,GRID!$A$4:$A$15,0),MATCH(1,($U$2=GRID!$B$1:$U$1)*(КАЛЕНДАРЬ!AD5=GRID!$B$3:$U$3),0))*(1-GRID!$H$34))</f>
        <v>42500</v>
      </c>
      <c r="H292" s="8" cm="1">
        <f t="array" ref="H292">IF($I$2="Открытый тариф",INDEX(GRID!$B$18:$U$29,MATCH(G$7,GRID!$A$18:$A$29,0),MATCH(1,($U$2=GRID!$B$1:$U$1)*(КАЛЕНДАРЬ!AD5=GRID!$B$3:$U$3),0)),
INDEX(GRID!$B$18:$U$29,MATCH(G$7,GRID!$A$18:$A$29,0),MATCH(1,($U$2=GRID!$B$1:$U$1)*(КАЛЕНДАРЬ!AD5=GRID!$B$3:$U$3),0))*(1-GRID!$H$34))</f>
        <v>47500</v>
      </c>
      <c r="I292" s="8" cm="1">
        <f t="array" ref="I292">IF($I$2="Открытый тариф",INDEX(GRID!$B$4:$U$15,MATCH(I$7,GRID!$A$4:$A$15,0),MATCH(1,($U$2=GRID!$B$1:$U$1)*(КАЛЕНДАРЬ!AD5=GRID!$B$3:$U$3),0)),
INDEX(GRID!$B$4:$U$15,MATCH(I$7,GRID!$A$4:$A$15,0),MATCH(1,($U$2=GRID!$B$1:$U$1)*(КАЛЕНДАРЬ!AD5=GRID!$B$3:$U$3),0))*(1-GRID!$H$34))</f>
        <v>47400</v>
      </c>
      <c r="J292" s="8" cm="1">
        <f t="array" ref="J292">IF($I$2="Открытый тариф",INDEX(GRID!$B$18:$U$29,MATCH(I$7,GRID!$A$18:$A$29,0),MATCH(1,($U$2=GRID!$B$1:$U$1)*(КАЛЕНДАРЬ!AD5=GRID!$B$3:$U$3),0)),
INDEX(GRID!$B$18:$U$29,MATCH(I$7,GRID!$A$18:$A$29,0),MATCH(1,($U$2=GRID!$B$1:$U$1)*(КАЛЕНДАРЬ!AD5=GRID!$B$3:$U$3),0))*(1-GRID!$H$34))</f>
        <v>52400</v>
      </c>
      <c r="K292" s="8" cm="1">
        <f t="array" ref="K292">IF($I$2="Открытый тариф",INDEX(GRID!$B$4:$U$15,MATCH(K$7,GRID!$A$4:$A$15,0),MATCH(1,($U$2=GRID!$B$1:$U$1)*(КАЛЕНДАРЬ!AD5=GRID!$B$3:$U$3),0)),
INDEX(GRID!$B$4:$U$15,MATCH(K$7,GRID!$A$4:$A$15,0),MATCH(1,($U$2=GRID!$B$1:$U$1)*(КАЛЕНДАРЬ!AD5=GRID!$B$3:$U$3),0))*(1-GRID!$H$34))</f>
        <v>53300</v>
      </c>
      <c r="L292" s="8" cm="1">
        <f t="array" ref="L292">IF($I$2="Открытый тариф",INDEX(GRID!$B$18:$U$29,MATCH(K$7,GRID!$A$18:$A$29,0),MATCH(1,($U$2=GRID!$B$1:$U$1)*(КАЛЕНДАРЬ!AD5=GRID!$B$3:$U$3),0)),
INDEX(GRID!$B$18:$U$29,MATCH(K$7,GRID!$A$18:$A$29,0),MATCH(1,($U$2=GRID!$B$1:$U$1)*(КАЛЕНДАРЬ!AD5=GRID!$B$3:$U$3),0))*(1-GRID!$H$34))</f>
        <v>58300</v>
      </c>
      <c r="M292" s="8" cm="1">
        <f t="array" ref="M292">IF($I$2="Открытый тариф",INDEX(GRID!$B$4:$U$15,MATCH(M$7,GRID!$A$4:$A$15,0),MATCH(1,($U$2=GRID!$B$1:$U$1)*(КАЛЕНДАРЬ!AD5=GRID!$B$3:$U$3),0)),
INDEX(GRID!$B$4:$U$15,MATCH(M$7,GRID!$A$4:$A$15,0),MATCH(1,($U$2=GRID!$B$1:$U$1)*(КАЛЕНДАРЬ!AD5=GRID!$B$3:$U$3),0))*(1-GRID!$H$34))</f>
        <v>74000</v>
      </c>
      <c r="N292" s="8" cm="1">
        <f t="array" ref="N292">IF($I$2="Открытый тариф",INDEX(GRID!$B$18:$U$29,MATCH(M$7,GRID!$A$18:$A$29,0),MATCH(1,($U$2=GRID!$B$1:$U$1)*(КАЛЕНДАРЬ!AD5=GRID!$B$3:$U$3),0)),
INDEX(GRID!$B$18:$U$29,MATCH(M$7,GRID!$A$18:$A$29,0),MATCH(1,($U$2=GRID!$B$1:$U$1)*(КАЛЕНДАРЬ!AD5=GRID!$B$3:$U$3),0))*(1-GRID!$H$34))</f>
        <v>79000</v>
      </c>
      <c r="O292" s="8" cm="1">
        <f t="array" ref="O292">IF($I$2="Открытый тариф",INDEX(GRID!$B$4:$U$15,MATCH(O$7,GRID!$A$4:$A$15,0),MATCH(1,($U$2=GRID!$B$1:$U$1)*(КАЛЕНДАРЬ!AD5=GRID!$B$3:$U$3),0)),
INDEX(GRID!$B$4:$U$15,MATCH(O$7,GRID!$A$4:$A$15,0),MATCH(1,($U$2=GRID!$B$1:$U$1)*(КАЛЕНДАРЬ!AD5=GRID!$B$3:$U$3),0))*(1-GRID!$H$34))</f>
        <v>108800</v>
      </c>
      <c r="P292" s="8" cm="1">
        <f t="array" ref="P292">IF($I$2="Открытый тариф",INDEX(GRID!$B$4:$U$15,MATCH(P$7,GRID!$A$4:$A$15,0),MATCH(1,($U$2=GRID!$B$1:$U$1)*(КАЛЕНДАРЬ!AD5=GRID!$B$3:$U$3),0)),
INDEX(GRID!$B$4:$U$15,MATCH(P$7,GRID!$A$4:$A$15,0),MATCH(1,($U$2=GRID!$B$1:$U$1)*(КАЛЕНДАРЬ!AD5=GRID!$B$3:$U$3),0))*(1-GRID!$H$34))</f>
        <v>151400</v>
      </c>
      <c r="Q292" s="8" cm="1">
        <f t="array" ref="Q292">IF($I$2="Открытый тариф",INDEX(GRID!$B$4:$U$15,MATCH(Q$7,GRID!$A$4:$A$15,0),MATCH(1,($U$2=GRID!$B$1:$U$1)*(КАЛЕНДАРЬ!AD5=GRID!$B$3:$U$3),0)),
INDEX(GRID!$B$4:$U$15,MATCH(Q$7,GRID!$A$4:$A$15,0),MATCH(1,($U$2=GRID!$B$1:$U$1)*(КАЛЕНДАРЬ!AD5=GRID!$B$3:$U$3),0))*(1-GRID!$H$34))</f>
        <v>177900</v>
      </c>
      <c r="R292" s="8" cm="1">
        <f t="array" ref="R292">IF($I$2="Открытый тариф",INDEX(GRID!$B$18:$U$29,MATCH(R$7,GRID!$A$18:$A$29,0),MATCH(1,($U$2=GRID!$B$1:$U$1)*(КАЛЕНДАРЬ!AD5=GRID!$B$3:$U$3),0)),
INDEX(GRID!$B$18:$U$29,MATCH(R$7,GRID!$A$18:$A$29,0),MATCH(1,($U$2=GRID!$B$1:$U$1)*(КАЛЕНДАРЬ!AD5=GRID!$B$3:$U$3),0))*(1-GRID!$H$34))</f>
        <v>202400</v>
      </c>
      <c r="S292" s="8">
        <f t="array" ref="S292">IF($I$2="Открытый тариф",INDEX(GRID!$B$4:$U$15,MATCH(S$7,GRID!$A$4:$A$15,0),MATCH(1,($U$2=GRID!$B$1:$U$1)*(КАЛЕНДАРЬ!AD5=GRID!$B$3:$U$3),0)),
INDEX(GRID!$B$4:$U$15,MATCH(S$7,GRID!$A$4:$A$15,0),MATCH(1,($U$2=GRID!$B$1:$U$1)*(КАЛЕНДАРЬ!AD5=GRID!$B$3:$U$3),0))*(1-GRID!$L$41))</f>
        <v>507400</v>
      </c>
      <c r="T292" s="8">
        <f t="array" ref="T292">IF($I$2="Открытый тариф",INDEX(GRID!$B$4:$U$15,MATCH(T$7,GRID!$A$4:$A$15,0),MATCH(1,($U$2=GRID!$B$1:$U$1)*(КАЛЕНДАРЬ!AD5=GRID!$B$3:$U$3),0)),
INDEX(GRID!$B$4:$U$15,MATCH(T$7,GRID!$A$4:$A$15,0),MATCH(1,($U$2=GRID!$B$1:$U$1)*(КАЛЕНДАРЬ!AD5=GRID!$B$3:$U$3),0))*(1-GRID!$L$41))</f>
        <v>617900</v>
      </c>
    </row>
    <row r="293" spans="1:20" hidden="1">
      <c r="A293" s="148" t="s">
        <v>16</v>
      </c>
      <c r="B293" s="149">
        <v>3</v>
      </c>
      <c r="C293" s="8" cm="1">
        <f t="array" ref="C293">IF($I$2="Открытый тариф",INDEX(GRID!$B$4:$U$15,MATCH(C$7,GRID!$A$4:$A$15,0),MATCH(1,($U$2=GRID!$B$1:$U$1)*(КАЛЕНДАРЬ!AD6=GRID!$B$3:$U$3),0)),
INDEX(GRID!$B$4:$U$15,MATCH(C$7,GRID!$A$4:$A$15,0),MATCH(1,($U$2=GRID!$B$1:$U$1)*(КАЛЕНДАРЬ!AD6=GRID!$B$3:$U$3),0))*(1-GRID!$H$34))</f>
        <v>30200.000000000004</v>
      </c>
      <c r="D293" s="8" cm="1">
        <f t="array" ref="D293">IF($I$2="Открытый тариф",INDEX(GRID!$B$18:$U$29,MATCH(C$7,GRID!$A$18:$A$29,0),MATCH(1,($U$2=GRID!$B$1:$U$1)*(КАЛЕНДАРЬ!AD6=GRID!$B$3:$U$3),0)),
INDEX(GRID!$B$18:$U$29,MATCH(C$7,GRID!$A$18:$A$29,0),MATCH(1,($U$2=GRID!$B$1:$U$1)*(КАЛЕНДАРЬ!AD6=GRID!$B$3:$U$3),0))*(1-GRID!$H$34))</f>
        <v>35200</v>
      </c>
      <c r="E293" s="8" cm="1">
        <f t="array" ref="E293">IF($I$2="Открытый тариф",INDEX(GRID!$B$4:$U$15,MATCH(E$7,GRID!$A$4:$A$15,0),MATCH(1,($U$2=GRID!$B$1:$U$1)*(КАЛЕНДАРЬ!AD6=GRID!$B$3:$U$3),0)),
INDEX(GRID!$B$4:$U$15,MATCH(E$7,GRID!$A$4:$A$15,0),MATCH(1,($U$2=GRID!$B$1:$U$1)*(КАЛЕНДАРЬ!AD6=GRID!$B$3:$U$3),0))*(1-GRID!$H$34))</f>
        <v>36300</v>
      </c>
      <c r="F293" s="8" cm="1">
        <f t="array" ref="F293">IF($I$2="Открытый тариф",INDEX(GRID!$B$18:$U$29,MATCH(E$7,GRID!$A$18:$A$29,0),MATCH(1,($U$2=GRID!$B$1:$U$1)*(КАЛЕНДАРЬ!AD6=GRID!$B$3:$U$3),0)),
INDEX(GRID!$B$18:$U$29,MATCH(E$7,GRID!$A$18:$A$29,0),MATCH(1,($U$2=GRID!$B$1:$U$1)*(КАЛЕНДАРЬ!AD6=GRID!$B$3:$U$3),0))*(1-GRID!$H$34))</f>
        <v>41300</v>
      </c>
      <c r="G293" s="8" cm="1">
        <f t="array" ref="G293">IF($I$2="Открытый тариф",INDEX(GRID!$B$4:$U$15,MATCH(G$7,GRID!$A$4:$A$15,0),MATCH(1,($U$2=GRID!$B$1:$U$1)*(КАЛЕНДАРЬ!AD6=GRID!$B$3:$U$3),0)),
INDEX(GRID!$B$4:$U$15,MATCH(G$7,GRID!$A$4:$A$15,0),MATCH(1,($U$2=GRID!$B$1:$U$1)*(КАЛЕНДАРЬ!AD6=GRID!$B$3:$U$3),0))*(1-GRID!$H$34))</f>
        <v>42500</v>
      </c>
      <c r="H293" s="8" cm="1">
        <f t="array" ref="H293">IF($I$2="Открытый тариф",INDEX(GRID!$B$18:$U$29,MATCH(G$7,GRID!$A$18:$A$29,0),MATCH(1,($U$2=GRID!$B$1:$U$1)*(КАЛЕНДАРЬ!AD6=GRID!$B$3:$U$3),0)),
INDEX(GRID!$B$18:$U$29,MATCH(G$7,GRID!$A$18:$A$29,0),MATCH(1,($U$2=GRID!$B$1:$U$1)*(КАЛЕНДАРЬ!AD6=GRID!$B$3:$U$3),0))*(1-GRID!$H$34))</f>
        <v>47500</v>
      </c>
      <c r="I293" s="8" cm="1">
        <f t="array" ref="I293">IF($I$2="Открытый тариф",INDEX(GRID!$B$4:$U$15,MATCH(I$7,GRID!$A$4:$A$15,0),MATCH(1,($U$2=GRID!$B$1:$U$1)*(КАЛЕНДАРЬ!AD6=GRID!$B$3:$U$3),0)),
INDEX(GRID!$B$4:$U$15,MATCH(I$7,GRID!$A$4:$A$15,0),MATCH(1,($U$2=GRID!$B$1:$U$1)*(КАЛЕНДАРЬ!AD6=GRID!$B$3:$U$3),0))*(1-GRID!$H$34))</f>
        <v>47400</v>
      </c>
      <c r="J293" s="8" cm="1">
        <f t="array" ref="J293">IF($I$2="Открытый тариф",INDEX(GRID!$B$18:$U$29,MATCH(I$7,GRID!$A$18:$A$29,0),MATCH(1,($U$2=GRID!$B$1:$U$1)*(КАЛЕНДАРЬ!AD6=GRID!$B$3:$U$3),0)),
INDEX(GRID!$B$18:$U$29,MATCH(I$7,GRID!$A$18:$A$29,0),MATCH(1,($U$2=GRID!$B$1:$U$1)*(КАЛЕНДАРЬ!AD6=GRID!$B$3:$U$3),0))*(1-GRID!$H$34))</f>
        <v>52400</v>
      </c>
      <c r="K293" s="8" cm="1">
        <f t="array" ref="K293">IF($I$2="Открытый тариф",INDEX(GRID!$B$4:$U$15,MATCH(K$7,GRID!$A$4:$A$15,0),MATCH(1,($U$2=GRID!$B$1:$U$1)*(КАЛЕНДАРЬ!AD6=GRID!$B$3:$U$3),0)),
INDEX(GRID!$B$4:$U$15,MATCH(K$7,GRID!$A$4:$A$15,0),MATCH(1,($U$2=GRID!$B$1:$U$1)*(КАЛЕНДАРЬ!AD6=GRID!$B$3:$U$3),0))*(1-GRID!$H$34))</f>
        <v>53300</v>
      </c>
      <c r="L293" s="8" cm="1">
        <f t="array" ref="L293">IF($I$2="Открытый тариф",INDEX(GRID!$B$18:$U$29,MATCH(K$7,GRID!$A$18:$A$29,0),MATCH(1,($U$2=GRID!$B$1:$U$1)*(КАЛЕНДАРЬ!AD6=GRID!$B$3:$U$3),0)),
INDEX(GRID!$B$18:$U$29,MATCH(K$7,GRID!$A$18:$A$29,0),MATCH(1,($U$2=GRID!$B$1:$U$1)*(КАЛЕНДАРЬ!AD6=GRID!$B$3:$U$3),0))*(1-GRID!$H$34))</f>
        <v>58300</v>
      </c>
      <c r="M293" s="8" cm="1">
        <f t="array" ref="M293">IF($I$2="Открытый тариф",INDEX(GRID!$B$4:$U$15,MATCH(M$7,GRID!$A$4:$A$15,0),MATCH(1,($U$2=GRID!$B$1:$U$1)*(КАЛЕНДАРЬ!AD6=GRID!$B$3:$U$3),0)),
INDEX(GRID!$B$4:$U$15,MATCH(M$7,GRID!$A$4:$A$15,0),MATCH(1,($U$2=GRID!$B$1:$U$1)*(КАЛЕНДАРЬ!AD6=GRID!$B$3:$U$3),0))*(1-GRID!$H$34))</f>
        <v>74000</v>
      </c>
      <c r="N293" s="8" cm="1">
        <f t="array" ref="N293">IF($I$2="Открытый тариф",INDEX(GRID!$B$18:$U$29,MATCH(M$7,GRID!$A$18:$A$29,0),MATCH(1,($U$2=GRID!$B$1:$U$1)*(КАЛЕНДАРЬ!AD6=GRID!$B$3:$U$3),0)),
INDEX(GRID!$B$18:$U$29,MATCH(M$7,GRID!$A$18:$A$29,0),MATCH(1,($U$2=GRID!$B$1:$U$1)*(КАЛЕНДАРЬ!AD6=GRID!$B$3:$U$3),0))*(1-GRID!$H$34))</f>
        <v>79000</v>
      </c>
      <c r="O293" s="8" cm="1">
        <f t="array" ref="O293">IF($I$2="Открытый тариф",INDEX(GRID!$B$4:$U$15,MATCH(O$7,GRID!$A$4:$A$15,0),MATCH(1,($U$2=GRID!$B$1:$U$1)*(КАЛЕНДАРЬ!AD6=GRID!$B$3:$U$3),0)),
INDEX(GRID!$B$4:$U$15,MATCH(O$7,GRID!$A$4:$A$15,0),MATCH(1,($U$2=GRID!$B$1:$U$1)*(КАЛЕНДАРЬ!AD6=GRID!$B$3:$U$3),0))*(1-GRID!$H$34))</f>
        <v>108800</v>
      </c>
      <c r="P293" s="8" cm="1">
        <f t="array" ref="P293">IF($I$2="Открытый тариф",INDEX(GRID!$B$4:$U$15,MATCH(P$7,GRID!$A$4:$A$15,0),MATCH(1,($U$2=GRID!$B$1:$U$1)*(КАЛЕНДАРЬ!AD6=GRID!$B$3:$U$3),0)),
INDEX(GRID!$B$4:$U$15,MATCH(P$7,GRID!$A$4:$A$15,0),MATCH(1,($U$2=GRID!$B$1:$U$1)*(КАЛЕНДАРЬ!AD6=GRID!$B$3:$U$3),0))*(1-GRID!$H$34))</f>
        <v>151400</v>
      </c>
      <c r="Q293" s="8" cm="1">
        <f t="array" ref="Q293">IF($I$2="Открытый тариф",INDEX(GRID!$B$4:$U$15,MATCH(Q$7,GRID!$A$4:$A$15,0),MATCH(1,($U$2=GRID!$B$1:$U$1)*(КАЛЕНДАРЬ!AD6=GRID!$B$3:$U$3),0)),
INDEX(GRID!$B$4:$U$15,MATCH(Q$7,GRID!$A$4:$A$15,0),MATCH(1,($U$2=GRID!$B$1:$U$1)*(КАЛЕНДАРЬ!AD6=GRID!$B$3:$U$3),0))*(1-GRID!$H$34))</f>
        <v>177900</v>
      </c>
      <c r="R293" s="8" cm="1">
        <f t="array" ref="R293">IF($I$2="Открытый тариф",INDEX(GRID!$B$18:$U$29,MATCH(R$7,GRID!$A$18:$A$29,0),MATCH(1,($U$2=GRID!$B$1:$U$1)*(КАЛЕНДАРЬ!AD6=GRID!$B$3:$U$3),0)),
INDEX(GRID!$B$18:$U$29,MATCH(R$7,GRID!$A$18:$A$29,0),MATCH(1,($U$2=GRID!$B$1:$U$1)*(КАЛЕНДАРЬ!AD6=GRID!$B$3:$U$3),0))*(1-GRID!$H$34))</f>
        <v>202400</v>
      </c>
      <c r="S293" s="8">
        <f t="array" ref="S293">IF($I$2="Открытый тариф",INDEX(GRID!$B$4:$U$15,MATCH(S$7,GRID!$A$4:$A$15,0),MATCH(1,($U$2=GRID!$B$1:$U$1)*(КАЛЕНДАРЬ!AD6=GRID!$B$3:$U$3),0)),
INDEX(GRID!$B$4:$U$15,MATCH(S$7,GRID!$A$4:$A$15,0),MATCH(1,($U$2=GRID!$B$1:$U$1)*(КАЛЕНДАРЬ!AD6=GRID!$B$3:$U$3),0))*(1-GRID!$L$41))</f>
        <v>507400</v>
      </c>
      <c r="T293" s="8">
        <f t="array" ref="T293">IF($I$2="Открытый тариф",INDEX(GRID!$B$4:$U$15,MATCH(T$7,GRID!$A$4:$A$15,0),MATCH(1,($U$2=GRID!$B$1:$U$1)*(КАЛЕНДАРЬ!AD6=GRID!$B$3:$U$3),0)),
INDEX(GRID!$B$4:$U$15,MATCH(T$7,GRID!$A$4:$A$15,0),MATCH(1,($U$2=GRID!$B$1:$U$1)*(КАЛЕНДАРЬ!AD6=GRID!$B$3:$U$3),0))*(1-GRID!$L$41))</f>
        <v>617900</v>
      </c>
    </row>
    <row r="294" spans="1:20" hidden="1">
      <c r="A294" s="148" t="s">
        <v>17</v>
      </c>
      <c r="B294" s="149">
        <v>4</v>
      </c>
      <c r="C294" s="8" cm="1">
        <f t="array" ref="C294">IF($I$2="Открытый тариф",INDEX(GRID!$B$4:$U$15,MATCH(C$7,GRID!$A$4:$A$15,0),MATCH(1,($U$2=GRID!$B$1:$U$1)*(КАЛЕНДАРЬ!AD7=GRID!$B$3:$U$3),0)),
INDEX(GRID!$B$4:$U$15,MATCH(C$7,GRID!$A$4:$A$15,0),MATCH(1,($U$2=GRID!$B$1:$U$1)*(КАЛЕНДАРЬ!AD7=GRID!$B$3:$U$3),0))*(1-GRID!$H$34))</f>
        <v>30200.000000000004</v>
      </c>
      <c r="D294" s="8" cm="1">
        <f t="array" ref="D294">IF($I$2="Открытый тариф",INDEX(GRID!$B$18:$U$29,MATCH(C$7,GRID!$A$18:$A$29,0),MATCH(1,($U$2=GRID!$B$1:$U$1)*(КАЛЕНДАРЬ!AD7=GRID!$B$3:$U$3),0)),
INDEX(GRID!$B$18:$U$29,MATCH(C$7,GRID!$A$18:$A$29,0),MATCH(1,($U$2=GRID!$B$1:$U$1)*(КАЛЕНДАРЬ!AD7=GRID!$B$3:$U$3),0))*(1-GRID!$H$34))</f>
        <v>35200</v>
      </c>
      <c r="E294" s="8" cm="1">
        <f t="array" ref="E294">IF($I$2="Открытый тариф",INDEX(GRID!$B$4:$U$15,MATCH(E$7,GRID!$A$4:$A$15,0),MATCH(1,($U$2=GRID!$B$1:$U$1)*(КАЛЕНДАРЬ!AD7=GRID!$B$3:$U$3),0)),
INDEX(GRID!$B$4:$U$15,MATCH(E$7,GRID!$A$4:$A$15,0),MATCH(1,($U$2=GRID!$B$1:$U$1)*(КАЛЕНДАРЬ!AD7=GRID!$B$3:$U$3),0))*(1-GRID!$H$34))</f>
        <v>36300</v>
      </c>
      <c r="F294" s="8" cm="1">
        <f t="array" ref="F294">IF($I$2="Открытый тариф",INDEX(GRID!$B$18:$U$29,MATCH(E$7,GRID!$A$18:$A$29,0),MATCH(1,($U$2=GRID!$B$1:$U$1)*(КАЛЕНДАРЬ!AD7=GRID!$B$3:$U$3),0)),
INDEX(GRID!$B$18:$U$29,MATCH(E$7,GRID!$A$18:$A$29,0),MATCH(1,($U$2=GRID!$B$1:$U$1)*(КАЛЕНДАРЬ!AD7=GRID!$B$3:$U$3),0))*(1-GRID!$H$34))</f>
        <v>41300</v>
      </c>
      <c r="G294" s="8" cm="1">
        <f t="array" ref="G294">IF($I$2="Открытый тариф",INDEX(GRID!$B$4:$U$15,MATCH(G$7,GRID!$A$4:$A$15,0),MATCH(1,($U$2=GRID!$B$1:$U$1)*(КАЛЕНДАРЬ!AD7=GRID!$B$3:$U$3),0)),
INDEX(GRID!$B$4:$U$15,MATCH(G$7,GRID!$A$4:$A$15,0),MATCH(1,($U$2=GRID!$B$1:$U$1)*(КАЛЕНДАРЬ!AD7=GRID!$B$3:$U$3),0))*(1-GRID!$H$34))</f>
        <v>42500</v>
      </c>
      <c r="H294" s="8" cm="1">
        <f t="array" ref="H294">IF($I$2="Открытый тариф",INDEX(GRID!$B$18:$U$29,MATCH(G$7,GRID!$A$18:$A$29,0),MATCH(1,($U$2=GRID!$B$1:$U$1)*(КАЛЕНДАРЬ!AD7=GRID!$B$3:$U$3),0)),
INDEX(GRID!$B$18:$U$29,MATCH(G$7,GRID!$A$18:$A$29,0),MATCH(1,($U$2=GRID!$B$1:$U$1)*(КАЛЕНДАРЬ!AD7=GRID!$B$3:$U$3),0))*(1-GRID!$H$34))</f>
        <v>47500</v>
      </c>
      <c r="I294" s="8" cm="1">
        <f t="array" ref="I294">IF($I$2="Открытый тариф",INDEX(GRID!$B$4:$U$15,MATCH(I$7,GRID!$A$4:$A$15,0),MATCH(1,($U$2=GRID!$B$1:$U$1)*(КАЛЕНДАРЬ!AD7=GRID!$B$3:$U$3),0)),
INDEX(GRID!$B$4:$U$15,MATCH(I$7,GRID!$A$4:$A$15,0),MATCH(1,($U$2=GRID!$B$1:$U$1)*(КАЛЕНДАРЬ!AD7=GRID!$B$3:$U$3),0))*(1-GRID!$H$34))</f>
        <v>47400</v>
      </c>
      <c r="J294" s="8" cm="1">
        <f t="array" ref="J294">IF($I$2="Открытый тариф",INDEX(GRID!$B$18:$U$29,MATCH(I$7,GRID!$A$18:$A$29,0),MATCH(1,($U$2=GRID!$B$1:$U$1)*(КАЛЕНДАРЬ!AD7=GRID!$B$3:$U$3),0)),
INDEX(GRID!$B$18:$U$29,MATCH(I$7,GRID!$A$18:$A$29,0),MATCH(1,($U$2=GRID!$B$1:$U$1)*(КАЛЕНДАРЬ!AD7=GRID!$B$3:$U$3),0))*(1-GRID!$H$34))</f>
        <v>52400</v>
      </c>
      <c r="K294" s="8" cm="1">
        <f t="array" ref="K294">IF($I$2="Открытый тариф",INDEX(GRID!$B$4:$U$15,MATCH(K$7,GRID!$A$4:$A$15,0),MATCH(1,($U$2=GRID!$B$1:$U$1)*(КАЛЕНДАРЬ!AD7=GRID!$B$3:$U$3),0)),
INDEX(GRID!$B$4:$U$15,MATCH(K$7,GRID!$A$4:$A$15,0),MATCH(1,($U$2=GRID!$B$1:$U$1)*(КАЛЕНДАРЬ!AD7=GRID!$B$3:$U$3),0))*(1-GRID!$H$34))</f>
        <v>53300</v>
      </c>
      <c r="L294" s="8" cm="1">
        <f t="array" ref="L294">IF($I$2="Открытый тариф",INDEX(GRID!$B$18:$U$29,MATCH(K$7,GRID!$A$18:$A$29,0),MATCH(1,($U$2=GRID!$B$1:$U$1)*(КАЛЕНДАРЬ!AD7=GRID!$B$3:$U$3),0)),
INDEX(GRID!$B$18:$U$29,MATCH(K$7,GRID!$A$18:$A$29,0),MATCH(1,($U$2=GRID!$B$1:$U$1)*(КАЛЕНДАРЬ!AD7=GRID!$B$3:$U$3),0))*(1-GRID!$H$34))</f>
        <v>58300</v>
      </c>
      <c r="M294" s="8" cm="1">
        <f t="array" ref="M294">IF($I$2="Открытый тариф",INDEX(GRID!$B$4:$U$15,MATCH(M$7,GRID!$A$4:$A$15,0),MATCH(1,($U$2=GRID!$B$1:$U$1)*(КАЛЕНДАРЬ!AD7=GRID!$B$3:$U$3),0)),
INDEX(GRID!$B$4:$U$15,MATCH(M$7,GRID!$A$4:$A$15,0),MATCH(1,($U$2=GRID!$B$1:$U$1)*(КАЛЕНДАРЬ!AD7=GRID!$B$3:$U$3),0))*(1-GRID!$H$34))</f>
        <v>74000</v>
      </c>
      <c r="N294" s="8" cm="1">
        <f t="array" ref="N294">IF($I$2="Открытый тариф",INDEX(GRID!$B$18:$U$29,MATCH(M$7,GRID!$A$18:$A$29,0),MATCH(1,($U$2=GRID!$B$1:$U$1)*(КАЛЕНДАРЬ!AD7=GRID!$B$3:$U$3),0)),
INDEX(GRID!$B$18:$U$29,MATCH(M$7,GRID!$A$18:$A$29,0),MATCH(1,($U$2=GRID!$B$1:$U$1)*(КАЛЕНДАРЬ!AD7=GRID!$B$3:$U$3),0))*(1-GRID!$H$34))</f>
        <v>79000</v>
      </c>
      <c r="O294" s="8" cm="1">
        <f t="array" ref="O294">IF($I$2="Открытый тариф",INDEX(GRID!$B$4:$U$15,MATCH(O$7,GRID!$A$4:$A$15,0),MATCH(1,($U$2=GRID!$B$1:$U$1)*(КАЛЕНДАРЬ!AD7=GRID!$B$3:$U$3),0)),
INDEX(GRID!$B$4:$U$15,MATCH(O$7,GRID!$A$4:$A$15,0),MATCH(1,($U$2=GRID!$B$1:$U$1)*(КАЛЕНДАРЬ!AD7=GRID!$B$3:$U$3),0))*(1-GRID!$H$34))</f>
        <v>108800</v>
      </c>
      <c r="P294" s="8" cm="1">
        <f t="array" ref="P294">IF($I$2="Открытый тариф",INDEX(GRID!$B$4:$U$15,MATCH(P$7,GRID!$A$4:$A$15,0),MATCH(1,($U$2=GRID!$B$1:$U$1)*(КАЛЕНДАРЬ!AD7=GRID!$B$3:$U$3),0)),
INDEX(GRID!$B$4:$U$15,MATCH(P$7,GRID!$A$4:$A$15,0),MATCH(1,($U$2=GRID!$B$1:$U$1)*(КАЛЕНДАРЬ!AD7=GRID!$B$3:$U$3),0))*(1-GRID!$H$34))</f>
        <v>151400</v>
      </c>
      <c r="Q294" s="8" cm="1">
        <f t="array" ref="Q294">IF($I$2="Открытый тариф",INDEX(GRID!$B$4:$U$15,MATCH(Q$7,GRID!$A$4:$A$15,0),MATCH(1,($U$2=GRID!$B$1:$U$1)*(КАЛЕНДАРЬ!AD7=GRID!$B$3:$U$3),0)),
INDEX(GRID!$B$4:$U$15,MATCH(Q$7,GRID!$A$4:$A$15,0),MATCH(1,($U$2=GRID!$B$1:$U$1)*(КАЛЕНДАРЬ!AD7=GRID!$B$3:$U$3),0))*(1-GRID!$H$34))</f>
        <v>177900</v>
      </c>
      <c r="R294" s="8" cm="1">
        <f t="array" ref="R294">IF($I$2="Открытый тариф",INDEX(GRID!$B$18:$U$29,MATCH(R$7,GRID!$A$18:$A$29,0),MATCH(1,($U$2=GRID!$B$1:$U$1)*(КАЛЕНДАРЬ!AD7=GRID!$B$3:$U$3),0)),
INDEX(GRID!$B$18:$U$29,MATCH(R$7,GRID!$A$18:$A$29,0),MATCH(1,($U$2=GRID!$B$1:$U$1)*(КАЛЕНДАРЬ!AD7=GRID!$B$3:$U$3),0))*(1-GRID!$H$34))</f>
        <v>202400</v>
      </c>
      <c r="S294" s="8">
        <f t="array" ref="S294">IF($I$2="Открытый тариф",INDEX(GRID!$B$4:$U$15,MATCH(S$7,GRID!$A$4:$A$15,0),MATCH(1,($U$2=GRID!$B$1:$U$1)*(КАЛЕНДАРЬ!AD7=GRID!$B$3:$U$3),0)),
INDEX(GRID!$B$4:$U$15,MATCH(S$7,GRID!$A$4:$A$15,0),MATCH(1,($U$2=GRID!$B$1:$U$1)*(КАЛЕНДАРЬ!AD7=GRID!$B$3:$U$3),0))*(1-GRID!$L$41))</f>
        <v>507400</v>
      </c>
      <c r="T294" s="8">
        <f t="array" ref="T294">IF($I$2="Открытый тариф",INDEX(GRID!$B$4:$U$15,MATCH(T$7,GRID!$A$4:$A$15,0),MATCH(1,($U$2=GRID!$B$1:$U$1)*(КАЛЕНДАРЬ!AD7=GRID!$B$3:$U$3),0)),
INDEX(GRID!$B$4:$U$15,MATCH(T$7,GRID!$A$4:$A$15,0),MATCH(1,($U$2=GRID!$B$1:$U$1)*(КАЛЕНДАРЬ!AD7=GRID!$B$3:$U$3),0))*(1-GRID!$L$41))</f>
        <v>617900</v>
      </c>
    </row>
    <row r="295" spans="1:20" hidden="1">
      <c r="A295" s="148" t="s">
        <v>11</v>
      </c>
      <c r="B295" s="149">
        <v>5</v>
      </c>
      <c r="C295" s="8" cm="1">
        <f t="array" ref="C295">IF($I$2="Открытый тариф",INDEX(GRID!$B$4:$U$15,MATCH(C$7,GRID!$A$4:$A$15,0),MATCH(1,($U$2=GRID!$B$1:$U$1)*(КАЛЕНДАРЬ!AD8=GRID!$B$3:$U$3),0)),
INDEX(GRID!$B$4:$U$15,MATCH(C$7,GRID!$A$4:$A$15,0),MATCH(1,($U$2=GRID!$B$1:$U$1)*(КАЛЕНДАРЬ!AD8=GRID!$B$3:$U$3),0))*(1-GRID!$H$34))</f>
        <v>30200.000000000004</v>
      </c>
      <c r="D295" s="8" cm="1">
        <f t="array" ref="D295">IF($I$2="Открытый тариф",INDEX(GRID!$B$18:$U$29,MATCH(C$7,GRID!$A$18:$A$29,0),MATCH(1,($U$2=GRID!$B$1:$U$1)*(КАЛЕНДАРЬ!AD8=GRID!$B$3:$U$3),0)),
INDEX(GRID!$B$18:$U$29,MATCH(C$7,GRID!$A$18:$A$29,0),MATCH(1,($U$2=GRID!$B$1:$U$1)*(КАЛЕНДАРЬ!AD8=GRID!$B$3:$U$3),0))*(1-GRID!$H$34))</f>
        <v>35200</v>
      </c>
      <c r="E295" s="8" cm="1">
        <f t="array" ref="E295">IF($I$2="Открытый тариф",INDEX(GRID!$B$4:$U$15,MATCH(E$7,GRID!$A$4:$A$15,0),MATCH(1,($U$2=GRID!$B$1:$U$1)*(КАЛЕНДАРЬ!AD8=GRID!$B$3:$U$3),0)),
INDEX(GRID!$B$4:$U$15,MATCH(E$7,GRID!$A$4:$A$15,0),MATCH(1,($U$2=GRID!$B$1:$U$1)*(КАЛЕНДАРЬ!AD8=GRID!$B$3:$U$3),0))*(1-GRID!$H$34))</f>
        <v>36300</v>
      </c>
      <c r="F295" s="8" cm="1">
        <f t="array" ref="F295">IF($I$2="Открытый тариф",INDEX(GRID!$B$18:$U$29,MATCH(E$7,GRID!$A$18:$A$29,0),MATCH(1,($U$2=GRID!$B$1:$U$1)*(КАЛЕНДАРЬ!AD8=GRID!$B$3:$U$3),0)),
INDEX(GRID!$B$18:$U$29,MATCH(E$7,GRID!$A$18:$A$29,0),MATCH(1,($U$2=GRID!$B$1:$U$1)*(КАЛЕНДАРЬ!AD8=GRID!$B$3:$U$3),0))*(1-GRID!$H$34))</f>
        <v>41300</v>
      </c>
      <c r="G295" s="8" cm="1">
        <f t="array" ref="G295">IF($I$2="Открытый тариф",INDEX(GRID!$B$4:$U$15,MATCH(G$7,GRID!$A$4:$A$15,0),MATCH(1,($U$2=GRID!$B$1:$U$1)*(КАЛЕНДАРЬ!AD8=GRID!$B$3:$U$3),0)),
INDEX(GRID!$B$4:$U$15,MATCH(G$7,GRID!$A$4:$A$15,0),MATCH(1,($U$2=GRID!$B$1:$U$1)*(КАЛЕНДАРЬ!AD8=GRID!$B$3:$U$3),0))*(1-GRID!$H$34))</f>
        <v>42500</v>
      </c>
      <c r="H295" s="8" cm="1">
        <f t="array" ref="H295">IF($I$2="Открытый тариф",INDEX(GRID!$B$18:$U$29,MATCH(G$7,GRID!$A$18:$A$29,0),MATCH(1,($U$2=GRID!$B$1:$U$1)*(КАЛЕНДАРЬ!AD8=GRID!$B$3:$U$3),0)),
INDEX(GRID!$B$18:$U$29,MATCH(G$7,GRID!$A$18:$A$29,0),MATCH(1,($U$2=GRID!$B$1:$U$1)*(КАЛЕНДАРЬ!AD8=GRID!$B$3:$U$3),0))*(1-GRID!$H$34))</f>
        <v>47500</v>
      </c>
      <c r="I295" s="8" cm="1">
        <f t="array" ref="I295">IF($I$2="Открытый тариф",INDEX(GRID!$B$4:$U$15,MATCH(I$7,GRID!$A$4:$A$15,0),MATCH(1,($U$2=GRID!$B$1:$U$1)*(КАЛЕНДАРЬ!AD8=GRID!$B$3:$U$3),0)),
INDEX(GRID!$B$4:$U$15,MATCH(I$7,GRID!$A$4:$A$15,0),MATCH(1,($U$2=GRID!$B$1:$U$1)*(КАЛЕНДАРЬ!AD8=GRID!$B$3:$U$3),0))*(1-GRID!$H$34))</f>
        <v>47400</v>
      </c>
      <c r="J295" s="8" cm="1">
        <f t="array" ref="J295">IF($I$2="Открытый тариф",INDEX(GRID!$B$18:$U$29,MATCH(I$7,GRID!$A$18:$A$29,0),MATCH(1,($U$2=GRID!$B$1:$U$1)*(КАЛЕНДАРЬ!AD8=GRID!$B$3:$U$3),0)),
INDEX(GRID!$B$18:$U$29,MATCH(I$7,GRID!$A$18:$A$29,0),MATCH(1,($U$2=GRID!$B$1:$U$1)*(КАЛЕНДАРЬ!AD8=GRID!$B$3:$U$3),0))*(1-GRID!$H$34))</f>
        <v>52400</v>
      </c>
      <c r="K295" s="8" cm="1">
        <f t="array" ref="K295">IF($I$2="Открытый тариф",INDEX(GRID!$B$4:$U$15,MATCH(K$7,GRID!$A$4:$A$15,0),MATCH(1,($U$2=GRID!$B$1:$U$1)*(КАЛЕНДАРЬ!AD8=GRID!$B$3:$U$3),0)),
INDEX(GRID!$B$4:$U$15,MATCH(K$7,GRID!$A$4:$A$15,0),MATCH(1,($U$2=GRID!$B$1:$U$1)*(КАЛЕНДАРЬ!AD8=GRID!$B$3:$U$3),0))*(1-GRID!$H$34))</f>
        <v>53300</v>
      </c>
      <c r="L295" s="8" cm="1">
        <f t="array" ref="L295">IF($I$2="Открытый тариф",INDEX(GRID!$B$18:$U$29,MATCH(K$7,GRID!$A$18:$A$29,0),MATCH(1,($U$2=GRID!$B$1:$U$1)*(КАЛЕНДАРЬ!AD8=GRID!$B$3:$U$3),0)),
INDEX(GRID!$B$18:$U$29,MATCH(K$7,GRID!$A$18:$A$29,0),MATCH(1,($U$2=GRID!$B$1:$U$1)*(КАЛЕНДАРЬ!AD8=GRID!$B$3:$U$3),0))*(1-GRID!$H$34))</f>
        <v>58300</v>
      </c>
      <c r="M295" s="8" cm="1">
        <f t="array" ref="M295">IF($I$2="Открытый тариф",INDEX(GRID!$B$4:$U$15,MATCH(M$7,GRID!$A$4:$A$15,0),MATCH(1,($U$2=GRID!$B$1:$U$1)*(КАЛЕНДАРЬ!AD8=GRID!$B$3:$U$3),0)),
INDEX(GRID!$B$4:$U$15,MATCH(M$7,GRID!$A$4:$A$15,0),MATCH(1,($U$2=GRID!$B$1:$U$1)*(КАЛЕНДАРЬ!AD8=GRID!$B$3:$U$3),0))*(1-GRID!$H$34))</f>
        <v>74000</v>
      </c>
      <c r="N295" s="8" cm="1">
        <f t="array" ref="N295">IF($I$2="Открытый тариф",INDEX(GRID!$B$18:$U$29,MATCH(M$7,GRID!$A$18:$A$29,0),MATCH(1,($U$2=GRID!$B$1:$U$1)*(КАЛЕНДАРЬ!AD8=GRID!$B$3:$U$3),0)),
INDEX(GRID!$B$18:$U$29,MATCH(M$7,GRID!$A$18:$A$29,0),MATCH(1,($U$2=GRID!$B$1:$U$1)*(КАЛЕНДАРЬ!AD8=GRID!$B$3:$U$3),0))*(1-GRID!$H$34))</f>
        <v>79000</v>
      </c>
      <c r="O295" s="8" cm="1">
        <f t="array" ref="O295">IF($I$2="Открытый тариф",INDEX(GRID!$B$4:$U$15,MATCH(O$7,GRID!$A$4:$A$15,0),MATCH(1,($U$2=GRID!$B$1:$U$1)*(КАЛЕНДАРЬ!AD8=GRID!$B$3:$U$3),0)),
INDEX(GRID!$B$4:$U$15,MATCH(O$7,GRID!$A$4:$A$15,0),MATCH(1,($U$2=GRID!$B$1:$U$1)*(КАЛЕНДАРЬ!AD8=GRID!$B$3:$U$3),0))*(1-GRID!$H$34))</f>
        <v>108800</v>
      </c>
      <c r="P295" s="8" cm="1">
        <f t="array" ref="P295">IF($I$2="Открытый тариф",INDEX(GRID!$B$4:$U$15,MATCH(P$7,GRID!$A$4:$A$15,0),MATCH(1,($U$2=GRID!$B$1:$U$1)*(КАЛЕНДАРЬ!AD8=GRID!$B$3:$U$3),0)),
INDEX(GRID!$B$4:$U$15,MATCH(P$7,GRID!$A$4:$A$15,0),MATCH(1,($U$2=GRID!$B$1:$U$1)*(КАЛЕНДАРЬ!AD8=GRID!$B$3:$U$3),0))*(1-GRID!$H$34))</f>
        <v>151400</v>
      </c>
      <c r="Q295" s="8" cm="1">
        <f t="array" ref="Q295">IF($I$2="Открытый тариф",INDEX(GRID!$B$4:$U$15,MATCH(Q$7,GRID!$A$4:$A$15,0),MATCH(1,($U$2=GRID!$B$1:$U$1)*(КАЛЕНДАРЬ!AD8=GRID!$B$3:$U$3),0)),
INDEX(GRID!$B$4:$U$15,MATCH(Q$7,GRID!$A$4:$A$15,0),MATCH(1,($U$2=GRID!$B$1:$U$1)*(КАЛЕНДАРЬ!AD8=GRID!$B$3:$U$3),0))*(1-GRID!$H$34))</f>
        <v>177900</v>
      </c>
      <c r="R295" s="8" cm="1">
        <f t="array" ref="R295">IF($I$2="Открытый тариф",INDEX(GRID!$B$18:$U$29,MATCH(R$7,GRID!$A$18:$A$29,0),MATCH(1,($U$2=GRID!$B$1:$U$1)*(КАЛЕНДАРЬ!AD8=GRID!$B$3:$U$3),0)),
INDEX(GRID!$B$18:$U$29,MATCH(R$7,GRID!$A$18:$A$29,0),MATCH(1,($U$2=GRID!$B$1:$U$1)*(КАЛЕНДАРЬ!AD8=GRID!$B$3:$U$3),0))*(1-GRID!$H$34))</f>
        <v>202400</v>
      </c>
      <c r="S295" s="8">
        <f t="array" ref="S295">IF($I$2="Открытый тариф",INDEX(GRID!$B$4:$U$15,MATCH(S$7,GRID!$A$4:$A$15,0),MATCH(1,($U$2=GRID!$B$1:$U$1)*(КАЛЕНДАРЬ!AD8=GRID!$B$3:$U$3),0)),
INDEX(GRID!$B$4:$U$15,MATCH(S$7,GRID!$A$4:$A$15,0),MATCH(1,($U$2=GRID!$B$1:$U$1)*(КАЛЕНДАРЬ!AD8=GRID!$B$3:$U$3),0))*(1-GRID!$L$41))</f>
        <v>507400</v>
      </c>
      <c r="T295" s="8">
        <f t="array" ref="T295">IF($I$2="Открытый тариф",INDEX(GRID!$B$4:$U$15,MATCH(T$7,GRID!$A$4:$A$15,0),MATCH(1,($U$2=GRID!$B$1:$U$1)*(КАЛЕНДАРЬ!AD8=GRID!$B$3:$U$3),0)),
INDEX(GRID!$B$4:$U$15,MATCH(T$7,GRID!$A$4:$A$15,0),MATCH(1,($U$2=GRID!$B$1:$U$1)*(КАЛЕНДАРЬ!AD8=GRID!$B$3:$U$3),0))*(1-GRID!$L$41))</f>
        <v>617900</v>
      </c>
    </row>
    <row r="296" spans="1:20" hidden="1">
      <c r="A296" s="148" t="s">
        <v>12</v>
      </c>
      <c r="B296" s="149">
        <v>6</v>
      </c>
      <c r="C296" s="8" cm="1">
        <f t="array" ref="C296">IF($I$2="Открытый тариф",INDEX(GRID!$B$4:$U$15,MATCH(C$7,GRID!$A$4:$A$15,0),MATCH(1,($U$2=GRID!$B$1:$U$1)*(КАЛЕНДАРЬ!AD9=GRID!$B$3:$U$3),0)),
INDEX(GRID!$B$4:$U$15,MATCH(C$7,GRID!$A$4:$A$15,0),MATCH(1,($U$2=GRID!$B$1:$U$1)*(КАЛЕНДАРЬ!AD9=GRID!$B$3:$U$3),0))*(1-GRID!$H$34))</f>
        <v>30200.000000000004</v>
      </c>
      <c r="D296" s="8" cm="1">
        <f t="array" ref="D296">IF($I$2="Открытый тариф",INDEX(GRID!$B$18:$U$29,MATCH(C$7,GRID!$A$18:$A$29,0),MATCH(1,($U$2=GRID!$B$1:$U$1)*(КАЛЕНДАРЬ!AD9=GRID!$B$3:$U$3),0)),
INDEX(GRID!$B$18:$U$29,MATCH(C$7,GRID!$A$18:$A$29,0),MATCH(1,($U$2=GRID!$B$1:$U$1)*(КАЛЕНДАРЬ!AD9=GRID!$B$3:$U$3),0))*(1-GRID!$H$34))</f>
        <v>35200</v>
      </c>
      <c r="E296" s="8" cm="1">
        <f t="array" ref="E296">IF($I$2="Открытый тариф",INDEX(GRID!$B$4:$U$15,MATCH(E$7,GRID!$A$4:$A$15,0),MATCH(1,($U$2=GRID!$B$1:$U$1)*(КАЛЕНДАРЬ!AD9=GRID!$B$3:$U$3),0)),
INDEX(GRID!$B$4:$U$15,MATCH(E$7,GRID!$A$4:$A$15,0),MATCH(1,($U$2=GRID!$B$1:$U$1)*(КАЛЕНДАРЬ!AD9=GRID!$B$3:$U$3),0))*(1-GRID!$H$34))</f>
        <v>36300</v>
      </c>
      <c r="F296" s="8" cm="1">
        <f t="array" ref="F296">IF($I$2="Открытый тариф",INDEX(GRID!$B$18:$U$29,MATCH(E$7,GRID!$A$18:$A$29,0),MATCH(1,($U$2=GRID!$B$1:$U$1)*(КАЛЕНДАРЬ!AD9=GRID!$B$3:$U$3),0)),
INDEX(GRID!$B$18:$U$29,MATCH(E$7,GRID!$A$18:$A$29,0),MATCH(1,($U$2=GRID!$B$1:$U$1)*(КАЛЕНДАРЬ!AD9=GRID!$B$3:$U$3),0))*(1-GRID!$H$34))</f>
        <v>41300</v>
      </c>
      <c r="G296" s="8" cm="1">
        <f t="array" ref="G296">IF($I$2="Открытый тариф",INDEX(GRID!$B$4:$U$15,MATCH(G$7,GRID!$A$4:$A$15,0),MATCH(1,($U$2=GRID!$B$1:$U$1)*(КАЛЕНДАРЬ!AD9=GRID!$B$3:$U$3),0)),
INDEX(GRID!$B$4:$U$15,MATCH(G$7,GRID!$A$4:$A$15,0),MATCH(1,($U$2=GRID!$B$1:$U$1)*(КАЛЕНДАРЬ!AD9=GRID!$B$3:$U$3),0))*(1-GRID!$H$34))</f>
        <v>42500</v>
      </c>
      <c r="H296" s="8" cm="1">
        <f t="array" ref="H296">IF($I$2="Открытый тариф",INDEX(GRID!$B$18:$U$29,MATCH(G$7,GRID!$A$18:$A$29,0),MATCH(1,($U$2=GRID!$B$1:$U$1)*(КАЛЕНДАРЬ!AD9=GRID!$B$3:$U$3),0)),
INDEX(GRID!$B$18:$U$29,MATCH(G$7,GRID!$A$18:$A$29,0),MATCH(1,($U$2=GRID!$B$1:$U$1)*(КАЛЕНДАРЬ!AD9=GRID!$B$3:$U$3),0))*(1-GRID!$H$34))</f>
        <v>47500</v>
      </c>
      <c r="I296" s="8" cm="1">
        <f t="array" ref="I296">IF($I$2="Открытый тариф",INDEX(GRID!$B$4:$U$15,MATCH(I$7,GRID!$A$4:$A$15,0),MATCH(1,($U$2=GRID!$B$1:$U$1)*(КАЛЕНДАРЬ!AD9=GRID!$B$3:$U$3),0)),
INDEX(GRID!$B$4:$U$15,MATCH(I$7,GRID!$A$4:$A$15,0),MATCH(1,($U$2=GRID!$B$1:$U$1)*(КАЛЕНДАРЬ!AD9=GRID!$B$3:$U$3),0))*(1-GRID!$H$34))</f>
        <v>47400</v>
      </c>
      <c r="J296" s="8" cm="1">
        <f t="array" ref="J296">IF($I$2="Открытый тариф",INDEX(GRID!$B$18:$U$29,MATCH(I$7,GRID!$A$18:$A$29,0),MATCH(1,($U$2=GRID!$B$1:$U$1)*(КАЛЕНДАРЬ!AD9=GRID!$B$3:$U$3),0)),
INDEX(GRID!$B$18:$U$29,MATCH(I$7,GRID!$A$18:$A$29,0),MATCH(1,($U$2=GRID!$B$1:$U$1)*(КАЛЕНДАРЬ!AD9=GRID!$B$3:$U$3),0))*(1-GRID!$H$34))</f>
        <v>52400</v>
      </c>
      <c r="K296" s="8" cm="1">
        <f t="array" ref="K296">IF($I$2="Открытый тариф",INDEX(GRID!$B$4:$U$15,MATCH(K$7,GRID!$A$4:$A$15,0),MATCH(1,($U$2=GRID!$B$1:$U$1)*(КАЛЕНДАРЬ!AD9=GRID!$B$3:$U$3),0)),
INDEX(GRID!$B$4:$U$15,MATCH(K$7,GRID!$A$4:$A$15,0),MATCH(1,($U$2=GRID!$B$1:$U$1)*(КАЛЕНДАРЬ!AD9=GRID!$B$3:$U$3),0))*(1-GRID!$H$34))</f>
        <v>53300</v>
      </c>
      <c r="L296" s="8" cm="1">
        <f t="array" ref="L296">IF($I$2="Открытый тариф",INDEX(GRID!$B$18:$U$29,MATCH(K$7,GRID!$A$18:$A$29,0),MATCH(1,($U$2=GRID!$B$1:$U$1)*(КАЛЕНДАРЬ!AD9=GRID!$B$3:$U$3),0)),
INDEX(GRID!$B$18:$U$29,MATCH(K$7,GRID!$A$18:$A$29,0),MATCH(1,($U$2=GRID!$B$1:$U$1)*(КАЛЕНДАРЬ!AD9=GRID!$B$3:$U$3),0))*(1-GRID!$H$34))</f>
        <v>58300</v>
      </c>
      <c r="M296" s="8" cm="1">
        <f t="array" ref="M296">IF($I$2="Открытый тариф",INDEX(GRID!$B$4:$U$15,MATCH(M$7,GRID!$A$4:$A$15,0),MATCH(1,($U$2=GRID!$B$1:$U$1)*(КАЛЕНДАРЬ!AD9=GRID!$B$3:$U$3),0)),
INDEX(GRID!$B$4:$U$15,MATCH(M$7,GRID!$A$4:$A$15,0),MATCH(1,($U$2=GRID!$B$1:$U$1)*(КАЛЕНДАРЬ!AD9=GRID!$B$3:$U$3),0))*(1-GRID!$H$34))</f>
        <v>74000</v>
      </c>
      <c r="N296" s="8" cm="1">
        <f t="array" ref="N296">IF($I$2="Открытый тариф",INDEX(GRID!$B$18:$U$29,MATCH(M$7,GRID!$A$18:$A$29,0),MATCH(1,($U$2=GRID!$B$1:$U$1)*(КАЛЕНДАРЬ!AD9=GRID!$B$3:$U$3),0)),
INDEX(GRID!$B$18:$U$29,MATCH(M$7,GRID!$A$18:$A$29,0),MATCH(1,($U$2=GRID!$B$1:$U$1)*(КАЛЕНДАРЬ!AD9=GRID!$B$3:$U$3),0))*(1-GRID!$H$34))</f>
        <v>79000</v>
      </c>
      <c r="O296" s="8" cm="1">
        <f t="array" ref="O296">IF($I$2="Открытый тариф",INDEX(GRID!$B$4:$U$15,MATCH(O$7,GRID!$A$4:$A$15,0),MATCH(1,($U$2=GRID!$B$1:$U$1)*(КАЛЕНДАРЬ!AD9=GRID!$B$3:$U$3),0)),
INDEX(GRID!$B$4:$U$15,MATCH(O$7,GRID!$A$4:$A$15,0),MATCH(1,($U$2=GRID!$B$1:$U$1)*(КАЛЕНДАРЬ!AD9=GRID!$B$3:$U$3),0))*(1-GRID!$H$34))</f>
        <v>108800</v>
      </c>
      <c r="P296" s="8" cm="1">
        <f t="array" ref="P296">IF($I$2="Открытый тариф",INDEX(GRID!$B$4:$U$15,MATCH(P$7,GRID!$A$4:$A$15,0),MATCH(1,($U$2=GRID!$B$1:$U$1)*(КАЛЕНДАРЬ!AD9=GRID!$B$3:$U$3),0)),
INDEX(GRID!$B$4:$U$15,MATCH(P$7,GRID!$A$4:$A$15,0),MATCH(1,($U$2=GRID!$B$1:$U$1)*(КАЛЕНДАРЬ!AD9=GRID!$B$3:$U$3),0))*(1-GRID!$H$34))</f>
        <v>151400</v>
      </c>
      <c r="Q296" s="8" cm="1">
        <f t="array" ref="Q296">IF($I$2="Открытый тариф",INDEX(GRID!$B$4:$U$15,MATCH(Q$7,GRID!$A$4:$A$15,0),MATCH(1,($U$2=GRID!$B$1:$U$1)*(КАЛЕНДАРЬ!AD9=GRID!$B$3:$U$3),0)),
INDEX(GRID!$B$4:$U$15,MATCH(Q$7,GRID!$A$4:$A$15,0),MATCH(1,($U$2=GRID!$B$1:$U$1)*(КАЛЕНДАРЬ!AD9=GRID!$B$3:$U$3),0))*(1-GRID!$H$34))</f>
        <v>177900</v>
      </c>
      <c r="R296" s="8" cm="1">
        <f t="array" ref="R296">IF($I$2="Открытый тариф",INDEX(GRID!$B$18:$U$29,MATCH(R$7,GRID!$A$18:$A$29,0),MATCH(1,($U$2=GRID!$B$1:$U$1)*(КАЛЕНДАРЬ!AD9=GRID!$B$3:$U$3),0)),
INDEX(GRID!$B$18:$U$29,MATCH(R$7,GRID!$A$18:$A$29,0),MATCH(1,($U$2=GRID!$B$1:$U$1)*(КАЛЕНДАРЬ!AD9=GRID!$B$3:$U$3),0))*(1-GRID!$H$34))</f>
        <v>202400</v>
      </c>
      <c r="S296" s="8">
        <f t="array" ref="S296">IF($I$2="Открытый тариф",INDEX(GRID!$B$4:$U$15,MATCH(S$7,GRID!$A$4:$A$15,0),MATCH(1,($U$2=GRID!$B$1:$U$1)*(КАЛЕНДАРЬ!AD9=GRID!$B$3:$U$3),0)),
INDEX(GRID!$B$4:$U$15,MATCH(S$7,GRID!$A$4:$A$15,0),MATCH(1,($U$2=GRID!$B$1:$U$1)*(КАЛЕНДАРЬ!AD9=GRID!$B$3:$U$3),0))*(1-GRID!$L$41))</f>
        <v>507400</v>
      </c>
      <c r="T296" s="8">
        <f t="array" ref="T296">IF($I$2="Открытый тариф",INDEX(GRID!$B$4:$U$15,MATCH(T$7,GRID!$A$4:$A$15,0),MATCH(1,($U$2=GRID!$B$1:$U$1)*(КАЛЕНДАРЬ!AD9=GRID!$B$3:$U$3),0)),
INDEX(GRID!$B$4:$U$15,MATCH(T$7,GRID!$A$4:$A$15,0),MATCH(1,($U$2=GRID!$B$1:$U$1)*(КАЛЕНДАРЬ!AD9=GRID!$B$3:$U$3),0))*(1-GRID!$L$41))</f>
        <v>617900</v>
      </c>
    </row>
    <row r="297" spans="1:20" hidden="1">
      <c r="A297" s="148" t="s">
        <v>13</v>
      </c>
      <c r="B297" s="149">
        <v>7</v>
      </c>
      <c r="C297" s="8" cm="1">
        <f t="array" ref="C297">IF($I$2="Открытый тариф",INDEX(GRID!$B$4:$U$15,MATCH(C$7,GRID!$A$4:$A$15,0),MATCH(1,($U$2=GRID!$B$1:$U$1)*(КАЛЕНДАРЬ!AD10=GRID!$B$3:$U$3),0)),
INDEX(GRID!$B$4:$U$15,MATCH(C$7,GRID!$A$4:$A$15,0),MATCH(1,($U$2=GRID!$B$1:$U$1)*(КАЛЕНДАРЬ!AD10=GRID!$B$3:$U$3),0))*(1-GRID!$H$34))</f>
        <v>67600</v>
      </c>
      <c r="D297" s="8" cm="1">
        <f t="array" ref="D297">IF($I$2="Открытый тариф",INDEX(GRID!$B$18:$U$29,MATCH(C$7,GRID!$A$18:$A$29,0),MATCH(1,($U$2=GRID!$B$1:$U$1)*(КАЛЕНДАРЬ!AD10=GRID!$B$3:$U$3),0)),
INDEX(GRID!$B$18:$U$29,MATCH(C$7,GRID!$A$18:$A$29,0),MATCH(1,($U$2=GRID!$B$1:$U$1)*(КАЛЕНДАРЬ!AD10=GRID!$B$3:$U$3),0))*(1-GRID!$H$34))</f>
        <v>72600</v>
      </c>
      <c r="E297" s="8" cm="1">
        <f t="array" ref="E297">IF($I$2="Открытый тариф",INDEX(GRID!$B$4:$U$15,MATCH(E$7,GRID!$A$4:$A$15,0),MATCH(1,($U$2=GRID!$B$1:$U$1)*(КАЛЕНДАРЬ!AD10=GRID!$B$3:$U$3),0)),
INDEX(GRID!$B$4:$U$15,MATCH(E$7,GRID!$A$4:$A$15,0),MATCH(1,($U$2=GRID!$B$1:$U$1)*(КАЛЕНДАРЬ!AD10=GRID!$B$3:$U$3),0))*(1-GRID!$H$34))</f>
        <v>78600</v>
      </c>
      <c r="F297" s="8" cm="1">
        <f t="array" ref="F297">IF($I$2="Открытый тариф",INDEX(GRID!$B$18:$U$29,MATCH(E$7,GRID!$A$18:$A$29,0),MATCH(1,($U$2=GRID!$B$1:$U$1)*(КАЛЕНДАРЬ!AD10=GRID!$B$3:$U$3),0)),
INDEX(GRID!$B$18:$U$29,MATCH(E$7,GRID!$A$18:$A$29,0),MATCH(1,($U$2=GRID!$B$1:$U$1)*(КАЛЕНДАРЬ!AD10=GRID!$B$3:$U$3),0))*(1-GRID!$H$34))</f>
        <v>83600</v>
      </c>
      <c r="G297" s="8" cm="1">
        <f t="array" ref="G297">IF($I$2="Открытый тариф",INDEX(GRID!$B$4:$U$15,MATCH(G$7,GRID!$A$4:$A$15,0),MATCH(1,($U$2=GRID!$B$1:$U$1)*(КАЛЕНДАРЬ!AD10=GRID!$B$3:$U$3),0)),
INDEX(GRID!$B$4:$U$15,MATCH(G$7,GRID!$A$4:$A$15,0),MATCH(1,($U$2=GRID!$B$1:$U$1)*(КАЛЕНДАРЬ!AD10=GRID!$B$3:$U$3),0))*(1-GRID!$H$34))</f>
        <v>87200</v>
      </c>
      <c r="H297" s="8" cm="1">
        <f t="array" ref="H297">IF($I$2="Открытый тариф",INDEX(GRID!$B$18:$U$29,MATCH(G$7,GRID!$A$18:$A$29,0),MATCH(1,($U$2=GRID!$B$1:$U$1)*(КАЛЕНДАРЬ!AD10=GRID!$B$3:$U$3),0)),
INDEX(GRID!$B$18:$U$29,MATCH(G$7,GRID!$A$18:$A$29,0),MATCH(1,($U$2=GRID!$B$1:$U$1)*(КАЛЕНДАРЬ!AD10=GRID!$B$3:$U$3),0))*(1-GRID!$H$34))</f>
        <v>92200</v>
      </c>
      <c r="I297" s="8" cm="1">
        <f t="array" ref="I297">IF($I$2="Открытый тариф",INDEX(GRID!$B$4:$U$15,MATCH(I$7,GRID!$A$4:$A$15,0),MATCH(1,($U$2=GRID!$B$1:$U$1)*(КАЛЕНДАРЬ!AD10=GRID!$B$3:$U$3),0)),
INDEX(GRID!$B$4:$U$15,MATCH(I$7,GRID!$A$4:$A$15,0),MATCH(1,($U$2=GRID!$B$1:$U$1)*(КАЛЕНДАРЬ!AD10=GRID!$B$3:$U$3),0))*(1-GRID!$H$34))</f>
        <v>95900</v>
      </c>
      <c r="J297" s="8" cm="1">
        <f t="array" ref="J297">IF($I$2="Открытый тариф",INDEX(GRID!$B$18:$U$29,MATCH(I$7,GRID!$A$18:$A$29,0),MATCH(1,($U$2=GRID!$B$1:$U$1)*(КАЛЕНДАРЬ!AD10=GRID!$B$3:$U$3),0)),
INDEX(GRID!$B$18:$U$29,MATCH(I$7,GRID!$A$18:$A$29,0),MATCH(1,($U$2=GRID!$B$1:$U$1)*(КАЛЕНДАРЬ!AD10=GRID!$B$3:$U$3),0))*(1-GRID!$H$34))</f>
        <v>100900</v>
      </c>
      <c r="K297" s="8" cm="1">
        <f t="array" ref="K297">IF($I$2="Открытый тариф",INDEX(GRID!$B$4:$U$15,MATCH(K$7,GRID!$A$4:$A$15,0),MATCH(1,($U$2=GRID!$B$1:$U$1)*(КАЛЕНДАРЬ!AD10=GRID!$B$3:$U$3),0)),
INDEX(GRID!$B$4:$U$15,MATCH(K$7,GRID!$A$4:$A$15,0),MATCH(1,($U$2=GRID!$B$1:$U$1)*(КАЛЕНДАРЬ!AD10=GRID!$B$3:$U$3),0))*(1-GRID!$H$34))</f>
        <v>104700</v>
      </c>
      <c r="L297" s="8" cm="1">
        <f t="array" ref="L297">IF($I$2="Открытый тариф",INDEX(GRID!$B$18:$U$29,MATCH(K$7,GRID!$A$18:$A$29,0),MATCH(1,($U$2=GRID!$B$1:$U$1)*(КАЛЕНДАРЬ!AD10=GRID!$B$3:$U$3),0)),
INDEX(GRID!$B$18:$U$29,MATCH(K$7,GRID!$A$18:$A$29,0),MATCH(1,($U$2=GRID!$B$1:$U$1)*(КАЛЕНДАРЬ!AD10=GRID!$B$3:$U$3),0))*(1-GRID!$H$34))</f>
        <v>109700</v>
      </c>
      <c r="M297" s="8" cm="1">
        <f t="array" ref="M297">IF($I$2="Открытый тариф",INDEX(GRID!$B$4:$U$15,MATCH(M$7,GRID!$A$4:$A$15,0),MATCH(1,($U$2=GRID!$B$1:$U$1)*(КАЛЕНДАРЬ!AD10=GRID!$B$3:$U$3),0)),
INDEX(GRID!$B$4:$U$15,MATCH(M$7,GRID!$A$4:$A$15,0),MATCH(1,($U$2=GRID!$B$1:$U$1)*(КАЛЕНДАРЬ!AD10=GRID!$B$3:$U$3),0))*(1-GRID!$H$34))</f>
        <v>135500</v>
      </c>
      <c r="N297" s="8" cm="1">
        <f t="array" ref="N297">IF($I$2="Открытый тариф",INDEX(GRID!$B$18:$U$29,MATCH(M$7,GRID!$A$18:$A$29,0),MATCH(1,($U$2=GRID!$B$1:$U$1)*(КАЛЕНДАРЬ!AD10=GRID!$B$3:$U$3),0)),
INDEX(GRID!$B$18:$U$29,MATCH(M$7,GRID!$A$18:$A$29,0),MATCH(1,($U$2=GRID!$B$1:$U$1)*(КАЛЕНДАРЬ!AD10=GRID!$B$3:$U$3),0))*(1-GRID!$H$34))</f>
        <v>140500</v>
      </c>
      <c r="O297" s="8" cm="1">
        <f t="array" ref="O297">IF($I$2="Открытый тариф",INDEX(GRID!$B$4:$U$15,MATCH(O$7,GRID!$A$4:$A$15,0),MATCH(1,($U$2=GRID!$B$1:$U$1)*(КАЛЕНДАРЬ!AD10=GRID!$B$3:$U$3),0)),
INDEX(GRID!$B$4:$U$15,MATCH(O$7,GRID!$A$4:$A$15,0),MATCH(1,($U$2=GRID!$B$1:$U$1)*(КАЛЕНДАРЬ!AD10=GRID!$B$3:$U$3),0))*(1-GRID!$H$34))</f>
        <v>177500</v>
      </c>
      <c r="P297" s="8" cm="1">
        <f t="array" ref="P297">IF($I$2="Открытый тариф",INDEX(GRID!$B$4:$U$15,MATCH(P$7,GRID!$A$4:$A$15,0),MATCH(1,($U$2=GRID!$B$1:$U$1)*(КАЛЕНДАРЬ!AD10=GRID!$B$3:$U$3),0)),
INDEX(GRID!$B$4:$U$15,MATCH(P$7,GRID!$A$4:$A$15,0),MATCH(1,($U$2=GRID!$B$1:$U$1)*(КАЛЕНДАРЬ!AD10=GRID!$B$3:$U$3),0))*(1-GRID!$H$34))</f>
        <v>229900</v>
      </c>
      <c r="Q297" s="8" cm="1">
        <f t="array" ref="Q297">IF($I$2="Открытый тариф",INDEX(GRID!$B$4:$U$15,MATCH(Q$7,GRID!$A$4:$A$15,0),MATCH(1,($U$2=GRID!$B$1:$U$1)*(КАЛЕНДАРЬ!AD10=GRID!$B$3:$U$3),0)),
INDEX(GRID!$B$4:$U$15,MATCH(Q$7,GRID!$A$4:$A$15,0),MATCH(1,($U$2=GRID!$B$1:$U$1)*(КАЛЕНДАРЬ!AD10=GRID!$B$3:$U$3),0))*(1-GRID!$H$34))</f>
        <v>264400</v>
      </c>
      <c r="R297" s="8" cm="1">
        <f t="array" ref="R297">IF($I$2="Открытый тариф",INDEX(GRID!$B$18:$U$29,MATCH(R$7,GRID!$A$18:$A$29,0),MATCH(1,($U$2=GRID!$B$1:$U$1)*(КАЛЕНДАРЬ!AD10=GRID!$B$3:$U$3),0)),
INDEX(GRID!$B$18:$U$29,MATCH(R$7,GRID!$A$18:$A$29,0),MATCH(1,($U$2=GRID!$B$1:$U$1)*(КАЛЕНДАРЬ!AD10=GRID!$B$3:$U$3),0))*(1-GRID!$H$34))</f>
        <v>303800</v>
      </c>
      <c r="S297" s="8">
        <f t="array" ref="S297">IF($I$2="Открытый тариф",INDEX(GRID!$B$4:$U$15,MATCH(S$7,GRID!$A$4:$A$15,0),MATCH(1,($U$2=GRID!$B$1:$U$1)*(КАЛЕНДАРЬ!AD10=GRID!$B$3:$U$3),0)),
INDEX(GRID!$B$4:$U$15,MATCH(S$7,GRID!$A$4:$A$15,0),MATCH(1,($U$2=GRID!$B$1:$U$1)*(КАЛЕНДАРЬ!AD10=GRID!$B$3:$U$3),0))*(1-GRID!$L$41))</f>
        <v>815600</v>
      </c>
      <c r="T297" s="8">
        <f t="array" ref="T297">IF($I$2="Открытый тариф",INDEX(GRID!$B$4:$U$15,MATCH(T$7,GRID!$A$4:$A$15,0),MATCH(1,($U$2=GRID!$B$1:$U$1)*(КАЛЕНДАРЬ!AD10=GRID!$B$3:$U$3),0)),
INDEX(GRID!$B$4:$U$15,MATCH(T$7,GRID!$A$4:$A$15,0),MATCH(1,($U$2=GRID!$B$1:$U$1)*(КАЛЕНДАРЬ!AD10=GRID!$B$3:$U$3),0))*(1-GRID!$L$41))</f>
        <v>1021500</v>
      </c>
    </row>
    <row r="298" spans="1:20" hidden="1">
      <c r="A298" s="148" t="s">
        <v>14</v>
      </c>
      <c r="B298" s="149">
        <v>8</v>
      </c>
      <c r="C298" s="8" cm="1">
        <f t="array" ref="C298">IF($I$2="Открытый тариф",INDEX(GRID!$B$4:$U$15,MATCH(C$7,GRID!$A$4:$A$15,0),MATCH(1,($U$2=GRID!$B$1:$U$1)*(КАЛЕНДАРЬ!AD11=GRID!$B$3:$U$3),0)),
INDEX(GRID!$B$4:$U$15,MATCH(C$7,GRID!$A$4:$A$15,0),MATCH(1,($U$2=GRID!$B$1:$U$1)*(КАЛЕНДАРЬ!AD11=GRID!$B$3:$U$3),0))*(1-GRID!$H$34))</f>
        <v>67600</v>
      </c>
      <c r="D298" s="8" cm="1">
        <f t="array" ref="D298">IF($I$2="Открытый тариф",INDEX(GRID!$B$18:$U$29,MATCH(C$7,GRID!$A$18:$A$29,0),MATCH(1,($U$2=GRID!$B$1:$U$1)*(КАЛЕНДАРЬ!AD11=GRID!$B$3:$U$3),0)),
INDEX(GRID!$B$18:$U$29,MATCH(C$7,GRID!$A$18:$A$29,0),MATCH(1,($U$2=GRID!$B$1:$U$1)*(КАЛЕНДАРЬ!AD11=GRID!$B$3:$U$3),0))*(1-GRID!$H$34))</f>
        <v>72600</v>
      </c>
      <c r="E298" s="8" cm="1">
        <f t="array" ref="E298">IF($I$2="Открытый тариф",INDEX(GRID!$B$4:$U$15,MATCH(E$7,GRID!$A$4:$A$15,0),MATCH(1,($U$2=GRID!$B$1:$U$1)*(КАЛЕНДАРЬ!AD11=GRID!$B$3:$U$3),0)),
INDEX(GRID!$B$4:$U$15,MATCH(E$7,GRID!$A$4:$A$15,0),MATCH(1,($U$2=GRID!$B$1:$U$1)*(КАЛЕНДАРЬ!AD11=GRID!$B$3:$U$3),0))*(1-GRID!$H$34))</f>
        <v>78600</v>
      </c>
      <c r="F298" s="8" cm="1">
        <f t="array" ref="F298">IF($I$2="Открытый тариф",INDEX(GRID!$B$18:$U$29,MATCH(E$7,GRID!$A$18:$A$29,0),MATCH(1,($U$2=GRID!$B$1:$U$1)*(КАЛЕНДАРЬ!AD11=GRID!$B$3:$U$3),0)),
INDEX(GRID!$B$18:$U$29,MATCH(E$7,GRID!$A$18:$A$29,0),MATCH(1,($U$2=GRID!$B$1:$U$1)*(КАЛЕНДАРЬ!AD11=GRID!$B$3:$U$3),0))*(1-GRID!$H$34))</f>
        <v>83600</v>
      </c>
      <c r="G298" s="8" cm="1">
        <f t="array" ref="G298">IF($I$2="Открытый тариф",INDEX(GRID!$B$4:$U$15,MATCH(G$7,GRID!$A$4:$A$15,0),MATCH(1,($U$2=GRID!$B$1:$U$1)*(КАЛЕНДАРЬ!AD11=GRID!$B$3:$U$3),0)),
INDEX(GRID!$B$4:$U$15,MATCH(G$7,GRID!$A$4:$A$15,0),MATCH(1,($U$2=GRID!$B$1:$U$1)*(КАЛЕНДАРЬ!AD11=GRID!$B$3:$U$3),0))*(1-GRID!$H$34))</f>
        <v>87200</v>
      </c>
      <c r="H298" s="8" cm="1">
        <f t="array" ref="H298">IF($I$2="Открытый тариф",INDEX(GRID!$B$18:$U$29,MATCH(G$7,GRID!$A$18:$A$29,0),MATCH(1,($U$2=GRID!$B$1:$U$1)*(КАЛЕНДАРЬ!AD11=GRID!$B$3:$U$3),0)),
INDEX(GRID!$B$18:$U$29,MATCH(G$7,GRID!$A$18:$A$29,0),MATCH(1,($U$2=GRID!$B$1:$U$1)*(КАЛЕНДАРЬ!AD11=GRID!$B$3:$U$3),0))*(1-GRID!$H$34))</f>
        <v>92200</v>
      </c>
      <c r="I298" s="8" cm="1">
        <f t="array" ref="I298">IF($I$2="Открытый тариф",INDEX(GRID!$B$4:$U$15,MATCH(I$7,GRID!$A$4:$A$15,0),MATCH(1,($U$2=GRID!$B$1:$U$1)*(КАЛЕНДАРЬ!AD11=GRID!$B$3:$U$3),0)),
INDEX(GRID!$B$4:$U$15,MATCH(I$7,GRID!$A$4:$A$15,0),MATCH(1,($U$2=GRID!$B$1:$U$1)*(КАЛЕНДАРЬ!AD11=GRID!$B$3:$U$3),0))*(1-GRID!$H$34))</f>
        <v>95900</v>
      </c>
      <c r="J298" s="8" cm="1">
        <f t="array" ref="J298">IF($I$2="Открытый тариф",INDEX(GRID!$B$18:$U$29,MATCH(I$7,GRID!$A$18:$A$29,0),MATCH(1,($U$2=GRID!$B$1:$U$1)*(КАЛЕНДАРЬ!AD11=GRID!$B$3:$U$3),0)),
INDEX(GRID!$B$18:$U$29,MATCH(I$7,GRID!$A$18:$A$29,0),MATCH(1,($U$2=GRID!$B$1:$U$1)*(КАЛЕНДАРЬ!AD11=GRID!$B$3:$U$3),0))*(1-GRID!$H$34))</f>
        <v>100900</v>
      </c>
      <c r="K298" s="8" cm="1">
        <f t="array" ref="K298">IF($I$2="Открытый тариф",INDEX(GRID!$B$4:$U$15,MATCH(K$7,GRID!$A$4:$A$15,0),MATCH(1,($U$2=GRID!$B$1:$U$1)*(КАЛЕНДАРЬ!AD11=GRID!$B$3:$U$3),0)),
INDEX(GRID!$B$4:$U$15,MATCH(K$7,GRID!$A$4:$A$15,0),MATCH(1,($U$2=GRID!$B$1:$U$1)*(КАЛЕНДАРЬ!AD11=GRID!$B$3:$U$3),0))*(1-GRID!$H$34))</f>
        <v>104700</v>
      </c>
      <c r="L298" s="8" cm="1">
        <f t="array" ref="L298">IF($I$2="Открытый тариф",INDEX(GRID!$B$18:$U$29,MATCH(K$7,GRID!$A$18:$A$29,0),MATCH(1,($U$2=GRID!$B$1:$U$1)*(КАЛЕНДАРЬ!AD11=GRID!$B$3:$U$3),0)),
INDEX(GRID!$B$18:$U$29,MATCH(K$7,GRID!$A$18:$A$29,0),MATCH(1,($U$2=GRID!$B$1:$U$1)*(КАЛЕНДАРЬ!AD11=GRID!$B$3:$U$3),0))*(1-GRID!$H$34))</f>
        <v>109700</v>
      </c>
      <c r="M298" s="8" cm="1">
        <f t="array" ref="M298">IF($I$2="Открытый тариф",INDEX(GRID!$B$4:$U$15,MATCH(M$7,GRID!$A$4:$A$15,0),MATCH(1,($U$2=GRID!$B$1:$U$1)*(КАЛЕНДАРЬ!AD11=GRID!$B$3:$U$3),0)),
INDEX(GRID!$B$4:$U$15,MATCH(M$7,GRID!$A$4:$A$15,0),MATCH(1,($U$2=GRID!$B$1:$U$1)*(КАЛЕНДАРЬ!AD11=GRID!$B$3:$U$3),0))*(1-GRID!$H$34))</f>
        <v>135500</v>
      </c>
      <c r="N298" s="8" cm="1">
        <f t="array" ref="N298">IF($I$2="Открытый тариф",INDEX(GRID!$B$18:$U$29,MATCH(M$7,GRID!$A$18:$A$29,0),MATCH(1,($U$2=GRID!$B$1:$U$1)*(КАЛЕНДАРЬ!AD11=GRID!$B$3:$U$3),0)),
INDEX(GRID!$B$18:$U$29,MATCH(M$7,GRID!$A$18:$A$29,0),MATCH(1,($U$2=GRID!$B$1:$U$1)*(КАЛЕНДАРЬ!AD11=GRID!$B$3:$U$3),0))*(1-GRID!$H$34))</f>
        <v>140500</v>
      </c>
      <c r="O298" s="8" cm="1">
        <f t="array" ref="O298">IF($I$2="Открытый тариф",INDEX(GRID!$B$4:$U$15,MATCH(O$7,GRID!$A$4:$A$15,0),MATCH(1,($U$2=GRID!$B$1:$U$1)*(КАЛЕНДАРЬ!AD11=GRID!$B$3:$U$3),0)),
INDEX(GRID!$B$4:$U$15,MATCH(O$7,GRID!$A$4:$A$15,0),MATCH(1,($U$2=GRID!$B$1:$U$1)*(КАЛЕНДАРЬ!AD11=GRID!$B$3:$U$3),0))*(1-GRID!$H$34))</f>
        <v>177500</v>
      </c>
      <c r="P298" s="8" cm="1">
        <f t="array" ref="P298">IF($I$2="Открытый тариф",INDEX(GRID!$B$4:$U$15,MATCH(P$7,GRID!$A$4:$A$15,0),MATCH(1,($U$2=GRID!$B$1:$U$1)*(КАЛЕНДАРЬ!AD11=GRID!$B$3:$U$3),0)),
INDEX(GRID!$B$4:$U$15,MATCH(P$7,GRID!$A$4:$A$15,0),MATCH(1,($U$2=GRID!$B$1:$U$1)*(КАЛЕНДАРЬ!AD11=GRID!$B$3:$U$3),0))*(1-GRID!$H$34))</f>
        <v>229900</v>
      </c>
      <c r="Q298" s="8" cm="1">
        <f t="array" ref="Q298">IF($I$2="Открытый тариф",INDEX(GRID!$B$4:$U$15,MATCH(Q$7,GRID!$A$4:$A$15,0),MATCH(1,($U$2=GRID!$B$1:$U$1)*(КАЛЕНДАРЬ!AD11=GRID!$B$3:$U$3),0)),
INDEX(GRID!$B$4:$U$15,MATCH(Q$7,GRID!$A$4:$A$15,0),MATCH(1,($U$2=GRID!$B$1:$U$1)*(КАЛЕНДАРЬ!AD11=GRID!$B$3:$U$3),0))*(1-GRID!$H$34))</f>
        <v>264400</v>
      </c>
      <c r="R298" s="8" cm="1">
        <f t="array" ref="R298">IF($I$2="Открытый тариф",INDEX(GRID!$B$18:$U$29,MATCH(R$7,GRID!$A$18:$A$29,0),MATCH(1,($U$2=GRID!$B$1:$U$1)*(КАЛЕНДАРЬ!AD11=GRID!$B$3:$U$3),0)),
INDEX(GRID!$B$18:$U$29,MATCH(R$7,GRID!$A$18:$A$29,0),MATCH(1,($U$2=GRID!$B$1:$U$1)*(КАЛЕНДАРЬ!AD11=GRID!$B$3:$U$3),0))*(1-GRID!$H$34))</f>
        <v>303800</v>
      </c>
      <c r="S298" s="8">
        <f t="array" ref="S298">IF($I$2="Открытый тариф",INDEX(GRID!$B$4:$U$15,MATCH(S$7,GRID!$A$4:$A$15,0),MATCH(1,($U$2=GRID!$B$1:$U$1)*(КАЛЕНДАРЬ!AD11=GRID!$B$3:$U$3),0)),
INDEX(GRID!$B$4:$U$15,MATCH(S$7,GRID!$A$4:$A$15,0),MATCH(1,($U$2=GRID!$B$1:$U$1)*(КАЛЕНДАРЬ!AD11=GRID!$B$3:$U$3),0))*(1-GRID!$L$41))</f>
        <v>815600</v>
      </c>
      <c r="T298" s="8">
        <f t="array" ref="T298">IF($I$2="Открытый тариф",INDEX(GRID!$B$4:$U$15,MATCH(T$7,GRID!$A$4:$A$15,0),MATCH(1,($U$2=GRID!$B$1:$U$1)*(КАЛЕНДАРЬ!AD11=GRID!$B$3:$U$3),0)),
INDEX(GRID!$B$4:$U$15,MATCH(T$7,GRID!$A$4:$A$15,0),MATCH(1,($U$2=GRID!$B$1:$U$1)*(КАЛЕНДАРЬ!AD11=GRID!$B$3:$U$3),0))*(1-GRID!$L$41))</f>
        <v>1021500</v>
      </c>
    </row>
    <row r="299" spans="1:20" hidden="1">
      <c r="A299" s="148" t="s">
        <v>15</v>
      </c>
      <c r="B299" s="149">
        <v>9</v>
      </c>
      <c r="C299" s="8" cm="1">
        <f t="array" ref="C299">IF($I$2="Открытый тариф",INDEX(GRID!$B$4:$U$15,MATCH(C$7,GRID!$A$4:$A$15,0),MATCH(1,($U$2=GRID!$B$1:$U$1)*(КАЛЕНДАРЬ!AD12=GRID!$B$3:$U$3),0)),
INDEX(GRID!$B$4:$U$15,MATCH(C$7,GRID!$A$4:$A$15,0),MATCH(1,($U$2=GRID!$B$1:$U$1)*(КАЛЕНДАРЬ!AD12=GRID!$B$3:$U$3),0))*(1-GRID!$H$34))</f>
        <v>67600</v>
      </c>
      <c r="D299" s="8" cm="1">
        <f t="array" ref="D299">IF($I$2="Открытый тариф",INDEX(GRID!$B$18:$U$29,MATCH(C$7,GRID!$A$18:$A$29,0),MATCH(1,($U$2=GRID!$B$1:$U$1)*(КАЛЕНДАРЬ!AD12=GRID!$B$3:$U$3),0)),
INDEX(GRID!$B$18:$U$29,MATCH(C$7,GRID!$A$18:$A$29,0),MATCH(1,($U$2=GRID!$B$1:$U$1)*(КАЛЕНДАРЬ!AD12=GRID!$B$3:$U$3),0))*(1-GRID!$H$34))</f>
        <v>72600</v>
      </c>
      <c r="E299" s="8" cm="1">
        <f t="array" ref="E299">IF($I$2="Открытый тариф",INDEX(GRID!$B$4:$U$15,MATCH(E$7,GRID!$A$4:$A$15,0),MATCH(1,($U$2=GRID!$B$1:$U$1)*(КАЛЕНДАРЬ!AD12=GRID!$B$3:$U$3),0)),
INDEX(GRID!$B$4:$U$15,MATCH(E$7,GRID!$A$4:$A$15,0),MATCH(1,($U$2=GRID!$B$1:$U$1)*(КАЛЕНДАРЬ!AD12=GRID!$B$3:$U$3),0))*(1-GRID!$H$34))</f>
        <v>78600</v>
      </c>
      <c r="F299" s="8" cm="1">
        <f t="array" ref="F299">IF($I$2="Открытый тариф",INDEX(GRID!$B$18:$U$29,MATCH(E$7,GRID!$A$18:$A$29,0),MATCH(1,($U$2=GRID!$B$1:$U$1)*(КАЛЕНДАРЬ!AD12=GRID!$B$3:$U$3),0)),
INDEX(GRID!$B$18:$U$29,MATCH(E$7,GRID!$A$18:$A$29,0),MATCH(1,($U$2=GRID!$B$1:$U$1)*(КАЛЕНДАРЬ!AD12=GRID!$B$3:$U$3),0))*(1-GRID!$H$34))</f>
        <v>83600</v>
      </c>
      <c r="G299" s="8" cm="1">
        <f t="array" ref="G299">IF($I$2="Открытый тариф",INDEX(GRID!$B$4:$U$15,MATCH(G$7,GRID!$A$4:$A$15,0),MATCH(1,($U$2=GRID!$B$1:$U$1)*(КАЛЕНДАРЬ!AD12=GRID!$B$3:$U$3),0)),
INDEX(GRID!$B$4:$U$15,MATCH(G$7,GRID!$A$4:$A$15,0),MATCH(1,($U$2=GRID!$B$1:$U$1)*(КАЛЕНДАРЬ!AD12=GRID!$B$3:$U$3),0))*(1-GRID!$H$34))</f>
        <v>87200</v>
      </c>
      <c r="H299" s="8" cm="1">
        <f t="array" ref="H299">IF($I$2="Открытый тариф",INDEX(GRID!$B$18:$U$29,MATCH(G$7,GRID!$A$18:$A$29,0),MATCH(1,($U$2=GRID!$B$1:$U$1)*(КАЛЕНДАРЬ!AD12=GRID!$B$3:$U$3),0)),
INDEX(GRID!$B$18:$U$29,MATCH(G$7,GRID!$A$18:$A$29,0),MATCH(1,($U$2=GRID!$B$1:$U$1)*(КАЛЕНДАРЬ!AD12=GRID!$B$3:$U$3),0))*(1-GRID!$H$34))</f>
        <v>92200</v>
      </c>
      <c r="I299" s="8" cm="1">
        <f t="array" ref="I299">IF($I$2="Открытый тариф",INDEX(GRID!$B$4:$U$15,MATCH(I$7,GRID!$A$4:$A$15,0),MATCH(1,($U$2=GRID!$B$1:$U$1)*(КАЛЕНДАРЬ!AD12=GRID!$B$3:$U$3),0)),
INDEX(GRID!$B$4:$U$15,MATCH(I$7,GRID!$A$4:$A$15,0),MATCH(1,($U$2=GRID!$B$1:$U$1)*(КАЛЕНДАРЬ!AD12=GRID!$B$3:$U$3),0))*(1-GRID!$H$34))</f>
        <v>95900</v>
      </c>
      <c r="J299" s="8" cm="1">
        <f t="array" ref="J299">IF($I$2="Открытый тариф",INDEX(GRID!$B$18:$U$29,MATCH(I$7,GRID!$A$18:$A$29,0),MATCH(1,($U$2=GRID!$B$1:$U$1)*(КАЛЕНДАРЬ!AD12=GRID!$B$3:$U$3),0)),
INDEX(GRID!$B$18:$U$29,MATCH(I$7,GRID!$A$18:$A$29,0),MATCH(1,($U$2=GRID!$B$1:$U$1)*(КАЛЕНДАРЬ!AD12=GRID!$B$3:$U$3),0))*(1-GRID!$H$34))</f>
        <v>100900</v>
      </c>
      <c r="K299" s="8" cm="1">
        <f t="array" ref="K299">IF($I$2="Открытый тариф",INDEX(GRID!$B$4:$U$15,MATCH(K$7,GRID!$A$4:$A$15,0),MATCH(1,($U$2=GRID!$B$1:$U$1)*(КАЛЕНДАРЬ!AD12=GRID!$B$3:$U$3),0)),
INDEX(GRID!$B$4:$U$15,MATCH(K$7,GRID!$A$4:$A$15,0),MATCH(1,($U$2=GRID!$B$1:$U$1)*(КАЛЕНДАРЬ!AD12=GRID!$B$3:$U$3),0))*(1-GRID!$H$34))</f>
        <v>104700</v>
      </c>
      <c r="L299" s="8" cm="1">
        <f t="array" ref="L299">IF($I$2="Открытый тариф",INDEX(GRID!$B$18:$U$29,MATCH(K$7,GRID!$A$18:$A$29,0),MATCH(1,($U$2=GRID!$B$1:$U$1)*(КАЛЕНДАРЬ!AD12=GRID!$B$3:$U$3),0)),
INDEX(GRID!$B$18:$U$29,MATCH(K$7,GRID!$A$18:$A$29,0),MATCH(1,($U$2=GRID!$B$1:$U$1)*(КАЛЕНДАРЬ!AD12=GRID!$B$3:$U$3),0))*(1-GRID!$H$34))</f>
        <v>109700</v>
      </c>
      <c r="M299" s="8" cm="1">
        <f t="array" ref="M299">IF($I$2="Открытый тариф",INDEX(GRID!$B$4:$U$15,MATCH(M$7,GRID!$A$4:$A$15,0),MATCH(1,($U$2=GRID!$B$1:$U$1)*(КАЛЕНДАРЬ!AD12=GRID!$B$3:$U$3),0)),
INDEX(GRID!$B$4:$U$15,MATCH(M$7,GRID!$A$4:$A$15,0),MATCH(1,($U$2=GRID!$B$1:$U$1)*(КАЛЕНДАРЬ!AD12=GRID!$B$3:$U$3),0))*(1-GRID!$H$34))</f>
        <v>135500</v>
      </c>
      <c r="N299" s="8" cm="1">
        <f t="array" ref="N299">IF($I$2="Открытый тариф",INDEX(GRID!$B$18:$U$29,MATCH(M$7,GRID!$A$18:$A$29,0),MATCH(1,($U$2=GRID!$B$1:$U$1)*(КАЛЕНДАРЬ!AD12=GRID!$B$3:$U$3),0)),
INDEX(GRID!$B$18:$U$29,MATCH(M$7,GRID!$A$18:$A$29,0),MATCH(1,($U$2=GRID!$B$1:$U$1)*(КАЛЕНДАРЬ!AD12=GRID!$B$3:$U$3),0))*(1-GRID!$H$34))</f>
        <v>140500</v>
      </c>
      <c r="O299" s="8" cm="1">
        <f t="array" ref="O299">IF($I$2="Открытый тариф",INDEX(GRID!$B$4:$U$15,MATCH(O$7,GRID!$A$4:$A$15,0),MATCH(1,($U$2=GRID!$B$1:$U$1)*(КАЛЕНДАРЬ!AD12=GRID!$B$3:$U$3),0)),
INDEX(GRID!$B$4:$U$15,MATCH(O$7,GRID!$A$4:$A$15,0),MATCH(1,($U$2=GRID!$B$1:$U$1)*(КАЛЕНДАРЬ!AD12=GRID!$B$3:$U$3),0))*(1-GRID!$H$34))</f>
        <v>177500</v>
      </c>
      <c r="P299" s="8" cm="1">
        <f t="array" ref="P299">IF($I$2="Открытый тариф",INDEX(GRID!$B$4:$U$15,MATCH(P$7,GRID!$A$4:$A$15,0),MATCH(1,($U$2=GRID!$B$1:$U$1)*(КАЛЕНДАРЬ!AD12=GRID!$B$3:$U$3),0)),
INDEX(GRID!$B$4:$U$15,MATCH(P$7,GRID!$A$4:$A$15,0),MATCH(1,($U$2=GRID!$B$1:$U$1)*(КАЛЕНДАРЬ!AD12=GRID!$B$3:$U$3),0))*(1-GRID!$H$34))</f>
        <v>229900</v>
      </c>
      <c r="Q299" s="8" cm="1">
        <f t="array" ref="Q299">IF($I$2="Открытый тариф",INDEX(GRID!$B$4:$U$15,MATCH(Q$7,GRID!$A$4:$A$15,0),MATCH(1,($U$2=GRID!$B$1:$U$1)*(КАЛЕНДАРЬ!AD12=GRID!$B$3:$U$3),0)),
INDEX(GRID!$B$4:$U$15,MATCH(Q$7,GRID!$A$4:$A$15,0),MATCH(1,($U$2=GRID!$B$1:$U$1)*(КАЛЕНДАРЬ!AD12=GRID!$B$3:$U$3),0))*(1-GRID!$H$34))</f>
        <v>264400</v>
      </c>
      <c r="R299" s="8" cm="1">
        <f t="array" ref="R299">IF($I$2="Открытый тариф",INDEX(GRID!$B$18:$U$29,MATCH(R$7,GRID!$A$18:$A$29,0),MATCH(1,($U$2=GRID!$B$1:$U$1)*(КАЛЕНДАРЬ!AD12=GRID!$B$3:$U$3),0)),
INDEX(GRID!$B$18:$U$29,MATCH(R$7,GRID!$A$18:$A$29,0),MATCH(1,($U$2=GRID!$B$1:$U$1)*(КАЛЕНДАРЬ!AD12=GRID!$B$3:$U$3),0))*(1-GRID!$H$34))</f>
        <v>303800</v>
      </c>
      <c r="S299" s="8">
        <f t="array" ref="S299">IF($I$2="Открытый тариф",INDEX(GRID!$B$4:$U$15,MATCH(S$7,GRID!$A$4:$A$15,0),MATCH(1,($U$2=GRID!$B$1:$U$1)*(КАЛЕНДАРЬ!AD12=GRID!$B$3:$U$3),0)),
INDEX(GRID!$B$4:$U$15,MATCH(S$7,GRID!$A$4:$A$15,0),MATCH(1,($U$2=GRID!$B$1:$U$1)*(КАЛЕНДАРЬ!AD12=GRID!$B$3:$U$3),0))*(1-GRID!$L$41))</f>
        <v>815600</v>
      </c>
      <c r="T299" s="8">
        <f t="array" ref="T299">IF($I$2="Открытый тариф",INDEX(GRID!$B$4:$U$15,MATCH(T$7,GRID!$A$4:$A$15,0),MATCH(1,($U$2=GRID!$B$1:$U$1)*(КАЛЕНДАРЬ!AD12=GRID!$B$3:$U$3),0)),
INDEX(GRID!$B$4:$U$15,MATCH(T$7,GRID!$A$4:$A$15,0),MATCH(1,($U$2=GRID!$B$1:$U$1)*(КАЛЕНДАРЬ!AD12=GRID!$B$3:$U$3),0))*(1-GRID!$L$41))</f>
        <v>1021500</v>
      </c>
    </row>
    <row r="300" spans="1:20" hidden="1">
      <c r="A300" s="148" t="s">
        <v>16</v>
      </c>
      <c r="B300" s="149">
        <v>10</v>
      </c>
      <c r="C300" s="8" cm="1">
        <f t="array" ref="C300">IF($I$2="Открытый тариф",INDEX(GRID!$B$4:$U$15,MATCH(C$7,GRID!$A$4:$A$15,0),MATCH(1,($U$2=GRID!$B$1:$U$1)*(КАЛЕНДАРЬ!AD13=GRID!$B$3:$U$3),0)),
INDEX(GRID!$B$4:$U$15,MATCH(C$7,GRID!$A$4:$A$15,0),MATCH(1,($U$2=GRID!$B$1:$U$1)*(КАЛЕНДАРЬ!AD13=GRID!$B$3:$U$3),0))*(1-GRID!$H$34))</f>
        <v>67600</v>
      </c>
      <c r="D300" s="8" cm="1">
        <f t="array" ref="D300">IF($I$2="Открытый тариф",INDEX(GRID!$B$18:$U$29,MATCH(C$7,GRID!$A$18:$A$29,0),MATCH(1,($U$2=GRID!$B$1:$U$1)*(КАЛЕНДАРЬ!AD13=GRID!$B$3:$U$3),0)),
INDEX(GRID!$B$18:$U$29,MATCH(C$7,GRID!$A$18:$A$29,0),MATCH(1,($U$2=GRID!$B$1:$U$1)*(КАЛЕНДАРЬ!AD13=GRID!$B$3:$U$3),0))*(1-GRID!$H$34))</f>
        <v>72600</v>
      </c>
      <c r="E300" s="8" cm="1">
        <f t="array" ref="E300">IF($I$2="Открытый тариф",INDEX(GRID!$B$4:$U$15,MATCH(E$7,GRID!$A$4:$A$15,0),MATCH(1,($U$2=GRID!$B$1:$U$1)*(КАЛЕНДАРЬ!AD13=GRID!$B$3:$U$3),0)),
INDEX(GRID!$B$4:$U$15,MATCH(E$7,GRID!$A$4:$A$15,0),MATCH(1,($U$2=GRID!$B$1:$U$1)*(КАЛЕНДАРЬ!AD13=GRID!$B$3:$U$3),0))*(1-GRID!$H$34))</f>
        <v>78600</v>
      </c>
      <c r="F300" s="8" cm="1">
        <f t="array" ref="F300">IF($I$2="Открытый тариф",INDEX(GRID!$B$18:$U$29,MATCH(E$7,GRID!$A$18:$A$29,0),MATCH(1,($U$2=GRID!$B$1:$U$1)*(КАЛЕНДАРЬ!AD13=GRID!$B$3:$U$3),0)),
INDEX(GRID!$B$18:$U$29,MATCH(E$7,GRID!$A$18:$A$29,0),MATCH(1,($U$2=GRID!$B$1:$U$1)*(КАЛЕНДАРЬ!AD13=GRID!$B$3:$U$3),0))*(1-GRID!$H$34))</f>
        <v>83600</v>
      </c>
      <c r="G300" s="8" cm="1">
        <f t="array" ref="G300">IF($I$2="Открытый тариф",INDEX(GRID!$B$4:$U$15,MATCH(G$7,GRID!$A$4:$A$15,0),MATCH(1,($U$2=GRID!$B$1:$U$1)*(КАЛЕНДАРЬ!AD13=GRID!$B$3:$U$3),0)),
INDEX(GRID!$B$4:$U$15,MATCH(G$7,GRID!$A$4:$A$15,0),MATCH(1,($U$2=GRID!$B$1:$U$1)*(КАЛЕНДАРЬ!AD13=GRID!$B$3:$U$3),0))*(1-GRID!$H$34))</f>
        <v>87200</v>
      </c>
      <c r="H300" s="8" cm="1">
        <f t="array" ref="H300">IF($I$2="Открытый тариф",INDEX(GRID!$B$18:$U$29,MATCH(G$7,GRID!$A$18:$A$29,0),MATCH(1,($U$2=GRID!$B$1:$U$1)*(КАЛЕНДАРЬ!AD13=GRID!$B$3:$U$3),0)),
INDEX(GRID!$B$18:$U$29,MATCH(G$7,GRID!$A$18:$A$29,0),MATCH(1,($U$2=GRID!$B$1:$U$1)*(КАЛЕНДАРЬ!AD13=GRID!$B$3:$U$3),0))*(1-GRID!$H$34))</f>
        <v>92200</v>
      </c>
      <c r="I300" s="8" cm="1">
        <f t="array" ref="I300">IF($I$2="Открытый тариф",INDEX(GRID!$B$4:$U$15,MATCH(I$7,GRID!$A$4:$A$15,0),MATCH(1,($U$2=GRID!$B$1:$U$1)*(КАЛЕНДАРЬ!AD13=GRID!$B$3:$U$3),0)),
INDEX(GRID!$B$4:$U$15,MATCH(I$7,GRID!$A$4:$A$15,0),MATCH(1,($U$2=GRID!$B$1:$U$1)*(КАЛЕНДАРЬ!AD13=GRID!$B$3:$U$3),0))*(1-GRID!$H$34))</f>
        <v>95900</v>
      </c>
      <c r="J300" s="8" cm="1">
        <f t="array" ref="J300">IF($I$2="Открытый тариф",INDEX(GRID!$B$18:$U$29,MATCH(I$7,GRID!$A$18:$A$29,0),MATCH(1,($U$2=GRID!$B$1:$U$1)*(КАЛЕНДАРЬ!AD13=GRID!$B$3:$U$3),0)),
INDEX(GRID!$B$18:$U$29,MATCH(I$7,GRID!$A$18:$A$29,0),MATCH(1,($U$2=GRID!$B$1:$U$1)*(КАЛЕНДАРЬ!AD13=GRID!$B$3:$U$3),0))*(1-GRID!$H$34))</f>
        <v>100900</v>
      </c>
      <c r="K300" s="8" cm="1">
        <f t="array" ref="K300">IF($I$2="Открытый тариф",INDEX(GRID!$B$4:$U$15,MATCH(K$7,GRID!$A$4:$A$15,0),MATCH(1,($U$2=GRID!$B$1:$U$1)*(КАЛЕНДАРЬ!AD13=GRID!$B$3:$U$3),0)),
INDEX(GRID!$B$4:$U$15,MATCH(K$7,GRID!$A$4:$A$15,0),MATCH(1,($U$2=GRID!$B$1:$U$1)*(КАЛЕНДАРЬ!AD13=GRID!$B$3:$U$3),0))*(1-GRID!$H$34))</f>
        <v>104700</v>
      </c>
      <c r="L300" s="8" cm="1">
        <f t="array" ref="L300">IF($I$2="Открытый тариф",INDEX(GRID!$B$18:$U$29,MATCH(K$7,GRID!$A$18:$A$29,0),MATCH(1,($U$2=GRID!$B$1:$U$1)*(КАЛЕНДАРЬ!AD13=GRID!$B$3:$U$3),0)),
INDEX(GRID!$B$18:$U$29,MATCH(K$7,GRID!$A$18:$A$29,0),MATCH(1,($U$2=GRID!$B$1:$U$1)*(КАЛЕНДАРЬ!AD13=GRID!$B$3:$U$3),0))*(1-GRID!$H$34))</f>
        <v>109700</v>
      </c>
      <c r="M300" s="8" cm="1">
        <f t="array" ref="M300">IF($I$2="Открытый тариф",INDEX(GRID!$B$4:$U$15,MATCH(M$7,GRID!$A$4:$A$15,0),MATCH(1,($U$2=GRID!$B$1:$U$1)*(КАЛЕНДАРЬ!AD13=GRID!$B$3:$U$3),0)),
INDEX(GRID!$B$4:$U$15,MATCH(M$7,GRID!$A$4:$A$15,0),MATCH(1,($U$2=GRID!$B$1:$U$1)*(КАЛЕНДАРЬ!AD13=GRID!$B$3:$U$3),0))*(1-GRID!$H$34))</f>
        <v>135500</v>
      </c>
      <c r="N300" s="8" cm="1">
        <f t="array" ref="N300">IF($I$2="Открытый тариф",INDEX(GRID!$B$18:$U$29,MATCH(M$7,GRID!$A$18:$A$29,0),MATCH(1,($U$2=GRID!$B$1:$U$1)*(КАЛЕНДАРЬ!AD13=GRID!$B$3:$U$3),0)),
INDEX(GRID!$B$18:$U$29,MATCH(M$7,GRID!$A$18:$A$29,0),MATCH(1,($U$2=GRID!$B$1:$U$1)*(КАЛЕНДАРЬ!AD13=GRID!$B$3:$U$3),0))*(1-GRID!$H$34))</f>
        <v>140500</v>
      </c>
      <c r="O300" s="8" cm="1">
        <f t="array" ref="O300">IF($I$2="Открытый тариф",INDEX(GRID!$B$4:$U$15,MATCH(O$7,GRID!$A$4:$A$15,0),MATCH(1,($U$2=GRID!$B$1:$U$1)*(КАЛЕНДАРЬ!AD13=GRID!$B$3:$U$3),0)),
INDEX(GRID!$B$4:$U$15,MATCH(O$7,GRID!$A$4:$A$15,0),MATCH(1,($U$2=GRID!$B$1:$U$1)*(КАЛЕНДАРЬ!AD13=GRID!$B$3:$U$3),0))*(1-GRID!$H$34))</f>
        <v>177500</v>
      </c>
      <c r="P300" s="8" cm="1">
        <f t="array" ref="P300">IF($I$2="Открытый тариф",INDEX(GRID!$B$4:$U$15,MATCH(P$7,GRID!$A$4:$A$15,0),MATCH(1,($U$2=GRID!$B$1:$U$1)*(КАЛЕНДАРЬ!AD13=GRID!$B$3:$U$3),0)),
INDEX(GRID!$B$4:$U$15,MATCH(P$7,GRID!$A$4:$A$15,0),MATCH(1,($U$2=GRID!$B$1:$U$1)*(КАЛЕНДАРЬ!AD13=GRID!$B$3:$U$3),0))*(1-GRID!$H$34))</f>
        <v>229900</v>
      </c>
      <c r="Q300" s="8" cm="1">
        <f t="array" ref="Q300">IF($I$2="Открытый тариф",INDEX(GRID!$B$4:$U$15,MATCH(Q$7,GRID!$A$4:$A$15,0),MATCH(1,($U$2=GRID!$B$1:$U$1)*(КАЛЕНДАРЬ!AD13=GRID!$B$3:$U$3),0)),
INDEX(GRID!$B$4:$U$15,MATCH(Q$7,GRID!$A$4:$A$15,0),MATCH(1,($U$2=GRID!$B$1:$U$1)*(КАЛЕНДАРЬ!AD13=GRID!$B$3:$U$3),0))*(1-GRID!$H$34))</f>
        <v>264400</v>
      </c>
      <c r="R300" s="8" cm="1">
        <f t="array" ref="R300">IF($I$2="Открытый тариф",INDEX(GRID!$B$18:$U$29,MATCH(R$7,GRID!$A$18:$A$29,0),MATCH(1,($U$2=GRID!$B$1:$U$1)*(КАЛЕНДАРЬ!AD13=GRID!$B$3:$U$3),0)),
INDEX(GRID!$B$18:$U$29,MATCH(R$7,GRID!$A$18:$A$29,0),MATCH(1,($U$2=GRID!$B$1:$U$1)*(КАЛЕНДАРЬ!AD13=GRID!$B$3:$U$3),0))*(1-GRID!$H$34))</f>
        <v>303800</v>
      </c>
      <c r="S300" s="8">
        <f t="array" ref="S300">IF($I$2="Открытый тариф",INDEX(GRID!$B$4:$U$15,MATCH(S$7,GRID!$A$4:$A$15,0),MATCH(1,($U$2=GRID!$B$1:$U$1)*(КАЛЕНДАРЬ!AD13=GRID!$B$3:$U$3),0)),
INDEX(GRID!$B$4:$U$15,MATCH(S$7,GRID!$A$4:$A$15,0),MATCH(1,($U$2=GRID!$B$1:$U$1)*(КАЛЕНДАРЬ!AD13=GRID!$B$3:$U$3),0))*(1-GRID!$L$41))</f>
        <v>815600</v>
      </c>
      <c r="T300" s="8">
        <f t="array" ref="T300">IF($I$2="Открытый тариф",INDEX(GRID!$B$4:$U$15,MATCH(T$7,GRID!$A$4:$A$15,0),MATCH(1,($U$2=GRID!$B$1:$U$1)*(КАЛЕНДАРЬ!AD13=GRID!$B$3:$U$3),0)),
INDEX(GRID!$B$4:$U$15,MATCH(T$7,GRID!$A$4:$A$15,0),MATCH(1,($U$2=GRID!$B$1:$U$1)*(КАЛЕНДАРЬ!AD13=GRID!$B$3:$U$3),0))*(1-GRID!$L$41))</f>
        <v>1021500</v>
      </c>
    </row>
    <row r="301" spans="1:20" hidden="1">
      <c r="A301" s="148" t="s">
        <v>17</v>
      </c>
      <c r="B301" s="149">
        <v>11</v>
      </c>
      <c r="C301" s="8" cm="1">
        <f t="array" ref="C301">IF($I$2="Открытый тариф",INDEX(GRID!$B$4:$U$15,MATCH(C$7,GRID!$A$4:$A$15,0),MATCH(1,($U$2=GRID!$B$1:$U$1)*(КАЛЕНДАРЬ!AD14=GRID!$B$3:$U$3),0)),
INDEX(GRID!$B$4:$U$15,MATCH(C$7,GRID!$A$4:$A$15,0),MATCH(1,($U$2=GRID!$B$1:$U$1)*(КАЛЕНДАРЬ!AD14=GRID!$B$3:$U$3),0))*(1-GRID!$H$34))</f>
        <v>52600</v>
      </c>
      <c r="D301" s="8" cm="1">
        <f t="array" ref="D301">IF($I$2="Открытый тариф",INDEX(GRID!$B$18:$U$29,MATCH(C$7,GRID!$A$18:$A$29,0),MATCH(1,($U$2=GRID!$B$1:$U$1)*(КАЛЕНДАРЬ!AD14=GRID!$B$3:$U$3),0)),
INDEX(GRID!$B$18:$U$29,MATCH(C$7,GRID!$A$18:$A$29,0),MATCH(1,($U$2=GRID!$B$1:$U$1)*(КАЛЕНДАРЬ!AD14=GRID!$B$3:$U$3),0))*(1-GRID!$H$34))</f>
        <v>57600</v>
      </c>
      <c r="E301" s="8" cm="1">
        <f t="array" ref="E301">IF($I$2="Открытый тариф",INDEX(GRID!$B$4:$U$15,MATCH(E$7,GRID!$A$4:$A$15,0),MATCH(1,($U$2=GRID!$B$1:$U$1)*(КАЛЕНДАРЬ!AD14=GRID!$B$3:$U$3),0)),
INDEX(GRID!$B$4:$U$15,MATCH(E$7,GRID!$A$4:$A$15,0),MATCH(1,($U$2=GRID!$B$1:$U$1)*(КАЛЕНДАРЬ!AD14=GRID!$B$3:$U$3),0))*(1-GRID!$H$34))</f>
        <v>62100</v>
      </c>
      <c r="F301" s="8" cm="1">
        <f t="array" ref="F301">IF($I$2="Открытый тариф",INDEX(GRID!$B$18:$U$29,MATCH(E$7,GRID!$A$18:$A$29,0),MATCH(1,($U$2=GRID!$B$1:$U$1)*(КАЛЕНДАРЬ!AD14=GRID!$B$3:$U$3),0)),
INDEX(GRID!$B$18:$U$29,MATCH(E$7,GRID!$A$18:$A$29,0),MATCH(1,($U$2=GRID!$B$1:$U$1)*(КАЛЕНДАРЬ!AD14=GRID!$B$3:$U$3),0))*(1-GRID!$H$34))</f>
        <v>67100</v>
      </c>
      <c r="G301" s="8" cm="1">
        <f t="array" ref="G301">IF($I$2="Открытый тариф",INDEX(GRID!$B$4:$U$15,MATCH(G$7,GRID!$A$4:$A$15,0),MATCH(1,($U$2=GRID!$B$1:$U$1)*(КАЛЕНДАРЬ!AD14=GRID!$B$3:$U$3),0)),
INDEX(GRID!$B$4:$U$15,MATCH(G$7,GRID!$A$4:$A$15,0),MATCH(1,($U$2=GRID!$B$1:$U$1)*(КАЛЕНДАРЬ!AD14=GRID!$B$3:$U$3),0))*(1-GRID!$H$34))</f>
        <v>69200</v>
      </c>
      <c r="H301" s="8" cm="1">
        <f t="array" ref="H301">IF($I$2="Открытый тариф",INDEX(GRID!$B$18:$U$29,MATCH(G$7,GRID!$A$18:$A$29,0),MATCH(1,($U$2=GRID!$B$1:$U$1)*(КАЛЕНДАРЬ!AD14=GRID!$B$3:$U$3),0)),
INDEX(GRID!$B$18:$U$29,MATCH(G$7,GRID!$A$18:$A$29,0),MATCH(1,($U$2=GRID!$B$1:$U$1)*(КАЛЕНДАРЬ!AD14=GRID!$B$3:$U$3),0))*(1-GRID!$H$34))</f>
        <v>74200</v>
      </c>
      <c r="I301" s="8" cm="1">
        <f t="array" ref="I301">IF($I$2="Открытый тариф",INDEX(GRID!$B$4:$U$15,MATCH(I$7,GRID!$A$4:$A$15,0),MATCH(1,($U$2=GRID!$B$1:$U$1)*(КАЛЕНДАРЬ!AD14=GRID!$B$3:$U$3),0)),
INDEX(GRID!$B$4:$U$15,MATCH(I$7,GRID!$A$4:$A$15,0),MATCH(1,($U$2=GRID!$B$1:$U$1)*(КАЛЕНДАРЬ!AD14=GRID!$B$3:$U$3),0))*(1-GRID!$H$34))</f>
        <v>76600</v>
      </c>
      <c r="J301" s="8" cm="1">
        <f t="array" ref="J301">IF($I$2="Открытый тариф",INDEX(GRID!$B$18:$U$29,MATCH(I$7,GRID!$A$18:$A$29,0),MATCH(1,($U$2=GRID!$B$1:$U$1)*(КАЛЕНДАРЬ!AD14=GRID!$B$3:$U$3),0)),
INDEX(GRID!$B$18:$U$29,MATCH(I$7,GRID!$A$18:$A$29,0),MATCH(1,($U$2=GRID!$B$1:$U$1)*(КАЛЕНДАРЬ!AD14=GRID!$B$3:$U$3),0))*(1-GRID!$H$34))</f>
        <v>81600</v>
      </c>
      <c r="K301" s="8" cm="1">
        <f t="array" ref="K301">IF($I$2="Открытый тариф",INDEX(GRID!$B$4:$U$15,MATCH(K$7,GRID!$A$4:$A$15,0),MATCH(1,($U$2=GRID!$B$1:$U$1)*(КАЛЕНДАРЬ!AD14=GRID!$B$3:$U$3),0)),
INDEX(GRID!$B$4:$U$15,MATCH(K$7,GRID!$A$4:$A$15,0),MATCH(1,($U$2=GRID!$B$1:$U$1)*(КАЛЕНДАРЬ!AD14=GRID!$B$3:$U$3),0))*(1-GRID!$H$34))</f>
        <v>84100</v>
      </c>
      <c r="L301" s="8" cm="1">
        <f t="array" ref="L301">IF($I$2="Открытый тариф",INDEX(GRID!$B$18:$U$29,MATCH(K$7,GRID!$A$18:$A$29,0),MATCH(1,($U$2=GRID!$B$1:$U$1)*(КАЛЕНДАРЬ!AD14=GRID!$B$3:$U$3),0)),
INDEX(GRID!$B$18:$U$29,MATCH(K$7,GRID!$A$18:$A$29,0),MATCH(1,($U$2=GRID!$B$1:$U$1)*(КАЛЕНДАРЬ!AD14=GRID!$B$3:$U$3),0))*(1-GRID!$H$34))</f>
        <v>89100</v>
      </c>
      <c r="M301" s="8" cm="1">
        <f t="array" ref="M301">IF($I$2="Открытый тариф",INDEX(GRID!$B$4:$U$15,MATCH(M$7,GRID!$A$4:$A$15,0),MATCH(1,($U$2=GRID!$B$1:$U$1)*(КАЛЕНДАРЬ!AD14=GRID!$B$3:$U$3),0)),
INDEX(GRID!$B$4:$U$15,MATCH(M$7,GRID!$A$4:$A$15,0),MATCH(1,($U$2=GRID!$B$1:$U$1)*(КАЛЕНДАРЬ!AD14=GRID!$B$3:$U$3),0))*(1-GRID!$H$34))</f>
        <v>110400</v>
      </c>
      <c r="N301" s="8" cm="1">
        <f t="array" ref="N301">IF($I$2="Открытый тариф",INDEX(GRID!$B$18:$U$29,MATCH(M$7,GRID!$A$18:$A$29,0),MATCH(1,($U$2=GRID!$B$1:$U$1)*(КАЛЕНДАРЬ!AD14=GRID!$B$3:$U$3),0)),
INDEX(GRID!$B$18:$U$29,MATCH(M$7,GRID!$A$18:$A$29,0),MATCH(1,($U$2=GRID!$B$1:$U$1)*(КАЛЕНДАРЬ!AD14=GRID!$B$3:$U$3),0))*(1-GRID!$H$34))</f>
        <v>115400</v>
      </c>
      <c r="O301" s="8" cm="1">
        <f t="array" ref="O301">IF($I$2="Открытый тариф",INDEX(GRID!$B$4:$U$15,MATCH(O$7,GRID!$A$4:$A$15,0),MATCH(1,($U$2=GRID!$B$1:$U$1)*(КАЛЕНДАРЬ!AD14=GRID!$B$3:$U$3),0)),
INDEX(GRID!$B$4:$U$15,MATCH(O$7,GRID!$A$4:$A$15,0),MATCH(1,($U$2=GRID!$B$1:$U$1)*(КАЛЕНДАРЬ!AD14=GRID!$B$3:$U$3),0))*(1-GRID!$H$34))</f>
        <v>151000</v>
      </c>
      <c r="P301" s="8" cm="1">
        <f t="array" ref="P301">IF($I$2="Открытый тариф",INDEX(GRID!$B$4:$U$15,MATCH(P$7,GRID!$A$4:$A$15,0),MATCH(1,($U$2=GRID!$B$1:$U$1)*(КАЛЕНДАРЬ!AD14=GRID!$B$3:$U$3),0)),
INDEX(GRID!$B$4:$U$15,MATCH(P$7,GRID!$A$4:$A$15,0),MATCH(1,($U$2=GRID!$B$1:$U$1)*(КАЛЕНДАРЬ!AD14=GRID!$B$3:$U$3),0))*(1-GRID!$H$34))</f>
        <v>199300</v>
      </c>
      <c r="Q301" s="8" cm="1">
        <f t="array" ref="Q301">IF($I$2="Открытый тариф",INDEX(GRID!$B$4:$U$15,MATCH(Q$7,GRID!$A$4:$A$15,0),MATCH(1,($U$2=GRID!$B$1:$U$1)*(КАЛЕНДАРЬ!AD14=GRID!$B$3:$U$3),0)),
INDEX(GRID!$B$4:$U$15,MATCH(Q$7,GRID!$A$4:$A$15,0),MATCH(1,($U$2=GRID!$B$1:$U$1)*(КАЛЕНДАРЬ!AD14=GRID!$B$3:$U$3),0))*(1-GRID!$H$34))</f>
        <v>230600</v>
      </c>
      <c r="R301" s="8" cm="1">
        <f t="array" ref="R301">IF($I$2="Открытый тариф",INDEX(GRID!$B$18:$U$29,MATCH(R$7,GRID!$A$18:$A$29,0),MATCH(1,($U$2=GRID!$B$1:$U$1)*(КАЛЕНДАРЬ!AD14=GRID!$B$3:$U$3),0)),
INDEX(GRID!$B$18:$U$29,MATCH(R$7,GRID!$A$18:$A$29,0),MATCH(1,($U$2=GRID!$B$1:$U$1)*(КАЛЕНДАРЬ!AD14=GRID!$B$3:$U$3),0))*(1-GRID!$H$34))</f>
        <v>263600</v>
      </c>
      <c r="S301" s="8">
        <f t="array" ref="S301">IF($I$2="Открытый тариф",INDEX(GRID!$B$4:$U$15,MATCH(S$7,GRID!$A$4:$A$15,0),MATCH(1,($U$2=GRID!$B$1:$U$1)*(КАЛЕНДАРЬ!AD14=GRID!$B$3:$U$3),0)),
INDEX(GRID!$B$4:$U$15,MATCH(S$7,GRID!$A$4:$A$15,0),MATCH(1,($U$2=GRID!$B$1:$U$1)*(КАЛЕНДАРЬ!AD14=GRID!$B$3:$U$3),0))*(1-GRID!$L$41))</f>
        <v>698800</v>
      </c>
      <c r="T301" s="8">
        <f t="array" ref="T301">IF($I$2="Открытый тариф",INDEX(GRID!$B$4:$U$15,MATCH(T$7,GRID!$A$4:$A$15,0),MATCH(1,($U$2=GRID!$B$1:$U$1)*(КАЛЕНДАРЬ!AD14=GRID!$B$3:$U$3),0)),
INDEX(GRID!$B$4:$U$15,MATCH(T$7,GRID!$A$4:$A$15,0),MATCH(1,($U$2=GRID!$B$1:$U$1)*(КАЛЕНДАРЬ!AD14=GRID!$B$3:$U$3),0))*(1-GRID!$L$41))</f>
        <v>861600</v>
      </c>
    </row>
    <row r="302" spans="1:20" hidden="1">
      <c r="A302" s="148" t="s">
        <v>11</v>
      </c>
      <c r="B302" s="149">
        <v>12</v>
      </c>
      <c r="C302" s="8" cm="1">
        <f t="array" ref="C302">IF($I$2="Открытый тариф",INDEX(GRID!$B$4:$U$15,MATCH(C$7,GRID!$A$4:$A$15,0),MATCH(1,($U$2=GRID!$B$1:$U$1)*(КАЛЕНДАРЬ!AD15=GRID!$B$3:$U$3),0)),
INDEX(GRID!$B$4:$U$15,MATCH(C$7,GRID!$A$4:$A$15,0),MATCH(1,($U$2=GRID!$B$1:$U$1)*(КАЛЕНДАРЬ!AD15=GRID!$B$3:$U$3),0))*(1-GRID!$H$34))</f>
        <v>27500.000000000004</v>
      </c>
      <c r="D302" s="8" cm="1">
        <f t="array" ref="D302">IF($I$2="Открытый тариф",INDEX(GRID!$B$18:$U$29,MATCH(C$7,GRID!$A$18:$A$29,0),MATCH(1,($U$2=GRID!$B$1:$U$1)*(КАЛЕНДАРЬ!AD15=GRID!$B$3:$U$3),0)),
INDEX(GRID!$B$18:$U$29,MATCH(C$7,GRID!$A$18:$A$29,0),MATCH(1,($U$2=GRID!$B$1:$U$1)*(КАЛЕНДАРЬ!AD15=GRID!$B$3:$U$3),0))*(1-GRID!$H$34))</f>
        <v>32500.000000000004</v>
      </c>
      <c r="E302" s="8" cm="1">
        <f t="array" ref="E302">IF($I$2="Открытый тариф",INDEX(GRID!$B$4:$U$15,MATCH(E$7,GRID!$A$4:$A$15,0),MATCH(1,($U$2=GRID!$B$1:$U$1)*(КАЛЕНДАРЬ!AD15=GRID!$B$3:$U$3),0)),
INDEX(GRID!$B$4:$U$15,MATCH(E$7,GRID!$A$4:$A$15,0),MATCH(1,($U$2=GRID!$B$1:$U$1)*(КАЛЕНДАРЬ!AD15=GRID!$B$3:$U$3),0))*(1-GRID!$H$34))</f>
        <v>33000</v>
      </c>
      <c r="F302" s="8" cm="1">
        <f t="array" ref="F302">IF($I$2="Открытый тариф",INDEX(GRID!$B$18:$U$29,MATCH(E$7,GRID!$A$18:$A$29,0),MATCH(1,($U$2=GRID!$B$1:$U$1)*(КАЛЕНДАРЬ!AD15=GRID!$B$3:$U$3),0)),
INDEX(GRID!$B$18:$U$29,MATCH(E$7,GRID!$A$18:$A$29,0),MATCH(1,($U$2=GRID!$B$1:$U$1)*(КАЛЕНДАРЬ!AD15=GRID!$B$3:$U$3),0))*(1-GRID!$H$34))</f>
        <v>38000</v>
      </c>
      <c r="G302" s="8" cm="1">
        <f t="array" ref="G302">IF($I$2="Открытый тариф",INDEX(GRID!$B$4:$U$15,MATCH(G$7,GRID!$A$4:$A$15,0),MATCH(1,($U$2=GRID!$B$1:$U$1)*(КАЛЕНДАРЬ!AD15=GRID!$B$3:$U$3),0)),
INDEX(GRID!$B$4:$U$15,MATCH(G$7,GRID!$A$4:$A$15,0),MATCH(1,($U$2=GRID!$B$1:$U$1)*(КАЛЕНДАРЬ!AD15=GRID!$B$3:$U$3),0))*(1-GRID!$H$34))</f>
        <v>39000</v>
      </c>
      <c r="H302" s="8" cm="1">
        <f t="array" ref="H302">IF($I$2="Открытый тариф",INDEX(GRID!$B$18:$U$29,MATCH(G$7,GRID!$A$18:$A$29,0),MATCH(1,($U$2=GRID!$B$1:$U$1)*(КАЛЕНДАРЬ!AD15=GRID!$B$3:$U$3),0)),
INDEX(GRID!$B$18:$U$29,MATCH(G$7,GRID!$A$18:$A$29,0),MATCH(1,($U$2=GRID!$B$1:$U$1)*(КАЛЕНДАРЬ!AD15=GRID!$B$3:$U$3),0))*(1-GRID!$H$34))</f>
        <v>44000</v>
      </c>
      <c r="I302" s="8" cm="1">
        <f t="array" ref="I302">IF($I$2="Открытый тариф",INDEX(GRID!$B$4:$U$15,MATCH(I$7,GRID!$A$4:$A$15,0),MATCH(1,($U$2=GRID!$B$1:$U$1)*(КАЛЕНДАРЬ!AD15=GRID!$B$3:$U$3),0)),
INDEX(GRID!$B$4:$U$15,MATCH(I$7,GRID!$A$4:$A$15,0),MATCH(1,($U$2=GRID!$B$1:$U$1)*(КАЛЕНДАРЬ!AD15=GRID!$B$3:$U$3),0))*(1-GRID!$H$34))</f>
        <v>43400</v>
      </c>
      <c r="J302" s="8" cm="1">
        <f t="array" ref="J302">IF($I$2="Открытый тариф",INDEX(GRID!$B$18:$U$29,MATCH(I$7,GRID!$A$18:$A$29,0),MATCH(1,($U$2=GRID!$B$1:$U$1)*(КАЛЕНДАРЬ!AD15=GRID!$B$3:$U$3),0)),
INDEX(GRID!$B$18:$U$29,MATCH(I$7,GRID!$A$18:$A$29,0),MATCH(1,($U$2=GRID!$B$1:$U$1)*(КАЛЕНДАРЬ!AD15=GRID!$B$3:$U$3),0))*(1-GRID!$H$34))</f>
        <v>48400</v>
      </c>
      <c r="K302" s="8" cm="1">
        <f t="array" ref="K302">IF($I$2="Открытый тариф",INDEX(GRID!$B$4:$U$15,MATCH(K$7,GRID!$A$4:$A$15,0),MATCH(1,($U$2=GRID!$B$1:$U$1)*(КАЛЕНДАРЬ!AD15=GRID!$B$3:$U$3),0)),
INDEX(GRID!$B$4:$U$15,MATCH(K$7,GRID!$A$4:$A$15,0),MATCH(1,($U$2=GRID!$B$1:$U$1)*(КАЛЕНДАРЬ!AD15=GRID!$B$3:$U$3),0))*(1-GRID!$H$34))</f>
        <v>49000</v>
      </c>
      <c r="L302" s="8" cm="1">
        <f t="array" ref="L302">IF($I$2="Открытый тариф",INDEX(GRID!$B$18:$U$29,MATCH(K$7,GRID!$A$18:$A$29,0),MATCH(1,($U$2=GRID!$B$1:$U$1)*(КАЛЕНДАРЬ!AD15=GRID!$B$3:$U$3),0)),
INDEX(GRID!$B$18:$U$29,MATCH(K$7,GRID!$A$18:$A$29,0),MATCH(1,($U$2=GRID!$B$1:$U$1)*(КАЛЕНДАРЬ!AD15=GRID!$B$3:$U$3),0))*(1-GRID!$H$34))</f>
        <v>54000</v>
      </c>
      <c r="M302" s="8" cm="1">
        <f t="array" ref="M302">IF($I$2="Открытый тариф",INDEX(GRID!$B$4:$U$15,MATCH(M$7,GRID!$A$4:$A$15,0),MATCH(1,($U$2=GRID!$B$1:$U$1)*(КАЛЕНДАРЬ!AD15=GRID!$B$3:$U$3),0)),
INDEX(GRID!$B$4:$U$15,MATCH(M$7,GRID!$A$4:$A$15,0),MATCH(1,($U$2=GRID!$B$1:$U$1)*(КАЛЕНДАРЬ!AD15=GRID!$B$3:$U$3),0))*(1-GRID!$H$34))</f>
        <v>69500</v>
      </c>
      <c r="N302" s="8" cm="1">
        <f t="array" ref="N302">IF($I$2="Открытый тариф",INDEX(GRID!$B$18:$U$29,MATCH(M$7,GRID!$A$18:$A$29,0),MATCH(1,($U$2=GRID!$B$1:$U$1)*(КАЛЕНДАРЬ!AD15=GRID!$B$3:$U$3),0)),
INDEX(GRID!$B$18:$U$29,MATCH(M$7,GRID!$A$18:$A$29,0),MATCH(1,($U$2=GRID!$B$1:$U$1)*(КАЛЕНДАРЬ!AD15=GRID!$B$3:$U$3),0))*(1-GRID!$H$34))</f>
        <v>74500</v>
      </c>
      <c r="O302" s="8" cm="1">
        <f t="array" ref="O302">IF($I$2="Открытый тариф",INDEX(GRID!$B$4:$U$15,MATCH(O$7,GRID!$A$4:$A$15,0),MATCH(1,($U$2=GRID!$B$1:$U$1)*(КАЛЕНДАРЬ!AD15=GRID!$B$3:$U$3),0)),
INDEX(GRID!$B$4:$U$15,MATCH(O$7,GRID!$A$4:$A$15,0),MATCH(1,($U$2=GRID!$B$1:$U$1)*(КАЛЕНДАРЬ!AD15=GRID!$B$3:$U$3),0))*(1-GRID!$H$34))</f>
        <v>103200</v>
      </c>
      <c r="P302" s="8" cm="1">
        <f t="array" ref="P302">IF($I$2="Открытый тариф",INDEX(GRID!$B$4:$U$15,MATCH(P$7,GRID!$A$4:$A$15,0),MATCH(1,($U$2=GRID!$B$1:$U$1)*(КАЛЕНДАРЬ!AD15=GRID!$B$3:$U$3),0)),
INDEX(GRID!$B$4:$U$15,MATCH(P$7,GRID!$A$4:$A$15,0),MATCH(1,($U$2=GRID!$B$1:$U$1)*(КАЛЕНДАРЬ!AD15=GRID!$B$3:$U$3),0))*(1-GRID!$H$34))</f>
        <v>145400</v>
      </c>
      <c r="Q302" s="8" cm="1">
        <f t="array" ref="Q302">IF($I$2="Открытый тариф",INDEX(GRID!$B$4:$U$15,MATCH(Q$7,GRID!$A$4:$A$15,0),MATCH(1,($U$2=GRID!$B$1:$U$1)*(КАЛЕНДАРЬ!AD15=GRID!$B$3:$U$3),0)),
INDEX(GRID!$B$4:$U$15,MATCH(Q$7,GRID!$A$4:$A$15,0),MATCH(1,($U$2=GRID!$B$1:$U$1)*(КАЛЕНДАРЬ!AD15=GRID!$B$3:$U$3),0))*(1-GRID!$H$34))</f>
        <v>170900</v>
      </c>
      <c r="R302" s="8" cm="1">
        <f t="array" ref="R302">IF($I$2="Открытый тариф",INDEX(GRID!$B$18:$U$29,MATCH(R$7,GRID!$A$18:$A$29,0),MATCH(1,($U$2=GRID!$B$1:$U$1)*(КАЛЕНДАРЬ!AD15=GRID!$B$3:$U$3),0)),
INDEX(GRID!$B$18:$U$29,MATCH(R$7,GRID!$A$18:$A$29,0),MATCH(1,($U$2=GRID!$B$1:$U$1)*(КАЛЕНДАРЬ!AD15=GRID!$B$3:$U$3),0))*(1-GRID!$H$34))</f>
        <v>194100</v>
      </c>
      <c r="S302" s="8">
        <f t="array" ref="S302">IF($I$2="Открытый тариф",INDEX(GRID!$B$4:$U$15,MATCH(S$7,GRID!$A$4:$A$15,0),MATCH(1,($U$2=GRID!$B$1:$U$1)*(КАЛЕНДАРЬ!AD15=GRID!$B$3:$U$3),0)),
INDEX(GRID!$B$4:$U$15,MATCH(S$7,GRID!$A$4:$A$15,0),MATCH(1,($U$2=GRID!$B$1:$U$1)*(КАЛЕНДАРЬ!AD15=GRID!$B$3:$U$3),0))*(1-GRID!$L$41))</f>
        <v>482600</v>
      </c>
      <c r="T302" s="8">
        <f t="array" ref="T302">IF($I$2="Открытый тариф",INDEX(GRID!$B$4:$U$15,MATCH(T$7,GRID!$A$4:$A$15,0),MATCH(1,($U$2=GRID!$B$1:$U$1)*(КАЛЕНДАРЬ!AD15=GRID!$B$3:$U$3),0)),
INDEX(GRID!$B$4:$U$15,MATCH(T$7,GRID!$A$4:$A$15,0),MATCH(1,($U$2=GRID!$B$1:$U$1)*(КАЛЕНДАРЬ!AD15=GRID!$B$3:$U$3),0))*(1-GRID!$L$41))</f>
        <v>586600</v>
      </c>
    </row>
    <row r="303" spans="1:20" hidden="1">
      <c r="A303" s="148" t="s">
        <v>12</v>
      </c>
      <c r="B303" s="149">
        <v>13</v>
      </c>
      <c r="C303" s="8" cm="1">
        <f t="array" ref="C303">IF($I$2="Открытый тариф",INDEX(GRID!$B$4:$U$15,MATCH(C$7,GRID!$A$4:$A$15,0),MATCH(1,($U$2=GRID!$B$1:$U$1)*(КАЛЕНДАРЬ!AD16=GRID!$B$3:$U$3),0)),
INDEX(GRID!$B$4:$U$15,MATCH(C$7,GRID!$A$4:$A$15,0),MATCH(1,($U$2=GRID!$B$1:$U$1)*(КАЛЕНДАРЬ!AD16=GRID!$B$3:$U$3),0))*(1-GRID!$H$34))</f>
        <v>27500.000000000004</v>
      </c>
      <c r="D303" s="8" cm="1">
        <f t="array" ref="D303">IF($I$2="Открытый тариф",INDEX(GRID!$B$18:$U$29,MATCH(C$7,GRID!$A$18:$A$29,0),MATCH(1,($U$2=GRID!$B$1:$U$1)*(КАЛЕНДАРЬ!AD16=GRID!$B$3:$U$3),0)),
INDEX(GRID!$B$18:$U$29,MATCH(C$7,GRID!$A$18:$A$29,0),MATCH(1,($U$2=GRID!$B$1:$U$1)*(КАЛЕНДАРЬ!AD16=GRID!$B$3:$U$3),0))*(1-GRID!$H$34))</f>
        <v>32500.000000000004</v>
      </c>
      <c r="E303" s="8" cm="1">
        <f t="array" ref="E303">IF($I$2="Открытый тариф",INDEX(GRID!$B$4:$U$15,MATCH(E$7,GRID!$A$4:$A$15,0),MATCH(1,($U$2=GRID!$B$1:$U$1)*(КАЛЕНДАРЬ!AD16=GRID!$B$3:$U$3),0)),
INDEX(GRID!$B$4:$U$15,MATCH(E$7,GRID!$A$4:$A$15,0),MATCH(1,($U$2=GRID!$B$1:$U$1)*(КАЛЕНДАРЬ!AD16=GRID!$B$3:$U$3),0))*(1-GRID!$H$34))</f>
        <v>33000</v>
      </c>
      <c r="F303" s="8" cm="1">
        <f t="array" ref="F303">IF($I$2="Открытый тариф",INDEX(GRID!$B$18:$U$29,MATCH(E$7,GRID!$A$18:$A$29,0),MATCH(1,($U$2=GRID!$B$1:$U$1)*(КАЛЕНДАРЬ!AD16=GRID!$B$3:$U$3),0)),
INDEX(GRID!$B$18:$U$29,MATCH(E$7,GRID!$A$18:$A$29,0),MATCH(1,($U$2=GRID!$B$1:$U$1)*(КАЛЕНДАРЬ!AD16=GRID!$B$3:$U$3),0))*(1-GRID!$H$34))</f>
        <v>38000</v>
      </c>
      <c r="G303" s="8" cm="1">
        <f t="array" ref="G303">IF($I$2="Открытый тариф",INDEX(GRID!$B$4:$U$15,MATCH(G$7,GRID!$A$4:$A$15,0),MATCH(1,($U$2=GRID!$B$1:$U$1)*(КАЛЕНДАРЬ!AD16=GRID!$B$3:$U$3),0)),
INDEX(GRID!$B$4:$U$15,MATCH(G$7,GRID!$A$4:$A$15,0),MATCH(1,($U$2=GRID!$B$1:$U$1)*(КАЛЕНДАРЬ!AD16=GRID!$B$3:$U$3),0))*(1-GRID!$H$34))</f>
        <v>39000</v>
      </c>
      <c r="H303" s="8" cm="1">
        <f t="array" ref="H303">IF($I$2="Открытый тариф",INDEX(GRID!$B$18:$U$29,MATCH(G$7,GRID!$A$18:$A$29,0),MATCH(1,($U$2=GRID!$B$1:$U$1)*(КАЛЕНДАРЬ!AD16=GRID!$B$3:$U$3),0)),
INDEX(GRID!$B$18:$U$29,MATCH(G$7,GRID!$A$18:$A$29,0),MATCH(1,($U$2=GRID!$B$1:$U$1)*(КАЛЕНДАРЬ!AD16=GRID!$B$3:$U$3),0))*(1-GRID!$H$34))</f>
        <v>44000</v>
      </c>
      <c r="I303" s="8" cm="1">
        <f t="array" ref="I303">IF($I$2="Открытый тариф",INDEX(GRID!$B$4:$U$15,MATCH(I$7,GRID!$A$4:$A$15,0),MATCH(1,($U$2=GRID!$B$1:$U$1)*(КАЛЕНДАРЬ!AD16=GRID!$B$3:$U$3),0)),
INDEX(GRID!$B$4:$U$15,MATCH(I$7,GRID!$A$4:$A$15,0),MATCH(1,($U$2=GRID!$B$1:$U$1)*(КАЛЕНДАРЬ!AD16=GRID!$B$3:$U$3),0))*(1-GRID!$H$34))</f>
        <v>43400</v>
      </c>
      <c r="J303" s="8" cm="1">
        <f t="array" ref="J303">IF($I$2="Открытый тариф",INDEX(GRID!$B$18:$U$29,MATCH(I$7,GRID!$A$18:$A$29,0),MATCH(1,($U$2=GRID!$B$1:$U$1)*(КАЛЕНДАРЬ!AD16=GRID!$B$3:$U$3),0)),
INDEX(GRID!$B$18:$U$29,MATCH(I$7,GRID!$A$18:$A$29,0),MATCH(1,($U$2=GRID!$B$1:$U$1)*(КАЛЕНДАРЬ!AD16=GRID!$B$3:$U$3),0))*(1-GRID!$H$34))</f>
        <v>48400</v>
      </c>
      <c r="K303" s="8" cm="1">
        <f t="array" ref="K303">IF($I$2="Открытый тариф",INDEX(GRID!$B$4:$U$15,MATCH(K$7,GRID!$A$4:$A$15,0),MATCH(1,($U$2=GRID!$B$1:$U$1)*(КАЛЕНДАРЬ!AD16=GRID!$B$3:$U$3),0)),
INDEX(GRID!$B$4:$U$15,MATCH(K$7,GRID!$A$4:$A$15,0),MATCH(1,($U$2=GRID!$B$1:$U$1)*(КАЛЕНДАРЬ!AD16=GRID!$B$3:$U$3),0))*(1-GRID!$H$34))</f>
        <v>49000</v>
      </c>
      <c r="L303" s="8" cm="1">
        <f t="array" ref="L303">IF($I$2="Открытый тариф",INDEX(GRID!$B$18:$U$29,MATCH(K$7,GRID!$A$18:$A$29,0),MATCH(1,($U$2=GRID!$B$1:$U$1)*(КАЛЕНДАРЬ!AD16=GRID!$B$3:$U$3),0)),
INDEX(GRID!$B$18:$U$29,MATCH(K$7,GRID!$A$18:$A$29,0),MATCH(1,($U$2=GRID!$B$1:$U$1)*(КАЛЕНДАРЬ!AD16=GRID!$B$3:$U$3),0))*(1-GRID!$H$34))</f>
        <v>54000</v>
      </c>
      <c r="M303" s="8" cm="1">
        <f t="array" ref="M303">IF($I$2="Открытый тариф",INDEX(GRID!$B$4:$U$15,MATCH(M$7,GRID!$A$4:$A$15,0),MATCH(1,($U$2=GRID!$B$1:$U$1)*(КАЛЕНДАРЬ!AD16=GRID!$B$3:$U$3),0)),
INDEX(GRID!$B$4:$U$15,MATCH(M$7,GRID!$A$4:$A$15,0),MATCH(1,($U$2=GRID!$B$1:$U$1)*(КАЛЕНДАРЬ!AD16=GRID!$B$3:$U$3),0))*(1-GRID!$H$34))</f>
        <v>69500</v>
      </c>
      <c r="N303" s="8" cm="1">
        <f t="array" ref="N303">IF($I$2="Открытый тариф",INDEX(GRID!$B$18:$U$29,MATCH(M$7,GRID!$A$18:$A$29,0),MATCH(1,($U$2=GRID!$B$1:$U$1)*(КАЛЕНДАРЬ!AD16=GRID!$B$3:$U$3),0)),
INDEX(GRID!$B$18:$U$29,MATCH(M$7,GRID!$A$18:$A$29,0),MATCH(1,($U$2=GRID!$B$1:$U$1)*(КАЛЕНДАРЬ!AD16=GRID!$B$3:$U$3),0))*(1-GRID!$H$34))</f>
        <v>74500</v>
      </c>
      <c r="O303" s="8" cm="1">
        <f t="array" ref="O303">IF($I$2="Открытый тариф",INDEX(GRID!$B$4:$U$15,MATCH(O$7,GRID!$A$4:$A$15,0),MATCH(1,($U$2=GRID!$B$1:$U$1)*(КАЛЕНДАРЬ!AD16=GRID!$B$3:$U$3),0)),
INDEX(GRID!$B$4:$U$15,MATCH(O$7,GRID!$A$4:$A$15,0),MATCH(1,($U$2=GRID!$B$1:$U$1)*(КАЛЕНДАРЬ!AD16=GRID!$B$3:$U$3),0))*(1-GRID!$H$34))</f>
        <v>103200</v>
      </c>
      <c r="P303" s="8" cm="1">
        <f t="array" ref="P303">IF($I$2="Открытый тариф",INDEX(GRID!$B$4:$U$15,MATCH(P$7,GRID!$A$4:$A$15,0),MATCH(1,($U$2=GRID!$B$1:$U$1)*(КАЛЕНДАРЬ!AD16=GRID!$B$3:$U$3),0)),
INDEX(GRID!$B$4:$U$15,MATCH(P$7,GRID!$A$4:$A$15,0),MATCH(1,($U$2=GRID!$B$1:$U$1)*(КАЛЕНДАРЬ!AD16=GRID!$B$3:$U$3),0))*(1-GRID!$H$34))</f>
        <v>145400</v>
      </c>
      <c r="Q303" s="8" cm="1">
        <f t="array" ref="Q303">IF($I$2="Открытый тариф",INDEX(GRID!$B$4:$U$15,MATCH(Q$7,GRID!$A$4:$A$15,0),MATCH(1,($U$2=GRID!$B$1:$U$1)*(КАЛЕНДАРЬ!AD16=GRID!$B$3:$U$3),0)),
INDEX(GRID!$B$4:$U$15,MATCH(Q$7,GRID!$A$4:$A$15,0),MATCH(1,($U$2=GRID!$B$1:$U$1)*(КАЛЕНДАРЬ!AD16=GRID!$B$3:$U$3),0))*(1-GRID!$H$34))</f>
        <v>170900</v>
      </c>
      <c r="R303" s="8" cm="1">
        <f t="array" ref="R303">IF($I$2="Открытый тариф",INDEX(GRID!$B$18:$U$29,MATCH(R$7,GRID!$A$18:$A$29,0),MATCH(1,($U$2=GRID!$B$1:$U$1)*(КАЛЕНДАРЬ!AD16=GRID!$B$3:$U$3),0)),
INDEX(GRID!$B$18:$U$29,MATCH(R$7,GRID!$A$18:$A$29,0),MATCH(1,($U$2=GRID!$B$1:$U$1)*(КАЛЕНДАРЬ!AD16=GRID!$B$3:$U$3),0))*(1-GRID!$H$34))</f>
        <v>194100</v>
      </c>
      <c r="S303" s="8">
        <f t="array" ref="S303">IF($I$2="Открытый тариф",INDEX(GRID!$B$4:$U$15,MATCH(S$7,GRID!$A$4:$A$15,0),MATCH(1,($U$2=GRID!$B$1:$U$1)*(КАЛЕНДАРЬ!AD16=GRID!$B$3:$U$3),0)),
INDEX(GRID!$B$4:$U$15,MATCH(S$7,GRID!$A$4:$A$15,0),MATCH(1,($U$2=GRID!$B$1:$U$1)*(КАЛЕНДАРЬ!AD16=GRID!$B$3:$U$3),0))*(1-GRID!$L$41))</f>
        <v>482600</v>
      </c>
      <c r="T303" s="8">
        <f t="array" ref="T303">IF($I$2="Открытый тариф",INDEX(GRID!$B$4:$U$15,MATCH(T$7,GRID!$A$4:$A$15,0),MATCH(1,($U$2=GRID!$B$1:$U$1)*(КАЛЕНДАРЬ!AD16=GRID!$B$3:$U$3),0)),
INDEX(GRID!$B$4:$U$15,MATCH(T$7,GRID!$A$4:$A$15,0),MATCH(1,($U$2=GRID!$B$1:$U$1)*(КАЛЕНДАРЬ!AD16=GRID!$B$3:$U$3),0))*(1-GRID!$L$41))</f>
        <v>586600</v>
      </c>
    </row>
    <row r="304" spans="1:20" hidden="1">
      <c r="A304" s="148" t="s">
        <v>13</v>
      </c>
      <c r="B304" s="149">
        <v>14</v>
      </c>
      <c r="C304" s="8" cm="1">
        <f t="array" ref="C304">IF($I$2="Открытый тариф",INDEX(GRID!$B$4:$U$15,MATCH(C$7,GRID!$A$4:$A$15,0),MATCH(1,($U$2=GRID!$B$1:$U$1)*(КАЛЕНДАРЬ!AD17=GRID!$B$3:$U$3),0)),
INDEX(GRID!$B$4:$U$15,MATCH(C$7,GRID!$A$4:$A$15,0),MATCH(1,($U$2=GRID!$B$1:$U$1)*(КАЛЕНДАРЬ!AD17=GRID!$B$3:$U$3),0))*(1-GRID!$H$34))</f>
        <v>27500.000000000004</v>
      </c>
      <c r="D304" s="8" cm="1">
        <f t="array" ref="D304">IF($I$2="Открытый тариф",INDEX(GRID!$B$18:$U$29,MATCH(C$7,GRID!$A$18:$A$29,0),MATCH(1,($U$2=GRID!$B$1:$U$1)*(КАЛЕНДАРЬ!AD17=GRID!$B$3:$U$3),0)),
INDEX(GRID!$B$18:$U$29,MATCH(C$7,GRID!$A$18:$A$29,0),MATCH(1,($U$2=GRID!$B$1:$U$1)*(КАЛЕНДАРЬ!AD17=GRID!$B$3:$U$3),0))*(1-GRID!$H$34))</f>
        <v>32500.000000000004</v>
      </c>
      <c r="E304" s="8" cm="1">
        <f t="array" ref="E304">IF($I$2="Открытый тариф",INDEX(GRID!$B$4:$U$15,MATCH(E$7,GRID!$A$4:$A$15,0),MATCH(1,($U$2=GRID!$B$1:$U$1)*(КАЛЕНДАРЬ!AD17=GRID!$B$3:$U$3),0)),
INDEX(GRID!$B$4:$U$15,MATCH(E$7,GRID!$A$4:$A$15,0),MATCH(1,($U$2=GRID!$B$1:$U$1)*(КАЛЕНДАРЬ!AD17=GRID!$B$3:$U$3),0))*(1-GRID!$H$34))</f>
        <v>33000</v>
      </c>
      <c r="F304" s="8" cm="1">
        <f t="array" ref="F304">IF($I$2="Открытый тариф",INDEX(GRID!$B$18:$U$29,MATCH(E$7,GRID!$A$18:$A$29,0),MATCH(1,($U$2=GRID!$B$1:$U$1)*(КАЛЕНДАРЬ!AD17=GRID!$B$3:$U$3),0)),
INDEX(GRID!$B$18:$U$29,MATCH(E$7,GRID!$A$18:$A$29,0),MATCH(1,($U$2=GRID!$B$1:$U$1)*(КАЛЕНДАРЬ!AD17=GRID!$B$3:$U$3),0))*(1-GRID!$H$34))</f>
        <v>38000</v>
      </c>
      <c r="G304" s="8" cm="1">
        <f t="array" ref="G304">IF($I$2="Открытый тариф",INDEX(GRID!$B$4:$U$15,MATCH(G$7,GRID!$A$4:$A$15,0),MATCH(1,($U$2=GRID!$B$1:$U$1)*(КАЛЕНДАРЬ!AD17=GRID!$B$3:$U$3),0)),
INDEX(GRID!$B$4:$U$15,MATCH(G$7,GRID!$A$4:$A$15,0),MATCH(1,($U$2=GRID!$B$1:$U$1)*(КАЛЕНДАРЬ!AD17=GRID!$B$3:$U$3),0))*(1-GRID!$H$34))</f>
        <v>39000</v>
      </c>
      <c r="H304" s="8" cm="1">
        <f t="array" ref="H304">IF($I$2="Открытый тариф",INDEX(GRID!$B$18:$U$29,MATCH(G$7,GRID!$A$18:$A$29,0),MATCH(1,($U$2=GRID!$B$1:$U$1)*(КАЛЕНДАРЬ!AD17=GRID!$B$3:$U$3),0)),
INDEX(GRID!$B$18:$U$29,MATCH(G$7,GRID!$A$18:$A$29,0),MATCH(1,($U$2=GRID!$B$1:$U$1)*(КАЛЕНДАРЬ!AD17=GRID!$B$3:$U$3),0))*(1-GRID!$H$34))</f>
        <v>44000</v>
      </c>
      <c r="I304" s="8" cm="1">
        <f t="array" ref="I304">IF($I$2="Открытый тариф",INDEX(GRID!$B$4:$U$15,MATCH(I$7,GRID!$A$4:$A$15,0),MATCH(1,($U$2=GRID!$B$1:$U$1)*(КАЛЕНДАРЬ!AD17=GRID!$B$3:$U$3),0)),
INDEX(GRID!$B$4:$U$15,MATCH(I$7,GRID!$A$4:$A$15,0),MATCH(1,($U$2=GRID!$B$1:$U$1)*(КАЛЕНДАРЬ!AD17=GRID!$B$3:$U$3),0))*(1-GRID!$H$34))</f>
        <v>43400</v>
      </c>
      <c r="J304" s="8" cm="1">
        <f t="array" ref="J304">IF($I$2="Открытый тариф",INDEX(GRID!$B$18:$U$29,MATCH(I$7,GRID!$A$18:$A$29,0),MATCH(1,($U$2=GRID!$B$1:$U$1)*(КАЛЕНДАРЬ!AD17=GRID!$B$3:$U$3),0)),
INDEX(GRID!$B$18:$U$29,MATCH(I$7,GRID!$A$18:$A$29,0),MATCH(1,($U$2=GRID!$B$1:$U$1)*(КАЛЕНДАРЬ!AD17=GRID!$B$3:$U$3),0))*(1-GRID!$H$34))</f>
        <v>48400</v>
      </c>
      <c r="K304" s="8" cm="1">
        <f t="array" ref="K304">IF($I$2="Открытый тариф",INDEX(GRID!$B$4:$U$15,MATCH(K$7,GRID!$A$4:$A$15,0),MATCH(1,($U$2=GRID!$B$1:$U$1)*(КАЛЕНДАРЬ!AD17=GRID!$B$3:$U$3),0)),
INDEX(GRID!$B$4:$U$15,MATCH(K$7,GRID!$A$4:$A$15,0),MATCH(1,($U$2=GRID!$B$1:$U$1)*(КАЛЕНДАРЬ!AD17=GRID!$B$3:$U$3),0))*(1-GRID!$H$34))</f>
        <v>49000</v>
      </c>
      <c r="L304" s="8" cm="1">
        <f t="array" ref="L304">IF($I$2="Открытый тариф",INDEX(GRID!$B$18:$U$29,MATCH(K$7,GRID!$A$18:$A$29,0),MATCH(1,($U$2=GRID!$B$1:$U$1)*(КАЛЕНДАРЬ!AD17=GRID!$B$3:$U$3),0)),
INDEX(GRID!$B$18:$U$29,MATCH(K$7,GRID!$A$18:$A$29,0),MATCH(1,($U$2=GRID!$B$1:$U$1)*(КАЛЕНДАРЬ!AD17=GRID!$B$3:$U$3),0))*(1-GRID!$H$34))</f>
        <v>54000</v>
      </c>
      <c r="M304" s="8" cm="1">
        <f t="array" ref="M304">IF($I$2="Открытый тариф",INDEX(GRID!$B$4:$U$15,MATCH(M$7,GRID!$A$4:$A$15,0),MATCH(1,($U$2=GRID!$B$1:$U$1)*(КАЛЕНДАРЬ!AD17=GRID!$B$3:$U$3),0)),
INDEX(GRID!$B$4:$U$15,MATCH(M$7,GRID!$A$4:$A$15,0),MATCH(1,($U$2=GRID!$B$1:$U$1)*(КАЛЕНДАРЬ!AD17=GRID!$B$3:$U$3),0))*(1-GRID!$H$34))</f>
        <v>69500</v>
      </c>
      <c r="N304" s="8" cm="1">
        <f t="array" ref="N304">IF($I$2="Открытый тариф",INDEX(GRID!$B$18:$U$29,MATCH(M$7,GRID!$A$18:$A$29,0),MATCH(1,($U$2=GRID!$B$1:$U$1)*(КАЛЕНДАРЬ!AD17=GRID!$B$3:$U$3),0)),
INDEX(GRID!$B$18:$U$29,MATCH(M$7,GRID!$A$18:$A$29,0),MATCH(1,($U$2=GRID!$B$1:$U$1)*(КАЛЕНДАРЬ!AD17=GRID!$B$3:$U$3),0))*(1-GRID!$H$34))</f>
        <v>74500</v>
      </c>
      <c r="O304" s="8" cm="1">
        <f t="array" ref="O304">IF($I$2="Открытый тариф",INDEX(GRID!$B$4:$U$15,MATCH(O$7,GRID!$A$4:$A$15,0),MATCH(1,($U$2=GRID!$B$1:$U$1)*(КАЛЕНДАРЬ!AD17=GRID!$B$3:$U$3),0)),
INDEX(GRID!$B$4:$U$15,MATCH(O$7,GRID!$A$4:$A$15,0),MATCH(1,($U$2=GRID!$B$1:$U$1)*(КАЛЕНДАРЬ!AD17=GRID!$B$3:$U$3),0))*(1-GRID!$H$34))</f>
        <v>103200</v>
      </c>
      <c r="P304" s="8" cm="1">
        <f t="array" ref="P304">IF($I$2="Открытый тариф",INDEX(GRID!$B$4:$U$15,MATCH(P$7,GRID!$A$4:$A$15,0),MATCH(1,($U$2=GRID!$B$1:$U$1)*(КАЛЕНДАРЬ!AD17=GRID!$B$3:$U$3),0)),
INDEX(GRID!$B$4:$U$15,MATCH(P$7,GRID!$A$4:$A$15,0),MATCH(1,($U$2=GRID!$B$1:$U$1)*(КАЛЕНДАРЬ!AD17=GRID!$B$3:$U$3),0))*(1-GRID!$H$34))</f>
        <v>145400</v>
      </c>
      <c r="Q304" s="8" cm="1">
        <f t="array" ref="Q304">IF($I$2="Открытый тариф",INDEX(GRID!$B$4:$U$15,MATCH(Q$7,GRID!$A$4:$A$15,0),MATCH(1,($U$2=GRID!$B$1:$U$1)*(КАЛЕНДАРЬ!AD17=GRID!$B$3:$U$3),0)),
INDEX(GRID!$B$4:$U$15,MATCH(Q$7,GRID!$A$4:$A$15,0),MATCH(1,($U$2=GRID!$B$1:$U$1)*(КАЛЕНДАРЬ!AD17=GRID!$B$3:$U$3),0))*(1-GRID!$H$34))</f>
        <v>170900</v>
      </c>
      <c r="R304" s="8" cm="1">
        <f t="array" ref="R304">IF($I$2="Открытый тариф",INDEX(GRID!$B$18:$U$29,MATCH(R$7,GRID!$A$18:$A$29,0),MATCH(1,($U$2=GRID!$B$1:$U$1)*(КАЛЕНДАРЬ!AD17=GRID!$B$3:$U$3),0)),
INDEX(GRID!$B$18:$U$29,MATCH(R$7,GRID!$A$18:$A$29,0),MATCH(1,($U$2=GRID!$B$1:$U$1)*(КАЛЕНДАРЬ!AD17=GRID!$B$3:$U$3),0))*(1-GRID!$H$34))</f>
        <v>194100</v>
      </c>
      <c r="S304" s="8">
        <f t="array" ref="S304">IF($I$2="Открытый тариф",INDEX(GRID!$B$4:$U$15,MATCH(S$7,GRID!$A$4:$A$15,0),MATCH(1,($U$2=GRID!$B$1:$U$1)*(КАЛЕНДАРЬ!AD17=GRID!$B$3:$U$3),0)),
INDEX(GRID!$B$4:$U$15,MATCH(S$7,GRID!$A$4:$A$15,0),MATCH(1,($U$2=GRID!$B$1:$U$1)*(КАЛЕНДАРЬ!AD17=GRID!$B$3:$U$3),0))*(1-GRID!$L$41))</f>
        <v>482600</v>
      </c>
      <c r="T304" s="8">
        <f t="array" ref="T304">IF($I$2="Открытый тариф",INDEX(GRID!$B$4:$U$15,MATCH(T$7,GRID!$A$4:$A$15,0),MATCH(1,($U$2=GRID!$B$1:$U$1)*(КАЛЕНДАРЬ!AD17=GRID!$B$3:$U$3),0)),
INDEX(GRID!$B$4:$U$15,MATCH(T$7,GRID!$A$4:$A$15,0),MATCH(1,($U$2=GRID!$B$1:$U$1)*(КАЛЕНДАРЬ!AD17=GRID!$B$3:$U$3),0))*(1-GRID!$L$41))</f>
        <v>586600</v>
      </c>
    </row>
    <row r="305" spans="1:20" hidden="1">
      <c r="A305" s="148" t="s">
        <v>14</v>
      </c>
      <c r="B305" s="149">
        <v>15</v>
      </c>
      <c r="C305" s="8" cm="1">
        <f t="array" ref="C305">IF($I$2="Открытый тариф",INDEX(GRID!$B$4:$U$15,MATCH(C$7,GRID!$A$4:$A$15,0),MATCH(1,($U$2=GRID!$B$1:$U$1)*(КАЛЕНДАРЬ!AD18=GRID!$B$3:$U$3),0)),
INDEX(GRID!$B$4:$U$15,MATCH(C$7,GRID!$A$4:$A$15,0),MATCH(1,($U$2=GRID!$B$1:$U$1)*(КАЛЕНДАРЬ!AD18=GRID!$B$3:$U$3),0))*(1-GRID!$H$34))</f>
        <v>27500.000000000004</v>
      </c>
      <c r="D305" s="8" cm="1">
        <f t="array" ref="D305">IF($I$2="Открытый тариф",INDEX(GRID!$B$18:$U$29,MATCH(C$7,GRID!$A$18:$A$29,0),MATCH(1,($U$2=GRID!$B$1:$U$1)*(КАЛЕНДАРЬ!AD18=GRID!$B$3:$U$3),0)),
INDEX(GRID!$B$18:$U$29,MATCH(C$7,GRID!$A$18:$A$29,0),MATCH(1,($U$2=GRID!$B$1:$U$1)*(КАЛЕНДАРЬ!AD18=GRID!$B$3:$U$3),0))*(1-GRID!$H$34))</f>
        <v>32500.000000000004</v>
      </c>
      <c r="E305" s="8" cm="1">
        <f t="array" ref="E305">IF($I$2="Открытый тариф",INDEX(GRID!$B$4:$U$15,MATCH(E$7,GRID!$A$4:$A$15,0),MATCH(1,($U$2=GRID!$B$1:$U$1)*(КАЛЕНДАРЬ!AD18=GRID!$B$3:$U$3),0)),
INDEX(GRID!$B$4:$U$15,MATCH(E$7,GRID!$A$4:$A$15,0),MATCH(1,($U$2=GRID!$B$1:$U$1)*(КАЛЕНДАРЬ!AD18=GRID!$B$3:$U$3),0))*(1-GRID!$H$34))</f>
        <v>33000</v>
      </c>
      <c r="F305" s="8" cm="1">
        <f t="array" ref="F305">IF($I$2="Открытый тариф",INDEX(GRID!$B$18:$U$29,MATCH(E$7,GRID!$A$18:$A$29,0),MATCH(1,($U$2=GRID!$B$1:$U$1)*(КАЛЕНДАРЬ!AD18=GRID!$B$3:$U$3),0)),
INDEX(GRID!$B$18:$U$29,MATCH(E$7,GRID!$A$18:$A$29,0),MATCH(1,($U$2=GRID!$B$1:$U$1)*(КАЛЕНДАРЬ!AD18=GRID!$B$3:$U$3),0))*(1-GRID!$H$34))</f>
        <v>38000</v>
      </c>
      <c r="G305" s="8" cm="1">
        <f t="array" ref="G305">IF($I$2="Открытый тариф",INDEX(GRID!$B$4:$U$15,MATCH(G$7,GRID!$A$4:$A$15,0),MATCH(1,($U$2=GRID!$B$1:$U$1)*(КАЛЕНДАРЬ!AD18=GRID!$B$3:$U$3),0)),
INDEX(GRID!$B$4:$U$15,MATCH(G$7,GRID!$A$4:$A$15,0),MATCH(1,($U$2=GRID!$B$1:$U$1)*(КАЛЕНДАРЬ!AD18=GRID!$B$3:$U$3),0))*(1-GRID!$H$34))</f>
        <v>39000</v>
      </c>
      <c r="H305" s="8" cm="1">
        <f t="array" ref="H305">IF($I$2="Открытый тариф",INDEX(GRID!$B$18:$U$29,MATCH(G$7,GRID!$A$18:$A$29,0),MATCH(1,($U$2=GRID!$B$1:$U$1)*(КАЛЕНДАРЬ!AD18=GRID!$B$3:$U$3),0)),
INDEX(GRID!$B$18:$U$29,MATCH(G$7,GRID!$A$18:$A$29,0),MATCH(1,($U$2=GRID!$B$1:$U$1)*(КАЛЕНДАРЬ!AD18=GRID!$B$3:$U$3),0))*(1-GRID!$H$34))</f>
        <v>44000</v>
      </c>
      <c r="I305" s="8" cm="1">
        <f t="array" ref="I305">IF($I$2="Открытый тариф",INDEX(GRID!$B$4:$U$15,MATCH(I$7,GRID!$A$4:$A$15,0),MATCH(1,($U$2=GRID!$B$1:$U$1)*(КАЛЕНДАРЬ!AD18=GRID!$B$3:$U$3),0)),
INDEX(GRID!$B$4:$U$15,MATCH(I$7,GRID!$A$4:$A$15,0),MATCH(1,($U$2=GRID!$B$1:$U$1)*(КАЛЕНДАРЬ!AD18=GRID!$B$3:$U$3),0))*(1-GRID!$H$34))</f>
        <v>43400</v>
      </c>
      <c r="J305" s="8" cm="1">
        <f t="array" ref="J305">IF($I$2="Открытый тариф",INDEX(GRID!$B$18:$U$29,MATCH(I$7,GRID!$A$18:$A$29,0),MATCH(1,($U$2=GRID!$B$1:$U$1)*(КАЛЕНДАРЬ!AD18=GRID!$B$3:$U$3),0)),
INDEX(GRID!$B$18:$U$29,MATCH(I$7,GRID!$A$18:$A$29,0),MATCH(1,($U$2=GRID!$B$1:$U$1)*(КАЛЕНДАРЬ!AD18=GRID!$B$3:$U$3),0))*(1-GRID!$H$34))</f>
        <v>48400</v>
      </c>
      <c r="K305" s="8" cm="1">
        <f t="array" ref="K305">IF($I$2="Открытый тариф",INDEX(GRID!$B$4:$U$15,MATCH(K$7,GRID!$A$4:$A$15,0),MATCH(1,($U$2=GRID!$B$1:$U$1)*(КАЛЕНДАРЬ!AD18=GRID!$B$3:$U$3),0)),
INDEX(GRID!$B$4:$U$15,MATCH(K$7,GRID!$A$4:$A$15,0),MATCH(1,($U$2=GRID!$B$1:$U$1)*(КАЛЕНДАРЬ!AD18=GRID!$B$3:$U$3),0))*(1-GRID!$H$34))</f>
        <v>49000</v>
      </c>
      <c r="L305" s="8" cm="1">
        <f t="array" ref="L305">IF($I$2="Открытый тариф",INDEX(GRID!$B$18:$U$29,MATCH(K$7,GRID!$A$18:$A$29,0),MATCH(1,($U$2=GRID!$B$1:$U$1)*(КАЛЕНДАРЬ!AD18=GRID!$B$3:$U$3),0)),
INDEX(GRID!$B$18:$U$29,MATCH(K$7,GRID!$A$18:$A$29,0),MATCH(1,($U$2=GRID!$B$1:$U$1)*(КАЛЕНДАРЬ!AD18=GRID!$B$3:$U$3),0))*(1-GRID!$H$34))</f>
        <v>54000</v>
      </c>
      <c r="M305" s="8" cm="1">
        <f t="array" ref="M305">IF($I$2="Открытый тариф",INDEX(GRID!$B$4:$U$15,MATCH(M$7,GRID!$A$4:$A$15,0),MATCH(1,($U$2=GRID!$B$1:$U$1)*(КАЛЕНДАРЬ!AD18=GRID!$B$3:$U$3),0)),
INDEX(GRID!$B$4:$U$15,MATCH(M$7,GRID!$A$4:$A$15,0),MATCH(1,($U$2=GRID!$B$1:$U$1)*(КАЛЕНДАРЬ!AD18=GRID!$B$3:$U$3),0))*(1-GRID!$H$34))</f>
        <v>69500</v>
      </c>
      <c r="N305" s="8" cm="1">
        <f t="array" ref="N305">IF($I$2="Открытый тариф",INDEX(GRID!$B$18:$U$29,MATCH(M$7,GRID!$A$18:$A$29,0),MATCH(1,($U$2=GRID!$B$1:$U$1)*(КАЛЕНДАРЬ!AD18=GRID!$B$3:$U$3),0)),
INDEX(GRID!$B$18:$U$29,MATCH(M$7,GRID!$A$18:$A$29,0),MATCH(1,($U$2=GRID!$B$1:$U$1)*(КАЛЕНДАРЬ!AD18=GRID!$B$3:$U$3),0))*(1-GRID!$H$34))</f>
        <v>74500</v>
      </c>
      <c r="O305" s="8" cm="1">
        <f t="array" ref="O305">IF($I$2="Открытый тариф",INDEX(GRID!$B$4:$U$15,MATCH(O$7,GRID!$A$4:$A$15,0),MATCH(1,($U$2=GRID!$B$1:$U$1)*(КАЛЕНДАРЬ!AD18=GRID!$B$3:$U$3),0)),
INDEX(GRID!$B$4:$U$15,MATCH(O$7,GRID!$A$4:$A$15,0),MATCH(1,($U$2=GRID!$B$1:$U$1)*(КАЛЕНДАРЬ!AD18=GRID!$B$3:$U$3),0))*(1-GRID!$H$34))</f>
        <v>103200</v>
      </c>
      <c r="P305" s="8" cm="1">
        <f t="array" ref="P305">IF($I$2="Открытый тариф",INDEX(GRID!$B$4:$U$15,MATCH(P$7,GRID!$A$4:$A$15,0),MATCH(1,($U$2=GRID!$B$1:$U$1)*(КАЛЕНДАРЬ!AD18=GRID!$B$3:$U$3),0)),
INDEX(GRID!$B$4:$U$15,MATCH(P$7,GRID!$A$4:$A$15,0),MATCH(1,($U$2=GRID!$B$1:$U$1)*(КАЛЕНДАРЬ!AD18=GRID!$B$3:$U$3),0))*(1-GRID!$H$34))</f>
        <v>145400</v>
      </c>
      <c r="Q305" s="8" cm="1">
        <f t="array" ref="Q305">IF($I$2="Открытый тариф",INDEX(GRID!$B$4:$U$15,MATCH(Q$7,GRID!$A$4:$A$15,0),MATCH(1,($U$2=GRID!$B$1:$U$1)*(КАЛЕНДАРЬ!AD18=GRID!$B$3:$U$3),0)),
INDEX(GRID!$B$4:$U$15,MATCH(Q$7,GRID!$A$4:$A$15,0),MATCH(1,($U$2=GRID!$B$1:$U$1)*(КАЛЕНДАРЬ!AD18=GRID!$B$3:$U$3),0))*(1-GRID!$H$34))</f>
        <v>170900</v>
      </c>
      <c r="R305" s="8" cm="1">
        <f t="array" ref="R305">IF($I$2="Открытый тариф",INDEX(GRID!$B$18:$U$29,MATCH(R$7,GRID!$A$18:$A$29,0),MATCH(1,($U$2=GRID!$B$1:$U$1)*(КАЛЕНДАРЬ!AD18=GRID!$B$3:$U$3),0)),
INDEX(GRID!$B$18:$U$29,MATCH(R$7,GRID!$A$18:$A$29,0),MATCH(1,($U$2=GRID!$B$1:$U$1)*(КАЛЕНДАРЬ!AD18=GRID!$B$3:$U$3),0))*(1-GRID!$H$34))</f>
        <v>194100</v>
      </c>
      <c r="S305" s="8">
        <f t="array" ref="S305">IF($I$2="Открытый тариф",INDEX(GRID!$B$4:$U$15,MATCH(S$7,GRID!$A$4:$A$15,0),MATCH(1,($U$2=GRID!$B$1:$U$1)*(КАЛЕНДАРЬ!AD18=GRID!$B$3:$U$3),0)),
INDEX(GRID!$B$4:$U$15,MATCH(S$7,GRID!$A$4:$A$15,0),MATCH(1,($U$2=GRID!$B$1:$U$1)*(КАЛЕНДАРЬ!AD18=GRID!$B$3:$U$3),0))*(1-GRID!$L$41))</f>
        <v>482600</v>
      </c>
      <c r="T305" s="8">
        <f t="array" ref="T305">IF($I$2="Открытый тариф",INDEX(GRID!$B$4:$U$15,MATCH(T$7,GRID!$A$4:$A$15,0),MATCH(1,($U$2=GRID!$B$1:$U$1)*(КАЛЕНДАРЬ!AD18=GRID!$B$3:$U$3),0)),
INDEX(GRID!$B$4:$U$15,MATCH(T$7,GRID!$A$4:$A$15,0),MATCH(1,($U$2=GRID!$B$1:$U$1)*(КАЛЕНДАРЬ!AD18=GRID!$B$3:$U$3),0))*(1-GRID!$L$41))</f>
        <v>586600</v>
      </c>
    </row>
    <row r="306" spans="1:20" hidden="1">
      <c r="A306" s="148" t="s">
        <v>15</v>
      </c>
      <c r="B306" s="149">
        <v>16</v>
      </c>
      <c r="C306" s="8" cm="1">
        <f t="array" ref="C306">IF($I$2="Открытый тариф",INDEX(GRID!$B$4:$U$15,MATCH(C$7,GRID!$A$4:$A$15,0),MATCH(1,($U$2=GRID!$B$1:$U$1)*(КАЛЕНДАРЬ!AD19=GRID!$B$3:$U$3),0)),
INDEX(GRID!$B$4:$U$15,MATCH(C$7,GRID!$A$4:$A$15,0),MATCH(1,($U$2=GRID!$B$1:$U$1)*(КАЛЕНДАРЬ!AD19=GRID!$B$3:$U$3),0))*(1-GRID!$H$34))</f>
        <v>27500.000000000004</v>
      </c>
      <c r="D306" s="8" cm="1">
        <f t="array" ref="D306">IF($I$2="Открытый тариф",INDEX(GRID!$B$18:$U$29,MATCH(C$7,GRID!$A$18:$A$29,0),MATCH(1,($U$2=GRID!$B$1:$U$1)*(КАЛЕНДАРЬ!AD19=GRID!$B$3:$U$3),0)),
INDEX(GRID!$B$18:$U$29,MATCH(C$7,GRID!$A$18:$A$29,0),MATCH(1,($U$2=GRID!$B$1:$U$1)*(КАЛЕНДАРЬ!AD19=GRID!$B$3:$U$3),0))*(1-GRID!$H$34))</f>
        <v>32500.000000000004</v>
      </c>
      <c r="E306" s="8" cm="1">
        <f t="array" ref="E306">IF($I$2="Открытый тариф",INDEX(GRID!$B$4:$U$15,MATCH(E$7,GRID!$A$4:$A$15,0),MATCH(1,($U$2=GRID!$B$1:$U$1)*(КАЛЕНДАРЬ!AD19=GRID!$B$3:$U$3),0)),
INDEX(GRID!$B$4:$U$15,MATCH(E$7,GRID!$A$4:$A$15,0),MATCH(1,($U$2=GRID!$B$1:$U$1)*(КАЛЕНДАРЬ!AD19=GRID!$B$3:$U$3),0))*(1-GRID!$H$34))</f>
        <v>33000</v>
      </c>
      <c r="F306" s="8" cm="1">
        <f t="array" ref="F306">IF($I$2="Открытый тариф",INDEX(GRID!$B$18:$U$29,MATCH(E$7,GRID!$A$18:$A$29,0),MATCH(1,($U$2=GRID!$B$1:$U$1)*(КАЛЕНДАРЬ!AD19=GRID!$B$3:$U$3),0)),
INDEX(GRID!$B$18:$U$29,MATCH(E$7,GRID!$A$18:$A$29,0),MATCH(1,($U$2=GRID!$B$1:$U$1)*(КАЛЕНДАРЬ!AD19=GRID!$B$3:$U$3),0))*(1-GRID!$H$34))</f>
        <v>38000</v>
      </c>
      <c r="G306" s="8" cm="1">
        <f t="array" ref="G306">IF($I$2="Открытый тариф",INDEX(GRID!$B$4:$U$15,MATCH(G$7,GRID!$A$4:$A$15,0),MATCH(1,($U$2=GRID!$B$1:$U$1)*(КАЛЕНДАРЬ!AD19=GRID!$B$3:$U$3),0)),
INDEX(GRID!$B$4:$U$15,MATCH(G$7,GRID!$A$4:$A$15,0),MATCH(1,($U$2=GRID!$B$1:$U$1)*(КАЛЕНДАРЬ!AD19=GRID!$B$3:$U$3),0))*(1-GRID!$H$34))</f>
        <v>39000</v>
      </c>
      <c r="H306" s="8" cm="1">
        <f t="array" ref="H306">IF($I$2="Открытый тариф",INDEX(GRID!$B$18:$U$29,MATCH(G$7,GRID!$A$18:$A$29,0),MATCH(1,($U$2=GRID!$B$1:$U$1)*(КАЛЕНДАРЬ!AD19=GRID!$B$3:$U$3),0)),
INDEX(GRID!$B$18:$U$29,MATCH(G$7,GRID!$A$18:$A$29,0),MATCH(1,($U$2=GRID!$B$1:$U$1)*(КАЛЕНДАРЬ!AD19=GRID!$B$3:$U$3),0))*(1-GRID!$H$34))</f>
        <v>44000</v>
      </c>
      <c r="I306" s="8" cm="1">
        <f t="array" ref="I306">IF($I$2="Открытый тариф",INDEX(GRID!$B$4:$U$15,MATCH(I$7,GRID!$A$4:$A$15,0),MATCH(1,($U$2=GRID!$B$1:$U$1)*(КАЛЕНДАРЬ!AD19=GRID!$B$3:$U$3),0)),
INDEX(GRID!$B$4:$U$15,MATCH(I$7,GRID!$A$4:$A$15,0),MATCH(1,($U$2=GRID!$B$1:$U$1)*(КАЛЕНДАРЬ!AD19=GRID!$B$3:$U$3),0))*(1-GRID!$H$34))</f>
        <v>43400</v>
      </c>
      <c r="J306" s="8" cm="1">
        <f t="array" ref="J306">IF($I$2="Открытый тариф",INDEX(GRID!$B$18:$U$29,MATCH(I$7,GRID!$A$18:$A$29,0),MATCH(1,($U$2=GRID!$B$1:$U$1)*(КАЛЕНДАРЬ!AD19=GRID!$B$3:$U$3),0)),
INDEX(GRID!$B$18:$U$29,MATCH(I$7,GRID!$A$18:$A$29,0),MATCH(1,($U$2=GRID!$B$1:$U$1)*(КАЛЕНДАРЬ!AD19=GRID!$B$3:$U$3),0))*(1-GRID!$H$34))</f>
        <v>48400</v>
      </c>
      <c r="K306" s="8" cm="1">
        <f t="array" ref="K306">IF($I$2="Открытый тариф",INDEX(GRID!$B$4:$U$15,MATCH(K$7,GRID!$A$4:$A$15,0),MATCH(1,($U$2=GRID!$B$1:$U$1)*(КАЛЕНДАРЬ!AD19=GRID!$B$3:$U$3),0)),
INDEX(GRID!$B$4:$U$15,MATCH(K$7,GRID!$A$4:$A$15,0),MATCH(1,($U$2=GRID!$B$1:$U$1)*(КАЛЕНДАРЬ!AD19=GRID!$B$3:$U$3),0))*(1-GRID!$H$34))</f>
        <v>49000</v>
      </c>
      <c r="L306" s="8" cm="1">
        <f t="array" ref="L306">IF($I$2="Открытый тариф",INDEX(GRID!$B$18:$U$29,MATCH(K$7,GRID!$A$18:$A$29,0),MATCH(1,($U$2=GRID!$B$1:$U$1)*(КАЛЕНДАРЬ!AD19=GRID!$B$3:$U$3),0)),
INDEX(GRID!$B$18:$U$29,MATCH(K$7,GRID!$A$18:$A$29,0),MATCH(1,($U$2=GRID!$B$1:$U$1)*(КАЛЕНДАРЬ!AD19=GRID!$B$3:$U$3),0))*(1-GRID!$H$34))</f>
        <v>54000</v>
      </c>
      <c r="M306" s="8" cm="1">
        <f t="array" ref="M306">IF($I$2="Открытый тариф",INDEX(GRID!$B$4:$U$15,MATCH(M$7,GRID!$A$4:$A$15,0),MATCH(1,($U$2=GRID!$B$1:$U$1)*(КАЛЕНДАРЬ!AD19=GRID!$B$3:$U$3),0)),
INDEX(GRID!$B$4:$U$15,MATCH(M$7,GRID!$A$4:$A$15,0),MATCH(1,($U$2=GRID!$B$1:$U$1)*(КАЛЕНДАРЬ!AD19=GRID!$B$3:$U$3),0))*(1-GRID!$H$34))</f>
        <v>69500</v>
      </c>
      <c r="N306" s="8" cm="1">
        <f t="array" ref="N306">IF($I$2="Открытый тариф",INDEX(GRID!$B$18:$U$29,MATCH(M$7,GRID!$A$18:$A$29,0),MATCH(1,($U$2=GRID!$B$1:$U$1)*(КАЛЕНДАРЬ!AD19=GRID!$B$3:$U$3),0)),
INDEX(GRID!$B$18:$U$29,MATCH(M$7,GRID!$A$18:$A$29,0),MATCH(1,($U$2=GRID!$B$1:$U$1)*(КАЛЕНДАРЬ!AD19=GRID!$B$3:$U$3),0))*(1-GRID!$H$34))</f>
        <v>74500</v>
      </c>
      <c r="O306" s="8" cm="1">
        <f t="array" ref="O306">IF($I$2="Открытый тариф",INDEX(GRID!$B$4:$U$15,MATCH(O$7,GRID!$A$4:$A$15,0),MATCH(1,($U$2=GRID!$B$1:$U$1)*(КАЛЕНДАРЬ!AD19=GRID!$B$3:$U$3),0)),
INDEX(GRID!$B$4:$U$15,MATCH(O$7,GRID!$A$4:$A$15,0),MATCH(1,($U$2=GRID!$B$1:$U$1)*(КАЛЕНДАРЬ!AD19=GRID!$B$3:$U$3),0))*(1-GRID!$H$34))</f>
        <v>103200</v>
      </c>
      <c r="P306" s="8" cm="1">
        <f t="array" ref="P306">IF($I$2="Открытый тариф",INDEX(GRID!$B$4:$U$15,MATCH(P$7,GRID!$A$4:$A$15,0),MATCH(1,($U$2=GRID!$B$1:$U$1)*(КАЛЕНДАРЬ!AD19=GRID!$B$3:$U$3),0)),
INDEX(GRID!$B$4:$U$15,MATCH(P$7,GRID!$A$4:$A$15,0),MATCH(1,($U$2=GRID!$B$1:$U$1)*(КАЛЕНДАРЬ!AD19=GRID!$B$3:$U$3),0))*(1-GRID!$H$34))</f>
        <v>145400</v>
      </c>
      <c r="Q306" s="8" cm="1">
        <f t="array" ref="Q306">IF($I$2="Открытый тариф",INDEX(GRID!$B$4:$U$15,MATCH(Q$7,GRID!$A$4:$A$15,0),MATCH(1,($U$2=GRID!$B$1:$U$1)*(КАЛЕНДАРЬ!AD19=GRID!$B$3:$U$3),0)),
INDEX(GRID!$B$4:$U$15,MATCH(Q$7,GRID!$A$4:$A$15,0),MATCH(1,($U$2=GRID!$B$1:$U$1)*(КАЛЕНДАРЬ!AD19=GRID!$B$3:$U$3),0))*(1-GRID!$H$34))</f>
        <v>170900</v>
      </c>
      <c r="R306" s="8" cm="1">
        <f t="array" ref="R306">IF($I$2="Открытый тариф",INDEX(GRID!$B$18:$U$29,MATCH(R$7,GRID!$A$18:$A$29,0),MATCH(1,($U$2=GRID!$B$1:$U$1)*(КАЛЕНДАРЬ!AD19=GRID!$B$3:$U$3),0)),
INDEX(GRID!$B$18:$U$29,MATCH(R$7,GRID!$A$18:$A$29,0),MATCH(1,($U$2=GRID!$B$1:$U$1)*(КАЛЕНДАРЬ!AD19=GRID!$B$3:$U$3),0))*(1-GRID!$H$34))</f>
        <v>194100</v>
      </c>
      <c r="S306" s="8">
        <f t="array" ref="S306">IF($I$2="Открытый тариф",INDEX(GRID!$B$4:$U$15,MATCH(S$7,GRID!$A$4:$A$15,0),MATCH(1,($U$2=GRID!$B$1:$U$1)*(КАЛЕНДАРЬ!AD19=GRID!$B$3:$U$3),0)),
INDEX(GRID!$B$4:$U$15,MATCH(S$7,GRID!$A$4:$A$15,0),MATCH(1,($U$2=GRID!$B$1:$U$1)*(КАЛЕНДАРЬ!AD19=GRID!$B$3:$U$3),0))*(1-GRID!$L$41))</f>
        <v>482600</v>
      </c>
      <c r="T306" s="8">
        <f t="array" ref="T306">IF($I$2="Открытый тариф",INDEX(GRID!$B$4:$U$15,MATCH(T$7,GRID!$A$4:$A$15,0),MATCH(1,($U$2=GRID!$B$1:$U$1)*(КАЛЕНДАРЬ!AD19=GRID!$B$3:$U$3),0)),
INDEX(GRID!$B$4:$U$15,MATCH(T$7,GRID!$A$4:$A$15,0),MATCH(1,($U$2=GRID!$B$1:$U$1)*(КАЛЕНДАРЬ!AD19=GRID!$B$3:$U$3),0))*(1-GRID!$L$41))</f>
        <v>586600</v>
      </c>
    </row>
    <row r="307" spans="1:20" hidden="1">
      <c r="A307" s="148" t="s">
        <v>16</v>
      </c>
      <c r="B307" s="149">
        <v>17</v>
      </c>
      <c r="C307" s="8" cm="1">
        <f t="array" ref="C307">IF($I$2="Открытый тариф",INDEX(GRID!$B$4:$U$15,MATCH(C$7,GRID!$A$4:$A$15,0),MATCH(1,($U$2=GRID!$B$1:$U$1)*(КАЛЕНДАРЬ!AD20=GRID!$B$3:$U$3),0)),
INDEX(GRID!$B$4:$U$15,MATCH(C$7,GRID!$A$4:$A$15,0),MATCH(1,($U$2=GRID!$B$1:$U$1)*(КАЛЕНДАРЬ!AD20=GRID!$B$3:$U$3),0))*(1-GRID!$H$34))</f>
        <v>30200.000000000004</v>
      </c>
      <c r="D307" s="8" cm="1">
        <f t="array" ref="D307">IF($I$2="Открытый тариф",INDEX(GRID!$B$18:$U$29,MATCH(C$7,GRID!$A$18:$A$29,0),MATCH(1,($U$2=GRID!$B$1:$U$1)*(КАЛЕНДАРЬ!AD20=GRID!$B$3:$U$3),0)),
INDEX(GRID!$B$18:$U$29,MATCH(C$7,GRID!$A$18:$A$29,0),MATCH(1,($U$2=GRID!$B$1:$U$1)*(КАЛЕНДАРЬ!AD20=GRID!$B$3:$U$3),0))*(1-GRID!$H$34))</f>
        <v>35200</v>
      </c>
      <c r="E307" s="8" cm="1">
        <f t="array" ref="E307">IF($I$2="Открытый тариф",INDEX(GRID!$B$4:$U$15,MATCH(E$7,GRID!$A$4:$A$15,0),MATCH(1,($U$2=GRID!$B$1:$U$1)*(КАЛЕНДАРЬ!AD20=GRID!$B$3:$U$3),0)),
INDEX(GRID!$B$4:$U$15,MATCH(E$7,GRID!$A$4:$A$15,0),MATCH(1,($U$2=GRID!$B$1:$U$1)*(КАЛЕНДАРЬ!AD20=GRID!$B$3:$U$3),0))*(1-GRID!$H$34))</f>
        <v>36300</v>
      </c>
      <c r="F307" s="8" cm="1">
        <f t="array" ref="F307">IF($I$2="Открытый тариф",INDEX(GRID!$B$18:$U$29,MATCH(E$7,GRID!$A$18:$A$29,0),MATCH(1,($U$2=GRID!$B$1:$U$1)*(КАЛЕНДАРЬ!AD20=GRID!$B$3:$U$3),0)),
INDEX(GRID!$B$18:$U$29,MATCH(E$7,GRID!$A$18:$A$29,0),MATCH(1,($U$2=GRID!$B$1:$U$1)*(КАЛЕНДАРЬ!AD20=GRID!$B$3:$U$3),0))*(1-GRID!$H$34))</f>
        <v>41300</v>
      </c>
      <c r="G307" s="8" cm="1">
        <f t="array" ref="G307">IF($I$2="Открытый тариф",INDEX(GRID!$B$4:$U$15,MATCH(G$7,GRID!$A$4:$A$15,0),MATCH(1,($U$2=GRID!$B$1:$U$1)*(КАЛЕНДАРЬ!AD20=GRID!$B$3:$U$3),0)),
INDEX(GRID!$B$4:$U$15,MATCH(G$7,GRID!$A$4:$A$15,0),MATCH(1,($U$2=GRID!$B$1:$U$1)*(КАЛЕНДАРЬ!AD20=GRID!$B$3:$U$3),0))*(1-GRID!$H$34))</f>
        <v>42500</v>
      </c>
      <c r="H307" s="8" cm="1">
        <f t="array" ref="H307">IF($I$2="Открытый тариф",INDEX(GRID!$B$18:$U$29,MATCH(G$7,GRID!$A$18:$A$29,0),MATCH(1,($U$2=GRID!$B$1:$U$1)*(КАЛЕНДАРЬ!AD20=GRID!$B$3:$U$3),0)),
INDEX(GRID!$B$18:$U$29,MATCH(G$7,GRID!$A$18:$A$29,0),MATCH(1,($U$2=GRID!$B$1:$U$1)*(КАЛЕНДАРЬ!AD20=GRID!$B$3:$U$3),0))*(1-GRID!$H$34))</f>
        <v>47500</v>
      </c>
      <c r="I307" s="8" cm="1">
        <f t="array" ref="I307">IF($I$2="Открытый тариф",INDEX(GRID!$B$4:$U$15,MATCH(I$7,GRID!$A$4:$A$15,0),MATCH(1,($U$2=GRID!$B$1:$U$1)*(КАЛЕНДАРЬ!AD20=GRID!$B$3:$U$3),0)),
INDEX(GRID!$B$4:$U$15,MATCH(I$7,GRID!$A$4:$A$15,0),MATCH(1,($U$2=GRID!$B$1:$U$1)*(КАЛЕНДАРЬ!AD20=GRID!$B$3:$U$3),0))*(1-GRID!$H$34))</f>
        <v>47400</v>
      </c>
      <c r="J307" s="8" cm="1">
        <f t="array" ref="J307">IF($I$2="Открытый тариф",INDEX(GRID!$B$18:$U$29,MATCH(I$7,GRID!$A$18:$A$29,0),MATCH(1,($U$2=GRID!$B$1:$U$1)*(КАЛЕНДАРЬ!AD20=GRID!$B$3:$U$3),0)),
INDEX(GRID!$B$18:$U$29,MATCH(I$7,GRID!$A$18:$A$29,0),MATCH(1,($U$2=GRID!$B$1:$U$1)*(КАЛЕНДАРЬ!AD20=GRID!$B$3:$U$3),0))*(1-GRID!$H$34))</f>
        <v>52400</v>
      </c>
      <c r="K307" s="8" cm="1">
        <f t="array" ref="K307">IF($I$2="Открытый тариф",INDEX(GRID!$B$4:$U$15,MATCH(K$7,GRID!$A$4:$A$15,0),MATCH(1,($U$2=GRID!$B$1:$U$1)*(КАЛЕНДАРЬ!AD20=GRID!$B$3:$U$3),0)),
INDEX(GRID!$B$4:$U$15,MATCH(K$7,GRID!$A$4:$A$15,0),MATCH(1,($U$2=GRID!$B$1:$U$1)*(КАЛЕНДАРЬ!AD20=GRID!$B$3:$U$3),0))*(1-GRID!$H$34))</f>
        <v>53300</v>
      </c>
      <c r="L307" s="8" cm="1">
        <f t="array" ref="L307">IF($I$2="Открытый тариф",INDEX(GRID!$B$18:$U$29,MATCH(K$7,GRID!$A$18:$A$29,0),MATCH(1,($U$2=GRID!$B$1:$U$1)*(КАЛЕНДАРЬ!AD20=GRID!$B$3:$U$3),0)),
INDEX(GRID!$B$18:$U$29,MATCH(K$7,GRID!$A$18:$A$29,0),MATCH(1,($U$2=GRID!$B$1:$U$1)*(КАЛЕНДАРЬ!AD20=GRID!$B$3:$U$3),0))*(1-GRID!$H$34))</f>
        <v>58300</v>
      </c>
      <c r="M307" s="8" cm="1">
        <f t="array" ref="M307">IF($I$2="Открытый тариф",INDEX(GRID!$B$4:$U$15,MATCH(M$7,GRID!$A$4:$A$15,0),MATCH(1,($U$2=GRID!$B$1:$U$1)*(КАЛЕНДАРЬ!AD20=GRID!$B$3:$U$3),0)),
INDEX(GRID!$B$4:$U$15,MATCH(M$7,GRID!$A$4:$A$15,0),MATCH(1,($U$2=GRID!$B$1:$U$1)*(КАЛЕНДАРЬ!AD20=GRID!$B$3:$U$3),0))*(1-GRID!$H$34))</f>
        <v>74000</v>
      </c>
      <c r="N307" s="8" cm="1">
        <f t="array" ref="N307">IF($I$2="Открытый тариф",INDEX(GRID!$B$18:$U$29,MATCH(M$7,GRID!$A$18:$A$29,0),MATCH(1,($U$2=GRID!$B$1:$U$1)*(КАЛЕНДАРЬ!AD20=GRID!$B$3:$U$3),0)),
INDEX(GRID!$B$18:$U$29,MATCH(M$7,GRID!$A$18:$A$29,0),MATCH(1,($U$2=GRID!$B$1:$U$1)*(КАЛЕНДАРЬ!AD20=GRID!$B$3:$U$3),0))*(1-GRID!$H$34))</f>
        <v>79000</v>
      </c>
      <c r="O307" s="8" cm="1">
        <f t="array" ref="O307">IF($I$2="Открытый тариф",INDEX(GRID!$B$4:$U$15,MATCH(O$7,GRID!$A$4:$A$15,0),MATCH(1,($U$2=GRID!$B$1:$U$1)*(КАЛЕНДАРЬ!AD20=GRID!$B$3:$U$3),0)),
INDEX(GRID!$B$4:$U$15,MATCH(O$7,GRID!$A$4:$A$15,0),MATCH(1,($U$2=GRID!$B$1:$U$1)*(КАЛЕНДАРЬ!AD20=GRID!$B$3:$U$3),0))*(1-GRID!$H$34))</f>
        <v>108800</v>
      </c>
      <c r="P307" s="8" cm="1">
        <f t="array" ref="P307">IF($I$2="Открытый тариф",INDEX(GRID!$B$4:$U$15,MATCH(P$7,GRID!$A$4:$A$15,0),MATCH(1,($U$2=GRID!$B$1:$U$1)*(КАЛЕНДАРЬ!AD20=GRID!$B$3:$U$3),0)),
INDEX(GRID!$B$4:$U$15,MATCH(P$7,GRID!$A$4:$A$15,0),MATCH(1,($U$2=GRID!$B$1:$U$1)*(КАЛЕНДАРЬ!AD20=GRID!$B$3:$U$3),0))*(1-GRID!$H$34))</f>
        <v>151400</v>
      </c>
      <c r="Q307" s="8" cm="1">
        <f t="array" ref="Q307">IF($I$2="Открытый тариф",INDEX(GRID!$B$4:$U$15,MATCH(Q$7,GRID!$A$4:$A$15,0),MATCH(1,($U$2=GRID!$B$1:$U$1)*(КАЛЕНДАРЬ!AD20=GRID!$B$3:$U$3),0)),
INDEX(GRID!$B$4:$U$15,MATCH(Q$7,GRID!$A$4:$A$15,0),MATCH(1,($U$2=GRID!$B$1:$U$1)*(КАЛЕНДАРЬ!AD20=GRID!$B$3:$U$3),0))*(1-GRID!$H$34))</f>
        <v>177900</v>
      </c>
      <c r="R307" s="8" cm="1">
        <f t="array" ref="R307">IF($I$2="Открытый тариф",INDEX(GRID!$B$18:$U$29,MATCH(R$7,GRID!$A$18:$A$29,0),MATCH(1,($U$2=GRID!$B$1:$U$1)*(КАЛЕНДАРЬ!AD20=GRID!$B$3:$U$3),0)),
INDEX(GRID!$B$18:$U$29,MATCH(R$7,GRID!$A$18:$A$29,0),MATCH(1,($U$2=GRID!$B$1:$U$1)*(КАЛЕНДАРЬ!AD20=GRID!$B$3:$U$3),0))*(1-GRID!$H$34))</f>
        <v>202400</v>
      </c>
      <c r="S307" s="8">
        <f t="array" ref="S307">IF($I$2="Открытый тариф",INDEX(GRID!$B$4:$U$15,MATCH(S$7,GRID!$A$4:$A$15,0),MATCH(1,($U$2=GRID!$B$1:$U$1)*(КАЛЕНДАРЬ!AD20=GRID!$B$3:$U$3),0)),
INDEX(GRID!$B$4:$U$15,MATCH(S$7,GRID!$A$4:$A$15,0),MATCH(1,($U$2=GRID!$B$1:$U$1)*(КАЛЕНДАРЬ!AD20=GRID!$B$3:$U$3),0))*(1-GRID!$L$41))</f>
        <v>507400</v>
      </c>
      <c r="T307" s="8">
        <f t="array" ref="T307">IF($I$2="Открытый тариф",INDEX(GRID!$B$4:$U$15,MATCH(T$7,GRID!$A$4:$A$15,0),MATCH(1,($U$2=GRID!$B$1:$U$1)*(КАЛЕНДАРЬ!AD20=GRID!$B$3:$U$3),0)),
INDEX(GRID!$B$4:$U$15,MATCH(T$7,GRID!$A$4:$A$15,0),MATCH(1,($U$2=GRID!$B$1:$U$1)*(КАЛЕНДАРЬ!AD20=GRID!$B$3:$U$3),0))*(1-GRID!$L$41))</f>
        <v>617900</v>
      </c>
    </row>
    <row r="308" spans="1:20" hidden="1">
      <c r="A308" s="148" t="s">
        <v>17</v>
      </c>
      <c r="B308" s="149">
        <v>18</v>
      </c>
      <c r="C308" s="8" cm="1">
        <f t="array" ref="C308">IF($I$2="Открытый тариф",INDEX(GRID!$B$4:$U$15,MATCH(C$7,GRID!$A$4:$A$15,0),MATCH(1,($U$2=GRID!$B$1:$U$1)*(КАЛЕНДАРЬ!AD21=GRID!$B$3:$U$3),0)),
INDEX(GRID!$B$4:$U$15,MATCH(C$7,GRID!$A$4:$A$15,0),MATCH(1,($U$2=GRID!$B$1:$U$1)*(КАЛЕНДАРЬ!AD21=GRID!$B$3:$U$3),0))*(1-GRID!$H$34))</f>
        <v>30200.000000000004</v>
      </c>
      <c r="D308" s="8" cm="1">
        <f t="array" ref="D308">IF($I$2="Открытый тариф",INDEX(GRID!$B$18:$U$29,MATCH(C$7,GRID!$A$18:$A$29,0),MATCH(1,($U$2=GRID!$B$1:$U$1)*(КАЛЕНДАРЬ!AD21=GRID!$B$3:$U$3),0)),
INDEX(GRID!$B$18:$U$29,MATCH(C$7,GRID!$A$18:$A$29,0),MATCH(1,($U$2=GRID!$B$1:$U$1)*(КАЛЕНДАРЬ!AD21=GRID!$B$3:$U$3),0))*(1-GRID!$H$34))</f>
        <v>35200</v>
      </c>
      <c r="E308" s="8" cm="1">
        <f t="array" ref="E308">IF($I$2="Открытый тариф",INDEX(GRID!$B$4:$U$15,MATCH(E$7,GRID!$A$4:$A$15,0),MATCH(1,($U$2=GRID!$B$1:$U$1)*(КАЛЕНДАРЬ!AD21=GRID!$B$3:$U$3),0)),
INDEX(GRID!$B$4:$U$15,MATCH(E$7,GRID!$A$4:$A$15,0),MATCH(1,($U$2=GRID!$B$1:$U$1)*(КАЛЕНДАРЬ!AD21=GRID!$B$3:$U$3),0))*(1-GRID!$H$34))</f>
        <v>36300</v>
      </c>
      <c r="F308" s="8" cm="1">
        <f t="array" ref="F308">IF($I$2="Открытый тариф",INDEX(GRID!$B$18:$U$29,MATCH(E$7,GRID!$A$18:$A$29,0),MATCH(1,($U$2=GRID!$B$1:$U$1)*(КАЛЕНДАРЬ!AD21=GRID!$B$3:$U$3),0)),
INDEX(GRID!$B$18:$U$29,MATCH(E$7,GRID!$A$18:$A$29,0),MATCH(1,($U$2=GRID!$B$1:$U$1)*(КАЛЕНДАРЬ!AD21=GRID!$B$3:$U$3),0))*(1-GRID!$H$34))</f>
        <v>41300</v>
      </c>
      <c r="G308" s="8" cm="1">
        <f t="array" ref="G308">IF($I$2="Открытый тариф",INDEX(GRID!$B$4:$U$15,MATCH(G$7,GRID!$A$4:$A$15,0),MATCH(1,($U$2=GRID!$B$1:$U$1)*(КАЛЕНДАРЬ!AD21=GRID!$B$3:$U$3),0)),
INDEX(GRID!$B$4:$U$15,MATCH(G$7,GRID!$A$4:$A$15,0),MATCH(1,($U$2=GRID!$B$1:$U$1)*(КАЛЕНДАРЬ!AD21=GRID!$B$3:$U$3),0))*(1-GRID!$H$34))</f>
        <v>42500</v>
      </c>
      <c r="H308" s="8" cm="1">
        <f t="array" ref="H308">IF($I$2="Открытый тариф",INDEX(GRID!$B$18:$U$29,MATCH(G$7,GRID!$A$18:$A$29,0),MATCH(1,($U$2=GRID!$B$1:$U$1)*(КАЛЕНДАРЬ!AD21=GRID!$B$3:$U$3),0)),
INDEX(GRID!$B$18:$U$29,MATCH(G$7,GRID!$A$18:$A$29,0),MATCH(1,($U$2=GRID!$B$1:$U$1)*(КАЛЕНДАРЬ!AD21=GRID!$B$3:$U$3),0))*(1-GRID!$H$34))</f>
        <v>47500</v>
      </c>
      <c r="I308" s="8" cm="1">
        <f t="array" ref="I308">IF($I$2="Открытый тариф",INDEX(GRID!$B$4:$U$15,MATCH(I$7,GRID!$A$4:$A$15,0),MATCH(1,($U$2=GRID!$B$1:$U$1)*(КАЛЕНДАРЬ!AD21=GRID!$B$3:$U$3),0)),
INDEX(GRID!$B$4:$U$15,MATCH(I$7,GRID!$A$4:$A$15,0),MATCH(1,($U$2=GRID!$B$1:$U$1)*(КАЛЕНДАРЬ!AD21=GRID!$B$3:$U$3),0))*(1-GRID!$H$34))</f>
        <v>47400</v>
      </c>
      <c r="J308" s="8" cm="1">
        <f t="array" ref="J308">IF($I$2="Открытый тариф",INDEX(GRID!$B$18:$U$29,MATCH(I$7,GRID!$A$18:$A$29,0),MATCH(1,($U$2=GRID!$B$1:$U$1)*(КАЛЕНДАРЬ!AD21=GRID!$B$3:$U$3),0)),
INDEX(GRID!$B$18:$U$29,MATCH(I$7,GRID!$A$18:$A$29,0),MATCH(1,($U$2=GRID!$B$1:$U$1)*(КАЛЕНДАРЬ!AD21=GRID!$B$3:$U$3),0))*(1-GRID!$H$34))</f>
        <v>52400</v>
      </c>
      <c r="K308" s="8" cm="1">
        <f t="array" ref="K308">IF($I$2="Открытый тариф",INDEX(GRID!$B$4:$U$15,MATCH(K$7,GRID!$A$4:$A$15,0),MATCH(1,($U$2=GRID!$B$1:$U$1)*(КАЛЕНДАРЬ!AD21=GRID!$B$3:$U$3),0)),
INDEX(GRID!$B$4:$U$15,MATCH(K$7,GRID!$A$4:$A$15,0),MATCH(1,($U$2=GRID!$B$1:$U$1)*(КАЛЕНДАРЬ!AD21=GRID!$B$3:$U$3),0))*(1-GRID!$H$34))</f>
        <v>53300</v>
      </c>
      <c r="L308" s="8" cm="1">
        <f t="array" ref="L308">IF($I$2="Открытый тариф",INDEX(GRID!$B$18:$U$29,MATCH(K$7,GRID!$A$18:$A$29,0),MATCH(1,($U$2=GRID!$B$1:$U$1)*(КАЛЕНДАРЬ!AD21=GRID!$B$3:$U$3),0)),
INDEX(GRID!$B$18:$U$29,MATCH(K$7,GRID!$A$18:$A$29,0),MATCH(1,($U$2=GRID!$B$1:$U$1)*(КАЛЕНДАРЬ!AD21=GRID!$B$3:$U$3),0))*(1-GRID!$H$34))</f>
        <v>58300</v>
      </c>
      <c r="M308" s="8" cm="1">
        <f t="array" ref="M308">IF($I$2="Открытый тариф",INDEX(GRID!$B$4:$U$15,MATCH(M$7,GRID!$A$4:$A$15,0),MATCH(1,($U$2=GRID!$B$1:$U$1)*(КАЛЕНДАРЬ!AD21=GRID!$B$3:$U$3),0)),
INDEX(GRID!$B$4:$U$15,MATCH(M$7,GRID!$A$4:$A$15,0),MATCH(1,($U$2=GRID!$B$1:$U$1)*(КАЛЕНДАРЬ!AD21=GRID!$B$3:$U$3),0))*(1-GRID!$H$34))</f>
        <v>74000</v>
      </c>
      <c r="N308" s="8" cm="1">
        <f t="array" ref="N308">IF($I$2="Открытый тариф",INDEX(GRID!$B$18:$U$29,MATCH(M$7,GRID!$A$18:$A$29,0),MATCH(1,($U$2=GRID!$B$1:$U$1)*(КАЛЕНДАРЬ!AD21=GRID!$B$3:$U$3),0)),
INDEX(GRID!$B$18:$U$29,MATCH(M$7,GRID!$A$18:$A$29,0),MATCH(1,($U$2=GRID!$B$1:$U$1)*(КАЛЕНДАРЬ!AD21=GRID!$B$3:$U$3),0))*(1-GRID!$H$34))</f>
        <v>79000</v>
      </c>
      <c r="O308" s="8" cm="1">
        <f t="array" ref="O308">IF($I$2="Открытый тариф",INDEX(GRID!$B$4:$U$15,MATCH(O$7,GRID!$A$4:$A$15,0),MATCH(1,($U$2=GRID!$B$1:$U$1)*(КАЛЕНДАРЬ!AD21=GRID!$B$3:$U$3),0)),
INDEX(GRID!$B$4:$U$15,MATCH(O$7,GRID!$A$4:$A$15,0),MATCH(1,($U$2=GRID!$B$1:$U$1)*(КАЛЕНДАРЬ!AD21=GRID!$B$3:$U$3),0))*(1-GRID!$H$34))</f>
        <v>108800</v>
      </c>
      <c r="P308" s="8" cm="1">
        <f t="array" ref="P308">IF($I$2="Открытый тариф",INDEX(GRID!$B$4:$U$15,MATCH(P$7,GRID!$A$4:$A$15,0),MATCH(1,($U$2=GRID!$B$1:$U$1)*(КАЛЕНДАРЬ!AD21=GRID!$B$3:$U$3),0)),
INDEX(GRID!$B$4:$U$15,MATCH(P$7,GRID!$A$4:$A$15,0),MATCH(1,($U$2=GRID!$B$1:$U$1)*(КАЛЕНДАРЬ!AD21=GRID!$B$3:$U$3),0))*(1-GRID!$H$34))</f>
        <v>151400</v>
      </c>
      <c r="Q308" s="8" cm="1">
        <f t="array" ref="Q308">IF($I$2="Открытый тариф",INDEX(GRID!$B$4:$U$15,MATCH(Q$7,GRID!$A$4:$A$15,0),MATCH(1,($U$2=GRID!$B$1:$U$1)*(КАЛЕНДАРЬ!AD21=GRID!$B$3:$U$3),0)),
INDEX(GRID!$B$4:$U$15,MATCH(Q$7,GRID!$A$4:$A$15,0),MATCH(1,($U$2=GRID!$B$1:$U$1)*(КАЛЕНДАРЬ!AD21=GRID!$B$3:$U$3),0))*(1-GRID!$H$34))</f>
        <v>177900</v>
      </c>
      <c r="R308" s="8" cm="1">
        <f t="array" ref="R308">IF($I$2="Открытый тариф",INDEX(GRID!$B$18:$U$29,MATCH(R$7,GRID!$A$18:$A$29,0),MATCH(1,($U$2=GRID!$B$1:$U$1)*(КАЛЕНДАРЬ!AD21=GRID!$B$3:$U$3),0)),
INDEX(GRID!$B$18:$U$29,MATCH(R$7,GRID!$A$18:$A$29,0),MATCH(1,($U$2=GRID!$B$1:$U$1)*(КАЛЕНДАРЬ!AD21=GRID!$B$3:$U$3),0))*(1-GRID!$H$34))</f>
        <v>202400</v>
      </c>
      <c r="S308" s="8">
        <f t="array" ref="S308">IF($I$2="Открытый тариф",INDEX(GRID!$B$4:$U$15,MATCH(S$7,GRID!$A$4:$A$15,0),MATCH(1,($U$2=GRID!$B$1:$U$1)*(КАЛЕНДАРЬ!AD21=GRID!$B$3:$U$3),0)),
INDEX(GRID!$B$4:$U$15,MATCH(S$7,GRID!$A$4:$A$15,0),MATCH(1,($U$2=GRID!$B$1:$U$1)*(КАЛЕНДАРЬ!AD21=GRID!$B$3:$U$3),0))*(1-GRID!$L$41))</f>
        <v>507400</v>
      </c>
      <c r="T308" s="8">
        <f t="array" ref="T308">IF($I$2="Открытый тариф",INDEX(GRID!$B$4:$U$15,MATCH(T$7,GRID!$A$4:$A$15,0),MATCH(1,($U$2=GRID!$B$1:$U$1)*(КАЛЕНДАРЬ!AD21=GRID!$B$3:$U$3),0)),
INDEX(GRID!$B$4:$U$15,MATCH(T$7,GRID!$A$4:$A$15,0),MATCH(1,($U$2=GRID!$B$1:$U$1)*(КАЛЕНДАРЬ!AD21=GRID!$B$3:$U$3),0))*(1-GRID!$L$41))</f>
        <v>617900</v>
      </c>
    </row>
    <row r="309" spans="1:20" hidden="1">
      <c r="A309" s="148" t="s">
        <v>11</v>
      </c>
      <c r="B309" s="149">
        <v>19</v>
      </c>
      <c r="C309" s="8" cm="1">
        <f t="array" ref="C309">IF($I$2="Открытый тариф",INDEX(GRID!$B$4:$U$15,MATCH(C$7,GRID!$A$4:$A$15,0),MATCH(1,($U$2=GRID!$B$1:$U$1)*(КАЛЕНДАРЬ!AD22=GRID!$B$3:$U$3),0)),
INDEX(GRID!$B$4:$U$15,MATCH(C$7,GRID!$A$4:$A$15,0),MATCH(1,($U$2=GRID!$B$1:$U$1)*(КАЛЕНДАРЬ!AD22=GRID!$B$3:$U$3),0))*(1-GRID!$H$34))</f>
        <v>27500.000000000004</v>
      </c>
      <c r="D309" s="8" cm="1">
        <f t="array" ref="D309">IF($I$2="Открытый тариф",INDEX(GRID!$B$18:$U$29,MATCH(C$7,GRID!$A$18:$A$29,0),MATCH(1,($U$2=GRID!$B$1:$U$1)*(КАЛЕНДАРЬ!AD22=GRID!$B$3:$U$3),0)),
INDEX(GRID!$B$18:$U$29,MATCH(C$7,GRID!$A$18:$A$29,0),MATCH(1,($U$2=GRID!$B$1:$U$1)*(КАЛЕНДАРЬ!AD22=GRID!$B$3:$U$3),0))*(1-GRID!$H$34))</f>
        <v>32500.000000000004</v>
      </c>
      <c r="E309" s="8" cm="1">
        <f t="array" ref="E309">IF($I$2="Открытый тариф",INDEX(GRID!$B$4:$U$15,MATCH(E$7,GRID!$A$4:$A$15,0),MATCH(1,($U$2=GRID!$B$1:$U$1)*(КАЛЕНДАРЬ!AD22=GRID!$B$3:$U$3),0)),
INDEX(GRID!$B$4:$U$15,MATCH(E$7,GRID!$A$4:$A$15,0),MATCH(1,($U$2=GRID!$B$1:$U$1)*(КАЛЕНДАРЬ!AD22=GRID!$B$3:$U$3),0))*(1-GRID!$H$34))</f>
        <v>33000</v>
      </c>
      <c r="F309" s="8" cm="1">
        <f t="array" ref="F309">IF($I$2="Открытый тариф",INDEX(GRID!$B$18:$U$29,MATCH(E$7,GRID!$A$18:$A$29,0),MATCH(1,($U$2=GRID!$B$1:$U$1)*(КАЛЕНДАРЬ!AD22=GRID!$B$3:$U$3),0)),
INDEX(GRID!$B$18:$U$29,MATCH(E$7,GRID!$A$18:$A$29,0),MATCH(1,($U$2=GRID!$B$1:$U$1)*(КАЛЕНДАРЬ!AD22=GRID!$B$3:$U$3),0))*(1-GRID!$H$34))</f>
        <v>38000</v>
      </c>
      <c r="G309" s="8" cm="1">
        <f t="array" ref="G309">IF($I$2="Открытый тариф",INDEX(GRID!$B$4:$U$15,MATCH(G$7,GRID!$A$4:$A$15,0),MATCH(1,($U$2=GRID!$B$1:$U$1)*(КАЛЕНДАРЬ!AD22=GRID!$B$3:$U$3),0)),
INDEX(GRID!$B$4:$U$15,MATCH(G$7,GRID!$A$4:$A$15,0),MATCH(1,($U$2=GRID!$B$1:$U$1)*(КАЛЕНДАРЬ!AD22=GRID!$B$3:$U$3),0))*(1-GRID!$H$34))</f>
        <v>39000</v>
      </c>
      <c r="H309" s="8" cm="1">
        <f t="array" ref="H309">IF($I$2="Открытый тариф",INDEX(GRID!$B$18:$U$29,MATCH(G$7,GRID!$A$18:$A$29,0),MATCH(1,($U$2=GRID!$B$1:$U$1)*(КАЛЕНДАРЬ!AD22=GRID!$B$3:$U$3),0)),
INDEX(GRID!$B$18:$U$29,MATCH(G$7,GRID!$A$18:$A$29,0),MATCH(1,($U$2=GRID!$B$1:$U$1)*(КАЛЕНДАРЬ!AD22=GRID!$B$3:$U$3),0))*(1-GRID!$H$34))</f>
        <v>44000</v>
      </c>
      <c r="I309" s="8" cm="1">
        <f t="array" ref="I309">IF($I$2="Открытый тариф",INDEX(GRID!$B$4:$U$15,MATCH(I$7,GRID!$A$4:$A$15,0),MATCH(1,($U$2=GRID!$B$1:$U$1)*(КАЛЕНДАРЬ!AD22=GRID!$B$3:$U$3),0)),
INDEX(GRID!$B$4:$U$15,MATCH(I$7,GRID!$A$4:$A$15,0),MATCH(1,($U$2=GRID!$B$1:$U$1)*(КАЛЕНДАРЬ!AD22=GRID!$B$3:$U$3),0))*(1-GRID!$H$34))</f>
        <v>43400</v>
      </c>
      <c r="J309" s="8" cm="1">
        <f t="array" ref="J309">IF($I$2="Открытый тариф",INDEX(GRID!$B$18:$U$29,MATCH(I$7,GRID!$A$18:$A$29,0),MATCH(1,($U$2=GRID!$B$1:$U$1)*(КАЛЕНДАРЬ!AD22=GRID!$B$3:$U$3),0)),
INDEX(GRID!$B$18:$U$29,MATCH(I$7,GRID!$A$18:$A$29,0),MATCH(1,($U$2=GRID!$B$1:$U$1)*(КАЛЕНДАРЬ!AD22=GRID!$B$3:$U$3),0))*(1-GRID!$H$34))</f>
        <v>48400</v>
      </c>
      <c r="K309" s="8" cm="1">
        <f t="array" ref="K309">IF($I$2="Открытый тариф",INDEX(GRID!$B$4:$U$15,MATCH(K$7,GRID!$A$4:$A$15,0),MATCH(1,($U$2=GRID!$B$1:$U$1)*(КАЛЕНДАРЬ!AD22=GRID!$B$3:$U$3),0)),
INDEX(GRID!$B$4:$U$15,MATCH(K$7,GRID!$A$4:$A$15,0),MATCH(1,($U$2=GRID!$B$1:$U$1)*(КАЛЕНДАРЬ!AD22=GRID!$B$3:$U$3),0))*(1-GRID!$H$34))</f>
        <v>49000</v>
      </c>
      <c r="L309" s="8" cm="1">
        <f t="array" ref="L309">IF($I$2="Открытый тариф",INDEX(GRID!$B$18:$U$29,MATCH(K$7,GRID!$A$18:$A$29,0),MATCH(1,($U$2=GRID!$B$1:$U$1)*(КАЛЕНДАРЬ!AD22=GRID!$B$3:$U$3),0)),
INDEX(GRID!$B$18:$U$29,MATCH(K$7,GRID!$A$18:$A$29,0),MATCH(1,($U$2=GRID!$B$1:$U$1)*(КАЛЕНДАРЬ!AD22=GRID!$B$3:$U$3),0))*(1-GRID!$H$34))</f>
        <v>54000</v>
      </c>
      <c r="M309" s="8" cm="1">
        <f t="array" ref="M309">IF($I$2="Открытый тариф",INDEX(GRID!$B$4:$U$15,MATCH(M$7,GRID!$A$4:$A$15,0),MATCH(1,($U$2=GRID!$B$1:$U$1)*(КАЛЕНДАРЬ!AD22=GRID!$B$3:$U$3),0)),
INDEX(GRID!$B$4:$U$15,MATCH(M$7,GRID!$A$4:$A$15,0),MATCH(1,($U$2=GRID!$B$1:$U$1)*(КАЛЕНДАРЬ!AD22=GRID!$B$3:$U$3),0))*(1-GRID!$H$34))</f>
        <v>69500</v>
      </c>
      <c r="N309" s="8" cm="1">
        <f t="array" ref="N309">IF($I$2="Открытый тариф",INDEX(GRID!$B$18:$U$29,MATCH(M$7,GRID!$A$18:$A$29,0),MATCH(1,($U$2=GRID!$B$1:$U$1)*(КАЛЕНДАРЬ!AD22=GRID!$B$3:$U$3),0)),
INDEX(GRID!$B$18:$U$29,MATCH(M$7,GRID!$A$18:$A$29,0),MATCH(1,($U$2=GRID!$B$1:$U$1)*(КАЛЕНДАРЬ!AD22=GRID!$B$3:$U$3),0))*(1-GRID!$H$34))</f>
        <v>74500</v>
      </c>
      <c r="O309" s="8" cm="1">
        <f t="array" ref="O309">IF($I$2="Открытый тариф",INDEX(GRID!$B$4:$U$15,MATCH(O$7,GRID!$A$4:$A$15,0),MATCH(1,($U$2=GRID!$B$1:$U$1)*(КАЛЕНДАРЬ!AD22=GRID!$B$3:$U$3),0)),
INDEX(GRID!$B$4:$U$15,MATCH(O$7,GRID!$A$4:$A$15,0),MATCH(1,($U$2=GRID!$B$1:$U$1)*(КАЛЕНДАРЬ!AD22=GRID!$B$3:$U$3),0))*(1-GRID!$H$34))</f>
        <v>103200</v>
      </c>
      <c r="P309" s="8" cm="1">
        <f t="array" ref="P309">IF($I$2="Открытый тариф",INDEX(GRID!$B$4:$U$15,MATCH(P$7,GRID!$A$4:$A$15,0),MATCH(1,($U$2=GRID!$B$1:$U$1)*(КАЛЕНДАРЬ!AD22=GRID!$B$3:$U$3),0)),
INDEX(GRID!$B$4:$U$15,MATCH(P$7,GRID!$A$4:$A$15,0),MATCH(1,($U$2=GRID!$B$1:$U$1)*(КАЛЕНДАРЬ!AD22=GRID!$B$3:$U$3),0))*(1-GRID!$H$34))</f>
        <v>145400</v>
      </c>
      <c r="Q309" s="8" cm="1">
        <f t="array" ref="Q309">IF($I$2="Открытый тариф",INDEX(GRID!$B$4:$U$15,MATCH(Q$7,GRID!$A$4:$A$15,0),MATCH(1,($U$2=GRID!$B$1:$U$1)*(КАЛЕНДАРЬ!AD22=GRID!$B$3:$U$3),0)),
INDEX(GRID!$B$4:$U$15,MATCH(Q$7,GRID!$A$4:$A$15,0),MATCH(1,($U$2=GRID!$B$1:$U$1)*(КАЛЕНДАРЬ!AD22=GRID!$B$3:$U$3),0))*(1-GRID!$H$34))</f>
        <v>170900</v>
      </c>
      <c r="R309" s="8" cm="1">
        <f t="array" ref="R309">IF($I$2="Открытый тариф",INDEX(GRID!$B$18:$U$29,MATCH(R$7,GRID!$A$18:$A$29,0),MATCH(1,($U$2=GRID!$B$1:$U$1)*(КАЛЕНДАРЬ!AD22=GRID!$B$3:$U$3),0)),
INDEX(GRID!$B$18:$U$29,MATCH(R$7,GRID!$A$18:$A$29,0),MATCH(1,($U$2=GRID!$B$1:$U$1)*(КАЛЕНДАРЬ!AD22=GRID!$B$3:$U$3),0))*(1-GRID!$H$34))</f>
        <v>194100</v>
      </c>
      <c r="S309" s="8">
        <f t="array" ref="S309">IF($I$2="Открытый тариф",INDEX(GRID!$B$4:$U$15,MATCH(S$7,GRID!$A$4:$A$15,0),MATCH(1,($U$2=GRID!$B$1:$U$1)*(КАЛЕНДАРЬ!AD22=GRID!$B$3:$U$3),0)),
INDEX(GRID!$B$4:$U$15,MATCH(S$7,GRID!$A$4:$A$15,0),MATCH(1,($U$2=GRID!$B$1:$U$1)*(КАЛЕНДАРЬ!AD22=GRID!$B$3:$U$3),0))*(1-GRID!$L$41))</f>
        <v>482600</v>
      </c>
      <c r="T309" s="8">
        <f t="array" ref="T309">IF($I$2="Открытый тариф",INDEX(GRID!$B$4:$U$15,MATCH(T$7,GRID!$A$4:$A$15,0),MATCH(1,($U$2=GRID!$B$1:$U$1)*(КАЛЕНДАРЬ!AD22=GRID!$B$3:$U$3),0)),
INDEX(GRID!$B$4:$U$15,MATCH(T$7,GRID!$A$4:$A$15,0),MATCH(1,($U$2=GRID!$B$1:$U$1)*(КАЛЕНДАРЬ!AD22=GRID!$B$3:$U$3),0))*(1-GRID!$L$41))</f>
        <v>586600</v>
      </c>
    </row>
    <row r="310" spans="1:20" hidden="1">
      <c r="A310" s="148" t="s">
        <v>12</v>
      </c>
      <c r="B310" s="149">
        <v>20</v>
      </c>
      <c r="C310" s="8" cm="1">
        <f t="array" ref="C310">IF($I$2="Открытый тариф",INDEX(GRID!$B$4:$U$15,MATCH(C$7,GRID!$A$4:$A$15,0),MATCH(1,($U$2=GRID!$B$1:$U$1)*(КАЛЕНДАРЬ!AD23=GRID!$B$3:$U$3),0)),
INDEX(GRID!$B$4:$U$15,MATCH(C$7,GRID!$A$4:$A$15,0),MATCH(1,($U$2=GRID!$B$1:$U$1)*(КАЛЕНДАРЬ!AD23=GRID!$B$3:$U$3),0))*(1-GRID!$H$34))</f>
        <v>27500.000000000004</v>
      </c>
      <c r="D310" s="8" cm="1">
        <f t="array" ref="D310">IF($I$2="Открытый тариф",INDEX(GRID!$B$18:$U$29,MATCH(C$7,GRID!$A$18:$A$29,0),MATCH(1,($U$2=GRID!$B$1:$U$1)*(КАЛЕНДАРЬ!AD23=GRID!$B$3:$U$3),0)),
INDEX(GRID!$B$18:$U$29,MATCH(C$7,GRID!$A$18:$A$29,0),MATCH(1,($U$2=GRID!$B$1:$U$1)*(КАЛЕНДАРЬ!AD23=GRID!$B$3:$U$3),0))*(1-GRID!$H$34))</f>
        <v>32500.000000000004</v>
      </c>
      <c r="E310" s="8" cm="1">
        <f t="array" ref="E310">IF($I$2="Открытый тариф",INDEX(GRID!$B$4:$U$15,MATCH(E$7,GRID!$A$4:$A$15,0),MATCH(1,($U$2=GRID!$B$1:$U$1)*(КАЛЕНДАРЬ!AD23=GRID!$B$3:$U$3),0)),
INDEX(GRID!$B$4:$U$15,MATCH(E$7,GRID!$A$4:$A$15,0),MATCH(1,($U$2=GRID!$B$1:$U$1)*(КАЛЕНДАРЬ!AD23=GRID!$B$3:$U$3),0))*(1-GRID!$H$34))</f>
        <v>33000</v>
      </c>
      <c r="F310" s="8" cm="1">
        <f t="array" ref="F310">IF($I$2="Открытый тариф",INDEX(GRID!$B$18:$U$29,MATCH(E$7,GRID!$A$18:$A$29,0),MATCH(1,($U$2=GRID!$B$1:$U$1)*(КАЛЕНДАРЬ!AD23=GRID!$B$3:$U$3),0)),
INDEX(GRID!$B$18:$U$29,MATCH(E$7,GRID!$A$18:$A$29,0),MATCH(1,($U$2=GRID!$B$1:$U$1)*(КАЛЕНДАРЬ!AD23=GRID!$B$3:$U$3),0))*(1-GRID!$H$34))</f>
        <v>38000</v>
      </c>
      <c r="G310" s="8" cm="1">
        <f t="array" ref="G310">IF($I$2="Открытый тариф",INDEX(GRID!$B$4:$U$15,MATCH(G$7,GRID!$A$4:$A$15,0),MATCH(1,($U$2=GRID!$B$1:$U$1)*(КАЛЕНДАРЬ!AD23=GRID!$B$3:$U$3),0)),
INDEX(GRID!$B$4:$U$15,MATCH(G$7,GRID!$A$4:$A$15,0),MATCH(1,($U$2=GRID!$B$1:$U$1)*(КАЛЕНДАРЬ!AD23=GRID!$B$3:$U$3),0))*(1-GRID!$H$34))</f>
        <v>39000</v>
      </c>
      <c r="H310" s="8" cm="1">
        <f t="array" ref="H310">IF($I$2="Открытый тариф",INDEX(GRID!$B$18:$U$29,MATCH(G$7,GRID!$A$18:$A$29,0),MATCH(1,($U$2=GRID!$B$1:$U$1)*(КАЛЕНДАРЬ!AD23=GRID!$B$3:$U$3),0)),
INDEX(GRID!$B$18:$U$29,MATCH(G$7,GRID!$A$18:$A$29,0),MATCH(1,($U$2=GRID!$B$1:$U$1)*(КАЛЕНДАРЬ!AD23=GRID!$B$3:$U$3),0))*(1-GRID!$H$34))</f>
        <v>44000</v>
      </c>
      <c r="I310" s="8" cm="1">
        <f t="array" ref="I310">IF($I$2="Открытый тариф",INDEX(GRID!$B$4:$U$15,MATCH(I$7,GRID!$A$4:$A$15,0),MATCH(1,($U$2=GRID!$B$1:$U$1)*(КАЛЕНДАРЬ!AD23=GRID!$B$3:$U$3),0)),
INDEX(GRID!$B$4:$U$15,MATCH(I$7,GRID!$A$4:$A$15,0),MATCH(1,($U$2=GRID!$B$1:$U$1)*(КАЛЕНДАРЬ!AD23=GRID!$B$3:$U$3),0))*(1-GRID!$H$34))</f>
        <v>43400</v>
      </c>
      <c r="J310" s="8" cm="1">
        <f t="array" ref="J310">IF($I$2="Открытый тариф",INDEX(GRID!$B$18:$U$29,MATCH(I$7,GRID!$A$18:$A$29,0),MATCH(1,($U$2=GRID!$B$1:$U$1)*(КАЛЕНДАРЬ!AD23=GRID!$B$3:$U$3),0)),
INDEX(GRID!$B$18:$U$29,MATCH(I$7,GRID!$A$18:$A$29,0),MATCH(1,($U$2=GRID!$B$1:$U$1)*(КАЛЕНДАРЬ!AD23=GRID!$B$3:$U$3),0))*(1-GRID!$H$34))</f>
        <v>48400</v>
      </c>
      <c r="K310" s="8" cm="1">
        <f t="array" ref="K310">IF($I$2="Открытый тариф",INDEX(GRID!$B$4:$U$15,MATCH(K$7,GRID!$A$4:$A$15,0),MATCH(1,($U$2=GRID!$B$1:$U$1)*(КАЛЕНДАРЬ!AD23=GRID!$B$3:$U$3),0)),
INDEX(GRID!$B$4:$U$15,MATCH(K$7,GRID!$A$4:$A$15,0),MATCH(1,($U$2=GRID!$B$1:$U$1)*(КАЛЕНДАРЬ!AD23=GRID!$B$3:$U$3),0))*(1-GRID!$H$34))</f>
        <v>49000</v>
      </c>
      <c r="L310" s="8" cm="1">
        <f t="array" ref="L310">IF($I$2="Открытый тариф",INDEX(GRID!$B$18:$U$29,MATCH(K$7,GRID!$A$18:$A$29,0),MATCH(1,($U$2=GRID!$B$1:$U$1)*(КАЛЕНДАРЬ!AD23=GRID!$B$3:$U$3),0)),
INDEX(GRID!$B$18:$U$29,MATCH(K$7,GRID!$A$18:$A$29,0),MATCH(1,($U$2=GRID!$B$1:$U$1)*(КАЛЕНДАРЬ!AD23=GRID!$B$3:$U$3),0))*(1-GRID!$H$34))</f>
        <v>54000</v>
      </c>
      <c r="M310" s="8" cm="1">
        <f t="array" ref="M310">IF($I$2="Открытый тариф",INDEX(GRID!$B$4:$U$15,MATCH(M$7,GRID!$A$4:$A$15,0),MATCH(1,($U$2=GRID!$B$1:$U$1)*(КАЛЕНДАРЬ!AD23=GRID!$B$3:$U$3),0)),
INDEX(GRID!$B$4:$U$15,MATCH(M$7,GRID!$A$4:$A$15,0),MATCH(1,($U$2=GRID!$B$1:$U$1)*(КАЛЕНДАРЬ!AD23=GRID!$B$3:$U$3),0))*(1-GRID!$H$34))</f>
        <v>69500</v>
      </c>
      <c r="N310" s="8" cm="1">
        <f t="array" ref="N310">IF($I$2="Открытый тариф",INDEX(GRID!$B$18:$U$29,MATCH(M$7,GRID!$A$18:$A$29,0),MATCH(1,($U$2=GRID!$B$1:$U$1)*(КАЛЕНДАРЬ!AD23=GRID!$B$3:$U$3),0)),
INDEX(GRID!$B$18:$U$29,MATCH(M$7,GRID!$A$18:$A$29,0),MATCH(1,($U$2=GRID!$B$1:$U$1)*(КАЛЕНДАРЬ!AD23=GRID!$B$3:$U$3),0))*(1-GRID!$H$34))</f>
        <v>74500</v>
      </c>
      <c r="O310" s="8" cm="1">
        <f t="array" ref="O310">IF($I$2="Открытый тариф",INDEX(GRID!$B$4:$U$15,MATCH(O$7,GRID!$A$4:$A$15,0),MATCH(1,($U$2=GRID!$B$1:$U$1)*(КАЛЕНДАРЬ!AD23=GRID!$B$3:$U$3),0)),
INDEX(GRID!$B$4:$U$15,MATCH(O$7,GRID!$A$4:$A$15,0),MATCH(1,($U$2=GRID!$B$1:$U$1)*(КАЛЕНДАРЬ!AD23=GRID!$B$3:$U$3),0))*(1-GRID!$H$34))</f>
        <v>103200</v>
      </c>
      <c r="P310" s="8" cm="1">
        <f t="array" ref="P310">IF($I$2="Открытый тариф",INDEX(GRID!$B$4:$U$15,MATCH(P$7,GRID!$A$4:$A$15,0),MATCH(1,($U$2=GRID!$B$1:$U$1)*(КАЛЕНДАРЬ!AD23=GRID!$B$3:$U$3),0)),
INDEX(GRID!$B$4:$U$15,MATCH(P$7,GRID!$A$4:$A$15,0),MATCH(1,($U$2=GRID!$B$1:$U$1)*(КАЛЕНДАРЬ!AD23=GRID!$B$3:$U$3),0))*(1-GRID!$H$34))</f>
        <v>145400</v>
      </c>
      <c r="Q310" s="8" cm="1">
        <f t="array" ref="Q310">IF($I$2="Открытый тариф",INDEX(GRID!$B$4:$U$15,MATCH(Q$7,GRID!$A$4:$A$15,0),MATCH(1,($U$2=GRID!$B$1:$U$1)*(КАЛЕНДАРЬ!AD23=GRID!$B$3:$U$3),0)),
INDEX(GRID!$B$4:$U$15,MATCH(Q$7,GRID!$A$4:$A$15,0),MATCH(1,($U$2=GRID!$B$1:$U$1)*(КАЛЕНДАРЬ!AD23=GRID!$B$3:$U$3),0))*(1-GRID!$H$34))</f>
        <v>170900</v>
      </c>
      <c r="R310" s="8" cm="1">
        <f t="array" ref="R310">IF($I$2="Открытый тариф",INDEX(GRID!$B$18:$U$29,MATCH(R$7,GRID!$A$18:$A$29,0),MATCH(1,($U$2=GRID!$B$1:$U$1)*(КАЛЕНДАРЬ!AD23=GRID!$B$3:$U$3),0)),
INDEX(GRID!$B$18:$U$29,MATCH(R$7,GRID!$A$18:$A$29,0),MATCH(1,($U$2=GRID!$B$1:$U$1)*(КАЛЕНДАРЬ!AD23=GRID!$B$3:$U$3),0))*(1-GRID!$H$34))</f>
        <v>194100</v>
      </c>
      <c r="S310" s="8">
        <f t="array" ref="S310">IF($I$2="Открытый тариф",INDEX(GRID!$B$4:$U$15,MATCH(S$7,GRID!$A$4:$A$15,0),MATCH(1,($U$2=GRID!$B$1:$U$1)*(КАЛЕНДАРЬ!AD23=GRID!$B$3:$U$3),0)),
INDEX(GRID!$B$4:$U$15,MATCH(S$7,GRID!$A$4:$A$15,0),MATCH(1,($U$2=GRID!$B$1:$U$1)*(КАЛЕНДАРЬ!AD23=GRID!$B$3:$U$3),0))*(1-GRID!$L$41))</f>
        <v>482600</v>
      </c>
      <c r="T310" s="8">
        <f t="array" ref="T310">IF($I$2="Открытый тариф",INDEX(GRID!$B$4:$U$15,MATCH(T$7,GRID!$A$4:$A$15,0),MATCH(1,($U$2=GRID!$B$1:$U$1)*(КАЛЕНДАРЬ!AD23=GRID!$B$3:$U$3),0)),
INDEX(GRID!$B$4:$U$15,MATCH(T$7,GRID!$A$4:$A$15,0),MATCH(1,($U$2=GRID!$B$1:$U$1)*(КАЛЕНДАРЬ!AD23=GRID!$B$3:$U$3),0))*(1-GRID!$L$41))</f>
        <v>586600</v>
      </c>
    </row>
    <row r="311" spans="1:20" hidden="1">
      <c r="A311" s="148" t="s">
        <v>13</v>
      </c>
      <c r="B311" s="149">
        <v>21</v>
      </c>
      <c r="C311" s="8" cm="1">
        <f t="array" ref="C311">IF($I$2="Открытый тариф",INDEX(GRID!$B$4:$U$15,MATCH(C$7,GRID!$A$4:$A$15,0),MATCH(1,($U$2=GRID!$B$1:$U$1)*(КАЛЕНДАРЬ!AD24=GRID!$B$3:$U$3),0)),
INDEX(GRID!$B$4:$U$15,MATCH(C$7,GRID!$A$4:$A$15,0),MATCH(1,($U$2=GRID!$B$1:$U$1)*(КАЛЕНДАРЬ!AD24=GRID!$B$3:$U$3),0))*(1-GRID!$H$34))</f>
        <v>36500</v>
      </c>
      <c r="D311" s="8" cm="1">
        <f t="array" ref="D311">IF($I$2="Открытый тариф",INDEX(GRID!$B$18:$U$29,MATCH(C$7,GRID!$A$18:$A$29,0),MATCH(1,($U$2=GRID!$B$1:$U$1)*(КАЛЕНДАРЬ!AD24=GRID!$B$3:$U$3),0)),
INDEX(GRID!$B$18:$U$29,MATCH(C$7,GRID!$A$18:$A$29,0),MATCH(1,($U$2=GRID!$B$1:$U$1)*(КАЛЕНДАРЬ!AD24=GRID!$B$3:$U$3),0))*(1-GRID!$H$34))</f>
        <v>41500</v>
      </c>
      <c r="E311" s="8" cm="1">
        <f t="array" ref="E311">IF($I$2="Открытый тариф",INDEX(GRID!$B$4:$U$15,MATCH(E$7,GRID!$A$4:$A$15,0),MATCH(1,($U$2=GRID!$B$1:$U$1)*(КАЛЕНДАРЬ!AD24=GRID!$B$3:$U$3),0)),
INDEX(GRID!$B$4:$U$15,MATCH(E$7,GRID!$A$4:$A$15,0),MATCH(1,($U$2=GRID!$B$1:$U$1)*(КАЛЕНДАРЬ!AD24=GRID!$B$3:$U$3),0))*(1-GRID!$H$34))</f>
        <v>43700</v>
      </c>
      <c r="F311" s="8" cm="1">
        <f t="array" ref="F311">IF($I$2="Открытый тариф",INDEX(GRID!$B$18:$U$29,MATCH(E$7,GRID!$A$18:$A$29,0),MATCH(1,($U$2=GRID!$B$1:$U$1)*(КАЛЕНДАРЬ!AD24=GRID!$B$3:$U$3),0)),
INDEX(GRID!$B$18:$U$29,MATCH(E$7,GRID!$A$18:$A$29,0),MATCH(1,($U$2=GRID!$B$1:$U$1)*(КАЛЕНДАРЬ!AD24=GRID!$B$3:$U$3),0))*(1-GRID!$H$34))</f>
        <v>48700</v>
      </c>
      <c r="G311" s="8" cm="1">
        <f t="array" ref="G311">IF($I$2="Открытый тариф",INDEX(GRID!$B$4:$U$15,MATCH(G$7,GRID!$A$4:$A$15,0),MATCH(1,($U$2=GRID!$B$1:$U$1)*(КАЛЕНДАРЬ!AD24=GRID!$B$3:$U$3),0)),
INDEX(GRID!$B$4:$U$15,MATCH(G$7,GRID!$A$4:$A$15,0),MATCH(1,($U$2=GRID!$B$1:$U$1)*(КАЛЕНДАРЬ!AD24=GRID!$B$3:$U$3),0))*(1-GRID!$H$34))</f>
        <v>50200</v>
      </c>
      <c r="H311" s="8" cm="1">
        <f t="array" ref="H311">IF($I$2="Открытый тариф",INDEX(GRID!$B$18:$U$29,MATCH(G$7,GRID!$A$18:$A$29,0),MATCH(1,($U$2=GRID!$B$1:$U$1)*(КАЛЕНДАРЬ!AD24=GRID!$B$3:$U$3),0)),
INDEX(GRID!$B$18:$U$29,MATCH(G$7,GRID!$A$18:$A$29,0),MATCH(1,($U$2=GRID!$B$1:$U$1)*(КАЛЕНДАРЬ!AD24=GRID!$B$3:$U$3),0))*(1-GRID!$H$34))</f>
        <v>55200</v>
      </c>
      <c r="I311" s="8" cm="1">
        <f t="array" ref="I311">IF($I$2="Открытый тариф",INDEX(GRID!$B$4:$U$15,MATCH(I$7,GRID!$A$4:$A$15,0),MATCH(1,($U$2=GRID!$B$1:$U$1)*(КАЛЕНДАРЬ!AD24=GRID!$B$3:$U$3),0)),
INDEX(GRID!$B$4:$U$15,MATCH(I$7,GRID!$A$4:$A$15,0),MATCH(1,($U$2=GRID!$B$1:$U$1)*(КАЛЕНДАРЬ!AD24=GRID!$B$3:$U$3),0))*(1-GRID!$H$34))</f>
        <v>56200</v>
      </c>
      <c r="J311" s="8" cm="1">
        <f t="array" ref="J311">IF($I$2="Открытый тариф",INDEX(GRID!$B$18:$U$29,MATCH(I$7,GRID!$A$18:$A$29,0),MATCH(1,($U$2=GRID!$B$1:$U$1)*(КАЛЕНДАРЬ!AD24=GRID!$B$3:$U$3),0)),
INDEX(GRID!$B$18:$U$29,MATCH(I$7,GRID!$A$18:$A$29,0),MATCH(1,($U$2=GRID!$B$1:$U$1)*(КАЛЕНДАРЬ!AD24=GRID!$B$3:$U$3),0))*(1-GRID!$H$34))</f>
        <v>61200</v>
      </c>
      <c r="K311" s="8" cm="1">
        <f t="array" ref="K311">IF($I$2="Открытый тариф",INDEX(GRID!$B$4:$U$15,MATCH(K$7,GRID!$A$4:$A$15,0),MATCH(1,($U$2=GRID!$B$1:$U$1)*(КАЛЕНДАРЬ!AD24=GRID!$B$3:$U$3),0)),
INDEX(GRID!$B$4:$U$15,MATCH(K$7,GRID!$A$4:$A$15,0),MATCH(1,($U$2=GRID!$B$1:$U$1)*(КАЛЕНДАРЬ!AD24=GRID!$B$3:$U$3),0))*(1-GRID!$H$34))</f>
        <v>62500</v>
      </c>
      <c r="L311" s="8" cm="1">
        <f t="array" ref="L311">IF($I$2="Открытый тариф",INDEX(GRID!$B$18:$U$29,MATCH(K$7,GRID!$A$18:$A$29,0),MATCH(1,($U$2=GRID!$B$1:$U$1)*(КАЛЕНДАРЬ!AD24=GRID!$B$3:$U$3),0)),
INDEX(GRID!$B$18:$U$29,MATCH(K$7,GRID!$A$18:$A$29,0),MATCH(1,($U$2=GRID!$B$1:$U$1)*(КАЛЕНДАРЬ!AD24=GRID!$B$3:$U$3),0))*(1-GRID!$H$34))</f>
        <v>67500</v>
      </c>
      <c r="M311" s="8" cm="1">
        <f t="array" ref="M311">IF($I$2="Открытый тариф",INDEX(GRID!$B$4:$U$15,MATCH(M$7,GRID!$A$4:$A$15,0),MATCH(1,($U$2=GRID!$B$1:$U$1)*(КАЛЕНДАРЬ!AD24=GRID!$B$3:$U$3),0)),
INDEX(GRID!$B$4:$U$15,MATCH(M$7,GRID!$A$4:$A$15,0),MATCH(1,($U$2=GRID!$B$1:$U$1)*(КАЛЕНДАРЬ!AD24=GRID!$B$3:$U$3),0))*(1-GRID!$H$34))</f>
        <v>84300</v>
      </c>
      <c r="N311" s="8" cm="1">
        <f t="array" ref="N311">IF($I$2="Открытый тариф",INDEX(GRID!$B$18:$U$29,MATCH(M$7,GRID!$A$18:$A$29,0),MATCH(1,($U$2=GRID!$B$1:$U$1)*(КАЛЕНДАРЬ!AD24=GRID!$B$3:$U$3),0)),
INDEX(GRID!$B$18:$U$29,MATCH(M$7,GRID!$A$18:$A$29,0),MATCH(1,($U$2=GRID!$B$1:$U$1)*(КАЛЕНДАРЬ!AD24=GRID!$B$3:$U$3),0))*(1-GRID!$H$34))</f>
        <v>89300</v>
      </c>
      <c r="O311" s="8" cm="1">
        <f t="array" ref="O311">IF($I$2="Открытый тариф",INDEX(GRID!$B$4:$U$15,MATCH(O$7,GRID!$A$4:$A$15,0),MATCH(1,($U$2=GRID!$B$1:$U$1)*(КАЛЕНДАРЬ!AD24=GRID!$B$3:$U$3),0)),
INDEX(GRID!$B$4:$U$15,MATCH(O$7,GRID!$A$4:$A$15,0),MATCH(1,($U$2=GRID!$B$1:$U$1)*(КАЛЕНДАРЬ!AD24=GRID!$B$3:$U$3),0))*(1-GRID!$H$34))</f>
        <v>121100</v>
      </c>
      <c r="P311" s="8" cm="1">
        <f t="array" ref="P311">IF($I$2="Открытый тариф",INDEX(GRID!$B$4:$U$15,MATCH(P$7,GRID!$A$4:$A$15,0),MATCH(1,($U$2=GRID!$B$1:$U$1)*(КАЛЕНДАРЬ!AD24=GRID!$B$3:$U$3),0)),
INDEX(GRID!$B$4:$U$15,MATCH(P$7,GRID!$A$4:$A$15,0),MATCH(1,($U$2=GRID!$B$1:$U$1)*(КАЛЕНДАРЬ!AD24=GRID!$B$3:$U$3),0))*(1-GRID!$H$34))</f>
        <v>165200</v>
      </c>
      <c r="Q311" s="8" cm="1">
        <f t="array" ref="Q311">IF($I$2="Открытый тариф",INDEX(GRID!$B$4:$U$15,MATCH(Q$7,GRID!$A$4:$A$15,0),MATCH(1,($U$2=GRID!$B$1:$U$1)*(КАЛЕНДАРЬ!AD24=GRID!$B$3:$U$3),0)),
INDEX(GRID!$B$4:$U$15,MATCH(Q$7,GRID!$A$4:$A$15,0),MATCH(1,($U$2=GRID!$B$1:$U$1)*(КАЛЕНДАРЬ!AD24=GRID!$B$3:$U$3),0))*(1-GRID!$H$34))</f>
        <v>193700</v>
      </c>
      <c r="R311" s="8" cm="1">
        <f t="array" ref="R311">IF($I$2="Открытый тариф",INDEX(GRID!$B$18:$U$29,MATCH(R$7,GRID!$A$18:$A$29,0),MATCH(1,($U$2=GRID!$B$1:$U$1)*(КАЛЕНДАРЬ!AD24=GRID!$B$3:$U$3),0)),
INDEX(GRID!$B$18:$U$29,MATCH(R$7,GRID!$A$18:$A$29,0),MATCH(1,($U$2=GRID!$B$1:$U$1)*(КАЛЕНДАРЬ!AD24=GRID!$B$3:$U$3),0))*(1-GRID!$H$34))</f>
        <v>220700</v>
      </c>
      <c r="S311" s="8">
        <f t="array" ref="S311">IF($I$2="Открытый тариф",INDEX(GRID!$B$4:$U$15,MATCH(S$7,GRID!$A$4:$A$15,0),MATCH(1,($U$2=GRID!$B$1:$U$1)*(КАЛЕНДАРЬ!AD24=GRID!$B$3:$U$3),0)),
INDEX(GRID!$B$4:$U$15,MATCH(S$7,GRID!$A$4:$A$15,0),MATCH(1,($U$2=GRID!$B$1:$U$1)*(КАЛЕНДАРЬ!AD24=GRID!$B$3:$U$3),0))*(1-GRID!$L$41))</f>
        <v>561500</v>
      </c>
      <c r="T311" s="8">
        <f t="array" ref="T311">IF($I$2="Открытый тариф",INDEX(GRID!$B$4:$U$15,MATCH(T$7,GRID!$A$4:$A$15,0),MATCH(1,($U$2=GRID!$B$1:$U$1)*(КАЛЕНДАРЬ!AD24=GRID!$B$3:$U$3),0)),
INDEX(GRID!$B$4:$U$15,MATCH(T$7,GRID!$A$4:$A$15,0),MATCH(1,($U$2=GRID!$B$1:$U$1)*(КАЛЕНДАРЬ!AD24=GRID!$B$3:$U$3),0))*(1-GRID!$L$41))</f>
        <v>688100</v>
      </c>
    </row>
    <row r="312" spans="1:20" hidden="1">
      <c r="A312" s="148" t="s">
        <v>14</v>
      </c>
      <c r="B312" s="149">
        <v>22</v>
      </c>
      <c r="C312" s="8" cm="1">
        <f t="array" ref="C312">IF($I$2="Открытый тариф",INDEX(GRID!$B$4:$U$15,MATCH(C$7,GRID!$A$4:$A$15,0),MATCH(1,($U$2=GRID!$B$1:$U$1)*(КАЛЕНДАРЬ!AD25=GRID!$B$3:$U$3),0)),
INDEX(GRID!$B$4:$U$15,MATCH(C$7,GRID!$A$4:$A$15,0),MATCH(1,($U$2=GRID!$B$1:$U$1)*(КАЛЕНДАРЬ!AD25=GRID!$B$3:$U$3),0))*(1-GRID!$H$34))</f>
        <v>36500</v>
      </c>
      <c r="D312" s="8" cm="1">
        <f t="array" ref="D312">IF($I$2="Открытый тариф",INDEX(GRID!$B$18:$U$29,MATCH(C$7,GRID!$A$18:$A$29,0),MATCH(1,($U$2=GRID!$B$1:$U$1)*(КАЛЕНДАРЬ!AD25=GRID!$B$3:$U$3),0)),
INDEX(GRID!$B$18:$U$29,MATCH(C$7,GRID!$A$18:$A$29,0),MATCH(1,($U$2=GRID!$B$1:$U$1)*(КАЛЕНДАРЬ!AD25=GRID!$B$3:$U$3),0))*(1-GRID!$H$34))</f>
        <v>41500</v>
      </c>
      <c r="E312" s="8" cm="1">
        <f t="array" ref="E312">IF($I$2="Открытый тариф",INDEX(GRID!$B$4:$U$15,MATCH(E$7,GRID!$A$4:$A$15,0),MATCH(1,($U$2=GRID!$B$1:$U$1)*(КАЛЕНДАРЬ!AD25=GRID!$B$3:$U$3),0)),
INDEX(GRID!$B$4:$U$15,MATCH(E$7,GRID!$A$4:$A$15,0),MATCH(1,($U$2=GRID!$B$1:$U$1)*(КАЛЕНДАРЬ!AD25=GRID!$B$3:$U$3),0))*(1-GRID!$H$34))</f>
        <v>43700</v>
      </c>
      <c r="F312" s="8" cm="1">
        <f t="array" ref="F312">IF($I$2="Открытый тариф",INDEX(GRID!$B$18:$U$29,MATCH(E$7,GRID!$A$18:$A$29,0),MATCH(1,($U$2=GRID!$B$1:$U$1)*(КАЛЕНДАРЬ!AD25=GRID!$B$3:$U$3),0)),
INDEX(GRID!$B$18:$U$29,MATCH(E$7,GRID!$A$18:$A$29,0),MATCH(1,($U$2=GRID!$B$1:$U$1)*(КАЛЕНДАРЬ!AD25=GRID!$B$3:$U$3),0))*(1-GRID!$H$34))</f>
        <v>48700</v>
      </c>
      <c r="G312" s="8" cm="1">
        <f t="array" ref="G312">IF($I$2="Открытый тариф",INDEX(GRID!$B$4:$U$15,MATCH(G$7,GRID!$A$4:$A$15,0),MATCH(1,($U$2=GRID!$B$1:$U$1)*(КАЛЕНДАРЬ!AD25=GRID!$B$3:$U$3),0)),
INDEX(GRID!$B$4:$U$15,MATCH(G$7,GRID!$A$4:$A$15,0),MATCH(1,($U$2=GRID!$B$1:$U$1)*(КАЛЕНДАРЬ!AD25=GRID!$B$3:$U$3),0))*(1-GRID!$H$34))</f>
        <v>50200</v>
      </c>
      <c r="H312" s="8" cm="1">
        <f t="array" ref="H312">IF($I$2="Открытый тариф",INDEX(GRID!$B$18:$U$29,MATCH(G$7,GRID!$A$18:$A$29,0),MATCH(1,($U$2=GRID!$B$1:$U$1)*(КАЛЕНДАРЬ!AD25=GRID!$B$3:$U$3),0)),
INDEX(GRID!$B$18:$U$29,MATCH(G$7,GRID!$A$18:$A$29,0),MATCH(1,($U$2=GRID!$B$1:$U$1)*(КАЛЕНДАРЬ!AD25=GRID!$B$3:$U$3),0))*(1-GRID!$H$34))</f>
        <v>55200</v>
      </c>
      <c r="I312" s="8" cm="1">
        <f t="array" ref="I312">IF($I$2="Открытый тариф",INDEX(GRID!$B$4:$U$15,MATCH(I$7,GRID!$A$4:$A$15,0),MATCH(1,($U$2=GRID!$B$1:$U$1)*(КАЛЕНДАРЬ!AD25=GRID!$B$3:$U$3),0)),
INDEX(GRID!$B$4:$U$15,MATCH(I$7,GRID!$A$4:$A$15,0),MATCH(1,($U$2=GRID!$B$1:$U$1)*(КАЛЕНДАРЬ!AD25=GRID!$B$3:$U$3),0))*(1-GRID!$H$34))</f>
        <v>56200</v>
      </c>
      <c r="J312" s="8" cm="1">
        <f t="array" ref="J312">IF($I$2="Открытый тариф",INDEX(GRID!$B$18:$U$29,MATCH(I$7,GRID!$A$18:$A$29,0),MATCH(1,($U$2=GRID!$B$1:$U$1)*(КАЛЕНДАРЬ!AD25=GRID!$B$3:$U$3),0)),
INDEX(GRID!$B$18:$U$29,MATCH(I$7,GRID!$A$18:$A$29,0),MATCH(1,($U$2=GRID!$B$1:$U$1)*(КАЛЕНДАРЬ!AD25=GRID!$B$3:$U$3),0))*(1-GRID!$H$34))</f>
        <v>61200</v>
      </c>
      <c r="K312" s="8" cm="1">
        <f t="array" ref="K312">IF($I$2="Открытый тариф",INDEX(GRID!$B$4:$U$15,MATCH(K$7,GRID!$A$4:$A$15,0),MATCH(1,($U$2=GRID!$B$1:$U$1)*(КАЛЕНДАРЬ!AD25=GRID!$B$3:$U$3),0)),
INDEX(GRID!$B$4:$U$15,MATCH(K$7,GRID!$A$4:$A$15,0),MATCH(1,($U$2=GRID!$B$1:$U$1)*(КАЛЕНДАРЬ!AD25=GRID!$B$3:$U$3),0))*(1-GRID!$H$34))</f>
        <v>62500</v>
      </c>
      <c r="L312" s="8" cm="1">
        <f t="array" ref="L312">IF($I$2="Открытый тариф",INDEX(GRID!$B$18:$U$29,MATCH(K$7,GRID!$A$18:$A$29,0),MATCH(1,($U$2=GRID!$B$1:$U$1)*(КАЛЕНДАРЬ!AD25=GRID!$B$3:$U$3),0)),
INDEX(GRID!$B$18:$U$29,MATCH(K$7,GRID!$A$18:$A$29,0),MATCH(1,($U$2=GRID!$B$1:$U$1)*(КАЛЕНДАРЬ!AD25=GRID!$B$3:$U$3),0))*(1-GRID!$H$34))</f>
        <v>67500</v>
      </c>
      <c r="M312" s="8" cm="1">
        <f t="array" ref="M312">IF($I$2="Открытый тариф",INDEX(GRID!$B$4:$U$15,MATCH(M$7,GRID!$A$4:$A$15,0),MATCH(1,($U$2=GRID!$B$1:$U$1)*(КАЛЕНДАРЬ!AD25=GRID!$B$3:$U$3),0)),
INDEX(GRID!$B$4:$U$15,MATCH(M$7,GRID!$A$4:$A$15,0),MATCH(1,($U$2=GRID!$B$1:$U$1)*(КАЛЕНДАРЬ!AD25=GRID!$B$3:$U$3),0))*(1-GRID!$H$34))</f>
        <v>84300</v>
      </c>
      <c r="N312" s="8" cm="1">
        <f t="array" ref="N312">IF($I$2="Открытый тариф",INDEX(GRID!$B$18:$U$29,MATCH(M$7,GRID!$A$18:$A$29,0),MATCH(1,($U$2=GRID!$B$1:$U$1)*(КАЛЕНДАРЬ!AD25=GRID!$B$3:$U$3),0)),
INDEX(GRID!$B$18:$U$29,MATCH(M$7,GRID!$A$18:$A$29,0),MATCH(1,($U$2=GRID!$B$1:$U$1)*(КАЛЕНДАРЬ!AD25=GRID!$B$3:$U$3),0))*(1-GRID!$H$34))</f>
        <v>89300</v>
      </c>
      <c r="O312" s="8" cm="1">
        <f t="array" ref="O312">IF($I$2="Открытый тариф",INDEX(GRID!$B$4:$U$15,MATCH(O$7,GRID!$A$4:$A$15,0),MATCH(1,($U$2=GRID!$B$1:$U$1)*(КАЛЕНДАРЬ!AD25=GRID!$B$3:$U$3),0)),
INDEX(GRID!$B$4:$U$15,MATCH(O$7,GRID!$A$4:$A$15,0),MATCH(1,($U$2=GRID!$B$1:$U$1)*(КАЛЕНДАРЬ!AD25=GRID!$B$3:$U$3),0))*(1-GRID!$H$34))</f>
        <v>121100</v>
      </c>
      <c r="P312" s="8" cm="1">
        <f t="array" ref="P312">IF($I$2="Открытый тариф",INDEX(GRID!$B$4:$U$15,MATCH(P$7,GRID!$A$4:$A$15,0),MATCH(1,($U$2=GRID!$B$1:$U$1)*(КАЛЕНДАРЬ!AD25=GRID!$B$3:$U$3),0)),
INDEX(GRID!$B$4:$U$15,MATCH(P$7,GRID!$A$4:$A$15,0),MATCH(1,($U$2=GRID!$B$1:$U$1)*(КАЛЕНДАРЬ!AD25=GRID!$B$3:$U$3),0))*(1-GRID!$H$34))</f>
        <v>165200</v>
      </c>
      <c r="Q312" s="8" cm="1">
        <f t="array" ref="Q312">IF($I$2="Открытый тариф",INDEX(GRID!$B$4:$U$15,MATCH(Q$7,GRID!$A$4:$A$15,0),MATCH(1,($U$2=GRID!$B$1:$U$1)*(КАЛЕНДАРЬ!AD25=GRID!$B$3:$U$3),0)),
INDEX(GRID!$B$4:$U$15,MATCH(Q$7,GRID!$A$4:$A$15,0),MATCH(1,($U$2=GRID!$B$1:$U$1)*(КАЛЕНДАРЬ!AD25=GRID!$B$3:$U$3),0))*(1-GRID!$H$34))</f>
        <v>193700</v>
      </c>
      <c r="R312" s="8" cm="1">
        <f t="array" ref="R312">IF($I$2="Открытый тариф",INDEX(GRID!$B$18:$U$29,MATCH(R$7,GRID!$A$18:$A$29,0),MATCH(1,($U$2=GRID!$B$1:$U$1)*(КАЛЕНДАРЬ!AD25=GRID!$B$3:$U$3),0)),
INDEX(GRID!$B$18:$U$29,MATCH(R$7,GRID!$A$18:$A$29,0),MATCH(1,($U$2=GRID!$B$1:$U$1)*(КАЛЕНДАРЬ!AD25=GRID!$B$3:$U$3),0))*(1-GRID!$H$34))</f>
        <v>220700</v>
      </c>
      <c r="S312" s="8">
        <f t="array" ref="S312">IF($I$2="Открытый тариф",INDEX(GRID!$B$4:$U$15,MATCH(S$7,GRID!$A$4:$A$15,0),MATCH(1,($U$2=GRID!$B$1:$U$1)*(КАЛЕНДАРЬ!AD25=GRID!$B$3:$U$3),0)),
INDEX(GRID!$B$4:$U$15,MATCH(S$7,GRID!$A$4:$A$15,0),MATCH(1,($U$2=GRID!$B$1:$U$1)*(КАЛЕНДАРЬ!AD25=GRID!$B$3:$U$3),0))*(1-GRID!$L$41))</f>
        <v>561500</v>
      </c>
      <c r="T312" s="8">
        <f t="array" ref="T312">IF($I$2="Открытый тариф",INDEX(GRID!$B$4:$U$15,MATCH(T$7,GRID!$A$4:$A$15,0),MATCH(1,($U$2=GRID!$B$1:$U$1)*(КАЛЕНДАРЬ!AD25=GRID!$B$3:$U$3),0)),
INDEX(GRID!$B$4:$U$15,MATCH(T$7,GRID!$A$4:$A$15,0),MATCH(1,($U$2=GRID!$B$1:$U$1)*(КАЛЕНДАРЬ!AD25=GRID!$B$3:$U$3),0))*(1-GRID!$L$41))</f>
        <v>688100</v>
      </c>
    </row>
    <row r="313" spans="1:20" hidden="1">
      <c r="A313" s="148" t="s">
        <v>15</v>
      </c>
      <c r="B313" s="149">
        <v>23</v>
      </c>
      <c r="C313" s="8" cm="1">
        <f t="array" ref="C313">IF($I$2="Открытый тариф",INDEX(GRID!$B$4:$U$15,MATCH(C$7,GRID!$A$4:$A$15,0),MATCH(1,($U$2=GRID!$B$1:$U$1)*(КАЛЕНДАРЬ!AD26=GRID!$B$3:$U$3),0)),
INDEX(GRID!$B$4:$U$15,MATCH(C$7,GRID!$A$4:$A$15,0),MATCH(1,($U$2=GRID!$B$1:$U$1)*(КАЛЕНДАРЬ!AD26=GRID!$B$3:$U$3),0))*(1-GRID!$H$34))</f>
        <v>36500</v>
      </c>
      <c r="D313" s="8" cm="1">
        <f t="array" ref="D313">IF($I$2="Открытый тариф",INDEX(GRID!$B$18:$U$29,MATCH(C$7,GRID!$A$18:$A$29,0),MATCH(1,($U$2=GRID!$B$1:$U$1)*(КАЛЕНДАРЬ!AD26=GRID!$B$3:$U$3),0)),
INDEX(GRID!$B$18:$U$29,MATCH(C$7,GRID!$A$18:$A$29,0),MATCH(1,($U$2=GRID!$B$1:$U$1)*(КАЛЕНДАРЬ!AD26=GRID!$B$3:$U$3),0))*(1-GRID!$H$34))</f>
        <v>41500</v>
      </c>
      <c r="E313" s="8" cm="1">
        <f t="array" ref="E313">IF($I$2="Открытый тариф",INDEX(GRID!$B$4:$U$15,MATCH(E$7,GRID!$A$4:$A$15,0),MATCH(1,($U$2=GRID!$B$1:$U$1)*(КАЛЕНДАРЬ!AD26=GRID!$B$3:$U$3),0)),
INDEX(GRID!$B$4:$U$15,MATCH(E$7,GRID!$A$4:$A$15,0),MATCH(1,($U$2=GRID!$B$1:$U$1)*(КАЛЕНДАРЬ!AD26=GRID!$B$3:$U$3),0))*(1-GRID!$H$34))</f>
        <v>43700</v>
      </c>
      <c r="F313" s="8" cm="1">
        <f t="array" ref="F313">IF($I$2="Открытый тариф",INDEX(GRID!$B$18:$U$29,MATCH(E$7,GRID!$A$18:$A$29,0),MATCH(1,($U$2=GRID!$B$1:$U$1)*(КАЛЕНДАРЬ!AD26=GRID!$B$3:$U$3),0)),
INDEX(GRID!$B$18:$U$29,MATCH(E$7,GRID!$A$18:$A$29,0),MATCH(1,($U$2=GRID!$B$1:$U$1)*(КАЛЕНДАРЬ!AD26=GRID!$B$3:$U$3),0))*(1-GRID!$H$34))</f>
        <v>48700</v>
      </c>
      <c r="G313" s="8" cm="1">
        <f t="array" ref="G313">IF($I$2="Открытый тариф",INDEX(GRID!$B$4:$U$15,MATCH(G$7,GRID!$A$4:$A$15,0),MATCH(1,($U$2=GRID!$B$1:$U$1)*(КАЛЕНДАРЬ!AD26=GRID!$B$3:$U$3),0)),
INDEX(GRID!$B$4:$U$15,MATCH(G$7,GRID!$A$4:$A$15,0),MATCH(1,($U$2=GRID!$B$1:$U$1)*(КАЛЕНДАРЬ!AD26=GRID!$B$3:$U$3),0))*(1-GRID!$H$34))</f>
        <v>50200</v>
      </c>
      <c r="H313" s="8" cm="1">
        <f t="array" ref="H313">IF($I$2="Открытый тариф",INDEX(GRID!$B$18:$U$29,MATCH(G$7,GRID!$A$18:$A$29,0),MATCH(1,($U$2=GRID!$B$1:$U$1)*(КАЛЕНДАРЬ!AD26=GRID!$B$3:$U$3),0)),
INDEX(GRID!$B$18:$U$29,MATCH(G$7,GRID!$A$18:$A$29,0),MATCH(1,($U$2=GRID!$B$1:$U$1)*(КАЛЕНДАРЬ!AD26=GRID!$B$3:$U$3),0))*(1-GRID!$H$34))</f>
        <v>55200</v>
      </c>
      <c r="I313" s="8" cm="1">
        <f t="array" ref="I313">IF($I$2="Открытый тариф",INDEX(GRID!$B$4:$U$15,MATCH(I$7,GRID!$A$4:$A$15,0),MATCH(1,($U$2=GRID!$B$1:$U$1)*(КАЛЕНДАРЬ!AD26=GRID!$B$3:$U$3),0)),
INDEX(GRID!$B$4:$U$15,MATCH(I$7,GRID!$A$4:$A$15,0),MATCH(1,($U$2=GRID!$B$1:$U$1)*(КАЛЕНДАРЬ!AD26=GRID!$B$3:$U$3),0))*(1-GRID!$H$34))</f>
        <v>56200</v>
      </c>
      <c r="J313" s="8" cm="1">
        <f t="array" ref="J313">IF($I$2="Открытый тариф",INDEX(GRID!$B$18:$U$29,MATCH(I$7,GRID!$A$18:$A$29,0),MATCH(1,($U$2=GRID!$B$1:$U$1)*(КАЛЕНДАРЬ!AD26=GRID!$B$3:$U$3),0)),
INDEX(GRID!$B$18:$U$29,MATCH(I$7,GRID!$A$18:$A$29,0),MATCH(1,($U$2=GRID!$B$1:$U$1)*(КАЛЕНДАРЬ!AD26=GRID!$B$3:$U$3),0))*(1-GRID!$H$34))</f>
        <v>61200</v>
      </c>
      <c r="K313" s="8" cm="1">
        <f t="array" ref="K313">IF($I$2="Открытый тариф",INDEX(GRID!$B$4:$U$15,MATCH(K$7,GRID!$A$4:$A$15,0),MATCH(1,($U$2=GRID!$B$1:$U$1)*(КАЛЕНДАРЬ!AD26=GRID!$B$3:$U$3),0)),
INDEX(GRID!$B$4:$U$15,MATCH(K$7,GRID!$A$4:$A$15,0),MATCH(1,($U$2=GRID!$B$1:$U$1)*(КАЛЕНДАРЬ!AD26=GRID!$B$3:$U$3),0))*(1-GRID!$H$34))</f>
        <v>62500</v>
      </c>
      <c r="L313" s="8" cm="1">
        <f t="array" ref="L313">IF($I$2="Открытый тариф",INDEX(GRID!$B$18:$U$29,MATCH(K$7,GRID!$A$18:$A$29,0),MATCH(1,($U$2=GRID!$B$1:$U$1)*(КАЛЕНДАРЬ!AD26=GRID!$B$3:$U$3),0)),
INDEX(GRID!$B$18:$U$29,MATCH(K$7,GRID!$A$18:$A$29,0),MATCH(1,($U$2=GRID!$B$1:$U$1)*(КАЛЕНДАРЬ!AD26=GRID!$B$3:$U$3),0))*(1-GRID!$H$34))</f>
        <v>67500</v>
      </c>
      <c r="M313" s="8" cm="1">
        <f t="array" ref="M313">IF($I$2="Открытый тариф",INDEX(GRID!$B$4:$U$15,MATCH(M$7,GRID!$A$4:$A$15,0),MATCH(1,($U$2=GRID!$B$1:$U$1)*(КАЛЕНДАРЬ!AD26=GRID!$B$3:$U$3),0)),
INDEX(GRID!$B$4:$U$15,MATCH(M$7,GRID!$A$4:$A$15,0),MATCH(1,($U$2=GRID!$B$1:$U$1)*(КАЛЕНДАРЬ!AD26=GRID!$B$3:$U$3),0))*(1-GRID!$H$34))</f>
        <v>84300</v>
      </c>
      <c r="N313" s="8" cm="1">
        <f t="array" ref="N313">IF($I$2="Открытый тариф",INDEX(GRID!$B$18:$U$29,MATCH(M$7,GRID!$A$18:$A$29,0),MATCH(1,($U$2=GRID!$B$1:$U$1)*(КАЛЕНДАРЬ!AD26=GRID!$B$3:$U$3),0)),
INDEX(GRID!$B$18:$U$29,MATCH(M$7,GRID!$A$18:$A$29,0),MATCH(1,($U$2=GRID!$B$1:$U$1)*(КАЛЕНДАРЬ!AD26=GRID!$B$3:$U$3),0))*(1-GRID!$H$34))</f>
        <v>89300</v>
      </c>
      <c r="O313" s="8" cm="1">
        <f t="array" ref="O313">IF($I$2="Открытый тариф",INDEX(GRID!$B$4:$U$15,MATCH(O$7,GRID!$A$4:$A$15,0),MATCH(1,($U$2=GRID!$B$1:$U$1)*(КАЛЕНДАРЬ!AD26=GRID!$B$3:$U$3),0)),
INDEX(GRID!$B$4:$U$15,MATCH(O$7,GRID!$A$4:$A$15,0),MATCH(1,($U$2=GRID!$B$1:$U$1)*(КАЛЕНДАРЬ!AD26=GRID!$B$3:$U$3),0))*(1-GRID!$H$34))</f>
        <v>121100</v>
      </c>
      <c r="P313" s="8" cm="1">
        <f t="array" ref="P313">IF($I$2="Открытый тариф",INDEX(GRID!$B$4:$U$15,MATCH(P$7,GRID!$A$4:$A$15,0),MATCH(1,($U$2=GRID!$B$1:$U$1)*(КАЛЕНДАРЬ!AD26=GRID!$B$3:$U$3),0)),
INDEX(GRID!$B$4:$U$15,MATCH(P$7,GRID!$A$4:$A$15,0),MATCH(1,($U$2=GRID!$B$1:$U$1)*(КАЛЕНДАРЬ!AD26=GRID!$B$3:$U$3),0))*(1-GRID!$H$34))</f>
        <v>165200</v>
      </c>
      <c r="Q313" s="8" cm="1">
        <f t="array" ref="Q313">IF($I$2="Открытый тариф",INDEX(GRID!$B$4:$U$15,MATCH(Q$7,GRID!$A$4:$A$15,0),MATCH(1,($U$2=GRID!$B$1:$U$1)*(КАЛЕНДАРЬ!AD26=GRID!$B$3:$U$3),0)),
INDEX(GRID!$B$4:$U$15,MATCH(Q$7,GRID!$A$4:$A$15,0),MATCH(1,($U$2=GRID!$B$1:$U$1)*(КАЛЕНДАРЬ!AD26=GRID!$B$3:$U$3),0))*(1-GRID!$H$34))</f>
        <v>193700</v>
      </c>
      <c r="R313" s="8" cm="1">
        <f t="array" ref="R313">IF($I$2="Открытый тариф",INDEX(GRID!$B$18:$U$29,MATCH(R$7,GRID!$A$18:$A$29,0),MATCH(1,($U$2=GRID!$B$1:$U$1)*(КАЛЕНДАРЬ!AD26=GRID!$B$3:$U$3),0)),
INDEX(GRID!$B$18:$U$29,MATCH(R$7,GRID!$A$18:$A$29,0),MATCH(1,($U$2=GRID!$B$1:$U$1)*(КАЛЕНДАРЬ!AD26=GRID!$B$3:$U$3),0))*(1-GRID!$H$34))</f>
        <v>220700</v>
      </c>
      <c r="S313" s="8">
        <f t="array" ref="S313">IF($I$2="Открытый тариф",INDEX(GRID!$B$4:$U$15,MATCH(S$7,GRID!$A$4:$A$15,0),MATCH(1,($U$2=GRID!$B$1:$U$1)*(КАЛЕНДАРЬ!AD26=GRID!$B$3:$U$3),0)),
INDEX(GRID!$B$4:$U$15,MATCH(S$7,GRID!$A$4:$A$15,0),MATCH(1,($U$2=GRID!$B$1:$U$1)*(КАЛЕНДАРЬ!AD26=GRID!$B$3:$U$3),0))*(1-GRID!$L$41))</f>
        <v>561500</v>
      </c>
      <c r="T313" s="8">
        <f t="array" ref="T313">IF($I$2="Открытый тариф",INDEX(GRID!$B$4:$U$15,MATCH(T$7,GRID!$A$4:$A$15,0),MATCH(1,($U$2=GRID!$B$1:$U$1)*(КАЛЕНДАРЬ!AD26=GRID!$B$3:$U$3),0)),
INDEX(GRID!$B$4:$U$15,MATCH(T$7,GRID!$A$4:$A$15,0),MATCH(1,($U$2=GRID!$B$1:$U$1)*(КАЛЕНДАРЬ!AD26=GRID!$B$3:$U$3),0))*(1-GRID!$L$41))</f>
        <v>688100</v>
      </c>
    </row>
    <row r="314" spans="1:20" hidden="1">
      <c r="A314" s="148" t="s">
        <v>16</v>
      </c>
      <c r="B314" s="149">
        <v>24</v>
      </c>
      <c r="C314" s="8" cm="1">
        <f t="array" ref="C314">IF($I$2="Открытый тариф",INDEX(GRID!$B$4:$U$15,MATCH(C$7,GRID!$A$4:$A$15,0),MATCH(1,($U$2=GRID!$B$1:$U$1)*(КАЛЕНДАРЬ!AD27=GRID!$B$3:$U$3),0)),
INDEX(GRID!$B$4:$U$15,MATCH(C$7,GRID!$A$4:$A$15,0),MATCH(1,($U$2=GRID!$B$1:$U$1)*(КАЛЕНДАРЬ!AD27=GRID!$B$3:$U$3),0))*(1-GRID!$H$34))</f>
        <v>36500</v>
      </c>
      <c r="D314" s="8" cm="1">
        <f t="array" ref="D314">IF($I$2="Открытый тариф",INDEX(GRID!$B$18:$U$29,MATCH(C$7,GRID!$A$18:$A$29,0),MATCH(1,($U$2=GRID!$B$1:$U$1)*(КАЛЕНДАРЬ!AD27=GRID!$B$3:$U$3),0)),
INDEX(GRID!$B$18:$U$29,MATCH(C$7,GRID!$A$18:$A$29,0),MATCH(1,($U$2=GRID!$B$1:$U$1)*(КАЛЕНДАРЬ!AD27=GRID!$B$3:$U$3),0))*(1-GRID!$H$34))</f>
        <v>41500</v>
      </c>
      <c r="E314" s="8" cm="1">
        <f t="array" ref="E314">IF($I$2="Открытый тариф",INDEX(GRID!$B$4:$U$15,MATCH(E$7,GRID!$A$4:$A$15,0),MATCH(1,($U$2=GRID!$B$1:$U$1)*(КАЛЕНДАРЬ!AD27=GRID!$B$3:$U$3),0)),
INDEX(GRID!$B$4:$U$15,MATCH(E$7,GRID!$A$4:$A$15,0),MATCH(1,($U$2=GRID!$B$1:$U$1)*(КАЛЕНДАРЬ!AD27=GRID!$B$3:$U$3),0))*(1-GRID!$H$34))</f>
        <v>43700</v>
      </c>
      <c r="F314" s="8" cm="1">
        <f t="array" ref="F314">IF($I$2="Открытый тариф",INDEX(GRID!$B$18:$U$29,MATCH(E$7,GRID!$A$18:$A$29,0),MATCH(1,($U$2=GRID!$B$1:$U$1)*(КАЛЕНДАРЬ!AD27=GRID!$B$3:$U$3),0)),
INDEX(GRID!$B$18:$U$29,MATCH(E$7,GRID!$A$18:$A$29,0),MATCH(1,($U$2=GRID!$B$1:$U$1)*(КАЛЕНДАРЬ!AD27=GRID!$B$3:$U$3),0))*(1-GRID!$H$34))</f>
        <v>48700</v>
      </c>
      <c r="G314" s="8" cm="1">
        <f t="array" ref="G314">IF($I$2="Открытый тариф",INDEX(GRID!$B$4:$U$15,MATCH(G$7,GRID!$A$4:$A$15,0),MATCH(1,($U$2=GRID!$B$1:$U$1)*(КАЛЕНДАРЬ!AD27=GRID!$B$3:$U$3),0)),
INDEX(GRID!$B$4:$U$15,MATCH(G$7,GRID!$A$4:$A$15,0),MATCH(1,($U$2=GRID!$B$1:$U$1)*(КАЛЕНДАРЬ!AD27=GRID!$B$3:$U$3),0))*(1-GRID!$H$34))</f>
        <v>50200</v>
      </c>
      <c r="H314" s="8" cm="1">
        <f t="array" ref="H314">IF($I$2="Открытый тариф",INDEX(GRID!$B$18:$U$29,MATCH(G$7,GRID!$A$18:$A$29,0),MATCH(1,($U$2=GRID!$B$1:$U$1)*(КАЛЕНДАРЬ!AD27=GRID!$B$3:$U$3),0)),
INDEX(GRID!$B$18:$U$29,MATCH(G$7,GRID!$A$18:$A$29,0),MATCH(1,($U$2=GRID!$B$1:$U$1)*(КАЛЕНДАРЬ!AD27=GRID!$B$3:$U$3),0))*(1-GRID!$H$34))</f>
        <v>55200</v>
      </c>
      <c r="I314" s="8" cm="1">
        <f t="array" ref="I314">IF($I$2="Открытый тариф",INDEX(GRID!$B$4:$U$15,MATCH(I$7,GRID!$A$4:$A$15,0),MATCH(1,($U$2=GRID!$B$1:$U$1)*(КАЛЕНДАРЬ!AD27=GRID!$B$3:$U$3),0)),
INDEX(GRID!$B$4:$U$15,MATCH(I$7,GRID!$A$4:$A$15,0),MATCH(1,($U$2=GRID!$B$1:$U$1)*(КАЛЕНДАРЬ!AD27=GRID!$B$3:$U$3),0))*(1-GRID!$H$34))</f>
        <v>56200</v>
      </c>
      <c r="J314" s="8" cm="1">
        <f t="array" ref="J314">IF($I$2="Открытый тариф",INDEX(GRID!$B$18:$U$29,MATCH(I$7,GRID!$A$18:$A$29,0),MATCH(1,($U$2=GRID!$B$1:$U$1)*(КАЛЕНДАРЬ!AD27=GRID!$B$3:$U$3),0)),
INDEX(GRID!$B$18:$U$29,MATCH(I$7,GRID!$A$18:$A$29,0),MATCH(1,($U$2=GRID!$B$1:$U$1)*(КАЛЕНДАРЬ!AD27=GRID!$B$3:$U$3),0))*(1-GRID!$H$34))</f>
        <v>61200</v>
      </c>
      <c r="K314" s="8" cm="1">
        <f t="array" ref="K314">IF($I$2="Открытый тариф",INDEX(GRID!$B$4:$U$15,MATCH(K$7,GRID!$A$4:$A$15,0),MATCH(1,($U$2=GRID!$B$1:$U$1)*(КАЛЕНДАРЬ!AD27=GRID!$B$3:$U$3),0)),
INDEX(GRID!$B$4:$U$15,MATCH(K$7,GRID!$A$4:$A$15,0),MATCH(1,($U$2=GRID!$B$1:$U$1)*(КАЛЕНДАРЬ!AD27=GRID!$B$3:$U$3),0))*(1-GRID!$H$34))</f>
        <v>62500</v>
      </c>
      <c r="L314" s="8" cm="1">
        <f t="array" ref="L314">IF($I$2="Открытый тариф",INDEX(GRID!$B$18:$U$29,MATCH(K$7,GRID!$A$18:$A$29,0),MATCH(1,($U$2=GRID!$B$1:$U$1)*(КАЛЕНДАРЬ!AD27=GRID!$B$3:$U$3),0)),
INDEX(GRID!$B$18:$U$29,MATCH(K$7,GRID!$A$18:$A$29,0),MATCH(1,($U$2=GRID!$B$1:$U$1)*(КАЛЕНДАРЬ!AD27=GRID!$B$3:$U$3),0))*(1-GRID!$H$34))</f>
        <v>67500</v>
      </c>
      <c r="M314" s="8" cm="1">
        <f t="array" ref="M314">IF($I$2="Открытый тариф",INDEX(GRID!$B$4:$U$15,MATCH(M$7,GRID!$A$4:$A$15,0),MATCH(1,($U$2=GRID!$B$1:$U$1)*(КАЛЕНДАРЬ!AD27=GRID!$B$3:$U$3),0)),
INDEX(GRID!$B$4:$U$15,MATCH(M$7,GRID!$A$4:$A$15,0),MATCH(1,($U$2=GRID!$B$1:$U$1)*(КАЛЕНДАРЬ!AD27=GRID!$B$3:$U$3),0))*(1-GRID!$H$34))</f>
        <v>84300</v>
      </c>
      <c r="N314" s="8" cm="1">
        <f t="array" ref="N314">IF($I$2="Открытый тариф",INDEX(GRID!$B$18:$U$29,MATCH(M$7,GRID!$A$18:$A$29,0),MATCH(1,($U$2=GRID!$B$1:$U$1)*(КАЛЕНДАРЬ!AD27=GRID!$B$3:$U$3),0)),
INDEX(GRID!$B$18:$U$29,MATCH(M$7,GRID!$A$18:$A$29,0),MATCH(1,($U$2=GRID!$B$1:$U$1)*(КАЛЕНДАРЬ!AD27=GRID!$B$3:$U$3),0))*(1-GRID!$H$34))</f>
        <v>89300</v>
      </c>
      <c r="O314" s="8" cm="1">
        <f t="array" ref="O314">IF($I$2="Открытый тариф",INDEX(GRID!$B$4:$U$15,MATCH(O$7,GRID!$A$4:$A$15,0),MATCH(1,($U$2=GRID!$B$1:$U$1)*(КАЛЕНДАРЬ!AD27=GRID!$B$3:$U$3),0)),
INDEX(GRID!$B$4:$U$15,MATCH(O$7,GRID!$A$4:$A$15,0),MATCH(1,($U$2=GRID!$B$1:$U$1)*(КАЛЕНДАРЬ!AD27=GRID!$B$3:$U$3),0))*(1-GRID!$H$34))</f>
        <v>121100</v>
      </c>
      <c r="P314" s="8" cm="1">
        <f t="array" ref="P314">IF($I$2="Открытый тариф",INDEX(GRID!$B$4:$U$15,MATCH(P$7,GRID!$A$4:$A$15,0),MATCH(1,($U$2=GRID!$B$1:$U$1)*(КАЛЕНДАРЬ!AD27=GRID!$B$3:$U$3),0)),
INDEX(GRID!$B$4:$U$15,MATCH(P$7,GRID!$A$4:$A$15,0),MATCH(1,($U$2=GRID!$B$1:$U$1)*(КАЛЕНДАРЬ!AD27=GRID!$B$3:$U$3),0))*(1-GRID!$H$34))</f>
        <v>165200</v>
      </c>
      <c r="Q314" s="8" cm="1">
        <f t="array" ref="Q314">IF($I$2="Открытый тариф",INDEX(GRID!$B$4:$U$15,MATCH(Q$7,GRID!$A$4:$A$15,0),MATCH(1,($U$2=GRID!$B$1:$U$1)*(КАЛЕНДАРЬ!AD27=GRID!$B$3:$U$3),0)),
INDEX(GRID!$B$4:$U$15,MATCH(Q$7,GRID!$A$4:$A$15,0),MATCH(1,($U$2=GRID!$B$1:$U$1)*(КАЛЕНДАРЬ!AD27=GRID!$B$3:$U$3),0))*(1-GRID!$H$34))</f>
        <v>193700</v>
      </c>
      <c r="R314" s="8" cm="1">
        <f t="array" ref="R314">IF($I$2="Открытый тариф",INDEX(GRID!$B$18:$U$29,MATCH(R$7,GRID!$A$18:$A$29,0),MATCH(1,($U$2=GRID!$B$1:$U$1)*(КАЛЕНДАРЬ!AD27=GRID!$B$3:$U$3),0)),
INDEX(GRID!$B$18:$U$29,MATCH(R$7,GRID!$A$18:$A$29,0),MATCH(1,($U$2=GRID!$B$1:$U$1)*(КАЛЕНДАРЬ!AD27=GRID!$B$3:$U$3),0))*(1-GRID!$H$34))</f>
        <v>220700</v>
      </c>
      <c r="S314" s="8">
        <f t="array" ref="S314">IF($I$2="Открытый тариф",INDEX(GRID!$B$4:$U$15,MATCH(S$7,GRID!$A$4:$A$15,0),MATCH(1,($U$2=GRID!$B$1:$U$1)*(КАЛЕНДАРЬ!AD27=GRID!$B$3:$U$3),0)),
INDEX(GRID!$B$4:$U$15,MATCH(S$7,GRID!$A$4:$A$15,0),MATCH(1,($U$2=GRID!$B$1:$U$1)*(КАЛЕНДАРЬ!AD27=GRID!$B$3:$U$3),0))*(1-GRID!$L$41))</f>
        <v>561500</v>
      </c>
      <c r="T314" s="8">
        <f t="array" ref="T314">IF($I$2="Открытый тариф",INDEX(GRID!$B$4:$U$15,MATCH(T$7,GRID!$A$4:$A$15,0),MATCH(1,($U$2=GRID!$B$1:$U$1)*(КАЛЕНДАРЬ!AD27=GRID!$B$3:$U$3),0)),
INDEX(GRID!$B$4:$U$15,MATCH(T$7,GRID!$A$4:$A$15,0),MATCH(1,($U$2=GRID!$B$1:$U$1)*(КАЛЕНДАРЬ!AD27=GRID!$B$3:$U$3),0))*(1-GRID!$L$41))</f>
        <v>688100</v>
      </c>
    </row>
    <row r="315" spans="1:20" hidden="1">
      <c r="A315" s="148" t="s">
        <v>17</v>
      </c>
      <c r="B315" s="149">
        <v>25</v>
      </c>
      <c r="C315" s="8" cm="1">
        <f t="array" ref="C315">IF($I$2="Открытый тариф",INDEX(GRID!$B$4:$U$15,MATCH(C$7,GRID!$A$4:$A$15,0),MATCH(1,($U$2=GRID!$B$1:$U$1)*(КАЛЕНДАРЬ!AD28=GRID!$B$3:$U$3),0)),
INDEX(GRID!$B$4:$U$15,MATCH(C$7,GRID!$A$4:$A$15,0),MATCH(1,($U$2=GRID!$B$1:$U$1)*(КАЛЕНДАРЬ!AD28=GRID!$B$3:$U$3),0))*(1-GRID!$H$34))</f>
        <v>36500</v>
      </c>
      <c r="D315" s="8" cm="1">
        <f t="array" ref="D315">IF($I$2="Открытый тариф",INDEX(GRID!$B$18:$U$29,MATCH(C$7,GRID!$A$18:$A$29,0),MATCH(1,($U$2=GRID!$B$1:$U$1)*(КАЛЕНДАРЬ!AD28=GRID!$B$3:$U$3),0)),
INDEX(GRID!$B$18:$U$29,MATCH(C$7,GRID!$A$18:$A$29,0),MATCH(1,($U$2=GRID!$B$1:$U$1)*(КАЛЕНДАРЬ!AD28=GRID!$B$3:$U$3),0))*(1-GRID!$H$34))</f>
        <v>41500</v>
      </c>
      <c r="E315" s="8" cm="1">
        <f t="array" ref="E315">IF($I$2="Открытый тариф",INDEX(GRID!$B$4:$U$15,MATCH(E$7,GRID!$A$4:$A$15,0),MATCH(1,($U$2=GRID!$B$1:$U$1)*(КАЛЕНДАРЬ!AD28=GRID!$B$3:$U$3),0)),
INDEX(GRID!$B$4:$U$15,MATCH(E$7,GRID!$A$4:$A$15,0),MATCH(1,($U$2=GRID!$B$1:$U$1)*(КАЛЕНДАРЬ!AD28=GRID!$B$3:$U$3),0))*(1-GRID!$H$34))</f>
        <v>43700</v>
      </c>
      <c r="F315" s="8" cm="1">
        <f t="array" ref="F315">IF($I$2="Открытый тариф",INDEX(GRID!$B$18:$U$29,MATCH(E$7,GRID!$A$18:$A$29,0),MATCH(1,($U$2=GRID!$B$1:$U$1)*(КАЛЕНДАРЬ!AD28=GRID!$B$3:$U$3),0)),
INDEX(GRID!$B$18:$U$29,MATCH(E$7,GRID!$A$18:$A$29,0),MATCH(1,($U$2=GRID!$B$1:$U$1)*(КАЛЕНДАРЬ!AD28=GRID!$B$3:$U$3),0))*(1-GRID!$H$34))</f>
        <v>48700</v>
      </c>
      <c r="G315" s="8" cm="1">
        <f t="array" ref="G315">IF($I$2="Открытый тариф",INDEX(GRID!$B$4:$U$15,MATCH(G$7,GRID!$A$4:$A$15,0),MATCH(1,($U$2=GRID!$B$1:$U$1)*(КАЛЕНДАРЬ!AD28=GRID!$B$3:$U$3),0)),
INDEX(GRID!$B$4:$U$15,MATCH(G$7,GRID!$A$4:$A$15,0),MATCH(1,($U$2=GRID!$B$1:$U$1)*(КАЛЕНДАРЬ!AD28=GRID!$B$3:$U$3),0))*(1-GRID!$H$34))</f>
        <v>50200</v>
      </c>
      <c r="H315" s="8" cm="1">
        <f t="array" ref="H315">IF($I$2="Открытый тариф",INDEX(GRID!$B$18:$U$29,MATCH(G$7,GRID!$A$18:$A$29,0),MATCH(1,($U$2=GRID!$B$1:$U$1)*(КАЛЕНДАРЬ!AD28=GRID!$B$3:$U$3),0)),
INDEX(GRID!$B$18:$U$29,MATCH(G$7,GRID!$A$18:$A$29,0),MATCH(1,($U$2=GRID!$B$1:$U$1)*(КАЛЕНДАРЬ!AD28=GRID!$B$3:$U$3),0))*(1-GRID!$H$34))</f>
        <v>55200</v>
      </c>
      <c r="I315" s="8" cm="1">
        <f t="array" ref="I315">IF($I$2="Открытый тариф",INDEX(GRID!$B$4:$U$15,MATCH(I$7,GRID!$A$4:$A$15,0),MATCH(1,($U$2=GRID!$B$1:$U$1)*(КАЛЕНДАРЬ!AD28=GRID!$B$3:$U$3),0)),
INDEX(GRID!$B$4:$U$15,MATCH(I$7,GRID!$A$4:$A$15,0),MATCH(1,($U$2=GRID!$B$1:$U$1)*(КАЛЕНДАРЬ!AD28=GRID!$B$3:$U$3),0))*(1-GRID!$H$34))</f>
        <v>56200</v>
      </c>
      <c r="J315" s="8" cm="1">
        <f t="array" ref="J315">IF($I$2="Открытый тариф",INDEX(GRID!$B$18:$U$29,MATCH(I$7,GRID!$A$18:$A$29,0),MATCH(1,($U$2=GRID!$B$1:$U$1)*(КАЛЕНДАРЬ!AD28=GRID!$B$3:$U$3),0)),
INDEX(GRID!$B$18:$U$29,MATCH(I$7,GRID!$A$18:$A$29,0),MATCH(1,($U$2=GRID!$B$1:$U$1)*(КАЛЕНДАРЬ!AD28=GRID!$B$3:$U$3),0))*(1-GRID!$H$34))</f>
        <v>61200</v>
      </c>
      <c r="K315" s="8" cm="1">
        <f t="array" ref="K315">IF($I$2="Открытый тариф",INDEX(GRID!$B$4:$U$15,MATCH(K$7,GRID!$A$4:$A$15,0),MATCH(1,($U$2=GRID!$B$1:$U$1)*(КАЛЕНДАРЬ!AD28=GRID!$B$3:$U$3),0)),
INDEX(GRID!$B$4:$U$15,MATCH(K$7,GRID!$A$4:$A$15,0),MATCH(1,($U$2=GRID!$B$1:$U$1)*(КАЛЕНДАРЬ!AD28=GRID!$B$3:$U$3),0))*(1-GRID!$H$34))</f>
        <v>62500</v>
      </c>
      <c r="L315" s="8" cm="1">
        <f t="array" ref="L315">IF($I$2="Открытый тариф",INDEX(GRID!$B$18:$U$29,MATCH(K$7,GRID!$A$18:$A$29,0),MATCH(1,($U$2=GRID!$B$1:$U$1)*(КАЛЕНДАРЬ!AD28=GRID!$B$3:$U$3),0)),
INDEX(GRID!$B$18:$U$29,MATCH(K$7,GRID!$A$18:$A$29,0),MATCH(1,($U$2=GRID!$B$1:$U$1)*(КАЛЕНДАРЬ!AD28=GRID!$B$3:$U$3),0))*(1-GRID!$H$34))</f>
        <v>67500</v>
      </c>
      <c r="M315" s="8" cm="1">
        <f t="array" ref="M315">IF($I$2="Открытый тариф",INDEX(GRID!$B$4:$U$15,MATCH(M$7,GRID!$A$4:$A$15,0),MATCH(1,($U$2=GRID!$B$1:$U$1)*(КАЛЕНДАРЬ!AD28=GRID!$B$3:$U$3),0)),
INDEX(GRID!$B$4:$U$15,MATCH(M$7,GRID!$A$4:$A$15,0),MATCH(1,($U$2=GRID!$B$1:$U$1)*(КАЛЕНДАРЬ!AD28=GRID!$B$3:$U$3),0))*(1-GRID!$H$34))</f>
        <v>84300</v>
      </c>
      <c r="N315" s="8" cm="1">
        <f t="array" ref="N315">IF($I$2="Открытый тариф",INDEX(GRID!$B$18:$U$29,MATCH(M$7,GRID!$A$18:$A$29,0),MATCH(1,($U$2=GRID!$B$1:$U$1)*(КАЛЕНДАРЬ!AD28=GRID!$B$3:$U$3),0)),
INDEX(GRID!$B$18:$U$29,MATCH(M$7,GRID!$A$18:$A$29,0),MATCH(1,($U$2=GRID!$B$1:$U$1)*(КАЛЕНДАРЬ!AD28=GRID!$B$3:$U$3),0))*(1-GRID!$H$34))</f>
        <v>89300</v>
      </c>
      <c r="O315" s="8" cm="1">
        <f t="array" ref="O315">IF($I$2="Открытый тариф",INDEX(GRID!$B$4:$U$15,MATCH(O$7,GRID!$A$4:$A$15,0),MATCH(1,($U$2=GRID!$B$1:$U$1)*(КАЛЕНДАРЬ!AD28=GRID!$B$3:$U$3),0)),
INDEX(GRID!$B$4:$U$15,MATCH(O$7,GRID!$A$4:$A$15,0),MATCH(1,($U$2=GRID!$B$1:$U$1)*(КАЛЕНДАРЬ!AD28=GRID!$B$3:$U$3),0))*(1-GRID!$H$34))</f>
        <v>121100</v>
      </c>
      <c r="P315" s="8" cm="1">
        <f t="array" ref="P315">IF($I$2="Открытый тариф",INDEX(GRID!$B$4:$U$15,MATCH(P$7,GRID!$A$4:$A$15,0),MATCH(1,($U$2=GRID!$B$1:$U$1)*(КАЛЕНДАРЬ!AD28=GRID!$B$3:$U$3),0)),
INDEX(GRID!$B$4:$U$15,MATCH(P$7,GRID!$A$4:$A$15,0),MATCH(1,($U$2=GRID!$B$1:$U$1)*(КАЛЕНДАРЬ!AD28=GRID!$B$3:$U$3),0))*(1-GRID!$H$34))</f>
        <v>165200</v>
      </c>
      <c r="Q315" s="8" cm="1">
        <f t="array" ref="Q315">IF($I$2="Открытый тариф",INDEX(GRID!$B$4:$U$15,MATCH(Q$7,GRID!$A$4:$A$15,0),MATCH(1,($U$2=GRID!$B$1:$U$1)*(КАЛЕНДАРЬ!AD28=GRID!$B$3:$U$3),0)),
INDEX(GRID!$B$4:$U$15,MATCH(Q$7,GRID!$A$4:$A$15,0),MATCH(1,($U$2=GRID!$B$1:$U$1)*(КАЛЕНДАРЬ!AD28=GRID!$B$3:$U$3),0))*(1-GRID!$H$34))</f>
        <v>193700</v>
      </c>
      <c r="R315" s="8" cm="1">
        <f t="array" ref="R315">IF($I$2="Открытый тариф",INDEX(GRID!$B$18:$U$29,MATCH(R$7,GRID!$A$18:$A$29,0),MATCH(1,($U$2=GRID!$B$1:$U$1)*(КАЛЕНДАРЬ!AD28=GRID!$B$3:$U$3),0)),
INDEX(GRID!$B$18:$U$29,MATCH(R$7,GRID!$A$18:$A$29,0),MATCH(1,($U$2=GRID!$B$1:$U$1)*(КАЛЕНДАРЬ!AD28=GRID!$B$3:$U$3),0))*(1-GRID!$H$34))</f>
        <v>220700</v>
      </c>
      <c r="S315" s="8">
        <f t="array" ref="S315">IF($I$2="Открытый тариф",INDEX(GRID!$B$4:$U$15,MATCH(S$7,GRID!$A$4:$A$15,0),MATCH(1,($U$2=GRID!$B$1:$U$1)*(КАЛЕНДАРЬ!AD28=GRID!$B$3:$U$3),0)),
INDEX(GRID!$B$4:$U$15,MATCH(S$7,GRID!$A$4:$A$15,0),MATCH(1,($U$2=GRID!$B$1:$U$1)*(КАЛЕНДАРЬ!AD28=GRID!$B$3:$U$3),0))*(1-GRID!$L$41))</f>
        <v>561500</v>
      </c>
      <c r="T315" s="8">
        <f t="array" ref="T315">IF($I$2="Открытый тариф",INDEX(GRID!$B$4:$U$15,MATCH(T$7,GRID!$A$4:$A$15,0),MATCH(1,($U$2=GRID!$B$1:$U$1)*(КАЛЕНДАРЬ!AD28=GRID!$B$3:$U$3),0)),
INDEX(GRID!$B$4:$U$15,MATCH(T$7,GRID!$A$4:$A$15,0),MATCH(1,($U$2=GRID!$B$1:$U$1)*(КАЛЕНДАРЬ!AD28=GRID!$B$3:$U$3),0))*(1-GRID!$L$41))</f>
        <v>688100</v>
      </c>
    </row>
    <row r="316" spans="1:20" hidden="1">
      <c r="A316" s="148" t="s">
        <v>11</v>
      </c>
      <c r="B316" s="149">
        <v>26</v>
      </c>
      <c r="C316" s="8" cm="1">
        <f t="array" ref="C316">IF($I$2="Открытый тариф",INDEX(GRID!$B$4:$U$15,MATCH(C$7,GRID!$A$4:$A$15,0),MATCH(1,($U$2=GRID!$B$1:$U$1)*(КАЛЕНДАРЬ!AD29=GRID!$B$3:$U$3),0)),
INDEX(GRID!$B$4:$U$15,MATCH(C$7,GRID!$A$4:$A$15,0),MATCH(1,($U$2=GRID!$B$1:$U$1)*(КАЛЕНДАРЬ!AD29=GRID!$B$3:$U$3),0))*(1-GRID!$H$34))</f>
        <v>27500.000000000004</v>
      </c>
      <c r="D316" s="8" cm="1">
        <f t="array" ref="D316">IF($I$2="Открытый тариф",INDEX(GRID!$B$18:$U$29,MATCH(C$7,GRID!$A$18:$A$29,0),MATCH(1,($U$2=GRID!$B$1:$U$1)*(КАЛЕНДАРЬ!AD29=GRID!$B$3:$U$3),0)),
INDEX(GRID!$B$18:$U$29,MATCH(C$7,GRID!$A$18:$A$29,0),MATCH(1,($U$2=GRID!$B$1:$U$1)*(КАЛЕНДАРЬ!AD29=GRID!$B$3:$U$3),0))*(1-GRID!$H$34))</f>
        <v>32500.000000000004</v>
      </c>
      <c r="E316" s="8" cm="1">
        <f t="array" ref="E316">IF($I$2="Открытый тариф",INDEX(GRID!$B$4:$U$15,MATCH(E$7,GRID!$A$4:$A$15,0),MATCH(1,($U$2=GRID!$B$1:$U$1)*(КАЛЕНДАРЬ!AD29=GRID!$B$3:$U$3),0)),
INDEX(GRID!$B$4:$U$15,MATCH(E$7,GRID!$A$4:$A$15,0),MATCH(1,($U$2=GRID!$B$1:$U$1)*(КАЛЕНДАРЬ!AD29=GRID!$B$3:$U$3),0))*(1-GRID!$H$34))</f>
        <v>33000</v>
      </c>
      <c r="F316" s="8" cm="1">
        <f t="array" ref="F316">IF($I$2="Открытый тариф",INDEX(GRID!$B$18:$U$29,MATCH(E$7,GRID!$A$18:$A$29,0),MATCH(1,($U$2=GRID!$B$1:$U$1)*(КАЛЕНДАРЬ!AD29=GRID!$B$3:$U$3),0)),
INDEX(GRID!$B$18:$U$29,MATCH(E$7,GRID!$A$18:$A$29,0),MATCH(1,($U$2=GRID!$B$1:$U$1)*(КАЛЕНДАРЬ!AD29=GRID!$B$3:$U$3),0))*(1-GRID!$H$34))</f>
        <v>38000</v>
      </c>
      <c r="G316" s="8" cm="1">
        <f t="array" ref="G316">IF($I$2="Открытый тариф",INDEX(GRID!$B$4:$U$15,MATCH(G$7,GRID!$A$4:$A$15,0),MATCH(1,($U$2=GRID!$B$1:$U$1)*(КАЛЕНДАРЬ!AD29=GRID!$B$3:$U$3),0)),
INDEX(GRID!$B$4:$U$15,MATCH(G$7,GRID!$A$4:$A$15,0),MATCH(1,($U$2=GRID!$B$1:$U$1)*(КАЛЕНДАРЬ!AD29=GRID!$B$3:$U$3),0))*(1-GRID!$H$34))</f>
        <v>39000</v>
      </c>
      <c r="H316" s="8" cm="1">
        <f t="array" ref="H316">IF($I$2="Открытый тариф",INDEX(GRID!$B$18:$U$29,MATCH(G$7,GRID!$A$18:$A$29,0),MATCH(1,($U$2=GRID!$B$1:$U$1)*(КАЛЕНДАРЬ!AD29=GRID!$B$3:$U$3),0)),
INDEX(GRID!$B$18:$U$29,MATCH(G$7,GRID!$A$18:$A$29,0),MATCH(1,($U$2=GRID!$B$1:$U$1)*(КАЛЕНДАРЬ!AD29=GRID!$B$3:$U$3),0))*(1-GRID!$H$34))</f>
        <v>44000</v>
      </c>
      <c r="I316" s="8" cm="1">
        <f t="array" ref="I316">IF($I$2="Открытый тариф",INDEX(GRID!$B$4:$U$15,MATCH(I$7,GRID!$A$4:$A$15,0),MATCH(1,($U$2=GRID!$B$1:$U$1)*(КАЛЕНДАРЬ!AD29=GRID!$B$3:$U$3),0)),
INDEX(GRID!$B$4:$U$15,MATCH(I$7,GRID!$A$4:$A$15,0),MATCH(1,($U$2=GRID!$B$1:$U$1)*(КАЛЕНДАРЬ!AD29=GRID!$B$3:$U$3),0))*(1-GRID!$H$34))</f>
        <v>43400</v>
      </c>
      <c r="J316" s="8" cm="1">
        <f t="array" ref="J316">IF($I$2="Открытый тариф",INDEX(GRID!$B$18:$U$29,MATCH(I$7,GRID!$A$18:$A$29,0),MATCH(1,($U$2=GRID!$B$1:$U$1)*(КАЛЕНДАРЬ!AD29=GRID!$B$3:$U$3),0)),
INDEX(GRID!$B$18:$U$29,MATCH(I$7,GRID!$A$18:$A$29,0),MATCH(1,($U$2=GRID!$B$1:$U$1)*(КАЛЕНДАРЬ!AD29=GRID!$B$3:$U$3),0))*(1-GRID!$H$34))</f>
        <v>48400</v>
      </c>
      <c r="K316" s="8" cm="1">
        <f t="array" ref="K316">IF($I$2="Открытый тариф",INDEX(GRID!$B$4:$U$15,MATCH(K$7,GRID!$A$4:$A$15,0),MATCH(1,($U$2=GRID!$B$1:$U$1)*(КАЛЕНДАРЬ!AD29=GRID!$B$3:$U$3),0)),
INDEX(GRID!$B$4:$U$15,MATCH(K$7,GRID!$A$4:$A$15,0),MATCH(1,($U$2=GRID!$B$1:$U$1)*(КАЛЕНДАРЬ!AD29=GRID!$B$3:$U$3),0))*(1-GRID!$H$34))</f>
        <v>49000</v>
      </c>
      <c r="L316" s="8" cm="1">
        <f t="array" ref="L316">IF($I$2="Открытый тариф",INDEX(GRID!$B$18:$U$29,MATCH(K$7,GRID!$A$18:$A$29,0),MATCH(1,($U$2=GRID!$B$1:$U$1)*(КАЛЕНДАРЬ!AD29=GRID!$B$3:$U$3),0)),
INDEX(GRID!$B$18:$U$29,MATCH(K$7,GRID!$A$18:$A$29,0),MATCH(1,($U$2=GRID!$B$1:$U$1)*(КАЛЕНДАРЬ!AD29=GRID!$B$3:$U$3),0))*(1-GRID!$H$34))</f>
        <v>54000</v>
      </c>
      <c r="M316" s="8" cm="1">
        <f t="array" ref="M316">IF($I$2="Открытый тариф",INDEX(GRID!$B$4:$U$15,MATCH(M$7,GRID!$A$4:$A$15,0),MATCH(1,($U$2=GRID!$B$1:$U$1)*(КАЛЕНДАРЬ!AD29=GRID!$B$3:$U$3),0)),
INDEX(GRID!$B$4:$U$15,MATCH(M$7,GRID!$A$4:$A$15,0),MATCH(1,($U$2=GRID!$B$1:$U$1)*(КАЛЕНДАРЬ!AD29=GRID!$B$3:$U$3),0))*(1-GRID!$H$34))</f>
        <v>69500</v>
      </c>
      <c r="N316" s="8" cm="1">
        <f t="array" ref="N316">IF($I$2="Открытый тариф",INDEX(GRID!$B$18:$U$29,MATCH(M$7,GRID!$A$18:$A$29,0),MATCH(1,($U$2=GRID!$B$1:$U$1)*(КАЛЕНДАРЬ!AD29=GRID!$B$3:$U$3),0)),
INDEX(GRID!$B$18:$U$29,MATCH(M$7,GRID!$A$18:$A$29,0),MATCH(1,($U$2=GRID!$B$1:$U$1)*(КАЛЕНДАРЬ!AD29=GRID!$B$3:$U$3),0))*(1-GRID!$H$34))</f>
        <v>74500</v>
      </c>
      <c r="O316" s="8" cm="1">
        <f t="array" ref="O316">IF($I$2="Открытый тариф",INDEX(GRID!$B$4:$U$15,MATCH(O$7,GRID!$A$4:$A$15,0),MATCH(1,($U$2=GRID!$B$1:$U$1)*(КАЛЕНДАРЬ!AD29=GRID!$B$3:$U$3),0)),
INDEX(GRID!$B$4:$U$15,MATCH(O$7,GRID!$A$4:$A$15,0),MATCH(1,($U$2=GRID!$B$1:$U$1)*(КАЛЕНДАРЬ!AD29=GRID!$B$3:$U$3),0))*(1-GRID!$H$34))</f>
        <v>103200</v>
      </c>
      <c r="P316" s="8" cm="1">
        <f t="array" ref="P316">IF($I$2="Открытый тариф",INDEX(GRID!$B$4:$U$15,MATCH(P$7,GRID!$A$4:$A$15,0),MATCH(1,($U$2=GRID!$B$1:$U$1)*(КАЛЕНДАРЬ!AD29=GRID!$B$3:$U$3),0)),
INDEX(GRID!$B$4:$U$15,MATCH(P$7,GRID!$A$4:$A$15,0),MATCH(1,($U$2=GRID!$B$1:$U$1)*(КАЛЕНДАРЬ!AD29=GRID!$B$3:$U$3),0))*(1-GRID!$H$34))</f>
        <v>145400</v>
      </c>
      <c r="Q316" s="8" cm="1">
        <f t="array" ref="Q316">IF($I$2="Открытый тариф",INDEX(GRID!$B$4:$U$15,MATCH(Q$7,GRID!$A$4:$A$15,0),MATCH(1,($U$2=GRID!$B$1:$U$1)*(КАЛЕНДАРЬ!AD29=GRID!$B$3:$U$3),0)),
INDEX(GRID!$B$4:$U$15,MATCH(Q$7,GRID!$A$4:$A$15,0),MATCH(1,($U$2=GRID!$B$1:$U$1)*(КАЛЕНДАРЬ!AD29=GRID!$B$3:$U$3),0))*(1-GRID!$H$34))</f>
        <v>170900</v>
      </c>
      <c r="R316" s="8" cm="1">
        <f t="array" ref="R316">IF($I$2="Открытый тариф",INDEX(GRID!$B$18:$U$29,MATCH(R$7,GRID!$A$18:$A$29,0),MATCH(1,($U$2=GRID!$B$1:$U$1)*(КАЛЕНДАРЬ!AD29=GRID!$B$3:$U$3),0)),
INDEX(GRID!$B$18:$U$29,MATCH(R$7,GRID!$A$18:$A$29,0),MATCH(1,($U$2=GRID!$B$1:$U$1)*(КАЛЕНДАРЬ!AD29=GRID!$B$3:$U$3),0))*(1-GRID!$H$34))</f>
        <v>194100</v>
      </c>
      <c r="S316" s="8">
        <f t="array" ref="S316">IF($I$2="Открытый тариф",INDEX(GRID!$B$4:$U$15,MATCH(S$7,GRID!$A$4:$A$15,0),MATCH(1,($U$2=GRID!$B$1:$U$1)*(КАЛЕНДАРЬ!AD29=GRID!$B$3:$U$3),0)),
INDEX(GRID!$B$4:$U$15,MATCH(S$7,GRID!$A$4:$A$15,0),MATCH(1,($U$2=GRID!$B$1:$U$1)*(КАЛЕНДАРЬ!AD29=GRID!$B$3:$U$3),0))*(1-GRID!$L$41))</f>
        <v>482600</v>
      </c>
      <c r="T316" s="8">
        <f t="array" ref="T316">IF($I$2="Открытый тариф",INDEX(GRID!$B$4:$U$15,MATCH(T$7,GRID!$A$4:$A$15,0),MATCH(1,($U$2=GRID!$B$1:$U$1)*(КАЛЕНДАРЬ!AD29=GRID!$B$3:$U$3),0)),
INDEX(GRID!$B$4:$U$15,MATCH(T$7,GRID!$A$4:$A$15,0),MATCH(1,($U$2=GRID!$B$1:$U$1)*(КАЛЕНДАРЬ!AD29=GRID!$B$3:$U$3),0))*(1-GRID!$L$41))</f>
        <v>586600</v>
      </c>
    </row>
    <row r="317" spans="1:20" hidden="1">
      <c r="A317" s="148" t="s">
        <v>12</v>
      </c>
      <c r="B317" s="149">
        <v>27</v>
      </c>
      <c r="C317" s="8" cm="1">
        <f t="array" ref="C317">IF($I$2="Открытый тариф",INDEX(GRID!$B$4:$U$15,MATCH(C$7,GRID!$A$4:$A$15,0),MATCH(1,($U$2=GRID!$B$1:$U$1)*(КАЛЕНДАРЬ!AD30=GRID!$B$3:$U$3),0)),
INDEX(GRID!$B$4:$U$15,MATCH(C$7,GRID!$A$4:$A$15,0),MATCH(1,($U$2=GRID!$B$1:$U$1)*(КАЛЕНДАРЬ!AD30=GRID!$B$3:$U$3),0))*(1-GRID!$H$34))</f>
        <v>27500.000000000004</v>
      </c>
      <c r="D317" s="8" cm="1">
        <f t="array" ref="D317">IF($I$2="Открытый тариф",INDEX(GRID!$B$18:$U$29,MATCH(C$7,GRID!$A$18:$A$29,0),MATCH(1,($U$2=GRID!$B$1:$U$1)*(КАЛЕНДАРЬ!AD30=GRID!$B$3:$U$3),0)),
INDEX(GRID!$B$18:$U$29,MATCH(C$7,GRID!$A$18:$A$29,0),MATCH(1,($U$2=GRID!$B$1:$U$1)*(КАЛЕНДАРЬ!AD30=GRID!$B$3:$U$3),0))*(1-GRID!$H$34))</f>
        <v>32500.000000000004</v>
      </c>
      <c r="E317" s="8" cm="1">
        <f t="array" ref="E317">IF($I$2="Открытый тариф",INDEX(GRID!$B$4:$U$15,MATCH(E$7,GRID!$A$4:$A$15,0),MATCH(1,($U$2=GRID!$B$1:$U$1)*(КАЛЕНДАРЬ!AD30=GRID!$B$3:$U$3),0)),
INDEX(GRID!$B$4:$U$15,MATCH(E$7,GRID!$A$4:$A$15,0),MATCH(1,($U$2=GRID!$B$1:$U$1)*(КАЛЕНДАРЬ!AD30=GRID!$B$3:$U$3),0))*(1-GRID!$H$34))</f>
        <v>33000</v>
      </c>
      <c r="F317" s="8" cm="1">
        <f t="array" ref="F317">IF($I$2="Открытый тариф",INDEX(GRID!$B$18:$U$29,MATCH(E$7,GRID!$A$18:$A$29,0),MATCH(1,($U$2=GRID!$B$1:$U$1)*(КАЛЕНДАРЬ!AD30=GRID!$B$3:$U$3),0)),
INDEX(GRID!$B$18:$U$29,MATCH(E$7,GRID!$A$18:$A$29,0),MATCH(1,($U$2=GRID!$B$1:$U$1)*(КАЛЕНДАРЬ!AD30=GRID!$B$3:$U$3),0))*(1-GRID!$H$34))</f>
        <v>38000</v>
      </c>
      <c r="G317" s="8" cm="1">
        <f t="array" ref="G317">IF($I$2="Открытый тариф",INDEX(GRID!$B$4:$U$15,MATCH(G$7,GRID!$A$4:$A$15,0),MATCH(1,($U$2=GRID!$B$1:$U$1)*(КАЛЕНДАРЬ!AD30=GRID!$B$3:$U$3),0)),
INDEX(GRID!$B$4:$U$15,MATCH(G$7,GRID!$A$4:$A$15,0),MATCH(1,($U$2=GRID!$B$1:$U$1)*(КАЛЕНДАРЬ!AD30=GRID!$B$3:$U$3),0))*(1-GRID!$H$34))</f>
        <v>39000</v>
      </c>
      <c r="H317" s="8" cm="1">
        <f t="array" ref="H317">IF($I$2="Открытый тариф",INDEX(GRID!$B$18:$U$29,MATCH(G$7,GRID!$A$18:$A$29,0),MATCH(1,($U$2=GRID!$B$1:$U$1)*(КАЛЕНДАРЬ!AD30=GRID!$B$3:$U$3),0)),
INDEX(GRID!$B$18:$U$29,MATCH(G$7,GRID!$A$18:$A$29,0),MATCH(1,($U$2=GRID!$B$1:$U$1)*(КАЛЕНДАРЬ!AD30=GRID!$B$3:$U$3),0))*(1-GRID!$H$34))</f>
        <v>44000</v>
      </c>
      <c r="I317" s="8" cm="1">
        <f t="array" ref="I317">IF($I$2="Открытый тариф",INDEX(GRID!$B$4:$U$15,MATCH(I$7,GRID!$A$4:$A$15,0),MATCH(1,($U$2=GRID!$B$1:$U$1)*(КАЛЕНДАРЬ!AD30=GRID!$B$3:$U$3),0)),
INDEX(GRID!$B$4:$U$15,MATCH(I$7,GRID!$A$4:$A$15,0),MATCH(1,($U$2=GRID!$B$1:$U$1)*(КАЛЕНДАРЬ!AD30=GRID!$B$3:$U$3),0))*(1-GRID!$H$34))</f>
        <v>43400</v>
      </c>
      <c r="J317" s="8" cm="1">
        <f t="array" ref="J317">IF($I$2="Открытый тариф",INDEX(GRID!$B$18:$U$29,MATCH(I$7,GRID!$A$18:$A$29,0),MATCH(1,($U$2=GRID!$B$1:$U$1)*(КАЛЕНДАРЬ!AD30=GRID!$B$3:$U$3),0)),
INDEX(GRID!$B$18:$U$29,MATCH(I$7,GRID!$A$18:$A$29,0),MATCH(1,($U$2=GRID!$B$1:$U$1)*(КАЛЕНДАРЬ!AD30=GRID!$B$3:$U$3),0))*(1-GRID!$H$34))</f>
        <v>48400</v>
      </c>
      <c r="K317" s="8" cm="1">
        <f t="array" ref="K317">IF($I$2="Открытый тариф",INDEX(GRID!$B$4:$U$15,MATCH(K$7,GRID!$A$4:$A$15,0),MATCH(1,($U$2=GRID!$B$1:$U$1)*(КАЛЕНДАРЬ!AD30=GRID!$B$3:$U$3),0)),
INDEX(GRID!$B$4:$U$15,MATCH(K$7,GRID!$A$4:$A$15,0),MATCH(1,($U$2=GRID!$B$1:$U$1)*(КАЛЕНДАРЬ!AD30=GRID!$B$3:$U$3),0))*(1-GRID!$H$34))</f>
        <v>49000</v>
      </c>
      <c r="L317" s="8" cm="1">
        <f t="array" ref="L317">IF($I$2="Открытый тариф",INDEX(GRID!$B$18:$U$29,MATCH(K$7,GRID!$A$18:$A$29,0),MATCH(1,($U$2=GRID!$B$1:$U$1)*(КАЛЕНДАРЬ!AD30=GRID!$B$3:$U$3),0)),
INDEX(GRID!$B$18:$U$29,MATCH(K$7,GRID!$A$18:$A$29,0),MATCH(1,($U$2=GRID!$B$1:$U$1)*(КАЛЕНДАРЬ!AD30=GRID!$B$3:$U$3),0))*(1-GRID!$H$34))</f>
        <v>54000</v>
      </c>
      <c r="M317" s="8" cm="1">
        <f t="array" ref="M317">IF($I$2="Открытый тариф",INDEX(GRID!$B$4:$U$15,MATCH(M$7,GRID!$A$4:$A$15,0),MATCH(1,($U$2=GRID!$B$1:$U$1)*(КАЛЕНДАРЬ!AD30=GRID!$B$3:$U$3),0)),
INDEX(GRID!$B$4:$U$15,MATCH(M$7,GRID!$A$4:$A$15,0),MATCH(1,($U$2=GRID!$B$1:$U$1)*(КАЛЕНДАРЬ!AD30=GRID!$B$3:$U$3),0))*(1-GRID!$H$34))</f>
        <v>69500</v>
      </c>
      <c r="N317" s="8" cm="1">
        <f t="array" ref="N317">IF($I$2="Открытый тариф",INDEX(GRID!$B$18:$U$29,MATCH(M$7,GRID!$A$18:$A$29,0),MATCH(1,($U$2=GRID!$B$1:$U$1)*(КАЛЕНДАРЬ!AD30=GRID!$B$3:$U$3),0)),
INDEX(GRID!$B$18:$U$29,MATCH(M$7,GRID!$A$18:$A$29,0),MATCH(1,($U$2=GRID!$B$1:$U$1)*(КАЛЕНДАРЬ!AD30=GRID!$B$3:$U$3),0))*(1-GRID!$H$34))</f>
        <v>74500</v>
      </c>
      <c r="O317" s="8" cm="1">
        <f t="array" ref="O317">IF($I$2="Открытый тариф",INDEX(GRID!$B$4:$U$15,MATCH(O$7,GRID!$A$4:$A$15,0),MATCH(1,($U$2=GRID!$B$1:$U$1)*(КАЛЕНДАРЬ!AD30=GRID!$B$3:$U$3),0)),
INDEX(GRID!$B$4:$U$15,MATCH(O$7,GRID!$A$4:$A$15,0),MATCH(1,($U$2=GRID!$B$1:$U$1)*(КАЛЕНДАРЬ!AD30=GRID!$B$3:$U$3),0))*(1-GRID!$H$34))</f>
        <v>103200</v>
      </c>
      <c r="P317" s="8" cm="1">
        <f t="array" ref="P317">IF($I$2="Открытый тариф",INDEX(GRID!$B$4:$U$15,MATCH(P$7,GRID!$A$4:$A$15,0),MATCH(1,($U$2=GRID!$B$1:$U$1)*(КАЛЕНДАРЬ!AD30=GRID!$B$3:$U$3),0)),
INDEX(GRID!$B$4:$U$15,MATCH(P$7,GRID!$A$4:$A$15,0),MATCH(1,($U$2=GRID!$B$1:$U$1)*(КАЛЕНДАРЬ!AD30=GRID!$B$3:$U$3),0))*(1-GRID!$H$34))</f>
        <v>145400</v>
      </c>
      <c r="Q317" s="8" cm="1">
        <f t="array" ref="Q317">IF($I$2="Открытый тариф",INDEX(GRID!$B$4:$U$15,MATCH(Q$7,GRID!$A$4:$A$15,0),MATCH(1,($U$2=GRID!$B$1:$U$1)*(КАЛЕНДАРЬ!AD30=GRID!$B$3:$U$3),0)),
INDEX(GRID!$B$4:$U$15,MATCH(Q$7,GRID!$A$4:$A$15,0),MATCH(1,($U$2=GRID!$B$1:$U$1)*(КАЛЕНДАРЬ!AD30=GRID!$B$3:$U$3),0))*(1-GRID!$H$34))</f>
        <v>170900</v>
      </c>
      <c r="R317" s="8" cm="1">
        <f t="array" ref="R317">IF($I$2="Открытый тариф",INDEX(GRID!$B$18:$U$29,MATCH(R$7,GRID!$A$18:$A$29,0),MATCH(1,($U$2=GRID!$B$1:$U$1)*(КАЛЕНДАРЬ!AD30=GRID!$B$3:$U$3),0)),
INDEX(GRID!$B$18:$U$29,MATCH(R$7,GRID!$A$18:$A$29,0),MATCH(1,($U$2=GRID!$B$1:$U$1)*(КАЛЕНДАРЬ!AD30=GRID!$B$3:$U$3),0))*(1-GRID!$H$34))</f>
        <v>194100</v>
      </c>
      <c r="S317" s="8">
        <f t="array" ref="S317">IF($I$2="Открытый тариф",INDEX(GRID!$B$4:$U$15,MATCH(S$7,GRID!$A$4:$A$15,0),MATCH(1,($U$2=GRID!$B$1:$U$1)*(КАЛЕНДАРЬ!AD30=GRID!$B$3:$U$3),0)),
INDEX(GRID!$B$4:$U$15,MATCH(S$7,GRID!$A$4:$A$15,0),MATCH(1,($U$2=GRID!$B$1:$U$1)*(КАЛЕНДАРЬ!AD30=GRID!$B$3:$U$3),0))*(1-GRID!$L$41))</f>
        <v>482600</v>
      </c>
      <c r="T317" s="8">
        <f t="array" ref="T317">IF($I$2="Открытый тариф",INDEX(GRID!$B$4:$U$15,MATCH(T$7,GRID!$A$4:$A$15,0),MATCH(1,($U$2=GRID!$B$1:$U$1)*(КАЛЕНДАРЬ!AD30=GRID!$B$3:$U$3),0)),
INDEX(GRID!$B$4:$U$15,MATCH(T$7,GRID!$A$4:$A$15,0),MATCH(1,($U$2=GRID!$B$1:$U$1)*(КАЛЕНДАРЬ!AD30=GRID!$B$3:$U$3),0))*(1-GRID!$L$41))</f>
        <v>586600</v>
      </c>
    </row>
    <row r="318" spans="1:20">
      <c r="A318" s="148" t="s">
        <v>13</v>
      </c>
      <c r="B318" s="149">
        <v>28</v>
      </c>
      <c r="C318" s="8" cm="1">
        <f t="array" ref="C318">IF($I$2="Открытый тариф",INDEX(GRID!$B$4:$U$15,MATCH(C$7,GRID!$A$4:$A$15,0),MATCH(1,($U$2=GRID!$B$1:$U$1)*(КАЛЕНДАРЬ!AD31=GRID!$B$3:$U$3),0)),
INDEX(GRID!$B$4:$U$15,MATCH(C$7,GRID!$A$4:$A$15,0),MATCH(1,($U$2=GRID!$B$1:$U$1)*(КАЛЕНДАРЬ!AD31=GRID!$B$3:$U$3),0))*(1-GRID!$H$34))</f>
        <v>27500.000000000004</v>
      </c>
      <c r="D318" s="8" cm="1">
        <f t="array" ref="D318">IF($I$2="Открытый тариф",INDEX(GRID!$B$18:$U$29,MATCH(C$7,GRID!$A$18:$A$29,0),MATCH(1,($U$2=GRID!$B$1:$U$1)*(КАЛЕНДАРЬ!AD31=GRID!$B$3:$U$3),0)),
INDEX(GRID!$B$18:$U$29,MATCH(C$7,GRID!$A$18:$A$29,0),MATCH(1,($U$2=GRID!$B$1:$U$1)*(КАЛЕНДАРЬ!AD31=GRID!$B$3:$U$3),0))*(1-GRID!$H$34))</f>
        <v>32500.000000000004</v>
      </c>
      <c r="E318" s="8" cm="1">
        <f t="array" ref="E318">IF($I$2="Открытый тариф",INDEX(GRID!$B$4:$U$15,MATCH(E$7,GRID!$A$4:$A$15,0),MATCH(1,($U$2=GRID!$B$1:$U$1)*(КАЛЕНДАРЬ!AD31=GRID!$B$3:$U$3),0)),
INDEX(GRID!$B$4:$U$15,MATCH(E$7,GRID!$A$4:$A$15,0),MATCH(1,($U$2=GRID!$B$1:$U$1)*(КАЛЕНДАРЬ!AD31=GRID!$B$3:$U$3),0))*(1-GRID!$H$34))</f>
        <v>33000</v>
      </c>
      <c r="F318" s="8" cm="1">
        <f t="array" ref="F318">IF($I$2="Открытый тариф",INDEX(GRID!$B$18:$U$29,MATCH(E$7,GRID!$A$18:$A$29,0),MATCH(1,($U$2=GRID!$B$1:$U$1)*(КАЛЕНДАРЬ!AD31=GRID!$B$3:$U$3),0)),
INDEX(GRID!$B$18:$U$29,MATCH(E$7,GRID!$A$18:$A$29,0),MATCH(1,($U$2=GRID!$B$1:$U$1)*(КАЛЕНДАРЬ!AD31=GRID!$B$3:$U$3),0))*(1-GRID!$H$34))</f>
        <v>38000</v>
      </c>
      <c r="G318" s="8" cm="1">
        <f t="array" ref="G318">IF($I$2="Открытый тариф",INDEX(GRID!$B$4:$U$15,MATCH(G$7,GRID!$A$4:$A$15,0),MATCH(1,($U$2=GRID!$B$1:$U$1)*(КАЛЕНДАРЬ!AD31=GRID!$B$3:$U$3),0)),
INDEX(GRID!$B$4:$U$15,MATCH(G$7,GRID!$A$4:$A$15,0),MATCH(1,($U$2=GRID!$B$1:$U$1)*(КАЛЕНДАРЬ!AD31=GRID!$B$3:$U$3),0))*(1-GRID!$H$34))</f>
        <v>39000</v>
      </c>
      <c r="H318" s="8" cm="1">
        <f t="array" ref="H318">IF($I$2="Открытый тариф",INDEX(GRID!$B$18:$U$29,MATCH(G$7,GRID!$A$18:$A$29,0),MATCH(1,($U$2=GRID!$B$1:$U$1)*(КАЛЕНДАРЬ!AD31=GRID!$B$3:$U$3),0)),
INDEX(GRID!$B$18:$U$29,MATCH(G$7,GRID!$A$18:$A$29,0),MATCH(1,($U$2=GRID!$B$1:$U$1)*(КАЛЕНДАРЬ!AD31=GRID!$B$3:$U$3),0))*(1-GRID!$H$34))</f>
        <v>44000</v>
      </c>
      <c r="I318" s="8" cm="1">
        <f t="array" ref="I318">IF($I$2="Открытый тариф",INDEX(GRID!$B$4:$U$15,MATCH(I$7,GRID!$A$4:$A$15,0),MATCH(1,($U$2=GRID!$B$1:$U$1)*(КАЛЕНДАРЬ!AD31=GRID!$B$3:$U$3),0)),
INDEX(GRID!$B$4:$U$15,MATCH(I$7,GRID!$A$4:$A$15,0),MATCH(1,($U$2=GRID!$B$1:$U$1)*(КАЛЕНДАРЬ!AD31=GRID!$B$3:$U$3),0))*(1-GRID!$H$34))</f>
        <v>43400</v>
      </c>
      <c r="J318" s="8" cm="1">
        <f t="array" ref="J318">IF($I$2="Открытый тариф",INDEX(GRID!$B$18:$U$29,MATCH(I$7,GRID!$A$18:$A$29,0),MATCH(1,($U$2=GRID!$B$1:$U$1)*(КАЛЕНДАРЬ!AD31=GRID!$B$3:$U$3),0)),
INDEX(GRID!$B$18:$U$29,MATCH(I$7,GRID!$A$18:$A$29,0),MATCH(1,($U$2=GRID!$B$1:$U$1)*(КАЛЕНДАРЬ!AD31=GRID!$B$3:$U$3),0))*(1-GRID!$H$34))</f>
        <v>48400</v>
      </c>
      <c r="K318" s="8" cm="1">
        <f t="array" ref="K318">IF($I$2="Открытый тариф",INDEX(GRID!$B$4:$U$15,MATCH(K$7,GRID!$A$4:$A$15,0),MATCH(1,($U$2=GRID!$B$1:$U$1)*(КАЛЕНДАРЬ!AD31=GRID!$B$3:$U$3),0)),
INDEX(GRID!$B$4:$U$15,MATCH(K$7,GRID!$A$4:$A$15,0),MATCH(1,($U$2=GRID!$B$1:$U$1)*(КАЛЕНДАРЬ!AD31=GRID!$B$3:$U$3),0))*(1-GRID!$H$34))</f>
        <v>49000</v>
      </c>
      <c r="L318" s="8" cm="1">
        <f t="array" ref="L318">IF($I$2="Открытый тариф",INDEX(GRID!$B$18:$U$29,MATCH(K$7,GRID!$A$18:$A$29,0),MATCH(1,($U$2=GRID!$B$1:$U$1)*(КАЛЕНДАРЬ!AD31=GRID!$B$3:$U$3),0)),
INDEX(GRID!$B$18:$U$29,MATCH(K$7,GRID!$A$18:$A$29,0),MATCH(1,($U$2=GRID!$B$1:$U$1)*(КАЛЕНДАРЬ!AD31=GRID!$B$3:$U$3),0))*(1-GRID!$H$34))</f>
        <v>54000</v>
      </c>
      <c r="M318" s="8" cm="1">
        <f t="array" ref="M318">IF($I$2="Открытый тариф",INDEX(GRID!$B$4:$U$15,MATCH(M$7,GRID!$A$4:$A$15,0),MATCH(1,($U$2=GRID!$B$1:$U$1)*(КАЛЕНДАРЬ!AD31=GRID!$B$3:$U$3),0)),
INDEX(GRID!$B$4:$U$15,MATCH(M$7,GRID!$A$4:$A$15,0),MATCH(1,($U$2=GRID!$B$1:$U$1)*(КАЛЕНДАРЬ!AD31=GRID!$B$3:$U$3),0))*(1-GRID!$H$34))</f>
        <v>69500</v>
      </c>
      <c r="N318" s="8" cm="1">
        <f t="array" ref="N318">IF($I$2="Открытый тариф",INDEX(GRID!$B$18:$U$29,MATCH(M$7,GRID!$A$18:$A$29,0),MATCH(1,($U$2=GRID!$B$1:$U$1)*(КАЛЕНДАРЬ!AD31=GRID!$B$3:$U$3),0)),
INDEX(GRID!$B$18:$U$29,MATCH(M$7,GRID!$A$18:$A$29,0),MATCH(1,($U$2=GRID!$B$1:$U$1)*(КАЛЕНДАРЬ!AD31=GRID!$B$3:$U$3),0))*(1-GRID!$H$34))</f>
        <v>74500</v>
      </c>
      <c r="O318" s="8" cm="1">
        <f t="array" ref="O318">IF($I$2="Открытый тариф",INDEX(GRID!$B$4:$U$15,MATCH(O$7,GRID!$A$4:$A$15,0),MATCH(1,($U$2=GRID!$B$1:$U$1)*(КАЛЕНДАРЬ!AD31=GRID!$B$3:$U$3),0)),
INDEX(GRID!$B$4:$U$15,MATCH(O$7,GRID!$A$4:$A$15,0),MATCH(1,($U$2=GRID!$B$1:$U$1)*(КАЛЕНДАРЬ!AD31=GRID!$B$3:$U$3),0))*(1-GRID!$H$34))</f>
        <v>103200</v>
      </c>
      <c r="P318" s="8" cm="1">
        <f t="array" ref="P318">IF($I$2="Открытый тариф",INDEX(GRID!$B$4:$U$15,MATCH(P$7,GRID!$A$4:$A$15,0),MATCH(1,($U$2=GRID!$B$1:$U$1)*(КАЛЕНДАРЬ!AD31=GRID!$B$3:$U$3),0)),
INDEX(GRID!$B$4:$U$15,MATCH(P$7,GRID!$A$4:$A$15,0),MATCH(1,($U$2=GRID!$B$1:$U$1)*(КАЛЕНДАРЬ!AD31=GRID!$B$3:$U$3),0))*(1-GRID!$H$34))</f>
        <v>145400</v>
      </c>
      <c r="Q318" s="8" cm="1">
        <f t="array" ref="Q318">IF($I$2="Открытый тариф",INDEX(GRID!$B$4:$U$15,MATCH(Q$7,GRID!$A$4:$A$15,0),MATCH(1,($U$2=GRID!$B$1:$U$1)*(КАЛЕНДАРЬ!AD31=GRID!$B$3:$U$3),0)),
INDEX(GRID!$B$4:$U$15,MATCH(Q$7,GRID!$A$4:$A$15,0),MATCH(1,($U$2=GRID!$B$1:$U$1)*(КАЛЕНДАРЬ!AD31=GRID!$B$3:$U$3),0))*(1-GRID!$H$34))</f>
        <v>170900</v>
      </c>
      <c r="R318" s="8" cm="1">
        <f t="array" ref="R318">IF($I$2="Открытый тариф",INDEX(GRID!$B$18:$U$29,MATCH(R$7,GRID!$A$18:$A$29,0),MATCH(1,($U$2=GRID!$B$1:$U$1)*(КАЛЕНДАРЬ!AD31=GRID!$B$3:$U$3),0)),
INDEX(GRID!$B$18:$U$29,MATCH(R$7,GRID!$A$18:$A$29,0),MATCH(1,($U$2=GRID!$B$1:$U$1)*(КАЛЕНДАРЬ!AD31=GRID!$B$3:$U$3),0))*(1-GRID!$H$34))</f>
        <v>194100</v>
      </c>
      <c r="S318" s="8">
        <f t="array" ref="S318">IF($I$2="Открытый тариф",INDEX(GRID!$B$4:$U$15,MATCH(S$7,GRID!$A$4:$A$15,0),MATCH(1,($U$2=GRID!$B$1:$U$1)*(КАЛЕНДАРЬ!AD31=GRID!$B$3:$U$3),0)),
INDEX(GRID!$B$4:$U$15,MATCH(S$7,GRID!$A$4:$A$15,0),MATCH(1,($U$2=GRID!$B$1:$U$1)*(КАЛЕНДАРЬ!AD31=GRID!$B$3:$U$3),0))*(1-GRID!$L$41))</f>
        <v>482600</v>
      </c>
      <c r="T318" s="8">
        <f t="array" ref="T318">IF($I$2="Открытый тариф",INDEX(GRID!$B$4:$U$15,MATCH(T$7,GRID!$A$4:$A$15,0),MATCH(1,($U$2=GRID!$B$1:$U$1)*(КАЛЕНДАРЬ!AD31=GRID!$B$3:$U$3),0)),
INDEX(GRID!$B$4:$U$15,MATCH(T$7,GRID!$A$4:$A$15,0),MATCH(1,($U$2=GRID!$B$1:$U$1)*(КАЛЕНДАРЬ!AD31=GRID!$B$3:$U$3),0))*(1-GRID!$L$41))</f>
        <v>586600</v>
      </c>
    </row>
    <row r="319" spans="1:20">
      <c r="A319" s="148" t="s">
        <v>14</v>
      </c>
      <c r="B319" s="149">
        <v>29</v>
      </c>
      <c r="C319" s="8" cm="1">
        <f t="array" ref="C319">IF($I$2="Открытый тариф",INDEX(GRID!$B$4:$U$15,MATCH(C$7,GRID!$A$4:$A$15,0),MATCH(1,($U$2=GRID!$B$1:$U$1)*(КАЛЕНДАРЬ!AD32=GRID!$B$3:$U$3),0)),
INDEX(GRID!$B$4:$U$15,MATCH(C$7,GRID!$A$4:$A$15,0),MATCH(1,($U$2=GRID!$B$1:$U$1)*(КАЛЕНДАРЬ!AD32=GRID!$B$3:$U$3),0))*(1-GRID!$H$34))</f>
        <v>27500.000000000004</v>
      </c>
      <c r="D319" s="8" cm="1">
        <f t="array" ref="D319">IF($I$2="Открытый тариф",INDEX(GRID!$B$18:$U$29,MATCH(C$7,GRID!$A$18:$A$29,0),MATCH(1,($U$2=GRID!$B$1:$U$1)*(КАЛЕНДАРЬ!AD32=GRID!$B$3:$U$3),0)),
INDEX(GRID!$B$18:$U$29,MATCH(C$7,GRID!$A$18:$A$29,0),MATCH(1,($U$2=GRID!$B$1:$U$1)*(КАЛЕНДАРЬ!AD32=GRID!$B$3:$U$3),0))*(1-GRID!$H$34))</f>
        <v>32500.000000000004</v>
      </c>
      <c r="E319" s="8" cm="1">
        <f t="array" ref="E319">IF($I$2="Открытый тариф",INDEX(GRID!$B$4:$U$15,MATCH(E$7,GRID!$A$4:$A$15,0),MATCH(1,($U$2=GRID!$B$1:$U$1)*(КАЛЕНДАРЬ!AD32=GRID!$B$3:$U$3),0)),
INDEX(GRID!$B$4:$U$15,MATCH(E$7,GRID!$A$4:$A$15,0),MATCH(1,($U$2=GRID!$B$1:$U$1)*(КАЛЕНДАРЬ!AD32=GRID!$B$3:$U$3),0))*(1-GRID!$H$34))</f>
        <v>33000</v>
      </c>
      <c r="F319" s="8" cm="1">
        <f t="array" ref="F319">IF($I$2="Открытый тариф",INDEX(GRID!$B$18:$U$29,MATCH(E$7,GRID!$A$18:$A$29,0),MATCH(1,($U$2=GRID!$B$1:$U$1)*(КАЛЕНДАРЬ!AD32=GRID!$B$3:$U$3),0)),
INDEX(GRID!$B$18:$U$29,MATCH(E$7,GRID!$A$18:$A$29,0),MATCH(1,($U$2=GRID!$B$1:$U$1)*(КАЛЕНДАРЬ!AD32=GRID!$B$3:$U$3),0))*(1-GRID!$H$34))</f>
        <v>38000</v>
      </c>
      <c r="G319" s="8" cm="1">
        <f t="array" ref="G319">IF($I$2="Открытый тариф",INDEX(GRID!$B$4:$U$15,MATCH(G$7,GRID!$A$4:$A$15,0),MATCH(1,($U$2=GRID!$B$1:$U$1)*(КАЛЕНДАРЬ!AD32=GRID!$B$3:$U$3),0)),
INDEX(GRID!$B$4:$U$15,MATCH(G$7,GRID!$A$4:$A$15,0),MATCH(1,($U$2=GRID!$B$1:$U$1)*(КАЛЕНДАРЬ!AD32=GRID!$B$3:$U$3),0))*(1-GRID!$H$34))</f>
        <v>39000</v>
      </c>
      <c r="H319" s="8" cm="1">
        <f t="array" ref="H319">IF($I$2="Открытый тариф",INDEX(GRID!$B$18:$U$29,MATCH(G$7,GRID!$A$18:$A$29,0),MATCH(1,($U$2=GRID!$B$1:$U$1)*(КАЛЕНДАРЬ!AD32=GRID!$B$3:$U$3),0)),
INDEX(GRID!$B$18:$U$29,MATCH(G$7,GRID!$A$18:$A$29,0),MATCH(1,($U$2=GRID!$B$1:$U$1)*(КАЛЕНДАРЬ!AD32=GRID!$B$3:$U$3),0))*(1-GRID!$H$34))</f>
        <v>44000</v>
      </c>
      <c r="I319" s="8" cm="1">
        <f t="array" ref="I319">IF($I$2="Открытый тариф",INDEX(GRID!$B$4:$U$15,MATCH(I$7,GRID!$A$4:$A$15,0),MATCH(1,($U$2=GRID!$B$1:$U$1)*(КАЛЕНДАРЬ!AD32=GRID!$B$3:$U$3),0)),
INDEX(GRID!$B$4:$U$15,MATCH(I$7,GRID!$A$4:$A$15,0),MATCH(1,($U$2=GRID!$B$1:$U$1)*(КАЛЕНДАРЬ!AD32=GRID!$B$3:$U$3),0))*(1-GRID!$H$34))</f>
        <v>43400</v>
      </c>
      <c r="J319" s="8" cm="1">
        <f t="array" ref="J319">IF($I$2="Открытый тариф",INDEX(GRID!$B$18:$U$29,MATCH(I$7,GRID!$A$18:$A$29,0),MATCH(1,($U$2=GRID!$B$1:$U$1)*(КАЛЕНДАРЬ!AD32=GRID!$B$3:$U$3),0)),
INDEX(GRID!$B$18:$U$29,MATCH(I$7,GRID!$A$18:$A$29,0),MATCH(1,($U$2=GRID!$B$1:$U$1)*(КАЛЕНДАРЬ!AD32=GRID!$B$3:$U$3),0))*(1-GRID!$H$34))</f>
        <v>48400</v>
      </c>
      <c r="K319" s="8" cm="1">
        <f t="array" ref="K319">IF($I$2="Открытый тариф",INDEX(GRID!$B$4:$U$15,MATCH(K$7,GRID!$A$4:$A$15,0),MATCH(1,($U$2=GRID!$B$1:$U$1)*(КАЛЕНДАРЬ!AD32=GRID!$B$3:$U$3),0)),
INDEX(GRID!$B$4:$U$15,MATCH(K$7,GRID!$A$4:$A$15,0),MATCH(1,($U$2=GRID!$B$1:$U$1)*(КАЛЕНДАРЬ!AD32=GRID!$B$3:$U$3),0))*(1-GRID!$H$34))</f>
        <v>49000</v>
      </c>
      <c r="L319" s="8" cm="1">
        <f t="array" ref="L319">IF($I$2="Открытый тариф",INDEX(GRID!$B$18:$U$29,MATCH(K$7,GRID!$A$18:$A$29,0),MATCH(1,($U$2=GRID!$B$1:$U$1)*(КАЛЕНДАРЬ!AD32=GRID!$B$3:$U$3),0)),
INDEX(GRID!$B$18:$U$29,MATCH(K$7,GRID!$A$18:$A$29,0),MATCH(1,($U$2=GRID!$B$1:$U$1)*(КАЛЕНДАРЬ!AD32=GRID!$B$3:$U$3),0))*(1-GRID!$H$34))</f>
        <v>54000</v>
      </c>
      <c r="M319" s="8" cm="1">
        <f t="array" ref="M319">IF($I$2="Открытый тариф",INDEX(GRID!$B$4:$U$15,MATCH(M$7,GRID!$A$4:$A$15,0),MATCH(1,($U$2=GRID!$B$1:$U$1)*(КАЛЕНДАРЬ!AD32=GRID!$B$3:$U$3),0)),
INDEX(GRID!$B$4:$U$15,MATCH(M$7,GRID!$A$4:$A$15,0),MATCH(1,($U$2=GRID!$B$1:$U$1)*(КАЛЕНДАРЬ!AD32=GRID!$B$3:$U$3),0))*(1-GRID!$H$34))</f>
        <v>69500</v>
      </c>
      <c r="N319" s="8" cm="1">
        <f t="array" ref="N319">IF($I$2="Открытый тариф",INDEX(GRID!$B$18:$U$29,MATCH(M$7,GRID!$A$18:$A$29,0),MATCH(1,($U$2=GRID!$B$1:$U$1)*(КАЛЕНДАРЬ!AD32=GRID!$B$3:$U$3),0)),
INDEX(GRID!$B$18:$U$29,MATCH(M$7,GRID!$A$18:$A$29,0),MATCH(1,($U$2=GRID!$B$1:$U$1)*(КАЛЕНДАРЬ!AD32=GRID!$B$3:$U$3),0))*(1-GRID!$H$34))</f>
        <v>74500</v>
      </c>
      <c r="O319" s="8" cm="1">
        <f t="array" ref="O319">IF($I$2="Открытый тариф",INDEX(GRID!$B$4:$U$15,MATCH(O$7,GRID!$A$4:$A$15,0),MATCH(1,($U$2=GRID!$B$1:$U$1)*(КАЛЕНДАРЬ!AD32=GRID!$B$3:$U$3),0)),
INDEX(GRID!$B$4:$U$15,MATCH(O$7,GRID!$A$4:$A$15,0),MATCH(1,($U$2=GRID!$B$1:$U$1)*(КАЛЕНДАРЬ!AD32=GRID!$B$3:$U$3),0))*(1-GRID!$H$34))</f>
        <v>103200</v>
      </c>
      <c r="P319" s="8" cm="1">
        <f t="array" ref="P319">IF($I$2="Открытый тариф",INDEX(GRID!$B$4:$U$15,MATCH(P$7,GRID!$A$4:$A$15,0),MATCH(1,($U$2=GRID!$B$1:$U$1)*(КАЛЕНДАРЬ!AD32=GRID!$B$3:$U$3),0)),
INDEX(GRID!$B$4:$U$15,MATCH(P$7,GRID!$A$4:$A$15,0),MATCH(1,($U$2=GRID!$B$1:$U$1)*(КАЛЕНДАРЬ!AD32=GRID!$B$3:$U$3),0))*(1-GRID!$H$34))</f>
        <v>145400</v>
      </c>
      <c r="Q319" s="8" cm="1">
        <f t="array" ref="Q319">IF($I$2="Открытый тариф",INDEX(GRID!$B$4:$U$15,MATCH(Q$7,GRID!$A$4:$A$15,0),MATCH(1,($U$2=GRID!$B$1:$U$1)*(КАЛЕНДАРЬ!AD32=GRID!$B$3:$U$3),0)),
INDEX(GRID!$B$4:$U$15,MATCH(Q$7,GRID!$A$4:$A$15,0),MATCH(1,($U$2=GRID!$B$1:$U$1)*(КАЛЕНДАРЬ!AD32=GRID!$B$3:$U$3),0))*(1-GRID!$H$34))</f>
        <v>170900</v>
      </c>
      <c r="R319" s="8" cm="1">
        <f t="array" ref="R319">IF($I$2="Открытый тариф",INDEX(GRID!$B$18:$U$29,MATCH(R$7,GRID!$A$18:$A$29,0),MATCH(1,($U$2=GRID!$B$1:$U$1)*(КАЛЕНДАРЬ!AD32=GRID!$B$3:$U$3),0)),
INDEX(GRID!$B$18:$U$29,MATCH(R$7,GRID!$A$18:$A$29,0),MATCH(1,($U$2=GRID!$B$1:$U$1)*(КАЛЕНДАРЬ!AD32=GRID!$B$3:$U$3),0))*(1-GRID!$H$34))</f>
        <v>194100</v>
      </c>
      <c r="S319" s="8">
        <f t="array" ref="S319">IF($I$2="Открытый тариф",INDEX(GRID!$B$4:$U$15,MATCH(S$7,GRID!$A$4:$A$15,0),MATCH(1,($U$2=GRID!$B$1:$U$1)*(КАЛЕНДАРЬ!AD32=GRID!$B$3:$U$3),0)),
INDEX(GRID!$B$4:$U$15,MATCH(S$7,GRID!$A$4:$A$15,0),MATCH(1,($U$2=GRID!$B$1:$U$1)*(КАЛЕНДАРЬ!AD32=GRID!$B$3:$U$3),0))*(1-GRID!$L$41))</f>
        <v>482600</v>
      </c>
      <c r="T319" s="8">
        <f t="array" ref="T319">IF($I$2="Открытый тариф",INDEX(GRID!$B$4:$U$15,MATCH(T$7,GRID!$A$4:$A$15,0),MATCH(1,($U$2=GRID!$B$1:$U$1)*(КАЛЕНДАРЬ!AD32=GRID!$B$3:$U$3),0)),
INDEX(GRID!$B$4:$U$15,MATCH(T$7,GRID!$A$4:$A$15,0),MATCH(1,($U$2=GRID!$B$1:$U$1)*(КАЛЕНДАРЬ!AD32=GRID!$B$3:$U$3),0))*(1-GRID!$L$41))</f>
        <v>586600</v>
      </c>
    </row>
    <row r="320" spans="1:20">
      <c r="A320" s="148" t="s">
        <v>15</v>
      </c>
      <c r="B320" s="149">
        <v>30</v>
      </c>
      <c r="C320" s="8" cm="1">
        <f t="array" ref="C320">IF($I$2="Открытый тариф",INDEX(GRID!$B$4:$U$15,MATCH(C$7,GRID!$A$4:$A$15,0),MATCH(1,($U$2=GRID!$B$1:$U$1)*(КАЛЕНДАРЬ!AD33=GRID!$B$3:$U$3),0)),
INDEX(GRID!$B$4:$U$15,MATCH(C$7,GRID!$A$4:$A$15,0),MATCH(1,($U$2=GRID!$B$1:$U$1)*(КАЛЕНДАРЬ!AD33=GRID!$B$3:$U$3),0))*(1-GRID!$H$34))</f>
        <v>27500.000000000004</v>
      </c>
      <c r="D320" s="8" cm="1">
        <f t="array" ref="D320">IF($I$2="Открытый тариф",INDEX(GRID!$B$18:$U$29,MATCH(C$7,GRID!$A$18:$A$29,0),MATCH(1,($U$2=GRID!$B$1:$U$1)*(КАЛЕНДАРЬ!AD33=GRID!$B$3:$U$3),0)),
INDEX(GRID!$B$18:$U$29,MATCH(C$7,GRID!$A$18:$A$29,0),MATCH(1,($U$2=GRID!$B$1:$U$1)*(КАЛЕНДАРЬ!AD33=GRID!$B$3:$U$3),0))*(1-GRID!$H$34))</f>
        <v>32500.000000000004</v>
      </c>
      <c r="E320" s="8" cm="1">
        <f t="array" ref="E320">IF($I$2="Открытый тариф",INDEX(GRID!$B$4:$U$15,MATCH(E$7,GRID!$A$4:$A$15,0),MATCH(1,($U$2=GRID!$B$1:$U$1)*(КАЛЕНДАРЬ!AD33=GRID!$B$3:$U$3),0)),
INDEX(GRID!$B$4:$U$15,MATCH(E$7,GRID!$A$4:$A$15,0),MATCH(1,($U$2=GRID!$B$1:$U$1)*(КАЛЕНДАРЬ!AD33=GRID!$B$3:$U$3),0))*(1-GRID!$H$34))</f>
        <v>33000</v>
      </c>
      <c r="F320" s="8" cm="1">
        <f t="array" ref="F320">IF($I$2="Открытый тариф",INDEX(GRID!$B$18:$U$29,MATCH(E$7,GRID!$A$18:$A$29,0),MATCH(1,($U$2=GRID!$B$1:$U$1)*(КАЛЕНДАРЬ!AD33=GRID!$B$3:$U$3),0)),
INDEX(GRID!$B$18:$U$29,MATCH(E$7,GRID!$A$18:$A$29,0),MATCH(1,($U$2=GRID!$B$1:$U$1)*(КАЛЕНДАРЬ!AD33=GRID!$B$3:$U$3),0))*(1-GRID!$H$34))</f>
        <v>38000</v>
      </c>
      <c r="G320" s="8" cm="1">
        <f t="array" ref="G320">IF($I$2="Открытый тариф",INDEX(GRID!$B$4:$U$15,MATCH(G$7,GRID!$A$4:$A$15,0),MATCH(1,($U$2=GRID!$B$1:$U$1)*(КАЛЕНДАРЬ!AD33=GRID!$B$3:$U$3),0)),
INDEX(GRID!$B$4:$U$15,MATCH(G$7,GRID!$A$4:$A$15,0),MATCH(1,($U$2=GRID!$B$1:$U$1)*(КАЛЕНДАРЬ!AD33=GRID!$B$3:$U$3),0))*(1-GRID!$H$34))</f>
        <v>39000</v>
      </c>
      <c r="H320" s="8" cm="1">
        <f t="array" ref="H320">IF($I$2="Открытый тариф",INDEX(GRID!$B$18:$U$29,MATCH(G$7,GRID!$A$18:$A$29,0),MATCH(1,($U$2=GRID!$B$1:$U$1)*(КАЛЕНДАРЬ!AD33=GRID!$B$3:$U$3),0)),
INDEX(GRID!$B$18:$U$29,MATCH(G$7,GRID!$A$18:$A$29,0),MATCH(1,($U$2=GRID!$B$1:$U$1)*(КАЛЕНДАРЬ!AD33=GRID!$B$3:$U$3),0))*(1-GRID!$H$34))</f>
        <v>44000</v>
      </c>
      <c r="I320" s="8" cm="1">
        <f t="array" ref="I320">IF($I$2="Открытый тариф",INDEX(GRID!$B$4:$U$15,MATCH(I$7,GRID!$A$4:$A$15,0),MATCH(1,($U$2=GRID!$B$1:$U$1)*(КАЛЕНДАРЬ!AD33=GRID!$B$3:$U$3),0)),
INDEX(GRID!$B$4:$U$15,MATCH(I$7,GRID!$A$4:$A$15,0),MATCH(1,($U$2=GRID!$B$1:$U$1)*(КАЛЕНДАРЬ!AD33=GRID!$B$3:$U$3),0))*(1-GRID!$H$34))</f>
        <v>43400</v>
      </c>
      <c r="J320" s="8" cm="1">
        <f t="array" ref="J320">IF($I$2="Открытый тариф",INDEX(GRID!$B$18:$U$29,MATCH(I$7,GRID!$A$18:$A$29,0),MATCH(1,($U$2=GRID!$B$1:$U$1)*(КАЛЕНДАРЬ!AD33=GRID!$B$3:$U$3),0)),
INDEX(GRID!$B$18:$U$29,MATCH(I$7,GRID!$A$18:$A$29,0),MATCH(1,($U$2=GRID!$B$1:$U$1)*(КАЛЕНДАРЬ!AD33=GRID!$B$3:$U$3),0))*(1-GRID!$H$34))</f>
        <v>48400</v>
      </c>
      <c r="K320" s="8" cm="1">
        <f t="array" ref="K320">IF($I$2="Открытый тариф",INDEX(GRID!$B$4:$U$15,MATCH(K$7,GRID!$A$4:$A$15,0),MATCH(1,($U$2=GRID!$B$1:$U$1)*(КАЛЕНДАРЬ!AD33=GRID!$B$3:$U$3),0)),
INDEX(GRID!$B$4:$U$15,MATCH(K$7,GRID!$A$4:$A$15,0),MATCH(1,($U$2=GRID!$B$1:$U$1)*(КАЛЕНДАРЬ!AD33=GRID!$B$3:$U$3),0))*(1-GRID!$H$34))</f>
        <v>49000</v>
      </c>
      <c r="L320" s="8" cm="1">
        <f t="array" ref="L320">IF($I$2="Открытый тариф",INDEX(GRID!$B$18:$U$29,MATCH(K$7,GRID!$A$18:$A$29,0),MATCH(1,($U$2=GRID!$B$1:$U$1)*(КАЛЕНДАРЬ!AD33=GRID!$B$3:$U$3),0)),
INDEX(GRID!$B$18:$U$29,MATCH(K$7,GRID!$A$18:$A$29,0),MATCH(1,($U$2=GRID!$B$1:$U$1)*(КАЛЕНДАРЬ!AD33=GRID!$B$3:$U$3),0))*(1-GRID!$H$34))</f>
        <v>54000</v>
      </c>
      <c r="M320" s="8" cm="1">
        <f t="array" ref="M320">IF($I$2="Открытый тариф",INDEX(GRID!$B$4:$U$15,MATCH(M$7,GRID!$A$4:$A$15,0),MATCH(1,($U$2=GRID!$B$1:$U$1)*(КАЛЕНДАРЬ!AD33=GRID!$B$3:$U$3),0)),
INDEX(GRID!$B$4:$U$15,MATCH(M$7,GRID!$A$4:$A$15,0),MATCH(1,($U$2=GRID!$B$1:$U$1)*(КАЛЕНДАРЬ!AD33=GRID!$B$3:$U$3),0))*(1-GRID!$H$34))</f>
        <v>69500</v>
      </c>
      <c r="N320" s="8" cm="1">
        <f t="array" ref="N320">IF($I$2="Открытый тариф",INDEX(GRID!$B$18:$U$29,MATCH(M$7,GRID!$A$18:$A$29,0),MATCH(1,($U$2=GRID!$B$1:$U$1)*(КАЛЕНДАРЬ!AD33=GRID!$B$3:$U$3),0)),
INDEX(GRID!$B$18:$U$29,MATCH(M$7,GRID!$A$18:$A$29,0),MATCH(1,($U$2=GRID!$B$1:$U$1)*(КАЛЕНДАРЬ!AD33=GRID!$B$3:$U$3),0))*(1-GRID!$H$34))</f>
        <v>74500</v>
      </c>
      <c r="O320" s="8" cm="1">
        <f t="array" ref="O320">IF($I$2="Открытый тариф",INDEX(GRID!$B$4:$U$15,MATCH(O$7,GRID!$A$4:$A$15,0),MATCH(1,($U$2=GRID!$B$1:$U$1)*(КАЛЕНДАРЬ!AD33=GRID!$B$3:$U$3),0)),
INDEX(GRID!$B$4:$U$15,MATCH(O$7,GRID!$A$4:$A$15,0),MATCH(1,($U$2=GRID!$B$1:$U$1)*(КАЛЕНДАРЬ!AD33=GRID!$B$3:$U$3),0))*(1-GRID!$H$34))</f>
        <v>103200</v>
      </c>
      <c r="P320" s="8" cm="1">
        <f t="array" ref="P320">IF($I$2="Открытый тариф",INDEX(GRID!$B$4:$U$15,MATCH(P$7,GRID!$A$4:$A$15,0),MATCH(1,($U$2=GRID!$B$1:$U$1)*(КАЛЕНДАРЬ!AD33=GRID!$B$3:$U$3),0)),
INDEX(GRID!$B$4:$U$15,MATCH(P$7,GRID!$A$4:$A$15,0),MATCH(1,($U$2=GRID!$B$1:$U$1)*(КАЛЕНДАРЬ!AD33=GRID!$B$3:$U$3),0))*(1-GRID!$H$34))</f>
        <v>145400</v>
      </c>
      <c r="Q320" s="8" cm="1">
        <f t="array" ref="Q320">IF($I$2="Открытый тариф",INDEX(GRID!$B$4:$U$15,MATCH(Q$7,GRID!$A$4:$A$15,0),MATCH(1,($U$2=GRID!$B$1:$U$1)*(КАЛЕНДАРЬ!AD33=GRID!$B$3:$U$3),0)),
INDEX(GRID!$B$4:$U$15,MATCH(Q$7,GRID!$A$4:$A$15,0),MATCH(1,($U$2=GRID!$B$1:$U$1)*(КАЛЕНДАРЬ!AD33=GRID!$B$3:$U$3),0))*(1-GRID!$H$34))</f>
        <v>170900</v>
      </c>
      <c r="R320" s="8" cm="1">
        <f t="array" ref="R320">IF($I$2="Открытый тариф",INDEX(GRID!$B$18:$U$29,MATCH(R$7,GRID!$A$18:$A$29,0),MATCH(1,($U$2=GRID!$B$1:$U$1)*(КАЛЕНДАРЬ!AD33=GRID!$B$3:$U$3),0)),
INDEX(GRID!$B$18:$U$29,MATCH(R$7,GRID!$A$18:$A$29,0),MATCH(1,($U$2=GRID!$B$1:$U$1)*(КАЛЕНДАРЬ!AD33=GRID!$B$3:$U$3),0))*(1-GRID!$H$34))</f>
        <v>194100</v>
      </c>
      <c r="S320" s="8">
        <f t="array" ref="S320">IF($I$2="Открытый тариф",INDEX(GRID!$B$4:$U$15,MATCH(S$7,GRID!$A$4:$A$15,0),MATCH(1,($U$2=GRID!$B$1:$U$1)*(КАЛЕНДАРЬ!AD33=GRID!$B$3:$U$3),0)),
INDEX(GRID!$B$4:$U$15,MATCH(S$7,GRID!$A$4:$A$15,0),MATCH(1,($U$2=GRID!$B$1:$U$1)*(КАЛЕНДАРЬ!AD33=GRID!$B$3:$U$3),0))*(1-GRID!$L$41))</f>
        <v>482600</v>
      </c>
      <c r="T320" s="8">
        <f t="array" ref="T320">IF($I$2="Открытый тариф",INDEX(GRID!$B$4:$U$15,MATCH(T$7,GRID!$A$4:$A$15,0),MATCH(1,($U$2=GRID!$B$1:$U$1)*(КАЛЕНДАРЬ!AD33=GRID!$B$3:$U$3),0)),
INDEX(GRID!$B$4:$U$15,MATCH(T$7,GRID!$A$4:$A$15,0),MATCH(1,($U$2=GRID!$B$1:$U$1)*(КАЛЕНДАРЬ!AD33=GRID!$B$3:$U$3),0))*(1-GRID!$L$41))</f>
        <v>586600</v>
      </c>
    </row>
    <row r="321" spans="1:20">
      <c r="A321" s="148" t="s">
        <v>16</v>
      </c>
      <c r="B321" s="149">
        <v>31</v>
      </c>
      <c r="C321" s="8" cm="1">
        <f t="array" ref="C321">IF($I$2="Открытый тариф",INDEX(GRID!$B$4:$U$15,MATCH(C$7,GRID!$A$4:$A$15,0),MATCH(1,($U$2=GRID!$B$1:$U$1)*(КАЛЕНДАРЬ!AD34=GRID!$B$3:$U$3),0)),
INDEX(GRID!$B$4:$U$15,MATCH(C$7,GRID!$A$4:$A$15,0),MATCH(1,($U$2=GRID!$B$1:$U$1)*(КАЛЕНДАРЬ!AD34=GRID!$B$3:$U$3),0))*(1-GRID!$H$34))</f>
        <v>30200.000000000004</v>
      </c>
      <c r="D321" s="8" cm="1">
        <f t="array" ref="D321">IF($I$2="Открытый тариф",INDEX(GRID!$B$18:$U$29,MATCH(C$7,GRID!$A$18:$A$29,0),MATCH(1,($U$2=GRID!$B$1:$U$1)*(КАЛЕНДАРЬ!AD34=GRID!$B$3:$U$3),0)),
INDEX(GRID!$B$18:$U$29,MATCH(C$7,GRID!$A$18:$A$29,0),MATCH(1,($U$2=GRID!$B$1:$U$1)*(КАЛЕНДАРЬ!AD34=GRID!$B$3:$U$3),0))*(1-GRID!$H$34))</f>
        <v>35200</v>
      </c>
      <c r="E321" s="8" cm="1">
        <f t="array" ref="E321">IF($I$2="Открытый тариф",INDEX(GRID!$B$4:$U$15,MATCH(E$7,GRID!$A$4:$A$15,0),MATCH(1,($U$2=GRID!$B$1:$U$1)*(КАЛЕНДАРЬ!AD34=GRID!$B$3:$U$3),0)),
INDEX(GRID!$B$4:$U$15,MATCH(E$7,GRID!$A$4:$A$15,0),MATCH(1,($U$2=GRID!$B$1:$U$1)*(КАЛЕНДАРЬ!AD34=GRID!$B$3:$U$3),0))*(1-GRID!$H$34))</f>
        <v>36300</v>
      </c>
      <c r="F321" s="8" cm="1">
        <f t="array" ref="F321">IF($I$2="Открытый тариф",INDEX(GRID!$B$18:$U$29,MATCH(E$7,GRID!$A$18:$A$29,0),MATCH(1,($U$2=GRID!$B$1:$U$1)*(КАЛЕНДАРЬ!AD34=GRID!$B$3:$U$3),0)),
INDEX(GRID!$B$18:$U$29,MATCH(E$7,GRID!$A$18:$A$29,0),MATCH(1,($U$2=GRID!$B$1:$U$1)*(КАЛЕНДАРЬ!AD34=GRID!$B$3:$U$3),0))*(1-GRID!$H$34))</f>
        <v>41300</v>
      </c>
      <c r="G321" s="8" cm="1">
        <f t="array" ref="G321">IF($I$2="Открытый тариф",INDEX(GRID!$B$4:$U$15,MATCH(G$7,GRID!$A$4:$A$15,0),MATCH(1,($U$2=GRID!$B$1:$U$1)*(КАЛЕНДАРЬ!AD34=GRID!$B$3:$U$3),0)),
INDEX(GRID!$B$4:$U$15,MATCH(G$7,GRID!$A$4:$A$15,0),MATCH(1,($U$2=GRID!$B$1:$U$1)*(КАЛЕНДАРЬ!AD34=GRID!$B$3:$U$3),0))*(1-GRID!$H$34))</f>
        <v>42500</v>
      </c>
      <c r="H321" s="8" cm="1">
        <f t="array" ref="H321">IF($I$2="Открытый тариф",INDEX(GRID!$B$18:$U$29,MATCH(G$7,GRID!$A$18:$A$29,0),MATCH(1,($U$2=GRID!$B$1:$U$1)*(КАЛЕНДАРЬ!AD34=GRID!$B$3:$U$3),0)),
INDEX(GRID!$B$18:$U$29,MATCH(G$7,GRID!$A$18:$A$29,0),MATCH(1,($U$2=GRID!$B$1:$U$1)*(КАЛЕНДАРЬ!AD34=GRID!$B$3:$U$3),0))*(1-GRID!$H$34))</f>
        <v>47500</v>
      </c>
      <c r="I321" s="8" cm="1">
        <f t="array" ref="I321">IF($I$2="Открытый тариф",INDEX(GRID!$B$4:$U$15,MATCH(I$7,GRID!$A$4:$A$15,0),MATCH(1,($U$2=GRID!$B$1:$U$1)*(КАЛЕНДАРЬ!AD34=GRID!$B$3:$U$3),0)),
INDEX(GRID!$B$4:$U$15,MATCH(I$7,GRID!$A$4:$A$15,0),MATCH(1,($U$2=GRID!$B$1:$U$1)*(КАЛЕНДАРЬ!AD34=GRID!$B$3:$U$3),0))*(1-GRID!$H$34))</f>
        <v>47400</v>
      </c>
      <c r="J321" s="8" cm="1">
        <f t="array" ref="J321">IF($I$2="Открытый тариф",INDEX(GRID!$B$18:$U$29,MATCH(I$7,GRID!$A$18:$A$29,0),MATCH(1,($U$2=GRID!$B$1:$U$1)*(КАЛЕНДАРЬ!AD34=GRID!$B$3:$U$3),0)),
INDEX(GRID!$B$18:$U$29,MATCH(I$7,GRID!$A$18:$A$29,0),MATCH(1,($U$2=GRID!$B$1:$U$1)*(КАЛЕНДАРЬ!AD34=GRID!$B$3:$U$3),0))*(1-GRID!$H$34))</f>
        <v>52400</v>
      </c>
      <c r="K321" s="8" cm="1">
        <f t="array" ref="K321">IF($I$2="Открытый тариф",INDEX(GRID!$B$4:$U$15,MATCH(K$7,GRID!$A$4:$A$15,0),MATCH(1,($U$2=GRID!$B$1:$U$1)*(КАЛЕНДАРЬ!AD34=GRID!$B$3:$U$3),0)),
INDEX(GRID!$B$4:$U$15,MATCH(K$7,GRID!$A$4:$A$15,0),MATCH(1,($U$2=GRID!$B$1:$U$1)*(КАЛЕНДАРЬ!AD34=GRID!$B$3:$U$3),0))*(1-GRID!$H$34))</f>
        <v>53300</v>
      </c>
      <c r="L321" s="8" cm="1">
        <f t="array" ref="L321">IF($I$2="Открытый тариф",INDEX(GRID!$B$18:$U$29,MATCH(K$7,GRID!$A$18:$A$29,0),MATCH(1,($U$2=GRID!$B$1:$U$1)*(КАЛЕНДАРЬ!AD34=GRID!$B$3:$U$3),0)),
INDEX(GRID!$B$18:$U$29,MATCH(K$7,GRID!$A$18:$A$29,0),MATCH(1,($U$2=GRID!$B$1:$U$1)*(КАЛЕНДАРЬ!AD34=GRID!$B$3:$U$3),0))*(1-GRID!$H$34))</f>
        <v>58300</v>
      </c>
      <c r="M321" s="8" cm="1">
        <f t="array" ref="M321">IF($I$2="Открытый тариф",INDEX(GRID!$B$4:$U$15,MATCH(M$7,GRID!$A$4:$A$15,0),MATCH(1,($U$2=GRID!$B$1:$U$1)*(КАЛЕНДАРЬ!AD34=GRID!$B$3:$U$3),0)),
INDEX(GRID!$B$4:$U$15,MATCH(M$7,GRID!$A$4:$A$15,0),MATCH(1,($U$2=GRID!$B$1:$U$1)*(КАЛЕНДАРЬ!AD34=GRID!$B$3:$U$3),0))*(1-GRID!$H$34))</f>
        <v>74000</v>
      </c>
      <c r="N321" s="8" cm="1">
        <f t="array" ref="N321">IF($I$2="Открытый тариф",INDEX(GRID!$B$18:$U$29,MATCH(M$7,GRID!$A$18:$A$29,0),MATCH(1,($U$2=GRID!$B$1:$U$1)*(КАЛЕНДАРЬ!AD34=GRID!$B$3:$U$3),0)),
INDEX(GRID!$B$18:$U$29,MATCH(M$7,GRID!$A$18:$A$29,0),MATCH(1,($U$2=GRID!$B$1:$U$1)*(КАЛЕНДАРЬ!AD34=GRID!$B$3:$U$3),0))*(1-GRID!$H$34))</f>
        <v>79000</v>
      </c>
      <c r="O321" s="8" cm="1">
        <f t="array" ref="O321">IF($I$2="Открытый тариф",INDEX(GRID!$B$4:$U$15,MATCH(O$7,GRID!$A$4:$A$15,0),MATCH(1,($U$2=GRID!$B$1:$U$1)*(КАЛЕНДАРЬ!AD34=GRID!$B$3:$U$3),0)),
INDEX(GRID!$B$4:$U$15,MATCH(O$7,GRID!$A$4:$A$15,0),MATCH(1,($U$2=GRID!$B$1:$U$1)*(КАЛЕНДАРЬ!AD34=GRID!$B$3:$U$3),0))*(1-GRID!$H$34))</f>
        <v>108800</v>
      </c>
      <c r="P321" s="8" cm="1">
        <f t="array" ref="P321">IF($I$2="Открытый тариф",INDEX(GRID!$B$4:$U$15,MATCH(P$7,GRID!$A$4:$A$15,0),MATCH(1,($U$2=GRID!$B$1:$U$1)*(КАЛЕНДАРЬ!AD34=GRID!$B$3:$U$3),0)),
INDEX(GRID!$B$4:$U$15,MATCH(P$7,GRID!$A$4:$A$15,0),MATCH(1,($U$2=GRID!$B$1:$U$1)*(КАЛЕНДАРЬ!AD34=GRID!$B$3:$U$3),0))*(1-GRID!$H$34))</f>
        <v>151400</v>
      </c>
      <c r="Q321" s="8" cm="1">
        <f t="array" ref="Q321">IF($I$2="Открытый тариф",INDEX(GRID!$B$4:$U$15,MATCH(Q$7,GRID!$A$4:$A$15,0),MATCH(1,($U$2=GRID!$B$1:$U$1)*(КАЛЕНДАРЬ!AD34=GRID!$B$3:$U$3),0)),
INDEX(GRID!$B$4:$U$15,MATCH(Q$7,GRID!$A$4:$A$15,0),MATCH(1,($U$2=GRID!$B$1:$U$1)*(КАЛЕНДАРЬ!AD34=GRID!$B$3:$U$3),0))*(1-GRID!$H$34))</f>
        <v>177900</v>
      </c>
      <c r="R321" s="8" cm="1">
        <f t="array" ref="R321">IF($I$2="Открытый тариф",INDEX(GRID!$B$18:$U$29,MATCH(R$7,GRID!$A$18:$A$29,0),MATCH(1,($U$2=GRID!$B$1:$U$1)*(КАЛЕНДАРЬ!AD34=GRID!$B$3:$U$3),0)),
INDEX(GRID!$B$18:$U$29,MATCH(R$7,GRID!$A$18:$A$29,0),MATCH(1,($U$2=GRID!$B$1:$U$1)*(КАЛЕНДАРЬ!AD34=GRID!$B$3:$U$3),0))*(1-GRID!$H$34))</f>
        <v>202400</v>
      </c>
      <c r="S321" s="8">
        <f t="array" ref="S321">IF($I$2="Открытый тариф",INDEX(GRID!$B$4:$U$15,MATCH(S$7,GRID!$A$4:$A$15,0),MATCH(1,($U$2=GRID!$B$1:$U$1)*(КАЛЕНДАРЬ!AD34=GRID!$B$3:$U$3),0)),
INDEX(GRID!$B$4:$U$15,MATCH(S$7,GRID!$A$4:$A$15,0),MATCH(1,($U$2=GRID!$B$1:$U$1)*(КАЛЕНДАРЬ!AD34=GRID!$B$3:$U$3),0))*(1-GRID!$L$41))</f>
        <v>507400</v>
      </c>
      <c r="T321" s="8">
        <f t="array" ref="T321">IF($I$2="Открытый тариф",INDEX(GRID!$B$4:$U$15,MATCH(T$7,GRID!$A$4:$A$15,0),MATCH(1,($U$2=GRID!$B$1:$U$1)*(КАЛЕНДАРЬ!AD34=GRID!$B$3:$U$3),0)),
INDEX(GRID!$B$4:$U$15,MATCH(T$7,GRID!$A$4:$A$15,0),MATCH(1,($U$2=GRID!$B$1:$U$1)*(КАЛЕНДАРЬ!AD34=GRID!$B$3:$U$3),0))*(1-GRID!$L$41))</f>
        <v>617900</v>
      </c>
    </row>
    <row r="322" spans="1:20">
      <c r="A322" s="146"/>
      <c r="B322" s="147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</row>
    <row r="323" spans="1:20" s="9" customFormat="1" ht="17.25" customHeight="1">
      <c r="A32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</row>
    <row r="324" spans="1:20">
      <c r="A324" s="172" t="s">
        <v>110</v>
      </c>
      <c r="B324" s="173"/>
      <c r="C324" s="173"/>
      <c r="D324" s="173"/>
      <c r="E324" s="173"/>
      <c r="F324" s="173"/>
      <c r="G324" s="173"/>
      <c r="H324" s="173"/>
      <c r="I324" s="173"/>
      <c r="J324" s="173"/>
      <c r="K324" s="173"/>
      <c r="L324" s="173"/>
      <c r="M324" s="173"/>
      <c r="N324" s="173"/>
      <c r="O324" s="173"/>
      <c r="P324" s="173"/>
      <c r="Q324" s="173"/>
      <c r="R324" s="173"/>
      <c r="S324" s="173"/>
      <c r="T324" s="173"/>
    </row>
    <row r="325" spans="1:20" ht="56.25" customHeight="1">
      <c r="A325" s="174" t="s">
        <v>8</v>
      </c>
      <c r="B325" s="175"/>
      <c r="C325" s="178" t="s">
        <v>101</v>
      </c>
      <c r="D325" s="179"/>
      <c r="E325" s="164" t="s">
        <v>93</v>
      </c>
      <c r="F325" s="165"/>
      <c r="G325" s="166" t="s">
        <v>94</v>
      </c>
      <c r="H325" s="166"/>
      <c r="I325" s="167" t="s">
        <v>95</v>
      </c>
      <c r="J325" s="168"/>
      <c r="K325" s="169" t="s">
        <v>96</v>
      </c>
      <c r="L325" s="169"/>
      <c r="M325" s="170" t="s">
        <v>97</v>
      </c>
      <c r="N325" s="170"/>
      <c r="O325" s="21" t="s">
        <v>71</v>
      </c>
      <c r="P325" s="22" t="s">
        <v>72</v>
      </c>
      <c r="Q325" s="23" t="s">
        <v>73</v>
      </c>
      <c r="R325" s="24" t="s">
        <v>74</v>
      </c>
      <c r="S325" s="25" t="s">
        <v>75</v>
      </c>
      <c r="T325" s="26" t="s">
        <v>76</v>
      </c>
    </row>
    <row r="326" spans="1:20">
      <c r="A326" s="176"/>
      <c r="B326" s="177"/>
      <c r="C326" s="55" t="s">
        <v>9</v>
      </c>
      <c r="D326" s="55" t="s">
        <v>10</v>
      </c>
      <c r="E326" s="55" t="s">
        <v>9</v>
      </c>
      <c r="F326" s="55" t="s">
        <v>10</v>
      </c>
      <c r="G326" s="55" t="s">
        <v>9</v>
      </c>
      <c r="H326" s="55" t="s">
        <v>10</v>
      </c>
      <c r="I326" s="55" t="s">
        <v>9</v>
      </c>
      <c r="J326" s="55" t="s">
        <v>10</v>
      </c>
      <c r="K326" s="55" t="s">
        <v>9</v>
      </c>
      <c r="L326" s="55" t="s">
        <v>10</v>
      </c>
      <c r="M326" s="55" t="s">
        <v>9</v>
      </c>
      <c r="N326" s="55" t="s">
        <v>10</v>
      </c>
      <c r="O326" s="55" t="s">
        <v>99</v>
      </c>
      <c r="P326" s="55" t="s">
        <v>100</v>
      </c>
      <c r="Q326" s="55" t="s">
        <v>100</v>
      </c>
      <c r="R326" s="55" t="s">
        <v>118</v>
      </c>
      <c r="S326" s="55" t="s">
        <v>118</v>
      </c>
      <c r="T326" s="55" t="s">
        <v>118</v>
      </c>
    </row>
    <row r="327" spans="1:20">
      <c r="A327" s="148" t="s">
        <v>17</v>
      </c>
      <c r="B327" s="149">
        <v>1</v>
      </c>
      <c r="C327" s="8" cm="1">
        <f t="array" ref="C327">IF($I$2="Открытый тариф",INDEX(GRID!$B$4:$U$15,MATCH(C$7,GRID!$A$4:$A$15,0),MATCH(1,($U$2=GRID!$B$1:$U$1)*(КАЛЕНДАРЬ!AG4=GRID!$B$3:$U$3),0)),
INDEX(GRID!$B$4:$U$15,MATCH(C$7,GRID!$A$4:$A$15,0),MATCH(1,($U$2=GRID!$B$1:$U$1)*(КАЛЕНДАРЬ!AG4=GRID!$B$3:$U$3),0))*(1-GRID!$H$34))</f>
        <v>30200.000000000004</v>
      </c>
      <c r="D327" s="8" cm="1">
        <f t="array" ref="D327">IF($I$2="Открытый тариф",INDEX(GRID!$B$18:$U$29,MATCH(C$7,GRID!$A$18:$A$29,0),MATCH(1,($U$2=GRID!$B$1:$U$1)*(КАЛЕНДАРЬ!AG4=GRID!$B$3:$U$3),0)),
INDEX(GRID!$B$18:$U$29,MATCH(C$7,GRID!$A$18:$A$29,0),MATCH(1,($U$2=GRID!$B$1:$U$1)*(КАЛЕНДАРЬ!AG4=GRID!$B$3:$U$3),0))*(1-GRID!$H$34))</f>
        <v>35200</v>
      </c>
      <c r="E327" s="8" cm="1">
        <f t="array" ref="E327">IF($I$2="Открытый тариф",INDEX(GRID!$B$4:$U$15,MATCH(E$7,GRID!$A$4:$A$15,0),MATCH(1,($U$2=GRID!$B$1:$U$1)*(КАЛЕНДАРЬ!AG4=GRID!$B$3:$U$3),0)),
INDEX(GRID!$B$4:$U$15,MATCH(E$7,GRID!$A$4:$A$15,0),MATCH(1,($U$2=GRID!$B$1:$U$1)*(КАЛЕНДАРЬ!AG4=GRID!$B$3:$U$3),0))*(1-GRID!$H$34))</f>
        <v>36300</v>
      </c>
      <c r="F327" s="8" cm="1">
        <f t="array" ref="F327">IF($I$2="Открытый тариф",INDEX(GRID!$B$18:$U$29,MATCH(E$7,GRID!$A$18:$A$29,0),MATCH(1,($U$2=GRID!$B$1:$U$1)*(КАЛЕНДАРЬ!AG4=GRID!$B$3:$U$3),0)),
INDEX(GRID!$B$18:$U$29,MATCH(E$7,GRID!$A$18:$A$29,0),MATCH(1,($U$2=GRID!$B$1:$U$1)*(КАЛЕНДАРЬ!AG4=GRID!$B$3:$U$3),0))*(1-GRID!$H$34))</f>
        <v>41300</v>
      </c>
      <c r="G327" s="8" cm="1">
        <f t="array" ref="G327">IF($I$2="Открытый тариф",INDEX(GRID!$B$4:$U$15,MATCH(G$7,GRID!$A$4:$A$15,0),MATCH(1,($U$2=GRID!$B$1:$U$1)*(КАЛЕНДАРЬ!AG4=GRID!$B$3:$U$3),0)),
INDEX(GRID!$B$4:$U$15,MATCH(G$7,GRID!$A$4:$A$15,0),MATCH(1,($U$2=GRID!$B$1:$U$1)*(КАЛЕНДАРЬ!AG4=GRID!$B$3:$U$3),0))*(1-GRID!$H$34))</f>
        <v>42500</v>
      </c>
      <c r="H327" s="8" cm="1">
        <f t="array" ref="H327">IF($I$2="Открытый тариф",INDEX(GRID!$B$18:$U$29,MATCH(G$7,GRID!$A$18:$A$29,0),MATCH(1,($U$2=GRID!$B$1:$U$1)*(КАЛЕНДАРЬ!AG4=GRID!$B$3:$U$3),0)),
INDEX(GRID!$B$18:$U$29,MATCH(G$7,GRID!$A$18:$A$29,0),MATCH(1,($U$2=GRID!$B$1:$U$1)*(КАЛЕНДАРЬ!AG4=GRID!$B$3:$U$3),0))*(1-GRID!$H$34))</f>
        <v>47500</v>
      </c>
      <c r="I327" s="8" cm="1">
        <f t="array" ref="I327">IF($I$2="Открытый тариф",INDEX(GRID!$B$4:$U$15,MATCH(I$7,GRID!$A$4:$A$15,0),MATCH(1,($U$2=GRID!$B$1:$U$1)*(КАЛЕНДАРЬ!AG4=GRID!$B$3:$U$3),0)),
INDEX(GRID!$B$4:$U$15,MATCH(I$7,GRID!$A$4:$A$15,0),MATCH(1,($U$2=GRID!$B$1:$U$1)*(КАЛЕНДАРЬ!AG4=GRID!$B$3:$U$3),0))*(1-GRID!$H$34))</f>
        <v>47400</v>
      </c>
      <c r="J327" s="8" cm="1">
        <f t="array" ref="J327">IF($I$2="Открытый тариф",INDEX(GRID!$B$18:$U$29,MATCH(I$7,GRID!$A$18:$A$29,0),MATCH(1,($U$2=GRID!$B$1:$U$1)*(КАЛЕНДАРЬ!AG4=GRID!$B$3:$U$3),0)),
INDEX(GRID!$B$18:$U$29,MATCH(I$7,GRID!$A$18:$A$29,0),MATCH(1,($U$2=GRID!$B$1:$U$1)*(КАЛЕНДАРЬ!AG4=GRID!$B$3:$U$3),0))*(1-GRID!$H$34))</f>
        <v>52400</v>
      </c>
      <c r="K327" s="8" cm="1">
        <f t="array" ref="K327">IF($I$2="Открытый тариф",INDEX(GRID!$B$4:$U$15,MATCH(K$7,GRID!$A$4:$A$15,0),MATCH(1,($U$2=GRID!$B$1:$U$1)*(КАЛЕНДАРЬ!AG4=GRID!$B$3:$U$3),0)),
INDEX(GRID!$B$4:$U$15,MATCH(K$7,GRID!$A$4:$A$15,0),MATCH(1,($U$2=GRID!$B$1:$U$1)*(КАЛЕНДАРЬ!AG4=GRID!$B$3:$U$3),0))*(1-GRID!$H$34))</f>
        <v>53300</v>
      </c>
      <c r="L327" s="8" cm="1">
        <f t="array" ref="L327">IF($I$2="Открытый тариф",INDEX(GRID!$B$18:$U$29,MATCH(K$7,GRID!$A$18:$A$29,0),MATCH(1,($U$2=GRID!$B$1:$U$1)*(КАЛЕНДАРЬ!AG4=GRID!$B$3:$U$3),0)),
INDEX(GRID!$B$18:$U$29,MATCH(K$7,GRID!$A$18:$A$29,0),MATCH(1,($U$2=GRID!$B$1:$U$1)*(КАЛЕНДАРЬ!AG4=GRID!$B$3:$U$3),0))*(1-GRID!$H$34))</f>
        <v>58300</v>
      </c>
      <c r="M327" s="8" cm="1">
        <f t="array" ref="M327">IF($I$2="Открытый тариф",INDEX(GRID!$B$4:$U$15,MATCH(M$7,GRID!$A$4:$A$15,0),MATCH(1,($U$2=GRID!$B$1:$U$1)*(КАЛЕНДАРЬ!AG4=GRID!$B$3:$U$3),0)),
INDEX(GRID!$B$4:$U$15,MATCH(M$7,GRID!$A$4:$A$15,0),MATCH(1,($U$2=GRID!$B$1:$U$1)*(КАЛЕНДАРЬ!AG4=GRID!$B$3:$U$3),0))*(1-GRID!$H$34))</f>
        <v>74000</v>
      </c>
      <c r="N327" s="8" cm="1">
        <f t="array" ref="N327">IF($I$2="Открытый тариф",INDEX(GRID!$B$18:$U$29,MATCH(M$7,GRID!$A$18:$A$29,0),MATCH(1,($U$2=GRID!$B$1:$U$1)*(КАЛЕНДАРЬ!AG4=GRID!$B$3:$U$3),0)),
INDEX(GRID!$B$18:$U$29,MATCH(M$7,GRID!$A$18:$A$29,0),MATCH(1,($U$2=GRID!$B$1:$U$1)*(КАЛЕНДАРЬ!AG4=GRID!$B$3:$U$3),0))*(1-GRID!$H$34))</f>
        <v>79000</v>
      </c>
      <c r="O327" s="8" cm="1">
        <f t="array" ref="O327">IF($I$2="Открытый тариф",INDEX(GRID!$B$4:$U$15,MATCH(O$7,GRID!$A$4:$A$15,0),MATCH(1,($U$2=GRID!$B$1:$U$1)*(КАЛЕНДАРЬ!AG4=GRID!$B$3:$U$3),0)),
INDEX(GRID!$B$4:$U$15,MATCH(O$7,GRID!$A$4:$A$15,0),MATCH(1,($U$2=GRID!$B$1:$U$1)*(КАЛЕНДАРЬ!AG4=GRID!$B$3:$U$3),0))*(1-GRID!$H$34))</f>
        <v>108800</v>
      </c>
      <c r="P327" s="8" cm="1">
        <f t="array" ref="P327">IF($I$2="Открытый тариф",INDEX(GRID!$B$4:$U$15,MATCH(P$7,GRID!$A$4:$A$15,0),MATCH(1,($U$2=GRID!$B$1:$U$1)*(КАЛЕНДАРЬ!AG4=GRID!$B$3:$U$3),0)),
INDEX(GRID!$B$4:$U$15,MATCH(P$7,GRID!$A$4:$A$15,0),MATCH(1,($U$2=GRID!$B$1:$U$1)*(КАЛЕНДАРЬ!AG4=GRID!$B$3:$U$3),0))*(1-GRID!$H$34))</f>
        <v>151400</v>
      </c>
      <c r="Q327" s="8" cm="1">
        <f t="array" ref="Q327">IF($I$2="Открытый тариф",INDEX(GRID!$B$4:$U$15,MATCH(Q$7,GRID!$A$4:$A$15,0),MATCH(1,($U$2=GRID!$B$1:$U$1)*(КАЛЕНДАРЬ!AG4=GRID!$B$3:$U$3),0)),
INDEX(GRID!$B$4:$U$15,MATCH(Q$7,GRID!$A$4:$A$15,0),MATCH(1,($U$2=GRID!$B$1:$U$1)*(КАЛЕНДАРЬ!AG4=GRID!$B$3:$U$3),0))*(1-GRID!$H$34))</f>
        <v>177900</v>
      </c>
      <c r="R327" s="8" cm="1">
        <f t="array" ref="R327">IF($I$2="Открытый тариф",INDEX(GRID!$B$18:$U$29,MATCH(R$7,GRID!$A$18:$A$29,0),MATCH(1,($U$2=GRID!$B$1:$U$1)*(КАЛЕНДАРЬ!AG4=GRID!$B$3:$U$3),0)),
INDEX(GRID!$B$18:$U$29,MATCH(R$7,GRID!$A$18:$A$29,0),MATCH(1,($U$2=GRID!$B$1:$U$1)*(КАЛЕНДАРЬ!AG4=GRID!$B$3:$U$3),0))*(1-GRID!$H$34))</f>
        <v>202400</v>
      </c>
      <c r="S327" s="8">
        <f t="array" ref="S327">IF($I$2="Открытый тариф",INDEX(GRID!$B$4:$U$15,MATCH(S$7,GRID!$A$4:$A$15,0),MATCH(1,($U$2=GRID!$B$1:$U$1)*(КАЛЕНДАРЬ!AG4=GRID!$B$3:$U$3),0)),
INDEX(GRID!$B$4:$U$15,MATCH(S$7,GRID!$A$4:$A$15,0),MATCH(1,($U$2=GRID!$B$1:$U$1)*(КАЛЕНДАРЬ!AG4=GRID!$B$3:$U$3),0))*(1-GRID!$L$41))</f>
        <v>507400</v>
      </c>
      <c r="T327" s="8">
        <f t="array" ref="T327">IF($I$2="Открытый тариф",INDEX(GRID!$B$4:$U$15,MATCH(T$7,GRID!$A$4:$A$15,0),MATCH(1,($U$2=GRID!$B$1:$U$1)*(КАЛЕНДАРЬ!AG4=GRID!$B$3:$U$3),0)),
INDEX(GRID!$B$4:$U$15,MATCH(T$7,GRID!$A$4:$A$15,0),MATCH(1,($U$2=GRID!$B$1:$U$1)*(КАЛЕНДАРЬ!AG4=GRID!$B$3:$U$3),0))*(1-GRID!$L$41))</f>
        <v>617900</v>
      </c>
    </row>
    <row r="328" spans="1:20">
      <c r="A328" s="148" t="s">
        <v>11</v>
      </c>
      <c r="B328" s="149">
        <v>2</v>
      </c>
      <c r="C328" s="8" cm="1">
        <f t="array" ref="C328">IF($I$2="Открытый тариф",INDEX(GRID!$B$4:$U$15,MATCH(C$7,GRID!$A$4:$A$15,0),MATCH(1,($U$2=GRID!$B$1:$U$1)*(КАЛЕНДАРЬ!AG5=GRID!$B$3:$U$3),0)),
INDEX(GRID!$B$4:$U$15,MATCH(C$7,GRID!$A$4:$A$15,0),MATCH(1,($U$2=GRID!$B$1:$U$1)*(КАЛЕНДАРЬ!AG5=GRID!$B$3:$U$3),0))*(1-GRID!$H$34))</f>
        <v>30200.000000000004</v>
      </c>
      <c r="D328" s="8" cm="1">
        <f t="array" ref="D328">IF($I$2="Открытый тариф",INDEX(GRID!$B$18:$U$29,MATCH(C$7,GRID!$A$18:$A$29,0),MATCH(1,($U$2=GRID!$B$1:$U$1)*(КАЛЕНДАРЬ!AG5=GRID!$B$3:$U$3),0)),
INDEX(GRID!$B$18:$U$29,MATCH(C$7,GRID!$A$18:$A$29,0),MATCH(1,($U$2=GRID!$B$1:$U$1)*(КАЛЕНДАРЬ!AG5=GRID!$B$3:$U$3),0))*(1-GRID!$H$34))</f>
        <v>35200</v>
      </c>
      <c r="E328" s="8" cm="1">
        <f t="array" ref="E328">IF($I$2="Открытый тариф",INDEX(GRID!$B$4:$U$15,MATCH(E$7,GRID!$A$4:$A$15,0),MATCH(1,($U$2=GRID!$B$1:$U$1)*(КАЛЕНДАРЬ!AG5=GRID!$B$3:$U$3),0)),
INDEX(GRID!$B$4:$U$15,MATCH(E$7,GRID!$A$4:$A$15,0),MATCH(1,($U$2=GRID!$B$1:$U$1)*(КАЛЕНДАРЬ!AG5=GRID!$B$3:$U$3),0))*(1-GRID!$H$34))</f>
        <v>36300</v>
      </c>
      <c r="F328" s="8" cm="1">
        <f t="array" ref="F328">IF($I$2="Открытый тариф",INDEX(GRID!$B$18:$U$29,MATCH(E$7,GRID!$A$18:$A$29,0),MATCH(1,($U$2=GRID!$B$1:$U$1)*(КАЛЕНДАРЬ!AG5=GRID!$B$3:$U$3),0)),
INDEX(GRID!$B$18:$U$29,MATCH(E$7,GRID!$A$18:$A$29,0),MATCH(1,($U$2=GRID!$B$1:$U$1)*(КАЛЕНДАРЬ!AG5=GRID!$B$3:$U$3),0))*(1-GRID!$H$34))</f>
        <v>41300</v>
      </c>
      <c r="G328" s="8" cm="1">
        <f t="array" ref="G328">IF($I$2="Открытый тариф",INDEX(GRID!$B$4:$U$15,MATCH(G$7,GRID!$A$4:$A$15,0),MATCH(1,($U$2=GRID!$B$1:$U$1)*(КАЛЕНДАРЬ!AG5=GRID!$B$3:$U$3),0)),
INDEX(GRID!$B$4:$U$15,MATCH(G$7,GRID!$A$4:$A$15,0),MATCH(1,($U$2=GRID!$B$1:$U$1)*(КАЛЕНДАРЬ!AG5=GRID!$B$3:$U$3),0))*(1-GRID!$H$34))</f>
        <v>42500</v>
      </c>
      <c r="H328" s="8" cm="1">
        <f t="array" ref="H328">IF($I$2="Открытый тариф",INDEX(GRID!$B$18:$U$29,MATCH(G$7,GRID!$A$18:$A$29,0),MATCH(1,($U$2=GRID!$B$1:$U$1)*(КАЛЕНДАРЬ!AG5=GRID!$B$3:$U$3),0)),
INDEX(GRID!$B$18:$U$29,MATCH(G$7,GRID!$A$18:$A$29,0),MATCH(1,($U$2=GRID!$B$1:$U$1)*(КАЛЕНДАРЬ!AG5=GRID!$B$3:$U$3),0))*(1-GRID!$H$34))</f>
        <v>47500</v>
      </c>
      <c r="I328" s="8" cm="1">
        <f t="array" ref="I328">IF($I$2="Открытый тариф",INDEX(GRID!$B$4:$U$15,MATCH(I$7,GRID!$A$4:$A$15,0),MATCH(1,($U$2=GRID!$B$1:$U$1)*(КАЛЕНДАРЬ!AG5=GRID!$B$3:$U$3),0)),
INDEX(GRID!$B$4:$U$15,MATCH(I$7,GRID!$A$4:$A$15,0),MATCH(1,($U$2=GRID!$B$1:$U$1)*(КАЛЕНДАРЬ!AG5=GRID!$B$3:$U$3),0))*(1-GRID!$H$34))</f>
        <v>47400</v>
      </c>
      <c r="J328" s="8" cm="1">
        <f t="array" ref="J328">IF($I$2="Открытый тариф",INDEX(GRID!$B$18:$U$29,MATCH(I$7,GRID!$A$18:$A$29,0),MATCH(1,($U$2=GRID!$B$1:$U$1)*(КАЛЕНДАРЬ!AG5=GRID!$B$3:$U$3),0)),
INDEX(GRID!$B$18:$U$29,MATCH(I$7,GRID!$A$18:$A$29,0),MATCH(1,($U$2=GRID!$B$1:$U$1)*(КАЛЕНДАРЬ!AG5=GRID!$B$3:$U$3),0))*(1-GRID!$H$34))</f>
        <v>52400</v>
      </c>
      <c r="K328" s="8" cm="1">
        <f t="array" ref="K328">IF($I$2="Открытый тариф",INDEX(GRID!$B$4:$U$15,MATCH(K$7,GRID!$A$4:$A$15,0),MATCH(1,($U$2=GRID!$B$1:$U$1)*(КАЛЕНДАРЬ!AG5=GRID!$B$3:$U$3),0)),
INDEX(GRID!$B$4:$U$15,MATCH(K$7,GRID!$A$4:$A$15,0),MATCH(1,($U$2=GRID!$B$1:$U$1)*(КАЛЕНДАРЬ!AG5=GRID!$B$3:$U$3),0))*(1-GRID!$H$34))</f>
        <v>53300</v>
      </c>
      <c r="L328" s="8" cm="1">
        <f t="array" ref="L328">IF($I$2="Открытый тариф",INDEX(GRID!$B$18:$U$29,MATCH(K$7,GRID!$A$18:$A$29,0),MATCH(1,($U$2=GRID!$B$1:$U$1)*(КАЛЕНДАРЬ!AG5=GRID!$B$3:$U$3),0)),
INDEX(GRID!$B$18:$U$29,MATCH(K$7,GRID!$A$18:$A$29,0),MATCH(1,($U$2=GRID!$B$1:$U$1)*(КАЛЕНДАРЬ!AG5=GRID!$B$3:$U$3),0))*(1-GRID!$H$34))</f>
        <v>58300</v>
      </c>
      <c r="M328" s="8" cm="1">
        <f t="array" ref="M328">IF($I$2="Открытый тариф",INDEX(GRID!$B$4:$U$15,MATCH(M$7,GRID!$A$4:$A$15,0),MATCH(1,($U$2=GRID!$B$1:$U$1)*(КАЛЕНДАРЬ!AG5=GRID!$B$3:$U$3),0)),
INDEX(GRID!$B$4:$U$15,MATCH(M$7,GRID!$A$4:$A$15,0),MATCH(1,($U$2=GRID!$B$1:$U$1)*(КАЛЕНДАРЬ!AG5=GRID!$B$3:$U$3),0))*(1-GRID!$H$34))</f>
        <v>74000</v>
      </c>
      <c r="N328" s="8" cm="1">
        <f t="array" ref="N328">IF($I$2="Открытый тариф",INDEX(GRID!$B$18:$U$29,MATCH(M$7,GRID!$A$18:$A$29,0),MATCH(1,($U$2=GRID!$B$1:$U$1)*(КАЛЕНДАРЬ!AG5=GRID!$B$3:$U$3),0)),
INDEX(GRID!$B$18:$U$29,MATCH(M$7,GRID!$A$18:$A$29,0),MATCH(1,($U$2=GRID!$B$1:$U$1)*(КАЛЕНДАРЬ!AG5=GRID!$B$3:$U$3),0))*(1-GRID!$H$34))</f>
        <v>79000</v>
      </c>
      <c r="O328" s="8" cm="1">
        <f t="array" ref="O328">IF($I$2="Открытый тариф",INDEX(GRID!$B$4:$U$15,MATCH(O$7,GRID!$A$4:$A$15,0),MATCH(1,($U$2=GRID!$B$1:$U$1)*(КАЛЕНДАРЬ!AG5=GRID!$B$3:$U$3),0)),
INDEX(GRID!$B$4:$U$15,MATCH(O$7,GRID!$A$4:$A$15,0),MATCH(1,($U$2=GRID!$B$1:$U$1)*(КАЛЕНДАРЬ!AG5=GRID!$B$3:$U$3),0))*(1-GRID!$H$34))</f>
        <v>108800</v>
      </c>
      <c r="P328" s="8" cm="1">
        <f t="array" ref="P328">IF($I$2="Открытый тариф",INDEX(GRID!$B$4:$U$15,MATCH(P$7,GRID!$A$4:$A$15,0),MATCH(1,($U$2=GRID!$B$1:$U$1)*(КАЛЕНДАРЬ!AG5=GRID!$B$3:$U$3),0)),
INDEX(GRID!$B$4:$U$15,MATCH(P$7,GRID!$A$4:$A$15,0),MATCH(1,($U$2=GRID!$B$1:$U$1)*(КАЛЕНДАРЬ!AG5=GRID!$B$3:$U$3),0))*(1-GRID!$H$34))</f>
        <v>151400</v>
      </c>
      <c r="Q328" s="8" cm="1">
        <f t="array" ref="Q328">IF($I$2="Открытый тариф",INDEX(GRID!$B$4:$U$15,MATCH(Q$7,GRID!$A$4:$A$15,0),MATCH(1,($U$2=GRID!$B$1:$U$1)*(КАЛЕНДАРЬ!AG5=GRID!$B$3:$U$3),0)),
INDEX(GRID!$B$4:$U$15,MATCH(Q$7,GRID!$A$4:$A$15,0),MATCH(1,($U$2=GRID!$B$1:$U$1)*(КАЛЕНДАРЬ!AG5=GRID!$B$3:$U$3),0))*(1-GRID!$H$34))</f>
        <v>177900</v>
      </c>
      <c r="R328" s="8" cm="1">
        <f t="array" ref="R328">IF($I$2="Открытый тариф",INDEX(GRID!$B$18:$U$29,MATCH(R$7,GRID!$A$18:$A$29,0),MATCH(1,($U$2=GRID!$B$1:$U$1)*(КАЛЕНДАРЬ!AG5=GRID!$B$3:$U$3),0)),
INDEX(GRID!$B$18:$U$29,MATCH(R$7,GRID!$A$18:$A$29,0),MATCH(1,($U$2=GRID!$B$1:$U$1)*(КАЛЕНДАРЬ!AG5=GRID!$B$3:$U$3),0))*(1-GRID!$H$34))</f>
        <v>202400</v>
      </c>
      <c r="S328" s="8">
        <f t="array" ref="S328">IF($I$2="Открытый тариф",INDEX(GRID!$B$4:$U$15,MATCH(S$7,GRID!$A$4:$A$15,0),MATCH(1,($U$2=GRID!$B$1:$U$1)*(КАЛЕНДАРЬ!AG5=GRID!$B$3:$U$3),0)),
INDEX(GRID!$B$4:$U$15,MATCH(S$7,GRID!$A$4:$A$15,0),MATCH(1,($U$2=GRID!$B$1:$U$1)*(КАЛЕНДАРЬ!AG5=GRID!$B$3:$U$3),0))*(1-GRID!$L$41))</f>
        <v>507400</v>
      </c>
      <c r="T328" s="8">
        <f t="array" ref="T328">IF($I$2="Открытый тариф",INDEX(GRID!$B$4:$U$15,MATCH(T$7,GRID!$A$4:$A$15,0),MATCH(1,($U$2=GRID!$B$1:$U$1)*(КАЛЕНДАРЬ!AG5=GRID!$B$3:$U$3),0)),
INDEX(GRID!$B$4:$U$15,MATCH(T$7,GRID!$A$4:$A$15,0),MATCH(1,($U$2=GRID!$B$1:$U$1)*(КАЛЕНДАРЬ!AG5=GRID!$B$3:$U$3),0))*(1-GRID!$L$41))</f>
        <v>617900</v>
      </c>
    </row>
    <row r="329" spans="1:20">
      <c r="A329" s="148" t="s">
        <v>12</v>
      </c>
      <c r="B329" s="149">
        <v>3</v>
      </c>
      <c r="C329" s="8" cm="1">
        <f t="array" ref="C329">IF($I$2="Открытый тариф",INDEX(GRID!$B$4:$U$15,MATCH(C$7,GRID!$A$4:$A$15,0),MATCH(1,($U$2=GRID!$B$1:$U$1)*(КАЛЕНДАРЬ!AG6=GRID!$B$3:$U$3),0)),
INDEX(GRID!$B$4:$U$15,MATCH(C$7,GRID!$A$4:$A$15,0),MATCH(1,($U$2=GRID!$B$1:$U$1)*(КАЛЕНДАРЬ!AG6=GRID!$B$3:$U$3),0))*(1-GRID!$H$34))</f>
        <v>30200.000000000004</v>
      </c>
      <c r="D329" s="8" cm="1">
        <f t="array" ref="D329">IF($I$2="Открытый тариф",INDEX(GRID!$B$18:$U$29,MATCH(C$7,GRID!$A$18:$A$29,0),MATCH(1,($U$2=GRID!$B$1:$U$1)*(КАЛЕНДАРЬ!AG6=GRID!$B$3:$U$3),0)),
INDEX(GRID!$B$18:$U$29,MATCH(C$7,GRID!$A$18:$A$29,0),MATCH(1,($U$2=GRID!$B$1:$U$1)*(КАЛЕНДАРЬ!AG6=GRID!$B$3:$U$3),0))*(1-GRID!$H$34))</f>
        <v>35200</v>
      </c>
      <c r="E329" s="8" cm="1">
        <f t="array" ref="E329">IF($I$2="Открытый тариф",INDEX(GRID!$B$4:$U$15,MATCH(E$7,GRID!$A$4:$A$15,0),MATCH(1,($U$2=GRID!$B$1:$U$1)*(КАЛЕНДАРЬ!AG6=GRID!$B$3:$U$3),0)),
INDEX(GRID!$B$4:$U$15,MATCH(E$7,GRID!$A$4:$A$15,0),MATCH(1,($U$2=GRID!$B$1:$U$1)*(КАЛЕНДАРЬ!AG6=GRID!$B$3:$U$3),0))*(1-GRID!$H$34))</f>
        <v>36300</v>
      </c>
      <c r="F329" s="8" cm="1">
        <f t="array" ref="F329">IF($I$2="Открытый тариф",INDEX(GRID!$B$18:$U$29,MATCH(E$7,GRID!$A$18:$A$29,0),MATCH(1,($U$2=GRID!$B$1:$U$1)*(КАЛЕНДАРЬ!AG6=GRID!$B$3:$U$3),0)),
INDEX(GRID!$B$18:$U$29,MATCH(E$7,GRID!$A$18:$A$29,0),MATCH(1,($U$2=GRID!$B$1:$U$1)*(КАЛЕНДАРЬ!AG6=GRID!$B$3:$U$3),0))*(1-GRID!$H$34))</f>
        <v>41300</v>
      </c>
      <c r="G329" s="8" cm="1">
        <f t="array" ref="G329">IF($I$2="Открытый тариф",INDEX(GRID!$B$4:$U$15,MATCH(G$7,GRID!$A$4:$A$15,0),MATCH(1,($U$2=GRID!$B$1:$U$1)*(КАЛЕНДАРЬ!AG6=GRID!$B$3:$U$3),0)),
INDEX(GRID!$B$4:$U$15,MATCH(G$7,GRID!$A$4:$A$15,0),MATCH(1,($U$2=GRID!$B$1:$U$1)*(КАЛЕНДАРЬ!AG6=GRID!$B$3:$U$3),0))*(1-GRID!$H$34))</f>
        <v>42500</v>
      </c>
      <c r="H329" s="8" cm="1">
        <f t="array" ref="H329">IF($I$2="Открытый тариф",INDEX(GRID!$B$18:$U$29,MATCH(G$7,GRID!$A$18:$A$29,0),MATCH(1,($U$2=GRID!$B$1:$U$1)*(КАЛЕНДАРЬ!AG6=GRID!$B$3:$U$3),0)),
INDEX(GRID!$B$18:$U$29,MATCH(G$7,GRID!$A$18:$A$29,0),MATCH(1,($U$2=GRID!$B$1:$U$1)*(КАЛЕНДАРЬ!AG6=GRID!$B$3:$U$3),0))*(1-GRID!$H$34))</f>
        <v>47500</v>
      </c>
      <c r="I329" s="8" cm="1">
        <f t="array" ref="I329">IF($I$2="Открытый тариф",INDEX(GRID!$B$4:$U$15,MATCH(I$7,GRID!$A$4:$A$15,0),MATCH(1,($U$2=GRID!$B$1:$U$1)*(КАЛЕНДАРЬ!AG6=GRID!$B$3:$U$3),0)),
INDEX(GRID!$B$4:$U$15,MATCH(I$7,GRID!$A$4:$A$15,0),MATCH(1,($U$2=GRID!$B$1:$U$1)*(КАЛЕНДАРЬ!AG6=GRID!$B$3:$U$3),0))*(1-GRID!$H$34))</f>
        <v>47400</v>
      </c>
      <c r="J329" s="8" cm="1">
        <f t="array" ref="J329">IF($I$2="Открытый тариф",INDEX(GRID!$B$18:$U$29,MATCH(I$7,GRID!$A$18:$A$29,0),MATCH(1,($U$2=GRID!$B$1:$U$1)*(КАЛЕНДАРЬ!AG6=GRID!$B$3:$U$3),0)),
INDEX(GRID!$B$18:$U$29,MATCH(I$7,GRID!$A$18:$A$29,0),MATCH(1,($U$2=GRID!$B$1:$U$1)*(КАЛЕНДАРЬ!AG6=GRID!$B$3:$U$3),0))*(1-GRID!$H$34))</f>
        <v>52400</v>
      </c>
      <c r="K329" s="8" cm="1">
        <f t="array" ref="K329">IF($I$2="Открытый тариф",INDEX(GRID!$B$4:$U$15,MATCH(K$7,GRID!$A$4:$A$15,0),MATCH(1,($U$2=GRID!$B$1:$U$1)*(КАЛЕНДАРЬ!AG6=GRID!$B$3:$U$3),0)),
INDEX(GRID!$B$4:$U$15,MATCH(K$7,GRID!$A$4:$A$15,0),MATCH(1,($U$2=GRID!$B$1:$U$1)*(КАЛЕНДАРЬ!AG6=GRID!$B$3:$U$3),0))*(1-GRID!$H$34))</f>
        <v>53300</v>
      </c>
      <c r="L329" s="8" cm="1">
        <f t="array" ref="L329">IF($I$2="Открытый тариф",INDEX(GRID!$B$18:$U$29,MATCH(K$7,GRID!$A$18:$A$29,0),MATCH(1,($U$2=GRID!$B$1:$U$1)*(КАЛЕНДАРЬ!AG6=GRID!$B$3:$U$3),0)),
INDEX(GRID!$B$18:$U$29,MATCH(K$7,GRID!$A$18:$A$29,0),MATCH(1,($U$2=GRID!$B$1:$U$1)*(КАЛЕНДАРЬ!AG6=GRID!$B$3:$U$3),0))*(1-GRID!$H$34))</f>
        <v>58300</v>
      </c>
      <c r="M329" s="8" cm="1">
        <f t="array" ref="M329">IF($I$2="Открытый тариф",INDEX(GRID!$B$4:$U$15,MATCH(M$7,GRID!$A$4:$A$15,0),MATCH(1,($U$2=GRID!$B$1:$U$1)*(КАЛЕНДАРЬ!AG6=GRID!$B$3:$U$3),0)),
INDEX(GRID!$B$4:$U$15,MATCH(M$7,GRID!$A$4:$A$15,0),MATCH(1,($U$2=GRID!$B$1:$U$1)*(КАЛЕНДАРЬ!AG6=GRID!$B$3:$U$3),0))*(1-GRID!$H$34))</f>
        <v>74000</v>
      </c>
      <c r="N329" s="8" cm="1">
        <f t="array" ref="N329">IF($I$2="Открытый тариф",INDEX(GRID!$B$18:$U$29,MATCH(M$7,GRID!$A$18:$A$29,0),MATCH(1,($U$2=GRID!$B$1:$U$1)*(КАЛЕНДАРЬ!AG6=GRID!$B$3:$U$3),0)),
INDEX(GRID!$B$18:$U$29,MATCH(M$7,GRID!$A$18:$A$29,0),MATCH(1,($U$2=GRID!$B$1:$U$1)*(КАЛЕНДАРЬ!AG6=GRID!$B$3:$U$3),0))*(1-GRID!$H$34))</f>
        <v>79000</v>
      </c>
      <c r="O329" s="8" cm="1">
        <f t="array" ref="O329">IF($I$2="Открытый тариф",INDEX(GRID!$B$4:$U$15,MATCH(O$7,GRID!$A$4:$A$15,0),MATCH(1,($U$2=GRID!$B$1:$U$1)*(КАЛЕНДАРЬ!AG6=GRID!$B$3:$U$3),0)),
INDEX(GRID!$B$4:$U$15,MATCH(O$7,GRID!$A$4:$A$15,0),MATCH(1,($U$2=GRID!$B$1:$U$1)*(КАЛЕНДАРЬ!AG6=GRID!$B$3:$U$3),0))*(1-GRID!$H$34))</f>
        <v>108800</v>
      </c>
      <c r="P329" s="8" cm="1">
        <f t="array" ref="P329">IF($I$2="Открытый тариф",INDEX(GRID!$B$4:$U$15,MATCH(P$7,GRID!$A$4:$A$15,0),MATCH(1,($U$2=GRID!$B$1:$U$1)*(КАЛЕНДАРЬ!AG6=GRID!$B$3:$U$3),0)),
INDEX(GRID!$B$4:$U$15,MATCH(P$7,GRID!$A$4:$A$15,0),MATCH(1,($U$2=GRID!$B$1:$U$1)*(КАЛЕНДАРЬ!AG6=GRID!$B$3:$U$3),0))*(1-GRID!$H$34))</f>
        <v>151400</v>
      </c>
      <c r="Q329" s="8" cm="1">
        <f t="array" ref="Q329">IF($I$2="Открытый тариф",INDEX(GRID!$B$4:$U$15,MATCH(Q$7,GRID!$A$4:$A$15,0),MATCH(1,($U$2=GRID!$B$1:$U$1)*(КАЛЕНДАРЬ!AG6=GRID!$B$3:$U$3),0)),
INDEX(GRID!$B$4:$U$15,MATCH(Q$7,GRID!$A$4:$A$15,0),MATCH(1,($U$2=GRID!$B$1:$U$1)*(КАЛЕНДАРЬ!AG6=GRID!$B$3:$U$3),0))*(1-GRID!$H$34))</f>
        <v>177900</v>
      </c>
      <c r="R329" s="8" cm="1">
        <f t="array" ref="R329">IF($I$2="Открытый тариф",INDEX(GRID!$B$18:$U$29,MATCH(R$7,GRID!$A$18:$A$29,0),MATCH(1,($U$2=GRID!$B$1:$U$1)*(КАЛЕНДАРЬ!AG6=GRID!$B$3:$U$3),0)),
INDEX(GRID!$B$18:$U$29,MATCH(R$7,GRID!$A$18:$A$29,0),MATCH(1,($U$2=GRID!$B$1:$U$1)*(КАЛЕНДАРЬ!AG6=GRID!$B$3:$U$3),0))*(1-GRID!$H$34))</f>
        <v>202400</v>
      </c>
      <c r="S329" s="8">
        <f t="array" ref="S329">IF($I$2="Открытый тариф",INDEX(GRID!$B$4:$U$15,MATCH(S$7,GRID!$A$4:$A$15,0),MATCH(1,($U$2=GRID!$B$1:$U$1)*(КАЛЕНДАРЬ!AG6=GRID!$B$3:$U$3),0)),
INDEX(GRID!$B$4:$U$15,MATCH(S$7,GRID!$A$4:$A$15,0),MATCH(1,($U$2=GRID!$B$1:$U$1)*(КАЛЕНДАРЬ!AG6=GRID!$B$3:$U$3),0))*(1-GRID!$L$41))</f>
        <v>507400</v>
      </c>
      <c r="T329" s="8">
        <f t="array" ref="T329">IF($I$2="Открытый тариф",INDEX(GRID!$B$4:$U$15,MATCH(T$7,GRID!$A$4:$A$15,0),MATCH(1,($U$2=GRID!$B$1:$U$1)*(КАЛЕНДАРЬ!AG6=GRID!$B$3:$U$3),0)),
INDEX(GRID!$B$4:$U$15,MATCH(T$7,GRID!$A$4:$A$15,0),MATCH(1,($U$2=GRID!$B$1:$U$1)*(КАЛЕНДАРЬ!AG6=GRID!$B$3:$U$3),0))*(1-GRID!$L$41))</f>
        <v>617900</v>
      </c>
    </row>
    <row r="330" spans="1:20">
      <c r="A330" s="148" t="s">
        <v>13</v>
      </c>
      <c r="B330" s="149">
        <v>4</v>
      </c>
      <c r="C330" s="8" cm="1">
        <f t="array" ref="C330">IF($I$2="Открытый тариф",INDEX(GRID!$B$4:$U$15,MATCH(C$7,GRID!$A$4:$A$15,0),MATCH(1,($U$2=GRID!$B$1:$U$1)*(КАЛЕНДАРЬ!AG7=GRID!$B$3:$U$3),0)),
INDEX(GRID!$B$4:$U$15,MATCH(C$7,GRID!$A$4:$A$15,0),MATCH(1,($U$2=GRID!$B$1:$U$1)*(КАЛЕНДАРЬ!AG7=GRID!$B$3:$U$3),0))*(1-GRID!$H$34))</f>
        <v>25000</v>
      </c>
      <c r="D330" s="8" cm="1">
        <f t="array" ref="D330">IF($I$2="Открытый тариф",INDEX(GRID!$B$18:$U$29,MATCH(C$7,GRID!$A$18:$A$29,0),MATCH(1,($U$2=GRID!$B$1:$U$1)*(КАЛЕНДАРЬ!AG7=GRID!$B$3:$U$3),0)),
INDEX(GRID!$B$18:$U$29,MATCH(C$7,GRID!$A$18:$A$29,0),MATCH(1,($U$2=GRID!$B$1:$U$1)*(КАЛЕНДАРЬ!AG7=GRID!$B$3:$U$3),0))*(1-GRID!$H$34))</f>
        <v>30000</v>
      </c>
      <c r="E330" s="8" cm="1">
        <f t="array" ref="E330">IF($I$2="Открытый тариф",INDEX(GRID!$B$4:$U$15,MATCH(E$7,GRID!$A$4:$A$15,0),MATCH(1,($U$2=GRID!$B$1:$U$1)*(КАЛЕНДАРЬ!AG7=GRID!$B$3:$U$3),0)),
INDEX(GRID!$B$4:$U$15,MATCH(E$7,GRID!$A$4:$A$15,0),MATCH(1,($U$2=GRID!$B$1:$U$1)*(КАЛЕНДАРЬ!AG7=GRID!$B$3:$U$3),0))*(1-GRID!$H$34))</f>
        <v>30000</v>
      </c>
      <c r="F330" s="8" cm="1">
        <f t="array" ref="F330">IF($I$2="Открытый тариф",INDEX(GRID!$B$18:$U$29,MATCH(E$7,GRID!$A$18:$A$29,0),MATCH(1,($U$2=GRID!$B$1:$U$1)*(КАЛЕНДАРЬ!AG7=GRID!$B$3:$U$3),0)),
INDEX(GRID!$B$18:$U$29,MATCH(E$7,GRID!$A$18:$A$29,0),MATCH(1,($U$2=GRID!$B$1:$U$1)*(КАЛЕНДАРЬ!AG7=GRID!$B$3:$U$3),0))*(1-GRID!$H$34))</f>
        <v>35000</v>
      </c>
      <c r="G330" s="8" cm="1">
        <f t="array" ref="G330">IF($I$2="Открытый тариф",INDEX(GRID!$B$4:$U$15,MATCH(G$7,GRID!$A$4:$A$15,0),MATCH(1,($U$2=GRID!$B$1:$U$1)*(КАЛЕНДАРЬ!AG7=GRID!$B$3:$U$3),0)),
INDEX(GRID!$B$4:$U$15,MATCH(G$7,GRID!$A$4:$A$15,0),MATCH(1,($U$2=GRID!$B$1:$U$1)*(КАЛЕНДАРЬ!AG7=GRID!$B$3:$U$3),0))*(1-GRID!$H$34))</f>
        <v>35700</v>
      </c>
      <c r="H330" s="8" cm="1">
        <f t="array" ref="H330">IF($I$2="Открытый тариф",INDEX(GRID!$B$18:$U$29,MATCH(G$7,GRID!$A$18:$A$29,0),MATCH(1,($U$2=GRID!$B$1:$U$1)*(КАЛЕНДАРЬ!AG7=GRID!$B$3:$U$3),0)),
INDEX(GRID!$B$18:$U$29,MATCH(G$7,GRID!$A$18:$A$29,0),MATCH(1,($U$2=GRID!$B$1:$U$1)*(КАЛЕНДАРЬ!AG7=GRID!$B$3:$U$3),0))*(1-GRID!$H$34))</f>
        <v>40700</v>
      </c>
      <c r="I330" s="8" cm="1">
        <f t="array" ref="I330">IF($I$2="Открытый тариф",INDEX(GRID!$B$4:$U$15,MATCH(I$7,GRID!$A$4:$A$15,0),MATCH(1,($U$2=GRID!$B$1:$U$1)*(КАЛЕНДАРЬ!AG7=GRID!$B$3:$U$3),0)),
INDEX(GRID!$B$4:$U$15,MATCH(I$7,GRID!$A$4:$A$15,0),MATCH(1,($U$2=GRID!$B$1:$U$1)*(КАЛЕНДАРЬ!AG7=GRID!$B$3:$U$3),0))*(1-GRID!$H$34))</f>
        <v>39700</v>
      </c>
      <c r="J330" s="8" cm="1">
        <f t="array" ref="J330">IF($I$2="Открытый тариф",INDEX(GRID!$B$18:$U$29,MATCH(I$7,GRID!$A$18:$A$29,0),MATCH(1,($U$2=GRID!$B$1:$U$1)*(КАЛЕНДАРЬ!AG7=GRID!$B$3:$U$3),0)),
INDEX(GRID!$B$18:$U$29,MATCH(I$7,GRID!$A$18:$A$29,0),MATCH(1,($U$2=GRID!$B$1:$U$1)*(КАЛЕНДАРЬ!AG7=GRID!$B$3:$U$3),0))*(1-GRID!$H$34))</f>
        <v>44700</v>
      </c>
      <c r="K330" s="8" cm="1">
        <f t="array" ref="K330">IF($I$2="Открытый тариф",INDEX(GRID!$B$4:$U$15,MATCH(K$7,GRID!$A$4:$A$15,0),MATCH(1,($U$2=GRID!$B$1:$U$1)*(КАЛЕНДАРЬ!AG7=GRID!$B$3:$U$3),0)),
INDEX(GRID!$B$4:$U$15,MATCH(K$7,GRID!$A$4:$A$15,0),MATCH(1,($U$2=GRID!$B$1:$U$1)*(КАЛЕНДАРЬ!AG7=GRID!$B$3:$U$3),0))*(1-GRID!$H$34))</f>
        <v>45000</v>
      </c>
      <c r="L330" s="8" cm="1">
        <f t="array" ref="L330">IF($I$2="Открытый тариф",INDEX(GRID!$B$18:$U$29,MATCH(K$7,GRID!$A$18:$A$29,0),MATCH(1,($U$2=GRID!$B$1:$U$1)*(КАЛЕНДАРЬ!AG7=GRID!$B$3:$U$3),0)),
INDEX(GRID!$B$18:$U$29,MATCH(K$7,GRID!$A$18:$A$29,0),MATCH(1,($U$2=GRID!$B$1:$U$1)*(КАЛЕНДАРЬ!AG7=GRID!$B$3:$U$3),0))*(1-GRID!$H$34))</f>
        <v>50000</v>
      </c>
      <c r="M330" s="8" cm="1">
        <f t="array" ref="M330">IF($I$2="Открытый тариф",INDEX(GRID!$B$4:$U$15,MATCH(M$7,GRID!$A$4:$A$15,0),MATCH(1,($U$2=GRID!$B$1:$U$1)*(КАЛЕНДАРЬ!AG7=GRID!$B$3:$U$3),0)),
INDEX(GRID!$B$4:$U$15,MATCH(M$7,GRID!$A$4:$A$15,0),MATCH(1,($U$2=GRID!$B$1:$U$1)*(КАЛЕНДАРЬ!AG7=GRID!$B$3:$U$3),0))*(1-GRID!$H$34))</f>
        <v>65200</v>
      </c>
      <c r="N330" s="8" cm="1">
        <f t="array" ref="N330">IF($I$2="Открытый тариф",INDEX(GRID!$B$18:$U$29,MATCH(M$7,GRID!$A$18:$A$29,0),MATCH(1,($U$2=GRID!$B$1:$U$1)*(КАЛЕНДАРЬ!AG7=GRID!$B$3:$U$3),0)),
INDEX(GRID!$B$18:$U$29,MATCH(M$7,GRID!$A$18:$A$29,0),MATCH(1,($U$2=GRID!$B$1:$U$1)*(КАЛЕНДАРЬ!AG7=GRID!$B$3:$U$3),0))*(1-GRID!$H$34))</f>
        <v>70200</v>
      </c>
      <c r="O330" s="8" cm="1">
        <f t="array" ref="O330">IF($I$2="Открытый тариф",INDEX(GRID!$B$4:$U$15,MATCH(O$7,GRID!$A$4:$A$15,0),MATCH(1,($U$2=GRID!$B$1:$U$1)*(КАЛЕНДАРЬ!AG7=GRID!$B$3:$U$3),0)),
INDEX(GRID!$B$4:$U$15,MATCH(O$7,GRID!$A$4:$A$15,0),MATCH(1,($U$2=GRID!$B$1:$U$1)*(КАЛЕНДАРЬ!AG7=GRID!$B$3:$U$3),0))*(1-GRID!$H$34))</f>
        <v>98000</v>
      </c>
      <c r="P330" s="8" cm="1">
        <f t="array" ref="P330">IF($I$2="Открытый тариф",INDEX(GRID!$B$4:$U$15,MATCH(P$7,GRID!$A$4:$A$15,0),MATCH(1,($U$2=GRID!$B$1:$U$1)*(КАЛЕНДАРЬ!AG7=GRID!$B$3:$U$3),0)),
INDEX(GRID!$B$4:$U$15,MATCH(P$7,GRID!$A$4:$A$15,0),MATCH(1,($U$2=GRID!$B$1:$U$1)*(КАЛЕНДАРЬ!AG7=GRID!$B$3:$U$3),0))*(1-GRID!$H$34))</f>
        <v>139700</v>
      </c>
      <c r="Q330" s="8" cm="1">
        <f t="array" ref="Q330">IF($I$2="Открытый тариф",INDEX(GRID!$B$4:$U$15,MATCH(Q$7,GRID!$A$4:$A$15,0),MATCH(1,($U$2=GRID!$B$1:$U$1)*(КАЛЕНДАРЬ!AG7=GRID!$B$3:$U$3),0)),
INDEX(GRID!$B$4:$U$15,MATCH(Q$7,GRID!$A$4:$A$15,0),MATCH(1,($U$2=GRID!$B$1:$U$1)*(КАЛЕНДАРЬ!AG7=GRID!$B$3:$U$3),0))*(1-GRID!$H$34))</f>
        <v>164400</v>
      </c>
      <c r="R330" s="8" cm="1">
        <f t="array" ref="R330">IF($I$2="Открытый тариф",INDEX(GRID!$B$18:$U$29,MATCH(R$7,GRID!$A$18:$A$29,0),MATCH(1,($U$2=GRID!$B$1:$U$1)*(КАЛЕНДАРЬ!AG7=GRID!$B$3:$U$3),0)),
INDEX(GRID!$B$18:$U$29,MATCH(R$7,GRID!$A$18:$A$29,0),MATCH(1,($U$2=GRID!$B$1:$U$1)*(КАЛЕНДАРЬ!AG7=GRID!$B$3:$U$3),0))*(1-GRID!$H$34))</f>
        <v>186400</v>
      </c>
      <c r="S330" s="8">
        <f t="array" ref="S330">IF($I$2="Открытый тариф",INDEX(GRID!$B$4:$U$15,MATCH(S$7,GRID!$A$4:$A$15,0),MATCH(1,($U$2=GRID!$B$1:$U$1)*(КАЛЕНДАРЬ!AG7=GRID!$B$3:$U$3),0)),
INDEX(GRID!$B$4:$U$15,MATCH(S$7,GRID!$A$4:$A$15,0),MATCH(1,($U$2=GRID!$B$1:$U$1)*(КАЛЕНДАРЬ!AG7=GRID!$B$3:$U$3),0))*(1-GRID!$L$41))</f>
        <v>460400</v>
      </c>
      <c r="T330" s="8">
        <f t="array" ref="T330">IF($I$2="Открытый тариф",INDEX(GRID!$B$4:$U$15,MATCH(T$7,GRID!$A$4:$A$15,0),MATCH(1,($U$2=GRID!$B$1:$U$1)*(КАЛЕНДАРЬ!AG7=GRID!$B$3:$U$3),0)),
INDEX(GRID!$B$4:$U$15,MATCH(T$7,GRID!$A$4:$A$15,0),MATCH(1,($U$2=GRID!$B$1:$U$1)*(КАЛЕНДАРЬ!AG7=GRID!$B$3:$U$3),0))*(1-GRID!$L$41))</f>
        <v>556900</v>
      </c>
    </row>
    <row r="331" spans="1:20">
      <c r="A331" s="148" t="s">
        <v>14</v>
      </c>
      <c r="B331" s="149">
        <v>5</v>
      </c>
      <c r="C331" s="8" cm="1">
        <f t="array" ref="C331">IF($I$2="Открытый тариф",INDEX(GRID!$B$4:$U$15,MATCH(C$7,GRID!$A$4:$A$15,0),MATCH(1,($U$2=GRID!$B$1:$U$1)*(КАЛЕНДАРЬ!AG8=GRID!$B$3:$U$3),0)),
INDEX(GRID!$B$4:$U$15,MATCH(C$7,GRID!$A$4:$A$15,0),MATCH(1,($U$2=GRID!$B$1:$U$1)*(КАЛЕНДАРЬ!AG8=GRID!$B$3:$U$3),0))*(1-GRID!$H$34))</f>
        <v>25000</v>
      </c>
      <c r="D331" s="8" cm="1">
        <f t="array" ref="D331">IF($I$2="Открытый тариф",INDEX(GRID!$B$18:$U$29,MATCH(C$7,GRID!$A$18:$A$29,0),MATCH(1,($U$2=GRID!$B$1:$U$1)*(КАЛЕНДАРЬ!AG8=GRID!$B$3:$U$3),0)),
INDEX(GRID!$B$18:$U$29,MATCH(C$7,GRID!$A$18:$A$29,0),MATCH(1,($U$2=GRID!$B$1:$U$1)*(КАЛЕНДАРЬ!AG8=GRID!$B$3:$U$3),0))*(1-GRID!$H$34))</f>
        <v>30000</v>
      </c>
      <c r="E331" s="8" cm="1">
        <f t="array" ref="E331">IF($I$2="Открытый тариф",INDEX(GRID!$B$4:$U$15,MATCH(E$7,GRID!$A$4:$A$15,0),MATCH(1,($U$2=GRID!$B$1:$U$1)*(КАЛЕНДАРЬ!AG8=GRID!$B$3:$U$3),0)),
INDEX(GRID!$B$4:$U$15,MATCH(E$7,GRID!$A$4:$A$15,0),MATCH(1,($U$2=GRID!$B$1:$U$1)*(КАЛЕНДАРЬ!AG8=GRID!$B$3:$U$3),0))*(1-GRID!$H$34))</f>
        <v>30000</v>
      </c>
      <c r="F331" s="8" cm="1">
        <f t="array" ref="F331">IF($I$2="Открытый тариф",INDEX(GRID!$B$18:$U$29,MATCH(E$7,GRID!$A$18:$A$29,0),MATCH(1,($U$2=GRID!$B$1:$U$1)*(КАЛЕНДАРЬ!AG8=GRID!$B$3:$U$3),0)),
INDEX(GRID!$B$18:$U$29,MATCH(E$7,GRID!$A$18:$A$29,0),MATCH(1,($U$2=GRID!$B$1:$U$1)*(КАЛЕНДАРЬ!AG8=GRID!$B$3:$U$3),0))*(1-GRID!$H$34))</f>
        <v>35000</v>
      </c>
      <c r="G331" s="8" cm="1">
        <f t="array" ref="G331">IF($I$2="Открытый тариф",INDEX(GRID!$B$4:$U$15,MATCH(G$7,GRID!$A$4:$A$15,0),MATCH(1,($U$2=GRID!$B$1:$U$1)*(КАЛЕНДАРЬ!AG8=GRID!$B$3:$U$3),0)),
INDEX(GRID!$B$4:$U$15,MATCH(G$7,GRID!$A$4:$A$15,0),MATCH(1,($U$2=GRID!$B$1:$U$1)*(КАЛЕНДАРЬ!AG8=GRID!$B$3:$U$3),0))*(1-GRID!$H$34))</f>
        <v>35700</v>
      </c>
      <c r="H331" s="8" cm="1">
        <f t="array" ref="H331">IF($I$2="Открытый тариф",INDEX(GRID!$B$18:$U$29,MATCH(G$7,GRID!$A$18:$A$29,0),MATCH(1,($U$2=GRID!$B$1:$U$1)*(КАЛЕНДАРЬ!AG8=GRID!$B$3:$U$3),0)),
INDEX(GRID!$B$18:$U$29,MATCH(G$7,GRID!$A$18:$A$29,0),MATCH(1,($U$2=GRID!$B$1:$U$1)*(КАЛЕНДАРЬ!AG8=GRID!$B$3:$U$3),0))*(1-GRID!$H$34))</f>
        <v>40700</v>
      </c>
      <c r="I331" s="8" cm="1">
        <f t="array" ref="I331">IF($I$2="Открытый тариф",INDEX(GRID!$B$4:$U$15,MATCH(I$7,GRID!$A$4:$A$15,0),MATCH(1,($U$2=GRID!$B$1:$U$1)*(КАЛЕНДАРЬ!AG8=GRID!$B$3:$U$3),0)),
INDEX(GRID!$B$4:$U$15,MATCH(I$7,GRID!$A$4:$A$15,0),MATCH(1,($U$2=GRID!$B$1:$U$1)*(КАЛЕНДАРЬ!AG8=GRID!$B$3:$U$3),0))*(1-GRID!$H$34))</f>
        <v>39700</v>
      </c>
      <c r="J331" s="8" cm="1">
        <f t="array" ref="J331">IF($I$2="Открытый тариф",INDEX(GRID!$B$18:$U$29,MATCH(I$7,GRID!$A$18:$A$29,0),MATCH(1,($U$2=GRID!$B$1:$U$1)*(КАЛЕНДАРЬ!AG8=GRID!$B$3:$U$3),0)),
INDEX(GRID!$B$18:$U$29,MATCH(I$7,GRID!$A$18:$A$29,0),MATCH(1,($U$2=GRID!$B$1:$U$1)*(КАЛЕНДАРЬ!AG8=GRID!$B$3:$U$3),0))*(1-GRID!$H$34))</f>
        <v>44700</v>
      </c>
      <c r="K331" s="8" cm="1">
        <f t="array" ref="K331">IF($I$2="Открытый тариф",INDEX(GRID!$B$4:$U$15,MATCH(K$7,GRID!$A$4:$A$15,0),MATCH(1,($U$2=GRID!$B$1:$U$1)*(КАЛЕНДАРЬ!AG8=GRID!$B$3:$U$3),0)),
INDEX(GRID!$B$4:$U$15,MATCH(K$7,GRID!$A$4:$A$15,0),MATCH(1,($U$2=GRID!$B$1:$U$1)*(КАЛЕНДАРЬ!AG8=GRID!$B$3:$U$3),0))*(1-GRID!$H$34))</f>
        <v>45000</v>
      </c>
      <c r="L331" s="8" cm="1">
        <f t="array" ref="L331">IF($I$2="Открытый тариф",INDEX(GRID!$B$18:$U$29,MATCH(K$7,GRID!$A$18:$A$29,0),MATCH(1,($U$2=GRID!$B$1:$U$1)*(КАЛЕНДАРЬ!AG8=GRID!$B$3:$U$3),0)),
INDEX(GRID!$B$18:$U$29,MATCH(K$7,GRID!$A$18:$A$29,0),MATCH(1,($U$2=GRID!$B$1:$U$1)*(КАЛЕНДАРЬ!AG8=GRID!$B$3:$U$3),0))*(1-GRID!$H$34))</f>
        <v>50000</v>
      </c>
      <c r="M331" s="8" cm="1">
        <f t="array" ref="M331">IF($I$2="Открытый тариф",INDEX(GRID!$B$4:$U$15,MATCH(M$7,GRID!$A$4:$A$15,0),MATCH(1,($U$2=GRID!$B$1:$U$1)*(КАЛЕНДАРЬ!AG8=GRID!$B$3:$U$3),0)),
INDEX(GRID!$B$4:$U$15,MATCH(M$7,GRID!$A$4:$A$15,0),MATCH(1,($U$2=GRID!$B$1:$U$1)*(КАЛЕНДАРЬ!AG8=GRID!$B$3:$U$3),0))*(1-GRID!$H$34))</f>
        <v>65200</v>
      </c>
      <c r="N331" s="8" cm="1">
        <f t="array" ref="N331">IF($I$2="Открытый тариф",INDEX(GRID!$B$18:$U$29,MATCH(M$7,GRID!$A$18:$A$29,0),MATCH(1,($U$2=GRID!$B$1:$U$1)*(КАЛЕНДАРЬ!AG8=GRID!$B$3:$U$3),0)),
INDEX(GRID!$B$18:$U$29,MATCH(M$7,GRID!$A$18:$A$29,0),MATCH(1,($U$2=GRID!$B$1:$U$1)*(КАЛЕНДАРЬ!AG8=GRID!$B$3:$U$3),0))*(1-GRID!$H$34))</f>
        <v>70200</v>
      </c>
      <c r="O331" s="8" cm="1">
        <f t="array" ref="O331">IF($I$2="Открытый тариф",INDEX(GRID!$B$4:$U$15,MATCH(O$7,GRID!$A$4:$A$15,0),MATCH(1,($U$2=GRID!$B$1:$U$1)*(КАЛЕНДАРЬ!AG8=GRID!$B$3:$U$3),0)),
INDEX(GRID!$B$4:$U$15,MATCH(O$7,GRID!$A$4:$A$15,0),MATCH(1,($U$2=GRID!$B$1:$U$1)*(КАЛЕНДАРЬ!AG8=GRID!$B$3:$U$3),0))*(1-GRID!$H$34))</f>
        <v>98000</v>
      </c>
      <c r="P331" s="8" cm="1">
        <f t="array" ref="P331">IF($I$2="Открытый тариф",INDEX(GRID!$B$4:$U$15,MATCH(P$7,GRID!$A$4:$A$15,0),MATCH(1,($U$2=GRID!$B$1:$U$1)*(КАЛЕНДАРЬ!AG8=GRID!$B$3:$U$3),0)),
INDEX(GRID!$B$4:$U$15,MATCH(P$7,GRID!$A$4:$A$15,0),MATCH(1,($U$2=GRID!$B$1:$U$1)*(КАЛЕНДАРЬ!AG8=GRID!$B$3:$U$3),0))*(1-GRID!$H$34))</f>
        <v>139700</v>
      </c>
      <c r="Q331" s="8" cm="1">
        <f t="array" ref="Q331">IF($I$2="Открытый тариф",INDEX(GRID!$B$4:$U$15,MATCH(Q$7,GRID!$A$4:$A$15,0),MATCH(1,($U$2=GRID!$B$1:$U$1)*(КАЛЕНДАРЬ!AG8=GRID!$B$3:$U$3),0)),
INDEX(GRID!$B$4:$U$15,MATCH(Q$7,GRID!$A$4:$A$15,0),MATCH(1,($U$2=GRID!$B$1:$U$1)*(КАЛЕНДАРЬ!AG8=GRID!$B$3:$U$3),0))*(1-GRID!$H$34))</f>
        <v>164400</v>
      </c>
      <c r="R331" s="8" cm="1">
        <f t="array" ref="R331">IF($I$2="Открытый тариф",INDEX(GRID!$B$18:$U$29,MATCH(R$7,GRID!$A$18:$A$29,0),MATCH(1,($U$2=GRID!$B$1:$U$1)*(КАЛЕНДАРЬ!AG8=GRID!$B$3:$U$3),0)),
INDEX(GRID!$B$18:$U$29,MATCH(R$7,GRID!$A$18:$A$29,0),MATCH(1,($U$2=GRID!$B$1:$U$1)*(КАЛЕНДАРЬ!AG8=GRID!$B$3:$U$3),0))*(1-GRID!$H$34))</f>
        <v>186400</v>
      </c>
      <c r="S331" s="8">
        <f t="array" ref="S331">IF($I$2="Открытый тариф",INDEX(GRID!$B$4:$U$15,MATCH(S$7,GRID!$A$4:$A$15,0),MATCH(1,($U$2=GRID!$B$1:$U$1)*(КАЛЕНДАРЬ!AG8=GRID!$B$3:$U$3),0)),
INDEX(GRID!$B$4:$U$15,MATCH(S$7,GRID!$A$4:$A$15,0),MATCH(1,($U$2=GRID!$B$1:$U$1)*(КАЛЕНДАРЬ!AG8=GRID!$B$3:$U$3),0))*(1-GRID!$L$41))</f>
        <v>460400</v>
      </c>
      <c r="T331" s="8">
        <f t="array" ref="T331">IF($I$2="Открытый тариф",INDEX(GRID!$B$4:$U$15,MATCH(T$7,GRID!$A$4:$A$15,0),MATCH(1,($U$2=GRID!$B$1:$U$1)*(КАЛЕНДАРЬ!AG8=GRID!$B$3:$U$3),0)),
INDEX(GRID!$B$4:$U$15,MATCH(T$7,GRID!$A$4:$A$15,0),MATCH(1,($U$2=GRID!$B$1:$U$1)*(КАЛЕНДАРЬ!AG8=GRID!$B$3:$U$3),0))*(1-GRID!$L$41))</f>
        <v>556900</v>
      </c>
    </row>
    <row r="332" spans="1:20">
      <c r="A332" s="148" t="s">
        <v>15</v>
      </c>
      <c r="B332" s="149">
        <v>6</v>
      </c>
      <c r="C332" s="8" cm="1">
        <f t="array" ref="C332">IF($I$2="Открытый тариф",INDEX(GRID!$B$4:$U$15,MATCH(C$7,GRID!$A$4:$A$15,0),MATCH(1,($U$2=GRID!$B$1:$U$1)*(КАЛЕНДАРЬ!AG9=GRID!$B$3:$U$3),0)),
INDEX(GRID!$B$4:$U$15,MATCH(C$7,GRID!$A$4:$A$15,0),MATCH(1,($U$2=GRID!$B$1:$U$1)*(КАЛЕНДАРЬ!AG9=GRID!$B$3:$U$3),0))*(1-GRID!$H$34))</f>
        <v>25000</v>
      </c>
      <c r="D332" s="8" cm="1">
        <f t="array" ref="D332">IF($I$2="Открытый тариф",INDEX(GRID!$B$18:$U$29,MATCH(C$7,GRID!$A$18:$A$29,0),MATCH(1,($U$2=GRID!$B$1:$U$1)*(КАЛЕНДАРЬ!AG9=GRID!$B$3:$U$3),0)),
INDEX(GRID!$B$18:$U$29,MATCH(C$7,GRID!$A$18:$A$29,0),MATCH(1,($U$2=GRID!$B$1:$U$1)*(КАЛЕНДАРЬ!AG9=GRID!$B$3:$U$3),0))*(1-GRID!$H$34))</f>
        <v>30000</v>
      </c>
      <c r="E332" s="8" cm="1">
        <f t="array" ref="E332">IF($I$2="Открытый тариф",INDEX(GRID!$B$4:$U$15,MATCH(E$7,GRID!$A$4:$A$15,0),MATCH(1,($U$2=GRID!$B$1:$U$1)*(КАЛЕНДАРЬ!AG9=GRID!$B$3:$U$3),0)),
INDEX(GRID!$B$4:$U$15,MATCH(E$7,GRID!$A$4:$A$15,0),MATCH(1,($U$2=GRID!$B$1:$U$1)*(КАЛЕНДАРЬ!AG9=GRID!$B$3:$U$3),0))*(1-GRID!$H$34))</f>
        <v>30000</v>
      </c>
      <c r="F332" s="8" cm="1">
        <f t="array" ref="F332">IF($I$2="Открытый тариф",INDEX(GRID!$B$18:$U$29,MATCH(E$7,GRID!$A$18:$A$29,0),MATCH(1,($U$2=GRID!$B$1:$U$1)*(КАЛЕНДАРЬ!AG9=GRID!$B$3:$U$3),0)),
INDEX(GRID!$B$18:$U$29,MATCH(E$7,GRID!$A$18:$A$29,0),MATCH(1,($U$2=GRID!$B$1:$U$1)*(КАЛЕНДАРЬ!AG9=GRID!$B$3:$U$3),0))*(1-GRID!$H$34))</f>
        <v>35000</v>
      </c>
      <c r="G332" s="8" cm="1">
        <f t="array" ref="G332">IF($I$2="Открытый тариф",INDEX(GRID!$B$4:$U$15,MATCH(G$7,GRID!$A$4:$A$15,0),MATCH(1,($U$2=GRID!$B$1:$U$1)*(КАЛЕНДАРЬ!AG9=GRID!$B$3:$U$3),0)),
INDEX(GRID!$B$4:$U$15,MATCH(G$7,GRID!$A$4:$A$15,0),MATCH(1,($U$2=GRID!$B$1:$U$1)*(КАЛЕНДАРЬ!AG9=GRID!$B$3:$U$3),0))*(1-GRID!$H$34))</f>
        <v>35700</v>
      </c>
      <c r="H332" s="8" cm="1">
        <f t="array" ref="H332">IF($I$2="Открытый тариф",INDEX(GRID!$B$18:$U$29,MATCH(G$7,GRID!$A$18:$A$29,0),MATCH(1,($U$2=GRID!$B$1:$U$1)*(КАЛЕНДАРЬ!AG9=GRID!$B$3:$U$3),0)),
INDEX(GRID!$B$18:$U$29,MATCH(G$7,GRID!$A$18:$A$29,0),MATCH(1,($U$2=GRID!$B$1:$U$1)*(КАЛЕНДАРЬ!AG9=GRID!$B$3:$U$3),0))*(1-GRID!$H$34))</f>
        <v>40700</v>
      </c>
      <c r="I332" s="8" cm="1">
        <f t="array" ref="I332">IF($I$2="Открытый тариф",INDEX(GRID!$B$4:$U$15,MATCH(I$7,GRID!$A$4:$A$15,0),MATCH(1,($U$2=GRID!$B$1:$U$1)*(КАЛЕНДАРЬ!AG9=GRID!$B$3:$U$3),0)),
INDEX(GRID!$B$4:$U$15,MATCH(I$7,GRID!$A$4:$A$15,0),MATCH(1,($U$2=GRID!$B$1:$U$1)*(КАЛЕНДАРЬ!AG9=GRID!$B$3:$U$3),0))*(1-GRID!$H$34))</f>
        <v>39700</v>
      </c>
      <c r="J332" s="8" cm="1">
        <f t="array" ref="J332">IF($I$2="Открытый тариф",INDEX(GRID!$B$18:$U$29,MATCH(I$7,GRID!$A$18:$A$29,0),MATCH(1,($U$2=GRID!$B$1:$U$1)*(КАЛЕНДАРЬ!AG9=GRID!$B$3:$U$3),0)),
INDEX(GRID!$B$18:$U$29,MATCH(I$7,GRID!$A$18:$A$29,0),MATCH(1,($U$2=GRID!$B$1:$U$1)*(КАЛЕНДАРЬ!AG9=GRID!$B$3:$U$3),0))*(1-GRID!$H$34))</f>
        <v>44700</v>
      </c>
      <c r="K332" s="8" cm="1">
        <f t="array" ref="K332">IF($I$2="Открытый тариф",INDEX(GRID!$B$4:$U$15,MATCH(K$7,GRID!$A$4:$A$15,0),MATCH(1,($U$2=GRID!$B$1:$U$1)*(КАЛЕНДАРЬ!AG9=GRID!$B$3:$U$3),0)),
INDEX(GRID!$B$4:$U$15,MATCH(K$7,GRID!$A$4:$A$15,0),MATCH(1,($U$2=GRID!$B$1:$U$1)*(КАЛЕНДАРЬ!AG9=GRID!$B$3:$U$3),0))*(1-GRID!$H$34))</f>
        <v>45000</v>
      </c>
      <c r="L332" s="8" cm="1">
        <f t="array" ref="L332">IF($I$2="Открытый тариф",INDEX(GRID!$B$18:$U$29,MATCH(K$7,GRID!$A$18:$A$29,0),MATCH(1,($U$2=GRID!$B$1:$U$1)*(КАЛЕНДАРЬ!AG9=GRID!$B$3:$U$3),0)),
INDEX(GRID!$B$18:$U$29,MATCH(K$7,GRID!$A$18:$A$29,0),MATCH(1,($U$2=GRID!$B$1:$U$1)*(КАЛЕНДАРЬ!AG9=GRID!$B$3:$U$3),0))*(1-GRID!$H$34))</f>
        <v>50000</v>
      </c>
      <c r="M332" s="8" cm="1">
        <f t="array" ref="M332">IF($I$2="Открытый тариф",INDEX(GRID!$B$4:$U$15,MATCH(M$7,GRID!$A$4:$A$15,0),MATCH(1,($U$2=GRID!$B$1:$U$1)*(КАЛЕНДАРЬ!AG9=GRID!$B$3:$U$3),0)),
INDEX(GRID!$B$4:$U$15,MATCH(M$7,GRID!$A$4:$A$15,0),MATCH(1,($U$2=GRID!$B$1:$U$1)*(КАЛЕНДАРЬ!AG9=GRID!$B$3:$U$3),0))*(1-GRID!$H$34))</f>
        <v>65200</v>
      </c>
      <c r="N332" s="8" cm="1">
        <f t="array" ref="N332">IF($I$2="Открытый тариф",INDEX(GRID!$B$18:$U$29,MATCH(M$7,GRID!$A$18:$A$29,0),MATCH(1,($U$2=GRID!$B$1:$U$1)*(КАЛЕНДАРЬ!AG9=GRID!$B$3:$U$3),0)),
INDEX(GRID!$B$18:$U$29,MATCH(M$7,GRID!$A$18:$A$29,0),MATCH(1,($U$2=GRID!$B$1:$U$1)*(КАЛЕНДАРЬ!AG9=GRID!$B$3:$U$3),0))*(1-GRID!$H$34))</f>
        <v>70200</v>
      </c>
      <c r="O332" s="8" cm="1">
        <f t="array" ref="O332">IF($I$2="Открытый тариф",INDEX(GRID!$B$4:$U$15,MATCH(O$7,GRID!$A$4:$A$15,0),MATCH(1,($U$2=GRID!$B$1:$U$1)*(КАЛЕНДАРЬ!AG9=GRID!$B$3:$U$3),0)),
INDEX(GRID!$B$4:$U$15,MATCH(O$7,GRID!$A$4:$A$15,0),MATCH(1,($U$2=GRID!$B$1:$U$1)*(КАЛЕНДАРЬ!AG9=GRID!$B$3:$U$3),0))*(1-GRID!$H$34))</f>
        <v>98000</v>
      </c>
      <c r="P332" s="8" cm="1">
        <f t="array" ref="P332">IF($I$2="Открытый тариф",INDEX(GRID!$B$4:$U$15,MATCH(P$7,GRID!$A$4:$A$15,0),MATCH(1,($U$2=GRID!$B$1:$U$1)*(КАЛЕНДАРЬ!AG9=GRID!$B$3:$U$3),0)),
INDEX(GRID!$B$4:$U$15,MATCH(P$7,GRID!$A$4:$A$15,0),MATCH(1,($U$2=GRID!$B$1:$U$1)*(КАЛЕНДАРЬ!AG9=GRID!$B$3:$U$3),0))*(1-GRID!$H$34))</f>
        <v>139700</v>
      </c>
      <c r="Q332" s="8" cm="1">
        <f t="array" ref="Q332">IF($I$2="Открытый тариф",INDEX(GRID!$B$4:$U$15,MATCH(Q$7,GRID!$A$4:$A$15,0),MATCH(1,($U$2=GRID!$B$1:$U$1)*(КАЛЕНДАРЬ!AG9=GRID!$B$3:$U$3),0)),
INDEX(GRID!$B$4:$U$15,MATCH(Q$7,GRID!$A$4:$A$15,0),MATCH(1,($U$2=GRID!$B$1:$U$1)*(КАЛЕНДАРЬ!AG9=GRID!$B$3:$U$3),0))*(1-GRID!$H$34))</f>
        <v>164400</v>
      </c>
      <c r="R332" s="8" cm="1">
        <f t="array" ref="R332">IF($I$2="Открытый тариф",INDEX(GRID!$B$18:$U$29,MATCH(R$7,GRID!$A$18:$A$29,0),MATCH(1,($U$2=GRID!$B$1:$U$1)*(КАЛЕНДАРЬ!AG9=GRID!$B$3:$U$3),0)),
INDEX(GRID!$B$18:$U$29,MATCH(R$7,GRID!$A$18:$A$29,0),MATCH(1,($U$2=GRID!$B$1:$U$1)*(КАЛЕНДАРЬ!AG9=GRID!$B$3:$U$3),0))*(1-GRID!$H$34))</f>
        <v>186400</v>
      </c>
      <c r="S332" s="8">
        <f t="array" ref="S332">IF($I$2="Открытый тариф",INDEX(GRID!$B$4:$U$15,MATCH(S$7,GRID!$A$4:$A$15,0),MATCH(1,($U$2=GRID!$B$1:$U$1)*(КАЛЕНДАРЬ!AG9=GRID!$B$3:$U$3),0)),
INDEX(GRID!$B$4:$U$15,MATCH(S$7,GRID!$A$4:$A$15,0),MATCH(1,($U$2=GRID!$B$1:$U$1)*(КАЛЕНДАРЬ!AG9=GRID!$B$3:$U$3),0))*(1-GRID!$L$41))</f>
        <v>460400</v>
      </c>
      <c r="T332" s="8">
        <f t="array" ref="T332">IF($I$2="Открытый тариф",INDEX(GRID!$B$4:$U$15,MATCH(T$7,GRID!$A$4:$A$15,0),MATCH(1,($U$2=GRID!$B$1:$U$1)*(КАЛЕНДАРЬ!AG9=GRID!$B$3:$U$3),0)),
INDEX(GRID!$B$4:$U$15,MATCH(T$7,GRID!$A$4:$A$15,0),MATCH(1,($U$2=GRID!$B$1:$U$1)*(КАЛЕНДАРЬ!AG9=GRID!$B$3:$U$3),0))*(1-GRID!$L$41))</f>
        <v>556900</v>
      </c>
    </row>
    <row r="333" spans="1:20">
      <c r="A333" s="148" t="s">
        <v>16</v>
      </c>
      <c r="B333" s="149">
        <v>7</v>
      </c>
      <c r="C333" s="8" cm="1">
        <f t="array" ref="C333">IF($I$2="Открытый тариф",INDEX(GRID!$B$4:$U$15,MATCH(C$7,GRID!$A$4:$A$15,0),MATCH(1,($U$2=GRID!$B$1:$U$1)*(КАЛЕНДАРЬ!AG10=GRID!$B$3:$U$3),0)),
INDEX(GRID!$B$4:$U$15,MATCH(C$7,GRID!$A$4:$A$15,0),MATCH(1,($U$2=GRID!$B$1:$U$1)*(КАЛЕНДАРЬ!AG10=GRID!$B$3:$U$3),0))*(1-GRID!$H$34))</f>
        <v>25000</v>
      </c>
      <c r="D333" s="8" cm="1">
        <f t="array" ref="D333">IF($I$2="Открытый тариф",INDEX(GRID!$B$18:$U$29,MATCH(C$7,GRID!$A$18:$A$29,0),MATCH(1,($U$2=GRID!$B$1:$U$1)*(КАЛЕНДАРЬ!AG10=GRID!$B$3:$U$3),0)),
INDEX(GRID!$B$18:$U$29,MATCH(C$7,GRID!$A$18:$A$29,0),MATCH(1,($U$2=GRID!$B$1:$U$1)*(КАЛЕНДАРЬ!AG10=GRID!$B$3:$U$3),0))*(1-GRID!$H$34))</f>
        <v>30000</v>
      </c>
      <c r="E333" s="8" cm="1">
        <f t="array" ref="E333">IF($I$2="Открытый тариф",INDEX(GRID!$B$4:$U$15,MATCH(E$7,GRID!$A$4:$A$15,0),MATCH(1,($U$2=GRID!$B$1:$U$1)*(КАЛЕНДАРЬ!AG10=GRID!$B$3:$U$3),0)),
INDEX(GRID!$B$4:$U$15,MATCH(E$7,GRID!$A$4:$A$15,0),MATCH(1,($U$2=GRID!$B$1:$U$1)*(КАЛЕНДАРЬ!AG10=GRID!$B$3:$U$3),0))*(1-GRID!$H$34))</f>
        <v>30000</v>
      </c>
      <c r="F333" s="8" cm="1">
        <f t="array" ref="F333">IF($I$2="Открытый тариф",INDEX(GRID!$B$18:$U$29,MATCH(E$7,GRID!$A$18:$A$29,0),MATCH(1,($U$2=GRID!$B$1:$U$1)*(КАЛЕНДАРЬ!AG10=GRID!$B$3:$U$3),0)),
INDEX(GRID!$B$18:$U$29,MATCH(E$7,GRID!$A$18:$A$29,0),MATCH(1,($U$2=GRID!$B$1:$U$1)*(КАЛЕНДАРЬ!AG10=GRID!$B$3:$U$3),0))*(1-GRID!$H$34))</f>
        <v>35000</v>
      </c>
      <c r="G333" s="8" cm="1">
        <f t="array" ref="G333">IF($I$2="Открытый тариф",INDEX(GRID!$B$4:$U$15,MATCH(G$7,GRID!$A$4:$A$15,0),MATCH(1,($U$2=GRID!$B$1:$U$1)*(КАЛЕНДАРЬ!AG10=GRID!$B$3:$U$3),0)),
INDEX(GRID!$B$4:$U$15,MATCH(G$7,GRID!$A$4:$A$15,0),MATCH(1,($U$2=GRID!$B$1:$U$1)*(КАЛЕНДАРЬ!AG10=GRID!$B$3:$U$3),0))*(1-GRID!$H$34))</f>
        <v>35700</v>
      </c>
      <c r="H333" s="8" cm="1">
        <f t="array" ref="H333">IF($I$2="Открытый тариф",INDEX(GRID!$B$18:$U$29,MATCH(G$7,GRID!$A$18:$A$29,0),MATCH(1,($U$2=GRID!$B$1:$U$1)*(КАЛЕНДАРЬ!AG10=GRID!$B$3:$U$3),0)),
INDEX(GRID!$B$18:$U$29,MATCH(G$7,GRID!$A$18:$A$29,0),MATCH(1,($U$2=GRID!$B$1:$U$1)*(КАЛЕНДАРЬ!AG10=GRID!$B$3:$U$3),0))*(1-GRID!$H$34))</f>
        <v>40700</v>
      </c>
      <c r="I333" s="8" cm="1">
        <f t="array" ref="I333">IF($I$2="Открытый тариф",INDEX(GRID!$B$4:$U$15,MATCH(I$7,GRID!$A$4:$A$15,0),MATCH(1,($U$2=GRID!$B$1:$U$1)*(КАЛЕНДАРЬ!AG10=GRID!$B$3:$U$3),0)),
INDEX(GRID!$B$4:$U$15,MATCH(I$7,GRID!$A$4:$A$15,0),MATCH(1,($U$2=GRID!$B$1:$U$1)*(КАЛЕНДАРЬ!AG10=GRID!$B$3:$U$3),0))*(1-GRID!$H$34))</f>
        <v>39700</v>
      </c>
      <c r="J333" s="8" cm="1">
        <f t="array" ref="J333">IF($I$2="Открытый тариф",INDEX(GRID!$B$18:$U$29,MATCH(I$7,GRID!$A$18:$A$29,0),MATCH(1,($U$2=GRID!$B$1:$U$1)*(КАЛЕНДАРЬ!AG10=GRID!$B$3:$U$3),0)),
INDEX(GRID!$B$18:$U$29,MATCH(I$7,GRID!$A$18:$A$29,0),MATCH(1,($U$2=GRID!$B$1:$U$1)*(КАЛЕНДАРЬ!AG10=GRID!$B$3:$U$3),0))*(1-GRID!$H$34))</f>
        <v>44700</v>
      </c>
      <c r="K333" s="8" cm="1">
        <f t="array" ref="K333">IF($I$2="Открытый тариф",INDEX(GRID!$B$4:$U$15,MATCH(K$7,GRID!$A$4:$A$15,0),MATCH(1,($U$2=GRID!$B$1:$U$1)*(КАЛЕНДАРЬ!AG10=GRID!$B$3:$U$3),0)),
INDEX(GRID!$B$4:$U$15,MATCH(K$7,GRID!$A$4:$A$15,0),MATCH(1,($U$2=GRID!$B$1:$U$1)*(КАЛЕНДАРЬ!AG10=GRID!$B$3:$U$3),0))*(1-GRID!$H$34))</f>
        <v>45000</v>
      </c>
      <c r="L333" s="8" cm="1">
        <f t="array" ref="L333">IF($I$2="Открытый тариф",INDEX(GRID!$B$18:$U$29,MATCH(K$7,GRID!$A$18:$A$29,0),MATCH(1,($U$2=GRID!$B$1:$U$1)*(КАЛЕНДАРЬ!AG10=GRID!$B$3:$U$3),0)),
INDEX(GRID!$B$18:$U$29,MATCH(K$7,GRID!$A$18:$A$29,0),MATCH(1,($U$2=GRID!$B$1:$U$1)*(КАЛЕНДАРЬ!AG10=GRID!$B$3:$U$3),0))*(1-GRID!$H$34))</f>
        <v>50000</v>
      </c>
      <c r="M333" s="8" cm="1">
        <f t="array" ref="M333">IF($I$2="Открытый тариф",INDEX(GRID!$B$4:$U$15,MATCH(M$7,GRID!$A$4:$A$15,0),MATCH(1,($U$2=GRID!$B$1:$U$1)*(КАЛЕНДАРЬ!AG10=GRID!$B$3:$U$3),0)),
INDEX(GRID!$B$4:$U$15,MATCH(M$7,GRID!$A$4:$A$15,0),MATCH(1,($U$2=GRID!$B$1:$U$1)*(КАЛЕНДАРЬ!AG10=GRID!$B$3:$U$3),0))*(1-GRID!$H$34))</f>
        <v>65200</v>
      </c>
      <c r="N333" s="8" cm="1">
        <f t="array" ref="N333">IF($I$2="Открытый тариф",INDEX(GRID!$B$18:$U$29,MATCH(M$7,GRID!$A$18:$A$29,0),MATCH(1,($U$2=GRID!$B$1:$U$1)*(КАЛЕНДАРЬ!AG10=GRID!$B$3:$U$3),0)),
INDEX(GRID!$B$18:$U$29,MATCH(M$7,GRID!$A$18:$A$29,0),MATCH(1,($U$2=GRID!$B$1:$U$1)*(КАЛЕНДАРЬ!AG10=GRID!$B$3:$U$3),0))*(1-GRID!$H$34))</f>
        <v>70200</v>
      </c>
      <c r="O333" s="8" cm="1">
        <f t="array" ref="O333">IF($I$2="Открытый тариф",INDEX(GRID!$B$4:$U$15,MATCH(O$7,GRID!$A$4:$A$15,0),MATCH(1,($U$2=GRID!$B$1:$U$1)*(КАЛЕНДАРЬ!AG10=GRID!$B$3:$U$3),0)),
INDEX(GRID!$B$4:$U$15,MATCH(O$7,GRID!$A$4:$A$15,0),MATCH(1,($U$2=GRID!$B$1:$U$1)*(КАЛЕНДАРЬ!AG10=GRID!$B$3:$U$3),0))*(1-GRID!$H$34))</f>
        <v>98000</v>
      </c>
      <c r="P333" s="8" cm="1">
        <f t="array" ref="P333">IF($I$2="Открытый тариф",INDEX(GRID!$B$4:$U$15,MATCH(P$7,GRID!$A$4:$A$15,0),MATCH(1,($U$2=GRID!$B$1:$U$1)*(КАЛЕНДАРЬ!AG10=GRID!$B$3:$U$3),0)),
INDEX(GRID!$B$4:$U$15,MATCH(P$7,GRID!$A$4:$A$15,0),MATCH(1,($U$2=GRID!$B$1:$U$1)*(КАЛЕНДАРЬ!AG10=GRID!$B$3:$U$3),0))*(1-GRID!$H$34))</f>
        <v>139700</v>
      </c>
      <c r="Q333" s="8" cm="1">
        <f t="array" ref="Q333">IF($I$2="Открытый тариф",INDEX(GRID!$B$4:$U$15,MATCH(Q$7,GRID!$A$4:$A$15,0),MATCH(1,($U$2=GRID!$B$1:$U$1)*(КАЛЕНДАРЬ!AG10=GRID!$B$3:$U$3),0)),
INDEX(GRID!$B$4:$U$15,MATCH(Q$7,GRID!$A$4:$A$15,0),MATCH(1,($U$2=GRID!$B$1:$U$1)*(КАЛЕНДАРЬ!AG10=GRID!$B$3:$U$3),0))*(1-GRID!$H$34))</f>
        <v>164400</v>
      </c>
      <c r="R333" s="8" cm="1">
        <f t="array" ref="R333">IF($I$2="Открытый тариф",INDEX(GRID!$B$18:$U$29,MATCH(R$7,GRID!$A$18:$A$29,0),MATCH(1,($U$2=GRID!$B$1:$U$1)*(КАЛЕНДАРЬ!AG10=GRID!$B$3:$U$3),0)),
INDEX(GRID!$B$18:$U$29,MATCH(R$7,GRID!$A$18:$A$29,0),MATCH(1,($U$2=GRID!$B$1:$U$1)*(КАЛЕНДАРЬ!AG10=GRID!$B$3:$U$3),0))*(1-GRID!$H$34))</f>
        <v>186400</v>
      </c>
      <c r="S333" s="8">
        <f t="array" ref="S333">IF($I$2="Открытый тариф",INDEX(GRID!$B$4:$U$15,MATCH(S$7,GRID!$A$4:$A$15,0),MATCH(1,($U$2=GRID!$B$1:$U$1)*(КАЛЕНДАРЬ!AG10=GRID!$B$3:$U$3),0)),
INDEX(GRID!$B$4:$U$15,MATCH(S$7,GRID!$A$4:$A$15,0),MATCH(1,($U$2=GRID!$B$1:$U$1)*(КАЛЕНДАРЬ!AG10=GRID!$B$3:$U$3),0))*(1-GRID!$L$41))</f>
        <v>460400</v>
      </c>
      <c r="T333" s="8">
        <f t="array" ref="T333">IF($I$2="Открытый тариф",INDEX(GRID!$B$4:$U$15,MATCH(T$7,GRID!$A$4:$A$15,0),MATCH(1,($U$2=GRID!$B$1:$U$1)*(КАЛЕНДАРЬ!AG10=GRID!$B$3:$U$3),0)),
INDEX(GRID!$B$4:$U$15,MATCH(T$7,GRID!$A$4:$A$15,0),MATCH(1,($U$2=GRID!$B$1:$U$1)*(КАЛЕНДАРЬ!AG10=GRID!$B$3:$U$3),0))*(1-GRID!$L$41))</f>
        <v>556900</v>
      </c>
    </row>
    <row r="334" spans="1:20">
      <c r="A334" s="148" t="s">
        <v>17</v>
      </c>
      <c r="B334" s="149">
        <v>8</v>
      </c>
      <c r="C334" s="8" cm="1">
        <f t="array" ref="C334">IF($I$2="Открытый тариф",INDEX(GRID!$B$4:$U$15,MATCH(C$7,GRID!$A$4:$A$15,0),MATCH(1,($U$2=GRID!$B$1:$U$1)*(КАЛЕНДАРЬ!AG11=GRID!$B$3:$U$3),0)),
INDEX(GRID!$B$4:$U$15,MATCH(C$7,GRID!$A$4:$A$15,0),MATCH(1,($U$2=GRID!$B$1:$U$1)*(КАЛЕНДАРЬ!AG11=GRID!$B$3:$U$3),0))*(1-GRID!$H$34))</f>
        <v>25000</v>
      </c>
      <c r="D334" s="8" cm="1">
        <f t="array" ref="D334">IF($I$2="Открытый тариф",INDEX(GRID!$B$18:$U$29,MATCH(C$7,GRID!$A$18:$A$29,0),MATCH(1,($U$2=GRID!$B$1:$U$1)*(КАЛЕНДАРЬ!AG11=GRID!$B$3:$U$3),0)),
INDEX(GRID!$B$18:$U$29,MATCH(C$7,GRID!$A$18:$A$29,0),MATCH(1,($U$2=GRID!$B$1:$U$1)*(КАЛЕНДАРЬ!AG11=GRID!$B$3:$U$3),0))*(1-GRID!$H$34))</f>
        <v>30000</v>
      </c>
      <c r="E334" s="8" cm="1">
        <f t="array" ref="E334">IF($I$2="Открытый тариф",INDEX(GRID!$B$4:$U$15,MATCH(E$7,GRID!$A$4:$A$15,0),MATCH(1,($U$2=GRID!$B$1:$U$1)*(КАЛЕНДАРЬ!AG11=GRID!$B$3:$U$3),0)),
INDEX(GRID!$B$4:$U$15,MATCH(E$7,GRID!$A$4:$A$15,0),MATCH(1,($U$2=GRID!$B$1:$U$1)*(КАЛЕНДАРЬ!AG11=GRID!$B$3:$U$3),0))*(1-GRID!$H$34))</f>
        <v>30000</v>
      </c>
      <c r="F334" s="8" cm="1">
        <f t="array" ref="F334">IF($I$2="Открытый тариф",INDEX(GRID!$B$18:$U$29,MATCH(E$7,GRID!$A$18:$A$29,0),MATCH(1,($U$2=GRID!$B$1:$U$1)*(КАЛЕНДАРЬ!AG11=GRID!$B$3:$U$3),0)),
INDEX(GRID!$B$18:$U$29,MATCH(E$7,GRID!$A$18:$A$29,0),MATCH(1,($U$2=GRID!$B$1:$U$1)*(КАЛЕНДАРЬ!AG11=GRID!$B$3:$U$3),0))*(1-GRID!$H$34))</f>
        <v>35000</v>
      </c>
      <c r="G334" s="8" cm="1">
        <f t="array" ref="G334">IF($I$2="Открытый тариф",INDEX(GRID!$B$4:$U$15,MATCH(G$7,GRID!$A$4:$A$15,0),MATCH(1,($U$2=GRID!$B$1:$U$1)*(КАЛЕНДАРЬ!AG11=GRID!$B$3:$U$3),0)),
INDEX(GRID!$B$4:$U$15,MATCH(G$7,GRID!$A$4:$A$15,0),MATCH(1,($U$2=GRID!$B$1:$U$1)*(КАЛЕНДАРЬ!AG11=GRID!$B$3:$U$3),0))*(1-GRID!$H$34))</f>
        <v>35700</v>
      </c>
      <c r="H334" s="8" cm="1">
        <f t="array" ref="H334">IF($I$2="Открытый тариф",INDEX(GRID!$B$18:$U$29,MATCH(G$7,GRID!$A$18:$A$29,0),MATCH(1,($U$2=GRID!$B$1:$U$1)*(КАЛЕНДАРЬ!AG11=GRID!$B$3:$U$3),0)),
INDEX(GRID!$B$18:$U$29,MATCH(G$7,GRID!$A$18:$A$29,0),MATCH(1,($U$2=GRID!$B$1:$U$1)*(КАЛЕНДАРЬ!AG11=GRID!$B$3:$U$3),0))*(1-GRID!$H$34))</f>
        <v>40700</v>
      </c>
      <c r="I334" s="8" cm="1">
        <f t="array" ref="I334">IF($I$2="Открытый тариф",INDEX(GRID!$B$4:$U$15,MATCH(I$7,GRID!$A$4:$A$15,0),MATCH(1,($U$2=GRID!$B$1:$U$1)*(КАЛЕНДАРЬ!AG11=GRID!$B$3:$U$3),0)),
INDEX(GRID!$B$4:$U$15,MATCH(I$7,GRID!$A$4:$A$15,0),MATCH(1,($U$2=GRID!$B$1:$U$1)*(КАЛЕНДАРЬ!AG11=GRID!$B$3:$U$3),0))*(1-GRID!$H$34))</f>
        <v>39700</v>
      </c>
      <c r="J334" s="8" cm="1">
        <f t="array" ref="J334">IF($I$2="Открытый тариф",INDEX(GRID!$B$18:$U$29,MATCH(I$7,GRID!$A$18:$A$29,0),MATCH(1,($U$2=GRID!$B$1:$U$1)*(КАЛЕНДАРЬ!AG11=GRID!$B$3:$U$3),0)),
INDEX(GRID!$B$18:$U$29,MATCH(I$7,GRID!$A$18:$A$29,0),MATCH(1,($U$2=GRID!$B$1:$U$1)*(КАЛЕНДАРЬ!AG11=GRID!$B$3:$U$3),0))*(1-GRID!$H$34))</f>
        <v>44700</v>
      </c>
      <c r="K334" s="8" cm="1">
        <f t="array" ref="K334">IF($I$2="Открытый тариф",INDEX(GRID!$B$4:$U$15,MATCH(K$7,GRID!$A$4:$A$15,0),MATCH(1,($U$2=GRID!$B$1:$U$1)*(КАЛЕНДАРЬ!AG11=GRID!$B$3:$U$3),0)),
INDEX(GRID!$B$4:$U$15,MATCH(K$7,GRID!$A$4:$A$15,0),MATCH(1,($U$2=GRID!$B$1:$U$1)*(КАЛЕНДАРЬ!AG11=GRID!$B$3:$U$3),0))*(1-GRID!$H$34))</f>
        <v>45000</v>
      </c>
      <c r="L334" s="8" cm="1">
        <f t="array" ref="L334">IF($I$2="Открытый тариф",INDEX(GRID!$B$18:$U$29,MATCH(K$7,GRID!$A$18:$A$29,0),MATCH(1,($U$2=GRID!$B$1:$U$1)*(КАЛЕНДАРЬ!AG11=GRID!$B$3:$U$3),0)),
INDEX(GRID!$B$18:$U$29,MATCH(K$7,GRID!$A$18:$A$29,0),MATCH(1,($U$2=GRID!$B$1:$U$1)*(КАЛЕНДАРЬ!AG11=GRID!$B$3:$U$3),0))*(1-GRID!$H$34))</f>
        <v>50000</v>
      </c>
      <c r="M334" s="8" cm="1">
        <f t="array" ref="M334">IF($I$2="Открытый тариф",INDEX(GRID!$B$4:$U$15,MATCH(M$7,GRID!$A$4:$A$15,0),MATCH(1,($U$2=GRID!$B$1:$U$1)*(КАЛЕНДАРЬ!AG11=GRID!$B$3:$U$3),0)),
INDEX(GRID!$B$4:$U$15,MATCH(M$7,GRID!$A$4:$A$15,0),MATCH(1,($U$2=GRID!$B$1:$U$1)*(КАЛЕНДАРЬ!AG11=GRID!$B$3:$U$3),0))*(1-GRID!$H$34))</f>
        <v>65200</v>
      </c>
      <c r="N334" s="8" cm="1">
        <f t="array" ref="N334">IF($I$2="Открытый тариф",INDEX(GRID!$B$18:$U$29,MATCH(M$7,GRID!$A$18:$A$29,0),MATCH(1,($U$2=GRID!$B$1:$U$1)*(КАЛЕНДАРЬ!AG11=GRID!$B$3:$U$3),0)),
INDEX(GRID!$B$18:$U$29,MATCH(M$7,GRID!$A$18:$A$29,0),MATCH(1,($U$2=GRID!$B$1:$U$1)*(КАЛЕНДАРЬ!AG11=GRID!$B$3:$U$3),0))*(1-GRID!$H$34))</f>
        <v>70200</v>
      </c>
      <c r="O334" s="8" cm="1">
        <f t="array" ref="O334">IF($I$2="Открытый тариф",INDEX(GRID!$B$4:$U$15,MATCH(O$7,GRID!$A$4:$A$15,0),MATCH(1,($U$2=GRID!$B$1:$U$1)*(КАЛЕНДАРЬ!AG11=GRID!$B$3:$U$3),0)),
INDEX(GRID!$B$4:$U$15,MATCH(O$7,GRID!$A$4:$A$15,0),MATCH(1,($U$2=GRID!$B$1:$U$1)*(КАЛЕНДАРЬ!AG11=GRID!$B$3:$U$3),0))*(1-GRID!$H$34))</f>
        <v>98000</v>
      </c>
      <c r="P334" s="8" cm="1">
        <f t="array" ref="P334">IF($I$2="Открытый тариф",INDEX(GRID!$B$4:$U$15,MATCH(P$7,GRID!$A$4:$A$15,0),MATCH(1,($U$2=GRID!$B$1:$U$1)*(КАЛЕНДАРЬ!AG11=GRID!$B$3:$U$3),0)),
INDEX(GRID!$B$4:$U$15,MATCH(P$7,GRID!$A$4:$A$15,0),MATCH(1,($U$2=GRID!$B$1:$U$1)*(КАЛЕНДАРЬ!AG11=GRID!$B$3:$U$3),0))*(1-GRID!$H$34))</f>
        <v>139700</v>
      </c>
      <c r="Q334" s="8" cm="1">
        <f t="array" ref="Q334">IF($I$2="Открытый тариф",INDEX(GRID!$B$4:$U$15,MATCH(Q$7,GRID!$A$4:$A$15,0),MATCH(1,($U$2=GRID!$B$1:$U$1)*(КАЛЕНДАРЬ!AG11=GRID!$B$3:$U$3),0)),
INDEX(GRID!$B$4:$U$15,MATCH(Q$7,GRID!$A$4:$A$15,0),MATCH(1,($U$2=GRID!$B$1:$U$1)*(КАЛЕНДАРЬ!AG11=GRID!$B$3:$U$3),0))*(1-GRID!$H$34))</f>
        <v>164400</v>
      </c>
      <c r="R334" s="8" cm="1">
        <f t="array" ref="R334">IF($I$2="Открытый тариф",INDEX(GRID!$B$18:$U$29,MATCH(R$7,GRID!$A$18:$A$29,0),MATCH(1,($U$2=GRID!$B$1:$U$1)*(КАЛЕНДАРЬ!AG11=GRID!$B$3:$U$3),0)),
INDEX(GRID!$B$18:$U$29,MATCH(R$7,GRID!$A$18:$A$29,0),MATCH(1,($U$2=GRID!$B$1:$U$1)*(КАЛЕНДАРЬ!AG11=GRID!$B$3:$U$3),0))*(1-GRID!$H$34))</f>
        <v>186400</v>
      </c>
      <c r="S334" s="8">
        <f t="array" ref="S334">IF($I$2="Открытый тариф",INDEX(GRID!$B$4:$U$15,MATCH(S$7,GRID!$A$4:$A$15,0),MATCH(1,($U$2=GRID!$B$1:$U$1)*(КАЛЕНДАРЬ!AG11=GRID!$B$3:$U$3),0)),
INDEX(GRID!$B$4:$U$15,MATCH(S$7,GRID!$A$4:$A$15,0),MATCH(1,($U$2=GRID!$B$1:$U$1)*(КАЛЕНДАРЬ!AG11=GRID!$B$3:$U$3),0))*(1-GRID!$L$41))</f>
        <v>460400</v>
      </c>
      <c r="T334" s="8">
        <f t="array" ref="T334">IF($I$2="Открытый тариф",INDEX(GRID!$B$4:$U$15,MATCH(T$7,GRID!$A$4:$A$15,0),MATCH(1,($U$2=GRID!$B$1:$U$1)*(КАЛЕНДАРЬ!AG11=GRID!$B$3:$U$3),0)),
INDEX(GRID!$B$4:$U$15,MATCH(T$7,GRID!$A$4:$A$15,0),MATCH(1,($U$2=GRID!$B$1:$U$1)*(КАЛЕНДАРЬ!AG11=GRID!$B$3:$U$3),0))*(1-GRID!$L$41))</f>
        <v>556900</v>
      </c>
    </row>
    <row r="335" spans="1:20">
      <c r="A335" s="148" t="s">
        <v>11</v>
      </c>
      <c r="B335" s="149">
        <v>9</v>
      </c>
      <c r="C335" s="8" cm="1">
        <f t="array" ref="C335">IF($I$2="Открытый тариф",INDEX(GRID!$B$4:$U$15,MATCH(C$7,GRID!$A$4:$A$15,0),MATCH(1,($U$2=GRID!$B$1:$U$1)*(КАЛЕНДАРЬ!AG12=GRID!$B$3:$U$3),0)),
INDEX(GRID!$B$4:$U$15,MATCH(C$7,GRID!$A$4:$A$15,0),MATCH(1,($U$2=GRID!$B$1:$U$1)*(КАЛЕНДАРЬ!AG12=GRID!$B$3:$U$3),0))*(1-GRID!$H$34))</f>
        <v>25000</v>
      </c>
      <c r="D335" s="8" cm="1">
        <f t="array" ref="D335">IF($I$2="Открытый тариф",INDEX(GRID!$B$18:$U$29,MATCH(C$7,GRID!$A$18:$A$29,0),MATCH(1,($U$2=GRID!$B$1:$U$1)*(КАЛЕНДАРЬ!AG12=GRID!$B$3:$U$3),0)),
INDEX(GRID!$B$18:$U$29,MATCH(C$7,GRID!$A$18:$A$29,0),MATCH(1,($U$2=GRID!$B$1:$U$1)*(КАЛЕНДАРЬ!AG12=GRID!$B$3:$U$3),0))*(1-GRID!$H$34))</f>
        <v>30000</v>
      </c>
      <c r="E335" s="8" cm="1">
        <f t="array" ref="E335">IF($I$2="Открытый тариф",INDEX(GRID!$B$4:$U$15,MATCH(E$7,GRID!$A$4:$A$15,0),MATCH(1,($U$2=GRID!$B$1:$U$1)*(КАЛЕНДАРЬ!AG12=GRID!$B$3:$U$3),0)),
INDEX(GRID!$B$4:$U$15,MATCH(E$7,GRID!$A$4:$A$15,0),MATCH(1,($U$2=GRID!$B$1:$U$1)*(КАЛЕНДАРЬ!AG12=GRID!$B$3:$U$3),0))*(1-GRID!$H$34))</f>
        <v>30000</v>
      </c>
      <c r="F335" s="8" cm="1">
        <f t="array" ref="F335">IF($I$2="Открытый тариф",INDEX(GRID!$B$18:$U$29,MATCH(E$7,GRID!$A$18:$A$29,0),MATCH(1,($U$2=GRID!$B$1:$U$1)*(КАЛЕНДАРЬ!AG12=GRID!$B$3:$U$3),0)),
INDEX(GRID!$B$18:$U$29,MATCH(E$7,GRID!$A$18:$A$29,0),MATCH(1,($U$2=GRID!$B$1:$U$1)*(КАЛЕНДАРЬ!AG12=GRID!$B$3:$U$3),0))*(1-GRID!$H$34))</f>
        <v>35000</v>
      </c>
      <c r="G335" s="8" cm="1">
        <f t="array" ref="G335">IF($I$2="Открытый тариф",INDEX(GRID!$B$4:$U$15,MATCH(G$7,GRID!$A$4:$A$15,0),MATCH(1,($U$2=GRID!$B$1:$U$1)*(КАЛЕНДАРЬ!AG12=GRID!$B$3:$U$3),0)),
INDEX(GRID!$B$4:$U$15,MATCH(G$7,GRID!$A$4:$A$15,0),MATCH(1,($U$2=GRID!$B$1:$U$1)*(КАЛЕНДАРЬ!AG12=GRID!$B$3:$U$3),0))*(1-GRID!$H$34))</f>
        <v>35700</v>
      </c>
      <c r="H335" s="8" cm="1">
        <f t="array" ref="H335">IF($I$2="Открытый тариф",INDEX(GRID!$B$18:$U$29,MATCH(G$7,GRID!$A$18:$A$29,0),MATCH(1,($U$2=GRID!$B$1:$U$1)*(КАЛЕНДАРЬ!AG12=GRID!$B$3:$U$3),0)),
INDEX(GRID!$B$18:$U$29,MATCH(G$7,GRID!$A$18:$A$29,0),MATCH(1,($U$2=GRID!$B$1:$U$1)*(КАЛЕНДАРЬ!AG12=GRID!$B$3:$U$3),0))*(1-GRID!$H$34))</f>
        <v>40700</v>
      </c>
      <c r="I335" s="8" cm="1">
        <f t="array" ref="I335">IF($I$2="Открытый тариф",INDEX(GRID!$B$4:$U$15,MATCH(I$7,GRID!$A$4:$A$15,0),MATCH(1,($U$2=GRID!$B$1:$U$1)*(КАЛЕНДАРЬ!AG12=GRID!$B$3:$U$3),0)),
INDEX(GRID!$B$4:$U$15,MATCH(I$7,GRID!$A$4:$A$15,0),MATCH(1,($U$2=GRID!$B$1:$U$1)*(КАЛЕНДАРЬ!AG12=GRID!$B$3:$U$3),0))*(1-GRID!$H$34))</f>
        <v>39700</v>
      </c>
      <c r="J335" s="8" cm="1">
        <f t="array" ref="J335">IF($I$2="Открытый тариф",INDEX(GRID!$B$18:$U$29,MATCH(I$7,GRID!$A$18:$A$29,0),MATCH(1,($U$2=GRID!$B$1:$U$1)*(КАЛЕНДАРЬ!AG12=GRID!$B$3:$U$3),0)),
INDEX(GRID!$B$18:$U$29,MATCH(I$7,GRID!$A$18:$A$29,0),MATCH(1,($U$2=GRID!$B$1:$U$1)*(КАЛЕНДАРЬ!AG12=GRID!$B$3:$U$3),0))*(1-GRID!$H$34))</f>
        <v>44700</v>
      </c>
      <c r="K335" s="8" cm="1">
        <f t="array" ref="K335">IF($I$2="Открытый тариф",INDEX(GRID!$B$4:$U$15,MATCH(K$7,GRID!$A$4:$A$15,0),MATCH(1,($U$2=GRID!$B$1:$U$1)*(КАЛЕНДАРЬ!AG12=GRID!$B$3:$U$3),0)),
INDEX(GRID!$B$4:$U$15,MATCH(K$7,GRID!$A$4:$A$15,0),MATCH(1,($U$2=GRID!$B$1:$U$1)*(КАЛЕНДАРЬ!AG12=GRID!$B$3:$U$3),0))*(1-GRID!$H$34))</f>
        <v>45000</v>
      </c>
      <c r="L335" s="8" cm="1">
        <f t="array" ref="L335">IF($I$2="Открытый тариф",INDEX(GRID!$B$18:$U$29,MATCH(K$7,GRID!$A$18:$A$29,0),MATCH(1,($U$2=GRID!$B$1:$U$1)*(КАЛЕНДАРЬ!AG12=GRID!$B$3:$U$3),0)),
INDEX(GRID!$B$18:$U$29,MATCH(K$7,GRID!$A$18:$A$29,0),MATCH(1,($U$2=GRID!$B$1:$U$1)*(КАЛЕНДАРЬ!AG12=GRID!$B$3:$U$3),0))*(1-GRID!$H$34))</f>
        <v>50000</v>
      </c>
      <c r="M335" s="8" cm="1">
        <f t="array" ref="M335">IF($I$2="Открытый тариф",INDEX(GRID!$B$4:$U$15,MATCH(M$7,GRID!$A$4:$A$15,0),MATCH(1,($U$2=GRID!$B$1:$U$1)*(КАЛЕНДАРЬ!AG12=GRID!$B$3:$U$3),0)),
INDEX(GRID!$B$4:$U$15,MATCH(M$7,GRID!$A$4:$A$15,0),MATCH(1,($U$2=GRID!$B$1:$U$1)*(КАЛЕНДАРЬ!AG12=GRID!$B$3:$U$3),0))*(1-GRID!$H$34))</f>
        <v>65200</v>
      </c>
      <c r="N335" s="8" cm="1">
        <f t="array" ref="N335">IF($I$2="Открытый тариф",INDEX(GRID!$B$18:$U$29,MATCH(M$7,GRID!$A$18:$A$29,0),MATCH(1,($U$2=GRID!$B$1:$U$1)*(КАЛЕНДАРЬ!AG12=GRID!$B$3:$U$3),0)),
INDEX(GRID!$B$18:$U$29,MATCH(M$7,GRID!$A$18:$A$29,0),MATCH(1,($U$2=GRID!$B$1:$U$1)*(КАЛЕНДАРЬ!AG12=GRID!$B$3:$U$3),0))*(1-GRID!$H$34))</f>
        <v>70200</v>
      </c>
      <c r="O335" s="8" cm="1">
        <f t="array" ref="O335">IF($I$2="Открытый тариф",INDEX(GRID!$B$4:$U$15,MATCH(O$7,GRID!$A$4:$A$15,0),MATCH(1,($U$2=GRID!$B$1:$U$1)*(КАЛЕНДАРЬ!AG12=GRID!$B$3:$U$3),0)),
INDEX(GRID!$B$4:$U$15,MATCH(O$7,GRID!$A$4:$A$15,0),MATCH(1,($U$2=GRID!$B$1:$U$1)*(КАЛЕНДАРЬ!AG12=GRID!$B$3:$U$3),0))*(1-GRID!$H$34))</f>
        <v>98000</v>
      </c>
      <c r="P335" s="8" cm="1">
        <f t="array" ref="P335">IF($I$2="Открытый тариф",INDEX(GRID!$B$4:$U$15,MATCH(P$7,GRID!$A$4:$A$15,0),MATCH(1,($U$2=GRID!$B$1:$U$1)*(КАЛЕНДАРЬ!AG12=GRID!$B$3:$U$3),0)),
INDEX(GRID!$B$4:$U$15,MATCH(P$7,GRID!$A$4:$A$15,0),MATCH(1,($U$2=GRID!$B$1:$U$1)*(КАЛЕНДАРЬ!AG12=GRID!$B$3:$U$3),0))*(1-GRID!$H$34))</f>
        <v>139700</v>
      </c>
      <c r="Q335" s="8" cm="1">
        <f t="array" ref="Q335">IF($I$2="Открытый тариф",INDEX(GRID!$B$4:$U$15,MATCH(Q$7,GRID!$A$4:$A$15,0),MATCH(1,($U$2=GRID!$B$1:$U$1)*(КАЛЕНДАРЬ!AG12=GRID!$B$3:$U$3),0)),
INDEX(GRID!$B$4:$U$15,MATCH(Q$7,GRID!$A$4:$A$15,0),MATCH(1,($U$2=GRID!$B$1:$U$1)*(КАЛЕНДАРЬ!AG12=GRID!$B$3:$U$3),0))*(1-GRID!$H$34))</f>
        <v>164400</v>
      </c>
      <c r="R335" s="8" cm="1">
        <f t="array" ref="R335">IF($I$2="Открытый тариф",INDEX(GRID!$B$18:$U$29,MATCH(R$7,GRID!$A$18:$A$29,0),MATCH(1,($U$2=GRID!$B$1:$U$1)*(КАЛЕНДАРЬ!AG12=GRID!$B$3:$U$3),0)),
INDEX(GRID!$B$18:$U$29,MATCH(R$7,GRID!$A$18:$A$29,0),MATCH(1,($U$2=GRID!$B$1:$U$1)*(КАЛЕНДАРЬ!AG12=GRID!$B$3:$U$3),0))*(1-GRID!$H$34))</f>
        <v>186400</v>
      </c>
      <c r="S335" s="8">
        <f t="array" ref="S335">IF($I$2="Открытый тариф",INDEX(GRID!$B$4:$U$15,MATCH(S$7,GRID!$A$4:$A$15,0),MATCH(1,($U$2=GRID!$B$1:$U$1)*(КАЛЕНДАРЬ!AG12=GRID!$B$3:$U$3),0)),
INDEX(GRID!$B$4:$U$15,MATCH(S$7,GRID!$A$4:$A$15,0),MATCH(1,($U$2=GRID!$B$1:$U$1)*(КАЛЕНДАРЬ!AG12=GRID!$B$3:$U$3),0))*(1-GRID!$L$41))</f>
        <v>460400</v>
      </c>
      <c r="T335" s="8">
        <f t="array" ref="T335">IF($I$2="Открытый тариф",INDEX(GRID!$B$4:$U$15,MATCH(T$7,GRID!$A$4:$A$15,0),MATCH(1,($U$2=GRID!$B$1:$U$1)*(КАЛЕНДАРЬ!AG12=GRID!$B$3:$U$3),0)),
INDEX(GRID!$B$4:$U$15,MATCH(T$7,GRID!$A$4:$A$15,0),MATCH(1,($U$2=GRID!$B$1:$U$1)*(КАЛЕНДАРЬ!AG12=GRID!$B$3:$U$3),0))*(1-GRID!$L$41))</f>
        <v>556900</v>
      </c>
    </row>
    <row r="336" spans="1:20">
      <c r="A336" s="148" t="s">
        <v>12</v>
      </c>
      <c r="B336" s="149">
        <v>10</v>
      </c>
      <c r="C336" s="8" cm="1">
        <f t="array" ref="C336">IF($I$2="Открытый тариф",INDEX(GRID!$B$4:$U$15,MATCH(C$7,GRID!$A$4:$A$15,0),MATCH(1,($U$2=GRID!$B$1:$U$1)*(КАЛЕНДАРЬ!AG13=GRID!$B$3:$U$3),0)),
INDEX(GRID!$B$4:$U$15,MATCH(C$7,GRID!$A$4:$A$15,0),MATCH(1,($U$2=GRID!$B$1:$U$1)*(КАЛЕНДАРЬ!AG13=GRID!$B$3:$U$3),0))*(1-GRID!$H$34))</f>
        <v>25000</v>
      </c>
      <c r="D336" s="8" cm="1">
        <f t="array" ref="D336">IF($I$2="Открытый тариф",INDEX(GRID!$B$18:$U$29,MATCH(C$7,GRID!$A$18:$A$29,0),MATCH(1,($U$2=GRID!$B$1:$U$1)*(КАЛЕНДАРЬ!AG13=GRID!$B$3:$U$3),0)),
INDEX(GRID!$B$18:$U$29,MATCH(C$7,GRID!$A$18:$A$29,0),MATCH(1,($U$2=GRID!$B$1:$U$1)*(КАЛЕНДАРЬ!AG13=GRID!$B$3:$U$3),0))*(1-GRID!$H$34))</f>
        <v>30000</v>
      </c>
      <c r="E336" s="8" cm="1">
        <f t="array" ref="E336">IF($I$2="Открытый тариф",INDEX(GRID!$B$4:$U$15,MATCH(E$7,GRID!$A$4:$A$15,0),MATCH(1,($U$2=GRID!$B$1:$U$1)*(КАЛЕНДАРЬ!AG13=GRID!$B$3:$U$3),0)),
INDEX(GRID!$B$4:$U$15,MATCH(E$7,GRID!$A$4:$A$15,0),MATCH(1,($U$2=GRID!$B$1:$U$1)*(КАЛЕНДАРЬ!AG13=GRID!$B$3:$U$3),0))*(1-GRID!$H$34))</f>
        <v>30000</v>
      </c>
      <c r="F336" s="8" cm="1">
        <f t="array" ref="F336">IF($I$2="Открытый тариф",INDEX(GRID!$B$18:$U$29,MATCH(E$7,GRID!$A$18:$A$29,0),MATCH(1,($U$2=GRID!$B$1:$U$1)*(КАЛЕНДАРЬ!AG13=GRID!$B$3:$U$3),0)),
INDEX(GRID!$B$18:$U$29,MATCH(E$7,GRID!$A$18:$A$29,0),MATCH(1,($U$2=GRID!$B$1:$U$1)*(КАЛЕНДАРЬ!AG13=GRID!$B$3:$U$3),0))*(1-GRID!$H$34))</f>
        <v>35000</v>
      </c>
      <c r="G336" s="8" cm="1">
        <f t="array" ref="G336">IF($I$2="Открытый тариф",INDEX(GRID!$B$4:$U$15,MATCH(G$7,GRID!$A$4:$A$15,0),MATCH(1,($U$2=GRID!$B$1:$U$1)*(КАЛЕНДАРЬ!AG13=GRID!$B$3:$U$3),0)),
INDEX(GRID!$B$4:$U$15,MATCH(G$7,GRID!$A$4:$A$15,0),MATCH(1,($U$2=GRID!$B$1:$U$1)*(КАЛЕНДАРЬ!AG13=GRID!$B$3:$U$3),0))*(1-GRID!$H$34))</f>
        <v>35700</v>
      </c>
      <c r="H336" s="8" cm="1">
        <f t="array" ref="H336">IF($I$2="Открытый тариф",INDEX(GRID!$B$18:$U$29,MATCH(G$7,GRID!$A$18:$A$29,0),MATCH(1,($U$2=GRID!$B$1:$U$1)*(КАЛЕНДАРЬ!AG13=GRID!$B$3:$U$3),0)),
INDEX(GRID!$B$18:$U$29,MATCH(G$7,GRID!$A$18:$A$29,0),MATCH(1,($U$2=GRID!$B$1:$U$1)*(КАЛЕНДАРЬ!AG13=GRID!$B$3:$U$3),0))*(1-GRID!$H$34))</f>
        <v>40700</v>
      </c>
      <c r="I336" s="8" cm="1">
        <f t="array" ref="I336">IF($I$2="Открытый тариф",INDEX(GRID!$B$4:$U$15,MATCH(I$7,GRID!$A$4:$A$15,0),MATCH(1,($U$2=GRID!$B$1:$U$1)*(КАЛЕНДАРЬ!AG13=GRID!$B$3:$U$3),0)),
INDEX(GRID!$B$4:$U$15,MATCH(I$7,GRID!$A$4:$A$15,0),MATCH(1,($U$2=GRID!$B$1:$U$1)*(КАЛЕНДАРЬ!AG13=GRID!$B$3:$U$3),0))*(1-GRID!$H$34))</f>
        <v>39700</v>
      </c>
      <c r="J336" s="8" cm="1">
        <f t="array" ref="J336">IF($I$2="Открытый тариф",INDEX(GRID!$B$18:$U$29,MATCH(I$7,GRID!$A$18:$A$29,0),MATCH(1,($U$2=GRID!$B$1:$U$1)*(КАЛЕНДАРЬ!AG13=GRID!$B$3:$U$3),0)),
INDEX(GRID!$B$18:$U$29,MATCH(I$7,GRID!$A$18:$A$29,0),MATCH(1,($U$2=GRID!$B$1:$U$1)*(КАЛЕНДАРЬ!AG13=GRID!$B$3:$U$3),0))*(1-GRID!$H$34))</f>
        <v>44700</v>
      </c>
      <c r="K336" s="8" cm="1">
        <f t="array" ref="K336">IF($I$2="Открытый тариф",INDEX(GRID!$B$4:$U$15,MATCH(K$7,GRID!$A$4:$A$15,0),MATCH(1,($U$2=GRID!$B$1:$U$1)*(КАЛЕНДАРЬ!AG13=GRID!$B$3:$U$3),0)),
INDEX(GRID!$B$4:$U$15,MATCH(K$7,GRID!$A$4:$A$15,0),MATCH(1,($U$2=GRID!$B$1:$U$1)*(КАЛЕНДАРЬ!AG13=GRID!$B$3:$U$3),0))*(1-GRID!$H$34))</f>
        <v>45000</v>
      </c>
      <c r="L336" s="8" cm="1">
        <f t="array" ref="L336">IF($I$2="Открытый тариф",INDEX(GRID!$B$18:$U$29,MATCH(K$7,GRID!$A$18:$A$29,0),MATCH(1,($U$2=GRID!$B$1:$U$1)*(КАЛЕНДАРЬ!AG13=GRID!$B$3:$U$3),0)),
INDEX(GRID!$B$18:$U$29,MATCH(K$7,GRID!$A$18:$A$29,0),MATCH(1,($U$2=GRID!$B$1:$U$1)*(КАЛЕНДАРЬ!AG13=GRID!$B$3:$U$3),0))*(1-GRID!$H$34))</f>
        <v>50000</v>
      </c>
      <c r="M336" s="8" cm="1">
        <f t="array" ref="M336">IF($I$2="Открытый тариф",INDEX(GRID!$B$4:$U$15,MATCH(M$7,GRID!$A$4:$A$15,0),MATCH(1,($U$2=GRID!$B$1:$U$1)*(КАЛЕНДАРЬ!AG13=GRID!$B$3:$U$3),0)),
INDEX(GRID!$B$4:$U$15,MATCH(M$7,GRID!$A$4:$A$15,0),MATCH(1,($U$2=GRID!$B$1:$U$1)*(КАЛЕНДАРЬ!AG13=GRID!$B$3:$U$3),0))*(1-GRID!$H$34))</f>
        <v>65200</v>
      </c>
      <c r="N336" s="8" cm="1">
        <f t="array" ref="N336">IF($I$2="Открытый тариф",INDEX(GRID!$B$18:$U$29,MATCH(M$7,GRID!$A$18:$A$29,0),MATCH(1,($U$2=GRID!$B$1:$U$1)*(КАЛЕНДАРЬ!AG13=GRID!$B$3:$U$3),0)),
INDEX(GRID!$B$18:$U$29,MATCH(M$7,GRID!$A$18:$A$29,0),MATCH(1,($U$2=GRID!$B$1:$U$1)*(КАЛЕНДАРЬ!AG13=GRID!$B$3:$U$3),0))*(1-GRID!$H$34))</f>
        <v>70200</v>
      </c>
      <c r="O336" s="8" cm="1">
        <f t="array" ref="O336">IF($I$2="Открытый тариф",INDEX(GRID!$B$4:$U$15,MATCH(O$7,GRID!$A$4:$A$15,0),MATCH(1,($U$2=GRID!$B$1:$U$1)*(КАЛЕНДАРЬ!AG13=GRID!$B$3:$U$3),0)),
INDEX(GRID!$B$4:$U$15,MATCH(O$7,GRID!$A$4:$A$15,0),MATCH(1,($U$2=GRID!$B$1:$U$1)*(КАЛЕНДАРЬ!AG13=GRID!$B$3:$U$3),0))*(1-GRID!$H$34))</f>
        <v>98000</v>
      </c>
      <c r="P336" s="8" cm="1">
        <f t="array" ref="P336">IF($I$2="Открытый тариф",INDEX(GRID!$B$4:$U$15,MATCH(P$7,GRID!$A$4:$A$15,0),MATCH(1,($U$2=GRID!$B$1:$U$1)*(КАЛЕНДАРЬ!AG13=GRID!$B$3:$U$3),0)),
INDEX(GRID!$B$4:$U$15,MATCH(P$7,GRID!$A$4:$A$15,0),MATCH(1,($U$2=GRID!$B$1:$U$1)*(КАЛЕНДАРЬ!AG13=GRID!$B$3:$U$3),0))*(1-GRID!$H$34))</f>
        <v>139700</v>
      </c>
      <c r="Q336" s="8" cm="1">
        <f t="array" ref="Q336">IF($I$2="Открытый тариф",INDEX(GRID!$B$4:$U$15,MATCH(Q$7,GRID!$A$4:$A$15,0),MATCH(1,($U$2=GRID!$B$1:$U$1)*(КАЛЕНДАРЬ!AG13=GRID!$B$3:$U$3),0)),
INDEX(GRID!$B$4:$U$15,MATCH(Q$7,GRID!$A$4:$A$15,0),MATCH(1,($U$2=GRID!$B$1:$U$1)*(КАЛЕНДАРЬ!AG13=GRID!$B$3:$U$3),0))*(1-GRID!$H$34))</f>
        <v>164400</v>
      </c>
      <c r="R336" s="8" cm="1">
        <f t="array" ref="R336">IF($I$2="Открытый тариф",INDEX(GRID!$B$18:$U$29,MATCH(R$7,GRID!$A$18:$A$29,0),MATCH(1,($U$2=GRID!$B$1:$U$1)*(КАЛЕНДАРЬ!AG13=GRID!$B$3:$U$3),0)),
INDEX(GRID!$B$18:$U$29,MATCH(R$7,GRID!$A$18:$A$29,0),MATCH(1,($U$2=GRID!$B$1:$U$1)*(КАЛЕНДАРЬ!AG13=GRID!$B$3:$U$3),0))*(1-GRID!$H$34))</f>
        <v>186400</v>
      </c>
      <c r="S336" s="8">
        <f t="array" ref="S336">IF($I$2="Открытый тариф",INDEX(GRID!$B$4:$U$15,MATCH(S$7,GRID!$A$4:$A$15,0),MATCH(1,($U$2=GRID!$B$1:$U$1)*(КАЛЕНДАРЬ!AG13=GRID!$B$3:$U$3),0)),
INDEX(GRID!$B$4:$U$15,MATCH(S$7,GRID!$A$4:$A$15,0),MATCH(1,($U$2=GRID!$B$1:$U$1)*(КАЛЕНДАРЬ!AG13=GRID!$B$3:$U$3),0))*(1-GRID!$L$41))</f>
        <v>460400</v>
      </c>
      <c r="T336" s="8">
        <f t="array" ref="T336">IF($I$2="Открытый тариф",INDEX(GRID!$B$4:$U$15,MATCH(T$7,GRID!$A$4:$A$15,0),MATCH(1,($U$2=GRID!$B$1:$U$1)*(КАЛЕНДАРЬ!AG13=GRID!$B$3:$U$3),0)),
INDEX(GRID!$B$4:$U$15,MATCH(T$7,GRID!$A$4:$A$15,0),MATCH(1,($U$2=GRID!$B$1:$U$1)*(КАЛЕНДАРЬ!AG13=GRID!$B$3:$U$3),0))*(1-GRID!$L$41))</f>
        <v>556900</v>
      </c>
    </row>
    <row r="337" spans="1:20">
      <c r="A337" s="148" t="s">
        <v>13</v>
      </c>
      <c r="B337" s="149">
        <v>11</v>
      </c>
      <c r="C337" s="8" cm="1">
        <f t="array" ref="C337">IF($I$2="Открытый тариф",INDEX(GRID!$B$4:$U$15,MATCH(C$7,GRID!$A$4:$A$15,0),MATCH(1,($U$2=GRID!$B$1:$U$1)*(КАЛЕНДАРЬ!AG14=GRID!$B$3:$U$3),0)),
INDEX(GRID!$B$4:$U$15,MATCH(C$7,GRID!$A$4:$A$15,0),MATCH(1,($U$2=GRID!$B$1:$U$1)*(КАЛЕНДАРЬ!AG14=GRID!$B$3:$U$3),0))*(1-GRID!$H$34))</f>
        <v>25000</v>
      </c>
      <c r="D337" s="8" cm="1">
        <f t="array" ref="D337">IF($I$2="Открытый тариф",INDEX(GRID!$B$18:$U$29,MATCH(C$7,GRID!$A$18:$A$29,0),MATCH(1,($U$2=GRID!$B$1:$U$1)*(КАЛЕНДАРЬ!AG14=GRID!$B$3:$U$3),0)),
INDEX(GRID!$B$18:$U$29,MATCH(C$7,GRID!$A$18:$A$29,0),MATCH(1,($U$2=GRID!$B$1:$U$1)*(КАЛЕНДАРЬ!AG14=GRID!$B$3:$U$3),0))*(1-GRID!$H$34))</f>
        <v>30000</v>
      </c>
      <c r="E337" s="8" cm="1">
        <f t="array" ref="E337">IF($I$2="Открытый тариф",INDEX(GRID!$B$4:$U$15,MATCH(E$7,GRID!$A$4:$A$15,0),MATCH(1,($U$2=GRID!$B$1:$U$1)*(КАЛЕНДАРЬ!AG14=GRID!$B$3:$U$3),0)),
INDEX(GRID!$B$4:$U$15,MATCH(E$7,GRID!$A$4:$A$15,0),MATCH(1,($U$2=GRID!$B$1:$U$1)*(КАЛЕНДАРЬ!AG14=GRID!$B$3:$U$3),0))*(1-GRID!$H$34))</f>
        <v>30000</v>
      </c>
      <c r="F337" s="8" cm="1">
        <f t="array" ref="F337">IF($I$2="Открытый тариф",INDEX(GRID!$B$18:$U$29,MATCH(E$7,GRID!$A$18:$A$29,0),MATCH(1,($U$2=GRID!$B$1:$U$1)*(КАЛЕНДАРЬ!AG14=GRID!$B$3:$U$3),0)),
INDEX(GRID!$B$18:$U$29,MATCH(E$7,GRID!$A$18:$A$29,0),MATCH(1,($U$2=GRID!$B$1:$U$1)*(КАЛЕНДАРЬ!AG14=GRID!$B$3:$U$3),0))*(1-GRID!$H$34))</f>
        <v>35000</v>
      </c>
      <c r="G337" s="8" cm="1">
        <f t="array" ref="G337">IF($I$2="Открытый тариф",INDEX(GRID!$B$4:$U$15,MATCH(G$7,GRID!$A$4:$A$15,0),MATCH(1,($U$2=GRID!$B$1:$U$1)*(КАЛЕНДАРЬ!AG14=GRID!$B$3:$U$3),0)),
INDEX(GRID!$B$4:$U$15,MATCH(G$7,GRID!$A$4:$A$15,0),MATCH(1,($U$2=GRID!$B$1:$U$1)*(КАЛЕНДАРЬ!AG14=GRID!$B$3:$U$3),0))*(1-GRID!$H$34))</f>
        <v>35700</v>
      </c>
      <c r="H337" s="8" cm="1">
        <f t="array" ref="H337">IF($I$2="Открытый тариф",INDEX(GRID!$B$18:$U$29,MATCH(G$7,GRID!$A$18:$A$29,0),MATCH(1,($U$2=GRID!$B$1:$U$1)*(КАЛЕНДАРЬ!AG14=GRID!$B$3:$U$3),0)),
INDEX(GRID!$B$18:$U$29,MATCH(G$7,GRID!$A$18:$A$29,0),MATCH(1,($U$2=GRID!$B$1:$U$1)*(КАЛЕНДАРЬ!AG14=GRID!$B$3:$U$3),0))*(1-GRID!$H$34))</f>
        <v>40700</v>
      </c>
      <c r="I337" s="8" cm="1">
        <f t="array" ref="I337">IF($I$2="Открытый тариф",INDEX(GRID!$B$4:$U$15,MATCH(I$7,GRID!$A$4:$A$15,0),MATCH(1,($U$2=GRID!$B$1:$U$1)*(КАЛЕНДАРЬ!AG14=GRID!$B$3:$U$3),0)),
INDEX(GRID!$B$4:$U$15,MATCH(I$7,GRID!$A$4:$A$15,0),MATCH(1,($U$2=GRID!$B$1:$U$1)*(КАЛЕНДАРЬ!AG14=GRID!$B$3:$U$3),0))*(1-GRID!$H$34))</f>
        <v>39700</v>
      </c>
      <c r="J337" s="8" cm="1">
        <f t="array" ref="J337">IF($I$2="Открытый тариф",INDEX(GRID!$B$18:$U$29,MATCH(I$7,GRID!$A$18:$A$29,0),MATCH(1,($U$2=GRID!$B$1:$U$1)*(КАЛЕНДАРЬ!AG14=GRID!$B$3:$U$3),0)),
INDEX(GRID!$B$18:$U$29,MATCH(I$7,GRID!$A$18:$A$29,0),MATCH(1,($U$2=GRID!$B$1:$U$1)*(КАЛЕНДАРЬ!AG14=GRID!$B$3:$U$3),0))*(1-GRID!$H$34))</f>
        <v>44700</v>
      </c>
      <c r="K337" s="8" cm="1">
        <f t="array" ref="K337">IF($I$2="Открытый тариф",INDEX(GRID!$B$4:$U$15,MATCH(K$7,GRID!$A$4:$A$15,0),MATCH(1,($U$2=GRID!$B$1:$U$1)*(КАЛЕНДАРЬ!AG14=GRID!$B$3:$U$3),0)),
INDEX(GRID!$B$4:$U$15,MATCH(K$7,GRID!$A$4:$A$15,0),MATCH(1,($U$2=GRID!$B$1:$U$1)*(КАЛЕНДАРЬ!AG14=GRID!$B$3:$U$3),0))*(1-GRID!$H$34))</f>
        <v>45000</v>
      </c>
      <c r="L337" s="8" cm="1">
        <f t="array" ref="L337">IF($I$2="Открытый тариф",INDEX(GRID!$B$18:$U$29,MATCH(K$7,GRID!$A$18:$A$29,0),MATCH(1,($U$2=GRID!$B$1:$U$1)*(КАЛЕНДАРЬ!AG14=GRID!$B$3:$U$3),0)),
INDEX(GRID!$B$18:$U$29,MATCH(K$7,GRID!$A$18:$A$29,0),MATCH(1,($U$2=GRID!$B$1:$U$1)*(КАЛЕНДАРЬ!AG14=GRID!$B$3:$U$3),0))*(1-GRID!$H$34))</f>
        <v>50000</v>
      </c>
      <c r="M337" s="8" cm="1">
        <f t="array" ref="M337">IF($I$2="Открытый тариф",INDEX(GRID!$B$4:$U$15,MATCH(M$7,GRID!$A$4:$A$15,0),MATCH(1,($U$2=GRID!$B$1:$U$1)*(КАЛЕНДАРЬ!AG14=GRID!$B$3:$U$3),0)),
INDEX(GRID!$B$4:$U$15,MATCH(M$7,GRID!$A$4:$A$15,0),MATCH(1,($U$2=GRID!$B$1:$U$1)*(КАЛЕНДАРЬ!AG14=GRID!$B$3:$U$3),0))*(1-GRID!$H$34))</f>
        <v>65200</v>
      </c>
      <c r="N337" s="8" cm="1">
        <f t="array" ref="N337">IF($I$2="Открытый тариф",INDEX(GRID!$B$18:$U$29,MATCH(M$7,GRID!$A$18:$A$29,0),MATCH(1,($U$2=GRID!$B$1:$U$1)*(КАЛЕНДАРЬ!AG14=GRID!$B$3:$U$3),0)),
INDEX(GRID!$B$18:$U$29,MATCH(M$7,GRID!$A$18:$A$29,0),MATCH(1,($U$2=GRID!$B$1:$U$1)*(КАЛЕНДАРЬ!AG14=GRID!$B$3:$U$3),0))*(1-GRID!$H$34))</f>
        <v>70200</v>
      </c>
      <c r="O337" s="8" cm="1">
        <f t="array" ref="O337">IF($I$2="Открытый тариф",INDEX(GRID!$B$4:$U$15,MATCH(O$7,GRID!$A$4:$A$15,0),MATCH(1,($U$2=GRID!$B$1:$U$1)*(КАЛЕНДАРЬ!AG14=GRID!$B$3:$U$3),0)),
INDEX(GRID!$B$4:$U$15,MATCH(O$7,GRID!$A$4:$A$15,0),MATCH(1,($U$2=GRID!$B$1:$U$1)*(КАЛЕНДАРЬ!AG14=GRID!$B$3:$U$3),0))*(1-GRID!$H$34))</f>
        <v>98000</v>
      </c>
      <c r="P337" s="8" cm="1">
        <f t="array" ref="P337">IF($I$2="Открытый тариф",INDEX(GRID!$B$4:$U$15,MATCH(P$7,GRID!$A$4:$A$15,0),MATCH(1,($U$2=GRID!$B$1:$U$1)*(КАЛЕНДАРЬ!AG14=GRID!$B$3:$U$3),0)),
INDEX(GRID!$B$4:$U$15,MATCH(P$7,GRID!$A$4:$A$15,0),MATCH(1,($U$2=GRID!$B$1:$U$1)*(КАЛЕНДАРЬ!AG14=GRID!$B$3:$U$3),0))*(1-GRID!$H$34))</f>
        <v>139700</v>
      </c>
      <c r="Q337" s="8" cm="1">
        <f t="array" ref="Q337">IF($I$2="Открытый тариф",INDEX(GRID!$B$4:$U$15,MATCH(Q$7,GRID!$A$4:$A$15,0),MATCH(1,($U$2=GRID!$B$1:$U$1)*(КАЛЕНДАРЬ!AG14=GRID!$B$3:$U$3),0)),
INDEX(GRID!$B$4:$U$15,MATCH(Q$7,GRID!$A$4:$A$15,0),MATCH(1,($U$2=GRID!$B$1:$U$1)*(КАЛЕНДАРЬ!AG14=GRID!$B$3:$U$3),0))*(1-GRID!$H$34))</f>
        <v>164400</v>
      </c>
      <c r="R337" s="8" cm="1">
        <f t="array" ref="R337">IF($I$2="Открытый тариф",INDEX(GRID!$B$18:$U$29,MATCH(R$7,GRID!$A$18:$A$29,0),MATCH(1,($U$2=GRID!$B$1:$U$1)*(КАЛЕНДАРЬ!AG14=GRID!$B$3:$U$3),0)),
INDEX(GRID!$B$18:$U$29,MATCH(R$7,GRID!$A$18:$A$29,0),MATCH(1,($U$2=GRID!$B$1:$U$1)*(КАЛЕНДАРЬ!AG14=GRID!$B$3:$U$3),0))*(1-GRID!$H$34))</f>
        <v>186400</v>
      </c>
      <c r="S337" s="8">
        <f t="array" ref="S337">IF($I$2="Открытый тариф",INDEX(GRID!$B$4:$U$15,MATCH(S$7,GRID!$A$4:$A$15,0),MATCH(1,($U$2=GRID!$B$1:$U$1)*(КАЛЕНДАРЬ!AG14=GRID!$B$3:$U$3),0)),
INDEX(GRID!$B$4:$U$15,MATCH(S$7,GRID!$A$4:$A$15,0),MATCH(1,($U$2=GRID!$B$1:$U$1)*(КАЛЕНДАРЬ!AG14=GRID!$B$3:$U$3),0))*(1-GRID!$L$41))</f>
        <v>460400</v>
      </c>
      <c r="T337" s="8">
        <f t="array" ref="T337">IF($I$2="Открытый тариф",INDEX(GRID!$B$4:$U$15,MATCH(T$7,GRID!$A$4:$A$15,0),MATCH(1,($U$2=GRID!$B$1:$U$1)*(КАЛЕНДАРЬ!AG14=GRID!$B$3:$U$3),0)),
INDEX(GRID!$B$4:$U$15,MATCH(T$7,GRID!$A$4:$A$15,0),MATCH(1,($U$2=GRID!$B$1:$U$1)*(КАЛЕНДАРЬ!AG14=GRID!$B$3:$U$3),0))*(1-GRID!$L$41))</f>
        <v>556900</v>
      </c>
    </row>
    <row r="338" spans="1:20">
      <c r="A338" s="148" t="s">
        <v>14</v>
      </c>
      <c r="B338" s="149">
        <v>12</v>
      </c>
      <c r="C338" s="8" cm="1">
        <f t="array" ref="C338">IF($I$2="Открытый тариф",INDEX(GRID!$B$4:$U$15,MATCH(C$7,GRID!$A$4:$A$15,0),MATCH(1,($U$2=GRID!$B$1:$U$1)*(КАЛЕНДАРЬ!AG15=GRID!$B$3:$U$3),0)),
INDEX(GRID!$B$4:$U$15,MATCH(C$7,GRID!$A$4:$A$15,0),MATCH(1,($U$2=GRID!$B$1:$U$1)*(КАЛЕНДАРЬ!AG15=GRID!$B$3:$U$3),0))*(1-GRID!$H$34))</f>
        <v>25000</v>
      </c>
      <c r="D338" s="8" cm="1">
        <f t="array" ref="D338">IF($I$2="Открытый тариф",INDEX(GRID!$B$18:$U$29,MATCH(C$7,GRID!$A$18:$A$29,0),MATCH(1,($U$2=GRID!$B$1:$U$1)*(КАЛЕНДАРЬ!AG15=GRID!$B$3:$U$3),0)),
INDEX(GRID!$B$18:$U$29,MATCH(C$7,GRID!$A$18:$A$29,0),MATCH(1,($U$2=GRID!$B$1:$U$1)*(КАЛЕНДАРЬ!AG15=GRID!$B$3:$U$3),0))*(1-GRID!$H$34))</f>
        <v>30000</v>
      </c>
      <c r="E338" s="8" cm="1">
        <f t="array" ref="E338">IF($I$2="Открытый тариф",INDEX(GRID!$B$4:$U$15,MATCH(E$7,GRID!$A$4:$A$15,0),MATCH(1,($U$2=GRID!$B$1:$U$1)*(КАЛЕНДАРЬ!AG15=GRID!$B$3:$U$3),0)),
INDEX(GRID!$B$4:$U$15,MATCH(E$7,GRID!$A$4:$A$15,0),MATCH(1,($U$2=GRID!$B$1:$U$1)*(КАЛЕНДАРЬ!AG15=GRID!$B$3:$U$3),0))*(1-GRID!$H$34))</f>
        <v>30000</v>
      </c>
      <c r="F338" s="8" cm="1">
        <f t="array" ref="F338">IF($I$2="Открытый тариф",INDEX(GRID!$B$18:$U$29,MATCH(E$7,GRID!$A$18:$A$29,0),MATCH(1,($U$2=GRID!$B$1:$U$1)*(КАЛЕНДАРЬ!AG15=GRID!$B$3:$U$3),0)),
INDEX(GRID!$B$18:$U$29,MATCH(E$7,GRID!$A$18:$A$29,0),MATCH(1,($U$2=GRID!$B$1:$U$1)*(КАЛЕНДАРЬ!AG15=GRID!$B$3:$U$3),0))*(1-GRID!$H$34))</f>
        <v>35000</v>
      </c>
      <c r="G338" s="8" cm="1">
        <f t="array" ref="G338">IF($I$2="Открытый тариф",INDEX(GRID!$B$4:$U$15,MATCH(G$7,GRID!$A$4:$A$15,0),MATCH(1,($U$2=GRID!$B$1:$U$1)*(КАЛЕНДАРЬ!AG15=GRID!$B$3:$U$3),0)),
INDEX(GRID!$B$4:$U$15,MATCH(G$7,GRID!$A$4:$A$15,0),MATCH(1,($U$2=GRID!$B$1:$U$1)*(КАЛЕНДАРЬ!AG15=GRID!$B$3:$U$3),0))*(1-GRID!$H$34))</f>
        <v>35700</v>
      </c>
      <c r="H338" s="8" cm="1">
        <f t="array" ref="H338">IF($I$2="Открытый тариф",INDEX(GRID!$B$18:$U$29,MATCH(G$7,GRID!$A$18:$A$29,0),MATCH(1,($U$2=GRID!$B$1:$U$1)*(КАЛЕНДАРЬ!AG15=GRID!$B$3:$U$3),0)),
INDEX(GRID!$B$18:$U$29,MATCH(G$7,GRID!$A$18:$A$29,0),MATCH(1,($U$2=GRID!$B$1:$U$1)*(КАЛЕНДАРЬ!AG15=GRID!$B$3:$U$3),0))*(1-GRID!$H$34))</f>
        <v>40700</v>
      </c>
      <c r="I338" s="8" cm="1">
        <f t="array" ref="I338">IF($I$2="Открытый тариф",INDEX(GRID!$B$4:$U$15,MATCH(I$7,GRID!$A$4:$A$15,0),MATCH(1,($U$2=GRID!$B$1:$U$1)*(КАЛЕНДАРЬ!AG15=GRID!$B$3:$U$3),0)),
INDEX(GRID!$B$4:$U$15,MATCH(I$7,GRID!$A$4:$A$15,0),MATCH(1,($U$2=GRID!$B$1:$U$1)*(КАЛЕНДАРЬ!AG15=GRID!$B$3:$U$3),0))*(1-GRID!$H$34))</f>
        <v>39700</v>
      </c>
      <c r="J338" s="8" cm="1">
        <f t="array" ref="J338">IF($I$2="Открытый тариф",INDEX(GRID!$B$18:$U$29,MATCH(I$7,GRID!$A$18:$A$29,0),MATCH(1,($U$2=GRID!$B$1:$U$1)*(КАЛЕНДАРЬ!AG15=GRID!$B$3:$U$3),0)),
INDEX(GRID!$B$18:$U$29,MATCH(I$7,GRID!$A$18:$A$29,0),MATCH(1,($U$2=GRID!$B$1:$U$1)*(КАЛЕНДАРЬ!AG15=GRID!$B$3:$U$3),0))*(1-GRID!$H$34))</f>
        <v>44700</v>
      </c>
      <c r="K338" s="8" cm="1">
        <f t="array" ref="K338">IF($I$2="Открытый тариф",INDEX(GRID!$B$4:$U$15,MATCH(K$7,GRID!$A$4:$A$15,0),MATCH(1,($U$2=GRID!$B$1:$U$1)*(КАЛЕНДАРЬ!AG15=GRID!$B$3:$U$3),0)),
INDEX(GRID!$B$4:$U$15,MATCH(K$7,GRID!$A$4:$A$15,0),MATCH(1,($U$2=GRID!$B$1:$U$1)*(КАЛЕНДАРЬ!AG15=GRID!$B$3:$U$3),0))*(1-GRID!$H$34))</f>
        <v>45000</v>
      </c>
      <c r="L338" s="8" cm="1">
        <f t="array" ref="L338">IF($I$2="Открытый тариф",INDEX(GRID!$B$18:$U$29,MATCH(K$7,GRID!$A$18:$A$29,0),MATCH(1,($U$2=GRID!$B$1:$U$1)*(КАЛЕНДАРЬ!AG15=GRID!$B$3:$U$3),0)),
INDEX(GRID!$B$18:$U$29,MATCH(K$7,GRID!$A$18:$A$29,0),MATCH(1,($U$2=GRID!$B$1:$U$1)*(КАЛЕНДАРЬ!AG15=GRID!$B$3:$U$3),0))*(1-GRID!$H$34))</f>
        <v>50000</v>
      </c>
      <c r="M338" s="8" cm="1">
        <f t="array" ref="M338">IF($I$2="Открытый тариф",INDEX(GRID!$B$4:$U$15,MATCH(M$7,GRID!$A$4:$A$15,0),MATCH(1,($U$2=GRID!$B$1:$U$1)*(КАЛЕНДАРЬ!AG15=GRID!$B$3:$U$3),0)),
INDEX(GRID!$B$4:$U$15,MATCH(M$7,GRID!$A$4:$A$15,0),MATCH(1,($U$2=GRID!$B$1:$U$1)*(КАЛЕНДАРЬ!AG15=GRID!$B$3:$U$3),0))*(1-GRID!$H$34))</f>
        <v>65200</v>
      </c>
      <c r="N338" s="8" cm="1">
        <f t="array" ref="N338">IF($I$2="Открытый тариф",INDEX(GRID!$B$18:$U$29,MATCH(M$7,GRID!$A$18:$A$29,0),MATCH(1,($U$2=GRID!$B$1:$U$1)*(КАЛЕНДАРЬ!AG15=GRID!$B$3:$U$3),0)),
INDEX(GRID!$B$18:$U$29,MATCH(M$7,GRID!$A$18:$A$29,0),MATCH(1,($U$2=GRID!$B$1:$U$1)*(КАЛЕНДАРЬ!AG15=GRID!$B$3:$U$3),0))*(1-GRID!$H$34))</f>
        <v>70200</v>
      </c>
      <c r="O338" s="8" cm="1">
        <f t="array" ref="O338">IF($I$2="Открытый тариф",INDEX(GRID!$B$4:$U$15,MATCH(O$7,GRID!$A$4:$A$15,0),MATCH(1,($U$2=GRID!$B$1:$U$1)*(КАЛЕНДАРЬ!AG15=GRID!$B$3:$U$3),0)),
INDEX(GRID!$B$4:$U$15,MATCH(O$7,GRID!$A$4:$A$15,0),MATCH(1,($U$2=GRID!$B$1:$U$1)*(КАЛЕНДАРЬ!AG15=GRID!$B$3:$U$3),0))*(1-GRID!$H$34))</f>
        <v>98000</v>
      </c>
      <c r="P338" s="8" cm="1">
        <f t="array" ref="P338">IF($I$2="Открытый тариф",INDEX(GRID!$B$4:$U$15,MATCH(P$7,GRID!$A$4:$A$15,0),MATCH(1,($U$2=GRID!$B$1:$U$1)*(КАЛЕНДАРЬ!AG15=GRID!$B$3:$U$3),0)),
INDEX(GRID!$B$4:$U$15,MATCH(P$7,GRID!$A$4:$A$15,0),MATCH(1,($U$2=GRID!$B$1:$U$1)*(КАЛЕНДАРЬ!AG15=GRID!$B$3:$U$3),0))*(1-GRID!$H$34))</f>
        <v>139700</v>
      </c>
      <c r="Q338" s="8" cm="1">
        <f t="array" ref="Q338">IF($I$2="Открытый тариф",INDEX(GRID!$B$4:$U$15,MATCH(Q$7,GRID!$A$4:$A$15,0),MATCH(1,($U$2=GRID!$B$1:$U$1)*(КАЛЕНДАРЬ!AG15=GRID!$B$3:$U$3),0)),
INDEX(GRID!$B$4:$U$15,MATCH(Q$7,GRID!$A$4:$A$15,0),MATCH(1,($U$2=GRID!$B$1:$U$1)*(КАЛЕНДАРЬ!AG15=GRID!$B$3:$U$3),0))*(1-GRID!$H$34))</f>
        <v>164400</v>
      </c>
      <c r="R338" s="8" cm="1">
        <f t="array" ref="R338">IF($I$2="Открытый тариф",INDEX(GRID!$B$18:$U$29,MATCH(R$7,GRID!$A$18:$A$29,0),MATCH(1,($U$2=GRID!$B$1:$U$1)*(КАЛЕНДАРЬ!AG15=GRID!$B$3:$U$3),0)),
INDEX(GRID!$B$18:$U$29,MATCH(R$7,GRID!$A$18:$A$29,0),MATCH(1,($U$2=GRID!$B$1:$U$1)*(КАЛЕНДАРЬ!AG15=GRID!$B$3:$U$3),0))*(1-GRID!$H$34))</f>
        <v>186400</v>
      </c>
      <c r="S338" s="8">
        <f t="array" ref="S338">IF($I$2="Открытый тариф",INDEX(GRID!$B$4:$U$15,MATCH(S$7,GRID!$A$4:$A$15,0),MATCH(1,($U$2=GRID!$B$1:$U$1)*(КАЛЕНДАРЬ!AG15=GRID!$B$3:$U$3),0)),
INDEX(GRID!$B$4:$U$15,MATCH(S$7,GRID!$A$4:$A$15,0),MATCH(1,($U$2=GRID!$B$1:$U$1)*(КАЛЕНДАРЬ!AG15=GRID!$B$3:$U$3),0))*(1-GRID!$L$41))</f>
        <v>460400</v>
      </c>
      <c r="T338" s="8">
        <f t="array" ref="T338">IF($I$2="Открытый тариф",INDEX(GRID!$B$4:$U$15,MATCH(T$7,GRID!$A$4:$A$15,0),MATCH(1,($U$2=GRID!$B$1:$U$1)*(КАЛЕНДАРЬ!AG15=GRID!$B$3:$U$3),0)),
INDEX(GRID!$B$4:$U$15,MATCH(T$7,GRID!$A$4:$A$15,0),MATCH(1,($U$2=GRID!$B$1:$U$1)*(КАЛЕНДАРЬ!AG15=GRID!$B$3:$U$3),0))*(1-GRID!$L$41))</f>
        <v>556900</v>
      </c>
    </row>
    <row r="339" spans="1:20">
      <c r="A339" s="148" t="s">
        <v>15</v>
      </c>
      <c r="B339" s="149">
        <v>13</v>
      </c>
      <c r="C339" s="8" cm="1">
        <f t="array" ref="C339">IF($I$2="Открытый тариф",INDEX(GRID!$B$4:$U$15,MATCH(C$7,GRID!$A$4:$A$15,0),MATCH(1,($U$2=GRID!$B$1:$U$1)*(КАЛЕНДАРЬ!AG16=GRID!$B$3:$U$3),0)),
INDEX(GRID!$B$4:$U$15,MATCH(C$7,GRID!$A$4:$A$15,0),MATCH(1,($U$2=GRID!$B$1:$U$1)*(КАЛЕНДАРЬ!AG16=GRID!$B$3:$U$3),0))*(1-GRID!$H$34))</f>
        <v>25000</v>
      </c>
      <c r="D339" s="8" cm="1">
        <f t="array" ref="D339">IF($I$2="Открытый тариф",INDEX(GRID!$B$18:$U$29,MATCH(C$7,GRID!$A$18:$A$29,0),MATCH(1,($U$2=GRID!$B$1:$U$1)*(КАЛЕНДАРЬ!AG16=GRID!$B$3:$U$3),0)),
INDEX(GRID!$B$18:$U$29,MATCH(C$7,GRID!$A$18:$A$29,0),MATCH(1,($U$2=GRID!$B$1:$U$1)*(КАЛЕНДАРЬ!AG16=GRID!$B$3:$U$3),0))*(1-GRID!$H$34))</f>
        <v>30000</v>
      </c>
      <c r="E339" s="8" cm="1">
        <f t="array" ref="E339">IF($I$2="Открытый тариф",INDEX(GRID!$B$4:$U$15,MATCH(E$7,GRID!$A$4:$A$15,0),MATCH(1,($U$2=GRID!$B$1:$U$1)*(КАЛЕНДАРЬ!AG16=GRID!$B$3:$U$3),0)),
INDEX(GRID!$B$4:$U$15,MATCH(E$7,GRID!$A$4:$A$15,0),MATCH(1,($U$2=GRID!$B$1:$U$1)*(КАЛЕНДАРЬ!AG16=GRID!$B$3:$U$3),0))*(1-GRID!$H$34))</f>
        <v>30000</v>
      </c>
      <c r="F339" s="8" cm="1">
        <f t="array" ref="F339">IF($I$2="Открытый тариф",INDEX(GRID!$B$18:$U$29,MATCH(E$7,GRID!$A$18:$A$29,0),MATCH(1,($U$2=GRID!$B$1:$U$1)*(КАЛЕНДАРЬ!AG16=GRID!$B$3:$U$3),0)),
INDEX(GRID!$B$18:$U$29,MATCH(E$7,GRID!$A$18:$A$29,0),MATCH(1,($U$2=GRID!$B$1:$U$1)*(КАЛЕНДАРЬ!AG16=GRID!$B$3:$U$3),0))*(1-GRID!$H$34))</f>
        <v>35000</v>
      </c>
      <c r="G339" s="8" cm="1">
        <f t="array" ref="G339">IF($I$2="Открытый тариф",INDEX(GRID!$B$4:$U$15,MATCH(G$7,GRID!$A$4:$A$15,0),MATCH(1,($U$2=GRID!$B$1:$U$1)*(КАЛЕНДАРЬ!AG16=GRID!$B$3:$U$3),0)),
INDEX(GRID!$B$4:$U$15,MATCH(G$7,GRID!$A$4:$A$15,0),MATCH(1,($U$2=GRID!$B$1:$U$1)*(КАЛЕНДАРЬ!AG16=GRID!$B$3:$U$3),0))*(1-GRID!$H$34))</f>
        <v>35700</v>
      </c>
      <c r="H339" s="8" cm="1">
        <f t="array" ref="H339">IF($I$2="Открытый тариф",INDEX(GRID!$B$18:$U$29,MATCH(G$7,GRID!$A$18:$A$29,0),MATCH(1,($U$2=GRID!$B$1:$U$1)*(КАЛЕНДАРЬ!AG16=GRID!$B$3:$U$3),0)),
INDEX(GRID!$B$18:$U$29,MATCH(G$7,GRID!$A$18:$A$29,0),MATCH(1,($U$2=GRID!$B$1:$U$1)*(КАЛЕНДАРЬ!AG16=GRID!$B$3:$U$3),0))*(1-GRID!$H$34))</f>
        <v>40700</v>
      </c>
      <c r="I339" s="8" cm="1">
        <f t="array" ref="I339">IF($I$2="Открытый тариф",INDEX(GRID!$B$4:$U$15,MATCH(I$7,GRID!$A$4:$A$15,0),MATCH(1,($U$2=GRID!$B$1:$U$1)*(КАЛЕНДАРЬ!AG16=GRID!$B$3:$U$3),0)),
INDEX(GRID!$B$4:$U$15,MATCH(I$7,GRID!$A$4:$A$15,0),MATCH(1,($U$2=GRID!$B$1:$U$1)*(КАЛЕНДАРЬ!AG16=GRID!$B$3:$U$3),0))*(1-GRID!$H$34))</f>
        <v>39700</v>
      </c>
      <c r="J339" s="8" cm="1">
        <f t="array" ref="J339">IF($I$2="Открытый тариф",INDEX(GRID!$B$18:$U$29,MATCH(I$7,GRID!$A$18:$A$29,0),MATCH(1,($U$2=GRID!$B$1:$U$1)*(КАЛЕНДАРЬ!AG16=GRID!$B$3:$U$3),0)),
INDEX(GRID!$B$18:$U$29,MATCH(I$7,GRID!$A$18:$A$29,0),MATCH(1,($U$2=GRID!$B$1:$U$1)*(КАЛЕНДАРЬ!AG16=GRID!$B$3:$U$3),0))*(1-GRID!$H$34))</f>
        <v>44700</v>
      </c>
      <c r="K339" s="8" cm="1">
        <f t="array" ref="K339">IF($I$2="Открытый тариф",INDEX(GRID!$B$4:$U$15,MATCH(K$7,GRID!$A$4:$A$15,0),MATCH(1,($U$2=GRID!$B$1:$U$1)*(КАЛЕНДАРЬ!AG16=GRID!$B$3:$U$3),0)),
INDEX(GRID!$B$4:$U$15,MATCH(K$7,GRID!$A$4:$A$15,0),MATCH(1,($U$2=GRID!$B$1:$U$1)*(КАЛЕНДАРЬ!AG16=GRID!$B$3:$U$3),0))*(1-GRID!$H$34))</f>
        <v>45000</v>
      </c>
      <c r="L339" s="8" cm="1">
        <f t="array" ref="L339">IF($I$2="Открытый тариф",INDEX(GRID!$B$18:$U$29,MATCH(K$7,GRID!$A$18:$A$29,0),MATCH(1,($U$2=GRID!$B$1:$U$1)*(КАЛЕНДАРЬ!AG16=GRID!$B$3:$U$3),0)),
INDEX(GRID!$B$18:$U$29,MATCH(K$7,GRID!$A$18:$A$29,0),MATCH(1,($U$2=GRID!$B$1:$U$1)*(КАЛЕНДАРЬ!AG16=GRID!$B$3:$U$3),0))*(1-GRID!$H$34))</f>
        <v>50000</v>
      </c>
      <c r="M339" s="8" cm="1">
        <f t="array" ref="M339">IF($I$2="Открытый тариф",INDEX(GRID!$B$4:$U$15,MATCH(M$7,GRID!$A$4:$A$15,0),MATCH(1,($U$2=GRID!$B$1:$U$1)*(КАЛЕНДАРЬ!AG16=GRID!$B$3:$U$3),0)),
INDEX(GRID!$B$4:$U$15,MATCH(M$7,GRID!$A$4:$A$15,0),MATCH(1,($U$2=GRID!$B$1:$U$1)*(КАЛЕНДАРЬ!AG16=GRID!$B$3:$U$3),0))*(1-GRID!$H$34))</f>
        <v>65200</v>
      </c>
      <c r="N339" s="8" cm="1">
        <f t="array" ref="N339">IF($I$2="Открытый тариф",INDEX(GRID!$B$18:$U$29,MATCH(M$7,GRID!$A$18:$A$29,0),MATCH(1,($U$2=GRID!$B$1:$U$1)*(КАЛЕНДАРЬ!AG16=GRID!$B$3:$U$3),0)),
INDEX(GRID!$B$18:$U$29,MATCH(M$7,GRID!$A$18:$A$29,0),MATCH(1,($U$2=GRID!$B$1:$U$1)*(КАЛЕНДАРЬ!AG16=GRID!$B$3:$U$3),0))*(1-GRID!$H$34))</f>
        <v>70200</v>
      </c>
      <c r="O339" s="8" cm="1">
        <f t="array" ref="O339">IF($I$2="Открытый тариф",INDEX(GRID!$B$4:$U$15,MATCH(O$7,GRID!$A$4:$A$15,0),MATCH(1,($U$2=GRID!$B$1:$U$1)*(КАЛЕНДАРЬ!AG16=GRID!$B$3:$U$3),0)),
INDEX(GRID!$B$4:$U$15,MATCH(O$7,GRID!$A$4:$A$15,0),MATCH(1,($U$2=GRID!$B$1:$U$1)*(КАЛЕНДАРЬ!AG16=GRID!$B$3:$U$3),0))*(1-GRID!$H$34))</f>
        <v>98000</v>
      </c>
      <c r="P339" s="8" cm="1">
        <f t="array" ref="P339">IF($I$2="Открытый тариф",INDEX(GRID!$B$4:$U$15,MATCH(P$7,GRID!$A$4:$A$15,0),MATCH(1,($U$2=GRID!$B$1:$U$1)*(КАЛЕНДАРЬ!AG16=GRID!$B$3:$U$3),0)),
INDEX(GRID!$B$4:$U$15,MATCH(P$7,GRID!$A$4:$A$15,0),MATCH(1,($U$2=GRID!$B$1:$U$1)*(КАЛЕНДАРЬ!AG16=GRID!$B$3:$U$3),0))*(1-GRID!$H$34))</f>
        <v>139700</v>
      </c>
      <c r="Q339" s="8" cm="1">
        <f t="array" ref="Q339">IF($I$2="Открытый тариф",INDEX(GRID!$B$4:$U$15,MATCH(Q$7,GRID!$A$4:$A$15,0),MATCH(1,($U$2=GRID!$B$1:$U$1)*(КАЛЕНДАРЬ!AG16=GRID!$B$3:$U$3),0)),
INDEX(GRID!$B$4:$U$15,MATCH(Q$7,GRID!$A$4:$A$15,0),MATCH(1,($U$2=GRID!$B$1:$U$1)*(КАЛЕНДАРЬ!AG16=GRID!$B$3:$U$3),0))*(1-GRID!$H$34))</f>
        <v>164400</v>
      </c>
      <c r="R339" s="8" cm="1">
        <f t="array" ref="R339">IF($I$2="Открытый тариф",INDEX(GRID!$B$18:$U$29,MATCH(R$7,GRID!$A$18:$A$29,0),MATCH(1,($U$2=GRID!$B$1:$U$1)*(КАЛЕНДАРЬ!AG16=GRID!$B$3:$U$3),0)),
INDEX(GRID!$B$18:$U$29,MATCH(R$7,GRID!$A$18:$A$29,0),MATCH(1,($U$2=GRID!$B$1:$U$1)*(КАЛЕНДАРЬ!AG16=GRID!$B$3:$U$3),0))*(1-GRID!$H$34))</f>
        <v>186400</v>
      </c>
      <c r="S339" s="8">
        <f t="array" ref="S339">IF($I$2="Открытый тариф",INDEX(GRID!$B$4:$U$15,MATCH(S$7,GRID!$A$4:$A$15,0),MATCH(1,($U$2=GRID!$B$1:$U$1)*(КАЛЕНДАРЬ!AG16=GRID!$B$3:$U$3),0)),
INDEX(GRID!$B$4:$U$15,MATCH(S$7,GRID!$A$4:$A$15,0),MATCH(1,($U$2=GRID!$B$1:$U$1)*(КАЛЕНДАРЬ!AG16=GRID!$B$3:$U$3),0))*(1-GRID!$L$41))</f>
        <v>460400</v>
      </c>
      <c r="T339" s="8">
        <f t="array" ref="T339">IF($I$2="Открытый тариф",INDEX(GRID!$B$4:$U$15,MATCH(T$7,GRID!$A$4:$A$15,0),MATCH(1,($U$2=GRID!$B$1:$U$1)*(КАЛЕНДАРЬ!AG16=GRID!$B$3:$U$3),0)),
INDEX(GRID!$B$4:$U$15,MATCH(T$7,GRID!$A$4:$A$15,0),MATCH(1,($U$2=GRID!$B$1:$U$1)*(КАЛЕНДАРЬ!AG16=GRID!$B$3:$U$3),0))*(1-GRID!$L$41))</f>
        <v>556900</v>
      </c>
    </row>
    <row r="340" spans="1:20">
      <c r="A340" s="148" t="s">
        <v>16</v>
      </c>
      <c r="B340" s="149">
        <v>14</v>
      </c>
      <c r="C340" s="8" cm="1">
        <f t="array" ref="C340">IF($I$2="Открытый тариф",INDEX(GRID!$B$4:$U$15,MATCH(C$7,GRID!$A$4:$A$15,0),MATCH(1,($U$2=GRID!$B$1:$U$1)*(КАЛЕНДАРЬ!AG17=GRID!$B$3:$U$3),0)),
INDEX(GRID!$B$4:$U$15,MATCH(C$7,GRID!$A$4:$A$15,0),MATCH(1,($U$2=GRID!$B$1:$U$1)*(КАЛЕНДАРЬ!AG17=GRID!$B$3:$U$3),0))*(1-GRID!$H$34))</f>
        <v>25000</v>
      </c>
      <c r="D340" s="8" cm="1">
        <f t="array" ref="D340">IF($I$2="Открытый тариф",INDEX(GRID!$B$18:$U$29,MATCH(C$7,GRID!$A$18:$A$29,0),MATCH(1,($U$2=GRID!$B$1:$U$1)*(КАЛЕНДАРЬ!AG17=GRID!$B$3:$U$3),0)),
INDEX(GRID!$B$18:$U$29,MATCH(C$7,GRID!$A$18:$A$29,0),MATCH(1,($U$2=GRID!$B$1:$U$1)*(КАЛЕНДАРЬ!AG17=GRID!$B$3:$U$3),0))*(1-GRID!$H$34))</f>
        <v>30000</v>
      </c>
      <c r="E340" s="8" cm="1">
        <f t="array" ref="E340">IF($I$2="Открытый тариф",INDEX(GRID!$B$4:$U$15,MATCH(E$7,GRID!$A$4:$A$15,0),MATCH(1,($U$2=GRID!$B$1:$U$1)*(КАЛЕНДАРЬ!AG17=GRID!$B$3:$U$3),0)),
INDEX(GRID!$B$4:$U$15,MATCH(E$7,GRID!$A$4:$A$15,0),MATCH(1,($U$2=GRID!$B$1:$U$1)*(КАЛЕНДАРЬ!AG17=GRID!$B$3:$U$3),0))*(1-GRID!$H$34))</f>
        <v>30000</v>
      </c>
      <c r="F340" s="8" cm="1">
        <f t="array" ref="F340">IF($I$2="Открытый тариф",INDEX(GRID!$B$18:$U$29,MATCH(E$7,GRID!$A$18:$A$29,0),MATCH(1,($U$2=GRID!$B$1:$U$1)*(КАЛЕНДАРЬ!AG17=GRID!$B$3:$U$3),0)),
INDEX(GRID!$B$18:$U$29,MATCH(E$7,GRID!$A$18:$A$29,0),MATCH(1,($U$2=GRID!$B$1:$U$1)*(КАЛЕНДАРЬ!AG17=GRID!$B$3:$U$3),0))*(1-GRID!$H$34))</f>
        <v>35000</v>
      </c>
      <c r="G340" s="8" cm="1">
        <f t="array" ref="G340">IF($I$2="Открытый тариф",INDEX(GRID!$B$4:$U$15,MATCH(G$7,GRID!$A$4:$A$15,0),MATCH(1,($U$2=GRID!$B$1:$U$1)*(КАЛЕНДАРЬ!AG17=GRID!$B$3:$U$3),0)),
INDEX(GRID!$B$4:$U$15,MATCH(G$7,GRID!$A$4:$A$15,0),MATCH(1,($U$2=GRID!$B$1:$U$1)*(КАЛЕНДАРЬ!AG17=GRID!$B$3:$U$3),0))*(1-GRID!$H$34))</f>
        <v>35700</v>
      </c>
      <c r="H340" s="8" cm="1">
        <f t="array" ref="H340">IF($I$2="Открытый тариф",INDEX(GRID!$B$18:$U$29,MATCH(G$7,GRID!$A$18:$A$29,0),MATCH(1,($U$2=GRID!$B$1:$U$1)*(КАЛЕНДАРЬ!AG17=GRID!$B$3:$U$3),0)),
INDEX(GRID!$B$18:$U$29,MATCH(G$7,GRID!$A$18:$A$29,0),MATCH(1,($U$2=GRID!$B$1:$U$1)*(КАЛЕНДАРЬ!AG17=GRID!$B$3:$U$3),0))*(1-GRID!$H$34))</f>
        <v>40700</v>
      </c>
      <c r="I340" s="8" cm="1">
        <f t="array" ref="I340">IF($I$2="Открытый тариф",INDEX(GRID!$B$4:$U$15,MATCH(I$7,GRID!$A$4:$A$15,0),MATCH(1,($U$2=GRID!$B$1:$U$1)*(КАЛЕНДАРЬ!AG17=GRID!$B$3:$U$3),0)),
INDEX(GRID!$B$4:$U$15,MATCH(I$7,GRID!$A$4:$A$15,0),MATCH(1,($U$2=GRID!$B$1:$U$1)*(КАЛЕНДАРЬ!AG17=GRID!$B$3:$U$3),0))*(1-GRID!$H$34))</f>
        <v>39700</v>
      </c>
      <c r="J340" s="8" cm="1">
        <f t="array" ref="J340">IF($I$2="Открытый тариф",INDEX(GRID!$B$18:$U$29,MATCH(I$7,GRID!$A$18:$A$29,0),MATCH(1,($U$2=GRID!$B$1:$U$1)*(КАЛЕНДАРЬ!AG17=GRID!$B$3:$U$3),0)),
INDEX(GRID!$B$18:$U$29,MATCH(I$7,GRID!$A$18:$A$29,0),MATCH(1,($U$2=GRID!$B$1:$U$1)*(КАЛЕНДАРЬ!AG17=GRID!$B$3:$U$3),0))*(1-GRID!$H$34))</f>
        <v>44700</v>
      </c>
      <c r="K340" s="8" cm="1">
        <f t="array" ref="K340">IF($I$2="Открытый тариф",INDEX(GRID!$B$4:$U$15,MATCH(K$7,GRID!$A$4:$A$15,0),MATCH(1,($U$2=GRID!$B$1:$U$1)*(КАЛЕНДАРЬ!AG17=GRID!$B$3:$U$3),0)),
INDEX(GRID!$B$4:$U$15,MATCH(K$7,GRID!$A$4:$A$15,0),MATCH(1,($U$2=GRID!$B$1:$U$1)*(КАЛЕНДАРЬ!AG17=GRID!$B$3:$U$3),0))*(1-GRID!$H$34))</f>
        <v>45000</v>
      </c>
      <c r="L340" s="8" cm="1">
        <f t="array" ref="L340">IF($I$2="Открытый тариф",INDEX(GRID!$B$18:$U$29,MATCH(K$7,GRID!$A$18:$A$29,0),MATCH(1,($U$2=GRID!$B$1:$U$1)*(КАЛЕНДАРЬ!AG17=GRID!$B$3:$U$3),0)),
INDEX(GRID!$B$18:$U$29,MATCH(K$7,GRID!$A$18:$A$29,0),MATCH(1,($U$2=GRID!$B$1:$U$1)*(КАЛЕНДАРЬ!AG17=GRID!$B$3:$U$3),0))*(1-GRID!$H$34))</f>
        <v>50000</v>
      </c>
      <c r="M340" s="8" cm="1">
        <f t="array" ref="M340">IF($I$2="Открытый тариф",INDEX(GRID!$B$4:$U$15,MATCH(M$7,GRID!$A$4:$A$15,0),MATCH(1,($U$2=GRID!$B$1:$U$1)*(КАЛЕНДАРЬ!AG17=GRID!$B$3:$U$3),0)),
INDEX(GRID!$B$4:$U$15,MATCH(M$7,GRID!$A$4:$A$15,0),MATCH(1,($U$2=GRID!$B$1:$U$1)*(КАЛЕНДАРЬ!AG17=GRID!$B$3:$U$3),0))*(1-GRID!$H$34))</f>
        <v>65200</v>
      </c>
      <c r="N340" s="8" cm="1">
        <f t="array" ref="N340">IF($I$2="Открытый тариф",INDEX(GRID!$B$18:$U$29,MATCH(M$7,GRID!$A$18:$A$29,0),MATCH(1,($U$2=GRID!$B$1:$U$1)*(КАЛЕНДАРЬ!AG17=GRID!$B$3:$U$3),0)),
INDEX(GRID!$B$18:$U$29,MATCH(M$7,GRID!$A$18:$A$29,0),MATCH(1,($U$2=GRID!$B$1:$U$1)*(КАЛЕНДАРЬ!AG17=GRID!$B$3:$U$3),0))*(1-GRID!$H$34))</f>
        <v>70200</v>
      </c>
      <c r="O340" s="8" cm="1">
        <f t="array" ref="O340">IF($I$2="Открытый тариф",INDEX(GRID!$B$4:$U$15,MATCH(O$7,GRID!$A$4:$A$15,0),MATCH(1,($U$2=GRID!$B$1:$U$1)*(КАЛЕНДАРЬ!AG17=GRID!$B$3:$U$3),0)),
INDEX(GRID!$B$4:$U$15,MATCH(O$7,GRID!$A$4:$A$15,0),MATCH(1,($U$2=GRID!$B$1:$U$1)*(КАЛЕНДАРЬ!AG17=GRID!$B$3:$U$3),0))*(1-GRID!$H$34))</f>
        <v>98000</v>
      </c>
      <c r="P340" s="8" cm="1">
        <f t="array" ref="P340">IF($I$2="Открытый тариф",INDEX(GRID!$B$4:$U$15,MATCH(P$7,GRID!$A$4:$A$15,0),MATCH(1,($U$2=GRID!$B$1:$U$1)*(КАЛЕНДАРЬ!AG17=GRID!$B$3:$U$3),0)),
INDEX(GRID!$B$4:$U$15,MATCH(P$7,GRID!$A$4:$A$15,0),MATCH(1,($U$2=GRID!$B$1:$U$1)*(КАЛЕНДАРЬ!AG17=GRID!$B$3:$U$3),0))*(1-GRID!$H$34))</f>
        <v>139700</v>
      </c>
      <c r="Q340" s="8" cm="1">
        <f t="array" ref="Q340">IF($I$2="Открытый тариф",INDEX(GRID!$B$4:$U$15,MATCH(Q$7,GRID!$A$4:$A$15,0),MATCH(1,($U$2=GRID!$B$1:$U$1)*(КАЛЕНДАРЬ!AG17=GRID!$B$3:$U$3),0)),
INDEX(GRID!$B$4:$U$15,MATCH(Q$7,GRID!$A$4:$A$15,0),MATCH(1,($U$2=GRID!$B$1:$U$1)*(КАЛЕНДАРЬ!AG17=GRID!$B$3:$U$3),0))*(1-GRID!$H$34))</f>
        <v>164400</v>
      </c>
      <c r="R340" s="8" cm="1">
        <f t="array" ref="R340">IF($I$2="Открытый тариф",INDEX(GRID!$B$18:$U$29,MATCH(R$7,GRID!$A$18:$A$29,0),MATCH(1,($U$2=GRID!$B$1:$U$1)*(КАЛЕНДАРЬ!AG17=GRID!$B$3:$U$3),0)),
INDEX(GRID!$B$18:$U$29,MATCH(R$7,GRID!$A$18:$A$29,0),MATCH(1,($U$2=GRID!$B$1:$U$1)*(КАЛЕНДАРЬ!AG17=GRID!$B$3:$U$3),0))*(1-GRID!$H$34))</f>
        <v>186400</v>
      </c>
      <c r="S340" s="8">
        <f t="array" ref="S340">IF($I$2="Открытый тариф",INDEX(GRID!$B$4:$U$15,MATCH(S$7,GRID!$A$4:$A$15,0),MATCH(1,($U$2=GRID!$B$1:$U$1)*(КАЛЕНДАРЬ!AG17=GRID!$B$3:$U$3),0)),
INDEX(GRID!$B$4:$U$15,MATCH(S$7,GRID!$A$4:$A$15,0),MATCH(1,($U$2=GRID!$B$1:$U$1)*(КАЛЕНДАРЬ!AG17=GRID!$B$3:$U$3),0))*(1-GRID!$L$41))</f>
        <v>460400</v>
      </c>
      <c r="T340" s="8">
        <f t="array" ref="T340">IF($I$2="Открытый тариф",INDEX(GRID!$B$4:$U$15,MATCH(T$7,GRID!$A$4:$A$15,0),MATCH(1,($U$2=GRID!$B$1:$U$1)*(КАЛЕНДАРЬ!AG17=GRID!$B$3:$U$3),0)),
INDEX(GRID!$B$4:$U$15,MATCH(T$7,GRID!$A$4:$A$15,0),MATCH(1,($U$2=GRID!$B$1:$U$1)*(КАЛЕНДАРЬ!AG17=GRID!$B$3:$U$3),0))*(1-GRID!$L$41))</f>
        <v>556900</v>
      </c>
    </row>
    <row r="341" spans="1:20">
      <c r="A341" s="148" t="s">
        <v>17</v>
      </c>
      <c r="B341" s="149">
        <v>15</v>
      </c>
      <c r="C341" s="8" cm="1">
        <f t="array" ref="C341">IF($I$2="Открытый тариф",INDEX(GRID!$B$4:$U$15,MATCH(C$7,GRID!$A$4:$A$15,0),MATCH(1,($U$2=GRID!$B$1:$U$1)*(КАЛЕНДАРЬ!AG18=GRID!$B$3:$U$3),0)),
INDEX(GRID!$B$4:$U$15,MATCH(C$7,GRID!$A$4:$A$15,0),MATCH(1,($U$2=GRID!$B$1:$U$1)*(КАЛЕНДАРЬ!AG18=GRID!$B$3:$U$3),0))*(1-GRID!$H$34))</f>
        <v>25000</v>
      </c>
      <c r="D341" s="8" cm="1">
        <f t="array" ref="D341">IF($I$2="Открытый тариф",INDEX(GRID!$B$18:$U$29,MATCH(C$7,GRID!$A$18:$A$29,0),MATCH(1,($U$2=GRID!$B$1:$U$1)*(КАЛЕНДАРЬ!AG18=GRID!$B$3:$U$3),0)),
INDEX(GRID!$B$18:$U$29,MATCH(C$7,GRID!$A$18:$A$29,0),MATCH(1,($U$2=GRID!$B$1:$U$1)*(КАЛЕНДАРЬ!AG18=GRID!$B$3:$U$3),0))*(1-GRID!$H$34))</f>
        <v>30000</v>
      </c>
      <c r="E341" s="8" cm="1">
        <f t="array" ref="E341">IF($I$2="Открытый тариф",INDEX(GRID!$B$4:$U$15,MATCH(E$7,GRID!$A$4:$A$15,0),MATCH(1,($U$2=GRID!$B$1:$U$1)*(КАЛЕНДАРЬ!AG18=GRID!$B$3:$U$3),0)),
INDEX(GRID!$B$4:$U$15,MATCH(E$7,GRID!$A$4:$A$15,0),MATCH(1,($U$2=GRID!$B$1:$U$1)*(КАЛЕНДАРЬ!AG18=GRID!$B$3:$U$3),0))*(1-GRID!$H$34))</f>
        <v>30000</v>
      </c>
      <c r="F341" s="8" cm="1">
        <f t="array" ref="F341">IF($I$2="Открытый тариф",INDEX(GRID!$B$18:$U$29,MATCH(E$7,GRID!$A$18:$A$29,0),MATCH(1,($U$2=GRID!$B$1:$U$1)*(КАЛЕНДАРЬ!AG18=GRID!$B$3:$U$3),0)),
INDEX(GRID!$B$18:$U$29,MATCH(E$7,GRID!$A$18:$A$29,0),MATCH(1,($U$2=GRID!$B$1:$U$1)*(КАЛЕНДАРЬ!AG18=GRID!$B$3:$U$3),0))*(1-GRID!$H$34))</f>
        <v>35000</v>
      </c>
      <c r="G341" s="8" cm="1">
        <f t="array" ref="G341">IF($I$2="Открытый тариф",INDEX(GRID!$B$4:$U$15,MATCH(G$7,GRID!$A$4:$A$15,0),MATCH(1,($U$2=GRID!$B$1:$U$1)*(КАЛЕНДАРЬ!AG18=GRID!$B$3:$U$3),0)),
INDEX(GRID!$B$4:$U$15,MATCH(G$7,GRID!$A$4:$A$15,0),MATCH(1,($U$2=GRID!$B$1:$U$1)*(КАЛЕНДАРЬ!AG18=GRID!$B$3:$U$3),0))*(1-GRID!$H$34))</f>
        <v>35700</v>
      </c>
      <c r="H341" s="8" cm="1">
        <f t="array" ref="H341">IF($I$2="Открытый тариф",INDEX(GRID!$B$18:$U$29,MATCH(G$7,GRID!$A$18:$A$29,0),MATCH(1,($U$2=GRID!$B$1:$U$1)*(КАЛЕНДАРЬ!AG18=GRID!$B$3:$U$3),0)),
INDEX(GRID!$B$18:$U$29,MATCH(G$7,GRID!$A$18:$A$29,0),MATCH(1,($U$2=GRID!$B$1:$U$1)*(КАЛЕНДАРЬ!AG18=GRID!$B$3:$U$3),0))*(1-GRID!$H$34))</f>
        <v>40700</v>
      </c>
      <c r="I341" s="8" cm="1">
        <f t="array" ref="I341">IF($I$2="Открытый тариф",INDEX(GRID!$B$4:$U$15,MATCH(I$7,GRID!$A$4:$A$15,0),MATCH(1,($U$2=GRID!$B$1:$U$1)*(КАЛЕНДАРЬ!AG18=GRID!$B$3:$U$3),0)),
INDEX(GRID!$B$4:$U$15,MATCH(I$7,GRID!$A$4:$A$15,0),MATCH(1,($U$2=GRID!$B$1:$U$1)*(КАЛЕНДАРЬ!AG18=GRID!$B$3:$U$3),0))*(1-GRID!$H$34))</f>
        <v>39700</v>
      </c>
      <c r="J341" s="8" cm="1">
        <f t="array" ref="J341">IF($I$2="Открытый тариф",INDEX(GRID!$B$18:$U$29,MATCH(I$7,GRID!$A$18:$A$29,0),MATCH(1,($U$2=GRID!$B$1:$U$1)*(КАЛЕНДАРЬ!AG18=GRID!$B$3:$U$3),0)),
INDEX(GRID!$B$18:$U$29,MATCH(I$7,GRID!$A$18:$A$29,0),MATCH(1,($U$2=GRID!$B$1:$U$1)*(КАЛЕНДАРЬ!AG18=GRID!$B$3:$U$3),0))*(1-GRID!$H$34))</f>
        <v>44700</v>
      </c>
      <c r="K341" s="8" cm="1">
        <f t="array" ref="K341">IF($I$2="Открытый тариф",INDEX(GRID!$B$4:$U$15,MATCH(K$7,GRID!$A$4:$A$15,0),MATCH(1,($U$2=GRID!$B$1:$U$1)*(КАЛЕНДАРЬ!AG18=GRID!$B$3:$U$3),0)),
INDEX(GRID!$B$4:$U$15,MATCH(K$7,GRID!$A$4:$A$15,0),MATCH(1,($U$2=GRID!$B$1:$U$1)*(КАЛЕНДАРЬ!AG18=GRID!$B$3:$U$3),0))*(1-GRID!$H$34))</f>
        <v>45000</v>
      </c>
      <c r="L341" s="8" cm="1">
        <f t="array" ref="L341">IF($I$2="Открытый тариф",INDEX(GRID!$B$18:$U$29,MATCH(K$7,GRID!$A$18:$A$29,0),MATCH(1,($U$2=GRID!$B$1:$U$1)*(КАЛЕНДАРЬ!AG18=GRID!$B$3:$U$3),0)),
INDEX(GRID!$B$18:$U$29,MATCH(K$7,GRID!$A$18:$A$29,0),MATCH(1,($U$2=GRID!$B$1:$U$1)*(КАЛЕНДАРЬ!AG18=GRID!$B$3:$U$3),0))*(1-GRID!$H$34))</f>
        <v>50000</v>
      </c>
      <c r="M341" s="8" cm="1">
        <f t="array" ref="M341">IF($I$2="Открытый тариф",INDEX(GRID!$B$4:$U$15,MATCH(M$7,GRID!$A$4:$A$15,0),MATCH(1,($U$2=GRID!$B$1:$U$1)*(КАЛЕНДАРЬ!AG18=GRID!$B$3:$U$3),0)),
INDEX(GRID!$B$4:$U$15,MATCH(M$7,GRID!$A$4:$A$15,0),MATCH(1,($U$2=GRID!$B$1:$U$1)*(КАЛЕНДАРЬ!AG18=GRID!$B$3:$U$3),0))*(1-GRID!$H$34))</f>
        <v>65200</v>
      </c>
      <c r="N341" s="8" cm="1">
        <f t="array" ref="N341">IF($I$2="Открытый тариф",INDEX(GRID!$B$18:$U$29,MATCH(M$7,GRID!$A$18:$A$29,0),MATCH(1,($U$2=GRID!$B$1:$U$1)*(КАЛЕНДАРЬ!AG18=GRID!$B$3:$U$3),0)),
INDEX(GRID!$B$18:$U$29,MATCH(M$7,GRID!$A$18:$A$29,0),MATCH(1,($U$2=GRID!$B$1:$U$1)*(КАЛЕНДАРЬ!AG18=GRID!$B$3:$U$3),0))*(1-GRID!$H$34))</f>
        <v>70200</v>
      </c>
      <c r="O341" s="8" cm="1">
        <f t="array" ref="O341">IF($I$2="Открытый тариф",INDEX(GRID!$B$4:$U$15,MATCH(O$7,GRID!$A$4:$A$15,0),MATCH(1,($U$2=GRID!$B$1:$U$1)*(КАЛЕНДАРЬ!AG18=GRID!$B$3:$U$3),0)),
INDEX(GRID!$B$4:$U$15,MATCH(O$7,GRID!$A$4:$A$15,0),MATCH(1,($U$2=GRID!$B$1:$U$1)*(КАЛЕНДАРЬ!AG18=GRID!$B$3:$U$3),0))*(1-GRID!$H$34))</f>
        <v>98000</v>
      </c>
      <c r="P341" s="8" cm="1">
        <f t="array" ref="P341">IF($I$2="Открытый тариф",INDEX(GRID!$B$4:$U$15,MATCH(P$7,GRID!$A$4:$A$15,0),MATCH(1,($U$2=GRID!$B$1:$U$1)*(КАЛЕНДАРЬ!AG18=GRID!$B$3:$U$3),0)),
INDEX(GRID!$B$4:$U$15,MATCH(P$7,GRID!$A$4:$A$15,0),MATCH(1,($U$2=GRID!$B$1:$U$1)*(КАЛЕНДАРЬ!AG18=GRID!$B$3:$U$3),0))*(1-GRID!$H$34))</f>
        <v>139700</v>
      </c>
      <c r="Q341" s="8" cm="1">
        <f t="array" ref="Q341">IF($I$2="Открытый тариф",INDEX(GRID!$B$4:$U$15,MATCH(Q$7,GRID!$A$4:$A$15,0),MATCH(1,($U$2=GRID!$B$1:$U$1)*(КАЛЕНДАРЬ!AG18=GRID!$B$3:$U$3),0)),
INDEX(GRID!$B$4:$U$15,MATCH(Q$7,GRID!$A$4:$A$15,0),MATCH(1,($U$2=GRID!$B$1:$U$1)*(КАЛЕНДАРЬ!AG18=GRID!$B$3:$U$3),0))*(1-GRID!$H$34))</f>
        <v>164400</v>
      </c>
      <c r="R341" s="8" cm="1">
        <f t="array" ref="R341">IF($I$2="Открытый тариф",INDEX(GRID!$B$18:$U$29,MATCH(R$7,GRID!$A$18:$A$29,0),MATCH(1,($U$2=GRID!$B$1:$U$1)*(КАЛЕНДАРЬ!AG18=GRID!$B$3:$U$3),0)),
INDEX(GRID!$B$18:$U$29,MATCH(R$7,GRID!$A$18:$A$29,0),MATCH(1,($U$2=GRID!$B$1:$U$1)*(КАЛЕНДАРЬ!AG18=GRID!$B$3:$U$3),0))*(1-GRID!$H$34))</f>
        <v>186400</v>
      </c>
      <c r="S341" s="8">
        <f t="array" ref="S341">IF($I$2="Открытый тариф",INDEX(GRID!$B$4:$U$15,MATCH(S$7,GRID!$A$4:$A$15,0),MATCH(1,($U$2=GRID!$B$1:$U$1)*(КАЛЕНДАРЬ!AG18=GRID!$B$3:$U$3),0)),
INDEX(GRID!$B$4:$U$15,MATCH(S$7,GRID!$A$4:$A$15,0),MATCH(1,($U$2=GRID!$B$1:$U$1)*(КАЛЕНДАРЬ!AG18=GRID!$B$3:$U$3),0))*(1-GRID!$L$41))</f>
        <v>460400</v>
      </c>
      <c r="T341" s="8">
        <f t="array" ref="T341">IF($I$2="Открытый тариф",INDEX(GRID!$B$4:$U$15,MATCH(T$7,GRID!$A$4:$A$15,0),MATCH(1,($U$2=GRID!$B$1:$U$1)*(КАЛЕНДАРЬ!AG18=GRID!$B$3:$U$3),0)),
INDEX(GRID!$B$4:$U$15,MATCH(T$7,GRID!$A$4:$A$15,0),MATCH(1,($U$2=GRID!$B$1:$U$1)*(КАЛЕНДАРЬ!AG18=GRID!$B$3:$U$3),0))*(1-GRID!$L$41))</f>
        <v>556900</v>
      </c>
    </row>
    <row r="342" spans="1:20">
      <c r="A342" s="148" t="s">
        <v>11</v>
      </c>
      <c r="B342" s="149">
        <v>16</v>
      </c>
      <c r="C342" s="8" cm="1">
        <f t="array" ref="C342">IF($I$2="Открытый тариф",INDEX(GRID!$B$4:$U$15,MATCH(C$7,GRID!$A$4:$A$15,0),MATCH(1,($U$2=GRID!$B$1:$U$1)*(КАЛЕНДАРЬ!AG19=GRID!$B$3:$U$3),0)),
INDEX(GRID!$B$4:$U$15,MATCH(C$7,GRID!$A$4:$A$15,0),MATCH(1,($U$2=GRID!$B$1:$U$1)*(КАЛЕНДАРЬ!AG19=GRID!$B$3:$U$3),0))*(1-GRID!$H$34))</f>
        <v>25000</v>
      </c>
      <c r="D342" s="8" cm="1">
        <f t="array" ref="D342">IF($I$2="Открытый тариф",INDEX(GRID!$B$18:$U$29,MATCH(C$7,GRID!$A$18:$A$29,0),MATCH(1,($U$2=GRID!$B$1:$U$1)*(КАЛЕНДАРЬ!AG19=GRID!$B$3:$U$3),0)),
INDEX(GRID!$B$18:$U$29,MATCH(C$7,GRID!$A$18:$A$29,0),MATCH(1,($U$2=GRID!$B$1:$U$1)*(КАЛЕНДАРЬ!AG19=GRID!$B$3:$U$3),0))*(1-GRID!$H$34))</f>
        <v>30000</v>
      </c>
      <c r="E342" s="8" cm="1">
        <f t="array" ref="E342">IF($I$2="Открытый тариф",INDEX(GRID!$B$4:$U$15,MATCH(E$7,GRID!$A$4:$A$15,0),MATCH(1,($U$2=GRID!$B$1:$U$1)*(КАЛЕНДАРЬ!AG19=GRID!$B$3:$U$3),0)),
INDEX(GRID!$B$4:$U$15,MATCH(E$7,GRID!$A$4:$A$15,0),MATCH(1,($U$2=GRID!$B$1:$U$1)*(КАЛЕНДАРЬ!AG19=GRID!$B$3:$U$3),0))*(1-GRID!$H$34))</f>
        <v>30000</v>
      </c>
      <c r="F342" s="8" cm="1">
        <f t="array" ref="F342">IF($I$2="Открытый тариф",INDEX(GRID!$B$18:$U$29,MATCH(E$7,GRID!$A$18:$A$29,0),MATCH(1,($U$2=GRID!$B$1:$U$1)*(КАЛЕНДАРЬ!AG19=GRID!$B$3:$U$3),0)),
INDEX(GRID!$B$18:$U$29,MATCH(E$7,GRID!$A$18:$A$29,0),MATCH(1,($U$2=GRID!$B$1:$U$1)*(КАЛЕНДАРЬ!AG19=GRID!$B$3:$U$3),0))*(1-GRID!$H$34))</f>
        <v>35000</v>
      </c>
      <c r="G342" s="8" cm="1">
        <f t="array" ref="G342">IF($I$2="Открытый тариф",INDEX(GRID!$B$4:$U$15,MATCH(G$7,GRID!$A$4:$A$15,0),MATCH(1,($U$2=GRID!$B$1:$U$1)*(КАЛЕНДАРЬ!AG19=GRID!$B$3:$U$3),0)),
INDEX(GRID!$B$4:$U$15,MATCH(G$7,GRID!$A$4:$A$15,0),MATCH(1,($U$2=GRID!$B$1:$U$1)*(КАЛЕНДАРЬ!AG19=GRID!$B$3:$U$3),0))*(1-GRID!$H$34))</f>
        <v>35700</v>
      </c>
      <c r="H342" s="8" cm="1">
        <f t="array" ref="H342">IF($I$2="Открытый тариф",INDEX(GRID!$B$18:$U$29,MATCH(G$7,GRID!$A$18:$A$29,0),MATCH(1,($U$2=GRID!$B$1:$U$1)*(КАЛЕНДАРЬ!AG19=GRID!$B$3:$U$3),0)),
INDEX(GRID!$B$18:$U$29,MATCH(G$7,GRID!$A$18:$A$29,0),MATCH(1,($U$2=GRID!$B$1:$U$1)*(КАЛЕНДАРЬ!AG19=GRID!$B$3:$U$3),0))*(1-GRID!$H$34))</f>
        <v>40700</v>
      </c>
      <c r="I342" s="8" cm="1">
        <f t="array" ref="I342">IF($I$2="Открытый тариф",INDEX(GRID!$B$4:$U$15,MATCH(I$7,GRID!$A$4:$A$15,0),MATCH(1,($U$2=GRID!$B$1:$U$1)*(КАЛЕНДАРЬ!AG19=GRID!$B$3:$U$3),0)),
INDEX(GRID!$B$4:$U$15,MATCH(I$7,GRID!$A$4:$A$15,0),MATCH(1,($U$2=GRID!$B$1:$U$1)*(КАЛЕНДАРЬ!AG19=GRID!$B$3:$U$3),0))*(1-GRID!$H$34))</f>
        <v>39700</v>
      </c>
      <c r="J342" s="8" cm="1">
        <f t="array" ref="J342">IF($I$2="Открытый тариф",INDEX(GRID!$B$18:$U$29,MATCH(I$7,GRID!$A$18:$A$29,0),MATCH(1,($U$2=GRID!$B$1:$U$1)*(КАЛЕНДАРЬ!AG19=GRID!$B$3:$U$3),0)),
INDEX(GRID!$B$18:$U$29,MATCH(I$7,GRID!$A$18:$A$29,0),MATCH(1,($U$2=GRID!$B$1:$U$1)*(КАЛЕНДАРЬ!AG19=GRID!$B$3:$U$3),0))*(1-GRID!$H$34))</f>
        <v>44700</v>
      </c>
      <c r="K342" s="8" cm="1">
        <f t="array" ref="K342">IF($I$2="Открытый тариф",INDEX(GRID!$B$4:$U$15,MATCH(K$7,GRID!$A$4:$A$15,0),MATCH(1,($U$2=GRID!$B$1:$U$1)*(КАЛЕНДАРЬ!AG19=GRID!$B$3:$U$3),0)),
INDEX(GRID!$B$4:$U$15,MATCH(K$7,GRID!$A$4:$A$15,0),MATCH(1,($U$2=GRID!$B$1:$U$1)*(КАЛЕНДАРЬ!AG19=GRID!$B$3:$U$3),0))*(1-GRID!$H$34))</f>
        <v>45000</v>
      </c>
      <c r="L342" s="8" cm="1">
        <f t="array" ref="L342">IF($I$2="Открытый тариф",INDEX(GRID!$B$18:$U$29,MATCH(K$7,GRID!$A$18:$A$29,0),MATCH(1,($U$2=GRID!$B$1:$U$1)*(КАЛЕНДАРЬ!AG19=GRID!$B$3:$U$3),0)),
INDEX(GRID!$B$18:$U$29,MATCH(K$7,GRID!$A$18:$A$29,0),MATCH(1,($U$2=GRID!$B$1:$U$1)*(КАЛЕНДАРЬ!AG19=GRID!$B$3:$U$3),0))*(1-GRID!$H$34))</f>
        <v>50000</v>
      </c>
      <c r="M342" s="8" cm="1">
        <f t="array" ref="M342">IF($I$2="Открытый тариф",INDEX(GRID!$B$4:$U$15,MATCH(M$7,GRID!$A$4:$A$15,0),MATCH(1,($U$2=GRID!$B$1:$U$1)*(КАЛЕНДАРЬ!AG19=GRID!$B$3:$U$3),0)),
INDEX(GRID!$B$4:$U$15,MATCH(M$7,GRID!$A$4:$A$15,0),MATCH(1,($U$2=GRID!$B$1:$U$1)*(КАЛЕНДАРЬ!AG19=GRID!$B$3:$U$3),0))*(1-GRID!$H$34))</f>
        <v>65200</v>
      </c>
      <c r="N342" s="8" cm="1">
        <f t="array" ref="N342">IF($I$2="Открытый тариф",INDEX(GRID!$B$18:$U$29,MATCH(M$7,GRID!$A$18:$A$29,0),MATCH(1,($U$2=GRID!$B$1:$U$1)*(КАЛЕНДАРЬ!AG19=GRID!$B$3:$U$3),0)),
INDEX(GRID!$B$18:$U$29,MATCH(M$7,GRID!$A$18:$A$29,0),MATCH(1,($U$2=GRID!$B$1:$U$1)*(КАЛЕНДАРЬ!AG19=GRID!$B$3:$U$3),0))*(1-GRID!$H$34))</f>
        <v>70200</v>
      </c>
      <c r="O342" s="8" cm="1">
        <f t="array" ref="O342">IF($I$2="Открытый тариф",INDEX(GRID!$B$4:$U$15,MATCH(O$7,GRID!$A$4:$A$15,0),MATCH(1,($U$2=GRID!$B$1:$U$1)*(КАЛЕНДАРЬ!AG19=GRID!$B$3:$U$3),0)),
INDEX(GRID!$B$4:$U$15,MATCH(O$7,GRID!$A$4:$A$15,0),MATCH(1,($U$2=GRID!$B$1:$U$1)*(КАЛЕНДАРЬ!AG19=GRID!$B$3:$U$3),0))*(1-GRID!$H$34))</f>
        <v>98000</v>
      </c>
      <c r="P342" s="8" cm="1">
        <f t="array" ref="P342">IF($I$2="Открытый тариф",INDEX(GRID!$B$4:$U$15,MATCH(P$7,GRID!$A$4:$A$15,0),MATCH(1,($U$2=GRID!$B$1:$U$1)*(КАЛЕНДАРЬ!AG19=GRID!$B$3:$U$3),0)),
INDEX(GRID!$B$4:$U$15,MATCH(P$7,GRID!$A$4:$A$15,0),MATCH(1,($U$2=GRID!$B$1:$U$1)*(КАЛЕНДАРЬ!AG19=GRID!$B$3:$U$3),0))*(1-GRID!$H$34))</f>
        <v>139700</v>
      </c>
      <c r="Q342" s="8" cm="1">
        <f t="array" ref="Q342">IF($I$2="Открытый тариф",INDEX(GRID!$B$4:$U$15,MATCH(Q$7,GRID!$A$4:$A$15,0),MATCH(1,($U$2=GRID!$B$1:$U$1)*(КАЛЕНДАРЬ!AG19=GRID!$B$3:$U$3),0)),
INDEX(GRID!$B$4:$U$15,MATCH(Q$7,GRID!$A$4:$A$15,0),MATCH(1,($U$2=GRID!$B$1:$U$1)*(КАЛЕНДАРЬ!AG19=GRID!$B$3:$U$3),0))*(1-GRID!$H$34))</f>
        <v>164400</v>
      </c>
      <c r="R342" s="8" cm="1">
        <f t="array" ref="R342">IF($I$2="Открытый тариф",INDEX(GRID!$B$18:$U$29,MATCH(R$7,GRID!$A$18:$A$29,0),MATCH(1,($U$2=GRID!$B$1:$U$1)*(КАЛЕНДАРЬ!AG19=GRID!$B$3:$U$3),0)),
INDEX(GRID!$B$18:$U$29,MATCH(R$7,GRID!$A$18:$A$29,0),MATCH(1,($U$2=GRID!$B$1:$U$1)*(КАЛЕНДАРЬ!AG19=GRID!$B$3:$U$3),0))*(1-GRID!$H$34))</f>
        <v>186400</v>
      </c>
      <c r="S342" s="8">
        <f t="array" ref="S342">IF($I$2="Открытый тариф",INDEX(GRID!$B$4:$U$15,MATCH(S$7,GRID!$A$4:$A$15,0),MATCH(1,($U$2=GRID!$B$1:$U$1)*(КАЛЕНДАРЬ!AG19=GRID!$B$3:$U$3),0)),
INDEX(GRID!$B$4:$U$15,MATCH(S$7,GRID!$A$4:$A$15,0),MATCH(1,($U$2=GRID!$B$1:$U$1)*(КАЛЕНДАРЬ!AG19=GRID!$B$3:$U$3),0))*(1-GRID!$L$41))</f>
        <v>460400</v>
      </c>
      <c r="T342" s="8">
        <f t="array" ref="T342">IF($I$2="Открытый тариф",INDEX(GRID!$B$4:$U$15,MATCH(T$7,GRID!$A$4:$A$15,0),MATCH(1,($U$2=GRID!$B$1:$U$1)*(КАЛЕНДАРЬ!AG19=GRID!$B$3:$U$3),0)),
INDEX(GRID!$B$4:$U$15,MATCH(T$7,GRID!$A$4:$A$15,0),MATCH(1,($U$2=GRID!$B$1:$U$1)*(КАЛЕНДАРЬ!AG19=GRID!$B$3:$U$3),0))*(1-GRID!$L$41))</f>
        <v>556900</v>
      </c>
    </row>
    <row r="343" spans="1:20">
      <c r="A343" s="148" t="s">
        <v>12</v>
      </c>
      <c r="B343" s="149">
        <v>17</v>
      </c>
      <c r="C343" s="8" cm="1">
        <f t="array" ref="C343">IF($I$2="Открытый тариф",INDEX(GRID!$B$4:$U$15,MATCH(C$7,GRID!$A$4:$A$15,0),MATCH(1,($U$2=GRID!$B$1:$U$1)*(КАЛЕНДАРЬ!AG20=GRID!$B$3:$U$3),0)),
INDEX(GRID!$B$4:$U$15,MATCH(C$7,GRID!$A$4:$A$15,0),MATCH(1,($U$2=GRID!$B$1:$U$1)*(КАЛЕНДАРЬ!AG20=GRID!$B$3:$U$3),0))*(1-GRID!$H$34))</f>
        <v>25000</v>
      </c>
      <c r="D343" s="8" cm="1">
        <f t="array" ref="D343">IF($I$2="Открытый тариф",INDEX(GRID!$B$18:$U$29,MATCH(C$7,GRID!$A$18:$A$29,0),MATCH(1,($U$2=GRID!$B$1:$U$1)*(КАЛЕНДАРЬ!AG20=GRID!$B$3:$U$3),0)),
INDEX(GRID!$B$18:$U$29,MATCH(C$7,GRID!$A$18:$A$29,0),MATCH(1,($U$2=GRID!$B$1:$U$1)*(КАЛЕНДАРЬ!AG20=GRID!$B$3:$U$3),0))*(1-GRID!$H$34))</f>
        <v>30000</v>
      </c>
      <c r="E343" s="8" cm="1">
        <f t="array" ref="E343">IF($I$2="Открытый тариф",INDEX(GRID!$B$4:$U$15,MATCH(E$7,GRID!$A$4:$A$15,0),MATCH(1,($U$2=GRID!$B$1:$U$1)*(КАЛЕНДАРЬ!AG20=GRID!$B$3:$U$3),0)),
INDEX(GRID!$B$4:$U$15,MATCH(E$7,GRID!$A$4:$A$15,0),MATCH(1,($U$2=GRID!$B$1:$U$1)*(КАЛЕНДАРЬ!AG20=GRID!$B$3:$U$3),0))*(1-GRID!$H$34))</f>
        <v>30000</v>
      </c>
      <c r="F343" s="8" cm="1">
        <f t="array" ref="F343">IF($I$2="Открытый тариф",INDEX(GRID!$B$18:$U$29,MATCH(E$7,GRID!$A$18:$A$29,0),MATCH(1,($U$2=GRID!$B$1:$U$1)*(КАЛЕНДАРЬ!AG20=GRID!$B$3:$U$3),0)),
INDEX(GRID!$B$18:$U$29,MATCH(E$7,GRID!$A$18:$A$29,0),MATCH(1,($U$2=GRID!$B$1:$U$1)*(КАЛЕНДАРЬ!AG20=GRID!$B$3:$U$3),0))*(1-GRID!$H$34))</f>
        <v>35000</v>
      </c>
      <c r="G343" s="8" cm="1">
        <f t="array" ref="G343">IF($I$2="Открытый тариф",INDEX(GRID!$B$4:$U$15,MATCH(G$7,GRID!$A$4:$A$15,0),MATCH(1,($U$2=GRID!$B$1:$U$1)*(КАЛЕНДАРЬ!AG20=GRID!$B$3:$U$3),0)),
INDEX(GRID!$B$4:$U$15,MATCH(G$7,GRID!$A$4:$A$15,0),MATCH(1,($U$2=GRID!$B$1:$U$1)*(КАЛЕНДАРЬ!AG20=GRID!$B$3:$U$3),0))*(1-GRID!$H$34))</f>
        <v>35700</v>
      </c>
      <c r="H343" s="8" cm="1">
        <f t="array" ref="H343">IF($I$2="Открытый тариф",INDEX(GRID!$B$18:$U$29,MATCH(G$7,GRID!$A$18:$A$29,0),MATCH(1,($U$2=GRID!$B$1:$U$1)*(КАЛЕНДАРЬ!AG20=GRID!$B$3:$U$3),0)),
INDEX(GRID!$B$18:$U$29,MATCH(G$7,GRID!$A$18:$A$29,0),MATCH(1,($U$2=GRID!$B$1:$U$1)*(КАЛЕНДАРЬ!AG20=GRID!$B$3:$U$3),0))*(1-GRID!$H$34))</f>
        <v>40700</v>
      </c>
      <c r="I343" s="8" cm="1">
        <f t="array" ref="I343">IF($I$2="Открытый тариф",INDEX(GRID!$B$4:$U$15,MATCH(I$7,GRID!$A$4:$A$15,0),MATCH(1,($U$2=GRID!$B$1:$U$1)*(КАЛЕНДАРЬ!AG20=GRID!$B$3:$U$3),0)),
INDEX(GRID!$B$4:$U$15,MATCH(I$7,GRID!$A$4:$A$15,0),MATCH(1,($U$2=GRID!$B$1:$U$1)*(КАЛЕНДАРЬ!AG20=GRID!$B$3:$U$3),0))*(1-GRID!$H$34))</f>
        <v>39700</v>
      </c>
      <c r="J343" s="8" cm="1">
        <f t="array" ref="J343">IF($I$2="Открытый тариф",INDEX(GRID!$B$18:$U$29,MATCH(I$7,GRID!$A$18:$A$29,0),MATCH(1,($U$2=GRID!$B$1:$U$1)*(КАЛЕНДАРЬ!AG20=GRID!$B$3:$U$3),0)),
INDEX(GRID!$B$18:$U$29,MATCH(I$7,GRID!$A$18:$A$29,0),MATCH(1,($U$2=GRID!$B$1:$U$1)*(КАЛЕНДАРЬ!AG20=GRID!$B$3:$U$3),0))*(1-GRID!$H$34))</f>
        <v>44700</v>
      </c>
      <c r="K343" s="8" cm="1">
        <f t="array" ref="K343">IF($I$2="Открытый тариф",INDEX(GRID!$B$4:$U$15,MATCH(K$7,GRID!$A$4:$A$15,0),MATCH(1,($U$2=GRID!$B$1:$U$1)*(КАЛЕНДАРЬ!AG20=GRID!$B$3:$U$3),0)),
INDEX(GRID!$B$4:$U$15,MATCH(K$7,GRID!$A$4:$A$15,0),MATCH(1,($U$2=GRID!$B$1:$U$1)*(КАЛЕНДАРЬ!AG20=GRID!$B$3:$U$3),0))*(1-GRID!$H$34))</f>
        <v>45000</v>
      </c>
      <c r="L343" s="8" cm="1">
        <f t="array" ref="L343">IF($I$2="Открытый тариф",INDEX(GRID!$B$18:$U$29,MATCH(K$7,GRID!$A$18:$A$29,0),MATCH(1,($U$2=GRID!$B$1:$U$1)*(КАЛЕНДАРЬ!AG20=GRID!$B$3:$U$3),0)),
INDEX(GRID!$B$18:$U$29,MATCH(K$7,GRID!$A$18:$A$29,0),MATCH(1,($U$2=GRID!$B$1:$U$1)*(КАЛЕНДАРЬ!AG20=GRID!$B$3:$U$3),0))*(1-GRID!$H$34))</f>
        <v>50000</v>
      </c>
      <c r="M343" s="8" cm="1">
        <f t="array" ref="M343">IF($I$2="Открытый тариф",INDEX(GRID!$B$4:$U$15,MATCH(M$7,GRID!$A$4:$A$15,0),MATCH(1,($U$2=GRID!$B$1:$U$1)*(КАЛЕНДАРЬ!AG20=GRID!$B$3:$U$3),0)),
INDEX(GRID!$B$4:$U$15,MATCH(M$7,GRID!$A$4:$A$15,0),MATCH(1,($U$2=GRID!$B$1:$U$1)*(КАЛЕНДАРЬ!AG20=GRID!$B$3:$U$3),0))*(1-GRID!$H$34))</f>
        <v>65200</v>
      </c>
      <c r="N343" s="8" cm="1">
        <f t="array" ref="N343">IF($I$2="Открытый тариф",INDEX(GRID!$B$18:$U$29,MATCH(M$7,GRID!$A$18:$A$29,0),MATCH(1,($U$2=GRID!$B$1:$U$1)*(КАЛЕНДАРЬ!AG20=GRID!$B$3:$U$3),0)),
INDEX(GRID!$B$18:$U$29,MATCH(M$7,GRID!$A$18:$A$29,0),MATCH(1,($U$2=GRID!$B$1:$U$1)*(КАЛЕНДАРЬ!AG20=GRID!$B$3:$U$3),0))*(1-GRID!$H$34))</f>
        <v>70200</v>
      </c>
      <c r="O343" s="8" cm="1">
        <f t="array" ref="O343">IF($I$2="Открытый тариф",INDEX(GRID!$B$4:$U$15,MATCH(O$7,GRID!$A$4:$A$15,0),MATCH(1,($U$2=GRID!$B$1:$U$1)*(КАЛЕНДАРЬ!AG20=GRID!$B$3:$U$3),0)),
INDEX(GRID!$B$4:$U$15,MATCH(O$7,GRID!$A$4:$A$15,0),MATCH(1,($U$2=GRID!$B$1:$U$1)*(КАЛЕНДАРЬ!AG20=GRID!$B$3:$U$3),0))*(1-GRID!$H$34))</f>
        <v>98000</v>
      </c>
      <c r="P343" s="8" cm="1">
        <f t="array" ref="P343">IF($I$2="Открытый тариф",INDEX(GRID!$B$4:$U$15,MATCH(P$7,GRID!$A$4:$A$15,0),MATCH(1,($U$2=GRID!$B$1:$U$1)*(КАЛЕНДАРЬ!AG20=GRID!$B$3:$U$3),0)),
INDEX(GRID!$B$4:$U$15,MATCH(P$7,GRID!$A$4:$A$15,0),MATCH(1,($U$2=GRID!$B$1:$U$1)*(КАЛЕНДАРЬ!AG20=GRID!$B$3:$U$3),0))*(1-GRID!$H$34))</f>
        <v>139700</v>
      </c>
      <c r="Q343" s="8" cm="1">
        <f t="array" ref="Q343">IF($I$2="Открытый тариф",INDEX(GRID!$B$4:$U$15,MATCH(Q$7,GRID!$A$4:$A$15,0),MATCH(1,($U$2=GRID!$B$1:$U$1)*(КАЛЕНДАРЬ!AG20=GRID!$B$3:$U$3),0)),
INDEX(GRID!$B$4:$U$15,MATCH(Q$7,GRID!$A$4:$A$15,0),MATCH(1,($U$2=GRID!$B$1:$U$1)*(КАЛЕНДАРЬ!AG20=GRID!$B$3:$U$3),0))*(1-GRID!$H$34))</f>
        <v>164400</v>
      </c>
      <c r="R343" s="8" cm="1">
        <f t="array" ref="R343">IF($I$2="Открытый тариф",INDEX(GRID!$B$18:$U$29,MATCH(R$7,GRID!$A$18:$A$29,0),MATCH(1,($U$2=GRID!$B$1:$U$1)*(КАЛЕНДАРЬ!AG20=GRID!$B$3:$U$3),0)),
INDEX(GRID!$B$18:$U$29,MATCH(R$7,GRID!$A$18:$A$29,0),MATCH(1,($U$2=GRID!$B$1:$U$1)*(КАЛЕНДАРЬ!AG20=GRID!$B$3:$U$3),0))*(1-GRID!$H$34))</f>
        <v>186400</v>
      </c>
      <c r="S343" s="8">
        <f t="array" ref="S343">IF($I$2="Открытый тариф",INDEX(GRID!$B$4:$U$15,MATCH(S$7,GRID!$A$4:$A$15,0),MATCH(1,($U$2=GRID!$B$1:$U$1)*(КАЛЕНДАРЬ!AG20=GRID!$B$3:$U$3),0)),
INDEX(GRID!$B$4:$U$15,MATCH(S$7,GRID!$A$4:$A$15,0),MATCH(1,($U$2=GRID!$B$1:$U$1)*(КАЛЕНДАРЬ!AG20=GRID!$B$3:$U$3),0))*(1-GRID!$L$41))</f>
        <v>460400</v>
      </c>
      <c r="T343" s="8">
        <f t="array" ref="T343">IF($I$2="Открытый тариф",INDEX(GRID!$B$4:$U$15,MATCH(T$7,GRID!$A$4:$A$15,0),MATCH(1,($U$2=GRID!$B$1:$U$1)*(КАЛЕНДАРЬ!AG20=GRID!$B$3:$U$3),0)),
INDEX(GRID!$B$4:$U$15,MATCH(T$7,GRID!$A$4:$A$15,0),MATCH(1,($U$2=GRID!$B$1:$U$1)*(КАЛЕНДАРЬ!AG20=GRID!$B$3:$U$3),0))*(1-GRID!$L$41))</f>
        <v>556900</v>
      </c>
    </row>
    <row r="344" spans="1:20">
      <c r="A344" s="148" t="s">
        <v>13</v>
      </c>
      <c r="B344" s="149">
        <v>18</v>
      </c>
      <c r="C344" s="8" cm="1">
        <f t="array" ref="C344">IF($I$2="Открытый тариф",INDEX(GRID!$B$4:$U$15,MATCH(C$7,GRID!$A$4:$A$15,0),MATCH(1,($U$2=GRID!$B$1:$U$1)*(КАЛЕНДАРЬ!AG21=GRID!$B$3:$U$3),0)),
INDEX(GRID!$B$4:$U$15,MATCH(C$7,GRID!$A$4:$A$15,0),MATCH(1,($U$2=GRID!$B$1:$U$1)*(КАЛЕНДАРЬ!AG21=GRID!$B$3:$U$3),0))*(1-GRID!$H$34))</f>
        <v>25000</v>
      </c>
      <c r="D344" s="8" cm="1">
        <f t="array" ref="D344">IF($I$2="Открытый тариф",INDEX(GRID!$B$18:$U$29,MATCH(C$7,GRID!$A$18:$A$29,0),MATCH(1,($U$2=GRID!$B$1:$U$1)*(КАЛЕНДАРЬ!AG21=GRID!$B$3:$U$3),0)),
INDEX(GRID!$B$18:$U$29,MATCH(C$7,GRID!$A$18:$A$29,0),MATCH(1,($U$2=GRID!$B$1:$U$1)*(КАЛЕНДАРЬ!AG21=GRID!$B$3:$U$3),0))*(1-GRID!$H$34))</f>
        <v>30000</v>
      </c>
      <c r="E344" s="8" cm="1">
        <f t="array" ref="E344">IF($I$2="Открытый тариф",INDEX(GRID!$B$4:$U$15,MATCH(E$7,GRID!$A$4:$A$15,0),MATCH(1,($U$2=GRID!$B$1:$U$1)*(КАЛЕНДАРЬ!AG21=GRID!$B$3:$U$3),0)),
INDEX(GRID!$B$4:$U$15,MATCH(E$7,GRID!$A$4:$A$15,0),MATCH(1,($U$2=GRID!$B$1:$U$1)*(КАЛЕНДАРЬ!AG21=GRID!$B$3:$U$3),0))*(1-GRID!$H$34))</f>
        <v>30000</v>
      </c>
      <c r="F344" s="8" cm="1">
        <f t="array" ref="F344">IF($I$2="Открытый тариф",INDEX(GRID!$B$18:$U$29,MATCH(E$7,GRID!$A$18:$A$29,0),MATCH(1,($U$2=GRID!$B$1:$U$1)*(КАЛЕНДАРЬ!AG21=GRID!$B$3:$U$3),0)),
INDEX(GRID!$B$18:$U$29,MATCH(E$7,GRID!$A$18:$A$29,0),MATCH(1,($U$2=GRID!$B$1:$U$1)*(КАЛЕНДАРЬ!AG21=GRID!$B$3:$U$3),0))*(1-GRID!$H$34))</f>
        <v>35000</v>
      </c>
      <c r="G344" s="8" cm="1">
        <f t="array" ref="G344">IF($I$2="Открытый тариф",INDEX(GRID!$B$4:$U$15,MATCH(G$7,GRID!$A$4:$A$15,0),MATCH(1,($U$2=GRID!$B$1:$U$1)*(КАЛЕНДАРЬ!AG21=GRID!$B$3:$U$3),0)),
INDEX(GRID!$B$4:$U$15,MATCH(G$7,GRID!$A$4:$A$15,0),MATCH(1,($U$2=GRID!$B$1:$U$1)*(КАЛЕНДАРЬ!AG21=GRID!$B$3:$U$3),0))*(1-GRID!$H$34))</f>
        <v>35700</v>
      </c>
      <c r="H344" s="8" cm="1">
        <f t="array" ref="H344">IF($I$2="Открытый тариф",INDEX(GRID!$B$18:$U$29,MATCH(G$7,GRID!$A$18:$A$29,0),MATCH(1,($U$2=GRID!$B$1:$U$1)*(КАЛЕНДАРЬ!AG21=GRID!$B$3:$U$3),0)),
INDEX(GRID!$B$18:$U$29,MATCH(G$7,GRID!$A$18:$A$29,0),MATCH(1,($U$2=GRID!$B$1:$U$1)*(КАЛЕНДАРЬ!AG21=GRID!$B$3:$U$3),0))*(1-GRID!$H$34))</f>
        <v>40700</v>
      </c>
      <c r="I344" s="8" cm="1">
        <f t="array" ref="I344">IF($I$2="Открытый тариф",INDEX(GRID!$B$4:$U$15,MATCH(I$7,GRID!$A$4:$A$15,0),MATCH(1,($U$2=GRID!$B$1:$U$1)*(КАЛЕНДАРЬ!AG21=GRID!$B$3:$U$3),0)),
INDEX(GRID!$B$4:$U$15,MATCH(I$7,GRID!$A$4:$A$15,0),MATCH(1,($U$2=GRID!$B$1:$U$1)*(КАЛЕНДАРЬ!AG21=GRID!$B$3:$U$3),0))*(1-GRID!$H$34))</f>
        <v>39700</v>
      </c>
      <c r="J344" s="8" cm="1">
        <f t="array" ref="J344">IF($I$2="Открытый тариф",INDEX(GRID!$B$18:$U$29,MATCH(I$7,GRID!$A$18:$A$29,0),MATCH(1,($U$2=GRID!$B$1:$U$1)*(КАЛЕНДАРЬ!AG21=GRID!$B$3:$U$3),0)),
INDEX(GRID!$B$18:$U$29,MATCH(I$7,GRID!$A$18:$A$29,0),MATCH(1,($U$2=GRID!$B$1:$U$1)*(КАЛЕНДАРЬ!AG21=GRID!$B$3:$U$3),0))*(1-GRID!$H$34))</f>
        <v>44700</v>
      </c>
      <c r="K344" s="8" cm="1">
        <f t="array" ref="K344">IF($I$2="Открытый тариф",INDEX(GRID!$B$4:$U$15,MATCH(K$7,GRID!$A$4:$A$15,0),MATCH(1,($U$2=GRID!$B$1:$U$1)*(КАЛЕНДАРЬ!AG21=GRID!$B$3:$U$3),0)),
INDEX(GRID!$B$4:$U$15,MATCH(K$7,GRID!$A$4:$A$15,0),MATCH(1,($U$2=GRID!$B$1:$U$1)*(КАЛЕНДАРЬ!AG21=GRID!$B$3:$U$3),0))*(1-GRID!$H$34))</f>
        <v>45000</v>
      </c>
      <c r="L344" s="8" cm="1">
        <f t="array" ref="L344">IF($I$2="Открытый тариф",INDEX(GRID!$B$18:$U$29,MATCH(K$7,GRID!$A$18:$A$29,0),MATCH(1,($U$2=GRID!$B$1:$U$1)*(КАЛЕНДАРЬ!AG21=GRID!$B$3:$U$3),0)),
INDEX(GRID!$B$18:$U$29,MATCH(K$7,GRID!$A$18:$A$29,0),MATCH(1,($U$2=GRID!$B$1:$U$1)*(КАЛЕНДАРЬ!AG21=GRID!$B$3:$U$3),0))*(1-GRID!$H$34))</f>
        <v>50000</v>
      </c>
      <c r="M344" s="8" cm="1">
        <f t="array" ref="M344">IF($I$2="Открытый тариф",INDEX(GRID!$B$4:$U$15,MATCH(M$7,GRID!$A$4:$A$15,0),MATCH(1,($U$2=GRID!$B$1:$U$1)*(КАЛЕНДАРЬ!AG21=GRID!$B$3:$U$3),0)),
INDEX(GRID!$B$4:$U$15,MATCH(M$7,GRID!$A$4:$A$15,0),MATCH(1,($U$2=GRID!$B$1:$U$1)*(КАЛЕНДАРЬ!AG21=GRID!$B$3:$U$3),0))*(1-GRID!$H$34))</f>
        <v>65200</v>
      </c>
      <c r="N344" s="8" cm="1">
        <f t="array" ref="N344">IF($I$2="Открытый тариф",INDEX(GRID!$B$18:$U$29,MATCH(M$7,GRID!$A$18:$A$29,0),MATCH(1,($U$2=GRID!$B$1:$U$1)*(КАЛЕНДАРЬ!AG21=GRID!$B$3:$U$3),0)),
INDEX(GRID!$B$18:$U$29,MATCH(M$7,GRID!$A$18:$A$29,0),MATCH(1,($U$2=GRID!$B$1:$U$1)*(КАЛЕНДАРЬ!AG21=GRID!$B$3:$U$3),0))*(1-GRID!$H$34))</f>
        <v>70200</v>
      </c>
      <c r="O344" s="8" cm="1">
        <f t="array" ref="O344">IF($I$2="Открытый тариф",INDEX(GRID!$B$4:$U$15,MATCH(O$7,GRID!$A$4:$A$15,0),MATCH(1,($U$2=GRID!$B$1:$U$1)*(КАЛЕНДАРЬ!AG21=GRID!$B$3:$U$3),0)),
INDEX(GRID!$B$4:$U$15,MATCH(O$7,GRID!$A$4:$A$15,0),MATCH(1,($U$2=GRID!$B$1:$U$1)*(КАЛЕНДАРЬ!AG21=GRID!$B$3:$U$3),0))*(1-GRID!$H$34))</f>
        <v>98000</v>
      </c>
      <c r="P344" s="8" cm="1">
        <f t="array" ref="P344">IF($I$2="Открытый тариф",INDEX(GRID!$B$4:$U$15,MATCH(P$7,GRID!$A$4:$A$15,0),MATCH(1,($U$2=GRID!$B$1:$U$1)*(КАЛЕНДАРЬ!AG21=GRID!$B$3:$U$3),0)),
INDEX(GRID!$B$4:$U$15,MATCH(P$7,GRID!$A$4:$A$15,0),MATCH(1,($U$2=GRID!$B$1:$U$1)*(КАЛЕНДАРЬ!AG21=GRID!$B$3:$U$3),0))*(1-GRID!$H$34))</f>
        <v>139700</v>
      </c>
      <c r="Q344" s="8" cm="1">
        <f t="array" ref="Q344">IF($I$2="Открытый тариф",INDEX(GRID!$B$4:$U$15,MATCH(Q$7,GRID!$A$4:$A$15,0),MATCH(1,($U$2=GRID!$B$1:$U$1)*(КАЛЕНДАРЬ!AG21=GRID!$B$3:$U$3),0)),
INDEX(GRID!$B$4:$U$15,MATCH(Q$7,GRID!$A$4:$A$15,0),MATCH(1,($U$2=GRID!$B$1:$U$1)*(КАЛЕНДАРЬ!AG21=GRID!$B$3:$U$3),0))*(1-GRID!$H$34))</f>
        <v>164400</v>
      </c>
      <c r="R344" s="8" cm="1">
        <f t="array" ref="R344">IF($I$2="Открытый тариф",INDEX(GRID!$B$18:$U$29,MATCH(R$7,GRID!$A$18:$A$29,0),MATCH(1,($U$2=GRID!$B$1:$U$1)*(КАЛЕНДАРЬ!AG21=GRID!$B$3:$U$3),0)),
INDEX(GRID!$B$18:$U$29,MATCH(R$7,GRID!$A$18:$A$29,0),MATCH(1,($U$2=GRID!$B$1:$U$1)*(КАЛЕНДАРЬ!AG21=GRID!$B$3:$U$3),0))*(1-GRID!$H$34))</f>
        <v>186400</v>
      </c>
      <c r="S344" s="8">
        <f t="array" ref="S344">IF($I$2="Открытый тариф",INDEX(GRID!$B$4:$U$15,MATCH(S$7,GRID!$A$4:$A$15,0),MATCH(1,($U$2=GRID!$B$1:$U$1)*(КАЛЕНДАРЬ!AG21=GRID!$B$3:$U$3),0)),
INDEX(GRID!$B$4:$U$15,MATCH(S$7,GRID!$A$4:$A$15,0),MATCH(1,($U$2=GRID!$B$1:$U$1)*(КАЛЕНДАРЬ!AG21=GRID!$B$3:$U$3),0))*(1-GRID!$L$41))</f>
        <v>460400</v>
      </c>
      <c r="T344" s="8">
        <f t="array" ref="T344">IF($I$2="Открытый тариф",INDEX(GRID!$B$4:$U$15,MATCH(T$7,GRID!$A$4:$A$15,0),MATCH(1,($U$2=GRID!$B$1:$U$1)*(КАЛЕНДАРЬ!AG21=GRID!$B$3:$U$3),0)),
INDEX(GRID!$B$4:$U$15,MATCH(T$7,GRID!$A$4:$A$15,0),MATCH(1,($U$2=GRID!$B$1:$U$1)*(КАЛЕНДАРЬ!AG21=GRID!$B$3:$U$3),0))*(1-GRID!$L$41))</f>
        <v>556900</v>
      </c>
    </row>
    <row r="345" spans="1:20">
      <c r="A345" s="148" t="s">
        <v>14</v>
      </c>
      <c r="B345" s="149">
        <v>19</v>
      </c>
      <c r="C345" s="8" cm="1">
        <f t="array" ref="C345">IF($I$2="Открытый тариф",INDEX(GRID!$B$4:$U$15,MATCH(C$7,GRID!$A$4:$A$15,0),MATCH(1,($U$2=GRID!$B$1:$U$1)*(КАЛЕНДАРЬ!AG22=GRID!$B$3:$U$3),0)),
INDEX(GRID!$B$4:$U$15,MATCH(C$7,GRID!$A$4:$A$15,0),MATCH(1,($U$2=GRID!$B$1:$U$1)*(КАЛЕНДАРЬ!AG22=GRID!$B$3:$U$3),0))*(1-GRID!$H$34))</f>
        <v>25000</v>
      </c>
      <c r="D345" s="8" cm="1">
        <f t="array" ref="D345">IF($I$2="Открытый тариф",INDEX(GRID!$B$18:$U$29,MATCH(C$7,GRID!$A$18:$A$29,0),MATCH(1,($U$2=GRID!$B$1:$U$1)*(КАЛЕНДАРЬ!AG22=GRID!$B$3:$U$3),0)),
INDEX(GRID!$B$18:$U$29,MATCH(C$7,GRID!$A$18:$A$29,0),MATCH(1,($U$2=GRID!$B$1:$U$1)*(КАЛЕНДАРЬ!AG22=GRID!$B$3:$U$3),0))*(1-GRID!$H$34))</f>
        <v>30000</v>
      </c>
      <c r="E345" s="8" cm="1">
        <f t="array" ref="E345">IF($I$2="Открытый тариф",INDEX(GRID!$B$4:$U$15,MATCH(E$7,GRID!$A$4:$A$15,0),MATCH(1,($U$2=GRID!$B$1:$U$1)*(КАЛЕНДАРЬ!AG22=GRID!$B$3:$U$3),0)),
INDEX(GRID!$B$4:$U$15,MATCH(E$7,GRID!$A$4:$A$15,0),MATCH(1,($U$2=GRID!$B$1:$U$1)*(КАЛЕНДАРЬ!AG22=GRID!$B$3:$U$3),0))*(1-GRID!$H$34))</f>
        <v>30000</v>
      </c>
      <c r="F345" s="8" cm="1">
        <f t="array" ref="F345">IF($I$2="Открытый тариф",INDEX(GRID!$B$18:$U$29,MATCH(E$7,GRID!$A$18:$A$29,0),MATCH(1,($U$2=GRID!$B$1:$U$1)*(КАЛЕНДАРЬ!AG22=GRID!$B$3:$U$3),0)),
INDEX(GRID!$B$18:$U$29,MATCH(E$7,GRID!$A$18:$A$29,0),MATCH(1,($U$2=GRID!$B$1:$U$1)*(КАЛЕНДАРЬ!AG22=GRID!$B$3:$U$3),0))*(1-GRID!$H$34))</f>
        <v>35000</v>
      </c>
      <c r="G345" s="8" cm="1">
        <f t="array" ref="G345">IF($I$2="Открытый тариф",INDEX(GRID!$B$4:$U$15,MATCH(G$7,GRID!$A$4:$A$15,0),MATCH(1,($U$2=GRID!$B$1:$U$1)*(КАЛЕНДАРЬ!AG22=GRID!$B$3:$U$3),0)),
INDEX(GRID!$B$4:$U$15,MATCH(G$7,GRID!$A$4:$A$15,0),MATCH(1,($U$2=GRID!$B$1:$U$1)*(КАЛЕНДАРЬ!AG22=GRID!$B$3:$U$3),0))*(1-GRID!$H$34))</f>
        <v>35700</v>
      </c>
      <c r="H345" s="8" cm="1">
        <f t="array" ref="H345">IF($I$2="Открытый тариф",INDEX(GRID!$B$18:$U$29,MATCH(G$7,GRID!$A$18:$A$29,0),MATCH(1,($U$2=GRID!$B$1:$U$1)*(КАЛЕНДАРЬ!AG22=GRID!$B$3:$U$3),0)),
INDEX(GRID!$B$18:$U$29,MATCH(G$7,GRID!$A$18:$A$29,0),MATCH(1,($U$2=GRID!$B$1:$U$1)*(КАЛЕНДАРЬ!AG22=GRID!$B$3:$U$3),0))*(1-GRID!$H$34))</f>
        <v>40700</v>
      </c>
      <c r="I345" s="8" cm="1">
        <f t="array" ref="I345">IF($I$2="Открытый тариф",INDEX(GRID!$B$4:$U$15,MATCH(I$7,GRID!$A$4:$A$15,0),MATCH(1,($U$2=GRID!$B$1:$U$1)*(КАЛЕНДАРЬ!AG22=GRID!$B$3:$U$3),0)),
INDEX(GRID!$B$4:$U$15,MATCH(I$7,GRID!$A$4:$A$15,0),MATCH(1,($U$2=GRID!$B$1:$U$1)*(КАЛЕНДАРЬ!AG22=GRID!$B$3:$U$3),0))*(1-GRID!$H$34))</f>
        <v>39700</v>
      </c>
      <c r="J345" s="8" cm="1">
        <f t="array" ref="J345">IF($I$2="Открытый тариф",INDEX(GRID!$B$18:$U$29,MATCH(I$7,GRID!$A$18:$A$29,0),MATCH(1,($U$2=GRID!$B$1:$U$1)*(КАЛЕНДАРЬ!AG22=GRID!$B$3:$U$3),0)),
INDEX(GRID!$B$18:$U$29,MATCH(I$7,GRID!$A$18:$A$29,0),MATCH(1,($U$2=GRID!$B$1:$U$1)*(КАЛЕНДАРЬ!AG22=GRID!$B$3:$U$3),0))*(1-GRID!$H$34))</f>
        <v>44700</v>
      </c>
      <c r="K345" s="8" cm="1">
        <f t="array" ref="K345">IF($I$2="Открытый тариф",INDEX(GRID!$B$4:$U$15,MATCH(K$7,GRID!$A$4:$A$15,0),MATCH(1,($U$2=GRID!$B$1:$U$1)*(КАЛЕНДАРЬ!AG22=GRID!$B$3:$U$3),0)),
INDEX(GRID!$B$4:$U$15,MATCH(K$7,GRID!$A$4:$A$15,0),MATCH(1,($U$2=GRID!$B$1:$U$1)*(КАЛЕНДАРЬ!AG22=GRID!$B$3:$U$3),0))*(1-GRID!$H$34))</f>
        <v>45000</v>
      </c>
      <c r="L345" s="8" cm="1">
        <f t="array" ref="L345">IF($I$2="Открытый тариф",INDEX(GRID!$B$18:$U$29,MATCH(K$7,GRID!$A$18:$A$29,0),MATCH(1,($U$2=GRID!$B$1:$U$1)*(КАЛЕНДАРЬ!AG22=GRID!$B$3:$U$3),0)),
INDEX(GRID!$B$18:$U$29,MATCH(K$7,GRID!$A$18:$A$29,0),MATCH(1,($U$2=GRID!$B$1:$U$1)*(КАЛЕНДАРЬ!AG22=GRID!$B$3:$U$3),0))*(1-GRID!$H$34))</f>
        <v>50000</v>
      </c>
      <c r="M345" s="8" cm="1">
        <f t="array" ref="M345">IF($I$2="Открытый тариф",INDEX(GRID!$B$4:$U$15,MATCH(M$7,GRID!$A$4:$A$15,0),MATCH(1,($U$2=GRID!$B$1:$U$1)*(КАЛЕНДАРЬ!AG22=GRID!$B$3:$U$3),0)),
INDEX(GRID!$B$4:$U$15,MATCH(M$7,GRID!$A$4:$A$15,0),MATCH(1,($U$2=GRID!$B$1:$U$1)*(КАЛЕНДАРЬ!AG22=GRID!$B$3:$U$3),0))*(1-GRID!$H$34))</f>
        <v>65200</v>
      </c>
      <c r="N345" s="8" cm="1">
        <f t="array" ref="N345">IF($I$2="Открытый тариф",INDEX(GRID!$B$18:$U$29,MATCH(M$7,GRID!$A$18:$A$29,0),MATCH(1,($U$2=GRID!$B$1:$U$1)*(КАЛЕНДАРЬ!AG22=GRID!$B$3:$U$3),0)),
INDEX(GRID!$B$18:$U$29,MATCH(M$7,GRID!$A$18:$A$29,0),MATCH(1,($U$2=GRID!$B$1:$U$1)*(КАЛЕНДАРЬ!AG22=GRID!$B$3:$U$3),0))*(1-GRID!$H$34))</f>
        <v>70200</v>
      </c>
      <c r="O345" s="8" cm="1">
        <f t="array" ref="O345">IF($I$2="Открытый тариф",INDEX(GRID!$B$4:$U$15,MATCH(O$7,GRID!$A$4:$A$15,0),MATCH(1,($U$2=GRID!$B$1:$U$1)*(КАЛЕНДАРЬ!AG22=GRID!$B$3:$U$3),0)),
INDEX(GRID!$B$4:$U$15,MATCH(O$7,GRID!$A$4:$A$15,0),MATCH(1,($U$2=GRID!$B$1:$U$1)*(КАЛЕНДАРЬ!AG22=GRID!$B$3:$U$3),0))*(1-GRID!$H$34))</f>
        <v>98000</v>
      </c>
      <c r="P345" s="8" cm="1">
        <f t="array" ref="P345">IF($I$2="Открытый тариф",INDEX(GRID!$B$4:$U$15,MATCH(P$7,GRID!$A$4:$A$15,0),MATCH(1,($U$2=GRID!$B$1:$U$1)*(КАЛЕНДАРЬ!AG22=GRID!$B$3:$U$3),0)),
INDEX(GRID!$B$4:$U$15,MATCH(P$7,GRID!$A$4:$A$15,0),MATCH(1,($U$2=GRID!$B$1:$U$1)*(КАЛЕНДАРЬ!AG22=GRID!$B$3:$U$3),0))*(1-GRID!$H$34))</f>
        <v>139700</v>
      </c>
      <c r="Q345" s="8" cm="1">
        <f t="array" ref="Q345">IF($I$2="Открытый тариф",INDEX(GRID!$B$4:$U$15,MATCH(Q$7,GRID!$A$4:$A$15,0),MATCH(1,($U$2=GRID!$B$1:$U$1)*(КАЛЕНДАРЬ!AG22=GRID!$B$3:$U$3),0)),
INDEX(GRID!$B$4:$U$15,MATCH(Q$7,GRID!$A$4:$A$15,0),MATCH(1,($U$2=GRID!$B$1:$U$1)*(КАЛЕНДАРЬ!AG22=GRID!$B$3:$U$3),0))*(1-GRID!$H$34))</f>
        <v>164400</v>
      </c>
      <c r="R345" s="8" cm="1">
        <f t="array" ref="R345">IF($I$2="Открытый тариф",INDEX(GRID!$B$18:$U$29,MATCH(R$7,GRID!$A$18:$A$29,0),MATCH(1,($U$2=GRID!$B$1:$U$1)*(КАЛЕНДАРЬ!AG22=GRID!$B$3:$U$3),0)),
INDEX(GRID!$B$18:$U$29,MATCH(R$7,GRID!$A$18:$A$29,0),MATCH(1,($U$2=GRID!$B$1:$U$1)*(КАЛЕНДАРЬ!AG22=GRID!$B$3:$U$3),0))*(1-GRID!$H$34))</f>
        <v>186400</v>
      </c>
      <c r="S345" s="8">
        <f t="array" ref="S345">IF($I$2="Открытый тариф",INDEX(GRID!$B$4:$U$15,MATCH(S$7,GRID!$A$4:$A$15,0),MATCH(1,($U$2=GRID!$B$1:$U$1)*(КАЛЕНДАРЬ!AG22=GRID!$B$3:$U$3),0)),
INDEX(GRID!$B$4:$U$15,MATCH(S$7,GRID!$A$4:$A$15,0),MATCH(1,($U$2=GRID!$B$1:$U$1)*(КАЛЕНДАРЬ!AG22=GRID!$B$3:$U$3),0))*(1-GRID!$L$41))</f>
        <v>460400</v>
      </c>
      <c r="T345" s="8">
        <f t="array" ref="T345">IF($I$2="Открытый тариф",INDEX(GRID!$B$4:$U$15,MATCH(T$7,GRID!$A$4:$A$15,0),MATCH(1,($U$2=GRID!$B$1:$U$1)*(КАЛЕНДАРЬ!AG22=GRID!$B$3:$U$3),0)),
INDEX(GRID!$B$4:$U$15,MATCH(T$7,GRID!$A$4:$A$15,0),MATCH(1,($U$2=GRID!$B$1:$U$1)*(КАЛЕНДАРЬ!AG22=GRID!$B$3:$U$3),0))*(1-GRID!$L$41))</f>
        <v>556900</v>
      </c>
    </row>
    <row r="346" spans="1:20">
      <c r="A346" s="148" t="s">
        <v>15</v>
      </c>
      <c r="B346" s="149">
        <v>20</v>
      </c>
      <c r="C346" s="8" cm="1">
        <f t="array" ref="C346">IF($I$2="Открытый тариф",INDEX(GRID!$B$4:$U$15,MATCH(C$7,GRID!$A$4:$A$15,0),MATCH(1,($U$2=GRID!$B$1:$U$1)*(КАЛЕНДАРЬ!AG23=GRID!$B$3:$U$3),0)),
INDEX(GRID!$B$4:$U$15,MATCH(C$7,GRID!$A$4:$A$15,0),MATCH(1,($U$2=GRID!$B$1:$U$1)*(КАЛЕНДАРЬ!AG23=GRID!$B$3:$U$3),0))*(1-GRID!$H$34))</f>
        <v>25000</v>
      </c>
      <c r="D346" s="8" cm="1">
        <f t="array" ref="D346">IF($I$2="Открытый тариф",INDEX(GRID!$B$18:$U$29,MATCH(C$7,GRID!$A$18:$A$29,0),MATCH(1,($U$2=GRID!$B$1:$U$1)*(КАЛЕНДАРЬ!AG23=GRID!$B$3:$U$3),0)),
INDEX(GRID!$B$18:$U$29,MATCH(C$7,GRID!$A$18:$A$29,0),MATCH(1,($U$2=GRID!$B$1:$U$1)*(КАЛЕНДАРЬ!AG23=GRID!$B$3:$U$3),0))*(1-GRID!$H$34))</f>
        <v>30000</v>
      </c>
      <c r="E346" s="8" cm="1">
        <f t="array" ref="E346">IF($I$2="Открытый тариф",INDEX(GRID!$B$4:$U$15,MATCH(E$7,GRID!$A$4:$A$15,0),MATCH(1,($U$2=GRID!$B$1:$U$1)*(КАЛЕНДАРЬ!AG23=GRID!$B$3:$U$3),0)),
INDEX(GRID!$B$4:$U$15,MATCH(E$7,GRID!$A$4:$A$15,0),MATCH(1,($U$2=GRID!$B$1:$U$1)*(КАЛЕНДАРЬ!AG23=GRID!$B$3:$U$3),0))*(1-GRID!$H$34))</f>
        <v>30000</v>
      </c>
      <c r="F346" s="8" cm="1">
        <f t="array" ref="F346">IF($I$2="Открытый тариф",INDEX(GRID!$B$18:$U$29,MATCH(E$7,GRID!$A$18:$A$29,0),MATCH(1,($U$2=GRID!$B$1:$U$1)*(КАЛЕНДАРЬ!AG23=GRID!$B$3:$U$3),0)),
INDEX(GRID!$B$18:$U$29,MATCH(E$7,GRID!$A$18:$A$29,0),MATCH(1,($U$2=GRID!$B$1:$U$1)*(КАЛЕНДАРЬ!AG23=GRID!$B$3:$U$3),0))*(1-GRID!$H$34))</f>
        <v>35000</v>
      </c>
      <c r="G346" s="8" cm="1">
        <f t="array" ref="G346">IF($I$2="Открытый тариф",INDEX(GRID!$B$4:$U$15,MATCH(G$7,GRID!$A$4:$A$15,0),MATCH(1,($U$2=GRID!$B$1:$U$1)*(КАЛЕНДАРЬ!AG23=GRID!$B$3:$U$3),0)),
INDEX(GRID!$B$4:$U$15,MATCH(G$7,GRID!$A$4:$A$15,0),MATCH(1,($U$2=GRID!$B$1:$U$1)*(КАЛЕНДАРЬ!AG23=GRID!$B$3:$U$3),0))*(1-GRID!$H$34))</f>
        <v>35700</v>
      </c>
      <c r="H346" s="8" cm="1">
        <f t="array" ref="H346">IF($I$2="Открытый тариф",INDEX(GRID!$B$18:$U$29,MATCH(G$7,GRID!$A$18:$A$29,0),MATCH(1,($U$2=GRID!$B$1:$U$1)*(КАЛЕНДАРЬ!AG23=GRID!$B$3:$U$3),0)),
INDEX(GRID!$B$18:$U$29,MATCH(G$7,GRID!$A$18:$A$29,0),MATCH(1,($U$2=GRID!$B$1:$U$1)*(КАЛЕНДАРЬ!AG23=GRID!$B$3:$U$3),0))*(1-GRID!$H$34))</f>
        <v>40700</v>
      </c>
      <c r="I346" s="8" cm="1">
        <f t="array" ref="I346">IF($I$2="Открытый тариф",INDEX(GRID!$B$4:$U$15,MATCH(I$7,GRID!$A$4:$A$15,0),MATCH(1,($U$2=GRID!$B$1:$U$1)*(КАЛЕНДАРЬ!AG23=GRID!$B$3:$U$3),0)),
INDEX(GRID!$B$4:$U$15,MATCH(I$7,GRID!$A$4:$A$15,0),MATCH(1,($U$2=GRID!$B$1:$U$1)*(КАЛЕНДАРЬ!AG23=GRID!$B$3:$U$3),0))*(1-GRID!$H$34))</f>
        <v>39700</v>
      </c>
      <c r="J346" s="8" cm="1">
        <f t="array" ref="J346">IF($I$2="Открытый тариф",INDEX(GRID!$B$18:$U$29,MATCH(I$7,GRID!$A$18:$A$29,0),MATCH(1,($U$2=GRID!$B$1:$U$1)*(КАЛЕНДАРЬ!AG23=GRID!$B$3:$U$3),0)),
INDEX(GRID!$B$18:$U$29,MATCH(I$7,GRID!$A$18:$A$29,0),MATCH(1,($U$2=GRID!$B$1:$U$1)*(КАЛЕНДАРЬ!AG23=GRID!$B$3:$U$3),0))*(1-GRID!$H$34))</f>
        <v>44700</v>
      </c>
      <c r="K346" s="8" cm="1">
        <f t="array" ref="K346">IF($I$2="Открытый тариф",INDEX(GRID!$B$4:$U$15,MATCH(K$7,GRID!$A$4:$A$15,0),MATCH(1,($U$2=GRID!$B$1:$U$1)*(КАЛЕНДАРЬ!AG23=GRID!$B$3:$U$3),0)),
INDEX(GRID!$B$4:$U$15,MATCH(K$7,GRID!$A$4:$A$15,0),MATCH(1,($U$2=GRID!$B$1:$U$1)*(КАЛЕНДАРЬ!AG23=GRID!$B$3:$U$3),0))*(1-GRID!$H$34))</f>
        <v>45000</v>
      </c>
      <c r="L346" s="8" cm="1">
        <f t="array" ref="L346">IF($I$2="Открытый тариф",INDEX(GRID!$B$18:$U$29,MATCH(K$7,GRID!$A$18:$A$29,0),MATCH(1,($U$2=GRID!$B$1:$U$1)*(КАЛЕНДАРЬ!AG23=GRID!$B$3:$U$3),0)),
INDEX(GRID!$B$18:$U$29,MATCH(K$7,GRID!$A$18:$A$29,0),MATCH(1,($U$2=GRID!$B$1:$U$1)*(КАЛЕНДАРЬ!AG23=GRID!$B$3:$U$3),0))*(1-GRID!$H$34))</f>
        <v>50000</v>
      </c>
      <c r="M346" s="8" cm="1">
        <f t="array" ref="M346">IF($I$2="Открытый тариф",INDEX(GRID!$B$4:$U$15,MATCH(M$7,GRID!$A$4:$A$15,0),MATCH(1,($U$2=GRID!$B$1:$U$1)*(КАЛЕНДАРЬ!AG23=GRID!$B$3:$U$3),0)),
INDEX(GRID!$B$4:$U$15,MATCH(M$7,GRID!$A$4:$A$15,0),MATCH(1,($U$2=GRID!$B$1:$U$1)*(КАЛЕНДАРЬ!AG23=GRID!$B$3:$U$3),0))*(1-GRID!$H$34))</f>
        <v>65200</v>
      </c>
      <c r="N346" s="8" cm="1">
        <f t="array" ref="N346">IF($I$2="Открытый тариф",INDEX(GRID!$B$18:$U$29,MATCH(M$7,GRID!$A$18:$A$29,0),MATCH(1,($U$2=GRID!$B$1:$U$1)*(КАЛЕНДАРЬ!AG23=GRID!$B$3:$U$3),0)),
INDEX(GRID!$B$18:$U$29,MATCH(M$7,GRID!$A$18:$A$29,0),MATCH(1,($U$2=GRID!$B$1:$U$1)*(КАЛЕНДАРЬ!AG23=GRID!$B$3:$U$3),0))*(1-GRID!$H$34))</f>
        <v>70200</v>
      </c>
      <c r="O346" s="8" cm="1">
        <f t="array" ref="O346">IF($I$2="Открытый тариф",INDEX(GRID!$B$4:$U$15,MATCH(O$7,GRID!$A$4:$A$15,0),MATCH(1,($U$2=GRID!$B$1:$U$1)*(КАЛЕНДАРЬ!AG23=GRID!$B$3:$U$3),0)),
INDEX(GRID!$B$4:$U$15,MATCH(O$7,GRID!$A$4:$A$15,0),MATCH(1,($U$2=GRID!$B$1:$U$1)*(КАЛЕНДАРЬ!AG23=GRID!$B$3:$U$3),0))*(1-GRID!$H$34))</f>
        <v>98000</v>
      </c>
      <c r="P346" s="8" cm="1">
        <f t="array" ref="P346">IF($I$2="Открытый тариф",INDEX(GRID!$B$4:$U$15,MATCH(P$7,GRID!$A$4:$A$15,0),MATCH(1,($U$2=GRID!$B$1:$U$1)*(КАЛЕНДАРЬ!AG23=GRID!$B$3:$U$3),0)),
INDEX(GRID!$B$4:$U$15,MATCH(P$7,GRID!$A$4:$A$15,0),MATCH(1,($U$2=GRID!$B$1:$U$1)*(КАЛЕНДАРЬ!AG23=GRID!$B$3:$U$3),0))*(1-GRID!$H$34))</f>
        <v>139700</v>
      </c>
      <c r="Q346" s="8" cm="1">
        <f t="array" ref="Q346">IF($I$2="Открытый тариф",INDEX(GRID!$B$4:$U$15,MATCH(Q$7,GRID!$A$4:$A$15,0),MATCH(1,($U$2=GRID!$B$1:$U$1)*(КАЛЕНДАРЬ!AG23=GRID!$B$3:$U$3),0)),
INDEX(GRID!$B$4:$U$15,MATCH(Q$7,GRID!$A$4:$A$15,0),MATCH(1,($U$2=GRID!$B$1:$U$1)*(КАЛЕНДАРЬ!AG23=GRID!$B$3:$U$3),0))*(1-GRID!$H$34))</f>
        <v>164400</v>
      </c>
      <c r="R346" s="8" cm="1">
        <f t="array" ref="R346">IF($I$2="Открытый тариф",INDEX(GRID!$B$18:$U$29,MATCH(R$7,GRID!$A$18:$A$29,0),MATCH(1,($U$2=GRID!$B$1:$U$1)*(КАЛЕНДАРЬ!AG23=GRID!$B$3:$U$3),0)),
INDEX(GRID!$B$18:$U$29,MATCH(R$7,GRID!$A$18:$A$29,0),MATCH(1,($U$2=GRID!$B$1:$U$1)*(КАЛЕНДАРЬ!AG23=GRID!$B$3:$U$3),0))*(1-GRID!$H$34))</f>
        <v>186400</v>
      </c>
      <c r="S346" s="8">
        <f t="array" ref="S346">IF($I$2="Открытый тариф",INDEX(GRID!$B$4:$U$15,MATCH(S$7,GRID!$A$4:$A$15,0),MATCH(1,($U$2=GRID!$B$1:$U$1)*(КАЛЕНДАРЬ!AG23=GRID!$B$3:$U$3),0)),
INDEX(GRID!$B$4:$U$15,MATCH(S$7,GRID!$A$4:$A$15,0),MATCH(1,($U$2=GRID!$B$1:$U$1)*(КАЛЕНДАРЬ!AG23=GRID!$B$3:$U$3),0))*(1-GRID!$L$41))</f>
        <v>460400</v>
      </c>
      <c r="T346" s="8">
        <f t="array" ref="T346">IF($I$2="Открытый тариф",INDEX(GRID!$B$4:$U$15,MATCH(T$7,GRID!$A$4:$A$15,0),MATCH(1,($U$2=GRID!$B$1:$U$1)*(КАЛЕНДАРЬ!AG23=GRID!$B$3:$U$3),0)),
INDEX(GRID!$B$4:$U$15,MATCH(T$7,GRID!$A$4:$A$15,0),MATCH(1,($U$2=GRID!$B$1:$U$1)*(КАЛЕНДАРЬ!AG23=GRID!$B$3:$U$3),0))*(1-GRID!$L$41))</f>
        <v>556900</v>
      </c>
    </row>
    <row r="347" spans="1:20">
      <c r="A347" s="148" t="s">
        <v>16</v>
      </c>
      <c r="B347" s="149">
        <v>21</v>
      </c>
      <c r="C347" s="8" cm="1">
        <f t="array" ref="C347">IF($I$2="Открытый тариф",INDEX(GRID!$B$4:$U$15,MATCH(C$7,GRID!$A$4:$A$15,0),MATCH(1,($U$2=GRID!$B$1:$U$1)*(КАЛЕНДАРЬ!AG24=GRID!$B$3:$U$3),0)),
INDEX(GRID!$B$4:$U$15,MATCH(C$7,GRID!$A$4:$A$15,0),MATCH(1,($U$2=GRID!$B$1:$U$1)*(КАЛЕНДАРЬ!AG24=GRID!$B$3:$U$3),0))*(1-GRID!$H$34))</f>
        <v>25000</v>
      </c>
      <c r="D347" s="8" cm="1">
        <f t="array" ref="D347">IF($I$2="Открытый тариф",INDEX(GRID!$B$18:$U$29,MATCH(C$7,GRID!$A$18:$A$29,0),MATCH(1,($U$2=GRID!$B$1:$U$1)*(КАЛЕНДАРЬ!AG24=GRID!$B$3:$U$3),0)),
INDEX(GRID!$B$18:$U$29,MATCH(C$7,GRID!$A$18:$A$29,0),MATCH(1,($U$2=GRID!$B$1:$U$1)*(КАЛЕНДАРЬ!AG24=GRID!$B$3:$U$3),0))*(1-GRID!$H$34))</f>
        <v>30000</v>
      </c>
      <c r="E347" s="8" cm="1">
        <f t="array" ref="E347">IF($I$2="Открытый тариф",INDEX(GRID!$B$4:$U$15,MATCH(E$7,GRID!$A$4:$A$15,0),MATCH(1,($U$2=GRID!$B$1:$U$1)*(КАЛЕНДАРЬ!AG24=GRID!$B$3:$U$3),0)),
INDEX(GRID!$B$4:$U$15,MATCH(E$7,GRID!$A$4:$A$15,0),MATCH(1,($U$2=GRID!$B$1:$U$1)*(КАЛЕНДАРЬ!AG24=GRID!$B$3:$U$3),0))*(1-GRID!$H$34))</f>
        <v>30000</v>
      </c>
      <c r="F347" s="8" cm="1">
        <f t="array" ref="F347">IF($I$2="Открытый тариф",INDEX(GRID!$B$18:$U$29,MATCH(E$7,GRID!$A$18:$A$29,0),MATCH(1,($U$2=GRID!$B$1:$U$1)*(КАЛЕНДАРЬ!AG24=GRID!$B$3:$U$3),0)),
INDEX(GRID!$B$18:$U$29,MATCH(E$7,GRID!$A$18:$A$29,0),MATCH(1,($U$2=GRID!$B$1:$U$1)*(КАЛЕНДАРЬ!AG24=GRID!$B$3:$U$3),0))*(1-GRID!$H$34))</f>
        <v>35000</v>
      </c>
      <c r="G347" s="8" cm="1">
        <f t="array" ref="G347">IF($I$2="Открытый тариф",INDEX(GRID!$B$4:$U$15,MATCH(G$7,GRID!$A$4:$A$15,0),MATCH(1,($U$2=GRID!$B$1:$U$1)*(КАЛЕНДАРЬ!AG24=GRID!$B$3:$U$3),0)),
INDEX(GRID!$B$4:$U$15,MATCH(G$7,GRID!$A$4:$A$15,0),MATCH(1,($U$2=GRID!$B$1:$U$1)*(КАЛЕНДАРЬ!AG24=GRID!$B$3:$U$3),0))*(1-GRID!$H$34))</f>
        <v>35700</v>
      </c>
      <c r="H347" s="8" cm="1">
        <f t="array" ref="H347">IF($I$2="Открытый тариф",INDEX(GRID!$B$18:$U$29,MATCH(G$7,GRID!$A$18:$A$29,0),MATCH(1,($U$2=GRID!$B$1:$U$1)*(КАЛЕНДАРЬ!AG24=GRID!$B$3:$U$3),0)),
INDEX(GRID!$B$18:$U$29,MATCH(G$7,GRID!$A$18:$A$29,0),MATCH(1,($U$2=GRID!$B$1:$U$1)*(КАЛЕНДАРЬ!AG24=GRID!$B$3:$U$3),0))*(1-GRID!$H$34))</f>
        <v>40700</v>
      </c>
      <c r="I347" s="8" cm="1">
        <f t="array" ref="I347">IF($I$2="Открытый тариф",INDEX(GRID!$B$4:$U$15,MATCH(I$7,GRID!$A$4:$A$15,0),MATCH(1,($U$2=GRID!$B$1:$U$1)*(КАЛЕНДАРЬ!AG24=GRID!$B$3:$U$3),0)),
INDEX(GRID!$B$4:$U$15,MATCH(I$7,GRID!$A$4:$A$15,0),MATCH(1,($U$2=GRID!$B$1:$U$1)*(КАЛЕНДАРЬ!AG24=GRID!$B$3:$U$3),0))*(1-GRID!$H$34))</f>
        <v>39700</v>
      </c>
      <c r="J347" s="8" cm="1">
        <f t="array" ref="J347">IF($I$2="Открытый тариф",INDEX(GRID!$B$18:$U$29,MATCH(I$7,GRID!$A$18:$A$29,0),MATCH(1,($U$2=GRID!$B$1:$U$1)*(КАЛЕНДАРЬ!AG24=GRID!$B$3:$U$3),0)),
INDEX(GRID!$B$18:$U$29,MATCH(I$7,GRID!$A$18:$A$29,0),MATCH(1,($U$2=GRID!$B$1:$U$1)*(КАЛЕНДАРЬ!AG24=GRID!$B$3:$U$3),0))*(1-GRID!$H$34))</f>
        <v>44700</v>
      </c>
      <c r="K347" s="8" cm="1">
        <f t="array" ref="K347">IF($I$2="Открытый тариф",INDEX(GRID!$B$4:$U$15,MATCH(K$7,GRID!$A$4:$A$15,0),MATCH(1,($U$2=GRID!$B$1:$U$1)*(КАЛЕНДАРЬ!AG24=GRID!$B$3:$U$3),0)),
INDEX(GRID!$B$4:$U$15,MATCH(K$7,GRID!$A$4:$A$15,0),MATCH(1,($U$2=GRID!$B$1:$U$1)*(КАЛЕНДАРЬ!AG24=GRID!$B$3:$U$3),0))*(1-GRID!$H$34))</f>
        <v>45000</v>
      </c>
      <c r="L347" s="8" cm="1">
        <f t="array" ref="L347">IF($I$2="Открытый тариф",INDEX(GRID!$B$18:$U$29,MATCH(K$7,GRID!$A$18:$A$29,0),MATCH(1,($U$2=GRID!$B$1:$U$1)*(КАЛЕНДАРЬ!AG24=GRID!$B$3:$U$3),0)),
INDEX(GRID!$B$18:$U$29,MATCH(K$7,GRID!$A$18:$A$29,0),MATCH(1,($U$2=GRID!$B$1:$U$1)*(КАЛЕНДАРЬ!AG24=GRID!$B$3:$U$3),0))*(1-GRID!$H$34))</f>
        <v>50000</v>
      </c>
      <c r="M347" s="8" cm="1">
        <f t="array" ref="M347">IF($I$2="Открытый тариф",INDEX(GRID!$B$4:$U$15,MATCH(M$7,GRID!$A$4:$A$15,0),MATCH(1,($U$2=GRID!$B$1:$U$1)*(КАЛЕНДАРЬ!AG24=GRID!$B$3:$U$3),0)),
INDEX(GRID!$B$4:$U$15,MATCH(M$7,GRID!$A$4:$A$15,0),MATCH(1,($U$2=GRID!$B$1:$U$1)*(КАЛЕНДАРЬ!AG24=GRID!$B$3:$U$3),0))*(1-GRID!$H$34))</f>
        <v>65200</v>
      </c>
      <c r="N347" s="8" cm="1">
        <f t="array" ref="N347">IF($I$2="Открытый тариф",INDEX(GRID!$B$18:$U$29,MATCH(M$7,GRID!$A$18:$A$29,0),MATCH(1,($U$2=GRID!$B$1:$U$1)*(КАЛЕНДАРЬ!AG24=GRID!$B$3:$U$3),0)),
INDEX(GRID!$B$18:$U$29,MATCH(M$7,GRID!$A$18:$A$29,0),MATCH(1,($U$2=GRID!$B$1:$U$1)*(КАЛЕНДАРЬ!AG24=GRID!$B$3:$U$3),0))*(1-GRID!$H$34))</f>
        <v>70200</v>
      </c>
      <c r="O347" s="8" cm="1">
        <f t="array" ref="O347">IF($I$2="Открытый тариф",INDEX(GRID!$B$4:$U$15,MATCH(O$7,GRID!$A$4:$A$15,0),MATCH(1,($U$2=GRID!$B$1:$U$1)*(КАЛЕНДАРЬ!AG24=GRID!$B$3:$U$3),0)),
INDEX(GRID!$B$4:$U$15,MATCH(O$7,GRID!$A$4:$A$15,0),MATCH(1,($U$2=GRID!$B$1:$U$1)*(КАЛЕНДАРЬ!AG24=GRID!$B$3:$U$3),0))*(1-GRID!$H$34))</f>
        <v>98000</v>
      </c>
      <c r="P347" s="8" cm="1">
        <f t="array" ref="P347">IF($I$2="Открытый тариф",INDEX(GRID!$B$4:$U$15,MATCH(P$7,GRID!$A$4:$A$15,0),MATCH(1,($U$2=GRID!$B$1:$U$1)*(КАЛЕНДАРЬ!AG24=GRID!$B$3:$U$3),0)),
INDEX(GRID!$B$4:$U$15,MATCH(P$7,GRID!$A$4:$A$15,0),MATCH(1,($U$2=GRID!$B$1:$U$1)*(КАЛЕНДАРЬ!AG24=GRID!$B$3:$U$3),0))*(1-GRID!$H$34))</f>
        <v>139700</v>
      </c>
      <c r="Q347" s="8" cm="1">
        <f t="array" ref="Q347">IF($I$2="Открытый тариф",INDEX(GRID!$B$4:$U$15,MATCH(Q$7,GRID!$A$4:$A$15,0),MATCH(1,($U$2=GRID!$B$1:$U$1)*(КАЛЕНДАРЬ!AG24=GRID!$B$3:$U$3),0)),
INDEX(GRID!$B$4:$U$15,MATCH(Q$7,GRID!$A$4:$A$15,0),MATCH(1,($U$2=GRID!$B$1:$U$1)*(КАЛЕНДАРЬ!AG24=GRID!$B$3:$U$3),0))*(1-GRID!$H$34))</f>
        <v>164400</v>
      </c>
      <c r="R347" s="8" cm="1">
        <f t="array" ref="R347">IF($I$2="Открытый тариф",INDEX(GRID!$B$18:$U$29,MATCH(R$7,GRID!$A$18:$A$29,0),MATCH(1,($U$2=GRID!$B$1:$U$1)*(КАЛЕНДАРЬ!AG24=GRID!$B$3:$U$3),0)),
INDEX(GRID!$B$18:$U$29,MATCH(R$7,GRID!$A$18:$A$29,0),MATCH(1,($U$2=GRID!$B$1:$U$1)*(КАЛЕНДАРЬ!AG24=GRID!$B$3:$U$3),0))*(1-GRID!$H$34))</f>
        <v>186400</v>
      </c>
      <c r="S347" s="8">
        <f t="array" ref="S347">IF($I$2="Открытый тариф",INDEX(GRID!$B$4:$U$15,MATCH(S$7,GRID!$A$4:$A$15,0),MATCH(1,($U$2=GRID!$B$1:$U$1)*(КАЛЕНДАРЬ!AG24=GRID!$B$3:$U$3),0)),
INDEX(GRID!$B$4:$U$15,MATCH(S$7,GRID!$A$4:$A$15,0),MATCH(1,($U$2=GRID!$B$1:$U$1)*(КАЛЕНДАРЬ!AG24=GRID!$B$3:$U$3),0))*(1-GRID!$L$41))</f>
        <v>460400</v>
      </c>
      <c r="T347" s="8">
        <f t="array" ref="T347">IF($I$2="Открытый тариф",INDEX(GRID!$B$4:$U$15,MATCH(T$7,GRID!$A$4:$A$15,0),MATCH(1,($U$2=GRID!$B$1:$U$1)*(КАЛЕНДАРЬ!AG24=GRID!$B$3:$U$3),0)),
INDEX(GRID!$B$4:$U$15,MATCH(T$7,GRID!$A$4:$A$15,0),MATCH(1,($U$2=GRID!$B$1:$U$1)*(КАЛЕНДАРЬ!AG24=GRID!$B$3:$U$3),0))*(1-GRID!$L$41))</f>
        <v>556900</v>
      </c>
    </row>
    <row r="348" spans="1:20">
      <c r="A348" s="148" t="s">
        <v>17</v>
      </c>
      <c r="B348" s="149">
        <v>22</v>
      </c>
      <c r="C348" s="8" cm="1">
        <f t="array" ref="C348">IF($I$2="Открытый тариф",INDEX(GRID!$B$4:$U$15,MATCH(C$7,GRID!$A$4:$A$15,0),MATCH(1,($U$2=GRID!$B$1:$U$1)*(КАЛЕНДАРЬ!AG25=GRID!$B$3:$U$3),0)),
INDEX(GRID!$B$4:$U$15,MATCH(C$7,GRID!$A$4:$A$15,0),MATCH(1,($U$2=GRID!$B$1:$U$1)*(КАЛЕНДАРЬ!AG25=GRID!$B$3:$U$3),0))*(1-GRID!$H$34))</f>
        <v>25000</v>
      </c>
      <c r="D348" s="8" cm="1">
        <f t="array" ref="D348">IF($I$2="Открытый тариф",INDEX(GRID!$B$18:$U$29,MATCH(C$7,GRID!$A$18:$A$29,0),MATCH(1,($U$2=GRID!$B$1:$U$1)*(КАЛЕНДАРЬ!AG25=GRID!$B$3:$U$3),0)),
INDEX(GRID!$B$18:$U$29,MATCH(C$7,GRID!$A$18:$A$29,0),MATCH(1,($U$2=GRID!$B$1:$U$1)*(КАЛЕНДАРЬ!AG25=GRID!$B$3:$U$3),0))*(1-GRID!$H$34))</f>
        <v>30000</v>
      </c>
      <c r="E348" s="8" cm="1">
        <f t="array" ref="E348">IF($I$2="Открытый тариф",INDEX(GRID!$B$4:$U$15,MATCH(E$7,GRID!$A$4:$A$15,0),MATCH(1,($U$2=GRID!$B$1:$U$1)*(КАЛЕНДАРЬ!AG25=GRID!$B$3:$U$3),0)),
INDEX(GRID!$B$4:$U$15,MATCH(E$7,GRID!$A$4:$A$15,0),MATCH(1,($U$2=GRID!$B$1:$U$1)*(КАЛЕНДАРЬ!AG25=GRID!$B$3:$U$3),0))*(1-GRID!$H$34))</f>
        <v>30000</v>
      </c>
      <c r="F348" s="8" cm="1">
        <f t="array" ref="F348">IF($I$2="Открытый тариф",INDEX(GRID!$B$18:$U$29,MATCH(E$7,GRID!$A$18:$A$29,0),MATCH(1,($U$2=GRID!$B$1:$U$1)*(КАЛЕНДАРЬ!AG25=GRID!$B$3:$U$3),0)),
INDEX(GRID!$B$18:$U$29,MATCH(E$7,GRID!$A$18:$A$29,0),MATCH(1,($U$2=GRID!$B$1:$U$1)*(КАЛЕНДАРЬ!AG25=GRID!$B$3:$U$3),0))*(1-GRID!$H$34))</f>
        <v>35000</v>
      </c>
      <c r="G348" s="8" cm="1">
        <f t="array" ref="G348">IF($I$2="Открытый тариф",INDEX(GRID!$B$4:$U$15,MATCH(G$7,GRID!$A$4:$A$15,0),MATCH(1,($U$2=GRID!$B$1:$U$1)*(КАЛЕНДАРЬ!AG25=GRID!$B$3:$U$3),0)),
INDEX(GRID!$B$4:$U$15,MATCH(G$7,GRID!$A$4:$A$15,0),MATCH(1,($U$2=GRID!$B$1:$U$1)*(КАЛЕНДАРЬ!AG25=GRID!$B$3:$U$3),0))*(1-GRID!$H$34))</f>
        <v>35700</v>
      </c>
      <c r="H348" s="8" cm="1">
        <f t="array" ref="H348">IF($I$2="Открытый тариф",INDEX(GRID!$B$18:$U$29,MATCH(G$7,GRID!$A$18:$A$29,0),MATCH(1,($U$2=GRID!$B$1:$U$1)*(КАЛЕНДАРЬ!AG25=GRID!$B$3:$U$3),0)),
INDEX(GRID!$B$18:$U$29,MATCH(G$7,GRID!$A$18:$A$29,0),MATCH(1,($U$2=GRID!$B$1:$U$1)*(КАЛЕНДАРЬ!AG25=GRID!$B$3:$U$3),0))*(1-GRID!$H$34))</f>
        <v>40700</v>
      </c>
      <c r="I348" s="8" cm="1">
        <f t="array" ref="I348">IF($I$2="Открытый тариф",INDEX(GRID!$B$4:$U$15,MATCH(I$7,GRID!$A$4:$A$15,0),MATCH(1,($U$2=GRID!$B$1:$U$1)*(КАЛЕНДАРЬ!AG25=GRID!$B$3:$U$3),0)),
INDEX(GRID!$B$4:$U$15,MATCH(I$7,GRID!$A$4:$A$15,0),MATCH(1,($U$2=GRID!$B$1:$U$1)*(КАЛЕНДАРЬ!AG25=GRID!$B$3:$U$3),0))*(1-GRID!$H$34))</f>
        <v>39700</v>
      </c>
      <c r="J348" s="8" cm="1">
        <f t="array" ref="J348">IF($I$2="Открытый тариф",INDEX(GRID!$B$18:$U$29,MATCH(I$7,GRID!$A$18:$A$29,0),MATCH(1,($U$2=GRID!$B$1:$U$1)*(КАЛЕНДАРЬ!AG25=GRID!$B$3:$U$3),0)),
INDEX(GRID!$B$18:$U$29,MATCH(I$7,GRID!$A$18:$A$29,0),MATCH(1,($U$2=GRID!$B$1:$U$1)*(КАЛЕНДАРЬ!AG25=GRID!$B$3:$U$3),0))*(1-GRID!$H$34))</f>
        <v>44700</v>
      </c>
      <c r="K348" s="8" cm="1">
        <f t="array" ref="K348">IF($I$2="Открытый тариф",INDEX(GRID!$B$4:$U$15,MATCH(K$7,GRID!$A$4:$A$15,0),MATCH(1,($U$2=GRID!$B$1:$U$1)*(КАЛЕНДАРЬ!AG25=GRID!$B$3:$U$3),0)),
INDEX(GRID!$B$4:$U$15,MATCH(K$7,GRID!$A$4:$A$15,0),MATCH(1,($U$2=GRID!$B$1:$U$1)*(КАЛЕНДАРЬ!AG25=GRID!$B$3:$U$3),0))*(1-GRID!$H$34))</f>
        <v>45000</v>
      </c>
      <c r="L348" s="8" cm="1">
        <f t="array" ref="L348">IF($I$2="Открытый тариф",INDEX(GRID!$B$18:$U$29,MATCH(K$7,GRID!$A$18:$A$29,0),MATCH(1,($U$2=GRID!$B$1:$U$1)*(КАЛЕНДАРЬ!AG25=GRID!$B$3:$U$3),0)),
INDEX(GRID!$B$18:$U$29,MATCH(K$7,GRID!$A$18:$A$29,0),MATCH(1,($U$2=GRID!$B$1:$U$1)*(КАЛЕНДАРЬ!AG25=GRID!$B$3:$U$3),0))*(1-GRID!$H$34))</f>
        <v>50000</v>
      </c>
      <c r="M348" s="8" cm="1">
        <f t="array" ref="M348">IF($I$2="Открытый тариф",INDEX(GRID!$B$4:$U$15,MATCH(M$7,GRID!$A$4:$A$15,0),MATCH(1,($U$2=GRID!$B$1:$U$1)*(КАЛЕНДАРЬ!AG25=GRID!$B$3:$U$3),0)),
INDEX(GRID!$B$4:$U$15,MATCH(M$7,GRID!$A$4:$A$15,0),MATCH(1,($U$2=GRID!$B$1:$U$1)*(КАЛЕНДАРЬ!AG25=GRID!$B$3:$U$3),0))*(1-GRID!$H$34))</f>
        <v>65200</v>
      </c>
      <c r="N348" s="8" cm="1">
        <f t="array" ref="N348">IF($I$2="Открытый тариф",INDEX(GRID!$B$18:$U$29,MATCH(M$7,GRID!$A$18:$A$29,0),MATCH(1,($U$2=GRID!$B$1:$U$1)*(КАЛЕНДАРЬ!AG25=GRID!$B$3:$U$3),0)),
INDEX(GRID!$B$18:$U$29,MATCH(M$7,GRID!$A$18:$A$29,0),MATCH(1,($U$2=GRID!$B$1:$U$1)*(КАЛЕНДАРЬ!AG25=GRID!$B$3:$U$3),0))*(1-GRID!$H$34))</f>
        <v>70200</v>
      </c>
      <c r="O348" s="8" cm="1">
        <f t="array" ref="O348">IF($I$2="Открытый тариф",INDEX(GRID!$B$4:$U$15,MATCH(O$7,GRID!$A$4:$A$15,0),MATCH(1,($U$2=GRID!$B$1:$U$1)*(КАЛЕНДАРЬ!AG25=GRID!$B$3:$U$3),0)),
INDEX(GRID!$B$4:$U$15,MATCH(O$7,GRID!$A$4:$A$15,0),MATCH(1,($U$2=GRID!$B$1:$U$1)*(КАЛЕНДАРЬ!AG25=GRID!$B$3:$U$3),0))*(1-GRID!$H$34))</f>
        <v>98000</v>
      </c>
      <c r="P348" s="8" cm="1">
        <f t="array" ref="P348">IF($I$2="Открытый тариф",INDEX(GRID!$B$4:$U$15,MATCH(P$7,GRID!$A$4:$A$15,0),MATCH(1,($U$2=GRID!$B$1:$U$1)*(КАЛЕНДАРЬ!AG25=GRID!$B$3:$U$3),0)),
INDEX(GRID!$B$4:$U$15,MATCH(P$7,GRID!$A$4:$A$15,0),MATCH(1,($U$2=GRID!$B$1:$U$1)*(КАЛЕНДАРЬ!AG25=GRID!$B$3:$U$3),0))*(1-GRID!$H$34))</f>
        <v>139700</v>
      </c>
      <c r="Q348" s="8" cm="1">
        <f t="array" ref="Q348">IF($I$2="Открытый тариф",INDEX(GRID!$B$4:$U$15,MATCH(Q$7,GRID!$A$4:$A$15,0),MATCH(1,($U$2=GRID!$B$1:$U$1)*(КАЛЕНДАРЬ!AG25=GRID!$B$3:$U$3),0)),
INDEX(GRID!$B$4:$U$15,MATCH(Q$7,GRID!$A$4:$A$15,0),MATCH(1,($U$2=GRID!$B$1:$U$1)*(КАЛЕНДАРЬ!AG25=GRID!$B$3:$U$3),0))*(1-GRID!$H$34))</f>
        <v>164400</v>
      </c>
      <c r="R348" s="8" cm="1">
        <f t="array" ref="R348">IF($I$2="Открытый тариф",INDEX(GRID!$B$18:$U$29,MATCH(R$7,GRID!$A$18:$A$29,0),MATCH(1,($U$2=GRID!$B$1:$U$1)*(КАЛЕНДАРЬ!AG25=GRID!$B$3:$U$3),0)),
INDEX(GRID!$B$18:$U$29,MATCH(R$7,GRID!$A$18:$A$29,0),MATCH(1,($U$2=GRID!$B$1:$U$1)*(КАЛЕНДАРЬ!AG25=GRID!$B$3:$U$3),0))*(1-GRID!$H$34))</f>
        <v>186400</v>
      </c>
      <c r="S348" s="8">
        <f t="array" ref="S348">IF($I$2="Открытый тариф",INDEX(GRID!$B$4:$U$15,MATCH(S$7,GRID!$A$4:$A$15,0),MATCH(1,($U$2=GRID!$B$1:$U$1)*(КАЛЕНДАРЬ!AG25=GRID!$B$3:$U$3),0)),
INDEX(GRID!$B$4:$U$15,MATCH(S$7,GRID!$A$4:$A$15,0),MATCH(1,($U$2=GRID!$B$1:$U$1)*(КАЛЕНДАРЬ!AG25=GRID!$B$3:$U$3),0))*(1-GRID!$L$41))</f>
        <v>460400</v>
      </c>
      <c r="T348" s="8">
        <f t="array" ref="T348">IF($I$2="Открытый тариф",INDEX(GRID!$B$4:$U$15,MATCH(T$7,GRID!$A$4:$A$15,0),MATCH(1,($U$2=GRID!$B$1:$U$1)*(КАЛЕНДАРЬ!AG25=GRID!$B$3:$U$3),0)),
INDEX(GRID!$B$4:$U$15,MATCH(T$7,GRID!$A$4:$A$15,0),MATCH(1,($U$2=GRID!$B$1:$U$1)*(КАЛЕНДАРЬ!AG25=GRID!$B$3:$U$3),0))*(1-GRID!$L$41))</f>
        <v>556900</v>
      </c>
    </row>
    <row r="349" spans="1:20">
      <c r="A349" s="148" t="s">
        <v>11</v>
      </c>
      <c r="B349" s="149">
        <v>23</v>
      </c>
      <c r="C349" s="8" cm="1">
        <f t="array" ref="C349">IF($I$2="Открытый тариф",INDEX(GRID!$B$4:$U$15,MATCH(C$7,GRID!$A$4:$A$15,0),MATCH(1,($U$2=GRID!$B$1:$U$1)*(КАЛЕНДАРЬ!AG26=GRID!$B$3:$U$3),0)),
INDEX(GRID!$B$4:$U$15,MATCH(C$7,GRID!$A$4:$A$15,0),MATCH(1,($U$2=GRID!$B$1:$U$1)*(КАЛЕНДАРЬ!AG26=GRID!$B$3:$U$3),0))*(1-GRID!$H$34))</f>
        <v>25000</v>
      </c>
      <c r="D349" s="8" cm="1">
        <f t="array" ref="D349">IF($I$2="Открытый тариф",INDEX(GRID!$B$18:$U$29,MATCH(C$7,GRID!$A$18:$A$29,0),MATCH(1,($U$2=GRID!$B$1:$U$1)*(КАЛЕНДАРЬ!AG26=GRID!$B$3:$U$3),0)),
INDEX(GRID!$B$18:$U$29,MATCH(C$7,GRID!$A$18:$A$29,0),MATCH(1,($U$2=GRID!$B$1:$U$1)*(КАЛЕНДАРЬ!AG26=GRID!$B$3:$U$3),0))*(1-GRID!$H$34))</f>
        <v>30000</v>
      </c>
      <c r="E349" s="8" cm="1">
        <f t="array" ref="E349">IF($I$2="Открытый тариф",INDEX(GRID!$B$4:$U$15,MATCH(E$7,GRID!$A$4:$A$15,0),MATCH(1,($U$2=GRID!$B$1:$U$1)*(КАЛЕНДАРЬ!AG26=GRID!$B$3:$U$3),0)),
INDEX(GRID!$B$4:$U$15,MATCH(E$7,GRID!$A$4:$A$15,0),MATCH(1,($U$2=GRID!$B$1:$U$1)*(КАЛЕНДАРЬ!AG26=GRID!$B$3:$U$3),0))*(1-GRID!$H$34))</f>
        <v>30000</v>
      </c>
      <c r="F349" s="8" cm="1">
        <f t="array" ref="F349">IF($I$2="Открытый тариф",INDEX(GRID!$B$18:$U$29,MATCH(E$7,GRID!$A$18:$A$29,0),MATCH(1,($U$2=GRID!$B$1:$U$1)*(КАЛЕНДАРЬ!AG26=GRID!$B$3:$U$3),0)),
INDEX(GRID!$B$18:$U$29,MATCH(E$7,GRID!$A$18:$A$29,0),MATCH(1,($U$2=GRID!$B$1:$U$1)*(КАЛЕНДАРЬ!AG26=GRID!$B$3:$U$3),0))*(1-GRID!$H$34))</f>
        <v>35000</v>
      </c>
      <c r="G349" s="8" cm="1">
        <f t="array" ref="G349">IF($I$2="Открытый тариф",INDEX(GRID!$B$4:$U$15,MATCH(G$7,GRID!$A$4:$A$15,0),MATCH(1,($U$2=GRID!$B$1:$U$1)*(КАЛЕНДАРЬ!AG26=GRID!$B$3:$U$3),0)),
INDEX(GRID!$B$4:$U$15,MATCH(G$7,GRID!$A$4:$A$15,0),MATCH(1,($U$2=GRID!$B$1:$U$1)*(КАЛЕНДАРЬ!AG26=GRID!$B$3:$U$3),0))*(1-GRID!$H$34))</f>
        <v>35700</v>
      </c>
      <c r="H349" s="8" cm="1">
        <f t="array" ref="H349">IF($I$2="Открытый тариф",INDEX(GRID!$B$18:$U$29,MATCH(G$7,GRID!$A$18:$A$29,0),MATCH(1,($U$2=GRID!$B$1:$U$1)*(КАЛЕНДАРЬ!AG26=GRID!$B$3:$U$3),0)),
INDEX(GRID!$B$18:$U$29,MATCH(G$7,GRID!$A$18:$A$29,0),MATCH(1,($U$2=GRID!$B$1:$U$1)*(КАЛЕНДАРЬ!AG26=GRID!$B$3:$U$3),0))*(1-GRID!$H$34))</f>
        <v>40700</v>
      </c>
      <c r="I349" s="8" cm="1">
        <f t="array" ref="I349">IF($I$2="Открытый тариф",INDEX(GRID!$B$4:$U$15,MATCH(I$7,GRID!$A$4:$A$15,0),MATCH(1,($U$2=GRID!$B$1:$U$1)*(КАЛЕНДАРЬ!AG26=GRID!$B$3:$U$3),0)),
INDEX(GRID!$B$4:$U$15,MATCH(I$7,GRID!$A$4:$A$15,0),MATCH(1,($U$2=GRID!$B$1:$U$1)*(КАЛЕНДАРЬ!AG26=GRID!$B$3:$U$3),0))*(1-GRID!$H$34))</f>
        <v>39700</v>
      </c>
      <c r="J349" s="8" cm="1">
        <f t="array" ref="J349">IF($I$2="Открытый тариф",INDEX(GRID!$B$18:$U$29,MATCH(I$7,GRID!$A$18:$A$29,0),MATCH(1,($U$2=GRID!$B$1:$U$1)*(КАЛЕНДАРЬ!AG26=GRID!$B$3:$U$3),0)),
INDEX(GRID!$B$18:$U$29,MATCH(I$7,GRID!$A$18:$A$29,0),MATCH(1,($U$2=GRID!$B$1:$U$1)*(КАЛЕНДАРЬ!AG26=GRID!$B$3:$U$3),0))*(1-GRID!$H$34))</f>
        <v>44700</v>
      </c>
      <c r="K349" s="8" cm="1">
        <f t="array" ref="K349">IF($I$2="Открытый тариф",INDEX(GRID!$B$4:$U$15,MATCH(K$7,GRID!$A$4:$A$15,0),MATCH(1,($U$2=GRID!$B$1:$U$1)*(КАЛЕНДАРЬ!AG26=GRID!$B$3:$U$3),0)),
INDEX(GRID!$B$4:$U$15,MATCH(K$7,GRID!$A$4:$A$15,0),MATCH(1,($U$2=GRID!$B$1:$U$1)*(КАЛЕНДАРЬ!AG26=GRID!$B$3:$U$3),0))*(1-GRID!$H$34))</f>
        <v>45000</v>
      </c>
      <c r="L349" s="8" cm="1">
        <f t="array" ref="L349">IF($I$2="Открытый тариф",INDEX(GRID!$B$18:$U$29,MATCH(K$7,GRID!$A$18:$A$29,0),MATCH(1,($U$2=GRID!$B$1:$U$1)*(КАЛЕНДАРЬ!AG26=GRID!$B$3:$U$3),0)),
INDEX(GRID!$B$18:$U$29,MATCH(K$7,GRID!$A$18:$A$29,0),MATCH(1,($U$2=GRID!$B$1:$U$1)*(КАЛЕНДАРЬ!AG26=GRID!$B$3:$U$3),0))*(1-GRID!$H$34))</f>
        <v>50000</v>
      </c>
      <c r="M349" s="8" cm="1">
        <f t="array" ref="M349">IF($I$2="Открытый тариф",INDEX(GRID!$B$4:$U$15,MATCH(M$7,GRID!$A$4:$A$15,0),MATCH(1,($U$2=GRID!$B$1:$U$1)*(КАЛЕНДАРЬ!AG26=GRID!$B$3:$U$3),0)),
INDEX(GRID!$B$4:$U$15,MATCH(M$7,GRID!$A$4:$A$15,0),MATCH(1,($U$2=GRID!$B$1:$U$1)*(КАЛЕНДАРЬ!AG26=GRID!$B$3:$U$3),0))*(1-GRID!$H$34))</f>
        <v>65200</v>
      </c>
      <c r="N349" s="8" cm="1">
        <f t="array" ref="N349">IF($I$2="Открытый тариф",INDEX(GRID!$B$18:$U$29,MATCH(M$7,GRID!$A$18:$A$29,0),MATCH(1,($U$2=GRID!$B$1:$U$1)*(КАЛЕНДАРЬ!AG26=GRID!$B$3:$U$3),0)),
INDEX(GRID!$B$18:$U$29,MATCH(M$7,GRID!$A$18:$A$29,0),MATCH(1,($U$2=GRID!$B$1:$U$1)*(КАЛЕНДАРЬ!AG26=GRID!$B$3:$U$3),0))*(1-GRID!$H$34))</f>
        <v>70200</v>
      </c>
      <c r="O349" s="8" cm="1">
        <f t="array" ref="O349">IF($I$2="Открытый тариф",INDEX(GRID!$B$4:$U$15,MATCH(O$7,GRID!$A$4:$A$15,0),MATCH(1,($U$2=GRID!$B$1:$U$1)*(КАЛЕНДАРЬ!AG26=GRID!$B$3:$U$3),0)),
INDEX(GRID!$B$4:$U$15,MATCH(O$7,GRID!$A$4:$A$15,0),MATCH(1,($U$2=GRID!$B$1:$U$1)*(КАЛЕНДАРЬ!AG26=GRID!$B$3:$U$3),0))*(1-GRID!$H$34))</f>
        <v>98000</v>
      </c>
      <c r="P349" s="8" cm="1">
        <f t="array" ref="P349">IF($I$2="Открытый тариф",INDEX(GRID!$B$4:$U$15,MATCH(P$7,GRID!$A$4:$A$15,0),MATCH(1,($U$2=GRID!$B$1:$U$1)*(КАЛЕНДАРЬ!AG26=GRID!$B$3:$U$3),0)),
INDEX(GRID!$B$4:$U$15,MATCH(P$7,GRID!$A$4:$A$15,0),MATCH(1,($U$2=GRID!$B$1:$U$1)*(КАЛЕНДАРЬ!AG26=GRID!$B$3:$U$3),0))*(1-GRID!$H$34))</f>
        <v>139700</v>
      </c>
      <c r="Q349" s="8" cm="1">
        <f t="array" ref="Q349">IF($I$2="Открытый тариф",INDEX(GRID!$B$4:$U$15,MATCH(Q$7,GRID!$A$4:$A$15,0),MATCH(1,($U$2=GRID!$B$1:$U$1)*(КАЛЕНДАРЬ!AG26=GRID!$B$3:$U$3),0)),
INDEX(GRID!$B$4:$U$15,MATCH(Q$7,GRID!$A$4:$A$15,0),MATCH(1,($U$2=GRID!$B$1:$U$1)*(КАЛЕНДАРЬ!AG26=GRID!$B$3:$U$3),0))*(1-GRID!$H$34))</f>
        <v>164400</v>
      </c>
      <c r="R349" s="8" cm="1">
        <f t="array" ref="R349">IF($I$2="Открытый тариф",INDEX(GRID!$B$18:$U$29,MATCH(R$7,GRID!$A$18:$A$29,0),MATCH(1,($U$2=GRID!$B$1:$U$1)*(КАЛЕНДАРЬ!AG26=GRID!$B$3:$U$3),0)),
INDEX(GRID!$B$18:$U$29,MATCH(R$7,GRID!$A$18:$A$29,0),MATCH(1,($U$2=GRID!$B$1:$U$1)*(КАЛЕНДАРЬ!AG26=GRID!$B$3:$U$3),0))*(1-GRID!$H$34))</f>
        <v>186400</v>
      </c>
      <c r="S349" s="8">
        <f t="array" ref="S349">IF($I$2="Открытый тариф",INDEX(GRID!$B$4:$U$15,MATCH(S$7,GRID!$A$4:$A$15,0),MATCH(1,($U$2=GRID!$B$1:$U$1)*(КАЛЕНДАРЬ!AG26=GRID!$B$3:$U$3),0)),
INDEX(GRID!$B$4:$U$15,MATCH(S$7,GRID!$A$4:$A$15,0),MATCH(1,($U$2=GRID!$B$1:$U$1)*(КАЛЕНДАРЬ!AG26=GRID!$B$3:$U$3),0))*(1-GRID!$L$41))</f>
        <v>460400</v>
      </c>
      <c r="T349" s="8">
        <f t="array" ref="T349">IF($I$2="Открытый тариф",INDEX(GRID!$B$4:$U$15,MATCH(T$7,GRID!$A$4:$A$15,0),MATCH(1,($U$2=GRID!$B$1:$U$1)*(КАЛЕНДАРЬ!AG26=GRID!$B$3:$U$3),0)),
INDEX(GRID!$B$4:$U$15,MATCH(T$7,GRID!$A$4:$A$15,0),MATCH(1,($U$2=GRID!$B$1:$U$1)*(КАЛЕНДАРЬ!AG26=GRID!$B$3:$U$3),0))*(1-GRID!$L$41))</f>
        <v>556900</v>
      </c>
    </row>
    <row r="350" spans="1:20">
      <c r="A350" s="148" t="s">
        <v>12</v>
      </c>
      <c r="B350" s="149">
        <v>24</v>
      </c>
      <c r="C350" s="8" cm="1">
        <f t="array" ref="C350">IF($I$2="Открытый тариф",INDEX(GRID!$B$4:$U$15,MATCH(C$7,GRID!$A$4:$A$15,0),MATCH(1,($U$2=GRID!$B$1:$U$1)*(КАЛЕНДАРЬ!AG27=GRID!$B$3:$U$3),0)),
INDEX(GRID!$B$4:$U$15,MATCH(C$7,GRID!$A$4:$A$15,0),MATCH(1,($U$2=GRID!$B$1:$U$1)*(КАЛЕНДАРЬ!AG27=GRID!$B$3:$U$3),0))*(1-GRID!$H$34))</f>
        <v>25000</v>
      </c>
      <c r="D350" s="8" cm="1">
        <f t="array" ref="D350">IF($I$2="Открытый тариф",INDEX(GRID!$B$18:$U$29,MATCH(C$7,GRID!$A$18:$A$29,0),MATCH(1,($U$2=GRID!$B$1:$U$1)*(КАЛЕНДАРЬ!AG27=GRID!$B$3:$U$3),0)),
INDEX(GRID!$B$18:$U$29,MATCH(C$7,GRID!$A$18:$A$29,0),MATCH(1,($U$2=GRID!$B$1:$U$1)*(КАЛЕНДАРЬ!AG27=GRID!$B$3:$U$3),0))*(1-GRID!$H$34))</f>
        <v>30000</v>
      </c>
      <c r="E350" s="8" cm="1">
        <f t="array" ref="E350">IF($I$2="Открытый тариф",INDEX(GRID!$B$4:$U$15,MATCH(E$7,GRID!$A$4:$A$15,0),MATCH(1,($U$2=GRID!$B$1:$U$1)*(КАЛЕНДАРЬ!AG27=GRID!$B$3:$U$3),0)),
INDEX(GRID!$B$4:$U$15,MATCH(E$7,GRID!$A$4:$A$15,0),MATCH(1,($U$2=GRID!$B$1:$U$1)*(КАЛЕНДАРЬ!AG27=GRID!$B$3:$U$3),0))*(1-GRID!$H$34))</f>
        <v>30000</v>
      </c>
      <c r="F350" s="8" cm="1">
        <f t="array" ref="F350">IF($I$2="Открытый тариф",INDEX(GRID!$B$18:$U$29,MATCH(E$7,GRID!$A$18:$A$29,0),MATCH(1,($U$2=GRID!$B$1:$U$1)*(КАЛЕНДАРЬ!AG27=GRID!$B$3:$U$3),0)),
INDEX(GRID!$B$18:$U$29,MATCH(E$7,GRID!$A$18:$A$29,0),MATCH(1,($U$2=GRID!$B$1:$U$1)*(КАЛЕНДАРЬ!AG27=GRID!$B$3:$U$3),0))*(1-GRID!$H$34))</f>
        <v>35000</v>
      </c>
      <c r="G350" s="8" cm="1">
        <f t="array" ref="G350">IF($I$2="Открытый тариф",INDEX(GRID!$B$4:$U$15,MATCH(G$7,GRID!$A$4:$A$15,0),MATCH(1,($U$2=GRID!$B$1:$U$1)*(КАЛЕНДАРЬ!AG27=GRID!$B$3:$U$3),0)),
INDEX(GRID!$B$4:$U$15,MATCH(G$7,GRID!$A$4:$A$15,0),MATCH(1,($U$2=GRID!$B$1:$U$1)*(КАЛЕНДАРЬ!AG27=GRID!$B$3:$U$3),0))*(1-GRID!$H$34))</f>
        <v>35700</v>
      </c>
      <c r="H350" s="8" cm="1">
        <f t="array" ref="H350">IF($I$2="Открытый тариф",INDEX(GRID!$B$18:$U$29,MATCH(G$7,GRID!$A$18:$A$29,0),MATCH(1,($U$2=GRID!$B$1:$U$1)*(КАЛЕНДАРЬ!AG27=GRID!$B$3:$U$3),0)),
INDEX(GRID!$B$18:$U$29,MATCH(G$7,GRID!$A$18:$A$29,0),MATCH(1,($U$2=GRID!$B$1:$U$1)*(КАЛЕНДАРЬ!AG27=GRID!$B$3:$U$3),0))*(1-GRID!$H$34))</f>
        <v>40700</v>
      </c>
      <c r="I350" s="8" cm="1">
        <f t="array" ref="I350">IF($I$2="Открытый тариф",INDEX(GRID!$B$4:$U$15,MATCH(I$7,GRID!$A$4:$A$15,0),MATCH(1,($U$2=GRID!$B$1:$U$1)*(КАЛЕНДАРЬ!AG27=GRID!$B$3:$U$3),0)),
INDEX(GRID!$B$4:$U$15,MATCH(I$7,GRID!$A$4:$A$15,0),MATCH(1,($U$2=GRID!$B$1:$U$1)*(КАЛЕНДАРЬ!AG27=GRID!$B$3:$U$3),0))*(1-GRID!$H$34))</f>
        <v>39700</v>
      </c>
      <c r="J350" s="8" cm="1">
        <f t="array" ref="J350">IF($I$2="Открытый тариф",INDEX(GRID!$B$18:$U$29,MATCH(I$7,GRID!$A$18:$A$29,0),MATCH(1,($U$2=GRID!$B$1:$U$1)*(КАЛЕНДАРЬ!AG27=GRID!$B$3:$U$3),0)),
INDEX(GRID!$B$18:$U$29,MATCH(I$7,GRID!$A$18:$A$29,0),MATCH(1,($U$2=GRID!$B$1:$U$1)*(КАЛЕНДАРЬ!AG27=GRID!$B$3:$U$3),0))*(1-GRID!$H$34))</f>
        <v>44700</v>
      </c>
      <c r="K350" s="8" cm="1">
        <f t="array" ref="K350">IF($I$2="Открытый тариф",INDEX(GRID!$B$4:$U$15,MATCH(K$7,GRID!$A$4:$A$15,0),MATCH(1,($U$2=GRID!$B$1:$U$1)*(КАЛЕНДАРЬ!AG27=GRID!$B$3:$U$3),0)),
INDEX(GRID!$B$4:$U$15,MATCH(K$7,GRID!$A$4:$A$15,0),MATCH(1,($U$2=GRID!$B$1:$U$1)*(КАЛЕНДАРЬ!AG27=GRID!$B$3:$U$3),0))*(1-GRID!$H$34))</f>
        <v>45000</v>
      </c>
      <c r="L350" s="8" cm="1">
        <f t="array" ref="L350">IF($I$2="Открытый тариф",INDEX(GRID!$B$18:$U$29,MATCH(K$7,GRID!$A$18:$A$29,0),MATCH(1,($U$2=GRID!$B$1:$U$1)*(КАЛЕНДАРЬ!AG27=GRID!$B$3:$U$3),0)),
INDEX(GRID!$B$18:$U$29,MATCH(K$7,GRID!$A$18:$A$29,0),MATCH(1,($U$2=GRID!$B$1:$U$1)*(КАЛЕНДАРЬ!AG27=GRID!$B$3:$U$3),0))*(1-GRID!$H$34))</f>
        <v>50000</v>
      </c>
      <c r="M350" s="8" cm="1">
        <f t="array" ref="M350">IF($I$2="Открытый тариф",INDEX(GRID!$B$4:$U$15,MATCH(M$7,GRID!$A$4:$A$15,0),MATCH(1,($U$2=GRID!$B$1:$U$1)*(КАЛЕНДАРЬ!AG27=GRID!$B$3:$U$3),0)),
INDEX(GRID!$B$4:$U$15,MATCH(M$7,GRID!$A$4:$A$15,0),MATCH(1,($U$2=GRID!$B$1:$U$1)*(КАЛЕНДАРЬ!AG27=GRID!$B$3:$U$3),0))*(1-GRID!$H$34))</f>
        <v>65200</v>
      </c>
      <c r="N350" s="8" cm="1">
        <f t="array" ref="N350">IF($I$2="Открытый тариф",INDEX(GRID!$B$18:$U$29,MATCH(M$7,GRID!$A$18:$A$29,0),MATCH(1,($U$2=GRID!$B$1:$U$1)*(КАЛЕНДАРЬ!AG27=GRID!$B$3:$U$3),0)),
INDEX(GRID!$B$18:$U$29,MATCH(M$7,GRID!$A$18:$A$29,0),MATCH(1,($U$2=GRID!$B$1:$U$1)*(КАЛЕНДАРЬ!AG27=GRID!$B$3:$U$3),0))*(1-GRID!$H$34))</f>
        <v>70200</v>
      </c>
      <c r="O350" s="8" cm="1">
        <f t="array" ref="O350">IF($I$2="Открытый тариф",INDEX(GRID!$B$4:$U$15,MATCH(O$7,GRID!$A$4:$A$15,0),MATCH(1,($U$2=GRID!$B$1:$U$1)*(КАЛЕНДАРЬ!AG27=GRID!$B$3:$U$3),0)),
INDEX(GRID!$B$4:$U$15,MATCH(O$7,GRID!$A$4:$A$15,0),MATCH(1,($U$2=GRID!$B$1:$U$1)*(КАЛЕНДАРЬ!AG27=GRID!$B$3:$U$3),0))*(1-GRID!$H$34))</f>
        <v>98000</v>
      </c>
      <c r="P350" s="8" cm="1">
        <f t="array" ref="P350">IF($I$2="Открытый тариф",INDEX(GRID!$B$4:$U$15,MATCH(P$7,GRID!$A$4:$A$15,0),MATCH(1,($U$2=GRID!$B$1:$U$1)*(КАЛЕНДАРЬ!AG27=GRID!$B$3:$U$3),0)),
INDEX(GRID!$B$4:$U$15,MATCH(P$7,GRID!$A$4:$A$15,0),MATCH(1,($U$2=GRID!$B$1:$U$1)*(КАЛЕНДАРЬ!AG27=GRID!$B$3:$U$3),0))*(1-GRID!$H$34))</f>
        <v>139700</v>
      </c>
      <c r="Q350" s="8" cm="1">
        <f t="array" ref="Q350">IF($I$2="Открытый тариф",INDEX(GRID!$B$4:$U$15,MATCH(Q$7,GRID!$A$4:$A$15,0),MATCH(1,($U$2=GRID!$B$1:$U$1)*(КАЛЕНДАРЬ!AG27=GRID!$B$3:$U$3),0)),
INDEX(GRID!$B$4:$U$15,MATCH(Q$7,GRID!$A$4:$A$15,0),MATCH(1,($U$2=GRID!$B$1:$U$1)*(КАЛЕНДАРЬ!AG27=GRID!$B$3:$U$3),0))*(1-GRID!$H$34))</f>
        <v>164400</v>
      </c>
      <c r="R350" s="8" cm="1">
        <f t="array" ref="R350">IF($I$2="Открытый тариф",INDEX(GRID!$B$18:$U$29,MATCH(R$7,GRID!$A$18:$A$29,0),MATCH(1,($U$2=GRID!$B$1:$U$1)*(КАЛЕНДАРЬ!AG27=GRID!$B$3:$U$3),0)),
INDEX(GRID!$B$18:$U$29,MATCH(R$7,GRID!$A$18:$A$29,0),MATCH(1,($U$2=GRID!$B$1:$U$1)*(КАЛЕНДАРЬ!AG27=GRID!$B$3:$U$3),0))*(1-GRID!$H$34))</f>
        <v>186400</v>
      </c>
      <c r="S350" s="8">
        <f t="array" ref="S350">IF($I$2="Открытый тариф",INDEX(GRID!$B$4:$U$15,MATCH(S$7,GRID!$A$4:$A$15,0),MATCH(1,($U$2=GRID!$B$1:$U$1)*(КАЛЕНДАРЬ!AG27=GRID!$B$3:$U$3),0)),
INDEX(GRID!$B$4:$U$15,MATCH(S$7,GRID!$A$4:$A$15,0),MATCH(1,($U$2=GRID!$B$1:$U$1)*(КАЛЕНДАРЬ!AG27=GRID!$B$3:$U$3),0))*(1-GRID!$L$41))</f>
        <v>460400</v>
      </c>
      <c r="T350" s="8">
        <f t="array" ref="T350">IF($I$2="Открытый тариф",INDEX(GRID!$B$4:$U$15,MATCH(T$7,GRID!$A$4:$A$15,0),MATCH(1,($U$2=GRID!$B$1:$U$1)*(КАЛЕНДАРЬ!AG27=GRID!$B$3:$U$3),0)),
INDEX(GRID!$B$4:$U$15,MATCH(T$7,GRID!$A$4:$A$15,0),MATCH(1,($U$2=GRID!$B$1:$U$1)*(КАЛЕНДАРЬ!AG27=GRID!$B$3:$U$3),0))*(1-GRID!$L$41))</f>
        <v>556900</v>
      </c>
    </row>
    <row r="351" spans="1:20">
      <c r="A351" s="148" t="s">
        <v>13</v>
      </c>
      <c r="B351" s="149">
        <v>25</v>
      </c>
      <c r="C351" s="8" cm="1">
        <f t="array" ref="C351">IF($I$2="Открытый тариф",INDEX(GRID!$B$4:$U$15,MATCH(C$7,GRID!$A$4:$A$15,0),MATCH(1,($U$2=GRID!$B$1:$U$1)*(КАЛЕНДАРЬ!AG28=GRID!$B$3:$U$3),0)),
INDEX(GRID!$B$4:$U$15,MATCH(C$7,GRID!$A$4:$A$15,0),MATCH(1,($U$2=GRID!$B$1:$U$1)*(КАЛЕНДАРЬ!AG28=GRID!$B$3:$U$3),0))*(1-GRID!$H$34))</f>
        <v>25000</v>
      </c>
      <c r="D351" s="8" cm="1">
        <f t="array" ref="D351">IF($I$2="Открытый тариф",INDEX(GRID!$B$18:$U$29,MATCH(C$7,GRID!$A$18:$A$29,0),MATCH(1,($U$2=GRID!$B$1:$U$1)*(КАЛЕНДАРЬ!AG28=GRID!$B$3:$U$3),0)),
INDEX(GRID!$B$18:$U$29,MATCH(C$7,GRID!$A$18:$A$29,0),MATCH(1,($U$2=GRID!$B$1:$U$1)*(КАЛЕНДАРЬ!AG28=GRID!$B$3:$U$3),0))*(1-GRID!$H$34))</f>
        <v>30000</v>
      </c>
      <c r="E351" s="8" cm="1">
        <f t="array" ref="E351">IF($I$2="Открытый тариф",INDEX(GRID!$B$4:$U$15,MATCH(E$7,GRID!$A$4:$A$15,0),MATCH(1,($U$2=GRID!$B$1:$U$1)*(КАЛЕНДАРЬ!AG28=GRID!$B$3:$U$3),0)),
INDEX(GRID!$B$4:$U$15,MATCH(E$7,GRID!$A$4:$A$15,0),MATCH(1,($U$2=GRID!$B$1:$U$1)*(КАЛЕНДАРЬ!AG28=GRID!$B$3:$U$3),0))*(1-GRID!$H$34))</f>
        <v>30000</v>
      </c>
      <c r="F351" s="8" cm="1">
        <f t="array" ref="F351">IF($I$2="Открытый тариф",INDEX(GRID!$B$18:$U$29,MATCH(E$7,GRID!$A$18:$A$29,0),MATCH(1,($U$2=GRID!$B$1:$U$1)*(КАЛЕНДАРЬ!AG28=GRID!$B$3:$U$3),0)),
INDEX(GRID!$B$18:$U$29,MATCH(E$7,GRID!$A$18:$A$29,0),MATCH(1,($U$2=GRID!$B$1:$U$1)*(КАЛЕНДАРЬ!AG28=GRID!$B$3:$U$3),0))*(1-GRID!$H$34))</f>
        <v>35000</v>
      </c>
      <c r="G351" s="8" cm="1">
        <f t="array" ref="G351">IF($I$2="Открытый тариф",INDEX(GRID!$B$4:$U$15,MATCH(G$7,GRID!$A$4:$A$15,0),MATCH(1,($U$2=GRID!$B$1:$U$1)*(КАЛЕНДАРЬ!AG28=GRID!$B$3:$U$3),0)),
INDEX(GRID!$B$4:$U$15,MATCH(G$7,GRID!$A$4:$A$15,0),MATCH(1,($U$2=GRID!$B$1:$U$1)*(КАЛЕНДАРЬ!AG28=GRID!$B$3:$U$3),0))*(1-GRID!$H$34))</f>
        <v>35700</v>
      </c>
      <c r="H351" s="8" cm="1">
        <f t="array" ref="H351">IF($I$2="Открытый тариф",INDEX(GRID!$B$18:$U$29,MATCH(G$7,GRID!$A$18:$A$29,0),MATCH(1,($U$2=GRID!$B$1:$U$1)*(КАЛЕНДАРЬ!AG28=GRID!$B$3:$U$3),0)),
INDEX(GRID!$B$18:$U$29,MATCH(G$7,GRID!$A$18:$A$29,0),MATCH(1,($U$2=GRID!$B$1:$U$1)*(КАЛЕНДАРЬ!AG28=GRID!$B$3:$U$3),0))*(1-GRID!$H$34))</f>
        <v>40700</v>
      </c>
      <c r="I351" s="8" cm="1">
        <f t="array" ref="I351">IF($I$2="Открытый тариф",INDEX(GRID!$B$4:$U$15,MATCH(I$7,GRID!$A$4:$A$15,0),MATCH(1,($U$2=GRID!$B$1:$U$1)*(КАЛЕНДАРЬ!AG28=GRID!$B$3:$U$3),0)),
INDEX(GRID!$B$4:$U$15,MATCH(I$7,GRID!$A$4:$A$15,0),MATCH(1,($U$2=GRID!$B$1:$U$1)*(КАЛЕНДАРЬ!AG28=GRID!$B$3:$U$3),0))*(1-GRID!$H$34))</f>
        <v>39700</v>
      </c>
      <c r="J351" s="8" cm="1">
        <f t="array" ref="J351">IF($I$2="Открытый тариф",INDEX(GRID!$B$18:$U$29,MATCH(I$7,GRID!$A$18:$A$29,0),MATCH(1,($U$2=GRID!$B$1:$U$1)*(КАЛЕНДАРЬ!AG28=GRID!$B$3:$U$3),0)),
INDEX(GRID!$B$18:$U$29,MATCH(I$7,GRID!$A$18:$A$29,0),MATCH(1,($U$2=GRID!$B$1:$U$1)*(КАЛЕНДАРЬ!AG28=GRID!$B$3:$U$3),0))*(1-GRID!$H$34))</f>
        <v>44700</v>
      </c>
      <c r="K351" s="8" cm="1">
        <f t="array" ref="K351">IF($I$2="Открытый тариф",INDEX(GRID!$B$4:$U$15,MATCH(K$7,GRID!$A$4:$A$15,0),MATCH(1,($U$2=GRID!$B$1:$U$1)*(КАЛЕНДАРЬ!AG28=GRID!$B$3:$U$3),0)),
INDEX(GRID!$B$4:$U$15,MATCH(K$7,GRID!$A$4:$A$15,0),MATCH(1,($U$2=GRID!$B$1:$U$1)*(КАЛЕНДАРЬ!AG28=GRID!$B$3:$U$3),0))*(1-GRID!$H$34))</f>
        <v>45000</v>
      </c>
      <c r="L351" s="8" cm="1">
        <f t="array" ref="L351">IF($I$2="Открытый тариф",INDEX(GRID!$B$18:$U$29,MATCH(K$7,GRID!$A$18:$A$29,0),MATCH(1,($U$2=GRID!$B$1:$U$1)*(КАЛЕНДАРЬ!AG28=GRID!$B$3:$U$3),0)),
INDEX(GRID!$B$18:$U$29,MATCH(K$7,GRID!$A$18:$A$29,0),MATCH(1,($U$2=GRID!$B$1:$U$1)*(КАЛЕНДАРЬ!AG28=GRID!$B$3:$U$3),0))*(1-GRID!$H$34))</f>
        <v>50000</v>
      </c>
      <c r="M351" s="8" cm="1">
        <f t="array" ref="M351">IF($I$2="Открытый тариф",INDEX(GRID!$B$4:$U$15,MATCH(M$7,GRID!$A$4:$A$15,0),MATCH(1,($U$2=GRID!$B$1:$U$1)*(КАЛЕНДАРЬ!AG28=GRID!$B$3:$U$3),0)),
INDEX(GRID!$B$4:$U$15,MATCH(M$7,GRID!$A$4:$A$15,0),MATCH(1,($U$2=GRID!$B$1:$U$1)*(КАЛЕНДАРЬ!AG28=GRID!$B$3:$U$3),0))*(1-GRID!$H$34))</f>
        <v>65200</v>
      </c>
      <c r="N351" s="8" cm="1">
        <f t="array" ref="N351">IF($I$2="Открытый тариф",INDEX(GRID!$B$18:$U$29,MATCH(M$7,GRID!$A$18:$A$29,0),MATCH(1,($U$2=GRID!$B$1:$U$1)*(КАЛЕНДАРЬ!AG28=GRID!$B$3:$U$3),0)),
INDEX(GRID!$B$18:$U$29,MATCH(M$7,GRID!$A$18:$A$29,0),MATCH(1,($U$2=GRID!$B$1:$U$1)*(КАЛЕНДАРЬ!AG28=GRID!$B$3:$U$3),0))*(1-GRID!$H$34))</f>
        <v>70200</v>
      </c>
      <c r="O351" s="8" cm="1">
        <f t="array" ref="O351">IF($I$2="Открытый тариф",INDEX(GRID!$B$4:$U$15,MATCH(O$7,GRID!$A$4:$A$15,0),MATCH(1,($U$2=GRID!$B$1:$U$1)*(КАЛЕНДАРЬ!AG28=GRID!$B$3:$U$3),0)),
INDEX(GRID!$B$4:$U$15,MATCH(O$7,GRID!$A$4:$A$15,0),MATCH(1,($U$2=GRID!$B$1:$U$1)*(КАЛЕНДАРЬ!AG28=GRID!$B$3:$U$3),0))*(1-GRID!$H$34))</f>
        <v>98000</v>
      </c>
      <c r="P351" s="8" cm="1">
        <f t="array" ref="P351">IF($I$2="Открытый тариф",INDEX(GRID!$B$4:$U$15,MATCH(P$7,GRID!$A$4:$A$15,0),MATCH(1,($U$2=GRID!$B$1:$U$1)*(КАЛЕНДАРЬ!AG28=GRID!$B$3:$U$3),0)),
INDEX(GRID!$B$4:$U$15,MATCH(P$7,GRID!$A$4:$A$15,0),MATCH(1,($U$2=GRID!$B$1:$U$1)*(КАЛЕНДАРЬ!AG28=GRID!$B$3:$U$3),0))*(1-GRID!$H$34))</f>
        <v>139700</v>
      </c>
      <c r="Q351" s="8" cm="1">
        <f t="array" ref="Q351">IF($I$2="Открытый тариф",INDEX(GRID!$B$4:$U$15,MATCH(Q$7,GRID!$A$4:$A$15,0),MATCH(1,($U$2=GRID!$B$1:$U$1)*(КАЛЕНДАРЬ!AG28=GRID!$B$3:$U$3),0)),
INDEX(GRID!$B$4:$U$15,MATCH(Q$7,GRID!$A$4:$A$15,0),MATCH(1,($U$2=GRID!$B$1:$U$1)*(КАЛЕНДАРЬ!AG28=GRID!$B$3:$U$3),0))*(1-GRID!$H$34))</f>
        <v>164400</v>
      </c>
      <c r="R351" s="8" cm="1">
        <f t="array" ref="R351">IF($I$2="Открытый тариф",INDEX(GRID!$B$18:$U$29,MATCH(R$7,GRID!$A$18:$A$29,0),MATCH(1,($U$2=GRID!$B$1:$U$1)*(КАЛЕНДАРЬ!AG28=GRID!$B$3:$U$3),0)),
INDEX(GRID!$B$18:$U$29,MATCH(R$7,GRID!$A$18:$A$29,0),MATCH(1,($U$2=GRID!$B$1:$U$1)*(КАЛЕНДАРЬ!AG28=GRID!$B$3:$U$3),0))*(1-GRID!$H$34))</f>
        <v>186400</v>
      </c>
      <c r="S351" s="8">
        <f t="array" ref="S351">IF($I$2="Открытый тариф",INDEX(GRID!$B$4:$U$15,MATCH(S$7,GRID!$A$4:$A$15,0),MATCH(1,($U$2=GRID!$B$1:$U$1)*(КАЛЕНДАРЬ!AG28=GRID!$B$3:$U$3),0)),
INDEX(GRID!$B$4:$U$15,MATCH(S$7,GRID!$A$4:$A$15,0),MATCH(1,($U$2=GRID!$B$1:$U$1)*(КАЛЕНДАРЬ!AG28=GRID!$B$3:$U$3),0))*(1-GRID!$L$41))</f>
        <v>460400</v>
      </c>
      <c r="T351" s="8">
        <f t="array" ref="T351">IF($I$2="Открытый тариф",INDEX(GRID!$B$4:$U$15,MATCH(T$7,GRID!$A$4:$A$15,0),MATCH(1,($U$2=GRID!$B$1:$U$1)*(КАЛЕНДАРЬ!AG28=GRID!$B$3:$U$3),0)),
INDEX(GRID!$B$4:$U$15,MATCH(T$7,GRID!$A$4:$A$15,0),MATCH(1,($U$2=GRID!$B$1:$U$1)*(КАЛЕНДАРЬ!AG28=GRID!$B$3:$U$3),0))*(1-GRID!$L$41))</f>
        <v>556900</v>
      </c>
    </row>
    <row r="352" spans="1:20">
      <c r="A352" s="148" t="s">
        <v>14</v>
      </c>
      <c r="B352" s="149">
        <v>26</v>
      </c>
      <c r="C352" s="8" cm="1">
        <f t="array" ref="C352">IF($I$2="Открытый тариф",INDEX(GRID!$B$4:$U$15,MATCH(C$7,GRID!$A$4:$A$15,0),MATCH(1,($U$2=GRID!$B$1:$U$1)*(КАЛЕНДАРЬ!AG29=GRID!$B$3:$U$3),0)),
INDEX(GRID!$B$4:$U$15,MATCH(C$7,GRID!$A$4:$A$15,0),MATCH(1,($U$2=GRID!$B$1:$U$1)*(КАЛЕНДАРЬ!AG29=GRID!$B$3:$U$3),0))*(1-GRID!$H$34))</f>
        <v>25000</v>
      </c>
      <c r="D352" s="8" cm="1">
        <f t="array" ref="D352">IF($I$2="Открытый тариф",INDEX(GRID!$B$18:$U$29,MATCH(C$7,GRID!$A$18:$A$29,0),MATCH(1,($U$2=GRID!$B$1:$U$1)*(КАЛЕНДАРЬ!AG29=GRID!$B$3:$U$3),0)),
INDEX(GRID!$B$18:$U$29,MATCH(C$7,GRID!$A$18:$A$29,0),MATCH(1,($U$2=GRID!$B$1:$U$1)*(КАЛЕНДАРЬ!AG29=GRID!$B$3:$U$3),0))*(1-GRID!$H$34))</f>
        <v>30000</v>
      </c>
      <c r="E352" s="8" cm="1">
        <f t="array" ref="E352">IF($I$2="Открытый тариф",INDEX(GRID!$B$4:$U$15,MATCH(E$7,GRID!$A$4:$A$15,0),MATCH(1,($U$2=GRID!$B$1:$U$1)*(КАЛЕНДАРЬ!AG29=GRID!$B$3:$U$3),0)),
INDEX(GRID!$B$4:$U$15,MATCH(E$7,GRID!$A$4:$A$15,0),MATCH(1,($U$2=GRID!$B$1:$U$1)*(КАЛЕНДАРЬ!AG29=GRID!$B$3:$U$3),0))*(1-GRID!$H$34))</f>
        <v>30000</v>
      </c>
      <c r="F352" s="8" cm="1">
        <f t="array" ref="F352">IF($I$2="Открытый тариф",INDEX(GRID!$B$18:$U$29,MATCH(E$7,GRID!$A$18:$A$29,0),MATCH(1,($U$2=GRID!$B$1:$U$1)*(КАЛЕНДАРЬ!AG29=GRID!$B$3:$U$3),0)),
INDEX(GRID!$B$18:$U$29,MATCH(E$7,GRID!$A$18:$A$29,0),MATCH(1,($U$2=GRID!$B$1:$U$1)*(КАЛЕНДАРЬ!AG29=GRID!$B$3:$U$3),0))*(1-GRID!$H$34))</f>
        <v>35000</v>
      </c>
      <c r="G352" s="8" cm="1">
        <f t="array" ref="G352">IF($I$2="Открытый тариф",INDEX(GRID!$B$4:$U$15,MATCH(G$7,GRID!$A$4:$A$15,0),MATCH(1,($U$2=GRID!$B$1:$U$1)*(КАЛЕНДАРЬ!AG29=GRID!$B$3:$U$3),0)),
INDEX(GRID!$B$4:$U$15,MATCH(G$7,GRID!$A$4:$A$15,0),MATCH(1,($U$2=GRID!$B$1:$U$1)*(КАЛЕНДАРЬ!AG29=GRID!$B$3:$U$3),0))*(1-GRID!$H$34))</f>
        <v>35700</v>
      </c>
      <c r="H352" s="8" cm="1">
        <f t="array" ref="H352">IF($I$2="Открытый тариф",INDEX(GRID!$B$18:$U$29,MATCH(G$7,GRID!$A$18:$A$29,0),MATCH(1,($U$2=GRID!$B$1:$U$1)*(КАЛЕНДАРЬ!AG29=GRID!$B$3:$U$3),0)),
INDEX(GRID!$B$18:$U$29,MATCH(G$7,GRID!$A$18:$A$29,0),MATCH(1,($U$2=GRID!$B$1:$U$1)*(КАЛЕНДАРЬ!AG29=GRID!$B$3:$U$3),0))*(1-GRID!$H$34))</f>
        <v>40700</v>
      </c>
      <c r="I352" s="8" cm="1">
        <f t="array" ref="I352">IF($I$2="Открытый тариф",INDEX(GRID!$B$4:$U$15,MATCH(I$7,GRID!$A$4:$A$15,0),MATCH(1,($U$2=GRID!$B$1:$U$1)*(КАЛЕНДАРЬ!AG29=GRID!$B$3:$U$3),0)),
INDEX(GRID!$B$4:$U$15,MATCH(I$7,GRID!$A$4:$A$15,0),MATCH(1,($U$2=GRID!$B$1:$U$1)*(КАЛЕНДАРЬ!AG29=GRID!$B$3:$U$3),0))*(1-GRID!$H$34))</f>
        <v>39700</v>
      </c>
      <c r="J352" s="8" cm="1">
        <f t="array" ref="J352">IF($I$2="Открытый тариф",INDEX(GRID!$B$18:$U$29,MATCH(I$7,GRID!$A$18:$A$29,0),MATCH(1,($U$2=GRID!$B$1:$U$1)*(КАЛЕНДАРЬ!AG29=GRID!$B$3:$U$3),0)),
INDEX(GRID!$B$18:$U$29,MATCH(I$7,GRID!$A$18:$A$29,0),MATCH(1,($U$2=GRID!$B$1:$U$1)*(КАЛЕНДАРЬ!AG29=GRID!$B$3:$U$3),0))*(1-GRID!$H$34))</f>
        <v>44700</v>
      </c>
      <c r="K352" s="8" cm="1">
        <f t="array" ref="K352">IF($I$2="Открытый тариф",INDEX(GRID!$B$4:$U$15,MATCH(K$7,GRID!$A$4:$A$15,0),MATCH(1,($U$2=GRID!$B$1:$U$1)*(КАЛЕНДАРЬ!AG29=GRID!$B$3:$U$3),0)),
INDEX(GRID!$B$4:$U$15,MATCH(K$7,GRID!$A$4:$A$15,0),MATCH(1,($U$2=GRID!$B$1:$U$1)*(КАЛЕНДАРЬ!AG29=GRID!$B$3:$U$3),0))*(1-GRID!$H$34))</f>
        <v>45000</v>
      </c>
      <c r="L352" s="8" cm="1">
        <f t="array" ref="L352">IF($I$2="Открытый тариф",INDEX(GRID!$B$18:$U$29,MATCH(K$7,GRID!$A$18:$A$29,0),MATCH(1,($U$2=GRID!$B$1:$U$1)*(КАЛЕНДАРЬ!AG29=GRID!$B$3:$U$3),0)),
INDEX(GRID!$B$18:$U$29,MATCH(K$7,GRID!$A$18:$A$29,0),MATCH(1,($U$2=GRID!$B$1:$U$1)*(КАЛЕНДАРЬ!AG29=GRID!$B$3:$U$3),0))*(1-GRID!$H$34))</f>
        <v>50000</v>
      </c>
      <c r="M352" s="8" cm="1">
        <f t="array" ref="M352">IF($I$2="Открытый тариф",INDEX(GRID!$B$4:$U$15,MATCH(M$7,GRID!$A$4:$A$15,0),MATCH(1,($U$2=GRID!$B$1:$U$1)*(КАЛЕНДАРЬ!AG29=GRID!$B$3:$U$3),0)),
INDEX(GRID!$B$4:$U$15,MATCH(M$7,GRID!$A$4:$A$15,0),MATCH(1,($U$2=GRID!$B$1:$U$1)*(КАЛЕНДАРЬ!AG29=GRID!$B$3:$U$3),0))*(1-GRID!$H$34))</f>
        <v>65200</v>
      </c>
      <c r="N352" s="8" cm="1">
        <f t="array" ref="N352">IF($I$2="Открытый тариф",INDEX(GRID!$B$18:$U$29,MATCH(M$7,GRID!$A$18:$A$29,0),MATCH(1,($U$2=GRID!$B$1:$U$1)*(КАЛЕНДАРЬ!AG29=GRID!$B$3:$U$3),0)),
INDEX(GRID!$B$18:$U$29,MATCH(M$7,GRID!$A$18:$A$29,0),MATCH(1,($U$2=GRID!$B$1:$U$1)*(КАЛЕНДАРЬ!AG29=GRID!$B$3:$U$3),0))*(1-GRID!$H$34))</f>
        <v>70200</v>
      </c>
      <c r="O352" s="8" cm="1">
        <f t="array" ref="O352">IF($I$2="Открытый тариф",INDEX(GRID!$B$4:$U$15,MATCH(O$7,GRID!$A$4:$A$15,0),MATCH(1,($U$2=GRID!$B$1:$U$1)*(КАЛЕНДАРЬ!AG29=GRID!$B$3:$U$3),0)),
INDEX(GRID!$B$4:$U$15,MATCH(O$7,GRID!$A$4:$A$15,0),MATCH(1,($U$2=GRID!$B$1:$U$1)*(КАЛЕНДАРЬ!AG29=GRID!$B$3:$U$3),0))*(1-GRID!$H$34))</f>
        <v>98000</v>
      </c>
      <c r="P352" s="8" cm="1">
        <f t="array" ref="P352">IF($I$2="Открытый тариф",INDEX(GRID!$B$4:$U$15,MATCH(P$7,GRID!$A$4:$A$15,0),MATCH(1,($U$2=GRID!$B$1:$U$1)*(КАЛЕНДАРЬ!AG29=GRID!$B$3:$U$3),0)),
INDEX(GRID!$B$4:$U$15,MATCH(P$7,GRID!$A$4:$A$15,0),MATCH(1,($U$2=GRID!$B$1:$U$1)*(КАЛЕНДАРЬ!AG29=GRID!$B$3:$U$3),0))*(1-GRID!$H$34))</f>
        <v>139700</v>
      </c>
      <c r="Q352" s="8" cm="1">
        <f t="array" ref="Q352">IF($I$2="Открытый тариф",INDEX(GRID!$B$4:$U$15,MATCH(Q$7,GRID!$A$4:$A$15,0),MATCH(1,($U$2=GRID!$B$1:$U$1)*(КАЛЕНДАРЬ!AG29=GRID!$B$3:$U$3),0)),
INDEX(GRID!$B$4:$U$15,MATCH(Q$7,GRID!$A$4:$A$15,0),MATCH(1,($U$2=GRID!$B$1:$U$1)*(КАЛЕНДАРЬ!AG29=GRID!$B$3:$U$3),0))*(1-GRID!$H$34))</f>
        <v>164400</v>
      </c>
      <c r="R352" s="8" cm="1">
        <f t="array" ref="R352">IF($I$2="Открытый тариф",INDEX(GRID!$B$18:$U$29,MATCH(R$7,GRID!$A$18:$A$29,0),MATCH(1,($U$2=GRID!$B$1:$U$1)*(КАЛЕНДАРЬ!AG29=GRID!$B$3:$U$3),0)),
INDEX(GRID!$B$18:$U$29,MATCH(R$7,GRID!$A$18:$A$29,0),MATCH(1,($U$2=GRID!$B$1:$U$1)*(КАЛЕНДАРЬ!AG29=GRID!$B$3:$U$3),0))*(1-GRID!$H$34))</f>
        <v>186400</v>
      </c>
      <c r="S352" s="8">
        <f t="array" ref="S352">IF($I$2="Открытый тариф",INDEX(GRID!$B$4:$U$15,MATCH(S$7,GRID!$A$4:$A$15,0),MATCH(1,($U$2=GRID!$B$1:$U$1)*(КАЛЕНДАРЬ!AG29=GRID!$B$3:$U$3),0)),
INDEX(GRID!$B$4:$U$15,MATCH(S$7,GRID!$A$4:$A$15,0),MATCH(1,($U$2=GRID!$B$1:$U$1)*(КАЛЕНДАРЬ!AG29=GRID!$B$3:$U$3),0))*(1-GRID!$L$41))</f>
        <v>460400</v>
      </c>
      <c r="T352" s="8">
        <f t="array" ref="T352">IF($I$2="Открытый тариф",INDEX(GRID!$B$4:$U$15,MATCH(T$7,GRID!$A$4:$A$15,0),MATCH(1,($U$2=GRID!$B$1:$U$1)*(КАЛЕНДАРЬ!AG29=GRID!$B$3:$U$3),0)),
INDEX(GRID!$B$4:$U$15,MATCH(T$7,GRID!$A$4:$A$15,0),MATCH(1,($U$2=GRID!$B$1:$U$1)*(КАЛЕНДАРЬ!AG29=GRID!$B$3:$U$3),0))*(1-GRID!$L$41))</f>
        <v>556900</v>
      </c>
    </row>
    <row r="353" spans="1:20">
      <c r="A353" s="148" t="s">
        <v>15</v>
      </c>
      <c r="B353" s="149">
        <v>27</v>
      </c>
      <c r="C353" s="8" cm="1">
        <f t="array" ref="C353">IF($I$2="Открытый тариф",INDEX(GRID!$B$4:$U$15,MATCH(C$7,GRID!$A$4:$A$15,0),MATCH(1,($U$2=GRID!$B$1:$U$1)*(КАЛЕНДАРЬ!AG30=GRID!$B$3:$U$3),0)),
INDEX(GRID!$B$4:$U$15,MATCH(C$7,GRID!$A$4:$A$15,0),MATCH(1,($U$2=GRID!$B$1:$U$1)*(КАЛЕНДАРЬ!AG30=GRID!$B$3:$U$3),0))*(1-GRID!$H$34))</f>
        <v>25000</v>
      </c>
      <c r="D353" s="8" cm="1">
        <f t="array" ref="D353">IF($I$2="Открытый тариф",INDEX(GRID!$B$18:$U$29,MATCH(C$7,GRID!$A$18:$A$29,0),MATCH(1,($U$2=GRID!$B$1:$U$1)*(КАЛЕНДАРЬ!AG30=GRID!$B$3:$U$3),0)),
INDEX(GRID!$B$18:$U$29,MATCH(C$7,GRID!$A$18:$A$29,0),MATCH(1,($U$2=GRID!$B$1:$U$1)*(КАЛЕНДАРЬ!AG30=GRID!$B$3:$U$3),0))*(1-GRID!$H$34))</f>
        <v>30000</v>
      </c>
      <c r="E353" s="8" cm="1">
        <f t="array" ref="E353">IF($I$2="Открытый тариф",INDEX(GRID!$B$4:$U$15,MATCH(E$7,GRID!$A$4:$A$15,0),MATCH(1,($U$2=GRID!$B$1:$U$1)*(КАЛЕНДАРЬ!AG30=GRID!$B$3:$U$3),0)),
INDEX(GRID!$B$4:$U$15,MATCH(E$7,GRID!$A$4:$A$15,0),MATCH(1,($U$2=GRID!$B$1:$U$1)*(КАЛЕНДАРЬ!AG30=GRID!$B$3:$U$3),0))*(1-GRID!$H$34))</f>
        <v>30000</v>
      </c>
      <c r="F353" s="8" cm="1">
        <f t="array" ref="F353">IF($I$2="Открытый тариф",INDEX(GRID!$B$18:$U$29,MATCH(E$7,GRID!$A$18:$A$29,0),MATCH(1,($U$2=GRID!$B$1:$U$1)*(КАЛЕНДАРЬ!AG30=GRID!$B$3:$U$3),0)),
INDEX(GRID!$B$18:$U$29,MATCH(E$7,GRID!$A$18:$A$29,0),MATCH(1,($U$2=GRID!$B$1:$U$1)*(КАЛЕНДАРЬ!AG30=GRID!$B$3:$U$3),0))*(1-GRID!$H$34))</f>
        <v>35000</v>
      </c>
      <c r="G353" s="8" cm="1">
        <f t="array" ref="G353">IF($I$2="Открытый тариф",INDEX(GRID!$B$4:$U$15,MATCH(G$7,GRID!$A$4:$A$15,0),MATCH(1,($U$2=GRID!$B$1:$U$1)*(КАЛЕНДАРЬ!AG30=GRID!$B$3:$U$3),0)),
INDEX(GRID!$B$4:$U$15,MATCH(G$7,GRID!$A$4:$A$15,0),MATCH(1,($U$2=GRID!$B$1:$U$1)*(КАЛЕНДАРЬ!AG30=GRID!$B$3:$U$3),0))*(1-GRID!$H$34))</f>
        <v>35700</v>
      </c>
      <c r="H353" s="8" cm="1">
        <f t="array" ref="H353">IF($I$2="Открытый тариф",INDEX(GRID!$B$18:$U$29,MATCH(G$7,GRID!$A$18:$A$29,0),MATCH(1,($U$2=GRID!$B$1:$U$1)*(КАЛЕНДАРЬ!AG30=GRID!$B$3:$U$3),0)),
INDEX(GRID!$B$18:$U$29,MATCH(G$7,GRID!$A$18:$A$29,0),MATCH(1,($U$2=GRID!$B$1:$U$1)*(КАЛЕНДАРЬ!AG30=GRID!$B$3:$U$3),0))*(1-GRID!$H$34))</f>
        <v>40700</v>
      </c>
      <c r="I353" s="8" cm="1">
        <f t="array" ref="I353">IF($I$2="Открытый тариф",INDEX(GRID!$B$4:$U$15,MATCH(I$7,GRID!$A$4:$A$15,0),MATCH(1,($U$2=GRID!$B$1:$U$1)*(КАЛЕНДАРЬ!AG30=GRID!$B$3:$U$3),0)),
INDEX(GRID!$B$4:$U$15,MATCH(I$7,GRID!$A$4:$A$15,0),MATCH(1,($U$2=GRID!$B$1:$U$1)*(КАЛЕНДАРЬ!AG30=GRID!$B$3:$U$3),0))*(1-GRID!$H$34))</f>
        <v>39700</v>
      </c>
      <c r="J353" s="8" cm="1">
        <f t="array" ref="J353">IF($I$2="Открытый тариф",INDEX(GRID!$B$18:$U$29,MATCH(I$7,GRID!$A$18:$A$29,0),MATCH(1,($U$2=GRID!$B$1:$U$1)*(КАЛЕНДАРЬ!AG30=GRID!$B$3:$U$3),0)),
INDEX(GRID!$B$18:$U$29,MATCH(I$7,GRID!$A$18:$A$29,0),MATCH(1,($U$2=GRID!$B$1:$U$1)*(КАЛЕНДАРЬ!AG30=GRID!$B$3:$U$3),0))*(1-GRID!$H$34))</f>
        <v>44700</v>
      </c>
      <c r="K353" s="8" cm="1">
        <f t="array" ref="K353">IF($I$2="Открытый тариф",INDEX(GRID!$B$4:$U$15,MATCH(K$7,GRID!$A$4:$A$15,0),MATCH(1,($U$2=GRID!$B$1:$U$1)*(КАЛЕНДАРЬ!AG30=GRID!$B$3:$U$3),0)),
INDEX(GRID!$B$4:$U$15,MATCH(K$7,GRID!$A$4:$A$15,0),MATCH(1,($U$2=GRID!$B$1:$U$1)*(КАЛЕНДАРЬ!AG30=GRID!$B$3:$U$3),0))*(1-GRID!$H$34))</f>
        <v>45000</v>
      </c>
      <c r="L353" s="8" cm="1">
        <f t="array" ref="L353">IF($I$2="Открытый тариф",INDEX(GRID!$B$18:$U$29,MATCH(K$7,GRID!$A$18:$A$29,0),MATCH(1,($U$2=GRID!$B$1:$U$1)*(КАЛЕНДАРЬ!AG30=GRID!$B$3:$U$3),0)),
INDEX(GRID!$B$18:$U$29,MATCH(K$7,GRID!$A$18:$A$29,0),MATCH(1,($U$2=GRID!$B$1:$U$1)*(КАЛЕНДАРЬ!AG30=GRID!$B$3:$U$3),0))*(1-GRID!$H$34))</f>
        <v>50000</v>
      </c>
      <c r="M353" s="8" cm="1">
        <f t="array" ref="M353">IF($I$2="Открытый тариф",INDEX(GRID!$B$4:$U$15,MATCH(M$7,GRID!$A$4:$A$15,0),MATCH(1,($U$2=GRID!$B$1:$U$1)*(КАЛЕНДАРЬ!AG30=GRID!$B$3:$U$3),0)),
INDEX(GRID!$B$4:$U$15,MATCH(M$7,GRID!$A$4:$A$15,0),MATCH(1,($U$2=GRID!$B$1:$U$1)*(КАЛЕНДАРЬ!AG30=GRID!$B$3:$U$3),0))*(1-GRID!$H$34))</f>
        <v>65200</v>
      </c>
      <c r="N353" s="8" cm="1">
        <f t="array" ref="N353">IF($I$2="Открытый тариф",INDEX(GRID!$B$18:$U$29,MATCH(M$7,GRID!$A$18:$A$29,0),MATCH(1,($U$2=GRID!$B$1:$U$1)*(КАЛЕНДАРЬ!AG30=GRID!$B$3:$U$3),0)),
INDEX(GRID!$B$18:$U$29,MATCH(M$7,GRID!$A$18:$A$29,0),MATCH(1,($U$2=GRID!$B$1:$U$1)*(КАЛЕНДАРЬ!AG30=GRID!$B$3:$U$3),0))*(1-GRID!$H$34))</f>
        <v>70200</v>
      </c>
      <c r="O353" s="8" cm="1">
        <f t="array" ref="O353">IF($I$2="Открытый тариф",INDEX(GRID!$B$4:$U$15,MATCH(O$7,GRID!$A$4:$A$15,0),MATCH(1,($U$2=GRID!$B$1:$U$1)*(КАЛЕНДАРЬ!AG30=GRID!$B$3:$U$3),0)),
INDEX(GRID!$B$4:$U$15,MATCH(O$7,GRID!$A$4:$A$15,0),MATCH(1,($U$2=GRID!$B$1:$U$1)*(КАЛЕНДАРЬ!AG30=GRID!$B$3:$U$3),0))*(1-GRID!$H$34))</f>
        <v>98000</v>
      </c>
      <c r="P353" s="8" cm="1">
        <f t="array" ref="P353">IF($I$2="Открытый тариф",INDEX(GRID!$B$4:$U$15,MATCH(P$7,GRID!$A$4:$A$15,0),MATCH(1,($U$2=GRID!$B$1:$U$1)*(КАЛЕНДАРЬ!AG30=GRID!$B$3:$U$3),0)),
INDEX(GRID!$B$4:$U$15,MATCH(P$7,GRID!$A$4:$A$15,0),MATCH(1,($U$2=GRID!$B$1:$U$1)*(КАЛЕНДАРЬ!AG30=GRID!$B$3:$U$3),0))*(1-GRID!$H$34))</f>
        <v>139700</v>
      </c>
      <c r="Q353" s="8" cm="1">
        <f t="array" ref="Q353">IF($I$2="Открытый тариф",INDEX(GRID!$B$4:$U$15,MATCH(Q$7,GRID!$A$4:$A$15,0),MATCH(1,($U$2=GRID!$B$1:$U$1)*(КАЛЕНДАРЬ!AG30=GRID!$B$3:$U$3),0)),
INDEX(GRID!$B$4:$U$15,MATCH(Q$7,GRID!$A$4:$A$15,0),MATCH(1,($U$2=GRID!$B$1:$U$1)*(КАЛЕНДАРЬ!AG30=GRID!$B$3:$U$3),0))*(1-GRID!$H$34))</f>
        <v>164400</v>
      </c>
      <c r="R353" s="8" cm="1">
        <f t="array" ref="R353">IF($I$2="Открытый тариф",INDEX(GRID!$B$18:$U$29,MATCH(R$7,GRID!$A$18:$A$29,0),MATCH(1,($U$2=GRID!$B$1:$U$1)*(КАЛЕНДАРЬ!AG30=GRID!$B$3:$U$3),0)),
INDEX(GRID!$B$18:$U$29,MATCH(R$7,GRID!$A$18:$A$29,0),MATCH(1,($U$2=GRID!$B$1:$U$1)*(КАЛЕНДАРЬ!AG30=GRID!$B$3:$U$3),0))*(1-GRID!$H$34))</f>
        <v>186400</v>
      </c>
      <c r="S353" s="8">
        <f t="array" ref="S353">IF($I$2="Открытый тариф",INDEX(GRID!$B$4:$U$15,MATCH(S$7,GRID!$A$4:$A$15,0),MATCH(1,($U$2=GRID!$B$1:$U$1)*(КАЛЕНДАРЬ!AG30=GRID!$B$3:$U$3),0)),
INDEX(GRID!$B$4:$U$15,MATCH(S$7,GRID!$A$4:$A$15,0),MATCH(1,($U$2=GRID!$B$1:$U$1)*(КАЛЕНДАРЬ!AG30=GRID!$B$3:$U$3),0))*(1-GRID!$L$41))</f>
        <v>460400</v>
      </c>
      <c r="T353" s="8">
        <f t="array" ref="T353">IF($I$2="Открытый тариф",INDEX(GRID!$B$4:$U$15,MATCH(T$7,GRID!$A$4:$A$15,0),MATCH(1,($U$2=GRID!$B$1:$U$1)*(КАЛЕНДАРЬ!AG30=GRID!$B$3:$U$3),0)),
INDEX(GRID!$B$4:$U$15,MATCH(T$7,GRID!$A$4:$A$15,0),MATCH(1,($U$2=GRID!$B$1:$U$1)*(КАЛЕНДАРЬ!AG30=GRID!$B$3:$U$3),0))*(1-GRID!$L$41))</f>
        <v>556900</v>
      </c>
    </row>
    <row r="354" spans="1:20">
      <c r="A354" s="148" t="s">
        <v>16</v>
      </c>
      <c r="B354" s="149">
        <v>28</v>
      </c>
      <c r="C354" s="8" cm="1">
        <f t="array" ref="C354">IF($I$2="Открытый тариф",INDEX(GRID!$B$4:$U$15,MATCH(C$7,GRID!$A$4:$A$15,0),MATCH(1,($U$2=GRID!$B$1:$U$1)*(КАЛЕНДАРЬ!AG31=GRID!$B$3:$U$3),0)),
INDEX(GRID!$B$4:$U$15,MATCH(C$7,GRID!$A$4:$A$15,0),MATCH(1,($U$2=GRID!$B$1:$U$1)*(КАЛЕНДАРЬ!AG31=GRID!$B$3:$U$3),0))*(1-GRID!$H$34))</f>
        <v>25000</v>
      </c>
      <c r="D354" s="8" cm="1">
        <f t="array" ref="D354">IF($I$2="Открытый тариф",INDEX(GRID!$B$18:$U$29,MATCH(C$7,GRID!$A$18:$A$29,0),MATCH(1,($U$2=GRID!$B$1:$U$1)*(КАЛЕНДАРЬ!AG31=GRID!$B$3:$U$3),0)),
INDEX(GRID!$B$18:$U$29,MATCH(C$7,GRID!$A$18:$A$29,0),MATCH(1,($U$2=GRID!$B$1:$U$1)*(КАЛЕНДАРЬ!AG31=GRID!$B$3:$U$3),0))*(1-GRID!$H$34))</f>
        <v>30000</v>
      </c>
      <c r="E354" s="8" cm="1">
        <f t="array" ref="E354">IF($I$2="Открытый тариф",INDEX(GRID!$B$4:$U$15,MATCH(E$7,GRID!$A$4:$A$15,0),MATCH(1,($U$2=GRID!$B$1:$U$1)*(КАЛЕНДАРЬ!AG31=GRID!$B$3:$U$3),0)),
INDEX(GRID!$B$4:$U$15,MATCH(E$7,GRID!$A$4:$A$15,0),MATCH(1,($U$2=GRID!$B$1:$U$1)*(КАЛЕНДАРЬ!AG31=GRID!$B$3:$U$3),0))*(1-GRID!$H$34))</f>
        <v>30000</v>
      </c>
      <c r="F354" s="8" cm="1">
        <f t="array" ref="F354">IF($I$2="Открытый тариф",INDEX(GRID!$B$18:$U$29,MATCH(E$7,GRID!$A$18:$A$29,0),MATCH(1,($U$2=GRID!$B$1:$U$1)*(КАЛЕНДАРЬ!AG31=GRID!$B$3:$U$3),0)),
INDEX(GRID!$B$18:$U$29,MATCH(E$7,GRID!$A$18:$A$29,0),MATCH(1,($U$2=GRID!$B$1:$U$1)*(КАЛЕНДАРЬ!AG31=GRID!$B$3:$U$3),0))*(1-GRID!$H$34))</f>
        <v>35000</v>
      </c>
      <c r="G354" s="8" cm="1">
        <f t="array" ref="G354">IF($I$2="Открытый тариф",INDEX(GRID!$B$4:$U$15,MATCH(G$7,GRID!$A$4:$A$15,0),MATCH(1,($U$2=GRID!$B$1:$U$1)*(КАЛЕНДАРЬ!AG31=GRID!$B$3:$U$3),0)),
INDEX(GRID!$B$4:$U$15,MATCH(G$7,GRID!$A$4:$A$15,0),MATCH(1,($U$2=GRID!$B$1:$U$1)*(КАЛЕНДАРЬ!AG31=GRID!$B$3:$U$3),0))*(1-GRID!$H$34))</f>
        <v>35700</v>
      </c>
      <c r="H354" s="8" cm="1">
        <f t="array" ref="H354">IF($I$2="Открытый тариф",INDEX(GRID!$B$18:$U$29,MATCH(G$7,GRID!$A$18:$A$29,0),MATCH(1,($U$2=GRID!$B$1:$U$1)*(КАЛЕНДАРЬ!AG31=GRID!$B$3:$U$3),0)),
INDEX(GRID!$B$18:$U$29,MATCH(G$7,GRID!$A$18:$A$29,0),MATCH(1,($U$2=GRID!$B$1:$U$1)*(КАЛЕНДАРЬ!AG31=GRID!$B$3:$U$3),0))*(1-GRID!$H$34))</f>
        <v>40700</v>
      </c>
      <c r="I354" s="8" cm="1">
        <f t="array" ref="I354">IF($I$2="Открытый тариф",INDEX(GRID!$B$4:$U$15,MATCH(I$7,GRID!$A$4:$A$15,0),MATCH(1,($U$2=GRID!$B$1:$U$1)*(КАЛЕНДАРЬ!AG31=GRID!$B$3:$U$3),0)),
INDEX(GRID!$B$4:$U$15,MATCH(I$7,GRID!$A$4:$A$15,0),MATCH(1,($U$2=GRID!$B$1:$U$1)*(КАЛЕНДАРЬ!AG31=GRID!$B$3:$U$3),0))*(1-GRID!$H$34))</f>
        <v>39700</v>
      </c>
      <c r="J354" s="8" cm="1">
        <f t="array" ref="J354">IF($I$2="Открытый тариф",INDEX(GRID!$B$18:$U$29,MATCH(I$7,GRID!$A$18:$A$29,0),MATCH(1,($U$2=GRID!$B$1:$U$1)*(КАЛЕНДАРЬ!AG31=GRID!$B$3:$U$3),0)),
INDEX(GRID!$B$18:$U$29,MATCH(I$7,GRID!$A$18:$A$29,0),MATCH(1,($U$2=GRID!$B$1:$U$1)*(КАЛЕНДАРЬ!AG31=GRID!$B$3:$U$3),0))*(1-GRID!$H$34))</f>
        <v>44700</v>
      </c>
      <c r="K354" s="8" cm="1">
        <f t="array" ref="K354">IF($I$2="Открытый тариф",INDEX(GRID!$B$4:$U$15,MATCH(K$7,GRID!$A$4:$A$15,0),MATCH(1,($U$2=GRID!$B$1:$U$1)*(КАЛЕНДАРЬ!AG31=GRID!$B$3:$U$3),0)),
INDEX(GRID!$B$4:$U$15,MATCH(K$7,GRID!$A$4:$A$15,0),MATCH(1,($U$2=GRID!$B$1:$U$1)*(КАЛЕНДАРЬ!AG31=GRID!$B$3:$U$3),0))*(1-GRID!$H$34))</f>
        <v>45000</v>
      </c>
      <c r="L354" s="8" cm="1">
        <f t="array" ref="L354">IF($I$2="Открытый тариф",INDEX(GRID!$B$18:$U$29,MATCH(K$7,GRID!$A$18:$A$29,0),MATCH(1,($U$2=GRID!$B$1:$U$1)*(КАЛЕНДАРЬ!AG31=GRID!$B$3:$U$3),0)),
INDEX(GRID!$B$18:$U$29,MATCH(K$7,GRID!$A$18:$A$29,0),MATCH(1,($U$2=GRID!$B$1:$U$1)*(КАЛЕНДАРЬ!AG31=GRID!$B$3:$U$3),0))*(1-GRID!$H$34))</f>
        <v>50000</v>
      </c>
      <c r="M354" s="8" cm="1">
        <f t="array" ref="M354">IF($I$2="Открытый тариф",INDEX(GRID!$B$4:$U$15,MATCH(M$7,GRID!$A$4:$A$15,0),MATCH(1,($U$2=GRID!$B$1:$U$1)*(КАЛЕНДАРЬ!AG31=GRID!$B$3:$U$3),0)),
INDEX(GRID!$B$4:$U$15,MATCH(M$7,GRID!$A$4:$A$15,0),MATCH(1,($U$2=GRID!$B$1:$U$1)*(КАЛЕНДАРЬ!AG31=GRID!$B$3:$U$3),0))*(1-GRID!$H$34))</f>
        <v>65200</v>
      </c>
      <c r="N354" s="8" cm="1">
        <f t="array" ref="N354">IF($I$2="Открытый тариф",INDEX(GRID!$B$18:$U$29,MATCH(M$7,GRID!$A$18:$A$29,0),MATCH(1,($U$2=GRID!$B$1:$U$1)*(КАЛЕНДАРЬ!AG31=GRID!$B$3:$U$3),0)),
INDEX(GRID!$B$18:$U$29,MATCH(M$7,GRID!$A$18:$A$29,0),MATCH(1,($U$2=GRID!$B$1:$U$1)*(КАЛЕНДАРЬ!AG31=GRID!$B$3:$U$3),0))*(1-GRID!$H$34))</f>
        <v>70200</v>
      </c>
      <c r="O354" s="8" cm="1">
        <f t="array" ref="O354">IF($I$2="Открытый тариф",INDEX(GRID!$B$4:$U$15,MATCH(O$7,GRID!$A$4:$A$15,0),MATCH(1,($U$2=GRID!$B$1:$U$1)*(КАЛЕНДАРЬ!AG31=GRID!$B$3:$U$3),0)),
INDEX(GRID!$B$4:$U$15,MATCH(O$7,GRID!$A$4:$A$15,0),MATCH(1,($U$2=GRID!$B$1:$U$1)*(КАЛЕНДАРЬ!AG31=GRID!$B$3:$U$3),0))*(1-GRID!$H$34))</f>
        <v>98000</v>
      </c>
      <c r="P354" s="8" cm="1">
        <f t="array" ref="P354">IF($I$2="Открытый тариф",INDEX(GRID!$B$4:$U$15,MATCH(P$7,GRID!$A$4:$A$15,0),MATCH(1,($U$2=GRID!$B$1:$U$1)*(КАЛЕНДАРЬ!AG31=GRID!$B$3:$U$3),0)),
INDEX(GRID!$B$4:$U$15,MATCH(P$7,GRID!$A$4:$A$15,0),MATCH(1,($U$2=GRID!$B$1:$U$1)*(КАЛЕНДАРЬ!AG31=GRID!$B$3:$U$3),0))*(1-GRID!$H$34))</f>
        <v>139700</v>
      </c>
      <c r="Q354" s="8" cm="1">
        <f t="array" ref="Q354">IF($I$2="Открытый тариф",INDEX(GRID!$B$4:$U$15,MATCH(Q$7,GRID!$A$4:$A$15,0),MATCH(1,($U$2=GRID!$B$1:$U$1)*(КАЛЕНДАРЬ!AG31=GRID!$B$3:$U$3),0)),
INDEX(GRID!$B$4:$U$15,MATCH(Q$7,GRID!$A$4:$A$15,0),MATCH(1,($U$2=GRID!$B$1:$U$1)*(КАЛЕНДАРЬ!AG31=GRID!$B$3:$U$3),0))*(1-GRID!$H$34))</f>
        <v>164400</v>
      </c>
      <c r="R354" s="8" cm="1">
        <f t="array" ref="R354">IF($I$2="Открытый тариф",INDEX(GRID!$B$18:$U$29,MATCH(R$7,GRID!$A$18:$A$29,0),MATCH(1,($U$2=GRID!$B$1:$U$1)*(КАЛЕНДАРЬ!AG31=GRID!$B$3:$U$3),0)),
INDEX(GRID!$B$18:$U$29,MATCH(R$7,GRID!$A$18:$A$29,0),MATCH(1,($U$2=GRID!$B$1:$U$1)*(КАЛЕНДАРЬ!AG31=GRID!$B$3:$U$3),0))*(1-GRID!$H$34))</f>
        <v>186400</v>
      </c>
      <c r="S354" s="8">
        <f t="array" ref="S354">IF($I$2="Открытый тариф",INDEX(GRID!$B$4:$U$15,MATCH(S$7,GRID!$A$4:$A$15,0),MATCH(1,($U$2=GRID!$B$1:$U$1)*(КАЛЕНДАРЬ!AG31=GRID!$B$3:$U$3),0)),
INDEX(GRID!$B$4:$U$15,MATCH(S$7,GRID!$A$4:$A$15,0),MATCH(1,($U$2=GRID!$B$1:$U$1)*(КАЛЕНДАРЬ!AG31=GRID!$B$3:$U$3),0))*(1-GRID!$L$41))</f>
        <v>460400</v>
      </c>
      <c r="T354" s="8">
        <f t="array" ref="T354">IF($I$2="Открытый тариф",INDEX(GRID!$B$4:$U$15,MATCH(T$7,GRID!$A$4:$A$15,0),MATCH(1,($U$2=GRID!$B$1:$U$1)*(КАЛЕНДАРЬ!AG31=GRID!$B$3:$U$3),0)),
INDEX(GRID!$B$4:$U$15,MATCH(T$7,GRID!$A$4:$A$15,0),MATCH(1,($U$2=GRID!$B$1:$U$1)*(КАЛЕНДАРЬ!AG31=GRID!$B$3:$U$3),0))*(1-GRID!$L$41))</f>
        <v>556900</v>
      </c>
    </row>
    <row r="355" spans="1:20">
      <c r="A355" s="148" t="s">
        <v>17</v>
      </c>
      <c r="B355" s="149">
        <v>29</v>
      </c>
      <c r="C355" s="8" cm="1">
        <f t="array" ref="C355">IF($I$2="Открытый тариф",INDEX(GRID!$B$4:$U$15,MATCH(C$7,GRID!$A$4:$A$15,0),MATCH(1,($U$2=GRID!$B$1:$U$1)*(КАЛЕНДАРЬ!AG32=GRID!$B$3:$U$3),0)),
INDEX(GRID!$B$4:$U$15,MATCH(C$7,GRID!$A$4:$A$15,0),MATCH(1,($U$2=GRID!$B$1:$U$1)*(КАЛЕНДАРЬ!AG32=GRID!$B$3:$U$3),0))*(1-GRID!$H$34))</f>
        <v>25000</v>
      </c>
      <c r="D355" s="8" cm="1">
        <f t="array" ref="D355">IF($I$2="Открытый тариф",INDEX(GRID!$B$18:$U$29,MATCH(C$7,GRID!$A$18:$A$29,0),MATCH(1,($U$2=GRID!$B$1:$U$1)*(КАЛЕНДАРЬ!AG32=GRID!$B$3:$U$3),0)),
INDEX(GRID!$B$18:$U$29,MATCH(C$7,GRID!$A$18:$A$29,0),MATCH(1,($U$2=GRID!$B$1:$U$1)*(КАЛЕНДАРЬ!AG32=GRID!$B$3:$U$3),0))*(1-GRID!$H$34))</f>
        <v>30000</v>
      </c>
      <c r="E355" s="8" cm="1">
        <f t="array" ref="E355">IF($I$2="Открытый тариф",INDEX(GRID!$B$4:$U$15,MATCH(E$7,GRID!$A$4:$A$15,0),MATCH(1,($U$2=GRID!$B$1:$U$1)*(КАЛЕНДАРЬ!AG32=GRID!$B$3:$U$3),0)),
INDEX(GRID!$B$4:$U$15,MATCH(E$7,GRID!$A$4:$A$15,0),MATCH(1,($U$2=GRID!$B$1:$U$1)*(КАЛЕНДАРЬ!AG32=GRID!$B$3:$U$3),0))*(1-GRID!$H$34))</f>
        <v>30000</v>
      </c>
      <c r="F355" s="8" cm="1">
        <f t="array" ref="F355">IF($I$2="Открытый тариф",INDEX(GRID!$B$18:$U$29,MATCH(E$7,GRID!$A$18:$A$29,0),MATCH(1,($U$2=GRID!$B$1:$U$1)*(КАЛЕНДАРЬ!AG32=GRID!$B$3:$U$3),0)),
INDEX(GRID!$B$18:$U$29,MATCH(E$7,GRID!$A$18:$A$29,0),MATCH(1,($U$2=GRID!$B$1:$U$1)*(КАЛЕНДАРЬ!AG32=GRID!$B$3:$U$3),0))*(1-GRID!$H$34))</f>
        <v>35000</v>
      </c>
      <c r="G355" s="8" cm="1">
        <f t="array" ref="G355">IF($I$2="Открытый тариф",INDEX(GRID!$B$4:$U$15,MATCH(G$7,GRID!$A$4:$A$15,0),MATCH(1,($U$2=GRID!$B$1:$U$1)*(КАЛЕНДАРЬ!AG32=GRID!$B$3:$U$3),0)),
INDEX(GRID!$B$4:$U$15,MATCH(G$7,GRID!$A$4:$A$15,0),MATCH(1,($U$2=GRID!$B$1:$U$1)*(КАЛЕНДАРЬ!AG32=GRID!$B$3:$U$3),0))*(1-GRID!$H$34))</f>
        <v>35700</v>
      </c>
      <c r="H355" s="8" cm="1">
        <f t="array" ref="H355">IF($I$2="Открытый тариф",INDEX(GRID!$B$18:$U$29,MATCH(G$7,GRID!$A$18:$A$29,0),MATCH(1,($U$2=GRID!$B$1:$U$1)*(КАЛЕНДАРЬ!AG32=GRID!$B$3:$U$3),0)),
INDEX(GRID!$B$18:$U$29,MATCH(G$7,GRID!$A$18:$A$29,0),MATCH(1,($U$2=GRID!$B$1:$U$1)*(КАЛЕНДАРЬ!AG32=GRID!$B$3:$U$3),0))*(1-GRID!$H$34))</f>
        <v>40700</v>
      </c>
      <c r="I355" s="8" cm="1">
        <f t="array" ref="I355">IF($I$2="Открытый тариф",INDEX(GRID!$B$4:$U$15,MATCH(I$7,GRID!$A$4:$A$15,0),MATCH(1,($U$2=GRID!$B$1:$U$1)*(КАЛЕНДАРЬ!AG32=GRID!$B$3:$U$3),0)),
INDEX(GRID!$B$4:$U$15,MATCH(I$7,GRID!$A$4:$A$15,0),MATCH(1,($U$2=GRID!$B$1:$U$1)*(КАЛЕНДАРЬ!AG32=GRID!$B$3:$U$3),0))*(1-GRID!$H$34))</f>
        <v>39700</v>
      </c>
      <c r="J355" s="8" cm="1">
        <f t="array" ref="J355">IF($I$2="Открытый тариф",INDEX(GRID!$B$18:$U$29,MATCH(I$7,GRID!$A$18:$A$29,0),MATCH(1,($U$2=GRID!$B$1:$U$1)*(КАЛЕНДАРЬ!AG32=GRID!$B$3:$U$3),0)),
INDEX(GRID!$B$18:$U$29,MATCH(I$7,GRID!$A$18:$A$29,0),MATCH(1,($U$2=GRID!$B$1:$U$1)*(КАЛЕНДАРЬ!AG32=GRID!$B$3:$U$3),0))*(1-GRID!$H$34))</f>
        <v>44700</v>
      </c>
      <c r="K355" s="8" cm="1">
        <f t="array" ref="K355">IF($I$2="Открытый тариф",INDEX(GRID!$B$4:$U$15,MATCH(K$7,GRID!$A$4:$A$15,0),MATCH(1,($U$2=GRID!$B$1:$U$1)*(КАЛЕНДАРЬ!AG32=GRID!$B$3:$U$3),0)),
INDEX(GRID!$B$4:$U$15,MATCH(K$7,GRID!$A$4:$A$15,0),MATCH(1,($U$2=GRID!$B$1:$U$1)*(КАЛЕНДАРЬ!AG32=GRID!$B$3:$U$3),0))*(1-GRID!$H$34))</f>
        <v>45000</v>
      </c>
      <c r="L355" s="8" cm="1">
        <f t="array" ref="L355">IF($I$2="Открытый тариф",INDEX(GRID!$B$18:$U$29,MATCH(K$7,GRID!$A$18:$A$29,0),MATCH(1,($U$2=GRID!$B$1:$U$1)*(КАЛЕНДАРЬ!AG32=GRID!$B$3:$U$3),0)),
INDEX(GRID!$B$18:$U$29,MATCH(K$7,GRID!$A$18:$A$29,0),MATCH(1,($U$2=GRID!$B$1:$U$1)*(КАЛЕНДАРЬ!AG32=GRID!$B$3:$U$3),0))*(1-GRID!$H$34))</f>
        <v>50000</v>
      </c>
      <c r="M355" s="8" cm="1">
        <f t="array" ref="M355">IF($I$2="Открытый тариф",INDEX(GRID!$B$4:$U$15,MATCH(M$7,GRID!$A$4:$A$15,0),MATCH(1,($U$2=GRID!$B$1:$U$1)*(КАЛЕНДАРЬ!AG32=GRID!$B$3:$U$3),0)),
INDEX(GRID!$B$4:$U$15,MATCH(M$7,GRID!$A$4:$A$15,0),MATCH(1,($U$2=GRID!$B$1:$U$1)*(КАЛЕНДАРЬ!AG32=GRID!$B$3:$U$3),0))*(1-GRID!$H$34))</f>
        <v>65200</v>
      </c>
      <c r="N355" s="8" cm="1">
        <f t="array" ref="N355">IF($I$2="Открытый тариф",INDEX(GRID!$B$18:$U$29,MATCH(M$7,GRID!$A$18:$A$29,0),MATCH(1,($U$2=GRID!$B$1:$U$1)*(КАЛЕНДАРЬ!AG32=GRID!$B$3:$U$3),0)),
INDEX(GRID!$B$18:$U$29,MATCH(M$7,GRID!$A$18:$A$29,0),MATCH(1,($U$2=GRID!$B$1:$U$1)*(КАЛЕНДАРЬ!AG32=GRID!$B$3:$U$3),0))*(1-GRID!$H$34))</f>
        <v>70200</v>
      </c>
      <c r="O355" s="8" cm="1">
        <f t="array" ref="O355">IF($I$2="Открытый тариф",INDEX(GRID!$B$4:$U$15,MATCH(O$7,GRID!$A$4:$A$15,0),MATCH(1,($U$2=GRID!$B$1:$U$1)*(КАЛЕНДАРЬ!AG32=GRID!$B$3:$U$3),0)),
INDEX(GRID!$B$4:$U$15,MATCH(O$7,GRID!$A$4:$A$15,0),MATCH(1,($U$2=GRID!$B$1:$U$1)*(КАЛЕНДАРЬ!AG32=GRID!$B$3:$U$3),0))*(1-GRID!$H$34))</f>
        <v>98000</v>
      </c>
      <c r="P355" s="8" cm="1">
        <f t="array" ref="P355">IF($I$2="Открытый тариф",INDEX(GRID!$B$4:$U$15,MATCH(P$7,GRID!$A$4:$A$15,0),MATCH(1,($U$2=GRID!$B$1:$U$1)*(КАЛЕНДАРЬ!AG32=GRID!$B$3:$U$3),0)),
INDEX(GRID!$B$4:$U$15,MATCH(P$7,GRID!$A$4:$A$15,0),MATCH(1,($U$2=GRID!$B$1:$U$1)*(КАЛЕНДАРЬ!AG32=GRID!$B$3:$U$3),0))*(1-GRID!$H$34))</f>
        <v>139700</v>
      </c>
      <c r="Q355" s="8" cm="1">
        <f t="array" ref="Q355">IF($I$2="Открытый тариф",INDEX(GRID!$B$4:$U$15,MATCH(Q$7,GRID!$A$4:$A$15,0),MATCH(1,($U$2=GRID!$B$1:$U$1)*(КАЛЕНДАРЬ!AG32=GRID!$B$3:$U$3),0)),
INDEX(GRID!$B$4:$U$15,MATCH(Q$7,GRID!$A$4:$A$15,0),MATCH(1,($U$2=GRID!$B$1:$U$1)*(КАЛЕНДАРЬ!AG32=GRID!$B$3:$U$3),0))*(1-GRID!$H$34))</f>
        <v>164400</v>
      </c>
      <c r="R355" s="8" cm="1">
        <f t="array" ref="R355">IF($I$2="Открытый тариф",INDEX(GRID!$B$18:$U$29,MATCH(R$7,GRID!$A$18:$A$29,0),MATCH(1,($U$2=GRID!$B$1:$U$1)*(КАЛЕНДАРЬ!AG32=GRID!$B$3:$U$3),0)),
INDEX(GRID!$B$18:$U$29,MATCH(R$7,GRID!$A$18:$A$29,0),MATCH(1,($U$2=GRID!$B$1:$U$1)*(КАЛЕНДАРЬ!AG32=GRID!$B$3:$U$3),0))*(1-GRID!$H$34))</f>
        <v>186400</v>
      </c>
      <c r="S355" s="8">
        <f t="array" ref="S355">IF($I$2="Открытый тариф",INDEX(GRID!$B$4:$U$15,MATCH(S$7,GRID!$A$4:$A$15,0),MATCH(1,($U$2=GRID!$B$1:$U$1)*(КАЛЕНДАРЬ!AG32=GRID!$B$3:$U$3),0)),
INDEX(GRID!$B$4:$U$15,MATCH(S$7,GRID!$A$4:$A$15,0),MATCH(1,($U$2=GRID!$B$1:$U$1)*(КАЛЕНДАРЬ!AG32=GRID!$B$3:$U$3),0))*(1-GRID!$L$41))</f>
        <v>460400</v>
      </c>
      <c r="T355" s="8">
        <f t="array" ref="T355">IF($I$2="Открытый тариф",INDEX(GRID!$B$4:$U$15,MATCH(T$7,GRID!$A$4:$A$15,0),MATCH(1,($U$2=GRID!$B$1:$U$1)*(КАЛЕНДАРЬ!AG32=GRID!$B$3:$U$3),0)),
INDEX(GRID!$B$4:$U$15,MATCH(T$7,GRID!$A$4:$A$15,0),MATCH(1,($U$2=GRID!$B$1:$U$1)*(КАЛЕНДАРЬ!AG32=GRID!$B$3:$U$3),0))*(1-GRID!$L$41))</f>
        <v>556900</v>
      </c>
    </row>
    <row r="356" spans="1:20">
      <c r="A356" s="148" t="s">
        <v>11</v>
      </c>
      <c r="B356" s="149">
        <v>30</v>
      </c>
      <c r="C356" s="8" cm="1">
        <f t="array" ref="C356">IF($I$2="Открытый тариф",INDEX(GRID!$B$4:$U$15,MATCH(C$7,GRID!$A$4:$A$15,0),MATCH(1,($U$2=GRID!$B$1:$U$1)*(КАЛЕНДАРЬ!AG33=GRID!$B$3:$U$3),0)),
INDEX(GRID!$B$4:$U$15,MATCH(C$7,GRID!$A$4:$A$15,0),MATCH(1,($U$2=GRID!$B$1:$U$1)*(КАЛЕНДАРЬ!AG33=GRID!$B$3:$U$3),0))*(1-GRID!$H$34))</f>
        <v>25000</v>
      </c>
      <c r="D356" s="8" cm="1">
        <f t="array" ref="D356">IF($I$2="Открытый тариф",INDEX(GRID!$B$18:$U$29,MATCH(C$7,GRID!$A$18:$A$29,0),MATCH(1,($U$2=GRID!$B$1:$U$1)*(КАЛЕНДАРЬ!AG33=GRID!$B$3:$U$3),0)),
INDEX(GRID!$B$18:$U$29,MATCH(C$7,GRID!$A$18:$A$29,0),MATCH(1,($U$2=GRID!$B$1:$U$1)*(КАЛЕНДАРЬ!AG33=GRID!$B$3:$U$3),0))*(1-GRID!$H$34))</f>
        <v>30000</v>
      </c>
      <c r="E356" s="8" cm="1">
        <f t="array" ref="E356">IF($I$2="Открытый тариф",INDEX(GRID!$B$4:$U$15,MATCH(E$7,GRID!$A$4:$A$15,0),MATCH(1,($U$2=GRID!$B$1:$U$1)*(КАЛЕНДАРЬ!AG33=GRID!$B$3:$U$3),0)),
INDEX(GRID!$B$4:$U$15,MATCH(E$7,GRID!$A$4:$A$15,0),MATCH(1,($U$2=GRID!$B$1:$U$1)*(КАЛЕНДАРЬ!AG33=GRID!$B$3:$U$3),0))*(1-GRID!$H$34))</f>
        <v>30000</v>
      </c>
      <c r="F356" s="8" cm="1">
        <f t="array" ref="F356">IF($I$2="Открытый тариф",INDEX(GRID!$B$18:$U$29,MATCH(E$7,GRID!$A$18:$A$29,0),MATCH(1,($U$2=GRID!$B$1:$U$1)*(КАЛЕНДАРЬ!AG33=GRID!$B$3:$U$3),0)),
INDEX(GRID!$B$18:$U$29,MATCH(E$7,GRID!$A$18:$A$29,0),MATCH(1,($U$2=GRID!$B$1:$U$1)*(КАЛЕНДАРЬ!AG33=GRID!$B$3:$U$3),0))*(1-GRID!$H$34))</f>
        <v>35000</v>
      </c>
      <c r="G356" s="8" cm="1">
        <f t="array" ref="G356">IF($I$2="Открытый тариф",INDEX(GRID!$B$4:$U$15,MATCH(G$7,GRID!$A$4:$A$15,0),MATCH(1,($U$2=GRID!$B$1:$U$1)*(КАЛЕНДАРЬ!AG33=GRID!$B$3:$U$3),0)),
INDEX(GRID!$B$4:$U$15,MATCH(G$7,GRID!$A$4:$A$15,0),MATCH(1,($U$2=GRID!$B$1:$U$1)*(КАЛЕНДАРЬ!AG33=GRID!$B$3:$U$3),0))*(1-GRID!$H$34))</f>
        <v>35700</v>
      </c>
      <c r="H356" s="8" cm="1">
        <f t="array" ref="H356">IF($I$2="Открытый тариф",INDEX(GRID!$B$18:$U$29,MATCH(G$7,GRID!$A$18:$A$29,0),MATCH(1,($U$2=GRID!$B$1:$U$1)*(КАЛЕНДАРЬ!AG33=GRID!$B$3:$U$3),0)),
INDEX(GRID!$B$18:$U$29,MATCH(G$7,GRID!$A$18:$A$29,0),MATCH(1,($U$2=GRID!$B$1:$U$1)*(КАЛЕНДАРЬ!AG33=GRID!$B$3:$U$3),0))*(1-GRID!$H$34))</f>
        <v>40700</v>
      </c>
      <c r="I356" s="8" cm="1">
        <f t="array" ref="I356">IF($I$2="Открытый тариф",INDEX(GRID!$B$4:$U$15,MATCH(I$7,GRID!$A$4:$A$15,0),MATCH(1,($U$2=GRID!$B$1:$U$1)*(КАЛЕНДАРЬ!AG33=GRID!$B$3:$U$3),0)),
INDEX(GRID!$B$4:$U$15,MATCH(I$7,GRID!$A$4:$A$15,0),MATCH(1,($U$2=GRID!$B$1:$U$1)*(КАЛЕНДАРЬ!AG33=GRID!$B$3:$U$3),0))*(1-GRID!$H$34))</f>
        <v>39700</v>
      </c>
      <c r="J356" s="8" cm="1">
        <f t="array" ref="J356">IF($I$2="Открытый тариф",INDEX(GRID!$B$18:$U$29,MATCH(I$7,GRID!$A$18:$A$29,0),MATCH(1,($U$2=GRID!$B$1:$U$1)*(КАЛЕНДАРЬ!AG33=GRID!$B$3:$U$3),0)),
INDEX(GRID!$B$18:$U$29,MATCH(I$7,GRID!$A$18:$A$29,0),MATCH(1,($U$2=GRID!$B$1:$U$1)*(КАЛЕНДАРЬ!AG33=GRID!$B$3:$U$3),0))*(1-GRID!$H$34))</f>
        <v>44700</v>
      </c>
      <c r="K356" s="8" cm="1">
        <f t="array" ref="K356">IF($I$2="Открытый тариф",INDEX(GRID!$B$4:$U$15,MATCH(K$7,GRID!$A$4:$A$15,0),MATCH(1,($U$2=GRID!$B$1:$U$1)*(КАЛЕНДАРЬ!AG33=GRID!$B$3:$U$3),0)),
INDEX(GRID!$B$4:$U$15,MATCH(K$7,GRID!$A$4:$A$15,0),MATCH(1,($U$2=GRID!$B$1:$U$1)*(КАЛЕНДАРЬ!AG33=GRID!$B$3:$U$3),0))*(1-GRID!$H$34))</f>
        <v>45000</v>
      </c>
      <c r="L356" s="8" cm="1">
        <f t="array" ref="L356">IF($I$2="Открытый тариф",INDEX(GRID!$B$18:$U$29,MATCH(K$7,GRID!$A$18:$A$29,0),MATCH(1,($U$2=GRID!$B$1:$U$1)*(КАЛЕНДАРЬ!AG33=GRID!$B$3:$U$3),0)),
INDEX(GRID!$B$18:$U$29,MATCH(K$7,GRID!$A$18:$A$29,0),MATCH(1,($U$2=GRID!$B$1:$U$1)*(КАЛЕНДАРЬ!AG33=GRID!$B$3:$U$3),0))*(1-GRID!$H$34))</f>
        <v>50000</v>
      </c>
      <c r="M356" s="8" cm="1">
        <f t="array" ref="M356">IF($I$2="Открытый тариф",INDEX(GRID!$B$4:$U$15,MATCH(M$7,GRID!$A$4:$A$15,0),MATCH(1,($U$2=GRID!$B$1:$U$1)*(КАЛЕНДАРЬ!AG33=GRID!$B$3:$U$3),0)),
INDEX(GRID!$B$4:$U$15,MATCH(M$7,GRID!$A$4:$A$15,0),MATCH(1,($U$2=GRID!$B$1:$U$1)*(КАЛЕНДАРЬ!AG33=GRID!$B$3:$U$3),0))*(1-GRID!$H$34))</f>
        <v>65200</v>
      </c>
      <c r="N356" s="8" cm="1">
        <f t="array" ref="N356">IF($I$2="Открытый тариф",INDEX(GRID!$B$18:$U$29,MATCH(M$7,GRID!$A$18:$A$29,0),MATCH(1,($U$2=GRID!$B$1:$U$1)*(КАЛЕНДАРЬ!AG33=GRID!$B$3:$U$3),0)),
INDEX(GRID!$B$18:$U$29,MATCH(M$7,GRID!$A$18:$A$29,0),MATCH(1,($U$2=GRID!$B$1:$U$1)*(КАЛЕНДАРЬ!AG33=GRID!$B$3:$U$3),0))*(1-GRID!$H$34))</f>
        <v>70200</v>
      </c>
      <c r="O356" s="8" cm="1">
        <f t="array" ref="O356">IF($I$2="Открытый тариф",INDEX(GRID!$B$4:$U$15,MATCH(O$7,GRID!$A$4:$A$15,0),MATCH(1,($U$2=GRID!$B$1:$U$1)*(КАЛЕНДАРЬ!AG33=GRID!$B$3:$U$3),0)),
INDEX(GRID!$B$4:$U$15,MATCH(O$7,GRID!$A$4:$A$15,0),MATCH(1,($U$2=GRID!$B$1:$U$1)*(КАЛЕНДАРЬ!AG33=GRID!$B$3:$U$3),0))*(1-GRID!$H$34))</f>
        <v>98000</v>
      </c>
      <c r="P356" s="8" cm="1">
        <f t="array" ref="P356">IF($I$2="Открытый тариф",INDEX(GRID!$B$4:$U$15,MATCH(P$7,GRID!$A$4:$A$15,0),MATCH(1,($U$2=GRID!$B$1:$U$1)*(КАЛЕНДАРЬ!AG33=GRID!$B$3:$U$3),0)),
INDEX(GRID!$B$4:$U$15,MATCH(P$7,GRID!$A$4:$A$15,0),MATCH(1,($U$2=GRID!$B$1:$U$1)*(КАЛЕНДАРЬ!AG33=GRID!$B$3:$U$3),0))*(1-GRID!$H$34))</f>
        <v>139700</v>
      </c>
      <c r="Q356" s="8" cm="1">
        <f t="array" ref="Q356">IF($I$2="Открытый тариф",INDEX(GRID!$B$4:$U$15,MATCH(Q$7,GRID!$A$4:$A$15,0),MATCH(1,($U$2=GRID!$B$1:$U$1)*(КАЛЕНДАРЬ!AG33=GRID!$B$3:$U$3),0)),
INDEX(GRID!$B$4:$U$15,MATCH(Q$7,GRID!$A$4:$A$15,0),MATCH(1,($U$2=GRID!$B$1:$U$1)*(КАЛЕНДАРЬ!AG33=GRID!$B$3:$U$3),0))*(1-GRID!$H$34))</f>
        <v>164400</v>
      </c>
      <c r="R356" s="8" cm="1">
        <f t="array" ref="R356">IF($I$2="Открытый тариф",INDEX(GRID!$B$18:$U$29,MATCH(R$7,GRID!$A$18:$A$29,0),MATCH(1,($U$2=GRID!$B$1:$U$1)*(КАЛЕНДАРЬ!AG33=GRID!$B$3:$U$3),0)),
INDEX(GRID!$B$18:$U$29,MATCH(R$7,GRID!$A$18:$A$29,0),MATCH(1,($U$2=GRID!$B$1:$U$1)*(КАЛЕНДАРЬ!AG33=GRID!$B$3:$U$3),0))*(1-GRID!$H$34))</f>
        <v>186400</v>
      </c>
      <c r="S356" s="8">
        <f t="array" ref="S356">IF($I$2="Открытый тариф",INDEX(GRID!$B$4:$U$15,MATCH(S$7,GRID!$A$4:$A$15,0),MATCH(1,($U$2=GRID!$B$1:$U$1)*(КАЛЕНДАРЬ!AG33=GRID!$B$3:$U$3),0)),
INDEX(GRID!$B$4:$U$15,MATCH(S$7,GRID!$A$4:$A$15,0),MATCH(1,($U$2=GRID!$B$1:$U$1)*(КАЛЕНДАРЬ!AG33=GRID!$B$3:$U$3),0))*(1-GRID!$L$41))</f>
        <v>460400</v>
      </c>
      <c r="T356" s="8">
        <f t="array" ref="T356">IF($I$2="Открытый тариф",INDEX(GRID!$B$4:$U$15,MATCH(T$7,GRID!$A$4:$A$15,0),MATCH(1,($U$2=GRID!$B$1:$U$1)*(КАЛЕНДАРЬ!AG33=GRID!$B$3:$U$3),0)),
INDEX(GRID!$B$4:$U$15,MATCH(T$7,GRID!$A$4:$A$15,0),MATCH(1,($U$2=GRID!$B$1:$U$1)*(КАЛЕНДАРЬ!AG33=GRID!$B$3:$U$3),0))*(1-GRID!$L$41))</f>
        <v>556900</v>
      </c>
    </row>
    <row r="357" spans="1:20">
      <c r="A357" s="146"/>
      <c r="B357" s="147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</row>
    <row r="358" spans="1:20" s="9" customFormat="1" ht="17.25" customHeight="1">
      <c r="A35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58" s="171"/>
      <c r="C358" s="171"/>
      <c r="D358" s="17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</row>
    <row r="359" spans="1:20">
      <c r="A359" s="172" t="s">
        <v>111</v>
      </c>
      <c r="B359" s="173"/>
      <c r="C359" s="173"/>
      <c r="D359" s="173"/>
      <c r="E359" s="173"/>
      <c r="F359" s="173"/>
      <c r="G359" s="173"/>
      <c r="H359" s="173"/>
      <c r="I359" s="173"/>
      <c r="J359" s="173"/>
      <c r="K359" s="173"/>
      <c r="L359" s="173"/>
      <c r="M359" s="173"/>
      <c r="N359" s="173"/>
      <c r="O359" s="173"/>
      <c r="P359" s="173"/>
      <c r="Q359" s="173"/>
      <c r="R359" s="173"/>
      <c r="S359" s="173"/>
      <c r="T359" s="173"/>
    </row>
    <row r="360" spans="1:20" ht="56.25" customHeight="1">
      <c r="A360" s="174" t="s">
        <v>8</v>
      </c>
      <c r="B360" s="175"/>
      <c r="C360" s="178" t="s">
        <v>101</v>
      </c>
      <c r="D360" s="179"/>
      <c r="E360" s="164" t="s">
        <v>93</v>
      </c>
      <c r="F360" s="165"/>
      <c r="G360" s="166" t="s">
        <v>94</v>
      </c>
      <c r="H360" s="166"/>
      <c r="I360" s="167" t="s">
        <v>95</v>
      </c>
      <c r="J360" s="168"/>
      <c r="K360" s="169" t="s">
        <v>96</v>
      </c>
      <c r="L360" s="169"/>
      <c r="M360" s="170" t="s">
        <v>97</v>
      </c>
      <c r="N360" s="170"/>
      <c r="O360" s="21" t="s">
        <v>71</v>
      </c>
      <c r="P360" s="22" t="s">
        <v>72</v>
      </c>
      <c r="Q360" s="23" t="s">
        <v>73</v>
      </c>
      <c r="R360" s="24" t="s">
        <v>74</v>
      </c>
      <c r="S360" s="25" t="s">
        <v>75</v>
      </c>
      <c r="T360" s="26" t="s">
        <v>76</v>
      </c>
    </row>
    <row r="361" spans="1:20">
      <c r="A361" s="176"/>
      <c r="B361" s="177"/>
      <c r="C361" s="55" t="s">
        <v>9</v>
      </c>
      <c r="D361" s="55" t="s">
        <v>10</v>
      </c>
      <c r="E361" s="55" t="s">
        <v>9</v>
      </c>
      <c r="F361" s="55" t="s">
        <v>10</v>
      </c>
      <c r="G361" s="55" t="s">
        <v>9</v>
      </c>
      <c r="H361" s="55" t="s">
        <v>10</v>
      </c>
      <c r="I361" s="55" t="s">
        <v>9</v>
      </c>
      <c r="J361" s="55" t="s">
        <v>10</v>
      </c>
      <c r="K361" s="55" t="s">
        <v>9</v>
      </c>
      <c r="L361" s="55" t="s">
        <v>10</v>
      </c>
      <c r="M361" s="55" t="s">
        <v>9</v>
      </c>
      <c r="N361" s="55" t="s">
        <v>10</v>
      </c>
      <c r="O361" s="55" t="s">
        <v>99</v>
      </c>
      <c r="P361" s="55" t="s">
        <v>100</v>
      </c>
      <c r="Q361" s="55" t="s">
        <v>100</v>
      </c>
      <c r="R361" s="55" t="s">
        <v>118</v>
      </c>
      <c r="S361" s="55" t="s">
        <v>118</v>
      </c>
      <c r="T361" s="55" t="s">
        <v>118</v>
      </c>
    </row>
    <row r="362" spans="1:20">
      <c r="A362" s="148" t="s">
        <v>12</v>
      </c>
      <c r="B362" s="149">
        <v>1</v>
      </c>
      <c r="C362" s="8" cm="1">
        <f t="array" ref="C362">IF($I$2="Открытый тариф",INDEX(GRID!$B$4:$U$15,MATCH(C$7,GRID!$A$4:$A$15,0),MATCH(1,($U$2=GRID!$B$1:$U$1)*(КАЛЕНДАРЬ!AJ4=GRID!$B$3:$U$3),0)),
INDEX(GRID!$B$4:$U$15,MATCH(C$7,GRID!$A$4:$A$15,0),MATCH(1,($U$2=GRID!$B$1:$U$1)*(КАЛЕНДАРЬ!AJ4=GRID!$B$3:$U$3),0))*(1-GRID!$H$34))</f>
        <v>22500</v>
      </c>
      <c r="D362" s="8" cm="1">
        <f t="array" ref="D362">IF($I$2="Открытый тариф",INDEX(GRID!$B$18:$U$29,MATCH(C$7,GRID!$A$18:$A$29,0),MATCH(1,($U$2=GRID!$B$1:$U$1)*(КАЛЕНДАРЬ!AJ4=GRID!$B$3:$U$3),0)),
INDEX(GRID!$B$18:$U$29,MATCH(C$7,GRID!$A$18:$A$29,0),MATCH(1,($U$2=GRID!$B$1:$U$1)*(КАЛЕНДАРЬ!AJ4=GRID!$B$3:$U$3),0))*(1-GRID!$H$34))</f>
        <v>27500</v>
      </c>
      <c r="E362" s="8" cm="1">
        <f t="array" ref="E362">IF($I$2="Открытый тариф",INDEX(GRID!$B$4:$U$15,MATCH(E$7,GRID!$A$4:$A$15,0),MATCH(1,($U$2=GRID!$B$1:$U$1)*(КАЛЕНДАРЬ!AJ4=GRID!$B$3:$U$3),0)),
INDEX(GRID!$B$4:$U$15,MATCH(E$7,GRID!$A$4:$A$15,0),MATCH(1,($U$2=GRID!$B$1:$U$1)*(КАЛЕНДАРЬ!AJ4=GRID!$B$3:$U$3),0))*(1-GRID!$H$34))</f>
        <v>27200</v>
      </c>
      <c r="F362" s="8" cm="1">
        <f t="array" ref="F362">IF($I$2="Открытый тариф",INDEX(GRID!$B$18:$U$29,MATCH(E$7,GRID!$A$18:$A$29,0),MATCH(1,($U$2=GRID!$B$1:$U$1)*(КАЛЕНДАРЬ!AJ4=GRID!$B$3:$U$3),0)),
INDEX(GRID!$B$18:$U$29,MATCH(E$7,GRID!$A$18:$A$29,0),MATCH(1,($U$2=GRID!$B$1:$U$1)*(КАЛЕНДАРЬ!AJ4=GRID!$B$3:$U$3),0))*(1-GRID!$H$34))</f>
        <v>32200</v>
      </c>
      <c r="G362" s="8" cm="1">
        <f t="array" ref="G362">IF($I$2="Открытый тариф",INDEX(GRID!$B$4:$U$15,MATCH(G$7,GRID!$A$4:$A$15,0),MATCH(1,($U$2=GRID!$B$1:$U$1)*(КАЛЕНДАРЬ!AJ4=GRID!$B$3:$U$3),0)),
INDEX(GRID!$B$4:$U$15,MATCH(G$7,GRID!$A$4:$A$15,0),MATCH(1,($U$2=GRID!$B$1:$U$1)*(КАЛЕНДАРЬ!AJ4=GRID!$B$3:$U$3),0))*(1-GRID!$H$34))</f>
        <v>32700</v>
      </c>
      <c r="H362" s="8" cm="1">
        <f t="array" ref="H362">IF($I$2="Открытый тариф",INDEX(GRID!$B$18:$U$29,MATCH(G$7,GRID!$A$18:$A$29,0),MATCH(1,($U$2=GRID!$B$1:$U$1)*(КАЛЕНДАРЬ!AJ4=GRID!$B$3:$U$3),0)),
INDEX(GRID!$B$18:$U$29,MATCH(G$7,GRID!$A$18:$A$29,0),MATCH(1,($U$2=GRID!$B$1:$U$1)*(КАЛЕНДАРЬ!AJ4=GRID!$B$3:$U$3),0))*(1-GRID!$H$34))</f>
        <v>37700</v>
      </c>
      <c r="I362" s="8" cm="1">
        <f t="array" ref="I362">IF($I$2="Открытый тариф",INDEX(GRID!$B$4:$U$15,MATCH(I$7,GRID!$A$4:$A$15,0),MATCH(1,($U$2=GRID!$B$1:$U$1)*(КАЛЕНДАРЬ!AJ4=GRID!$B$3:$U$3),0)),
INDEX(GRID!$B$4:$U$15,MATCH(I$7,GRID!$A$4:$A$15,0),MATCH(1,($U$2=GRID!$B$1:$U$1)*(КАЛЕНДАРЬ!AJ4=GRID!$B$3:$U$3),0))*(1-GRID!$H$34))</f>
        <v>36200</v>
      </c>
      <c r="J362" s="8" cm="1">
        <f t="array" ref="J362">IF($I$2="Открытый тариф",INDEX(GRID!$B$18:$U$29,MATCH(I$7,GRID!$A$18:$A$29,0),MATCH(1,($U$2=GRID!$B$1:$U$1)*(КАЛЕНДАРЬ!AJ4=GRID!$B$3:$U$3),0)),
INDEX(GRID!$B$18:$U$29,MATCH(I$7,GRID!$A$18:$A$29,0),MATCH(1,($U$2=GRID!$B$1:$U$1)*(КАЛЕНДАРЬ!AJ4=GRID!$B$3:$U$3),0))*(1-GRID!$H$34))</f>
        <v>41200</v>
      </c>
      <c r="K362" s="8" cm="1">
        <f t="array" ref="K362">IF($I$2="Открытый тариф",INDEX(GRID!$B$4:$U$15,MATCH(K$7,GRID!$A$4:$A$15,0),MATCH(1,($U$2=GRID!$B$1:$U$1)*(КАЛЕНДАРЬ!AJ4=GRID!$B$3:$U$3),0)),
INDEX(GRID!$B$4:$U$15,MATCH(K$7,GRID!$A$4:$A$15,0),MATCH(1,($U$2=GRID!$B$1:$U$1)*(КАЛЕНДАРЬ!AJ4=GRID!$B$3:$U$3),0))*(1-GRID!$H$34))</f>
        <v>41200</v>
      </c>
      <c r="L362" s="8" cm="1">
        <f t="array" ref="L362">IF($I$2="Открытый тариф",INDEX(GRID!$B$18:$U$29,MATCH(K$7,GRID!$A$18:$A$29,0),MATCH(1,($U$2=GRID!$B$1:$U$1)*(КАЛЕНДАРЬ!AJ4=GRID!$B$3:$U$3),0)),
INDEX(GRID!$B$18:$U$29,MATCH(K$7,GRID!$A$18:$A$29,0),MATCH(1,($U$2=GRID!$B$1:$U$1)*(КАЛЕНДАРЬ!AJ4=GRID!$B$3:$U$3),0))*(1-GRID!$H$34))</f>
        <v>46200</v>
      </c>
      <c r="M362" s="8" cm="1">
        <f t="array" ref="M362">IF($I$2="Открытый тариф",INDEX(GRID!$B$4:$U$15,MATCH(M$7,GRID!$A$4:$A$15,0),MATCH(1,($U$2=GRID!$B$1:$U$1)*(КАЛЕНДАРЬ!AJ4=GRID!$B$3:$U$3),0)),
INDEX(GRID!$B$4:$U$15,MATCH(M$7,GRID!$A$4:$A$15,0),MATCH(1,($U$2=GRID!$B$1:$U$1)*(КАЛЕНДАРЬ!AJ4=GRID!$B$3:$U$3),0))*(1-GRID!$H$34))</f>
        <v>61200</v>
      </c>
      <c r="N362" s="8" cm="1">
        <f t="array" ref="N362">IF($I$2="Открытый тариф",INDEX(GRID!$B$18:$U$29,MATCH(M$7,GRID!$A$18:$A$29,0),MATCH(1,($U$2=GRID!$B$1:$U$1)*(КАЛЕНДАРЬ!AJ4=GRID!$B$3:$U$3),0)),
INDEX(GRID!$B$18:$U$29,MATCH(M$7,GRID!$A$18:$A$29,0),MATCH(1,($U$2=GRID!$B$1:$U$1)*(КАЛЕНДАРЬ!AJ4=GRID!$B$3:$U$3),0))*(1-GRID!$H$34))</f>
        <v>66200</v>
      </c>
      <c r="O362" s="8" cm="1">
        <f t="array" ref="O362">IF($I$2="Открытый тариф",INDEX(GRID!$B$4:$U$15,MATCH(O$7,GRID!$A$4:$A$15,0),MATCH(1,($U$2=GRID!$B$1:$U$1)*(КАЛЕНДАРЬ!AJ4=GRID!$B$3:$U$3),0)),
INDEX(GRID!$B$4:$U$15,MATCH(O$7,GRID!$A$4:$A$15,0),MATCH(1,($U$2=GRID!$B$1:$U$1)*(КАЛЕНДАРЬ!AJ4=GRID!$B$3:$U$3),0))*(1-GRID!$H$34))</f>
        <v>93200</v>
      </c>
      <c r="P362" s="8" cm="1">
        <f t="array" ref="P362">IF($I$2="Открытый тариф",INDEX(GRID!$B$4:$U$15,MATCH(P$7,GRID!$A$4:$A$15,0),MATCH(1,($U$2=GRID!$B$1:$U$1)*(КАЛЕНДАРЬ!AJ4=GRID!$B$3:$U$3),0)),
INDEX(GRID!$B$4:$U$15,MATCH(P$7,GRID!$A$4:$A$15,0),MATCH(1,($U$2=GRID!$B$1:$U$1)*(КАЛЕНДАРЬ!AJ4=GRID!$B$3:$U$3),0))*(1-GRID!$H$34))</f>
        <v>134400</v>
      </c>
      <c r="Q362" s="8" cm="1">
        <f t="array" ref="Q362">IF($I$2="Открытый тариф",INDEX(GRID!$B$4:$U$15,MATCH(Q$7,GRID!$A$4:$A$15,0),MATCH(1,($U$2=GRID!$B$1:$U$1)*(КАЛЕНДАРЬ!AJ4=GRID!$B$3:$U$3),0)),
INDEX(GRID!$B$4:$U$15,MATCH(Q$7,GRID!$A$4:$A$15,0),MATCH(1,($U$2=GRID!$B$1:$U$1)*(КАЛЕНДАРЬ!AJ4=GRID!$B$3:$U$3),0))*(1-GRID!$H$34))</f>
        <v>158400</v>
      </c>
      <c r="R362" s="8" cm="1">
        <f t="array" ref="R362">IF($I$2="Открытый тариф",INDEX(GRID!$B$18:$U$29,MATCH(R$7,GRID!$A$18:$A$29,0),MATCH(1,($U$2=GRID!$B$1:$U$1)*(КАЛЕНДАРЬ!AJ4=GRID!$B$3:$U$3),0)),
INDEX(GRID!$B$18:$U$29,MATCH(R$7,GRID!$A$18:$A$29,0),MATCH(1,($U$2=GRID!$B$1:$U$1)*(КАЛЕНДАРЬ!AJ4=GRID!$B$3:$U$3),0))*(1-GRID!$H$34))</f>
        <v>179400</v>
      </c>
      <c r="S362" s="8">
        <f t="array" ref="S362">IF($I$2="Открытый тариф",INDEX(GRID!$B$4:$U$15,MATCH(S$7,GRID!$A$4:$A$15,0),MATCH(1,($U$2=GRID!$B$1:$U$1)*(КАЛЕНДАРЬ!AJ4=GRID!$B$3:$U$3),0)),
INDEX(GRID!$B$4:$U$15,MATCH(S$7,GRID!$A$4:$A$15,0),MATCH(1,($U$2=GRID!$B$1:$U$1)*(КАЛЕНДАРЬ!AJ4=GRID!$B$3:$U$3),0))*(1-GRID!$L$41))</f>
        <v>439100</v>
      </c>
      <c r="T362" s="8">
        <f t="array" ref="T362">IF($I$2="Открытый тариф",INDEX(GRID!$B$4:$U$15,MATCH(T$7,GRID!$A$4:$A$15,0),MATCH(1,($U$2=GRID!$B$1:$U$1)*(КАЛЕНДАРЬ!AJ4=GRID!$B$3:$U$3),0)),
INDEX(GRID!$B$4:$U$15,MATCH(T$7,GRID!$A$4:$A$15,0),MATCH(1,($U$2=GRID!$B$1:$U$1)*(КАЛЕНДАРЬ!AJ4=GRID!$B$3:$U$3),0))*(1-GRID!$L$41))</f>
        <v>529700</v>
      </c>
    </row>
    <row r="363" spans="1:20">
      <c r="A363" s="148" t="s">
        <v>13</v>
      </c>
      <c r="B363" s="149">
        <v>2</v>
      </c>
      <c r="C363" s="8" cm="1">
        <f t="array" ref="C363">IF($I$2="Открытый тариф",INDEX(GRID!$B$4:$U$15,MATCH(C$7,GRID!$A$4:$A$15,0),MATCH(1,($U$2=GRID!$B$1:$U$1)*(КАЛЕНДАРЬ!AJ5=GRID!$B$3:$U$3),0)),
INDEX(GRID!$B$4:$U$15,MATCH(C$7,GRID!$A$4:$A$15,0),MATCH(1,($U$2=GRID!$B$1:$U$1)*(КАЛЕНДАРЬ!AJ5=GRID!$B$3:$U$3),0))*(1-GRID!$H$34))</f>
        <v>22500</v>
      </c>
      <c r="D363" s="8" cm="1">
        <f t="array" ref="D363">IF($I$2="Открытый тариф",INDEX(GRID!$B$18:$U$29,MATCH(C$7,GRID!$A$18:$A$29,0),MATCH(1,($U$2=GRID!$B$1:$U$1)*(КАЛЕНДАРЬ!AJ5=GRID!$B$3:$U$3),0)),
INDEX(GRID!$B$18:$U$29,MATCH(C$7,GRID!$A$18:$A$29,0),MATCH(1,($U$2=GRID!$B$1:$U$1)*(КАЛЕНДАРЬ!AJ5=GRID!$B$3:$U$3),0))*(1-GRID!$H$34))</f>
        <v>27500</v>
      </c>
      <c r="E363" s="8" cm="1">
        <f t="array" ref="E363">IF($I$2="Открытый тариф",INDEX(GRID!$B$4:$U$15,MATCH(E$7,GRID!$A$4:$A$15,0),MATCH(1,($U$2=GRID!$B$1:$U$1)*(КАЛЕНДАРЬ!AJ5=GRID!$B$3:$U$3),0)),
INDEX(GRID!$B$4:$U$15,MATCH(E$7,GRID!$A$4:$A$15,0),MATCH(1,($U$2=GRID!$B$1:$U$1)*(КАЛЕНДАРЬ!AJ5=GRID!$B$3:$U$3),0))*(1-GRID!$H$34))</f>
        <v>27200</v>
      </c>
      <c r="F363" s="8" cm="1">
        <f t="array" ref="F363">IF($I$2="Открытый тариф",INDEX(GRID!$B$18:$U$29,MATCH(E$7,GRID!$A$18:$A$29,0),MATCH(1,($U$2=GRID!$B$1:$U$1)*(КАЛЕНДАРЬ!AJ5=GRID!$B$3:$U$3),0)),
INDEX(GRID!$B$18:$U$29,MATCH(E$7,GRID!$A$18:$A$29,0),MATCH(1,($U$2=GRID!$B$1:$U$1)*(КАЛЕНДАРЬ!AJ5=GRID!$B$3:$U$3),0))*(1-GRID!$H$34))</f>
        <v>32200</v>
      </c>
      <c r="G363" s="8" cm="1">
        <f t="array" ref="G363">IF($I$2="Открытый тариф",INDEX(GRID!$B$4:$U$15,MATCH(G$7,GRID!$A$4:$A$15,0),MATCH(1,($U$2=GRID!$B$1:$U$1)*(КАЛЕНДАРЬ!AJ5=GRID!$B$3:$U$3),0)),
INDEX(GRID!$B$4:$U$15,MATCH(G$7,GRID!$A$4:$A$15,0),MATCH(1,($U$2=GRID!$B$1:$U$1)*(КАЛЕНДАРЬ!AJ5=GRID!$B$3:$U$3),0))*(1-GRID!$H$34))</f>
        <v>32700</v>
      </c>
      <c r="H363" s="8" cm="1">
        <f t="array" ref="H363">IF($I$2="Открытый тариф",INDEX(GRID!$B$18:$U$29,MATCH(G$7,GRID!$A$18:$A$29,0),MATCH(1,($U$2=GRID!$B$1:$U$1)*(КАЛЕНДАРЬ!AJ5=GRID!$B$3:$U$3),0)),
INDEX(GRID!$B$18:$U$29,MATCH(G$7,GRID!$A$18:$A$29,0),MATCH(1,($U$2=GRID!$B$1:$U$1)*(КАЛЕНДАРЬ!AJ5=GRID!$B$3:$U$3),0))*(1-GRID!$H$34))</f>
        <v>37700</v>
      </c>
      <c r="I363" s="8" cm="1">
        <f t="array" ref="I363">IF($I$2="Открытый тариф",INDEX(GRID!$B$4:$U$15,MATCH(I$7,GRID!$A$4:$A$15,0),MATCH(1,($U$2=GRID!$B$1:$U$1)*(КАЛЕНДАРЬ!AJ5=GRID!$B$3:$U$3),0)),
INDEX(GRID!$B$4:$U$15,MATCH(I$7,GRID!$A$4:$A$15,0),MATCH(1,($U$2=GRID!$B$1:$U$1)*(КАЛЕНДАРЬ!AJ5=GRID!$B$3:$U$3),0))*(1-GRID!$H$34))</f>
        <v>36200</v>
      </c>
      <c r="J363" s="8" cm="1">
        <f t="array" ref="J363">IF($I$2="Открытый тариф",INDEX(GRID!$B$18:$U$29,MATCH(I$7,GRID!$A$18:$A$29,0),MATCH(1,($U$2=GRID!$B$1:$U$1)*(КАЛЕНДАРЬ!AJ5=GRID!$B$3:$U$3),0)),
INDEX(GRID!$B$18:$U$29,MATCH(I$7,GRID!$A$18:$A$29,0),MATCH(1,($U$2=GRID!$B$1:$U$1)*(КАЛЕНДАРЬ!AJ5=GRID!$B$3:$U$3),0))*(1-GRID!$H$34))</f>
        <v>41200</v>
      </c>
      <c r="K363" s="8" cm="1">
        <f t="array" ref="K363">IF($I$2="Открытый тариф",INDEX(GRID!$B$4:$U$15,MATCH(K$7,GRID!$A$4:$A$15,0),MATCH(1,($U$2=GRID!$B$1:$U$1)*(КАЛЕНДАРЬ!AJ5=GRID!$B$3:$U$3),0)),
INDEX(GRID!$B$4:$U$15,MATCH(K$7,GRID!$A$4:$A$15,0),MATCH(1,($U$2=GRID!$B$1:$U$1)*(КАЛЕНДАРЬ!AJ5=GRID!$B$3:$U$3),0))*(1-GRID!$H$34))</f>
        <v>41200</v>
      </c>
      <c r="L363" s="8" cm="1">
        <f t="array" ref="L363">IF($I$2="Открытый тариф",INDEX(GRID!$B$18:$U$29,MATCH(K$7,GRID!$A$18:$A$29,0),MATCH(1,($U$2=GRID!$B$1:$U$1)*(КАЛЕНДАРЬ!AJ5=GRID!$B$3:$U$3),0)),
INDEX(GRID!$B$18:$U$29,MATCH(K$7,GRID!$A$18:$A$29,0),MATCH(1,($U$2=GRID!$B$1:$U$1)*(КАЛЕНДАРЬ!AJ5=GRID!$B$3:$U$3),0))*(1-GRID!$H$34))</f>
        <v>46200</v>
      </c>
      <c r="M363" s="8" cm="1">
        <f t="array" ref="M363">IF($I$2="Открытый тариф",INDEX(GRID!$B$4:$U$15,MATCH(M$7,GRID!$A$4:$A$15,0),MATCH(1,($U$2=GRID!$B$1:$U$1)*(КАЛЕНДАРЬ!AJ5=GRID!$B$3:$U$3),0)),
INDEX(GRID!$B$4:$U$15,MATCH(M$7,GRID!$A$4:$A$15,0),MATCH(1,($U$2=GRID!$B$1:$U$1)*(КАЛЕНДАРЬ!AJ5=GRID!$B$3:$U$3),0))*(1-GRID!$H$34))</f>
        <v>61200</v>
      </c>
      <c r="N363" s="8" cm="1">
        <f t="array" ref="N363">IF($I$2="Открытый тариф",INDEX(GRID!$B$18:$U$29,MATCH(M$7,GRID!$A$18:$A$29,0),MATCH(1,($U$2=GRID!$B$1:$U$1)*(КАЛЕНДАРЬ!AJ5=GRID!$B$3:$U$3),0)),
INDEX(GRID!$B$18:$U$29,MATCH(M$7,GRID!$A$18:$A$29,0),MATCH(1,($U$2=GRID!$B$1:$U$1)*(КАЛЕНДАРЬ!AJ5=GRID!$B$3:$U$3),0))*(1-GRID!$H$34))</f>
        <v>66200</v>
      </c>
      <c r="O363" s="8" cm="1">
        <f t="array" ref="O363">IF($I$2="Открытый тариф",INDEX(GRID!$B$4:$U$15,MATCH(O$7,GRID!$A$4:$A$15,0),MATCH(1,($U$2=GRID!$B$1:$U$1)*(КАЛЕНДАРЬ!AJ5=GRID!$B$3:$U$3),0)),
INDEX(GRID!$B$4:$U$15,MATCH(O$7,GRID!$A$4:$A$15,0),MATCH(1,($U$2=GRID!$B$1:$U$1)*(КАЛЕНДАРЬ!AJ5=GRID!$B$3:$U$3),0))*(1-GRID!$H$34))</f>
        <v>93200</v>
      </c>
      <c r="P363" s="8" cm="1">
        <f t="array" ref="P363">IF($I$2="Открытый тариф",INDEX(GRID!$B$4:$U$15,MATCH(P$7,GRID!$A$4:$A$15,0),MATCH(1,($U$2=GRID!$B$1:$U$1)*(КАЛЕНДАРЬ!AJ5=GRID!$B$3:$U$3),0)),
INDEX(GRID!$B$4:$U$15,MATCH(P$7,GRID!$A$4:$A$15,0),MATCH(1,($U$2=GRID!$B$1:$U$1)*(КАЛЕНДАРЬ!AJ5=GRID!$B$3:$U$3),0))*(1-GRID!$H$34))</f>
        <v>134400</v>
      </c>
      <c r="Q363" s="8" cm="1">
        <f t="array" ref="Q363">IF($I$2="Открытый тариф",INDEX(GRID!$B$4:$U$15,MATCH(Q$7,GRID!$A$4:$A$15,0),MATCH(1,($U$2=GRID!$B$1:$U$1)*(КАЛЕНДАРЬ!AJ5=GRID!$B$3:$U$3),0)),
INDEX(GRID!$B$4:$U$15,MATCH(Q$7,GRID!$A$4:$A$15,0),MATCH(1,($U$2=GRID!$B$1:$U$1)*(КАЛЕНДАРЬ!AJ5=GRID!$B$3:$U$3),0))*(1-GRID!$H$34))</f>
        <v>158400</v>
      </c>
      <c r="R363" s="8" cm="1">
        <f t="array" ref="R363">IF($I$2="Открытый тариф",INDEX(GRID!$B$18:$U$29,MATCH(R$7,GRID!$A$18:$A$29,0),MATCH(1,($U$2=GRID!$B$1:$U$1)*(КАЛЕНДАРЬ!AJ5=GRID!$B$3:$U$3),0)),
INDEX(GRID!$B$18:$U$29,MATCH(R$7,GRID!$A$18:$A$29,0),MATCH(1,($U$2=GRID!$B$1:$U$1)*(КАЛЕНДАРЬ!AJ5=GRID!$B$3:$U$3),0))*(1-GRID!$H$34))</f>
        <v>179400</v>
      </c>
      <c r="S363" s="8">
        <f t="array" ref="S363">IF($I$2="Открытый тариф",INDEX(GRID!$B$4:$U$15,MATCH(S$7,GRID!$A$4:$A$15,0),MATCH(1,($U$2=GRID!$B$1:$U$1)*(КАЛЕНДАРЬ!AJ5=GRID!$B$3:$U$3),0)),
INDEX(GRID!$B$4:$U$15,MATCH(S$7,GRID!$A$4:$A$15,0),MATCH(1,($U$2=GRID!$B$1:$U$1)*(КАЛЕНДАРЬ!AJ5=GRID!$B$3:$U$3),0))*(1-GRID!$L$41))</f>
        <v>439100</v>
      </c>
      <c r="T363" s="8">
        <f t="array" ref="T363">IF($I$2="Открытый тариф",INDEX(GRID!$B$4:$U$15,MATCH(T$7,GRID!$A$4:$A$15,0),MATCH(1,($U$2=GRID!$B$1:$U$1)*(КАЛЕНДАРЬ!AJ5=GRID!$B$3:$U$3),0)),
INDEX(GRID!$B$4:$U$15,MATCH(T$7,GRID!$A$4:$A$15,0),MATCH(1,($U$2=GRID!$B$1:$U$1)*(КАЛЕНДАРЬ!AJ5=GRID!$B$3:$U$3),0))*(1-GRID!$L$41))</f>
        <v>529700</v>
      </c>
    </row>
    <row r="364" spans="1:20">
      <c r="A364" s="148" t="s">
        <v>14</v>
      </c>
      <c r="B364" s="149">
        <v>3</v>
      </c>
      <c r="C364" s="8" cm="1">
        <f t="array" ref="C364">IF($I$2="Открытый тариф",INDEX(GRID!$B$4:$U$15,MATCH(C$7,GRID!$A$4:$A$15,0),MATCH(1,($U$2=GRID!$B$1:$U$1)*(КАЛЕНДАРЬ!AJ6=GRID!$B$3:$U$3),0)),
INDEX(GRID!$B$4:$U$15,MATCH(C$7,GRID!$A$4:$A$15,0),MATCH(1,($U$2=GRID!$B$1:$U$1)*(КАЛЕНДАРЬ!AJ6=GRID!$B$3:$U$3),0))*(1-GRID!$H$34))</f>
        <v>22500</v>
      </c>
      <c r="D364" s="8" cm="1">
        <f t="array" ref="D364">IF($I$2="Открытый тариф",INDEX(GRID!$B$18:$U$29,MATCH(C$7,GRID!$A$18:$A$29,0),MATCH(1,($U$2=GRID!$B$1:$U$1)*(КАЛЕНДАРЬ!AJ6=GRID!$B$3:$U$3),0)),
INDEX(GRID!$B$18:$U$29,MATCH(C$7,GRID!$A$18:$A$29,0),MATCH(1,($U$2=GRID!$B$1:$U$1)*(КАЛЕНДАРЬ!AJ6=GRID!$B$3:$U$3),0))*(1-GRID!$H$34))</f>
        <v>27500</v>
      </c>
      <c r="E364" s="8" cm="1">
        <f t="array" ref="E364">IF($I$2="Открытый тариф",INDEX(GRID!$B$4:$U$15,MATCH(E$7,GRID!$A$4:$A$15,0),MATCH(1,($U$2=GRID!$B$1:$U$1)*(КАЛЕНДАРЬ!AJ6=GRID!$B$3:$U$3),0)),
INDEX(GRID!$B$4:$U$15,MATCH(E$7,GRID!$A$4:$A$15,0),MATCH(1,($U$2=GRID!$B$1:$U$1)*(КАЛЕНДАРЬ!AJ6=GRID!$B$3:$U$3),0))*(1-GRID!$H$34))</f>
        <v>27200</v>
      </c>
      <c r="F364" s="8" cm="1">
        <f t="array" ref="F364">IF($I$2="Открытый тариф",INDEX(GRID!$B$18:$U$29,MATCH(E$7,GRID!$A$18:$A$29,0),MATCH(1,($U$2=GRID!$B$1:$U$1)*(КАЛЕНДАРЬ!AJ6=GRID!$B$3:$U$3),0)),
INDEX(GRID!$B$18:$U$29,MATCH(E$7,GRID!$A$18:$A$29,0),MATCH(1,($U$2=GRID!$B$1:$U$1)*(КАЛЕНДАРЬ!AJ6=GRID!$B$3:$U$3),0))*(1-GRID!$H$34))</f>
        <v>32200</v>
      </c>
      <c r="G364" s="8" cm="1">
        <f t="array" ref="G364">IF($I$2="Открытый тариф",INDEX(GRID!$B$4:$U$15,MATCH(G$7,GRID!$A$4:$A$15,0),MATCH(1,($U$2=GRID!$B$1:$U$1)*(КАЛЕНДАРЬ!AJ6=GRID!$B$3:$U$3),0)),
INDEX(GRID!$B$4:$U$15,MATCH(G$7,GRID!$A$4:$A$15,0),MATCH(1,($U$2=GRID!$B$1:$U$1)*(КАЛЕНДАРЬ!AJ6=GRID!$B$3:$U$3),0))*(1-GRID!$H$34))</f>
        <v>32700</v>
      </c>
      <c r="H364" s="8" cm="1">
        <f t="array" ref="H364">IF($I$2="Открытый тариф",INDEX(GRID!$B$18:$U$29,MATCH(G$7,GRID!$A$18:$A$29,0),MATCH(1,($U$2=GRID!$B$1:$U$1)*(КАЛЕНДАРЬ!AJ6=GRID!$B$3:$U$3),0)),
INDEX(GRID!$B$18:$U$29,MATCH(G$7,GRID!$A$18:$A$29,0),MATCH(1,($U$2=GRID!$B$1:$U$1)*(КАЛЕНДАРЬ!AJ6=GRID!$B$3:$U$3),0))*(1-GRID!$H$34))</f>
        <v>37700</v>
      </c>
      <c r="I364" s="8" cm="1">
        <f t="array" ref="I364">IF($I$2="Открытый тариф",INDEX(GRID!$B$4:$U$15,MATCH(I$7,GRID!$A$4:$A$15,0),MATCH(1,($U$2=GRID!$B$1:$U$1)*(КАЛЕНДАРЬ!AJ6=GRID!$B$3:$U$3),0)),
INDEX(GRID!$B$4:$U$15,MATCH(I$7,GRID!$A$4:$A$15,0),MATCH(1,($U$2=GRID!$B$1:$U$1)*(КАЛЕНДАРЬ!AJ6=GRID!$B$3:$U$3),0))*(1-GRID!$H$34))</f>
        <v>36200</v>
      </c>
      <c r="J364" s="8" cm="1">
        <f t="array" ref="J364">IF($I$2="Открытый тариф",INDEX(GRID!$B$18:$U$29,MATCH(I$7,GRID!$A$18:$A$29,0),MATCH(1,($U$2=GRID!$B$1:$U$1)*(КАЛЕНДАРЬ!AJ6=GRID!$B$3:$U$3),0)),
INDEX(GRID!$B$18:$U$29,MATCH(I$7,GRID!$A$18:$A$29,0),MATCH(1,($U$2=GRID!$B$1:$U$1)*(КАЛЕНДАРЬ!AJ6=GRID!$B$3:$U$3),0))*(1-GRID!$H$34))</f>
        <v>41200</v>
      </c>
      <c r="K364" s="8" cm="1">
        <f t="array" ref="K364">IF($I$2="Открытый тариф",INDEX(GRID!$B$4:$U$15,MATCH(K$7,GRID!$A$4:$A$15,0),MATCH(1,($U$2=GRID!$B$1:$U$1)*(КАЛЕНДАРЬ!AJ6=GRID!$B$3:$U$3),0)),
INDEX(GRID!$B$4:$U$15,MATCH(K$7,GRID!$A$4:$A$15,0),MATCH(1,($U$2=GRID!$B$1:$U$1)*(КАЛЕНДАРЬ!AJ6=GRID!$B$3:$U$3),0))*(1-GRID!$H$34))</f>
        <v>41200</v>
      </c>
      <c r="L364" s="8" cm="1">
        <f t="array" ref="L364">IF($I$2="Открытый тариф",INDEX(GRID!$B$18:$U$29,MATCH(K$7,GRID!$A$18:$A$29,0),MATCH(1,($U$2=GRID!$B$1:$U$1)*(КАЛЕНДАРЬ!AJ6=GRID!$B$3:$U$3),0)),
INDEX(GRID!$B$18:$U$29,MATCH(K$7,GRID!$A$18:$A$29,0),MATCH(1,($U$2=GRID!$B$1:$U$1)*(КАЛЕНДАРЬ!AJ6=GRID!$B$3:$U$3),0))*(1-GRID!$H$34))</f>
        <v>46200</v>
      </c>
      <c r="M364" s="8" cm="1">
        <f t="array" ref="M364">IF($I$2="Открытый тариф",INDEX(GRID!$B$4:$U$15,MATCH(M$7,GRID!$A$4:$A$15,0),MATCH(1,($U$2=GRID!$B$1:$U$1)*(КАЛЕНДАРЬ!AJ6=GRID!$B$3:$U$3),0)),
INDEX(GRID!$B$4:$U$15,MATCH(M$7,GRID!$A$4:$A$15,0),MATCH(1,($U$2=GRID!$B$1:$U$1)*(КАЛЕНДАРЬ!AJ6=GRID!$B$3:$U$3),0))*(1-GRID!$H$34))</f>
        <v>61200</v>
      </c>
      <c r="N364" s="8" cm="1">
        <f t="array" ref="N364">IF($I$2="Открытый тариф",INDEX(GRID!$B$18:$U$29,MATCH(M$7,GRID!$A$18:$A$29,0),MATCH(1,($U$2=GRID!$B$1:$U$1)*(КАЛЕНДАРЬ!AJ6=GRID!$B$3:$U$3),0)),
INDEX(GRID!$B$18:$U$29,MATCH(M$7,GRID!$A$18:$A$29,0),MATCH(1,($U$2=GRID!$B$1:$U$1)*(КАЛЕНДАРЬ!AJ6=GRID!$B$3:$U$3),0))*(1-GRID!$H$34))</f>
        <v>66200</v>
      </c>
      <c r="O364" s="8" cm="1">
        <f t="array" ref="O364">IF($I$2="Открытый тариф",INDEX(GRID!$B$4:$U$15,MATCH(O$7,GRID!$A$4:$A$15,0),MATCH(1,($U$2=GRID!$B$1:$U$1)*(КАЛЕНДАРЬ!AJ6=GRID!$B$3:$U$3),0)),
INDEX(GRID!$B$4:$U$15,MATCH(O$7,GRID!$A$4:$A$15,0),MATCH(1,($U$2=GRID!$B$1:$U$1)*(КАЛЕНДАРЬ!AJ6=GRID!$B$3:$U$3),0))*(1-GRID!$H$34))</f>
        <v>93200</v>
      </c>
      <c r="P364" s="8" cm="1">
        <f t="array" ref="P364">IF($I$2="Открытый тариф",INDEX(GRID!$B$4:$U$15,MATCH(P$7,GRID!$A$4:$A$15,0),MATCH(1,($U$2=GRID!$B$1:$U$1)*(КАЛЕНДАРЬ!AJ6=GRID!$B$3:$U$3),0)),
INDEX(GRID!$B$4:$U$15,MATCH(P$7,GRID!$A$4:$A$15,0),MATCH(1,($U$2=GRID!$B$1:$U$1)*(КАЛЕНДАРЬ!AJ6=GRID!$B$3:$U$3),0))*(1-GRID!$H$34))</f>
        <v>134400</v>
      </c>
      <c r="Q364" s="8" cm="1">
        <f t="array" ref="Q364">IF($I$2="Открытый тариф",INDEX(GRID!$B$4:$U$15,MATCH(Q$7,GRID!$A$4:$A$15,0),MATCH(1,($U$2=GRID!$B$1:$U$1)*(КАЛЕНДАРЬ!AJ6=GRID!$B$3:$U$3),0)),
INDEX(GRID!$B$4:$U$15,MATCH(Q$7,GRID!$A$4:$A$15,0),MATCH(1,($U$2=GRID!$B$1:$U$1)*(КАЛЕНДАРЬ!AJ6=GRID!$B$3:$U$3),0))*(1-GRID!$H$34))</f>
        <v>158400</v>
      </c>
      <c r="R364" s="8" cm="1">
        <f t="array" ref="R364">IF($I$2="Открытый тариф",INDEX(GRID!$B$18:$U$29,MATCH(R$7,GRID!$A$18:$A$29,0),MATCH(1,($U$2=GRID!$B$1:$U$1)*(КАЛЕНДАРЬ!AJ6=GRID!$B$3:$U$3),0)),
INDEX(GRID!$B$18:$U$29,MATCH(R$7,GRID!$A$18:$A$29,0),MATCH(1,($U$2=GRID!$B$1:$U$1)*(КАЛЕНДАРЬ!AJ6=GRID!$B$3:$U$3),0))*(1-GRID!$H$34))</f>
        <v>179400</v>
      </c>
      <c r="S364" s="8">
        <f t="array" ref="S364">IF($I$2="Открытый тариф",INDEX(GRID!$B$4:$U$15,MATCH(S$7,GRID!$A$4:$A$15,0),MATCH(1,($U$2=GRID!$B$1:$U$1)*(КАЛЕНДАРЬ!AJ6=GRID!$B$3:$U$3),0)),
INDEX(GRID!$B$4:$U$15,MATCH(S$7,GRID!$A$4:$A$15,0),MATCH(1,($U$2=GRID!$B$1:$U$1)*(КАЛЕНДАРЬ!AJ6=GRID!$B$3:$U$3),0))*(1-GRID!$L$41))</f>
        <v>439100</v>
      </c>
      <c r="T364" s="8">
        <f t="array" ref="T364">IF($I$2="Открытый тариф",INDEX(GRID!$B$4:$U$15,MATCH(T$7,GRID!$A$4:$A$15,0),MATCH(1,($U$2=GRID!$B$1:$U$1)*(КАЛЕНДАРЬ!AJ6=GRID!$B$3:$U$3),0)),
INDEX(GRID!$B$4:$U$15,MATCH(T$7,GRID!$A$4:$A$15,0),MATCH(1,($U$2=GRID!$B$1:$U$1)*(КАЛЕНДАРЬ!AJ6=GRID!$B$3:$U$3),0))*(1-GRID!$L$41))</f>
        <v>529700</v>
      </c>
    </row>
    <row r="365" spans="1:20">
      <c r="A365" s="148" t="s">
        <v>15</v>
      </c>
      <c r="B365" s="149">
        <v>4</v>
      </c>
      <c r="C365" s="8" cm="1">
        <f t="array" ref="C365">IF($I$2="Открытый тариф",INDEX(GRID!$B$4:$U$15,MATCH(C$7,GRID!$A$4:$A$15,0),MATCH(1,($U$2=GRID!$B$1:$U$1)*(КАЛЕНДАРЬ!AJ7=GRID!$B$3:$U$3),0)),
INDEX(GRID!$B$4:$U$15,MATCH(C$7,GRID!$A$4:$A$15,0),MATCH(1,($U$2=GRID!$B$1:$U$1)*(КАЛЕНДАРЬ!AJ7=GRID!$B$3:$U$3),0))*(1-GRID!$H$34))</f>
        <v>22500</v>
      </c>
      <c r="D365" s="8" cm="1">
        <f t="array" ref="D365">IF($I$2="Открытый тариф",INDEX(GRID!$B$18:$U$29,MATCH(C$7,GRID!$A$18:$A$29,0),MATCH(1,($U$2=GRID!$B$1:$U$1)*(КАЛЕНДАРЬ!AJ7=GRID!$B$3:$U$3),0)),
INDEX(GRID!$B$18:$U$29,MATCH(C$7,GRID!$A$18:$A$29,0),MATCH(1,($U$2=GRID!$B$1:$U$1)*(КАЛЕНДАРЬ!AJ7=GRID!$B$3:$U$3),0))*(1-GRID!$H$34))</f>
        <v>27500</v>
      </c>
      <c r="E365" s="8" cm="1">
        <f t="array" ref="E365">IF($I$2="Открытый тариф",INDEX(GRID!$B$4:$U$15,MATCH(E$7,GRID!$A$4:$A$15,0),MATCH(1,($U$2=GRID!$B$1:$U$1)*(КАЛЕНДАРЬ!AJ7=GRID!$B$3:$U$3),0)),
INDEX(GRID!$B$4:$U$15,MATCH(E$7,GRID!$A$4:$A$15,0),MATCH(1,($U$2=GRID!$B$1:$U$1)*(КАЛЕНДАРЬ!AJ7=GRID!$B$3:$U$3),0))*(1-GRID!$H$34))</f>
        <v>27200</v>
      </c>
      <c r="F365" s="8" cm="1">
        <f t="array" ref="F365">IF($I$2="Открытый тариф",INDEX(GRID!$B$18:$U$29,MATCH(E$7,GRID!$A$18:$A$29,0),MATCH(1,($U$2=GRID!$B$1:$U$1)*(КАЛЕНДАРЬ!AJ7=GRID!$B$3:$U$3),0)),
INDEX(GRID!$B$18:$U$29,MATCH(E$7,GRID!$A$18:$A$29,0),MATCH(1,($U$2=GRID!$B$1:$U$1)*(КАЛЕНДАРЬ!AJ7=GRID!$B$3:$U$3),0))*(1-GRID!$H$34))</f>
        <v>32200</v>
      </c>
      <c r="G365" s="8" cm="1">
        <f t="array" ref="G365">IF($I$2="Открытый тариф",INDEX(GRID!$B$4:$U$15,MATCH(G$7,GRID!$A$4:$A$15,0),MATCH(1,($U$2=GRID!$B$1:$U$1)*(КАЛЕНДАРЬ!AJ7=GRID!$B$3:$U$3),0)),
INDEX(GRID!$B$4:$U$15,MATCH(G$7,GRID!$A$4:$A$15,0),MATCH(1,($U$2=GRID!$B$1:$U$1)*(КАЛЕНДАРЬ!AJ7=GRID!$B$3:$U$3),0))*(1-GRID!$H$34))</f>
        <v>32700</v>
      </c>
      <c r="H365" s="8" cm="1">
        <f t="array" ref="H365">IF($I$2="Открытый тариф",INDEX(GRID!$B$18:$U$29,MATCH(G$7,GRID!$A$18:$A$29,0),MATCH(1,($U$2=GRID!$B$1:$U$1)*(КАЛЕНДАРЬ!AJ7=GRID!$B$3:$U$3),0)),
INDEX(GRID!$B$18:$U$29,MATCH(G$7,GRID!$A$18:$A$29,0),MATCH(1,($U$2=GRID!$B$1:$U$1)*(КАЛЕНДАРЬ!AJ7=GRID!$B$3:$U$3),0))*(1-GRID!$H$34))</f>
        <v>37700</v>
      </c>
      <c r="I365" s="8" cm="1">
        <f t="array" ref="I365">IF($I$2="Открытый тариф",INDEX(GRID!$B$4:$U$15,MATCH(I$7,GRID!$A$4:$A$15,0),MATCH(1,($U$2=GRID!$B$1:$U$1)*(КАЛЕНДАРЬ!AJ7=GRID!$B$3:$U$3),0)),
INDEX(GRID!$B$4:$U$15,MATCH(I$7,GRID!$A$4:$A$15,0),MATCH(1,($U$2=GRID!$B$1:$U$1)*(КАЛЕНДАРЬ!AJ7=GRID!$B$3:$U$3),0))*(1-GRID!$H$34))</f>
        <v>36200</v>
      </c>
      <c r="J365" s="8" cm="1">
        <f t="array" ref="J365">IF($I$2="Открытый тариф",INDEX(GRID!$B$18:$U$29,MATCH(I$7,GRID!$A$18:$A$29,0),MATCH(1,($U$2=GRID!$B$1:$U$1)*(КАЛЕНДАРЬ!AJ7=GRID!$B$3:$U$3),0)),
INDEX(GRID!$B$18:$U$29,MATCH(I$7,GRID!$A$18:$A$29,0),MATCH(1,($U$2=GRID!$B$1:$U$1)*(КАЛЕНДАРЬ!AJ7=GRID!$B$3:$U$3),0))*(1-GRID!$H$34))</f>
        <v>41200</v>
      </c>
      <c r="K365" s="8" cm="1">
        <f t="array" ref="K365">IF($I$2="Открытый тариф",INDEX(GRID!$B$4:$U$15,MATCH(K$7,GRID!$A$4:$A$15,0),MATCH(1,($U$2=GRID!$B$1:$U$1)*(КАЛЕНДАРЬ!AJ7=GRID!$B$3:$U$3),0)),
INDEX(GRID!$B$4:$U$15,MATCH(K$7,GRID!$A$4:$A$15,0),MATCH(1,($U$2=GRID!$B$1:$U$1)*(КАЛЕНДАРЬ!AJ7=GRID!$B$3:$U$3),0))*(1-GRID!$H$34))</f>
        <v>41200</v>
      </c>
      <c r="L365" s="8" cm="1">
        <f t="array" ref="L365">IF($I$2="Открытый тариф",INDEX(GRID!$B$18:$U$29,MATCH(K$7,GRID!$A$18:$A$29,0),MATCH(1,($U$2=GRID!$B$1:$U$1)*(КАЛЕНДАРЬ!AJ7=GRID!$B$3:$U$3),0)),
INDEX(GRID!$B$18:$U$29,MATCH(K$7,GRID!$A$18:$A$29,0),MATCH(1,($U$2=GRID!$B$1:$U$1)*(КАЛЕНДАРЬ!AJ7=GRID!$B$3:$U$3),0))*(1-GRID!$H$34))</f>
        <v>46200</v>
      </c>
      <c r="M365" s="8" cm="1">
        <f t="array" ref="M365">IF($I$2="Открытый тариф",INDEX(GRID!$B$4:$U$15,MATCH(M$7,GRID!$A$4:$A$15,0),MATCH(1,($U$2=GRID!$B$1:$U$1)*(КАЛЕНДАРЬ!AJ7=GRID!$B$3:$U$3),0)),
INDEX(GRID!$B$4:$U$15,MATCH(M$7,GRID!$A$4:$A$15,0),MATCH(1,($U$2=GRID!$B$1:$U$1)*(КАЛЕНДАРЬ!AJ7=GRID!$B$3:$U$3),0))*(1-GRID!$H$34))</f>
        <v>61200</v>
      </c>
      <c r="N365" s="8" cm="1">
        <f t="array" ref="N365">IF($I$2="Открытый тариф",INDEX(GRID!$B$18:$U$29,MATCH(M$7,GRID!$A$18:$A$29,0),MATCH(1,($U$2=GRID!$B$1:$U$1)*(КАЛЕНДАРЬ!AJ7=GRID!$B$3:$U$3),0)),
INDEX(GRID!$B$18:$U$29,MATCH(M$7,GRID!$A$18:$A$29,0),MATCH(1,($U$2=GRID!$B$1:$U$1)*(КАЛЕНДАРЬ!AJ7=GRID!$B$3:$U$3),0))*(1-GRID!$H$34))</f>
        <v>66200</v>
      </c>
      <c r="O365" s="8" cm="1">
        <f t="array" ref="O365">IF($I$2="Открытый тариф",INDEX(GRID!$B$4:$U$15,MATCH(O$7,GRID!$A$4:$A$15,0),MATCH(1,($U$2=GRID!$B$1:$U$1)*(КАЛЕНДАРЬ!AJ7=GRID!$B$3:$U$3),0)),
INDEX(GRID!$B$4:$U$15,MATCH(O$7,GRID!$A$4:$A$15,0),MATCH(1,($U$2=GRID!$B$1:$U$1)*(КАЛЕНДАРЬ!AJ7=GRID!$B$3:$U$3),0))*(1-GRID!$H$34))</f>
        <v>93200</v>
      </c>
      <c r="P365" s="8" cm="1">
        <f t="array" ref="P365">IF($I$2="Открытый тариф",INDEX(GRID!$B$4:$U$15,MATCH(P$7,GRID!$A$4:$A$15,0),MATCH(1,($U$2=GRID!$B$1:$U$1)*(КАЛЕНДАРЬ!AJ7=GRID!$B$3:$U$3),0)),
INDEX(GRID!$B$4:$U$15,MATCH(P$7,GRID!$A$4:$A$15,0),MATCH(1,($U$2=GRID!$B$1:$U$1)*(КАЛЕНДАРЬ!AJ7=GRID!$B$3:$U$3),0))*(1-GRID!$H$34))</f>
        <v>134400</v>
      </c>
      <c r="Q365" s="8" cm="1">
        <f t="array" ref="Q365">IF($I$2="Открытый тариф",INDEX(GRID!$B$4:$U$15,MATCH(Q$7,GRID!$A$4:$A$15,0),MATCH(1,($U$2=GRID!$B$1:$U$1)*(КАЛЕНДАРЬ!AJ7=GRID!$B$3:$U$3),0)),
INDEX(GRID!$B$4:$U$15,MATCH(Q$7,GRID!$A$4:$A$15,0),MATCH(1,($U$2=GRID!$B$1:$U$1)*(КАЛЕНДАРЬ!AJ7=GRID!$B$3:$U$3),0))*(1-GRID!$H$34))</f>
        <v>158400</v>
      </c>
      <c r="R365" s="8" cm="1">
        <f t="array" ref="R365">IF($I$2="Открытый тариф",INDEX(GRID!$B$18:$U$29,MATCH(R$7,GRID!$A$18:$A$29,0),MATCH(1,($U$2=GRID!$B$1:$U$1)*(КАЛЕНДАРЬ!AJ7=GRID!$B$3:$U$3),0)),
INDEX(GRID!$B$18:$U$29,MATCH(R$7,GRID!$A$18:$A$29,0),MATCH(1,($U$2=GRID!$B$1:$U$1)*(КАЛЕНДАРЬ!AJ7=GRID!$B$3:$U$3),0))*(1-GRID!$H$34))</f>
        <v>179400</v>
      </c>
      <c r="S365" s="8">
        <f t="array" ref="S365">IF($I$2="Открытый тариф",INDEX(GRID!$B$4:$U$15,MATCH(S$7,GRID!$A$4:$A$15,0),MATCH(1,($U$2=GRID!$B$1:$U$1)*(КАЛЕНДАРЬ!AJ7=GRID!$B$3:$U$3),0)),
INDEX(GRID!$B$4:$U$15,MATCH(S$7,GRID!$A$4:$A$15,0),MATCH(1,($U$2=GRID!$B$1:$U$1)*(КАЛЕНДАРЬ!AJ7=GRID!$B$3:$U$3),0))*(1-GRID!$L$41))</f>
        <v>439100</v>
      </c>
      <c r="T365" s="8">
        <f t="array" ref="T365">IF($I$2="Открытый тариф",INDEX(GRID!$B$4:$U$15,MATCH(T$7,GRID!$A$4:$A$15,0),MATCH(1,($U$2=GRID!$B$1:$U$1)*(КАЛЕНДАРЬ!AJ7=GRID!$B$3:$U$3),0)),
INDEX(GRID!$B$4:$U$15,MATCH(T$7,GRID!$A$4:$A$15,0),MATCH(1,($U$2=GRID!$B$1:$U$1)*(КАЛЕНДАРЬ!AJ7=GRID!$B$3:$U$3),0))*(1-GRID!$L$41))</f>
        <v>529700</v>
      </c>
    </row>
    <row r="366" spans="1:20">
      <c r="A366" s="148" t="s">
        <v>16</v>
      </c>
      <c r="B366" s="149">
        <v>5</v>
      </c>
      <c r="C366" s="8" cm="1">
        <f t="array" ref="C366">IF($I$2="Открытый тариф",INDEX(GRID!$B$4:$U$15,MATCH(C$7,GRID!$A$4:$A$15,0),MATCH(1,($U$2=GRID!$B$1:$U$1)*(КАЛЕНДАРЬ!AJ8=GRID!$B$3:$U$3),0)),
INDEX(GRID!$B$4:$U$15,MATCH(C$7,GRID!$A$4:$A$15,0),MATCH(1,($U$2=GRID!$B$1:$U$1)*(КАЛЕНДАРЬ!AJ8=GRID!$B$3:$U$3),0))*(1-GRID!$H$34))</f>
        <v>25000</v>
      </c>
      <c r="D366" s="8" cm="1">
        <f t="array" ref="D366">IF($I$2="Открытый тариф",INDEX(GRID!$B$18:$U$29,MATCH(C$7,GRID!$A$18:$A$29,0),MATCH(1,($U$2=GRID!$B$1:$U$1)*(КАЛЕНДАРЬ!AJ8=GRID!$B$3:$U$3),0)),
INDEX(GRID!$B$18:$U$29,MATCH(C$7,GRID!$A$18:$A$29,0),MATCH(1,($U$2=GRID!$B$1:$U$1)*(КАЛЕНДАРЬ!AJ8=GRID!$B$3:$U$3),0))*(1-GRID!$H$34))</f>
        <v>30000</v>
      </c>
      <c r="E366" s="8" cm="1">
        <f t="array" ref="E366">IF($I$2="Открытый тариф",INDEX(GRID!$B$4:$U$15,MATCH(E$7,GRID!$A$4:$A$15,0),MATCH(1,($U$2=GRID!$B$1:$U$1)*(КАЛЕНДАРЬ!AJ8=GRID!$B$3:$U$3),0)),
INDEX(GRID!$B$4:$U$15,MATCH(E$7,GRID!$A$4:$A$15,0),MATCH(1,($U$2=GRID!$B$1:$U$1)*(КАЛЕНДАРЬ!AJ8=GRID!$B$3:$U$3),0))*(1-GRID!$H$34))</f>
        <v>30000</v>
      </c>
      <c r="F366" s="8" cm="1">
        <f t="array" ref="F366">IF($I$2="Открытый тариф",INDEX(GRID!$B$18:$U$29,MATCH(E$7,GRID!$A$18:$A$29,0),MATCH(1,($U$2=GRID!$B$1:$U$1)*(КАЛЕНДАРЬ!AJ8=GRID!$B$3:$U$3),0)),
INDEX(GRID!$B$18:$U$29,MATCH(E$7,GRID!$A$18:$A$29,0),MATCH(1,($U$2=GRID!$B$1:$U$1)*(КАЛЕНДАРЬ!AJ8=GRID!$B$3:$U$3),0))*(1-GRID!$H$34))</f>
        <v>35000</v>
      </c>
      <c r="G366" s="8" cm="1">
        <f t="array" ref="G366">IF($I$2="Открытый тариф",INDEX(GRID!$B$4:$U$15,MATCH(G$7,GRID!$A$4:$A$15,0),MATCH(1,($U$2=GRID!$B$1:$U$1)*(КАЛЕНДАРЬ!AJ8=GRID!$B$3:$U$3),0)),
INDEX(GRID!$B$4:$U$15,MATCH(G$7,GRID!$A$4:$A$15,0),MATCH(1,($U$2=GRID!$B$1:$U$1)*(КАЛЕНДАРЬ!AJ8=GRID!$B$3:$U$3),0))*(1-GRID!$H$34))</f>
        <v>35700</v>
      </c>
      <c r="H366" s="8" cm="1">
        <f t="array" ref="H366">IF($I$2="Открытый тариф",INDEX(GRID!$B$18:$U$29,MATCH(G$7,GRID!$A$18:$A$29,0),MATCH(1,($U$2=GRID!$B$1:$U$1)*(КАЛЕНДАРЬ!AJ8=GRID!$B$3:$U$3),0)),
INDEX(GRID!$B$18:$U$29,MATCH(G$7,GRID!$A$18:$A$29,0),MATCH(1,($U$2=GRID!$B$1:$U$1)*(КАЛЕНДАРЬ!AJ8=GRID!$B$3:$U$3),0))*(1-GRID!$H$34))</f>
        <v>40700</v>
      </c>
      <c r="I366" s="8" cm="1">
        <f t="array" ref="I366">IF($I$2="Открытый тариф",INDEX(GRID!$B$4:$U$15,MATCH(I$7,GRID!$A$4:$A$15,0),MATCH(1,($U$2=GRID!$B$1:$U$1)*(КАЛЕНДАРЬ!AJ8=GRID!$B$3:$U$3),0)),
INDEX(GRID!$B$4:$U$15,MATCH(I$7,GRID!$A$4:$A$15,0),MATCH(1,($U$2=GRID!$B$1:$U$1)*(КАЛЕНДАРЬ!AJ8=GRID!$B$3:$U$3),0))*(1-GRID!$H$34))</f>
        <v>39700</v>
      </c>
      <c r="J366" s="8" cm="1">
        <f t="array" ref="J366">IF($I$2="Открытый тариф",INDEX(GRID!$B$18:$U$29,MATCH(I$7,GRID!$A$18:$A$29,0),MATCH(1,($U$2=GRID!$B$1:$U$1)*(КАЛЕНДАРЬ!AJ8=GRID!$B$3:$U$3),0)),
INDEX(GRID!$B$18:$U$29,MATCH(I$7,GRID!$A$18:$A$29,0),MATCH(1,($U$2=GRID!$B$1:$U$1)*(КАЛЕНДАРЬ!AJ8=GRID!$B$3:$U$3),0))*(1-GRID!$H$34))</f>
        <v>44700</v>
      </c>
      <c r="K366" s="8" cm="1">
        <f t="array" ref="K366">IF($I$2="Открытый тариф",INDEX(GRID!$B$4:$U$15,MATCH(K$7,GRID!$A$4:$A$15,0),MATCH(1,($U$2=GRID!$B$1:$U$1)*(КАЛЕНДАРЬ!AJ8=GRID!$B$3:$U$3),0)),
INDEX(GRID!$B$4:$U$15,MATCH(K$7,GRID!$A$4:$A$15,0),MATCH(1,($U$2=GRID!$B$1:$U$1)*(КАЛЕНДАРЬ!AJ8=GRID!$B$3:$U$3),0))*(1-GRID!$H$34))</f>
        <v>45000</v>
      </c>
      <c r="L366" s="8" cm="1">
        <f t="array" ref="L366">IF($I$2="Открытый тариф",INDEX(GRID!$B$18:$U$29,MATCH(K$7,GRID!$A$18:$A$29,0),MATCH(1,($U$2=GRID!$B$1:$U$1)*(КАЛЕНДАРЬ!AJ8=GRID!$B$3:$U$3),0)),
INDEX(GRID!$B$18:$U$29,MATCH(K$7,GRID!$A$18:$A$29,0),MATCH(1,($U$2=GRID!$B$1:$U$1)*(КАЛЕНДАРЬ!AJ8=GRID!$B$3:$U$3),0))*(1-GRID!$H$34))</f>
        <v>50000</v>
      </c>
      <c r="M366" s="8" cm="1">
        <f t="array" ref="M366">IF($I$2="Открытый тариф",INDEX(GRID!$B$4:$U$15,MATCH(M$7,GRID!$A$4:$A$15,0),MATCH(1,($U$2=GRID!$B$1:$U$1)*(КАЛЕНДАРЬ!AJ8=GRID!$B$3:$U$3),0)),
INDEX(GRID!$B$4:$U$15,MATCH(M$7,GRID!$A$4:$A$15,0),MATCH(1,($U$2=GRID!$B$1:$U$1)*(КАЛЕНДАРЬ!AJ8=GRID!$B$3:$U$3),0))*(1-GRID!$H$34))</f>
        <v>65200</v>
      </c>
      <c r="N366" s="8" cm="1">
        <f t="array" ref="N366">IF($I$2="Открытый тариф",INDEX(GRID!$B$18:$U$29,MATCH(M$7,GRID!$A$18:$A$29,0),MATCH(1,($U$2=GRID!$B$1:$U$1)*(КАЛЕНДАРЬ!AJ8=GRID!$B$3:$U$3),0)),
INDEX(GRID!$B$18:$U$29,MATCH(M$7,GRID!$A$18:$A$29,0),MATCH(1,($U$2=GRID!$B$1:$U$1)*(КАЛЕНДАРЬ!AJ8=GRID!$B$3:$U$3),0))*(1-GRID!$H$34))</f>
        <v>70200</v>
      </c>
      <c r="O366" s="8" cm="1">
        <f t="array" ref="O366">IF($I$2="Открытый тариф",INDEX(GRID!$B$4:$U$15,MATCH(O$7,GRID!$A$4:$A$15,0),MATCH(1,($U$2=GRID!$B$1:$U$1)*(КАЛЕНДАРЬ!AJ8=GRID!$B$3:$U$3),0)),
INDEX(GRID!$B$4:$U$15,MATCH(O$7,GRID!$A$4:$A$15,0),MATCH(1,($U$2=GRID!$B$1:$U$1)*(КАЛЕНДАРЬ!AJ8=GRID!$B$3:$U$3),0))*(1-GRID!$H$34))</f>
        <v>98000</v>
      </c>
      <c r="P366" s="8" cm="1">
        <f t="array" ref="P366">IF($I$2="Открытый тариф",INDEX(GRID!$B$4:$U$15,MATCH(P$7,GRID!$A$4:$A$15,0),MATCH(1,($U$2=GRID!$B$1:$U$1)*(КАЛЕНДАРЬ!AJ8=GRID!$B$3:$U$3),0)),
INDEX(GRID!$B$4:$U$15,MATCH(P$7,GRID!$A$4:$A$15,0),MATCH(1,($U$2=GRID!$B$1:$U$1)*(КАЛЕНДАРЬ!AJ8=GRID!$B$3:$U$3),0))*(1-GRID!$H$34))</f>
        <v>139700</v>
      </c>
      <c r="Q366" s="8" cm="1">
        <f t="array" ref="Q366">IF($I$2="Открытый тариф",INDEX(GRID!$B$4:$U$15,MATCH(Q$7,GRID!$A$4:$A$15,0),MATCH(1,($U$2=GRID!$B$1:$U$1)*(КАЛЕНДАРЬ!AJ8=GRID!$B$3:$U$3),0)),
INDEX(GRID!$B$4:$U$15,MATCH(Q$7,GRID!$A$4:$A$15,0),MATCH(1,($U$2=GRID!$B$1:$U$1)*(КАЛЕНДАРЬ!AJ8=GRID!$B$3:$U$3),0))*(1-GRID!$H$34))</f>
        <v>164400</v>
      </c>
      <c r="R366" s="8" cm="1">
        <f t="array" ref="R366">IF($I$2="Открытый тариф",INDEX(GRID!$B$18:$U$29,MATCH(R$7,GRID!$A$18:$A$29,0),MATCH(1,($U$2=GRID!$B$1:$U$1)*(КАЛЕНДАРЬ!AJ8=GRID!$B$3:$U$3),0)),
INDEX(GRID!$B$18:$U$29,MATCH(R$7,GRID!$A$18:$A$29,0),MATCH(1,($U$2=GRID!$B$1:$U$1)*(КАЛЕНДАРЬ!AJ8=GRID!$B$3:$U$3),0))*(1-GRID!$H$34))</f>
        <v>186400</v>
      </c>
      <c r="S366" s="8">
        <f t="array" ref="S366">IF($I$2="Открытый тариф",INDEX(GRID!$B$4:$U$15,MATCH(S$7,GRID!$A$4:$A$15,0),MATCH(1,($U$2=GRID!$B$1:$U$1)*(КАЛЕНДАРЬ!AJ8=GRID!$B$3:$U$3),0)),
INDEX(GRID!$B$4:$U$15,MATCH(S$7,GRID!$A$4:$A$15,0),MATCH(1,($U$2=GRID!$B$1:$U$1)*(КАЛЕНДАРЬ!AJ8=GRID!$B$3:$U$3),0))*(1-GRID!$L$41))</f>
        <v>460400</v>
      </c>
      <c r="T366" s="8">
        <f t="array" ref="T366">IF($I$2="Открытый тариф",INDEX(GRID!$B$4:$U$15,MATCH(T$7,GRID!$A$4:$A$15,0),MATCH(1,($U$2=GRID!$B$1:$U$1)*(КАЛЕНДАРЬ!AJ8=GRID!$B$3:$U$3),0)),
INDEX(GRID!$B$4:$U$15,MATCH(T$7,GRID!$A$4:$A$15,0),MATCH(1,($U$2=GRID!$B$1:$U$1)*(КАЛЕНДАРЬ!AJ8=GRID!$B$3:$U$3),0))*(1-GRID!$L$41))</f>
        <v>556900</v>
      </c>
    </row>
    <row r="367" spans="1:20">
      <c r="A367" s="148" t="s">
        <v>17</v>
      </c>
      <c r="B367" s="149">
        <v>6</v>
      </c>
      <c r="C367" s="8" cm="1">
        <f t="array" ref="C367">IF($I$2="Открытый тариф",INDEX(GRID!$B$4:$U$15,MATCH(C$7,GRID!$A$4:$A$15,0),MATCH(1,($U$2=GRID!$B$1:$U$1)*(КАЛЕНДАРЬ!AJ9=GRID!$B$3:$U$3),0)),
INDEX(GRID!$B$4:$U$15,MATCH(C$7,GRID!$A$4:$A$15,0),MATCH(1,($U$2=GRID!$B$1:$U$1)*(КАЛЕНДАРЬ!AJ9=GRID!$B$3:$U$3),0))*(1-GRID!$H$34))</f>
        <v>25000</v>
      </c>
      <c r="D367" s="8" cm="1">
        <f t="array" ref="D367">IF($I$2="Открытый тариф",INDEX(GRID!$B$18:$U$29,MATCH(C$7,GRID!$A$18:$A$29,0),MATCH(1,($U$2=GRID!$B$1:$U$1)*(КАЛЕНДАРЬ!AJ9=GRID!$B$3:$U$3),0)),
INDEX(GRID!$B$18:$U$29,MATCH(C$7,GRID!$A$18:$A$29,0),MATCH(1,($U$2=GRID!$B$1:$U$1)*(КАЛЕНДАРЬ!AJ9=GRID!$B$3:$U$3),0))*(1-GRID!$H$34))</f>
        <v>30000</v>
      </c>
      <c r="E367" s="8" cm="1">
        <f t="array" ref="E367">IF($I$2="Открытый тариф",INDEX(GRID!$B$4:$U$15,MATCH(E$7,GRID!$A$4:$A$15,0),MATCH(1,($U$2=GRID!$B$1:$U$1)*(КАЛЕНДАРЬ!AJ9=GRID!$B$3:$U$3),0)),
INDEX(GRID!$B$4:$U$15,MATCH(E$7,GRID!$A$4:$A$15,0),MATCH(1,($U$2=GRID!$B$1:$U$1)*(КАЛЕНДАРЬ!AJ9=GRID!$B$3:$U$3),0))*(1-GRID!$H$34))</f>
        <v>30000</v>
      </c>
      <c r="F367" s="8" cm="1">
        <f t="array" ref="F367">IF($I$2="Открытый тариф",INDEX(GRID!$B$18:$U$29,MATCH(E$7,GRID!$A$18:$A$29,0),MATCH(1,($U$2=GRID!$B$1:$U$1)*(КАЛЕНДАРЬ!AJ9=GRID!$B$3:$U$3),0)),
INDEX(GRID!$B$18:$U$29,MATCH(E$7,GRID!$A$18:$A$29,0),MATCH(1,($U$2=GRID!$B$1:$U$1)*(КАЛЕНДАРЬ!AJ9=GRID!$B$3:$U$3),0))*(1-GRID!$H$34))</f>
        <v>35000</v>
      </c>
      <c r="G367" s="8" cm="1">
        <f t="array" ref="G367">IF($I$2="Открытый тариф",INDEX(GRID!$B$4:$U$15,MATCH(G$7,GRID!$A$4:$A$15,0),MATCH(1,($U$2=GRID!$B$1:$U$1)*(КАЛЕНДАРЬ!AJ9=GRID!$B$3:$U$3),0)),
INDEX(GRID!$B$4:$U$15,MATCH(G$7,GRID!$A$4:$A$15,0),MATCH(1,($U$2=GRID!$B$1:$U$1)*(КАЛЕНДАРЬ!AJ9=GRID!$B$3:$U$3),0))*(1-GRID!$H$34))</f>
        <v>35700</v>
      </c>
      <c r="H367" s="8" cm="1">
        <f t="array" ref="H367">IF($I$2="Открытый тариф",INDEX(GRID!$B$18:$U$29,MATCH(G$7,GRID!$A$18:$A$29,0),MATCH(1,($U$2=GRID!$B$1:$U$1)*(КАЛЕНДАРЬ!AJ9=GRID!$B$3:$U$3),0)),
INDEX(GRID!$B$18:$U$29,MATCH(G$7,GRID!$A$18:$A$29,0),MATCH(1,($U$2=GRID!$B$1:$U$1)*(КАЛЕНДАРЬ!AJ9=GRID!$B$3:$U$3),0))*(1-GRID!$H$34))</f>
        <v>40700</v>
      </c>
      <c r="I367" s="8" cm="1">
        <f t="array" ref="I367">IF($I$2="Открытый тариф",INDEX(GRID!$B$4:$U$15,MATCH(I$7,GRID!$A$4:$A$15,0),MATCH(1,($U$2=GRID!$B$1:$U$1)*(КАЛЕНДАРЬ!AJ9=GRID!$B$3:$U$3),0)),
INDEX(GRID!$B$4:$U$15,MATCH(I$7,GRID!$A$4:$A$15,0),MATCH(1,($U$2=GRID!$B$1:$U$1)*(КАЛЕНДАРЬ!AJ9=GRID!$B$3:$U$3),0))*(1-GRID!$H$34))</f>
        <v>39700</v>
      </c>
      <c r="J367" s="8" cm="1">
        <f t="array" ref="J367">IF($I$2="Открытый тариф",INDEX(GRID!$B$18:$U$29,MATCH(I$7,GRID!$A$18:$A$29,0),MATCH(1,($U$2=GRID!$B$1:$U$1)*(КАЛЕНДАРЬ!AJ9=GRID!$B$3:$U$3),0)),
INDEX(GRID!$B$18:$U$29,MATCH(I$7,GRID!$A$18:$A$29,0),MATCH(1,($U$2=GRID!$B$1:$U$1)*(КАЛЕНДАРЬ!AJ9=GRID!$B$3:$U$3),0))*(1-GRID!$H$34))</f>
        <v>44700</v>
      </c>
      <c r="K367" s="8" cm="1">
        <f t="array" ref="K367">IF($I$2="Открытый тариф",INDEX(GRID!$B$4:$U$15,MATCH(K$7,GRID!$A$4:$A$15,0),MATCH(1,($U$2=GRID!$B$1:$U$1)*(КАЛЕНДАРЬ!AJ9=GRID!$B$3:$U$3),0)),
INDEX(GRID!$B$4:$U$15,MATCH(K$7,GRID!$A$4:$A$15,0),MATCH(1,($U$2=GRID!$B$1:$U$1)*(КАЛЕНДАРЬ!AJ9=GRID!$B$3:$U$3),0))*(1-GRID!$H$34))</f>
        <v>45000</v>
      </c>
      <c r="L367" s="8" cm="1">
        <f t="array" ref="L367">IF($I$2="Открытый тариф",INDEX(GRID!$B$18:$U$29,MATCH(K$7,GRID!$A$18:$A$29,0),MATCH(1,($U$2=GRID!$B$1:$U$1)*(КАЛЕНДАРЬ!AJ9=GRID!$B$3:$U$3),0)),
INDEX(GRID!$B$18:$U$29,MATCH(K$7,GRID!$A$18:$A$29,0),MATCH(1,($U$2=GRID!$B$1:$U$1)*(КАЛЕНДАРЬ!AJ9=GRID!$B$3:$U$3),0))*(1-GRID!$H$34))</f>
        <v>50000</v>
      </c>
      <c r="M367" s="8" cm="1">
        <f t="array" ref="M367">IF($I$2="Открытый тариф",INDEX(GRID!$B$4:$U$15,MATCH(M$7,GRID!$A$4:$A$15,0),MATCH(1,($U$2=GRID!$B$1:$U$1)*(КАЛЕНДАРЬ!AJ9=GRID!$B$3:$U$3),0)),
INDEX(GRID!$B$4:$U$15,MATCH(M$7,GRID!$A$4:$A$15,0),MATCH(1,($U$2=GRID!$B$1:$U$1)*(КАЛЕНДАРЬ!AJ9=GRID!$B$3:$U$3),0))*(1-GRID!$H$34))</f>
        <v>65200</v>
      </c>
      <c r="N367" s="8" cm="1">
        <f t="array" ref="N367">IF($I$2="Открытый тариф",INDEX(GRID!$B$18:$U$29,MATCH(M$7,GRID!$A$18:$A$29,0),MATCH(1,($U$2=GRID!$B$1:$U$1)*(КАЛЕНДАРЬ!AJ9=GRID!$B$3:$U$3),0)),
INDEX(GRID!$B$18:$U$29,MATCH(M$7,GRID!$A$18:$A$29,0),MATCH(1,($U$2=GRID!$B$1:$U$1)*(КАЛЕНДАРЬ!AJ9=GRID!$B$3:$U$3),0))*(1-GRID!$H$34))</f>
        <v>70200</v>
      </c>
      <c r="O367" s="8" cm="1">
        <f t="array" ref="O367">IF($I$2="Открытый тариф",INDEX(GRID!$B$4:$U$15,MATCH(O$7,GRID!$A$4:$A$15,0),MATCH(1,($U$2=GRID!$B$1:$U$1)*(КАЛЕНДАРЬ!AJ9=GRID!$B$3:$U$3),0)),
INDEX(GRID!$B$4:$U$15,MATCH(O$7,GRID!$A$4:$A$15,0),MATCH(1,($U$2=GRID!$B$1:$U$1)*(КАЛЕНДАРЬ!AJ9=GRID!$B$3:$U$3),0))*(1-GRID!$H$34))</f>
        <v>98000</v>
      </c>
      <c r="P367" s="8" cm="1">
        <f t="array" ref="P367">IF($I$2="Открытый тариф",INDEX(GRID!$B$4:$U$15,MATCH(P$7,GRID!$A$4:$A$15,0),MATCH(1,($U$2=GRID!$B$1:$U$1)*(КАЛЕНДАРЬ!AJ9=GRID!$B$3:$U$3),0)),
INDEX(GRID!$B$4:$U$15,MATCH(P$7,GRID!$A$4:$A$15,0),MATCH(1,($U$2=GRID!$B$1:$U$1)*(КАЛЕНДАРЬ!AJ9=GRID!$B$3:$U$3),0))*(1-GRID!$H$34))</f>
        <v>139700</v>
      </c>
      <c r="Q367" s="8" cm="1">
        <f t="array" ref="Q367">IF($I$2="Открытый тариф",INDEX(GRID!$B$4:$U$15,MATCH(Q$7,GRID!$A$4:$A$15,0),MATCH(1,($U$2=GRID!$B$1:$U$1)*(КАЛЕНДАРЬ!AJ9=GRID!$B$3:$U$3),0)),
INDEX(GRID!$B$4:$U$15,MATCH(Q$7,GRID!$A$4:$A$15,0),MATCH(1,($U$2=GRID!$B$1:$U$1)*(КАЛЕНДАРЬ!AJ9=GRID!$B$3:$U$3),0))*(1-GRID!$H$34))</f>
        <v>164400</v>
      </c>
      <c r="R367" s="8" cm="1">
        <f t="array" ref="R367">IF($I$2="Открытый тариф",INDEX(GRID!$B$18:$U$29,MATCH(R$7,GRID!$A$18:$A$29,0),MATCH(1,($U$2=GRID!$B$1:$U$1)*(КАЛЕНДАРЬ!AJ9=GRID!$B$3:$U$3),0)),
INDEX(GRID!$B$18:$U$29,MATCH(R$7,GRID!$A$18:$A$29,0),MATCH(1,($U$2=GRID!$B$1:$U$1)*(КАЛЕНДАРЬ!AJ9=GRID!$B$3:$U$3),0))*(1-GRID!$H$34))</f>
        <v>186400</v>
      </c>
      <c r="S367" s="8">
        <f t="array" ref="S367">IF($I$2="Открытый тариф",INDEX(GRID!$B$4:$U$15,MATCH(S$7,GRID!$A$4:$A$15,0),MATCH(1,($U$2=GRID!$B$1:$U$1)*(КАЛЕНДАРЬ!AJ9=GRID!$B$3:$U$3),0)),
INDEX(GRID!$B$4:$U$15,MATCH(S$7,GRID!$A$4:$A$15,0),MATCH(1,($U$2=GRID!$B$1:$U$1)*(КАЛЕНДАРЬ!AJ9=GRID!$B$3:$U$3),0))*(1-GRID!$L$41))</f>
        <v>460400</v>
      </c>
      <c r="T367" s="8">
        <f t="array" ref="T367">IF($I$2="Открытый тариф",INDEX(GRID!$B$4:$U$15,MATCH(T$7,GRID!$A$4:$A$15,0),MATCH(1,($U$2=GRID!$B$1:$U$1)*(КАЛЕНДАРЬ!AJ9=GRID!$B$3:$U$3),0)),
INDEX(GRID!$B$4:$U$15,MATCH(T$7,GRID!$A$4:$A$15,0),MATCH(1,($U$2=GRID!$B$1:$U$1)*(КАЛЕНДАРЬ!AJ9=GRID!$B$3:$U$3),0))*(1-GRID!$L$41))</f>
        <v>556900</v>
      </c>
    </row>
    <row r="368" spans="1:20">
      <c r="A368" s="148" t="s">
        <v>11</v>
      </c>
      <c r="B368" s="149">
        <v>7</v>
      </c>
      <c r="C368" s="8" cm="1">
        <f t="array" ref="C368">IF($I$2="Открытый тариф",INDEX(GRID!$B$4:$U$15,MATCH(C$7,GRID!$A$4:$A$15,0),MATCH(1,($U$2=GRID!$B$1:$U$1)*(КАЛЕНДАРЬ!AJ10=GRID!$B$3:$U$3),0)),
INDEX(GRID!$B$4:$U$15,MATCH(C$7,GRID!$A$4:$A$15,0),MATCH(1,($U$2=GRID!$B$1:$U$1)*(КАЛЕНДАРЬ!AJ10=GRID!$B$3:$U$3),0))*(1-GRID!$H$34))</f>
        <v>22500</v>
      </c>
      <c r="D368" s="8" cm="1">
        <f t="array" ref="D368">IF($I$2="Открытый тариф",INDEX(GRID!$B$18:$U$29,MATCH(C$7,GRID!$A$18:$A$29,0),MATCH(1,($U$2=GRID!$B$1:$U$1)*(КАЛЕНДАРЬ!AJ10=GRID!$B$3:$U$3),0)),
INDEX(GRID!$B$18:$U$29,MATCH(C$7,GRID!$A$18:$A$29,0),MATCH(1,($U$2=GRID!$B$1:$U$1)*(КАЛЕНДАРЬ!AJ10=GRID!$B$3:$U$3),0))*(1-GRID!$H$34))</f>
        <v>27500</v>
      </c>
      <c r="E368" s="8" cm="1">
        <f t="array" ref="E368">IF($I$2="Открытый тариф",INDEX(GRID!$B$4:$U$15,MATCH(E$7,GRID!$A$4:$A$15,0),MATCH(1,($U$2=GRID!$B$1:$U$1)*(КАЛЕНДАРЬ!AJ10=GRID!$B$3:$U$3),0)),
INDEX(GRID!$B$4:$U$15,MATCH(E$7,GRID!$A$4:$A$15,0),MATCH(1,($U$2=GRID!$B$1:$U$1)*(КАЛЕНДАРЬ!AJ10=GRID!$B$3:$U$3),0))*(1-GRID!$H$34))</f>
        <v>27200</v>
      </c>
      <c r="F368" s="8" cm="1">
        <f t="array" ref="F368">IF($I$2="Открытый тариф",INDEX(GRID!$B$18:$U$29,MATCH(E$7,GRID!$A$18:$A$29,0),MATCH(1,($U$2=GRID!$B$1:$U$1)*(КАЛЕНДАРЬ!AJ10=GRID!$B$3:$U$3),0)),
INDEX(GRID!$B$18:$U$29,MATCH(E$7,GRID!$A$18:$A$29,0),MATCH(1,($U$2=GRID!$B$1:$U$1)*(КАЛЕНДАРЬ!AJ10=GRID!$B$3:$U$3),0))*(1-GRID!$H$34))</f>
        <v>32200</v>
      </c>
      <c r="G368" s="8" cm="1">
        <f t="array" ref="G368">IF($I$2="Открытый тариф",INDEX(GRID!$B$4:$U$15,MATCH(G$7,GRID!$A$4:$A$15,0),MATCH(1,($U$2=GRID!$B$1:$U$1)*(КАЛЕНДАРЬ!AJ10=GRID!$B$3:$U$3),0)),
INDEX(GRID!$B$4:$U$15,MATCH(G$7,GRID!$A$4:$A$15,0),MATCH(1,($U$2=GRID!$B$1:$U$1)*(КАЛЕНДАРЬ!AJ10=GRID!$B$3:$U$3),0))*(1-GRID!$H$34))</f>
        <v>32700</v>
      </c>
      <c r="H368" s="8" cm="1">
        <f t="array" ref="H368">IF($I$2="Открытый тариф",INDEX(GRID!$B$18:$U$29,MATCH(G$7,GRID!$A$18:$A$29,0),MATCH(1,($U$2=GRID!$B$1:$U$1)*(КАЛЕНДАРЬ!AJ10=GRID!$B$3:$U$3),0)),
INDEX(GRID!$B$18:$U$29,MATCH(G$7,GRID!$A$18:$A$29,0),MATCH(1,($U$2=GRID!$B$1:$U$1)*(КАЛЕНДАРЬ!AJ10=GRID!$B$3:$U$3),0))*(1-GRID!$H$34))</f>
        <v>37700</v>
      </c>
      <c r="I368" s="8" cm="1">
        <f t="array" ref="I368">IF($I$2="Открытый тариф",INDEX(GRID!$B$4:$U$15,MATCH(I$7,GRID!$A$4:$A$15,0),MATCH(1,($U$2=GRID!$B$1:$U$1)*(КАЛЕНДАРЬ!AJ10=GRID!$B$3:$U$3),0)),
INDEX(GRID!$B$4:$U$15,MATCH(I$7,GRID!$A$4:$A$15,0),MATCH(1,($U$2=GRID!$B$1:$U$1)*(КАЛЕНДАРЬ!AJ10=GRID!$B$3:$U$3),0))*(1-GRID!$H$34))</f>
        <v>36200</v>
      </c>
      <c r="J368" s="8" cm="1">
        <f t="array" ref="J368">IF($I$2="Открытый тариф",INDEX(GRID!$B$18:$U$29,MATCH(I$7,GRID!$A$18:$A$29,0),MATCH(1,($U$2=GRID!$B$1:$U$1)*(КАЛЕНДАРЬ!AJ10=GRID!$B$3:$U$3),0)),
INDEX(GRID!$B$18:$U$29,MATCH(I$7,GRID!$A$18:$A$29,0),MATCH(1,($U$2=GRID!$B$1:$U$1)*(КАЛЕНДАРЬ!AJ10=GRID!$B$3:$U$3),0))*(1-GRID!$H$34))</f>
        <v>41200</v>
      </c>
      <c r="K368" s="8" cm="1">
        <f t="array" ref="K368">IF($I$2="Открытый тариф",INDEX(GRID!$B$4:$U$15,MATCH(K$7,GRID!$A$4:$A$15,0),MATCH(1,($U$2=GRID!$B$1:$U$1)*(КАЛЕНДАРЬ!AJ10=GRID!$B$3:$U$3),0)),
INDEX(GRID!$B$4:$U$15,MATCH(K$7,GRID!$A$4:$A$15,0),MATCH(1,($U$2=GRID!$B$1:$U$1)*(КАЛЕНДАРЬ!AJ10=GRID!$B$3:$U$3),0))*(1-GRID!$H$34))</f>
        <v>41200</v>
      </c>
      <c r="L368" s="8" cm="1">
        <f t="array" ref="L368">IF($I$2="Открытый тариф",INDEX(GRID!$B$18:$U$29,MATCH(K$7,GRID!$A$18:$A$29,0),MATCH(1,($U$2=GRID!$B$1:$U$1)*(КАЛЕНДАРЬ!AJ10=GRID!$B$3:$U$3),0)),
INDEX(GRID!$B$18:$U$29,MATCH(K$7,GRID!$A$18:$A$29,0),MATCH(1,($U$2=GRID!$B$1:$U$1)*(КАЛЕНДАРЬ!AJ10=GRID!$B$3:$U$3),0))*(1-GRID!$H$34))</f>
        <v>46200</v>
      </c>
      <c r="M368" s="8" cm="1">
        <f t="array" ref="M368">IF($I$2="Открытый тариф",INDEX(GRID!$B$4:$U$15,MATCH(M$7,GRID!$A$4:$A$15,0),MATCH(1,($U$2=GRID!$B$1:$U$1)*(КАЛЕНДАРЬ!AJ10=GRID!$B$3:$U$3),0)),
INDEX(GRID!$B$4:$U$15,MATCH(M$7,GRID!$A$4:$A$15,0),MATCH(1,($U$2=GRID!$B$1:$U$1)*(КАЛЕНДАРЬ!AJ10=GRID!$B$3:$U$3),0))*(1-GRID!$H$34))</f>
        <v>61200</v>
      </c>
      <c r="N368" s="8" cm="1">
        <f t="array" ref="N368">IF($I$2="Открытый тариф",INDEX(GRID!$B$18:$U$29,MATCH(M$7,GRID!$A$18:$A$29,0),MATCH(1,($U$2=GRID!$B$1:$U$1)*(КАЛЕНДАРЬ!AJ10=GRID!$B$3:$U$3),0)),
INDEX(GRID!$B$18:$U$29,MATCH(M$7,GRID!$A$18:$A$29,0),MATCH(1,($U$2=GRID!$B$1:$U$1)*(КАЛЕНДАРЬ!AJ10=GRID!$B$3:$U$3),0))*(1-GRID!$H$34))</f>
        <v>66200</v>
      </c>
      <c r="O368" s="8" cm="1">
        <f t="array" ref="O368">IF($I$2="Открытый тариф",INDEX(GRID!$B$4:$U$15,MATCH(O$7,GRID!$A$4:$A$15,0),MATCH(1,($U$2=GRID!$B$1:$U$1)*(КАЛЕНДАРЬ!AJ10=GRID!$B$3:$U$3),0)),
INDEX(GRID!$B$4:$U$15,MATCH(O$7,GRID!$A$4:$A$15,0),MATCH(1,($U$2=GRID!$B$1:$U$1)*(КАЛЕНДАРЬ!AJ10=GRID!$B$3:$U$3),0))*(1-GRID!$H$34))</f>
        <v>93200</v>
      </c>
      <c r="P368" s="8" cm="1">
        <f t="array" ref="P368">IF($I$2="Открытый тариф",INDEX(GRID!$B$4:$U$15,MATCH(P$7,GRID!$A$4:$A$15,0),MATCH(1,($U$2=GRID!$B$1:$U$1)*(КАЛЕНДАРЬ!AJ10=GRID!$B$3:$U$3),0)),
INDEX(GRID!$B$4:$U$15,MATCH(P$7,GRID!$A$4:$A$15,0),MATCH(1,($U$2=GRID!$B$1:$U$1)*(КАЛЕНДАРЬ!AJ10=GRID!$B$3:$U$3),0))*(1-GRID!$H$34))</f>
        <v>134400</v>
      </c>
      <c r="Q368" s="8" cm="1">
        <f t="array" ref="Q368">IF($I$2="Открытый тариф",INDEX(GRID!$B$4:$U$15,MATCH(Q$7,GRID!$A$4:$A$15,0),MATCH(1,($U$2=GRID!$B$1:$U$1)*(КАЛЕНДАРЬ!AJ10=GRID!$B$3:$U$3),0)),
INDEX(GRID!$B$4:$U$15,MATCH(Q$7,GRID!$A$4:$A$15,0),MATCH(1,($U$2=GRID!$B$1:$U$1)*(КАЛЕНДАРЬ!AJ10=GRID!$B$3:$U$3),0))*(1-GRID!$H$34))</f>
        <v>158400</v>
      </c>
      <c r="R368" s="8" cm="1">
        <f t="array" ref="R368">IF($I$2="Открытый тариф",INDEX(GRID!$B$18:$U$29,MATCH(R$7,GRID!$A$18:$A$29,0),MATCH(1,($U$2=GRID!$B$1:$U$1)*(КАЛЕНДАРЬ!AJ10=GRID!$B$3:$U$3),0)),
INDEX(GRID!$B$18:$U$29,MATCH(R$7,GRID!$A$18:$A$29,0),MATCH(1,($U$2=GRID!$B$1:$U$1)*(КАЛЕНДАРЬ!AJ10=GRID!$B$3:$U$3),0))*(1-GRID!$H$34))</f>
        <v>179400</v>
      </c>
      <c r="S368" s="8">
        <f t="array" ref="S368">IF($I$2="Открытый тариф",INDEX(GRID!$B$4:$U$15,MATCH(S$7,GRID!$A$4:$A$15,0),MATCH(1,($U$2=GRID!$B$1:$U$1)*(КАЛЕНДАРЬ!AJ10=GRID!$B$3:$U$3),0)),
INDEX(GRID!$B$4:$U$15,MATCH(S$7,GRID!$A$4:$A$15,0),MATCH(1,($U$2=GRID!$B$1:$U$1)*(КАЛЕНДАРЬ!AJ10=GRID!$B$3:$U$3),0))*(1-GRID!$L$41))</f>
        <v>439100</v>
      </c>
      <c r="T368" s="8">
        <f t="array" ref="T368">IF($I$2="Открытый тариф",INDEX(GRID!$B$4:$U$15,MATCH(T$7,GRID!$A$4:$A$15,0),MATCH(1,($U$2=GRID!$B$1:$U$1)*(КАЛЕНДАРЬ!AJ10=GRID!$B$3:$U$3),0)),
INDEX(GRID!$B$4:$U$15,MATCH(T$7,GRID!$A$4:$A$15,0),MATCH(1,($U$2=GRID!$B$1:$U$1)*(КАЛЕНДАРЬ!AJ10=GRID!$B$3:$U$3),0))*(1-GRID!$L$41))</f>
        <v>529700</v>
      </c>
    </row>
    <row r="369" spans="1:20">
      <c r="A369" s="148" t="s">
        <v>12</v>
      </c>
      <c r="B369" s="149">
        <v>8</v>
      </c>
      <c r="C369" s="8" cm="1">
        <f t="array" ref="C369">IF($I$2="Открытый тариф",INDEX(GRID!$B$4:$U$15,MATCH(C$7,GRID!$A$4:$A$15,0),MATCH(1,($U$2=GRID!$B$1:$U$1)*(КАЛЕНДАРЬ!AJ11=GRID!$B$3:$U$3),0)),
INDEX(GRID!$B$4:$U$15,MATCH(C$7,GRID!$A$4:$A$15,0),MATCH(1,($U$2=GRID!$B$1:$U$1)*(КАЛЕНДАРЬ!AJ11=GRID!$B$3:$U$3),0))*(1-GRID!$H$34))</f>
        <v>22500</v>
      </c>
      <c r="D369" s="8" cm="1">
        <f t="array" ref="D369">IF($I$2="Открытый тариф",INDEX(GRID!$B$18:$U$29,MATCH(C$7,GRID!$A$18:$A$29,0),MATCH(1,($U$2=GRID!$B$1:$U$1)*(КАЛЕНДАРЬ!AJ11=GRID!$B$3:$U$3),0)),
INDEX(GRID!$B$18:$U$29,MATCH(C$7,GRID!$A$18:$A$29,0),MATCH(1,($U$2=GRID!$B$1:$U$1)*(КАЛЕНДАРЬ!AJ11=GRID!$B$3:$U$3),0))*(1-GRID!$H$34))</f>
        <v>27500</v>
      </c>
      <c r="E369" s="8" cm="1">
        <f t="array" ref="E369">IF($I$2="Открытый тариф",INDEX(GRID!$B$4:$U$15,MATCH(E$7,GRID!$A$4:$A$15,0),MATCH(1,($U$2=GRID!$B$1:$U$1)*(КАЛЕНДАРЬ!AJ11=GRID!$B$3:$U$3),0)),
INDEX(GRID!$B$4:$U$15,MATCH(E$7,GRID!$A$4:$A$15,0),MATCH(1,($U$2=GRID!$B$1:$U$1)*(КАЛЕНДАРЬ!AJ11=GRID!$B$3:$U$3),0))*(1-GRID!$H$34))</f>
        <v>27200</v>
      </c>
      <c r="F369" s="8" cm="1">
        <f t="array" ref="F369">IF($I$2="Открытый тариф",INDEX(GRID!$B$18:$U$29,MATCH(E$7,GRID!$A$18:$A$29,0),MATCH(1,($U$2=GRID!$B$1:$U$1)*(КАЛЕНДАРЬ!AJ11=GRID!$B$3:$U$3),0)),
INDEX(GRID!$B$18:$U$29,MATCH(E$7,GRID!$A$18:$A$29,0),MATCH(1,($U$2=GRID!$B$1:$U$1)*(КАЛЕНДАРЬ!AJ11=GRID!$B$3:$U$3),0))*(1-GRID!$H$34))</f>
        <v>32200</v>
      </c>
      <c r="G369" s="8" cm="1">
        <f t="array" ref="G369">IF($I$2="Открытый тариф",INDEX(GRID!$B$4:$U$15,MATCH(G$7,GRID!$A$4:$A$15,0),MATCH(1,($U$2=GRID!$B$1:$U$1)*(КАЛЕНДАРЬ!AJ11=GRID!$B$3:$U$3),0)),
INDEX(GRID!$B$4:$U$15,MATCH(G$7,GRID!$A$4:$A$15,0),MATCH(1,($U$2=GRID!$B$1:$U$1)*(КАЛЕНДАРЬ!AJ11=GRID!$B$3:$U$3),0))*(1-GRID!$H$34))</f>
        <v>32700</v>
      </c>
      <c r="H369" s="8" cm="1">
        <f t="array" ref="H369">IF($I$2="Открытый тариф",INDEX(GRID!$B$18:$U$29,MATCH(G$7,GRID!$A$18:$A$29,0),MATCH(1,($U$2=GRID!$B$1:$U$1)*(КАЛЕНДАРЬ!AJ11=GRID!$B$3:$U$3),0)),
INDEX(GRID!$B$18:$U$29,MATCH(G$7,GRID!$A$18:$A$29,0),MATCH(1,($U$2=GRID!$B$1:$U$1)*(КАЛЕНДАРЬ!AJ11=GRID!$B$3:$U$3),0))*(1-GRID!$H$34))</f>
        <v>37700</v>
      </c>
      <c r="I369" s="8" cm="1">
        <f t="array" ref="I369">IF($I$2="Открытый тариф",INDEX(GRID!$B$4:$U$15,MATCH(I$7,GRID!$A$4:$A$15,0),MATCH(1,($U$2=GRID!$B$1:$U$1)*(КАЛЕНДАРЬ!AJ11=GRID!$B$3:$U$3),0)),
INDEX(GRID!$B$4:$U$15,MATCH(I$7,GRID!$A$4:$A$15,0),MATCH(1,($U$2=GRID!$B$1:$U$1)*(КАЛЕНДАРЬ!AJ11=GRID!$B$3:$U$3),0))*(1-GRID!$H$34))</f>
        <v>36200</v>
      </c>
      <c r="J369" s="8" cm="1">
        <f t="array" ref="J369">IF($I$2="Открытый тариф",INDEX(GRID!$B$18:$U$29,MATCH(I$7,GRID!$A$18:$A$29,0),MATCH(1,($U$2=GRID!$B$1:$U$1)*(КАЛЕНДАРЬ!AJ11=GRID!$B$3:$U$3),0)),
INDEX(GRID!$B$18:$U$29,MATCH(I$7,GRID!$A$18:$A$29,0),MATCH(1,($U$2=GRID!$B$1:$U$1)*(КАЛЕНДАРЬ!AJ11=GRID!$B$3:$U$3),0))*(1-GRID!$H$34))</f>
        <v>41200</v>
      </c>
      <c r="K369" s="8" cm="1">
        <f t="array" ref="K369">IF($I$2="Открытый тариф",INDEX(GRID!$B$4:$U$15,MATCH(K$7,GRID!$A$4:$A$15,0),MATCH(1,($U$2=GRID!$B$1:$U$1)*(КАЛЕНДАРЬ!AJ11=GRID!$B$3:$U$3),0)),
INDEX(GRID!$B$4:$U$15,MATCH(K$7,GRID!$A$4:$A$15,0),MATCH(1,($U$2=GRID!$B$1:$U$1)*(КАЛЕНДАРЬ!AJ11=GRID!$B$3:$U$3),0))*(1-GRID!$H$34))</f>
        <v>41200</v>
      </c>
      <c r="L369" s="8" cm="1">
        <f t="array" ref="L369">IF($I$2="Открытый тариф",INDEX(GRID!$B$18:$U$29,MATCH(K$7,GRID!$A$18:$A$29,0),MATCH(1,($U$2=GRID!$B$1:$U$1)*(КАЛЕНДАРЬ!AJ11=GRID!$B$3:$U$3),0)),
INDEX(GRID!$B$18:$U$29,MATCH(K$7,GRID!$A$18:$A$29,0),MATCH(1,($U$2=GRID!$B$1:$U$1)*(КАЛЕНДАРЬ!AJ11=GRID!$B$3:$U$3),0))*(1-GRID!$H$34))</f>
        <v>46200</v>
      </c>
      <c r="M369" s="8" cm="1">
        <f t="array" ref="M369">IF($I$2="Открытый тариф",INDEX(GRID!$B$4:$U$15,MATCH(M$7,GRID!$A$4:$A$15,0),MATCH(1,($U$2=GRID!$B$1:$U$1)*(КАЛЕНДАРЬ!AJ11=GRID!$B$3:$U$3),0)),
INDEX(GRID!$B$4:$U$15,MATCH(M$7,GRID!$A$4:$A$15,0),MATCH(1,($U$2=GRID!$B$1:$U$1)*(КАЛЕНДАРЬ!AJ11=GRID!$B$3:$U$3),0))*(1-GRID!$H$34))</f>
        <v>61200</v>
      </c>
      <c r="N369" s="8" cm="1">
        <f t="array" ref="N369">IF($I$2="Открытый тариф",INDEX(GRID!$B$18:$U$29,MATCH(M$7,GRID!$A$18:$A$29,0),MATCH(1,($U$2=GRID!$B$1:$U$1)*(КАЛЕНДАРЬ!AJ11=GRID!$B$3:$U$3),0)),
INDEX(GRID!$B$18:$U$29,MATCH(M$7,GRID!$A$18:$A$29,0),MATCH(1,($U$2=GRID!$B$1:$U$1)*(КАЛЕНДАРЬ!AJ11=GRID!$B$3:$U$3),0))*(1-GRID!$H$34))</f>
        <v>66200</v>
      </c>
      <c r="O369" s="8" cm="1">
        <f t="array" ref="O369">IF($I$2="Открытый тариф",INDEX(GRID!$B$4:$U$15,MATCH(O$7,GRID!$A$4:$A$15,0),MATCH(1,($U$2=GRID!$B$1:$U$1)*(КАЛЕНДАРЬ!AJ11=GRID!$B$3:$U$3),0)),
INDEX(GRID!$B$4:$U$15,MATCH(O$7,GRID!$A$4:$A$15,0),MATCH(1,($U$2=GRID!$B$1:$U$1)*(КАЛЕНДАРЬ!AJ11=GRID!$B$3:$U$3),0))*(1-GRID!$H$34))</f>
        <v>93200</v>
      </c>
      <c r="P369" s="8" cm="1">
        <f t="array" ref="P369">IF($I$2="Открытый тариф",INDEX(GRID!$B$4:$U$15,MATCH(P$7,GRID!$A$4:$A$15,0),MATCH(1,($U$2=GRID!$B$1:$U$1)*(КАЛЕНДАРЬ!AJ11=GRID!$B$3:$U$3),0)),
INDEX(GRID!$B$4:$U$15,MATCH(P$7,GRID!$A$4:$A$15,0),MATCH(1,($U$2=GRID!$B$1:$U$1)*(КАЛЕНДАРЬ!AJ11=GRID!$B$3:$U$3),0))*(1-GRID!$H$34))</f>
        <v>134400</v>
      </c>
      <c r="Q369" s="8" cm="1">
        <f t="array" ref="Q369">IF($I$2="Открытый тариф",INDEX(GRID!$B$4:$U$15,MATCH(Q$7,GRID!$A$4:$A$15,0),MATCH(1,($U$2=GRID!$B$1:$U$1)*(КАЛЕНДАРЬ!AJ11=GRID!$B$3:$U$3),0)),
INDEX(GRID!$B$4:$U$15,MATCH(Q$7,GRID!$A$4:$A$15,0),MATCH(1,($U$2=GRID!$B$1:$U$1)*(КАЛЕНДАРЬ!AJ11=GRID!$B$3:$U$3),0))*(1-GRID!$H$34))</f>
        <v>158400</v>
      </c>
      <c r="R369" s="8" cm="1">
        <f t="array" ref="R369">IF($I$2="Открытый тариф",INDEX(GRID!$B$18:$U$29,MATCH(R$7,GRID!$A$18:$A$29,0),MATCH(1,($U$2=GRID!$B$1:$U$1)*(КАЛЕНДАРЬ!AJ11=GRID!$B$3:$U$3),0)),
INDEX(GRID!$B$18:$U$29,MATCH(R$7,GRID!$A$18:$A$29,0),MATCH(1,($U$2=GRID!$B$1:$U$1)*(КАЛЕНДАРЬ!AJ11=GRID!$B$3:$U$3),0))*(1-GRID!$H$34))</f>
        <v>179400</v>
      </c>
      <c r="S369" s="8">
        <f t="array" ref="S369">IF($I$2="Открытый тариф",INDEX(GRID!$B$4:$U$15,MATCH(S$7,GRID!$A$4:$A$15,0),MATCH(1,($U$2=GRID!$B$1:$U$1)*(КАЛЕНДАРЬ!AJ11=GRID!$B$3:$U$3),0)),
INDEX(GRID!$B$4:$U$15,MATCH(S$7,GRID!$A$4:$A$15,0),MATCH(1,($U$2=GRID!$B$1:$U$1)*(КАЛЕНДАРЬ!AJ11=GRID!$B$3:$U$3),0))*(1-GRID!$L$41))</f>
        <v>439100</v>
      </c>
      <c r="T369" s="8">
        <f t="array" ref="T369">IF($I$2="Открытый тариф",INDEX(GRID!$B$4:$U$15,MATCH(T$7,GRID!$A$4:$A$15,0),MATCH(1,($U$2=GRID!$B$1:$U$1)*(КАЛЕНДАРЬ!AJ11=GRID!$B$3:$U$3),0)),
INDEX(GRID!$B$4:$U$15,MATCH(T$7,GRID!$A$4:$A$15,0),MATCH(1,($U$2=GRID!$B$1:$U$1)*(КАЛЕНДАРЬ!AJ11=GRID!$B$3:$U$3),0))*(1-GRID!$L$41))</f>
        <v>529700</v>
      </c>
    </row>
    <row r="370" spans="1:20">
      <c r="A370" s="148" t="s">
        <v>13</v>
      </c>
      <c r="B370" s="149">
        <v>9</v>
      </c>
      <c r="C370" s="8" cm="1">
        <f t="array" ref="C370">IF($I$2="Открытый тариф",INDEX(GRID!$B$4:$U$15,MATCH(C$7,GRID!$A$4:$A$15,0),MATCH(1,($U$2=GRID!$B$1:$U$1)*(КАЛЕНДАРЬ!AJ12=GRID!$B$3:$U$3),0)),
INDEX(GRID!$B$4:$U$15,MATCH(C$7,GRID!$A$4:$A$15,0),MATCH(1,($U$2=GRID!$B$1:$U$1)*(КАЛЕНДАРЬ!AJ12=GRID!$B$3:$U$3),0))*(1-GRID!$H$34))</f>
        <v>22500</v>
      </c>
      <c r="D370" s="8" cm="1">
        <f t="array" ref="D370">IF($I$2="Открытый тариф",INDEX(GRID!$B$18:$U$29,MATCH(C$7,GRID!$A$18:$A$29,0),MATCH(1,($U$2=GRID!$B$1:$U$1)*(КАЛЕНДАРЬ!AJ12=GRID!$B$3:$U$3),0)),
INDEX(GRID!$B$18:$U$29,MATCH(C$7,GRID!$A$18:$A$29,0),MATCH(1,($U$2=GRID!$B$1:$U$1)*(КАЛЕНДАРЬ!AJ12=GRID!$B$3:$U$3),0))*(1-GRID!$H$34))</f>
        <v>27500</v>
      </c>
      <c r="E370" s="8" cm="1">
        <f t="array" ref="E370">IF($I$2="Открытый тариф",INDEX(GRID!$B$4:$U$15,MATCH(E$7,GRID!$A$4:$A$15,0),MATCH(1,($U$2=GRID!$B$1:$U$1)*(КАЛЕНДАРЬ!AJ12=GRID!$B$3:$U$3),0)),
INDEX(GRID!$B$4:$U$15,MATCH(E$7,GRID!$A$4:$A$15,0),MATCH(1,($U$2=GRID!$B$1:$U$1)*(КАЛЕНДАРЬ!AJ12=GRID!$B$3:$U$3),0))*(1-GRID!$H$34))</f>
        <v>27200</v>
      </c>
      <c r="F370" s="8" cm="1">
        <f t="array" ref="F370">IF($I$2="Открытый тариф",INDEX(GRID!$B$18:$U$29,MATCH(E$7,GRID!$A$18:$A$29,0),MATCH(1,($U$2=GRID!$B$1:$U$1)*(КАЛЕНДАРЬ!AJ12=GRID!$B$3:$U$3),0)),
INDEX(GRID!$B$18:$U$29,MATCH(E$7,GRID!$A$18:$A$29,0),MATCH(1,($U$2=GRID!$B$1:$U$1)*(КАЛЕНДАРЬ!AJ12=GRID!$B$3:$U$3),0))*(1-GRID!$H$34))</f>
        <v>32200</v>
      </c>
      <c r="G370" s="8" cm="1">
        <f t="array" ref="G370">IF($I$2="Открытый тариф",INDEX(GRID!$B$4:$U$15,MATCH(G$7,GRID!$A$4:$A$15,0),MATCH(1,($U$2=GRID!$B$1:$U$1)*(КАЛЕНДАРЬ!AJ12=GRID!$B$3:$U$3),0)),
INDEX(GRID!$B$4:$U$15,MATCH(G$7,GRID!$A$4:$A$15,0),MATCH(1,($U$2=GRID!$B$1:$U$1)*(КАЛЕНДАРЬ!AJ12=GRID!$B$3:$U$3),0))*(1-GRID!$H$34))</f>
        <v>32700</v>
      </c>
      <c r="H370" s="8" cm="1">
        <f t="array" ref="H370">IF($I$2="Открытый тариф",INDEX(GRID!$B$18:$U$29,MATCH(G$7,GRID!$A$18:$A$29,0),MATCH(1,($U$2=GRID!$B$1:$U$1)*(КАЛЕНДАРЬ!AJ12=GRID!$B$3:$U$3),0)),
INDEX(GRID!$B$18:$U$29,MATCH(G$7,GRID!$A$18:$A$29,0),MATCH(1,($U$2=GRID!$B$1:$U$1)*(КАЛЕНДАРЬ!AJ12=GRID!$B$3:$U$3),0))*(1-GRID!$H$34))</f>
        <v>37700</v>
      </c>
      <c r="I370" s="8" cm="1">
        <f t="array" ref="I370">IF($I$2="Открытый тариф",INDEX(GRID!$B$4:$U$15,MATCH(I$7,GRID!$A$4:$A$15,0),MATCH(1,($U$2=GRID!$B$1:$U$1)*(КАЛЕНДАРЬ!AJ12=GRID!$B$3:$U$3),0)),
INDEX(GRID!$B$4:$U$15,MATCH(I$7,GRID!$A$4:$A$15,0),MATCH(1,($U$2=GRID!$B$1:$U$1)*(КАЛЕНДАРЬ!AJ12=GRID!$B$3:$U$3),0))*(1-GRID!$H$34))</f>
        <v>36200</v>
      </c>
      <c r="J370" s="8" cm="1">
        <f t="array" ref="J370">IF($I$2="Открытый тариф",INDEX(GRID!$B$18:$U$29,MATCH(I$7,GRID!$A$18:$A$29,0),MATCH(1,($U$2=GRID!$B$1:$U$1)*(КАЛЕНДАРЬ!AJ12=GRID!$B$3:$U$3),0)),
INDEX(GRID!$B$18:$U$29,MATCH(I$7,GRID!$A$18:$A$29,0),MATCH(1,($U$2=GRID!$B$1:$U$1)*(КАЛЕНДАРЬ!AJ12=GRID!$B$3:$U$3),0))*(1-GRID!$H$34))</f>
        <v>41200</v>
      </c>
      <c r="K370" s="8" cm="1">
        <f t="array" ref="K370">IF($I$2="Открытый тариф",INDEX(GRID!$B$4:$U$15,MATCH(K$7,GRID!$A$4:$A$15,0),MATCH(1,($U$2=GRID!$B$1:$U$1)*(КАЛЕНДАРЬ!AJ12=GRID!$B$3:$U$3),0)),
INDEX(GRID!$B$4:$U$15,MATCH(K$7,GRID!$A$4:$A$15,0),MATCH(1,($U$2=GRID!$B$1:$U$1)*(КАЛЕНДАРЬ!AJ12=GRID!$B$3:$U$3),0))*(1-GRID!$H$34))</f>
        <v>41200</v>
      </c>
      <c r="L370" s="8" cm="1">
        <f t="array" ref="L370">IF($I$2="Открытый тариф",INDEX(GRID!$B$18:$U$29,MATCH(K$7,GRID!$A$18:$A$29,0),MATCH(1,($U$2=GRID!$B$1:$U$1)*(КАЛЕНДАРЬ!AJ12=GRID!$B$3:$U$3),0)),
INDEX(GRID!$B$18:$U$29,MATCH(K$7,GRID!$A$18:$A$29,0),MATCH(1,($U$2=GRID!$B$1:$U$1)*(КАЛЕНДАРЬ!AJ12=GRID!$B$3:$U$3),0))*(1-GRID!$H$34))</f>
        <v>46200</v>
      </c>
      <c r="M370" s="8" cm="1">
        <f t="array" ref="M370">IF($I$2="Открытый тариф",INDEX(GRID!$B$4:$U$15,MATCH(M$7,GRID!$A$4:$A$15,0),MATCH(1,($U$2=GRID!$B$1:$U$1)*(КАЛЕНДАРЬ!AJ12=GRID!$B$3:$U$3),0)),
INDEX(GRID!$B$4:$U$15,MATCH(M$7,GRID!$A$4:$A$15,0),MATCH(1,($U$2=GRID!$B$1:$U$1)*(КАЛЕНДАРЬ!AJ12=GRID!$B$3:$U$3),0))*(1-GRID!$H$34))</f>
        <v>61200</v>
      </c>
      <c r="N370" s="8" cm="1">
        <f t="array" ref="N370">IF($I$2="Открытый тариф",INDEX(GRID!$B$18:$U$29,MATCH(M$7,GRID!$A$18:$A$29,0),MATCH(1,($U$2=GRID!$B$1:$U$1)*(КАЛЕНДАРЬ!AJ12=GRID!$B$3:$U$3),0)),
INDEX(GRID!$B$18:$U$29,MATCH(M$7,GRID!$A$18:$A$29,0),MATCH(1,($U$2=GRID!$B$1:$U$1)*(КАЛЕНДАРЬ!AJ12=GRID!$B$3:$U$3),0))*(1-GRID!$H$34))</f>
        <v>66200</v>
      </c>
      <c r="O370" s="8" cm="1">
        <f t="array" ref="O370">IF($I$2="Открытый тариф",INDEX(GRID!$B$4:$U$15,MATCH(O$7,GRID!$A$4:$A$15,0),MATCH(1,($U$2=GRID!$B$1:$U$1)*(КАЛЕНДАРЬ!AJ12=GRID!$B$3:$U$3),0)),
INDEX(GRID!$B$4:$U$15,MATCH(O$7,GRID!$A$4:$A$15,0),MATCH(1,($U$2=GRID!$B$1:$U$1)*(КАЛЕНДАРЬ!AJ12=GRID!$B$3:$U$3),0))*(1-GRID!$H$34))</f>
        <v>93200</v>
      </c>
      <c r="P370" s="8" cm="1">
        <f t="array" ref="P370">IF($I$2="Открытый тариф",INDEX(GRID!$B$4:$U$15,MATCH(P$7,GRID!$A$4:$A$15,0),MATCH(1,($U$2=GRID!$B$1:$U$1)*(КАЛЕНДАРЬ!AJ12=GRID!$B$3:$U$3),0)),
INDEX(GRID!$B$4:$U$15,MATCH(P$7,GRID!$A$4:$A$15,0),MATCH(1,($U$2=GRID!$B$1:$U$1)*(КАЛЕНДАРЬ!AJ12=GRID!$B$3:$U$3),0))*(1-GRID!$H$34))</f>
        <v>134400</v>
      </c>
      <c r="Q370" s="8" cm="1">
        <f t="array" ref="Q370">IF($I$2="Открытый тариф",INDEX(GRID!$B$4:$U$15,MATCH(Q$7,GRID!$A$4:$A$15,0),MATCH(1,($U$2=GRID!$B$1:$U$1)*(КАЛЕНДАРЬ!AJ12=GRID!$B$3:$U$3),0)),
INDEX(GRID!$B$4:$U$15,MATCH(Q$7,GRID!$A$4:$A$15,0),MATCH(1,($U$2=GRID!$B$1:$U$1)*(КАЛЕНДАРЬ!AJ12=GRID!$B$3:$U$3),0))*(1-GRID!$H$34))</f>
        <v>158400</v>
      </c>
      <c r="R370" s="8" cm="1">
        <f t="array" ref="R370">IF($I$2="Открытый тариф",INDEX(GRID!$B$18:$U$29,MATCH(R$7,GRID!$A$18:$A$29,0),MATCH(1,($U$2=GRID!$B$1:$U$1)*(КАЛЕНДАРЬ!AJ12=GRID!$B$3:$U$3),0)),
INDEX(GRID!$B$18:$U$29,MATCH(R$7,GRID!$A$18:$A$29,0),MATCH(1,($U$2=GRID!$B$1:$U$1)*(КАЛЕНДАРЬ!AJ12=GRID!$B$3:$U$3),0))*(1-GRID!$H$34))</f>
        <v>179400</v>
      </c>
      <c r="S370" s="8">
        <f t="array" ref="S370">IF($I$2="Открытый тариф",INDEX(GRID!$B$4:$U$15,MATCH(S$7,GRID!$A$4:$A$15,0),MATCH(1,($U$2=GRID!$B$1:$U$1)*(КАЛЕНДАРЬ!AJ12=GRID!$B$3:$U$3),0)),
INDEX(GRID!$B$4:$U$15,MATCH(S$7,GRID!$A$4:$A$15,0),MATCH(1,($U$2=GRID!$B$1:$U$1)*(КАЛЕНДАРЬ!AJ12=GRID!$B$3:$U$3),0))*(1-GRID!$L$41))</f>
        <v>439100</v>
      </c>
      <c r="T370" s="8">
        <f t="array" ref="T370">IF($I$2="Открытый тариф",INDEX(GRID!$B$4:$U$15,MATCH(T$7,GRID!$A$4:$A$15,0),MATCH(1,($U$2=GRID!$B$1:$U$1)*(КАЛЕНДАРЬ!AJ12=GRID!$B$3:$U$3),0)),
INDEX(GRID!$B$4:$U$15,MATCH(T$7,GRID!$A$4:$A$15,0),MATCH(1,($U$2=GRID!$B$1:$U$1)*(КАЛЕНДАРЬ!AJ12=GRID!$B$3:$U$3),0))*(1-GRID!$L$41))</f>
        <v>529700</v>
      </c>
    </row>
    <row r="371" spans="1:20">
      <c r="A371" s="148" t="s">
        <v>14</v>
      </c>
      <c r="B371" s="149">
        <v>10</v>
      </c>
      <c r="C371" s="8" cm="1">
        <f t="array" ref="C371">IF($I$2="Открытый тариф",INDEX(GRID!$B$4:$U$15,MATCH(C$7,GRID!$A$4:$A$15,0),MATCH(1,($U$2=GRID!$B$1:$U$1)*(КАЛЕНДАРЬ!AJ13=GRID!$B$3:$U$3),0)),
INDEX(GRID!$B$4:$U$15,MATCH(C$7,GRID!$A$4:$A$15,0),MATCH(1,($U$2=GRID!$B$1:$U$1)*(КАЛЕНДАРЬ!AJ13=GRID!$B$3:$U$3),0))*(1-GRID!$H$34))</f>
        <v>22500</v>
      </c>
      <c r="D371" s="8" cm="1">
        <f t="array" ref="D371">IF($I$2="Открытый тариф",INDEX(GRID!$B$18:$U$29,MATCH(C$7,GRID!$A$18:$A$29,0),MATCH(1,($U$2=GRID!$B$1:$U$1)*(КАЛЕНДАРЬ!AJ13=GRID!$B$3:$U$3),0)),
INDEX(GRID!$B$18:$U$29,MATCH(C$7,GRID!$A$18:$A$29,0),MATCH(1,($U$2=GRID!$B$1:$U$1)*(КАЛЕНДАРЬ!AJ13=GRID!$B$3:$U$3),0))*(1-GRID!$H$34))</f>
        <v>27500</v>
      </c>
      <c r="E371" s="8" cm="1">
        <f t="array" ref="E371">IF($I$2="Открытый тариф",INDEX(GRID!$B$4:$U$15,MATCH(E$7,GRID!$A$4:$A$15,0),MATCH(1,($U$2=GRID!$B$1:$U$1)*(КАЛЕНДАРЬ!AJ13=GRID!$B$3:$U$3),0)),
INDEX(GRID!$B$4:$U$15,MATCH(E$7,GRID!$A$4:$A$15,0),MATCH(1,($U$2=GRID!$B$1:$U$1)*(КАЛЕНДАРЬ!AJ13=GRID!$B$3:$U$3),0))*(1-GRID!$H$34))</f>
        <v>27200</v>
      </c>
      <c r="F371" s="8" cm="1">
        <f t="array" ref="F371">IF($I$2="Открытый тариф",INDEX(GRID!$B$18:$U$29,MATCH(E$7,GRID!$A$18:$A$29,0),MATCH(1,($U$2=GRID!$B$1:$U$1)*(КАЛЕНДАРЬ!AJ13=GRID!$B$3:$U$3),0)),
INDEX(GRID!$B$18:$U$29,MATCH(E$7,GRID!$A$18:$A$29,0),MATCH(1,($U$2=GRID!$B$1:$U$1)*(КАЛЕНДАРЬ!AJ13=GRID!$B$3:$U$3),0))*(1-GRID!$H$34))</f>
        <v>32200</v>
      </c>
      <c r="G371" s="8" cm="1">
        <f t="array" ref="G371">IF($I$2="Открытый тариф",INDEX(GRID!$B$4:$U$15,MATCH(G$7,GRID!$A$4:$A$15,0),MATCH(1,($U$2=GRID!$B$1:$U$1)*(КАЛЕНДАРЬ!AJ13=GRID!$B$3:$U$3),0)),
INDEX(GRID!$B$4:$U$15,MATCH(G$7,GRID!$A$4:$A$15,0),MATCH(1,($U$2=GRID!$B$1:$U$1)*(КАЛЕНДАРЬ!AJ13=GRID!$B$3:$U$3),0))*(1-GRID!$H$34))</f>
        <v>32700</v>
      </c>
      <c r="H371" s="8" cm="1">
        <f t="array" ref="H371">IF($I$2="Открытый тариф",INDEX(GRID!$B$18:$U$29,MATCH(G$7,GRID!$A$18:$A$29,0),MATCH(1,($U$2=GRID!$B$1:$U$1)*(КАЛЕНДАРЬ!AJ13=GRID!$B$3:$U$3),0)),
INDEX(GRID!$B$18:$U$29,MATCH(G$7,GRID!$A$18:$A$29,0),MATCH(1,($U$2=GRID!$B$1:$U$1)*(КАЛЕНДАРЬ!AJ13=GRID!$B$3:$U$3),0))*(1-GRID!$H$34))</f>
        <v>37700</v>
      </c>
      <c r="I371" s="8" cm="1">
        <f t="array" ref="I371">IF($I$2="Открытый тариф",INDEX(GRID!$B$4:$U$15,MATCH(I$7,GRID!$A$4:$A$15,0),MATCH(1,($U$2=GRID!$B$1:$U$1)*(КАЛЕНДАРЬ!AJ13=GRID!$B$3:$U$3),0)),
INDEX(GRID!$B$4:$U$15,MATCH(I$7,GRID!$A$4:$A$15,0),MATCH(1,($U$2=GRID!$B$1:$U$1)*(КАЛЕНДАРЬ!AJ13=GRID!$B$3:$U$3),0))*(1-GRID!$H$34))</f>
        <v>36200</v>
      </c>
      <c r="J371" s="8" cm="1">
        <f t="array" ref="J371">IF($I$2="Открытый тариф",INDEX(GRID!$B$18:$U$29,MATCH(I$7,GRID!$A$18:$A$29,0),MATCH(1,($U$2=GRID!$B$1:$U$1)*(КАЛЕНДАРЬ!AJ13=GRID!$B$3:$U$3),0)),
INDEX(GRID!$B$18:$U$29,MATCH(I$7,GRID!$A$18:$A$29,0),MATCH(1,($U$2=GRID!$B$1:$U$1)*(КАЛЕНДАРЬ!AJ13=GRID!$B$3:$U$3),0))*(1-GRID!$H$34))</f>
        <v>41200</v>
      </c>
      <c r="K371" s="8" cm="1">
        <f t="array" ref="K371">IF($I$2="Открытый тариф",INDEX(GRID!$B$4:$U$15,MATCH(K$7,GRID!$A$4:$A$15,0),MATCH(1,($U$2=GRID!$B$1:$U$1)*(КАЛЕНДАРЬ!AJ13=GRID!$B$3:$U$3),0)),
INDEX(GRID!$B$4:$U$15,MATCH(K$7,GRID!$A$4:$A$15,0),MATCH(1,($U$2=GRID!$B$1:$U$1)*(КАЛЕНДАРЬ!AJ13=GRID!$B$3:$U$3),0))*(1-GRID!$H$34))</f>
        <v>41200</v>
      </c>
      <c r="L371" s="8" cm="1">
        <f t="array" ref="L371">IF($I$2="Открытый тариф",INDEX(GRID!$B$18:$U$29,MATCH(K$7,GRID!$A$18:$A$29,0),MATCH(1,($U$2=GRID!$B$1:$U$1)*(КАЛЕНДАРЬ!AJ13=GRID!$B$3:$U$3),0)),
INDEX(GRID!$B$18:$U$29,MATCH(K$7,GRID!$A$18:$A$29,0),MATCH(1,($U$2=GRID!$B$1:$U$1)*(КАЛЕНДАРЬ!AJ13=GRID!$B$3:$U$3),0))*(1-GRID!$H$34))</f>
        <v>46200</v>
      </c>
      <c r="M371" s="8" cm="1">
        <f t="array" ref="M371">IF($I$2="Открытый тариф",INDEX(GRID!$B$4:$U$15,MATCH(M$7,GRID!$A$4:$A$15,0),MATCH(1,($U$2=GRID!$B$1:$U$1)*(КАЛЕНДАРЬ!AJ13=GRID!$B$3:$U$3),0)),
INDEX(GRID!$B$4:$U$15,MATCH(M$7,GRID!$A$4:$A$15,0),MATCH(1,($U$2=GRID!$B$1:$U$1)*(КАЛЕНДАРЬ!AJ13=GRID!$B$3:$U$3),0))*(1-GRID!$H$34))</f>
        <v>61200</v>
      </c>
      <c r="N371" s="8" cm="1">
        <f t="array" ref="N371">IF($I$2="Открытый тариф",INDEX(GRID!$B$18:$U$29,MATCH(M$7,GRID!$A$18:$A$29,0),MATCH(1,($U$2=GRID!$B$1:$U$1)*(КАЛЕНДАРЬ!AJ13=GRID!$B$3:$U$3),0)),
INDEX(GRID!$B$18:$U$29,MATCH(M$7,GRID!$A$18:$A$29,0),MATCH(1,($U$2=GRID!$B$1:$U$1)*(КАЛЕНДАРЬ!AJ13=GRID!$B$3:$U$3),0))*(1-GRID!$H$34))</f>
        <v>66200</v>
      </c>
      <c r="O371" s="8" cm="1">
        <f t="array" ref="O371">IF($I$2="Открытый тариф",INDEX(GRID!$B$4:$U$15,MATCH(O$7,GRID!$A$4:$A$15,0),MATCH(1,($U$2=GRID!$B$1:$U$1)*(КАЛЕНДАРЬ!AJ13=GRID!$B$3:$U$3),0)),
INDEX(GRID!$B$4:$U$15,MATCH(O$7,GRID!$A$4:$A$15,0),MATCH(1,($U$2=GRID!$B$1:$U$1)*(КАЛЕНДАРЬ!AJ13=GRID!$B$3:$U$3),0))*(1-GRID!$H$34))</f>
        <v>93200</v>
      </c>
      <c r="P371" s="8" cm="1">
        <f t="array" ref="P371">IF($I$2="Открытый тариф",INDEX(GRID!$B$4:$U$15,MATCH(P$7,GRID!$A$4:$A$15,0),MATCH(1,($U$2=GRID!$B$1:$U$1)*(КАЛЕНДАРЬ!AJ13=GRID!$B$3:$U$3),0)),
INDEX(GRID!$B$4:$U$15,MATCH(P$7,GRID!$A$4:$A$15,0),MATCH(1,($U$2=GRID!$B$1:$U$1)*(КАЛЕНДАРЬ!AJ13=GRID!$B$3:$U$3),0))*(1-GRID!$H$34))</f>
        <v>134400</v>
      </c>
      <c r="Q371" s="8" cm="1">
        <f t="array" ref="Q371">IF($I$2="Открытый тариф",INDEX(GRID!$B$4:$U$15,MATCH(Q$7,GRID!$A$4:$A$15,0),MATCH(1,($U$2=GRID!$B$1:$U$1)*(КАЛЕНДАРЬ!AJ13=GRID!$B$3:$U$3),0)),
INDEX(GRID!$B$4:$U$15,MATCH(Q$7,GRID!$A$4:$A$15,0),MATCH(1,($U$2=GRID!$B$1:$U$1)*(КАЛЕНДАРЬ!AJ13=GRID!$B$3:$U$3),0))*(1-GRID!$H$34))</f>
        <v>158400</v>
      </c>
      <c r="R371" s="8" cm="1">
        <f t="array" ref="R371">IF($I$2="Открытый тариф",INDEX(GRID!$B$18:$U$29,MATCH(R$7,GRID!$A$18:$A$29,0),MATCH(1,($U$2=GRID!$B$1:$U$1)*(КАЛЕНДАРЬ!AJ13=GRID!$B$3:$U$3),0)),
INDEX(GRID!$B$18:$U$29,MATCH(R$7,GRID!$A$18:$A$29,0),MATCH(1,($U$2=GRID!$B$1:$U$1)*(КАЛЕНДАРЬ!AJ13=GRID!$B$3:$U$3),0))*(1-GRID!$H$34))</f>
        <v>179400</v>
      </c>
      <c r="S371" s="8">
        <f t="array" ref="S371">IF($I$2="Открытый тариф",INDEX(GRID!$B$4:$U$15,MATCH(S$7,GRID!$A$4:$A$15,0),MATCH(1,($U$2=GRID!$B$1:$U$1)*(КАЛЕНДАРЬ!AJ13=GRID!$B$3:$U$3),0)),
INDEX(GRID!$B$4:$U$15,MATCH(S$7,GRID!$A$4:$A$15,0),MATCH(1,($U$2=GRID!$B$1:$U$1)*(КАЛЕНДАРЬ!AJ13=GRID!$B$3:$U$3),0))*(1-GRID!$L$41))</f>
        <v>439100</v>
      </c>
      <c r="T371" s="8">
        <f t="array" ref="T371">IF($I$2="Открытый тариф",INDEX(GRID!$B$4:$U$15,MATCH(T$7,GRID!$A$4:$A$15,0),MATCH(1,($U$2=GRID!$B$1:$U$1)*(КАЛЕНДАРЬ!AJ13=GRID!$B$3:$U$3),0)),
INDEX(GRID!$B$4:$U$15,MATCH(T$7,GRID!$A$4:$A$15,0),MATCH(1,($U$2=GRID!$B$1:$U$1)*(КАЛЕНДАРЬ!AJ13=GRID!$B$3:$U$3),0))*(1-GRID!$L$41))</f>
        <v>529700</v>
      </c>
    </row>
    <row r="372" spans="1:20">
      <c r="A372" s="148" t="s">
        <v>15</v>
      </c>
      <c r="B372" s="149">
        <v>11</v>
      </c>
      <c r="C372" s="8" cm="1">
        <f t="array" ref="C372">IF($I$2="Открытый тариф",INDEX(GRID!$B$4:$U$15,MATCH(C$7,GRID!$A$4:$A$15,0),MATCH(1,($U$2=GRID!$B$1:$U$1)*(КАЛЕНДАРЬ!AJ14=GRID!$B$3:$U$3),0)),
INDEX(GRID!$B$4:$U$15,MATCH(C$7,GRID!$A$4:$A$15,0),MATCH(1,($U$2=GRID!$B$1:$U$1)*(КАЛЕНДАРЬ!AJ14=GRID!$B$3:$U$3),0))*(1-GRID!$H$34))</f>
        <v>22500</v>
      </c>
      <c r="D372" s="8" cm="1">
        <f t="array" ref="D372">IF($I$2="Открытый тариф",INDEX(GRID!$B$18:$U$29,MATCH(C$7,GRID!$A$18:$A$29,0),MATCH(1,($U$2=GRID!$B$1:$U$1)*(КАЛЕНДАРЬ!AJ14=GRID!$B$3:$U$3),0)),
INDEX(GRID!$B$18:$U$29,MATCH(C$7,GRID!$A$18:$A$29,0),MATCH(1,($U$2=GRID!$B$1:$U$1)*(КАЛЕНДАРЬ!AJ14=GRID!$B$3:$U$3),0))*(1-GRID!$H$34))</f>
        <v>27500</v>
      </c>
      <c r="E372" s="8" cm="1">
        <f t="array" ref="E372">IF($I$2="Открытый тариф",INDEX(GRID!$B$4:$U$15,MATCH(E$7,GRID!$A$4:$A$15,0),MATCH(1,($U$2=GRID!$B$1:$U$1)*(КАЛЕНДАРЬ!AJ14=GRID!$B$3:$U$3),0)),
INDEX(GRID!$B$4:$U$15,MATCH(E$7,GRID!$A$4:$A$15,0),MATCH(1,($U$2=GRID!$B$1:$U$1)*(КАЛЕНДАРЬ!AJ14=GRID!$B$3:$U$3),0))*(1-GRID!$H$34))</f>
        <v>27200</v>
      </c>
      <c r="F372" s="8" cm="1">
        <f t="array" ref="F372">IF($I$2="Открытый тариф",INDEX(GRID!$B$18:$U$29,MATCH(E$7,GRID!$A$18:$A$29,0),MATCH(1,($U$2=GRID!$B$1:$U$1)*(КАЛЕНДАРЬ!AJ14=GRID!$B$3:$U$3),0)),
INDEX(GRID!$B$18:$U$29,MATCH(E$7,GRID!$A$18:$A$29,0),MATCH(1,($U$2=GRID!$B$1:$U$1)*(КАЛЕНДАРЬ!AJ14=GRID!$B$3:$U$3),0))*(1-GRID!$H$34))</f>
        <v>32200</v>
      </c>
      <c r="G372" s="8" cm="1">
        <f t="array" ref="G372">IF($I$2="Открытый тариф",INDEX(GRID!$B$4:$U$15,MATCH(G$7,GRID!$A$4:$A$15,0),MATCH(1,($U$2=GRID!$B$1:$U$1)*(КАЛЕНДАРЬ!AJ14=GRID!$B$3:$U$3),0)),
INDEX(GRID!$B$4:$U$15,MATCH(G$7,GRID!$A$4:$A$15,0),MATCH(1,($U$2=GRID!$B$1:$U$1)*(КАЛЕНДАРЬ!AJ14=GRID!$B$3:$U$3),0))*(1-GRID!$H$34))</f>
        <v>32700</v>
      </c>
      <c r="H372" s="8" cm="1">
        <f t="array" ref="H372">IF($I$2="Открытый тариф",INDEX(GRID!$B$18:$U$29,MATCH(G$7,GRID!$A$18:$A$29,0),MATCH(1,($U$2=GRID!$B$1:$U$1)*(КАЛЕНДАРЬ!AJ14=GRID!$B$3:$U$3),0)),
INDEX(GRID!$B$18:$U$29,MATCH(G$7,GRID!$A$18:$A$29,0),MATCH(1,($U$2=GRID!$B$1:$U$1)*(КАЛЕНДАРЬ!AJ14=GRID!$B$3:$U$3),0))*(1-GRID!$H$34))</f>
        <v>37700</v>
      </c>
      <c r="I372" s="8" cm="1">
        <f t="array" ref="I372">IF($I$2="Открытый тариф",INDEX(GRID!$B$4:$U$15,MATCH(I$7,GRID!$A$4:$A$15,0),MATCH(1,($U$2=GRID!$B$1:$U$1)*(КАЛЕНДАРЬ!AJ14=GRID!$B$3:$U$3),0)),
INDEX(GRID!$B$4:$U$15,MATCH(I$7,GRID!$A$4:$A$15,0),MATCH(1,($U$2=GRID!$B$1:$U$1)*(КАЛЕНДАРЬ!AJ14=GRID!$B$3:$U$3),0))*(1-GRID!$H$34))</f>
        <v>36200</v>
      </c>
      <c r="J372" s="8" cm="1">
        <f t="array" ref="J372">IF($I$2="Открытый тариф",INDEX(GRID!$B$18:$U$29,MATCH(I$7,GRID!$A$18:$A$29,0),MATCH(1,($U$2=GRID!$B$1:$U$1)*(КАЛЕНДАРЬ!AJ14=GRID!$B$3:$U$3),0)),
INDEX(GRID!$B$18:$U$29,MATCH(I$7,GRID!$A$18:$A$29,0),MATCH(1,($U$2=GRID!$B$1:$U$1)*(КАЛЕНДАРЬ!AJ14=GRID!$B$3:$U$3),0))*(1-GRID!$H$34))</f>
        <v>41200</v>
      </c>
      <c r="K372" s="8" cm="1">
        <f t="array" ref="K372">IF($I$2="Открытый тариф",INDEX(GRID!$B$4:$U$15,MATCH(K$7,GRID!$A$4:$A$15,0),MATCH(1,($U$2=GRID!$B$1:$U$1)*(КАЛЕНДАРЬ!AJ14=GRID!$B$3:$U$3),0)),
INDEX(GRID!$B$4:$U$15,MATCH(K$7,GRID!$A$4:$A$15,0),MATCH(1,($U$2=GRID!$B$1:$U$1)*(КАЛЕНДАРЬ!AJ14=GRID!$B$3:$U$3),0))*(1-GRID!$H$34))</f>
        <v>41200</v>
      </c>
      <c r="L372" s="8" cm="1">
        <f t="array" ref="L372">IF($I$2="Открытый тариф",INDEX(GRID!$B$18:$U$29,MATCH(K$7,GRID!$A$18:$A$29,0),MATCH(1,($U$2=GRID!$B$1:$U$1)*(КАЛЕНДАРЬ!AJ14=GRID!$B$3:$U$3),0)),
INDEX(GRID!$B$18:$U$29,MATCH(K$7,GRID!$A$18:$A$29,0),MATCH(1,($U$2=GRID!$B$1:$U$1)*(КАЛЕНДАРЬ!AJ14=GRID!$B$3:$U$3),0))*(1-GRID!$H$34))</f>
        <v>46200</v>
      </c>
      <c r="M372" s="8" cm="1">
        <f t="array" ref="M372">IF($I$2="Открытый тариф",INDEX(GRID!$B$4:$U$15,MATCH(M$7,GRID!$A$4:$A$15,0),MATCH(1,($U$2=GRID!$B$1:$U$1)*(КАЛЕНДАРЬ!AJ14=GRID!$B$3:$U$3),0)),
INDEX(GRID!$B$4:$U$15,MATCH(M$7,GRID!$A$4:$A$15,0),MATCH(1,($U$2=GRID!$B$1:$U$1)*(КАЛЕНДАРЬ!AJ14=GRID!$B$3:$U$3),0))*(1-GRID!$H$34))</f>
        <v>61200</v>
      </c>
      <c r="N372" s="8" cm="1">
        <f t="array" ref="N372">IF($I$2="Открытый тариф",INDEX(GRID!$B$18:$U$29,MATCH(M$7,GRID!$A$18:$A$29,0),MATCH(1,($U$2=GRID!$B$1:$U$1)*(КАЛЕНДАРЬ!AJ14=GRID!$B$3:$U$3),0)),
INDEX(GRID!$B$18:$U$29,MATCH(M$7,GRID!$A$18:$A$29,0),MATCH(1,($U$2=GRID!$B$1:$U$1)*(КАЛЕНДАРЬ!AJ14=GRID!$B$3:$U$3),0))*(1-GRID!$H$34))</f>
        <v>66200</v>
      </c>
      <c r="O372" s="8" cm="1">
        <f t="array" ref="O372">IF($I$2="Открытый тариф",INDEX(GRID!$B$4:$U$15,MATCH(O$7,GRID!$A$4:$A$15,0),MATCH(1,($U$2=GRID!$B$1:$U$1)*(КАЛЕНДАРЬ!AJ14=GRID!$B$3:$U$3),0)),
INDEX(GRID!$B$4:$U$15,MATCH(O$7,GRID!$A$4:$A$15,0),MATCH(1,($U$2=GRID!$B$1:$U$1)*(КАЛЕНДАРЬ!AJ14=GRID!$B$3:$U$3),0))*(1-GRID!$H$34))</f>
        <v>93200</v>
      </c>
      <c r="P372" s="8" cm="1">
        <f t="array" ref="P372">IF($I$2="Открытый тариф",INDEX(GRID!$B$4:$U$15,MATCH(P$7,GRID!$A$4:$A$15,0),MATCH(1,($U$2=GRID!$B$1:$U$1)*(КАЛЕНДАРЬ!AJ14=GRID!$B$3:$U$3),0)),
INDEX(GRID!$B$4:$U$15,MATCH(P$7,GRID!$A$4:$A$15,0),MATCH(1,($U$2=GRID!$B$1:$U$1)*(КАЛЕНДАРЬ!AJ14=GRID!$B$3:$U$3),0))*(1-GRID!$H$34))</f>
        <v>134400</v>
      </c>
      <c r="Q372" s="8" cm="1">
        <f t="array" ref="Q372">IF($I$2="Открытый тариф",INDEX(GRID!$B$4:$U$15,MATCH(Q$7,GRID!$A$4:$A$15,0),MATCH(1,($U$2=GRID!$B$1:$U$1)*(КАЛЕНДАРЬ!AJ14=GRID!$B$3:$U$3),0)),
INDEX(GRID!$B$4:$U$15,MATCH(Q$7,GRID!$A$4:$A$15,0),MATCH(1,($U$2=GRID!$B$1:$U$1)*(КАЛЕНДАРЬ!AJ14=GRID!$B$3:$U$3),0))*(1-GRID!$H$34))</f>
        <v>158400</v>
      </c>
      <c r="R372" s="8" cm="1">
        <f t="array" ref="R372">IF($I$2="Открытый тариф",INDEX(GRID!$B$18:$U$29,MATCH(R$7,GRID!$A$18:$A$29,0),MATCH(1,($U$2=GRID!$B$1:$U$1)*(КАЛЕНДАРЬ!AJ14=GRID!$B$3:$U$3),0)),
INDEX(GRID!$B$18:$U$29,MATCH(R$7,GRID!$A$18:$A$29,0),MATCH(1,($U$2=GRID!$B$1:$U$1)*(КАЛЕНДАРЬ!AJ14=GRID!$B$3:$U$3),0))*(1-GRID!$H$34))</f>
        <v>179400</v>
      </c>
      <c r="S372" s="8">
        <f t="array" ref="S372">IF($I$2="Открытый тариф",INDEX(GRID!$B$4:$U$15,MATCH(S$7,GRID!$A$4:$A$15,0),MATCH(1,($U$2=GRID!$B$1:$U$1)*(КАЛЕНДАРЬ!AJ14=GRID!$B$3:$U$3),0)),
INDEX(GRID!$B$4:$U$15,MATCH(S$7,GRID!$A$4:$A$15,0),MATCH(1,($U$2=GRID!$B$1:$U$1)*(КАЛЕНДАРЬ!AJ14=GRID!$B$3:$U$3),0))*(1-GRID!$L$41))</f>
        <v>439100</v>
      </c>
      <c r="T372" s="8">
        <f t="array" ref="T372">IF($I$2="Открытый тариф",INDEX(GRID!$B$4:$U$15,MATCH(T$7,GRID!$A$4:$A$15,0),MATCH(1,($U$2=GRID!$B$1:$U$1)*(КАЛЕНДАРЬ!AJ14=GRID!$B$3:$U$3),0)),
INDEX(GRID!$B$4:$U$15,MATCH(T$7,GRID!$A$4:$A$15,0),MATCH(1,($U$2=GRID!$B$1:$U$1)*(КАЛЕНДАРЬ!AJ14=GRID!$B$3:$U$3),0))*(1-GRID!$L$41))</f>
        <v>529700</v>
      </c>
    </row>
    <row r="373" spans="1:20">
      <c r="A373" s="148" t="s">
        <v>16</v>
      </c>
      <c r="B373" s="149">
        <v>12</v>
      </c>
      <c r="C373" s="8" cm="1">
        <f t="array" ref="C373">IF($I$2="Открытый тариф",INDEX(GRID!$B$4:$U$15,MATCH(C$7,GRID!$A$4:$A$15,0),MATCH(1,($U$2=GRID!$B$1:$U$1)*(КАЛЕНДАРЬ!AJ15=GRID!$B$3:$U$3),0)),
INDEX(GRID!$B$4:$U$15,MATCH(C$7,GRID!$A$4:$A$15,0),MATCH(1,($U$2=GRID!$B$1:$U$1)*(КАЛЕНДАРЬ!AJ15=GRID!$B$3:$U$3),0))*(1-GRID!$H$34))</f>
        <v>25000</v>
      </c>
      <c r="D373" s="8" cm="1">
        <f t="array" ref="D373">IF($I$2="Открытый тариф",INDEX(GRID!$B$18:$U$29,MATCH(C$7,GRID!$A$18:$A$29,0),MATCH(1,($U$2=GRID!$B$1:$U$1)*(КАЛЕНДАРЬ!AJ15=GRID!$B$3:$U$3),0)),
INDEX(GRID!$B$18:$U$29,MATCH(C$7,GRID!$A$18:$A$29,0),MATCH(1,($U$2=GRID!$B$1:$U$1)*(КАЛЕНДАРЬ!AJ15=GRID!$B$3:$U$3),0))*(1-GRID!$H$34))</f>
        <v>30000</v>
      </c>
      <c r="E373" s="8" cm="1">
        <f t="array" ref="E373">IF($I$2="Открытый тариф",INDEX(GRID!$B$4:$U$15,MATCH(E$7,GRID!$A$4:$A$15,0),MATCH(1,($U$2=GRID!$B$1:$U$1)*(КАЛЕНДАРЬ!AJ15=GRID!$B$3:$U$3),0)),
INDEX(GRID!$B$4:$U$15,MATCH(E$7,GRID!$A$4:$A$15,0),MATCH(1,($U$2=GRID!$B$1:$U$1)*(КАЛЕНДАРЬ!AJ15=GRID!$B$3:$U$3),0))*(1-GRID!$H$34))</f>
        <v>30000</v>
      </c>
      <c r="F373" s="8" cm="1">
        <f t="array" ref="F373">IF($I$2="Открытый тариф",INDEX(GRID!$B$18:$U$29,MATCH(E$7,GRID!$A$18:$A$29,0),MATCH(1,($U$2=GRID!$B$1:$U$1)*(КАЛЕНДАРЬ!AJ15=GRID!$B$3:$U$3),0)),
INDEX(GRID!$B$18:$U$29,MATCH(E$7,GRID!$A$18:$A$29,0),MATCH(1,($U$2=GRID!$B$1:$U$1)*(КАЛЕНДАРЬ!AJ15=GRID!$B$3:$U$3),0))*(1-GRID!$H$34))</f>
        <v>35000</v>
      </c>
      <c r="G373" s="8" cm="1">
        <f t="array" ref="G373">IF($I$2="Открытый тариф",INDEX(GRID!$B$4:$U$15,MATCH(G$7,GRID!$A$4:$A$15,0),MATCH(1,($U$2=GRID!$B$1:$U$1)*(КАЛЕНДАРЬ!AJ15=GRID!$B$3:$U$3),0)),
INDEX(GRID!$B$4:$U$15,MATCH(G$7,GRID!$A$4:$A$15,0),MATCH(1,($U$2=GRID!$B$1:$U$1)*(КАЛЕНДАРЬ!AJ15=GRID!$B$3:$U$3),0))*(1-GRID!$H$34))</f>
        <v>35700</v>
      </c>
      <c r="H373" s="8" cm="1">
        <f t="array" ref="H373">IF($I$2="Открытый тариф",INDEX(GRID!$B$18:$U$29,MATCH(G$7,GRID!$A$18:$A$29,0),MATCH(1,($U$2=GRID!$B$1:$U$1)*(КАЛЕНДАРЬ!AJ15=GRID!$B$3:$U$3),0)),
INDEX(GRID!$B$18:$U$29,MATCH(G$7,GRID!$A$18:$A$29,0),MATCH(1,($U$2=GRID!$B$1:$U$1)*(КАЛЕНДАРЬ!AJ15=GRID!$B$3:$U$3),0))*(1-GRID!$H$34))</f>
        <v>40700</v>
      </c>
      <c r="I373" s="8" cm="1">
        <f t="array" ref="I373">IF($I$2="Открытый тариф",INDEX(GRID!$B$4:$U$15,MATCH(I$7,GRID!$A$4:$A$15,0),MATCH(1,($U$2=GRID!$B$1:$U$1)*(КАЛЕНДАРЬ!AJ15=GRID!$B$3:$U$3),0)),
INDEX(GRID!$B$4:$U$15,MATCH(I$7,GRID!$A$4:$A$15,0),MATCH(1,($U$2=GRID!$B$1:$U$1)*(КАЛЕНДАРЬ!AJ15=GRID!$B$3:$U$3),0))*(1-GRID!$H$34))</f>
        <v>39700</v>
      </c>
      <c r="J373" s="8" cm="1">
        <f t="array" ref="J373">IF($I$2="Открытый тариф",INDEX(GRID!$B$18:$U$29,MATCH(I$7,GRID!$A$18:$A$29,0),MATCH(1,($U$2=GRID!$B$1:$U$1)*(КАЛЕНДАРЬ!AJ15=GRID!$B$3:$U$3),0)),
INDEX(GRID!$B$18:$U$29,MATCH(I$7,GRID!$A$18:$A$29,0),MATCH(1,($U$2=GRID!$B$1:$U$1)*(КАЛЕНДАРЬ!AJ15=GRID!$B$3:$U$3),0))*(1-GRID!$H$34))</f>
        <v>44700</v>
      </c>
      <c r="K373" s="8" cm="1">
        <f t="array" ref="K373">IF($I$2="Открытый тариф",INDEX(GRID!$B$4:$U$15,MATCH(K$7,GRID!$A$4:$A$15,0),MATCH(1,($U$2=GRID!$B$1:$U$1)*(КАЛЕНДАРЬ!AJ15=GRID!$B$3:$U$3),0)),
INDEX(GRID!$B$4:$U$15,MATCH(K$7,GRID!$A$4:$A$15,0),MATCH(1,($U$2=GRID!$B$1:$U$1)*(КАЛЕНДАРЬ!AJ15=GRID!$B$3:$U$3),0))*(1-GRID!$H$34))</f>
        <v>45000</v>
      </c>
      <c r="L373" s="8" cm="1">
        <f t="array" ref="L373">IF($I$2="Открытый тариф",INDEX(GRID!$B$18:$U$29,MATCH(K$7,GRID!$A$18:$A$29,0),MATCH(1,($U$2=GRID!$B$1:$U$1)*(КАЛЕНДАРЬ!AJ15=GRID!$B$3:$U$3),0)),
INDEX(GRID!$B$18:$U$29,MATCH(K$7,GRID!$A$18:$A$29,0),MATCH(1,($U$2=GRID!$B$1:$U$1)*(КАЛЕНДАРЬ!AJ15=GRID!$B$3:$U$3),0))*(1-GRID!$H$34))</f>
        <v>50000</v>
      </c>
      <c r="M373" s="8" cm="1">
        <f t="array" ref="M373">IF($I$2="Открытый тариф",INDEX(GRID!$B$4:$U$15,MATCH(M$7,GRID!$A$4:$A$15,0),MATCH(1,($U$2=GRID!$B$1:$U$1)*(КАЛЕНДАРЬ!AJ15=GRID!$B$3:$U$3),0)),
INDEX(GRID!$B$4:$U$15,MATCH(M$7,GRID!$A$4:$A$15,0),MATCH(1,($U$2=GRID!$B$1:$U$1)*(КАЛЕНДАРЬ!AJ15=GRID!$B$3:$U$3),0))*(1-GRID!$H$34))</f>
        <v>65200</v>
      </c>
      <c r="N373" s="8" cm="1">
        <f t="array" ref="N373">IF($I$2="Открытый тариф",INDEX(GRID!$B$18:$U$29,MATCH(M$7,GRID!$A$18:$A$29,0),MATCH(1,($U$2=GRID!$B$1:$U$1)*(КАЛЕНДАРЬ!AJ15=GRID!$B$3:$U$3),0)),
INDEX(GRID!$B$18:$U$29,MATCH(M$7,GRID!$A$18:$A$29,0),MATCH(1,($U$2=GRID!$B$1:$U$1)*(КАЛЕНДАРЬ!AJ15=GRID!$B$3:$U$3),0))*(1-GRID!$H$34))</f>
        <v>70200</v>
      </c>
      <c r="O373" s="8" cm="1">
        <f t="array" ref="O373">IF($I$2="Открытый тариф",INDEX(GRID!$B$4:$U$15,MATCH(O$7,GRID!$A$4:$A$15,0),MATCH(1,($U$2=GRID!$B$1:$U$1)*(КАЛЕНДАРЬ!AJ15=GRID!$B$3:$U$3),0)),
INDEX(GRID!$B$4:$U$15,MATCH(O$7,GRID!$A$4:$A$15,0),MATCH(1,($U$2=GRID!$B$1:$U$1)*(КАЛЕНДАРЬ!AJ15=GRID!$B$3:$U$3),0))*(1-GRID!$H$34))</f>
        <v>98000</v>
      </c>
      <c r="P373" s="8" cm="1">
        <f t="array" ref="P373">IF($I$2="Открытый тариф",INDEX(GRID!$B$4:$U$15,MATCH(P$7,GRID!$A$4:$A$15,0),MATCH(1,($U$2=GRID!$B$1:$U$1)*(КАЛЕНДАРЬ!AJ15=GRID!$B$3:$U$3),0)),
INDEX(GRID!$B$4:$U$15,MATCH(P$7,GRID!$A$4:$A$15,0),MATCH(1,($U$2=GRID!$B$1:$U$1)*(КАЛЕНДАРЬ!AJ15=GRID!$B$3:$U$3),0))*(1-GRID!$H$34))</f>
        <v>139700</v>
      </c>
      <c r="Q373" s="8" cm="1">
        <f t="array" ref="Q373">IF($I$2="Открытый тариф",INDEX(GRID!$B$4:$U$15,MATCH(Q$7,GRID!$A$4:$A$15,0),MATCH(1,($U$2=GRID!$B$1:$U$1)*(КАЛЕНДАРЬ!AJ15=GRID!$B$3:$U$3),0)),
INDEX(GRID!$B$4:$U$15,MATCH(Q$7,GRID!$A$4:$A$15,0),MATCH(1,($U$2=GRID!$B$1:$U$1)*(КАЛЕНДАРЬ!AJ15=GRID!$B$3:$U$3),0))*(1-GRID!$H$34))</f>
        <v>164400</v>
      </c>
      <c r="R373" s="8" cm="1">
        <f t="array" ref="R373">IF($I$2="Открытый тариф",INDEX(GRID!$B$18:$U$29,MATCH(R$7,GRID!$A$18:$A$29,0),MATCH(1,($U$2=GRID!$B$1:$U$1)*(КАЛЕНДАРЬ!AJ15=GRID!$B$3:$U$3),0)),
INDEX(GRID!$B$18:$U$29,MATCH(R$7,GRID!$A$18:$A$29,0),MATCH(1,($U$2=GRID!$B$1:$U$1)*(КАЛЕНДАРЬ!AJ15=GRID!$B$3:$U$3),0))*(1-GRID!$H$34))</f>
        <v>186400</v>
      </c>
      <c r="S373" s="8">
        <f t="array" ref="S373">IF($I$2="Открытый тариф",INDEX(GRID!$B$4:$U$15,MATCH(S$7,GRID!$A$4:$A$15,0),MATCH(1,($U$2=GRID!$B$1:$U$1)*(КАЛЕНДАРЬ!AJ15=GRID!$B$3:$U$3),0)),
INDEX(GRID!$B$4:$U$15,MATCH(S$7,GRID!$A$4:$A$15,0),MATCH(1,($U$2=GRID!$B$1:$U$1)*(КАЛЕНДАРЬ!AJ15=GRID!$B$3:$U$3),0))*(1-GRID!$L$41))</f>
        <v>460400</v>
      </c>
      <c r="T373" s="8">
        <f t="array" ref="T373">IF($I$2="Открытый тариф",INDEX(GRID!$B$4:$U$15,MATCH(T$7,GRID!$A$4:$A$15,0),MATCH(1,($U$2=GRID!$B$1:$U$1)*(КАЛЕНДАРЬ!AJ15=GRID!$B$3:$U$3),0)),
INDEX(GRID!$B$4:$U$15,MATCH(T$7,GRID!$A$4:$A$15,0),MATCH(1,($U$2=GRID!$B$1:$U$1)*(КАЛЕНДАРЬ!AJ15=GRID!$B$3:$U$3),0))*(1-GRID!$L$41))</f>
        <v>556900</v>
      </c>
    </row>
    <row r="374" spans="1:20">
      <c r="A374" s="148" t="s">
        <v>17</v>
      </c>
      <c r="B374" s="149">
        <v>13</v>
      </c>
      <c r="C374" s="8" cm="1">
        <f t="array" ref="C374">IF($I$2="Открытый тариф",INDEX(GRID!$B$4:$U$15,MATCH(C$7,GRID!$A$4:$A$15,0),MATCH(1,($U$2=GRID!$B$1:$U$1)*(КАЛЕНДАРЬ!AJ16=GRID!$B$3:$U$3),0)),
INDEX(GRID!$B$4:$U$15,MATCH(C$7,GRID!$A$4:$A$15,0),MATCH(1,($U$2=GRID!$B$1:$U$1)*(КАЛЕНДАРЬ!AJ16=GRID!$B$3:$U$3),0))*(1-GRID!$H$34))</f>
        <v>25000</v>
      </c>
      <c r="D374" s="8" cm="1">
        <f t="array" ref="D374">IF($I$2="Открытый тариф",INDEX(GRID!$B$18:$U$29,MATCH(C$7,GRID!$A$18:$A$29,0),MATCH(1,($U$2=GRID!$B$1:$U$1)*(КАЛЕНДАРЬ!AJ16=GRID!$B$3:$U$3),0)),
INDEX(GRID!$B$18:$U$29,MATCH(C$7,GRID!$A$18:$A$29,0),MATCH(1,($U$2=GRID!$B$1:$U$1)*(КАЛЕНДАРЬ!AJ16=GRID!$B$3:$U$3),0))*(1-GRID!$H$34))</f>
        <v>30000</v>
      </c>
      <c r="E374" s="8" cm="1">
        <f t="array" ref="E374">IF($I$2="Открытый тариф",INDEX(GRID!$B$4:$U$15,MATCH(E$7,GRID!$A$4:$A$15,0),MATCH(1,($U$2=GRID!$B$1:$U$1)*(КАЛЕНДАРЬ!AJ16=GRID!$B$3:$U$3),0)),
INDEX(GRID!$B$4:$U$15,MATCH(E$7,GRID!$A$4:$A$15,0),MATCH(1,($U$2=GRID!$B$1:$U$1)*(КАЛЕНДАРЬ!AJ16=GRID!$B$3:$U$3),0))*(1-GRID!$H$34))</f>
        <v>30000</v>
      </c>
      <c r="F374" s="8" cm="1">
        <f t="array" ref="F374">IF($I$2="Открытый тариф",INDEX(GRID!$B$18:$U$29,MATCH(E$7,GRID!$A$18:$A$29,0),MATCH(1,($U$2=GRID!$B$1:$U$1)*(КАЛЕНДАРЬ!AJ16=GRID!$B$3:$U$3),0)),
INDEX(GRID!$B$18:$U$29,MATCH(E$7,GRID!$A$18:$A$29,0),MATCH(1,($U$2=GRID!$B$1:$U$1)*(КАЛЕНДАРЬ!AJ16=GRID!$B$3:$U$3),0))*(1-GRID!$H$34))</f>
        <v>35000</v>
      </c>
      <c r="G374" s="8" cm="1">
        <f t="array" ref="G374">IF($I$2="Открытый тариф",INDEX(GRID!$B$4:$U$15,MATCH(G$7,GRID!$A$4:$A$15,0),MATCH(1,($U$2=GRID!$B$1:$U$1)*(КАЛЕНДАРЬ!AJ16=GRID!$B$3:$U$3),0)),
INDEX(GRID!$B$4:$U$15,MATCH(G$7,GRID!$A$4:$A$15,0),MATCH(1,($U$2=GRID!$B$1:$U$1)*(КАЛЕНДАРЬ!AJ16=GRID!$B$3:$U$3),0))*(1-GRID!$H$34))</f>
        <v>35700</v>
      </c>
      <c r="H374" s="8" cm="1">
        <f t="array" ref="H374">IF($I$2="Открытый тариф",INDEX(GRID!$B$18:$U$29,MATCH(G$7,GRID!$A$18:$A$29,0),MATCH(1,($U$2=GRID!$B$1:$U$1)*(КАЛЕНДАРЬ!AJ16=GRID!$B$3:$U$3),0)),
INDEX(GRID!$B$18:$U$29,MATCH(G$7,GRID!$A$18:$A$29,0),MATCH(1,($U$2=GRID!$B$1:$U$1)*(КАЛЕНДАРЬ!AJ16=GRID!$B$3:$U$3),0))*(1-GRID!$H$34))</f>
        <v>40700</v>
      </c>
      <c r="I374" s="8" cm="1">
        <f t="array" ref="I374">IF($I$2="Открытый тариф",INDEX(GRID!$B$4:$U$15,MATCH(I$7,GRID!$A$4:$A$15,0),MATCH(1,($U$2=GRID!$B$1:$U$1)*(КАЛЕНДАРЬ!AJ16=GRID!$B$3:$U$3),0)),
INDEX(GRID!$B$4:$U$15,MATCH(I$7,GRID!$A$4:$A$15,0),MATCH(1,($U$2=GRID!$B$1:$U$1)*(КАЛЕНДАРЬ!AJ16=GRID!$B$3:$U$3),0))*(1-GRID!$H$34))</f>
        <v>39700</v>
      </c>
      <c r="J374" s="8" cm="1">
        <f t="array" ref="J374">IF($I$2="Открытый тариф",INDEX(GRID!$B$18:$U$29,MATCH(I$7,GRID!$A$18:$A$29,0),MATCH(1,($U$2=GRID!$B$1:$U$1)*(КАЛЕНДАРЬ!AJ16=GRID!$B$3:$U$3),0)),
INDEX(GRID!$B$18:$U$29,MATCH(I$7,GRID!$A$18:$A$29,0),MATCH(1,($U$2=GRID!$B$1:$U$1)*(КАЛЕНДАРЬ!AJ16=GRID!$B$3:$U$3),0))*(1-GRID!$H$34))</f>
        <v>44700</v>
      </c>
      <c r="K374" s="8" cm="1">
        <f t="array" ref="K374">IF($I$2="Открытый тариф",INDEX(GRID!$B$4:$U$15,MATCH(K$7,GRID!$A$4:$A$15,0),MATCH(1,($U$2=GRID!$B$1:$U$1)*(КАЛЕНДАРЬ!AJ16=GRID!$B$3:$U$3),0)),
INDEX(GRID!$B$4:$U$15,MATCH(K$7,GRID!$A$4:$A$15,0),MATCH(1,($U$2=GRID!$B$1:$U$1)*(КАЛЕНДАРЬ!AJ16=GRID!$B$3:$U$3),0))*(1-GRID!$H$34))</f>
        <v>45000</v>
      </c>
      <c r="L374" s="8" cm="1">
        <f t="array" ref="L374">IF($I$2="Открытый тариф",INDEX(GRID!$B$18:$U$29,MATCH(K$7,GRID!$A$18:$A$29,0),MATCH(1,($U$2=GRID!$B$1:$U$1)*(КАЛЕНДАРЬ!AJ16=GRID!$B$3:$U$3),0)),
INDEX(GRID!$B$18:$U$29,MATCH(K$7,GRID!$A$18:$A$29,0),MATCH(1,($U$2=GRID!$B$1:$U$1)*(КАЛЕНДАРЬ!AJ16=GRID!$B$3:$U$3),0))*(1-GRID!$H$34))</f>
        <v>50000</v>
      </c>
      <c r="M374" s="8" cm="1">
        <f t="array" ref="M374">IF($I$2="Открытый тариф",INDEX(GRID!$B$4:$U$15,MATCH(M$7,GRID!$A$4:$A$15,0),MATCH(1,($U$2=GRID!$B$1:$U$1)*(КАЛЕНДАРЬ!AJ16=GRID!$B$3:$U$3),0)),
INDEX(GRID!$B$4:$U$15,MATCH(M$7,GRID!$A$4:$A$15,0),MATCH(1,($U$2=GRID!$B$1:$U$1)*(КАЛЕНДАРЬ!AJ16=GRID!$B$3:$U$3),0))*(1-GRID!$H$34))</f>
        <v>65200</v>
      </c>
      <c r="N374" s="8" cm="1">
        <f t="array" ref="N374">IF($I$2="Открытый тариф",INDEX(GRID!$B$18:$U$29,MATCH(M$7,GRID!$A$18:$A$29,0),MATCH(1,($U$2=GRID!$B$1:$U$1)*(КАЛЕНДАРЬ!AJ16=GRID!$B$3:$U$3),0)),
INDEX(GRID!$B$18:$U$29,MATCH(M$7,GRID!$A$18:$A$29,0),MATCH(1,($U$2=GRID!$B$1:$U$1)*(КАЛЕНДАРЬ!AJ16=GRID!$B$3:$U$3),0))*(1-GRID!$H$34))</f>
        <v>70200</v>
      </c>
      <c r="O374" s="8" cm="1">
        <f t="array" ref="O374">IF($I$2="Открытый тариф",INDEX(GRID!$B$4:$U$15,MATCH(O$7,GRID!$A$4:$A$15,0),MATCH(1,($U$2=GRID!$B$1:$U$1)*(КАЛЕНДАРЬ!AJ16=GRID!$B$3:$U$3),0)),
INDEX(GRID!$B$4:$U$15,MATCH(O$7,GRID!$A$4:$A$15,0),MATCH(1,($U$2=GRID!$B$1:$U$1)*(КАЛЕНДАРЬ!AJ16=GRID!$B$3:$U$3),0))*(1-GRID!$H$34))</f>
        <v>98000</v>
      </c>
      <c r="P374" s="8" cm="1">
        <f t="array" ref="P374">IF($I$2="Открытый тариф",INDEX(GRID!$B$4:$U$15,MATCH(P$7,GRID!$A$4:$A$15,0),MATCH(1,($U$2=GRID!$B$1:$U$1)*(КАЛЕНДАРЬ!AJ16=GRID!$B$3:$U$3),0)),
INDEX(GRID!$B$4:$U$15,MATCH(P$7,GRID!$A$4:$A$15,0),MATCH(1,($U$2=GRID!$B$1:$U$1)*(КАЛЕНДАРЬ!AJ16=GRID!$B$3:$U$3),0))*(1-GRID!$H$34))</f>
        <v>139700</v>
      </c>
      <c r="Q374" s="8" cm="1">
        <f t="array" ref="Q374">IF($I$2="Открытый тариф",INDEX(GRID!$B$4:$U$15,MATCH(Q$7,GRID!$A$4:$A$15,0),MATCH(1,($U$2=GRID!$B$1:$U$1)*(КАЛЕНДАРЬ!AJ16=GRID!$B$3:$U$3),0)),
INDEX(GRID!$B$4:$U$15,MATCH(Q$7,GRID!$A$4:$A$15,0),MATCH(1,($U$2=GRID!$B$1:$U$1)*(КАЛЕНДАРЬ!AJ16=GRID!$B$3:$U$3),0))*(1-GRID!$H$34))</f>
        <v>164400</v>
      </c>
      <c r="R374" s="8" cm="1">
        <f t="array" ref="R374">IF($I$2="Открытый тариф",INDEX(GRID!$B$18:$U$29,MATCH(R$7,GRID!$A$18:$A$29,0),MATCH(1,($U$2=GRID!$B$1:$U$1)*(КАЛЕНДАРЬ!AJ16=GRID!$B$3:$U$3),0)),
INDEX(GRID!$B$18:$U$29,MATCH(R$7,GRID!$A$18:$A$29,0),MATCH(1,($U$2=GRID!$B$1:$U$1)*(КАЛЕНДАРЬ!AJ16=GRID!$B$3:$U$3),0))*(1-GRID!$H$34))</f>
        <v>186400</v>
      </c>
      <c r="S374" s="8">
        <f t="array" ref="S374">IF($I$2="Открытый тариф",INDEX(GRID!$B$4:$U$15,MATCH(S$7,GRID!$A$4:$A$15,0),MATCH(1,($U$2=GRID!$B$1:$U$1)*(КАЛЕНДАРЬ!AJ16=GRID!$B$3:$U$3),0)),
INDEX(GRID!$B$4:$U$15,MATCH(S$7,GRID!$A$4:$A$15,0),MATCH(1,($U$2=GRID!$B$1:$U$1)*(КАЛЕНДАРЬ!AJ16=GRID!$B$3:$U$3),0))*(1-GRID!$L$41))</f>
        <v>460400</v>
      </c>
      <c r="T374" s="8">
        <f t="array" ref="T374">IF($I$2="Открытый тариф",INDEX(GRID!$B$4:$U$15,MATCH(T$7,GRID!$A$4:$A$15,0),MATCH(1,($U$2=GRID!$B$1:$U$1)*(КАЛЕНДАРЬ!AJ16=GRID!$B$3:$U$3),0)),
INDEX(GRID!$B$4:$U$15,MATCH(T$7,GRID!$A$4:$A$15,0),MATCH(1,($U$2=GRID!$B$1:$U$1)*(КАЛЕНДАРЬ!AJ16=GRID!$B$3:$U$3),0))*(1-GRID!$L$41))</f>
        <v>556900</v>
      </c>
    </row>
    <row r="375" spans="1:20">
      <c r="A375" s="148" t="s">
        <v>11</v>
      </c>
      <c r="B375" s="149">
        <v>14</v>
      </c>
      <c r="C375" s="8" cm="1">
        <f t="array" ref="C375">IF($I$2="Открытый тариф",INDEX(GRID!$B$4:$U$15,MATCH(C$7,GRID!$A$4:$A$15,0),MATCH(1,($U$2=GRID!$B$1:$U$1)*(КАЛЕНДАРЬ!AJ17=GRID!$B$3:$U$3),0)),
INDEX(GRID!$B$4:$U$15,MATCH(C$7,GRID!$A$4:$A$15,0),MATCH(1,($U$2=GRID!$B$1:$U$1)*(КАЛЕНДАРЬ!AJ17=GRID!$B$3:$U$3),0))*(1-GRID!$H$34))</f>
        <v>22500</v>
      </c>
      <c r="D375" s="8" cm="1">
        <f t="array" ref="D375">IF($I$2="Открытый тариф",INDEX(GRID!$B$18:$U$29,MATCH(C$7,GRID!$A$18:$A$29,0),MATCH(1,($U$2=GRID!$B$1:$U$1)*(КАЛЕНДАРЬ!AJ17=GRID!$B$3:$U$3),0)),
INDEX(GRID!$B$18:$U$29,MATCH(C$7,GRID!$A$18:$A$29,0),MATCH(1,($U$2=GRID!$B$1:$U$1)*(КАЛЕНДАРЬ!AJ17=GRID!$B$3:$U$3),0))*(1-GRID!$H$34))</f>
        <v>27500</v>
      </c>
      <c r="E375" s="8" cm="1">
        <f t="array" ref="E375">IF($I$2="Открытый тариф",INDEX(GRID!$B$4:$U$15,MATCH(E$7,GRID!$A$4:$A$15,0),MATCH(1,($U$2=GRID!$B$1:$U$1)*(КАЛЕНДАРЬ!AJ17=GRID!$B$3:$U$3),0)),
INDEX(GRID!$B$4:$U$15,MATCH(E$7,GRID!$A$4:$A$15,0),MATCH(1,($U$2=GRID!$B$1:$U$1)*(КАЛЕНДАРЬ!AJ17=GRID!$B$3:$U$3),0))*(1-GRID!$H$34))</f>
        <v>27200</v>
      </c>
      <c r="F375" s="8" cm="1">
        <f t="array" ref="F375">IF($I$2="Открытый тариф",INDEX(GRID!$B$18:$U$29,MATCH(E$7,GRID!$A$18:$A$29,0),MATCH(1,($U$2=GRID!$B$1:$U$1)*(КАЛЕНДАРЬ!AJ17=GRID!$B$3:$U$3),0)),
INDEX(GRID!$B$18:$U$29,MATCH(E$7,GRID!$A$18:$A$29,0),MATCH(1,($U$2=GRID!$B$1:$U$1)*(КАЛЕНДАРЬ!AJ17=GRID!$B$3:$U$3),0))*(1-GRID!$H$34))</f>
        <v>32200</v>
      </c>
      <c r="G375" s="8" cm="1">
        <f t="array" ref="G375">IF($I$2="Открытый тариф",INDEX(GRID!$B$4:$U$15,MATCH(G$7,GRID!$A$4:$A$15,0),MATCH(1,($U$2=GRID!$B$1:$U$1)*(КАЛЕНДАРЬ!AJ17=GRID!$B$3:$U$3),0)),
INDEX(GRID!$B$4:$U$15,MATCH(G$7,GRID!$A$4:$A$15,0),MATCH(1,($U$2=GRID!$B$1:$U$1)*(КАЛЕНДАРЬ!AJ17=GRID!$B$3:$U$3),0))*(1-GRID!$H$34))</f>
        <v>32700</v>
      </c>
      <c r="H375" s="8" cm="1">
        <f t="array" ref="H375">IF($I$2="Открытый тариф",INDEX(GRID!$B$18:$U$29,MATCH(G$7,GRID!$A$18:$A$29,0),MATCH(1,($U$2=GRID!$B$1:$U$1)*(КАЛЕНДАРЬ!AJ17=GRID!$B$3:$U$3),0)),
INDEX(GRID!$B$18:$U$29,MATCH(G$7,GRID!$A$18:$A$29,0),MATCH(1,($U$2=GRID!$B$1:$U$1)*(КАЛЕНДАРЬ!AJ17=GRID!$B$3:$U$3),0))*(1-GRID!$H$34))</f>
        <v>37700</v>
      </c>
      <c r="I375" s="8" cm="1">
        <f t="array" ref="I375">IF($I$2="Открытый тариф",INDEX(GRID!$B$4:$U$15,MATCH(I$7,GRID!$A$4:$A$15,0),MATCH(1,($U$2=GRID!$B$1:$U$1)*(КАЛЕНДАРЬ!AJ17=GRID!$B$3:$U$3),0)),
INDEX(GRID!$B$4:$U$15,MATCH(I$7,GRID!$A$4:$A$15,0),MATCH(1,($U$2=GRID!$B$1:$U$1)*(КАЛЕНДАРЬ!AJ17=GRID!$B$3:$U$3),0))*(1-GRID!$H$34))</f>
        <v>36200</v>
      </c>
      <c r="J375" s="8" cm="1">
        <f t="array" ref="J375">IF($I$2="Открытый тариф",INDEX(GRID!$B$18:$U$29,MATCH(I$7,GRID!$A$18:$A$29,0),MATCH(1,($U$2=GRID!$B$1:$U$1)*(КАЛЕНДАРЬ!AJ17=GRID!$B$3:$U$3),0)),
INDEX(GRID!$B$18:$U$29,MATCH(I$7,GRID!$A$18:$A$29,0),MATCH(1,($U$2=GRID!$B$1:$U$1)*(КАЛЕНДАРЬ!AJ17=GRID!$B$3:$U$3),0))*(1-GRID!$H$34))</f>
        <v>41200</v>
      </c>
      <c r="K375" s="8" cm="1">
        <f t="array" ref="K375">IF($I$2="Открытый тариф",INDEX(GRID!$B$4:$U$15,MATCH(K$7,GRID!$A$4:$A$15,0),MATCH(1,($U$2=GRID!$B$1:$U$1)*(КАЛЕНДАРЬ!AJ17=GRID!$B$3:$U$3),0)),
INDEX(GRID!$B$4:$U$15,MATCH(K$7,GRID!$A$4:$A$15,0),MATCH(1,($U$2=GRID!$B$1:$U$1)*(КАЛЕНДАРЬ!AJ17=GRID!$B$3:$U$3),0))*(1-GRID!$H$34))</f>
        <v>41200</v>
      </c>
      <c r="L375" s="8" cm="1">
        <f t="array" ref="L375">IF($I$2="Открытый тариф",INDEX(GRID!$B$18:$U$29,MATCH(K$7,GRID!$A$18:$A$29,0),MATCH(1,($U$2=GRID!$B$1:$U$1)*(КАЛЕНДАРЬ!AJ17=GRID!$B$3:$U$3),0)),
INDEX(GRID!$B$18:$U$29,MATCH(K$7,GRID!$A$18:$A$29,0),MATCH(1,($U$2=GRID!$B$1:$U$1)*(КАЛЕНДАРЬ!AJ17=GRID!$B$3:$U$3),0))*(1-GRID!$H$34))</f>
        <v>46200</v>
      </c>
      <c r="M375" s="8" cm="1">
        <f t="array" ref="M375">IF($I$2="Открытый тариф",INDEX(GRID!$B$4:$U$15,MATCH(M$7,GRID!$A$4:$A$15,0),MATCH(1,($U$2=GRID!$B$1:$U$1)*(КАЛЕНДАРЬ!AJ17=GRID!$B$3:$U$3),0)),
INDEX(GRID!$B$4:$U$15,MATCH(M$7,GRID!$A$4:$A$15,0),MATCH(1,($U$2=GRID!$B$1:$U$1)*(КАЛЕНДАРЬ!AJ17=GRID!$B$3:$U$3),0))*(1-GRID!$H$34))</f>
        <v>61200</v>
      </c>
      <c r="N375" s="8" cm="1">
        <f t="array" ref="N375">IF($I$2="Открытый тариф",INDEX(GRID!$B$18:$U$29,MATCH(M$7,GRID!$A$18:$A$29,0),MATCH(1,($U$2=GRID!$B$1:$U$1)*(КАЛЕНДАРЬ!AJ17=GRID!$B$3:$U$3),0)),
INDEX(GRID!$B$18:$U$29,MATCH(M$7,GRID!$A$18:$A$29,0),MATCH(1,($U$2=GRID!$B$1:$U$1)*(КАЛЕНДАРЬ!AJ17=GRID!$B$3:$U$3),0))*(1-GRID!$H$34))</f>
        <v>66200</v>
      </c>
      <c r="O375" s="8" cm="1">
        <f t="array" ref="O375">IF($I$2="Открытый тариф",INDEX(GRID!$B$4:$U$15,MATCH(O$7,GRID!$A$4:$A$15,0),MATCH(1,($U$2=GRID!$B$1:$U$1)*(КАЛЕНДАРЬ!AJ17=GRID!$B$3:$U$3),0)),
INDEX(GRID!$B$4:$U$15,MATCH(O$7,GRID!$A$4:$A$15,0),MATCH(1,($U$2=GRID!$B$1:$U$1)*(КАЛЕНДАРЬ!AJ17=GRID!$B$3:$U$3),0))*(1-GRID!$H$34))</f>
        <v>93200</v>
      </c>
      <c r="P375" s="8" cm="1">
        <f t="array" ref="P375">IF($I$2="Открытый тариф",INDEX(GRID!$B$4:$U$15,MATCH(P$7,GRID!$A$4:$A$15,0),MATCH(1,($U$2=GRID!$B$1:$U$1)*(КАЛЕНДАРЬ!AJ17=GRID!$B$3:$U$3),0)),
INDEX(GRID!$B$4:$U$15,MATCH(P$7,GRID!$A$4:$A$15,0),MATCH(1,($U$2=GRID!$B$1:$U$1)*(КАЛЕНДАРЬ!AJ17=GRID!$B$3:$U$3),0))*(1-GRID!$H$34))</f>
        <v>134400</v>
      </c>
      <c r="Q375" s="8" cm="1">
        <f t="array" ref="Q375">IF($I$2="Открытый тариф",INDEX(GRID!$B$4:$U$15,MATCH(Q$7,GRID!$A$4:$A$15,0),MATCH(1,($U$2=GRID!$B$1:$U$1)*(КАЛЕНДАРЬ!AJ17=GRID!$B$3:$U$3),0)),
INDEX(GRID!$B$4:$U$15,MATCH(Q$7,GRID!$A$4:$A$15,0),MATCH(1,($U$2=GRID!$B$1:$U$1)*(КАЛЕНДАРЬ!AJ17=GRID!$B$3:$U$3),0))*(1-GRID!$H$34))</f>
        <v>158400</v>
      </c>
      <c r="R375" s="8" cm="1">
        <f t="array" ref="R375">IF($I$2="Открытый тариф",INDEX(GRID!$B$18:$U$29,MATCH(R$7,GRID!$A$18:$A$29,0),MATCH(1,($U$2=GRID!$B$1:$U$1)*(КАЛЕНДАРЬ!AJ17=GRID!$B$3:$U$3),0)),
INDEX(GRID!$B$18:$U$29,MATCH(R$7,GRID!$A$18:$A$29,0),MATCH(1,($U$2=GRID!$B$1:$U$1)*(КАЛЕНДАРЬ!AJ17=GRID!$B$3:$U$3),0))*(1-GRID!$H$34))</f>
        <v>179400</v>
      </c>
      <c r="S375" s="8">
        <f t="array" ref="S375">IF($I$2="Открытый тариф",INDEX(GRID!$B$4:$U$15,MATCH(S$7,GRID!$A$4:$A$15,0),MATCH(1,($U$2=GRID!$B$1:$U$1)*(КАЛЕНДАРЬ!AJ17=GRID!$B$3:$U$3),0)),
INDEX(GRID!$B$4:$U$15,MATCH(S$7,GRID!$A$4:$A$15,0),MATCH(1,($U$2=GRID!$B$1:$U$1)*(КАЛЕНДАРЬ!AJ17=GRID!$B$3:$U$3),0))*(1-GRID!$L$41))</f>
        <v>439100</v>
      </c>
      <c r="T375" s="8">
        <f t="array" ref="T375">IF($I$2="Открытый тариф",INDEX(GRID!$B$4:$U$15,MATCH(T$7,GRID!$A$4:$A$15,0),MATCH(1,($U$2=GRID!$B$1:$U$1)*(КАЛЕНДАРЬ!AJ17=GRID!$B$3:$U$3),0)),
INDEX(GRID!$B$4:$U$15,MATCH(T$7,GRID!$A$4:$A$15,0),MATCH(1,($U$2=GRID!$B$1:$U$1)*(КАЛЕНДАРЬ!AJ17=GRID!$B$3:$U$3),0))*(1-GRID!$L$41))</f>
        <v>529700</v>
      </c>
    </row>
    <row r="376" spans="1:20">
      <c r="A376" s="148" t="s">
        <v>12</v>
      </c>
      <c r="B376" s="149">
        <v>15</v>
      </c>
      <c r="C376" s="8" cm="1">
        <f t="array" ref="C376">IF($I$2="Открытый тариф",INDEX(GRID!$B$4:$U$15,MATCH(C$7,GRID!$A$4:$A$15,0),MATCH(1,($U$2=GRID!$B$1:$U$1)*(КАЛЕНДАРЬ!AJ18=GRID!$B$3:$U$3),0)),
INDEX(GRID!$B$4:$U$15,MATCH(C$7,GRID!$A$4:$A$15,0),MATCH(1,($U$2=GRID!$B$1:$U$1)*(КАЛЕНДАРЬ!AJ18=GRID!$B$3:$U$3),0))*(1-GRID!$H$34))</f>
        <v>22500</v>
      </c>
      <c r="D376" s="8" cm="1">
        <f t="array" ref="D376">IF($I$2="Открытый тариф",INDEX(GRID!$B$18:$U$29,MATCH(C$7,GRID!$A$18:$A$29,0),MATCH(1,($U$2=GRID!$B$1:$U$1)*(КАЛЕНДАРЬ!AJ18=GRID!$B$3:$U$3),0)),
INDEX(GRID!$B$18:$U$29,MATCH(C$7,GRID!$A$18:$A$29,0),MATCH(1,($U$2=GRID!$B$1:$U$1)*(КАЛЕНДАРЬ!AJ18=GRID!$B$3:$U$3),0))*(1-GRID!$H$34))</f>
        <v>27500</v>
      </c>
      <c r="E376" s="8" cm="1">
        <f t="array" ref="E376">IF($I$2="Открытый тариф",INDEX(GRID!$B$4:$U$15,MATCH(E$7,GRID!$A$4:$A$15,0),MATCH(1,($U$2=GRID!$B$1:$U$1)*(КАЛЕНДАРЬ!AJ18=GRID!$B$3:$U$3),0)),
INDEX(GRID!$B$4:$U$15,MATCH(E$7,GRID!$A$4:$A$15,0),MATCH(1,($U$2=GRID!$B$1:$U$1)*(КАЛЕНДАРЬ!AJ18=GRID!$B$3:$U$3),0))*(1-GRID!$H$34))</f>
        <v>27200</v>
      </c>
      <c r="F376" s="8" cm="1">
        <f t="array" ref="F376">IF($I$2="Открытый тариф",INDEX(GRID!$B$18:$U$29,MATCH(E$7,GRID!$A$18:$A$29,0),MATCH(1,($U$2=GRID!$B$1:$U$1)*(КАЛЕНДАРЬ!AJ18=GRID!$B$3:$U$3),0)),
INDEX(GRID!$B$18:$U$29,MATCH(E$7,GRID!$A$18:$A$29,0),MATCH(1,($U$2=GRID!$B$1:$U$1)*(КАЛЕНДАРЬ!AJ18=GRID!$B$3:$U$3),0))*(1-GRID!$H$34))</f>
        <v>32200</v>
      </c>
      <c r="G376" s="8" cm="1">
        <f t="array" ref="G376">IF($I$2="Открытый тариф",INDEX(GRID!$B$4:$U$15,MATCH(G$7,GRID!$A$4:$A$15,0),MATCH(1,($U$2=GRID!$B$1:$U$1)*(КАЛЕНДАРЬ!AJ18=GRID!$B$3:$U$3),0)),
INDEX(GRID!$B$4:$U$15,MATCH(G$7,GRID!$A$4:$A$15,0),MATCH(1,($U$2=GRID!$B$1:$U$1)*(КАЛЕНДАРЬ!AJ18=GRID!$B$3:$U$3),0))*(1-GRID!$H$34))</f>
        <v>32700</v>
      </c>
      <c r="H376" s="8" cm="1">
        <f t="array" ref="H376">IF($I$2="Открытый тариф",INDEX(GRID!$B$18:$U$29,MATCH(G$7,GRID!$A$18:$A$29,0),MATCH(1,($U$2=GRID!$B$1:$U$1)*(КАЛЕНДАРЬ!AJ18=GRID!$B$3:$U$3),0)),
INDEX(GRID!$B$18:$U$29,MATCH(G$7,GRID!$A$18:$A$29,0),MATCH(1,($U$2=GRID!$B$1:$U$1)*(КАЛЕНДАРЬ!AJ18=GRID!$B$3:$U$3),0))*(1-GRID!$H$34))</f>
        <v>37700</v>
      </c>
      <c r="I376" s="8" cm="1">
        <f t="array" ref="I376">IF($I$2="Открытый тариф",INDEX(GRID!$B$4:$U$15,MATCH(I$7,GRID!$A$4:$A$15,0),MATCH(1,($U$2=GRID!$B$1:$U$1)*(КАЛЕНДАРЬ!AJ18=GRID!$B$3:$U$3),0)),
INDEX(GRID!$B$4:$U$15,MATCH(I$7,GRID!$A$4:$A$15,0),MATCH(1,($U$2=GRID!$B$1:$U$1)*(КАЛЕНДАРЬ!AJ18=GRID!$B$3:$U$3),0))*(1-GRID!$H$34))</f>
        <v>36200</v>
      </c>
      <c r="J376" s="8" cm="1">
        <f t="array" ref="J376">IF($I$2="Открытый тариф",INDEX(GRID!$B$18:$U$29,MATCH(I$7,GRID!$A$18:$A$29,0),MATCH(1,($U$2=GRID!$B$1:$U$1)*(КАЛЕНДАРЬ!AJ18=GRID!$B$3:$U$3),0)),
INDEX(GRID!$B$18:$U$29,MATCH(I$7,GRID!$A$18:$A$29,0),MATCH(1,($U$2=GRID!$B$1:$U$1)*(КАЛЕНДАРЬ!AJ18=GRID!$B$3:$U$3),0))*(1-GRID!$H$34))</f>
        <v>41200</v>
      </c>
      <c r="K376" s="8" cm="1">
        <f t="array" ref="K376">IF($I$2="Открытый тариф",INDEX(GRID!$B$4:$U$15,MATCH(K$7,GRID!$A$4:$A$15,0),MATCH(1,($U$2=GRID!$B$1:$U$1)*(КАЛЕНДАРЬ!AJ18=GRID!$B$3:$U$3),0)),
INDEX(GRID!$B$4:$U$15,MATCH(K$7,GRID!$A$4:$A$15,0),MATCH(1,($U$2=GRID!$B$1:$U$1)*(КАЛЕНДАРЬ!AJ18=GRID!$B$3:$U$3),0))*(1-GRID!$H$34))</f>
        <v>41200</v>
      </c>
      <c r="L376" s="8" cm="1">
        <f t="array" ref="L376">IF($I$2="Открытый тариф",INDEX(GRID!$B$18:$U$29,MATCH(K$7,GRID!$A$18:$A$29,0),MATCH(1,($U$2=GRID!$B$1:$U$1)*(КАЛЕНДАРЬ!AJ18=GRID!$B$3:$U$3),0)),
INDEX(GRID!$B$18:$U$29,MATCH(K$7,GRID!$A$18:$A$29,0),MATCH(1,($U$2=GRID!$B$1:$U$1)*(КАЛЕНДАРЬ!AJ18=GRID!$B$3:$U$3),0))*(1-GRID!$H$34))</f>
        <v>46200</v>
      </c>
      <c r="M376" s="8" cm="1">
        <f t="array" ref="M376">IF($I$2="Открытый тариф",INDEX(GRID!$B$4:$U$15,MATCH(M$7,GRID!$A$4:$A$15,0),MATCH(1,($U$2=GRID!$B$1:$U$1)*(КАЛЕНДАРЬ!AJ18=GRID!$B$3:$U$3),0)),
INDEX(GRID!$B$4:$U$15,MATCH(M$7,GRID!$A$4:$A$15,0),MATCH(1,($U$2=GRID!$B$1:$U$1)*(КАЛЕНДАРЬ!AJ18=GRID!$B$3:$U$3),0))*(1-GRID!$H$34))</f>
        <v>61200</v>
      </c>
      <c r="N376" s="8" cm="1">
        <f t="array" ref="N376">IF($I$2="Открытый тариф",INDEX(GRID!$B$18:$U$29,MATCH(M$7,GRID!$A$18:$A$29,0),MATCH(1,($U$2=GRID!$B$1:$U$1)*(КАЛЕНДАРЬ!AJ18=GRID!$B$3:$U$3),0)),
INDEX(GRID!$B$18:$U$29,MATCH(M$7,GRID!$A$18:$A$29,0),MATCH(1,($U$2=GRID!$B$1:$U$1)*(КАЛЕНДАРЬ!AJ18=GRID!$B$3:$U$3),0))*(1-GRID!$H$34))</f>
        <v>66200</v>
      </c>
      <c r="O376" s="8" cm="1">
        <f t="array" ref="O376">IF($I$2="Открытый тариф",INDEX(GRID!$B$4:$U$15,MATCH(O$7,GRID!$A$4:$A$15,0),MATCH(1,($U$2=GRID!$B$1:$U$1)*(КАЛЕНДАРЬ!AJ18=GRID!$B$3:$U$3),0)),
INDEX(GRID!$B$4:$U$15,MATCH(O$7,GRID!$A$4:$A$15,0),MATCH(1,($U$2=GRID!$B$1:$U$1)*(КАЛЕНДАРЬ!AJ18=GRID!$B$3:$U$3),0))*(1-GRID!$H$34))</f>
        <v>93200</v>
      </c>
      <c r="P376" s="8" cm="1">
        <f t="array" ref="P376">IF($I$2="Открытый тариф",INDEX(GRID!$B$4:$U$15,MATCH(P$7,GRID!$A$4:$A$15,0),MATCH(1,($U$2=GRID!$B$1:$U$1)*(КАЛЕНДАРЬ!AJ18=GRID!$B$3:$U$3),0)),
INDEX(GRID!$B$4:$U$15,MATCH(P$7,GRID!$A$4:$A$15,0),MATCH(1,($U$2=GRID!$B$1:$U$1)*(КАЛЕНДАРЬ!AJ18=GRID!$B$3:$U$3),0))*(1-GRID!$H$34))</f>
        <v>134400</v>
      </c>
      <c r="Q376" s="8" cm="1">
        <f t="array" ref="Q376">IF($I$2="Открытый тариф",INDEX(GRID!$B$4:$U$15,MATCH(Q$7,GRID!$A$4:$A$15,0),MATCH(1,($U$2=GRID!$B$1:$U$1)*(КАЛЕНДАРЬ!AJ18=GRID!$B$3:$U$3),0)),
INDEX(GRID!$B$4:$U$15,MATCH(Q$7,GRID!$A$4:$A$15,0),MATCH(1,($U$2=GRID!$B$1:$U$1)*(КАЛЕНДАРЬ!AJ18=GRID!$B$3:$U$3),0))*(1-GRID!$H$34))</f>
        <v>158400</v>
      </c>
      <c r="R376" s="8" cm="1">
        <f t="array" ref="R376">IF($I$2="Открытый тариф",INDEX(GRID!$B$18:$U$29,MATCH(R$7,GRID!$A$18:$A$29,0),MATCH(1,($U$2=GRID!$B$1:$U$1)*(КАЛЕНДАРЬ!AJ18=GRID!$B$3:$U$3),0)),
INDEX(GRID!$B$18:$U$29,MATCH(R$7,GRID!$A$18:$A$29,0),MATCH(1,($U$2=GRID!$B$1:$U$1)*(КАЛЕНДАРЬ!AJ18=GRID!$B$3:$U$3),0))*(1-GRID!$H$34))</f>
        <v>179400</v>
      </c>
      <c r="S376" s="8">
        <f t="array" ref="S376">IF($I$2="Открытый тариф",INDEX(GRID!$B$4:$U$15,MATCH(S$7,GRID!$A$4:$A$15,0),MATCH(1,($U$2=GRID!$B$1:$U$1)*(КАЛЕНДАРЬ!AJ18=GRID!$B$3:$U$3),0)),
INDEX(GRID!$B$4:$U$15,MATCH(S$7,GRID!$A$4:$A$15,0),MATCH(1,($U$2=GRID!$B$1:$U$1)*(КАЛЕНДАРЬ!AJ18=GRID!$B$3:$U$3),0))*(1-GRID!$L$41))</f>
        <v>439100</v>
      </c>
      <c r="T376" s="8">
        <f t="array" ref="T376">IF($I$2="Открытый тариф",INDEX(GRID!$B$4:$U$15,MATCH(T$7,GRID!$A$4:$A$15,0),MATCH(1,($U$2=GRID!$B$1:$U$1)*(КАЛЕНДАРЬ!AJ18=GRID!$B$3:$U$3),0)),
INDEX(GRID!$B$4:$U$15,MATCH(T$7,GRID!$A$4:$A$15,0),MATCH(1,($U$2=GRID!$B$1:$U$1)*(КАЛЕНДАРЬ!AJ18=GRID!$B$3:$U$3),0))*(1-GRID!$L$41))</f>
        <v>529700</v>
      </c>
    </row>
    <row r="377" spans="1:20">
      <c r="A377" s="148" t="s">
        <v>13</v>
      </c>
      <c r="B377" s="149">
        <v>16</v>
      </c>
      <c r="C377" s="8" cm="1">
        <f t="array" ref="C377">IF($I$2="Открытый тариф",INDEX(GRID!$B$4:$U$15,MATCH(C$7,GRID!$A$4:$A$15,0),MATCH(1,($U$2=GRID!$B$1:$U$1)*(КАЛЕНДАРЬ!AJ19=GRID!$B$3:$U$3),0)),
INDEX(GRID!$B$4:$U$15,MATCH(C$7,GRID!$A$4:$A$15,0),MATCH(1,($U$2=GRID!$B$1:$U$1)*(КАЛЕНДАРЬ!AJ19=GRID!$B$3:$U$3),0))*(1-GRID!$H$34))</f>
        <v>22500</v>
      </c>
      <c r="D377" s="8" cm="1">
        <f t="array" ref="D377">IF($I$2="Открытый тариф",INDEX(GRID!$B$18:$U$29,MATCH(C$7,GRID!$A$18:$A$29,0),MATCH(1,($U$2=GRID!$B$1:$U$1)*(КАЛЕНДАРЬ!AJ19=GRID!$B$3:$U$3),0)),
INDEX(GRID!$B$18:$U$29,MATCH(C$7,GRID!$A$18:$A$29,0),MATCH(1,($U$2=GRID!$B$1:$U$1)*(КАЛЕНДАРЬ!AJ19=GRID!$B$3:$U$3),0))*(1-GRID!$H$34))</f>
        <v>27500</v>
      </c>
      <c r="E377" s="8" cm="1">
        <f t="array" ref="E377">IF($I$2="Открытый тариф",INDEX(GRID!$B$4:$U$15,MATCH(E$7,GRID!$A$4:$A$15,0),MATCH(1,($U$2=GRID!$B$1:$U$1)*(КАЛЕНДАРЬ!AJ19=GRID!$B$3:$U$3),0)),
INDEX(GRID!$B$4:$U$15,MATCH(E$7,GRID!$A$4:$A$15,0),MATCH(1,($U$2=GRID!$B$1:$U$1)*(КАЛЕНДАРЬ!AJ19=GRID!$B$3:$U$3),0))*(1-GRID!$H$34))</f>
        <v>27200</v>
      </c>
      <c r="F377" s="8" cm="1">
        <f t="array" ref="F377">IF($I$2="Открытый тариф",INDEX(GRID!$B$18:$U$29,MATCH(E$7,GRID!$A$18:$A$29,0),MATCH(1,($U$2=GRID!$B$1:$U$1)*(КАЛЕНДАРЬ!AJ19=GRID!$B$3:$U$3),0)),
INDEX(GRID!$B$18:$U$29,MATCH(E$7,GRID!$A$18:$A$29,0),MATCH(1,($U$2=GRID!$B$1:$U$1)*(КАЛЕНДАРЬ!AJ19=GRID!$B$3:$U$3),0))*(1-GRID!$H$34))</f>
        <v>32200</v>
      </c>
      <c r="G377" s="8" cm="1">
        <f t="array" ref="G377">IF($I$2="Открытый тариф",INDEX(GRID!$B$4:$U$15,MATCH(G$7,GRID!$A$4:$A$15,0),MATCH(1,($U$2=GRID!$B$1:$U$1)*(КАЛЕНДАРЬ!AJ19=GRID!$B$3:$U$3),0)),
INDEX(GRID!$B$4:$U$15,MATCH(G$7,GRID!$A$4:$A$15,0),MATCH(1,($U$2=GRID!$B$1:$U$1)*(КАЛЕНДАРЬ!AJ19=GRID!$B$3:$U$3),0))*(1-GRID!$H$34))</f>
        <v>32700</v>
      </c>
      <c r="H377" s="8" cm="1">
        <f t="array" ref="H377">IF($I$2="Открытый тариф",INDEX(GRID!$B$18:$U$29,MATCH(G$7,GRID!$A$18:$A$29,0),MATCH(1,($U$2=GRID!$B$1:$U$1)*(КАЛЕНДАРЬ!AJ19=GRID!$B$3:$U$3),0)),
INDEX(GRID!$B$18:$U$29,MATCH(G$7,GRID!$A$18:$A$29,0),MATCH(1,($U$2=GRID!$B$1:$U$1)*(КАЛЕНДАРЬ!AJ19=GRID!$B$3:$U$3),0))*(1-GRID!$H$34))</f>
        <v>37700</v>
      </c>
      <c r="I377" s="8" cm="1">
        <f t="array" ref="I377">IF($I$2="Открытый тариф",INDEX(GRID!$B$4:$U$15,MATCH(I$7,GRID!$A$4:$A$15,0),MATCH(1,($U$2=GRID!$B$1:$U$1)*(КАЛЕНДАРЬ!AJ19=GRID!$B$3:$U$3),0)),
INDEX(GRID!$B$4:$U$15,MATCH(I$7,GRID!$A$4:$A$15,0),MATCH(1,($U$2=GRID!$B$1:$U$1)*(КАЛЕНДАРЬ!AJ19=GRID!$B$3:$U$3),0))*(1-GRID!$H$34))</f>
        <v>36200</v>
      </c>
      <c r="J377" s="8" cm="1">
        <f t="array" ref="J377">IF($I$2="Открытый тариф",INDEX(GRID!$B$18:$U$29,MATCH(I$7,GRID!$A$18:$A$29,0),MATCH(1,($U$2=GRID!$B$1:$U$1)*(КАЛЕНДАРЬ!AJ19=GRID!$B$3:$U$3),0)),
INDEX(GRID!$B$18:$U$29,MATCH(I$7,GRID!$A$18:$A$29,0),MATCH(1,($U$2=GRID!$B$1:$U$1)*(КАЛЕНДАРЬ!AJ19=GRID!$B$3:$U$3),0))*(1-GRID!$H$34))</f>
        <v>41200</v>
      </c>
      <c r="K377" s="8" cm="1">
        <f t="array" ref="K377">IF($I$2="Открытый тариф",INDEX(GRID!$B$4:$U$15,MATCH(K$7,GRID!$A$4:$A$15,0),MATCH(1,($U$2=GRID!$B$1:$U$1)*(КАЛЕНДАРЬ!AJ19=GRID!$B$3:$U$3),0)),
INDEX(GRID!$B$4:$U$15,MATCH(K$7,GRID!$A$4:$A$15,0),MATCH(1,($U$2=GRID!$B$1:$U$1)*(КАЛЕНДАРЬ!AJ19=GRID!$B$3:$U$3),0))*(1-GRID!$H$34))</f>
        <v>41200</v>
      </c>
      <c r="L377" s="8" cm="1">
        <f t="array" ref="L377">IF($I$2="Открытый тариф",INDEX(GRID!$B$18:$U$29,MATCH(K$7,GRID!$A$18:$A$29,0),MATCH(1,($U$2=GRID!$B$1:$U$1)*(КАЛЕНДАРЬ!AJ19=GRID!$B$3:$U$3),0)),
INDEX(GRID!$B$18:$U$29,MATCH(K$7,GRID!$A$18:$A$29,0),MATCH(1,($U$2=GRID!$B$1:$U$1)*(КАЛЕНДАРЬ!AJ19=GRID!$B$3:$U$3),0))*(1-GRID!$H$34))</f>
        <v>46200</v>
      </c>
      <c r="M377" s="8" cm="1">
        <f t="array" ref="M377">IF($I$2="Открытый тариф",INDEX(GRID!$B$4:$U$15,MATCH(M$7,GRID!$A$4:$A$15,0),MATCH(1,($U$2=GRID!$B$1:$U$1)*(КАЛЕНДАРЬ!AJ19=GRID!$B$3:$U$3),0)),
INDEX(GRID!$B$4:$U$15,MATCH(M$7,GRID!$A$4:$A$15,0),MATCH(1,($U$2=GRID!$B$1:$U$1)*(КАЛЕНДАРЬ!AJ19=GRID!$B$3:$U$3),0))*(1-GRID!$H$34))</f>
        <v>61200</v>
      </c>
      <c r="N377" s="8" cm="1">
        <f t="array" ref="N377">IF($I$2="Открытый тариф",INDEX(GRID!$B$18:$U$29,MATCH(M$7,GRID!$A$18:$A$29,0),MATCH(1,($U$2=GRID!$B$1:$U$1)*(КАЛЕНДАРЬ!AJ19=GRID!$B$3:$U$3),0)),
INDEX(GRID!$B$18:$U$29,MATCH(M$7,GRID!$A$18:$A$29,0),MATCH(1,($U$2=GRID!$B$1:$U$1)*(КАЛЕНДАРЬ!AJ19=GRID!$B$3:$U$3),0))*(1-GRID!$H$34))</f>
        <v>66200</v>
      </c>
      <c r="O377" s="8" cm="1">
        <f t="array" ref="O377">IF($I$2="Открытый тариф",INDEX(GRID!$B$4:$U$15,MATCH(O$7,GRID!$A$4:$A$15,0),MATCH(1,($U$2=GRID!$B$1:$U$1)*(КАЛЕНДАРЬ!AJ19=GRID!$B$3:$U$3),0)),
INDEX(GRID!$B$4:$U$15,MATCH(O$7,GRID!$A$4:$A$15,0),MATCH(1,($U$2=GRID!$B$1:$U$1)*(КАЛЕНДАРЬ!AJ19=GRID!$B$3:$U$3),0))*(1-GRID!$H$34))</f>
        <v>93200</v>
      </c>
      <c r="P377" s="8" cm="1">
        <f t="array" ref="P377">IF($I$2="Открытый тариф",INDEX(GRID!$B$4:$U$15,MATCH(P$7,GRID!$A$4:$A$15,0),MATCH(1,($U$2=GRID!$B$1:$U$1)*(КАЛЕНДАРЬ!AJ19=GRID!$B$3:$U$3),0)),
INDEX(GRID!$B$4:$U$15,MATCH(P$7,GRID!$A$4:$A$15,0),MATCH(1,($U$2=GRID!$B$1:$U$1)*(КАЛЕНДАРЬ!AJ19=GRID!$B$3:$U$3),0))*(1-GRID!$H$34))</f>
        <v>134400</v>
      </c>
      <c r="Q377" s="8" cm="1">
        <f t="array" ref="Q377">IF($I$2="Открытый тариф",INDEX(GRID!$B$4:$U$15,MATCH(Q$7,GRID!$A$4:$A$15,0),MATCH(1,($U$2=GRID!$B$1:$U$1)*(КАЛЕНДАРЬ!AJ19=GRID!$B$3:$U$3),0)),
INDEX(GRID!$B$4:$U$15,MATCH(Q$7,GRID!$A$4:$A$15,0),MATCH(1,($U$2=GRID!$B$1:$U$1)*(КАЛЕНДАРЬ!AJ19=GRID!$B$3:$U$3),0))*(1-GRID!$H$34))</f>
        <v>158400</v>
      </c>
      <c r="R377" s="8" cm="1">
        <f t="array" ref="R377">IF($I$2="Открытый тариф",INDEX(GRID!$B$18:$U$29,MATCH(R$7,GRID!$A$18:$A$29,0),MATCH(1,($U$2=GRID!$B$1:$U$1)*(КАЛЕНДАРЬ!AJ19=GRID!$B$3:$U$3),0)),
INDEX(GRID!$B$18:$U$29,MATCH(R$7,GRID!$A$18:$A$29,0),MATCH(1,($U$2=GRID!$B$1:$U$1)*(КАЛЕНДАРЬ!AJ19=GRID!$B$3:$U$3),0))*(1-GRID!$H$34))</f>
        <v>179400</v>
      </c>
      <c r="S377" s="8">
        <f t="array" ref="S377">IF($I$2="Открытый тариф",INDEX(GRID!$B$4:$U$15,MATCH(S$7,GRID!$A$4:$A$15,0),MATCH(1,($U$2=GRID!$B$1:$U$1)*(КАЛЕНДАРЬ!AJ19=GRID!$B$3:$U$3),0)),
INDEX(GRID!$B$4:$U$15,MATCH(S$7,GRID!$A$4:$A$15,0),MATCH(1,($U$2=GRID!$B$1:$U$1)*(КАЛЕНДАРЬ!AJ19=GRID!$B$3:$U$3),0))*(1-GRID!$L$41))</f>
        <v>439100</v>
      </c>
      <c r="T377" s="8">
        <f t="array" ref="T377">IF($I$2="Открытый тариф",INDEX(GRID!$B$4:$U$15,MATCH(T$7,GRID!$A$4:$A$15,0),MATCH(1,($U$2=GRID!$B$1:$U$1)*(КАЛЕНДАРЬ!AJ19=GRID!$B$3:$U$3),0)),
INDEX(GRID!$B$4:$U$15,MATCH(T$7,GRID!$A$4:$A$15,0),MATCH(1,($U$2=GRID!$B$1:$U$1)*(КАЛЕНДАРЬ!AJ19=GRID!$B$3:$U$3),0))*(1-GRID!$L$41))</f>
        <v>529700</v>
      </c>
    </row>
    <row r="378" spans="1:20">
      <c r="A378" s="148" t="s">
        <v>14</v>
      </c>
      <c r="B378" s="149">
        <v>17</v>
      </c>
      <c r="C378" s="8" cm="1">
        <f t="array" ref="C378">IF($I$2="Открытый тариф",INDEX(GRID!$B$4:$U$15,MATCH(C$7,GRID!$A$4:$A$15,0),MATCH(1,($U$2=GRID!$B$1:$U$1)*(КАЛЕНДАРЬ!AJ20=GRID!$B$3:$U$3),0)),
INDEX(GRID!$B$4:$U$15,MATCH(C$7,GRID!$A$4:$A$15,0),MATCH(1,($U$2=GRID!$B$1:$U$1)*(КАЛЕНДАРЬ!AJ20=GRID!$B$3:$U$3),0))*(1-GRID!$H$34))</f>
        <v>22500</v>
      </c>
      <c r="D378" s="8" cm="1">
        <f t="array" ref="D378">IF($I$2="Открытый тариф",INDEX(GRID!$B$18:$U$29,MATCH(C$7,GRID!$A$18:$A$29,0),MATCH(1,($U$2=GRID!$B$1:$U$1)*(КАЛЕНДАРЬ!AJ20=GRID!$B$3:$U$3),0)),
INDEX(GRID!$B$18:$U$29,MATCH(C$7,GRID!$A$18:$A$29,0),MATCH(1,($U$2=GRID!$B$1:$U$1)*(КАЛЕНДАРЬ!AJ20=GRID!$B$3:$U$3),0))*(1-GRID!$H$34))</f>
        <v>27500</v>
      </c>
      <c r="E378" s="8" cm="1">
        <f t="array" ref="E378">IF($I$2="Открытый тариф",INDEX(GRID!$B$4:$U$15,MATCH(E$7,GRID!$A$4:$A$15,0),MATCH(1,($U$2=GRID!$B$1:$U$1)*(КАЛЕНДАРЬ!AJ20=GRID!$B$3:$U$3),0)),
INDEX(GRID!$B$4:$U$15,MATCH(E$7,GRID!$A$4:$A$15,0),MATCH(1,($U$2=GRID!$B$1:$U$1)*(КАЛЕНДАРЬ!AJ20=GRID!$B$3:$U$3),0))*(1-GRID!$H$34))</f>
        <v>27200</v>
      </c>
      <c r="F378" s="8" cm="1">
        <f t="array" ref="F378">IF($I$2="Открытый тариф",INDEX(GRID!$B$18:$U$29,MATCH(E$7,GRID!$A$18:$A$29,0),MATCH(1,($U$2=GRID!$B$1:$U$1)*(КАЛЕНДАРЬ!AJ20=GRID!$B$3:$U$3),0)),
INDEX(GRID!$B$18:$U$29,MATCH(E$7,GRID!$A$18:$A$29,0),MATCH(1,($U$2=GRID!$B$1:$U$1)*(КАЛЕНДАРЬ!AJ20=GRID!$B$3:$U$3),0))*(1-GRID!$H$34))</f>
        <v>32200</v>
      </c>
      <c r="G378" s="8" cm="1">
        <f t="array" ref="G378">IF($I$2="Открытый тариф",INDEX(GRID!$B$4:$U$15,MATCH(G$7,GRID!$A$4:$A$15,0),MATCH(1,($U$2=GRID!$B$1:$U$1)*(КАЛЕНДАРЬ!AJ20=GRID!$B$3:$U$3),0)),
INDEX(GRID!$B$4:$U$15,MATCH(G$7,GRID!$A$4:$A$15,0),MATCH(1,($U$2=GRID!$B$1:$U$1)*(КАЛЕНДАРЬ!AJ20=GRID!$B$3:$U$3),0))*(1-GRID!$H$34))</f>
        <v>32700</v>
      </c>
      <c r="H378" s="8" cm="1">
        <f t="array" ref="H378">IF($I$2="Открытый тариф",INDEX(GRID!$B$18:$U$29,MATCH(G$7,GRID!$A$18:$A$29,0),MATCH(1,($U$2=GRID!$B$1:$U$1)*(КАЛЕНДАРЬ!AJ20=GRID!$B$3:$U$3),0)),
INDEX(GRID!$B$18:$U$29,MATCH(G$7,GRID!$A$18:$A$29,0),MATCH(1,($U$2=GRID!$B$1:$U$1)*(КАЛЕНДАРЬ!AJ20=GRID!$B$3:$U$3),0))*(1-GRID!$H$34))</f>
        <v>37700</v>
      </c>
      <c r="I378" s="8" cm="1">
        <f t="array" ref="I378">IF($I$2="Открытый тариф",INDEX(GRID!$B$4:$U$15,MATCH(I$7,GRID!$A$4:$A$15,0),MATCH(1,($U$2=GRID!$B$1:$U$1)*(КАЛЕНДАРЬ!AJ20=GRID!$B$3:$U$3),0)),
INDEX(GRID!$B$4:$U$15,MATCH(I$7,GRID!$A$4:$A$15,0),MATCH(1,($U$2=GRID!$B$1:$U$1)*(КАЛЕНДАРЬ!AJ20=GRID!$B$3:$U$3),0))*(1-GRID!$H$34))</f>
        <v>36200</v>
      </c>
      <c r="J378" s="8" cm="1">
        <f t="array" ref="J378">IF($I$2="Открытый тариф",INDEX(GRID!$B$18:$U$29,MATCH(I$7,GRID!$A$18:$A$29,0),MATCH(1,($U$2=GRID!$B$1:$U$1)*(КАЛЕНДАРЬ!AJ20=GRID!$B$3:$U$3),0)),
INDEX(GRID!$B$18:$U$29,MATCH(I$7,GRID!$A$18:$A$29,0),MATCH(1,($U$2=GRID!$B$1:$U$1)*(КАЛЕНДАРЬ!AJ20=GRID!$B$3:$U$3),0))*(1-GRID!$H$34))</f>
        <v>41200</v>
      </c>
      <c r="K378" s="8" cm="1">
        <f t="array" ref="K378">IF($I$2="Открытый тариф",INDEX(GRID!$B$4:$U$15,MATCH(K$7,GRID!$A$4:$A$15,0),MATCH(1,($U$2=GRID!$B$1:$U$1)*(КАЛЕНДАРЬ!AJ20=GRID!$B$3:$U$3),0)),
INDEX(GRID!$B$4:$U$15,MATCH(K$7,GRID!$A$4:$A$15,0),MATCH(1,($U$2=GRID!$B$1:$U$1)*(КАЛЕНДАРЬ!AJ20=GRID!$B$3:$U$3),0))*(1-GRID!$H$34))</f>
        <v>41200</v>
      </c>
      <c r="L378" s="8" cm="1">
        <f t="array" ref="L378">IF($I$2="Открытый тариф",INDEX(GRID!$B$18:$U$29,MATCH(K$7,GRID!$A$18:$A$29,0),MATCH(1,($U$2=GRID!$B$1:$U$1)*(КАЛЕНДАРЬ!AJ20=GRID!$B$3:$U$3),0)),
INDEX(GRID!$B$18:$U$29,MATCH(K$7,GRID!$A$18:$A$29,0),MATCH(1,($U$2=GRID!$B$1:$U$1)*(КАЛЕНДАРЬ!AJ20=GRID!$B$3:$U$3),0))*(1-GRID!$H$34))</f>
        <v>46200</v>
      </c>
      <c r="M378" s="8" cm="1">
        <f t="array" ref="M378">IF($I$2="Открытый тариф",INDEX(GRID!$B$4:$U$15,MATCH(M$7,GRID!$A$4:$A$15,0),MATCH(1,($U$2=GRID!$B$1:$U$1)*(КАЛЕНДАРЬ!AJ20=GRID!$B$3:$U$3),0)),
INDEX(GRID!$B$4:$U$15,MATCH(M$7,GRID!$A$4:$A$15,0),MATCH(1,($U$2=GRID!$B$1:$U$1)*(КАЛЕНДАРЬ!AJ20=GRID!$B$3:$U$3),0))*(1-GRID!$H$34))</f>
        <v>61200</v>
      </c>
      <c r="N378" s="8" cm="1">
        <f t="array" ref="N378">IF($I$2="Открытый тариф",INDEX(GRID!$B$18:$U$29,MATCH(M$7,GRID!$A$18:$A$29,0),MATCH(1,($U$2=GRID!$B$1:$U$1)*(КАЛЕНДАРЬ!AJ20=GRID!$B$3:$U$3),0)),
INDEX(GRID!$B$18:$U$29,MATCH(M$7,GRID!$A$18:$A$29,0),MATCH(1,($U$2=GRID!$B$1:$U$1)*(КАЛЕНДАРЬ!AJ20=GRID!$B$3:$U$3),0))*(1-GRID!$H$34))</f>
        <v>66200</v>
      </c>
      <c r="O378" s="8" cm="1">
        <f t="array" ref="O378">IF($I$2="Открытый тариф",INDEX(GRID!$B$4:$U$15,MATCH(O$7,GRID!$A$4:$A$15,0),MATCH(1,($U$2=GRID!$B$1:$U$1)*(КАЛЕНДАРЬ!AJ20=GRID!$B$3:$U$3),0)),
INDEX(GRID!$B$4:$U$15,MATCH(O$7,GRID!$A$4:$A$15,0),MATCH(1,($U$2=GRID!$B$1:$U$1)*(КАЛЕНДАРЬ!AJ20=GRID!$B$3:$U$3),0))*(1-GRID!$H$34))</f>
        <v>93200</v>
      </c>
      <c r="P378" s="8" cm="1">
        <f t="array" ref="P378">IF($I$2="Открытый тариф",INDEX(GRID!$B$4:$U$15,MATCH(P$7,GRID!$A$4:$A$15,0),MATCH(1,($U$2=GRID!$B$1:$U$1)*(КАЛЕНДАРЬ!AJ20=GRID!$B$3:$U$3),0)),
INDEX(GRID!$B$4:$U$15,MATCH(P$7,GRID!$A$4:$A$15,0),MATCH(1,($U$2=GRID!$B$1:$U$1)*(КАЛЕНДАРЬ!AJ20=GRID!$B$3:$U$3),0))*(1-GRID!$H$34))</f>
        <v>134400</v>
      </c>
      <c r="Q378" s="8" cm="1">
        <f t="array" ref="Q378">IF($I$2="Открытый тариф",INDEX(GRID!$B$4:$U$15,MATCH(Q$7,GRID!$A$4:$A$15,0),MATCH(1,($U$2=GRID!$B$1:$U$1)*(КАЛЕНДАРЬ!AJ20=GRID!$B$3:$U$3),0)),
INDEX(GRID!$B$4:$U$15,MATCH(Q$7,GRID!$A$4:$A$15,0),MATCH(1,($U$2=GRID!$B$1:$U$1)*(КАЛЕНДАРЬ!AJ20=GRID!$B$3:$U$3),0))*(1-GRID!$H$34))</f>
        <v>158400</v>
      </c>
      <c r="R378" s="8" cm="1">
        <f t="array" ref="R378">IF($I$2="Открытый тариф",INDEX(GRID!$B$18:$U$29,MATCH(R$7,GRID!$A$18:$A$29,0),MATCH(1,($U$2=GRID!$B$1:$U$1)*(КАЛЕНДАРЬ!AJ20=GRID!$B$3:$U$3),0)),
INDEX(GRID!$B$18:$U$29,MATCH(R$7,GRID!$A$18:$A$29,0),MATCH(1,($U$2=GRID!$B$1:$U$1)*(КАЛЕНДАРЬ!AJ20=GRID!$B$3:$U$3),0))*(1-GRID!$H$34))</f>
        <v>179400</v>
      </c>
      <c r="S378" s="8">
        <f t="array" ref="S378">IF($I$2="Открытый тариф",INDEX(GRID!$B$4:$U$15,MATCH(S$7,GRID!$A$4:$A$15,0),MATCH(1,($U$2=GRID!$B$1:$U$1)*(КАЛЕНДАРЬ!AJ20=GRID!$B$3:$U$3),0)),
INDEX(GRID!$B$4:$U$15,MATCH(S$7,GRID!$A$4:$A$15,0),MATCH(1,($U$2=GRID!$B$1:$U$1)*(КАЛЕНДАРЬ!AJ20=GRID!$B$3:$U$3),0))*(1-GRID!$L$41))</f>
        <v>439100</v>
      </c>
      <c r="T378" s="8">
        <f t="array" ref="T378">IF($I$2="Открытый тариф",INDEX(GRID!$B$4:$U$15,MATCH(T$7,GRID!$A$4:$A$15,0),MATCH(1,($U$2=GRID!$B$1:$U$1)*(КАЛЕНДАРЬ!AJ20=GRID!$B$3:$U$3),0)),
INDEX(GRID!$B$4:$U$15,MATCH(T$7,GRID!$A$4:$A$15,0),MATCH(1,($U$2=GRID!$B$1:$U$1)*(КАЛЕНДАРЬ!AJ20=GRID!$B$3:$U$3),0))*(1-GRID!$L$41))</f>
        <v>529700</v>
      </c>
    </row>
    <row r="379" spans="1:20">
      <c r="A379" s="148" t="s">
        <v>15</v>
      </c>
      <c r="B379" s="149">
        <v>18</v>
      </c>
      <c r="C379" s="8" cm="1">
        <f t="array" ref="C379">IF($I$2="Открытый тариф",INDEX(GRID!$B$4:$U$15,MATCH(C$7,GRID!$A$4:$A$15,0),MATCH(1,($U$2=GRID!$B$1:$U$1)*(КАЛЕНДАРЬ!AJ21=GRID!$B$3:$U$3),0)),
INDEX(GRID!$B$4:$U$15,MATCH(C$7,GRID!$A$4:$A$15,0),MATCH(1,($U$2=GRID!$B$1:$U$1)*(КАЛЕНДАРЬ!AJ21=GRID!$B$3:$U$3),0))*(1-GRID!$H$34))</f>
        <v>22500</v>
      </c>
      <c r="D379" s="8" cm="1">
        <f t="array" ref="D379">IF($I$2="Открытый тариф",INDEX(GRID!$B$18:$U$29,MATCH(C$7,GRID!$A$18:$A$29,0),MATCH(1,($U$2=GRID!$B$1:$U$1)*(КАЛЕНДАРЬ!AJ21=GRID!$B$3:$U$3),0)),
INDEX(GRID!$B$18:$U$29,MATCH(C$7,GRID!$A$18:$A$29,0),MATCH(1,($U$2=GRID!$B$1:$U$1)*(КАЛЕНДАРЬ!AJ21=GRID!$B$3:$U$3),0))*(1-GRID!$H$34))</f>
        <v>27500</v>
      </c>
      <c r="E379" s="8" cm="1">
        <f t="array" ref="E379">IF($I$2="Открытый тариф",INDEX(GRID!$B$4:$U$15,MATCH(E$7,GRID!$A$4:$A$15,0),MATCH(1,($U$2=GRID!$B$1:$U$1)*(КАЛЕНДАРЬ!AJ21=GRID!$B$3:$U$3),0)),
INDEX(GRID!$B$4:$U$15,MATCH(E$7,GRID!$A$4:$A$15,0),MATCH(1,($U$2=GRID!$B$1:$U$1)*(КАЛЕНДАРЬ!AJ21=GRID!$B$3:$U$3),0))*(1-GRID!$H$34))</f>
        <v>27200</v>
      </c>
      <c r="F379" s="8" cm="1">
        <f t="array" ref="F379">IF($I$2="Открытый тариф",INDEX(GRID!$B$18:$U$29,MATCH(E$7,GRID!$A$18:$A$29,0),MATCH(1,($U$2=GRID!$B$1:$U$1)*(КАЛЕНДАРЬ!AJ21=GRID!$B$3:$U$3),0)),
INDEX(GRID!$B$18:$U$29,MATCH(E$7,GRID!$A$18:$A$29,0),MATCH(1,($U$2=GRID!$B$1:$U$1)*(КАЛЕНДАРЬ!AJ21=GRID!$B$3:$U$3),0))*(1-GRID!$H$34))</f>
        <v>32200</v>
      </c>
      <c r="G379" s="8" cm="1">
        <f t="array" ref="G379">IF($I$2="Открытый тариф",INDEX(GRID!$B$4:$U$15,MATCH(G$7,GRID!$A$4:$A$15,0),MATCH(1,($U$2=GRID!$B$1:$U$1)*(КАЛЕНДАРЬ!AJ21=GRID!$B$3:$U$3),0)),
INDEX(GRID!$B$4:$U$15,MATCH(G$7,GRID!$A$4:$A$15,0),MATCH(1,($U$2=GRID!$B$1:$U$1)*(КАЛЕНДАРЬ!AJ21=GRID!$B$3:$U$3),0))*(1-GRID!$H$34))</f>
        <v>32700</v>
      </c>
      <c r="H379" s="8" cm="1">
        <f t="array" ref="H379">IF($I$2="Открытый тариф",INDEX(GRID!$B$18:$U$29,MATCH(G$7,GRID!$A$18:$A$29,0),MATCH(1,($U$2=GRID!$B$1:$U$1)*(КАЛЕНДАРЬ!AJ21=GRID!$B$3:$U$3),0)),
INDEX(GRID!$B$18:$U$29,MATCH(G$7,GRID!$A$18:$A$29,0),MATCH(1,($U$2=GRID!$B$1:$U$1)*(КАЛЕНДАРЬ!AJ21=GRID!$B$3:$U$3),0))*(1-GRID!$H$34))</f>
        <v>37700</v>
      </c>
      <c r="I379" s="8" cm="1">
        <f t="array" ref="I379">IF($I$2="Открытый тариф",INDEX(GRID!$B$4:$U$15,MATCH(I$7,GRID!$A$4:$A$15,0),MATCH(1,($U$2=GRID!$B$1:$U$1)*(КАЛЕНДАРЬ!AJ21=GRID!$B$3:$U$3),0)),
INDEX(GRID!$B$4:$U$15,MATCH(I$7,GRID!$A$4:$A$15,0),MATCH(1,($U$2=GRID!$B$1:$U$1)*(КАЛЕНДАРЬ!AJ21=GRID!$B$3:$U$3),0))*(1-GRID!$H$34))</f>
        <v>36200</v>
      </c>
      <c r="J379" s="8" cm="1">
        <f t="array" ref="J379">IF($I$2="Открытый тариф",INDEX(GRID!$B$18:$U$29,MATCH(I$7,GRID!$A$18:$A$29,0),MATCH(1,($U$2=GRID!$B$1:$U$1)*(КАЛЕНДАРЬ!AJ21=GRID!$B$3:$U$3),0)),
INDEX(GRID!$B$18:$U$29,MATCH(I$7,GRID!$A$18:$A$29,0),MATCH(1,($U$2=GRID!$B$1:$U$1)*(КАЛЕНДАРЬ!AJ21=GRID!$B$3:$U$3),0))*(1-GRID!$H$34))</f>
        <v>41200</v>
      </c>
      <c r="K379" s="8" cm="1">
        <f t="array" ref="K379">IF($I$2="Открытый тариф",INDEX(GRID!$B$4:$U$15,MATCH(K$7,GRID!$A$4:$A$15,0),MATCH(1,($U$2=GRID!$B$1:$U$1)*(КАЛЕНДАРЬ!AJ21=GRID!$B$3:$U$3),0)),
INDEX(GRID!$B$4:$U$15,MATCH(K$7,GRID!$A$4:$A$15,0),MATCH(1,($U$2=GRID!$B$1:$U$1)*(КАЛЕНДАРЬ!AJ21=GRID!$B$3:$U$3),0))*(1-GRID!$H$34))</f>
        <v>41200</v>
      </c>
      <c r="L379" s="8" cm="1">
        <f t="array" ref="L379">IF($I$2="Открытый тариф",INDEX(GRID!$B$18:$U$29,MATCH(K$7,GRID!$A$18:$A$29,0),MATCH(1,($U$2=GRID!$B$1:$U$1)*(КАЛЕНДАРЬ!AJ21=GRID!$B$3:$U$3),0)),
INDEX(GRID!$B$18:$U$29,MATCH(K$7,GRID!$A$18:$A$29,0),MATCH(1,($U$2=GRID!$B$1:$U$1)*(КАЛЕНДАРЬ!AJ21=GRID!$B$3:$U$3),0))*(1-GRID!$H$34))</f>
        <v>46200</v>
      </c>
      <c r="M379" s="8" cm="1">
        <f t="array" ref="M379">IF($I$2="Открытый тариф",INDEX(GRID!$B$4:$U$15,MATCH(M$7,GRID!$A$4:$A$15,0),MATCH(1,($U$2=GRID!$B$1:$U$1)*(КАЛЕНДАРЬ!AJ21=GRID!$B$3:$U$3),0)),
INDEX(GRID!$B$4:$U$15,MATCH(M$7,GRID!$A$4:$A$15,0),MATCH(1,($U$2=GRID!$B$1:$U$1)*(КАЛЕНДАРЬ!AJ21=GRID!$B$3:$U$3),0))*(1-GRID!$H$34))</f>
        <v>61200</v>
      </c>
      <c r="N379" s="8" cm="1">
        <f t="array" ref="N379">IF($I$2="Открытый тариф",INDEX(GRID!$B$18:$U$29,MATCH(M$7,GRID!$A$18:$A$29,0),MATCH(1,($U$2=GRID!$B$1:$U$1)*(КАЛЕНДАРЬ!AJ21=GRID!$B$3:$U$3),0)),
INDEX(GRID!$B$18:$U$29,MATCH(M$7,GRID!$A$18:$A$29,0),MATCH(1,($U$2=GRID!$B$1:$U$1)*(КАЛЕНДАРЬ!AJ21=GRID!$B$3:$U$3),0))*(1-GRID!$H$34))</f>
        <v>66200</v>
      </c>
      <c r="O379" s="8" cm="1">
        <f t="array" ref="O379">IF($I$2="Открытый тариф",INDEX(GRID!$B$4:$U$15,MATCH(O$7,GRID!$A$4:$A$15,0),MATCH(1,($U$2=GRID!$B$1:$U$1)*(КАЛЕНДАРЬ!AJ21=GRID!$B$3:$U$3),0)),
INDEX(GRID!$B$4:$U$15,MATCH(O$7,GRID!$A$4:$A$15,0),MATCH(1,($U$2=GRID!$B$1:$U$1)*(КАЛЕНДАРЬ!AJ21=GRID!$B$3:$U$3),0))*(1-GRID!$H$34))</f>
        <v>93200</v>
      </c>
      <c r="P379" s="8" cm="1">
        <f t="array" ref="P379">IF($I$2="Открытый тариф",INDEX(GRID!$B$4:$U$15,MATCH(P$7,GRID!$A$4:$A$15,0),MATCH(1,($U$2=GRID!$B$1:$U$1)*(КАЛЕНДАРЬ!AJ21=GRID!$B$3:$U$3),0)),
INDEX(GRID!$B$4:$U$15,MATCH(P$7,GRID!$A$4:$A$15,0),MATCH(1,($U$2=GRID!$B$1:$U$1)*(КАЛЕНДАРЬ!AJ21=GRID!$B$3:$U$3),0))*(1-GRID!$H$34))</f>
        <v>134400</v>
      </c>
      <c r="Q379" s="8" cm="1">
        <f t="array" ref="Q379">IF($I$2="Открытый тариф",INDEX(GRID!$B$4:$U$15,MATCH(Q$7,GRID!$A$4:$A$15,0),MATCH(1,($U$2=GRID!$B$1:$U$1)*(КАЛЕНДАРЬ!AJ21=GRID!$B$3:$U$3),0)),
INDEX(GRID!$B$4:$U$15,MATCH(Q$7,GRID!$A$4:$A$15,0),MATCH(1,($U$2=GRID!$B$1:$U$1)*(КАЛЕНДАРЬ!AJ21=GRID!$B$3:$U$3),0))*(1-GRID!$H$34))</f>
        <v>158400</v>
      </c>
      <c r="R379" s="8" cm="1">
        <f t="array" ref="R379">IF($I$2="Открытый тариф",INDEX(GRID!$B$18:$U$29,MATCH(R$7,GRID!$A$18:$A$29,0),MATCH(1,($U$2=GRID!$B$1:$U$1)*(КАЛЕНДАРЬ!AJ21=GRID!$B$3:$U$3),0)),
INDEX(GRID!$B$18:$U$29,MATCH(R$7,GRID!$A$18:$A$29,0),MATCH(1,($U$2=GRID!$B$1:$U$1)*(КАЛЕНДАРЬ!AJ21=GRID!$B$3:$U$3),0))*(1-GRID!$H$34))</f>
        <v>179400</v>
      </c>
      <c r="S379" s="8">
        <f t="array" ref="S379">IF($I$2="Открытый тариф",INDEX(GRID!$B$4:$U$15,MATCH(S$7,GRID!$A$4:$A$15,0),MATCH(1,($U$2=GRID!$B$1:$U$1)*(КАЛЕНДАРЬ!AJ21=GRID!$B$3:$U$3),0)),
INDEX(GRID!$B$4:$U$15,MATCH(S$7,GRID!$A$4:$A$15,0),MATCH(1,($U$2=GRID!$B$1:$U$1)*(КАЛЕНДАРЬ!AJ21=GRID!$B$3:$U$3),0))*(1-GRID!$L$41))</f>
        <v>439100</v>
      </c>
      <c r="T379" s="8">
        <f t="array" ref="T379">IF($I$2="Открытый тариф",INDEX(GRID!$B$4:$U$15,MATCH(T$7,GRID!$A$4:$A$15,0),MATCH(1,($U$2=GRID!$B$1:$U$1)*(КАЛЕНДАРЬ!AJ21=GRID!$B$3:$U$3),0)),
INDEX(GRID!$B$4:$U$15,MATCH(T$7,GRID!$A$4:$A$15,0),MATCH(1,($U$2=GRID!$B$1:$U$1)*(КАЛЕНДАРЬ!AJ21=GRID!$B$3:$U$3),0))*(1-GRID!$L$41))</f>
        <v>529700</v>
      </c>
    </row>
    <row r="380" spans="1:20">
      <c r="A380" s="148" t="s">
        <v>16</v>
      </c>
      <c r="B380" s="149">
        <v>19</v>
      </c>
      <c r="C380" s="8" cm="1">
        <f t="array" ref="C380">IF($I$2="Открытый тариф",INDEX(GRID!$B$4:$U$15,MATCH(C$7,GRID!$A$4:$A$15,0),MATCH(1,($U$2=GRID!$B$1:$U$1)*(КАЛЕНДАРЬ!AJ22=GRID!$B$3:$U$3),0)),
INDEX(GRID!$B$4:$U$15,MATCH(C$7,GRID!$A$4:$A$15,0),MATCH(1,($U$2=GRID!$B$1:$U$1)*(КАЛЕНДАРЬ!AJ22=GRID!$B$3:$U$3),0))*(1-GRID!$H$34))</f>
        <v>25000</v>
      </c>
      <c r="D380" s="8" cm="1">
        <f t="array" ref="D380">IF($I$2="Открытый тариф",INDEX(GRID!$B$18:$U$29,MATCH(C$7,GRID!$A$18:$A$29,0),MATCH(1,($U$2=GRID!$B$1:$U$1)*(КАЛЕНДАРЬ!AJ22=GRID!$B$3:$U$3),0)),
INDEX(GRID!$B$18:$U$29,MATCH(C$7,GRID!$A$18:$A$29,0),MATCH(1,($U$2=GRID!$B$1:$U$1)*(КАЛЕНДАРЬ!AJ22=GRID!$B$3:$U$3),0))*(1-GRID!$H$34))</f>
        <v>30000</v>
      </c>
      <c r="E380" s="8" cm="1">
        <f t="array" ref="E380">IF($I$2="Открытый тариф",INDEX(GRID!$B$4:$U$15,MATCH(E$7,GRID!$A$4:$A$15,0),MATCH(1,($U$2=GRID!$B$1:$U$1)*(КАЛЕНДАРЬ!AJ22=GRID!$B$3:$U$3),0)),
INDEX(GRID!$B$4:$U$15,MATCH(E$7,GRID!$A$4:$A$15,0),MATCH(1,($U$2=GRID!$B$1:$U$1)*(КАЛЕНДАРЬ!AJ22=GRID!$B$3:$U$3),0))*(1-GRID!$H$34))</f>
        <v>30000</v>
      </c>
      <c r="F380" s="8" cm="1">
        <f t="array" ref="F380">IF($I$2="Открытый тариф",INDEX(GRID!$B$18:$U$29,MATCH(E$7,GRID!$A$18:$A$29,0),MATCH(1,($U$2=GRID!$B$1:$U$1)*(КАЛЕНДАРЬ!AJ22=GRID!$B$3:$U$3),0)),
INDEX(GRID!$B$18:$U$29,MATCH(E$7,GRID!$A$18:$A$29,0),MATCH(1,($U$2=GRID!$B$1:$U$1)*(КАЛЕНДАРЬ!AJ22=GRID!$B$3:$U$3),0))*(1-GRID!$H$34))</f>
        <v>35000</v>
      </c>
      <c r="G380" s="8" cm="1">
        <f t="array" ref="G380">IF($I$2="Открытый тариф",INDEX(GRID!$B$4:$U$15,MATCH(G$7,GRID!$A$4:$A$15,0),MATCH(1,($U$2=GRID!$B$1:$U$1)*(КАЛЕНДАРЬ!AJ22=GRID!$B$3:$U$3),0)),
INDEX(GRID!$B$4:$U$15,MATCH(G$7,GRID!$A$4:$A$15,0),MATCH(1,($U$2=GRID!$B$1:$U$1)*(КАЛЕНДАРЬ!AJ22=GRID!$B$3:$U$3),0))*(1-GRID!$H$34))</f>
        <v>35700</v>
      </c>
      <c r="H380" s="8" cm="1">
        <f t="array" ref="H380">IF($I$2="Открытый тариф",INDEX(GRID!$B$18:$U$29,MATCH(G$7,GRID!$A$18:$A$29,0),MATCH(1,($U$2=GRID!$B$1:$U$1)*(КАЛЕНДАРЬ!AJ22=GRID!$B$3:$U$3),0)),
INDEX(GRID!$B$18:$U$29,MATCH(G$7,GRID!$A$18:$A$29,0),MATCH(1,($U$2=GRID!$B$1:$U$1)*(КАЛЕНДАРЬ!AJ22=GRID!$B$3:$U$3),0))*(1-GRID!$H$34))</f>
        <v>40700</v>
      </c>
      <c r="I380" s="8" cm="1">
        <f t="array" ref="I380">IF($I$2="Открытый тариф",INDEX(GRID!$B$4:$U$15,MATCH(I$7,GRID!$A$4:$A$15,0),MATCH(1,($U$2=GRID!$B$1:$U$1)*(КАЛЕНДАРЬ!AJ22=GRID!$B$3:$U$3),0)),
INDEX(GRID!$B$4:$U$15,MATCH(I$7,GRID!$A$4:$A$15,0),MATCH(1,($U$2=GRID!$B$1:$U$1)*(КАЛЕНДАРЬ!AJ22=GRID!$B$3:$U$3),0))*(1-GRID!$H$34))</f>
        <v>39700</v>
      </c>
      <c r="J380" s="8" cm="1">
        <f t="array" ref="J380">IF($I$2="Открытый тариф",INDEX(GRID!$B$18:$U$29,MATCH(I$7,GRID!$A$18:$A$29,0),MATCH(1,($U$2=GRID!$B$1:$U$1)*(КАЛЕНДАРЬ!AJ22=GRID!$B$3:$U$3),0)),
INDEX(GRID!$B$18:$U$29,MATCH(I$7,GRID!$A$18:$A$29,0),MATCH(1,($U$2=GRID!$B$1:$U$1)*(КАЛЕНДАРЬ!AJ22=GRID!$B$3:$U$3),0))*(1-GRID!$H$34))</f>
        <v>44700</v>
      </c>
      <c r="K380" s="8" cm="1">
        <f t="array" ref="K380">IF($I$2="Открытый тариф",INDEX(GRID!$B$4:$U$15,MATCH(K$7,GRID!$A$4:$A$15,0),MATCH(1,($U$2=GRID!$B$1:$U$1)*(КАЛЕНДАРЬ!AJ22=GRID!$B$3:$U$3),0)),
INDEX(GRID!$B$4:$U$15,MATCH(K$7,GRID!$A$4:$A$15,0),MATCH(1,($U$2=GRID!$B$1:$U$1)*(КАЛЕНДАРЬ!AJ22=GRID!$B$3:$U$3),0))*(1-GRID!$H$34))</f>
        <v>45000</v>
      </c>
      <c r="L380" s="8" cm="1">
        <f t="array" ref="L380">IF($I$2="Открытый тариф",INDEX(GRID!$B$18:$U$29,MATCH(K$7,GRID!$A$18:$A$29,0),MATCH(1,($U$2=GRID!$B$1:$U$1)*(КАЛЕНДАРЬ!AJ22=GRID!$B$3:$U$3),0)),
INDEX(GRID!$B$18:$U$29,MATCH(K$7,GRID!$A$18:$A$29,0),MATCH(1,($U$2=GRID!$B$1:$U$1)*(КАЛЕНДАРЬ!AJ22=GRID!$B$3:$U$3),0))*(1-GRID!$H$34))</f>
        <v>50000</v>
      </c>
      <c r="M380" s="8" cm="1">
        <f t="array" ref="M380">IF($I$2="Открытый тариф",INDEX(GRID!$B$4:$U$15,MATCH(M$7,GRID!$A$4:$A$15,0),MATCH(1,($U$2=GRID!$B$1:$U$1)*(КАЛЕНДАРЬ!AJ22=GRID!$B$3:$U$3),0)),
INDEX(GRID!$B$4:$U$15,MATCH(M$7,GRID!$A$4:$A$15,0),MATCH(1,($U$2=GRID!$B$1:$U$1)*(КАЛЕНДАРЬ!AJ22=GRID!$B$3:$U$3),0))*(1-GRID!$H$34))</f>
        <v>65200</v>
      </c>
      <c r="N380" s="8" cm="1">
        <f t="array" ref="N380">IF($I$2="Открытый тариф",INDEX(GRID!$B$18:$U$29,MATCH(M$7,GRID!$A$18:$A$29,0),MATCH(1,($U$2=GRID!$B$1:$U$1)*(КАЛЕНДАРЬ!AJ22=GRID!$B$3:$U$3),0)),
INDEX(GRID!$B$18:$U$29,MATCH(M$7,GRID!$A$18:$A$29,0),MATCH(1,($U$2=GRID!$B$1:$U$1)*(КАЛЕНДАРЬ!AJ22=GRID!$B$3:$U$3),0))*(1-GRID!$H$34))</f>
        <v>70200</v>
      </c>
      <c r="O380" s="8" cm="1">
        <f t="array" ref="O380">IF($I$2="Открытый тариф",INDEX(GRID!$B$4:$U$15,MATCH(O$7,GRID!$A$4:$A$15,0),MATCH(1,($U$2=GRID!$B$1:$U$1)*(КАЛЕНДАРЬ!AJ22=GRID!$B$3:$U$3),0)),
INDEX(GRID!$B$4:$U$15,MATCH(O$7,GRID!$A$4:$A$15,0),MATCH(1,($U$2=GRID!$B$1:$U$1)*(КАЛЕНДАРЬ!AJ22=GRID!$B$3:$U$3),0))*(1-GRID!$H$34))</f>
        <v>98000</v>
      </c>
      <c r="P380" s="8" cm="1">
        <f t="array" ref="P380">IF($I$2="Открытый тариф",INDEX(GRID!$B$4:$U$15,MATCH(P$7,GRID!$A$4:$A$15,0),MATCH(1,($U$2=GRID!$B$1:$U$1)*(КАЛЕНДАРЬ!AJ22=GRID!$B$3:$U$3),0)),
INDEX(GRID!$B$4:$U$15,MATCH(P$7,GRID!$A$4:$A$15,0),MATCH(1,($U$2=GRID!$B$1:$U$1)*(КАЛЕНДАРЬ!AJ22=GRID!$B$3:$U$3),0))*(1-GRID!$H$34))</f>
        <v>139700</v>
      </c>
      <c r="Q380" s="8" cm="1">
        <f t="array" ref="Q380">IF($I$2="Открытый тариф",INDEX(GRID!$B$4:$U$15,MATCH(Q$7,GRID!$A$4:$A$15,0),MATCH(1,($U$2=GRID!$B$1:$U$1)*(КАЛЕНДАРЬ!AJ22=GRID!$B$3:$U$3),0)),
INDEX(GRID!$B$4:$U$15,MATCH(Q$7,GRID!$A$4:$A$15,0),MATCH(1,($U$2=GRID!$B$1:$U$1)*(КАЛЕНДАРЬ!AJ22=GRID!$B$3:$U$3),0))*(1-GRID!$H$34))</f>
        <v>164400</v>
      </c>
      <c r="R380" s="8" cm="1">
        <f t="array" ref="R380">IF($I$2="Открытый тариф",INDEX(GRID!$B$18:$U$29,MATCH(R$7,GRID!$A$18:$A$29,0),MATCH(1,($U$2=GRID!$B$1:$U$1)*(КАЛЕНДАРЬ!AJ22=GRID!$B$3:$U$3),0)),
INDEX(GRID!$B$18:$U$29,MATCH(R$7,GRID!$A$18:$A$29,0),MATCH(1,($U$2=GRID!$B$1:$U$1)*(КАЛЕНДАРЬ!AJ22=GRID!$B$3:$U$3),0))*(1-GRID!$H$34))</f>
        <v>186400</v>
      </c>
      <c r="S380" s="8">
        <f t="array" ref="S380">IF($I$2="Открытый тариф",INDEX(GRID!$B$4:$U$15,MATCH(S$7,GRID!$A$4:$A$15,0),MATCH(1,($U$2=GRID!$B$1:$U$1)*(КАЛЕНДАРЬ!AJ22=GRID!$B$3:$U$3),0)),
INDEX(GRID!$B$4:$U$15,MATCH(S$7,GRID!$A$4:$A$15,0),MATCH(1,($U$2=GRID!$B$1:$U$1)*(КАЛЕНДАРЬ!AJ22=GRID!$B$3:$U$3),0))*(1-GRID!$L$41))</f>
        <v>460400</v>
      </c>
      <c r="T380" s="8">
        <f t="array" ref="T380">IF($I$2="Открытый тариф",INDEX(GRID!$B$4:$U$15,MATCH(T$7,GRID!$A$4:$A$15,0),MATCH(1,($U$2=GRID!$B$1:$U$1)*(КАЛЕНДАРЬ!AJ22=GRID!$B$3:$U$3),0)),
INDEX(GRID!$B$4:$U$15,MATCH(T$7,GRID!$A$4:$A$15,0),MATCH(1,($U$2=GRID!$B$1:$U$1)*(КАЛЕНДАРЬ!AJ22=GRID!$B$3:$U$3),0))*(1-GRID!$L$41))</f>
        <v>556900</v>
      </c>
    </row>
    <row r="381" spans="1:20">
      <c r="A381" s="148" t="s">
        <v>17</v>
      </c>
      <c r="B381" s="149">
        <v>20</v>
      </c>
      <c r="C381" s="8" cm="1">
        <f t="array" ref="C381">IF($I$2="Открытый тариф",INDEX(GRID!$B$4:$U$15,MATCH(C$7,GRID!$A$4:$A$15,0),MATCH(1,($U$2=GRID!$B$1:$U$1)*(КАЛЕНДАРЬ!AJ23=GRID!$B$3:$U$3),0)),
INDEX(GRID!$B$4:$U$15,MATCH(C$7,GRID!$A$4:$A$15,0),MATCH(1,($U$2=GRID!$B$1:$U$1)*(КАЛЕНДАРЬ!AJ23=GRID!$B$3:$U$3),0))*(1-GRID!$H$34))</f>
        <v>25000</v>
      </c>
      <c r="D381" s="8" cm="1">
        <f t="array" ref="D381">IF($I$2="Открытый тариф",INDEX(GRID!$B$18:$U$29,MATCH(C$7,GRID!$A$18:$A$29,0),MATCH(1,($U$2=GRID!$B$1:$U$1)*(КАЛЕНДАРЬ!AJ23=GRID!$B$3:$U$3),0)),
INDEX(GRID!$B$18:$U$29,MATCH(C$7,GRID!$A$18:$A$29,0),MATCH(1,($U$2=GRID!$B$1:$U$1)*(КАЛЕНДАРЬ!AJ23=GRID!$B$3:$U$3),0))*(1-GRID!$H$34))</f>
        <v>30000</v>
      </c>
      <c r="E381" s="8" cm="1">
        <f t="array" ref="E381">IF($I$2="Открытый тариф",INDEX(GRID!$B$4:$U$15,MATCH(E$7,GRID!$A$4:$A$15,0),MATCH(1,($U$2=GRID!$B$1:$U$1)*(КАЛЕНДАРЬ!AJ23=GRID!$B$3:$U$3),0)),
INDEX(GRID!$B$4:$U$15,MATCH(E$7,GRID!$A$4:$A$15,0),MATCH(1,($U$2=GRID!$B$1:$U$1)*(КАЛЕНДАРЬ!AJ23=GRID!$B$3:$U$3),0))*(1-GRID!$H$34))</f>
        <v>30000</v>
      </c>
      <c r="F381" s="8" cm="1">
        <f t="array" ref="F381">IF($I$2="Открытый тариф",INDEX(GRID!$B$18:$U$29,MATCH(E$7,GRID!$A$18:$A$29,0),MATCH(1,($U$2=GRID!$B$1:$U$1)*(КАЛЕНДАРЬ!AJ23=GRID!$B$3:$U$3),0)),
INDEX(GRID!$B$18:$U$29,MATCH(E$7,GRID!$A$18:$A$29,0),MATCH(1,($U$2=GRID!$B$1:$U$1)*(КАЛЕНДАРЬ!AJ23=GRID!$B$3:$U$3),0))*(1-GRID!$H$34))</f>
        <v>35000</v>
      </c>
      <c r="G381" s="8" cm="1">
        <f t="array" ref="G381">IF($I$2="Открытый тариф",INDEX(GRID!$B$4:$U$15,MATCH(G$7,GRID!$A$4:$A$15,0),MATCH(1,($U$2=GRID!$B$1:$U$1)*(КАЛЕНДАРЬ!AJ23=GRID!$B$3:$U$3),0)),
INDEX(GRID!$B$4:$U$15,MATCH(G$7,GRID!$A$4:$A$15,0),MATCH(1,($U$2=GRID!$B$1:$U$1)*(КАЛЕНДАРЬ!AJ23=GRID!$B$3:$U$3),0))*(1-GRID!$H$34))</f>
        <v>35700</v>
      </c>
      <c r="H381" s="8" cm="1">
        <f t="array" ref="H381">IF($I$2="Открытый тариф",INDEX(GRID!$B$18:$U$29,MATCH(G$7,GRID!$A$18:$A$29,0),MATCH(1,($U$2=GRID!$B$1:$U$1)*(КАЛЕНДАРЬ!AJ23=GRID!$B$3:$U$3),0)),
INDEX(GRID!$B$18:$U$29,MATCH(G$7,GRID!$A$18:$A$29,0),MATCH(1,($U$2=GRID!$B$1:$U$1)*(КАЛЕНДАРЬ!AJ23=GRID!$B$3:$U$3),0))*(1-GRID!$H$34))</f>
        <v>40700</v>
      </c>
      <c r="I381" s="8" cm="1">
        <f t="array" ref="I381">IF($I$2="Открытый тариф",INDEX(GRID!$B$4:$U$15,MATCH(I$7,GRID!$A$4:$A$15,0),MATCH(1,($U$2=GRID!$B$1:$U$1)*(КАЛЕНДАРЬ!AJ23=GRID!$B$3:$U$3),0)),
INDEX(GRID!$B$4:$U$15,MATCH(I$7,GRID!$A$4:$A$15,0),MATCH(1,($U$2=GRID!$B$1:$U$1)*(КАЛЕНДАРЬ!AJ23=GRID!$B$3:$U$3),0))*(1-GRID!$H$34))</f>
        <v>39700</v>
      </c>
      <c r="J381" s="8" cm="1">
        <f t="array" ref="J381">IF($I$2="Открытый тариф",INDEX(GRID!$B$18:$U$29,MATCH(I$7,GRID!$A$18:$A$29,0),MATCH(1,($U$2=GRID!$B$1:$U$1)*(КАЛЕНДАРЬ!AJ23=GRID!$B$3:$U$3),0)),
INDEX(GRID!$B$18:$U$29,MATCH(I$7,GRID!$A$18:$A$29,0),MATCH(1,($U$2=GRID!$B$1:$U$1)*(КАЛЕНДАРЬ!AJ23=GRID!$B$3:$U$3),0))*(1-GRID!$H$34))</f>
        <v>44700</v>
      </c>
      <c r="K381" s="8" cm="1">
        <f t="array" ref="K381">IF($I$2="Открытый тариф",INDEX(GRID!$B$4:$U$15,MATCH(K$7,GRID!$A$4:$A$15,0),MATCH(1,($U$2=GRID!$B$1:$U$1)*(КАЛЕНДАРЬ!AJ23=GRID!$B$3:$U$3),0)),
INDEX(GRID!$B$4:$U$15,MATCH(K$7,GRID!$A$4:$A$15,0),MATCH(1,($U$2=GRID!$B$1:$U$1)*(КАЛЕНДАРЬ!AJ23=GRID!$B$3:$U$3),0))*(1-GRID!$H$34))</f>
        <v>45000</v>
      </c>
      <c r="L381" s="8" cm="1">
        <f t="array" ref="L381">IF($I$2="Открытый тариф",INDEX(GRID!$B$18:$U$29,MATCH(K$7,GRID!$A$18:$A$29,0),MATCH(1,($U$2=GRID!$B$1:$U$1)*(КАЛЕНДАРЬ!AJ23=GRID!$B$3:$U$3),0)),
INDEX(GRID!$B$18:$U$29,MATCH(K$7,GRID!$A$18:$A$29,0),MATCH(1,($U$2=GRID!$B$1:$U$1)*(КАЛЕНДАРЬ!AJ23=GRID!$B$3:$U$3),0))*(1-GRID!$H$34))</f>
        <v>50000</v>
      </c>
      <c r="M381" s="8" cm="1">
        <f t="array" ref="M381">IF($I$2="Открытый тариф",INDEX(GRID!$B$4:$U$15,MATCH(M$7,GRID!$A$4:$A$15,0),MATCH(1,($U$2=GRID!$B$1:$U$1)*(КАЛЕНДАРЬ!AJ23=GRID!$B$3:$U$3),0)),
INDEX(GRID!$B$4:$U$15,MATCH(M$7,GRID!$A$4:$A$15,0),MATCH(1,($U$2=GRID!$B$1:$U$1)*(КАЛЕНДАРЬ!AJ23=GRID!$B$3:$U$3),0))*(1-GRID!$H$34))</f>
        <v>65200</v>
      </c>
      <c r="N381" s="8" cm="1">
        <f t="array" ref="N381">IF($I$2="Открытый тариф",INDEX(GRID!$B$18:$U$29,MATCH(M$7,GRID!$A$18:$A$29,0),MATCH(1,($U$2=GRID!$B$1:$U$1)*(КАЛЕНДАРЬ!AJ23=GRID!$B$3:$U$3),0)),
INDEX(GRID!$B$18:$U$29,MATCH(M$7,GRID!$A$18:$A$29,0),MATCH(1,($U$2=GRID!$B$1:$U$1)*(КАЛЕНДАРЬ!AJ23=GRID!$B$3:$U$3),0))*(1-GRID!$H$34))</f>
        <v>70200</v>
      </c>
      <c r="O381" s="8" cm="1">
        <f t="array" ref="O381">IF($I$2="Открытый тариф",INDEX(GRID!$B$4:$U$15,MATCH(O$7,GRID!$A$4:$A$15,0),MATCH(1,($U$2=GRID!$B$1:$U$1)*(КАЛЕНДАРЬ!AJ23=GRID!$B$3:$U$3),0)),
INDEX(GRID!$B$4:$U$15,MATCH(O$7,GRID!$A$4:$A$15,0),MATCH(1,($U$2=GRID!$B$1:$U$1)*(КАЛЕНДАРЬ!AJ23=GRID!$B$3:$U$3),0))*(1-GRID!$H$34))</f>
        <v>98000</v>
      </c>
      <c r="P381" s="8" cm="1">
        <f t="array" ref="P381">IF($I$2="Открытый тариф",INDEX(GRID!$B$4:$U$15,MATCH(P$7,GRID!$A$4:$A$15,0),MATCH(1,($U$2=GRID!$B$1:$U$1)*(КАЛЕНДАРЬ!AJ23=GRID!$B$3:$U$3),0)),
INDEX(GRID!$B$4:$U$15,MATCH(P$7,GRID!$A$4:$A$15,0),MATCH(1,($U$2=GRID!$B$1:$U$1)*(КАЛЕНДАРЬ!AJ23=GRID!$B$3:$U$3),0))*(1-GRID!$H$34))</f>
        <v>139700</v>
      </c>
      <c r="Q381" s="8" cm="1">
        <f t="array" ref="Q381">IF($I$2="Открытый тариф",INDEX(GRID!$B$4:$U$15,MATCH(Q$7,GRID!$A$4:$A$15,0),MATCH(1,($U$2=GRID!$B$1:$U$1)*(КАЛЕНДАРЬ!AJ23=GRID!$B$3:$U$3),0)),
INDEX(GRID!$B$4:$U$15,MATCH(Q$7,GRID!$A$4:$A$15,0),MATCH(1,($U$2=GRID!$B$1:$U$1)*(КАЛЕНДАРЬ!AJ23=GRID!$B$3:$U$3),0))*(1-GRID!$H$34))</f>
        <v>164400</v>
      </c>
      <c r="R381" s="8" cm="1">
        <f t="array" ref="R381">IF($I$2="Открытый тариф",INDEX(GRID!$B$18:$U$29,MATCH(R$7,GRID!$A$18:$A$29,0),MATCH(1,($U$2=GRID!$B$1:$U$1)*(КАЛЕНДАРЬ!AJ23=GRID!$B$3:$U$3),0)),
INDEX(GRID!$B$18:$U$29,MATCH(R$7,GRID!$A$18:$A$29,0),MATCH(1,($U$2=GRID!$B$1:$U$1)*(КАЛЕНДАРЬ!AJ23=GRID!$B$3:$U$3),0))*(1-GRID!$H$34))</f>
        <v>186400</v>
      </c>
      <c r="S381" s="8">
        <f t="array" ref="S381">IF($I$2="Открытый тариф",INDEX(GRID!$B$4:$U$15,MATCH(S$7,GRID!$A$4:$A$15,0),MATCH(1,($U$2=GRID!$B$1:$U$1)*(КАЛЕНДАРЬ!AJ23=GRID!$B$3:$U$3),0)),
INDEX(GRID!$B$4:$U$15,MATCH(S$7,GRID!$A$4:$A$15,0),MATCH(1,($U$2=GRID!$B$1:$U$1)*(КАЛЕНДАРЬ!AJ23=GRID!$B$3:$U$3),0))*(1-GRID!$L$41))</f>
        <v>460400</v>
      </c>
      <c r="T381" s="8">
        <f t="array" ref="T381">IF($I$2="Открытый тариф",INDEX(GRID!$B$4:$U$15,MATCH(T$7,GRID!$A$4:$A$15,0),MATCH(1,($U$2=GRID!$B$1:$U$1)*(КАЛЕНДАРЬ!AJ23=GRID!$B$3:$U$3),0)),
INDEX(GRID!$B$4:$U$15,MATCH(T$7,GRID!$A$4:$A$15,0),MATCH(1,($U$2=GRID!$B$1:$U$1)*(КАЛЕНДАРЬ!AJ23=GRID!$B$3:$U$3),0))*(1-GRID!$L$41))</f>
        <v>556900</v>
      </c>
    </row>
    <row r="382" spans="1:20">
      <c r="A382" s="148" t="s">
        <v>11</v>
      </c>
      <c r="B382" s="149">
        <v>21</v>
      </c>
      <c r="C382" s="8" cm="1">
        <f t="array" ref="C382">IF($I$2="Открытый тариф",INDEX(GRID!$B$4:$U$15,MATCH(C$7,GRID!$A$4:$A$15,0),MATCH(1,($U$2=GRID!$B$1:$U$1)*(КАЛЕНДАРЬ!AJ24=GRID!$B$3:$U$3),0)),
INDEX(GRID!$B$4:$U$15,MATCH(C$7,GRID!$A$4:$A$15,0),MATCH(1,($U$2=GRID!$B$1:$U$1)*(КАЛЕНДАРЬ!AJ24=GRID!$B$3:$U$3),0))*(1-GRID!$H$34))</f>
        <v>22500</v>
      </c>
      <c r="D382" s="8" cm="1">
        <f t="array" ref="D382">IF($I$2="Открытый тариф",INDEX(GRID!$B$18:$U$29,MATCH(C$7,GRID!$A$18:$A$29,0),MATCH(1,($U$2=GRID!$B$1:$U$1)*(КАЛЕНДАРЬ!AJ24=GRID!$B$3:$U$3),0)),
INDEX(GRID!$B$18:$U$29,MATCH(C$7,GRID!$A$18:$A$29,0),MATCH(1,($U$2=GRID!$B$1:$U$1)*(КАЛЕНДАРЬ!AJ24=GRID!$B$3:$U$3),0))*(1-GRID!$H$34))</f>
        <v>27500</v>
      </c>
      <c r="E382" s="8" cm="1">
        <f t="array" ref="E382">IF($I$2="Открытый тариф",INDEX(GRID!$B$4:$U$15,MATCH(E$7,GRID!$A$4:$A$15,0),MATCH(1,($U$2=GRID!$B$1:$U$1)*(КАЛЕНДАРЬ!AJ24=GRID!$B$3:$U$3),0)),
INDEX(GRID!$B$4:$U$15,MATCH(E$7,GRID!$A$4:$A$15,0),MATCH(1,($U$2=GRID!$B$1:$U$1)*(КАЛЕНДАРЬ!AJ24=GRID!$B$3:$U$3),0))*(1-GRID!$H$34))</f>
        <v>27200</v>
      </c>
      <c r="F382" s="8" cm="1">
        <f t="array" ref="F382">IF($I$2="Открытый тариф",INDEX(GRID!$B$18:$U$29,MATCH(E$7,GRID!$A$18:$A$29,0),MATCH(1,($U$2=GRID!$B$1:$U$1)*(КАЛЕНДАРЬ!AJ24=GRID!$B$3:$U$3),0)),
INDEX(GRID!$B$18:$U$29,MATCH(E$7,GRID!$A$18:$A$29,0),MATCH(1,($U$2=GRID!$B$1:$U$1)*(КАЛЕНДАРЬ!AJ24=GRID!$B$3:$U$3),0))*(1-GRID!$H$34))</f>
        <v>32200</v>
      </c>
      <c r="G382" s="8" cm="1">
        <f t="array" ref="G382">IF($I$2="Открытый тариф",INDEX(GRID!$B$4:$U$15,MATCH(G$7,GRID!$A$4:$A$15,0),MATCH(1,($U$2=GRID!$B$1:$U$1)*(КАЛЕНДАРЬ!AJ24=GRID!$B$3:$U$3),0)),
INDEX(GRID!$B$4:$U$15,MATCH(G$7,GRID!$A$4:$A$15,0),MATCH(1,($U$2=GRID!$B$1:$U$1)*(КАЛЕНДАРЬ!AJ24=GRID!$B$3:$U$3),0))*(1-GRID!$H$34))</f>
        <v>32700</v>
      </c>
      <c r="H382" s="8" cm="1">
        <f t="array" ref="H382">IF($I$2="Открытый тариф",INDEX(GRID!$B$18:$U$29,MATCH(G$7,GRID!$A$18:$A$29,0),MATCH(1,($U$2=GRID!$B$1:$U$1)*(КАЛЕНДАРЬ!AJ24=GRID!$B$3:$U$3),0)),
INDEX(GRID!$B$18:$U$29,MATCH(G$7,GRID!$A$18:$A$29,0),MATCH(1,($U$2=GRID!$B$1:$U$1)*(КАЛЕНДАРЬ!AJ24=GRID!$B$3:$U$3),0))*(1-GRID!$H$34))</f>
        <v>37700</v>
      </c>
      <c r="I382" s="8" cm="1">
        <f t="array" ref="I382">IF($I$2="Открытый тариф",INDEX(GRID!$B$4:$U$15,MATCH(I$7,GRID!$A$4:$A$15,0),MATCH(1,($U$2=GRID!$B$1:$U$1)*(КАЛЕНДАРЬ!AJ24=GRID!$B$3:$U$3),0)),
INDEX(GRID!$B$4:$U$15,MATCH(I$7,GRID!$A$4:$A$15,0),MATCH(1,($U$2=GRID!$B$1:$U$1)*(КАЛЕНДАРЬ!AJ24=GRID!$B$3:$U$3),0))*(1-GRID!$H$34))</f>
        <v>36200</v>
      </c>
      <c r="J382" s="8" cm="1">
        <f t="array" ref="J382">IF($I$2="Открытый тариф",INDEX(GRID!$B$18:$U$29,MATCH(I$7,GRID!$A$18:$A$29,0),MATCH(1,($U$2=GRID!$B$1:$U$1)*(КАЛЕНДАРЬ!AJ24=GRID!$B$3:$U$3),0)),
INDEX(GRID!$B$18:$U$29,MATCH(I$7,GRID!$A$18:$A$29,0),MATCH(1,($U$2=GRID!$B$1:$U$1)*(КАЛЕНДАРЬ!AJ24=GRID!$B$3:$U$3),0))*(1-GRID!$H$34))</f>
        <v>41200</v>
      </c>
      <c r="K382" s="8" cm="1">
        <f t="array" ref="K382">IF($I$2="Открытый тариф",INDEX(GRID!$B$4:$U$15,MATCH(K$7,GRID!$A$4:$A$15,0),MATCH(1,($U$2=GRID!$B$1:$U$1)*(КАЛЕНДАРЬ!AJ24=GRID!$B$3:$U$3),0)),
INDEX(GRID!$B$4:$U$15,MATCH(K$7,GRID!$A$4:$A$15,0),MATCH(1,($U$2=GRID!$B$1:$U$1)*(КАЛЕНДАРЬ!AJ24=GRID!$B$3:$U$3),0))*(1-GRID!$H$34))</f>
        <v>41200</v>
      </c>
      <c r="L382" s="8" cm="1">
        <f t="array" ref="L382">IF($I$2="Открытый тариф",INDEX(GRID!$B$18:$U$29,MATCH(K$7,GRID!$A$18:$A$29,0),MATCH(1,($U$2=GRID!$B$1:$U$1)*(КАЛЕНДАРЬ!AJ24=GRID!$B$3:$U$3),0)),
INDEX(GRID!$B$18:$U$29,MATCH(K$7,GRID!$A$18:$A$29,0),MATCH(1,($U$2=GRID!$B$1:$U$1)*(КАЛЕНДАРЬ!AJ24=GRID!$B$3:$U$3),0))*(1-GRID!$H$34))</f>
        <v>46200</v>
      </c>
      <c r="M382" s="8" cm="1">
        <f t="array" ref="M382">IF($I$2="Открытый тариф",INDEX(GRID!$B$4:$U$15,MATCH(M$7,GRID!$A$4:$A$15,0),MATCH(1,($U$2=GRID!$B$1:$U$1)*(КАЛЕНДАРЬ!AJ24=GRID!$B$3:$U$3),0)),
INDEX(GRID!$B$4:$U$15,MATCH(M$7,GRID!$A$4:$A$15,0),MATCH(1,($U$2=GRID!$B$1:$U$1)*(КАЛЕНДАРЬ!AJ24=GRID!$B$3:$U$3),0))*(1-GRID!$H$34))</f>
        <v>61200</v>
      </c>
      <c r="N382" s="8" cm="1">
        <f t="array" ref="N382">IF($I$2="Открытый тариф",INDEX(GRID!$B$18:$U$29,MATCH(M$7,GRID!$A$18:$A$29,0),MATCH(1,($U$2=GRID!$B$1:$U$1)*(КАЛЕНДАРЬ!AJ24=GRID!$B$3:$U$3),0)),
INDEX(GRID!$B$18:$U$29,MATCH(M$7,GRID!$A$18:$A$29,0),MATCH(1,($U$2=GRID!$B$1:$U$1)*(КАЛЕНДАРЬ!AJ24=GRID!$B$3:$U$3),0))*(1-GRID!$H$34))</f>
        <v>66200</v>
      </c>
      <c r="O382" s="8" cm="1">
        <f t="array" ref="O382">IF($I$2="Открытый тариф",INDEX(GRID!$B$4:$U$15,MATCH(O$7,GRID!$A$4:$A$15,0),MATCH(1,($U$2=GRID!$B$1:$U$1)*(КАЛЕНДАРЬ!AJ24=GRID!$B$3:$U$3),0)),
INDEX(GRID!$B$4:$U$15,MATCH(O$7,GRID!$A$4:$A$15,0),MATCH(1,($U$2=GRID!$B$1:$U$1)*(КАЛЕНДАРЬ!AJ24=GRID!$B$3:$U$3),0))*(1-GRID!$H$34))</f>
        <v>93200</v>
      </c>
      <c r="P382" s="8" cm="1">
        <f t="array" ref="P382">IF($I$2="Открытый тариф",INDEX(GRID!$B$4:$U$15,MATCH(P$7,GRID!$A$4:$A$15,0),MATCH(1,($U$2=GRID!$B$1:$U$1)*(КАЛЕНДАРЬ!AJ24=GRID!$B$3:$U$3),0)),
INDEX(GRID!$B$4:$U$15,MATCH(P$7,GRID!$A$4:$A$15,0),MATCH(1,($U$2=GRID!$B$1:$U$1)*(КАЛЕНДАРЬ!AJ24=GRID!$B$3:$U$3),0))*(1-GRID!$H$34))</f>
        <v>134400</v>
      </c>
      <c r="Q382" s="8" cm="1">
        <f t="array" ref="Q382">IF($I$2="Открытый тариф",INDEX(GRID!$B$4:$U$15,MATCH(Q$7,GRID!$A$4:$A$15,0),MATCH(1,($U$2=GRID!$B$1:$U$1)*(КАЛЕНДАРЬ!AJ24=GRID!$B$3:$U$3),0)),
INDEX(GRID!$B$4:$U$15,MATCH(Q$7,GRID!$A$4:$A$15,0),MATCH(1,($U$2=GRID!$B$1:$U$1)*(КАЛЕНДАРЬ!AJ24=GRID!$B$3:$U$3),0))*(1-GRID!$H$34))</f>
        <v>158400</v>
      </c>
      <c r="R382" s="8" cm="1">
        <f t="array" ref="R382">IF($I$2="Открытый тариф",INDEX(GRID!$B$18:$U$29,MATCH(R$7,GRID!$A$18:$A$29,0),MATCH(1,($U$2=GRID!$B$1:$U$1)*(КАЛЕНДАРЬ!AJ24=GRID!$B$3:$U$3),0)),
INDEX(GRID!$B$18:$U$29,MATCH(R$7,GRID!$A$18:$A$29,0),MATCH(1,($U$2=GRID!$B$1:$U$1)*(КАЛЕНДАРЬ!AJ24=GRID!$B$3:$U$3),0))*(1-GRID!$H$34))</f>
        <v>179400</v>
      </c>
      <c r="S382" s="8">
        <f t="array" ref="S382">IF($I$2="Открытый тариф",INDEX(GRID!$B$4:$U$15,MATCH(S$7,GRID!$A$4:$A$15,0),MATCH(1,($U$2=GRID!$B$1:$U$1)*(КАЛЕНДАРЬ!AJ24=GRID!$B$3:$U$3),0)),
INDEX(GRID!$B$4:$U$15,MATCH(S$7,GRID!$A$4:$A$15,0),MATCH(1,($U$2=GRID!$B$1:$U$1)*(КАЛЕНДАРЬ!AJ24=GRID!$B$3:$U$3),0))*(1-GRID!$L$41))</f>
        <v>439100</v>
      </c>
      <c r="T382" s="8">
        <f t="array" ref="T382">IF($I$2="Открытый тариф",INDEX(GRID!$B$4:$U$15,MATCH(T$7,GRID!$A$4:$A$15,0),MATCH(1,($U$2=GRID!$B$1:$U$1)*(КАЛЕНДАРЬ!AJ24=GRID!$B$3:$U$3),0)),
INDEX(GRID!$B$4:$U$15,MATCH(T$7,GRID!$A$4:$A$15,0),MATCH(1,($U$2=GRID!$B$1:$U$1)*(КАЛЕНДАРЬ!AJ24=GRID!$B$3:$U$3),0))*(1-GRID!$L$41))</f>
        <v>529700</v>
      </c>
    </row>
    <row r="383" spans="1:20">
      <c r="A383" s="148" t="s">
        <v>12</v>
      </c>
      <c r="B383" s="149">
        <v>22</v>
      </c>
      <c r="C383" s="8" cm="1">
        <f t="array" ref="C383">IF($I$2="Открытый тариф",INDEX(GRID!$B$4:$U$15,MATCH(C$7,GRID!$A$4:$A$15,0),MATCH(1,($U$2=GRID!$B$1:$U$1)*(КАЛЕНДАРЬ!AJ25=GRID!$B$3:$U$3),0)),
INDEX(GRID!$B$4:$U$15,MATCH(C$7,GRID!$A$4:$A$15,0),MATCH(1,($U$2=GRID!$B$1:$U$1)*(КАЛЕНДАРЬ!AJ25=GRID!$B$3:$U$3),0))*(1-GRID!$H$34))</f>
        <v>22500</v>
      </c>
      <c r="D383" s="8" cm="1">
        <f t="array" ref="D383">IF($I$2="Открытый тариф",INDEX(GRID!$B$18:$U$29,MATCH(C$7,GRID!$A$18:$A$29,0),MATCH(1,($U$2=GRID!$B$1:$U$1)*(КАЛЕНДАРЬ!AJ25=GRID!$B$3:$U$3),0)),
INDEX(GRID!$B$18:$U$29,MATCH(C$7,GRID!$A$18:$A$29,0),MATCH(1,($U$2=GRID!$B$1:$U$1)*(КАЛЕНДАРЬ!AJ25=GRID!$B$3:$U$3),0))*(1-GRID!$H$34))</f>
        <v>27500</v>
      </c>
      <c r="E383" s="8" cm="1">
        <f t="array" ref="E383">IF($I$2="Открытый тариф",INDEX(GRID!$B$4:$U$15,MATCH(E$7,GRID!$A$4:$A$15,0),MATCH(1,($U$2=GRID!$B$1:$U$1)*(КАЛЕНДАРЬ!AJ25=GRID!$B$3:$U$3),0)),
INDEX(GRID!$B$4:$U$15,MATCH(E$7,GRID!$A$4:$A$15,0),MATCH(1,($U$2=GRID!$B$1:$U$1)*(КАЛЕНДАРЬ!AJ25=GRID!$B$3:$U$3),0))*(1-GRID!$H$34))</f>
        <v>27200</v>
      </c>
      <c r="F383" s="8" cm="1">
        <f t="array" ref="F383">IF($I$2="Открытый тариф",INDEX(GRID!$B$18:$U$29,MATCH(E$7,GRID!$A$18:$A$29,0),MATCH(1,($U$2=GRID!$B$1:$U$1)*(КАЛЕНДАРЬ!AJ25=GRID!$B$3:$U$3),0)),
INDEX(GRID!$B$18:$U$29,MATCH(E$7,GRID!$A$18:$A$29,0),MATCH(1,($U$2=GRID!$B$1:$U$1)*(КАЛЕНДАРЬ!AJ25=GRID!$B$3:$U$3),0))*(1-GRID!$H$34))</f>
        <v>32200</v>
      </c>
      <c r="G383" s="8" cm="1">
        <f t="array" ref="G383">IF($I$2="Открытый тариф",INDEX(GRID!$B$4:$U$15,MATCH(G$7,GRID!$A$4:$A$15,0),MATCH(1,($U$2=GRID!$B$1:$U$1)*(КАЛЕНДАРЬ!AJ25=GRID!$B$3:$U$3),0)),
INDEX(GRID!$B$4:$U$15,MATCH(G$7,GRID!$A$4:$A$15,0),MATCH(1,($U$2=GRID!$B$1:$U$1)*(КАЛЕНДАРЬ!AJ25=GRID!$B$3:$U$3),0))*(1-GRID!$H$34))</f>
        <v>32700</v>
      </c>
      <c r="H383" s="8" cm="1">
        <f t="array" ref="H383">IF($I$2="Открытый тариф",INDEX(GRID!$B$18:$U$29,MATCH(G$7,GRID!$A$18:$A$29,0),MATCH(1,($U$2=GRID!$B$1:$U$1)*(КАЛЕНДАРЬ!AJ25=GRID!$B$3:$U$3),0)),
INDEX(GRID!$B$18:$U$29,MATCH(G$7,GRID!$A$18:$A$29,0),MATCH(1,($U$2=GRID!$B$1:$U$1)*(КАЛЕНДАРЬ!AJ25=GRID!$B$3:$U$3),0))*(1-GRID!$H$34))</f>
        <v>37700</v>
      </c>
      <c r="I383" s="8" cm="1">
        <f t="array" ref="I383">IF($I$2="Открытый тариф",INDEX(GRID!$B$4:$U$15,MATCH(I$7,GRID!$A$4:$A$15,0),MATCH(1,($U$2=GRID!$B$1:$U$1)*(КАЛЕНДАРЬ!AJ25=GRID!$B$3:$U$3),0)),
INDEX(GRID!$B$4:$U$15,MATCH(I$7,GRID!$A$4:$A$15,0),MATCH(1,($U$2=GRID!$B$1:$U$1)*(КАЛЕНДАРЬ!AJ25=GRID!$B$3:$U$3),0))*(1-GRID!$H$34))</f>
        <v>36200</v>
      </c>
      <c r="J383" s="8" cm="1">
        <f t="array" ref="J383">IF($I$2="Открытый тариф",INDEX(GRID!$B$18:$U$29,MATCH(I$7,GRID!$A$18:$A$29,0),MATCH(1,($U$2=GRID!$B$1:$U$1)*(КАЛЕНДАРЬ!AJ25=GRID!$B$3:$U$3),0)),
INDEX(GRID!$B$18:$U$29,MATCH(I$7,GRID!$A$18:$A$29,0),MATCH(1,($U$2=GRID!$B$1:$U$1)*(КАЛЕНДАРЬ!AJ25=GRID!$B$3:$U$3),0))*(1-GRID!$H$34))</f>
        <v>41200</v>
      </c>
      <c r="K383" s="8" cm="1">
        <f t="array" ref="K383">IF($I$2="Открытый тариф",INDEX(GRID!$B$4:$U$15,MATCH(K$7,GRID!$A$4:$A$15,0),MATCH(1,($U$2=GRID!$B$1:$U$1)*(КАЛЕНДАРЬ!AJ25=GRID!$B$3:$U$3),0)),
INDEX(GRID!$B$4:$U$15,MATCH(K$7,GRID!$A$4:$A$15,0),MATCH(1,($U$2=GRID!$B$1:$U$1)*(КАЛЕНДАРЬ!AJ25=GRID!$B$3:$U$3),0))*(1-GRID!$H$34))</f>
        <v>41200</v>
      </c>
      <c r="L383" s="8" cm="1">
        <f t="array" ref="L383">IF($I$2="Открытый тариф",INDEX(GRID!$B$18:$U$29,MATCH(K$7,GRID!$A$18:$A$29,0),MATCH(1,($U$2=GRID!$B$1:$U$1)*(КАЛЕНДАРЬ!AJ25=GRID!$B$3:$U$3),0)),
INDEX(GRID!$B$18:$U$29,MATCH(K$7,GRID!$A$18:$A$29,0),MATCH(1,($U$2=GRID!$B$1:$U$1)*(КАЛЕНДАРЬ!AJ25=GRID!$B$3:$U$3),0))*(1-GRID!$H$34))</f>
        <v>46200</v>
      </c>
      <c r="M383" s="8" cm="1">
        <f t="array" ref="M383">IF($I$2="Открытый тариф",INDEX(GRID!$B$4:$U$15,MATCH(M$7,GRID!$A$4:$A$15,0),MATCH(1,($U$2=GRID!$B$1:$U$1)*(КАЛЕНДАРЬ!AJ25=GRID!$B$3:$U$3),0)),
INDEX(GRID!$B$4:$U$15,MATCH(M$7,GRID!$A$4:$A$15,0),MATCH(1,($U$2=GRID!$B$1:$U$1)*(КАЛЕНДАРЬ!AJ25=GRID!$B$3:$U$3),0))*(1-GRID!$H$34))</f>
        <v>61200</v>
      </c>
      <c r="N383" s="8" cm="1">
        <f t="array" ref="N383">IF($I$2="Открытый тариф",INDEX(GRID!$B$18:$U$29,MATCH(M$7,GRID!$A$18:$A$29,0),MATCH(1,($U$2=GRID!$B$1:$U$1)*(КАЛЕНДАРЬ!AJ25=GRID!$B$3:$U$3),0)),
INDEX(GRID!$B$18:$U$29,MATCH(M$7,GRID!$A$18:$A$29,0),MATCH(1,($U$2=GRID!$B$1:$U$1)*(КАЛЕНДАРЬ!AJ25=GRID!$B$3:$U$3),0))*(1-GRID!$H$34))</f>
        <v>66200</v>
      </c>
      <c r="O383" s="8" cm="1">
        <f t="array" ref="O383">IF($I$2="Открытый тариф",INDEX(GRID!$B$4:$U$15,MATCH(O$7,GRID!$A$4:$A$15,0),MATCH(1,($U$2=GRID!$B$1:$U$1)*(КАЛЕНДАРЬ!AJ25=GRID!$B$3:$U$3),0)),
INDEX(GRID!$B$4:$U$15,MATCH(O$7,GRID!$A$4:$A$15,0),MATCH(1,($U$2=GRID!$B$1:$U$1)*(КАЛЕНДАРЬ!AJ25=GRID!$B$3:$U$3),0))*(1-GRID!$H$34))</f>
        <v>93200</v>
      </c>
      <c r="P383" s="8" cm="1">
        <f t="array" ref="P383">IF($I$2="Открытый тариф",INDEX(GRID!$B$4:$U$15,MATCH(P$7,GRID!$A$4:$A$15,0),MATCH(1,($U$2=GRID!$B$1:$U$1)*(КАЛЕНДАРЬ!AJ25=GRID!$B$3:$U$3),0)),
INDEX(GRID!$B$4:$U$15,MATCH(P$7,GRID!$A$4:$A$15,0),MATCH(1,($U$2=GRID!$B$1:$U$1)*(КАЛЕНДАРЬ!AJ25=GRID!$B$3:$U$3),0))*(1-GRID!$H$34))</f>
        <v>134400</v>
      </c>
      <c r="Q383" s="8" cm="1">
        <f t="array" ref="Q383">IF($I$2="Открытый тариф",INDEX(GRID!$B$4:$U$15,MATCH(Q$7,GRID!$A$4:$A$15,0),MATCH(1,($U$2=GRID!$B$1:$U$1)*(КАЛЕНДАРЬ!AJ25=GRID!$B$3:$U$3),0)),
INDEX(GRID!$B$4:$U$15,MATCH(Q$7,GRID!$A$4:$A$15,0),MATCH(1,($U$2=GRID!$B$1:$U$1)*(КАЛЕНДАРЬ!AJ25=GRID!$B$3:$U$3),0))*(1-GRID!$H$34))</f>
        <v>158400</v>
      </c>
      <c r="R383" s="8" cm="1">
        <f t="array" ref="R383">IF($I$2="Открытый тариф",INDEX(GRID!$B$18:$U$29,MATCH(R$7,GRID!$A$18:$A$29,0),MATCH(1,($U$2=GRID!$B$1:$U$1)*(КАЛЕНДАРЬ!AJ25=GRID!$B$3:$U$3),0)),
INDEX(GRID!$B$18:$U$29,MATCH(R$7,GRID!$A$18:$A$29,0),MATCH(1,($U$2=GRID!$B$1:$U$1)*(КАЛЕНДАРЬ!AJ25=GRID!$B$3:$U$3),0))*(1-GRID!$H$34))</f>
        <v>179400</v>
      </c>
      <c r="S383" s="8">
        <f t="array" ref="S383">IF($I$2="Открытый тариф",INDEX(GRID!$B$4:$U$15,MATCH(S$7,GRID!$A$4:$A$15,0),MATCH(1,($U$2=GRID!$B$1:$U$1)*(КАЛЕНДАРЬ!AJ25=GRID!$B$3:$U$3),0)),
INDEX(GRID!$B$4:$U$15,MATCH(S$7,GRID!$A$4:$A$15,0),MATCH(1,($U$2=GRID!$B$1:$U$1)*(КАЛЕНДАРЬ!AJ25=GRID!$B$3:$U$3),0))*(1-GRID!$L$41))</f>
        <v>439100</v>
      </c>
      <c r="T383" s="8">
        <f t="array" ref="T383">IF($I$2="Открытый тариф",INDEX(GRID!$B$4:$U$15,MATCH(T$7,GRID!$A$4:$A$15,0),MATCH(1,($U$2=GRID!$B$1:$U$1)*(КАЛЕНДАРЬ!AJ25=GRID!$B$3:$U$3),0)),
INDEX(GRID!$B$4:$U$15,MATCH(T$7,GRID!$A$4:$A$15,0),MATCH(1,($U$2=GRID!$B$1:$U$1)*(КАЛЕНДАРЬ!AJ25=GRID!$B$3:$U$3),0))*(1-GRID!$L$41))</f>
        <v>529700</v>
      </c>
    </row>
    <row r="384" spans="1:20">
      <c r="A384" s="148" t="s">
        <v>13</v>
      </c>
      <c r="B384" s="149">
        <v>23</v>
      </c>
      <c r="C384" s="8" cm="1">
        <f t="array" ref="C384">IF($I$2="Открытый тариф",INDEX(GRID!$B$4:$U$15,MATCH(C$7,GRID!$A$4:$A$15,0),MATCH(1,($U$2=GRID!$B$1:$U$1)*(КАЛЕНДАРЬ!AJ26=GRID!$B$3:$U$3),0)),
INDEX(GRID!$B$4:$U$15,MATCH(C$7,GRID!$A$4:$A$15,0),MATCH(1,($U$2=GRID!$B$1:$U$1)*(КАЛЕНДАРЬ!AJ26=GRID!$B$3:$U$3),0))*(1-GRID!$H$34))</f>
        <v>22500</v>
      </c>
      <c r="D384" s="8" cm="1">
        <f t="array" ref="D384">IF($I$2="Открытый тариф",INDEX(GRID!$B$18:$U$29,MATCH(C$7,GRID!$A$18:$A$29,0),MATCH(1,($U$2=GRID!$B$1:$U$1)*(КАЛЕНДАРЬ!AJ26=GRID!$B$3:$U$3),0)),
INDEX(GRID!$B$18:$U$29,MATCH(C$7,GRID!$A$18:$A$29,0),MATCH(1,($U$2=GRID!$B$1:$U$1)*(КАЛЕНДАРЬ!AJ26=GRID!$B$3:$U$3),0))*(1-GRID!$H$34))</f>
        <v>27500</v>
      </c>
      <c r="E384" s="8" cm="1">
        <f t="array" ref="E384">IF($I$2="Открытый тариф",INDEX(GRID!$B$4:$U$15,MATCH(E$7,GRID!$A$4:$A$15,0),MATCH(1,($U$2=GRID!$B$1:$U$1)*(КАЛЕНДАРЬ!AJ26=GRID!$B$3:$U$3),0)),
INDEX(GRID!$B$4:$U$15,MATCH(E$7,GRID!$A$4:$A$15,0),MATCH(1,($U$2=GRID!$B$1:$U$1)*(КАЛЕНДАРЬ!AJ26=GRID!$B$3:$U$3),0))*(1-GRID!$H$34))</f>
        <v>27200</v>
      </c>
      <c r="F384" s="8" cm="1">
        <f t="array" ref="F384">IF($I$2="Открытый тариф",INDEX(GRID!$B$18:$U$29,MATCH(E$7,GRID!$A$18:$A$29,0),MATCH(1,($U$2=GRID!$B$1:$U$1)*(КАЛЕНДАРЬ!AJ26=GRID!$B$3:$U$3),0)),
INDEX(GRID!$B$18:$U$29,MATCH(E$7,GRID!$A$18:$A$29,0),MATCH(1,($U$2=GRID!$B$1:$U$1)*(КАЛЕНДАРЬ!AJ26=GRID!$B$3:$U$3),0))*(1-GRID!$H$34))</f>
        <v>32200</v>
      </c>
      <c r="G384" s="8" cm="1">
        <f t="array" ref="G384">IF($I$2="Открытый тариф",INDEX(GRID!$B$4:$U$15,MATCH(G$7,GRID!$A$4:$A$15,0),MATCH(1,($U$2=GRID!$B$1:$U$1)*(КАЛЕНДАРЬ!AJ26=GRID!$B$3:$U$3),0)),
INDEX(GRID!$B$4:$U$15,MATCH(G$7,GRID!$A$4:$A$15,0),MATCH(1,($U$2=GRID!$B$1:$U$1)*(КАЛЕНДАРЬ!AJ26=GRID!$B$3:$U$3),0))*(1-GRID!$H$34))</f>
        <v>32700</v>
      </c>
      <c r="H384" s="8" cm="1">
        <f t="array" ref="H384">IF($I$2="Открытый тариф",INDEX(GRID!$B$18:$U$29,MATCH(G$7,GRID!$A$18:$A$29,0),MATCH(1,($U$2=GRID!$B$1:$U$1)*(КАЛЕНДАРЬ!AJ26=GRID!$B$3:$U$3),0)),
INDEX(GRID!$B$18:$U$29,MATCH(G$7,GRID!$A$18:$A$29,0),MATCH(1,($U$2=GRID!$B$1:$U$1)*(КАЛЕНДАРЬ!AJ26=GRID!$B$3:$U$3),0))*(1-GRID!$H$34))</f>
        <v>37700</v>
      </c>
      <c r="I384" s="8" cm="1">
        <f t="array" ref="I384">IF($I$2="Открытый тариф",INDEX(GRID!$B$4:$U$15,MATCH(I$7,GRID!$A$4:$A$15,0),MATCH(1,($U$2=GRID!$B$1:$U$1)*(КАЛЕНДАРЬ!AJ26=GRID!$B$3:$U$3),0)),
INDEX(GRID!$B$4:$U$15,MATCH(I$7,GRID!$A$4:$A$15,0),MATCH(1,($U$2=GRID!$B$1:$U$1)*(КАЛЕНДАРЬ!AJ26=GRID!$B$3:$U$3),0))*(1-GRID!$H$34))</f>
        <v>36200</v>
      </c>
      <c r="J384" s="8" cm="1">
        <f t="array" ref="J384">IF($I$2="Открытый тариф",INDEX(GRID!$B$18:$U$29,MATCH(I$7,GRID!$A$18:$A$29,0),MATCH(1,($U$2=GRID!$B$1:$U$1)*(КАЛЕНДАРЬ!AJ26=GRID!$B$3:$U$3),0)),
INDEX(GRID!$B$18:$U$29,MATCH(I$7,GRID!$A$18:$A$29,0),MATCH(1,($U$2=GRID!$B$1:$U$1)*(КАЛЕНДАРЬ!AJ26=GRID!$B$3:$U$3),0))*(1-GRID!$H$34))</f>
        <v>41200</v>
      </c>
      <c r="K384" s="8" cm="1">
        <f t="array" ref="K384">IF($I$2="Открытый тариф",INDEX(GRID!$B$4:$U$15,MATCH(K$7,GRID!$A$4:$A$15,0),MATCH(1,($U$2=GRID!$B$1:$U$1)*(КАЛЕНДАРЬ!AJ26=GRID!$B$3:$U$3),0)),
INDEX(GRID!$B$4:$U$15,MATCH(K$7,GRID!$A$4:$A$15,0),MATCH(1,($U$2=GRID!$B$1:$U$1)*(КАЛЕНДАРЬ!AJ26=GRID!$B$3:$U$3),0))*(1-GRID!$H$34))</f>
        <v>41200</v>
      </c>
      <c r="L384" s="8" cm="1">
        <f t="array" ref="L384">IF($I$2="Открытый тариф",INDEX(GRID!$B$18:$U$29,MATCH(K$7,GRID!$A$18:$A$29,0),MATCH(1,($U$2=GRID!$B$1:$U$1)*(КАЛЕНДАРЬ!AJ26=GRID!$B$3:$U$3),0)),
INDEX(GRID!$B$18:$U$29,MATCH(K$7,GRID!$A$18:$A$29,0),MATCH(1,($U$2=GRID!$B$1:$U$1)*(КАЛЕНДАРЬ!AJ26=GRID!$B$3:$U$3),0))*(1-GRID!$H$34))</f>
        <v>46200</v>
      </c>
      <c r="M384" s="8" cm="1">
        <f t="array" ref="M384">IF($I$2="Открытый тариф",INDEX(GRID!$B$4:$U$15,MATCH(M$7,GRID!$A$4:$A$15,0),MATCH(1,($U$2=GRID!$B$1:$U$1)*(КАЛЕНДАРЬ!AJ26=GRID!$B$3:$U$3),0)),
INDEX(GRID!$B$4:$U$15,MATCH(M$7,GRID!$A$4:$A$15,0),MATCH(1,($U$2=GRID!$B$1:$U$1)*(КАЛЕНДАРЬ!AJ26=GRID!$B$3:$U$3),0))*(1-GRID!$H$34))</f>
        <v>61200</v>
      </c>
      <c r="N384" s="8" cm="1">
        <f t="array" ref="N384">IF($I$2="Открытый тариф",INDEX(GRID!$B$18:$U$29,MATCH(M$7,GRID!$A$18:$A$29,0),MATCH(1,($U$2=GRID!$B$1:$U$1)*(КАЛЕНДАРЬ!AJ26=GRID!$B$3:$U$3),0)),
INDEX(GRID!$B$18:$U$29,MATCH(M$7,GRID!$A$18:$A$29,0),MATCH(1,($U$2=GRID!$B$1:$U$1)*(КАЛЕНДАРЬ!AJ26=GRID!$B$3:$U$3),0))*(1-GRID!$H$34))</f>
        <v>66200</v>
      </c>
      <c r="O384" s="8" cm="1">
        <f t="array" ref="O384">IF($I$2="Открытый тариф",INDEX(GRID!$B$4:$U$15,MATCH(O$7,GRID!$A$4:$A$15,0),MATCH(1,($U$2=GRID!$B$1:$U$1)*(КАЛЕНДАРЬ!AJ26=GRID!$B$3:$U$3),0)),
INDEX(GRID!$B$4:$U$15,MATCH(O$7,GRID!$A$4:$A$15,0),MATCH(1,($U$2=GRID!$B$1:$U$1)*(КАЛЕНДАРЬ!AJ26=GRID!$B$3:$U$3),0))*(1-GRID!$H$34))</f>
        <v>93200</v>
      </c>
      <c r="P384" s="8" cm="1">
        <f t="array" ref="P384">IF($I$2="Открытый тариф",INDEX(GRID!$B$4:$U$15,MATCH(P$7,GRID!$A$4:$A$15,0),MATCH(1,($U$2=GRID!$B$1:$U$1)*(КАЛЕНДАРЬ!AJ26=GRID!$B$3:$U$3),0)),
INDEX(GRID!$B$4:$U$15,MATCH(P$7,GRID!$A$4:$A$15,0),MATCH(1,($U$2=GRID!$B$1:$U$1)*(КАЛЕНДАРЬ!AJ26=GRID!$B$3:$U$3),0))*(1-GRID!$H$34))</f>
        <v>134400</v>
      </c>
      <c r="Q384" s="8" cm="1">
        <f t="array" ref="Q384">IF($I$2="Открытый тариф",INDEX(GRID!$B$4:$U$15,MATCH(Q$7,GRID!$A$4:$A$15,0),MATCH(1,($U$2=GRID!$B$1:$U$1)*(КАЛЕНДАРЬ!AJ26=GRID!$B$3:$U$3),0)),
INDEX(GRID!$B$4:$U$15,MATCH(Q$7,GRID!$A$4:$A$15,0),MATCH(1,($U$2=GRID!$B$1:$U$1)*(КАЛЕНДАРЬ!AJ26=GRID!$B$3:$U$3),0))*(1-GRID!$H$34))</f>
        <v>158400</v>
      </c>
      <c r="R384" s="8" cm="1">
        <f t="array" ref="R384">IF($I$2="Открытый тариф",INDEX(GRID!$B$18:$U$29,MATCH(R$7,GRID!$A$18:$A$29,0),MATCH(1,($U$2=GRID!$B$1:$U$1)*(КАЛЕНДАРЬ!AJ26=GRID!$B$3:$U$3),0)),
INDEX(GRID!$B$18:$U$29,MATCH(R$7,GRID!$A$18:$A$29,0),MATCH(1,($U$2=GRID!$B$1:$U$1)*(КАЛЕНДАРЬ!AJ26=GRID!$B$3:$U$3),0))*(1-GRID!$H$34))</f>
        <v>179400</v>
      </c>
      <c r="S384" s="8">
        <f t="array" ref="S384">IF($I$2="Открытый тариф",INDEX(GRID!$B$4:$U$15,MATCH(S$7,GRID!$A$4:$A$15,0),MATCH(1,($U$2=GRID!$B$1:$U$1)*(КАЛЕНДАРЬ!AJ26=GRID!$B$3:$U$3),0)),
INDEX(GRID!$B$4:$U$15,MATCH(S$7,GRID!$A$4:$A$15,0),MATCH(1,($U$2=GRID!$B$1:$U$1)*(КАЛЕНДАРЬ!AJ26=GRID!$B$3:$U$3),0))*(1-GRID!$L$41))</f>
        <v>439100</v>
      </c>
      <c r="T384" s="8">
        <f t="array" ref="T384">IF($I$2="Открытый тариф",INDEX(GRID!$B$4:$U$15,MATCH(T$7,GRID!$A$4:$A$15,0),MATCH(1,($U$2=GRID!$B$1:$U$1)*(КАЛЕНДАРЬ!AJ26=GRID!$B$3:$U$3),0)),
INDEX(GRID!$B$4:$U$15,MATCH(T$7,GRID!$A$4:$A$15,0),MATCH(1,($U$2=GRID!$B$1:$U$1)*(КАЛЕНДАРЬ!AJ26=GRID!$B$3:$U$3),0))*(1-GRID!$L$41))</f>
        <v>529700</v>
      </c>
    </row>
    <row r="385" spans="1:20">
      <c r="A385" s="148" t="s">
        <v>14</v>
      </c>
      <c r="B385" s="149">
        <v>24</v>
      </c>
      <c r="C385" s="8" cm="1">
        <f t="array" ref="C385">IF($I$2="Открытый тариф",INDEX(GRID!$B$4:$U$15,MATCH(C$7,GRID!$A$4:$A$15,0),MATCH(1,($U$2=GRID!$B$1:$U$1)*(КАЛЕНДАРЬ!AJ27=GRID!$B$3:$U$3),0)),
INDEX(GRID!$B$4:$U$15,MATCH(C$7,GRID!$A$4:$A$15,0),MATCH(1,($U$2=GRID!$B$1:$U$1)*(КАЛЕНДАРЬ!AJ27=GRID!$B$3:$U$3),0))*(1-GRID!$H$34))</f>
        <v>22500</v>
      </c>
      <c r="D385" s="8" cm="1">
        <f t="array" ref="D385">IF($I$2="Открытый тариф",INDEX(GRID!$B$18:$U$29,MATCH(C$7,GRID!$A$18:$A$29,0),MATCH(1,($U$2=GRID!$B$1:$U$1)*(КАЛЕНДАРЬ!AJ27=GRID!$B$3:$U$3),0)),
INDEX(GRID!$B$18:$U$29,MATCH(C$7,GRID!$A$18:$A$29,0),MATCH(1,($U$2=GRID!$B$1:$U$1)*(КАЛЕНДАРЬ!AJ27=GRID!$B$3:$U$3),0))*(1-GRID!$H$34))</f>
        <v>27500</v>
      </c>
      <c r="E385" s="8" cm="1">
        <f t="array" ref="E385">IF($I$2="Открытый тариф",INDEX(GRID!$B$4:$U$15,MATCH(E$7,GRID!$A$4:$A$15,0),MATCH(1,($U$2=GRID!$B$1:$U$1)*(КАЛЕНДАРЬ!AJ27=GRID!$B$3:$U$3),0)),
INDEX(GRID!$B$4:$U$15,MATCH(E$7,GRID!$A$4:$A$15,0),MATCH(1,($U$2=GRID!$B$1:$U$1)*(КАЛЕНДАРЬ!AJ27=GRID!$B$3:$U$3),0))*(1-GRID!$H$34))</f>
        <v>27200</v>
      </c>
      <c r="F385" s="8" cm="1">
        <f t="array" ref="F385">IF($I$2="Открытый тариф",INDEX(GRID!$B$18:$U$29,MATCH(E$7,GRID!$A$18:$A$29,0),MATCH(1,($U$2=GRID!$B$1:$U$1)*(КАЛЕНДАРЬ!AJ27=GRID!$B$3:$U$3),0)),
INDEX(GRID!$B$18:$U$29,MATCH(E$7,GRID!$A$18:$A$29,0),MATCH(1,($U$2=GRID!$B$1:$U$1)*(КАЛЕНДАРЬ!AJ27=GRID!$B$3:$U$3),0))*(1-GRID!$H$34))</f>
        <v>32200</v>
      </c>
      <c r="G385" s="8" cm="1">
        <f t="array" ref="G385">IF($I$2="Открытый тариф",INDEX(GRID!$B$4:$U$15,MATCH(G$7,GRID!$A$4:$A$15,0),MATCH(1,($U$2=GRID!$B$1:$U$1)*(КАЛЕНДАРЬ!AJ27=GRID!$B$3:$U$3),0)),
INDEX(GRID!$B$4:$U$15,MATCH(G$7,GRID!$A$4:$A$15,0),MATCH(1,($U$2=GRID!$B$1:$U$1)*(КАЛЕНДАРЬ!AJ27=GRID!$B$3:$U$3),0))*(1-GRID!$H$34))</f>
        <v>32700</v>
      </c>
      <c r="H385" s="8" cm="1">
        <f t="array" ref="H385">IF($I$2="Открытый тариф",INDEX(GRID!$B$18:$U$29,MATCH(G$7,GRID!$A$18:$A$29,0),MATCH(1,($U$2=GRID!$B$1:$U$1)*(КАЛЕНДАРЬ!AJ27=GRID!$B$3:$U$3),0)),
INDEX(GRID!$B$18:$U$29,MATCH(G$7,GRID!$A$18:$A$29,0),MATCH(1,($U$2=GRID!$B$1:$U$1)*(КАЛЕНДАРЬ!AJ27=GRID!$B$3:$U$3),0))*(1-GRID!$H$34))</f>
        <v>37700</v>
      </c>
      <c r="I385" s="8" cm="1">
        <f t="array" ref="I385">IF($I$2="Открытый тариф",INDEX(GRID!$B$4:$U$15,MATCH(I$7,GRID!$A$4:$A$15,0),MATCH(1,($U$2=GRID!$B$1:$U$1)*(КАЛЕНДАРЬ!AJ27=GRID!$B$3:$U$3),0)),
INDEX(GRID!$B$4:$U$15,MATCH(I$7,GRID!$A$4:$A$15,0),MATCH(1,($U$2=GRID!$B$1:$U$1)*(КАЛЕНДАРЬ!AJ27=GRID!$B$3:$U$3),0))*(1-GRID!$H$34))</f>
        <v>36200</v>
      </c>
      <c r="J385" s="8" cm="1">
        <f t="array" ref="J385">IF($I$2="Открытый тариф",INDEX(GRID!$B$18:$U$29,MATCH(I$7,GRID!$A$18:$A$29,0),MATCH(1,($U$2=GRID!$B$1:$U$1)*(КАЛЕНДАРЬ!AJ27=GRID!$B$3:$U$3),0)),
INDEX(GRID!$B$18:$U$29,MATCH(I$7,GRID!$A$18:$A$29,0),MATCH(1,($U$2=GRID!$B$1:$U$1)*(КАЛЕНДАРЬ!AJ27=GRID!$B$3:$U$3),0))*(1-GRID!$H$34))</f>
        <v>41200</v>
      </c>
      <c r="K385" s="8" cm="1">
        <f t="array" ref="K385">IF($I$2="Открытый тариф",INDEX(GRID!$B$4:$U$15,MATCH(K$7,GRID!$A$4:$A$15,0),MATCH(1,($U$2=GRID!$B$1:$U$1)*(КАЛЕНДАРЬ!AJ27=GRID!$B$3:$U$3),0)),
INDEX(GRID!$B$4:$U$15,MATCH(K$7,GRID!$A$4:$A$15,0),MATCH(1,($U$2=GRID!$B$1:$U$1)*(КАЛЕНДАРЬ!AJ27=GRID!$B$3:$U$3),0))*(1-GRID!$H$34))</f>
        <v>41200</v>
      </c>
      <c r="L385" s="8" cm="1">
        <f t="array" ref="L385">IF($I$2="Открытый тариф",INDEX(GRID!$B$18:$U$29,MATCH(K$7,GRID!$A$18:$A$29,0),MATCH(1,($U$2=GRID!$B$1:$U$1)*(КАЛЕНДАРЬ!AJ27=GRID!$B$3:$U$3),0)),
INDEX(GRID!$B$18:$U$29,MATCH(K$7,GRID!$A$18:$A$29,0),MATCH(1,($U$2=GRID!$B$1:$U$1)*(КАЛЕНДАРЬ!AJ27=GRID!$B$3:$U$3),0))*(1-GRID!$H$34))</f>
        <v>46200</v>
      </c>
      <c r="M385" s="8" cm="1">
        <f t="array" ref="M385">IF($I$2="Открытый тариф",INDEX(GRID!$B$4:$U$15,MATCH(M$7,GRID!$A$4:$A$15,0),MATCH(1,($U$2=GRID!$B$1:$U$1)*(КАЛЕНДАРЬ!AJ27=GRID!$B$3:$U$3),0)),
INDEX(GRID!$B$4:$U$15,MATCH(M$7,GRID!$A$4:$A$15,0),MATCH(1,($U$2=GRID!$B$1:$U$1)*(КАЛЕНДАРЬ!AJ27=GRID!$B$3:$U$3),0))*(1-GRID!$H$34))</f>
        <v>61200</v>
      </c>
      <c r="N385" s="8" cm="1">
        <f t="array" ref="N385">IF($I$2="Открытый тариф",INDEX(GRID!$B$18:$U$29,MATCH(M$7,GRID!$A$18:$A$29,0),MATCH(1,($U$2=GRID!$B$1:$U$1)*(КАЛЕНДАРЬ!AJ27=GRID!$B$3:$U$3),0)),
INDEX(GRID!$B$18:$U$29,MATCH(M$7,GRID!$A$18:$A$29,0),MATCH(1,($U$2=GRID!$B$1:$U$1)*(КАЛЕНДАРЬ!AJ27=GRID!$B$3:$U$3),0))*(1-GRID!$H$34))</f>
        <v>66200</v>
      </c>
      <c r="O385" s="8" cm="1">
        <f t="array" ref="O385">IF($I$2="Открытый тариф",INDEX(GRID!$B$4:$U$15,MATCH(O$7,GRID!$A$4:$A$15,0),MATCH(1,($U$2=GRID!$B$1:$U$1)*(КАЛЕНДАРЬ!AJ27=GRID!$B$3:$U$3),0)),
INDEX(GRID!$B$4:$U$15,MATCH(O$7,GRID!$A$4:$A$15,0),MATCH(1,($U$2=GRID!$B$1:$U$1)*(КАЛЕНДАРЬ!AJ27=GRID!$B$3:$U$3),0))*(1-GRID!$H$34))</f>
        <v>93200</v>
      </c>
      <c r="P385" s="8" cm="1">
        <f t="array" ref="P385">IF($I$2="Открытый тариф",INDEX(GRID!$B$4:$U$15,MATCH(P$7,GRID!$A$4:$A$15,0),MATCH(1,($U$2=GRID!$B$1:$U$1)*(КАЛЕНДАРЬ!AJ27=GRID!$B$3:$U$3),0)),
INDEX(GRID!$B$4:$U$15,MATCH(P$7,GRID!$A$4:$A$15,0),MATCH(1,($U$2=GRID!$B$1:$U$1)*(КАЛЕНДАРЬ!AJ27=GRID!$B$3:$U$3),0))*(1-GRID!$H$34))</f>
        <v>134400</v>
      </c>
      <c r="Q385" s="8" cm="1">
        <f t="array" ref="Q385">IF($I$2="Открытый тариф",INDEX(GRID!$B$4:$U$15,MATCH(Q$7,GRID!$A$4:$A$15,0),MATCH(1,($U$2=GRID!$B$1:$U$1)*(КАЛЕНДАРЬ!AJ27=GRID!$B$3:$U$3),0)),
INDEX(GRID!$B$4:$U$15,MATCH(Q$7,GRID!$A$4:$A$15,0),MATCH(1,($U$2=GRID!$B$1:$U$1)*(КАЛЕНДАРЬ!AJ27=GRID!$B$3:$U$3),0))*(1-GRID!$H$34))</f>
        <v>158400</v>
      </c>
      <c r="R385" s="8" cm="1">
        <f t="array" ref="R385">IF($I$2="Открытый тариф",INDEX(GRID!$B$18:$U$29,MATCH(R$7,GRID!$A$18:$A$29,0),MATCH(1,($U$2=GRID!$B$1:$U$1)*(КАЛЕНДАРЬ!AJ27=GRID!$B$3:$U$3),0)),
INDEX(GRID!$B$18:$U$29,MATCH(R$7,GRID!$A$18:$A$29,0),MATCH(1,($U$2=GRID!$B$1:$U$1)*(КАЛЕНДАРЬ!AJ27=GRID!$B$3:$U$3),0))*(1-GRID!$H$34))</f>
        <v>179400</v>
      </c>
      <c r="S385" s="8">
        <f t="array" ref="S385">IF($I$2="Открытый тариф",INDEX(GRID!$B$4:$U$15,MATCH(S$7,GRID!$A$4:$A$15,0),MATCH(1,($U$2=GRID!$B$1:$U$1)*(КАЛЕНДАРЬ!AJ27=GRID!$B$3:$U$3),0)),
INDEX(GRID!$B$4:$U$15,MATCH(S$7,GRID!$A$4:$A$15,0),MATCH(1,($U$2=GRID!$B$1:$U$1)*(КАЛЕНДАРЬ!AJ27=GRID!$B$3:$U$3),0))*(1-GRID!$L$41))</f>
        <v>439100</v>
      </c>
      <c r="T385" s="8">
        <f t="array" ref="T385">IF($I$2="Открытый тариф",INDEX(GRID!$B$4:$U$15,MATCH(T$7,GRID!$A$4:$A$15,0),MATCH(1,($U$2=GRID!$B$1:$U$1)*(КАЛЕНДАРЬ!AJ27=GRID!$B$3:$U$3),0)),
INDEX(GRID!$B$4:$U$15,MATCH(T$7,GRID!$A$4:$A$15,0),MATCH(1,($U$2=GRID!$B$1:$U$1)*(КАЛЕНДАРЬ!AJ27=GRID!$B$3:$U$3),0))*(1-GRID!$L$41))</f>
        <v>529700</v>
      </c>
    </row>
    <row r="386" spans="1:20">
      <c r="A386" s="148" t="s">
        <v>15</v>
      </c>
      <c r="B386" s="149">
        <v>25</v>
      </c>
      <c r="C386" s="8" cm="1">
        <f t="array" ref="C386">IF($I$2="Открытый тариф",INDEX(GRID!$B$4:$U$15,MATCH(C$7,GRID!$A$4:$A$15,0),MATCH(1,($U$2=GRID!$B$1:$U$1)*(КАЛЕНДАРЬ!AJ28=GRID!$B$3:$U$3),0)),
INDEX(GRID!$B$4:$U$15,MATCH(C$7,GRID!$A$4:$A$15,0),MATCH(1,($U$2=GRID!$B$1:$U$1)*(КАЛЕНДАРЬ!AJ28=GRID!$B$3:$U$3),0))*(1-GRID!$H$34))</f>
        <v>22500</v>
      </c>
      <c r="D386" s="8" cm="1">
        <f t="array" ref="D386">IF($I$2="Открытый тариф",INDEX(GRID!$B$18:$U$29,MATCH(C$7,GRID!$A$18:$A$29,0),MATCH(1,($U$2=GRID!$B$1:$U$1)*(КАЛЕНДАРЬ!AJ28=GRID!$B$3:$U$3),0)),
INDEX(GRID!$B$18:$U$29,MATCH(C$7,GRID!$A$18:$A$29,0),MATCH(1,($U$2=GRID!$B$1:$U$1)*(КАЛЕНДАРЬ!AJ28=GRID!$B$3:$U$3),0))*(1-GRID!$H$34))</f>
        <v>27500</v>
      </c>
      <c r="E386" s="8" cm="1">
        <f t="array" ref="E386">IF($I$2="Открытый тариф",INDEX(GRID!$B$4:$U$15,MATCH(E$7,GRID!$A$4:$A$15,0),MATCH(1,($U$2=GRID!$B$1:$U$1)*(КАЛЕНДАРЬ!AJ28=GRID!$B$3:$U$3),0)),
INDEX(GRID!$B$4:$U$15,MATCH(E$7,GRID!$A$4:$A$15,0),MATCH(1,($U$2=GRID!$B$1:$U$1)*(КАЛЕНДАРЬ!AJ28=GRID!$B$3:$U$3),0))*(1-GRID!$H$34))</f>
        <v>27200</v>
      </c>
      <c r="F386" s="8" cm="1">
        <f t="array" ref="F386">IF($I$2="Открытый тариф",INDEX(GRID!$B$18:$U$29,MATCH(E$7,GRID!$A$18:$A$29,0),MATCH(1,($U$2=GRID!$B$1:$U$1)*(КАЛЕНДАРЬ!AJ28=GRID!$B$3:$U$3),0)),
INDEX(GRID!$B$18:$U$29,MATCH(E$7,GRID!$A$18:$A$29,0),MATCH(1,($U$2=GRID!$B$1:$U$1)*(КАЛЕНДАРЬ!AJ28=GRID!$B$3:$U$3),0))*(1-GRID!$H$34))</f>
        <v>32200</v>
      </c>
      <c r="G386" s="8" cm="1">
        <f t="array" ref="G386">IF($I$2="Открытый тариф",INDEX(GRID!$B$4:$U$15,MATCH(G$7,GRID!$A$4:$A$15,0),MATCH(1,($U$2=GRID!$B$1:$U$1)*(КАЛЕНДАРЬ!AJ28=GRID!$B$3:$U$3),0)),
INDEX(GRID!$B$4:$U$15,MATCH(G$7,GRID!$A$4:$A$15,0),MATCH(1,($U$2=GRID!$B$1:$U$1)*(КАЛЕНДАРЬ!AJ28=GRID!$B$3:$U$3),0))*(1-GRID!$H$34))</f>
        <v>32700</v>
      </c>
      <c r="H386" s="8" cm="1">
        <f t="array" ref="H386">IF($I$2="Открытый тариф",INDEX(GRID!$B$18:$U$29,MATCH(G$7,GRID!$A$18:$A$29,0),MATCH(1,($U$2=GRID!$B$1:$U$1)*(КАЛЕНДАРЬ!AJ28=GRID!$B$3:$U$3),0)),
INDEX(GRID!$B$18:$U$29,MATCH(G$7,GRID!$A$18:$A$29,0),MATCH(1,($U$2=GRID!$B$1:$U$1)*(КАЛЕНДАРЬ!AJ28=GRID!$B$3:$U$3),0))*(1-GRID!$H$34))</f>
        <v>37700</v>
      </c>
      <c r="I386" s="8" cm="1">
        <f t="array" ref="I386">IF($I$2="Открытый тариф",INDEX(GRID!$B$4:$U$15,MATCH(I$7,GRID!$A$4:$A$15,0),MATCH(1,($U$2=GRID!$B$1:$U$1)*(КАЛЕНДАРЬ!AJ28=GRID!$B$3:$U$3),0)),
INDEX(GRID!$B$4:$U$15,MATCH(I$7,GRID!$A$4:$A$15,0),MATCH(1,($U$2=GRID!$B$1:$U$1)*(КАЛЕНДАРЬ!AJ28=GRID!$B$3:$U$3),0))*(1-GRID!$H$34))</f>
        <v>36200</v>
      </c>
      <c r="J386" s="8" cm="1">
        <f t="array" ref="J386">IF($I$2="Открытый тариф",INDEX(GRID!$B$18:$U$29,MATCH(I$7,GRID!$A$18:$A$29,0),MATCH(1,($U$2=GRID!$B$1:$U$1)*(КАЛЕНДАРЬ!AJ28=GRID!$B$3:$U$3),0)),
INDEX(GRID!$B$18:$U$29,MATCH(I$7,GRID!$A$18:$A$29,0),MATCH(1,($U$2=GRID!$B$1:$U$1)*(КАЛЕНДАРЬ!AJ28=GRID!$B$3:$U$3),0))*(1-GRID!$H$34))</f>
        <v>41200</v>
      </c>
      <c r="K386" s="8" cm="1">
        <f t="array" ref="K386">IF($I$2="Открытый тариф",INDEX(GRID!$B$4:$U$15,MATCH(K$7,GRID!$A$4:$A$15,0),MATCH(1,($U$2=GRID!$B$1:$U$1)*(КАЛЕНДАРЬ!AJ28=GRID!$B$3:$U$3),0)),
INDEX(GRID!$B$4:$U$15,MATCH(K$7,GRID!$A$4:$A$15,0),MATCH(1,($U$2=GRID!$B$1:$U$1)*(КАЛЕНДАРЬ!AJ28=GRID!$B$3:$U$3),0))*(1-GRID!$H$34))</f>
        <v>41200</v>
      </c>
      <c r="L386" s="8" cm="1">
        <f t="array" ref="L386">IF($I$2="Открытый тариф",INDEX(GRID!$B$18:$U$29,MATCH(K$7,GRID!$A$18:$A$29,0),MATCH(1,($U$2=GRID!$B$1:$U$1)*(КАЛЕНДАРЬ!AJ28=GRID!$B$3:$U$3),0)),
INDEX(GRID!$B$18:$U$29,MATCH(K$7,GRID!$A$18:$A$29,0),MATCH(1,($U$2=GRID!$B$1:$U$1)*(КАЛЕНДАРЬ!AJ28=GRID!$B$3:$U$3),0))*(1-GRID!$H$34))</f>
        <v>46200</v>
      </c>
      <c r="M386" s="8" cm="1">
        <f t="array" ref="M386">IF($I$2="Открытый тариф",INDEX(GRID!$B$4:$U$15,MATCH(M$7,GRID!$A$4:$A$15,0),MATCH(1,($U$2=GRID!$B$1:$U$1)*(КАЛЕНДАРЬ!AJ28=GRID!$B$3:$U$3),0)),
INDEX(GRID!$B$4:$U$15,MATCH(M$7,GRID!$A$4:$A$15,0),MATCH(1,($U$2=GRID!$B$1:$U$1)*(КАЛЕНДАРЬ!AJ28=GRID!$B$3:$U$3),0))*(1-GRID!$H$34))</f>
        <v>61200</v>
      </c>
      <c r="N386" s="8" cm="1">
        <f t="array" ref="N386">IF($I$2="Открытый тариф",INDEX(GRID!$B$18:$U$29,MATCH(M$7,GRID!$A$18:$A$29,0),MATCH(1,($U$2=GRID!$B$1:$U$1)*(КАЛЕНДАРЬ!AJ28=GRID!$B$3:$U$3),0)),
INDEX(GRID!$B$18:$U$29,MATCH(M$7,GRID!$A$18:$A$29,0),MATCH(1,($U$2=GRID!$B$1:$U$1)*(КАЛЕНДАРЬ!AJ28=GRID!$B$3:$U$3),0))*(1-GRID!$H$34))</f>
        <v>66200</v>
      </c>
      <c r="O386" s="8" cm="1">
        <f t="array" ref="O386">IF($I$2="Открытый тариф",INDEX(GRID!$B$4:$U$15,MATCH(O$7,GRID!$A$4:$A$15,0),MATCH(1,($U$2=GRID!$B$1:$U$1)*(КАЛЕНДАРЬ!AJ28=GRID!$B$3:$U$3),0)),
INDEX(GRID!$B$4:$U$15,MATCH(O$7,GRID!$A$4:$A$15,0),MATCH(1,($U$2=GRID!$B$1:$U$1)*(КАЛЕНДАРЬ!AJ28=GRID!$B$3:$U$3),0))*(1-GRID!$H$34))</f>
        <v>93200</v>
      </c>
      <c r="P386" s="8" cm="1">
        <f t="array" ref="P386">IF($I$2="Открытый тариф",INDEX(GRID!$B$4:$U$15,MATCH(P$7,GRID!$A$4:$A$15,0),MATCH(1,($U$2=GRID!$B$1:$U$1)*(КАЛЕНДАРЬ!AJ28=GRID!$B$3:$U$3),0)),
INDEX(GRID!$B$4:$U$15,MATCH(P$7,GRID!$A$4:$A$15,0),MATCH(1,($U$2=GRID!$B$1:$U$1)*(КАЛЕНДАРЬ!AJ28=GRID!$B$3:$U$3),0))*(1-GRID!$H$34))</f>
        <v>134400</v>
      </c>
      <c r="Q386" s="8" cm="1">
        <f t="array" ref="Q386">IF($I$2="Открытый тариф",INDEX(GRID!$B$4:$U$15,MATCH(Q$7,GRID!$A$4:$A$15,0),MATCH(1,($U$2=GRID!$B$1:$U$1)*(КАЛЕНДАРЬ!AJ28=GRID!$B$3:$U$3),0)),
INDEX(GRID!$B$4:$U$15,MATCH(Q$7,GRID!$A$4:$A$15,0),MATCH(1,($U$2=GRID!$B$1:$U$1)*(КАЛЕНДАРЬ!AJ28=GRID!$B$3:$U$3),0))*(1-GRID!$H$34))</f>
        <v>158400</v>
      </c>
      <c r="R386" s="8" cm="1">
        <f t="array" ref="R386">IF($I$2="Открытый тариф",INDEX(GRID!$B$18:$U$29,MATCH(R$7,GRID!$A$18:$A$29,0),MATCH(1,($U$2=GRID!$B$1:$U$1)*(КАЛЕНДАРЬ!AJ28=GRID!$B$3:$U$3),0)),
INDEX(GRID!$B$18:$U$29,MATCH(R$7,GRID!$A$18:$A$29,0),MATCH(1,($U$2=GRID!$B$1:$U$1)*(КАЛЕНДАРЬ!AJ28=GRID!$B$3:$U$3),0))*(1-GRID!$H$34))</f>
        <v>179400</v>
      </c>
      <c r="S386" s="8">
        <f t="array" ref="S386">IF($I$2="Открытый тариф",INDEX(GRID!$B$4:$U$15,MATCH(S$7,GRID!$A$4:$A$15,0),MATCH(1,($U$2=GRID!$B$1:$U$1)*(КАЛЕНДАРЬ!AJ28=GRID!$B$3:$U$3),0)),
INDEX(GRID!$B$4:$U$15,MATCH(S$7,GRID!$A$4:$A$15,0),MATCH(1,($U$2=GRID!$B$1:$U$1)*(КАЛЕНДАРЬ!AJ28=GRID!$B$3:$U$3),0))*(1-GRID!$L$41))</f>
        <v>439100</v>
      </c>
      <c r="T386" s="8">
        <f t="array" ref="T386">IF($I$2="Открытый тариф",INDEX(GRID!$B$4:$U$15,MATCH(T$7,GRID!$A$4:$A$15,0),MATCH(1,($U$2=GRID!$B$1:$U$1)*(КАЛЕНДАРЬ!AJ28=GRID!$B$3:$U$3),0)),
INDEX(GRID!$B$4:$U$15,MATCH(T$7,GRID!$A$4:$A$15,0),MATCH(1,($U$2=GRID!$B$1:$U$1)*(КАЛЕНДАРЬ!AJ28=GRID!$B$3:$U$3),0))*(1-GRID!$L$41))</f>
        <v>529700</v>
      </c>
    </row>
    <row r="387" spans="1:20">
      <c r="A387" s="148" t="s">
        <v>16</v>
      </c>
      <c r="B387" s="149">
        <v>26</v>
      </c>
      <c r="C387" s="8" cm="1">
        <f t="array" ref="C387">IF($I$2="Открытый тариф",INDEX(GRID!$B$4:$U$15,MATCH(C$7,GRID!$A$4:$A$15,0),MATCH(1,($U$2=GRID!$B$1:$U$1)*(КАЛЕНДАРЬ!AJ29=GRID!$B$3:$U$3),0)),
INDEX(GRID!$B$4:$U$15,MATCH(C$7,GRID!$A$4:$A$15,0),MATCH(1,($U$2=GRID!$B$1:$U$1)*(КАЛЕНДАРЬ!AJ29=GRID!$B$3:$U$3),0))*(1-GRID!$H$34))</f>
        <v>25000</v>
      </c>
      <c r="D387" s="8" cm="1">
        <f t="array" ref="D387">IF($I$2="Открытый тариф",INDEX(GRID!$B$18:$U$29,MATCH(C$7,GRID!$A$18:$A$29,0),MATCH(1,($U$2=GRID!$B$1:$U$1)*(КАЛЕНДАРЬ!AJ29=GRID!$B$3:$U$3),0)),
INDEX(GRID!$B$18:$U$29,MATCH(C$7,GRID!$A$18:$A$29,0),MATCH(1,($U$2=GRID!$B$1:$U$1)*(КАЛЕНДАРЬ!AJ29=GRID!$B$3:$U$3),0))*(1-GRID!$H$34))</f>
        <v>30000</v>
      </c>
      <c r="E387" s="8" cm="1">
        <f t="array" ref="E387">IF($I$2="Открытый тариф",INDEX(GRID!$B$4:$U$15,MATCH(E$7,GRID!$A$4:$A$15,0),MATCH(1,($U$2=GRID!$B$1:$U$1)*(КАЛЕНДАРЬ!AJ29=GRID!$B$3:$U$3),0)),
INDEX(GRID!$B$4:$U$15,MATCH(E$7,GRID!$A$4:$A$15,0),MATCH(1,($U$2=GRID!$B$1:$U$1)*(КАЛЕНДАРЬ!AJ29=GRID!$B$3:$U$3),0))*(1-GRID!$H$34))</f>
        <v>30000</v>
      </c>
      <c r="F387" s="8" cm="1">
        <f t="array" ref="F387">IF($I$2="Открытый тариф",INDEX(GRID!$B$18:$U$29,MATCH(E$7,GRID!$A$18:$A$29,0),MATCH(1,($U$2=GRID!$B$1:$U$1)*(КАЛЕНДАРЬ!AJ29=GRID!$B$3:$U$3),0)),
INDEX(GRID!$B$18:$U$29,MATCH(E$7,GRID!$A$18:$A$29,0),MATCH(1,($U$2=GRID!$B$1:$U$1)*(КАЛЕНДАРЬ!AJ29=GRID!$B$3:$U$3),0))*(1-GRID!$H$34))</f>
        <v>35000</v>
      </c>
      <c r="G387" s="8" cm="1">
        <f t="array" ref="G387">IF($I$2="Открытый тариф",INDEX(GRID!$B$4:$U$15,MATCH(G$7,GRID!$A$4:$A$15,0),MATCH(1,($U$2=GRID!$B$1:$U$1)*(КАЛЕНДАРЬ!AJ29=GRID!$B$3:$U$3),0)),
INDEX(GRID!$B$4:$U$15,MATCH(G$7,GRID!$A$4:$A$15,0),MATCH(1,($U$2=GRID!$B$1:$U$1)*(КАЛЕНДАРЬ!AJ29=GRID!$B$3:$U$3),0))*(1-GRID!$H$34))</f>
        <v>35700</v>
      </c>
      <c r="H387" s="8" cm="1">
        <f t="array" ref="H387">IF($I$2="Открытый тариф",INDEX(GRID!$B$18:$U$29,MATCH(G$7,GRID!$A$18:$A$29,0),MATCH(1,($U$2=GRID!$B$1:$U$1)*(КАЛЕНДАРЬ!AJ29=GRID!$B$3:$U$3),0)),
INDEX(GRID!$B$18:$U$29,MATCH(G$7,GRID!$A$18:$A$29,0),MATCH(1,($U$2=GRID!$B$1:$U$1)*(КАЛЕНДАРЬ!AJ29=GRID!$B$3:$U$3),0))*(1-GRID!$H$34))</f>
        <v>40700</v>
      </c>
      <c r="I387" s="8" cm="1">
        <f t="array" ref="I387">IF($I$2="Открытый тариф",INDEX(GRID!$B$4:$U$15,MATCH(I$7,GRID!$A$4:$A$15,0),MATCH(1,($U$2=GRID!$B$1:$U$1)*(КАЛЕНДАРЬ!AJ29=GRID!$B$3:$U$3),0)),
INDEX(GRID!$B$4:$U$15,MATCH(I$7,GRID!$A$4:$A$15,0),MATCH(1,($U$2=GRID!$B$1:$U$1)*(КАЛЕНДАРЬ!AJ29=GRID!$B$3:$U$3),0))*(1-GRID!$H$34))</f>
        <v>39700</v>
      </c>
      <c r="J387" s="8" cm="1">
        <f t="array" ref="J387">IF($I$2="Открытый тариф",INDEX(GRID!$B$18:$U$29,MATCH(I$7,GRID!$A$18:$A$29,0),MATCH(1,($U$2=GRID!$B$1:$U$1)*(КАЛЕНДАРЬ!AJ29=GRID!$B$3:$U$3),0)),
INDEX(GRID!$B$18:$U$29,MATCH(I$7,GRID!$A$18:$A$29,0),MATCH(1,($U$2=GRID!$B$1:$U$1)*(КАЛЕНДАРЬ!AJ29=GRID!$B$3:$U$3),0))*(1-GRID!$H$34))</f>
        <v>44700</v>
      </c>
      <c r="K387" s="8" cm="1">
        <f t="array" ref="K387">IF($I$2="Открытый тариф",INDEX(GRID!$B$4:$U$15,MATCH(K$7,GRID!$A$4:$A$15,0),MATCH(1,($U$2=GRID!$B$1:$U$1)*(КАЛЕНДАРЬ!AJ29=GRID!$B$3:$U$3),0)),
INDEX(GRID!$B$4:$U$15,MATCH(K$7,GRID!$A$4:$A$15,0),MATCH(1,($U$2=GRID!$B$1:$U$1)*(КАЛЕНДАРЬ!AJ29=GRID!$B$3:$U$3),0))*(1-GRID!$H$34))</f>
        <v>45000</v>
      </c>
      <c r="L387" s="8" cm="1">
        <f t="array" ref="L387">IF($I$2="Открытый тариф",INDEX(GRID!$B$18:$U$29,MATCH(K$7,GRID!$A$18:$A$29,0),MATCH(1,($U$2=GRID!$B$1:$U$1)*(КАЛЕНДАРЬ!AJ29=GRID!$B$3:$U$3),0)),
INDEX(GRID!$B$18:$U$29,MATCH(K$7,GRID!$A$18:$A$29,0),MATCH(1,($U$2=GRID!$B$1:$U$1)*(КАЛЕНДАРЬ!AJ29=GRID!$B$3:$U$3),0))*(1-GRID!$H$34))</f>
        <v>50000</v>
      </c>
      <c r="M387" s="8" cm="1">
        <f t="array" ref="M387">IF($I$2="Открытый тариф",INDEX(GRID!$B$4:$U$15,MATCH(M$7,GRID!$A$4:$A$15,0),MATCH(1,($U$2=GRID!$B$1:$U$1)*(КАЛЕНДАРЬ!AJ29=GRID!$B$3:$U$3),0)),
INDEX(GRID!$B$4:$U$15,MATCH(M$7,GRID!$A$4:$A$15,0),MATCH(1,($U$2=GRID!$B$1:$U$1)*(КАЛЕНДАРЬ!AJ29=GRID!$B$3:$U$3),0))*(1-GRID!$H$34))</f>
        <v>65200</v>
      </c>
      <c r="N387" s="8" cm="1">
        <f t="array" ref="N387">IF($I$2="Открытый тариф",INDEX(GRID!$B$18:$U$29,MATCH(M$7,GRID!$A$18:$A$29,0),MATCH(1,($U$2=GRID!$B$1:$U$1)*(КАЛЕНДАРЬ!AJ29=GRID!$B$3:$U$3),0)),
INDEX(GRID!$B$18:$U$29,MATCH(M$7,GRID!$A$18:$A$29,0),MATCH(1,($U$2=GRID!$B$1:$U$1)*(КАЛЕНДАРЬ!AJ29=GRID!$B$3:$U$3),0))*(1-GRID!$H$34))</f>
        <v>70200</v>
      </c>
      <c r="O387" s="8" cm="1">
        <f t="array" ref="O387">IF($I$2="Открытый тариф",INDEX(GRID!$B$4:$U$15,MATCH(O$7,GRID!$A$4:$A$15,0),MATCH(1,($U$2=GRID!$B$1:$U$1)*(КАЛЕНДАРЬ!AJ29=GRID!$B$3:$U$3),0)),
INDEX(GRID!$B$4:$U$15,MATCH(O$7,GRID!$A$4:$A$15,0),MATCH(1,($U$2=GRID!$B$1:$U$1)*(КАЛЕНДАРЬ!AJ29=GRID!$B$3:$U$3),0))*(1-GRID!$H$34))</f>
        <v>98000</v>
      </c>
      <c r="P387" s="8" cm="1">
        <f t="array" ref="P387">IF($I$2="Открытый тариф",INDEX(GRID!$B$4:$U$15,MATCH(P$7,GRID!$A$4:$A$15,0),MATCH(1,($U$2=GRID!$B$1:$U$1)*(КАЛЕНДАРЬ!AJ29=GRID!$B$3:$U$3),0)),
INDEX(GRID!$B$4:$U$15,MATCH(P$7,GRID!$A$4:$A$15,0),MATCH(1,($U$2=GRID!$B$1:$U$1)*(КАЛЕНДАРЬ!AJ29=GRID!$B$3:$U$3),0))*(1-GRID!$H$34))</f>
        <v>139700</v>
      </c>
      <c r="Q387" s="8" cm="1">
        <f t="array" ref="Q387">IF($I$2="Открытый тариф",INDEX(GRID!$B$4:$U$15,MATCH(Q$7,GRID!$A$4:$A$15,0),MATCH(1,($U$2=GRID!$B$1:$U$1)*(КАЛЕНДАРЬ!AJ29=GRID!$B$3:$U$3),0)),
INDEX(GRID!$B$4:$U$15,MATCH(Q$7,GRID!$A$4:$A$15,0),MATCH(1,($U$2=GRID!$B$1:$U$1)*(КАЛЕНДАРЬ!AJ29=GRID!$B$3:$U$3),0))*(1-GRID!$H$34))</f>
        <v>164400</v>
      </c>
      <c r="R387" s="8" cm="1">
        <f t="array" ref="R387">IF($I$2="Открытый тариф",INDEX(GRID!$B$18:$U$29,MATCH(R$7,GRID!$A$18:$A$29,0),MATCH(1,($U$2=GRID!$B$1:$U$1)*(КАЛЕНДАРЬ!AJ29=GRID!$B$3:$U$3),0)),
INDEX(GRID!$B$18:$U$29,MATCH(R$7,GRID!$A$18:$A$29,0),MATCH(1,($U$2=GRID!$B$1:$U$1)*(КАЛЕНДАРЬ!AJ29=GRID!$B$3:$U$3),0))*(1-GRID!$H$34))</f>
        <v>186400</v>
      </c>
      <c r="S387" s="8">
        <f t="array" ref="S387">IF($I$2="Открытый тариф",INDEX(GRID!$B$4:$U$15,MATCH(S$7,GRID!$A$4:$A$15,0),MATCH(1,($U$2=GRID!$B$1:$U$1)*(КАЛЕНДАРЬ!AJ29=GRID!$B$3:$U$3),0)),
INDEX(GRID!$B$4:$U$15,MATCH(S$7,GRID!$A$4:$A$15,0),MATCH(1,($U$2=GRID!$B$1:$U$1)*(КАЛЕНДАРЬ!AJ29=GRID!$B$3:$U$3),0))*(1-GRID!$L$41))</f>
        <v>460400</v>
      </c>
      <c r="T387" s="8">
        <f t="array" ref="T387">IF($I$2="Открытый тариф",INDEX(GRID!$B$4:$U$15,MATCH(T$7,GRID!$A$4:$A$15,0),MATCH(1,($U$2=GRID!$B$1:$U$1)*(КАЛЕНДАРЬ!AJ29=GRID!$B$3:$U$3),0)),
INDEX(GRID!$B$4:$U$15,MATCH(T$7,GRID!$A$4:$A$15,0),MATCH(1,($U$2=GRID!$B$1:$U$1)*(КАЛЕНДАРЬ!AJ29=GRID!$B$3:$U$3),0))*(1-GRID!$L$41))</f>
        <v>556900</v>
      </c>
    </row>
    <row r="388" spans="1:20">
      <c r="A388" s="148" t="s">
        <v>17</v>
      </c>
      <c r="B388" s="149">
        <v>27</v>
      </c>
      <c r="C388" s="8" cm="1">
        <f t="array" ref="C388">IF($I$2="Открытый тариф",INDEX(GRID!$B$4:$U$15,MATCH(C$7,GRID!$A$4:$A$15,0),MATCH(1,($U$2=GRID!$B$1:$U$1)*(КАЛЕНДАРЬ!AJ30=GRID!$B$3:$U$3),0)),
INDEX(GRID!$B$4:$U$15,MATCH(C$7,GRID!$A$4:$A$15,0),MATCH(1,($U$2=GRID!$B$1:$U$1)*(КАЛЕНДАРЬ!AJ30=GRID!$B$3:$U$3),0))*(1-GRID!$H$34))</f>
        <v>25000</v>
      </c>
      <c r="D388" s="8" cm="1">
        <f t="array" ref="D388">IF($I$2="Открытый тариф",INDEX(GRID!$B$18:$U$29,MATCH(C$7,GRID!$A$18:$A$29,0),MATCH(1,($U$2=GRID!$B$1:$U$1)*(КАЛЕНДАРЬ!AJ30=GRID!$B$3:$U$3),0)),
INDEX(GRID!$B$18:$U$29,MATCH(C$7,GRID!$A$18:$A$29,0),MATCH(1,($U$2=GRID!$B$1:$U$1)*(КАЛЕНДАРЬ!AJ30=GRID!$B$3:$U$3),0))*(1-GRID!$H$34))</f>
        <v>30000</v>
      </c>
      <c r="E388" s="8" cm="1">
        <f t="array" ref="E388">IF($I$2="Открытый тариф",INDEX(GRID!$B$4:$U$15,MATCH(E$7,GRID!$A$4:$A$15,0),MATCH(1,($U$2=GRID!$B$1:$U$1)*(КАЛЕНДАРЬ!AJ30=GRID!$B$3:$U$3),0)),
INDEX(GRID!$B$4:$U$15,MATCH(E$7,GRID!$A$4:$A$15,0),MATCH(1,($U$2=GRID!$B$1:$U$1)*(КАЛЕНДАРЬ!AJ30=GRID!$B$3:$U$3),0))*(1-GRID!$H$34))</f>
        <v>30000</v>
      </c>
      <c r="F388" s="8" cm="1">
        <f t="array" ref="F388">IF($I$2="Открытый тариф",INDEX(GRID!$B$18:$U$29,MATCH(E$7,GRID!$A$18:$A$29,0),MATCH(1,($U$2=GRID!$B$1:$U$1)*(КАЛЕНДАРЬ!AJ30=GRID!$B$3:$U$3),0)),
INDEX(GRID!$B$18:$U$29,MATCH(E$7,GRID!$A$18:$A$29,0),MATCH(1,($U$2=GRID!$B$1:$U$1)*(КАЛЕНДАРЬ!AJ30=GRID!$B$3:$U$3),0))*(1-GRID!$H$34))</f>
        <v>35000</v>
      </c>
      <c r="G388" s="8" cm="1">
        <f t="array" ref="G388">IF($I$2="Открытый тариф",INDEX(GRID!$B$4:$U$15,MATCH(G$7,GRID!$A$4:$A$15,0),MATCH(1,($U$2=GRID!$B$1:$U$1)*(КАЛЕНДАРЬ!AJ30=GRID!$B$3:$U$3),0)),
INDEX(GRID!$B$4:$U$15,MATCH(G$7,GRID!$A$4:$A$15,0),MATCH(1,($U$2=GRID!$B$1:$U$1)*(КАЛЕНДАРЬ!AJ30=GRID!$B$3:$U$3),0))*(1-GRID!$H$34))</f>
        <v>35700</v>
      </c>
      <c r="H388" s="8" cm="1">
        <f t="array" ref="H388">IF($I$2="Открытый тариф",INDEX(GRID!$B$18:$U$29,MATCH(G$7,GRID!$A$18:$A$29,0),MATCH(1,($U$2=GRID!$B$1:$U$1)*(КАЛЕНДАРЬ!AJ30=GRID!$B$3:$U$3),0)),
INDEX(GRID!$B$18:$U$29,MATCH(G$7,GRID!$A$18:$A$29,0),MATCH(1,($U$2=GRID!$B$1:$U$1)*(КАЛЕНДАРЬ!AJ30=GRID!$B$3:$U$3),0))*(1-GRID!$H$34))</f>
        <v>40700</v>
      </c>
      <c r="I388" s="8" cm="1">
        <f t="array" ref="I388">IF($I$2="Открытый тариф",INDEX(GRID!$B$4:$U$15,MATCH(I$7,GRID!$A$4:$A$15,0),MATCH(1,($U$2=GRID!$B$1:$U$1)*(КАЛЕНДАРЬ!AJ30=GRID!$B$3:$U$3),0)),
INDEX(GRID!$B$4:$U$15,MATCH(I$7,GRID!$A$4:$A$15,0),MATCH(1,($U$2=GRID!$B$1:$U$1)*(КАЛЕНДАРЬ!AJ30=GRID!$B$3:$U$3),0))*(1-GRID!$H$34))</f>
        <v>39700</v>
      </c>
      <c r="J388" s="8" cm="1">
        <f t="array" ref="J388">IF($I$2="Открытый тариф",INDEX(GRID!$B$18:$U$29,MATCH(I$7,GRID!$A$18:$A$29,0),MATCH(1,($U$2=GRID!$B$1:$U$1)*(КАЛЕНДАРЬ!AJ30=GRID!$B$3:$U$3),0)),
INDEX(GRID!$B$18:$U$29,MATCH(I$7,GRID!$A$18:$A$29,0),MATCH(1,($U$2=GRID!$B$1:$U$1)*(КАЛЕНДАРЬ!AJ30=GRID!$B$3:$U$3),0))*(1-GRID!$H$34))</f>
        <v>44700</v>
      </c>
      <c r="K388" s="8" cm="1">
        <f t="array" ref="K388">IF($I$2="Открытый тариф",INDEX(GRID!$B$4:$U$15,MATCH(K$7,GRID!$A$4:$A$15,0),MATCH(1,($U$2=GRID!$B$1:$U$1)*(КАЛЕНДАРЬ!AJ30=GRID!$B$3:$U$3),0)),
INDEX(GRID!$B$4:$U$15,MATCH(K$7,GRID!$A$4:$A$15,0),MATCH(1,($U$2=GRID!$B$1:$U$1)*(КАЛЕНДАРЬ!AJ30=GRID!$B$3:$U$3),0))*(1-GRID!$H$34))</f>
        <v>45000</v>
      </c>
      <c r="L388" s="8" cm="1">
        <f t="array" ref="L388">IF($I$2="Открытый тариф",INDEX(GRID!$B$18:$U$29,MATCH(K$7,GRID!$A$18:$A$29,0),MATCH(1,($U$2=GRID!$B$1:$U$1)*(КАЛЕНДАРЬ!AJ30=GRID!$B$3:$U$3),0)),
INDEX(GRID!$B$18:$U$29,MATCH(K$7,GRID!$A$18:$A$29,0),MATCH(1,($U$2=GRID!$B$1:$U$1)*(КАЛЕНДАРЬ!AJ30=GRID!$B$3:$U$3),0))*(1-GRID!$H$34))</f>
        <v>50000</v>
      </c>
      <c r="M388" s="8" cm="1">
        <f t="array" ref="M388">IF($I$2="Открытый тариф",INDEX(GRID!$B$4:$U$15,MATCH(M$7,GRID!$A$4:$A$15,0),MATCH(1,($U$2=GRID!$B$1:$U$1)*(КАЛЕНДАРЬ!AJ30=GRID!$B$3:$U$3),0)),
INDEX(GRID!$B$4:$U$15,MATCH(M$7,GRID!$A$4:$A$15,0),MATCH(1,($U$2=GRID!$B$1:$U$1)*(КАЛЕНДАРЬ!AJ30=GRID!$B$3:$U$3),0))*(1-GRID!$H$34))</f>
        <v>65200</v>
      </c>
      <c r="N388" s="8" cm="1">
        <f t="array" ref="N388">IF($I$2="Открытый тариф",INDEX(GRID!$B$18:$U$29,MATCH(M$7,GRID!$A$18:$A$29,0),MATCH(1,($U$2=GRID!$B$1:$U$1)*(КАЛЕНДАРЬ!AJ30=GRID!$B$3:$U$3),0)),
INDEX(GRID!$B$18:$U$29,MATCH(M$7,GRID!$A$18:$A$29,0),MATCH(1,($U$2=GRID!$B$1:$U$1)*(КАЛЕНДАРЬ!AJ30=GRID!$B$3:$U$3),0))*(1-GRID!$H$34))</f>
        <v>70200</v>
      </c>
      <c r="O388" s="8" cm="1">
        <f t="array" ref="O388">IF($I$2="Открытый тариф",INDEX(GRID!$B$4:$U$15,MATCH(O$7,GRID!$A$4:$A$15,0),MATCH(1,($U$2=GRID!$B$1:$U$1)*(КАЛЕНДАРЬ!AJ30=GRID!$B$3:$U$3),0)),
INDEX(GRID!$B$4:$U$15,MATCH(O$7,GRID!$A$4:$A$15,0),MATCH(1,($U$2=GRID!$B$1:$U$1)*(КАЛЕНДАРЬ!AJ30=GRID!$B$3:$U$3),0))*(1-GRID!$H$34))</f>
        <v>98000</v>
      </c>
      <c r="P388" s="8" cm="1">
        <f t="array" ref="P388">IF($I$2="Открытый тариф",INDEX(GRID!$B$4:$U$15,MATCH(P$7,GRID!$A$4:$A$15,0),MATCH(1,($U$2=GRID!$B$1:$U$1)*(КАЛЕНДАРЬ!AJ30=GRID!$B$3:$U$3),0)),
INDEX(GRID!$B$4:$U$15,MATCH(P$7,GRID!$A$4:$A$15,0),MATCH(1,($U$2=GRID!$B$1:$U$1)*(КАЛЕНДАРЬ!AJ30=GRID!$B$3:$U$3),0))*(1-GRID!$H$34))</f>
        <v>139700</v>
      </c>
      <c r="Q388" s="8" cm="1">
        <f t="array" ref="Q388">IF($I$2="Открытый тариф",INDEX(GRID!$B$4:$U$15,MATCH(Q$7,GRID!$A$4:$A$15,0),MATCH(1,($U$2=GRID!$B$1:$U$1)*(КАЛЕНДАРЬ!AJ30=GRID!$B$3:$U$3),0)),
INDEX(GRID!$B$4:$U$15,MATCH(Q$7,GRID!$A$4:$A$15,0),MATCH(1,($U$2=GRID!$B$1:$U$1)*(КАЛЕНДАРЬ!AJ30=GRID!$B$3:$U$3),0))*(1-GRID!$H$34))</f>
        <v>164400</v>
      </c>
      <c r="R388" s="8" cm="1">
        <f t="array" ref="R388">IF($I$2="Открытый тариф",INDEX(GRID!$B$18:$U$29,MATCH(R$7,GRID!$A$18:$A$29,0),MATCH(1,($U$2=GRID!$B$1:$U$1)*(КАЛЕНДАРЬ!AJ30=GRID!$B$3:$U$3),0)),
INDEX(GRID!$B$18:$U$29,MATCH(R$7,GRID!$A$18:$A$29,0),MATCH(1,($U$2=GRID!$B$1:$U$1)*(КАЛЕНДАРЬ!AJ30=GRID!$B$3:$U$3),0))*(1-GRID!$H$34))</f>
        <v>186400</v>
      </c>
      <c r="S388" s="8">
        <f t="array" ref="S388">IF($I$2="Открытый тариф",INDEX(GRID!$B$4:$U$15,MATCH(S$7,GRID!$A$4:$A$15,0),MATCH(1,($U$2=GRID!$B$1:$U$1)*(КАЛЕНДАРЬ!AJ30=GRID!$B$3:$U$3),0)),
INDEX(GRID!$B$4:$U$15,MATCH(S$7,GRID!$A$4:$A$15,0),MATCH(1,($U$2=GRID!$B$1:$U$1)*(КАЛЕНДАРЬ!AJ30=GRID!$B$3:$U$3),0))*(1-GRID!$L$41))</f>
        <v>460400</v>
      </c>
      <c r="T388" s="8">
        <f t="array" ref="T388">IF($I$2="Открытый тариф",INDEX(GRID!$B$4:$U$15,MATCH(T$7,GRID!$A$4:$A$15,0),MATCH(1,($U$2=GRID!$B$1:$U$1)*(КАЛЕНДАРЬ!AJ30=GRID!$B$3:$U$3),0)),
INDEX(GRID!$B$4:$U$15,MATCH(T$7,GRID!$A$4:$A$15,0),MATCH(1,($U$2=GRID!$B$1:$U$1)*(КАЛЕНДАРЬ!AJ30=GRID!$B$3:$U$3),0))*(1-GRID!$L$41))</f>
        <v>556900</v>
      </c>
    </row>
    <row r="389" spans="1:20">
      <c r="A389" s="148" t="s">
        <v>11</v>
      </c>
      <c r="B389" s="149">
        <v>28</v>
      </c>
      <c r="C389" s="8" cm="1">
        <f t="array" ref="C389">IF($I$2="Открытый тариф",INDEX(GRID!$B$4:$U$15,MATCH(C$7,GRID!$A$4:$A$15,0),MATCH(1,($U$2=GRID!$B$1:$U$1)*(КАЛЕНДАРЬ!AJ31=GRID!$B$3:$U$3),0)),
INDEX(GRID!$B$4:$U$15,MATCH(C$7,GRID!$A$4:$A$15,0),MATCH(1,($U$2=GRID!$B$1:$U$1)*(КАЛЕНДАРЬ!AJ31=GRID!$B$3:$U$3),0))*(1-GRID!$H$34))</f>
        <v>25000</v>
      </c>
      <c r="D389" s="8" cm="1">
        <f t="array" ref="D389">IF($I$2="Открытый тариф",INDEX(GRID!$B$18:$U$29,MATCH(C$7,GRID!$A$18:$A$29,0),MATCH(1,($U$2=GRID!$B$1:$U$1)*(КАЛЕНДАРЬ!AJ31=GRID!$B$3:$U$3),0)),
INDEX(GRID!$B$18:$U$29,MATCH(C$7,GRID!$A$18:$A$29,0),MATCH(1,($U$2=GRID!$B$1:$U$1)*(КАЛЕНДАРЬ!AJ31=GRID!$B$3:$U$3),0))*(1-GRID!$H$34))</f>
        <v>30000</v>
      </c>
      <c r="E389" s="8" cm="1">
        <f t="array" ref="E389">IF($I$2="Открытый тариф",INDEX(GRID!$B$4:$U$15,MATCH(E$7,GRID!$A$4:$A$15,0),MATCH(1,($U$2=GRID!$B$1:$U$1)*(КАЛЕНДАРЬ!AJ31=GRID!$B$3:$U$3),0)),
INDEX(GRID!$B$4:$U$15,MATCH(E$7,GRID!$A$4:$A$15,0),MATCH(1,($U$2=GRID!$B$1:$U$1)*(КАЛЕНДАРЬ!AJ31=GRID!$B$3:$U$3),0))*(1-GRID!$H$34))</f>
        <v>30000</v>
      </c>
      <c r="F389" s="8" cm="1">
        <f t="array" ref="F389">IF($I$2="Открытый тариф",INDEX(GRID!$B$18:$U$29,MATCH(E$7,GRID!$A$18:$A$29,0),MATCH(1,($U$2=GRID!$B$1:$U$1)*(КАЛЕНДАРЬ!AJ31=GRID!$B$3:$U$3),0)),
INDEX(GRID!$B$18:$U$29,MATCH(E$7,GRID!$A$18:$A$29,0),MATCH(1,($U$2=GRID!$B$1:$U$1)*(КАЛЕНДАРЬ!AJ31=GRID!$B$3:$U$3),0))*(1-GRID!$H$34))</f>
        <v>35000</v>
      </c>
      <c r="G389" s="8" cm="1">
        <f t="array" ref="G389">IF($I$2="Открытый тариф",INDEX(GRID!$B$4:$U$15,MATCH(G$7,GRID!$A$4:$A$15,0),MATCH(1,($U$2=GRID!$B$1:$U$1)*(КАЛЕНДАРЬ!AJ31=GRID!$B$3:$U$3),0)),
INDEX(GRID!$B$4:$U$15,MATCH(G$7,GRID!$A$4:$A$15,0),MATCH(1,($U$2=GRID!$B$1:$U$1)*(КАЛЕНДАРЬ!AJ31=GRID!$B$3:$U$3),0))*(1-GRID!$H$34))</f>
        <v>35700</v>
      </c>
      <c r="H389" s="8" cm="1">
        <f t="array" ref="H389">IF($I$2="Открытый тариф",INDEX(GRID!$B$18:$U$29,MATCH(G$7,GRID!$A$18:$A$29,0),MATCH(1,($U$2=GRID!$B$1:$U$1)*(КАЛЕНДАРЬ!AJ31=GRID!$B$3:$U$3),0)),
INDEX(GRID!$B$18:$U$29,MATCH(G$7,GRID!$A$18:$A$29,0),MATCH(1,($U$2=GRID!$B$1:$U$1)*(КАЛЕНДАРЬ!AJ31=GRID!$B$3:$U$3),0))*(1-GRID!$H$34))</f>
        <v>40700</v>
      </c>
      <c r="I389" s="8" cm="1">
        <f t="array" ref="I389">IF($I$2="Открытый тариф",INDEX(GRID!$B$4:$U$15,MATCH(I$7,GRID!$A$4:$A$15,0),MATCH(1,($U$2=GRID!$B$1:$U$1)*(КАЛЕНДАРЬ!AJ31=GRID!$B$3:$U$3),0)),
INDEX(GRID!$B$4:$U$15,MATCH(I$7,GRID!$A$4:$A$15,0),MATCH(1,($U$2=GRID!$B$1:$U$1)*(КАЛЕНДАРЬ!AJ31=GRID!$B$3:$U$3),0))*(1-GRID!$H$34))</f>
        <v>39700</v>
      </c>
      <c r="J389" s="8" cm="1">
        <f t="array" ref="J389">IF($I$2="Открытый тариф",INDEX(GRID!$B$18:$U$29,MATCH(I$7,GRID!$A$18:$A$29,0),MATCH(1,($U$2=GRID!$B$1:$U$1)*(КАЛЕНДАРЬ!AJ31=GRID!$B$3:$U$3),0)),
INDEX(GRID!$B$18:$U$29,MATCH(I$7,GRID!$A$18:$A$29,0),MATCH(1,($U$2=GRID!$B$1:$U$1)*(КАЛЕНДАРЬ!AJ31=GRID!$B$3:$U$3),0))*(1-GRID!$H$34))</f>
        <v>44700</v>
      </c>
      <c r="K389" s="8" cm="1">
        <f t="array" ref="K389">IF($I$2="Открытый тариф",INDEX(GRID!$B$4:$U$15,MATCH(K$7,GRID!$A$4:$A$15,0),MATCH(1,($U$2=GRID!$B$1:$U$1)*(КАЛЕНДАРЬ!AJ31=GRID!$B$3:$U$3),0)),
INDEX(GRID!$B$4:$U$15,MATCH(K$7,GRID!$A$4:$A$15,0),MATCH(1,($U$2=GRID!$B$1:$U$1)*(КАЛЕНДАРЬ!AJ31=GRID!$B$3:$U$3),0))*(1-GRID!$H$34))</f>
        <v>45000</v>
      </c>
      <c r="L389" s="8" cm="1">
        <f t="array" ref="L389">IF($I$2="Открытый тариф",INDEX(GRID!$B$18:$U$29,MATCH(K$7,GRID!$A$18:$A$29,0),MATCH(1,($U$2=GRID!$B$1:$U$1)*(КАЛЕНДАРЬ!AJ31=GRID!$B$3:$U$3),0)),
INDEX(GRID!$B$18:$U$29,MATCH(K$7,GRID!$A$18:$A$29,0),MATCH(1,($U$2=GRID!$B$1:$U$1)*(КАЛЕНДАРЬ!AJ31=GRID!$B$3:$U$3),0))*(1-GRID!$H$34))</f>
        <v>50000</v>
      </c>
      <c r="M389" s="8" cm="1">
        <f t="array" ref="M389">IF($I$2="Открытый тариф",INDEX(GRID!$B$4:$U$15,MATCH(M$7,GRID!$A$4:$A$15,0),MATCH(1,($U$2=GRID!$B$1:$U$1)*(КАЛЕНДАРЬ!AJ31=GRID!$B$3:$U$3),0)),
INDEX(GRID!$B$4:$U$15,MATCH(M$7,GRID!$A$4:$A$15,0),MATCH(1,($U$2=GRID!$B$1:$U$1)*(КАЛЕНДАРЬ!AJ31=GRID!$B$3:$U$3),0))*(1-GRID!$H$34))</f>
        <v>65200</v>
      </c>
      <c r="N389" s="8" cm="1">
        <f t="array" ref="N389">IF($I$2="Открытый тариф",INDEX(GRID!$B$18:$U$29,MATCH(M$7,GRID!$A$18:$A$29,0),MATCH(1,($U$2=GRID!$B$1:$U$1)*(КАЛЕНДАРЬ!AJ31=GRID!$B$3:$U$3),0)),
INDEX(GRID!$B$18:$U$29,MATCH(M$7,GRID!$A$18:$A$29,0),MATCH(1,($U$2=GRID!$B$1:$U$1)*(КАЛЕНДАРЬ!AJ31=GRID!$B$3:$U$3),0))*(1-GRID!$H$34))</f>
        <v>70200</v>
      </c>
      <c r="O389" s="8" cm="1">
        <f t="array" ref="O389">IF($I$2="Открытый тариф",INDEX(GRID!$B$4:$U$15,MATCH(O$7,GRID!$A$4:$A$15,0),MATCH(1,($U$2=GRID!$B$1:$U$1)*(КАЛЕНДАРЬ!AJ31=GRID!$B$3:$U$3),0)),
INDEX(GRID!$B$4:$U$15,MATCH(O$7,GRID!$A$4:$A$15,0),MATCH(1,($U$2=GRID!$B$1:$U$1)*(КАЛЕНДАРЬ!AJ31=GRID!$B$3:$U$3),0))*(1-GRID!$H$34))</f>
        <v>98000</v>
      </c>
      <c r="P389" s="8" cm="1">
        <f t="array" ref="P389">IF($I$2="Открытый тариф",INDEX(GRID!$B$4:$U$15,MATCH(P$7,GRID!$A$4:$A$15,0),MATCH(1,($U$2=GRID!$B$1:$U$1)*(КАЛЕНДАРЬ!AJ31=GRID!$B$3:$U$3),0)),
INDEX(GRID!$B$4:$U$15,MATCH(P$7,GRID!$A$4:$A$15,0),MATCH(1,($U$2=GRID!$B$1:$U$1)*(КАЛЕНДАРЬ!AJ31=GRID!$B$3:$U$3),0))*(1-GRID!$H$34))</f>
        <v>139700</v>
      </c>
      <c r="Q389" s="8" cm="1">
        <f t="array" ref="Q389">IF($I$2="Открытый тариф",INDEX(GRID!$B$4:$U$15,MATCH(Q$7,GRID!$A$4:$A$15,0),MATCH(1,($U$2=GRID!$B$1:$U$1)*(КАЛЕНДАРЬ!AJ31=GRID!$B$3:$U$3),0)),
INDEX(GRID!$B$4:$U$15,MATCH(Q$7,GRID!$A$4:$A$15,0),MATCH(1,($U$2=GRID!$B$1:$U$1)*(КАЛЕНДАРЬ!AJ31=GRID!$B$3:$U$3),0))*(1-GRID!$H$34))</f>
        <v>164400</v>
      </c>
      <c r="R389" s="8" cm="1">
        <f t="array" ref="R389">IF($I$2="Открытый тариф",INDEX(GRID!$B$18:$U$29,MATCH(R$7,GRID!$A$18:$A$29,0),MATCH(1,($U$2=GRID!$B$1:$U$1)*(КАЛЕНДАРЬ!AJ31=GRID!$B$3:$U$3),0)),
INDEX(GRID!$B$18:$U$29,MATCH(R$7,GRID!$A$18:$A$29,0),MATCH(1,($U$2=GRID!$B$1:$U$1)*(КАЛЕНДАРЬ!AJ31=GRID!$B$3:$U$3),0))*(1-GRID!$H$34))</f>
        <v>186400</v>
      </c>
      <c r="S389" s="8">
        <f t="array" ref="S389">IF($I$2="Открытый тариф",INDEX(GRID!$B$4:$U$15,MATCH(S$7,GRID!$A$4:$A$15,0),MATCH(1,($U$2=GRID!$B$1:$U$1)*(КАЛЕНДАРЬ!AJ31=GRID!$B$3:$U$3),0)),
INDEX(GRID!$B$4:$U$15,MATCH(S$7,GRID!$A$4:$A$15,0),MATCH(1,($U$2=GRID!$B$1:$U$1)*(КАЛЕНДАРЬ!AJ31=GRID!$B$3:$U$3),0))*(1-GRID!$L$41))</f>
        <v>460400</v>
      </c>
      <c r="T389" s="8">
        <f t="array" ref="T389">IF($I$2="Открытый тариф",INDEX(GRID!$B$4:$U$15,MATCH(T$7,GRID!$A$4:$A$15,0),MATCH(1,($U$2=GRID!$B$1:$U$1)*(КАЛЕНДАРЬ!AJ31=GRID!$B$3:$U$3),0)),
INDEX(GRID!$B$4:$U$15,MATCH(T$7,GRID!$A$4:$A$15,0),MATCH(1,($U$2=GRID!$B$1:$U$1)*(КАЛЕНДАРЬ!AJ31=GRID!$B$3:$U$3),0))*(1-GRID!$L$41))</f>
        <v>556900</v>
      </c>
    </row>
    <row r="390" spans="1:20">
      <c r="A390" s="148" t="s">
        <v>12</v>
      </c>
      <c r="B390" s="149">
        <v>29</v>
      </c>
      <c r="C390" s="8" cm="1">
        <f t="array" ref="C390">IF($I$2="Открытый тариф",INDEX(GRID!$B$4:$U$15,MATCH(C$7,GRID!$A$4:$A$15,0),MATCH(1,($U$2=GRID!$B$1:$U$1)*(КАЛЕНДАРЬ!AJ32=GRID!$B$3:$U$3),0)),
INDEX(GRID!$B$4:$U$15,MATCH(C$7,GRID!$A$4:$A$15,0),MATCH(1,($U$2=GRID!$B$1:$U$1)*(КАЛЕНДАРЬ!AJ32=GRID!$B$3:$U$3),0))*(1-GRID!$H$34))</f>
        <v>30200.000000000004</v>
      </c>
      <c r="D390" s="8" cm="1">
        <f t="array" ref="D390">IF($I$2="Открытый тариф",INDEX(GRID!$B$18:$U$29,MATCH(C$7,GRID!$A$18:$A$29,0),MATCH(1,($U$2=GRID!$B$1:$U$1)*(КАЛЕНДАРЬ!AJ32=GRID!$B$3:$U$3),0)),
INDEX(GRID!$B$18:$U$29,MATCH(C$7,GRID!$A$18:$A$29,0),MATCH(1,($U$2=GRID!$B$1:$U$1)*(КАЛЕНДАРЬ!AJ32=GRID!$B$3:$U$3),0))*(1-GRID!$H$34))</f>
        <v>35200</v>
      </c>
      <c r="E390" s="8" cm="1">
        <f t="array" ref="E390">IF($I$2="Открытый тариф",INDEX(GRID!$B$4:$U$15,MATCH(E$7,GRID!$A$4:$A$15,0),MATCH(1,($U$2=GRID!$B$1:$U$1)*(КАЛЕНДАРЬ!AJ32=GRID!$B$3:$U$3),0)),
INDEX(GRID!$B$4:$U$15,MATCH(E$7,GRID!$A$4:$A$15,0),MATCH(1,($U$2=GRID!$B$1:$U$1)*(КАЛЕНДАРЬ!AJ32=GRID!$B$3:$U$3),0))*(1-GRID!$H$34))</f>
        <v>36300</v>
      </c>
      <c r="F390" s="8" cm="1">
        <f t="array" ref="F390">IF($I$2="Открытый тариф",INDEX(GRID!$B$18:$U$29,MATCH(E$7,GRID!$A$18:$A$29,0),MATCH(1,($U$2=GRID!$B$1:$U$1)*(КАЛЕНДАРЬ!AJ32=GRID!$B$3:$U$3),0)),
INDEX(GRID!$B$18:$U$29,MATCH(E$7,GRID!$A$18:$A$29,0),MATCH(1,($U$2=GRID!$B$1:$U$1)*(КАЛЕНДАРЬ!AJ32=GRID!$B$3:$U$3),0))*(1-GRID!$H$34))</f>
        <v>41300</v>
      </c>
      <c r="G390" s="8" cm="1">
        <f t="array" ref="G390">IF($I$2="Открытый тариф",INDEX(GRID!$B$4:$U$15,MATCH(G$7,GRID!$A$4:$A$15,0),MATCH(1,($U$2=GRID!$B$1:$U$1)*(КАЛЕНДАРЬ!AJ32=GRID!$B$3:$U$3),0)),
INDEX(GRID!$B$4:$U$15,MATCH(G$7,GRID!$A$4:$A$15,0),MATCH(1,($U$2=GRID!$B$1:$U$1)*(КАЛЕНДАРЬ!AJ32=GRID!$B$3:$U$3),0))*(1-GRID!$H$34))</f>
        <v>42500</v>
      </c>
      <c r="H390" s="8" cm="1">
        <f t="array" ref="H390">IF($I$2="Открытый тариф",INDEX(GRID!$B$18:$U$29,MATCH(G$7,GRID!$A$18:$A$29,0),MATCH(1,($U$2=GRID!$B$1:$U$1)*(КАЛЕНДАРЬ!AJ32=GRID!$B$3:$U$3),0)),
INDEX(GRID!$B$18:$U$29,MATCH(G$7,GRID!$A$18:$A$29,0),MATCH(1,($U$2=GRID!$B$1:$U$1)*(КАЛЕНДАРЬ!AJ32=GRID!$B$3:$U$3),0))*(1-GRID!$H$34))</f>
        <v>47500</v>
      </c>
      <c r="I390" s="8" cm="1">
        <f t="array" ref="I390">IF($I$2="Открытый тариф",INDEX(GRID!$B$4:$U$15,MATCH(I$7,GRID!$A$4:$A$15,0),MATCH(1,($U$2=GRID!$B$1:$U$1)*(КАЛЕНДАРЬ!AJ32=GRID!$B$3:$U$3),0)),
INDEX(GRID!$B$4:$U$15,MATCH(I$7,GRID!$A$4:$A$15,0),MATCH(1,($U$2=GRID!$B$1:$U$1)*(КАЛЕНДАРЬ!AJ32=GRID!$B$3:$U$3),0))*(1-GRID!$H$34))</f>
        <v>47400</v>
      </c>
      <c r="J390" s="8" cm="1">
        <f t="array" ref="J390">IF($I$2="Открытый тариф",INDEX(GRID!$B$18:$U$29,MATCH(I$7,GRID!$A$18:$A$29,0),MATCH(1,($U$2=GRID!$B$1:$U$1)*(КАЛЕНДАРЬ!AJ32=GRID!$B$3:$U$3),0)),
INDEX(GRID!$B$18:$U$29,MATCH(I$7,GRID!$A$18:$A$29,0),MATCH(1,($U$2=GRID!$B$1:$U$1)*(КАЛЕНДАРЬ!AJ32=GRID!$B$3:$U$3),0))*(1-GRID!$H$34))</f>
        <v>52400</v>
      </c>
      <c r="K390" s="8" cm="1">
        <f t="array" ref="K390">IF($I$2="Открытый тариф",INDEX(GRID!$B$4:$U$15,MATCH(K$7,GRID!$A$4:$A$15,0),MATCH(1,($U$2=GRID!$B$1:$U$1)*(КАЛЕНДАРЬ!AJ32=GRID!$B$3:$U$3),0)),
INDEX(GRID!$B$4:$U$15,MATCH(K$7,GRID!$A$4:$A$15,0),MATCH(1,($U$2=GRID!$B$1:$U$1)*(КАЛЕНДАРЬ!AJ32=GRID!$B$3:$U$3),0))*(1-GRID!$H$34))</f>
        <v>53300</v>
      </c>
      <c r="L390" s="8" cm="1">
        <f t="array" ref="L390">IF($I$2="Открытый тариф",INDEX(GRID!$B$18:$U$29,MATCH(K$7,GRID!$A$18:$A$29,0),MATCH(1,($U$2=GRID!$B$1:$U$1)*(КАЛЕНДАРЬ!AJ32=GRID!$B$3:$U$3),0)),
INDEX(GRID!$B$18:$U$29,MATCH(K$7,GRID!$A$18:$A$29,0),MATCH(1,($U$2=GRID!$B$1:$U$1)*(КАЛЕНДАРЬ!AJ32=GRID!$B$3:$U$3),0))*(1-GRID!$H$34))</f>
        <v>58300</v>
      </c>
      <c r="M390" s="8" cm="1">
        <f t="array" ref="M390">IF($I$2="Открытый тариф",INDEX(GRID!$B$4:$U$15,MATCH(M$7,GRID!$A$4:$A$15,0),MATCH(1,($U$2=GRID!$B$1:$U$1)*(КАЛЕНДАРЬ!AJ32=GRID!$B$3:$U$3),0)),
INDEX(GRID!$B$4:$U$15,MATCH(M$7,GRID!$A$4:$A$15,0),MATCH(1,($U$2=GRID!$B$1:$U$1)*(КАЛЕНДАРЬ!AJ32=GRID!$B$3:$U$3),0))*(1-GRID!$H$34))</f>
        <v>74000</v>
      </c>
      <c r="N390" s="8" cm="1">
        <f t="array" ref="N390">IF($I$2="Открытый тариф",INDEX(GRID!$B$18:$U$29,MATCH(M$7,GRID!$A$18:$A$29,0),MATCH(1,($U$2=GRID!$B$1:$U$1)*(КАЛЕНДАРЬ!AJ32=GRID!$B$3:$U$3),0)),
INDEX(GRID!$B$18:$U$29,MATCH(M$7,GRID!$A$18:$A$29,0),MATCH(1,($U$2=GRID!$B$1:$U$1)*(КАЛЕНДАРЬ!AJ32=GRID!$B$3:$U$3),0))*(1-GRID!$H$34))</f>
        <v>79000</v>
      </c>
      <c r="O390" s="8" cm="1">
        <f t="array" ref="O390">IF($I$2="Открытый тариф",INDEX(GRID!$B$4:$U$15,MATCH(O$7,GRID!$A$4:$A$15,0),MATCH(1,($U$2=GRID!$B$1:$U$1)*(КАЛЕНДАРЬ!AJ32=GRID!$B$3:$U$3),0)),
INDEX(GRID!$B$4:$U$15,MATCH(O$7,GRID!$A$4:$A$15,0),MATCH(1,($U$2=GRID!$B$1:$U$1)*(КАЛЕНДАРЬ!AJ32=GRID!$B$3:$U$3),0))*(1-GRID!$H$34))</f>
        <v>108800</v>
      </c>
      <c r="P390" s="8" cm="1">
        <f t="array" ref="P390">IF($I$2="Открытый тариф",INDEX(GRID!$B$4:$U$15,MATCH(P$7,GRID!$A$4:$A$15,0),MATCH(1,($U$2=GRID!$B$1:$U$1)*(КАЛЕНДАРЬ!AJ32=GRID!$B$3:$U$3),0)),
INDEX(GRID!$B$4:$U$15,MATCH(P$7,GRID!$A$4:$A$15,0),MATCH(1,($U$2=GRID!$B$1:$U$1)*(КАЛЕНДАРЬ!AJ32=GRID!$B$3:$U$3),0))*(1-GRID!$H$34))</f>
        <v>151400</v>
      </c>
      <c r="Q390" s="8" cm="1">
        <f t="array" ref="Q390">IF($I$2="Открытый тариф",INDEX(GRID!$B$4:$U$15,MATCH(Q$7,GRID!$A$4:$A$15,0),MATCH(1,($U$2=GRID!$B$1:$U$1)*(КАЛЕНДАРЬ!AJ32=GRID!$B$3:$U$3),0)),
INDEX(GRID!$B$4:$U$15,MATCH(Q$7,GRID!$A$4:$A$15,0),MATCH(1,($U$2=GRID!$B$1:$U$1)*(КАЛЕНДАРЬ!AJ32=GRID!$B$3:$U$3),0))*(1-GRID!$H$34))</f>
        <v>177900</v>
      </c>
      <c r="R390" s="8" cm="1">
        <f t="array" ref="R390">IF($I$2="Открытый тариф",INDEX(GRID!$B$18:$U$29,MATCH(R$7,GRID!$A$18:$A$29,0),MATCH(1,($U$2=GRID!$B$1:$U$1)*(КАЛЕНДАРЬ!AJ32=GRID!$B$3:$U$3),0)),
INDEX(GRID!$B$18:$U$29,MATCH(R$7,GRID!$A$18:$A$29,0),MATCH(1,($U$2=GRID!$B$1:$U$1)*(КАЛЕНДАРЬ!AJ32=GRID!$B$3:$U$3),0))*(1-GRID!$H$34))</f>
        <v>202400</v>
      </c>
      <c r="S390" s="8">
        <f t="array" ref="S390">IF($I$2="Открытый тариф",INDEX(GRID!$B$4:$U$15,MATCH(S$7,GRID!$A$4:$A$15,0),MATCH(1,($U$2=GRID!$B$1:$U$1)*(КАЛЕНДАРЬ!AJ32=GRID!$B$3:$U$3),0)),
INDEX(GRID!$B$4:$U$15,MATCH(S$7,GRID!$A$4:$A$15,0),MATCH(1,($U$2=GRID!$B$1:$U$1)*(КАЛЕНДАРЬ!AJ32=GRID!$B$3:$U$3),0))*(1-GRID!$L$41))</f>
        <v>507400</v>
      </c>
      <c r="T390" s="8">
        <f t="array" ref="T390">IF($I$2="Открытый тариф",INDEX(GRID!$B$4:$U$15,MATCH(T$7,GRID!$A$4:$A$15,0),MATCH(1,($U$2=GRID!$B$1:$U$1)*(КАЛЕНДАРЬ!AJ32=GRID!$B$3:$U$3),0)),
INDEX(GRID!$B$4:$U$15,MATCH(T$7,GRID!$A$4:$A$15,0),MATCH(1,($U$2=GRID!$B$1:$U$1)*(КАЛЕНДАРЬ!AJ32=GRID!$B$3:$U$3),0))*(1-GRID!$L$41))</f>
        <v>617900</v>
      </c>
    </row>
    <row r="391" spans="1:20">
      <c r="A391" s="148" t="s">
        <v>13</v>
      </c>
      <c r="B391" s="149">
        <v>30</v>
      </c>
      <c r="C391" s="8" cm="1">
        <f t="array" ref="C391">IF($I$2="Открытый тариф",INDEX(GRID!$B$4:$U$15,MATCH(C$7,GRID!$A$4:$A$15,0),MATCH(1,($U$2=GRID!$B$1:$U$1)*(КАЛЕНДАРЬ!AJ33=GRID!$B$3:$U$3),0)),
INDEX(GRID!$B$4:$U$15,MATCH(C$7,GRID!$A$4:$A$15,0),MATCH(1,($U$2=GRID!$B$1:$U$1)*(КАЛЕНДАРЬ!AJ33=GRID!$B$3:$U$3),0))*(1-GRID!$H$34))</f>
        <v>40100</v>
      </c>
      <c r="D391" s="8" cm="1">
        <f t="array" ref="D391">IF($I$2="Открытый тариф",INDEX(GRID!$B$18:$U$29,MATCH(C$7,GRID!$A$18:$A$29,0),MATCH(1,($U$2=GRID!$B$1:$U$1)*(КАЛЕНДАРЬ!AJ33=GRID!$B$3:$U$3),0)),
INDEX(GRID!$B$18:$U$29,MATCH(C$7,GRID!$A$18:$A$29,0),MATCH(1,($U$2=GRID!$B$1:$U$1)*(КАЛЕНДАРЬ!AJ33=GRID!$B$3:$U$3),0))*(1-GRID!$H$34))</f>
        <v>45100</v>
      </c>
      <c r="E391" s="8" cm="1">
        <f t="array" ref="E391">IF($I$2="Открытый тариф",INDEX(GRID!$B$4:$U$15,MATCH(E$7,GRID!$A$4:$A$15,0),MATCH(1,($U$2=GRID!$B$1:$U$1)*(КАЛЕНДАРЬ!AJ33=GRID!$B$3:$U$3),0)),
INDEX(GRID!$B$4:$U$15,MATCH(E$7,GRID!$A$4:$A$15,0),MATCH(1,($U$2=GRID!$B$1:$U$1)*(КАЛЕНДАРЬ!AJ33=GRID!$B$3:$U$3),0))*(1-GRID!$H$34))</f>
        <v>47900</v>
      </c>
      <c r="F391" s="8" cm="1">
        <f t="array" ref="F391">IF($I$2="Открытый тариф",INDEX(GRID!$B$18:$U$29,MATCH(E$7,GRID!$A$18:$A$29,0),MATCH(1,($U$2=GRID!$B$1:$U$1)*(КАЛЕНДАРЬ!AJ33=GRID!$B$3:$U$3),0)),
INDEX(GRID!$B$18:$U$29,MATCH(E$7,GRID!$A$18:$A$29,0),MATCH(1,($U$2=GRID!$B$1:$U$1)*(КАЛЕНДАРЬ!AJ33=GRID!$B$3:$U$3),0))*(1-GRID!$H$34))</f>
        <v>52900</v>
      </c>
      <c r="G391" s="8" cm="1">
        <f t="array" ref="G391">IF($I$2="Открытый тариф",INDEX(GRID!$B$4:$U$15,MATCH(G$7,GRID!$A$4:$A$15,0),MATCH(1,($U$2=GRID!$B$1:$U$1)*(КАЛЕНДАРЬ!AJ33=GRID!$B$3:$U$3),0)),
INDEX(GRID!$B$4:$U$15,MATCH(G$7,GRID!$A$4:$A$15,0),MATCH(1,($U$2=GRID!$B$1:$U$1)*(КАЛЕНДАРЬ!AJ33=GRID!$B$3:$U$3),0))*(1-GRID!$H$34))</f>
        <v>54500</v>
      </c>
      <c r="H391" s="8" cm="1">
        <f t="array" ref="H391">IF($I$2="Открытый тариф",INDEX(GRID!$B$18:$U$29,MATCH(G$7,GRID!$A$18:$A$29,0),MATCH(1,($U$2=GRID!$B$1:$U$1)*(КАЛЕНДАРЬ!AJ33=GRID!$B$3:$U$3),0)),
INDEX(GRID!$B$18:$U$29,MATCH(G$7,GRID!$A$18:$A$29,0),MATCH(1,($U$2=GRID!$B$1:$U$1)*(КАЛЕНДАРЬ!AJ33=GRID!$B$3:$U$3),0))*(1-GRID!$H$34))</f>
        <v>59500</v>
      </c>
      <c r="I391" s="8" cm="1">
        <f t="array" ref="I391">IF($I$2="Открытый тариф",INDEX(GRID!$B$4:$U$15,MATCH(I$7,GRID!$A$4:$A$15,0),MATCH(1,($U$2=GRID!$B$1:$U$1)*(КАЛЕНДАРЬ!AJ33=GRID!$B$3:$U$3),0)),
INDEX(GRID!$B$4:$U$15,MATCH(I$7,GRID!$A$4:$A$15,0),MATCH(1,($U$2=GRID!$B$1:$U$1)*(КАЛЕНДАРЬ!AJ33=GRID!$B$3:$U$3),0))*(1-GRID!$H$34))</f>
        <v>60900</v>
      </c>
      <c r="J391" s="8" cm="1">
        <f t="array" ref="J391">IF($I$2="Открытый тариф",INDEX(GRID!$B$18:$U$29,MATCH(I$7,GRID!$A$18:$A$29,0),MATCH(1,($U$2=GRID!$B$1:$U$1)*(КАЛЕНДАРЬ!AJ33=GRID!$B$3:$U$3),0)),
INDEX(GRID!$B$18:$U$29,MATCH(I$7,GRID!$A$18:$A$29,0),MATCH(1,($U$2=GRID!$B$1:$U$1)*(КАЛЕНДАРЬ!AJ33=GRID!$B$3:$U$3),0))*(1-GRID!$H$34))</f>
        <v>65900</v>
      </c>
      <c r="K391" s="8" cm="1">
        <f t="array" ref="K391">IF($I$2="Открытый тариф",INDEX(GRID!$B$4:$U$15,MATCH(K$7,GRID!$A$4:$A$15,0),MATCH(1,($U$2=GRID!$B$1:$U$1)*(КАЛЕНДАРЬ!AJ33=GRID!$B$3:$U$3),0)),
INDEX(GRID!$B$4:$U$15,MATCH(K$7,GRID!$A$4:$A$15,0),MATCH(1,($U$2=GRID!$B$1:$U$1)*(КАЛЕНДАРЬ!AJ33=GRID!$B$3:$U$3),0))*(1-GRID!$H$34))</f>
        <v>67400</v>
      </c>
      <c r="L391" s="8" cm="1">
        <f t="array" ref="L391">IF($I$2="Открытый тариф",INDEX(GRID!$B$18:$U$29,MATCH(K$7,GRID!$A$18:$A$29,0),MATCH(1,($U$2=GRID!$B$1:$U$1)*(КАЛЕНДАРЬ!AJ33=GRID!$B$3:$U$3),0)),
INDEX(GRID!$B$18:$U$29,MATCH(K$7,GRID!$A$18:$A$29,0),MATCH(1,($U$2=GRID!$B$1:$U$1)*(КАЛЕНДАРЬ!AJ33=GRID!$B$3:$U$3),0))*(1-GRID!$H$34))</f>
        <v>72400</v>
      </c>
      <c r="M391" s="8" cm="1">
        <f t="array" ref="M391">IF($I$2="Открытый тариф",INDEX(GRID!$B$4:$U$15,MATCH(M$7,GRID!$A$4:$A$15,0),MATCH(1,($U$2=GRID!$B$1:$U$1)*(КАЛЕНДАРЬ!AJ33=GRID!$B$3:$U$3),0)),
INDEX(GRID!$B$4:$U$15,MATCH(M$7,GRID!$A$4:$A$15,0),MATCH(1,($U$2=GRID!$B$1:$U$1)*(КАЛЕНДАРЬ!AJ33=GRID!$B$3:$U$3),0))*(1-GRID!$H$34))</f>
        <v>90200</v>
      </c>
      <c r="N391" s="8" cm="1">
        <f t="array" ref="N391">IF($I$2="Открытый тариф",INDEX(GRID!$B$18:$U$29,MATCH(M$7,GRID!$A$18:$A$29,0),MATCH(1,($U$2=GRID!$B$1:$U$1)*(КАЛЕНДАРЬ!AJ33=GRID!$B$3:$U$3),0)),
INDEX(GRID!$B$18:$U$29,MATCH(M$7,GRID!$A$18:$A$29,0),MATCH(1,($U$2=GRID!$B$1:$U$1)*(КАЛЕНДАРЬ!AJ33=GRID!$B$3:$U$3),0))*(1-GRID!$H$34))</f>
        <v>95200</v>
      </c>
      <c r="O391" s="8" cm="1">
        <f t="array" ref="O391">IF($I$2="Открытый тариф",INDEX(GRID!$B$4:$U$15,MATCH(O$7,GRID!$A$4:$A$15,0),MATCH(1,($U$2=GRID!$B$1:$U$1)*(КАЛЕНДАРЬ!AJ33=GRID!$B$3:$U$3),0)),
INDEX(GRID!$B$4:$U$15,MATCH(O$7,GRID!$A$4:$A$15,0),MATCH(1,($U$2=GRID!$B$1:$U$1)*(КАЛЕНДАРЬ!AJ33=GRID!$B$3:$U$3),0))*(1-GRID!$H$34))</f>
        <v>127800</v>
      </c>
      <c r="P391" s="8" cm="1">
        <f t="array" ref="P391">IF($I$2="Открытый тариф",INDEX(GRID!$B$4:$U$15,MATCH(P$7,GRID!$A$4:$A$15,0),MATCH(1,($U$2=GRID!$B$1:$U$1)*(КАЛЕНДАРЬ!AJ33=GRID!$B$3:$U$3),0)),
INDEX(GRID!$B$4:$U$15,MATCH(P$7,GRID!$A$4:$A$15,0),MATCH(1,($U$2=GRID!$B$1:$U$1)*(КАЛЕНДАРЬ!AJ33=GRID!$B$3:$U$3),0))*(1-GRID!$H$34))</f>
        <v>172900</v>
      </c>
      <c r="Q391" s="8" cm="1">
        <f t="array" ref="Q391">IF($I$2="Открытый тариф",INDEX(GRID!$B$4:$U$15,MATCH(Q$7,GRID!$A$4:$A$15,0),MATCH(1,($U$2=GRID!$B$1:$U$1)*(КАЛЕНДАРЬ!AJ33=GRID!$B$3:$U$3),0)),
INDEX(GRID!$B$4:$U$15,MATCH(Q$7,GRID!$A$4:$A$15,0),MATCH(1,($U$2=GRID!$B$1:$U$1)*(КАЛЕНДАРЬ!AJ33=GRID!$B$3:$U$3),0))*(1-GRID!$H$34))</f>
        <v>202400</v>
      </c>
      <c r="R391" s="8" cm="1">
        <f t="array" ref="R391">IF($I$2="Открытый тариф",INDEX(GRID!$B$18:$U$29,MATCH(R$7,GRID!$A$18:$A$29,0),MATCH(1,($U$2=GRID!$B$1:$U$1)*(КАЛЕНДАРЬ!AJ33=GRID!$B$3:$U$3),0)),
INDEX(GRID!$B$18:$U$29,MATCH(R$7,GRID!$A$18:$A$29,0),MATCH(1,($U$2=GRID!$B$1:$U$1)*(КАЛЕНДАРЬ!AJ33=GRID!$B$3:$U$3),0))*(1-GRID!$H$34))</f>
        <v>230600</v>
      </c>
      <c r="S391" s="8">
        <f t="array" ref="S391">IF($I$2="Открытый тариф",INDEX(GRID!$B$4:$U$15,MATCH(S$7,GRID!$A$4:$A$15,0),MATCH(1,($U$2=GRID!$B$1:$U$1)*(КАЛЕНДАРЬ!AJ33=GRID!$B$3:$U$3),0)),
INDEX(GRID!$B$4:$U$15,MATCH(S$7,GRID!$A$4:$A$15,0),MATCH(1,($U$2=GRID!$B$1:$U$1)*(КАЛЕНДАРЬ!AJ33=GRID!$B$3:$U$3),0))*(1-GRID!$L$41))</f>
        <v>592800</v>
      </c>
      <c r="T391" s="8">
        <f t="array" ref="T391">IF($I$2="Открытый тариф",INDEX(GRID!$B$4:$U$15,MATCH(T$7,GRID!$A$4:$A$15,0),MATCH(1,($U$2=GRID!$B$1:$U$1)*(КАЛЕНДАРЬ!AJ33=GRID!$B$3:$U$3),0)),
INDEX(GRID!$B$4:$U$15,MATCH(T$7,GRID!$A$4:$A$15,0),MATCH(1,($U$2=GRID!$B$1:$U$1)*(КАЛЕНДАРЬ!AJ33=GRID!$B$3:$U$3),0))*(1-GRID!$L$41))</f>
        <v>726900</v>
      </c>
    </row>
    <row r="392" spans="1:20" ht="13.5" customHeight="1">
      <c r="A392" s="148" t="s">
        <v>14</v>
      </c>
      <c r="B392" s="149">
        <v>31</v>
      </c>
      <c r="C392" s="8" cm="1">
        <f t="array" ref="C392">IF($I$2="Открытый тариф",INDEX(GRID!$B$4:$U$15,MATCH(C$7,GRID!$A$4:$A$15,0),MATCH(1,($U$2=GRID!$B$1:$U$1)*(КАЛЕНДАРЬ!AJ34=GRID!$B$3:$U$3),0)),
INDEX(GRID!$B$4:$U$15,MATCH(C$7,GRID!$A$4:$A$15,0),MATCH(1,($U$2=GRID!$B$1:$U$1)*(КАЛЕНДАРЬ!AJ34=GRID!$B$3:$U$3),0))*(1-GRID!$H$34))</f>
        <v>52600</v>
      </c>
      <c r="D392" s="8" cm="1">
        <f t="array" ref="D392">IF($I$2="Открытый тариф",INDEX(GRID!$B$18:$U$29,MATCH(C$7,GRID!$A$18:$A$29,0),MATCH(1,($U$2=GRID!$B$1:$U$1)*(КАЛЕНДАРЬ!AJ34=GRID!$B$3:$U$3),0)),
INDEX(GRID!$B$18:$U$29,MATCH(C$7,GRID!$A$18:$A$29,0),MATCH(1,($U$2=GRID!$B$1:$U$1)*(КАЛЕНДАРЬ!AJ34=GRID!$B$3:$U$3),0))*(1-GRID!$H$34))</f>
        <v>57600</v>
      </c>
      <c r="E392" s="8" cm="1">
        <f t="array" ref="E392">IF($I$2="Открытый тариф",INDEX(GRID!$B$4:$U$15,MATCH(E$7,GRID!$A$4:$A$15,0),MATCH(1,($U$2=GRID!$B$1:$U$1)*(КАЛЕНДАРЬ!AJ34=GRID!$B$3:$U$3),0)),
INDEX(GRID!$B$4:$U$15,MATCH(E$7,GRID!$A$4:$A$15,0),MATCH(1,($U$2=GRID!$B$1:$U$1)*(КАЛЕНДАРЬ!AJ34=GRID!$B$3:$U$3),0))*(1-GRID!$H$34))</f>
        <v>62100</v>
      </c>
      <c r="F392" s="8" cm="1">
        <f t="array" ref="F392">IF($I$2="Открытый тариф",INDEX(GRID!$B$18:$U$29,MATCH(E$7,GRID!$A$18:$A$29,0),MATCH(1,($U$2=GRID!$B$1:$U$1)*(КАЛЕНДАРЬ!AJ34=GRID!$B$3:$U$3),0)),
INDEX(GRID!$B$18:$U$29,MATCH(E$7,GRID!$A$18:$A$29,0),MATCH(1,($U$2=GRID!$B$1:$U$1)*(КАЛЕНДАРЬ!AJ34=GRID!$B$3:$U$3),0))*(1-GRID!$H$34))</f>
        <v>67100</v>
      </c>
      <c r="G392" s="8" cm="1">
        <f t="array" ref="G392">IF($I$2="Открытый тариф",INDEX(GRID!$B$4:$U$15,MATCH(G$7,GRID!$A$4:$A$15,0),MATCH(1,($U$2=GRID!$B$1:$U$1)*(КАЛЕНДАРЬ!AJ34=GRID!$B$3:$U$3),0)),
INDEX(GRID!$B$4:$U$15,MATCH(G$7,GRID!$A$4:$A$15,0),MATCH(1,($U$2=GRID!$B$1:$U$1)*(КАЛЕНДАРЬ!AJ34=GRID!$B$3:$U$3),0))*(1-GRID!$H$34))</f>
        <v>69200</v>
      </c>
      <c r="H392" s="8" cm="1">
        <f t="array" ref="H392">IF($I$2="Открытый тариф",INDEX(GRID!$B$18:$U$29,MATCH(G$7,GRID!$A$18:$A$29,0),MATCH(1,($U$2=GRID!$B$1:$U$1)*(КАЛЕНДАРЬ!AJ34=GRID!$B$3:$U$3),0)),
INDEX(GRID!$B$18:$U$29,MATCH(G$7,GRID!$A$18:$A$29,0),MATCH(1,($U$2=GRID!$B$1:$U$1)*(КАЛЕНДАРЬ!AJ34=GRID!$B$3:$U$3),0))*(1-GRID!$H$34))</f>
        <v>74200</v>
      </c>
      <c r="I392" s="8" cm="1">
        <f t="array" ref="I392">IF($I$2="Открытый тариф",INDEX(GRID!$B$4:$U$15,MATCH(I$7,GRID!$A$4:$A$15,0),MATCH(1,($U$2=GRID!$B$1:$U$1)*(КАЛЕНДАРЬ!AJ34=GRID!$B$3:$U$3),0)),
INDEX(GRID!$B$4:$U$15,MATCH(I$7,GRID!$A$4:$A$15,0),MATCH(1,($U$2=GRID!$B$1:$U$1)*(КАЛЕНДАРЬ!AJ34=GRID!$B$3:$U$3),0))*(1-GRID!$H$34))</f>
        <v>76600</v>
      </c>
      <c r="J392" s="8" cm="1">
        <f t="array" ref="J392">IF($I$2="Открытый тариф",INDEX(GRID!$B$18:$U$29,MATCH(I$7,GRID!$A$18:$A$29,0),MATCH(1,($U$2=GRID!$B$1:$U$1)*(КАЛЕНДАРЬ!AJ34=GRID!$B$3:$U$3),0)),
INDEX(GRID!$B$18:$U$29,MATCH(I$7,GRID!$A$18:$A$29,0),MATCH(1,($U$2=GRID!$B$1:$U$1)*(КАЛЕНДАРЬ!AJ34=GRID!$B$3:$U$3),0))*(1-GRID!$H$34))</f>
        <v>81600</v>
      </c>
      <c r="K392" s="8" cm="1">
        <f t="array" ref="K392">IF($I$2="Открытый тариф",INDEX(GRID!$B$4:$U$15,MATCH(K$7,GRID!$A$4:$A$15,0),MATCH(1,($U$2=GRID!$B$1:$U$1)*(КАЛЕНДАРЬ!AJ34=GRID!$B$3:$U$3),0)),
INDEX(GRID!$B$4:$U$15,MATCH(K$7,GRID!$A$4:$A$15,0),MATCH(1,($U$2=GRID!$B$1:$U$1)*(КАЛЕНДАРЬ!AJ34=GRID!$B$3:$U$3),0))*(1-GRID!$H$34))</f>
        <v>84100</v>
      </c>
      <c r="L392" s="8" cm="1">
        <f t="array" ref="L392">IF($I$2="Открытый тариф",INDEX(GRID!$B$18:$U$29,MATCH(K$7,GRID!$A$18:$A$29,0),MATCH(1,($U$2=GRID!$B$1:$U$1)*(КАЛЕНДАРЬ!AJ34=GRID!$B$3:$U$3),0)),
INDEX(GRID!$B$18:$U$29,MATCH(K$7,GRID!$A$18:$A$29,0),MATCH(1,($U$2=GRID!$B$1:$U$1)*(КАЛЕНДАРЬ!AJ34=GRID!$B$3:$U$3),0))*(1-GRID!$H$34))</f>
        <v>89100</v>
      </c>
      <c r="M392" s="8" cm="1">
        <f t="array" ref="M392">IF($I$2="Открытый тариф",INDEX(GRID!$B$4:$U$15,MATCH(M$7,GRID!$A$4:$A$15,0),MATCH(1,($U$2=GRID!$B$1:$U$1)*(КАЛЕНДАРЬ!AJ34=GRID!$B$3:$U$3),0)),
INDEX(GRID!$B$4:$U$15,MATCH(M$7,GRID!$A$4:$A$15,0),MATCH(1,($U$2=GRID!$B$1:$U$1)*(КАЛЕНДАРЬ!AJ34=GRID!$B$3:$U$3),0))*(1-GRID!$H$34))</f>
        <v>110400</v>
      </c>
      <c r="N392" s="8" cm="1">
        <f t="array" ref="N392">IF($I$2="Открытый тариф",INDEX(GRID!$B$18:$U$29,MATCH(M$7,GRID!$A$18:$A$29,0),MATCH(1,($U$2=GRID!$B$1:$U$1)*(КАЛЕНДАРЬ!AJ34=GRID!$B$3:$U$3),0)),
INDEX(GRID!$B$18:$U$29,MATCH(M$7,GRID!$A$18:$A$29,0),MATCH(1,($U$2=GRID!$B$1:$U$1)*(КАЛЕНДАРЬ!AJ34=GRID!$B$3:$U$3),0))*(1-GRID!$H$34))</f>
        <v>115400</v>
      </c>
      <c r="O392" s="8" cm="1">
        <f t="array" ref="O392">IF($I$2="Открытый тариф",INDEX(GRID!$B$4:$U$15,MATCH(O$7,GRID!$A$4:$A$15,0),MATCH(1,($U$2=GRID!$B$1:$U$1)*(КАЛЕНДАРЬ!AJ34=GRID!$B$3:$U$3),0)),
INDEX(GRID!$B$4:$U$15,MATCH(O$7,GRID!$A$4:$A$15,0),MATCH(1,($U$2=GRID!$B$1:$U$1)*(КАЛЕНДАРЬ!AJ34=GRID!$B$3:$U$3),0))*(1-GRID!$H$34))</f>
        <v>151000</v>
      </c>
      <c r="P392" s="8" cm="1">
        <f t="array" ref="P392">IF($I$2="Открытый тариф",INDEX(GRID!$B$4:$U$15,MATCH(P$7,GRID!$A$4:$A$15,0),MATCH(1,($U$2=GRID!$B$1:$U$1)*(КАЛЕНДАРЬ!AJ34=GRID!$B$3:$U$3),0)),
INDEX(GRID!$B$4:$U$15,MATCH(P$7,GRID!$A$4:$A$15,0),MATCH(1,($U$2=GRID!$B$1:$U$1)*(КАЛЕНДАРЬ!AJ34=GRID!$B$3:$U$3),0))*(1-GRID!$H$34))</f>
        <v>199300</v>
      </c>
      <c r="Q392" s="8" cm="1">
        <f t="array" ref="Q392">IF($I$2="Открытый тариф",INDEX(GRID!$B$4:$U$15,MATCH(Q$7,GRID!$A$4:$A$15,0),MATCH(1,($U$2=GRID!$B$1:$U$1)*(КАЛЕНДАРЬ!AJ34=GRID!$B$3:$U$3),0)),
INDEX(GRID!$B$4:$U$15,MATCH(Q$7,GRID!$A$4:$A$15,0),MATCH(1,($U$2=GRID!$B$1:$U$1)*(КАЛЕНДАРЬ!AJ34=GRID!$B$3:$U$3),0))*(1-GRID!$H$34))</f>
        <v>230600</v>
      </c>
      <c r="R392" s="8" cm="1">
        <f t="array" ref="R392">IF($I$2="Открытый тариф",INDEX(GRID!$B$18:$U$29,MATCH(R$7,GRID!$A$18:$A$29,0),MATCH(1,($U$2=GRID!$B$1:$U$1)*(КАЛЕНДАРЬ!AJ34=GRID!$B$3:$U$3),0)),
INDEX(GRID!$B$18:$U$29,MATCH(R$7,GRID!$A$18:$A$29,0),MATCH(1,($U$2=GRID!$B$1:$U$1)*(КАЛЕНДАРЬ!AJ34=GRID!$B$3:$U$3),0))*(1-GRID!$H$34))</f>
        <v>263600</v>
      </c>
      <c r="S392" s="8">
        <f t="array" ref="S392">IF($I$2="Открытый тариф",INDEX(GRID!$B$4:$U$15,MATCH(S$7,GRID!$A$4:$A$15,0),MATCH(1,($U$2=GRID!$B$1:$U$1)*(КАЛЕНДАРЬ!AJ34=GRID!$B$3:$U$3),0)),
INDEX(GRID!$B$4:$U$15,MATCH(S$7,GRID!$A$4:$A$15,0),MATCH(1,($U$2=GRID!$B$1:$U$1)*(КАЛЕНДАРЬ!AJ34=GRID!$B$3:$U$3),0))*(1-GRID!$L$41))</f>
        <v>698800</v>
      </c>
      <c r="T392" s="8">
        <f t="array" ref="T392">IF($I$2="Открытый тариф",INDEX(GRID!$B$4:$U$15,MATCH(T$7,GRID!$A$4:$A$15,0),MATCH(1,($U$2=GRID!$B$1:$U$1)*(КАЛЕНДАРЬ!AJ34=GRID!$B$3:$U$3),0)),
INDEX(GRID!$B$4:$U$15,MATCH(T$7,GRID!$A$4:$A$15,0),MATCH(1,($U$2=GRID!$B$1:$U$1)*(КАЛЕНДАРЬ!AJ34=GRID!$B$3:$U$3),0))*(1-GRID!$L$41))</f>
        <v>861600</v>
      </c>
    </row>
    <row r="393" spans="1:20" s="87" customFormat="1" ht="13.5" customHeight="1">
      <c r="A393" s="150"/>
      <c r="B393" s="151"/>
      <c r="C393" s="91"/>
      <c r="D393" s="91"/>
      <c r="E393" s="91"/>
      <c r="F393" s="91"/>
      <c r="G393" s="91"/>
      <c r="H393" s="91"/>
      <c r="I393" s="91"/>
      <c r="J393" s="91"/>
      <c r="K393" s="91"/>
      <c r="L393" s="91"/>
      <c r="M393" s="91"/>
      <c r="N393" s="91"/>
      <c r="O393" s="91"/>
      <c r="P393" s="91"/>
      <c r="Q393" s="91"/>
      <c r="R393" s="138"/>
      <c r="S393" s="138"/>
      <c r="T393" s="138"/>
    </row>
    <row r="394" spans="1:20" s="9" customFormat="1" ht="17.25" customHeight="1">
      <c r="A394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94" s="171"/>
      <c r="C394" s="171"/>
      <c r="D394" s="171"/>
      <c r="E394" s="171"/>
      <c r="F394" s="171"/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  <c r="T394" s="171"/>
    </row>
    <row r="395" spans="1:20">
      <c r="A395" s="172" t="s">
        <v>137</v>
      </c>
      <c r="B395" s="173"/>
      <c r="C395" s="173"/>
      <c r="D395" s="173"/>
      <c r="E395" s="173"/>
      <c r="F395" s="173"/>
      <c r="G395" s="173"/>
      <c r="H395" s="173"/>
      <c r="I395" s="173"/>
      <c r="J395" s="173"/>
      <c r="K395" s="173"/>
      <c r="L395" s="173"/>
      <c r="M395" s="173"/>
      <c r="N395" s="173"/>
      <c r="O395" s="173"/>
      <c r="P395" s="173"/>
      <c r="Q395" s="173"/>
      <c r="R395" s="173"/>
      <c r="S395" s="173"/>
      <c r="T395" s="173"/>
    </row>
    <row r="396" spans="1:20" ht="56.25" customHeight="1">
      <c r="A396" s="174" t="s">
        <v>8</v>
      </c>
      <c r="B396" s="175"/>
      <c r="C396" s="178" t="s">
        <v>101</v>
      </c>
      <c r="D396" s="179"/>
      <c r="E396" s="164" t="s">
        <v>93</v>
      </c>
      <c r="F396" s="165"/>
      <c r="G396" s="166" t="s">
        <v>94</v>
      </c>
      <c r="H396" s="166"/>
      <c r="I396" s="167" t="s">
        <v>95</v>
      </c>
      <c r="J396" s="168"/>
      <c r="K396" s="169" t="s">
        <v>96</v>
      </c>
      <c r="L396" s="169"/>
      <c r="M396" s="170" t="s">
        <v>97</v>
      </c>
      <c r="N396" s="170"/>
      <c r="O396" s="21" t="s">
        <v>71</v>
      </c>
      <c r="P396" s="22" t="s">
        <v>72</v>
      </c>
      <c r="Q396" s="23" t="s">
        <v>73</v>
      </c>
      <c r="R396" s="24" t="s">
        <v>74</v>
      </c>
      <c r="S396" s="25" t="s">
        <v>75</v>
      </c>
      <c r="T396" s="26" t="s">
        <v>76</v>
      </c>
    </row>
    <row r="397" spans="1:20">
      <c r="A397" s="176"/>
      <c r="B397" s="177"/>
      <c r="C397" s="55" t="s">
        <v>9</v>
      </c>
      <c r="D397" s="55" t="s">
        <v>10</v>
      </c>
      <c r="E397" s="55" t="s">
        <v>9</v>
      </c>
      <c r="F397" s="55" t="s">
        <v>10</v>
      </c>
      <c r="G397" s="55" t="s">
        <v>9</v>
      </c>
      <c r="H397" s="55" t="s">
        <v>10</v>
      </c>
      <c r="I397" s="55" t="s">
        <v>9</v>
      </c>
      <c r="J397" s="55" t="s">
        <v>10</v>
      </c>
      <c r="K397" s="55" t="s">
        <v>9</v>
      </c>
      <c r="L397" s="55" t="s">
        <v>10</v>
      </c>
      <c r="M397" s="55" t="s">
        <v>9</v>
      </c>
      <c r="N397" s="55" t="s">
        <v>10</v>
      </c>
      <c r="O397" s="55" t="s">
        <v>99</v>
      </c>
      <c r="P397" s="55" t="s">
        <v>100</v>
      </c>
      <c r="Q397" s="55" t="s">
        <v>100</v>
      </c>
      <c r="R397" s="55" t="s">
        <v>118</v>
      </c>
      <c r="S397" s="55" t="s">
        <v>118</v>
      </c>
      <c r="T397" s="55" t="s">
        <v>118</v>
      </c>
    </row>
    <row r="398" spans="1:20" ht="13.5" customHeight="1">
      <c r="A398" s="148" t="s">
        <v>15</v>
      </c>
      <c r="B398" s="149">
        <v>1</v>
      </c>
      <c r="C398" s="8">
        <f t="array" ref="C398">IF($I$2="Открытый тариф",INDEX(GRID!$B$4:$U$15,MATCH(C$7,GRID!$A$4:$A$15,0),MATCH(1,($U$2=GRID!$B$1:$U$1)*(КАЛЕНДАРЬ!AM4=GRID!$B$3:$U$3),0)),
INDEX(GRID!$B$4:$U$15,MATCH(C$7,GRID!$A$4:$A$15,0),MATCH(1,($U$2=GRID!$B$1:$U$1)*(КАЛЕНДАРЬ!AM4=GRID!$B$3:$U$3),0))*(1-GRID!$H$34))</f>
        <v>52600</v>
      </c>
      <c r="D398" s="8">
        <f t="array" ref="D398">IF($I$2="Открытый тариф",INDEX(GRID!$B$18:$U$29,MATCH(C$7,GRID!$A$18:$A$29,0),MATCH(1,($U$2=GRID!$B$1:$U$1)*(КАЛЕНДАРЬ!AM4=GRID!$B$3:$U$3),0)),
INDEX(GRID!$B$18:$U$29,MATCH(C$7,GRID!$A$18:$A$29,0),MATCH(1,($U$2=GRID!$B$1:$U$1)*(КАЛЕНДАРЬ!AM4=GRID!$B$3:$U$3),0))*(1-GRID!$H$34))</f>
        <v>57600</v>
      </c>
      <c r="E398" s="8">
        <f t="array" ref="E398">IF($I$2="Открытый тариф",INDEX(GRID!$B$4:$U$15,MATCH(E$7,GRID!$A$4:$A$15,0),MATCH(1,($U$2=GRID!$B$1:$U$1)*(КАЛЕНДАРЬ!AM4=GRID!$B$3:$U$3),0)),
INDEX(GRID!$B$4:$U$15,MATCH(E$7,GRID!$A$4:$A$15,0),MATCH(1,($U$2=GRID!$B$1:$U$1)*(КАЛЕНДАРЬ!AM4=GRID!$B$3:$U$3),0))*(1-GRID!$H$34))</f>
        <v>62100</v>
      </c>
      <c r="F398" s="8">
        <f t="array" ref="F398">IF($I$2="Открытый тариф",INDEX(GRID!$B$18:$U$29,MATCH(E$7,GRID!$A$18:$A$29,0),MATCH(1,($U$2=GRID!$B$1:$U$1)*(КАЛЕНДАРЬ!AM4=GRID!$B$3:$U$3),0)),
INDEX(GRID!$B$18:$U$29,MATCH(E$7,GRID!$A$18:$A$29,0),MATCH(1,($U$2=GRID!$B$1:$U$1)*(КАЛЕНДАРЬ!AM4=GRID!$B$3:$U$3),0))*(1-GRID!$H$34))</f>
        <v>67100</v>
      </c>
      <c r="G398" s="8">
        <f t="array" ref="G398">IF($I$2="Открытый тариф",INDEX(GRID!$B$4:$U$15,MATCH(G$7,GRID!$A$4:$A$15,0),MATCH(1,($U$2=GRID!$B$1:$U$1)*(КАЛЕНДАРЬ!AM4=GRID!$B$3:$U$3),0)),
INDEX(GRID!$B$4:$U$15,MATCH(G$7,GRID!$A$4:$A$15,0),MATCH(1,($U$2=GRID!$B$1:$U$1)*(КАЛЕНДАРЬ!AM4=GRID!$B$3:$U$3),0))*(1-GRID!$H$34))</f>
        <v>69200</v>
      </c>
      <c r="H398" s="8">
        <f t="array" ref="H398">IF($I$2="Открытый тариф",INDEX(GRID!$B$18:$U$29,MATCH(G$7,GRID!$A$18:$A$29,0),MATCH(1,($U$2=GRID!$B$1:$U$1)*(КАЛЕНДАРЬ!AM4=GRID!$B$3:$U$3),0)),
INDEX(GRID!$B$18:$U$29,MATCH(G$7,GRID!$A$18:$A$29,0),MATCH(1,($U$2=GRID!$B$1:$U$1)*(КАЛЕНДАРЬ!AM4=GRID!$B$3:$U$3),0))*(1-GRID!$H$34))</f>
        <v>74200</v>
      </c>
      <c r="I398" s="8">
        <f t="array" ref="I398">IF($I$2="Открытый тариф",INDEX(GRID!$B$4:$U$15,MATCH(I$7,GRID!$A$4:$A$15,0),MATCH(1,($U$2=GRID!$B$1:$U$1)*(КАЛЕНДАРЬ!AM4=GRID!$B$3:$U$3),0)),
INDEX(GRID!$B$4:$U$15,MATCH(I$7,GRID!$A$4:$A$15,0),MATCH(1,($U$2=GRID!$B$1:$U$1)*(КАЛЕНДАРЬ!AM4=GRID!$B$3:$U$3),0))*(1-GRID!$H$34))</f>
        <v>76600</v>
      </c>
      <c r="J398" s="8">
        <f t="array" ref="J398">IF($I$2="Открытый тариф",INDEX(GRID!$B$18:$U$29,MATCH(I$7,GRID!$A$18:$A$29,0),MATCH(1,($U$2=GRID!$B$1:$U$1)*(КАЛЕНДАРЬ!AM4=GRID!$B$3:$U$3),0)),
INDEX(GRID!$B$18:$U$29,MATCH(I$7,GRID!$A$18:$A$29,0),MATCH(1,($U$2=GRID!$B$1:$U$1)*(КАЛЕНДАРЬ!AM4=GRID!$B$3:$U$3),0))*(1-GRID!$H$34))</f>
        <v>81600</v>
      </c>
      <c r="K398" s="8">
        <f t="array" ref="K398">IF($I$2="Открытый тариф",INDEX(GRID!$B$4:$U$15,MATCH(K$7,GRID!$A$4:$A$15,0),MATCH(1,($U$2=GRID!$B$1:$U$1)*(КАЛЕНДАРЬ!AM4=GRID!$B$3:$U$3),0)),
INDEX(GRID!$B$4:$U$15,MATCH(K$7,GRID!$A$4:$A$15,0),MATCH(1,($U$2=GRID!$B$1:$U$1)*(КАЛЕНДАРЬ!AM4=GRID!$B$3:$U$3),0))*(1-GRID!$H$34))</f>
        <v>84100</v>
      </c>
      <c r="L398" s="8">
        <f t="array" ref="L398">IF($I$2="Открытый тариф",INDEX(GRID!$B$18:$U$29,MATCH(K$7,GRID!$A$18:$A$29,0),MATCH(1,($U$2=GRID!$B$1:$U$1)*(КАЛЕНДАРЬ!AM4=GRID!$B$3:$U$3),0)),
INDEX(GRID!$B$18:$U$29,MATCH(K$7,GRID!$A$18:$A$29,0),MATCH(1,($U$2=GRID!$B$1:$U$1)*(КАЛЕНДАРЬ!AM4=GRID!$B$3:$U$3),0))*(1-GRID!$H$34))</f>
        <v>89100</v>
      </c>
      <c r="M398" s="8">
        <f t="array" ref="M398">IF($I$2="Открытый тариф",INDEX(GRID!$B$4:$U$15,MATCH(M$7,GRID!$A$4:$A$15,0),MATCH(1,($U$2=GRID!$B$1:$U$1)*(КАЛЕНДАРЬ!AM4=GRID!$B$3:$U$3),0)),
INDEX(GRID!$B$4:$U$15,MATCH(M$7,GRID!$A$4:$A$15,0),MATCH(1,($U$2=GRID!$B$1:$U$1)*(КАЛЕНДАРЬ!AM4=GRID!$B$3:$U$3),0))*(1-GRID!$H$34))</f>
        <v>110400</v>
      </c>
      <c r="N398" s="8">
        <f t="array" ref="N398">IF($I$2="Открытый тариф",INDEX(GRID!$B$18:$U$29,MATCH(M$7,GRID!$A$18:$A$29,0),MATCH(1,($U$2=GRID!$B$1:$U$1)*(КАЛЕНДАРЬ!AM4=GRID!$B$3:$U$3),0)),
INDEX(GRID!$B$18:$U$29,MATCH(M$7,GRID!$A$18:$A$29,0),MATCH(1,($U$2=GRID!$B$1:$U$1)*(КАЛЕНДАРЬ!AM4=GRID!$B$3:$U$3),0))*(1-GRID!$H$34))</f>
        <v>115400</v>
      </c>
      <c r="O398" s="8">
        <f t="array" ref="O398">IF($I$2="Открытый тариф",INDEX(GRID!$B$4:$U$15,MATCH(O$7,GRID!$A$4:$A$15,0),MATCH(1,($U$2=GRID!$B$1:$U$1)*(КАЛЕНДАРЬ!AM4=GRID!$B$3:$U$3),0)),
INDEX(GRID!$B$4:$U$15,MATCH(O$7,GRID!$A$4:$A$15,0),MATCH(1,($U$2=GRID!$B$1:$U$1)*(КАЛЕНДАРЬ!AM4=GRID!$B$3:$U$3),0))*(1-GRID!$H$34))</f>
        <v>151000</v>
      </c>
      <c r="P398" s="8">
        <f t="array" ref="P398">IF($I$2="Открытый тариф",INDEX(GRID!$B$4:$U$15,MATCH(P$7,GRID!$A$4:$A$15,0),MATCH(1,($U$2=GRID!$B$1:$U$1)*(КАЛЕНДАРЬ!AM4=GRID!$B$3:$U$3),0)),
INDEX(GRID!$B$4:$U$15,MATCH(P$7,GRID!$A$4:$A$15,0),MATCH(1,($U$2=GRID!$B$1:$U$1)*(КАЛЕНДАРЬ!AM4=GRID!$B$3:$U$3),0))*(1-GRID!$H$34))</f>
        <v>199300</v>
      </c>
      <c r="Q398" s="8">
        <f t="array" ref="Q398">IF($I$2="Открытый тариф",INDEX(GRID!$B$4:$U$15,MATCH(Q$7,GRID!$A$4:$A$15,0),MATCH(1,($U$2=GRID!$B$1:$U$1)*(КАЛЕНДАРЬ!AM4=GRID!$B$3:$U$3),0)),
INDEX(GRID!$B$4:$U$15,MATCH(Q$7,GRID!$A$4:$A$15,0),MATCH(1,($U$2=GRID!$B$1:$U$1)*(КАЛЕНДАРЬ!AM4=GRID!$B$3:$U$3),0))*(1-GRID!$H$34))</f>
        <v>230600</v>
      </c>
      <c r="R398" s="8">
        <f t="array" ref="R398">IF($I$2="Открытый тариф",INDEX(GRID!$B$18:$U$29,MATCH(R$7,GRID!$A$18:$A$29,0),MATCH(1,($U$2=GRID!$B$1:$U$1)*(КАЛЕНДАРЬ!AM4=GRID!$B$3:$U$3),0)),
INDEX(GRID!$B$18:$U$29,MATCH(R$7,GRID!$A$18:$A$29,0),MATCH(1,($U$2=GRID!$B$1:$U$1)*(КАЛЕНДАРЬ!AM4=GRID!$B$3:$U$3),0))*(1-GRID!$H$34))</f>
        <v>263600</v>
      </c>
      <c r="S398" s="8">
        <f t="array" ref="S398">IF($I$2="Открытый тариф",INDEX(GRID!$B$4:$U$15,MATCH(S$7,GRID!$A$4:$A$15,0),MATCH(1,($U$2=GRID!$B$1:$U$1)*(КАЛЕНДАРЬ!AM4=GRID!$B$3:$U$3),0)),
INDEX(GRID!$B$4:$U$15,MATCH(S$7,GRID!$A$4:$A$15,0),MATCH(1,($U$2=GRID!$B$1:$U$1)*(КАЛЕНДАРЬ!AM4=GRID!$B$3:$U$3),0))*(1-GRID!$L$41))</f>
        <v>698800</v>
      </c>
      <c r="T398" s="8">
        <f t="array" ref="T398">IF($I$2="Открытый тариф",INDEX(GRID!$B$4:$U$15,MATCH(T$7,GRID!$A$4:$A$15,0),MATCH(1,($U$2=GRID!$B$1:$U$1)*(КАЛЕНДАРЬ!AM4=GRID!$B$3:$U$3),0)),
INDEX(GRID!$B$4:$U$15,MATCH(T$7,GRID!$A$4:$A$15,0),MATCH(1,($U$2=GRID!$B$1:$U$1)*(КАЛЕНДАРЬ!AM4=GRID!$B$3:$U$3),0))*(1-GRID!$L$41))</f>
        <v>861600</v>
      </c>
    </row>
    <row r="399" spans="1:20" ht="13.5" customHeight="1">
      <c r="A399" s="148" t="s">
        <v>16</v>
      </c>
      <c r="B399" s="149">
        <v>2</v>
      </c>
      <c r="C399" s="8">
        <f t="array" ref="C399">IF($I$2="Открытый тариф",INDEX(GRID!$B$4:$U$15,MATCH(C$7,GRID!$A$4:$A$15,0),MATCH(1,($U$2=GRID!$B$1:$U$1)*(КАЛЕНДАРЬ!AM5=GRID!$B$3:$U$3),0)),
INDEX(GRID!$B$4:$U$15,MATCH(C$7,GRID!$A$4:$A$15,0),MATCH(1,($U$2=GRID!$B$1:$U$1)*(КАЛЕНДАРЬ!AM5=GRID!$B$3:$U$3),0))*(1-GRID!$H$34))</f>
        <v>52600</v>
      </c>
      <c r="D399" s="8">
        <f t="array" ref="D399">IF($I$2="Открытый тариф",INDEX(GRID!$B$18:$U$29,MATCH(C$7,GRID!$A$18:$A$29,0),MATCH(1,($U$2=GRID!$B$1:$U$1)*(КАЛЕНДАРЬ!AM5=GRID!$B$3:$U$3),0)),
INDEX(GRID!$B$18:$U$29,MATCH(C$7,GRID!$A$18:$A$29,0),MATCH(1,($U$2=GRID!$B$1:$U$1)*(КАЛЕНДАРЬ!AM5=GRID!$B$3:$U$3),0))*(1-GRID!$H$34))</f>
        <v>57600</v>
      </c>
      <c r="E399" s="8">
        <f t="array" ref="E399">IF($I$2="Открытый тариф",INDEX(GRID!$B$4:$U$15,MATCH(E$7,GRID!$A$4:$A$15,0),MATCH(1,($U$2=GRID!$B$1:$U$1)*(КАЛЕНДАРЬ!AM5=GRID!$B$3:$U$3),0)),
INDEX(GRID!$B$4:$U$15,MATCH(E$7,GRID!$A$4:$A$15,0),MATCH(1,($U$2=GRID!$B$1:$U$1)*(КАЛЕНДАРЬ!AM5=GRID!$B$3:$U$3),0))*(1-GRID!$H$34))</f>
        <v>62100</v>
      </c>
      <c r="F399" s="8">
        <f t="array" ref="F399">IF($I$2="Открытый тариф",INDEX(GRID!$B$18:$U$29,MATCH(E$7,GRID!$A$18:$A$29,0),MATCH(1,($U$2=GRID!$B$1:$U$1)*(КАЛЕНДАРЬ!AM5=GRID!$B$3:$U$3),0)),
INDEX(GRID!$B$18:$U$29,MATCH(E$7,GRID!$A$18:$A$29,0),MATCH(1,($U$2=GRID!$B$1:$U$1)*(КАЛЕНДАРЬ!AM5=GRID!$B$3:$U$3),0))*(1-GRID!$H$34))</f>
        <v>67100</v>
      </c>
      <c r="G399" s="8">
        <f t="array" ref="G399">IF($I$2="Открытый тариф",INDEX(GRID!$B$4:$U$15,MATCH(G$7,GRID!$A$4:$A$15,0),MATCH(1,($U$2=GRID!$B$1:$U$1)*(КАЛЕНДАРЬ!AM5=GRID!$B$3:$U$3),0)),
INDEX(GRID!$B$4:$U$15,MATCH(G$7,GRID!$A$4:$A$15,0),MATCH(1,($U$2=GRID!$B$1:$U$1)*(КАЛЕНДАРЬ!AM5=GRID!$B$3:$U$3),0))*(1-GRID!$H$34))</f>
        <v>69200</v>
      </c>
      <c r="H399" s="8">
        <f t="array" ref="H399">IF($I$2="Открытый тариф",INDEX(GRID!$B$18:$U$29,MATCH(G$7,GRID!$A$18:$A$29,0),MATCH(1,($U$2=GRID!$B$1:$U$1)*(КАЛЕНДАРЬ!AM5=GRID!$B$3:$U$3),0)),
INDEX(GRID!$B$18:$U$29,MATCH(G$7,GRID!$A$18:$A$29,0),MATCH(1,($U$2=GRID!$B$1:$U$1)*(КАЛЕНДАРЬ!AM5=GRID!$B$3:$U$3),0))*(1-GRID!$H$34))</f>
        <v>74200</v>
      </c>
      <c r="I399" s="8">
        <f t="array" ref="I399">IF($I$2="Открытый тариф",INDEX(GRID!$B$4:$U$15,MATCH(I$7,GRID!$A$4:$A$15,0),MATCH(1,($U$2=GRID!$B$1:$U$1)*(КАЛЕНДАРЬ!AM5=GRID!$B$3:$U$3),0)),
INDEX(GRID!$B$4:$U$15,MATCH(I$7,GRID!$A$4:$A$15,0),MATCH(1,($U$2=GRID!$B$1:$U$1)*(КАЛЕНДАРЬ!AM5=GRID!$B$3:$U$3),0))*(1-GRID!$H$34))</f>
        <v>76600</v>
      </c>
      <c r="J399" s="8">
        <f t="array" ref="J399">IF($I$2="Открытый тариф",INDEX(GRID!$B$18:$U$29,MATCH(I$7,GRID!$A$18:$A$29,0),MATCH(1,($U$2=GRID!$B$1:$U$1)*(КАЛЕНДАРЬ!AM5=GRID!$B$3:$U$3),0)),
INDEX(GRID!$B$18:$U$29,MATCH(I$7,GRID!$A$18:$A$29,0),MATCH(1,($U$2=GRID!$B$1:$U$1)*(КАЛЕНДАРЬ!AM5=GRID!$B$3:$U$3),0))*(1-GRID!$H$34))</f>
        <v>81600</v>
      </c>
      <c r="K399" s="8">
        <f t="array" ref="K399">IF($I$2="Открытый тариф",INDEX(GRID!$B$4:$U$15,MATCH(K$7,GRID!$A$4:$A$15,0),MATCH(1,($U$2=GRID!$B$1:$U$1)*(КАЛЕНДАРЬ!AM5=GRID!$B$3:$U$3),0)),
INDEX(GRID!$B$4:$U$15,MATCH(K$7,GRID!$A$4:$A$15,0),MATCH(1,($U$2=GRID!$B$1:$U$1)*(КАЛЕНДАРЬ!AM5=GRID!$B$3:$U$3),0))*(1-GRID!$H$34))</f>
        <v>84100</v>
      </c>
      <c r="L399" s="8">
        <f t="array" ref="L399">IF($I$2="Открытый тариф",INDEX(GRID!$B$18:$U$29,MATCH(K$7,GRID!$A$18:$A$29,0),MATCH(1,($U$2=GRID!$B$1:$U$1)*(КАЛЕНДАРЬ!AM5=GRID!$B$3:$U$3),0)),
INDEX(GRID!$B$18:$U$29,MATCH(K$7,GRID!$A$18:$A$29,0),MATCH(1,($U$2=GRID!$B$1:$U$1)*(КАЛЕНДАРЬ!AM5=GRID!$B$3:$U$3),0))*(1-GRID!$H$34))</f>
        <v>89100</v>
      </c>
      <c r="M399" s="8">
        <f t="array" ref="M399">IF($I$2="Открытый тариф",INDEX(GRID!$B$4:$U$15,MATCH(M$7,GRID!$A$4:$A$15,0),MATCH(1,($U$2=GRID!$B$1:$U$1)*(КАЛЕНДАРЬ!AM5=GRID!$B$3:$U$3),0)),
INDEX(GRID!$B$4:$U$15,MATCH(M$7,GRID!$A$4:$A$15,0),MATCH(1,($U$2=GRID!$B$1:$U$1)*(КАЛЕНДАРЬ!AM5=GRID!$B$3:$U$3),0))*(1-GRID!$H$34))</f>
        <v>110400</v>
      </c>
      <c r="N399" s="8">
        <f t="array" ref="N399">IF($I$2="Открытый тариф",INDEX(GRID!$B$18:$U$29,MATCH(M$7,GRID!$A$18:$A$29,0),MATCH(1,($U$2=GRID!$B$1:$U$1)*(КАЛЕНДАРЬ!AM5=GRID!$B$3:$U$3),0)),
INDEX(GRID!$B$18:$U$29,MATCH(M$7,GRID!$A$18:$A$29,0),MATCH(1,($U$2=GRID!$B$1:$U$1)*(КАЛЕНДАРЬ!AM5=GRID!$B$3:$U$3),0))*(1-GRID!$H$34))</f>
        <v>115400</v>
      </c>
      <c r="O399" s="8">
        <f t="array" ref="O399">IF($I$2="Открытый тариф",INDEX(GRID!$B$4:$U$15,MATCH(O$7,GRID!$A$4:$A$15,0),MATCH(1,($U$2=GRID!$B$1:$U$1)*(КАЛЕНДАРЬ!AM5=GRID!$B$3:$U$3),0)),
INDEX(GRID!$B$4:$U$15,MATCH(O$7,GRID!$A$4:$A$15,0),MATCH(1,($U$2=GRID!$B$1:$U$1)*(КАЛЕНДАРЬ!AM5=GRID!$B$3:$U$3),0))*(1-GRID!$H$34))</f>
        <v>151000</v>
      </c>
      <c r="P399" s="8">
        <f t="array" ref="P399">IF($I$2="Открытый тариф",INDEX(GRID!$B$4:$U$15,MATCH(P$7,GRID!$A$4:$A$15,0),MATCH(1,($U$2=GRID!$B$1:$U$1)*(КАЛЕНДАРЬ!AM5=GRID!$B$3:$U$3),0)),
INDEX(GRID!$B$4:$U$15,MATCH(P$7,GRID!$A$4:$A$15,0),MATCH(1,($U$2=GRID!$B$1:$U$1)*(КАЛЕНДАРЬ!AM5=GRID!$B$3:$U$3),0))*(1-GRID!$H$34))</f>
        <v>199300</v>
      </c>
      <c r="Q399" s="8">
        <f t="array" ref="Q399">IF($I$2="Открытый тариф",INDEX(GRID!$B$4:$U$15,MATCH(Q$7,GRID!$A$4:$A$15,0),MATCH(1,($U$2=GRID!$B$1:$U$1)*(КАЛЕНДАРЬ!AM5=GRID!$B$3:$U$3),0)),
INDEX(GRID!$B$4:$U$15,MATCH(Q$7,GRID!$A$4:$A$15,0),MATCH(1,($U$2=GRID!$B$1:$U$1)*(КАЛЕНДАРЬ!AM5=GRID!$B$3:$U$3),0))*(1-GRID!$H$34))</f>
        <v>230600</v>
      </c>
      <c r="R399" s="8">
        <f t="array" ref="R399">IF($I$2="Открытый тариф",INDEX(GRID!$B$18:$U$29,MATCH(R$7,GRID!$A$18:$A$29,0),MATCH(1,($U$2=GRID!$B$1:$U$1)*(КАЛЕНДАРЬ!AM5=GRID!$B$3:$U$3),0)),
INDEX(GRID!$B$18:$U$29,MATCH(R$7,GRID!$A$18:$A$29,0),MATCH(1,($U$2=GRID!$B$1:$U$1)*(КАЛЕНДАРЬ!AM5=GRID!$B$3:$U$3),0))*(1-GRID!$H$34))</f>
        <v>263600</v>
      </c>
      <c r="S399" s="8">
        <f t="array" ref="S399">IF($I$2="Открытый тариф",INDEX(GRID!$B$4:$U$15,MATCH(S$7,GRID!$A$4:$A$15,0),MATCH(1,($U$2=GRID!$B$1:$U$1)*(КАЛЕНДАРЬ!AM5=GRID!$B$3:$U$3),0)),
INDEX(GRID!$B$4:$U$15,MATCH(S$7,GRID!$A$4:$A$15,0),MATCH(1,($U$2=GRID!$B$1:$U$1)*(КАЛЕНДАРЬ!AM5=GRID!$B$3:$U$3),0))*(1-GRID!$L$41))</f>
        <v>698800</v>
      </c>
      <c r="T399" s="8">
        <f t="array" ref="T399">IF($I$2="Открытый тариф",INDEX(GRID!$B$4:$U$15,MATCH(T$7,GRID!$A$4:$A$15,0),MATCH(1,($U$2=GRID!$B$1:$U$1)*(КАЛЕНДАРЬ!AM5=GRID!$B$3:$U$3),0)),
INDEX(GRID!$B$4:$U$15,MATCH(T$7,GRID!$A$4:$A$15,0),MATCH(1,($U$2=GRID!$B$1:$U$1)*(КАЛЕНДАРЬ!AM5=GRID!$B$3:$U$3),0))*(1-GRID!$L$41))</f>
        <v>861600</v>
      </c>
    </row>
    <row r="400" spans="1:20" ht="13.5" customHeight="1">
      <c r="A400" s="148" t="s">
        <v>17</v>
      </c>
      <c r="B400" s="149">
        <v>3</v>
      </c>
      <c r="C400" s="8">
        <f t="array" ref="C400">IF($I$2="Открытый тариф",INDEX(GRID!$B$4:$U$15,MATCH(C$7,GRID!$A$4:$A$15,0),MATCH(1,($U$2=GRID!$B$1:$U$1)*(КАЛЕНДАРЬ!AM6=GRID!$B$3:$U$3),0)),
INDEX(GRID!$B$4:$U$15,MATCH(C$7,GRID!$A$4:$A$15,0),MATCH(1,($U$2=GRID!$B$1:$U$1)*(КАЛЕНДАРЬ!AM6=GRID!$B$3:$U$3),0))*(1-GRID!$H$34))</f>
        <v>52600</v>
      </c>
      <c r="D400" s="8">
        <f t="array" ref="D400">IF($I$2="Открытый тариф",INDEX(GRID!$B$18:$U$29,MATCH(C$7,GRID!$A$18:$A$29,0),MATCH(1,($U$2=GRID!$B$1:$U$1)*(КАЛЕНДАРЬ!AM6=GRID!$B$3:$U$3),0)),
INDEX(GRID!$B$18:$U$29,MATCH(C$7,GRID!$A$18:$A$29,0),MATCH(1,($U$2=GRID!$B$1:$U$1)*(КАЛЕНДАРЬ!AM6=GRID!$B$3:$U$3),0))*(1-GRID!$H$34))</f>
        <v>57600</v>
      </c>
      <c r="E400" s="8">
        <f t="array" ref="E400">IF($I$2="Открытый тариф",INDEX(GRID!$B$4:$U$15,MATCH(E$7,GRID!$A$4:$A$15,0),MATCH(1,($U$2=GRID!$B$1:$U$1)*(КАЛЕНДАРЬ!AM6=GRID!$B$3:$U$3),0)),
INDEX(GRID!$B$4:$U$15,MATCH(E$7,GRID!$A$4:$A$15,0),MATCH(1,($U$2=GRID!$B$1:$U$1)*(КАЛЕНДАРЬ!AM6=GRID!$B$3:$U$3),0))*(1-GRID!$H$34))</f>
        <v>62100</v>
      </c>
      <c r="F400" s="8">
        <f t="array" ref="F400">IF($I$2="Открытый тариф",INDEX(GRID!$B$18:$U$29,MATCH(E$7,GRID!$A$18:$A$29,0),MATCH(1,($U$2=GRID!$B$1:$U$1)*(КАЛЕНДАРЬ!AM6=GRID!$B$3:$U$3),0)),
INDEX(GRID!$B$18:$U$29,MATCH(E$7,GRID!$A$18:$A$29,0),MATCH(1,($U$2=GRID!$B$1:$U$1)*(КАЛЕНДАРЬ!AM6=GRID!$B$3:$U$3),0))*(1-GRID!$H$34))</f>
        <v>67100</v>
      </c>
      <c r="G400" s="8">
        <f t="array" ref="G400">IF($I$2="Открытый тариф",INDEX(GRID!$B$4:$U$15,MATCH(G$7,GRID!$A$4:$A$15,0),MATCH(1,($U$2=GRID!$B$1:$U$1)*(КАЛЕНДАРЬ!AM6=GRID!$B$3:$U$3),0)),
INDEX(GRID!$B$4:$U$15,MATCH(G$7,GRID!$A$4:$A$15,0),MATCH(1,($U$2=GRID!$B$1:$U$1)*(КАЛЕНДАРЬ!AM6=GRID!$B$3:$U$3),0))*(1-GRID!$H$34))</f>
        <v>69200</v>
      </c>
      <c r="H400" s="8">
        <f t="array" ref="H400">IF($I$2="Открытый тариф",INDEX(GRID!$B$18:$U$29,MATCH(G$7,GRID!$A$18:$A$29,0),MATCH(1,($U$2=GRID!$B$1:$U$1)*(КАЛЕНДАРЬ!AM6=GRID!$B$3:$U$3),0)),
INDEX(GRID!$B$18:$U$29,MATCH(G$7,GRID!$A$18:$A$29,0),MATCH(1,($U$2=GRID!$B$1:$U$1)*(КАЛЕНДАРЬ!AM6=GRID!$B$3:$U$3),0))*(1-GRID!$H$34))</f>
        <v>74200</v>
      </c>
      <c r="I400" s="8">
        <f t="array" ref="I400">IF($I$2="Открытый тариф",INDEX(GRID!$B$4:$U$15,MATCH(I$7,GRID!$A$4:$A$15,0),MATCH(1,($U$2=GRID!$B$1:$U$1)*(КАЛЕНДАРЬ!AM6=GRID!$B$3:$U$3),0)),
INDEX(GRID!$B$4:$U$15,MATCH(I$7,GRID!$A$4:$A$15,0),MATCH(1,($U$2=GRID!$B$1:$U$1)*(КАЛЕНДАРЬ!AM6=GRID!$B$3:$U$3),0))*(1-GRID!$H$34))</f>
        <v>76600</v>
      </c>
      <c r="J400" s="8">
        <f t="array" ref="J400">IF($I$2="Открытый тариф",INDEX(GRID!$B$18:$U$29,MATCH(I$7,GRID!$A$18:$A$29,0),MATCH(1,($U$2=GRID!$B$1:$U$1)*(КАЛЕНДАРЬ!AM6=GRID!$B$3:$U$3),0)),
INDEX(GRID!$B$18:$U$29,MATCH(I$7,GRID!$A$18:$A$29,0),MATCH(1,($U$2=GRID!$B$1:$U$1)*(КАЛЕНДАРЬ!AM6=GRID!$B$3:$U$3),0))*(1-GRID!$H$34))</f>
        <v>81600</v>
      </c>
      <c r="K400" s="8">
        <f t="array" ref="K400">IF($I$2="Открытый тариф",INDEX(GRID!$B$4:$U$15,MATCH(K$7,GRID!$A$4:$A$15,0),MATCH(1,($U$2=GRID!$B$1:$U$1)*(КАЛЕНДАРЬ!AM6=GRID!$B$3:$U$3),0)),
INDEX(GRID!$B$4:$U$15,MATCH(K$7,GRID!$A$4:$A$15,0),MATCH(1,($U$2=GRID!$B$1:$U$1)*(КАЛЕНДАРЬ!AM6=GRID!$B$3:$U$3),0))*(1-GRID!$H$34))</f>
        <v>84100</v>
      </c>
      <c r="L400" s="8">
        <f t="array" ref="L400">IF($I$2="Открытый тариф",INDEX(GRID!$B$18:$U$29,MATCH(K$7,GRID!$A$18:$A$29,0),MATCH(1,($U$2=GRID!$B$1:$U$1)*(КАЛЕНДАРЬ!AM6=GRID!$B$3:$U$3),0)),
INDEX(GRID!$B$18:$U$29,MATCH(K$7,GRID!$A$18:$A$29,0),MATCH(1,($U$2=GRID!$B$1:$U$1)*(КАЛЕНДАРЬ!AM6=GRID!$B$3:$U$3),0))*(1-GRID!$H$34))</f>
        <v>89100</v>
      </c>
      <c r="M400" s="8">
        <f t="array" ref="M400">IF($I$2="Открытый тариф",INDEX(GRID!$B$4:$U$15,MATCH(M$7,GRID!$A$4:$A$15,0),MATCH(1,($U$2=GRID!$B$1:$U$1)*(КАЛЕНДАРЬ!AM6=GRID!$B$3:$U$3),0)),
INDEX(GRID!$B$4:$U$15,MATCH(M$7,GRID!$A$4:$A$15,0),MATCH(1,($U$2=GRID!$B$1:$U$1)*(КАЛЕНДАРЬ!AM6=GRID!$B$3:$U$3),0))*(1-GRID!$H$34))</f>
        <v>110400</v>
      </c>
      <c r="N400" s="8">
        <f t="array" ref="N400">IF($I$2="Открытый тариф",INDEX(GRID!$B$18:$U$29,MATCH(M$7,GRID!$A$18:$A$29,0),MATCH(1,($U$2=GRID!$B$1:$U$1)*(КАЛЕНДАРЬ!AM6=GRID!$B$3:$U$3),0)),
INDEX(GRID!$B$18:$U$29,MATCH(M$7,GRID!$A$18:$A$29,0),MATCH(1,($U$2=GRID!$B$1:$U$1)*(КАЛЕНДАРЬ!AM6=GRID!$B$3:$U$3),0))*(1-GRID!$H$34))</f>
        <v>115400</v>
      </c>
      <c r="O400" s="8">
        <f t="array" ref="O400">IF($I$2="Открытый тариф",INDEX(GRID!$B$4:$U$15,MATCH(O$7,GRID!$A$4:$A$15,0),MATCH(1,($U$2=GRID!$B$1:$U$1)*(КАЛЕНДАРЬ!AM6=GRID!$B$3:$U$3),0)),
INDEX(GRID!$B$4:$U$15,MATCH(O$7,GRID!$A$4:$A$15,0),MATCH(1,($U$2=GRID!$B$1:$U$1)*(КАЛЕНДАРЬ!AM6=GRID!$B$3:$U$3),0))*(1-GRID!$H$34))</f>
        <v>151000</v>
      </c>
      <c r="P400" s="8">
        <f t="array" ref="P400">IF($I$2="Открытый тариф",INDEX(GRID!$B$4:$U$15,MATCH(P$7,GRID!$A$4:$A$15,0),MATCH(1,($U$2=GRID!$B$1:$U$1)*(КАЛЕНДАРЬ!AM6=GRID!$B$3:$U$3),0)),
INDEX(GRID!$B$4:$U$15,MATCH(P$7,GRID!$A$4:$A$15,0),MATCH(1,($U$2=GRID!$B$1:$U$1)*(КАЛЕНДАРЬ!AM6=GRID!$B$3:$U$3),0))*(1-GRID!$H$34))</f>
        <v>199300</v>
      </c>
      <c r="Q400" s="8">
        <f t="array" ref="Q400">IF($I$2="Открытый тариф",INDEX(GRID!$B$4:$U$15,MATCH(Q$7,GRID!$A$4:$A$15,0),MATCH(1,($U$2=GRID!$B$1:$U$1)*(КАЛЕНДАРЬ!AM6=GRID!$B$3:$U$3),0)),
INDEX(GRID!$B$4:$U$15,MATCH(Q$7,GRID!$A$4:$A$15,0),MATCH(1,($U$2=GRID!$B$1:$U$1)*(КАЛЕНДАРЬ!AM6=GRID!$B$3:$U$3),0))*(1-GRID!$H$34))</f>
        <v>230600</v>
      </c>
      <c r="R400" s="8">
        <f t="array" ref="R400">IF($I$2="Открытый тариф",INDEX(GRID!$B$18:$U$29,MATCH(R$7,GRID!$A$18:$A$29,0),MATCH(1,($U$2=GRID!$B$1:$U$1)*(КАЛЕНДАРЬ!AM6=GRID!$B$3:$U$3),0)),
INDEX(GRID!$B$18:$U$29,MATCH(R$7,GRID!$A$18:$A$29,0),MATCH(1,($U$2=GRID!$B$1:$U$1)*(КАЛЕНДАРЬ!AM6=GRID!$B$3:$U$3),0))*(1-GRID!$H$34))</f>
        <v>263600</v>
      </c>
      <c r="S400" s="8">
        <f t="array" ref="S400">IF($I$2="Открытый тариф",INDEX(GRID!$B$4:$U$15,MATCH(S$7,GRID!$A$4:$A$15,0),MATCH(1,($U$2=GRID!$B$1:$U$1)*(КАЛЕНДАРЬ!AM6=GRID!$B$3:$U$3),0)),
INDEX(GRID!$B$4:$U$15,MATCH(S$7,GRID!$A$4:$A$15,0),MATCH(1,($U$2=GRID!$B$1:$U$1)*(КАЛЕНДАРЬ!AM6=GRID!$B$3:$U$3),0))*(1-GRID!$L$41))</f>
        <v>698800</v>
      </c>
      <c r="T400" s="8">
        <f t="array" ref="T400">IF($I$2="Открытый тариф",INDEX(GRID!$B$4:$U$15,MATCH(T$7,GRID!$A$4:$A$15,0),MATCH(1,($U$2=GRID!$B$1:$U$1)*(КАЛЕНДАРЬ!AM6=GRID!$B$3:$U$3),0)),
INDEX(GRID!$B$4:$U$15,MATCH(T$7,GRID!$A$4:$A$15,0),MATCH(1,($U$2=GRID!$B$1:$U$1)*(КАЛЕНДАРЬ!AM6=GRID!$B$3:$U$3),0))*(1-GRID!$L$41))</f>
        <v>861600</v>
      </c>
    </row>
    <row r="401" spans="1:20" ht="13.5" customHeight="1">
      <c r="A401" s="148" t="s">
        <v>11</v>
      </c>
      <c r="B401" s="149">
        <v>4</v>
      </c>
      <c r="C401" s="8">
        <f t="array" ref="C401">IF($I$2="Открытый тариф",INDEX(GRID!$B$4:$U$15,MATCH(C$7,GRID!$A$4:$A$15,0),MATCH(1,($U$2=GRID!$B$1:$U$1)*(КАЛЕНДАРЬ!AM7=GRID!$B$3:$U$3),0)),
INDEX(GRID!$B$4:$U$15,MATCH(C$7,GRID!$A$4:$A$15,0),MATCH(1,($U$2=GRID!$B$1:$U$1)*(КАЛЕНДАРЬ!AM7=GRID!$B$3:$U$3),0))*(1-GRID!$H$34))</f>
        <v>48100</v>
      </c>
      <c r="D401" s="8">
        <f t="array" ref="D401">IF($I$2="Открытый тариф",INDEX(GRID!$B$18:$U$29,MATCH(C$7,GRID!$A$18:$A$29,0),MATCH(1,($U$2=GRID!$B$1:$U$1)*(КАЛЕНДАРЬ!AM7=GRID!$B$3:$U$3),0)),
INDEX(GRID!$B$18:$U$29,MATCH(C$7,GRID!$A$18:$A$29,0),MATCH(1,($U$2=GRID!$B$1:$U$1)*(КАЛЕНДАРЬ!AM7=GRID!$B$3:$U$3),0))*(1-GRID!$H$34))</f>
        <v>53100</v>
      </c>
      <c r="E401" s="8">
        <f t="array" ref="E401">IF($I$2="Открытый тариф",INDEX(GRID!$B$4:$U$15,MATCH(E$7,GRID!$A$4:$A$15,0),MATCH(1,($U$2=GRID!$B$1:$U$1)*(КАЛЕНДАРЬ!AM7=GRID!$B$3:$U$3),0)),
INDEX(GRID!$B$4:$U$15,MATCH(E$7,GRID!$A$4:$A$15,0),MATCH(1,($U$2=GRID!$B$1:$U$1)*(КАЛЕНДАРЬ!AM7=GRID!$B$3:$U$3),0))*(1-GRID!$H$34))</f>
        <v>57100</v>
      </c>
      <c r="F401" s="8">
        <f t="array" ref="F401">IF($I$2="Открытый тариф",INDEX(GRID!$B$18:$U$29,MATCH(E$7,GRID!$A$18:$A$29,0),MATCH(1,($U$2=GRID!$B$1:$U$1)*(КАЛЕНДАРЬ!AM7=GRID!$B$3:$U$3),0)),
INDEX(GRID!$B$18:$U$29,MATCH(E$7,GRID!$A$18:$A$29,0),MATCH(1,($U$2=GRID!$B$1:$U$1)*(КАЛЕНДАРЬ!AM7=GRID!$B$3:$U$3),0))*(1-GRID!$H$34))</f>
        <v>62100</v>
      </c>
      <c r="G401" s="8">
        <f t="array" ref="G401">IF($I$2="Открытый тариф",INDEX(GRID!$B$4:$U$15,MATCH(G$7,GRID!$A$4:$A$15,0),MATCH(1,($U$2=GRID!$B$1:$U$1)*(КАЛЕНДАРЬ!AM7=GRID!$B$3:$U$3),0)),
INDEX(GRID!$B$4:$U$15,MATCH(G$7,GRID!$A$4:$A$15,0),MATCH(1,($U$2=GRID!$B$1:$U$1)*(КАЛЕНДАРЬ!AM7=GRID!$B$3:$U$3),0))*(1-GRID!$H$34))</f>
        <v>64000</v>
      </c>
      <c r="H401" s="8">
        <f t="array" ref="H401">IF($I$2="Открытый тариф",INDEX(GRID!$B$18:$U$29,MATCH(G$7,GRID!$A$18:$A$29,0),MATCH(1,($U$2=GRID!$B$1:$U$1)*(КАЛЕНДАРЬ!AM7=GRID!$B$3:$U$3),0)),
INDEX(GRID!$B$18:$U$29,MATCH(G$7,GRID!$A$18:$A$29,0),MATCH(1,($U$2=GRID!$B$1:$U$1)*(КАЛЕНДАРЬ!AM7=GRID!$B$3:$U$3),0))*(1-GRID!$H$34))</f>
        <v>69000</v>
      </c>
      <c r="I401" s="8">
        <f t="array" ref="I401">IF($I$2="Открытый тариф",INDEX(GRID!$B$4:$U$15,MATCH(I$7,GRID!$A$4:$A$15,0),MATCH(1,($U$2=GRID!$B$1:$U$1)*(КАЛЕНДАРЬ!AM7=GRID!$B$3:$U$3),0)),
INDEX(GRID!$B$4:$U$15,MATCH(I$7,GRID!$A$4:$A$15,0),MATCH(1,($U$2=GRID!$B$1:$U$1)*(КАЛЕНДАРЬ!AM7=GRID!$B$3:$U$3),0))*(1-GRID!$H$34))</f>
        <v>71000</v>
      </c>
      <c r="J401" s="8">
        <f t="array" ref="J401">IF($I$2="Открытый тариф",INDEX(GRID!$B$18:$U$29,MATCH(I$7,GRID!$A$18:$A$29,0),MATCH(1,($U$2=GRID!$B$1:$U$1)*(КАЛЕНДАРЬ!AM7=GRID!$B$3:$U$3),0)),
INDEX(GRID!$B$18:$U$29,MATCH(I$7,GRID!$A$18:$A$29,0),MATCH(1,($U$2=GRID!$B$1:$U$1)*(КАЛЕНДАРЬ!AM7=GRID!$B$3:$U$3),0))*(1-GRID!$H$34))</f>
        <v>76000</v>
      </c>
      <c r="K401" s="8">
        <f t="array" ref="K401">IF($I$2="Открытый тариф",INDEX(GRID!$B$4:$U$15,MATCH(K$7,GRID!$A$4:$A$15,0),MATCH(1,($U$2=GRID!$B$1:$U$1)*(КАЛЕНДАРЬ!AM7=GRID!$B$3:$U$3),0)),
INDEX(GRID!$B$4:$U$15,MATCH(K$7,GRID!$A$4:$A$15,0),MATCH(1,($U$2=GRID!$B$1:$U$1)*(КАЛЕНДАРЬ!AM7=GRID!$B$3:$U$3),0))*(1-GRID!$H$34))</f>
        <v>78200</v>
      </c>
      <c r="L401" s="8">
        <f t="array" ref="L401">IF($I$2="Открытый тариф",INDEX(GRID!$B$18:$U$29,MATCH(K$7,GRID!$A$18:$A$29,0),MATCH(1,($U$2=GRID!$B$1:$U$1)*(КАЛЕНДАРЬ!AM7=GRID!$B$3:$U$3),0)),
INDEX(GRID!$B$18:$U$29,MATCH(K$7,GRID!$A$18:$A$29,0),MATCH(1,($U$2=GRID!$B$1:$U$1)*(КАЛЕНДАРЬ!AM7=GRID!$B$3:$U$3),0))*(1-GRID!$H$34))</f>
        <v>83200</v>
      </c>
      <c r="M401" s="8">
        <f t="array" ref="M401">IF($I$2="Открытый тариф",INDEX(GRID!$B$4:$U$15,MATCH(M$7,GRID!$A$4:$A$15,0),MATCH(1,($U$2=GRID!$B$1:$U$1)*(КАЛЕНДАРЬ!AM7=GRID!$B$3:$U$3),0)),
INDEX(GRID!$B$4:$U$15,MATCH(M$7,GRID!$A$4:$A$15,0),MATCH(1,($U$2=GRID!$B$1:$U$1)*(КАЛЕНДАРЬ!AM7=GRID!$B$3:$U$3),0))*(1-GRID!$H$34))</f>
        <v>103200</v>
      </c>
      <c r="N401" s="8">
        <f t="array" ref="N401">IF($I$2="Открытый тариф",INDEX(GRID!$B$18:$U$29,MATCH(M$7,GRID!$A$18:$A$29,0),MATCH(1,($U$2=GRID!$B$1:$U$1)*(КАЛЕНДАРЬ!AM7=GRID!$B$3:$U$3),0)),
INDEX(GRID!$B$18:$U$29,MATCH(M$7,GRID!$A$18:$A$29,0),MATCH(1,($U$2=GRID!$B$1:$U$1)*(КАЛЕНДАРЬ!AM7=GRID!$B$3:$U$3),0))*(1-GRID!$H$34))</f>
        <v>108200</v>
      </c>
      <c r="O401" s="8">
        <f t="array" ref="O401">IF($I$2="Открытый тариф",INDEX(GRID!$B$4:$U$15,MATCH(O$7,GRID!$A$4:$A$15,0),MATCH(1,($U$2=GRID!$B$1:$U$1)*(КАЛЕНДАРЬ!AM7=GRID!$B$3:$U$3),0)),
INDEX(GRID!$B$4:$U$15,MATCH(O$7,GRID!$A$4:$A$15,0),MATCH(1,($U$2=GRID!$B$1:$U$1)*(КАЛЕНДАРЬ!AM7=GRID!$B$3:$U$3),0))*(1-GRID!$H$34))</f>
        <v>142800</v>
      </c>
      <c r="P401" s="8">
        <f t="array" ref="P401">IF($I$2="Открытый тариф",INDEX(GRID!$B$4:$U$15,MATCH(P$7,GRID!$A$4:$A$15,0),MATCH(1,($U$2=GRID!$B$1:$U$1)*(КАЛЕНДАРЬ!AM7=GRID!$B$3:$U$3),0)),
INDEX(GRID!$B$4:$U$15,MATCH(P$7,GRID!$A$4:$A$15,0),MATCH(1,($U$2=GRID!$B$1:$U$1)*(КАЛЕНДАРЬ!AM7=GRID!$B$3:$U$3),0))*(1-GRID!$H$34))</f>
        <v>190100</v>
      </c>
      <c r="Q401" s="8">
        <f t="array" ref="Q401">IF($I$2="Открытый тариф",INDEX(GRID!$B$4:$U$15,MATCH(Q$7,GRID!$A$4:$A$15,0),MATCH(1,($U$2=GRID!$B$1:$U$1)*(КАЛЕНДАРЬ!AM7=GRID!$B$3:$U$3),0)),
INDEX(GRID!$B$4:$U$15,MATCH(Q$7,GRID!$A$4:$A$15,0),MATCH(1,($U$2=GRID!$B$1:$U$1)*(КАЛЕНДАРЬ!AM7=GRID!$B$3:$U$3),0))*(1-GRID!$H$34))</f>
        <v>220900</v>
      </c>
      <c r="R401" s="8">
        <f t="array" ref="R401">IF($I$2="Открытый тариф",INDEX(GRID!$B$18:$U$29,MATCH(R$7,GRID!$A$18:$A$29,0),MATCH(1,($U$2=GRID!$B$1:$U$1)*(КАЛЕНДАРЬ!AM7=GRID!$B$3:$U$3),0)),
INDEX(GRID!$B$18:$U$29,MATCH(R$7,GRID!$A$18:$A$29,0),MATCH(1,($U$2=GRID!$B$1:$U$1)*(КАЛЕНДАРЬ!AM7=GRID!$B$3:$U$3),0))*(1-GRID!$H$34))</f>
        <v>251900</v>
      </c>
      <c r="S401" s="8">
        <f t="array" ref="S401">IF($I$2="Открытый тариф",INDEX(GRID!$B$4:$U$15,MATCH(S$7,GRID!$A$4:$A$15,0),MATCH(1,($U$2=GRID!$B$1:$U$1)*(КАЛЕНДАРЬ!AM7=GRID!$B$3:$U$3),0)),
INDEX(GRID!$B$4:$U$15,MATCH(S$7,GRID!$A$4:$A$15,0),MATCH(1,($U$2=GRID!$B$1:$U$1)*(КАЛЕНДАРЬ!AM7=GRID!$B$3:$U$3),0))*(1-GRID!$L$41))</f>
        <v>661000</v>
      </c>
      <c r="T401" s="8">
        <f t="array" ref="T401">IF($I$2="Открытый тариф",INDEX(GRID!$B$4:$U$15,MATCH(T$7,GRID!$A$4:$A$15,0),MATCH(1,($U$2=GRID!$B$1:$U$1)*(КАЛЕНДАРЬ!AM7=GRID!$B$3:$U$3),0)),
INDEX(GRID!$B$4:$U$15,MATCH(T$7,GRID!$A$4:$A$15,0),MATCH(1,($U$2=GRID!$B$1:$U$1)*(КАЛЕНДАРЬ!AM7=GRID!$B$3:$U$3),0))*(1-GRID!$L$41))</f>
        <v>814300</v>
      </c>
    </row>
    <row r="402" spans="1:20" ht="13.5" customHeight="1">
      <c r="A402" s="148" t="s">
        <v>12</v>
      </c>
      <c r="B402" s="149">
        <v>5</v>
      </c>
      <c r="C402" s="8">
        <f t="array" ref="C402">IF($I$2="Открытый тариф",INDEX(GRID!$B$4:$U$15,MATCH(C$7,GRID!$A$4:$A$15,0),MATCH(1,($U$2=GRID!$B$1:$U$1)*(КАЛЕНДАРЬ!AM8=GRID!$B$3:$U$3),0)),
INDEX(GRID!$B$4:$U$15,MATCH(C$7,GRID!$A$4:$A$15,0),MATCH(1,($U$2=GRID!$B$1:$U$1)*(КАЛЕНДАРЬ!AM8=GRID!$B$3:$U$3),0))*(1-GRID!$H$34))</f>
        <v>48100</v>
      </c>
      <c r="D402" s="8">
        <f t="array" ref="D402">IF($I$2="Открытый тариф",INDEX(GRID!$B$18:$U$29,MATCH(C$7,GRID!$A$18:$A$29,0),MATCH(1,($U$2=GRID!$B$1:$U$1)*(КАЛЕНДАРЬ!AM8=GRID!$B$3:$U$3),0)),
INDEX(GRID!$B$18:$U$29,MATCH(C$7,GRID!$A$18:$A$29,0),MATCH(1,($U$2=GRID!$B$1:$U$1)*(КАЛЕНДАРЬ!AM8=GRID!$B$3:$U$3),0))*(1-GRID!$H$34))</f>
        <v>53100</v>
      </c>
      <c r="E402" s="8">
        <f t="array" ref="E402">IF($I$2="Открытый тариф",INDEX(GRID!$B$4:$U$15,MATCH(E$7,GRID!$A$4:$A$15,0),MATCH(1,($U$2=GRID!$B$1:$U$1)*(КАЛЕНДАРЬ!AM8=GRID!$B$3:$U$3),0)),
INDEX(GRID!$B$4:$U$15,MATCH(E$7,GRID!$A$4:$A$15,0),MATCH(1,($U$2=GRID!$B$1:$U$1)*(КАЛЕНДАРЬ!AM8=GRID!$B$3:$U$3),0))*(1-GRID!$H$34))</f>
        <v>57100</v>
      </c>
      <c r="F402" s="8">
        <f t="array" ref="F402">IF($I$2="Открытый тариф",INDEX(GRID!$B$18:$U$29,MATCH(E$7,GRID!$A$18:$A$29,0),MATCH(1,($U$2=GRID!$B$1:$U$1)*(КАЛЕНДАРЬ!AM8=GRID!$B$3:$U$3),0)),
INDEX(GRID!$B$18:$U$29,MATCH(E$7,GRID!$A$18:$A$29,0),MATCH(1,($U$2=GRID!$B$1:$U$1)*(КАЛЕНДАРЬ!AM8=GRID!$B$3:$U$3),0))*(1-GRID!$H$34))</f>
        <v>62100</v>
      </c>
      <c r="G402" s="8">
        <f t="array" ref="G402">IF($I$2="Открытый тариф",INDEX(GRID!$B$4:$U$15,MATCH(G$7,GRID!$A$4:$A$15,0),MATCH(1,($U$2=GRID!$B$1:$U$1)*(КАЛЕНДАРЬ!AM8=GRID!$B$3:$U$3),0)),
INDEX(GRID!$B$4:$U$15,MATCH(G$7,GRID!$A$4:$A$15,0),MATCH(1,($U$2=GRID!$B$1:$U$1)*(КАЛЕНДАРЬ!AM8=GRID!$B$3:$U$3),0))*(1-GRID!$H$34))</f>
        <v>64000</v>
      </c>
      <c r="H402" s="8">
        <f t="array" ref="H402">IF($I$2="Открытый тариф",INDEX(GRID!$B$18:$U$29,MATCH(G$7,GRID!$A$18:$A$29,0),MATCH(1,($U$2=GRID!$B$1:$U$1)*(КАЛЕНДАРЬ!AM8=GRID!$B$3:$U$3),0)),
INDEX(GRID!$B$18:$U$29,MATCH(G$7,GRID!$A$18:$A$29,0),MATCH(1,($U$2=GRID!$B$1:$U$1)*(КАЛЕНДАРЬ!AM8=GRID!$B$3:$U$3),0))*(1-GRID!$H$34))</f>
        <v>69000</v>
      </c>
      <c r="I402" s="8">
        <f t="array" ref="I402">IF($I$2="Открытый тариф",INDEX(GRID!$B$4:$U$15,MATCH(I$7,GRID!$A$4:$A$15,0),MATCH(1,($U$2=GRID!$B$1:$U$1)*(КАЛЕНДАРЬ!AM8=GRID!$B$3:$U$3),0)),
INDEX(GRID!$B$4:$U$15,MATCH(I$7,GRID!$A$4:$A$15,0),MATCH(1,($U$2=GRID!$B$1:$U$1)*(КАЛЕНДАРЬ!AM8=GRID!$B$3:$U$3),0))*(1-GRID!$H$34))</f>
        <v>71000</v>
      </c>
      <c r="J402" s="8">
        <f t="array" ref="J402">IF($I$2="Открытый тариф",INDEX(GRID!$B$18:$U$29,MATCH(I$7,GRID!$A$18:$A$29,0),MATCH(1,($U$2=GRID!$B$1:$U$1)*(КАЛЕНДАРЬ!AM8=GRID!$B$3:$U$3),0)),
INDEX(GRID!$B$18:$U$29,MATCH(I$7,GRID!$A$18:$A$29,0),MATCH(1,($U$2=GRID!$B$1:$U$1)*(КАЛЕНДАРЬ!AM8=GRID!$B$3:$U$3),0))*(1-GRID!$H$34))</f>
        <v>76000</v>
      </c>
      <c r="K402" s="8">
        <f t="array" ref="K402">IF($I$2="Открытый тариф",INDEX(GRID!$B$4:$U$15,MATCH(K$7,GRID!$A$4:$A$15,0),MATCH(1,($U$2=GRID!$B$1:$U$1)*(КАЛЕНДАРЬ!AM8=GRID!$B$3:$U$3),0)),
INDEX(GRID!$B$4:$U$15,MATCH(K$7,GRID!$A$4:$A$15,0),MATCH(1,($U$2=GRID!$B$1:$U$1)*(КАЛЕНДАРЬ!AM8=GRID!$B$3:$U$3),0))*(1-GRID!$H$34))</f>
        <v>78200</v>
      </c>
      <c r="L402" s="8">
        <f t="array" ref="L402">IF($I$2="Открытый тариф",INDEX(GRID!$B$18:$U$29,MATCH(K$7,GRID!$A$18:$A$29,0),MATCH(1,($U$2=GRID!$B$1:$U$1)*(КАЛЕНДАРЬ!AM8=GRID!$B$3:$U$3),0)),
INDEX(GRID!$B$18:$U$29,MATCH(K$7,GRID!$A$18:$A$29,0),MATCH(1,($U$2=GRID!$B$1:$U$1)*(КАЛЕНДАРЬ!AM8=GRID!$B$3:$U$3),0))*(1-GRID!$H$34))</f>
        <v>83200</v>
      </c>
      <c r="M402" s="8">
        <f t="array" ref="M402">IF($I$2="Открытый тариф",INDEX(GRID!$B$4:$U$15,MATCH(M$7,GRID!$A$4:$A$15,0),MATCH(1,($U$2=GRID!$B$1:$U$1)*(КАЛЕНДАРЬ!AM8=GRID!$B$3:$U$3),0)),
INDEX(GRID!$B$4:$U$15,MATCH(M$7,GRID!$A$4:$A$15,0),MATCH(1,($U$2=GRID!$B$1:$U$1)*(КАЛЕНДАРЬ!AM8=GRID!$B$3:$U$3),0))*(1-GRID!$H$34))</f>
        <v>103200</v>
      </c>
      <c r="N402" s="8">
        <f t="array" ref="N402">IF($I$2="Открытый тариф",INDEX(GRID!$B$18:$U$29,MATCH(M$7,GRID!$A$18:$A$29,0),MATCH(1,($U$2=GRID!$B$1:$U$1)*(КАЛЕНДАРЬ!AM8=GRID!$B$3:$U$3),0)),
INDEX(GRID!$B$18:$U$29,MATCH(M$7,GRID!$A$18:$A$29,0),MATCH(1,($U$2=GRID!$B$1:$U$1)*(КАЛЕНДАРЬ!AM8=GRID!$B$3:$U$3),0))*(1-GRID!$H$34))</f>
        <v>108200</v>
      </c>
      <c r="O402" s="8">
        <f t="array" ref="O402">IF($I$2="Открытый тариф",INDEX(GRID!$B$4:$U$15,MATCH(O$7,GRID!$A$4:$A$15,0),MATCH(1,($U$2=GRID!$B$1:$U$1)*(КАЛЕНДАРЬ!AM8=GRID!$B$3:$U$3),0)),
INDEX(GRID!$B$4:$U$15,MATCH(O$7,GRID!$A$4:$A$15,0),MATCH(1,($U$2=GRID!$B$1:$U$1)*(КАЛЕНДАРЬ!AM8=GRID!$B$3:$U$3),0))*(1-GRID!$H$34))</f>
        <v>142800</v>
      </c>
      <c r="P402" s="8">
        <f t="array" ref="P402">IF($I$2="Открытый тариф",INDEX(GRID!$B$4:$U$15,MATCH(P$7,GRID!$A$4:$A$15,0),MATCH(1,($U$2=GRID!$B$1:$U$1)*(КАЛЕНДАРЬ!AM8=GRID!$B$3:$U$3),0)),
INDEX(GRID!$B$4:$U$15,MATCH(P$7,GRID!$A$4:$A$15,0),MATCH(1,($U$2=GRID!$B$1:$U$1)*(КАЛЕНДАРЬ!AM8=GRID!$B$3:$U$3),0))*(1-GRID!$H$34))</f>
        <v>190100</v>
      </c>
      <c r="Q402" s="8">
        <f t="array" ref="Q402">IF($I$2="Открытый тариф",INDEX(GRID!$B$4:$U$15,MATCH(Q$7,GRID!$A$4:$A$15,0),MATCH(1,($U$2=GRID!$B$1:$U$1)*(КАЛЕНДАРЬ!AM8=GRID!$B$3:$U$3),0)),
INDEX(GRID!$B$4:$U$15,MATCH(Q$7,GRID!$A$4:$A$15,0),MATCH(1,($U$2=GRID!$B$1:$U$1)*(КАЛЕНДАРЬ!AM8=GRID!$B$3:$U$3),0))*(1-GRID!$H$34))</f>
        <v>220900</v>
      </c>
      <c r="R402" s="8">
        <f t="array" ref="R402">IF($I$2="Открытый тариф",INDEX(GRID!$B$18:$U$29,MATCH(R$7,GRID!$A$18:$A$29,0),MATCH(1,($U$2=GRID!$B$1:$U$1)*(КАЛЕНДАРЬ!AM8=GRID!$B$3:$U$3),0)),
INDEX(GRID!$B$18:$U$29,MATCH(R$7,GRID!$A$18:$A$29,0),MATCH(1,($U$2=GRID!$B$1:$U$1)*(КАЛЕНДАРЬ!AM8=GRID!$B$3:$U$3),0))*(1-GRID!$H$34))</f>
        <v>251900</v>
      </c>
      <c r="S402" s="8">
        <f t="array" ref="S402">IF($I$2="Открытый тариф",INDEX(GRID!$B$4:$U$15,MATCH(S$7,GRID!$A$4:$A$15,0),MATCH(1,($U$2=GRID!$B$1:$U$1)*(КАЛЕНДАРЬ!AM8=GRID!$B$3:$U$3),0)),
INDEX(GRID!$B$4:$U$15,MATCH(S$7,GRID!$A$4:$A$15,0),MATCH(1,($U$2=GRID!$B$1:$U$1)*(КАЛЕНДАРЬ!AM8=GRID!$B$3:$U$3),0))*(1-GRID!$L$41))</f>
        <v>661000</v>
      </c>
      <c r="T402" s="8">
        <f t="array" ref="T402">IF($I$2="Открытый тариф",INDEX(GRID!$B$4:$U$15,MATCH(T$7,GRID!$A$4:$A$15,0),MATCH(1,($U$2=GRID!$B$1:$U$1)*(КАЛЕНДАРЬ!AM8=GRID!$B$3:$U$3),0)),
INDEX(GRID!$B$4:$U$15,MATCH(T$7,GRID!$A$4:$A$15,0),MATCH(1,($U$2=GRID!$B$1:$U$1)*(КАЛЕНДАРЬ!AM8=GRID!$B$3:$U$3),0))*(1-GRID!$L$41))</f>
        <v>814300</v>
      </c>
    </row>
    <row r="403" spans="1:20" ht="13.5" customHeight="1">
      <c r="A403" s="148" t="s">
        <v>13</v>
      </c>
      <c r="B403" s="149">
        <v>6</v>
      </c>
      <c r="C403" s="8">
        <f t="array" ref="C403">IF($I$2="Открытый тариф",INDEX(GRID!$B$4:$U$15,MATCH(C$7,GRID!$A$4:$A$15,0),MATCH(1,($U$2=GRID!$B$1:$U$1)*(КАЛЕНДАРЬ!AM9=GRID!$B$3:$U$3),0)),
INDEX(GRID!$B$4:$U$15,MATCH(C$7,GRID!$A$4:$A$15,0),MATCH(1,($U$2=GRID!$B$1:$U$1)*(КАЛЕНДАРЬ!AM9=GRID!$B$3:$U$3),0))*(1-GRID!$H$34))</f>
        <v>48100</v>
      </c>
      <c r="D403" s="8">
        <f t="array" ref="D403">IF($I$2="Открытый тариф",INDEX(GRID!$B$18:$U$29,MATCH(C$7,GRID!$A$18:$A$29,0),MATCH(1,($U$2=GRID!$B$1:$U$1)*(КАЛЕНДАРЬ!AM9=GRID!$B$3:$U$3),0)),
INDEX(GRID!$B$18:$U$29,MATCH(C$7,GRID!$A$18:$A$29,0),MATCH(1,($U$2=GRID!$B$1:$U$1)*(КАЛЕНДАРЬ!AM9=GRID!$B$3:$U$3),0))*(1-GRID!$H$34))</f>
        <v>53100</v>
      </c>
      <c r="E403" s="8">
        <f t="array" ref="E403">IF($I$2="Открытый тариф",INDEX(GRID!$B$4:$U$15,MATCH(E$7,GRID!$A$4:$A$15,0),MATCH(1,($U$2=GRID!$B$1:$U$1)*(КАЛЕНДАРЬ!AM9=GRID!$B$3:$U$3),0)),
INDEX(GRID!$B$4:$U$15,MATCH(E$7,GRID!$A$4:$A$15,0),MATCH(1,($U$2=GRID!$B$1:$U$1)*(КАЛЕНДАРЬ!AM9=GRID!$B$3:$U$3),0))*(1-GRID!$H$34))</f>
        <v>57100</v>
      </c>
      <c r="F403" s="8">
        <f t="array" ref="F403">IF($I$2="Открытый тариф",INDEX(GRID!$B$18:$U$29,MATCH(E$7,GRID!$A$18:$A$29,0),MATCH(1,($U$2=GRID!$B$1:$U$1)*(КАЛЕНДАРЬ!AM9=GRID!$B$3:$U$3),0)),
INDEX(GRID!$B$18:$U$29,MATCH(E$7,GRID!$A$18:$A$29,0),MATCH(1,($U$2=GRID!$B$1:$U$1)*(КАЛЕНДАРЬ!AM9=GRID!$B$3:$U$3),0))*(1-GRID!$H$34))</f>
        <v>62100</v>
      </c>
      <c r="G403" s="8">
        <f t="array" ref="G403">IF($I$2="Открытый тариф",INDEX(GRID!$B$4:$U$15,MATCH(G$7,GRID!$A$4:$A$15,0),MATCH(1,($U$2=GRID!$B$1:$U$1)*(КАЛЕНДАРЬ!AM9=GRID!$B$3:$U$3),0)),
INDEX(GRID!$B$4:$U$15,MATCH(G$7,GRID!$A$4:$A$15,0),MATCH(1,($U$2=GRID!$B$1:$U$1)*(КАЛЕНДАРЬ!AM9=GRID!$B$3:$U$3),0))*(1-GRID!$H$34))</f>
        <v>64000</v>
      </c>
      <c r="H403" s="8">
        <f t="array" ref="H403">IF($I$2="Открытый тариф",INDEX(GRID!$B$18:$U$29,MATCH(G$7,GRID!$A$18:$A$29,0),MATCH(1,($U$2=GRID!$B$1:$U$1)*(КАЛЕНДАРЬ!AM9=GRID!$B$3:$U$3),0)),
INDEX(GRID!$B$18:$U$29,MATCH(G$7,GRID!$A$18:$A$29,0),MATCH(1,($U$2=GRID!$B$1:$U$1)*(КАЛЕНДАРЬ!AM9=GRID!$B$3:$U$3),0))*(1-GRID!$H$34))</f>
        <v>69000</v>
      </c>
      <c r="I403" s="8">
        <f t="array" ref="I403">IF($I$2="Открытый тариф",INDEX(GRID!$B$4:$U$15,MATCH(I$7,GRID!$A$4:$A$15,0),MATCH(1,($U$2=GRID!$B$1:$U$1)*(КАЛЕНДАРЬ!AM9=GRID!$B$3:$U$3),0)),
INDEX(GRID!$B$4:$U$15,MATCH(I$7,GRID!$A$4:$A$15,0),MATCH(1,($U$2=GRID!$B$1:$U$1)*(КАЛЕНДАРЬ!AM9=GRID!$B$3:$U$3),0))*(1-GRID!$H$34))</f>
        <v>71000</v>
      </c>
      <c r="J403" s="8">
        <f t="array" ref="J403">IF($I$2="Открытый тариф",INDEX(GRID!$B$18:$U$29,MATCH(I$7,GRID!$A$18:$A$29,0),MATCH(1,($U$2=GRID!$B$1:$U$1)*(КАЛЕНДАРЬ!AM9=GRID!$B$3:$U$3),0)),
INDEX(GRID!$B$18:$U$29,MATCH(I$7,GRID!$A$18:$A$29,0),MATCH(1,($U$2=GRID!$B$1:$U$1)*(КАЛЕНДАРЬ!AM9=GRID!$B$3:$U$3),0))*(1-GRID!$H$34))</f>
        <v>76000</v>
      </c>
      <c r="K403" s="8">
        <f t="array" ref="K403">IF($I$2="Открытый тариф",INDEX(GRID!$B$4:$U$15,MATCH(K$7,GRID!$A$4:$A$15,0),MATCH(1,($U$2=GRID!$B$1:$U$1)*(КАЛЕНДАРЬ!AM9=GRID!$B$3:$U$3),0)),
INDEX(GRID!$B$4:$U$15,MATCH(K$7,GRID!$A$4:$A$15,0),MATCH(1,($U$2=GRID!$B$1:$U$1)*(КАЛЕНДАРЬ!AM9=GRID!$B$3:$U$3),0))*(1-GRID!$H$34))</f>
        <v>78200</v>
      </c>
      <c r="L403" s="8">
        <f t="array" ref="L403">IF($I$2="Открытый тариф",INDEX(GRID!$B$18:$U$29,MATCH(K$7,GRID!$A$18:$A$29,0),MATCH(1,($U$2=GRID!$B$1:$U$1)*(КАЛЕНДАРЬ!AM9=GRID!$B$3:$U$3),0)),
INDEX(GRID!$B$18:$U$29,MATCH(K$7,GRID!$A$18:$A$29,0),MATCH(1,($U$2=GRID!$B$1:$U$1)*(КАЛЕНДАРЬ!AM9=GRID!$B$3:$U$3),0))*(1-GRID!$H$34))</f>
        <v>83200</v>
      </c>
      <c r="M403" s="8">
        <f t="array" ref="M403">IF($I$2="Открытый тариф",INDEX(GRID!$B$4:$U$15,MATCH(M$7,GRID!$A$4:$A$15,0),MATCH(1,($U$2=GRID!$B$1:$U$1)*(КАЛЕНДАРЬ!AM9=GRID!$B$3:$U$3),0)),
INDEX(GRID!$B$4:$U$15,MATCH(M$7,GRID!$A$4:$A$15,0),MATCH(1,($U$2=GRID!$B$1:$U$1)*(КАЛЕНДАРЬ!AM9=GRID!$B$3:$U$3),0))*(1-GRID!$H$34))</f>
        <v>103200</v>
      </c>
      <c r="N403" s="8">
        <f t="array" ref="N403">IF($I$2="Открытый тариф",INDEX(GRID!$B$18:$U$29,MATCH(M$7,GRID!$A$18:$A$29,0),MATCH(1,($U$2=GRID!$B$1:$U$1)*(КАЛЕНДАРЬ!AM9=GRID!$B$3:$U$3),0)),
INDEX(GRID!$B$18:$U$29,MATCH(M$7,GRID!$A$18:$A$29,0),MATCH(1,($U$2=GRID!$B$1:$U$1)*(КАЛЕНДАРЬ!AM9=GRID!$B$3:$U$3),0))*(1-GRID!$H$34))</f>
        <v>108200</v>
      </c>
      <c r="O403" s="8">
        <f t="array" ref="O403">IF($I$2="Открытый тариф",INDEX(GRID!$B$4:$U$15,MATCH(O$7,GRID!$A$4:$A$15,0),MATCH(1,($U$2=GRID!$B$1:$U$1)*(КАЛЕНДАРЬ!AM9=GRID!$B$3:$U$3),0)),
INDEX(GRID!$B$4:$U$15,MATCH(O$7,GRID!$A$4:$A$15,0),MATCH(1,($U$2=GRID!$B$1:$U$1)*(КАЛЕНДАРЬ!AM9=GRID!$B$3:$U$3),0))*(1-GRID!$H$34))</f>
        <v>142800</v>
      </c>
      <c r="P403" s="8">
        <f t="array" ref="P403">IF($I$2="Открытый тариф",INDEX(GRID!$B$4:$U$15,MATCH(P$7,GRID!$A$4:$A$15,0),MATCH(1,($U$2=GRID!$B$1:$U$1)*(КАЛЕНДАРЬ!AM9=GRID!$B$3:$U$3),0)),
INDEX(GRID!$B$4:$U$15,MATCH(P$7,GRID!$A$4:$A$15,0),MATCH(1,($U$2=GRID!$B$1:$U$1)*(КАЛЕНДАРЬ!AM9=GRID!$B$3:$U$3),0))*(1-GRID!$H$34))</f>
        <v>190100</v>
      </c>
      <c r="Q403" s="8">
        <f t="array" ref="Q403">IF($I$2="Открытый тариф",INDEX(GRID!$B$4:$U$15,MATCH(Q$7,GRID!$A$4:$A$15,0),MATCH(1,($U$2=GRID!$B$1:$U$1)*(КАЛЕНДАРЬ!AM9=GRID!$B$3:$U$3),0)),
INDEX(GRID!$B$4:$U$15,MATCH(Q$7,GRID!$A$4:$A$15,0),MATCH(1,($U$2=GRID!$B$1:$U$1)*(КАЛЕНДАРЬ!AM9=GRID!$B$3:$U$3),0))*(1-GRID!$H$34))</f>
        <v>220900</v>
      </c>
      <c r="R403" s="8">
        <f t="array" ref="R403">IF($I$2="Открытый тариф",INDEX(GRID!$B$18:$U$29,MATCH(R$7,GRID!$A$18:$A$29,0),MATCH(1,($U$2=GRID!$B$1:$U$1)*(КАЛЕНДАРЬ!AM9=GRID!$B$3:$U$3),0)),
INDEX(GRID!$B$18:$U$29,MATCH(R$7,GRID!$A$18:$A$29,0),MATCH(1,($U$2=GRID!$B$1:$U$1)*(КАЛЕНДАРЬ!AM9=GRID!$B$3:$U$3),0))*(1-GRID!$H$34))</f>
        <v>251900</v>
      </c>
      <c r="S403" s="8">
        <f t="array" ref="S403">IF($I$2="Открытый тариф",INDEX(GRID!$B$4:$U$15,MATCH(S$7,GRID!$A$4:$A$15,0),MATCH(1,($U$2=GRID!$B$1:$U$1)*(КАЛЕНДАРЬ!AM9=GRID!$B$3:$U$3),0)),
INDEX(GRID!$B$4:$U$15,MATCH(S$7,GRID!$A$4:$A$15,0),MATCH(1,($U$2=GRID!$B$1:$U$1)*(КАЛЕНДАРЬ!AM9=GRID!$B$3:$U$3),0))*(1-GRID!$L$41))</f>
        <v>661000</v>
      </c>
      <c r="T403" s="8">
        <f t="array" ref="T403">IF($I$2="Открытый тариф",INDEX(GRID!$B$4:$U$15,MATCH(T$7,GRID!$A$4:$A$15,0),MATCH(1,($U$2=GRID!$B$1:$U$1)*(КАЛЕНДАРЬ!AM9=GRID!$B$3:$U$3),0)),
INDEX(GRID!$B$4:$U$15,MATCH(T$7,GRID!$A$4:$A$15,0),MATCH(1,($U$2=GRID!$B$1:$U$1)*(КАЛЕНДАРЬ!AM9=GRID!$B$3:$U$3),0))*(1-GRID!$L$41))</f>
        <v>814300</v>
      </c>
    </row>
    <row r="404" spans="1:20" ht="13.5" customHeight="1">
      <c r="A404" s="148" t="s">
        <v>14</v>
      </c>
      <c r="B404" s="149">
        <v>7</v>
      </c>
      <c r="C404" s="8">
        <f t="array" ref="C404">IF($I$2="Открытый тариф",INDEX(GRID!$B$4:$U$15,MATCH(C$7,GRID!$A$4:$A$15,0),MATCH(1,($U$2=GRID!$B$1:$U$1)*(КАЛЕНДАРЬ!AM10=GRID!$B$3:$U$3),0)),
INDEX(GRID!$B$4:$U$15,MATCH(C$7,GRID!$A$4:$A$15,0),MATCH(1,($U$2=GRID!$B$1:$U$1)*(КАЛЕНДАРЬ!AM10=GRID!$B$3:$U$3),0))*(1-GRID!$H$34))</f>
        <v>48100</v>
      </c>
      <c r="D404" s="8">
        <f t="array" ref="D404">IF($I$2="Открытый тариф",INDEX(GRID!$B$18:$U$29,MATCH(C$7,GRID!$A$18:$A$29,0),MATCH(1,($U$2=GRID!$B$1:$U$1)*(КАЛЕНДАРЬ!AM10=GRID!$B$3:$U$3),0)),
INDEX(GRID!$B$18:$U$29,MATCH(C$7,GRID!$A$18:$A$29,0),MATCH(1,($U$2=GRID!$B$1:$U$1)*(КАЛЕНДАРЬ!AM10=GRID!$B$3:$U$3),0))*(1-GRID!$H$34))</f>
        <v>53100</v>
      </c>
      <c r="E404" s="8">
        <f t="array" ref="E404">IF($I$2="Открытый тариф",INDEX(GRID!$B$4:$U$15,MATCH(E$7,GRID!$A$4:$A$15,0),MATCH(1,($U$2=GRID!$B$1:$U$1)*(КАЛЕНДАРЬ!AM10=GRID!$B$3:$U$3),0)),
INDEX(GRID!$B$4:$U$15,MATCH(E$7,GRID!$A$4:$A$15,0),MATCH(1,($U$2=GRID!$B$1:$U$1)*(КАЛЕНДАРЬ!AM10=GRID!$B$3:$U$3),0))*(1-GRID!$H$34))</f>
        <v>57100</v>
      </c>
      <c r="F404" s="8">
        <f t="array" ref="F404">IF($I$2="Открытый тариф",INDEX(GRID!$B$18:$U$29,MATCH(E$7,GRID!$A$18:$A$29,0),MATCH(1,($U$2=GRID!$B$1:$U$1)*(КАЛЕНДАРЬ!AM10=GRID!$B$3:$U$3),0)),
INDEX(GRID!$B$18:$U$29,MATCH(E$7,GRID!$A$18:$A$29,0),MATCH(1,($U$2=GRID!$B$1:$U$1)*(КАЛЕНДАРЬ!AM10=GRID!$B$3:$U$3),0))*(1-GRID!$H$34))</f>
        <v>62100</v>
      </c>
      <c r="G404" s="8">
        <f t="array" ref="G404">IF($I$2="Открытый тариф",INDEX(GRID!$B$4:$U$15,MATCH(G$7,GRID!$A$4:$A$15,0),MATCH(1,($U$2=GRID!$B$1:$U$1)*(КАЛЕНДАРЬ!AM10=GRID!$B$3:$U$3),0)),
INDEX(GRID!$B$4:$U$15,MATCH(G$7,GRID!$A$4:$A$15,0),MATCH(1,($U$2=GRID!$B$1:$U$1)*(КАЛЕНДАРЬ!AM10=GRID!$B$3:$U$3),0))*(1-GRID!$H$34))</f>
        <v>64000</v>
      </c>
      <c r="H404" s="8">
        <f t="array" ref="H404">IF($I$2="Открытый тариф",INDEX(GRID!$B$18:$U$29,MATCH(G$7,GRID!$A$18:$A$29,0),MATCH(1,($U$2=GRID!$B$1:$U$1)*(КАЛЕНДАРЬ!AM10=GRID!$B$3:$U$3),0)),
INDEX(GRID!$B$18:$U$29,MATCH(G$7,GRID!$A$18:$A$29,0),MATCH(1,($U$2=GRID!$B$1:$U$1)*(КАЛЕНДАРЬ!AM10=GRID!$B$3:$U$3),0))*(1-GRID!$H$34))</f>
        <v>69000</v>
      </c>
      <c r="I404" s="8">
        <f t="array" ref="I404">IF($I$2="Открытый тариф",INDEX(GRID!$B$4:$U$15,MATCH(I$7,GRID!$A$4:$A$15,0),MATCH(1,($U$2=GRID!$B$1:$U$1)*(КАЛЕНДАРЬ!AM10=GRID!$B$3:$U$3),0)),
INDEX(GRID!$B$4:$U$15,MATCH(I$7,GRID!$A$4:$A$15,0),MATCH(1,($U$2=GRID!$B$1:$U$1)*(КАЛЕНДАРЬ!AM10=GRID!$B$3:$U$3),0))*(1-GRID!$H$34))</f>
        <v>71000</v>
      </c>
      <c r="J404" s="8">
        <f t="array" ref="J404">IF($I$2="Открытый тариф",INDEX(GRID!$B$18:$U$29,MATCH(I$7,GRID!$A$18:$A$29,0),MATCH(1,($U$2=GRID!$B$1:$U$1)*(КАЛЕНДАРЬ!AM10=GRID!$B$3:$U$3),0)),
INDEX(GRID!$B$18:$U$29,MATCH(I$7,GRID!$A$18:$A$29,0),MATCH(1,($U$2=GRID!$B$1:$U$1)*(КАЛЕНДАРЬ!AM10=GRID!$B$3:$U$3),0))*(1-GRID!$H$34))</f>
        <v>76000</v>
      </c>
      <c r="K404" s="8">
        <f t="array" ref="K404">IF($I$2="Открытый тариф",INDEX(GRID!$B$4:$U$15,MATCH(K$7,GRID!$A$4:$A$15,0),MATCH(1,($U$2=GRID!$B$1:$U$1)*(КАЛЕНДАРЬ!AM10=GRID!$B$3:$U$3),0)),
INDEX(GRID!$B$4:$U$15,MATCH(K$7,GRID!$A$4:$A$15,0),MATCH(1,($U$2=GRID!$B$1:$U$1)*(КАЛЕНДАРЬ!AM10=GRID!$B$3:$U$3),0))*(1-GRID!$H$34))</f>
        <v>78200</v>
      </c>
      <c r="L404" s="8">
        <f t="array" ref="L404">IF($I$2="Открытый тариф",INDEX(GRID!$B$18:$U$29,MATCH(K$7,GRID!$A$18:$A$29,0),MATCH(1,($U$2=GRID!$B$1:$U$1)*(КАЛЕНДАРЬ!AM10=GRID!$B$3:$U$3),0)),
INDEX(GRID!$B$18:$U$29,MATCH(K$7,GRID!$A$18:$A$29,0),MATCH(1,($U$2=GRID!$B$1:$U$1)*(КАЛЕНДАРЬ!AM10=GRID!$B$3:$U$3),0))*(1-GRID!$H$34))</f>
        <v>83200</v>
      </c>
      <c r="M404" s="8">
        <f t="array" ref="M404">IF($I$2="Открытый тариф",INDEX(GRID!$B$4:$U$15,MATCH(M$7,GRID!$A$4:$A$15,0),MATCH(1,($U$2=GRID!$B$1:$U$1)*(КАЛЕНДАРЬ!AM10=GRID!$B$3:$U$3),0)),
INDEX(GRID!$B$4:$U$15,MATCH(M$7,GRID!$A$4:$A$15,0),MATCH(1,($U$2=GRID!$B$1:$U$1)*(КАЛЕНДАРЬ!AM10=GRID!$B$3:$U$3),0))*(1-GRID!$H$34))</f>
        <v>103200</v>
      </c>
      <c r="N404" s="8">
        <f t="array" ref="N404">IF($I$2="Открытый тариф",INDEX(GRID!$B$18:$U$29,MATCH(M$7,GRID!$A$18:$A$29,0),MATCH(1,($U$2=GRID!$B$1:$U$1)*(КАЛЕНДАРЬ!AM10=GRID!$B$3:$U$3),0)),
INDEX(GRID!$B$18:$U$29,MATCH(M$7,GRID!$A$18:$A$29,0),MATCH(1,($U$2=GRID!$B$1:$U$1)*(КАЛЕНДАРЬ!AM10=GRID!$B$3:$U$3),0))*(1-GRID!$H$34))</f>
        <v>108200</v>
      </c>
      <c r="O404" s="8">
        <f t="array" ref="O404">IF($I$2="Открытый тариф",INDEX(GRID!$B$4:$U$15,MATCH(O$7,GRID!$A$4:$A$15,0),MATCH(1,($U$2=GRID!$B$1:$U$1)*(КАЛЕНДАРЬ!AM10=GRID!$B$3:$U$3),0)),
INDEX(GRID!$B$4:$U$15,MATCH(O$7,GRID!$A$4:$A$15,0),MATCH(1,($U$2=GRID!$B$1:$U$1)*(КАЛЕНДАРЬ!AM10=GRID!$B$3:$U$3),0))*(1-GRID!$H$34))</f>
        <v>142800</v>
      </c>
      <c r="P404" s="8">
        <f t="array" ref="P404">IF($I$2="Открытый тариф",INDEX(GRID!$B$4:$U$15,MATCH(P$7,GRID!$A$4:$A$15,0),MATCH(1,($U$2=GRID!$B$1:$U$1)*(КАЛЕНДАРЬ!AM10=GRID!$B$3:$U$3),0)),
INDEX(GRID!$B$4:$U$15,MATCH(P$7,GRID!$A$4:$A$15,0),MATCH(1,($U$2=GRID!$B$1:$U$1)*(КАЛЕНДАРЬ!AM10=GRID!$B$3:$U$3),0))*(1-GRID!$H$34))</f>
        <v>190100</v>
      </c>
      <c r="Q404" s="8">
        <f t="array" ref="Q404">IF($I$2="Открытый тариф",INDEX(GRID!$B$4:$U$15,MATCH(Q$7,GRID!$A$4:$A$15,0),MATCH(1,($U$2=GRID!$B$1:$U$1)*(КАЛЕНДАРЬ!AM10=GRID!$B$3:$U$3),0)),
INDEX(GRID!$B$4:$U$15,MATCH(Q$7,GRID!$A$4:$A$15,0),MATCH(1,($U$2=GRID!$B$1:$U$1)*(КАЛЕНДАРЬ!AM10=GRID!$B$3:$U$3),0))*(1-GRID!$H$34))</f>
        <v>220900</v>
      </c>
      <c r="R404" s="8">
        <f t="array" ref="R404">IF($I$2="Открытый тариф",INDEX(GRID!$B$18:$U$29,MATCH(R$7,GRID!$A$18:$A$29,0),MATCH(1,($U$2=GRID!$B$1:$U$1)*(КАЛЕНДАРЬ!AM10=GRID!$B$3:$U$3),0)),
INDEX(GRID!$B$18:$U$29,MATCH(R$7,GRID!$A$18:$A$29,0),MATCH(1,($U$2=GRID!$B$1:$U$1)*(КАЛЕНДАРЬ!AM10=GRID!$B$3:$U$3),0))*(1-GRID!$H$34))</f>
        <v>251900</v>
      </c>
      <c r="S404" s="8">
        <f t="array" ref="S404">IF($I$2="Открытый тариф",INDEX(GRID!$B$4:$U$15,MATCH(S$7,GRID!$A$4:$A$15,0),MATCH(1,($U$2=GRID!$B$1:$U$1)*(КАЛЕНДАРЬ!AM10=GRID!$B$3:$U$3),0)),
INDEX(GRID!$B$4:$U$15,MATCH(S$7,GRID!$A$4:$A$15,0),MATCH(1,($U$2=GRID!$B$1:$U$1)*(КАЛЕНДАРЬ!AM10=GRID!$B$3:$U$3),0))*(1-GRID!$L$41))</f>
        <v>661000</v>
      </c>
      <c r="T404" s="8">
        <f t="array" ref="T404">IF($I$2="Открытый тариф",INDEX(GRID!$B$4:$U$15,MATCH(T$7,GRID!$A$4:$A$15,0),MATCH(1,($U$2=GRID!$B$1:$U$1)*(КАЛЕНДАРЬ!AM10=GRID!$B$3:$U$3),0)),
INDEX(GRID!$B$4:$U$15,MATCH(T$7,GRID!$A$4:$A$15,0),MATCH(1,($U$2=GRID!$B$1:$U$1)*(КАЛЕНДАРЬ!AM10=GRID!$B$3:$U$3),0))*(1-GRID!$L$41))</f>
        <v>814300</v>
      </c>
    </row>
    <row r="405" spans="1:20" ht="13.5" customHeight="1">
      <c r="A405" s="148" t="s">
        <v>15</v>
      </c>
      <c r="B405" s="149">
        <v>8</v>
      </c>
      <c r="C405" s="8">
        <f t="array" ref="C405">IF($I$2="Открытый тариф",INDEX(GRID!$B$4:$U$15,MATCH(C$7,GRID!$A$4:$A$15,0),MATCH(1,($U$2=GRID!$B$1:$U$1)*(КАЛЕНДАРЬ!AM11=GRID!$B$3:$U$3),0)),
INDEX(GRID!$B$4:$U$15,MATCH(C$7,GRID!$A$4:$A$15,0),MATCH(1,($U$2=GRID!$B$1:$U$1)*(КАЛЕНДАРЬ!AM11=GRID!$B$3:$U$3),0))*(1-GRID!$H$34))</f>
        <v>48100</v>
      </c>
      <c r="D405" s="8">
        <f t="array" ref="D405">IF($I$2="Открытый тариф",INDEX(GRID!$B$18:$U$29,MATCH(C$7,GRID!$A$18:$A$29,0),MATCH(1,($U$2=GRID!$B$1:$U$1)*(КАЛЕНДАРЬ!AM11=GRID!$B$3:$U$3),0)),
INDEX(GRID!$B$18:$U$29,MATCH(C$7,GRID!$A$18:$A$29,0),MATCH(1,($U$2=GRID!$B$1:$U$1)*(КАЛЕНДАРЬ!AM11=GRID!$B$3:$U$3),0))*(1-GRID!$H$34))</f>
        <v>53100</v>
      </c>
      <c r="E405" s="8">
        <f t="array" ref="E405">IF($I$2="Открытый тариф",INDEX(GRID!$B$4:$U$15,MATCH(E$7,GRID!$A$4:$A$15,0),MATCH(1,($U$2=GRID!$B$1:$U$1)*(КАЛЕНДАРЬ!AM11=GRID!$B$3:$U$3),0)),
INDEX(GRID!$B$4:$U$15,MATCH(E$7,GRID!$A$4:$A$15,0),MATCH(1,($U$2=GRID!$B$1:$U$1)*(КАЛЕНДАРЬ!AM11=GRID!$B$3:$U$3),0))*(1-GRID!$H$34))</f>
        <v>57100</v>
      </c>
      <c r="F405" s="8">
        <f t="array" ref="F405">IF($I$2="Открытый тариф",INDEX(GRID!$B$18:$U$29,MATCH(E$7,GRID!$A$18:$A$29,0),MATCH(1,($U$2=GRID!$B$1:$U$1)*(КАЛЕНДАРЬ!AM11=GRID!$B$3:$U$3),0)),
INDEX(GRID!$B$18:$U$29,MATCH(E$7,GRID!$A$18:$A$29,0),MATCH(1,($U$2=GRID!$B$1:$U$1)*(КАЛЕНДАРЬ!AM11=GRID!$B$3:$U$3),0))*(1-GRID!$H$34))</f>
        <v>62100</v>
      </c>
      <c r="G405" s="8">
        <f t="array" ref="G405">IF($I$2="Открытый тариф",INDEX(GRID!$B$4:$U$15,MATCH(G$7,GRID!$A$4:$A$15,0),MATCH(1,($U$2=GRID!$B$1:$U$1)*(КАЛЕНДАРЬ!AM11=GRID!$B$3:$U$3),0)),
INDEX(GRID!$B$4:$U$15,MATCH(G$7,GRID!$A$4:$A$15,0),MATCH(1,($U$2=GRID!$B$1:$U$1)*(КАЛЕНДАРЬ!AM11=GRID!$B$3:$U$3),0))*(1-GRID!$H$34))</f>
        <v>64000</v>
      </c>
      <c r="H405" s="8">
        <f t="array" ref="H405">IF($I$2="Открытый тариф",INDEX(GRID!$B$18:$U$29,MATCH(G$7,GRID!$A$18:$A$29,0),MATCH(1,($U$2=GRID!$B$1:$U$1)*(КАЛЕНДАРЬ!AM11=GRID!$B$3:$U$3),0)),
INDEX(GRID!$B$18:$U$29,MATCH(G$7,GRID!$A$18:$A$29,0),MATCH(1,($U$2=GRID!$B$1:$U$1)*(КАЛЕНДАРЬ!AM11=GRID!$B$3:$U$3),0))*(1-GRID!$H$34))</f>
        <v>69000</v>
      </c>
      <c r="I405" s="8">
        <f t="array" ref="I405">IF($I$2="Открытый тариф",INDEX(GRID!$B$4:$U$15,MATCH(I$7,GRID!$A$4:$A$15,0),MATCH(1,($U$2=GRID!$B$1:$U$1)*(КАЛЕНДАРЬ!AM11=GRID!$B$3:$U$3),0)),
INDEX(GRID!$B$4:$U$15,MATCH(I$7,GRID!$A$4:$A$15,0),MATCH(1,($U$2=GRID!$B$1:$U$1)*(КАЛЕНДАРЬ!AM11=GRID!$B$3:$U$3),0))*(1-GRID!$H$34))</f>
        <v>71000</v>
      </c>
      <c r="J405" s="8">
        <f t="array" ref="J405">IF($I$2="Открытый тариф",INDEX(GRID!$B$18:$U$29,MATCH(I$7,GRID!$A$18:$A$29,0),MATCH(1,($U$2=GRID!$B$1:$U$1)*(КАЛЕНДАРЬ!AM11=GRID!$B$3:$U$3),0)),
INDEX(GRID!$B$18:$U$29,MATCH(I$7,GRID!$A$18:$A$29,0),MATCH(1,($U$2=GRID!$B$1:$U$1)*(КАЛЕНДАРЬ!AM11=GRID!$B$3:$U$3),0))*(1-GRID!$H$34))</f>
        <v>76000</v>
      </c>
      <c r="K405" s="8">
        <f t="array" ref="K405">IF($I$2="Открытый тариф",INDEX(GRID!$B$4:$U$15,MATCH(K$7,GRID!$A$4:$A$15,0),MATCH(1,($U$2=GRID!$B$1:$U$1)*(КАЛЕНДАРЬ!AM11=GRID!$B$3:$U$3),0)),
INDEX(GRID!$B$4:$U$15,MATCH(K$7,GRID!$A$4:$A$15,0),MATCH(1,($U$2=GRID!$B$1:$U$1)*(КАЛЕНДАРЬ!AM11=GRID!$B$3:$U$3),0))*(1-GRID!$H$34))</f>
        <v>78200</v>
      </c>
      <c r="L405" s="8">
        <f t="array" ref="L405">IF($I$2="Открытый тариф",INDEX(GRID!$B$18:$U$29,MATCH(K$7,GRID!$A$18:$A$29,0),MATCH(1,($U$2=GRID!$B$1:$U$1)*(КАЛЕНДАРЬ!AM11=GRID!$B$3:$U$3),0)),
INDEX(GRID!$B$18:$U$29,MATCH(K$7,GRID!$A$18:$A$29,0),MATCH(1,($U$2=GRID!$B$1:$U$1)*(КАЛЕНДАРЬ!AM11=GRID!$B$3:$U$3),0))*(1-GRID!$H$34))</f>
        <v>83200</v>
      </c>
      <c r="M405" s="8">
        <f t="array" ref="M405">IF($I$2="Открытый тариф",INDEX(GRID!$B$4:$U$15,MATCH(M$7,GRID!$A$4:$A$15,0),MATCH(1,($U$2=GRID!$B$1:$U$1)*(КАЛЕНДАРЬ!AM11=GRID!$B$3:$U$3),0)),
INDEX(GRID!$B$4:$U$15,MATCH(M$7,GRID!$A$4:$A$15,0),MATCH(1,($U$2=GRID!$B$1:$U$1)*(КАЛЕНДАРЬ!AM11=GRID!$B$3:$U$3),0))*(1-GRID!$H$34))</f>
        <v>103200</v>
      </c>
      <c r="N405" s="8">
        <f t="array" ref="N405">IF($I$2="Открытый тариф",INDEX(GRID!$B$18:$U$29,MATCH(M$7,GRID!$A$18:$A$29,0),MATCH(1,($U$2=GRID!$B$1:$U$1)*(КАЛЕНДАРЬ!AM11=GRID!$B$3:$U$3),0)),
INDEX(GRID!$B$18:$U$29,MATCH(M$7,GRID!$A$18:$A$29,0),MATCH(1,($U$2=GRID!$B$1:$U$1)*(КАЛЕНДАРЬ!AM11=GRID!$B$3:$U$3),0))*(1-GRID!$H$34))</f>
        <v>108200</v>
      </c>
      <c r="O405" s="8">
        <f t="array" ref="O405">IF($I$2="Открытый тариф",INDEX(GRID!$B$4:$U$15,MATCH(O$7,GRID!$A$4:$A$15,0),MATCH(1,($U$2=GRID!$B$1:$U$1)*(КАЛЕНДАРЬ!AM11=GRID!$B$3:$U$3),0)),
INDEX(GRID!$B$4:$U$15,MATCH(O$7,GRID!$A$4:$A$15,0),MATCH(1,($U$2=GRID!$B$1:$U$1)*(КАЛЕНДАРЬ!AM11=GRID!$B$3:$U$3),0))*(1-GRID!$H$34))</f>
        <v>142800</v>
      </c>
      <c r="P405" s="8">
        <f t="array" ref="P405">IF($I$2="Открытый тариф",INDEX(GRID!$B$4:$U$15,MATCH(P$7,GRID!$A$4:$A$15,0),MATCH(1,($U$2=GRID!$B$1:$U$1)*(КАЛЕНДАРЬ!AM11=GRID!$B$3:$U$3),0)),
INDEX(GRID!$B$4:$U$15,MATCH(P$7,GRID!$A$4:$A$15,0),MATCH(1,($U$2=GRID!$B$1:$U$1)*(КАЛЕНДАРЬ!AM11=GRID!$B$3:$U$3),0))*(1-GRID!$H$34))</f>
        <v>190100</v>
      </c>
      <c r="Q405" s="8">
        <f t="array" ref="Q405">IF($I$2="Открытый тариф",INDEX(GRID!$B$4:$U$15,MATCH(Q$7,GRID!$A$4:$A$15,0),MATCH(1,($U$2=GRID!$B$1:$U$1)*(КАЛЕНДАРЬ!AM11=GRID!$B$3:$U$3),0)),
INDEX(GRID!$B$4:$U$15,MATCH(Q$7,GRID!$A$4:$A$15,0),MATCH(1,($U$2=GRID!$B$1:$U$1)*(КАЛЕНДАРЬ!AM11=GRID!$B$3:$U$3),0))*(1-GRID!$H$34))</f>
        <v>220900</v>
      </c>
      <c r="R405" s="8">
        <f t="array" ref="R405">IF($I$2="Открытый тариф",INDEX(GRID!$B$18:$U$29,MATCH(R$7,GRID!$A$18:$A$29,0),MATCH(1,($U$2=GRID!$B$1:$U$1)*(КАЛЕНДАРЬ!AM11=GRID!$B$3:$U$3),0)),
INDEX(GRID!$B$18:$U$29,MATCH(R$7,GRID!$A$18:$A$29,0),MATCH(1,($U$2=GRID!$B$1:$U$1)*(КАЛЕНДАРЬ!AM11=GRID!$B$3:$U$3),0))*(1-GRID!$H$34))</f>
        <v>251900</v>
      </c>
      <c r="S405" s="8">
        <f t="array" ref="S405">IF($I$2="Открытый тариф",INDEX(GRID!$B$4:$U$15,MATCH(S$7,GRID!$A$4:$A$15,0),MATCH(1,($U$2=GRID!$B$1:$U$1)*(КАЛЕНДАРЬ!AM11=GRID!$B$3:$U$3),0)),
INDEX(GRID!$B$4:$U$15,MATCH(S$7,GRID!$A$4:$A$15,0),MATCH(1,($U$2=GRID!$B$1:$U$1)*(КАЛЕНДАРЬ!AM11=GRID!$B$3:$U$3),0))*(1-GRID!$L$41))</f>
        <v>661000</v>
      </c>
      <c r="T405" s="8">
        <f t="array" ref="T405">IF($I$2="Открытый тариф",INDEX(GRID!$B$4:$U$15,MATCH(T$7,GRID!$A$4:$A$15,0),MATCH(1,($U$2=GRID!$B$1:$U$1)*(КАЛЕНДАРЬ!AM11=GRID!$B$3:$U$3),0)),
INDEX(GRID!$B$4:$U$15,MATCH(T$7,GRID!$A$4:$A$15,0),MATCH(1,($U$2=GRID!$B$1:$U$1)*(КАЛЕНДАРЬ!AM11=GRID!$B$3:$U$3),0))*(1-GRID!$L$41))</f>
        <v>814300</v>
      </c>
    </row>
    <row r="406" spans="1:20" ht="13.5" customHeight="1">
      <c r="A406" s="148" t="s">
        <v>16</v>
      </c>
      <c r="B406" s="149">
        <v>9</v>
      </c>
      <c r="C406" s="8">
        <f t="array" ref="C406">IF($I$2="Открытый тариф",INDEX(GRID!$B$4:$U$15,MATCH(C$7,GRID!$A$4:$A$15,0),MATCH(1,($U$2=GRID!$B$1:$U$1)*(КАЛЕНДАРЬ!AM12=GRID!$B$3:$U$3),0)),
INDEX(GRID!$B$4:$U$15,MATCH(C$7,GRID!$A$4:$A$15,0),MATCH(1,($U$2=GRID!$B$1:$U$1)*(КАЛЕНДАРЬ!AM12=GRID!$B$3:$U$3),0))*(1-GRID!$H$34))</f>
        <v>30200.000000000004</v>
      </c>
      <c r="D406" s="8">
        <f t="array" ref="D406">IF($I$2="Открытый тариф",INDEX(GRID!$B$18:$U$29,MATCH(C$7,GRID!$A$18:$A$29,0),MATCH(1,($U$2=GRID!$B$1:$U$1)*(КАЛЕНДАРЬ!AM12=GRID!$B$3:$U$3),0)),
INDEX(GRID!$B$18:$U$29,MATCH(C$7,GRID!$A$18:$A$29,0),MATCH(1,($U$2=GRID!$B$1:$U$1)*(КАЛЕНДАРЬ!AM12=GRID!$B$3:$U$3),0))*(1-GRID!$H$34))</f>
        <v>35200</v>
      </c>
      <c r="E406" s="8">
        <f t="array" ref="E406">IF($I$2="Открытый тариф",INDEX(GRID!$B$4:$U$15,MATCH(E$7,GRID!$A$4:$A$15,0),MATCH(1,($U$2=GRID!$B$1:$U$1)*(КАЛЕНДАРЬ!AM12=GRID!$B$3:$U$3),0)),
INDEX(GRID!$B$4:$U$15,MATCH(E$7,GRID!$A$4:$A$15,0),MATCH(1,($U$2=GRID!$B$1:$U$1)*(КАЛЕНДАРЬ!AM12=GRID!$B$3:$U$3),0))*(1-GRID!$H$34))</f>
        <v>36300</v>
      </c>
      <c r="F406" s="8">
        <f t="array" ref="F406">IF($I$2="Открытый тариф",INDEX(GRID!$B$18:$U$29,MATCH(E$7,GRID!$A$18:$A$29,0),MATCH(1,($U$2=GRID!$B$1:$U$1)*(КАЛЕНДАРЬ!AM12=GRID!$B$3:$U$3),0)),
INDEX(GRID!$B$18:$U$29,MATCH(E$7,GRID!$A$18:$A$29,0),MATCH(1,($U$2=GRID!$B$1:$U$1)*(КАЛЕНДАРЬ!AM12=GRID!$B$3:$U$3),0))*(1-GRID!$H$34))</f>
        <v>41300</v>
      </c>
      <c r="G406" s="8">
        <f t="array" ref="G406">IF($I$2="Открытый тариф",INDEX(GRID!$B$4:$U$15,MATCH(G$7,GRID!$A$4:$A$15,0),MATCH(1,($U$2=GRID!$B$1:$U$1)*(КАЛЕНДАРЬ!AM12=GRID!$B$3:$U$3),0)),
INDEX(GRID!$B$4:$U$15,MATCH(G$7,GRID!$A$4:$A$15,0),MATCH(1,($U$2=GRID!$B$1:$U$1)*(КАЛЕНДАРЬ!AM12=GRID!$B$3:$U$3),0))*(1-GRID!$H$34))</f>
        <v>42500</v>
      </c>
      <c r="H406" s="8">
        <f t="array" ref="H406">IF($I$2="Открытый тариф",INDEX(GRID!$B$18:$U$29,MATCH(G$7,GRID!$A$18:$A$29,0),MATCH(1,($U$2=GRID!$B$1:$U$1)*(КАЛЕНДАРЬ!AM12=GRID!$B$3:$U$3),0)),
INDEX(GRID!$B$18:$U$29,MATCH(G$7,GRID!$A$18:$A$29,0),MATCH(1,($U$2=GRID!$B$1:$U$1)*(КАЛЕНДАРЬ!AM12=GRID!$B$3:$U$3),0))*(1-GRID!$H$34))</f>
        <v>47500</v>
      </c>
      <c r="I406" s="8">
        <f t="array" ref="I406">IF($I$2="Открытый тариф",INDEX(GRID!$B$4:$U$15,MATCH(I$7,GRID!$A$4:$A$15,0),MATCH(1,($U$2=GRID!$B$1:$U$1)*(КАЛЕНДАРЬ!AM12=GRID!$B$3:$U$3),0)),
INDEX(GRID!$B$4:$U$15,MATCH(I$7,GRID!$A$4:$A$15,0),MATCH(1,($U$2=GRID!$B$1:$U$1)*(КАЛЕНДАРЬ!AM12=GRID!$B$3:$U$3),0))*(1-GRID!$H$34))</f>
        <v>47400</v>
      </c>
      <c r="J406" s="8">
        <f t="array" ref="J406">IF($I$2="Открытый тариф",INDEX(GRID!$B$18:$U$29,MATCH(I$7,GRID!$A$18:$A$29,0),MATCH(1,($U$2=GRID!$B$1:$U$1)*(КАЛЕНДАРЬ!AM12=GRID!$B$3:$U$3),0)),
INDEX(GRID!$B$18:$U$29,MATCH(I$7,GRID!$A$18:$A$29,0),MATCH(1,($U$2=GRID!$B$1:$U$1)*(КАЛЕНДАРЬ!AM12=GRID!$B$3:$U$3),0))*(1-GRID!$H$34))</f>
        <v>52400</v>
      </c>
      <c r="K406" s="8">
        <f t="array" ref="K406">IF($I$2="Открытый тариф",INDEX(GRID!$B$4:$U$15,MATCH(K$7,GRID!$A$4:$A$15,0),MATCH(1,($U$2=GRID!$B$1:$U$1)*(КАЛЕНДАРЬ!AM12=GRID!$B$3:$U$3),0)),
INDEX(GRID!$B$4:$U$15,MATCH(K$7,GRID!$A$4:$A$15,0),MATCH(1,($U$2=GRID!$B$1:$U$1)*(КАЛЕНДАРЬ!AM12=GRID!$B$3:$U$3),0))*(1-GRID!$H$34))</f>
        <v>53300</v>
      </c>
      <c r="L406" s="8">
        <f t="array" ref="L406">IF($I$2="Открытый тариф",INDEX(GRID!$B$18:$U$29,MATCH(K$7,GRID!$A$18:$A$29,0),MATCH(1,($U$2=GRID!$B$1:$U$1)*(КАЛЕНДАРЬ!AM12=GRID!$B$3:$U$3),0)),
INDEX(GRID!$B$18:$U$29,MATCH(K$7,GRID!$A$18:$A$29,0),MATCH(1,($U$2=GRID!$B$1:$U$1)*(КАЛЕНДАРЬ!AM12=GRID!$B$3:$U$3),0))*(1-GRID!$H$34))</f>
        <v>58300</v>
      </c>
      <c r="M406" s="8">
        <f t="array" ref="M406">IF($I$2="Открытый тариф",INDEX(GRID!$B$4:$U$15,MATCH(M$7,GRID!$A$4:$A$15,0),MATCH(1,($U$2=GRID!$B$1:$U$1)*(КАЛЕНДАРЬ!AM12=GRID!$B$3:$U$3),0)),
INDEX(GRID!$B$4:$U$15,MATCH(M$7,GRID!$A$4:$A$15,0),MATCH(1,($U$2=GRID!$B$1:$U$1)*(КАЛЕНДАРЬ!AM12=GRID!$B$3:$U$3),0))*(1-GRID!$H$34))</f>
        <v>74000</v>
      </c>
      <c r="N406" s="8">
        <f t="array" ref="N406">IF($I$2="Открытый тариф",INDEX(GRID!$B$18:$U$29,MATCH(M$7,GRID!$A$18:$A$29,0),MATCH(1,($U$2=GRID!$B$1:$U$1)*(КАЛЕНДАРЬ!AM12=GRID!$B$3:$U$3),0)),
INDEX(GRID!$B$18:$U$29,MATCH(M$7,GRID!$A$18:$A$29,0),MATCH(1,($U$2=GRID!$B$1:$U$1)*(КАЛЕНДАРЬ!AM12=GRID!$B$3:$U$3),0))*(1-GRID!$H$34))</f>
        <v>79000</v>
      </c>
      <c r="O406" s="8">
        <f t="array" ref="O406">IF($I$2="Открытый тариф",INDEX(GRID!$B$4:$U$15,MATCH(O$7,GRID!$A$4:$A$15,0),MATCH(1,($U$2=GRID!$B$1:$U$1)*(КАЛЕНДАРЬ!AM12=GRID!$B$3:$U$3),0)),
INDEX(GRID!$B$4:$U$15,MATCH(O$7,GRID!$A$4:$A$15,0),MATCH(1,($U$2=GRID!$B$1:$U$1)*(КАЛЕНДАРЬ!AM12=GRID!$B$3:$U$3),0))*(1-GRID!$H$34))</f>
        <v>108800</v>
      </c>
      <c r="P406" s="8">
        <f t="array" ref="P406">IF($I$2="Открытый тариф",INDEX(GRID!$B$4:$U$15,MATCH(P$7,GRID!$A$4:$A$15,0),MATCH(1,($U$2=GRID!$B$1:$U$1)*(КАЛЕНДАРЬ!AM12=GRID!$B$3:$U$3),0)),
INDEX(GRID!$B$4:$U$15,MATCH(P$7,GRID!$A$4:$A$15,0),MATCH(1,($U$2=GRID!$B$1:$U$1)*(КАЛЕНДАРЬ!AM12=GRID!$B$3:$U$3),0))*(1-GRID!$H$34))</f>
        <v>151400</v>
      </c>
      <c r="Q406" s="8">
        <f t="array" ref="Q406">IF($I$2="Открытый тариф",INDEX(GRID!$B$4:$U$15,MATCH(Q$7,GRID!$A$4:$A$15,0),MATCH(1,($U$2=GRID!$B$1:$U$1)*(КАЛЕНДАРЬ!AM12=GRID!$B$3:$U$3),0)),
INDEX(GRID!$B$4:$U$15,MATCH(Q$7,GRID!$A$4:$A$15,0),MATCH(1,($U$2=GRID!$B$1:$U$1)*(КАЛЕНДАРЬ!AM12=GRID!$B$3:$U$3),0))*(1-GRID!$H$34))</f>
        <v>177900</v>
      </c>
      <c r="R406" s="8">
        <f t="array" ref="R406">IF($I$2="Открытый тариф",INDEX(GRID!$B$18:$U$29,MATCH(R$7,GRID!$A$18:$A$29,0),MATCH(1,($U$2=GRID!$B$1:$U$1)*(КАЛЕНДАРЬ!AM12=GRID!$B$3:$U$3),0)),
INDEX(GRID!$B$18:$U$29,MATCH(R$7,GRID!$A$18:$A$29,0),MATCH(1,($U$2=GRID!$B$1:$U$1)*(КАЛЕНДАРЬ!AM12=GRID!$B$3:$U$3),0))*(1-GRID!$H$34))</f>
        <v>202400</v>
      </c>
      <c r="S406" s="8">
        <f t="array" ref="S406">IF($I$2="Открытый тариф",INDEX(GRID!$B$4:$U$15,MATCH(S$7,GRID!$A$4:$A$15,0),MATCH(1,($U$2=GRID!$B$1:$U$1)*(КАЛЕНДАРЬ!AM12=GRID!$B$3:$U$3),0)),
INDEX(GRID!$B$4:$U$15,MATCH(S$7,GRID!$A$4:$A$15,0),MATCH(1,($U$2=GRID!$B$1:$U$1)*(КАЛЕНДАРЬ!AM12=GRID!$B$3:$U$3),0))*(1-GRID!$L$41))</f>
        <v>507400</v>
      </c>
      <c r="T406" s="8">
        <f t="array" ref="T406">IF($I$2="Открытый тариф",INDEX(GRID!$B$4:$U$15,MATCH(T$7,GRID!$A$4:$A$15,0),MATCH(1,($U$2=GRID!$B$1:$U$1)*(КАЛЕНДАРЬ!AM12=GRID!$B$3:$U$3),0)),
INDEX(GRID!$B$4:$U$15,MATCH(T$7,GRID!$A$4:$A$15,0),MATCH(1,($U$2=GRID!$B$1:$U$1)*(КАЛЕНДАРЬ!AM12=GRID!$B$3:$U$3),0))*(1-GRID!$L$41))</f>
        <v>617900</v>
      </c>
    </row>
    <row r="407" spans="1:20" ht="13.5" customHeight="1">
      <c r="A407" s="148" t="s">
        <v>17</v>
      </c>
      <c r="B407" s="149">
        <v>10</v>
      </c>
      <c r="C407" s="8">
        <f t="array" ref="C407">IF($I$2="Открытый тариф",INDEX(GRID!$B$4:$U$15,MATCH(C$7,GRID!$A$4:$A$15,0),MATCH(1,($U$2=GRID!$B$1:$U$1)*(КАЛЕНДАРЬ!AM13=GRID!$B$3:$U$3),0)),
INDEX(GRID!$B$4:$U$15,MATCH(C$7,GRID!$A$4:$A$15,0),MATCH(1,($U$2=GRID!$B$1:$U$1)*(КАЛЕНДАРЬ!AM13=GRID!$B$3:$U$3),0))*(1-GRID!$H$34))</f>
        <v>30200.000000000004</v>
      </c>
      <c r="D407" s="8">
        <f t="array" ref="D407">IF($I$2="Открытый тариф",INDEX(GRID!$B$18:$U$29,MATCH(C$7,GRID!$A$18:$A$29,0),MATCH(1,($U$2=GRID!$B$1:$U$1)*(КАЛЕНДАРЬ!AM13=GRID!$B$3:$U$3),0)),
INDEX(GRID!$B$18:$U$29,MATCH(C$7,GRID!$A$18:$A$29,0),MATCH(1,($U$2=GRID!$B$1:$U$1)*(КАЛЕНДАРЬ!AM13=GRID!$B$3:$U$3),0))*(1-GRID!$H$34))</f>
        <v>35200</v>
      </c>
      <c r="E407" s="8">
        <f t="array" ref="E407">IF($I$2="Открытый тариф",INDEX(GRID!$B$4:$U$15,MATCH(E$7,GRID!$A$4:$A$15,0),MATCH(1,($U$2=GRID!$B$1:$U$1)*(КАЛЕНДАРЬ!AM13=GRID!$B$3:$U$3),0)),
INDEX(GRID!$B$4:$U$15,MATCH(E$7,GRID!$A$4:$A$15,0),MATCH(1,($U$2=GRID!$B$1:$U$1)*(КАЛЕНДАРЬ!AM13=GRID!$B$3:$U$3),0))*(1-GRID!$H$34))</f>
        <v>36300</v>
      </c>
      <c r="F407" s="8">
        <f t="array" ref="F407">IF($I$2="Открытый тариф",INDEX(GRID!$B$18:$U$29,MATCH(E$7,GRID!$A$18:$A$29,0),MATCH(1,($U$2=GRID!$B$1:$U$1)*(КАЛЕНДАРЬ!AM13=GRID!$B$3:$U$3),0)),
INDEX(GRID!$B$18:$U$29,MATCH(E$7,GRID!$A$18:$A$29,0),MATCH(1,($U$2=GRID!$B$1:$U$1)*(КАЛЕНДАРЬ!AM13=GRID!$B$3:$U$3),0))*(1-GRID!$H$34))</f>
        <v>41300</v>
      </c>
      <c r="G407" s="8">
        <f t="array" ref="G407">IF($I$2="Открытый тариф",INDEX(GRID!$B$4:$U$15,MATCH(G$7,GRID!$A$4:$A$15,0),MATCH(1,($U$2=GRID!$B$1:$U$1)*(КАЛЕНДАРЬ!AM13=GRID!$B$3:$U$3),0)),
INDEX(GRID!$B$4:$U$15,MATCH(G$7,GRID!$A$4:$A$15,0),MATCH(1,($U$2=GRID!$B$1:$U$1)*(КАЛЕНДАРЬ!AM13=GRID!$B$3:$U$3),0))*(1-GRID!$H$34))</f>
        <v>42500</v>
      </c>
      <c r="H407" s="8">
        <f t="array" ref="H407">IF($I$2="Открытый тариф",INDEX(GRID!$B$18:$U$29,MATCH(G$7,GRID!$A$18:$A$29,0),MATCH(1,($U$2=GRID!$B$1:$U$1)*(КАЛЕНДАРЬ!AM13=GRID!$B$3:$U$3),0)),
INDEX(GRID!$B$18:$U$29,MATCH(G$7,GRID!$A$18:$A$29,0),MATCH(1,($U$2=GRID!$B$1:$U$1)*(КАЛЕНДАРЬ!AM13=GRID!$B$3:$U$3),0))*(1-GRID!$H$34))</f>
        <v>47500</v>
      </c>
      <c r="I407" s="8">
        <f t="array" ref="I407">IF($I$2="Открытый тариф",INDEX(GRID!$B$4:$U$15,MATCH(I$7,GRID!$A$4:$A$15,0),MATCH(1,($U$2=GRID!$B$1:$U$1)*(КАЛЕНДАРЬ!AM13=GRID!$B$3:$U$3),0)),
INDEX(GRID!$B$4:$U$15,MATCH(I$7,GRID!$A$4:$A$15,0),MATCH(1,($U$2=GRID!$B$1:$U$1)*(КАЛЕНДАРЬ!AM13=GRID!$B$3:$U$3),0))*(1-GRID!$H$34))</f>
        <v>47400</v>
      </c>
      <c r="J407" s="8">
        <f t="array" ref="J407">IF($I$2="Открытый тариф",INDEX(GRID!$B$18:$U$29,MATCH(I$7,GRID!$A$18:$A$29,0),MATCH(1,($U$2=GRID!$B$1:$U$1)*(КАЛЕНДАРЬ!AM13=GRID!$B$3:$U$3),0)),
INDEX(GRID!$B$18:$U$29,MATCH(I$7,GRID!$A$18:$A$29,0),MATCH(1,($U$2=GRID!$B$1:$U$1)*(КАЛЕНДАРЬ!AM13=GRID!$B$3:$U$3),0))*(1-GRID!$H$34))</f>
        <v>52400</v>
      </c>
      <c r="K407" s="8">
        <f t="array" ref="K407">IF($I$2="Открытый тариф",INDEX(GRID!$B$4:$U$15,MATCH(K$7,GRID!$A$4:$A$15,0),MATCH(1,($U$2=GRID!$B$1:$U$1)*(КАЛЕНДАРЬ!AM13=GRID!$B$3:$U$3),0)),
INDEX(GRID!$B$4:$U$15,MATCH(K$7,GRID!$A$4:$A$15,0),MATCH(1,($U$2=GRID!$B$1:$U$1)*(КАЛЕНДАРЬ!AM13=GRID!$B$3:$U$3),0))*(1-GRID!$H$34))</f>
        <v>53300</v>
      </c>
      <c r="L407" s="8">
        <f t="array" ref="L407">IF($I$2="Открытый тариф",INDEX(GRID!$B$18:$U$29,MATCH(K$7,GRID!$A$18:$A$29,0),MATCH(1,($U$2=GRID!$B$1:$U$1)*(КАЛЕНДАРЬ!AM13=GRID!$B$3:$U$3),0)),
INDEX(GRID!$B$18:$U$29,MATCH(K$7,GRID!$A$18:$A$29,0),MATCH(1,($U$2=GRID!$B$1:$U$1)*(КАЛЕНДАРЬ!AM13=GRID!$B$3:$U$3),0))*(1-GRID!$H$34))</f>
        <v>58300</v>
      </c>
      <c r="M407" s="8">
        <f t="array" ref="M407">IF($I$2="Открытый тариф",INDEX(GRID!$B$4:$U$15,MATCH(M$7,GRID!$A$4:$A$15,0),MATCH(1,($U$2=GRID!$B$1:$U$1)*(КАЛЕНДАРЬ!AM13=GRID!$B$3:$U$3),0)),
INDEX(GRID!$B$4:$U$15,MATCH(M$7,GRID!$A$4:$A$15,0),MATCH(1,($U$2=GRID!$B$1:$U$1)*(КАЛЕНДАРЬ!AM13=GRID!$B$3:$U$3),0))*(1-GRID!$H$34))</f>
        <v>74000</v>
      </c>
      <c r="N407" s="8">
        <f t="array" ref="N407">IF($I$2="Открытый тариф",INDEX(GRID!$B$18:$U$29,MATCH(M$7,GRID!$A$18:$A$29,0),MATCH(1,($U$2=GRID!$B$1:$U$1)*(КАЛЕНДАРЬ!AM13=GRID!$B$3:$U$3),0)),
INDEX(GRID!$B$18:$U$29,MATCH(M$7,GRID!$A$18:$A$29,0),MATCH(1,($U$2=GRID!$B$1:$U$1)*(КАЛЕНДАРЬ!AM13=GRID!$B$3:$U$3),0))*(1-GRID!$H$34))</f>
        <v>79000</v>
      </c>
      <c r="O407" s="8">
        <f t="array" ref="O407">IF($I$2="Открытый тариф",INDEX(GRID!$B$4:$U$15,MATCH(O$7,GRID!$A$4:$A$15,0),MATCH(1,($U$2=GRID!$B$1:$U$1)*(КАЛЕНДАРЬ!AM13=GRID!$B$3:$U$3),0)),
INDEX(GRID!$B$4:$U$15,MATCH(O$7,GRID!$A$4:$A$15,0),MATCH(1,($U$2=GRID!$B$1:$U$1)*(КАЛЕНДАРЬ!AM13=GRID!$B$3:$U$3),0))*(1-GRID!$H$34))</f>
        <v>108800</v>
      </c>
      <c r="P407" s="8">
        <f t="array" ref="P407">IF($I$2="Открытый тариф",INDEX(GRID!$B$4:$U$15,MATCH(P$7,GRID!$A$4:$A$15,0),MATCH(1,($U$2=GRID!$B$1:$U$1)*(КАЛЕНДАРЬ!AM13=GRID!$B$3:$U$3),0)),
INDEX(GRID!$B$4:$U$15,MATCH(P$7,GRID!$A$4:$A$15,0),MATCH(1,($U$2=GRID!$B$1:$U$1)*(КАЛЕНДАРЬ!AM13=GRID!$B$3:$U$3),0))*(1-GRID!$H$34))</f>
        <v>151400</v>
      </c>
      <c r="Q407" s="8">
        <f t="array" ref="Q407">IF($I$2="Открытый тариф",INDEX(GRID!$B$4:$U$15,MATCH(Q$7,GRID!$A$4:$A$15,0),MATCH(1,($U$2=GRID!$B$1:$U$1)*(КАЛЕНДАРЬ!AM13=GRID!$B$3:$U$3),0)),
INDEX(GRID!$B$4:$U$15,MATCH(Q$7,GRID!$A$4:$A$15,0),MATCH(1,($U$2=GRID!$B$1:$U$1)*(КАЛЕНДАРЬ!AM13=GRID!$B$3:$U$3),0))*(1-GRID!$H$34))</f>
        <v>177900</v>
      </c>
      <c r="R407" s="8">
        <f t="array" ref="R407">IF($I$2="Открытый тариф",INDEX(GRID!$B$18:$U$29,MATCH(R$7,GRID!$A$18:$A$29,0),MATCH(1,($U$2=GRID!$B$1:$U$1)*(КАЛЕНДАРЬ!AM13=GRID!$B$3:$U$3),0)),
INDEX(GRID!$B$18:$U$29,MATCH(R$7,GRID!$A$18:$A$29,0),MATCH(1,($U$2=GRID!$B$1:$U$1)*(КАЛЕНДАРЬ!AM13=GRID!$B$3:$U$3),0))*(1-GRID!$H$34))</f>
        <v>202400</v>
      </c>
      <c r="S407" s="8">
        <f t="array" ref="S407">IF($I$2="Открытый тариф",INDEX(GRID!$B$4:$U$15,MATCH(S$7,GRID!$A$4:$A$15,0),MATCH(1,($U$2=GRID!$B$1:$U$1)*(КАЛЕНДАРЬ!AM13=GRID!$B$3:$U$3),0)),
INDEX(GRID!$B$4:$U$15,MATCH(S$7,GRID!$A$4:$A$15,0),MATCH(1,($U$2=GRID!$B$1:$U$1)*(КАЛЕНДАРЬ!AM13=GRID!$B$3:$U$3),0))*(1-GRID!$L$41))</f>
        <v>507400</v>
      </c>
      <c r="T407" s="8">
        <f t="array" ref="T407">IF($I$2="Открытый тариф",INDEX(GRID!$B$4:$U$15,MATCH(T$7,GRID!$A$4:$A$15,0),MATCH(1,($U$2=GRID!$B$1:$U$1)*(КАЛЕНДАРЬ!AM13=GRID!$B$3:$U$3),0)),
INDEX(GRID!$B$4:$U$15,MATCH(T$7,GRID!$A$4:$A$15,0),MATCH(1,($U$2=GRID!$B$1:$U$1)*(КАЛЕНДАРЬ!AM13=GRID!$B$3:$U$3),0))*(1-GRID!$L$41))</f>
        <v>617900</v>
      </c>
    </row>
    <row r="408" spans="1:20" ht="13.5" customHeight="1">
      <c r="A408" s="148" t="s">
        <v>11</v>
      </c>
      <c r="B408" s="149">
        <v>11</v>
      </c>
      <c r="C408" s="8">
        <f t="array" ref="C408">IF($I$2="Открытый тариф",INDEX(GRID!$B$4:$U$15,MATCH(C$7,GRID!$A$4:$A$15,0),MATCH(1,($U$2=GRID!$B$1:$U$1)*(КАЛЕНДАРЬ!AM14=GRID!$B$3:$U$3),0)),
INDEX(GRID!$B$4:$U$15,MATCH(C$7,GRID!$A$4:$A$15,0),MATCH(1,($U$2=GRID!$B$1:$U$1)*(КАЛЕНДАРЬ!AM14=GRID!$B$3:$U$3),0))*(1-GRID!$H$34))</f>
        <v>30200.000000000004</v>
      </c>
      <c r="D408" s="8">
        <f t="array" ref="D408">IF($I$2="Открытый тариф",INDEX(GRID!$B$18:$U$29,MATCH(C$7,GRID!$A$18:$A$29,0),MATCH(1,($U$2=GRID!$B$1:$U$1)*(КАЛЕНДАРЬ!AM14=GRID!$B$3:$U$3),0)),
INDEX(GRID!$B$18:$U$29,MATCH(C$7,GRID!$A$18:$A$29,0),MATCH(1,($U$2=GRID!$B$1:$U$1)*(КАЛЕНДАРЬ!AM14=GRID!$B$3:$U$3),0))*(1-GRID!$H$34))</f>
        <v>35200</v>
      </c>
      <c r="E408" s="8">
        <f t="array" ref="E408">IF($I$2="Открытый тариф",INDEX(GRID!$B$4:$U$15,MATCH(E$7,GRID!$A$4:$A$15,0),MATCH(1,($U$2=GRID!$B$1:$U$1)*(КАЛЕНДАРЬ!AM14=GRID!$B$3:$U$3),0)),
INDEX(GRID!$B$4:$U$15,MATCH(E$7,GRID!$A$4:$A$15,0),MATCH(1,($U$2=GRID!$B$1:$U$1)*(КАЛЕНДАРЬ!AM14=GRID!$B$3:$U$3),0))*(1-GRID!$H$34))</f>
        <v>36300</v>
      </c>
      <c r="F408" s="8">
        <f t="array" ref="F408">IF($I$2="Открытый тариф",INDEX(GRID!$B$18:$U$29,MATCH(E$7,GRID!$A$18:$A$29,0),MATCH(1,($U$2=GRID!$B$1:$U$1)*(КАЛЕНДАРЬ!AM14=GRID!$B$3:$U$3),0)),
INDEX(GRID!$B$18:$U$29,MATCH(E$7,GRID!$A$18:$A$29,0),MATCH(1,($U$2=GRID!$B$1:$U$1)*(КАЛЕНДАРЬ!AM14=GRID!$B$3:$U$3),0))*(1-GRID!$H$34))</f>
        <v>41300</v>
      </c>
      <c r="G408" s="8">
        <f t="array" ref="G408">IF($I$2="Открытый тариф",INDEX(GRID!$B$4:$U$15,MATCH(G$7,GRID!$A$4:$A$15,0),MATCH(1,($U$2=GRID!$B$1:$U$1)*(КАЛЕНДАРЬ!AM14=GRID!$B$3:$U$3),0)),
INDEX(GRID!$B$4:$U$15,MATCH(G$7,GRID!$A$4:$A$15,0),MATCH(1,($U$2=GRID!$B$1:$U$1)*(КАЛЕНДАРЬ!AM14=GRID!$B$3:$U$3),0))*(1-GRID!$H$34))</f>
        <v>42500</v>
      </c>
      <c r="H408" s="8">
        <f t="array" ref="H408">IF($I$2="Открытый тариф",INDEX(GRID!$B$18:$U$29,MATCH(G$7,GRID!$A$18:$A$29,0),MATCH(1,($U$2=GRID!$B$1:$U$1)*(КАЛЕНДАРЬ!AM14=GRID!$B$3:$U$3),0)),
INDEX(GRID!$B$18:$U$29,MATCH(G$7,GRID!$A$18:$A$29,0),MATCH(1,($U$2=GRID!$B$1:$U$1)*(КАЛЕНДАРЬ!AM14=GRID!$B$3:$U$3),0))*(1-GRID!$H$34))</f>
        <v>47500</v>
      </c>
      <c r="I408" s="8">
        <f t="array" ref="I408">IF($I$2="Открытый тариф",INDEX(GRID!$B$4:$U$15,MATCH(I$7,GRID!$A$4:$A$15,0),MATCH(1,($U$2=GRID!$B$1:$U$1)*(КАЛЕНДАРЬ!AM14=GRID!$B$3:$U$3),0)),
INDEX(GRID!$B$4:$U$15,MATCH(I$7,GRID!$A$4:$A$15,0),MATCH(1,($U$2=GRID!$B$1:$U$1)*(КАЛЕНДАРЬ!AM14=GRID!$B$3:$U$3),0))*(1-GRID!$H$34))</f>
        <v>47400</v>
      </c>
      <c r="J408" s="8">
        <f t="array" ref="J408">IF($I$2="Открытый тариф",INDEX(GRID!$B$18:$U$29,MATCH(I$7,GRID!$A$18:$A$29,0),MATCH(1,($U$2=GRID!$B$1:$U$1)*(КАЛЕНДАРЬ!AM14=GRID!$B$3:$U$3),0)),
INDEX(GRID!$B$18:$U$29,MATCH(I$7,GRID!$A$18:$A$29,0),MATCH(1,($U$2=GRID!$B$1:$U$1)*(КАЛЕНДАРЬ!AM14=GRID!$B$3:$U$3),0))*(1-GRID!$H$34))</f>
        <v>52400</v>
      </c>
      <c r="K408" s="8">
        <f t="array" ref="K408">IF($I$2="Открытый тариф",INDEX(GRID!$B$4:$U$15,MATCH(K$7,GRID!$A$4:$A$15,0),MATCH(1,($U$2=GRID!$B$1:$U$1)*(КАЛЕНДАРЬ!AM14=GRID!$B$3:$U$3),0)),
INDEX(GRID!$B$4:$U$15,MATCH(K$7,GRID!$A$4:$A$15,0),MATCH(1,($U$2=GRID!$B$1:$U$1)*(КАЛЕНДАРЬ!AM14=GRID!$B$3:$U$3),0))*(1-GRID!$H$34))</f>
        <v>53300</v>
      </c>
      <c r="L408" s="8">
        <f t="array" ref="L408">IF($I$2="Открытый тариф",INDEX(GRID!$B$18:$U$29,MATCH(K$7,GRID!$A$18:$A$29,0),MATCH(1,($U$2=GRID!$B$1:$U$1)*(КАЛЕНДАРЬ!AM14=GRID!$B$3:$U$3),0)),
INDEX(GRID!$B$18:$U$29,MATCH(K$7,GRID!$A$18:$A$29,0),MATCH(1,($U$2=GRID!$B$1:$U$1)*(КАЛЕНДАРЬ!AM14=GRID!$B$3:$U$3),0))*(1-GRID!$H$34))</f>
        <v>58300</v>
      </c>
      <c r="M408" s="8">
        <f t="array" ref="M408">IF($I$2="Открытый тариф",INDEX(GRID!$B$4:$U$15,MATCH(M$7,GRID!$A$4:$A$15,0),MATCH(1,($U$2=GRID!$B$1:$U$1)*(КАЛЕНДАРЬ!AM14=GRID!$B$3:$U$3),0)),
INDEX(GRID!$B$4:$U$15,MATCH(M$7,GRID!$A$4:$A$15,0),MATCH(1,($U$2=GRID!$B$1:$U$1)*(КАЛЕНДАРЬ!AM14=GRID!$B$3:$U$3),0))*(1-GRID!$H$34))</f>
        <v>74000</v>
      </c>
      <c r="N408" s="8">
        <f t="array" ref="N408">IF($I$2="Открытый тариф",INDEX(GRID!$B$18:$U$29,MATCH(M$7,GRID!$A$18:$A$29,0),MATCH(1,($U$2=GRID!$B$1:$U$1)*(КАЛЕНДАРЬ!AM14=GRID!$B$3:$U$3),0)),
INDEX(GRID!$B$18:$U$29,MATCH(M$7,GRID!$A$18:$A$29,0),MATCH(1,($U$2=GRID!$B$1:$U$1)*(КАЛЕНДАРЬ!AM14=GRID!$B$3:$U$3),0))*(1-GRID!$H$34))</f>
        <v>79000</v>
      </c>
      <c r="O408" s="8">
        <f t="array" ref="O408">IF($I$2="Открытый тариф",INDEX(GRID!$B$4:$U$15,MATCH(O$7,GRID!$A$4:$A$15,0),MATCH(1,($U$2=GRID!$B$1:$U$1)*(КАЛЕНДАРЬ!AM14=GRID!$B$3:$U$3),0)),
INDEX(GRID!$B$4:$U$15,MATCH(O$7,GRID!$A$4:$A$15,0),MATCH(1,($U$2=GRID!$B$1:$U$1)*(КАЛЕНДАРЬ!AM14=GRID!$B$3:$U$3),0))*(1-GRID!$H$34))</f>
        <v>108800</v>
      </c>
      <c r="P408" s="8">
        <f t="array" ref="P408">IF($I$2="Открытый тариф",INDEX(GRID!$B$4:$U$15,MATCH(P$7,GRID!$A$4:$A$15,0),MATCH(1,($U$2=GRID!$B$1:$U$1)*(КАЛЕНДАРЬ!AM14=GRID!$B$3:$U$3),0)),
INDEX(GRID!$B$4:$U$15,MATCH(P$7,GRID!$A$4:$A$15,0),MATCH(1,($U$2=GRID!$B$1:$U$1)*(КАЛЕНДАРЬ!AM14=GRID!$B$3:$U$3),0))*(1-GRID!$H$34))</f>
        <v>151400</v>
      </c>
      <c r="Q408" s="8">
        <f t="array" ref="Q408">IF($I$2="Открытый тариф",INDEX(GRID!$B$4:$U$15,MATCH(Q$7,GRID!$A$4:$A$15,0),MATCH(1,($U$2=GRID!$B$1:$U$1)*(КАЛЕНДАРЬ!AM14=GRID!$B$3:$U$3),0)),
INDEX(GRID!$B$4:$U$15,MATCH(Q$7,GRID!$A$4:$A$15,0),MATCH(1,($U$2=GRID!$B$1:$U$1)*(КАЛЕНДАРЬ!AM14=GRID!$B$3:$U$3),0))*(1-GRID!$H$34))</f>
        <v>177900</v>
      </c>
      <c r="R408" s="8">
        <f t="array" ref="R408">IF($I$2="Открытый тариф",INDEX(GRID!$B$18:$U$29,MATCH(R$7,GRID!$A$18:$A$29,0),MATCH(1,($U$2=GRID!$B$1:$U$1)*(КАЛЕНДАРЬ!AM14=GRID!$B$3:$U$3),0)),
INDEX(GRID!$B$18:$U$29,MATCH(R$7,GRID!$A$18:$A$29,0),MATCH(1,($U$2=GRID!$B$1:$U$1)*(КАЛЕНДАРЬ!AM14=GRID!$B$3:$U$3),0))*(1-GRID!$H$34))</f>
        <v>202400</v>
      </c>
      <c r="S408" s="8">
        <f t="array" ref="S408">IF($I$2="Открытый тариф",INDEX(GRID!$B$4:$U$15,MATCH(S$7,GRID!$A$4:$A$15,0),MATCH(1,($U$2=GRID!$B$1:$U$1)*(КАЛЕНДАРЬ!AM14=GRID!$B$3:$U$3),0)),
INDEX(GRID!$B$4:$U$15,MATCH(S$7,GRID!$A$4:$A$15,0),MATCH(1,($U$2=GRID!$B$1:$U$1)*(КАЛЕНДАРЬ!AM14=GRID!$B$3:$U$3),0))*(1-GRID!$L$41))</f>
        <v>507400</v>
      </c>
      <c r="T408" s="8">
        <f t="array" ref="T408">IF($I$2="Открытый тариф",INDEX(GRID!$B$4:$U$15,MATCH(T$7,GRID!$A$4:$A$15,0),MATCH(1,($U$2=GRID!$B$1:$U$1)*(КАЛЕНДАРЬ!AM14=GRID!$B$3:$U$3),0)),
INDEX(GRID!$B$4:$U$15,MATCH(T$7,GRID!$A$4:$A$15,0),MATCH(1,($U$2=GRID!$B$1:$U$1)*(КАЛЕНДАРЬ!AM14=GRID!$B$3:$U$3),0))*(1-GRID!$L$41))</f>
        <v>617900</v>
      </c>
    </row>
    <row r="409" spans="1:20" ht="13.5" customHeight="1">
      <c r="A409" s="148" t="s">
        <v>12</v>
      </c>
      <c r="B409" s="149">
        <v>12</v>
      </c>
      <c r="C409" s="8">
        <f t="array" ref="C409">IF($I$2="Открытый тариф",INDEX(GRID!$B$4:$U$15,MATCH(C$7,GRID!$A$4:$A$15,0),MATCH(1,($U$2=GRID!$B$1:$U$1)*(КАЛЕНДАРЬ!AM15=GRID!$B$3:$U$3),0)),
INDEX(GRID!$B$4:$U$15,MATCH(C$7,GRID!$A$4:$A$15,0),MATCH(1,($U$2=GRID!$B$1:$U$1)*(КАЛЕНДАРЬ!AM15=GRID!$B$3:$U$3),0))*(1-GRID!$H$34))</f>
        <v>30200.000000000004</v>
      </c>
      <c r="D409" s="8">
        <f t="array" ref="D409">IF($I$2="Открытый тариф",INDEX(GRID!$B$18:$U$29,MATCH(C$7,GRID!$A$18:$A$29,0),MATCH(1,($U$2=GRID!$B$1:$U$1)*(КАЛЕНДАРЬ!AM15=GRID!$B$3:$U$3),0)),
INDEX(GRID!$B$18:$U$29,MATCH(C$7,GRID!$A$18:$A$29,0),MATCH(1,($U$2=GRID!$B$1:$U$1)*(КАЛЕНДАРЬ!AM15=GRID!$B$3:$U$3),0))*(1-GRID!$H$34))</f>
        <v>35200</v>
      </c>
      <c r="E409" s="8">
        <f t="array" ref="E409">IF($I$2="Открытый тариф",INDEX(GRID!$B$4:$U$15,MATCH(E$7,GRID!$A$4:$A$15,0),MATCH(1,($U$2=GRID!$B$1:$U$1)*(КАЛЕНДАРЬ!AM15=GRID!$B$3:$U$3),0)),
INDEX(GRID!$B$4:$U$15,MATCH(E$7,GRID!$A$4:$A$15,0),MATCH(1,($U$2=GRID!$B$1:$U$1)*(КАЛЕНДАРЬ!AM15=GRID!$B$3:$U$3),0))*(1-GRID!$H$34))</f>
        <v>36300</v>
      </c>
      <c r="F409" s="8">
        <f t="array" ref="F409">IF($I$2="Открытый тариф",INDEX(GRID!$B$18:$U$29,MATCH(E$7,GRID!$A$18:$A$29,0),MATCH(1,($U$2=GRID!$B$1:$U$1)*(КАЛЕНДАРЬ!AM15=GRID!$B$3:$U$3),0)),
INDEX(GRID!$B$18:$U$29,MATCH(E$7,GRID!$A$18:$A$29,0),MATCH(1,($U$2=GRID!$B$1:$U$1)*(КАЛЕНДАРЬ!AM15=GRID!$B$3:$U$3),0))*(1-GRID!$H$34))</f>
        <v>41300</v>
      </c>
      <c r="G409" s="8">
        <f t="array" ref="G409">IF($I$2="Открытый тариф",INDEX(GRID!$B$4:$U$15,MATCH(G$7,GRID!$A$4:$A$15,0),MATCH(1,($U$2=GRID!$B$1:$U$1)*(КАЛЕНДАРЬ!AM15=GRID!$B$3:$U$3),0)),
INDEX(GRID!$B$4:$U$15,MATCH(G$7,GRID!$A$4:$A$15,0),MATCH(1,($U$2=GRID!$B$1:$U$1)*(КАЛЕНДАРЬ!AM15=GRID!$B$3:$U$3),0))*(1-GRID!$H$34))</f>
        <v>42500</v>
      </c>
      <c r="H409" s="8">
        <f t="array" ref="H409">IF($I$2="Открытый тариф",INDEX(GRID!$B$18:$U$29,MATCH(G$7,GRID!$A$18:$A$29,0),MATCH(1,($U$2=GRID!$B$1:$U$1)*(КАЛЕНДАРЬ!AM15=GRID!$B$3:$U$3),0)),
INDEX(GRID!$B$18:$U$29,MATCH(G$7,GRID!$A$18:$A$29,0),MATCH(1,($U$2=GRID!$B$1:$U$1)*(КАЛЕНДАРЬ!AM15=GRID!$B$3:$U$3),0))*(1-GRID!$H$34))</f>
        <v>47500</v>
      </c>
      <c r="I409" s="8">
        <f t="array" ref="I409">IF($I$2="Открытый тариф",INDEX(GRID!$B$4:$U$15,MATCH(I$7,GRID!$A$4:$A$15,0),MATCH(1,($U$2=GRID!$B$1:$U$1)*(КАЛЕНДАРЬ!AM15=GRID!$B$3:$U$3),0)),
INDEX(GRID!$B$4:$U$15,MATCH(I$7,GRID!$A$4:$A$15,0),MATCH(1,($U$2=GRID!$B$1:$U$1)*(КАЛЕНДАРЬ!AM15=GRID!$B$3:$U$3),0))*(1-GRID!$H$34))</f>
        <v>47400</v>
      </c>
      <c r="J409" s="8">
        <f t="array" ref="J409">IF($I$2="Открытый тариф",INDEX(GRID!$B$18:$U$29,MATCH(I$7,GRID!$A$18:$A$29,0),MATCH(1,($U$2=GRID!$B$1:$U$1)*(КАЛЕНДАРЬ!AM15=GRID!$B$3:$U$3),0)),
INDEX(GRID!$B$18:$U$29,MATCH(I$7,GRID!$A$18:$A$29,0),MATCH(1,($U$2=GRID!$B$1:$U$1)*(КАЛЕНДАРЬ!AM15=GRID!$B$3:$U$3),0))*(1-GRID!$H$34))</f>
        <v>52400</v>
      </c>
      <c r="K409" s="8">
        <f t="array" ref="K409">IF($I$2="Открытый тариф",INDEX(GRID!$B$4:$U$15,MATCH(K$7,GRID!$A$4:$A$15,0),MATCH(1,($U$2=GRID!$B$1:$U$1)*(КАЛЕНДАРЬ!AM15=GRID!$B$3:$U$3),0)),
INDEX(GRID!$B$4:$U$15,MATCH(K$7,GRID!$A$4:$A$15,0),MATCH(1,($U$2=GRID!$B$1:$U$1)*(КАЛЕНДАРЬ!AM15=GRID!$B$3:$U$3),0))*(1-GRID!$H$34))</f>
        <v>53300</v>
      </c>
      <c r="L409" s="8">
        <f t="array" ref="L409">IF($I$2="Открытый тариф",INDEX(GRID!$B$18:$U$29,MATCH(K$7,GRID!$A$18:$A$29,0),MATCH(1,($U$2=GRID!$B$1:$U$1)*(КАЛЕНДАРЬ!AM15=GRID!$B$3:$U$3),0)),
INDEX(GRID!$B$18:$U$29,MATCH(K$7,GRID!$A$18:$A$29,0),MATCH(1,($U$2=GRID!$B$1:$U$1)*(КАЛЕНДАРЬ!AM15=GRID!$B$3:$U$3),0))*(1-GRID!$H$34))</f>
        <v>58300</v>
      </c>
      <c r="M409" s="8">
        <f t="array" ref="M409">IF($I$2="Открытый тариф",INDEX(GRID!$B$4:$U$15,MATCH(M$7,GRID!$A$4:$A$15,0),MATCH(1,($U$2=GRID!$B$1:$U$1)*(КАЛЕНДАРЬ!AM15=GRID!$B$3:$U$3),0)),
INDEX(GRID!$B$4:$U$15,MATCH(M$7,GRID!$A$4:$A$15,0),MATCH(1,($U$2=GRID!$B$1:$U$1)*(КАЛЕНДАРЬ!AM15=GRID!$B$3:$U$3),0))*(1-GRID!$H$34))</f>
        <v>74000</v>
      </c>
      <c r="N409" s="8">
        <f t="array" ref="N409">IF($I$2="Открытый тариф",INDEX(GRID!$B$18:$U$29,MATCH(M$7,GRID!$A$18:$A$29,0),MATCH(1,($U$2=GRID!$B$1:$U$1)*(КАЛЕНДАРЬ!AM15=GRID!$B$3:$U$3),0)),
INDEX(GRID!$B$18:$U$29,MATCH(M$7,GRID!$A$18:$A$29,0),MATCH(1,($U$2=GRID!$B$1:$U$1)*(КАЛЕНДАРЬ!AM15=GRID!$B$3:$U$3),0))*(1-GRID!$H$34))</f>
        <v>79000</v>
      </c>
      <c r="O409" s="8">
        <f t="array" ref="O409">IF($I$2="Открытый тариф",INDEX(GRID!$B$4:$U$15,MATCH(O$7,GRID!$A$4:$A$15,0),MATCH(1,($U$2=GRID!$B$1:$U$1)*(КАЛЕНДАРЬ!AM15=GRID!$B$3:$U$3),0)),
INDEX(GRID!$B$4:$U$15,MATCH(O$7,GRID!$A$4:$A$15,0),MATCH(1,($U$2=GRID!$B$1:$U$1)*(КАЛЕНДАРЬ!AM15=GRID!$B$3:$U$3),0))*(1-GRID!$H$34))</f>
        <v>108800</v>
      </c>
      <c r="P409" s="8">
        <f t="array" ref="P409">IF($I$2="Открытый тариф",INDEX(GRID!$B$4:$U$15,MATCH(P$7,GRID!$A$4:$A$15,0),MATCH(1,($U$2=GRID!$B$1:$U$1)*(КАЛЕНДАРЬ!AM15=GRID!$B$3:$U$3),0)),
INDEX(GRID!$B$4:$U$15,MATCH(P$7,GRID!$A$4:$A$15,0),MATCH(1,($U$2=GRID!$B$1:$U$1)*(КАЛЕНДАРЬ!AM15=GRID!$B$3:$U$3),0))*(1-GRID!$H$34))</f>
        <v>151400</v>
      </c>
      <c r="Q409" s="8">
        <f t="array" ref="Q409">IF($I$2="Открытый тариф",INDEX(GRID!$B$4:$U$15,MATCH(Q$7,GRID!$A$4:$A$15,0),MATCH(1,($U$2=GRID!$B$1:$U$1)*(КАЛЕНДАРЬ!AM15=GRID!$B$3:$U$3),0)),
INDEX(GRID!$B$4:$U$15,MATCH(Q$7,GRID!$A$4:$A$15,0),MATCH(1,($U$2=GRID!$B$1:$U$1)*(КАЛЕНДАРЬ!AM15=GRID!$B$3:$U$3),0))*(1-GRID!$H$34))</f>
        <v>177900</v>
      </c>
      <c r="R409" s="8">
        <f t="array" ref="R409">IF($I$2="Открытый тариф",INDEX(GRID!$B$18:$U$29,MATCH(R$7,GRID!$A$18:$A$29,0),MATCH(1,($U$2=GRID!$B$1:$U$1)*(КАЛЕНДАРЬ!AM15=GRID!$B$3:$U$3),0)),
INDEX(GRID!$B$18:$U$29,MATCH(R$7,GRID!$A$18:$A$29,0),MATCH(1,($U$2=GRID!$B$1:$U$1)*(КАЛЕНДАРЬ!AM15=GRID!$B$3:$U$3),0))*(1-GRID!$H$34))</f>
        <v>202400</v>
      </c>
      <c r="S409" s="8">
        <f t="array" ref="S409">IF($I$2="Открытый тариф",INDEX(GRID!$B$4:$U$15,MATCH(S$7,GRID!$A$4:$A$15,0),MATCH(1,($U$2=GRID!$B$1:$U$1)*(КАЛЕНДАРЬ!AM15=GRID!$B$3:$U$3),0)),
INDEX(GRID!$B$4:$U$15,MATCH(S$7,GRID!$A$4:$A$15,0),MATCH(1,($U$2=GRID!$B$1:$U$1)*(КАЛЕНДАРЬ!AM15=GRID!$B$3:$U$3),0))*(1-GRID!$L$41))</f>
        <v>507400</v>
      </c>
      <c r="T409" s="8">
        <f t="array" ref="T409">IF($I$2="Открытый тариф",INDEX(GRID!$B$4:$U$15,MATCH(T$7,GRID!$A$4:$A$15,0),MATCH(1,($U$2=GRID!$B$1:$U$1)*(КАЛЕНДАРЬ!AM15=GRID!$B$3:$U$3),0)),
INDEX(GRID!$B$4:$U$15,MATCH(T$7,GRID!$A$4:$A$15,0),MATCH(1,($U$2=GRID!$B$1:$U$1)*(КАЛЕНДАРЬ!AM15=GRID!$B$3:$U$3),0))*(1-GRID!$L$41))</f>
        <v>617900</v>
      </c>
    </row>
    <row r="410" spans="1:20" ht="13.5" customHeight="1">
      <c r="A410" s="148" t="s">
        <v>13</v>
      </c>
      <c r="B410" s="149">
        <v>13</v>
      </c>
      <c r="C410" s="8">
        <f t="array" ref="C410">IF($I$2="Открытый тариф",INDEX(GRID!$B$4:$U$15,MATCH(C$7,GRID!$A$4:$A$15,0),MATCH(1,($U$2=GRID!$B$1:$U$1)*(КАЛЕНДАРЬ!AM16=GRID!$B$3:$U$3),0)),
INDEX(GRID!$B$4:$U$15,MATCH(C$7,GRID!$A$4:$A$15,0),MATCH(1,($U$2=GRID!$B$1:$U$1)*(КАЛЕНДАРЬ!AM16=GRID!$B$3:$U$3),0))*(1-GRID!$H$34))</f>
        <v>22500</v>
      </c>
      <c r="D410" s="8">
        <f t="array" ref="D410">IF($I$2="Открытый тариф",INDEX(GRID!$B$18:$U$29,MATCH(C$7,GRID!$A$18:$A$29,0),MATCH(1,($U$2=GRID!$B$1:$U$1)*(КАЛЕНДАРЬ!AM16=GRID!$B$3:$U$3),0)),
INDEX(GRID!$B$18:$U$29,MATCH(C$7,GRID!$A$18:$A$29,0),MATCH(1,($U$2=GRID!$B$1:$U$1)*(КАЛЕНДАРЬ!AM16=GRID!$B$3:$U$3),0))*(1-GRID!$H$34))</f>
        <v>27500</v>
      </c>
      <c r="E410" s="8">
        <f t="array" ref="E410">IF($I$2="Открытый тариф",INDEX(GRID!$B$4:$U$15,MATCH(E$7,GRID!$A$4:$A$15,0),MATCH(1,($U$2=GRID!$B$1:$U$1)*(КАЛЕНДАРЬ!AM16=GRID!$B$3:$U$3),0)),
INDEX(GRID!$B$4:$U$15,MATCH(E$7,GRID!$A$4:$A$15,0),MATCH(1,($U$2=GRID!$B$1:$U$1)*(КАЛЕНДАРЬ!AM16=GRID!$B$3:$U$3),0))*(1-GRID!$H$34))</f>
        <v>27200</v>
      </c>
      <c r="F410" s="8">
        <f t="array" ref="F410">IF($I$2="Открытый тариф",INDEX(GRID!$B$18:$U$29,MATCH(E$7,GRID!$A$18:$A$29,0),MATCH(1,($U$2=GRID!$B$1:$U$1)*(КАЛЕНДАРЬ!AM16=GRID!$B$3:$U$3),0)),
INDEX(GRID!$B$18:$U$29,MATCH(E$7,GRID!$A$18:$A$29,0),MATCH(1,($U$2=GRID!$B$1:$U$1)*(КАЛЕНДАРЬ!AM16=GRID!$B$3:$U$3),0))*(1-GRID!$H$34))</f>
        <v>32200</v>
      </c>
      <c r="G410" s="8">
        <f t="array" ref="G410">IF($I$2="Открытый тариф",INDEX(GRID!$B$4:$U$15,MATCH(G$7,GRID!$A$4:$A$15,0),MATCH(1,($U$2=GRID!$B$1:$U$1)*(КАЛЕНДАРЬ!AM16=GRID!$B$3:$U$3),0)),
INDEX(GRID!$B$4:$U$15,MATCH(G$7,GRID!$A$4:$A$15,0),MATCH(1,($U$2=GRID!$B$1:$U$1)*(КАЛЕНДАРЬ!AM16=GRID!$B$3:$U$3),0))*(1-GRID!$H$34))</f>
        <v>32700</v>
      </c>
      <c r="H410" s="8">
        <f t="array" ref="H410">IF($I$2="Открытый тариф",INDEX(GRID!$B$18:$U$29,MATCH(G$7,GRID!$A$18:$A$29,0),MATCH(1,($U$2=GRID!$B$1:$U$1)*(КАЛЕНДАРЬ!AM16=GRID!$B$3:$U$3),0)),
INDEX(GRID!$B$18:$U$29,MATCH(G$7,GRID!$A$18:$A$29,0),MATCH(1,($U$2=GRID!$B$1:$U$1)*(КАЛЕНДАРЬ!AM16=GRID!$B$3:$U$3),0))*(1-GRID!$H$34))</f>
        <v>37700</v>
      </c>
      <c r="I410" s="8">
        <f t="array" ref="I410">IF($I$2="Открытый тариф",INDEX(GRID!$B$4:$U$15,MATCH(I$7,GRID!$A$4:$A$15,0),MATCH(1,($U$2=GRID!$B$1:$U$1)*(КАЛЕНДАРЬ!AM16=GRID!$B$3:$U$3),0)),
INDEX(GRID!$B$4:$U$15,MATCH(I$7,GRID!$A$4:$A$15,0),MATCH(1,($U$2=GRID!$B$1:$U$1)*(КАЛЕНДАРЬ!AM16=GRID!$B$3:$U$3),0))*(1-GRID!$H$34))</f>
        <v>36200</v>
      </c>
      <c r="J410" s="8">
        <f t="array" ref="J410">IF($I$2="Открытый тариф",INDEX(GRID!$B$18:$U$29,MATCH(I$7,GRID!$A$18:$A$29,0),MATCH(1,($U$2=GRID!$B$1:$U$1)*(КАЛЕНДАРЬ!AM16=GRID!$B$3:$U$3),0)),
INDEX(GRID!$B$18:$U$29,MATCH(I$7,GRID!$A$18:$A$29,0),MATCH(1,($U$2=GRID!$B$1:$U$1)*(КАЛЕНДАРЬ!AM16=GRID!$B$3:$U$3),0))*(1-GRID!$H$34))</f>
        <v>41200</v>
      </c>
      <c r="K410" s="8">
        <f t="array" ref="K410">IF($I$2="Открытый тариф",INDEX(GRID!$B$4:$U$15,MATCH(K$7,GRID!$A$4:$A$15,0),MATCH(1,($U$2=GRID!$B$1:$U$1)*(КАЛЕНДАРЬ!AM16=GRID!$B$3:$U$3),0)),
INDEX(GRID!$B$4:$U$15,MATCH(K$7,GRID!$A$4:$A$15,0),MATCH(1,($U$2=GRID!$B$1:$U$1)*(КАЛЕНДАРЬ!AM16=GRID!$B$3:$U$3),0))*(1-GRID!$H$34))</f>
        <v>41200</v>
      </c>
      <c r="L410" s="8">
        <f t="array" ref="L410">IF($I$2="Открытый тариф",INDEX(GRID!$B$18:$U$29,MATCH(K$7,GRID!$A$18:$A$29,0),MATCH(1,($U$2=GRID!$B$1:$U$1)*(КАЛЕНДАРЬ!AM16=GRID!$B$3:$U$3),0)),
INDEX(GRID!$B$18:$U$29,MATCH(K$7,GRID!$A$18:$A$29,0),MATCH(1,($U$2=GRID!$B$1:$U$1)*(КАЛЕНДАРЬ!AM16=GRID!$B$3:$U$3),0))*(1-GRID!$H$34))</f>
        <v>46200</v>
      </c>
      <c r="M410" s="8">
        <f t="array" ref="M410">IF($I$2="Открытый тариф",INDEX(GRID!$B$4:$U$15,MATCH(M$7,GRID!$A$4:$A$15,0),MATCH(1,($U$2=GRID!$B$1:$U$1)*(КАЛЕНДАРЬ!AM16=GRID!$B$3:$U$3),0)),
INDEX(GRID!$B$4:$U$15,MATCH(M$7,GRID!$A$4:$A$15,0),MATCH(1,($U$2=GRID!$B$1:$U$1)*(КАЛЕНДАРЬ!AM16=GRID!$B$3:$U$3),0))*(1-GRID!$H$34))</f>
        <v>61200</v>
      </c>
      <c r="N410" s="8">
        <f t="array" ref="N410">IF($I$2="Открытый тариф",INDEX(GRID!$B$18:$U$29,MATCH(M$7,GRID!$A$18:$A$29,0),MATCH(1,($U$2=GRID!$B$1:$U$1)*(КАЛЕНДАРЬ!AM16=GRID!$B$3:$U$3),0)),
INDEX(GRID!$B$18:$U$29,MATCH(M$7,GRID!$A$18:$A$29,0),MATCH(1,($U$2=GRID!$B$1:$U$1)*(КАЛЕНДАРЬ!AM16=GRID!$B$3:$U$3),0))*(1-GRID!$H$34))</f>
        <v>66200</v>
      </c>
      <c r="O410" s="8">
        <f t="array" ref="O410">IF($I$2="Открытый тариф",INDEX(GRID!$B$4:$U$15,MATCH(O$7,GRID!$A$4:$A$15,0),MATCH(1,($U$2=GRID!$B$1:$U$1)*(КАЛЕНДАРЬ!AM16=GRID!$B$3:$U$3),0)),
INDEX(GRID!$B$4:$U$15,MATCH(O$7,GRID!$A$4:$A$15,0),MATCH(1,($U$2=GRID!$B$1:$U$1)*(КАЛЕНДАРЬ!AM16=GRID!$B$3:$U$3),0))*(1-GRID!$H$34))</f>
        <v>93200</v>
      </c>
      <c r="P410" s="8">
        <f t="array" ref="P410">IF($I$2="Открытый тариф",INDEX(GRID!$B$4:$U$15,MATCH(P$7,GRID!$A$4:$A$15,0),MATCH(1,($U$2=GRID!$B$1:$U$1)*(КАЛЕНДАРЬ!AM16=GRID!$B$3:$U$3),0)),
INDEX(GRID!$B$4:$U$15,MATCH(P$7,GRID!$A$4:$A$15,0),MATCH(1,($U$2=GRID!$B$1:$U$1)*(КАЛЕНДАРЬ!AM16=GRID!$B$3:$U$3),0))*(1-GRID!$H$34))</f>
        <v>134400</v>
      </c>
      <c r="Q410" s="8">
        <f t="array" ref="Q410">IF($I$2="Открытый тариф",INDEX(GRID!$B$4:$U$15,MATCH(Q$7,GRID!$A$4:$A$15,0),MATCH(1,($U$2=GRID!$B$1:$U$1)*(КАЛЕНДАРЬ!AM16=GRID!$B$3:$U$3),0)),
INDEX(GRID!$B$4:$U$15,MATCH(Q$7,GRID!$A$4:$A$15,0),MATCH(1,($U$2=GRID!$B$1:$U$1)*(КАЛЕНДАРЬ!AM16=GRID!$B$3:$U$3),0))*(1-GRID!$H$34))</f>
        <v>158400</v>
      </c>
      <c r="R410" s="8">
        <f t="array" ref="R410">IF($I$2="Открытый тариф",INDEX(GRID!$B$18:$U$29,MATCH(R$7,GRID!$A$18:$A$29,0),MATCH(1,($U$2=GRID!$B$1:$U$1)*(КАЛЕНДАРЬ!AM16=GRID!$B$3:$U$3),0)),
INDEX(GRID!$B$18:$U$29,MATCH(R$7,GRID!$A$18:$A$29,0),MATCH(1,($U$2=GRID!$B$1:$U$1)*(КАЛЕНДАРЬ!AM16=GRID!$B$3:$U$3),0))*(1-GRID!$H$34))</f>
        <v>179400</v>
      </c>
      <c r="S410" s="8">
        <f t="array" ref="S410">IF($I$2="Открытый тариф",INDEX(GRID!$B$4:$U$15,MATCH(S$7,GRID!$A$4:$A$15,0),MATCH(1,($U$2=GRID!$B$1:$U$1)*(КАЛЕНДАРЬ!AM16=GRID!$B$3:$U$3),0)),
INDEX(GRID!$B$4:$U$15,MATCH(S$7,GRID!$A$4:$A$15,0),MATCH(1,($U$2=GRID!$B$1:$U$1)*(КАЛЕНДАРЬ!AM16=GRID!$B$3:$U$3),0))*(1-GRID!$L$41))</f>
        <v>439100</v>
      </c>
      <c r="T410" s="8">
        <f t="array" ref="T410">IF($I$2="Открытый тариф",INDEX(GRID!$B$4:$U$15,MATCH(T$7,GRID!$A$4:$A$15,0),MATCH(1,($U$2=GRID!$B$1:$U$1)*(КАЛЕНДАРЬ!AM16=GRID!$B$3:$U$3),0)),
INDEX(GRID!$B$4:$U$15,MATCH(T$7,GRID!$A$4:$A$15,0),MATCH(1,($U$2=GRID!$B$1:$U$1)*(КАЛЕНДАРЬ!AM16=GRID!$B$3:$U$3),0))*(1-GRID!$L$41))</f>
        <v>529700</v>
      </c>
    </row>
    <row r="411" spans="1:20" ht="13.5" customHeight="1">
      <c r="A411" s="148" t="s">
        <v>14</v>
      </c>
      <c r="B411" s="149">
        <v>14</v>
      </c>
      <c r="C411" s="8">
        <f t="array" ref="C411">IF($I$2="Открытый тариф",INDEX(GRID!$B$4:$U$15,MATCH(C$7,GRID!$A$4:$A$15,0),MATCH(1,($U$2=GRID!$B$1:$U$1)*(КАЛЕНДАРЬ!AM17=GRID!$B$3:$U$3),0)),
INDEX(GRID!$B$4:$U$15,MATCH(C$7,GRID!$A$4:$A$15,0),MATCH(1,($U$2=GRID!$B$1:$U$1)*(КАЛЕНДАРЬ!AM17=GRID!$B$3:$U$3),0))*(1-GRID!$H$34))</f>
        <v>22500</v>
      </c>
      <c r="D411" s="8">
        <f t="array" ref="D411">IF($I$2="Открытый тариф",INDEX(GRID!$B$18:$U$29,MATCH(C$7,GRID!$A$18:$A$29,0),MATCH(1,($U$2=GRID!$B$1:$U$1)*(КАЛЕНДАРЬ!AM17=GRID!$B$3:$U$3),0)),
INDEX(GRID!$B$18:$U$29,MATCH(C$7,GRID!$A$18:$A$29,0),MATCH(1,($U$2=GRID!$B$1:$U$1)*(КАЛЕНДАРЬ!AM17=GRID!$B$3:$U$3),0))*(1-GRID!$H$34))</f>
        <v>27500</v>
      </c>
      <c r="E411" s="8">
        <f t="array" ref="E411">IF($I$2="Открытый тариф",INDEX(GRID!$B$4:$U$15,MATCH(E$7,GRID!$A$4:$A$15,0),MATCH(1,($U$2=GRID!$B$1:$U$1)*(КАЛЕНДАРЬ!AM17=GRID!$B$3:$U$3),0)),
INDEX(GRID!$B$4:$U$15,MATCH(E$7,GRID!$A$4:$A$15,0),MATCH(1,($U$2=GRID!$B$1:$U$1)*(КАЛЕНДАРЬ!AM17=GRID!$B$3:$U$3),0))*(1-GRID!$H$34))</f>
        <v>27200</v>
      </c>
      <c r="F411" s="8">
        <f t="array" ref="F411">IF($I$2="Открытый тариф",INDEX(GRID!$B$18:$U$29,MATCH(E$7,GRID!$A$18:$A$29,0),MATCH(1,($U$2=GRID!$B$1:$U$1)*(КАЛЕНДАРЬ!AM17=GRID!$B$3:$U$3),0)),
INDEX(GRID!$B$18:$U$29,MATCH(E$7,GRID!$A$18:$A$29,0),MATCH(1,($U$2=GRID!$B$1:$U$1)*(КАЛЕНДАРЬ!AM17=GRID!$B$3:$U$3),0))*(1-GRID!$H$34))</f>
        <v>32200</v>
      </c>
      <c r="G411" s="8">
        <f t="array" ref="G411">IF($I$2="Открытый тариф",INDEX(GRID!$B$4:$U$15,MATCH(G$7,GRID!$A$4:$A$15,0),MATCH(1,($U$2=GRID!$B$1:$U$1)*(КАЛЕНДАРЬ!AM17=GRID!$B$3:$U$3),0)),
INDEX(GRID!$B$4:$U$15,MATCH(G$7,GRID!$A$4:$A$15,0),MATCH(1,($U$2=GRID!$B$1:$U$1)*(КАЛЕНДАРЬ!AM17=GRID!$B$3:$U$3),0))*(1-GRID!$H$34))</f>
        <v>32700</v>
      </c>
      <c r="H411" s="8">
        <f t="array" ref="H411">IF($I$2="Открытый тариф",INDEX(GRID!$B$18:$U$29,MATCH(G$7,GRID!$A$18:$A$29,0),MATCH(1,($U$2=GRID!$B$1:$U$1)*(КАЛЕНДАРЬ!AM17=GRID!$B$3:$U$3),0)),
INDEX(GRID!$B$18:$U$29,MATCH(G$7,GRID!$A$18:$A$29,0),MATCH(1,($U$2=GRID!$B$1:$U$1)*(КАЛЕНДАРЬ!AM17=GRID!$B$3:$U$3),0))*(1-GRID!$H$34))</f>
        <v>37700</v>
      </c>
      <c r="I411" s="8">
        <f t="array" ref="I411">IF($I$2="Открытый тариф",INDEX(GRID!$B$4:$U$15,MATCH(I$7,GRID!$A$4:$A$15,0),MATCH(1,($U$2=GRID!$B$1:$U$1)*(КАЛЕНДАРЬ!AM17=GRID!$B$3:$U$3),0)),
INDEX(GRID!$B$4:$U$15,MATCH(I$7,GRID!$A$4:$A$15,0),MATCH(1,($U$2=GRID!$B$1:$U$1)*(КАЛЕНДАРЬ!AM17=GRID!$B$3:$U$3),0))*(1-GRID!$H$34))</f>
        <v>36200</v>
      </c>
      <c r="J411" s="8">
        <f t="array" ref="J411">IF($I$2="Открытый тариф",INDEX(GRID!$B$18:$U$29,MATCH(I$7,GRID!$A$18:$A$29,0),MATCH(1,($U$2=GRID!$B$1:$U$1)*(КАЛЕНДАРЬ!AM17=GRID!$B$3:$U$3),0)),
INDEX(GRID!$B$18:$U$29,MATCH(I$7,GRID!$A$18:$A$29,0),MATCH(1,($U$2=GRID!$B$1:$U$1)*(КАЛЕНДАРЬ!AM17=GRID!$B$3:$U$3),0))*(1-GRID!$H$34))</f>
        <v>41200</v>
      </c>
      <c r="K411" s="8">
        <f t="array" ref="K411">IF($I$2="Открытый тариф",INDEX(GRID!$B$4:$U$15,MATCH(K$7,GRID!$A$4:$A$15,0),MATCH(1,($U$2=GRID!$B$1:$U$1)*(КАЛЕНДАРЬ!AM17=GRID!$B$3:$U$3),0)),
INDEX(GRID!$B$4:$U$15,MATCH(K$7,GRID!$A$4:$A$15,0),MATCH(1,($U$2=GRID!$B$1:$U$1)*(КАЛЕНДАРЬ!AM17=GRID!$B$3:$U$3),0))*(1-GRID!$H$34))</f>
        <v>41200</v>
      </c>
      <c r="L411" s="8">
        <f t="array" ref="L411">IF($I$2="Открытый тариф",INDEX(GRID!$B$18:$U$29,MATCH(K$7,GRID!$A$18:$A$29,0),MATCH(1,($U$2=GRID!$B$1:$U$1)*(КАЛЕНДАРЬ!AM17=GRID!$B$3:$U$3),0)),
INDEX(GRID!$B$18:$U$29,MATCH(K$7,GRID!$A$18:$A$29,0),MATCH(1,($U$2=GRID!$B$1:$U$1)*(КАЛЕНДАРЬ!AM17=GRID!$B$3:$U$3),0))*(1-GRID!$H$34))</f>
        <v>46200</v>
      </c>
      <c r="M411" s="8">
        <f t="array" ref="M411">IF($I$2="Открытый тариф",INDEX(GRID!$B$4:$U$15,MATCH(M$7,GRID!$A$4:$A$15,0),MATCH(1,($U$2=GRID!$B$1:$U$1)*(КАЛЕНДАРЬ!AM17=GRID!$B$3:$U$3),0)),
INDEX(GRID!$B$4:$U$15,MATCH(M$7,GRID!$A$4:$A$15,0),MATCH(1,($U$2=GRID!$B$1:$U$1)*(КАЛЕНДАРЬ!AM17=GRID!$B$3:$U$3),0))*(1-GRID!$H$34))</f>
        <v>61200</v>
      </c>
      <c r="N411" s="8">
        <f t="array" ref="N411">IF($I$2="Открытый тариф",INDEX(GRID!$B$18:$U$29,MATCH(M$7,GRID!$A$18:$A$29,0),MATCH(1,($U$2=GRID!$B$1:$U$1)*(КАЛЕНДАРЬ!AM17=GRID!$B$3:$U$3),0)),
INDEX(GRID!$B$18:$U$29,MATCH(M$7,GRID!$A$18:$A$29,0),MATCH(1,($U$2=GRID!$B$1:$U$1)*(КАЛЕНДАРЬ!AM17=GRID!$B$3:$U$3),0))*(1-GRID!$H$34))</f>
        <v>66200</v>
      </c>
      <c r="O411" s="8">
        <f t="array" ref="O411">IF($I$2="Открытый тариф",INDEX(GRID!$B$4:$U$15,MATCH(O$7,GRID!$A$4:$A$15,0),MATCH(1,($U$2=GRID!$B$1:$U$1)*(КАЛЕНДАРЬ!AM17=GRID!$B$3:$U$3),0)),
INDEX(GRID!$B$4:$U$15,MATCH(O$7,GRID!$A$4:$A$15,0),MATCH(1,($U$2=GRID!$B$1:$U$1)*(КАЛЕНДАРЬ!AM17=GRID!$B$3:$U$3),0))*(1-GRID!$H$34))</f>
        <v>93200</v>
      </c>
      <c r="P411" s="8">
        <f t="array" ref="P411">IF($I$2="Открытый тариф",INDEX(GRID!$B$4:$U$15,MATCH(P$7,GRID!$A$4:$A$15,0),MATCH(1,($U$2=GRID!$B$1:$U$1)*(КАЛЕНДАРЬ!AM17=GRID!$B$3:$U$3),0)),
INDEX(GRID!$B$4:$U$15,MATCH(P$7,GRID!$A$4:$A$15,0),MATCH(1,($U$2=GRID!$B$1:$U$1)*(КАЛЕНДАРЬ!AM17=GRID!$B$3:$U$3),0))*(1-GRID!$H$34))</f>
        <v>134400</v>
      </c>
      <c r="Q411" s="8">
        <f t="array" ref="Q411">IF($I$2="Открытый тариф",INDEX(GRID!$B$4:$U$15,MATCH(Q$7,GRID!$A$4:$A$15,0),MATCH(1,($U$2=GRID!$B$1:$U$1)*(КАЛЕНДАРЬ!AM17=GRID!$B$3:$U$3),0)),
INDEX(GRID!$B$4:$U$15,MATCH(Q$7,GRID!$A$4:$A$15,0),MATCH(1,($U$2=GRID!$B$1:$U$1)*(КАЛЕНДАРЬ!AM17=GRID!$B$3:$U$3),0))*(1-GRID!$H$34))</f>
        <v>158400</v>
      </c>
      <c r="R411" s="8">
        <f t="array" ref="R411">IF($I$2="Открытый тариф",INDEX(GRID!$B$18:$U$29,MATCH(R$7,GRID!$A$18:$A$29,0),MATCH(1,($U$2=GRID!$B$1:$U$1)*(КАЛЕНДАРЬ!AM17=GRID!$B$3:$U$3),0)),
INDEX(GRID!$B$18:$U$29,MATCH(R$7,GRID!$A$18:$A$29,0),MATCH(1,($U$2=GRID!$B$1:$U$1)*(КАЛЕНДАРЬ!AM17=GRID!$B$3:$U$3),0))*(1-GRID!$H$34))</f>
        <v>179400</v>
      </c>
      <c r="S411" s="8">
        <f t="array" ref="S411">IF($I$2="Открытый тариф",INDEX(GRID!$B$4:$U$15,MATCH(S$7,GRID!$A$4:$A$15,0),MATCH(1,($U$2=GRID!$B$1:$U$1)*(КАЛЕНДАРЬ!AM17=GRID!$B$3:$U$3),0)),
INDEX(GRID!$B$4:$U$15,MATCH(S$7,GRID!$A$4:$A$15,0),MATCH(1,($U$2=GRID!$B$1:$U$1)*(КАЛЕНДАРЬ!AM17=GRID!$B$3:$U$3),0))*(1-GRID!$L$41))</f>
        <v>439100</v>
      </c>
      <c r="T411" s="8">
        <f t="array" ref="T411">IF($I$2="Открытый тариф",INDEX(GRID!$B$4:$U$15,MATCH(T$7,GRID!$A$4:$A$15,0),MATCH(1,($U$2=GRID!$B$1:$U$1)*(КАЛЕНДАРЬ!AM17=GRID!$B$3:$U$3),0)),
INDEX(GRID!$B$4:$U$15,MATCH(T$7,GRID!$A$4:$A$15,0),MATCH(1,($U$2=GRID!$B$1:$U$1)*(КАЛЕНДАРЬ!AM17=GRID!$B$3:$U$3),0))*(1-GRID!$L$41))</f>
        <v>529700</v>
      </c>
    </row>
    <row r="412" spans="1:20" ht="13.5" customHeight="1">
      <c r="A412" s="148" t="s">
        <v>15</v>
      </c>
      <c r="B412" s="149">
        <v>15</v>
      </c>
      <c r="C412" s="8">
        <f t="array" ref="C412">IF($I$2="Открытый тариф",INDEX(GRID!$B$4:$U$15,MATCH(C$7,GRID!$A$4:$A$15,0),MATCH(1,($U$2=GRID!$B$1:$U$1)*(КАЛЕНДАРЬ!AM18=GRID!$B$3:$U$3),0)),
INDEX(GRID!$B$4:$U$15,MATCH(C$7,GRID!$A$4:$A$15,0),MATCH(1,($U$2=GRID!$B$1:$U$1)*(КАЛЕНДАРЬ!AM18=GRID!$B$3:$U$3),0))*(1-GRID!$H$34))</f>
        <v>22500</v>
      </c>
      <c r="D412" s="8">
        <f t="array" ref="D412">IF($I$2="Открытый тариф",INDEX(GRID!$B$18:$U$29,MATCH(C$7,GRID!$A$18:$A$29,0),MATCH(1,($U$2=GRID!$B$1:$U$1)*(КАЛЕНДАРЬ!AM18=GRID!$B$3:$U$3),0)),
INDEX(GRID!$B$18:$U$29,MATCH(C$7,GRID!$A$18:$A$29,0),MATCH(1,($U$2=GRID!$B$1:$U$1)*(КАЛЕНДАРЬ!AM18=GRID!$B$3:$U$3),0))*(1-GRID!$H$34))</f>
        <v>27500</v>
      </c>
      <c r="E412" s="8">
        <f t="array" ref="E412">IF($I$2="Открытый тариф",INDEX(GRID!$B$4:$U$15,MATCH(E$7,GRID!$A$4:$A$15,0),MATCH(1,($U$2=GRID!$B$1:$U$1)*(КАЛЕНДАРЬ!AM18=GRID!$B$3:$U$3),0)),
INDEX(GRID!$B$4:$U$15,MATCH(E$7,GRID!$A$4:$A$15,0),MATCH(1,($U$2=GRID!$B$1:$U$1)*(КАЛЕНДАРЬ!AM18=GRID!$B$3:$U$3),0))*(1-GRID!$H$34))</f>
        <v>27200</v>
      </c>
      <c r="F412" s="8">
        <f t="array" ref="F412">IF($I$2="Открытый тариф",INDEX(GRID!$B$18:$U$29,MATCH(E$7,GRID!$A$18:$A$29,0),MATCH(1,($U$2=GRID!$B$1:$U$1)*(КАЛЕНДАРЬ!AM18=GRID!$B$3:$U$3),0)),
INDEX(GRID!$B$18:$U$29,MATCH(E$7,GRID!$A$18:$A$29,0),MATCH(1,($U$2=GRID!$B$1:$U$1)*(КАЛЕНДАРЬ!AM18=GRID!$B$3:$U$3),0))*(1-GRID!$H$34))</f>
        <v>32200</v>
      </c>
      <c r="G412" s="8">
        <f t="array" ref="G412">IF($I$2="Открытый тариф",INDEX(GRID!$B$4:$U$15,MATCH(G$7,GRID!$A$4:$A$15,0),MATCH(1,($U$2=GRID!$B$1:$U$1)*(КАЛЕНДАРЬ!AM18=GRID!$B$3:$U$3),0)),
INDEX(GRID!$B$4:$U$15,MATCH(G$7,GRID!$A$4:$A$15,0),MATCH(1,($U$2=GRID!$B$1:$U$1)*(КАЛЕНДАРЬ!AM18=GRID!$B$3:$U$3),0))*(1-GRID!$H$34))</f>
        <v>32700</v>
      </c>
      <c r="H412" s="8">
        <f t="array" ref="H412">IF($I$2="Открытый тариф",INDEX(GRID!$B$18:$U$29,MATCH(G$7,GRID!$A$18:$A$29,0),MATCH(1,($U$2=GRID!$B$1:$U$1)*(КАЛЕНДАРЬ!AM18=GRID!$B$3:$U$3),0)),
INDEX(GRID!$B$18:$U$29,MATCH(G$7,GRID!$A$18:$A$29,0),MATCH(1,($U$2=GRID!$B$1:$U$1)*(КАЛЕНДАРЬ!AM18=GRID!$B$3:$U$3),0))*(1-GRID!$H$34))</f>
        <v>37700</v>
      </c>
      <c r="I412" s="8">
        <f t="array" ref="I412">IF($I$2="Открытый тариф",INDEX(GRID!$B$4:$U$15,MATCH(I$7,GRID!$A$4:$A$15,0),MATCH(1,($U$2=GRID!$B$1:$U$1)*(КАЛЕНДАРЬ!AM18=GRID!$B$3:$U$3),0)),
INDEX(GRID!$B$4:$U$15,MATCH(I$7,GRID!$A$4:$A$15,0),MATCH(1,($U$2=GRID!$B$1:$U$1)*(КАЛЕНДАРЬ!AM18=GRID!$B$3:$U$3),0))*(1-GRID!$H$34))</f>
        <v>36200</v>
      </c>
      <c r="J412" s="8">
        <f t="array" ref="J412">IF($I$2="Открытый тариф",INDEX(GRID!$B$18:$U$29,MATCH(I$7,GRID!$A$18:$A$29,0),MATCH(1,($U$2=GRID!$B$1:$U$1)*(КАЛЕНДАРЬ!AM18=GRID!$B$3:$U$3),0)),
INDEX(GRID!$B$18:$U$29,MATCH(I$7,GRID!$A$18:$A$29,0),MATCH(1,($U$2=GRID!$B$1:$U$1)*(КАЛЕНДАРЬ!AM18=GRID!$B$3:$U$3),0))*(1-GRID!$H$34))</f>
        <v>41200</v>
      </c>
      <c r="K412" s="8">
        <f t="array" ref="K412">IF($I$2="Открытый тариф",INDEX(GRID!$B$4:$U$15,MATCH(K$7,GRID!$A$4:$A$15,0),MATCH(1,($U$2=GRID!$B$1:$U$1)*(КАЛЕНДАРЬ!AM18=GRID!$B$3:$U$3),0)),
INDEX(GRID!$B$4:$U$15,MATCH(K$7,GRID!$A$4:$A$15,0),MATCH(1,($U$2=GRID!$B$1:$U$1)*(КАЛЕНДАРЬ!AM18=GRID!$B$3:$U$3),0))*(1-GRID!$H$34))</f>
        <v>41200</v>
      </c>
      <c r="L412" s="8">
        <f t="array" ref="L412">IF($I$2="Открытый тариф",INDEX(GRID!$B$18:$U$29,MATCH(K$7,GRID!$A$18:$A$29,0),MATCH(1,($U$2=GRID!$B$1:$U$1)*(КАЛЕНДАРЬ!AM18=GRID!$B$3:$U$3),0)),
INDEX(GRID!$B$18:$U$29,MATCH(K$7,GRID!$A$18:$A$29,0),MATCH(1,($U$2=GRID!$B$1:$U$1)*(КАЛЕНДАРЬ!AM18=GRID!$B$3:$U$3),0))*(1-GRID!$H$34))</f>
        <v>46200</v>
      </c>
      <c r="M412" s="8">
        <f t="array" ref="M412">IF($I$2="Открытый тариф",INDEX(GRID!$B$4:$U$15,MATCH(M$7,GRID!$A$4:$A$15,0),MATCH(1,($U$2=GRID!$B$1:$U$1)*(КАЛЕНДАРЬ!AM18=GRID!$B$3:$U$3),0)),
INDEX(GRID!$B$4:$U$15,MATCH(M$7,GRID!$A$4:$A$15,0),MATCH(1,($U$2=GRID!$B$1:$U$1)*(КАЛЕНДАРЬ!AM18=GRID!$B$3:$U$3),0))*(1-GRID!$H$34))</f>
        <v>61200</v>
      </c>
      <c r="N412" s="8">
        <f t="array" ref="N412">IF($I$2="Открытый тариф",INDEX(GRID!$B$18:$U$29,MATCH(M$7,GRID!$A$18:$A$29,0),MATCH(1,($U$2=GRID!$B$1:$U$1)*(КАЛЕНДАРЬ!AM18=GRID!$B$3:$U$3),0)),
INDEX(GRID!$B$18:$U$29,MATCH(M$7,GRID!$A$18:$A$29,0),MATCH(1,($U$2=GRID!$B$1:$U$1)*(КАЛЕНДАРЬ!AM18=GRID!$B$3:$U$3),0))*(1-GRID!$H$34))</f>
        <v>66200</v>
      </c>
      <c r="O412" s="8">
        <f t="array" ref="O412">IF($I$2="Открытый тариф",INDEX(GRID!$B$4:$U$15,MATCH(O$7,GRID!$A$4:$A$15,0),MATCH(1,($U$2=GRID!$B$1:$U$1)*(КАЛЕНДАРЬ!AM18=GRID!$B$3:$U$3),0)),
INDEX(GRID!$B$4:$U$15,MATCH(O$7,GRID!$A$4:$A$15,0),MATCH(1,($U$2=GRID!$B$1:$U$1)*(КАЛЕНДАРЬ!AM18=GRID!$B$3:$U$3),0))*(1-GRID!$H$34))</f>
        <v>93200</v>
      </c>
      <c r="P412" s="8">
        <f t="array" ref="P412">IF($I$2="Открытый тариф",INDEX(GRID!$B$4:$U$15,MATCH(P$7,GRID!$A$4:$A$15,0),MATCH(1,($U$2=GRID!$B$1:$U$1)*(КАЛЕНДАРЬ!AM18=GRID!$B$3:$U$3),0)),
INDEX(GRID!$B$4:$U$15,MATCH(P$7,GRID!$A$4:$A$15,0),MATCH(1,($U$2=GRID!$B$1:$U$1)*(КАЛЕНДАРЬ!AM18=GRID!$B$3:$U$3),0))*(1-GRID!$H$34))</f>
        <v>134400</v>
      </c>
      <c r="Q412" s="8">
        <f t="array" ref="Q412">IF($I$2="Открытый тариф",INDEX(GRID!$B$4:$U$15,MATCH(Q$7,GRID!$A$4:$A$15,0),MATCH(1,($U$2=GRID!$B$1:$U$1)*(КАЛЕНДАРЬ!AM18=GRID!$B$3:$U$3),0)),
INDEX(GRID!$B$4:$U$15,MATCH(Q$7,GRID!$A$4:$A$15,0),MATCH(1,($U$2=GRID!$B$1:$U$1)*(КАЛЕНДАРЬ!AM18=GRID!$B$3:$U$3),0))*(1-GRID!$H$34))</f>
        <v>158400</v>
      </c>
      <c r="R412" s="8">
        <f t="array" ref="R412">IF($I$2="Открытый тариф",INDEX(GRID!$B$18:$U$29,MATCH(R$7,GRID!$A$18:$A$29,0),MATCH(1,($U$2=GRID!$B$1:$U$1)*(КАЛЕНДАРЬ!AM18=GRID!$B$3:$U$3),0)),
INDEX(GRID!$B$18:$U$29,MATCH(R$7,GRID!$A$18:$A$29,0),MATCH(1,($U$2=GRID!$B$1:$U$1)*(КАЛЕНДАРЬ!AM18=GRID!$B$3:$U$3),0))*(1-GRID!$H$34))</f>
        <v>179400</v>
      </c>
      <c r="S412" s="8">
        <f t="array" ref="S412">IF($I$2="Открытый тариф",INDEX(GRID!$B$4:$U$15,MATCH(S$7,GRID!$A$4:$A$15,0),MATCH(1,($U$2=GRID!$B$1:$U$1)*(КАЛЕНДАРЬ!AM18=GRID!$B$3:$U$3),0)),
INDEX(GRID!$B$4:$U$15,MATCH(S$7,GRID!$A$4:$A$15,0),MATCH(1,($U$2=GRID!$B$1:$U$1)*(КАЛЕНДАРЬ!AM18=GRID!$B$3:$U$3),0))*(1-GRID!$L$41))</f>
        <v>439100</v>
      </c>
      <c r="T412" s="8">
        <f t="array" ref="T412">IF($I$2="Открытый тариф",INDEX(GRID!$B$4:$U$15,MATCH(T$7,GRID!$A$4:$A$15,0),MATCH(1,($U$2=GRID!$B$1:$U$1)*(КАЛЕНДАРЬ!AM18=GRID!$B$3:$U$3),0)),
INDEX(GRID!$B$4:$U$15,MATCH(T$7,GRID!$A$4:$A$15,0),MATCH(1,($U$2=GRID!$B$1:$U$1)*(КАЛЕНДАРЬ!AM18=GRID!$B$3:$U$3),0))*(1-GRID!$L$41))</f>
        <v>529700</v>
      </c>
    </row>
    <row r="413" spans="1:20" ht="13.5" customHeight="1">
      <c r="A413" s="148" t="s">
        <v>16</v>
      </c>
      <c r="B413" s="149">
        <v>16</v>
      </c>
      <c r="C413" s="8">
        <f t="array" ref="C413">IF($I$2="Открытый тариф",INDEX(GRID!$B$4:$U$15,MATCH(C$7,GRID!$A$4:$A$15,0),MATCH(1,($U$2=GRID!$B$1:$U$1)*(КАЛЕНДАРЬ!AM19=GRID!$B$3:$U$3),0)),
INDEX(GRID!$B$4:$U$15,MATCH(C$7,GRID!$A$4:$A$15,0),MATCH(1,($U$2=GRID!$B$1:$U$1)*(КАЛЕНДАРЬ!AM19=GRID!$B$3:$U$3),0))*(1-GRID!$H$34))</f>
        <v>25000</v>
      </c>
      <c r="D413" s="8">
        <f t="array" ref="D413">IF($I$2="Открытый тариф",INDEX(GRID!$B$18:$U$29,MATCH(C$7,GRID!$A$18:$A$29,0),MATCH(1,($U$2=GRID!$B$1:$U$1)*(КАЛЕНДАРЬ!AM19=GRID!$B$3:$U$3),0)),
INDEX(GRID!$B$18:$U$29,MATCH(C$7,GRID!$A$18:$A$29,0),MATCH(1,($U$2=GRID!$B$1:$U$1)*(КАЛЕНДАРЬ!AM19=GRID!$B$3:$U$3),0))*(1-GRID!$H$34))</f>
        <v>30000</v>
      </c>
      <c r="E413" s="8">
        <f t="array" ref="E413">IF($I$2="Открытый тариф",INDEX(GRID!$B$4:$U$15,MATCH(E$7,GRID!$A$4:$A$15,0),MATCH(1,($U$2=GRID!$B$1:$U$1)*(КАЛЕНДАРЬ!AM19=GRID!$B$3:$U$3),0)),
INDEX(GRID!$B$4:$U$15,MATCH(E$7,GRID!$A$4:$A$15,0),MATCH(1,($U$2=GRID!$B$1:$U$1)*(КАЛЕНДАРЬ!AM19=GRID!$B$3:$U$3),0))*(1-GRID!$H$34))</f>
        <v>30000</v>
      </c>
      <c r="F413" s="8">
        <f t="array" ref="F413">IF($I$2="Открытый тариф",INDEX(GRID!$B$18:$U$29,MATCH(E$7,GRID!$A$18:$A$29,0),MATCH(1,($U$2=GRID!$B$1:$U$1)*(КАЛЕНДАРЬ!AM19=GRID!$B$3:$U$3),0)),
INDEX(GRID!$B$18:$U$29,MATCH(E$7,GRID!$A$18:$A$29,0),MATCH(1,($U$2=GRID!$B$1:$U$1)*(КАЛЕНДАРЬ!AM19=GRID!$B$3:$U$3),0))*(1-GRID!$H$34))</f>
        <v>35000</v>
      </c>
      <c r="G413" s="8">
        <f t="array" ref="G413">IF($I$2="Открытый тариф",INDEX(GRID!$B$4:$U$15,MATCH(G$7,GRID!$A$4:$A$15,0),MATCH(1,($U$2=GRID!$B$1:$U$1)*(КАЛЕНДАРЬ!AM19=GRID!$B$3:$U$3),0)),
INDEX(GRID!$B$4:$U$15,MATCH(G$7,GRID!$A$4:$A$15,0),MATCH(1,($U$2=GRID!$B$1:$U$1)*(КАЛЕНДАРЬ!AM19=GRID!$B$3:$U$3),0))*(1-GRID!$H$34))</f>
        <v>35700</v>
      </c>
      <c r="H413" s="8">
        <f t="array" ref="H413">IF($I$2="Открытый тариф",INDEX(GRID!$B$18:$U$29,MATCH(G$7,GRID!$A$18:$A$29,0),MATCH(1,($U$2=GRID!$B$1:$U$1)*(КАЛЕНДАРЬ!AM19=GRID!$B$3:$U$3),0)),
INDEX(GRID!$B$18:$U$29,MATCH(G$7,GRID!$A$18:$A$29,0),MATCH(1,($U$2=GRID!$B$1:$U$1)*(КАЛЕНДАРЬ!AM19=GRID!$B$3:$U$3),0))*(1-GRID!$H$34))</f>
        <v>40700</v>
      </c>
      <c r="I413" s="8">
        <f t="array" ref="I413">IF($I$2="Открытый тариф",INDEX(GRID!$B$4:$U$15,MATCH(I$7,GRID!$A$4:$A$15,0),MATCH(1,($U$2=GRID!$B$1:$U$1)*(КАЛЕНДАРЬ!AM19=GRID!$B$3:$U$3),0)),
INDEX(GRID!$B$4:$U$15,MATCH(I$7,GRID!$A$4:$A$15,0),MATCH(1,($U$2=GRID!$B$1:$U$1)*(КАЛЕНДАРЬ!AM19=GRID!$B$3:$U$3),0))*(1-GRID!$H$34))</f>
        <v>39700</v>
      </c>
      <c r="J413" s="8">
        <f t="array" ref="J413">IF($I$2="Открытый тариф",INDEX(GRID!$B$18:$U$29,MATCH(I$7,GRID!$A$18:$A$29,0),MATCH(1,($U$2=GRID!$B$1:$U$1)*(КАЛЕНДАРЬ!AM19=GRID!$B$3:$U$3),0)),
INDEX(GRID!$B$18:$U$29,MATCH(I$7,GRID!$A$18:$A$29,0),MATCH(1,($U$2=GRID!$B$1:$U$1)*(КАЛЕНДАРЬ!AM19=GRID!$B$3:$U$3),0))*(1-GRID!$H$34))</f>
        <v>44700</v>
      </c>
      <c r="K413" s="8">
        <f t="array" ref="K413">IF($I$2="Открытый тариф",INDEX(GRID!$B$4:$U$15,MATCH(K$7,GRID!$A$4:$A$15,0),MATCH(1,($U$2=GRID!$B$1:$U$1)*(КАЛЕНДАРЬ!AM19=GRID!$B$3:$U$3),0)),
INDEX(GRID!$B$4:$U$15,MATCH(K$7,GRID!$A$4:$A$15,0),MATCH(1,($U$2=GRID!$B$1:$U$1)*(КАЛЕНДАРЬ!AM19=GRID!$B$3:$U$3),0))*(1-GRID!$H$34))</f>
        <v>45000</v>
      </c>
      <c r="L413" s="8">
        <f t="array" ref="L413">IF($I$2="Открытый тариф",INDEX(GRID!$B$18:$U$29,MATCH(K$7,GRID!$A$18:$A$29,0),MATCH(1,($U$2=GRID!$B$1:$U$1)*(КАЛЕНДАРЬ!AM19=GRID!$B$3:$U$3),0)),
INDEX(GRID!$B$18:$U$29,MATCH(K$7,GRID!$A$18:$A$29,0),MATCH(1,($U$2=GRID!$B$1:$U$1)*(КАЛЕНДАРЬ!AM19=GRID!$B$3:$U$3),0))*(1-GRID!$H$34))</f>
        <v>50000</v>
      </c>
      <c r="M413" s="8">
        <f t="array" ref="M413">IF($I$2="Открытый тариф",INDEX(GRID!$B$4:$U$15,MATCH(M$7,GRID!$A$4:$A$15,0),MATCH(1,($U$2=GRID!$B$1:$U$1)*(КАЛЕНДАРЬ!AM19=GRID!$B$3:$U$3),0)),
INDEX(GRID!$B$4:$U$15,MATCH(M$7,GRID!$A$4:$A$15,0),MATCH(1,($U$2=GRID!$B$1:$U$1)*(КАЛЕНДАРЬ!AM19=GRID!$B$3:$U$3),0))*(1-GRID!$H$34))</f>
        <v>65200</v>
      </c>
      <c r="N413" s="8">
        <f t="array" ref="N413">IF($I$2="Открытый тариф",INDEX(GRID!$B$18:$U$29,MATCH(M$7,GRID!$A$18:$A$29,0),MATCH(1,($U$2=GRID!$B$1:$U$1)*(КАЛЕНДАРЬ!AM19=GRID!$B$3:$U$3),0)),
INDEX(GRID!$B$18:$U$29,MATCH(M$7,GRID!$A$18:$A$29,0),MATCH(1,($U$2=GRID!$B$1:$U$1)*(КАЛЕНДАРЬ!AM19=GRID!$B$3:$U$3),0))*(1-GRID!$H$34))</f>
        <v>70200</v>
      </c>
      <c r="O413" s="8">
        <f t="array" ref="O413">IF($I$2="Открытый тариф",INDEX(GRID!$B$4:$U$15,MATCH(O$7,GRID!$A$4:$A$15,0),MATCH(1,($U$2=GRID!$B$1:$U$1)*(КАЛЕНДАРЬ!AM19=GRID!$B$3:$U$3),0)),
INDEX(GRID!$B$4:$U$15,MATCH(O$7,GRID!$A$4:$A$15,0),MATCH(1,($U$2=GRID!$B$1:$U$1)*(КАЛЕНДАРЬ!AM19=GRID!$B$3:$U$3),0))*(1-GRID!$H$34))</f>
        <v>98000</v>
      </c>
      <c r="P413" s="8">
        <f t="array" ref="P413">IF($I$2="Открытый тариф",INDEX(GRID!$B$4:$U$15,MATCH(P$7,GRID!$A$4:$A$15,0),MATCH(1,($U$2=GRID!$B$1:$U$1)*(КАЛЕНДАРЬ!AM19=GRID!$B$3:$U$3),0)),
INDEX(GRID!$B$4:$U$15,MATCH(P$7,GRID!$A$4:$A$15,0),MATCH(1,($U$2=GRID!$B$1:$U$1)*(КАЛЕНДАРЬ!AM19=GRID!$B$3:$U$3),0))*(1-GRID!$H$34))</f>
        <v>139700</v>
      </c>
      <c r="Q413" s="8">
        <f t="array" ref="Q413">IF($I$2="Открытый тариф",INDEX(GRID!$B$4:$U$15,MATCH(Q$7,GRID!$A$4:$A$15,0),MATCH(1,($U$2=GRID!$B$1:$U$1)*(КАЛЕНДАРЬ!AM19=GRID!$B$3:$U$3),0)),
INDEX(GRID!$B$4:$U$15,MATCH(Q$7,GRID!$A$4:$A$15,0),MATCH(1,($U$2=GRID!$B$1:$U$1)*(КАЛЕНДАРЬ!AM19=GRID!$B$3:$U$3),0))*(1-GRID!$H$34))</f>
        <v>164400</v>
      </c>
      <c r="R413" s="8">
        <f t="array" ref="R413">IF($I$2="Открытый тариф",INDEX(GRID!$B$18:$U$29,MATCH(R$7,GRID!$A$18:$A$29,0),MATCH(1,($U$2=GRID!$B$1:$U$1)*(КАЛЕНДАРЬ!AM19=GRID!$B$3:$U$3),0)),
INDEX(GRID!$B$18:$U$29,MATCH(R$7,GRID!$A$18:$A$29,0),MATCH(1,($U$2=GRID!$B$1:$U$1)*(КАЛЕНДАРЬ!AM19=GRID!$B$3:$U$3),0))*(1-GRID!$H$34))</f>
        <v>186400</v>
      </c>
      <c r="S413" s="8">
        <f t="array" ref="S413">IF($I$2="Открытый тариф",INDEX(GRID!$B$4:$U$15,MATCH(S$7,GRID!$A$4:$A$15,0),MATCH(1,($U$2=GRID!$B$1:$U$1)*(КАЛЕНДАРЬ!AM19=GRID!$B$3:$U$3),0)),
INDEX(GRID!$B$4:$U$15,MATCH(S$7,GRID!$A$4:$A$15,0),MATCH(1,($U$2=GRID!$B$1:$U$1)*(КАЛЕНДАРЬ!AM19=GRID!$B$3:$U$3),0))*(1-GRID!$L$41))</f>
        <v>460400</v>
      </c>
      <c r="T413" s="8">
        <f t="array" ref="T413">IF($I$2="Открытый тариф",INDEX(GRID!$B$4:$U$15,MATCH(T$7,GRID!$A$4:$A$15,0),MATCH(1,($U$2=GRID!$B$1:$U$1)*(КАЛЕНДАРЬ!AM19=GRID!$B$3:$U$3),0)),
INDEX(GRID!$B$4:$U$15,MATCH(T$7,GRID!$A$4:$A$15,0),MATCH(1,($U$2=GRID!$B$1:$U$1)*(КАЛЕНДАРЬ!AM19=GRID!$B$3:$U$3),0))*(1-GRID!$L$41))</f>
        <v>556900</v>
      </c>
    </row>
    <row r="414" spans="1:20" ht="13.5" customHeight="1">
      <c r="A414" s="148" t="s">
        <v>17</v>
      </c>
      <c r="B414" s="149">
        <v>17</v>
      </c>
      <c r="C414" s="8">
        <f t="array" ref="C414">IF($I$2="Открытый тариф",INDEX(GRID!$B$4:$U$15,MATCH(C$7,GRID!$A$4:$A$15,0),MATCH(1,($U$2=GRID!$B$1:$U$1)*(КАЛЕНДАРЬ!AM20=GRID!$B$3:$U$3),0)),
INDEX(GRID!$B$4:$U$15,MATCH(C$7,GRID!$A$4:$A$15,0),MATCH(1,($U$2=GRID!$B$1:$U$1)*(КАЛЕНДАРЬ!AM20=GRID!$B$3:$U$3),0))*(1-GRID!$H$34))</f>
        <v>25000</v>
      </c>
      <c r="D414" s="8">
        <f t="array" ref="D414">IF($I$2="Открытый тариф",INDEX(GRID!$B$18:$U$29,MATCH(C$7,GRID!$A$18:$A$29,0),MATCH(1,($U$2=GRID!$B$1:$U$1)*(КАЛЕНДАРЬ!AM20=GRID!$B$3:$U$3),0)),
INDEX(GRID!$B$18:$U$29,MATCH(C$7,GRID!$A$18:$A$29,0),MATCH(1,($U$2=GRID!$B$1:$U$1)*(КАЛЕНДАРЬ!AM20=GRID!$B$3:$U$3),0))*(1-GRID!$H$34))</f>
        <v>30000</v>
      </c>
      <c r="E414" s="8">
        <f t="array" ref="E414">IF($I$2="Открытый тариф",INDEX(GRID!$B$4:$U$15,MATCH(E$7,GRID!$A$4:$A$15,0),MATCH(1,($U$2=GRID!$B$1:$U$1)*(КАЛЕНДАРЬ!AM20=GRID!$B$3:$U$3),0)),
INDEX(GRID!$B$4:$U$15,MATCH(E$7,GRID!$A$4:$A$15,0),MATCH(1,($U$2=GRID!$B$1:$U$1)*(КАЛЕНДАРЬ!AM20=GRID!$B$3:$U$3),0))*(1-GRID!$H$34))</f>
        <v>30000</v>
      </c>
      <c r="F414" s="8">
        <f t="array" ref="F414">IF($I$2="Открытый тариф",INDEX(GRID!$B$18:$U$29,MATCH(E$7,GRID!$A$18:$A$29,0),MATCH(1,($U$2=GRID!$B$1:$U$1)*(КАЛЕНДАРЬ!AM20=GRID!$B$3:$U$3),0)),
INDEX(GRID!$B$18:$U$29,MATCH(E$7,GRID!$A$18:$A$29,0),MATCH(1,($U$2=GRID!$B$1:$U$1)*(КАЛЕНДАРЬ!AM20=GRID!$B$3:$U$3),0))*(1-GRID!$H$34))</f>
        <v>35000</v>
      </c>
      <c r="G414" s="8">
        <f t="array" ref="G414">IF($I$2="Открытый тариф",INDEX(GRID!$B$4:$U$15,MATCH(G$7,GRID!$A$4:$A$15,0),MATCH(1,($U$2=GRID!$B$1:$U$1)*(КАЛЕНДАРЬ!AM20=GRID!$B$3:$U$3),0)),
INDEX(GRID!$B$4:$U$15,MATCH(G$7,GRID!$A$4:$A$15,0),MATCH(1,($U$2=GRID!$B$1:$U$1)*(КАЛЕНДАРЬ!AM20=GRID!$B$3:$U$3),0))*(1-GRID!$H$34))</f>
        <v>35700</v>
      </c>
      <c r="H414" s="8">
        <f t="array" ref="H414">IF($I$2="Открытый тариф",INDEX(GRID!$B$18:$U$29,MATCH(G$7,GRID!$A$18:$A$29,0),MATCH(1,($U$2=GRID!$B$1:$U$1)*(КАЛЕНДАРЬ!AM20=GRID!$B$3:$U$3),0)),
INDEX(GRID!$B$18:$U$29,MATCH(G$7,GRID!$A$18:$A$29,0),MATCH(1,($U$2=GRID!$B$1:$U$1)*(КАЛЕНДАРЬ!AM20=GRID!$B$3:$U$3),0))*(1-GRID!$H$34))</f>
        <v>40700</v>
      </c>
      <c r="I414" s="8">
        <f t="array" ref="I414">IF($I$2="Открытый тариф",INDEX(GRID!$B$4:$U$15,MATCH(I$7,GRID!$A$4:$A$15,0),MATCH(1,($U$2=GRID!$B$1:$U$1)*(КАЛЕНДАРЬ!AM20=GRID!$B$3:$U$3),0)),
INDEX(GRID!$B$4:$U$15,MATCH(I$7,GRID!$A$4:$A$15,0),MATCH(1,($U$2=GRID!$B$1:$U$1)*(КАЛЕНДАРЬ!AM20=GRID!$B$3:$U$3),0))*(1-GRID!$H$34))</f>
        <v>39700</v>
      </c>
      <c r="J414" s="8">
        <f t="array" ref="J414">IF($I$2="Открытый тариф",INDEX(GRID!$B$18:$U$29,MATCH(I$7,GRID!$A$18:$A$29,0),MATCH(1,($U$2=GRID!$B$1:$U$1)*(КАЛЕНДАРЬ!AM20=GRID!$B$3:$U$3),0)),
INDEX(GRID!$B$18:$U$29,MATCH(I$7,GRID!$A$18:$A$29,0),MATCH(1,($U$2=GRID!$B$1:$U$1)*(КАЛЕНДАРЬ!AM20=GRID!$B$3:$U$3),0))*(1-GRID!$H$34))</f>
        <v>44700</v>
      </c>
      <c r="K414" s="8">
        <f t="array" ref="K414">IF($I$2="Открытый тариф",INDEX(GRID!$B$4:$U$15,MATCH(K$7,GRID!$A$4:$A$15,0),MATCH(1,($U$2=GRID!$B$1:$U$1)*(КАЛЕНДАРЬ!AM20=GRID!$B$3:$U$3),0)),
INDEX(GRID!$B$4:$U$15,MATCH(K$7,GRID!$A$4:$A$15,0),MATCH(1,($U$2=GRID!$B$1:$U$1)*(КАЛЕНДАРЬ!AM20=GRID!$B$3:$U$3),0))*(1-GRID!$H$34))</f>
        <v>45000</v>
      </c>
      <c r="L414" s="8">
        <f t="array" ref="L414">IF($I$2="Открытый тариф",INDEX(GRID!$B$18:$U$29,MATCH(K$7,GRID!$A$18:$A$29,0),MATCH(1,($U$2=GRID!$B$1:$U$1)*(КАЛЕНДАРЬ!AM20=GRID!$B$3:$U$3),0)),
INDEX(GRID!$B$18:$U$29,MATCH(K$7,GRID!$A$18:$A$29,0),MATCH(1,($U$2=GRID!$B$1:$U$1)*(КАЛЕНДАРЬ!AM20=GRID!$B$3:$U$3),0))*(1-GRID!$H$34))</f>
        <v>50000</v>
      </c>
      <c r="M414" s="8">
        <f t="array" ref="M414">IF($I$2="Открытый тариф",INDEX(GRID!$B$4:$U$15,MATCH(M$7,GRID!$A$4:$A$15,0),MATCH(1,($U$2=GRID!$B$1:$U$1)*(КАЛЕНДАРЬ!AM20=GRID!$B$3:$U$3),0)),
INDEX(GRID!$B$4:$U$15,MATCH(M$7,GRID!$A$4:$A$15,0),MATCH(1,($U$2=GRID!$B$1:$U$1)*(КАЛЕНДАРЬ!AM20=GRID!$B$3:$U$3),0))*(1-GRID!$H$34))</f>
        <v>65200</v>
      </c>
      <c r="N414" s="8">
        <f t="array" ref="N414">IF($I$2="Открытый тариф",INDEX(GRID!$B$18:$U$29,MATCH(M$7,GRID!$A$18:$A$29,0),MATCH(1,($U$2=GRID!$B$1:$U$1)*(КАЛЕНДАРЬ!AM20=GRID!$B$3:$U$3),0)),
INDEX(GRID!$B$18:$U$29,MATCH(M$7,GRID!$A$18:$A$29,0),MATCH(1,($U$2=GRID!$B$1:$U$1)*(КАЛЕНДАРЬ!AM20=GRID!$B$3:$U$3),0))*(1-GRID!$H$34))</f>
        <v>70200</v>
      </c>
      <c r="O414" s="8">
        <f t="array" ref="O414">IF($I$2="Открытый тариф",INDEX(GRID!$B$4:$U$15,MATCH(O$7,GRID!$A$4:$A$15,0),MATCH(1,($U$2=GRID!$B$1:$U$1)*(КАЛЕНДАРЬ!AM20=GRID!$B$3:$U$3),0)),
INDEX(GRID!$B$4:$U$15,MATCH(O$7,GRID!$A$4:$A$15,0),MATCH(1,($U$2=GRID!$B$1:$U$1)*(КАЛЕНДАРЬ!AM20=GRID!$B$3:$U$3),0))*(1-GRID!$H$34))</f>
        <v>98000</v>
      </c>
      <c r="P414" s="8">
        <f t="array" ref="P414">IF($I$2="Открытый тариф",INDEX(GRID!$B$4:$U$15,MATCH(P$7,GRID!$A$4:$A$15,0),MATCH(1,($U$2=GRID!$B$1:$U$1)*(КАЛЕНДАРЬ!AM20=GRID!$B$3:$U$3),0)),
INDEX(GRID!$B$4:$U$15,MATCH(P$7,GRID!$A$4:$A$15,0),MATCH(1,($U$2=GRID!$B$1:$U$1)*(КАЛЕНДАРЬ!AM20=GRID!$B$3:$U$3),0))*(1-GRID!$H$34))</f>
        <v>139700</v>
      </c>
      <c r="Q414" s="8">
        <f t="array" ref="Q414">IF($I$2="Открытый тариф",INDEX(GRID!$B$4:$U$15,MATCH(Q$7,GRID!$A$4:$A$15,0),MATCH(1,($U$2=GRID!$B$1:$U$1)*(КАЛЕНДАРЬ!AM20=GRID!$B$3:$U$3),0)),
INDEX(GRID!$B$4:$U$15,MATCH(Q$7,GRID!$A$4:$A$15,0),MATCH(1,($U$2=GRID!$B$1:$U$1)*(КАЛЕНДАРЬ!AM20=GRID!$B$3:$U$3),0))*(1-GRID!$H$34))</f>
        <v>164400</v>
      </c>
      <c r="R414" s="8">
        <f t="array" ref="R414">IF($I$2="Открытый тариф",INDEX(GRID!$B$18:$U$29,MATCH(R$7,GRID!$A$18:$A$29,0),MATCH(1,($U$2=GRID!$B$1:$U$1)*(КАЛЕНДАРЬ!AM20=GRID!$B$3:$U$3),0)),
INDEX(GRID!$B$18:$U$29,MATCH(R$7,GRID!$A$18:$A$29,0),MATCH(1,($U$2=GRID!$B$1:$U$1)*(КАЛЕНДАРЬ!AM20=GRID!$B$3:$U$3),0))*(1-GRID!$H$34))</f>
        <v>186400</v>
      </c>
      <c r="S414" s="8">
        <f t="array" ref="S414">IF($I$2="Открытый тариф",INDEX(GRID!$B$4:$U$15,MATCH(S$7,GRID!$A$4:$A$15,0),MATCH(1,($U$2=GRID!$B$1:$U$1)*(КАЛЕНДАРЬ!AM20=GRID!$B$3:$U$3),0)),
INDEX(GRID!$B$4:$U$15,MATCH(S$7,GRID!$A$4:$A$15,0),MATCH(1,($U$2=GRID!$B$1:$U$1)*(КАЛЕНДАРЬ!AM20=GRID!$B$3:$U$3),0))*(1-GRID!$L$41))</f>
        <v>460400</v>
      </c>
      <c r="T414" s="8">
        <f t="array" ref="T414">IF($I$2="Открытый тариф",INDEX(GRID!$B$4:$U$15,MATCH(T$7,GRID!$A$4:$A$15,0),MATCH(1,($U$2=GRID!$B$1:$U$1)*(КАЛЕНДАРЬ!AM20=GRID!$B$3:$U$3),0)),
INDEX(GRID!$B$4:$U$15,MATCH(T$7,GRID!$A$4:$A$15,0),MATCH(1,($U$2=GRID!$B$1:$U$1)*(КАЛЕНДАРЬ!AM20=GRID!$B$3:$U$3),0))*(1-GRID!$L$41))</f>
        <v>556900</v>
      </c>
    </row>
    <row r="415" spans="1:20" ht="13.5" customHeight="1">
      <c r="A415" s="148" t="s">
        <v>11</v>
      </c>
      <c r="B415" s="149">
        <v>18</v>
      </c>
      <c r="C415" s="8">
        <f t="array" ref="C415">IF($I$2="Открытый тариф",INDEX(GRID!$B$4:$U$15,MATCH(C$7,GRID!$A$4:$A$15,0),MATCH(1,($U$2=GRID!$B$1:$U$1)*(КАЛЕНДАРЬ!AM21=GRID!$B$3:$U$3),0)),
INDEX(GRID!$B$4:$U$15,MATCH(C$7,GRID!$A$4:$A$15,0),MATCH(1,($U$2=GRID!$B$1:$U$1)*(КАЛЕНДАРЬ!AM21=GRID!$B$3:$U$3),0))*(1-GRID!$H$34))</f>
        <v>22500</v>
      </c>
      <c r="D415" s="8">
        <f t="array" ref="D415">IF($I$2="Открытый тариф",INDEX(GRID!$B$18:$U$29,MATCH(C$7,GRID!$A$18:$A$29,0),MATCH(1,($U$2=GRID!$B$1:$U$1)*(КАЛЕНДАРЬ!AM21=GRID!$B$3:$U$3),0)),
INDEX(GRID!$B$18:$U$29,MATCH(C$7,GRID!$A$18:$A$29,0),MATCH(1,($U$2=GRID!$B$1:$U$1)*(КАЛЕНДАРЬ!AM21=GRID!$B$3:$U$3),0))*(1-GRID!$H$34))</f>
        <v>27500</v>
      </c>
      <c r="E415" s="8">
        <f t="array" ref="E415">IF($I$2="Открытый тариф",INDEX(GRID!$B$4:$U$15,MATCH(E$7,GRID!$A$4:$A$15,0),MATCH(1,($U$2=GRID!$B$1:$U$1)*(КАЛЕНДАРЬ!AM21=GRID!$B$3:$U$3),0)),
INDEX(GRID!$B$4:$U$15,MATCH(E$7,GRID!$A$4:$A$15,0),MATCH(1,($U$2=GRID!$B$1:$U$1)*(КАЛЕНДАРЬ!AM21=GRID!$B$3:$U$3),0))*(1-GRID!$H$34))</f>
        <v>27200</v>
      </c>
      <c r="F415" s="8">
        <f t="array" ref="F415">IF($I$2="Открытый тариф",INDEX(GRID!$B$18:$U$29,MATCH(E$7,GRID!$A$18:$A$29,0),MATCH(1,($U$2=GRID!$B$1:$U$1)*(КАЛЕНДАРЬ!AM21=GRID!$B$3:$U$3),0)),
INDEX(GRID!$B$18:$U$29,MATCH(E$7,GRID!$A$18:$A$29,0),MATCH(1,($U$2=GRID!$B$1:$U$1)*(КАЛЕНДАРЬ!AM21=GRID!$B$3:$U$3),0))*(1-GRID!$H$34))</f>
        <v>32200</v>
      </c>
      <c r="G415" s="8">
        <f t="array" ref="G415">IF($I$2="Открытый тариф",INDEX(GRID!$B$4:$U$15,MATCH(G$7,GRID!$A$4:$A$15,0),MATCH(1,($U$2=GRID!$B$1:$U$1)*(КАЛЕНДАРЬ!AM21=GRID!$B$3:$U$3),0)),
INDEX(GRID!$B$4:$U$15,MATCH(G$7,GRID!$A$4:$A$15,0),MATCH(1,($U$2=GRID!$B$1:$U$1)*(КАЛЕНДАРЬ!AM21=GRID!$B$3:$U$3),0))*(1-GRID!$H$34))</f>
        <v>32700</v>
      </c>
      <c r="H415" s="8">
        <f t="array" ref="H415">IF($I$2="Открытый тариф",INDEX(GRID!$B$18:$U$29,MATCH(G$7,GRID!$A$18:$A$29,0),MATCH(1,($U$2=GRID!$B$1:$U$1)*(КАЛЕНДАРЬ!AM21=GRID!$B$3:$U$3),0)),
INDEX(GRID!$B$18:$U$29,MATCH(G$7,GRID!$A$18:$A$29,0),MATCH(1,($U$2=GRID!$B$1:$U$1)*(КАЛЕНДАРЬ!AM21=GRID!$B$3:$U$3),0))*(1-GRID!$H$34))</f>
        <v>37700</v>
      </c>
      <c r="I415" s="8">
        <f t="array" ref="I415">IF($I$2="Открытый тариф",INDEX(GRID!$B$4:$U$15,MATCH(I$7,GRID!$A$4:$A$15,0),MATCH(1,($U$2=GRID!$B$1:$U$1)*(КАЛЕНДАРЬ!AM21=GRID!$B$3:$U$3),0)),
INDEX(GRID!$B$4:$U$15,MATCH(I$7,GRID!$A$4:$A$15,0),MATCH(1,($U$2=GRID!$B$1:$U$1)*(КАЛЕНДАРЬ!AM21=GRID!$B$3:$U$3),0))*(1-GRID!$H$34))</f>
        <v>36200</v>
      </c>
      <c r="J415" s="8">
        <f t="array" ref="J415">IF($I$2="Открытый тариф",INDEX(GRID!$B$18:$U$29,MATCH(I$7,GRID!$A$18:$A$29,0),MATCH(1,($U$2=GRID!$B$1:$U$1)*(КАЛЕНДАРЬ!AM21=GRID!$B$3:$U$3),0)),
INDEX(GRID!$B$18:$U$29,MATCH(I$7,GRID!$A$18:$A$29,0),MATCH(1,($U$2=GRID!$B$1:$U$1)*(КАЛЕНДАРЬ!AM21=GRID!$B$3:$U$3),0))*(1-GRID!$H$34))</f>
        <v>41200</v>
      </c>
      <c r="K415" s="8">
        <f t="array" ref="K415">IF($I$2="Открытый тариф",INDEX(GRID!$B$4:$U$15,MATCH(K$7,GRID!$A$4:$A$15,0),MATCH(1,($U$2=GRID!$B$1:$U$1)*(КАЛЕНДАРЬ!AM21=GRID!$B$3:$U$3),0)),
INDEX(GRID!$B$4:$U$15,MATCH(K$7,GRID!$A$4:$A$15,0),MATCH(1,($U$2=GRID!$B$1:$U$1)*(КАЛЕНДАРЬ!AM21=GRID!$B$3:$U$3),0))*(1-GRID!$H$34))</f>
        <v>41200</v>
      </c>
      <c r="L415" s="8">
        <f t="array" ref="L415">IF($I$2="Открытый тариф",INDEX(GRID!$B$18:$U$29,MATCH(K$7,GRID!$A$18:$A$29,0),MATCH(1,($U$2=GRID!$B$1:$U$1)*(КАЛЕНДАРЬ!AM21=GRID!$B$3:$U$3),0)),
INDEX(GRID!$B$18:$U$29,MATCH(K$7,GRID!$A$18:$A$29,0),MATCH(1,($U$2=GRID!$B$1:$U$1)*(КАЛЕНДАРЬ!AM21=GRID!$B$3:$U$3),0))*(1-GRID!$H$34))</f>
        <v>46200</v>
      </c>
      <c r="M415" s="8">
        <f t="array" ref="M415">IF($I$2="Открытый тариф",INDEX(GRID!$B$4:$U$15,MATCH(M$7,GRID!$A$4:$A$15,0),MATCH(1,($U$2=GRID!$B$1:$U$1)*(КАЛЕНДАРЬ!AM21=GRID!$B$3:$U$3),0)),
INDEX(GRID!$B$4:$U$15,MATCH(M$7,GRID!$A$4:$A$15,0),MATCH(1,($U$2=GRID!$B$1:$U$1)*(КАЛЕНДАРЬ!AM21=GRID!$B$3:$U$3),0))*(1-GRID!$H$34))</f>
        <v>61200</v>
      </c>
      <c r="N415" s="8">
        <f t="array" ref="N415">IF($I$2="Открытый тариф",INDEX(GRID!$B$18:$U$29,MATCH(M$7,GRID!$A$18:$A$29,0),MATCH(1,($U$2=GRID!$B$1:$U$1)*(КАЛЕНДАРЬ!AM21=GRID!$B$3:$U$3),0)),
INDEX(GRID!$B$18:$U$29,MATCH(M$7,GRID!$A$18:$A$29,0),MATCH(1,($U$2=GRID!$B$1:$U$1)*(КАЛЕНДАРЬ!AM21=GRID!$B$3:$U$3),0))*(1-GRID!$H$34))</f>
        <v>66200</v>
      </c>
      <c r="O415" s="8">
        <f t="array" ref="O415">IF($I$2="Открытый тариф",INDEX(GRID!$B$4:$U$15,MATCH(O$7,GRID!$A$4:$A$15,0),MATCH(1,($U$2=GRID!$B$1:$U$1)*(КАЛЕНДАРЬ!AM21=GRID!$B$3:$U$3),0)),
INDEX(GRID!$B$4:$U$15,MATCH(O$7,GRID!$A$4:$A$15,0),MATCH(1,($U$2=GRID!$B$1:$U$1)*(КАЛЕНДАРЬ!AM21=GRID!$B$3:$U$3),0))*(1-GRID!$H$34))</f>
        <v>93200</v>
      </c>
      <c r="P415" s="8">
        <f t="array" ref="P415">IF($I$2="Открытый тариф",INDEX(GRID!$B$4:$U$15,MATCH(P$7,GRID!$A$4:$A$15,0),MATCH(1,($U$2=GRID!$B$1:$U$1)*(КАЛЕНДАРЬ!AM21=GRID!$B$3:$U$3),0)),
INDEX(GRID!$B$4:$U$15,MATCH(P$7,GRID!$A$4:$A$15,0),MATCH(1,($U$2=GRID!$B$1:$U$1)*(КАЛЕНДАРЬ!AM21=GRID!$B$3:$U$3),0))*(1-GRID!$H$34))</f>
        <v>134400</v>
      </c>
      <c r="Q415" s="8">
        <f t="array" ref="Q415">IF($I$2="Открытый тариф",INDEX(GRID!$B$4:$U$15,MATCH(Q$7,GRID!$A$4:$A$15,0),MATCH(1,($U$2=GRID!$B$1:$U$1)*(КАЛЕНДАРЬ!AM21=GRID!$B$3:$U$3),0)),
INDEX(GRID!$B$4:$U$15,MATCH(Q$7,GRID!$A$4:$A$15,0),MATCH(1,($U$2=GRID!$B$1:$U$1)*(КАЛЕНДАРЬ!AM21=GRID!$B$3:$U$3),0))*(1-GRID!$H$34))</f>
        <v>158400</v>
      </c>
      <c r="R415" s="8">
        <f t="array" ref="R415">IF($I$2="Открытый тариф",INDEX(GRID!$B$18:$U$29,MATCH(R$7,GRID!$A$18:$A$29,0),MATCH(1,($U$2=GRID!$B$1:$U$1)*(КАЛЕНДАРЬ!AM21=GRID!$B$3:$U$3),0)),
INDEX(GRID!$B$18:$U$29,MATCH(R$7,GRID!$A$18:$A$29,0),MATCH(1,($U$2=GRID!$B$1:$U$1)*(КАЛЕНДАРЬ!AM21=GRID!$B$3:$U$3),0))*(1-GRID!$H$34))</f>
        <v>179400</v>
      </c>
      <c r="S415" s="8">
        <f t="array" ref="S415">IF($I$2="Открытый тариф",INDEX(GRID!$B$4:$U$15,MATCH(S$7,GRID!$A$4:$A$15,0),MATCH(1,($U$2=GRID!$B$1:$U$1)*(КАЛЕНДАРЬ!AM21=GRID!$B$3:$U$3),0)),
INDEX(GRID!$B$4:$U$15,MATCH(S$7,GRID!$A$4:$A$15,0),MATCH(1,($U$2=GRID!$B$1:$U$1)*(КАЛЕНДАРЬ!AM21=GRID!$B$3:$U$3),0))*(1-GRID!$L$41))</f>
        <v>439100</v>
      </c>
      <c r="T415" s="8">
        <f t="array" ref="T415">IF($I$2="Открытый тариф",INDEX(GRID!$B$4:$U$15,MATCH(T$7,GRID!$A$4:$A$15,0),MATCH(1,($U$2=GRID!$B$1:$U$1)*(КАЛЕНДАРЬ!AM21=GRID!$B$3:$U$3),0)),
INDEX(GRID!$B$4:$U$15,MATCH(T$7,GRID!$A$4:$A$15,0),MATCH(1,($U$2=GRID!$B$1:$U$1)*(КАЛЕНДАРЬ!AM21=GRID!$B$3:$U$3),0))*(1-GRID!$L$41))</f>
        <v>529700</v>
      </c>
    </row>
    <row r="416" spans="1:20" ht="13.5" customHeight="1">
      <c r="A416" s="148" t="s">
        <v>12</v>
      </c>
      <c r="B416" s="149">
        <v>19</v>
      </c>
      <c r="C416" s="8">
        <f t="array" ref="C416">IF($I$2="Открытый тариф",INDEX(GRID!$B$4:$U$15,MATCH(C$7,GRID!$A$4:$A$15,0),MATCH(1,($U$2=GRID!$B$1:$U$1)*(КАЛЕНДАРЬ!AM22=GRID!$B$3:$U$3),0)),
INDEX(GRID!$B$4:$U$15,MATCH(C$7,GRID!$A$4:$A$15,0),MATCH(1,($U$2=GRID!$B$1:$U$1)*(КАЛЕНДАРЬ!AM22=GRID!$B$3:$U$3),0))*(1-GRID!$H$34))</f>
        <v>22500</v>
      </c>
      <c r="D416" s="8">
        <f t="array" ref="D416">IF($I$2="Открытый тариф",INDEX(GRID!$B$18:$U$29,MATCH(C$7,GRID!$A$18:$A$29,0),MATCH(1,($U$2=GRID!$B$1:$U$1)*(КАЛЕНДАРЬ!AM22=GRID!$B$3:$U$3),0)),
INDEX(GRID!$B$18:$U$29,MATCH(C$7,GRID!$A$18:$A$29,0),MATCH(1,($U$2=GRID!$B$1:$U$1)*(КАЛЕНДАРЬ!AM22=GRID!$B$3:$U$3),0))*(1-GRID!$H$34))</f>
        <v>27500</v>
      </c>
      <c r="E416" s="8">
        <f t="array" ref="E416">IF($I$2="Открытый тариф",INDEX(GRID!$B$4:$U$15,MATCH(E$7,GRID!$A$4:$A$15,0),MATCH(1,($U$2=GRID!$B$1:$U$1)*(КАЛЕНДАРЬ!AM22=GRID!$B$3:$U$3),0)),
INDEX(GRID!$B$4:$U$15,MATCH(E$7,GRID!$A$4:$A$15,0),MATCH(1,($U$2=GRID!$B$1:$U$1)*(КАЛЕНДАРЬ!AM22=GRID!$B$3:$U$3),0))*(1-GRID!$H$34))</f>
        <v>27200</v>
      </c>
      <c r="F416" s="8">
        <f t="array" ref="F416">IF($I$2="Открытый тариф",INDEX(GRID!$B$18:$U$29,MATCH(E$7,GRID!$A$18:$A$29,0),MATCH(1,($U$2=GRID!$B$1:$U$1)*(КАЛЕНДАРЬ!AM22=GRID!$B$3:$U$3),0)),
INDEX(GRID!$B$18:$U$29,MATCH(E$7,GRID!$A$18:$A$29,0),MATCH(1,($U$2=GRID!$B$1:$U$1)*(КАЛЕНДАРЬ!AM22=GRID!$B$3:$U$3),0))*(1-GRID!$H$34))</f>
        <v>32200</v>
      </c>
      <c r="G416" s="8">
        <f t="array" ref="G416">IF($I$2="Открытый тариф",INDEX(GRID!$B$4:$U$15,MATCH(G$7,GRID!$A$4:$A$15,0),MATCH(1,($U$2=GRID!$B$1:$U$1)*(КАЛЕНДАРЬ!AM22=GRID!$B$3:$U$3),0)),
INDEX(GRID!$B$4:$U$15,MATCH(G$7,GRID!$A$4:$A$15,0),MATCH(1,($U$2=GRID!$B$1:$U$1)*(КАЛЕНДАРЬ!AM22=GRID!$B$3:$U$3),0))*(1-GRID!$H$34))</f>
        <v>32700</v>
      </c>
      <c r="H416" s="8">
        <f t="array" ref="H416">IF($I$2="Открытый тариф",INDEX(GRID!$B$18:$U$29,MATCH(G$7,GRID!$A$18:$A$29,0),MATCH(1,($U$2=GRID!$B$1:$U$1)*(КАЛЕНДАРЬ!AM22=GRID!$B$3:$U$3),0)),
INDEX(GRID!$B$18:$U$29,MATCH(G$7,GRID!$A$18:$A$29,0),MATCH(1,($U$2=GRID!$B$1:$U$1)*(КАЛЕНДАРЬ!AM22=GRID!$B$3:$U$3),0))*(1-GRID!$H$34))</f>
        <v>37700</v>
      </c>
      <c r="I416" s="8">
        <f t="array" ref="I416">IF($I$2="Открытый тариф",INDEX(GRID!$B$4:$U$15,MATCH(I$7,GRID!$A$4:$A$15,0),MATCH(1,($U$2=GRID!$B$1:$U$1)*(КАЛЕНДАРЬ!AM22=GRID!$B$3:$U$3),0)),
INDEX(GRID!$B$4:$U$15,MATCH(I$7,GRID!$A$4:$A$15,0),MATCH(1,($U$2=GRID!$B$1:$U$1)*(КАЛЕНДАРЬ!AM22=GRID!$B$3:$U$3),0))*(1-GRID!$H$34))</f>
        <v>36200</v>
      </c>
      <c r="J416" s="8">
        <f t="array" ref="J416">IF($I$2="Открытый тариф",INDEX(GRID!$B$18:$U$29,MATCH(I$7,GRID!$A$18:$A$29,0),MATCH(1,($U$2=GRID!$B$1:$U$1)*(КАЛЕНДАРЬ!AM22=GRID!$B$3:$U$3),0)),
INDEX(GRID!$B$18:$U$29,MATCH(I$7,GRID!$A$18:$A$29,0),MATCH(1,($U$2=GRID!$B$1:$U$1)*(КАЛЕНДАРЬ!AM22=GRID!$B$3:$U$3),0))*(1-GRID!$H$34))</f>
        <v>41200</v>
      </c>
      <c r="K416" s="8">
        <f t="array" ref="K416">IF($I$2="Открытый тариф",INDEX(GRID!$B$4:$U$15,MATCH(K$7,GRID!$A$4:$A$15,0),MATCH(1,($U$2=GRID!$B$1:$U$1)*(КАЛЕНДАРЬ!AM22=GRID!$B$3:$U$3),0)),
INDEX(GRID!$B$4:$U$15,MATCH(K$7,GRID!$A$4:$A$15,0),MATCH(1,($U$2=GRID!$B$1:$U$1)*(КАЛЕНДАРЬ!AM22=GRID!$B$3:$U$3),0))*(1-GRID!$H$34))</f>
        <v>41200</v>
      </c>
      <c r="L416" s="8">
        <f t="array" ref="L416">IF($I$2="Открытый тариф",INDEX(GRID!$B$18:$U$29,MATCH(K$7,GRID!$A$18:$A$29,0),MATCH(1,($U$2=GRID!$B$1:$U$1)*(КАЛЕНДАРЬ!AM22=GRID!$B$3:$U$3),0)),
INDEX(GRID!$B$18:$U$29,MATCH(K$7,GRID!$A$18:$A$29,0),MATCH(1,($U$2=GRID!$B$1:$U$1)*(КАЛЕНДАРЬ!AM22=GRID!$B$3:$U$3),0))*(1-GRID!$H$34))</f>
        <v>46200</v>
      </c>
      <c r="M416" s="8">
        <f t="array" ref="M416">IF($I$2="Открытый тариф",INDEX(GRID!$B$4:$U$15,MATCH(M$7,GRID!$A$4:$A$15,0),MATCH(1,($U$2=GRID!$B$1:$U$1)*(КАЛЕНДАРЬ!AM22=GRID!$B$3:$U$3),0)),
INDEX(GRID!$B$4:$U$15,MATCH(M$7,GRID!$A$4:$A$15,0),MATCH(1,($U$2=GRID!$B$1:$U$1)*(КАЛЕНДАРЬ!AM22=GRID!$B$3:$U$3),0))*(1-GRID!$H$34))</f>
        <v>61200</v>
      </c>
      <c r="N416" s="8">
        <f t="array" ref="N416">IF($I$2="Открытый тариф",INDEX(GRID!$B$18:$U$29,MATCH(M$7,GRID!$A$18:$A$29,0),MATCH(1,($U$2=GRID!$B$1:$U$1)*(КАЛЕНДАРЬ!AM22=GRID!$B$3:$U$3),0)),
INDEX(GRID!$B$18:$U$29,MATCH(M$7,GRID!$A$18:$A$29,0),MATCH(1,($U$2=GRID!$B$1:$U$1)*(КАЛЕНДАРЬ!AM22=GRID!$B$3:$U$3),0))*(1-GRID!$H$34))</f>
        <v>66200</v>
      </c>
      <c r="O416" s="8">
        <f t="array" ref="O416">IF($I$2="Открытый тариф",INDEX(GRID!$B$4:$U$15,MATCH(O$7,GRID!$A$4:$A$15,0),MATCH(1,($U$2=GRID!$B$1:$U$1)*(КАЛЕНДАРЬ!AM22=GRID!$B$3:$U$3),0)),
INDEX(GRID!$B$4:$U$15,MATCH(O$7,GRID!$A$4:$A$15,0),MATCH(1,($U$2=GRID!$B$1:$U$1)*(КАЛЕНДАРЬ!AM22=GRID!$B$3:$U$3),0))*(1-GRID!$H$34))</f>
        <v>93200</v>
      </c>
      <c r="P416" s="8">
        <f t="array" ref="P416">IF($I$2="Открытый тариф",INDEX(GRID!$B$4:$U$15,MATCH(P$7,GRID!$A$4:$A$15,0),MATCH(1,($U$2=GRID!$B$1:$U$1)*(КАЛЕНДАРЬ!AM22=GRID!$B$3:$U$3),0)),
INDEX(GRID!$B$4:$U$15,MATCH(P$7,GRID!$A$4:$A$15,0),MATCH(1,($U$2=GRID!$B$1:$U$1)*(КАЛЕНДАРЬ!AM22=GRID!$B$3:$U$3),0))*(1-GRID!$H$34))</f>
        <v>134400</v>
      </c>
      <c r="Q416" s="8">
        <f t="array" ref="Q416">IF($I$2="Открытый тариф",INDEX(GRID!$B$4:$U$15,MATCH(Q$7,GRID!$A$4:$A$15,0),MATCH(1,($U$2=GRID!$B$1:$U$1)*(КАЛЕНДАРЬ!AM22=GRID!$B$3:$U$3),0)),
INDEX(GRID!$B$4:$U$15,MATCH(Q$7,GRID!$A$4:$A$15,0),MATCH(1,($U$2=GRID!$B$1:$U$1)*(КАЛЕНДАРЬ!AM22=GRID!$B$3:$U$3),0))*(1-GRID!$H$34))</f>
        <v>158400</v>
      </c>
      <c r="R416" s="8">
        <f t="array" ref="R416">IF($I$2="Открытый тариф",INDEX(GRID!$B$18:$U$29,MATCH(R$7,GRID!$A$18:$A$29,0),MATCH(1,($U$2=GRID!$B$1:$U$1)*(КАЛЕНДАРЬ!AM22=GRID!$B$3:$U$3),0)),
INDEX(GRID!$B$18:$U$29,MATCH(R$7,GRID!$A$18:$A$29,0),MATCH(1,($U$2=GRID!$B$1:$U$1)*(КАЛЕНДАРЬ!AM22=GRID!$B$3:$U$3),0))*(1-GRID!$H$34))</f>
        <v>179400</v>
      </c>
      <c r="S416" s="8">
        <f t="array" ref="S416">IF($I$2="Открытый тариф",INDEX(GRID!$B$4:$U$15,MATCH(S$7,GRID!$A$4:$A$15,0),MATCH(1,($U$2=GRID!$B$1:$U$1)*(КАЛЕНДАРЬ!AM22=GRID!$B$3:$U$3),0)),
INDEX(GRID!$B$4:$U$15,MATCH(S$7,GRID!$A$4:$A$15,0),MATCH(1,($U$2=GRID!$B$1:$U$1)*(КАЛЕНДАРЬ!AM22=GRID!$B$3:$U$3),0))*(1-GRID!$L$41))</f>
        <v>439100</v>
      </c>
      <c r="T416" s="8">
        <f t="array" ref="T416">IF($I$2="Открытый тариф",INDEX(GRID!$B$4:$U$15,MATCH(T$7,GRID!$A$4:$A$15,0),MATCH(1,($U$2=GRID!$B$1:$U$1)*(КАЛЕНДАРЬ!AM22=GRID!$B$3:$U$3),0)),
INDEX(GRID!$B$4:$U$15,MATCH(T$7,GRID!$A$4:$A$15,0),MATCH(1,($U$2=GRID!$B$1:$U$1)*(КАЛЕНДАРЬ!AM22=GRID!$B$3:$U$3),0))*(1-GRID!$L$41))</f>
        <v>529700</v>
      </c>
    </row>
    <row r="417" spans="1:20" ht="13.5" customHeight="1">
      <c r="A417" s="148" t="s">
        <v>13</v>
      </c>
      <c r="B417" s="149">
        <v>20</v>
      </c>
      <c r="C417" s="8">
        <f t="array" ref="C417">IF($I$2="Открытый тариф",INDEX(GRID!$B$4:$U$15,MATCH(C$7,GRID!$A$4:$A$15,0),MATCH(1,($U$2=GRID!$B$1:$U$1)*(КАЛЕНДАРЬ!AM23=GRID!$B$3:$U$3),0)),
INDEX(GRID!$B$4:$U$15,MATCH(C$7,GRID!$A$4:$A$15,0),MATCH(1,($U$2=GRID!$B$1:$U$1)*(КАЛЕНДАРЬ!AM23=GRID!$B$3:$U$3),0))*(1-GRID!$H$34))</f>
        <v>22500</v>
      </c>
      <c r="D417" s="8">
        <f t="array" ref="D417">IF($I$2="Открытый тариф",INDEX(GRID!$B$18:$U$29,MATCH(C$7,GRID!$A$18:$A$29,0),MATCH(1,($U$2=GRID!$B$1:$U$1)*(КАЛЕНДАРЬ!AM23=GRID!$B$3:$U$3),0)),
INDEX(GRID!$B$18:$U$29,MATCH(C$7,GRID!$A$18:$A$29,0),MATCH(1,($U$2=GRID!$B$1:$U$1)*(КАЛЕНДАРЬ!AM23=GRID!$B$3:$U$3),0))*(1-GRID!$H$34))</f>
        <v>27500</v>
      </c>
      <c r="E417" s="8">
        <f t="array" ref="E417">IF($I$2="Открытый тариф",INDEX(GRID!$B$4:$U$15,MATCH(E$7,GRID!$A$4:$A$15,0),MATCH(1,($U$2=GRID!$B$1:$U$1)*(КАЛЕНДАРЬ!AM23=GRID!$B$3:$U$3),0)),
INDEX(GRID!$B$4:$U$15,MATCH(E$7,GRID!$A$4:$A$15,0),MATCH(1,($U$2=GRID!$B$1:$U$1)*(КАЛЕНДАРЬ!AM23=GRID!$B$3:$U$3),0))*(1-GRID!$H$34))</f>
        <v>27200</v>
      </c>
      <c r="F417" s="8">
        <f t="array" ref="F417">IF($I$2="Открытый тариф",INDEX(GRID!$B$18:$U$29,MATCH(E$7,GRID!$A$18:$A$29,0),MATCH(1,($U$2=GRID!$B$1:$U$1)*(КАЛЕНДАРЬ!AM23=GRID!$B$3:$U$3),0)),
INDEX(GRID!$B$18:$U$29,MATCH(E$7,GRID!$A$18:$A$29,0),MATCH(1,($U$2=GRID!$B$1:$U$1)*(КАЛЕНДАРЬ!AM23=GRID!$B$3:$U$3),0))*(1-GRID!$H$34))</f>
        <v>32200</v>
      </c>
      <c r="G417" s="8">
        <f t="array" ref="G417">IF($I$2="Открытый тариф",INDEX(GRID!$B$4:$U$15,MATCH(G$7,GRID!$A$4:$A$15,0),MATCH(1,($U$2=GRID!$B$1:$U$1)*(КАЛЕНДАРЬ!AM23=GRID!$B$3:$U$3),0)),
INDEX(GRID!$B$4:$U$15,MATCH(G$7,GRID!$A$4:$A$15,0),MATCH(1,($U$2=GRID!$B$1:$U$1)*(КАЛЕНДАРЬ!AM23=GRID!$B$3:$U$3),0))*(1-GRID!$H$34))</f>
        <v>32700</v>
      </c>
      <c r="H417" s="8">
        <f t="array" ref="H417">IF($I$2="Открытый тариф",INDEX(GRID!$B$18:$U$29,MATCH(G$7,GRID!$A$18:$A$29,0),MATCH(1,($U$2=GRID!$B$1:$U$1)*(КАЛЕНДАРЬ!AM23=GRID!$B$3:$U$3),0)),
INDEX(GRID!$B$18:$U$29,MATCH(G$7,GRID!$A$18:$A$29,0),MATCH(1,($U$2=GRID!$B$1:$U$1)*(КАЛЕНДАРЬ!AM23=GRID!$B$3:$U$3),0))*(1-GRID!$H$34))</f>
        <v>37700</v>
      </c>
      <c r="I417" s="8">
        <f t="array" ref="I417">IF($I$2="Открытый тариф",INDEX(GRID!$B$4:$U$15,MATCH(I$7,GRID!$A$4:$A$15,0),MATCH(1,($U$2=GRID!$B$1:$U$1)*(КАЛЕНДАРЬ!AM23=GRID!$B$3:$U$3),0)),
INDEX(GRID!$B$4:$U$15,MATCH(I$7,GRID!$A$4:$A$15,0),MATCH(1,($U$2=GRID!$B$1:$U$1)*(КАЛЕНДАРЬ!AM23=GRID!$B$3:$U$3),0))*(1-GRID!$H$34))</f>
        <v>36200</v>
      </c>
      <c r="J417" s="8">
        <f t="array" ref="J417">IF($I$2="Открытый тариф",INDEX(GRID!$B$18:$U$29,MATCH(I$7,GRID!$A$18:$A$29,0),MATCH(1,($U$2=GRID!$B$1:$U$1)*(КАЛЕНДАРЬ!AM23=GRID!$B$3:$U$3),0)),
INDEX(GRID!$B$18:$U$29,MATCH(I$7,GRID!$A$18:$A$29,0),MATCH(1,($U$2=GRID!$B$1:$U$1)*(КАЛЕНДАРЬ!AM23=GRID!$B$3:$U$3),0))*(1-GRID!$H$34))</f>
        <v>41200</v>
      </c>
      <c r="K417" s="8">
        <f t="array" ref="K417">IF($I$2="Открытый тариф",INDEX(GRID!$B$4:$U$15,MATCH(K$7,GRID!$A$4:$A$15,0),MATCH(1,($U$2=GRID!$B$1:$U$1)*(КАЛЕНДАРЬ!AM23=GRID!$B$3:$U$3),0)),
INDEX(GRID!$B$4:$U$15,MATCH(K$7,GRID!$A$4:$A$15,0),MATCH(1,($U$2=GRID!$B$1:$U$1)*(КАЛЕНДАРЬ!AM23=GRID!$B$3:$U$3),0))*(1-GRID!$H$34))</f>
        <v>41200</v>
      </c>
      <c r="L417" s="8">
        <f t="array" ref="L417">IF($I$2="Открытый тариф",INDEX(GRID!$B$18:$U$29,MATCH(K$7,GRID!$A$18:$A$29,0),MATCH(1,($U$2=GRID!$B$1:$U$1)*(КАЛЕНДАРЬ!AM23=GRID!$B$3:$U$3),0)),
INDEX(GRID!$B$18:$U$29,MATCH(K$7,GRID!$A$18:$A$29,0),MATCH(1,($U$2=GRID!$B$1:$U$1)*(КАЛЕНДАРЬ!AM23=GRID!$B$3:$U$3),0))*(1-GRID!$H$34))</f>
        <v>46200</v>
      </c>
      <c r="M417" s="8">
        <f t="array" ref="M417">IF($I$2="Открытый тариф",INDEX(GRID!$B$4:$U$15,MATCH(M$7,GRID!$A$4:$A$15,0),MATCH(1,($U$2=GRID!$B$1:$U$1)*(КАЛЕНДАРЬ!AM23=GRID!$B$3:$U$3),0)),
INDEX(GRID!$B$4:$U$15,MATCH(M$7,GRID!$A$4:$A$15,0),MATCH(1,($U$2=GRID!$B$1:$U$1)*(КАЛЕНДАРЬ!AM23=GRID!$B$3:$U$3),0))*(1-GRID!$H$34))</f>
        <v>61200</v>
      </c>
      <c r="N417" s="8">
        <f t="array" ref="N417">IF($I$2="Открытый тариф",INDEX(GRID!$B$18:$U$29,MATCH(M$7,GRID!$A$18:$A$29,0),MATCH(1,($U$2=GRID!$B$1:$U$1)*(КАЛЕНДАРЬ!AM23=GRID!$B$3:$U$3),0)),
INDEX(GRID!$B$18:$U$29,MATCH(M$7,GRID!$A$18:$A$29,0),MATCH(1,($U$2=GRID!$B$1:$U$1)*(КАЛЕНДАРЬ!AM23=GRID!$B$3:$U$3),0))*(1-GRID!$H$34))</f>
        <v>66200</v>
      </c>
      <c r="O417" s="8">
        <f t="array" ref="O417">IF($I$2="Открытый тариф",INDEX(GRID!$B$4:$U$15,MATCH(O$7,GRID!$A$4:$A$15,0),MATCH(1,($U$2=GRID!$B$1:$U$1)*(КАЛЕНДАРЬ!AM23=GRID!$B$3:$U$3),0)),
INDEX(GRID!$B$4:$U$15,MATCH(O$7,GRID!$A$4:$A$15,0),MATCH(1,($U$2=GRID!$B$1:$U$1)*(КАЛЕНДАРЬ!AM23=GRID!$B$3:$U$3),0))*(1-GRID!$H$34))</f>
        <v>93200</v>
      </c>
      <c r="P417" s="8">
        <f t="array" ref="P417">IF($I$2="Открытый тариф",INDEX(GRID!$B$4:$U$15,MATCH(P$7,GRID!$A$4:$A$15,0),MATCH(1,($U$2=GRID!$B$1:$U$1)*(КАЛЕНДАРЬ!AM23=GRID!$B$3:$U$3),0)),
INDEX(GRID!$B$4:$U$15,MATCH(P$7,GRID!$A$4:$A$15,0),MATCH(1,($U$2=GRID!$B$1:$U$1)*(КАЛЕНДАРЬ!AM23=GRID!$B$3:$U$3),0))*(1-GRID!$H$34))</f>
        <v>134400</v>
      </c>
      <c r="Q417" s="8">
        <f t="array" ref="Q417">IF($I$2="Открытый тариф",INDEX(GRID!$B$4:$U$15,MATCH(Q$7,GRID!$A$4:$A$15,0),MATCH(1,($U$2=GRID!$B$1:$U$1)*(КАЛЕНДАРЬ!AM23=GRID!$B$3:$U$3),0)),
INDEX(GRID!$B$4:$U$15,MATCH(Q$7,GRID!$A$4:$A$15,0),MATCH(1,($U$2=GRID!$B$1:$U$1)*(КАЛЕНДАРЬ!AM23=GRID!$B$3:$U$3),0))*(1-GRID!$H$34))</f>
        <v>158400</v>
      </c>
      <c r="R417" s="8">
        <f t="array" ref="R417">IF($I$2="Открытый тариф",INDEX(GRID!$B$18:$U$29,MATCH(R$7,GRID!$A$18:$A$29,0),MATCH(1,($U$2=GRID!$B$1:$U$1)*(КАЛЕНДАРЬ!AM23=GRID!$B$3:$U$3),0)),
INDEX(GRID!$B$18:$U$29,MATCH(R$7,GRID!$A$18:$A$29,0),MATCH(1,($U$2=GRID!$B$1:$U$1)*(КАЛЕНДАРЬ!AM23=GRID!$B$3:$U$3),0))*(1-GRID!$H$34))</f>
        <v>179400</v>
      </c>
      <c r="S417" s="8">
        <f t="array" ref="S417">IF($I$2="Открытый тариф",INDEX(GRID!$B$4:$U$15,MATCH(S$7,GRID!$A$4:$A$15,0),MATCH(1,($U$2=GRID!$B$1:$U$1)*(КАЛЕНДАРЬ!AM23=GRID!$B$3:$U$3),0)),
INDEX(GRID!$B$4:$U$15,MATCH(S$7,GRID!$A$4:$A$15,0),MATCH(1,($U$2=GRID!$B$1:$U$1)*(КАЛЕНДАРЬ!AM23=GRID!$B$3:$U$3),0))*(1-GRID!$L$41))</f>
        <v>439100</v>
      </c>
      <c r="T417" s="8">
        <f t="array" ref="T417">IF($I$2="Открытый тариф",INDEX(GRID!$B$4:$U$15,MATCH(T$7,GRID!$A$4:$A$15,0),MATCH(1,($U$2=GRID!$B$1:$U$1)*(КАЛЕНДАРЬ!AM23=GRID!$B$3:$U$3),0)),
INDEX(GRID!$B$4:$U$15,MATCH(T$7,GRID!$A$4:$A$15,0),MATCH(1,($U$2=GRID!$B$1:$U$1)*(КАЛЕНДАРЬ!AM23=GRID!$B$3:$U$3),0))*(1-GRID!$L$41))</f>
        <v>529700</v>
      </c>
    </row>
    <row r="418" spans="1:20" ht="13.5" customHeight="1">
      <c r="A418" s="148" t="s">
        <v>14</v>
      </c>
      <c r="B418" s="149">
        <v>21</v>
      </c>
      <c r="C418" s="8">
        <f t="array" ref="C418">IF($I$2="Открытый тариф",INDEX(GRID!$B$4:$U$15,MATCH(C$7,GRID!$A$4:$A$15,0),MATCH(1,($U$2=GRID!$B$1:$U$1)*(КАЛЕНДАРЬ!AM24=GRID!$B$3:$U$3),0)),
INDEX(GRID!$B$4:$U$15,MATCH(C$7,GRID!$A$4:$A$15,0),MATCH(1,($U$2=GRID!$B$1:$U$1)*(КАЛЕНДАРЬ!AM24=GRID!$B$3:$U$3),0))*(1-GRID!$H$34))</f>
        <v>22500</v>
      </c>
      <c r="D418" s="8">
        <f t="array" ref="D418">IF($I$2="Открытый тариф",INDEX(GRID!$B$18:$U$29,MATCH(C$7,GRID!$A$18:$A$29,0),MATCH(1,($U$2=GRID!$B$1:$U$1)*(КАЛЕНДАРЬ!AM24=GRID!$B$3:$U$3),0)),
INDEX(GRID!$B$18:$U$29,MATCH(C$7,GRID!$A$18:$A$29,0),MATCH(1,($U$2=GRID!$B$1:$U$1)*(КАЛЕНДАРЬ!AM24=GRID!$B$3:$U$3),0))*(1-GRID!$H$34))</f>
        <v>27500</v>
      </c>
      <c r="E418" s="8">
        <f t="array" ref="E418">IF($I$2="Открытый тариф",INDEX(GRID!$B$4:$U$15,MATCH(E$7,GRID!$A$4:$A$15,0),MATCH(1,($U$2=GRID!$B$1:$U$1)*(КАЛЕНДАРЬ!AM24=GRID!$B$3:$U$3),0)),
INDEX(GRID!$B$4:$U$15,MATCH(E$7,GRID!$A$4:$A$15,0),MATCH(1,($U$2=GRID!$B$1:$U$1)*(КАЛЕНДАРЬ!AM24=GRID!$B$3:$U$3),0))*(1-GRID!$H$34))</f>
        <v>27200</v>
      </c>
      <c r="F418" s="8">
        <f t="array" ref="F418">IF($I$2="Открытый тариф",INDEX(GRID!$B$18:$U$29,MATCH(E$7,GRID!$A$18:$A$29,0),MATCH(1,($U$2=GRID!$B$1:$U$1)*(КАЛЕНДАРЬ!AM24=GRID!$B$3:$U$3),0)),
INDEX(GRID!$B$18:$U$29,MATCH(E$7,GRID!$A$18:$A$29,0),MATCH(1,($U$2=GRID!$B$1:$U$1)*(КАЛЕНДАРЬ!AM24=GRID!$B$3:$U$3),0))*(1-GRID!$H$34))</f>
        <v>32200</v>
      </c>
      <c r="G418" s="8">
        <f t="array" ref="G418">IF($I$2="Открытый тариф",INDEX(GRID!$B$4:$U$15,MATCH(G$7,GRID!$A$4:$A$15,0),MATCH(1,($U$2=GRID!$B$1:$U$1)*(КАЛЕНДАРЬ!AM24=GRID!$B$3:$U$3),0)),
INDEX(GRID!$B$4:$U$15,MATCH(G$7,GRID!$A$4:$A$15,0),MATCH(1,($U$2=GRID!$B$1:$U$1)*(КАЛЕНДАРЬ!AM24=GRID!$B$3:$U$3),0))*(1-GRID!$H$34))</f>
        <v>32700</v>
      </c>
      <c r="H418" s="8">
        <f t="array" ref="H418">IF($I$2="Открытый тариф",INDEX(GRID!$B$18:$U$29,MATCH(G$7,GRID!$A$18:$A$29,0),MATCH(1,($U$2=GRID!$B$1:$U$1)*(КАЛЕНДАРЬ!AM24=GRID!$B$3:$U$3),0)),
INDEX(GRID!$B$18:$U$29,MATCH(G$7,GRID!$A$18:$A$29,0),MATCH(1,($U$2=GRID!$B$1:$U$1)*(КАЛЕНДАРЬ!AM24=GRID!$B$3:$U$3),0))*(1-GRID!$H$34))</f>
        <v>37700</v>
      </c>
      <c r="I418" s="8">
        <f t="array" ref="I418">IF($I$2="Открытый тариф",INDEX(GRID!$B$4:$U$15,MATCH(I$7,GRID!$A$4:$A$15,0),MATCH(1,($U$2=GRID!$B$1:$U$1)*(КАЛЕНДАРЬ!AM24=GRID!$B$3:$U$3),0)),
INDEX(GRID!$B$4:$U$15,MATCH(I$7,GRID!$A$4:$A$15,0),MATCH(1,($U$2=GRID!$B$1:$U$1)*(КАЛЕНДАРЬ!AM24=GRID!$B$3:$U$3),0))*(1-GRID!$H$34))</f>
        <v>36200</v>
      </c>
      <c r="J418" s="8">
        <f t="array" ref="J418">IF($I$2="Открытый тариф",INDEX(GRID!$B$18:$U$29,MATCH(I$7,GRID!$A$18:$A$29,0),MATCH(1,($U$2=GRID!$B$1:$U$1)*(КАЛЕНДАРЬ!AM24=GRID!$B$3:$U$3),0)),
INDEX(GRID!$B$18:$U$29,MATCH(I$7,GRID!$A$18:$A$29,0),MATCH(1,($U$2=GRID!$B$1:$U$1)*(КАЛЕНДАРЬ!AM24=GRID!$B$3:$U$3),0))*(1-GRID!$H$34))</f>
        <v>41200</v>
      </c>
      <c r="K418" s="8">
        <f t="array" ref="K418">IF($I$2="Открытый тариф",INDEX(GRID!$B$4:$U$15,MATCH(K$7,GRID!$A$4:$A$15,0),MATCH(1,($U$2=GRID!$B$1:$U$1)*(КАЛЕНДАРЬ!AM24=GRID!$B$3:$U$3),0)),
INDEX(GRID!$B$4:$U$15,MATCH(K$7,GRID!$A$4:$A$15,0),MATCH(1,($U$2=GRID!$B$1:$U$1)*(КАЛЕНДАРЬ!AM24=GRID!$B$3:$U$3),0))*(1-GRID!$H$34))</f>
        <v>41200</v>
      </c>
      <c r="L418" s="8">
        <f t="array" ref="L418">IF($I$2="Открытый тариф",INDEX(GRID!$B$18:$U$29,MATCH(K$7,GRID!$A$18:$A$29,0),MATCH(1,($U$2=GRID!$B$1:$U$1)*(КАЛЕНДАРЬ!AM24=GRID!$B$3:$U$3),0)),
INDEX(GRID!$B$18:$U$29,MATCH(K$7,GRID!$A$18:$A$29,0),MATCH(1,($U$2=GRID!$B$1:$U$1)*(КАЛЕНДАРЬ!AM24=GRID!$B$3:$U$3),0))*(1-GRID!$H$34))</f>
        <v>46200</v>
      </c>
      <c r="M418" s="8">
        <f t="array" ref="M418">IF($I$2="Открытый тариф",INDEX(GRID!$B$4:$U$15,MATCH(M$7,GRID!$A$4:$A$15,0),MATCH(1,($U$2=GRID!$B$1:$U$1)*(КАЛЕНДАРЬ!AM24=GRID!$B$3:$U$3),0)),
INDEX(GRID!$B$4:$U$15,MATCH(M$7,GRID!$A$4:$A$15,0),MATCH(1,($U$2=GRID!$B$1:$U$1)*(КАЛЕНДАРЬ!AM24=GRID!$B$3:$U$3),0))*(1-GRID!$H$34))</f>
        <v>61200</v>
      </c>
      <c r="N418" s="8">
        <f t="array" ref="N418">IF($I$2="Открытый тариф",INDEX(GRID!$B$18:$U$29,MATCH(M$7,GRID!$A$18:$A$29,0),MATCH(1,($U$2=GRID!$B$1:$U$1)*(КАЛЕНДАРЬ!AM24=GRID!$B$3:$U$3),0)),
INDEX(GRID!$B$18:$U$29,MATCH(M$7,GRID!$A$18:$A$29,0),MATCH(1,($U$2=GRID!$B$1:$U$1)*(КАЛЕНДАРЬ!AM24=GRID!$B$3:$U$3),0))*(1-GRID!$H$34))</f>
        <v>66200</v>
      </c>
      <c r="O418" s="8">
        <f t="array" ref="O418">IF($I$2="Открытый тариф",INDEX(GRID!$B$4:$U$15,MATCH(O$7,GRID!$A$4:$A$15,0),MATCH(1,($U$2=GRID!$B$1:$U$1)*(КАЛЕНДАРЬ!AM24=GRID!$B$3:$U$3),0)),
INDEX(GRID!$B$4:$U$15,MATCH(O$7,GRID!$A$4:$A$15,0),MATCH(1,($U$2=GRID!$B$1:$U$1)*(КАЛЕНДАРЬ!AM24=GRID!$B$3:$U$3),0))*(1-GRID!$H$34))</f>
        <v>93200</v>
      </c>
      <c r="P418" s="8">
        <f t="array" ref="P418">IF($I$2="Открытый тариф",INDEX(GRID!$B$4:$U$15,MATCH(P$7,GRID!$A$4:$A$15,0),MATCH(1,($U$2=GRID!$B$1:$U$1)*(КАЛЕНДАРЬ!AM24=GRID!$B$3:$U$3),0)),
INDEX(GRID!$B$4:$U$15,MATCH(P$7,GRID!$A$4:$A$15,0),MATCH(1,($U$2=GRID!$B$1:$U$1)*(КАЛЕНДАРЬ!AM24=GRID!$B$3:$U$3),0))*(1-GRID!$H$34))</f>
        <v>134400</v>
      </c>
      <c r="Q418" s="8">
        <f t="array" ref="Q418">IF($I$2="Открытый тариф",INDEX(GRID!$B$4:$U$15,MATCH(Q$7,GRID!$A$4:$A$15,0),MATCH(1,($U$2=GRID!$B$1:$U$1)*(КАЛЕНДАРЬ!AM24=GRID!$B$3:$U$3),0)),
INDEX(GRID!$B$4:$U$15,MATCH(Q$7,GRID!$A$4:$A$15,0),MATCH(1,($U$2=GRID!$B$1:$U$1)*(КАЛЕНДАРЬ!AM24=GRID!$B$3:$U$3),0))*(1-GRID!$H$34))</f>
        <v>158400</v>
      </c>
      <c r="R418" s="8">
        <f t="array" ref="R418">IF($I$2="Открытый тариф",INDEX(GRID!$B$18:$U$29,MATCH(R$7,GRID!$A$18:$A$29,0),MATCH(1,($U$2=GRID!$B$1:$U$1)*(КАЛЕНДАРЬ!AM24=GRID!$B$3:$U$3),0)),
INDEX(GRID!$B$18:$U$29,MATCH(R$7,GRID!$A$18:$A$29,0),MATCH(1,($U$2=GRID!$B$1:$U$1)*(КАЛЕНДАРЬ!AM24=GRID!$B$3:$U$3),0))*(1-GRID!$H$34))</f>
        <v>179400</v>
      </c>
      <c r="S418" s="8">
        <f t="array" ref="S418">IF($I$2="Открытый тариф",INDEX(GRID!$B$4:$U$15,MATCH(S$7,GRID!$A$4:$A$15,0),MATCH(1,($U$2=GRID!$B$1:$U$1)*(КАЛЕНДАРЬ!AM24=GRID!$B$3:$U$3),0)),
INDEX(GRID!$B$4:$U$15,MATCH(S$7,GRID!$A$4:$A$15,0),MATCH(1,($U$2=GRID!$B$1:$U$1)*(КАЛЕНДАРЬ!AM24=GRID!$B$3:$U$3),0))*(1-GRID!$L$41))</f>
        <v>439100</v>
      </c>
      <c r="T418" s="8">
        <f t="array" ref="T418">IF($I$2="Открытый тариф",INDEX(GRID!$B$4:$U$15,MATCH(T$7,GRID!$A$4:$A$15,0),MATCH(1,($U$2=GRID!$B$1:$U$1)*(КАЛЕНДАРЬ!AM24=GRID!$B$3:$U$3),0)),
INDEX(GRID!$B$4:$U$15,MATCH(T$7,GRID!$A$4:$A$15,0),MATCH(1,($U$2=GRID!$B$1:$U$1)*(КАЛЕНДАРЬ!AM24=GRID!$B$3:$U$3),0))*(1-GRID!$L$41))</f>
        <v>529700</v>
      </c>
    </row>
    <row r="419" spans="1:20" ht="13.5" customHeight="1">
      <c r="A419" s="148" t="s">
        <v>15</v>
      </c>
      <c r="B419" s="149">
        <v>22</v>
      </c>
      <c r="C419" s="8">
        <f t="array" ref="C419">IF($I$2="Открытый тариф",INDEX(GRID!$B$4:$U$15,MATCH(C$7,GRID!$A$4:$A$15,0),MATCH(1,($U$2=GRID!$B$1:$U$1)*(КАЛЕНДАРЬ!AM25=GRID!$B$3:$U$3),0)),
INDEX(GRID!$B$4:$U$15,MATCH(C$7,GRID!$A$4:$A$15,0),MATCH(1,($U$2=GRID!$B$1:$U$1)*(КАЛЕНДАРЬ!AM25=GRID!$B$3:$U$3),0))*(1-GRID!$H$34))</f>
        <v>22500</v>
      </c>
      <c r="D419" s="8">
        <f t="array" ref="D419">IF($I$2="Открытый тариф",INDEX(GRID!$B$18:$U$29,MATCH(C$7,GRID!$A$18:$A$29,0),MATCH(1,($U$2=GRID!$B$1:$U$1)*(КАЛЕНДАРЬ!AM25=GRID!$B$3:$U$3),0)),
INDEX(GRID!$B$18:$U$29,MATCH(C$7,GRID!$A$18:$A$29,0),MATCH(1,($U$2=GRID!$B$1:$U$1)*(КАЛЕНДАРЬ!AM25=GRID!$B$3:$U$3),0))*(1-GRID!$H$34))</f>
        <v>27500</v>
      </c>
      <c r="E419" s="8">
        <f t="array" ref="E419">IF($I$2="Открытый тариф",INDEX(GRID!$B$4:$U$15,MATCH(E$7,GRID!$A$4:$A$15,0),MATCH(1,($U$2=GRID!$B$1:$U$1)*(КАЛЕНДАРЬ!AM25=GRID!$B$3:$U$3),0)),
INDEX(GRID!$B$4:$U$15,MATCH(E$7,GRID!$A$4:$A$15,0),MATCH(1,($U$2=GRID!$B$1:$U$1)*(КАЛЕНДАРЬ!AM25=GRID!$B$3:$U$3),0))*(1-GRID!$H$34))</f>
        <v>27200</v>
      </c>
      <c r="F419" s="8">
        <f t="array" ref="F419">IF($I$2="Открытый тариф",INDEX(GRID!$B$18:$U$29,MATCH(E$7,GRID!$A$18:$A$29,0),MATCH(1,($U$2=GRID!$B$1:$U$1)*(КАЛЕНДАРЬ!AM25=GRID!$B$3:$U$3),0)),
INDEX(GRID!$B$18:$U$29,MATCH(E$7,GRID!$A$18:$A$29,0),MATCH(1,($U$2=GRID!$B$1:$U$1)*(КАЛЕНДАРЬ!AM25=GRID!$B$3:$U$3),0))*(1-GRID!$H$34))</f>
        <v>32200</v>
      </c>
      <c r="G419" s="8">
        <f t="array" ref="G419">IF($I$2="Открытый тариф",INDEX(GRID!$B$4:$U$15,MATCH(G$7,GRID!$A$4:$A$15,0),MATCH(1,($U$2=GRID!$B$1:$U$1)*(КАЛЕНДАРЬ!AM25=GRID!$B$3:$U$3),0)),
INDEX(GRID!$B$4:$U$15,MATCH(G$7,GRID!$A$4:$A$15,0),MATCH(1,($U$2=GRID!$B$1:$U$1)*(КАЛЕНДАРЬ!AM25=GRID!$B$3:$U$3),0))*(1-GRID!$H$34))</f>
        <v>32700</v>
      </c>
      <c r="H419" s="8">
        <f t="array" ref="H419">IF($I$2="Открытый тариф",INDEX(GRID!$B$18:$U$29,MATCH(G$7,GRID!$A$18:$A$29,0),MATCH(1,($U$2=GRID!$B$1:$U$1)*(КАЛЕНДАРЬ!AM25=GRID!$B$3:$U$3),0)),
INDEX(GRID!$B$18:$U$29,MATCH(G$7,GRID!$A$18:$A$29,0),MATCH(1,($U$2=GRID!$B$1:$U$1)*(КАЛЕНДАРЬ!AM25=GRID!$B$3:$U$3),0))*(1-GRID!$H$34))</f>
        <v>37700</v>
      </c>
      <c r="I419" s="8">
        <f t="array" ref="I419">IF($I$2="Открытый тариф",INDEX(GRID!$B$4:$U$15,MATCH(I$7,GRID!$A$4:$A$15,0),MATCH(1,($U$2=GRID!$B$1:$U$1)*(КАЛЕНДАРЬ!AM25=GRID!$B$3:$U$3),0)),
INDEX(GRID!$B$4:$U$15,MATCH(I$7,GRID!$A$4:$A$15,0),MATCH(1,($U$2=GRID!$B$1:$U$1)*(КАЛЕНДАРЬ!AM25=GRID!$B$3:$U$3),0))*(1-GRID!$H$34))</f>
        <v>36200</v>
      </c>
      <c r="J419" s="8">
        <f t="array" ref="J419">IF($I$2="Открытый тариф",INDEX(GRID!$B$18:$U$29,MATCH(I$7,GRID!$A$18:$A$29,0),MATCH(1,($U$2=GRID!$B$1:$U$1)*(КАЛЕНДАРЬ!AM25=GRID!$B$3:$U$3),0)),
INDEX(GRID!$B$18:$U$29,MATCH(I$7,GRID!$A$18:$A$29,0),MATCH(1,($U$2=GRID!$B$1:$U$1)*(КАЛЕНДАРЬ!AM25=GRID!$B$3:$U$3),0))*(1-GRID!$H$34))</f>
        <v>41200</v>
      </c>
      <c r="K419" s="8">
        <f t="array" ref="K419">IF($I$2="Открытый тариф",INDEX(GRID!$B$4:$U$15,MATCH(K$7,GRID!$A$4:$A$15,0),MATCH(1,($U$2=GRID!$B$1:$U$1)*(КАЛЕНДАРЬ!AM25=GRID!$B$3:$U$3),0)),
INDEX(GRID!$B$4:$U$15,MATCH(K$7,GRID!$A$4:$A$15,0),MATCH(1,($U$2=GRID!$B$1:$U$1)*(КАЛЕНДАРЬ!AM25=GRID!$B$3:$U$3),0))*(1-GRID!$H$34))</f>
        <v>41200</v>
      </c>
      <c r="L419" s="8">
        <f t="array" ref="L419">IF($I$2="Открытый тариф",INDEX(GRID!$B$18:$U$29,MATCH(K$7,GRID!$A$18:$A$29,0),MATCH(1,($U$2=GRID!$B$1:$U$1)*(КАЛЕНДАРЬ!AM25=GRID!$B$3:$U$3),0)),
INDEX(GRID!$B$18:$U$29,MATCH(K$7,GRID!$A$18:$A$29,0),MATCH(1,($U$2=GRID!$B$1:$U$1)*(КАЛЕНДАРЬ!AM25=GRID!$B$3:$U$3),0))*(1-GRID!$H$34))</f>
        <v>46200</v>
      </c>
      <c r="M419" s="8">
        <f t="array" ref="M419">IF($I$2="Открытый тариф",INDEX(GRID!$B$4:$U$15,MATCH(M$7,GRID!$A$4:$A$15,0),MATCH(1,($U$2=GRID!$B$1:$U$1)*(КАЛЕНДАРЬ!AM25=GRID!$B$3:$U$3),0)),
INDEX(GRID!$B$4:$U$15,MATCH(M$7,GRID!$A$4:$A$15,0),MATCH(1,($U$2=GRID!$B$1:$U$1)*(КАЛЕНДАРЬ!AM25=GRID!$B$3:$U$3),0))*(1-GRID!$H$34))</f>
        <v>61200</v>
      </c>
      <c r="N419" s="8">
        <f t="array" ref="N419">IF($I$2="Открытый тариф",INDEX(GRID!$B$18:$U$29,MATCH(M$7,GRID!$A$18:$A$29,0),MATCH(1,($U$2=GRID!$B$1:$U$1)*(КАЛЕНДАРЬ!AM25=GRID!$B$3:$U$3),0)),
INDEX(GRID!$B$18:$U$29,MATCH(M$7,GRID!$A$18:$A$29,0),MATCH(1,($U$2=GRID!$B$1:$U$1)*(КАЛЕНДАРЬ!AM25=GRID!$B$3:$U$3),0))*(1-GRID!$H$34))</f>
        <v>66200</v>
      </c>
      <c r="O419" s="8">
        <f t="array" ref="O419">IF($I$2="Открытый тариф",INDEX(GRID!$B$4:$U$15,MATCH(O$7,GRID!$A$4:$A$15,0),MATCH(1,($U$2=GRID!$B$1:$U$1)*(КАЛЕНДАРЬ!AM25=GRID!$B$3:$U$3),0)),
INDEX(GRID!$B$4:$U$15,MATCH(O$7,GRID!$A$4:$A$15,0),MATCH(1,($U$2=GRID!$B$1:$U$1)*(КАЛЕНДАРЬ!AM25=GRID!$B$3:$U$3),0))*(1-GRID!$H$34))</f>
        <v>93200</v>
      </c>
      <c r="P419" s="8">
        <f t="array" ref="P419">IF($I$2="Открытый тариф",INDEX(GRID!$B$4:$U$15,MATCH(P$7,GRID!$A$4:$A$15,0),MATCH(1,($U$2=GRID!$B$1:$U$1)*(КАЛЕНДАРЬ!AM25=GRID!$B$3:$U$3),0)),
INDEX(GRID!$B$4:$U$15,MATCH(P$7,GRID!$A$4:$A$15,0),MATCH(1,($U$2=GRID!$B$1:$U$1)*(КАЛЕНДАРЬ!AM25=GRID!$B$3:$U$3),0))*(1-GRID!$H$34))</f>
        <v>134400</v>
      </c>
      <c r="Q419" s="8">
        <f t="array" ref="Q419">IF($I$2="Открытый тариф",INDEX(GRID!$B$4:$U$15,MATCH(Q$7,GRID!$A$4:$A$15,0),MATCH(1,($U$2=GRID!$B$1:$U$1)*(КАЛЕНДАРЬ!AM25=GRID!$B$3:$U$3),0)),
INDEX(GRID!$B$4:$U$15,MATCH(Q$7,GRID!$A$4:$A$15,0),MATCH(1,($U$2=GRID!$B$1:$U$1)*(КАЛЕНДАРЬ!AM25=GRID!$B$3:$U$3),0))*(1-GRID!$H$34))</f>
        <v>158400</v>
      </c>
      <c r="R419" s="8">
        <f t="array" ref="R419">IF($I$2="Открытый тариф",INDEX(GRID!$B$18:$U$29,MATCH(R$7,GRID!$A$18:$A$29,0),MATCH(1,($U$2=GRID!$B$1:$U$1)*(КАЛЕНДАРЬ!AM25=GRID!$B$3:$U$3),0)),
INDEX(GRID!$B$18:$U$29,MATCH(R$7,GRID!$A$18:$A$29,0),MATCH(1,($U$2=GRID!$B$1:$U$1)*(КАЛЕНДАРЬ!AM25=GRID!$B$3:$U$3),0))*(1-GRID!$H$34))</f>
        <v>179400</v>
      </c>
      <c r="S419" s="8">
        <f t="array" ref="S419">IF($I$2="Открытый тариф",INDEX(GRID!$B$4:$U$15,MATCH(S$7,GRID!$A$4:$A$15,0),MATCH(1,($U$2=GRID!$B$1:$U$1)*(КАЛЕНДАРЬ!AM25=GRID!$B$3:$U$3),0)),
INDEX(GRID!$B$4:$U$15,MATCH(S$7,GRID!$A$4:$A$15,0),MATCH(1,($U$2=GRID!$B$1:$U$1)*(КАЛЕНДАРЬ!AM25=GRID!$B$3:$U$3),0))*(1-GRID!$L$41))</f>
        <v>439100</v>
      </c>
      <c r="T419" s="8">
        <f t="array" ref="T419">IF($I$2="Открытый тариф",INDEX(GRID!$B$4:$U$15,MATCH(T$7,GRID!$A$4:$A$15,0),MATCH(1,($U$2=GRID!$B$1:$U$1)*(КАЛЕНДАРЬ!AM25=GRID!$B$3:$U$3),0)),
INDEX(GRID!$B$4:$U$15,MATCH(T$7,GRID!$A$4:$A$15,0),MATCH(1,($U$2=GRID!$B$1:$U$1)*(КАЛЕНДАРЬ!AM25=GRID!$B$3:$U$3),0))*(1-GRID!$L$41))</f>
        <v>529700</v>
      </c>
    </row>
    <row r="420" spans="1:20" ht="13.5" customHeight="1">
      <c r="A420" s="148" t="s">
        <v>16</v>
      </c>
      <c r="B420" s="149">
        <v>23</v>
      </c>
      <c r="C420" s="8">
        <f t="array" ref="C420">IF($I$2="Открытый тариф",INDEX(GRID!$B$4:$U$15,MATCH(C$7,GRID!$A$4:$A$15,0),MATCH(1,($U$2=GRID!$B$1:$U$1)*(КАЛЕНДАРЬ!AM26=GRID!$B$3:$U$3),0)),
INDEX(GRID!$B$4:$U$15,MATCH(C$7,GRID!$A$4:$A$15,0),MATCH(1,($U$2=GRID!$B$1:$U$1)*(КАЛЕНДАРЬ!AM26=GRID!$B$3:$U$3),0))*(1-GRID!$H$34))</f>
        <v>25000</v>
      </c>
      <c r="D420" s="8">
        <f t="array" ref="D420">IF($I$2="Открытый тариф",INDEX(GRID!$B$18:$U$29,MATCH(C$7,GRID!$A$18:$A$29,0),MATCH(1,($U$2=GRID!$B$1:$U$1)*(КАЛЕНДАРЬ!AM26=GRID!$B$3:$U$3),0)),
INDEX(GRID!$B$18:$U$29,MATCH(C$7,GRID!$A$18:$A$29,0),MATCH(1,($U$2=GRID!$B$1:$U$1)*(КАЛЕНДАРЬ!AM26=GRID!$B$3:$U$3),0))*(1-GRID!$H$34))</f>
        <v>30000</v>
      </c>
      <c r="E420" s="8">
        <f t="array" ref="E420">IF($I$2="Открытый тариф",INDEX(GRID!$B$4:$U$15,MATCH(E$7,GRID!$A$4:$A$15,0),MATCH(1,($U$2=GRID!$B$1:$U$1)*(КАЛЕНДАРЬ!AM26=GRID!$B$3:$U$3),0)),
INDEX(GRID!$B$4:$U$15,MATCH(E$7,GRID!$A$4:$A$15,0),MATCH(1,($U$2=GRID!$B$1:$U$1)*(КАЛЕНДАРЬ!AM26=GRID!$B$3:$U$3),0))*(1-GRID!$H$34))</f>
        <v>30000</v>
      </c>
      <c r="F420" s="8">
        <f t="array" ref="F420">IF($I$2="Открытый тариф",INDEX(GRID!$B$18:$U$29,MATCH(E$7,GRID!$A$18:$A$29,0),MATCH(1,($U$2=GRID!$B$1:$U$1)*(КАЛЕНДАРЬ!AM26=GRID!$B$3:$U$3),0)),
INDEX(GRID!$B$18:$U$29,MATCH(E$7,GRID!$A$18:$A$29,0),MATCH(1,($U$2=GRID!$B$1:$U$1)*(КАЛЕНДАРЬ!AM26=GRID!$B$3:$U$3),0))*(1-GRID!$H$34))</f>
        <v>35000</v>
      </c>
      <c r="G420" s="8">
        <f t="array" ref="G420">IF($I$2="Открытый тариф",INDEX(GRID!$B$4:$U$15,MATCH(G$7,GRID!$A$4:$A$15,0),MATCH(1,($U$2=GRID!$B$1:$U$1)*(КАЛЕНДАРЬ!AM26=GRID!$B$3:$U$3),0)),
INDEX(GRID!$B$4:$U$15,MATCH(G$7,GRID!$A$4:$A$15,0),MATCH(1,($U$2=GRID!$B$1:$U$1)*(КАЛЕНДАРЬ!AM26=GRID!$B$3:$U$3),0))*(1-GRID!$H$34))</f>
        <v>35700</v>
      </c>
      <c r="H420" s="8">
        <f t="array" ref="H420">IF($I$2="Открытый тариф",INDEX(GRID!$B$18:$U$29,MATCH(G$7,GRID!$A$18:$A$29,0),MATCH(1,($U$2=GRID!$B$1:$U$1)*(КАЛЕНДАРЬ!AM26=GRID!$B$3:$U$3),0)),
INDEX(GRID!$B$18:$U$29,MATCH(G$7,GRID!$A$18:$A$29,0),MATCH(1,($U$2=GRID!$B$1:$U$1)*(КАЛЕНДАРЬ!AM26=GRID!$B$3:$U$3),0))*(1-GRID!$H$34))</f>
        <v>40700</v>
      </c>
      <c r="I420" s="8">
        <f t="array" ref="I420">IF($I$2="Открытый тариф",INDEX(GRID!$B$4:$U$15,MATCH(I$7,GRID!$A$4:$A$15,0),MATCH(1,($U$2=GRID!$B$1:$U$1)*(КАЛЕНДАРЬ!AM26=GRID!$B$3:$U$3),0)),
INDEX(GRID!$B$4:$U$15,MATCH(I$7,GRID!$A$4:$A$15,0),MATCH(1,($U$2=GRID!$B$1:$U$1)*(КАЛЕНДАРЬ!AM26=GRID!$B$3:$U$3),0))*(1-GRID!$H$34))</f>
        <v>39700</v>
      </c>
      <c r="J420" s="8">
        <f t="array" ref="J420">IF($I$2="Открытый тариф",INDEX(GRID!$B$18:$U$29,MATCH(I$7,GRID!$A$18:$A$29,0),MATCH(1,($U$2=GRID!$B$1:$U$1)*(КАЛЕНДАРЬ!AM26=GRID!$B$3:$U$3),0)),
INDEX(GRID!$B$18:$U$29,MATCH(I$7,GRID!$A$18:$A$29,0),MATCH(1,($U$2=GRID!$B$1:$U$1)*(КАЛЕНДАРЬ!AM26=GRID!$B$3:$U$3),0))*(1-GRID!$H$34))</f>
        <v>44700</v>
      </c>
      <c r="K420" s="8">
        <f t="array" ref="K420">IF($I$2="Открытый тариф",INDEX(GRID!$B$4:$U$15,MATCH(K$7,GRID!$A$4:$A$15,0),MATCH(1,($U$2=GRID!$B$1:$U$1)*(КАЛЕНДАРЬ!AM26=GRID!$B$3:$U$3),0)),
INDEX(GRID!$B$4:$U$15,MATCH(K$7,GRID!$A$4:$A$15,0),MATCH(1,($U$2=GRID!$B$1:$U$1)*(КАЛЕНДАРЬ!AM26=GRID!$B$3:$U$3),0))*(1-GRID!$H$34))</f>
        <v>45000</v>
      </c>
      <c r="L420" s="8">
        <f t="array" ref="L420">IF($I$2="Открытый тариф",INDEX(GRID!$B$18:$U$29,MATCH(K$7,GRID!$A$18:$A$29,0),MATCH(1,($U$2=GRID!$B$1:$U$1)*(КАЛЕНДАРЬ!AM26=GRID!$B$3:$U$3),0)),
INDEX(GRID!$B$18:$U$29,MATCH(K$7,GRID!$A$18:$A$29,0),MATCH(1,($U$2=GRID!$B$1:$U$1)*(КАЛЕНДАРЬ!AM26=GRID!$B$3:$U$3),0))*(1-GRID!$H$34))</f>
        <v>50000</v>
      </c>
      <c r="M420" s="8">
        <f t="array" ref="M420">IF($I$2="Открытый тариф",INDEX(GRID!$B$4:$U$15,MATCH(M$7,GRID!$A$4:$A$15,0),MATCH(1,($U$2=GRID!$B$1:$U$1)*(КАЛЕНДАРЬ!AM26=GRID!$B$3:$U$3),0)),
INDEX(GRID!$B$4:$U$15,MATCH(M$7,GRID!$A$4:$A$15,0),MATCH(1,($U$2=GRID!$B$1:$U$1)*(КАЛЕНДАРЬ!AM26=GRID!$B$3:$U$3),0))*(1-GRID!$H$34))</f>
        <v>65200</v>
      </c>
      <c r="N420" s="8">
        <f t="array" ref="N420">IF($I$2="Открытый тариф",INDEX(GRID!$B$18:$U$29,MATCH(M$7,GRID!$A$18:$A$29,0),MATCH(1,($U$2=GRID!$B$1:$U$1)*(КАЛЕНДАРЬ!AM26=GRID!$B$3:$U$3),0)),
INDEX(GRID!$B$18:$U$29,MATCH(M$7,GRID!$A$18:$A$29,0),MATCH(1,($U$2=GRID!$B$1:$U$1)*(КАЛЕНДАРЬ!AM26=GRID!$B$3:$U$3),0))*(1-GRID!$H$34))</f>
        <v>70200</v>
      </c>
      <c r="O420" s="8">
        <f t="array" ref="O420">IF($I$2="Открытый тариф",INDEX(GRID!$B$4:$U$15,MATCH(O$7,GRID!$A$4:$A$15,0),MATCH(1,($U$2=GRID!$B$1:$U$1)*(КАЛЕНДАРЬ!AM26=GRID!$B$3:$U$3),0)),
INDEX(GRID!$B$4:$U$15,MATCH(O$7,GRID!$A$4:$A$15,0),MATCH(1,($U$2=GRID!$B$1:$U$1)*(КАЛЕНДАРЬ!AM26=GRID!$B$3:$U$3),0))*(1-GRID!$H$34))</f>
        <v>98000</v>
      </c>
      <c r="P420" s="8">
        <f t="array" ref="P420">IF($I$2="Открытый тариф",INDEX(GRID!$B$4:$U$15,MATCH(P$7,GRID!$A$4:$A$15,0),MATCH(1,($U$2=GRID!$B$1:$U$1)*(КАЛЕНДАРЬ!AM26=GRID!$B$3:$U$3),0)),
INDEX(GRID!$B$4:$U$15,MATCH(P$7,GRID!$A$4:$A$15,0),MATCH(1,($U$2=GRID!$B$1:$U$1)*(КАЛЕНДАРЬ!AM26=GRID!$B$3:$U$3),0))*(1-GRID!$H$34))</f>
        <v>139700</v>
      </c>
      <c r="Q420" s="8">
        <f t="array" ref="Q420">IF($I$2="Открытый тариф",INDEX(GRID!$B$4:$U$15,MATCH(Q$7,GRID!$A$4:$A$15,0),MATCH(1,($U$2=GRID!$B$1:$U$1)*(КАЛЕНДАРЬ!AM26=GRID!$B$3:$U$3),0)),
INDEX(GRID!$B$4:$U$15,MATCH(Q$7,GRID!$A$4:$A$15,0),MATCH(1,($U$2=GRID!$B$1:$U$1)*(КАЛЕНДАРЬ!AM26=GRID!$B$3:$U$3),0))*(1-GRID!$H$34))</f>
        <v>164400</v>
      </c>
      <c r="R420" s="8">
        <f t="array" ref="R420">IF($I$2="Открытый тариф",INDEX(GRID!$B$18:$U$29,MATCH(R$7,GRID!$A$18:$A$29,0),MATCH(1,($U$2=GRID!$B$1:$U$1)*(КАЛЕНДАРЬ!AM26=GRID!$B$3:$U$3),0)),
INDEX(GRID!$B$18:$U$29,MATCH(R$7,GRID!$A$18:$A$29,0),MATCH(1,($U$2=GRID!$B$1:$U$1)*(КАЛЕНДАРЬ!AM26=GRID!$B$3:$U$3),0))*(1-GRID!$H$34))</f>
        <v>186400</v>
      </c>
      <c r="S420" s="8">
        <f t="array" ref="S420">IF($I$2="Открытый тариф",INDEX(GRID!$B$4:$U$15,MATCH(S$7,GRID!$A$4:$A$15,0),MATCH(1,($U$2=GRID!$B$1:$U$1)*(КАЛЕНДАРЬ!AM26=GRID!$B$3:$U$3),0)),
INDEX(GRID!$B$4:$U$15,MATCH(S$7,GRID!$A$4:$A$15,0),MATCH(1,($U$2=GRID!$B$1:$U$1)*(КАЛЕНДАРЬ!AM26=GRID!$B$3:$U$3),0))*(1-GRID!$L$41))</f>
        <v>460400</v>
      </c>
      <c r="T420" s="8">
        <f t="array" ref="T420">IF($I$2="Открытый тариф",INDEX(GRID!$B$4:$U$15,MATCH(T$7,GRID!$A$4:$A$15,0),MATCH(1,($U$2=GRID!$B$1:$U$1)*(КАЛЕНДАРЬ!AM26=GRID!$B$3:$U$3),0)),
INDEX(GRID!$B$4:$U$15,MATCH(T$7,GRID!$A$4:$A$15,0),MATCH(1,($U$2=GRID!$B$1:$U$1)*(КАЛЕНДАРЬ!AM26=GRID!$B$3:$U$3),0))*(1-GRID!$L$41))</f>
        <v>556900</v>
      </c>
    </row>
    <row r="421" spans="1:20" ht="13.5" customHeight="1">
      <c r="A421" s="148" t="s">
        <v>17</v>
      </c>
      <c r="B421" s="149">
        <v>24</v>
      </c>
      <c r="C421" s="8">
        <f t="array" ref="C421">IF($I$2="Открытый тариф",INDEX(GRID!$B$4:$U$15,MATCH(C$7,GRID!$A$4:$A$15,0),MATCH(1,($U$2=GRID!$B$1:$U$1)*(КАЛЕНДАРЬ!AM27=GRID!$B$3:$U$3),0)),
INDEX(GRID!$B$4:$U$15,MATCH(C$7,GRID!$A$4:$A$15,0),MATCH(1,($U$2=GRID!$B$1:$U$1)*(КАЛЕНДАРЬ!AM27=GRID!$B$3:$U$3),0))*(1-GRID!$H$34))</f>
        <v>25000</v>
      </c>
      <c r="D421" s="8">
        <f t="array" ref="D421">IF($I$2="Открытый тариф",INDEX(GRID!$B$18:$U$29,MATCH(C$7,GRID!$A$18:$A$29,0),MATCH(1,($U$2=GRID!$B$1:$U$1)*(КАЛЕНДАРЬ!AM27=GRID!$B$3:$U$3),0)),
INDEX(GRID!$B$18:$U$29,MATCH(C$7,GRID!$A$18:$A$29,0),MATCH(1,($U$2=GRID!$B$1:$U$1)*(КАЛЕНДАРЬ!AM27=GRID!$B$3:$U$3),0))*(1-GRID!$H$34))</f>
        <v>30000</v>
      </c>
      <c r="E421" s="8">
        <f t="array" ref="E421">IF($I$2="Открытый тариф",INDEX(GRID!$B$4:$U$15,MATCH(E$7,GRID!$A$4:$A$15,0),MATCH(1,($U$2=GRID!$B$1:$U$1)*(КАЛЕНДАРЬ!AM27=GRID!$B$3:$U$3),0)),
INDEX(GRID!$B$4:$U$15,MATCH(E$7,GRID!$A$4:$A$15,0),MATCH(1,($U$2=GRID!$B$1:$U$1)*(КАЛЕНДАРЬ!AM27=GRID!$B$3:$U$3),0))*(1-GRID!$H$34))</f>
        <v>30000</v>
      </c>
      <c r="F421" s="8">
        <f t="array" ref="F421">IF($I$2="Открытый тариф",INDEX(GRID!$B$18:$U$29,MATCH(E$7,GRID!$A$18:$A$29,0),MATCH(1,($U$2=GRID!$B$1:$U$1)*(КАЛЕНДАРЬ!AM27=GRID!$B$3:$U$3),0)),
INDEX(GRID!$B$18:$U$29,MATCH(E$7,GRID!$A$18:$A$29,0),MATCH(1,($U$2=GRID!$B$1:$U$1)*(КАЛЕНДАРЬ!AM27=GRID!$B$3:$U$3),0))*(1-GRID!$H$34))</f>
        <v>35000</v>
      </c>
      <c r="G421" s="8">
        <f t="array" ref="G421">IF($I$2="Открытый тариф",INDEX(GRID!$B$4:$U$15,MATCH(G$7,GRID!$A$4:$A$15,0),MATCH(1,($U$2=GRID!$B$1:$U$1)*(КАЛЕНДАРЬ!AM27=GRID!$B$3:$U$3),0)),
INDEX(GRID!$B$4:$U$15,MATCH(G$7,GRID!$A$4:$A$15,0),MATCH(1,($U$2=GRID!$B$1:$U$1)*(КАЛЕНДАРЬ!AM27=GRID!$B$3:$U$3),0))*(1-GRID!$H$34))</f>
        <v>35700</v>
      </c>
      <c r="H421" s="8">
        <f t="array" ref="H421">IF($I$2="Открытый тариф",INDEX(GRID!$B$18:$U$29,MATCH(G$7,GRID!$A$18:$A$29,0),MATCH(1,($U$2=GRID!$B$1:$U$1)*(КАЛЕНДАРЬ!AM27=GRID!$B$3:$U$3),0)),
INDEX(GRID!$B$18:$U$29,MATCH(G$7,GRID!$A$18:$A$29,0),MATCH(1,($U$2=GRID!$B$1:$U$1)*(КАЛЕНДАРЬ!AM27=GRID!$B$3:$U$3),0))*(1-GRID!$H$34))</f>
        <v>40700</v>
      </c>
      <c r="I421" s="8">
        <f t="array" ref="I421">IF($I$2="Открытый тариф",INDEX(GRID!$B$4:$U$15,MATCH(I$7,GRID!$A$4:$A$15,0),MATCH(1,($U$2=GRID!$B$1:$U$1)*(КАЛЕНДАРЬ!AM27=GRID!$B$3:$U$3),0)),
INDEX(GRID!$B$4:$U$15,MATCH(I$7,GRID!$A$4:$A$15,0),MATCH(1,($U$2=GRID!$B$1:$U$1)*(КАЛЕНДАРЬ!AM27=GRID!$B$3:$U$3),0))*(1-GRID!$H$34))</f>
        <v>39700</v>
      </c>
      <c r="J421" s="8">
        <f t="array" ref="J421">IF($I$2="Открытый тариф",INDEX(GRID!$B$18:$U$29,MATCH(I$7,GRID!$A$18:$A$29,0),MATCH(1,($U$2=GRID!$B$1:$U$1)*(КАЛЕНДАРЬ!AM27=GRID!$B$3:$U$3),0)),
INDEX(GRID!$B$18:$U$29,MATCH(I$7,GRID!$A$18:$A$29,0),MATCH(1,($U$2=GRID!$B$1:$U$1)*(КАЛЕНДАРЬ!AM27=GRID!$B$3:$U$3),0))*(1-GRID!$H$34))</f>
        <v>44700</v>
      </c>
      <c r="K421" s="8">
        <f t="array" ref="K421">IF($I$2="Открытый тариф",INDEX(GRID!$B$4:$U$15,MATCH(K$7,GRID!$A$4:$A$15,0),MATCH(1,($U$2=GRID!$B$1:$U$1)*(КАЛЕНДАРЬ!AM27=GRID!$B$3:$U$3),0)),
INDEX(GRID!$B$4:$U$15,MATCH(K$7,GRID!$A$4:$A$15,0),MATCH(1,($U$2=GRID!$B$1:$U$1)*(КАЛЕНДАРЬ!AM27=GRID!$B$3:$U$3),0))*(1-GRID!$H$34))</f>
        <v>45000</v>
      </c>
      <c r="L421" s="8">
        <f t="array" ref="L421">IF($I$2="Открытый тариф",INDEX(GRID!$B$18:$U$29,MATCH(K$7,GRID!$A$18:$A$29,0),MATCH(1,($U$2=GRID!$B$1:$U$1)*(КАЛЕНДАРЬ!AM27=GRID!$B$3:$U$3),0)),
INDEX(GRID!$B$18:$U$29,MATCH(K$7,GRID!$A$18:$A$29,0),MATCH(1,($U$2=GRID!$B$1:$U$1)*(КАЛЕНДАРЬ!AM27=GRID!$B$3:$U$3),0))*(1-GRID!$H$34))</f>
        <v>50000</v>
      </c>
      <c r="M421" s="8">
        <f t="array" ref="M421">IF($I$2="Открытый тариф",INDEX(GRID!$B$4:$U$15,MATCH(M$7,GRID!$A$4:$A$15,0),MATCH(1,($U$2=GRID!$B$1:$U$1)*(КАЛЕНДАРЬ!AM27=GRID!$B$3:$U$3),0)),
INDEX(GRID!$B$4:$U$15,MATCH(M$7,GRID!$A$4:$A$15,0),MATCH(1,($U$2=GRID!$B$1:$U$1)*(КАЛЕНДАРЬ!AM27=GRID!$B$3:$U$3),0))*(1-GRID!$H$34))</f>
        <v>65200</v>
      </c>
      <c r="N421" s="8">
        <f t="array" ref="N421">IF($I$2="Открытый тариф",INDEX(GRID!$B$18:$U$29,MATCH(M$7,GRID!$A$18:$A$29,0),MATCH(1,($U$2=GRID!$B$1:$U$1)*(КАЛЕНДАРЬ!AM27=GRID!$B$3:$U$3),0)),
INDEX(GRID!$B$18:$U$29,MATCH(M$7,GRID!$A$18:$A$29,0),MATCH(1,($U$2=GRID!$B$1:$U$1)*(КАЛЕНДАРЬ!AM27=GRID!$B$3:$U$3),0))*(1-GRID!$H$34))</f>
        <v>70200</v>
      </c>
      <c r="O421" s="8">
        <f t="array" ref="O421">IF($I$2="Открытый тариф",INDEX(GRID!$B$4:$U$15,MATCH(O$7,GRID!$A$4:$A$15,0),MATCH(1,($U$2=GRID!$B$1:$U$1)*(КАЛЕНДАРЬ!AM27=GRID!$B$3:$U$3),0)),
INDEX(GRID!$B$4:$U$15,MATCH(O$7,GRID!$A$4:$A$15,0),MATCH(1,($U$2=GRID!$B$1:$U$1)*(КАЛЕНДАРЬ!AM27=GRID!$B$3:$U$3),0))*(1-GRID!$H$34))</f>
        <v>98000</v>
      </c>
      <c r="P421" s="8">
        <f t="array" ref="P421">IF($I$2="Открытый тариф",INDEX(GRID!$B$4:$U$15,MATCH(P$7,GRID!$A$4:$A$15,0),MATCH(1,($U$2=GRID!$B$1:$U$1)*(КАЛЕНДАРЬ!AM27=GRID!$B$3:$U$3),0)),
INDEX(GRID!$B$4:$U$15,MATCH(P$7,GRID!$A$4:$A$15,0),MATCH(1,($U$2=GRID!$B$1:$U$1)*(КАЛЕНДАРЬ!AM27=GRID!$B$3:$U$3),0))*(1-GRID!$H$34))</f>
        <v>139700</v>
      </c>
      <c r="Q421" s="8">
        <f t="array" ref="Q421">IF($I$2="Открытый тариф",INDEX(GRID!$B$4:$U$15,MATCH(Q$7,GRID!$A$4:$A$15,0),MATCH(1,($U$2=GRID!$B$1:$U$1)*(КАЛЕНДАРЬ!AM27=GRID!$B$3:$U$3),0)),
INDEX(GRID!$B$4:$U$15,MATCH(Q$7,GRID!$A$4:$A$15,0),MATCH(1,($U$2=GRID!$B$1:$U$1)*(КАЛЕНДАРЬ!AM27=GRID!$B$3:$U$3),0))*(1-GRID!$H$34))</f>
        <v>164400</v>
      </c>
      <c r="R421" s="8">
        <f t="array" ref="R421">IF($I$2="Открытый тариф",INDEX(GRID!$B$18:$U$29,MATCH(R$7,GRID!$A$18:$A$29,0),MATCH(1,($U$2=GRID!$B$1:$U$1)*(КАЛЕНДАРЬ!AM27=GRID!$B$3:$U$3),0)),
INDEX(GRID!$B$18:$U$29,MATCH(R$7,GRID!$A$18:$A$29,0),MATCH(1,($U$2=GRID!$B$1:$U$1)*(КАЛЕНДАРЬ!AM27=GRID!$B$3:$U$3),0))*(1-GRID!$H$34))</f>
        <v>186400</v>
      </c>
      <c r="S421" s="8">
        <f t="array" ref="S421">IF($I$2="Открытый тариф",INDEX(GRID!$B$4:$U$15,MATCH(S$7,GRID!$A$4:$A$15,0),MATCH(1,($U$2=GRID!$B$1:$U$1)*(КАЛЕНДАРЬ!AM27=GRID!$B$3:$U$3),0)),
INDEX(GRID!$B$4:$U$15,MATCH(S$7,GRID!$A$4:$A$15,0),MATCH(1,($U$2=GRID!$B$1:$U$1)*(КАЛЕНДАРЬ!AM27=GRID!$B$3:$U$3),0))*(1-GRID!$L$41))</f>
        <v>460400</v>
      </c>
      <c r="T421" s="8">
        <f t="array" ref="T421">IF($I$2="Открытый тариф",INDEX(GRID!$B$4:$U$15,MATCH(T$7,GRID!$A$4:$A$15,0),MATCH(1,($U$2=GRID!$B$1:$U$1)*(КАЛЕНДАРЬ!AM27=GRID!$B$3:$U$3),0)),
INDEX(GRID!$B$4:$U$15,MATCH(T$7,GRID!$A$4:$A$15,0),MATCH(1,($U$2=GRID!$B$1:$U$1)*(КАЛЕНДАРЬ!AM27=GRID!$B$3:$U$3),0))*(1-GRID!$L$41))</f>
        <v>556900</v>
      </c>
    </row>
    <row r="422" spans="1:20" ht="13.5" customHeight="1">
      <c r="A422" s="148" t="s">
        <v>11</v>
      </c>
      <c r="B422" s="149">
        <v>25</v>
      </c>
      <c r="C422" s="8">
        <f t="array" ref="C422">IF($I$2="Открытый тариф",INDEX(GRID!$B$4:$U$15,MATCH(C$7,GRID!$A$4:$A$15,0),MATCH(1,($U$2=GRID!$B$1:$U$1)*(КАЛЕНДАРЬ!AM28=GRID!$B$3:$U$3),0)),
INDEX(GRID!$B$4:$U$15,MATCH(C$7,GRID!$A$4:$A$15,0),MATCH(1,($U$2=GRID!$B$1:$U$1)*(КАЛЕНДАРЬ!AM28=GRID!$B$3:$U$3),0))*(1-GRID!$H$34))</f>
        <v>22500</v>
      </c>
      <c r="D422" s="8">
        <f t="array" ref="D422">IF($I$2="Открытый тариф",INDEX(GRID!$B$18:$U$29,MATCH(C$7,GRID!$A$18:$A$29,0),MATCH(1,($U$2=GRID!$B$1:$U$1)*(КАЛЕНДАРЬ!AM28=GRID!$B$3:$U$3),0)),
INDEX(GRID!$B$18:$U$29,MATCH(C$7,GRID!$A$18:$A$29,0),MATCH(1,($U$2=GRID!$B$1:$U$1)*(КАЛЕНДАРЬ!AM28=GRID!$B$3:$U$3),0))*(1-GRID!$H$34))</f>
        <v>27500</v>
      </c>
      <c r="E422" s="8">
        <f t="array" ref="E422">IF($I$2="Открытый тариф",INDEX(GRID!$B$4:$U$15,MATCH(E$7,GRID!$A$4:$A$15,0),MATCH(1,($U$2=GRID!$B$1:$U$1)*(КАЛЕНДАРЬ!AM28=GRID!$B$3:$U$3),0)),
INDEX(GRID!$B$4:$U$15,MATCH(E$7,GRID!$A$4:$A$15,0),MATCH(1,($U$2=GRID!$B$1:$U$1)*(КАЛЕНДАРЬ!AM28=GRID!$B$3:$U$3),0))*(1-GRID!$H$34))</f>
        <v>27200</v>
      </c>
      <c r="F422" s="8">
        <f t="array" ref="F422">IF($I$2="Открытый тариф",INDEX(GRID!$B$18:$U$29,MATCH(E$7,GRID!$A$18:$A$29,0),MATCH(1,($U$2=GRID!$B$1:$U$1)*(КАЛЕНДАРЬ!AM28=GRID!$B$3:$U$3),0)),
INDEX(GRID!$B$18:$U$29,MATCH(E$7,GRID!$A$18:$A$29,0),MATCH(1,($U$2=GRID!$B$1:$U$1)*(КАЛЕНДАРЬ!AM28=GRID!$B$3:$U$3),0))*(1-GRID!$H$34))</f>
        <v>32200</v>
      </c>
      <c r="G422" s="8">
        <f t="array" ref="G422">IF($I$2="Открытый тариф",INDEX(GRID!$B$4:$U$15,MATCH(G$7,GRID!$A$4:$A$15,0),MATCH(1,($U$2=GRID!$B$1:$U$1)*(КАЛЕНДАРЬ!AM28=GRID!$B$3:$U$3),0)),
INDEX(GRID!$B$4:$U$15,MATCH(G$7,GRID!$A$4:$A$15,0),MATCH(1,($U$2=GRID!$B$1:$U$1)*(КАЛЕНДАРЬ!AM28=GRID!$B$3:$U$3),0))*(1-GRID!$H$34))</f>
        <v>32700</v>
      </c>
      <c r="H422" s="8">
        <f t="array" ref="H422">IF($I$2="Открытый тариф",INDEX(GRID!$B$18:$U$29,MATCH(G$7,GRID!$A$18:$A$29,0),MATCH(1,($U$2=GRID!$B$1:$U$1)*(КАЛЕНДАРЬ!AM28=GRID!$B$3:$U$3),0)),
INDEX(GRID!$B$18:$U$29,MATCH(G$7,GRID!$A$18:$A$29,0),MATCH(1,($U$2=GRID!$B$1:$U$1)*(КАЛЕНДАРЬ!AM28=GRID!$B$3:$U$3),0))*(1-GRID!$H$34))</f>
        <v>37700</v>
      </c>
      <c r="I422" s="8">
        <f t="array" ref="I422">IF($I$2="Открытый тариф",INDEX(GRID!$B$4:$U$15,MATCH(I$7,GRID!$A$4:$A$15,0),MATCH(1,($U$2=GRID!$B$1:$U$1)*(КАЛЕНДАРЬ!AM28=GRID!$B$3:$U$3),0)),
INDEX(GRID!$B$4:$U$15,MATCH(I$7,GRID!$A$4:$A$15,0),MATCH(1,($U$2=GRID!$B$1:$U$1)*(КАЛЕНДАРЬ!AM28=GRID!$B$3:$U$3),0))*(1-GRID!$H$34))</f>
        <v>36200</v>
      </c>
      <c r="J422" s="8">
        <f t="array" ref="J422">IF($I$2="Открытый тариф",INDEX(GRID!$B$18:$U$29,MATCH(I$7,GRID!$A$18:$A$29,0),MATCH(1,($U$2=GRID!$B$1:$U$1)*(КАЛЕНДАРЬ!AM28=GRID!$B$3:$U$3),0)),
INDEX(GRID!$B$18:$U$29,MATCH(I$7,GRID!$A$18:$A$29,0),MATCH(1,($U$2=GRID!$B$1:$U$1)*(КАЛЕНДАРЬ!AM28=GRID!$B$3:$U$3),0))*(1-GRID!$H$34))</f>
        <v>41200</v>
      </c>
      <c r="K422" s="8">
        <f t="array" ref="K422">IF($I$2="Открытый тариф",INDEX(GRID!$B$4:$U$15,MATCH(K$7,GRID!$A$4:$A$15,0),MATCH(1,($U$2=GRID!$B$1:$U$1)*(КАЛЕНДАРЬ!AM28=GRID!$B$3:$U$3),0)),
INDEX(GRID!$B$4:$U$15,MATCH(K$7,GRID!$A$4:$A$15,0),MATCH(1,($U$2=GRID!$B$1:$U$1)*(КАЛЕНДАРЬ!AM28=GRID!$B$3:$U$3),0))*(1-GRID!$H$34))</f>
        <v>41200</v>
      </c>
      <c r="L422" s="8">
        <f t="array" ref="L422">IF($I$2="Открытый тариф",INDEX(GRID!$B$18:$U$29,MATCH(K$7,GRID!$A$18:$A$29,0),MATCH(1,($U$2=GRID!$B$1:$U$1)*(КАЛЕНДАРЬ!AM28=GRID!$B$3:$U$3),0)),
INDEX(GRID!$B$18:$U$29,MATCH(K$7,GRID!$A$18:$A$29,0),MATCH(1,($U$2=GRID!$B$1:$U$1)*(КАЛЕНДАРЬ!AM28=GRID!$B$3:$U$3),0))*(1-GRID!$H$34))</f>
        <v>46200</v>
      </c>
      <c r="M422" s="8">
        <f t="array" ref="M422">IF($I$2="Открытый тариф",INDEX(GRID!$B$4:$U$15,MATCH(M$7,GRID!$A$4:$A$15,0),MATCH(1,($U$2=GRID!$B$1:$U$1)*(КАЛЕНДАРЬ!AM28=GRID!$B$3:$U$3),0)),
INDEX(GRID!$B$4:$U$15,MATCH(M$7,GRID!$A$4:$A$15,0),MATCH(1,($U$2=GRID!$B$1:$U$1)*(КАЛЕНДАРЬ!AM28=GRID!$B$3:$U$3),0))*(1-GRID!$H$34))</f>
        <v>61200</v>
      </c>
      <c r="N422" s="8">
        <f t="array" ref="N422">IF($I$2="Открытый тариф",INDEX(GRID!$B$18:$U$29,MATCH(M$7,GRID!$A$18:$A$29,0),MATCH(1,($U$2=GRID!$B$1:$U$1)*(КАЛЕНДАРЬ!AM28=GRID!$B$3:$U$3),0)),
INDEX(GRID!$B$18:$U$29,MATCH(M$7,GRID!$A$18:$A$29,0),MATCH(1,($U$2=GRID!$B$1:$U$1)*(КАЛЕНДАРЬ!AM28=GRID!$B$3:$U$3),0))*(1-GRID!$H$34))</f>
        <v>66200</v>
      </c>
      <c r="O422" s="8">
        <f t="array" ref="O422">IF($I$2="Открытый тариф",INDEX(GRID!$B$4:$U$15,MATCH(O$7,GRID!$A$4:$A$15,0),MATCH(1,($U$2=GRID!$B$1:$U$1)*(КАЛЕНДАРЬ!AM28=GRID!$B$3:$U$3),0)),
INDEX(GRID!$B$4:$U$15,MATCH(O$7,GRID!$A$4:$A$15,0),MATCH(1,($U$2=GRID!$B$1:$U$1)*(КАЛЕНДАРЬ!AM28=GRID!$B$3:$U$3),0))*(1-GRID!$H$34))</f>
        <v>93200</v>
      </c>
      <c r="P422" s="8">
        <f t="array" ref="P422">IF($I$2="Открытый тариф",INDEX(GRID!$B$4:$U$15,MATCH(P$7,GRID!$A$4:$A$15,0),MATCH(1,($U$2=GRID!$B$1:$U$1)*(КАЛЕНДАРЬ!AM28=GRID!$B$3:$U$3),0)),
INDEX(GRID!$B$4:$U$15,MATCH(P$7,GRID!$A$4:$A$15,0),MATCH(1,($U$2=GRID!$B$1:$U$1)*(КАЛЕНДАРЬ!AM28=GRID!$B$3:$U$3),0))*(1-GRID!$H$34))</f>
        <v>134400</v>
      </c>
      <c r="Q422" s="8">
        <f t="array" ref="Q422">IF($I$2="Открытый тариф",INDEX(GRID!$B$4:$U$15,MATCH(Q$7,GRID!$A$4:$A$15,0),MATCH(1,($U$2=GRID!$B$1:$U$1)*(КАЛЕНДАРЬ!AM28=GRID!$B$3:$U$3),0)),
INDEX(GRID!$B$4:$U$15,MATCH(Q$7,GRID!$A$4:$A$15,0),MATCH(1,($U$2=GRID!$B$1:$U$1)*(КАЛЕНДАРЬ!AM28=GRID!$B$3:$U$3),0))*(1-GRID!$H$34))</f>
        <v>158400</v>
      </c>
      <c r="R422" s="8">
        <f t="array" ref="R422">IF($I$2="Открытый тариф",INDEX(GRID!$B$18:$U$29,MATCH(R$7,GRID!$A$18:$A$29,0),MATCH(1,($U$2=GRID!$B$1:$U$1)*(КАЛЕНДАРЬ!AM28=GRID!$B$3:$U$3),0)),
INDEX(GRID!$B$18:$U$29,MATCH(R$7,GRID!$A$18:$A$29,0),MATCH(1,($U$2=GRID!$B$1:$U$1)*(КАЛЕНДАРЬ!AM28=GRID!$B$3:$U$3),0))*(1-GRID!$H$34))</f>
        <v>179400</v>
      </c>
      <c r="S422" s="8">
        <f t="array" ref="S422">IF($I$2="Открытый тариф",INDEX(GRID!$B$4:$U$15,MATCH(S$7,GRID!$A$4:$A$15,0),MATCH(1,($U$2=GRID!$B$1:$U$1)*(КАЛЕНДАРЬ!AM28=GRID!$B$3:$U$3),0)),
INDEX(GRID!$B$4:$U$15,MATCH(S$7,GRID!$A$4:$A$15,0),MATCH(1,($U$2=GRID!$B$1:$U$1)*(КАЛЕНДАРЬ!AM28=GRID!$B$3:$U$3),0))*(1-GRID!$L$41))</f>
        <v>439100</v>
      </c>
      <c r="T422" s="8">
        <f t="array" ref="T422">IF($I$2="Открытый тариф",INDEX(GRID!$B$4:$U$15,MATCH(T$7,GRID!$A$4:$A$15,0),MATCH(1,($U$2=GRID!$B$1:$U$1)*(КАЛЕНДАРЬ!AM28=GRID!$B$3:$U$3),0)),
INDEX(GRID!$B$4:$U$15,MATCH(T$7,GRID!$A$4:$A$15,0),MATCH(1,($U$2=GRID!$B$1:$U$1)*(КАЛЕНДАРЬ!AM28=GRID!$B$3:$U$3),0))*(1-GRID!$L$41))</f>
        <v>529700</v>
      </c>
    </row>
    <row r="423" spans="1:20" ht="13.5" customHeight="1">
      <c r="A423" s="148" t="s">
        <v>12</v>
      </c>
      <c r="B423" s="149">
        <v>26</v>
      </c>
      <c r="C423" s="8">
        <f t="array" ref="C423">IF($I$2="Открытый тариф",INDEX(GRID!$B$4:$U$15,MATCH(C$7,GRID!$A$4:$A$15,0),MATCH(1,($U$2=GRID!$B$1:$U$1)*(КАЛЕНДАРЬ!AM29=GRID!$B$3:$U$3),0)),
INDEX(GRID!$B$4:$U$15,MATCH(C$7,GRID!$A$4:$A$15,0),MATCH(1,($U$2=GRID!$B$1:$U$1)*(КАЛЕНДАРЬ!AM29=GRID!$B$3:$U$3),0))*(1-GRID!$H$34))</f>
        <v>22500</v>
      </c>
      <c r="D423" s="8">
        <f t="array" ref="D423">IF($I$2="Открытый тариф",INDEX(GRID!$B$18:$U$29,MATCH(C$7,GRID!$A$18:$A$29,0),MATCH(1,($U$2=GRID!$B$1:$U$1)*(КАЛЕНДАРЬ!AM29=GRID!$B$3:$U$3),0)),
INDEX(GRID!$B$18:$U$29,MATCH(C$7,GRID!$A$18:$A$29,0),MATCH(1,($U$2=GRID!$B$1:$U$1)*(КАЛЕНДАРЬ!AM29=GRID!$B$3:$U$3),0))*(1-GRID!$H$34))</f>
        <v>27500</v>
      </c>
      <c r="E423" s="8">
        <f t="array" ref="E423">IF($I$2="Открытый тариф",INDEX(GRID!$B$4:$U$15,MATCH(E$7,GRID!$A$4:$A$15,0),MATCH(1,($U$2=GRID!$B$1:$U$1)*(КАЛЕНДАРЬ!AM29=GRID!$B$3:$U$3),0)),
INDEX(GRID!$B$4:$U$15,MATCH(E$7,GRID!$A$4:$A$15,0),MATCH(1,($U$2=GRID!$B$1:$U$1)*(КАЛЕНДАРЬ!AM29=GRID!$B$3:$U$3),0))*(1-GRID!$H$34))</f>
        <v>27200</v>
      </c>
      <c r="F423" s="8">
        <f t="array" ref="F423">IF($I$2="Открытый тариф",INDEX(GRID!$B$18:$U$29,MATCH(E$7,GRID!$A$18:$A$29,0),MATCH(1,($U$2=GRID!$B$1:$U$1)*(КАЛЕНДАРЬ!AM29=GRID!$B$3:$U$3),0)),
INDEX(GRID!$B$18:$U$29,MATCH(E$7,GRID!$A$18:$A$29,0),MATCH(1,($U$2=GRID!$B$1:$U$1)*(КАЛЕНДАРЬ!AM29=GRID!$B$3:$U$3),0))*(1-GRID!$H$34))</f>
        <v>32200</v>
      </c>
      <c r="G423" s="8">
        <f t="array" ref="G423">IF($I$2="Открытый тариф",INDEX(GRID!$B$4:$U$15,MATCH(G$7,GRID!$A$4:$A$15,0),MATCH(1,($U$2=GRID!$B$1:$U$1)*(КАЛЕНДАРЬ!AM29=GRID!$B$3:$U$3),0)),
INDEX(GRID!$B$4:$U$15,MATCH(G$7,GRID!$A$4:$A$15,0),MATCH(1,($U$2=GRID!$B$1:$U$1)*(КАЛЕНДАРЬ!AM29=GRID!$B$3:$U$3),0))*(1-GRID!$H$34))</f>
        <v>32700</v>
      </c>
      <c r="H423" s="8">
        <f t="array" ref="H423">IF($I$2="Открытый тариф",INDEX(GRID!$B$18:$U$29,MATCH(G$7,GRID!$A$18:$A$29,0),MATCH(1,($U$2=GRID!$B$1:$U$1)*(КАЛЕНДАРЬ!AM29=GRID!$B$3:$U$3),0)),
INDEX(GRID!$B$18:$U$29,MATCH(G$7,GRID!$A$18:$A$29,0),MATCH(1,($U$2=GRID!$B$1:$U$1)*(КАЛЕНДАРЬ!AM29=GRID!$B$3:$U$3),0))*(1-GRID!$H$34))</f>
        <v>37700</v>
      </c>
      <c r="I423" s="8">
        <f t="array" ref="I423">IF($I$2="Открытый тариф",INDEX(GRID!$B$4:$U$15,MATCH(I$7,GRID!$A$4:$A$15,0),MATCH(1,($U$2=GRID!$B$1:$U$1)*(КАЛЕНДАРЬ!AM29=GRID!$B$3:$U$3),0)),
INDEX(GRID!$B$4:$U$15,MATCH(I$7,GRID!$A$4:$A$15,0),MATCH(1,($U$2=GRID!$B$1:$U$1)*(КАЛЕНДАРЬ!AM29=GRID!$B$3:$U$3),0))*(1-GRID!$H$34))</f>
        <v>36200</v>
      </c>
      <c r="J423" s="8">
        <f t="array" ref="J423">IF($I$2="Открытый тариф",INDEX(GRID!$B$18:$U$29,MATCH(I$7,GRID!$A$18:$A$29,0),MATCH(1,($U$2=GRID!$B$1:$U$1)*(КАЛЕНДАРЬ!AM29=GRID!$B$3:$U$3),0)),
INDEX(GRID!$B$18:$U$29,MATCH(I$7,GRID!$A$18:$A$29,0),MATCH(1,($U$2=GRID!$B$1:$U$1)*(КАЛЕНДАРЬ!AM29=GRID!$B$3:$U$3),0))*(1-GRID!$H$34))</f>
        <v>41200</v>
      </c>
      <c r="K423" s="8">
        <f t="array" ref="K423">IF($I$2="Открытый тариф",INDEX(GRID!$B$4:$U$15,MATCH(K$7,GRID!$A$4:$A$15,0),MATCH(1,($U$2=GRID!$B$1:$U$1)*(КАЛЕНДАРЬ!AM29=GRID!$B$3:$U$3),0)),
INDEX(GRID!$B$4:$U$15,MATCH(K$7,GRID!$A$4:$A$15,0),MATCH(1,($U$2=GRID!$B$1:$U$1)*(КАЛЕНДАРЬ!AM29=GRID!$B$3:$U$3),0))*(1-GRID!$H$34))</f>
        <v>41200</v>
      </c>
      <c r="L423" s="8">
        <f t="array" ref="L423">IF($I$2="Открытый тариф",INDEX(GRID!$B$18:$U$29,MATCH(K$7,GRID!$A$18:$A$29,0),MATCH(1,($U$2=GRID!$B$1:$U$1)*(КАЛЕНДАРЬ!AM29=GRID!$B$3:$U$3),0)),
INDEX(GRID!$B$18:$U$29,MATCH(K$7,GRID!$A$18:$A$29,0),MATCH(1,($U$2=GRID!$B$1:$U$1)*(КАЛЕНДАРЬ!AM29=GRID!$B$3:$U$3),0))*(1-GRID!$H$34))</f>
        <v>46200</v>
      </c>
      <c r="M423" s="8">
        <f t="array" ref="M423">IF($I$2="Открытый тариф",INDEX(GRID!$B$4:$U$15,MATCH(M$7,GRID!$A$4:$A$15,0),MATCH(1,($U$2=GRID!$B$1:$U$1)*(КАЛЕНДАРЬ!AM29=GRID!$B$3:$U$3),0)),
INDEX(GRID!$B$4:$U$15,MATCH(M$7,GRID!$A$4:$A$15,0),MATCH(1,($U$2=GRID!$B$1:$U$1)*(КАЛЕНДАРЬ!AM29=GRID!$B$3:$U$3),0))*(1-GRID!$H$34))</f>
        <v>61200</v>
      </c>
      <c r="N423" s="8">
        <f t="array" ref="N423">IF($I$2="Открытый тариф",INDEX(GRID!$B$18:$U$29,MATCH(M$7,GRID!$A$18:$A$29,0),MATCH(1,($U$2=GRID!$B$1:$U$1)*(КАЛЕНДАРЬ!AM29=GRID!$B$3:$U$3),0)),
INDEX(GRID!$B$18:$U$29,MATCH(M$7,GRID!$A$18:$A$29,0),MATCH(1,($U$2=GRID!$B$1:$U$1)*(КАЛЕНДАРЬ!AM29=GRID!$B$3:$U$3),0))*(1-GRID!$H$34))</f>
        <v>66200</v>
      </c>
      <c r="O423" s="8">
        <f t="array" ref="O423">IF($I$2="Открытый тариф",INDEX(GRID!$B$4:$U$15,MATCH(O$7,GRID!$A$4:$A$15,0),MATCH(1,($U$2=GRID!$B$1:$U$1)*(КАЛЕНДАРЬ!AM29=GRID!$B$3:$U$3),0)),
INDEX(GRID!$B$4:$U$15,MATCH(O$7,GRID!$A$4:$A$15,0),MATCH(1,($U$2=GRID!$B$1:$U$1)*(КАЛЕНДАРЬ!AM29=GRID!$B$3:$U$3),0))*(1-GRID!$H$34))</f>
        <v>93200</v>
      </c>
      <c r="P423" s="8">
        <f t="array" ref="P423">IF($I$2="Открытый тариф",INDEX(GRID!$B$4:$U$15,MATCH(P$7,GRID!$A$4:$A$15,0),MATCH(1,($U$2=GRID!$B$1:$U$1)*(КАЛЕНДАРЬ!AM29=GRID!$B$3:$U$3),0)),
INDEX(GRID!$B$4:$U$15,MATCH(P$7,GRID!$A$4:$A$15,0),MATCH(1,($U$2=GRID!$B$1:$U$1)*(КАЛЕНДАРЬ!AM29=GRID!$B$3:$U$3),0))*(1-GRID!$H$34))</f>
        <v>134400</v>
      </c>
      <c r="Q423" s="8">
        <f t="array" ref="Q423">IF($I$2="Открытый тариф",INDEX(GRID!$B$4:$U$15,MATCH(Q$7,GRID!$A$4:$A$15,0),MATCH(1,($U$2=GRID!$B$1:$U$1)*(КАЛЕНДАРЬ!AM29=GRID!$B$3:$U$3),0)),
INDEX(GRID!$B$4:$U$15,MATCH(Q$7,GRID!$A$4:$A$15,0),MATCH(1,($U$2=GRID!$B$1:$U$1)*(КАЛЕНДАРЬ!AM29=GRID!$B$3:$U$3),0))*(1-GRID!$H$34))</f>
        <v>158400</v>
      </c>
      <c r="R423" s="8">
        <f t="array" ref="R423">IF($I$2="Открытый тариф",INDEX(GRID!$B$18:$U$29,MATCH(R$7,GRID!$A$18:$A$29,0),MATCH(1,($U$2=GRID!$B$1:$U$1)*(КАЛЕНДАРЬ!AM29=GRID!$B$3:$U$3),0)),
INDEX(GRID!$B$18:$U$29,MATCH(R$7,GRID!$A$18:$A$29,0),MATCH(1,($U$2=GRID!$B$1:$U$1)*(КАЛЕНДАРЬ!AM29=GRID!$B$3:$U$3),0))*(1-GRID!$H$34))</f>
        <v>179400</v>
      </c>
      <c r="S423" s="8">
        <f t="array" ref="S423">IF($I$2="Открытый тариф",INDEX(GRID!$B$4:$U$15,MATCH(S$7,GRID!$A$4:$A$15,0),MATCH(1,($U$2=GRID!$B$1:$U$1)*(КАЛЕНДАРЬ!AM29=GRID!$B$3:$U$3),0)),
INDEX(GRID!$B$4:$U$15,MATCH(S$7,GRID!$A$4:$A$15,0),MATCH(1,($U$2=GRID!$B$1:$U$1)*(КАЛЕНДАРЬ!AM29=GRID!$B$3:$U$3),0))*(1-GRID!$L$41))</f>
        <v>439100</v>
      </c>
      <c r="T423" s="8">
        <f t="array" ref="T423">IF($I$2="Открытый тариф",INDEX(GRID!$B$4:$U$15,MATCH(T$7,GRID!$A$4:$A$15,0),MATCH(1,($U$2=GRID!$B$1:$U$1)*(КАЛЕНДАРЬ!AM29=GRID!$B$3:$U$3),0)),
INDEX(GRID!$B$4:$U$15,MATCH(T$7,GRID!$A$4:$A$15,0),MATCH(1,($U$2=GRID!$B$1:$U$1)*(КАЛЕНДАРЬ!AM29=GRID!$B$3:$U$3),0))*(1-GRID!$L$41))</f>
        <v>529700</v>
      </c>
    </row>
    <row r="424" spans="1:20" ht="13.5" customHeight="1">
      <c r="A424" s="148" t="s">
        <v>13</v>
      </c>
      <c r="B424" s="149">
        <v>27</v>
      </c>
      <c r="C424" s="8">
        <f t="array" ref="C424">IF($I$2="Открытый тариф",INDEX(GRID!$B$4:$U$15,MATCH(C$7,GRID!$A$4:$A$15,0),MATCH(1,($U$2=GRID!$B$1:$U$1)*(КАЛЕНДАРЬ!AM30=GRID!$B$3:$U$3),0)),
INDEX(GRID!$B$4:$U$15,MATCH(C$7,GRID!$A$4:$A$15,0),MATCH(1,($U$2=GRID!$B$1:$U$1)*(КАЛЕНДАРЬ!AM30=GRID!$B$3:$U$3),0))*(1-GRID!$H$34))</f>
        <v>22500</v>
      </c>
      <c r="D424" s="8">
        <f t="array" ref="D424">IF($I$2="Открытый тариф",INDEX(GRID!$B$18:$U$29,MATCH(C$7,GRID!$A$18:$A$29,0),MATCH(1,($U$2=GRID!$B$1:$U$1)*(КАЛЕНДАРЬ!AM30=GRID!$B$3:$U$3),0)),
INDEX(GRID!$B$18:$U$29,MATCH(C$7,GRID!$A$18:$A$29,0),MATCH(1,($U$2=GRID!$B$1:$U$1)*(КАЛЕНДАРЬ!AM30=GRID!$B$3:$U$3),0))*(1-GRID!$H$34))</f>
        <v>27500</v>
      </c>
      <c r="E424" s="8">
        <f t="array" ref="E424">IF($I$2="Открытый тариф",INDEX(GRID!$B$4:$U$15,MATCH(E$7,GRID!$A$4:$A$15,0),MATCH(1,($U$2=GRID!$B$1:$U$1)*(КАЛЕНДАРЬ!AM30=GRID!$B$3:$U$3),0)),
INDEX(GRID!$B$4:$U$15,MATCH(E$7,GRID!$A$4:$A$15,0),MATCH(1,($U$2=GRID!$B$1:$U$1)*(КАЛЕНДАРЬ!AM30=GRID!$B$3:$U$3),0))*(1-GRID!$H$34))</f>
        <v>27200</v>
      </c>
      <c r="F424" s="8">
        <f t="array" ref="F424">IF($I$2="Открытый тариф",INDEX(GRID!$B$18:$U$29,MATCH(E$7,GRID!$A$18:$A$29,0),MATCH(1,($U$2=GRID!$B$1:$U$1)*(КАЛЕНДАРЬ!AM30=GRID!$B$3:$U$3),0)),
INDEX(GRID!$B$18:$U$29,MATCH(E$7,GRID!$A$18:$A$29,0),MATCH(1,($U$2=GRID!$B$1:$U$1)*(КАЛЕНДАРЬ!AM30=GRID!$B$3:$U$3),0))*(1-GRID!$H$34))</f>
        <v>32200</v>
      </c>
      <c r="G424" s="8">
        <f t="array" ref="G424">IF($I$2="Открытый тариф",INDEX(GRID!$B$4:$U$15,MATCH(G$7,GRID!$A$4:$A$15,0),MATCH(1,($U$2=GRID!$B$1:$U$1)*(КАЛЕНДАРЬ!AM30=GRID!$B$3:$U$3),0)),
INDEX(GRID!$B$4:$U$15,MATCH(G$7,GRID!$A$4:$A$15,0),MATCH(1,($U$2=GRID!$B$1:$U$1)*(КАЛЕНДАРЬ!AM30=GRID!$B$3:$U$3),0))*(1-GRID!$H$34))</f>
        <v>32700</v>
      </c>
      <c r="H424" s="8">
        <f t="array" ref="H424">IF($I$2="Открытый тариф",INDEX(GRID!$B$18:$U$29,MATCH(G$7,GRID!$A$18:$A$29,0),MATCH(1,($U$2=GRID!$B$1:$U$1)*(КАЛЕНДАРЬ!AM30=GRID!$B$3:$U$3),0)),
INDEX(GRID!$B$18:$U$29,MATCH(G$7,GRID!$A$18:$A$29,0),MATCH(1,($U$2=GRID!$B$1:$U$1)*(КАЛЕНДАРЬ!AM30=GRID!$B$3:$U$3),0))*(1-GRID!$H$34))</f>
        <v>37700</v>
      </c>
      <c r="I424" s="8">
        <f t="array" ref="I424">IF($I$2="Открытый тариф",INDEX(GRID!$B$4:$U$15,MATCH(I$7,GRID!$A$4:$A$15,0),MATCH(1,($U$2=GRID!$B$1:$U$1)*(КАЛЕНДАРЬ!AM30=GRID!$B$3:$U$3),0)),
INDEX(GRID!$B$4:$U$15,MATCH(I$7,GRID!$A$4:$A$15,0),MATCH(1,($U$2=GRID!$B$1:$U$1)*(КАЛЕНДАРЬ!AM30=GRID!$B$3:$U$3),0))*(1-GRID!$H$34))</f>
        <v>36200</v>
      </c>
      <c r="J424" s="8">
        <f t="array" ref="J424">IF($I$2="Открытый тариф",INDEX(GRID!$B$18:$U$29,MATCH(I$7,GRID!$A$18:$A$29,0),MATCH(1,($U$2=GRID!$B$1:$U$1)*(КАЛЕНДАРЬ!AM30=GRID!$B$3:$U$3),0)),
INDEX(GRID!$B$18:$U$29,MATCH(I$7,GRID!$A$18:$A$29,0),MATCH(1,($U$2=GRID!$B$1:$U$1)*(КАЛЕНДАРЬ!AM30=GRID!$B$3:$U$3),0))*(1-GRID!$H$34))</f>
        <v>41200</v>
      </c>
      <c r="K424" s="8">
        <f t="array" ref="K424">IF($I$2="Открытый тариф",INDEX(GRID!$B$4:$U$15,MATCH(K$7,GRID!$A$4:$A$15,0),MATCH(1,($U$2=GRID!$B$1:$U$1)*(КАЛЕНДАРЬ!AM30=GRID!$B$3:$U$3),0)),
INDEX(GRID!$B$4:$U$15,MATCH(K$7,GRID!$A$4:$A$15,0),MATCH(1,($U$2=GRID!$B$1:$U$1)*(КАЛЕНДАРЬ!AM30=GRID!$B$3:$U$3),0))*(1-GRID!$H$34))</f>
        <v>41200</v>
      </c>
      <c r="L424" s="8">
        <f t="array" ref="L424">IF($I$2="Открытый тариф",INDEX(GRID!$B$18:$U$29,MATCH(K$7,GRID!$A$18:$A$29,0),MATCH(1,($U$2=GRID!$B$1:$U$1)*(КАЛЕНДАРЬ!AM30=GRID!$B$3:$U$3),0)),
INDEX(GRID!$B$18:$U$29,MATCH(K$7,GRID!$A$18:$A$29,0),MATCH(1,($U$2=GRID!$B$1:$U$1)*(КАЛЕНДАРЬ!AM30=GRID!$B$3:$U$3),0))*(1-GRID!$H$34))</f>
        <v>46200</v>
      </c>
      <c r="M424" s="8">
        <f t="array" ref="M424">IF($I$2="Открытый тариф",INDEX(GRID!$B$4:$U$15,MATCH(M$7,GRID!$A$4:$A$15,0),MATCH(1,($U$2=GRID!$B$1:$U$1)*(КАЛЕНДАРЬ!AM30=GRID!$B$3:$U$3),0)),
INDEX(GRID!$B$4:$U$15,MATCH(M$7,GRID!$A$4:$A$15,0),MATCH(1,($U$2=GRID!$B$1:$U$1)*(КАЛЕНДАРЬ!AM30=GRID!$B$3:$U$3),0))*(1-GRID!$H$34))</f>
        <v>61200</v>
      </c>
      <c r="N424" s="8">
        <f t="array" ref="N424">IF($I$2="Открытый тариф",INDEX(GRID!$B$18:$U$29,MATCH(M$7,GRID!$A$18:$A$29,0),MATCH(1,($U$2=GRID!$B$1:$U$1)*(КАЛЕНДАРЬ!AM30=GRID!$B$3:$U$3),0)),
INDEX(GRID!$B$18:$U$29,MATCH(M$7,GRID!$A$18:$A$29,0),MATCH(1,($U$2=GRID!$B$1:$U$1)*(КАЛЕНДАРЬ!AM30=GRID!$B$3:$U$3),0))*(1-GRID!$H$34))</f>
        <v>66200</v>
      </c>
      <c r="O424" s="8">
        <f t="array" ref="O424">IF($I$2="Открытый тариф",INDEX(GRID!$B$4:$U$15,MATCH(O$7,GRID!$A$4:$A$15,0),MATCH(1,($U$2=GRID!$B$1:$U$1)*(КАЛЕНДАРЬ!AM30=GRID!$B$3:$U$3),0)),
INDEX(GRID!$B$4:$U$15,MATCH(O$7,GRID!$A$4:$A$15,0),MATCH(1,($U$2=GRID!$B$1:$U$1)*(КАЛЕНДАРЬ!AM30=GRID!$B$3:$U$3),0))*(1-GRID!$H$34))</f>
        <v>93200</v>
      </c>
      <c r="P424" s="8">
        <f t="array" ref="P424">IF($I$2="Открытый тариф",INDEX(GRID!$B$4:$U$15,MATCH(P$7,GRID!$A$4:$A$15,0),MATCH(1,($U$2=GRID!$B$1:$U$1)*(КАЛЕНДАРЬ!AM30=GRID!$B$3:$U$3),0)),
INDEX(GRID!$B$4:$U$15,MATCH(P$7,GRID!$A$4:$A$15,0),MATCH(1,($U$2=GRID!$B$1:$U$1)*(КАЛЕНДАРЬ!AM30=GRID!$B$3:$U$3),0))*(1-GRID!$H$34))</f>
        <v>134400</v>
      </c>
      <c r="Q424" s="8">
        <f t="array" ref="Q424">IF($I$2="Открытый тариф",INDEX(GRID!$B$4:$U$15,MATCH(Q$7,GRID!$A$4:$A$15,0),MATCH(1,($U$2=GRID!$B$1:$U$1)*(КАЛЕНДАРЬ!AM30=GRID!$B$3:$U$3),0)),
INDEX(GRID!$B$4:$U$15,MATCH(Q$7,GRID!$A$4:$A$15,0),MATCH(1,($U$2=GRID!$B$1:$U$1)*(КАЛЕНДАРЬ!AM30=GRID!$B$3:$U$3),0))*(1-GRID!$H$34))</f>
        <v>158400</v>
      </c>
      <c r="R424" s="8">
        <f t="array" ref="R424">IF($I$2="Открытый тариф",INDEX(GRID!$B$18:$U$29,MATCH(R$7,GRID!$A$18:$A$29,0),MATCH(1,($U$2=GRID!$B$1:$U$1)*(КАЛЕНДАРЬ!AM30=GRID!$B$3:$U$3),0)),
INDEX(GRID!$B$18:$U$29,MATCH(R$7,GRID!$A$18:$A$29,0),MATCH(1,($U$2=GRID!$B$1:$U$1)*(КАЛЕНДАРЬ!AM30=GRID!$B$3:$U$3),0))*(1-GRID!$H$34))</f>
        <v>179400</v>
      </c>
      <c r="S424" s="8">
        <f t="array" ref="S424">IF($I$2="Открытый тариф",INDEX(GRID!$B$4:$U$15,MATCH(S$7,GRID!$A$4:$A$15,0),MATCH(1,($U$2=GRID!$B$1:$U$1)*(КАЛЕНДАРЬ!AM30=GRID!$B$3:$U$3),0)),
INDEX(GRID!$B$4:$U$15,MATCH(S$7,GRID!$A$4:$A$15,0),MATCH(1,($U$2=GRID!$B$1:$U$1)*(КАЛЕНДАРЬ!AM30=GRID!$B$3:$U$3),0))*(1-GRID!$L$41))</f>
        <v>439100</v>
      </c>
      <c r="T424" s="8">
        <f t="array" ref="T424">IF($I$2="Открытый тариф",INDEX(GRID!$B$4:$U$15,MATCH(T$7,GRID!$A$4:$A$15,0),MATCH(1,($U$2=GRID!$B$1:$U$1)*(КАЛЕНДАРЬ!AM30=GRID!$B$3:$U$3),0)),
INDEX(GRID!$B$4:$U$15,MATCH(T$7,GRID!$A$4:$A$15,0),MATCH(1,($U$2=GRID!$B$1:$U$1)*(КАЛЕНДАРЬ!AM30=GRID!$B$3:$U$3),0))*(1-GRID!$L$41))</f>
        <v>529700</v>
      </c>
    </row>
    <row r="425" spans="1:20" ht="13.5" customHeight="1">
      <c r="A425" s="148" t="s">
        <v>14</v>
      </c>
      <c r="B425" s="149">
        <v>28</v>
      </c>
      <c r="C425" s="8">
        <f t="array" ref="C425">IF($I$2="Открытый тариф",INDEX(GRID!$B$4:$U$15,MATCH(C$7,GRID!$A$4:$A$15,0),MATCH(1,($U$2=GRID!$B$1:$U$1)*(КАЛЕНДАРЬ!AM31=GRID!$B$3:$U$3),0)),
INDEX(GRID!$B$4:$U$15,MATCH(C$7,GRID!$A$4:$A$15,0),MATCH(1,($U$2=GRID!$B$1:$U$1)*(КАЛЕНДАРЬ!AM31=GRID!$B$3:$U$3),0))*(1-GRID!$H$34))</f>
        <v>22500</v>
      </c>
      <c r="D425" s="8">
        <f t="array" ref="D425">IF($I$2="Открытый тариф",INDEX(GRID!$B$18:$U$29,MATCH(C$7,GRID!$A$18:$A$29,0),MATCH(1,($U$2=GRID!$B$1:$U$1)*(КАЛЕНДАРЬ!AM31=GRID!$B$3:$U$3),0)),
INDEX(GRID!$B$18:$U$29,MATCH(C$7,GRID!$A$18:$A$29,0),MATCH(1,($U$2=GRID!$B$1:$U$1)*(КАЛЕНДАРЬ!AM31=GRID!$B$3:$U$3),0))*(1-GRID!$H$34))</f>
        <v>27500</v>
      </c>
      <c r="E425" s="8">
        <f t="array" ref="E425">IF($I$2="Открытый тариф",INDEX(GRID!$B$4:$U$15,MATCH(E$7,GRID!$A$4:$A$15,0),MATCH(1,($U$2=GRID!$B$1:$U$1)*(КАЛЕНДАРЬ!AM31=GRID!$B$3:$U$3),0)),
INDEX(GRID!$B$4:$U$15,MATCH(E$7,GRID!$A$4:$A$15,0),MATCH(1,($U$2=GRID!$B$1:$U$1)*(КАЛЕНДАРЬ!AM31=GRID!$B$3:$U$3),0))*(1-GRID!$H$34))</f>
        <v>27200</v>
      </c>
      <c r="F425" s="8">
        <f t="array" ref="F425">IF($I$2="Открытый тариф",INDEX(GRID!$B$18:$U$29,MATCH(E$7,GRID!$A$18:$A$29,0),MATCH(1,($U$2=GRID!$B$1:$U$1)*(КАЛЕНДАРЬ!AM31=GRID!$B$3:$U$3),0)),
INDEX(GRID!$B$18:$U$29,MATCH(E$7,GRID!$A$18:$A$29,0),MATCH(1,($U$2=GRID!$B$1:$U$1)*(КАЛЕНДАРЬ!AM31=GRID!$B$3:$U$3),0))*(1-GRID!$H$34))</f>
        <v>32200</v>
      </c>
      <c r="G425" s="8">
        <f t="array" ref="G425">IF($I$2="Открытый тариф",INDEX(GRID!$B$4:$U$15,MATCH(G$7,GRID!$A$4:$A$15,0),MATCH(1,($U$2=GRID!$B$1:$U$1)*(КАЛЕНДАРЬ!AM31=GRID!$B$3:$U$3),0)),
INDEX(GRID!$B$4:$U$15,MATCH(G$7,GRID!$A$4:$A$15,0),MATCH(1,($U$2=GRID!$B$1:$U$1)*(КАЛЕНДАРЬ!AM31=GRID!$B$3:$U$3),0))*(1-GRID!$H$34))</f>
        <v>32700</v>
      </c>
      <c r="H425" s="8">
        <f t="array" ref="H425">IF($I$2="Открытый тариф",INDEX(GRID!$B$18:$U$29,MATCH(G$7,GRID!$A$18:$A$29,0),MATCH(1,($U$2=GRID!$B$1:$U$1)*(КАЛЕНДАРЬ!AM31=GRID!$B$3:$U$3),0)),
INDEX(GRID!$B$18:$U$29,MATCH(G$7,GRID!$A$18:$A$29,0),MATCH(1,($U$2=GRID!$B$1:$U$1)*(КАЛЕНДАРЬ!AM31=GRID!$B$3:$U$3),0))*(1-GRID!$H$34))</f>
        <v>37700</v>
      </c>
      <c r="I425" s="8">
        <f t="array" ref="I425">IF($I$2="Открытый тариф",INDEX(GRID!$B$4:$U$15,MATCH(I$7,GRID!$A$4:$A$15,0),MATCH(1,($U$2=GRID!$B$1:$U$1)*(КАЛЕНДАРЬ!AM31=GRID!$B$3:$U$3),0)),
INDEX(GRID!$B$4:$U$15,MATCH(I$7,GRID!$A$4:$A$15,0),MATCH(1,($U$2=GRID!$B$1:$U$1)*(КАЛЕНДАРЬ!AM31=GRID!$B$3:$U$3),0))*(1-GRID!$H$34))</f>
        <v>36200</v>
      </c>
      <c r="J425" s="8">
        <f t="array" ref="J425">IF($I$2="Открытый тариф",INDEX(GRID!$B$18:$U$29,MATCH(I$7,GRID!$A$18:$A$29,0),MATCH(1,($U$2=GRID!$B$1:$U$1)*(КАЛЕНДАРЬ!AM31=GRID!$B$3:$U$3),0)),
INDEX(GRID!$B$18:$U$29,MATCH(I$7,GRID!$A$18:$A$29,0),MATCH(1,($U$2=GRID!$B$1:$U$1)*(КАЛЕНДАРЬ!AM31=GRID!$B$3:$U$3),0))*(1-GRID!$H$34))</f>
        <v>41200</v>
      </c>
      <c r="K425" s="8">
        <f t="array" ref="K425">IF($I$2="Открытый тариф",INDEX(GRID!$B$4:$U$15,MATCH(K$7,GRID!$A$4:$A$15,0),MATCH(1,($U$2=GRID!$B$1:$U$1)*(КАЛЕНДАРЬ!AM31=GRID!$B$3:$U$3),0)),
INDEX(GRID!$B$4:$U$15,MATCH(K$7,GRID!$A$4:$A$15,0),MATCH(1,($U$2=GRID!$B$1:$U$1)*(КАЛЕНДАРЬ!AM31=GRID!$B$3:$U$3),0))*(1-GRID!$H$34))</f>
        <v>41200</v>
      </c>
      <c r="L425" s="8">
        <f t="array" ref="L425">IF($I$2="Открытый тариф",INDEX(GRID!$B$18:$U$29,MATCH(K$7,GRID!$A$18:$A$29,0),MATCH(1,($U$2=GRID!$B$1:$U$1)*(КАЛЕНДАРЬ!AM31=GRID!$B$3:$U$3),0)),
INDEX(GRID!$B$18:$U$29,MATCH(K$7,GRID!$A$18:$A$29,0),MATCH(1,($U$2=GRID!$B$1:$U$1)*(КАЛЕНДАРЬ!AM31=GRID!$B$3:$U$3),0))*(1-GRID!$H$34))</f>
        <v>46200</v>
      </c>
      <c r="M425" s="8">
        <f t="array" ref="M425">IF($I$2="Открытый тариф",INDEX(GRID!$B$4:$U$15,MATCH(M$7,GRID!$A$4:$A$15,0),MATCH(1,($U$2=GRID!$B$1:$U$1)*(КАЛЕНДАРЬ!AM31=GRID!$B$3:$U$3),0)),
INDEX(GRID!$B$4:$U$15,MATCH(M$7,GRID!$A$4:$A$15,0),MATCH(1,($U$2=GRID!$B$1:$U$1)*(КАЛЕНДАРЬ!AM31=GRID!$B$3:$U$3),0))*(1-GRID!$H$34))</f>
        <v>61200</v>
      </c>
      <c r="N425" s="8">
        <f t="array" ref="N425">IF($I$2="Открытый тариф",INDEX(GRID!$B$18:$U$29,MATCH(M$7,GRID!$A$18:$A$29,0),MATCH(1,($U$2=GRID!$B$1:$U$1)*(КАЛЕНДАРЬ!AM31=GRID!$B$3:$U$3),0)),
INDEX(GRID!$B$18:$U$29,MATCH(M$7,GRID!$A$18:$A$29,0),MATCH(1,($U$2=GRID!$B$1:$U$1)*(КАЛЕНДАРЬ!AM31=GRID!$B$3:$U$3),0))*(1-GRID!$H$34))</f>
        <v>66200</v>
      </c>
      <c r="O425" s="8">
        <f t="array" ref="O425">IF($I$2="Открытый тариф",INDEX(GRID!$B$4:$U$15,MATCH(O$7,GRID!$A$4:$A$15,0),MATCH(1,($U$2=GRID!$B$1:$U$1)*(КАЛЕНДАРЬ!AM31=GRID!$B$3:$U$3),0)),
INDEX(GRID!$B$4:$U$15,MATCH(O$7,GRID!$A$4:$A$15,0),MATCH(1,($U$2=GRID!$B$1:$U$1)*(КАЛЕНДАРЬ!AM31=GRID!$B$3:$U$3),0))*(1-GRID!$H$34))</f>
        <v>93200</v>
      </c>
      <c r="P425" s="8">
        <f t="array" ref="P425">IF($I$2="Открытый тариф",INDEX(GRID!$B$4:$U$15,MATCH(P$7,GRID!$A$4:$A$15,0),MATCH(1,($U$2=GRID!$B$1:$U$1)*(КАЛЕНДАРЬ!AM31=GRID!$B$3:$U$3),0)),
INDEX(GRID!$B$4:$U$15,MATCH(P$7,GRID!$A$4:$A$15,0),MATCH(1,($U$2=GRID!$B$1:$U$1)*(КАЛЕНДАРЬ!AM31=GRID!$B$3:$U$3),0))*(1-GRID!$H$34))</f>
        <v>134400</v>
      </c>
      <c r="Q425" s="8">
        <f t="array" ref="Q425">IF($I$2="Открытый тариф",INDEX(GRID!$B$4:$U$15,MATCH(Q$7,GRID!$A$4:$A$15,0),MATCH(1,($U$2=GRID!$B$1:$U$1)*(КАЛЕНДАРЬ!AM31=GRID!$B$3:$U$3),0)),
INDEX(GRID!$B$4:$U$15,MATCH(Q$7,GRID!$A$4:$A$15,0),MATCH(1,($U$2=GRID!$B$1:$U$1)*(КАЛЕНДАРЬ!AM31=GRID!$B$3:$U$3),0))*(1-GRID!$H$34))</f>
        <v>158400</v>
      </c>
      <c r="R425" s="8">
        <f t="array" ref="R425">IF($I$2="Открытый тариф",INDEX(GRID!$B$18:$U$29,MATCH(R$7,GRID!$A$18:$A$29,0),MATCH(1,($U$2=GRID!$B$1:$U$1)*(КАЛЕНДАРЬ!AM31=GRID!$B$3:$U$3),0)),
INDEX(GRID!$B$18:$U$29,MATCH(R$7,GRID!$A$18:$A$29,0),MATCH(1,($U$2=GRID!$B$1:$U$1)*(КАЛЕНДАРЬ!AM31=GRID!$B$3:$U$3),0))*(1-GRID!$H$34))</f>
        <v>179400</v>
      </c>
      <c r="S425" s="8">
        <f t="array" ref="S425">IF($I$2="Открытый тариф",INDEX(GRID!$B$4:$U$15,MATCH(S$7,GRID!$A$4:$A$15,0),MATCH(1,($U$2=GRID!$B$1:$U$1)*(КАЛЕНДАРЬ!AM31=GRID!$B$3:$U$3),0)),
INDEX(GRID!$B$4:$U$15,MATCH(S$7,GRID!$A$4:$A$15,0),MATCH(1,($U$2=GRID!$B$1:$U$1)*(КАЛЕНДАРЬ!AM31=GRID!$B$3:$U$3),0))*(1-GRID!$L$41))</f>
        <v>439100</v>
      </c>
      <c r="T425" s="8">
        <f t="array" ref="T425">IF($I$2="Открытый тариф",INDEX(GRID!$B$4:$U$15,MATCH(T$7,GRID!$A$4:$A$15,0),MATCH(1,($U$2=GRID!$B$1:$U$1)*(КАЛЕНДАРЬ!AM31=GRID!$B$3:$U$3),0)),
INDEX(GRID!$B$4:$U$15,MATCH(T$7,GRID!$A$4:$A$15,0),MATCH(1,($U$2=GRID!$B$1:$U$1)*(КАЛЕНДАРЬ!AM31=GRID!$B$3:$U$3),0))*(1-GRID!$L$41))</f>
        <v>529700</v>
      </c>
    </row>
    <row r="426" spans="1:20" ht="13.5" customHeight="1">
      <c r="A426" s="148" t="s">
        <v>15</v>
      </c>
      <c r="B426" s="149">
        <v>29</v>
      </c>
      <c r="C426" s="8">
        <f t="array" ref="C426">IF($I$2="Открытый тариф",INDEX(GRID!$B$4:$U$15,MATCH(C$7,GRID!$A$4:$A$15,0),MATCH(1,($U$2=GRID!$B$1:$U$1)*(КАЛЕНДАРЬ!AM32=GRID!$B$3:$U$3),0)),
INDEX(GRID!$B$4:$U$15,MATCH(C$7,GRID!$A$4:$A$15,0),MATCH(1,($U$2=GRID!$B$1:$U$1)*(КАЛЕНДАРЬ!AM32=GRID!$B$3:$U$3),0))*(1-GRID!$H$34))</f>
        <v>22500</v>
      </c>
      <c r="D426" s="8">
        <f t="array" ref="D426">IF($I$2="Открытый тариф",INDEX(GRID!$B$18:$U$29,MATCH(C$7,GRID!$A$18:$A$29,0),MATCH(1,($U$2=GRID!$B$1:$U$1)*(КАЛЕНДАРЬ!AM32=GRID!$B$3:$U$3),0)),
INDEX(GRID!$B$18:$U$29,MATCH(C$7,GRID!$A$18:$A$29,0),MATCH(1,($U$2=GRID!$B$1:$U$1)*(КАЛЕНДАРЬ!AM32=GRID!$B$3:$U$3),0))*(1-GRID!$H$34))</f>
        <v>27500</v>
      </c>
      <c r="E426" s="8">
        <f t="array" ref="E426">IF($I$2="Открытый тариф",INDEX(GRID!$B$4:$U$15,MATCH(E$7,GRID!$A$4:$A$15,0),MATCH(1,($U$2=GRID!$B$1:$U$1)*(КАЛЕНДАРЬ!AM32=GRID!$B$3:$U$3),0)),
INDEX(GRID!$B$4:$U$15,MATCH(E$7,GRID!$A$4:$A$15,0),MATCH(1,($U$2=GRID!$B$1:$U$1)*(КАЛЕНДАРЬ!AM32=GRID!$B$3:$U$3),0))*(1-GRID!$H$34))</f>
        <v>27200</v>
      </c>
      <c r="F426" s="8">
        <f t="array" ref="F426">IF($I$2="Открытый тариф",INDEX(GRID!$B$18:$U$29,MATCH(E$7,GRID!$A$18:$A$29,0),MATCH(1,($U$2=GRID!$B$1:$U$1)*(КАЛЕНДАРЬ!AM32=GRID!$B$3:$U$3),0)),
INDEX(GRID!$B$18:$U$29,MATCH(E$7,GRID!$A$18:$A$29,0),MATCH(1,($U$2=GRID!$B$1:$U$1)*(КАЛЕНДАРЬ!AM32=GRID!$B$3:$U$3),0))*(1-GRID!$H$34))</f>
        <v>32200</v>
      </c>
      <c r="G426" s="8">
        <f t="array" ref="G426">IF($I$2="Открытый тариф",INDEX(GRID!$B$4:$U$15,MATCH(G$7,GRID!$A$4:$A$15,0),MATCH(1,($U$2=GRID!$B$1:$U$1)*(КАЛЕНДАРЬ!AM32=GRID!$B$3:$U$3),0)),
INDEX(GRID!$B$4:$U$15,MATCH(G$7,GRID!$A$4:$A$15,0),MATCH(1,($U$2=GRID!$B$1:$U$1)*(КАЛЕНДАРЬ!AM32=GRID!$B$3:$U$3),0))*(1-GRID!$H$34))</f>
        <v>32700</v>
      </c>
      <c r="H426" s="8">
        <f t="array" ref="H426">IF($I$2="Открытый тариф",INDEX(GRID!$B$18:$U$29,MATCH(G$7,GRID!$A$18:$A$29,0),MATCH(1,($U$2=GRID!$B$1:$U$1)*(КАЛЕНДАРЬ!AM32=GRID!$B$3:$U$3),0)),
INDEX(GRID!$B$18:$U$29,MATCH(G$7,GRID!$A$18:$A$29,0),MATCH(1,($U$2=GRID!$B$1:$U$1)*(КАЛЕНДАРЬ!AM32=GRID!$B$3:$U$3),0))*(1-GRID!$H$34))</f>
        <v>37700</v>
      </c>
      <c r="I426" s="8">
        <f t="array" ref="I426">IF($I$2="Открытый тариф",INDEX(GRID!$B$4:$U$15,MATCH(I$7,GRID!$A$4:$A$15,0),MATCH(1,($U$2=GRID!$B$1:$U$1)*(КАЛЕНДАРЬ!AM32=GRID!$B$3:$U$3),0)),
INDEX(GRID!$B$4:$U$15,MATCH(I$7,GRID!$A$4:$A$15,0),MATCH(1,($U$2=GRID!$B$1:$U$1)*(КАЛЕНДАРЬ!AM32=GRID!$B$3:$U$3),0))*(1-GRID!$H$34))</f>
        <v>36200</v>
      </c>
      <c r="J426" s="8">
        <f t="array" ref="J426">IF($I$2="Открытый тариф",INDEX(GRID!$B$18:$U$29,MATCH(I$7,GRID!$A$18:$A$29,0),MATCH(1,($U$2=GRID!$B$1:$U$1)*(КАЛЕНДАРЬ!AM32=GRID!$B$3:$U$3),0)),
INDEX(GRID!$B$18:$U$29,MATCH(I$7,GRID!$A$18:$A$29,0),MATCH(1,($U$2=GRID!$B$1:$U$1)*(КАЛЕНДАРЬ!AM32=GRID!$B$3:$U$3),0))*(1-GRID!$H$34))</f>
        <v>41200</v>
      </c>
      <c r="K426" s="8">
        <f t="array" ref="K426">IF($I$2="Открытый тариф",INDEX(GRID!$B$4:$U$15,MATCH(K$7,GRID!$A$4:$A$15,0),MATCH(1,($U$2=GRID!$B$1:$U$1)*(КАЛЕНДАРЬ!AM32=GRID!$B$3:$U$3),0)),
INDEX(GRID!$B$4:$U$15,MATCH(K$7,GRID!$A$4:$A$15,0),MATCH(1,($U$2=GRID!$B$1:$U$1)*(КАЛЕНДАРЬ!AM32=GRID!$B$3:$U$3),0))*(1-GRID!$H$34))</f>
        <v>41200</v>
      </c>
      <c r="L426" s="8">
        <f t="array" ref="L426">IF($I$2="Открытый тариф",INDEX(GRID!$B$18:$U$29,MATCH(K$7,GRID!$A$18:$A$29,0),MATCH(1,($U$2=GRID!$B$1:$U$1)*(КАЛЕНДАРЬ!AM32=GRID!$B$3:$U$3),0)),
INDEX(GRID!$B$18:$U$29,MATCH(K$7,GRID!$A$18:$A$29,0),MATCH(1,($U$2=GRID!$B$1:$U$1)*(КАЛЕНДАРЬ!AM32=GRID!$B$3:$U$3),0))*(1-GRID!$H$34))</f>
        <v>46200</v>
      </c>
      <c r="M426" s="8">
        <f t="array" ref="M426">IF($I$2="Открытый тариф",INDEX(GRID!$B$4:$U$15,MATCH(M$7,GRID!$A$4:$A$15,0),MATCH(1,($U$2=GRID!$B$1:$U$1)*(КАЛЕНДАРЬ!AM32=GRID!$B$3:$U$3),0)),
INDEX(GRID!$B$4:$U$15,MATCH(M$7,GRID!$A$4:$A$15,0),MATCH(1,($U$2=GRID!$B$1:$U$1)*(КАЛЕНДАРЬ!AM32=GRID!$B$3:$U$3),0))*(1-GRID!$H$34))</f>
        <v>61200</v>
      </c>
      <c r="N426" s="8">
        <f t="array" ref="N426">IF($I$2="Открытый тариф",INDEX(GRID!$B$18:$U$29,MATCH(M$7,GRID!$A$18:$A$29,0),MATCH(1,($U$2=GRID!$B$1:$U$1)*(КАЛЕНДАРЬ!AM32=GRID!$B$3:$U$3),0)),
INDEX(GRID!$B$18:$U$29,MATCH(M$7,GRID!$A$18:$A$29,0),MATCH(1,($U$2=GRID!$B$1:$U$1)*(КАЛЕНДАРЬ!AM32=GRID!$B$3:$U$3),0))*(1-GRID!$H$34))</f>
        <v>66200</v>
      </c>
      <c r="O426" s="8">
        <f t="array" ref="O426">IF($I$2="Открытый тариф",INDEX(GRID!$B$4:$U$15,MATCH(O$7,GRID!$A$4:$A$15,0),MATCH(1,($U$2=GRID!$B$1:$U$1)*(КАЛЕНДАРЬ!AM32=GRID!$B$3:$U$3),0)),
INDEX(GRID!$B$4:$U$15,MATCH(O$7,GRID!$A$4:$A$15,0),MATCH(1,($U$2=GRID!$B$1:$U$1)*(КАЛЕНДАРЬ!AM32=GRID!$B$3:$U$3),0))*(1-GRID!$H$34))</f>
        <v>93200</v>
      </c>
      <c r="P426" s="8">
        <f t="array" ref="P426">IF($I$2="Открытый тариф",INDEX(GRID!$B$4:$U$15,MATCH(P$7,GRID!$A$4:$A$15,0),MATCH(1,($U$2=GRID!$B$1:$U$1)*(КАЛЕНДАРЬ!AM32=GRID!$B$3:$U$3),0)),
INDEX(GRID!$B$4:$U$15,MATCH(P$7,GRID!$A$4:$A$15,0),MATCH(1,($U$2=GRID!$B$1:$U$1)*(КАЛЕНДАРЬ!AM32=GRID!$B$3:$U$3),0))*(1-GRID!$H$34))</f>
        <v>134400</v>
      </c>
      <c r="Q426" s="8">
        <f t="array" ref="Q426">IF($I$2="Открытый тариф",INDEX(GRID!$B$4:$U$15,MATCH(Q$7,GRID!$A$4:$A$15,0),MATCH(1,($U$2=GRID!$B$1:$U$1)*(КАЛЕНДАРЬ!AM32=GRID!$B$3:$U$3),0)),
INDEX(GRID!$B$4:$U$15,MATCH(Q$7,GRID!$A$4:$A$15,0),MATCH(1,($U$2=GRID!$B$1:$U$1)*(КАЛЕНДАРЬ!AM32=GRID!$B$3:$U$3),0))*(1-GRID!$H$34))</f>
        <v>158400</v>
      </c>
      <c r="R426" s="8">
        <f t="array" ref="R426">IF($I$2="Открытый тариф",INDEX(GRID!$B$18:$U$29,MATCH(R$7,GRID!$A$18:$A$29,0),MATCH(1,($U$2=GRID!$B$1:$U$1)*(КАЛЕНДАРЬ!AM32=GRID!$B$3:$U$3),0)),
INDEX(GRID!$B$18:$U$29,MATCH(R$7,GRID!$A$18:$A$29,0),MATCH(1,($U$2=GRID!$B$1:$U$1)*(КАЛЕНДАРЬ!AM32=GRID!$B$3:$U$3),0))*(1-GRID!$H$34))</f>
        <v>179400</v>
      </c>
      <c r="S426" s="8">
        <f t="array" ref="S426">IF($I$2="Открытый тариф",INDEX(GRID!$B$4:$U$15,MATCH(S$7,GRID!$A$4:$A$15,0),MATCH(1,($U$2=GRID!$B$1:$U$1)*(КАЛЕНДАРЬ!AM32=GRID!$B$3:$U$3),0)),
INDEX(GRID!$B$4:$U$15,MATCH(S$7,GRID!$A$4:$A$15,0),MATCH(1,($U$2=GRID!$B$1:$U$1)*(КАЛЕНДАРЬ!AM32=GRID!$B$3:$U$3),0))*(1-GRID!$L$41))</f>
        <v>439100</v>
      </c>
      <c r="T426" s="8">
        <f t="array" ref="T426">IF($I$2="Открытый тариф",INDEX(GRID!$B$4:$U$15,MATCH(T$7,GRID!$A$4:$A$15,0),MATCH(1,($U$2=GRID!$B$1:$U$1)*(КАЛЕНДАРЬ!AM32=GRID!$B$3:$U$3),0)),
INDEX(GRID!$B$4:$U$15,MATCH(T$7,GRID!$A$4:$A$15,0),MATCH(1,($U$2=GRID!$B$1:$U$1)*(КАЛЕНДАРЬ!AM32=GRID!$B$3:$U$3),0))*(1-GRID!$L$41))</f>
        <v>529700</v>
      </c>
    </row>
    <row r="427" spans="1:20" ht="13.5" customHeight="1">
      <c r="A427" s="148" t="s">
        <v>16</v>
      </c>
      <c r="B427" s="149">
        <v>30</v>
      </c>
      <c r="C427" s="8">
        <f t="array" ref="C427">IF($I$2="Открытый тариф",INDEX(GRID!$B$4:$U$15,MATCH(C$7,GRID!$A$4:$A$15,0),MATCH(1,($U$2=GRID!$B$1:$U$1)*(КАЛЕНДАРЬ!AM33=GRID!$B$3:$U$3),0)),
INDEX(GRID!$B$4:$U$15,MATCH(C$7,GRID!$A$4:$A$15,0),MATCH(1,($U$2=GRID!$B$1:$U$1)*(КАЛЕНДАРЬ!AM33=GRID!$B$3:$U$3),0))*(1-GRID!$H$34))</f>
        <v>25000</v>
      </c>
      <c r="D427" s="8">
        <f t="array" ref="D427">IF($I$2="Открытый тариф",INDEX(GRID!$B$18:$U$29,MATCH(C$7,GRID!$A$18:$A$29,0),MATCH(1,($U$2=GRID!$B$1:$U$1)*(КАЛЕНДАРЬ!AM33=GRID!$B$3:$U$3),0)),
INDEX(GRID!$B$18:$U$29,MATCH(C$7,GRID!$A$18:$A$29,0),MATCH(1,($U$2=GRID!$B$1:$U$1)*(КАЛЕНДАРЬ!AM33=GRID!$B$3:$U$3),0))*(1-GRID!$H$34))</f>
        <v>30000</v>
      </c>
      <c r="E427" s="8">
        <f t="array" ref="E427">IF($I$2="Открытый тариф",INDEX(GRID!$B$4:$U$15,MATCH(E$7,GRID!$A$4:$A$15,0),MATCH(1,($U$2=GRID!$B$1:$U$1)*(КАЛЕНДАРЬ!AM33=GRID!$B$3:$U$3),0)),
INDEX(GRID!$B$4:$U$15,MATCH(E$7,GRID!$A$4:$A$15,0),MATCH(1,($U$2=GRID!$B$1:$U$1)*(КАЛЕНДАРЬ!AM33=GRID!$B$3:$U$3),0))*(1-GRID!$H$34))</f>
        <v>30000</v>
      </c>
      <c r="F427" s="8">
        <f t="array" ref="F427">IF($I$2="Открытый тариф",INDEX(GRID!$B$18:$U$29,MATCH(E$7,GRID!$A$18:$A$29,0),MATCH(1,($U$2=GRID!$B$1:$U$1)*(КАЛЕНДАРЬ!AM33=GRID!$B$3:$U$3),0)),
INDEX(GRID!$B$18:$U$29,MATCH(E$7,GRID!$A$18:$A$29,0),MATCH(1,($U$2=GRID!$B$1:$U$1)*(КАЛЕНДАРЬ!AM33=GRID!$B$3:$U$3),0))*(1-GRID!$H$34))</f>
        <v>35000</v>
      </c>
      <c r="G427" s="8">
        <f t="array" ref="G427">IF($I$2="Открытый тариф",INDEX(GRID!$B$4:$U$15,MATCH(G$7,GRID!$A$4:$A$15,0),MATCH(1,($U$2=GRID!$B$1:$U$1)*(КАЛЕНДАРЬ!AM33=GRID!$B$3:$U$3),0)),
INDEX(GRID!$B$4:$U$15,MATCH(G$7,GRID!$A$4:$A$15,0),MATCH(1,($U$2=GRID!$B$1:$U$1)*(КАЛЕНДАРЬ!AM33=GRID!$B$3:$U$3),0))*(1-GRID!$H$34))</f>
        <v>35700</v>
      </c>
      <c r="H427" s="8">
        <f t="array" ref="H427">IF($I$2="Открытый тариф",INDEX(GRID!$B$18:$U$29,MATCH(G$7,GRID!$A$18:$A$29,0),MATCH(1,($U$2=GRID!$B$1:$U$1)*(КАЛЕНДАРЬ!AM33=GRID!$B$3:$U$3),0)),
INDEX(GRID!$B$18:$U$29,MATCH(G$7,GRID!$A$18:$A$29,0),MATCH(1,($U$2=GRID!$B$1:$U$1)*(КАЛЕНДАРЬ!AM33=GRID!$B$3:$U$3),0))*(1-GRID!$H$34))</f>
        <v>40700</v>
      </c>
      <c r="I427" s="8">
        <f t="array" ref="I427">IF($I$2="Открытый тариф",INDEX(GRID!$B$4:$U$15,MATCH(I$7,GRID!$A$4:$A$15,0),MATCH(1,($U$2=GRID!$B$1:$U$1)*(КАЛЕНДАРЬ!AM33=GRID!$B$3:$U$3),0)),
INDEX(GRID!$B$4:$U$15,MATCH(I$7,GRID!$A$4:$A$15,0),MATCH(1,($U$2=GRID!$B$1:$U$1)*(КАЛЕНДАРЬ!AM33=GRID!$B$3:$U$3),0))*(1-GRID!$H$34))</f>
        <v>39700</v>
      </c>
      <c r="J427" s="8">
        <f t="array" ref="J427">IF($I$2="Открытый тариф",INDEX(GRID!$B$18:$U$29,MATCH(I$7,GRID!$A$18:$A$29,0),MATCH(1,($U$2=GRID!$B$1:$U$1)*(КАЛЕНДАРЬ!AM33=GRID!$B$3:$U$3),0)),
INDEX(GRID!$B$18:$U$29,MATCH(I$7,GRID!$A$18:$A$29,0),MATCH(1,($U$2=GRID!$B$1:$U$1)*(КАЛЕНДАРЬ!AM33=GRID!$B$3:$U$3),0))*(1-GRID!$H$34))</f>
        <v>44700</v>
      </c>
      <c r="K427" s="8">
        <f t="array" ref="K427">IF($I$2="Открытый тариф",INDEX(GRID!$B$4:$U$15,MATCH(K$7,GRID!$A$4:$A$15,0),MATCH(1,($U$2=GRID!$B$1:$U$1)*(КАЛЕНДАРЬ!AM33=GRID!$B$3:$U$3),0)),
INDEX(GRID!$B$4:$U$15,MATCH(K$7,GRID!$A$4:$A$15,0),MATCH(1,($U$2=GRID!$B$1:$U$1)*(КАЛЕНДАРЬ!AM33=GRID!$B$3:$U$3),0))*(1-GRID!$H$34))</f>
        <v>45000</v>
      </c>
      <c r="L427" s="8">
        <f t="array" ref="L427">IF($I$2="Открытый тариф",INDEX(GRID!$B$18:$U$29,MATCH(K$7,GRID!$A$18:$A$29,0),MATCH(1,($U$2=GRID!$B$1:$U$1)*(КАЛЕНДАРЬ!AM33=GRID!$B$3:$U$3),0)),
INDEX(GRID!$B$18:$U$29,MATCH(K$7,GRID!$A$18:$A$29,0),MATCH(1,($U$2=GRID!$B$1:$U$1)*(КАЛЕНДАРЬ!AM33=GRID!$B$3:$U$3),0))*(1-GRID!$H$34))</f>
        <v>50000</v>
      </c>
      <c r="M427" s="8">
        <f t="array" ref="M427">IF($I$2="Открытый тариф",INDEX(GRID!$B$4:$U$15,MATCH(M$7,GRID!$A$4:$A$15,0),MATCH(1,($U$2=GRID!$B$1:$U$1)*(КАЛЕНДАРЬ!AM33=GRID!$B$3:$U$3),0)),
INDEX(GRID!$B$4:$U$15,MATCH(M$7,GRID!$A$4:$A$15,0),MATCH(1,($U$2=GRID!$B$1:$U$1)*(КАЛЕНДАРЬ!AM33=GRID!$B$3:$U$3),0))*(1-GRID!$H$34))</f>
        <v>65200</v>
      </c>
      <c r="N427" s="8">
        <f t="array" ref="N427">IF($I$2="Открытый тариф",INDEX(GRID!$B$18:$U$29,MATCH(M$7,GRID!$A$18:$A$29,0),MATCH(1,($U$2=GRID!$B$1:$U$1)*(КАЛЕНДАРЬ!AM33=GRID!$B$3:$U$3),0)),
INDEX(GRID!$B$18:$U$29,MATCH(M$7,GRID!$A$18:$A$29,0),MATCH(1,($U$2=GRID!$B$1:$U$1)*(КАЛЕНДАРЬ!AM33=GRID!$B$3:$U$3),0))*(1-GRID!$H$34))</f>
        <v>70200</v>
      </c>
      <c r="O427" s="8">
        <f t="array" ref="O427">IF($I$2="Открытый тариф",INDEX(GRID!$B$4:$U$15,MATCH(O$7,GRID!$A$4:$A$15,0),MATCH(1,($U$2=GRID!$B$1:$U$1)*(КАЛЕНДАРЬ!AM33=GRID!$B$3:$U$3),0)),
INDEX(GRID!$B$4:$U$15,MATCH(O$7,GRID!$A$4:$A$15,0),MATCH(1,($U$2=GRID!$B$1:$U$1)*(КАЛЕНДАРЬ!AM33=GRID!$B$3:$U$3),0))*(1-GRID!$H$34))</f>
        <v>98000</v>
      </c>
      <c r="P427" s="8">
        <f t="array" ref="P427">IF($I$2="Открытый тариф",INDEX(GRID!$B$4:$U$15,MATCH(P$7,GRID!$A$4:$A$15,0),MATCH(1,($U$2=GRID!$B$1:$U$1)*(КАЛЕНДАРЬ!AM33=GRID!$B$3:$U$3),0)),
INDEX(GRID!$B$4:$U$15,MATCH(P$7,GRID!$A$4:$A$15,0),MATCH(1,($U$2=GRID!$B$1:$U$1)*(КАЛЕНДАРЬ!AM33=GRID!$B$3:$U$3),0))*(1-GRID!$H$34))</f>
        <v>139700</v>
      </c>
      <c r="Q427" s="8">
        <f t="array" ref="Q427">IF($I$2="Открытый тариф",INDEX(GRID!$B$4:$U$15,MATCH(Q$7,GRID!$A$4:$A$15,0),MATCH(1,($U$2=GRID!$B$1:$U$1)*(КАЛЕНДАРЬ!AM33=GRID!$B$3:$U$3),0)),
INDEX(GRID!$B$4:$U$15,MATCH(Q$7,GRID!$A$4:$A$15,0),MATCH(1,($U$2=GRID!$B$1:$U$1)*(КАЛЕНДАРЬ!AM33=GRID!$B$3:$U$3),0))*(1-GRID!$H$34))</f>
        <v>164400</v>
      </c>
      <c r="R427" s="8">
        <f t="array" ref="R427">IF($I$2="Открытый тариф",INDEX(GRID!$B$18:$U$29,MATCH(R$7,GRID!$A$18:$A$29,0),MATCH(1,($U$2=GRID!$B$1:$U$1)*(КАЛЕНДАРЬ!AM33=GRID!$B$3:$U$3),0)),
INDEX(GRID!$B$18:$U$29,MATCH(R$7,GRID!$A$18:$A$29,0),MATCH(1,($U$2=GRID!$B$1:$U$1)*(КАЛЕНДАРЬ!AM33=GRID!$B$3:$U$3),0))*(1-GRID!$H$34))</f>
        <v>186400</v>
      </c>
      <c r="S427" s="8">
        <f t="array" ref="S427">IF($I$2="Открытый тариф",INDEX(GRID!$B$4:$U$15,MATCH(S$7,GRID!$A$4:$A$15,0),MATCH(1,($U$2=GRID!$B$1:$U$1)*(КАЛЕНДАРЬ!AM33=GRID!$B$3:$U$3),0)),
INDEX(GRID!$B$4:$U$15,MATCH(S$7,GRID!$A$4:$A$15,0),MATCH(1,($U$2=GRID!$B$1:$U$1)*(КАЛЕНДАРЬ!AM33=GRID!$B$3:$U$3),0))*(1-GRID!$L$41))</f>
        <v>460400</v>
      </c>
      <c r="T427" s="8">
        <f t="array" ref="T427">IF($I$2="Открытый тариф",INDEX(GRID!$B$4:$U$15,MATCH(T$7,GRID!$A$4:$A$15,0),MATCH(1,($U$2=GRID!$B$1:$U$1)*(КАЛЕНДАРЬ!AM33=GRID!$B$3:$U$3),0)),
INDEX(GRID!$B$4:$U$15,MATCH(T$7,GRID!$A$4:$A$15,0),MATCH(1,($U$2=GRID!$B$1:$U$1)*(КАЛЕНДАРЬ!AM33=GRID!$B$3:$U$3),0))*(1-GRID!$L$41))</f>
        <v>556900</v>
      </c>
    </row>
    <row r="428" spans="1:20" ht="13.5" customHeight="1">
      <c r="A428" s="148" t="s">
        <v>17</v>
      </c>
      <c r="B428" s="149">
        <v>31</v>
      </c>
      <c r="C428" s="8">
        <f t="array" ref="C428">IF($I$2="Открытый тариф",INDEX(GRID!$B$4:$U$15,MATCH(C$7,GRID!$A$4:$A$15,0),MATCH(1,($U$2=GRID!$B$1:$U$1)*(КАЛЕНДАРЬ!AM34=GRID!$B$3:$U$3),0)),
INDEX(GRID!$B$4:$U$15,MATCH(C$7,GRID!$A$4:$A$15,0),MATCH(1,($U$2=GRID!$B$1:$U$1)*(КАЛЕНДАРЬ!AM34=GRID!$B$3:$U$3),0))*(1-GRID!$H$34))</f>
        <v>25000</v>
      </c>
      <c r="D428" s="8">
        <f t="array" ref="D428">IF($I$2="Открытый тариф",INDEX(GRID!$B$18:$U$29,MATCH(C$7,GRID!$A$18:$A$29,0),MATCH(1,($U$2=GRID!$B$1:$U$1)*(КАЛЕНДАРЬ!AM34=GRID!$B$3:$U$3),0)),
INDEX(GRID!$B$18:$U$29,MATCH(C$7,GRID!$A$18:$A$29,0),MATCH(1,($U$2=GRID!$B$1:$U$1)*(КАЛЕНДАРЬ!AM34=GRID!$B$3:$U$3),0))*(1-GRID!$H$34))</f>
        <v>30000</v>
      </c>
      <c r="E428" s="8">
        <f t="array" ref="E428">IF($I$2="Открытый тариф",INDEX(GRID!$B$4:$U$15,MATCH(E$7,GRID!$A$4:$A$15,0),MATCH(1,($U$2=GRID!$B$1:$U$1)*(КАЛЕНДАРЬ!AM34=GRID!$B$3:$U$3),0)),
INDEX(GRID!$B$4:$U$15,MATCH(E$7,GRID!$A$4:$A$15,0),MATCH(1,($U$2=GRID!$B$1:$U$1)*(КАЛЕНДАРЬ!AM34=GRID!$B$3:$U$3),0))*(1-GRID!$H$34))</f>
        <v>30000</v>
      </c>
      <c r="F428" s="8">
        <f t="array" ref="F428">IF($I$2="Открытый тариф",INDEX(GRID!$B$18:$U$29,MATCH(E$7,GRID!$A$18:$A$29,0),MATCH(1,($U$2=GRID!$B$1:$U$1)*(КАЛЕНДАРЬ!AM34=GRID!$B$3:$U$3),0)),
INDEX(GRID!$B$18:$U$29,MATCH(E$7,GRID!$A$18:$A$29,0),MATCH(1,($U$2=GRID!$B$1:$U$1)*(КАЛЕНДАРЬ!AM34=GRID!$B$3:$U$3),0))*(1-GRID!$H$34))</f>
        <v>35000</v>
      </c>
      <c r="G428" s="8">
        <f t="array" ref="G428">IF($I$2="Открытый тариф",INDEX(GRID!$B$4:$U$15,MATCH(G$7,GRID!$A$4:$A$15,0),MATCH(1,($U$2=GRID!$B$1:$U$1)*(КАЛЕНДАРЬ!AM34=GRID!$B$3:$U$3),0)),
INDEX(GRID!$B$4:$U$15,MATCH(G$7,GRID!$A$4:$A$15,0),MATCH(1,($U$2=GRID!$B$1:$U$1)*(КАЛЕНДАРЬ!AM34=GRID!$B$3:$U$3),0))*(1-GRID!$H$34))</f>
        <v>35700</v>
      </c>
      <c r="H428" s="8">
        <f t="array" ref="H428">IF($I$2="Открытый тариф",INDEX(GRID!$B$18:$U$29,MATCH(G$7,GRID!$A$18:$A$29,0),MATCH(1,($U$2=GRID!$B$1:$U$1)*(КАЛЕНДАРЬ!AM34=GRID!$B$3:$U$3),0)),
INDEX(GRID!$B$18:$U$29,MATCH(G$7,GRID!$A$18:$A$29,0),MATCH(1,($U$2=GRID!$B$1:$U$1)*(КАЛЕНДАРЬ!AM34=GRID!$B$3:$U$3),0))*(1-GRID!$H$34))</f>
        <v>40700</v>
      </c>
      <c r="I428" s="8">
        <f t="array" ref="I428">IF($I$2="Открытый тариф",INDEX(GRID!$B$4:$U$15,MATCH(I$7,GRID!$A$4:$A$15,0),MATCH(1,($U$2=GRID!$B$1:$U$1)*(КАЛЕНДАРЬ!AM34=GRID!$B$3:$U$3),0)),
INDEX(GRID!$B$4:$U$15,MATCH(I$7,GRID!$A$4:$A$15,0),MATCH(1,($U$2=GRID!$B$1:$U$1)*(КАЛЕНДАРЬ!AM34=GRID!$B$3:$U$3),0))*(1-GRID!$H$34))</f>
        <v>39700</v>
      </c>
      <c r="J428" s="8">
        <f t="array" ref="J428">IF($I$2="Открытый тариф",INDEX(GRID!$B$18:$U$29,MATCH(I$7,GRID!$A$18:$A$29,0),MATCH(1,($U$2=GRID!$B$1:$U$1)*(КАЛЕНДАРЬ!AM34=GRID!$B$3:$U$3),0)),
INDEX(GRID!$B$18:$U$29,MATCH(I$7,GRID!$A$18:$A$29,0),MATCH(1,($U$2=GRID!$B$1:$U$1)*(КАЛЕНДАРЬ!AM34=GRID!$B$3:$U$3),0))*(1-GRID!$H$34))</f>
        <v>44700</v>
      </c>
      <c r="K428" s="8">
        <f t="array" ref="K428">IF($I$2="Открытый тариф",INDEX(GRID!$B$4:$U$15,MATCH(K$7,GRID!$A$4:$A$15,0),MATCH(1,($U$2=GRID!$B$1:$U$1)*(КАЛЕНДАРЬ!AM34=GRID!$B$3:$U$3),0)),
INDEX(GRID!$B$4:$U$15,MATCH(K$7,GRID!$A$4:$A$15,0),MATCH(1,($U$2=GRID!$B$1:$U$1)*(КАЛЕНДАРЬ!AM34=GRID!$B$3:$U$3),0))*(1-GRID!$H$34))</f>
        <v>45000</v>
      </c>
      <c r="L428" s="8">
        <f t="array" ref="L428">IF($I$2="Открытый тариф",INDEX(GRID!$B$18:$U$29,MATCH(K$7,GRID!$A$18:$A$29,0),MATCH(1,($U$2=GRID!$B$1:$U$1)*(КАЛЕНДАРЬ!AM34=GRID!$B$3:$U$3),0)),
INDEX(GRID!$B$18:$U$29,MATCH(K$7,GRID!$A$18:$A$29,0),MATCH(1,($U$2=GRID!$B$1:$U$1)*(КАЛЕНДАРЬ!AM34=GRID!$B$3:$U$3),0))*(1-GRID!$H$34))</f>
        <v>50000</v>
      </c>
      <c r="M428" s="8">
        <f t="array" ref="M428">IF($I$2="Открытый тариф",INDEX(GRID!$B$4:$U$15,MATCH(M$7,GRID!$A$4:$A$15,0),MATCH(1,($U$2=GRID!$B$1:$U$1)*(КАЛЕНДАРЬ!AM34=GRID!$B$3:$U$3),0)),
INDEX(GRID!$B$4:$U$15,MATCH(M$7,GRID!$A$4:$A$15,0),MATCH(1,($U$2=GRID!$B$1:$U$1)*(КАЛЕНДАРЬ!AM34=GRID!$B$3:$U$3),0))*(1-GRID!$H$34))</f>
        <v>65200</v>
      </c>
      <c r="N428" s="8">
        <f t="array" ref="N428">IF($I$2="Открытый тариф",INDEX(GRID!$B$18:$U$29,MATCH(M$7,GRID!$A$18:$A$29,0),MATCH(1,($U$2=GRID!$B$1:$U$1)*(КАЛЕНДАРЬ!AM34=GRID!$B$3:$U$3),0)),
INDEX(GRID!$B$18:$U$29,MATCH(M$7,GRID!$A$18:$A$29,0),MATCH(1,($U$2=GRID!$B$1:$U$1)*(КАЛЕНДАРЬ!AM34=GRID!$B$3:$U$3),0))*(1-GRID!$H$34))</f>
        <v>70200</v>
      </c>
      <c r="O428" s="8">
        <f t="array" ref="O428">IF($I$2="Открытый тариф",INDEX(GRID!$B$4:$U$15,MATCH(O$7,GRID!$A$4:$A$15,0),MATCH(1,($U$2=GRID!$B$1:$U$1)*(КАЛЕНДАРЬ!AM34=GRID!$B$3:$U$3),0)),
INDEX(GRID!$B$4:$U$15,MATCH(O$7,GRID!$A$4:$A$15,0),MATCH(1,($U$2=GRID!$B$1:$U$1)*(КАЛЕНДАРЬ!AM34=GRID!$B$3:$U$3),0))*(1-GRID!$H$34))</f>
        <v>98000</v>
      </c>
      <c r="P428" s="8">
        <f t="array" ref="P428">IF($I$2="Открытый тариф",INDEX(GRID!$B$4:$U$15,MATCH(P$7,GRID!$A$4:$A$15,0),MATCH(1,($U$2=GRID!$B$1:$U$1)*(КАЛЕНДАРЬ!AM34=GRID!$B$3:$U$3),0)),
INDEX(GRID!$B$4:$U$15,MATCH(P$7,GRID!$A$4:$A$15,0),MATCH(1,($U$2=GRID!$B$1:$U$1)*(КАЛЕНДАРЬ!AM34=GRID!$B$3:$U$3),0))*(1-GRID!$H$34))</f>
        <v>139700</v>
      </c>
      <c r="Q428" s="8">
        <f t="array" ref="Q428">IF($I$2="Открытый тариф",INDEX(GRID!$B$4:$U$15,MATCH(Q$7,GRID!$A$4:$A$15,0),MATCH(1,($U$2=GRID!$B$1:$U$1)*(КАЛЕНДАРЬ!AM34=GRID!$B$3:$U$3),0)),
INDEX(GRID!$B$4:$U$15,MATCH(Q$7,GRID!$A$4:$A$15,0),MATCH(1,($U$2=GRID!$B$1:$U$1)*(КАЛЕНДАРЬ!AM34=GRID!$B$3:$U$3),0))*(1-GRID!$H$34))</f>
        <v>164400</v>
      </c>
      <c r="R428" s="8">
        <f t="array" ref="R428">IF($I$2="Открытый тариф",INDEX(GRID!$B$18:$U$29,MATCH(R$7,GRID!$A$18:$A$29,0),MATCH(1,($U$2=GRID!$B$1:$U$1)*(КАЛЕНДАРЬ!AM34=GRID!$B$3:$U$3),0)),
INDEX(GRID!$B$18:$U$29,MATCH(R$7,GRID!$A$18:$A$29,0),MATCH(1,($U$2=GRID!$B$1:$U$1)*(КАЛЕНДАРЬ!AM34=GRID!$B$3:$U$3),0))*(1-GRID!$H$34))</f>
        <v>186400</v>
      </c>
      <c r="S428" s="8">
        <f t="array" ref="S428">IF($I$2="Открытый тариф",INDEX(GRID!$B$4:$U$15,MATCH(S$7,GRID!$A$4:$A$15,0),MATCH(1,($U$2=GRID!$B$1:$U$1)*(КАЛЕНДАРЬ!AM34=GRID!$B$3:$U$3),0)),
INDEX(GRID!$B$4:$U$15,MATCH(S$7,GRID!$A$4:$A$15,0),MATCH(1,($U$2=GRID!$B$1:$U$1)*(КАЛЕНДАРЬ!AM34=GRID!$B$3:$U$3),0))*(1-GRID!$L$41))</f>
        <v>460400</v>
      </c>
      <c r="T428" s="8">
        <f t="array" ref="T428">IF($I$2="Открытый тариф",INDEX(GRID!$B$4:$U$15,MATCH(T$7,GRID!$A$4:$A$15,0),MATCH(1,($U$2=GRID!$B$1:$U$1)*(КАЛЕНДАРЬ!AM34=GRID!$B$3:$U$3),0)),
INDEX(GRID!$B$4:$U$15,MATCH(T$7,GRID!$A$4:$A$15,0),MATCH(1,($U$2=GRID!$B$1:$U$1)*(КАЛЕНДАРЬ!AM34=GRID!$B$3:$U$3),0))*(1-GRID!$L$41))</f>
        <v>556900</v>
      </c>
    </row>
    <row r="429" spans="1:20" s="87" customFormat="1" ht="13.5" customHeight="1">
      <c r="A429" s="150"/>
      <c r="B429" s="151"/>
      <c r="C429" s="91"/>
      <c r="D429" s="91"/>
      <c r="E429" s="91"/>
      <c r="F429" s="91"/>
      <c r="G429" s="91"/>
      <c r="H429" s="91"/>
      <c r="I429" s="91"/>
      <c r="J429" s="91"/>
      <c r="K429" s="91"/>
      <c r="L429" s="91"/>
      <c r="M429" s="91"/>
      <c r="N429" s="91"/>
      <c r="O429" s="91"/>
      <c r="P429" s="91"/>
      <c r="Q429" s="91"/>
      <c r="R429" s="138"/>
      <c r="S429" s="138"/>
      <c r="T429" s="138"/>
    </row>
    <row r="430" spans="1:20" s="9" customFormat="1" ht="17.25" customHeight="1">
      <c r="A430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430" s="171"/>
      <c r="C430" s="171"/>
      <c r="D430" s="171"/>
      <c r="E430" s="171"/>
      <c r="F430" s="171"/>
      <c r="G430" s="171"/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  <c r="T430" s="171"/>
    </row>
    <row r="431" spans="1:20">
      <c r="A431" s="172" t="s">
        <v>138</v>
      </c>
      <c r="B431" s="173"/>
      <c r="C431" s="173"/>
      <c r="D431" s="173"/>
      <c r="E431" s="173"/>
      <c r="F431" s="173"/>
      <c r="G431" s="173"/>
      <c r="H431" s="173"/>
      <c r="I431" s="173"/>
      <c r="J431" s="173"/>
      <c r="K431" s="173"/>
      <c r="L431" s="173"/>
      <c r="M431" s="173"/>
      <c r="N431" s="173"/>
      <c r="O431" s="173"/>
      <c r="P431" s="173"/>
      <c r="Q431" s="173"/>
      <c r="R431" s="173"/>
      <c r="S431" s="173"/>
      <c r="T431" s="173"/>
    </row>
    <row r="432" spans="1:20" ht="56.25" customHeight="1">
      <c r="A432" s="174" t="s">
        <v>8</v>
      </c>
      <c r="B432" s="175"/>
      <c r="C432" s="178" t="s">
        <v>101</v>
      </c>
      <c r="D432" s="179"/>
      <c r="E432" s="164" t="s">
        <v>93</v>
      </c>
      <c r="F432" s="165"/>
      <c r="G432" s="166" t="s">
        <v>94</v>
      </c>
      <c r="H432" s="166"/>
      <c r="I432" s="167" t="s">
        <v>95</v>
      </c>
      <c r="J432" s="168"/>
      <c r="K432" s="169" t="s">
        <v>96</v>
      </c>
      <c r="L432" s="169"/>
      <c r="M432" s="170" t="s">
        <v>97</v>
      </c>
      <c r="N432" s="170"/>
      <c r="O432" s="21" t="s">
        <v>71</v>
      </c>
      <c r="P432" s="22" t="s">
        <v>72</v>
      </c>
      <c r="Q432" s="23" t="s">
        <v>73</v>
      </c>
      <c r="R432" s="24" t="s">
        <v>74</v>
      </c>
      <c r="S432" s="25" t="s">
        <v>75</v>
      </c>
      <c r="T432" s="26" t="s">
        <v>76</v>
      </c>
    </row>
    <row r="433" spans="1:20">
      <c r="A433" s="176"/>
      <c r="B433" s="177"/>
      <c r="C433" s="55" t="s">
        <v>9</v>
      </c>
      <c r="D433" s="55" t="s">
        <v>10</v>
      </c>
      <c r="E433" s="55" t="s">
        <v>9</v>
      </c>
      <c r="F433" s="55" t="s">
        <v>10</v>
      </c>
      <c r="G433" s="55" t="s">
        <v>9</v>
      </c>
      <c r="H433" s="55" t="s">
        <v>10</v>
      </c>
      <c r="I433" s="55" t="s">
        <v>9</v>
      </c>
      <c r="J433" s="55" t="s">
        <v>10</v>
      </c>
      <c r="K433" s="55" t="s">
        <v>9</v>
      </c>
      <c r="L433" s="55" t="s">
        <v>10</v>
      </c>
      <c r="M433" s="55" t="s">
        <v>9</v>
      </c>
      <c r="N433" s="55" t="s">
        <v>10</v>
      </c>
      <c r="O433" s="55" t="s">
        <v>99</v>
      </c>
      <c r="P433" s="55" t="s">
        <v>100</v>
      </c>
      <c r="Q433" s="55" t="s">
        <v>100</v>
      </c>
      <c r="R433" s="55" t="s">
        <v>118</v>
      </c>
      <c r="S433" s="55" t="s">
        <v>118</v>
      </c>
      <c r="T433" s="55" t="s">
        <v>118</v>
      </c>
    </row>
    <row r="434" spans="1:20" ht="13.5" customHeight="1">
      <c r="A434" s="148" t="s">
        <v>11</v>
      </c>
      <c r="B434" s="149">
        <v>1</v>
      </c>
      <c r="C434" s="8">
        <f t="array" ref="C434">IF($I$2="Открытый тариф",INDEX(GRID!$B$4:$U$15,MATCH(C$7,GRID!$A$4:$A$15,0),MATCH(1,($U$2=GRID!$B$1:$U$1)*(КАЛЕНДАРЬ!AP4=GRID!$B$3:$U$3),0)),
INDEX(GRID!$B$4:$U$15,MATCH(C$7,GRID!$A$4:$A$15,0),MATCH(1,($U$2=GRID!$B$1:$U$1)*(КАЛЕНДАРЬ!AP4=GRID!$B$3:$U$3),0))*(1-GRID!$H$34))</f>
        <v>25000</v>
      </c>
      <c r="D434" s="8">
        <f t="array" ref="D434">IF($I$2="Открытый тариф",INDEX(GRID!$B$18:$U$29,MATCH(C$7,GRID!$A$18:$A$29,0),MATCH(1,($U$2=GRID!$B$1:$U$1)*(КАЛЕНДАРЬ!AP4=GRID!$B$3:$U$3),0)),
INDEX(GRID!$B$18:$U$29,MATCH(C$7,GRID!$A$18:$A$29,0),MATCH(1,($U$2=GRID!$B$1:$U$1)*(КАЛЕНДАРЬ!AP4=GRID!$B$3:$U$3),0))*(1-GRID!$H$34))</f>
        <v>30000</v>
      </c>
      <c r="E434" s="8">
        <f t="array" ref="E434">IF($I$2="Открытый тариф",INDEX(GRID!$B$4:$U$15,MATCH(E$7,GRID!$A$4:$A$15,0),MATCH(1,($U$2=GRID!$B$1:$U$1)*(КАЛЕНДАРЬ!AP4=GRID!$B$3:$U$3),0)),
INDEX(GRID!$B$4:$U$15,MATCH(E$7,GRID!$A$4:$A$15,0),MATCH(1,($U$2=GRID!$B$1:$U$1)*(КАЛЕНДАРЬ!AP4=GRID!$B$3:$U$3),0))*(1-GRID!$H$34))</f>
        <v>30000</v>
      </c>
      <c r="F434" s="8">
        <f t="array" ref="F434">IF($I$2="Открытый тариф",INDEX(GRID!$B$18:$U$29,MATCH(E$7,GRID!$A$18:$A$29,0),MATCH(1,($U$2=GRID!$B$1:$U$1)*(КАЛЕНДАРЬ!AP4=GRID!$B$3:$U$3),0)),
INDEX(GRID!$B$18:$U$29,MATCH(E$7,GRID!$A$18:$A$29,0),MATCH(1,($U$2=GRID!$B$1:$U$1)*(КАЛЕНДАРЬ!AP4=GRID!$B$3:$U$3),0))*(1-GRID!$H$34))</f>
        <v>35000</v>
      </c>
      <c r="G434" s="8">
        <f t="array" ref="G434">IF($I$2="Открытый тариф",INDEX(GRID!$B$4:$U$15,MATCH(G$7,GRID!$A$4:$A$15,0),MATCH(1,($U$2=GRID!$B$1:$U$1)*(КАЛЕНДАРЬ!AP4=GRID!$B$3:$U$3),0)),
INDEX(GRID!$B$4:$U$15,MATCH(G$7,GRID!$A$4:$A$15,0),MATCH(1,($U$2=GRID!$B$1:$U$1)*(КАЛЕНДАРЬ!AP4=GRID!$B$3:$U$3),0))*(1-GRID!$H$34))</f>
        <v>35700</v>
      </c>
      <c r="H434" s="8">
        <f t="array" ref="H434">IF($I$2="Открытый тариф",INDEX(GRID!$B$18:$U$29,MATCH(G$7,GRID!$A$18:$A$29,0),MATCH(1,($U$2=GRID!$B$1:$U$1)*(КАЛЕНДАРЬ!AP4=GRID!$B$3:$U$3),0)),
INDEX(GRID!$B$18:$U$29,MATCH(G$7,GRID!$A$18:$A$29,0),MATCH(1,($U$2=GRID!$B$1:$U$1)*(КАЛЕНДАРЬ!AP4=GRID!$B$3:$U$3),0))*(1-GRID!$H$34))</f>
        <v>40700</v>
      </c>
      <c r="I434" s="8">
        <f t="array" ref="I434">IF($I$2="Открытый тариф",INDEX(GRID!$B$4:$U$15,MATCH(I$7,GRID!$A$4:$A$15,0),MATCH(1,($U$2=GRID!$B$1:$U$1)*(КАЛЕНДАРЬ!AP4=GRID!$B$3:$U$3),0)),
INDEX(GRID!$B$4:$U$15,MATCH(I$7,GRID!$A$4:$A$15,0),MATCH(1,($U$2=GRID!$B$1:$U$1)*(КАЛЕНДАРЬ!AP4=GRID!$B$3:$U$3),0))*(1-GRID!$H$34))</f>
        <v>39700</v>
      </c>
      <c r="J434" s="8">
        <f t="array" ref="J434">IF($I$2="Открытый тариф",INDEX(GRID!$B$18:$U$29,MATCH(I$7,GRID!$A$18:$A$29,0),MATCH(1,($U$2=GRID!$B$1:$U$1)*(КАЛЕНДАРЬ!AP4=GRID!$B$3:$U$3),0)),
INDEX(GRID!$B$18:$U$29,MATCH(I$7,GRID!$A$18:$A$29,0),MATCH(1,($U$2=GRID!$B$1:$U$1)*(КАЛЕНДАРЬ!AP4=GRID!$B$3:$U$3),0))*(1-GRID!$H$34))</f>
        <v>44700</v>
      </c>
      <c r="K434" s="8">
        <f t="array" ref="K434">IF($I$2="Открытый тариф",INDEX(GRID!$B$4:$U$15,MATCH(K$7,GRID!$A$4:$A$15,0),MATCH(1,($U$2=GRID!$B$1:$U$1)*(КАЛЕНДАРЬ!AP4=GRID!$B$3:$U$3),0)),
INDEX(GRID!$B$4:$U$15,MATCH(K$7,GRID!$A$4:$A$15,0),MATCH(1,($U$2=GRID!$B$1:$U$1)*(КАЛЕНДАРЬ!AP4=GRID!$B$3:$U$3),0))*(1-GRID!$H$34))</f>
        <v>45000</v>
      </c>
      <c r="L434" s="8">
        <f t="array" ref="L434">IF($I$2="Открытый тариф",INDEX(GRID!$B$18:$U$29,MATCH(K$7,GRID!$A$18:$A$29,0),MATCH(1,($U$2=GRID!$B$1:$U$1)*(КАЛЕНДАРЬ!AP4=GRID!$B$3:$U$3),0)),
INDEX(GRID!$B$18:$U$29,MATCH(K$7,GRID!$A$18:$A$29,0),MATCH(1,($U$2=GRID!$B$1:$U$1)*(КАЛЕНДАРЬ!AP4=GRID!$B$3:$U$3),0))*(1-GRID!$H$34))</f>
        <v>50000</v>
      </c>
      <c r="M434" s="8">
        <f t="array" ref="M434">IF($I$2="Открытый тариф",INDEX(GRID!$B$4:$U$15,MATCH(M$7,GRID!$A$4:$A$15,0),MATCH(1,($U$2=GRID!$B$1:$U$1)*(КАЛЕНДАРЬ!AP4=GRID!$B$3:$U$3),0)),
INDEX(GRID!$B$4:$U$15,MATCH(M$7,GRID!$A$4:$A$15,0),MATCH(1,($U$2=GRID!$B$1:$U$1)*(КАЛЕНДАРЬ!AP4=GRID!$B$3:$U$3),0))*(1-GRID!$H$34))</f>
        <v>65200</v>
      </c>
      <c r="N434" s="8">
        <f t="array" ref="N434">IF($I$2="Открытый тариф",INDEX(GRID!$B$18:$U$29,MATCH(M$7,GRID!$A$18:$A$29,0),MATCH(1,($U$2=GRID!$B$1:$U$1)*(КАЛЕНДАРЬ!AP4=GRID!$B$3:$U$3),0)),
INDEX(GRID!$B$18:$U$29,MATCH(M$7,GRID!$A$18:$A$29,0),MATCH(1,($U$2=GRID!$B$1:$U$1)*(КАЛЕНДАРЬ!AP4=GRID!$B$3:$U$3),0))*(1-GRID!$H$34))</f>
        <v>70200</v>
      </c>
      <c r="O434" s="8">
        <f t="array" ref="O434">IF($I$2="Открытый тариф",INDEX(GRID!$B$4:$U$15,MATCH(O$7,GRID!$A$4:$A$15,0),MATCH(1,($U$2=GRID!$B$1:$U$1)*(КАЛЕНДАРЬ!AP4=GRID!$B$3:$U$3),0)),
INDEX(GRID!$B$4:$U$15,MATCH(O$7,GRID!$A$4:$A$15,0),MATCH(1,($U$2=GRID!$B$1:$U$1)*(КАЛЕНДАРЬ!AP4=GRID!$B$3:$U$3),0))*(1-GRID!$H$34))</f>
        <v>98000</v>
      </c>
      <c r="P434" s="8">
        <f t="array" ref="P434">IF($I$2="Открытый тариф",INDEX(GRID!$B$4:$U$15,MATCH(P$7,GRID!$A$4:$A$15,0),MATCH(1,($U$2=GRID!$B$1:$U$1)*(КАЛЕНДАРЬ!AP4=GRID!$B$3:$U$3),0)),
INDEX(GRID!$B$4:$U$15,MATCH(P$7,GRID!$A$4:$A$15,0),MATCH(1,($U$2=GRID!$B$1:$U$1)*(КАЛЕНДАРЬ!AP4=GRID!$B$3:$U$3),0))*(1-GRID!$H$34))</f>
        <v>139700</v>
      </c>
      <c r="Q434" s="8">
        <f t="array" ref="Q434">IF($I$2="Открытый тариф",INDEX(GRID!$B$4:$U$15,MATCH(Q$7,GRID!$A$4:$A$15,0),MATCH(1,($U$2=GRID!$B$1:$U$1)*(КАЛЕНДАРЬ!AP4=GRID!$B$3:$U$3),0)),
INDEX(GRID!$B$4:$U$15,MATCH(Q$7,GRID!$A$4:$A$15,0),MATCH(1,($U$2=GRID!$B$1:$U$1)*(КАЛЕНДАРЬ!AP4=GRID!$B$3:$U$3),0))*(1-GRID!$H$34))</f>
        <v>164400</v>
      </c>
      <c r="R434" s="8">
        <f t="array" ref="R434">IF($I$2="Открытый тариф",INDEX(GRID!$B$18:$U$29,MATCH(R$7,GRID!$A$18:$A$29,0),MATCH(1,($U$2=GRID!$B$1:$U$1)*(КАЛЕНДАРЬ!AP4=GRID!$B$3:$U$3),0)),
INDEX(GRID!$B$18:$U$29,MATCH(R$7,GRID!$A$18:$A$29,0),MATCH(1,($U$2=GRID!$B$1:$U$1)*(КАЛЕНДАРЬ!AP4=GRID!$B$3:$U$3),0))*(1-GRID!$H$34))</f>
        <v>186400</v>
      </c>
      <c r="S434" s="8">
        <f t="array" ref="S434">IF($I$2="Открытый тариф",INDEX(GRID!$B$4:$U$15,MATCH(S$7,GRID!$A$4:$A$15,0),MATCH(1,($U$2=GRID!$B$1:$U$1)*(КАЛЕНДАРЬ!AP4=GRID!$B$3:$U$3),0)),
INDEX(GRID!$B$4:$U$15,MATCH(S$7,GRID!$A$4:$A$15,0),MATCH(1,($U$2=GRID!$B$1:$U$1)*(КАЛЕНДАРЬ!AP4=GRID!$B$3:$U$3),0))*(1-GRID!$L$41))</f>
        <v>460400</v>
      </c>
      <c r="T434" s="8">
        <f t="array" ref="T434">IF($I$2="Открытый тариф",INDEX(GRID!$B$4:$U$15,MATCH(T$7,GRID!$A$4:$A$15,0),MATCH(1,($U$2=GRID!$B$1:$U$1)*(КАЛЕНДАРЬ!AP4=GRID!$B$3:$U$3),0)),
INDEX(GRID!$B$4:$U$15,MATCH(T$7,GRID!$A$4:$A$15,0),MATCH(1,($U$2=GRID!$B$1:$U$1)*(КАЛЕНДАРЬ!AP4=GRID!$B$3:$U$3),0))*(1-GRID!$L$41))</f>
        <v>556900</v>
      </c>
    </row>
    <row r="435" spans="1:20" ht="13.5" customHeight="1">
      <c r="A435" s="148" t="s">
        <v>12</v>
      </c>
      <c r="B435" s="149">
        <v>2</v>
      </c>
      <c r="C435" s="8">
        <f t="array" ref="C435">IF($I$2="Открытый тариф",INDEX(GRID!$B$4:$U$15,MATCH(C$7,GRID!$A$4:$A$15,0),MATCH(1,($U$2=GRID!$B$1:$U$1)*(КАЛЕНДАРЬ!AP5=GRID!$B$3:$U$3),0)),
INDEX(GRID!$B$4:$U$15,MATCH(C$7,GRID!$A$4:$A$15,0),MATCH(1,($U$2=GRID!$B$1:$U$1)*(КАЛЕНДАРЬ!AP5=GRID!$B$3:$U$3),0))*(1-GRID!$H$34))</f>
        <v>25000</v>
      </c>
      <c r="D435" s="8">
        <f t="array" ref="D435">IF($I$2="Открытый тариф",INDEX(GRID!$B$18:$U$29,MATCH(C$7,GRID!$A$18:$A$29,0),MATCH(1,($U$2=GRID!$B$1:$U$1)*(КАЛЕНДАРЬ!AP5=GRID!$B$3:$U$3),0)),
INDEX(GRID!$B$18:$U$29,MATCH(C$7,GRID!$A$18:$A$29,0),MATCH(1,($U$2=GRID!$B$1:$U$1)*(КАЛЕНДАРЬ!AP5=GRID!$B$3:$U$3),0))*(1-GRID!$H$34))</f>
        <v>30000</v>
      </c>
      <c r="E435" s="8">
        <f t="array" ref="E435">IF($I$2="Открытый тариф",INDEX(GRID!$B$4:$U$15,MATCH(E$7,GRID!$A$4:$A$15,0),MATCH(1,($U$2=GRID!$B$1:$U$1)*(КАЛЕНДАРЬ!AP5=GRID!$B$3:$U$3),0)),
INDEX(GRID!$B$4:$U$15,MATCH(E$7,GRID!$A$4:$A$15,0),MATCH(1,($U$2=GRID!$B$1:$U$1)*(КАЛЕНДАРЬ!AP5=GRID!$B$3:$U$3),0))*(1-GRID!$H$34))</f>
        <v>30000</v>
      </c>
      <c r="F435" s="8">
        <f t="array" ref="F435">IF($I$2="Открытый тариф",INDEX(GRID!$B$18:$U$29,MATCH(E$7,GRID!$A$18:$A$29,0),MATCH(1,($U$2=GRID!$B$1:$U$1)*(КАЛЕНДАРЬ!AP5=GRID!$B$3:$U$3),0)),
INDEX(GRID!$B$18:$U$29,MATCH(E$7,GRID!$A$18:$A$29,0),MATCH(1,($U$2=GRID!$B$1:$U$1)*(КАЛЕНДАРЬ!AP5=GRID!$B$3:$U$3),0))*(1-GRID!$H$34))</f>
        <v>35000</v>
      </c>
      <c r="G435" s="8">
        <f t="array" ref="G435">IF($I$2="Открытый тариф",INDEX(GRID!$B$4:$U$15,MATCH(G$7,GRID!$A$4:$A$15,0),MATCH(1,($U$2=GRID!$B$1:$U$1)*(КАЛЕНДАРЬ!AP5=GRID!$B$3:$U$3),0)),
INDEX(GRID!$B$4:$U$15,MATCH(G$7,GRID!$A$4:$A$15,0),MATCH(1,($U$2=GRID!$B$1:$U$1)*(КАЛЕНДАРЬ!AP5=GRID!$B$3:$U$3),0))*(1-GRID!$H$34))</f>
        <v>35700</v>
      </c>
      <c r="H435" s="8">
        <f t="array" ref="H435">IF($I$2="Открытый тариф",INDEX(GRID!$B$18:$U$29,MATCH(G$7,GRID!$A$18:$A$29,0),MATCH(1,($U$2=GRID!$B$1:$U$1)*(КАЛЕНДАРЬ!AP5=GRID!$B$3:$U$3),0)),
INDEX(GRID!$B$18:$U$29,MATCH(G$7,GRID!$A$18:$A$29,0),MATCH(1,($U$2=GRID!$B$1:$U$1)*(КАЛЕНДАРЬ!AP5=GRID!$B$3:$U$3),0))*(1-GRID!$H$34))</f>
        <v>40700</v>
      </c>
      <c r="I435" s="8">
        <f t="array" ref="I435">IF($I$2="Открытый тариф",INDEX(GRID!$B$4:$U$15,MATCH(I$7,GRID!$A$4:$A$15,0),MATCH(1,($U$2=GRID!$B$1:$U$1)*(КАЛЕНДАРЬ!AP5=GRID!$B$3:$U$3),0)),
INDEX(GRID!$B$4:$U$15,MATCH(I$7,GRID!$A$4:$A$15,0),MATCH(1,($U$2=GRID!$B$1:$U$1)*(КАЛЕНДАРЬ!AP5=GRID!$B$3:$U$3),0))*(1-GRID!$H$34))</f>
        <v>39700</v>
      </c>
      <c r="J435" s="8">
        <f t="array" ref="J435">IF($I$2="Открытый тариф",INDEX(GRID!$B$18:$U$29,MATCH(I$7,GRID!$A$18:$A$29,0),MATCH(1,($U$2=GRID!$B$1:$U$1)*(КАЛЕНДАРЬ!AP5=GRID!$B$3:$U$3),0)),
INDEX(GRID!$B$18:$U$29,MATCH(I$7,GRID!$A$18:$A$29,0),MATCH(1,($U$2=GRID!$B$1:$U$1)*(КАЛЕНДАРЬ!AP5=GRID!$B$3:$U$3),0))*(1-GRID!$H$34))</f>
        <v>44700</v>
      </c>
      <c r="K435" s="8">
        <f t="array" ref="K435">IF($I$2="Открытый тариф",INDEX(GRID!$B$4:$U$15,MATCH(K$7,GRID!$A$4:$A$15,0),MATCH(1,($U$2=GRID!$B$1:$U$1)*(КАЛЕНДАРЬ!AP5=GRID!$B$3:$U$3),0)),
INDEX(GRID!$B$4:$U$15,MATCH(K$7,GRID!$A$4:$A$15,0),MATCH(1,($U$2=GRID!$B$1:$U$1)*(КАЛЕНДАРЬ!AP5=GRID!$B$3:$U$3),0))*(1-GRID!$H$34))</f>
        <v>45000</v>
      </c>
      <c r="L435" s="8">
        <f t="array" ref="L435">IF($I$2="Открытый тариф",INDEX(GRID!$B$18:$U$29,MATCH(K$7,GRID!$A$18:$A$29,0),MATCH(1,($U$2=GRID!$B$1:$U$1)*(КАЛЕНДАРЬ!AP5=GRID!$B$3:$U$3),0)),
INDEX(GRID!$B$18:$U$29,MATCH(K$7,GRID!$A$18:$A$29,0),MATCH(1,($U$2=GRID!$B$1:$U$1)*(КАЛЕНДАРЬ!AP5=GRID!$B$3:$U$3),0))*(1-GRID!$H$34))</f>
        <v>50000</v>
      </c>
      <c r="M435" s="8">
        <f t="array" ref="M435">IF($I$2="Открытый тариф",INDEX(GRID!$B$4:$U$15,MATCH(M$7,GRID!$A$4:$A$15,0),MATCH(1,($U$2=GRID!$B$1:$U$1)*(КАЛЕНДАРЬ!AP5=GRID!$B$3:$U$3),0)),
INDEX(GRID!$B$4:$U$15,MATCH(M$7,GRID!$A$4:$A$15,0),MATCH(1,($U$2=GRID!$B$1:$U$1)*(КАЛЕНДАРЬ!AP5=GRID!$B$3:$U$3),0))*(1-GRID!$H$34))</f>
        <v>65200</v>
      </c>
      <c r="N435" s="8">
        <f t="array" ref="N435">IF($I$2="Открытый тариф",INDEX(GRID!$B$18:$U$29,MATCH(M$7,GRID!$A$18:$A$29,0),MATCH(1,($U$2=GRID!$B$1:$U$1)*(КАЛЕНДАРЬ!AP5=GRID!$B$3:$U$3),0)),
INDEX(GRID!$B$18:$U$29,MATCH(M$7,GRID!$A$18:$A$29,0),MATCH(1,($U$2=GRID!$B$1:$U$1)*(КАЛЕНДАРЬ!AP5=GRID!$B$3:$U$3),0))*(1-GRID!$H$34))</f>
        <v>70200</v>
      </c>
      <c r="O435" s="8">
        <f t="array" ref="O435">IF($I$2="Открытый тариф",INDEX(GRID!$B$4:$U$15,MATCH(O$7,GRID!$A$4:$A$15,0),MATCH(1,($U$2=GRID!$B$1:$U$1)*(КАЛЕНДАРЬ!AP5=GRID!$B$3:$U$3),0)),
INDEX(GRID!$B$4:$U$15,MATCH(O$7,GRID!$A$4:$A$15,0),MATCH(1,($U$2=GRID!$B$1:$U$1)*(КАЛЕНДАРЬ!AP5=GRID!$B$3:$U$3),0))*(1-GRID!$H$34))</f>
        <v>98000</v>
      </c>
      <c r="P435" s="8">
        <f t="array" ref="P435">IF($I$2="Открытый тариф",INDEX(GRID!$B$4:$U$15,MATCH(P$7,GRID!$A$4:$A$15,0),MATCH(1,($U$2=GRID!$B$1:$U$1)*(КАЛЕНДАРЬ!AP5=GRID!$B$3:$U$3),0)),
INDEX(GRID!$B$4:$U$15,MATCH(P$7,GRID!$A$4:$A$15,0),MATCH(1,($U$2=GRID!$B$1:$U$1)*(КАЛЕНДАРЬ!AP5=GRID!$B$3:$U$3),0))*(1-GRID!$H$34))</f>
        <v>139700</v>
      </c>
      <c r="Q435" s="8">
        <f t="array" ref="Q435">IF($I$2="Открытый тариф",INDEX(GRID!$B$4:$U$15,MATCH(Q$7,GRID!$A$4:$A$15,0),MATCH(1,($U$2=GRID!$B$1:$U$1)*(КАЛЕНДАРЬ!AP5=GRID!$B$3:$U$3),0)),
INDEX(GRID!$B$4:$U$15,MATCH(Q$7,GRID!$A$4:$A$15,0),MATCH(1,($U$2=GRID!$B$1:$U$1)*(КАЛЕНДАРЬ!AP5=GRID!$B$3:$U$3),0))*(1-GRID!$H$34))</f>
        <v>164400</v>
      </c>
      <c r="R435" s="8">
        <f t="array" ref="R435">IF($I$2="Открытый тариф",INDEX(GRID!$B$18:$U$29,MATCH(R$7,GRID!$A$18:$A$29,0),MATCH(1,($U$2=GRID!$B$1:$U$1)*(КАЛЕНДАРЬ!AP5=GRID!$B$3:$U$3),0)),
INDEX(GRID!$B$18:$U$29,MATCH(R$7,GRID!$A$18:$A$29,0),MATCH(1,($U$2=GRID!$B$1:$U$1)*(КАЛЕНДАРЬ!AP5=GRID!$B$3:$U$3),0))*(1-GRID!$H$34))</f>
        <v>186400</v>
      </c>
      <c r="S435" s="8">
        <f t="array" ref="S435">IF($I$2="Открытый тариф",INDEX(GRID!$B$4:$U$15,MATCH(S$7,GRID!$A$4:$A$15,0),MATCH(1,($U$2=GRID!$B$1:$U$1)*(КАЛЕНДАРЬ!AP5=GRID!$B$3:$U$3),0)),
INDEX(GRID!$B$4:$U$15,MATCH(S$7,GRID!$A$4:$A$15,0),MATCH(1,($U$2=GRID!$B$1:$U$1)*(КАЛЕНДАРЬ!AP5=GRID!$B$3:$U$3),0))*(1-GRID!$L$41))</f>
        <v>460400</v>
      </c>
      <c r="T435" s="8">
        <f t="array" ref="T435">IF($I$2="Открытый тариф",INDEX(GRID!$B$4:$U$15,MATCH(T$7,GRID!$A$4:$A$15,0),MATCH(1,($U$2=GRID!$B$1:$U$1)*(КАЛЕНДАРЬ!AP5=GRID!$B$3:$U$3),0)),
INDEX(GRID!$B$4:$U$15,MATCH(T$7,GRID!$A$4:$A$15,0),MATCH(1,($U$2=GRID!$B$1:$U$1)*(КАЛЕНДАРЬ!AP5=GRID!$B$3:$U$3),0))*(1-GRID!$L$41))</f>
        <v>556900</v>
      </c>
    </row>
    <row r="436" spans="1:20" ht="13.5" customHeight="1">
      <c r="A436" s="148" t="s">
        <v>13</v>
      </c>
      <c r="B436" s="149">
        <v>3</v>
      </c>
      <c r="C436" s="8">
        <f t="array" ref="C436">IF($I$2="Открытый тариф",INDEX(GRID!$B$4:$U$15,MATCH(C$7,GRID!$A$4:$A$15,0),MATCH(1,($U$2=GRID!$B$1:$U$1)*(КАЛЕНДАРЬ!AP6=GRID!$B$3:$U$3),0)),
INDEX(GRID!$B$4:$U$15,MATCH(C$7,GRID!$A$4:$A$15,0),MATCH(1,($U$2=GRID!$B$1:$U$1)*(КАЛЕНДАРЬ!AP6=GRID!$B$3:$U$3),0))*(1-GRID!$H$34))</f>
        <v>25000</v>
      </c>
      <c r="D436" s="8">
        <f t="array" ref="D436">IF($I$2="Открытый тариф",INDEX(GRID!$B$18:$U$29,MATCH(C$7,GRID!$A$18:$A$29,0),MATCH(1,($U$2=GRID!$B$1:$U$1)*(КАЛЕНДАРЬ!AP6=GRID!$B$3:$U$3),0)),
INDEX(GRID!$B$18:$U$29,MATCH(C$7,GRID!$A$18:$A$29,0),MATCH(1,($U$2=GRID!$B$1:$U$1)*(КАЛЕНДАРЬ!AP6=GRID!$B$3:$U$3),0))*(1-GRID!$H$34))</f>
        <v>30000</v>
      </c>
      <c r="E436" s="8">
        <f t="array" ref="E436">IF($I$2="Открытый тариф",INDEX(GRID!$B$4:$U$15,MATCH(E$7,GRID!$A$4:$A$15,0),MATCH(1,($U$2=GRID!$B$1:$U$1)*(КАЛЕНДАРЬ!AP6=GRID!$B$3:$U$3),0)),
INDEX(GRID!$B$4:$U$15,MATCH(E$7,GRID!$A$4:$A$15,0),MATCH(1,($U$2=GRID!$B$1:$U$1)*(КАЛЕНДАРЬ!AP6=GRID!$B$3:$U$3),0))*(1-GRID!$H$34))</f>
        <v>30000</v>
      </c>
      <c r="F436" s="8">
        <f t="array" ref="F436">IF($I$2="Открытый тариф",INDEX(GRID!$B$18:$U$29,MATCH(E$7,GRID!$A$18:$A$29,0),MATCH(1,($U$2=GRID!$B$1:$U$1)*(КАЛЕНДАРЬ!AP6=GRID!$B$3:$U$3),0)),
INDEX(GRID!$B$18:$U$29,MATCH(E$7,GRID!$A$18:$A$29,0),MATCH(1,($U$2=GRID!$B$1:$U$1)*(КАЛЕНДАРЬ!AP6=GRID!$B$3:$U$3),0))*(1-GRID!$H$34))</f>
        <v>35000</v>
      </c>
      <c r="G436" s="8">
        <f t="array" ref="G436">IF($I$2="Открытый тариф",INDEX(GRID!$B$4:$U$15,MATCH(G$7,GRID!$A$4:$A$15,0),MATCH(1,($U$2=GRID!$B$1:$U$1)*(КАЛЕНДАРЬ!AP6=GRID!$B$3:$U$3),0)),
INDEX(GRID!$B$4:$U$15,MATCH(G$7,GRID!$A$4:$A$15,0),MATCH(1,($U$2=GRID!$B$1:$U$1)*(КАЛЕНДАРЬ!AP6=GRID!$B$3:$U$3),0))*(1-GRID!$H$34))</f>
        <v>35700</v>
      </c>
      <c r="H436" s="8">
        <f t="array" ref="H436">IF($I$2="Открытый тариф",INDEX(GRID!$B$18:$U$29,MATCH(G$7,GRID!$A$18:$A$29,0),MATCH(1,($U$2=GRID!$B$1:$U$1)*(КАЛЕНДАРЬ!AP6=GRID!$B$3:$U$3),0)),
INDEX(GRID!$B$18:$U$29,MATCH(G$7,GRID!$A$18:$A$29,0),MATCH(1,($U$2=GRID!$B$1:$U$1)*(КАЛЕНДАРЬ!AP6=GRID!$B$3:$U$3),0))*(1-GRID!$H$34))</f>
        <v>40700</v>
      </c>
      <c r="I436" s="8">
        <f t="array" ref="I436">IF($I$2="Открытый тариф",INDEX(GRID!$B$4:$U$15,MATCH(I$7,GRID!$A$4:$A$15,0),MATCH(1,($U$2=GRID!$B$1:$U$1)*(КАЛЕНДАРЬ!AP6=GRID!$B$3:$U$3),0)),
INDEX(GRID!$B$4:$U$15,MATCH(I$7,GRID!$A$4:$A$15,0),MATCH(1,($U$2=GRID!$B$1:$U$1)*(КАЛЕНДАРЬ!AP6=GRID!$B$3:$U$3),0))*(1-GRID!$H$34))</f>
        <v>39700</v>
      </c>
      <c r="J436" s="8">
        <f t="array" ref="J436">IF($I$2="Открытый тариф",INDEX(GRID!$B$18:$U$29,MATCH(I$7,GRID!$A$18:$A$29,0),MATCH(1,($U$2=GRID!$B$1:$U$1)*(КАЛЕНДАРЬ!AP6=GRID!$B$3:$U$3),0)),
INDEX(GRID!$B$18:$U$29,MATCH(I$7,GRID!$A$18:$A$29,0),MATCH(1,($U$2=GRID!$B$1:$U$1)*(КАЛЕНДАРЬ!AP6=GRID!$B$3:$U$3),0))*(1-GRID!$H$34))</f>
        <v>44700</v>
      </c>
      <c r="K436" s="8">
        <f t="array" ref="K436">IF($I$2="Открытый тариф",INDEX(GRID!$B$4:$U$15,MATCH(K$7,GRID!$A$4:$A$15,0),MATCH(1,($U$2=GRID!$B$1:$U$1)*(КАЛЕНДАРЬ!AP6=GRID!$B$3:$U$3),0)),
INDEX(GRID!$B$4:$U$15,MATCH(K$7,GRID!$A$4:$A$15,0),MATCH(1,($U$2=GRID!$B$1:$U$1)*(КАЛЕНДАРЬ!AP6=GRID!$B$3:$U$3),0))*(1-GRID!$H$34))</f>
        <v>45000</v>
      </c>
      <c r="L436" s="8">
        <f t="array" ref="L436">IF($I$2="Открытый тариф",INDEX(GRID!$B$18:$U$29,MATCH(K$7,GRID!$A$18:$A$29,0),MATCH(1,($U$2=GRID!$B$1:$U$1)*(КАЛЕНДАРЬ!AP6=GRID!$B$3:$U$3),0)),
INDEX(GRID!$B$18:$U$29,MATCH(K$7,GRID!$A$18:$A$29,0),MATCH(1,($U$2=GRID!$B$1:$U$1)*(КАЛЕНДАРЬ!AP6=GRID!$B$3:$U$3),0))*(1-GRID!$H$34))</f>
        <v>50000</v>
      </c>
      <c r="M436" s="8">
        <f t="array" ref="M436">IF($I$2="Открытый тариф",INDEX(GRID!$B$4:$U$15,MATCH(M$7,GRID!$A$4:$A$15,0),MATCH(1,($U$2=GRID!$B$1:$U$1)*(КАЛЕНДАРЬ!AP6=GRID!$B$3:$U$3),0)),
INDEX(GRID!$B$4:$U$15,MATCH(M$7,GRID!$A$4:$A$15,0),MATCH(1,($U$2=GRID!$B$1:$U$1)*(КАЛЕНДАРЬ!AP6=GRID!$B$3:$U$3),0))*(1-GRID!$H$34))</f>
        <v>65200</v>
      </c>
      <c r="N436" s="8">
        <f t="array" ref="N436">IF($I$2="Открытый тариф",INDEX(GRID!$B$18:$U$29,MATCH(M$7,GRID!$A$18:$A$29,0),MATCH(1,($U$2=GRID!$B$1:$U$1)*(КАЛЕНДАРЬ!AP6=GRID!$B$3:$U$3),0)),
INDEX(GRID!$B$18:$U$29,MATCH(M$7,GRID!$A$18:$A$29,0),MATCH(1,($U$2=GRID!$B$1:$U$1)*(КАЛЕНДАРЬ!AP6=GRID!$B$3:$U$3),0))*(1-GRID!$H$34))</f>
        <v>70200</v>
      </c>
      <c r="O436" s="8">
        <f t="array" ref="O436">IF($I$2="Открытый тариф",INDEX(GRID!$B$4:$U$15,MATCH(O$7,GRID!$A$4:$A$15,0),MATCH(1,($U$2=GRID!$B$1:$U$1)*(КАЛЕНДАРЬ!AP6=GRID!$B$3:$U$3),0)),
INDEX(GRID!$B$4:$U$15,MATCH(O$7,GRID!$A$4:$A$15,0),MATCH(1,($U$2=GRID!$B$1:$U$1)*(КАЛЕНДАРЬ!AP6=GRID!$B$3:$U$3),0))*(1-GRID!$H$34))</f>
        <v>98000</v>
      </c>
      <c r="P436" s="8">
        <f t="array" ref="P436">IF($I$2="Открытый тариф",INDEX(GRID!$B$4:$U$15,MATCH(P$7,GRID!$A$4:$A$15,0),MATCH(1,($U$2=GRID!$B$1:$U$1)*(КАЛЕНДАРЬ!AP6=GRID!$B$3:$U$3),0)),
INDEX(GRID!$B$4:$U$15,MATCH(P$7,GRID!$A$4:$A$15,0),MATCH(1,($U$2=GRID!$B$1:$U$1)*(КАЛЕНДАРЬ!AP6=GRID!$B$3:$U$3),0))*(1-GRID!$H$34))</f>
        <v>139700</v>
      </c>
      <c r="Q436" s="8">
        <f t="array" ref="Q436">IF($I$2="Открытый тариф",INDEX(GRID!$B$4:$U$15,MATCH(Q$7,GRID!$A$4:$A$15,0),MATCH(1,($U$2=GRID!$B$1:$U$1)*(КАЛЕНДАРЬ!AP6=GRID!$B$3:$U$3),0)),
INDEX(GRID!$B$4:$U$15,MATCH(Q$7,GRID!$A$4:$A$15,0),MATCH(1,($U$2=GRID!$B$1:$U$1)*(КАЛЕНДАРЬ!AP6=GRID!$B$3:$U$3),0))*(1-GRID!$H$34))</f>
        <v>164400</v>
      </c>
      <c r="R436" s="8">
        <f t="array" ref="R436">IF($I$2="Открытый тариф",INDEX(GRID!$B$18:$U$29,MATCH(R$7,GRID!$A$18:$A$29,0),MATCH(1,($U$2=GRID!$B$1:$U$1)*(КАЛЕНДАРЬ!AP6=GRID!$B$3:$U$3),0)),
INDEX(GRID!$B$18:$U$29,MATCH(R$7,GRID!$A$18:$A$29,0),MATCH(1,($U$2=GRID!$B$1:$U$1)*(КАЛЕНДАРЬ!AP6=GRID!$B$3:$U$3),0))*(1-GRID!$H$34))</f>
        <v>186400</v>
      </c>
      <c r="S436" s="8">
        <f t="array" ref="S436">IF($I$2="Открытый тариф",INDEX(GRID!$B$4:$U$15,MATCH(S$7,GRID!$A$4:$A$15,0),MATCH(1,($U$2=GRID!$B$1:$U$1)*(КАЛЕНДАРЬ!AP6=GRID!$B$3:$U$3),0)),
INDEX(GRID!$B$4:$U$15,MATCH(S$7,GRID!$A$4:$A$15,0),MATCH(1,($U$2=GRID!$B$1:$U$1)*(КАЛЕНДАРЬ!AP6=GRID!$B$3:$U$3),0))*(1-GRID!$L$41))</f>
        <v>460400</v>
      </c>
      <c r="T436" s="8">
        <f t="array" ref="T436">IF($I$2="Открытый тариф",INDEX(GRID!$B$4:$U$15,MATCH(T$7,GRID!$A$4:$A$15,0),MATCH(1,($U$2=GRID!$B$1:$U$1)*(КАЛЕНДАРЬ!AP6=GRID!$B$3:$U$3),0)),
INDEX(GRID!$B$4:$U$15,MATCH(T$7,GRID!$A$4:$A$15,0),MATCH(1,($U$2=GRID!$B$1:$U$1)*(КАЛЕНДАРЬ!AP6=GRID!$B$3:$U$3),0))*(1-GRID!$L$41))</f>
        <v>556900</v>
      </c>
    </row>
    <row r="437" spans="1:20" ht="13.5" customHeight="1">
      <c r="A437" s="148" t="s">
        <v>14</v>
      </c>
      <c r="B437" s="149">
        <v>4</v>
      </c>
      <c r="C437" s="8">
        <f t="array" ref="C437">IF($I$2="Открытый тариф",INDEX(GRID!$B$4:$U$15,MATCH(C$7,GRID!$A$4:$A$15,0),MATCH(1,($U$2=GRID!$B$1:$U$1)*(КАЛЕНДАРЬ!AP7=GRID!$B$3:$U$3),0)),
INDEX(GRID!$B$4:$U$15,MATCH(C$7,GRID!$A$4:$A$15,0),MATCH(1,($U$2=GRID!$B$1:$U$1)*(КАЛЕНДАРЬ!AP7=GRID!$B$3:$U$3),0))*(1-GRID!$H$34))</f>
        <v>25000</v>
      </c>
      <c r="D437" s="8">
        <f t="array" ref="D437">IF($I$2="Открытый тариф",INDEX(GRID!$B$18:$U$29,MATCH(C$7,GRID!$A$18:$A$29,0),MATCH(1,($U$2=GRID!$B$1:$U$1)*(КАЛЕНДАРЬ!AP7=GRID!$B$3:$U$3),0)),
INDEX(GRID!$B$18:$U$29,MATCH(C$7,GRID!$A$18:$A$29,0),MATCH(1,($U$2=GRID!$B$1:$U$1)*(КАЛЕНДАРЬ!AP7=GRID!$B$3:$U$3),0))*(1-GRID!$H$34))</f>
        <v>30000</v>
      </c>
      <c r="E437" s="8">
        <f t="array" ref="E437">IF($I$2="Открытый тариф",INDEX(GRID!$B$4:$U$15,MATCH(E$7,GRID!$A$4:$A$15,0),MATCH(1,($U$2=GRID!$B$1:$U$1)*(КАЛЕНДАРЬ!AP7=GRID!$B$3:$U$3),0)),
INDEX(GRID!$B$4:$U$15,MATCH(E$7,GRID!$A$4:$A$15,0),MATCH(1,($U$2=GRID!$B$1:$U$1)*(КАЛЕНДАРЬ!AP7=GRID!$B$3:$U$3),0))*(1-GRID!$H$34))</f>
        <v>30000</v>
      </c>
      <c r="F437" s="8">
        <f t="array" ref="F437">IF($I$2="Открытый тариф",INDEX(GRID!$B$18:$U$29,MATCH(E$7,GRID!$A$18:$A$29,0),MATCH(1,($U$2=GRID!$B$1:$U$1)*(КАЛЕНДАРЬ!AP7=GRID!$B$3:$U$3),0)),
INDEX(GRID!$B$18:$U$29,MATCH(E$7,GRID!$A$18:$A$29,0),MATCH(1,($U$2=GRID!$B$1:$U$1)*(КАЛЕНДАРЬ!AP7=GRID!$B$3:$U$3),0))*(1-GRID!$H$34))</f>
        <v>35000</v>
      </c>
      <c r="G437" s="8">
        <f t="array" ref="G437">IF($I$2="Открытый тариф",INDEX(GRID!$B$4:$U$15,MATCH(G$7,GRID!$A$4:$A$15,0),MATCH(1,($U$2=GRID!$B$1:$U$1)*(КАЛЕНДАРЬ!AP7=GRID!$B$3:$U$3),0)),
INDEX(GRID!$B$4:$U$15,MATCH(G$7,GRID!$A$4:$A$15,0),MATCH(1,($U$2=GRID!$B$1:$U$1)*(КАЛЕНДАРЬ!AP7=GRID!$B$3:$U$3),0))*(1-GRID!$H$34))</f>
        <v>35700</v>
      </c>
      <c r="H437" s="8">
        <f t="array" ref="H437">IF($I$2="Открытый тариф",INDEX(GRID!$B$18:$U$29,MATCH(G$7,GRID!$A$18:$A$29,0),MATCH(1,($U$2=GRID!$B$1:$U$1)*(КАЛЕНДАРЬ!AP7=GRID!$B$3:$U$3),0)),
INDEX(GRID!$B$18:$U$29,MATCH(G$7,GRID!$A$18:$A$29,0),MATCH(1,($U$2=GRID!$B$1:$U$1)*(КАЛЕНДАРЬ!AP7=GRID!$B$3:$U$3),0))*(1-GRID!$H$34))</f>
        <v>40700</v>
      </c>
      <c r="I437" s="8">
        <f t="array" ref="I437">IF($I$2="Открытый тариф",INDEX(GRID!$B$4:$U$15,MATCH(I$7,GRID!$A$4:$A$15,0),MATCH(1,($U$2=GRID!$B$1:$U$1)*(КАЛЕНДАРЬ!AP7=GRID!$B$3:$U$3),0)),
INDEX(GRID!$B$4:$U$15,MATCH(I$7,GRID!$A$4:$A$15,0),MATCH(1,($U$2=GRID!$B$1:$U$1)*(КАЛЕНДАРЬ!AP7=GRID!$B$3:$U$3),0))*(1-GRID!$H$34))</f>
        <v>39700</v>
      </c>
      <c r="J437" s="8">
        <f t="array" ref="J437">IF($I$2="Открытый тариф",INDEX(GRID!$B$18:$U$29,MATCH(I$7,GRID!$A$18:$A$29,0),MATCH(1,($U$2=GRID!$B$1:$U$1)*(КАЛЕНДАРЬ!AP7=GRID!$B$3:$U$3),0)),
INDEX(GRID!$B$18:$U$29,MATCH(I$7,GRID!$A$18:$A$29,0),MATCH(1,($U$2=GRID!$B$1:$U$1)*(КАЛЕНДАРЬ!AP7=GRID!$B$3:$U$3),0))*(1-GRID!$H$34))</f>
        <v>44700</v>
      </c>
      <c r="K437" s="8">
        <f t="array" ref="K437">IF($I$2="Открытый тариф",INDEX(GRID!$B$4:$U$15,MATCH(K$7,GRID!$A$4:$A$15,0),MATCH(1,($U$2=GRID!$B$1:$U$1)*(КАЛЕНДАРЬ!AP7=GRID!$B$3:$U$3),0)),
INDEX(GRID!$B$4:$U$15,MATCH(K$7,GRID!$A$4:$A$15,0),MATCH(1,($U$2=GRID!$B$1:$U$1)*(КАЛЕНДАРЬ!AP7=GRID!$B$3:$U$3),0))*(1-GRID!$H$34))</f>
        <v>45000</v>
      </c>
      <c r="L437" s="8">
        <f t="array" ref="L437">IF($I$2="Открытый тариф",INDEX(GRID!$B$18:$U$29,MATCH(K$7,GRID!$A$18:$A$29,0),MATCH(1,($U$2=GRID!$B$1:$U$1)*(КАЛЕНДАРЬ!AP7=GRID!$B$3:$U$3),0)),
INDEX(GRID!$B$18:$U$29,MATCH(K$7,GRID!$A$18:$A$29,0),MATCH(1,($U$2=GRID!$B$1:$U$1)*(КАЛЕНДАРЬ!AP7=GRID!$B$3:$U$3),0))*(1-GRID!$H$34))</f>
        <v>50000</v>
      </c>
      <c r="M437" s="8">
        <f t="array" ref="M437">IF($I$2="Открытый тариф",INDEX(GRID!$B$4:$U$15,MATCH(M$7,GRID!$A$4:$A$15,0),MATCH(1,($U$2=GRID!$B$1:$U$1)*(КАЛЕНДАРЬ!AP7=GRID!$B$3:$U$3),0)),
INDEX(GRID!$B$4:$U$15,MATCH(M$7,GRID!$A$4:$A$15,0),MATCH(1,($U$2=GRID!$B$1:$U$1)*(КАЛЕНДАРЬ!AP7=GRID!$B$3:$U$3),0))*(1-GRID!$H$34))</f>
        <v>65200</v>
      </c>
      <c r="N437" s="8">
        <f t="array" ref="N437">IF($I$2="Открытый тариф",INDEX(GRID!$B$18:$U$29,MATCH(M$7,GRID!$A$18:$A$29,0),MATCH(1,($U$2=GRID!$B$1:$U$1)*(КАЛЕНДАРЬ!AP7=GRID!$B$3:$U$3),0)),
INDEX(GRID!$B$18:$U$29,MATCH(M$7,GRID!$A$18:$A$29,0),MATCH(1,($U$2=GRID!$B$1:$U$1)*(КАЛЕНДАРЬ!AP7=GRID!$B$3:$U$3),0))*(1-GRID!$H$34))</f>
        <v>70200</v>
      </c>
      <c r="O437" s="8">
        <f t="array" ref="O437">IF($I$2="Открытый тариф",INDEX(GRID!$B$4:$U$15,MATCH(O$7,GRID!$A$4:$A$15,0),MATCH(1,($U$2=GRID!$B$1:$U$1)*(КАЛЕНДАРЬ!AP7=GRID!$B$3:$U$3),0)),
INDEX(GRID!$B$4:$U$15,MATCH(O$7,GRID!$A$4:$A$15,0),MATCH(1,($U$2=GRID!$B$1:$U$1)*(КАЛЕНДАРЬ!AP7=GRID!$B$3:$U$3),0))*(1-GRID!$H$34))</f>
        <v>98000</v>
      </c>
      <c r="P437" s="8">
        <f t="array" ref="P437">IF($I$2="Открытый тариф",INDEX(GRID!$B$4:$U$15,MATCH(P$7,GRID!$A$4:$A$15,0),MATCH(1,($U$2=GRID!$B$1:$U$1)*(КАЛЕНДАРЬ!AP7=GRID!$B$3:$U$3),0)),
INDEX(GRID!$B$4:$U$15,MATCH(P$7,GRID!$A$4:$A$15,0),MATCH(1,($U$2=GRID!$B$1:$U$1)*(КАЛЕНДАРЬ!AP7=GRID!$B$3:$U$3),0))*(1-GRID!$H$34))</f>
        <v>139700</v>
      </c>
      <c r="Q437" s="8">
        <f t="array" ref="Q437">IF($I$2="Открытый тариф",INDEX(GRID!$B$4:$U$15,MATCH(Q$7,GRID!$A$4:$A$15,0),MATCH(1,($U$2=GRID!$B$1:$U$1)*(КАЛЕНДАРЬ!AP7=GRID!$B$3:$U$3),0)),
INDEX(GRID!$B$4:$U$15,MATCH(Q$7,GRID!$A$4:$A$15,0),MATCH(1,($U$2=GRID!$B$1:$U$1)*(КАЛЕНДАРЬ!AP7=GRID!$B$3:$U$3),0))*(1-GRID!$H$34))</f>
        <v>164400</v>
      </c>
      <c r="R437" s="8">
        <f t="array" ref="R437">IF($I$2="Открытый тариф",INDEX(GRID!$B$18:$U$29,MATCH(R$7,GRID!$A$18:$A$29,0),MATCH(1,($U$2=GRID!$B$1:$U$1)*(КАЛЕНДАРЬ!AP7=GRID!$B$3:$U$3),0)),
INDEX(GRID!$B$18:$U$29,MATCH(R$7,GRID!$A$18:$A$29,0),MATCH(1,($U$2=GRID!$B$1:$U$1)*(КАЛЕНДАРЬ!AP7=GRID!$B$3:$U$3),0))*(1-GRID!$H$34))</f>
        <v>186400</v>
      </c>
      <c r="S437" s="8">
        <f t="array" ref="S437">IF($I$2="Открытый тариф",INDEX(GRID!$B$4:$U$15,MATCH(S$7,GRID!$A$4:$A$15,0),MATCH(1,($U$2=GRID!$B$1:$U$1)*(КАЛЕНДАРЬ!AP7=GRID!$B$3:$U$3),0)),
INDEX(GRID!$B$4:$U$15,MATCH(S$7,GRID!$A$4:$A$15,0),MATCH(1,($U$2=GRID!$B$1:$U$1)*(КАЛЕНДАРЬ!AP7=GRID!$B$3:$U$3),0))*(1-GRID!$L$41))</f>
        <v>460400</v>
      </c>
      <c r="T437" s="8">
        <f t="array" ref="T437">IF($I$2="Открытый тариф",INDEX(GRID!$B$4:$U$15,MATCH(T$7,GRID!$A$4:$A$15,0),MATCH(1,($U$2=GRID!$B$1:$U$1)*(КАЛЕНДАРЬ!AP7=GRID!$B$3:$U$3),0)),
INDEX(GRID!$B$4:$U$15,MATCH(T$7,GRID!$A$4:$A$15,0),MATCH(1,($U$2=GRID!$B$1:$U$1)*(КАЛЕНДАРЬ!AP7=GRID!$B$3:$U$3),0))*(1-GRID!$L$41))</f>
        <v>556900</v>
      </c>
    </row>
    <row r="438" spans="1:20" ht="13.5" customHeight="1">
      <c r="A438" s="148" t="s">
        <v>15</v>
      </c>
      <c r="B438" s="149">
        <v>5</v>
      </c>
      <c r="C438" s="8">
        <f t="array" ref="C438">IF($I$2="Открытый тариф",INDEX(GRID!$B$4:$U$15,MATCH(C$7,GRID!$A$4:$A$15,0),MATCH(1,($U$2=GRID!$B$1:$U$1)*(КАЛЕНДАРЬ!AP8=GRID!$B$3:$U$3),0)),
INDEX(GRID!$B$4:$U$15,MATCH(C$7,GRID!$A$4:$A$15,0),MATCH(1,($U$2=GRID!$B$1:$U$1)*(КАЛЕНДАРЬ!AP8=GRID!$B$3:$U$3),0))*(1-GRID!$H$34))</f>
        <v>25000</v>
      </c>
      <c r="D438" s="8">
        <f t="array" ref="D438">IF($I$2="Открытый тариф",INDEX(GRID!$B$18:$U$29,MATCH(C$7,GRID!$A$18:$A$29,0),MATCH(1,($U$2=GRID!$B$1:$U$1)*(КАЛЕНДАРЬ!AP8=GRID!$B$3:$U$3),0)),
INDEX(GRID!$B$18:$U$29,MATCH(C$7,GRID!$A$18:$A$29,0),MATCH(1,($U$2=GRID!$B$1:$U$1)*(КАЛЕНДАРЬ!AP8=GRID!$B$3:$U$3),0))*(1-GRID!$H$34))</f>
        <v>30000</v>
      </c>
      <c r="E438" s="8">
        <f t="array" ref="E438">IF($I$2="Открытый тариф",INDEX(GRID!$B$4:$U$15,MATCH(E$7,GRID!$A$4:$A$15,0),MATCH(1,($U$2=GRID!$B$1:$U$1)*(КАЛЕНДАРЬ!AP8=GRID!$B$3:$U$3),0)),
INDEX(GRID!$B$4:$U$15,MATCH(E$7,GRID!$A$4:$A$15,0),MATCH(1,($U$2=GRID!$B$1:$U$1)*(КАЛЕНДАРЬ!AP8=GRID!$B$3:$U$3),0))*(1-GRID!$H$34))</f>
        <v>30000</v>
      </c>
      <c r="F438" s="8">
        <f t="array" ref="F438">IF($I$2="Открытый тариф",INDEX(GRID!$B$18:$U$29,MATCH(E$7,GRID!$A$18:$A$29,0),MATCH(1,($U$2=GRID!$B$1:$U$1)*(КАЛЕНДАРЬ!AP8=GRID!$B$3:$U$3),0)),
INDEX(GRID!$B$18:$U$29,MATCH(E$7,GRID!$A$18:$A$29,0),MATCH(1,($U$2=GRID!$B$1:$U$1)*(КАЛЕНДАРЬ!AP8=GRID!$B$3:$U$3),0))*(1-GRID!$H$34))</f>
        <v>35000</v>
      </c>
      <c r="G438" s="8">
        <f t="array" ref="G438">IF($I$2="Открытый тариф",INDEX(GRID!$B$4:$U$15,MATCH(G$7,GRID!$A$4:$A$15,0),MATCH(1,($U$2=GRID!$B$1:$U$1)*(КАЛЕНДАРЬ!AP8=GRID!$B$3:$U$3),0)),
INDEX(GRID!$B$4:$U$15,MATCH(G$7,GRID!$A$4:$A$15,0),MATCH(1,($U$2=GRID!$B$1:$U$1)*(КАЛЕНДАРЬ!AP8=GRID!$B$3:$U$3),0))*(1-GRID!$H$34))</f>
        <v>35700</v>
      </c>
      <c r="H438" s="8">
        <f t="array" ref="H438">IF($I$2="Открытый тариф",INDEX(GRID!$B$18:$U$29,MATCH(G$7,GRID!$A$18:$A$29,0),MATCH(1,($U$2=GRID!$B$1:$U$1)*(КАЛЕНДАРЬ!AP8=GRID!$B$3:$U$3),0)),
INDEX(GRID!$B$18:$U$29,MATCH(G$7,GRID!$A$18:$A$29,0),MATCH(1,($U$2=GRID!$B$1:$U$1)*(КАЛЕНДАРЬ!AP8=GRID!$B$3:$U$3),0))*(1-GRID!$H$34))</f>
        <v>40700</v>
      </c>
      <c r="I438" s="8">
        <f t="array" ref="I438">IF($I$2="Открытый тариф",INDEX(GRID!$B$4:$U$15,MATCH(I$7,GRID!$A$4:$A$15,0),MATCH(1,($U$2=GRID!$B$1:$U$1)*(КАЛЕНДАРЬ!AP8=GRID!$B$3:$U$3),0)),
INDEX(GRID!$B$4:$U$15,MATCH(I$7,GRID!$A$4:$A$15,0),MATCH(1,($U$2=GRID!$B$1:$U$1)*(КАЛЕНДАРЬ!AP8=GRID!$B$3:$U$3),0))*(1-GRID!$H$34))</f>
        <v>39700</v>
      </c>
      <c r="J438" s="8">
        <f t="array" ref="J438">IF($I$2="Открытый тариф",INDEX(GRID!$B$18:$U$29,MATCH(I$7,GRID!$A$18:$A$29,0),MATCH(1,($U$2=GRID!$B$1:$U$1)*(КАЛЕНДАРЬ!AP8=GRID!$B$3:$U$3),0)),
INDEX(GRID!$B$18:$U$29,MATCH(I$7,GRID!$A$18:$A$29,0),MATCH(1,($U$2=GRID!$B$1:$U$1)*(КАЛЕНДАРЬ!AP8=GRID!$B$3:$U$3),0))*(1-GRID!$H$34))</f>
        <v>44700</v>
      </c>
      <c r="K438" s="8">
        <f t="array" ref="K438">IF($I$2="Открытый тариф",INDEX(GRID!$B$4:$U$15,MATCH(K$7,GRID!$A$4:$A$15,0),MATCH(1,($U$2=GRID!$B$1:$U$1)*(КАЛЕНДАРЬ!AP8=GRID!$B$3:$U$3),0)),
INDEX(GRID!$B$4:$U$15,MATCH(K$7,GRID!$A$4:$A$15,0),MATCH(1,($U$2=GRID!$B$1:$U$1)*(КАЛЕНДАРЬ!AP8=GRID!$B$3:$U$3),0))*(1-GRID!$H$34))</f>
        <v>45000</v>
      </c>
      <c r="L438" s="8">
        <f t="array" ref="L438">IF($I$2="Открытый тариф",INDEX(GRID!$B$18:$U$29,MATCH(K$7,GRID!$A$18:$A$29,0),MATCH(1,($U$2=GRID!$B$1:$U$1)*(КАЛЕНДАРЬ!AP8=GRID!$B$3:$U$3),0)),
INDEX(GRID!$B$18:$U$29,MATCH(K$7,GRID!$A$18:$A$29,0),MATCH(1,($U$2=GRID!$B$1:$U$1)*(КАЛЕНДАРЬ!AP8=GRID!$B$3:$U$3),0))*(1-GRID!$H$34))</f>
        <v>50000</v>
      </c>
      <c r="M438" s="8">
        <f t="array" ref="M438">IF($I$2="Открытый тариф",INDEX(GRID!$B$4:$U$15,MATCH(M$7,GRID!$A$4:$A$15,0),MATCH(1,($U$2=GRID!$B$1:$U$1)*(КАЛЕНДАРЬ!AP8=GRID!$B$3:$U$3),0)),
INDEX(GRID!$B$4:$U$15,MATCH(M$7,GRID!$A$4:$A$15,0),MATCH(1,($U$2=GRID!$B$1:$U$1)*(КАЛЕНДАРЬ!AP8=GRID!$B$3:$U$3),0))*(1-GRID!$H$34))</f>
        <v>65200</v>
      </c>
      <c r="N438" s="8">
        <f t="array" ref="N438">IF($I$2="Открытый тариф",INDEX(GRID!$B$18:$U$29,MATCH(M$7,GRID!$A$18:$A$29,0),MATCH(1,($U$2=GRID!$B$1:$U$1)*(КАЛЕНДАРЬ!AP8=GRID!$B$3:$U$3),0)),
INDEX(GRID!$B$18:$U$29,MATCH(M$7,GRID!$A$18:$A$29,0),MATCH(1,($U$2=GRID!$B$1:$U$1)*(КАЛЕНДАРЬ!AP8=GRID!$B$3:$U$3),0))*(1-GRID!$H$34))</f>
        <v>70200</v>
      </c>
      <c r="O438" s="8">
        <f t="array" ref="O438">IF($I$2="Открытый тариф",INDEX(GRID!$B$4:$U$15,MATCH(O$7,GRID!$A$4:$A$15,0),MATCH(1,($U$2=GRID!$B$1:$U$1)*(КАЛЕНДАРЬ!AP8=GRID!$B$3:$U$3),0)),
INDEX(GRID!$B$4:$U$15,MATCH(O$7,GRID!$A$4:$A$15,0),MATCH(1,($U$2=GRID!$B$1:$U$1)*(КАЛЕНДАРЬ!AP8=GRID!$B$3:$U$3),0))*(1-GRID!$H$34))</f>
        <v>98000</v>
      </c>
      <c r="P438" s="8">
        <f t="array" ref="P438">IF($I$2="Открытый тариф",INDEX(GRID!$B$4:$U$15,MATCH(P$7,GRID!$A$4:$A$15,0),MATCH(1,($U$2=GRID!$B$1:$U$1)*(КАЛЕНДАРЬ!AP8=GRID!$B$3:$U$3),0)),
INDEX(GRID!$B$4:$U$15,MATCH(P$7,GRID!$A$4:$A$15,0),MATCH(1,($U$2=GRID!$B$1:$U$1)*(КАЛЕНДАРЬ!AP8=GRID!$B$3:$U$3),0))*(1-GRID!$H$34))</f>
        <v>139700</v>
      </c>
      <c r="Q438" s="8">
        <f t="array" ref="Q438">IF($I$2="Открытый тариф",INDEX(GRID!$B$4:$U$15,MATCH(Q$7,GRID!$A$4:$A$15,0),MATCH(1,($U$2=GRID!$B$1:$U$1)*(КАЛЕНДАРЬ!AP8=GRID!$B$3:$U$3),0)),
INDEX(GRID!$B$4:$U$15,MATCH(Q$7,GRID!$A$4:$A$15,0),MATCH(1,($U$2=GRID!$B$1:$U$1)*(КАЛЕНДАРЬ!AP8=GRID!$B$3:$U$3),0))*(1-GRID!$H$34))</f>
        <v>164400</v>
      </c>
      <c r="R438" s="8">
        <f t="array" ref="R438">IF($I$2="Открытый тариф",INDEX(GRID!$B$18:$U$29,MATCH(R$7,GRID!$A$18:$A$29,0),MATCH(1,($U$2=GRID!$B$1:$U$1)*(КАЛЕНДАРЬ!AP8=GRID!$B$3:$U$3),0)),
INDEX(GRID!$B$18:$U$29,MATCH(R$7,GRID!$A$18:$A$29,0),MATCH(1,($U$2=GRID!$B$1:$U$1)*(КАЛЕНДАРЬ!AP8=GRID!$B$3:$U$3),0))*(1-GRID!$H$34))</f>
        <v>186400</v>
      </c>
      <c r="S438" s="8">
        <f t="array" ref="S438">IF($I$2="Открытый тариф",INDEX(GRID!$B$4:$U$15,MATCH(S$7,GRID!$A$4:$A$15,0),MATCH(1,($U$2=GRID!$B$1:$U$1)*(КАЛЕНДАРЬ!AP8=GRID!$B$3:$U$3),0)),
INDEX(GRID!$B$4:$U$15,MATCH(S$7,GRID!$A$4:$A$15,0),MATCH(1,($U$2=GRID!$B$1:$U$1)*(КАЛЕНДАРЬ!AP8=GRID!$B$3:$U$3),0))*(1-GRID!$L$41))</f>
        <v>460400</v>
      </c>
      <c r="T438" s="8">
        <f t="array" ref="T438">IF($I$2="Открытый тариф",INDEX(GRID!$B$4:$U$15,MATCH(T$7,GRID!$A$4:$A$15,0),MATCH(1,($U$2=GRID!$B$1:$U$1)*(КАЛЕНДАРЬ!AP8=GRID!$B$3:$U$3),0)),
INDEX(GRID!$B$4:$U$15,MATCH(T$7,GRID!$A$4:$A$15,0),MATCH(1,($U$2=GRID!$B$1:$U$1)*(КАЛЕНДАРЬ!AP8=GRID!$B$3:$U$3),0))*(1-GRID!$L$41))</f>
        <v>556900</v>
      </c>
    </row>
    <row r="439" spans="1:20" ht="13.5" customHeight="1">
      <c r="A439" s="148" t="s">
        <v>16</v>
      </c>
      <c r="B439" s="149">
        <v>6</v>
      </c>
      <c r="C439" s="8">
        <f t="array" ref="C439">IF($I$2="Открытый тариф",INDEX(GRID!$B$4:$U$15,MATCH(C$7,GRID!$A$4:$A$15,0),MATCH(1,($U$2=GRID!$B$1:$U$1)*(КАЛЕНДАРЬ!AP9=GRID!$B$3:$U$3),0)),
INDEX(GRID!$B$4:$U$15,MATCH(C$7,GRID!$A$4:$A$15,0),MATCH(1,($U$2=GRID!$B$1:$U$1)*(КАЛЕНДАРЬ!AP9=GRID!$B$3:$U$3),0))*(1-GRID!$H$34))</f>
        <v>27500.000000000004</v>
      </c>
      <c r="D439" s="8">
        <f t="array" ref="D439">IF($I$2="Открытый тариф",INDEX(GRID!$B$18:$U$29,MATCH(C$7,GRID!$A$18:$A$29,0),MATCH(1,($U$2=GRID!$B$1:$U$1)*(КАЛЕНДАРЬ!AP9=GRID!$B$3:$U$3),0)),
INDEX(GRID!$B$18:$U$29,MATCH(C$7,GRID!$A$18:$A$29,0),MATCH(1,($U$2=GRID!$B$1:$U$1)*(КАЛЕНДАРЬ!AP9=GRID!$B$3:$U$3),0))*(1-GRID!$H$34))</f>
        <v>32500.000000000004</v>
      </c>
      <c r="E439" s="8">
        <f t="array" ref="E439">IF($I$2="Открытый тариф",INDEX(GRID!$B$4:$U$15,MATCH(E$7,GRID!$A$4:$A$15,0),MATCH(1,($U$2=GRID!$B$1:$U$1)*(КАЛЕНДАРЬ!AP9=GRID!$B$3:$U$3),0)),
INDEX(GRID!$B$4:$U$15,MATCH(E$7,GRID!$A$4:$A$15,0),MATCH(1,($U$2=GRID!$B$1:$U$1)*(КАЛЕНДАРЬ!AP9=GRID!$B$3:$U$3),0))*(1-GRID!$H$34))</f>
        <v>33000</v>
      </c>
      <c r="F439" s="8">
        <f t="array" ref="F439">IF($I$2="Открытый тариф",INDEX(GRID!$B$18:$U$29,MATCH(E$7,GRID!$A$18:$A$29,0),MATCH(1,($U$2=GRID!$B$1:$U$1)*(КАЛЕНДАРЬ!AP9=GRID!$B$3:$U$3),0)),
INDEX(GRID!$B$18:$U$29,MATCH(E$7,GRID!$A$18:$A$29,0),MATCH(1,($U$2=GRID!$B$1:$U$1)*(КАЛЕНДАРЬ!AP9=GRID!$B$3:$U$3),0))*(1-GRID!$H$34))</f>
        <v>38000</v>
      </c>
      <c r="G439" s="8">
        <f t="array" ref="G439">IF($I$2="Открытый тариф",INDEX(GRID!$B$4:$U$15,MATCH(G$7,GRID!$A$4:$A$15,0),MATCH(1,($U$2=GRID!$B$1:$U$1)*(КАЛЕНДАРЬ!AP9=GRID!$B$3:$U$3),0)),
INDEX(GRID!$B$4:$U$15,MATCH(G$7,GRID!$A$4:$A$15,0),MATCH(1,($U$2=GRID!$B$1:$U$1)*(КАЛЕНДАРЬ!AP9=GRID!$B$3:$U$3),0))*(1-GRID!$H$34))</f>
        <v>39000</v>
      </c>
      <c r="H439" s="8">
        <f t="array" ref="H439">IF($I$2="Открытый тариф",INDEX(GRID!$B$18:$U$29,MATCH(G$7,GRID!$A$18:$A$29,0),MATCH(1,($U$2=GRID!$B$1:$U$1)*(КАЛЕНДАРЬ!AP9=GRID!$B$3:$U$3),0)),
INDEX(GRID!$B$18:$U$29,MATCH(G$7,GRID!$A$18:$A$29,0),MATCH(1,($U$2=GRID!$B$1:$U$1)*(КАЛЕНДАРЬ!AP9=GRID!$B$3:$U$3),0))*(1-GRID!$H$34))</f>
        <v>44000</v>
      </c>
      <c r="I439" s="8">
        <f t="array" ref="I439">IF($I$2="Открытый тариф",INDEX(GRID!$B$4:$U$15,MATCH(I$7,GRID!$A$4:$A$15,0),MATCH(1,($U$2=GRID!$B$1:$U$1)*(КАЛЕНДАРЬ!AP9=GRID!$B$3:$U$3),0)),
INDEX(GRID!$B$4:$U$15,MATCH(I$7,GRID!$A$4:$A$15,0),MATCH(1,($U$2=GRID!$B$1:$U$1)*(КАЛЕНДАРЬ!AP9=GRID!$B$3:$U$3),0))*(1-GRID!$H$34))</f>
        <v>43400</v>
      </c>
      <c r="J439" s="8">
        <f t="array" ref="J439">IF($I$2="Открытый тариф",INDEX(GRID!$B$18:$U$29,MATCH(I$7,GRID!$A$18:$A$29,0),MATCH(1,($U$2=GRID!$B$1:$U$1)*(КАЛЕНДАРЬ!AP9=GRID!$B$3:$U$3),0)),
INDEX(GRID!$B$18:$U$29,MATCH(I$7,GRID!$A$18:$A$29,0),MATCH(1,($U$2=GRID!$B$1:$U$1)*(КАЛЕНДАРЬ!AP9=GRID!$B$3:$U$3),0))*(1-GRID!$H$34))</f>
        <v>48400</v>
      </c>
      <c r="K439" s="8">
        <f t="array" ref="K439">IF($I$2="Открытый тариф",INDEX(GRID!$B$4:$U$15,MATCH(K$7,GRID!$A$4:$A$15,0),MATCH(1,($U$2=GRID!$B$1:$U$1)*(КАЛЕНДАРЬ!AP9=GRID!$B$3:$U$3),0)),
INDEX(GRID!$B$4:$U$15,MATCH(K$7,GRID!$A$4:$A$15,0),MATCH(1,($U$2=GRID!$B$1:$U$1)*(КАЛЕНДАРЬ!AP9=GRID!$B$3:$U$3),0))*(1-GRID!$H$34))</f>
        <v>49000</v>
      </c>
      <c r="L439" s="8">
        <f t="array" ref="L439">IF($I$2="Открытый тариф",INDEX(GRID!$B$18:$U$29,MATCH(K$7,GRID!$A$18:$A$29,0),MATCH(1,($U$2=GRID!$B$1:$U$1)*(КАЛЕНДАРЬ!AP9=GRID!$B$3:$U$3),0)),
INDEX(GRID!$B$18:$U$29,MATCH(K$7,GRID!$A$18:$A$29,0),MATCH(1,($U$2=GRID!$B$1:$U$1)*(КАЛЕНДАРЬ!AP9=GRID!$B$3:$U$3),0))*(1-GRID!$H$34))</f>
        <v>54000</v>
      </c>
      <c r="M439" s="8">
        <f t="array" ref="M439">IF($I$2="Открытый тариф",INDEX(GRID!$B$4:$U$15,MATCH(M$7,GRID!$A$4:$A$15,0),MATCH(1,($U$2=GRID!$B$1:$U$1)*(КАЛЕНДАРЬ!AP9=GRID!$B$3:$U$3),0)),
INDEX(GRID!$B$4:$U$15,MATCH(M$7,GRID!$A$4:$A$15,0),MATCH(1,($U$2=GRID!$B$1:$U$1)*(КАЛЕНДАРЬ!AP9=GRID!$B$3:$U$3),0))*(1-GRID!$H$34))</f>
        <v>69500</v>
      </c>
      <c r="N439" s="8">
        <f t="array" ref="N439">IF($I$2="Открытый тариф",INDEX(GRID!$B$18:$U$29,MATCH(M$7,GRID!$A$18:$A$29,0),MATCH(1,($U$2=GRID!$B$1:$U$1)*(КАЛЕНДАРЬ!AP9=GRID!$B$3:$U$3),0)),
INDEX(GRID!$B$18:$U$29,MATCH(M$7,GRID!$A$18:$A$29,0),MATCH(1,($U$2=GRID!$B$1:$U$1)*(КАЛЕНДАРЬ!AP9=GRID!$B$3:$U$3),0))*(1-GRID!$H$34))</f>
        <v>74500</v>
      </c>
      <c r="O439" s="8">
        <f t="array" ref="O439">IF($I$2="Открытый тариф",INDEX(GRID!$B$4:$U$15,MATCH(O$7,GRID!$A$4:$A$15,0),MATCH(1,($U$2=GRID!$B$1:$U$1)*(КАЛЕНДАРЬ!AP9=GRID!$B$3:$U$3),0)),
INDEX(GRID!$B$4:$U$15,MATCH(O$7,GRID!$A$4:$A$15,0),MATCH(1,($U$2=GRID!$B$1:$U$1)*(КАЛЕНДАРЬ!AP9=GRID!$B$3:$U$3),0))*(1-GRID!$H$34))</f>
        <v>103200</v>
      </c>
      <c r="P439" s="8">
        <f t="array" ref="P439">IF($I$2="Открытый тариф",INDEX(GRID!$B$4:$U$15,MATCH(P$7,GRID!$A$4:$A$15,0),MATCH(1,($U$2=GRID!$B$1:$U$1)*(КАЛЕНДАРЬ!AP9=GRID!$B$3:$U$3),0)),
INDEX(GRID!$B$4:$U$15,MATCH(P$7,GRID!$A$4:$A$15,0),MATCH(1,($U$2=GRID!$B$1:$U$1)*(КАЛЕНДАРЬ!AP9=GRID!$B$3:$U$3),0))*(1-GRID!$H$34))</f>
        <v>145400</v>
      </c>
      <c r="Q439" s="8">
        <f t="array" ref="Q439">IF($I$2="Открытый тариф",INDEX(GRID!$B$4:$U$15,MATCH(Q$7,GRID!$A$4:$A$15,0),MATCH(1,($U$2=GRID!$B$1:$U$1)*(КАЛЕНДАРЬ!AP9=GRID!$B$3:$U$3),0)),
INDEX(GRID!$B$4:$U$15,MATCH(Q$7,GRID!$A$4:$A$15,0),MATCH(1,($U$2=GRID!$B$1:$U$1)*(КАЛЕНДАРЬ!AP9=GRID!$B$3:$U$3),0))*(1-GRID!$H$34))</f>
        <v>170900</v>
      </c>
      <c r="R439" s="8">
        <f t="array" ref="R439">IF($I$2="Открытый тариф",INDEX(GRID!$B$18:$U$29,MATCH(R$7,GRID!$A$18:$A$29,0),MATCH(1,($U$2=GRID!$B$1:$U$1)*(КАЛЕНДАРЬ!AP9=GRID!$B$3:$U$3),0)),
INDEX(GRID!$B$18:$U$29,MATCH(R$7,GRID!$A$18:$A$29,0),MATCH(1,($U$2=GRID!$B$1:$U$1)*(КАЛЕНДАРЬ!AP9=GRID!$B$3:$U$3),0))*(1-GRID!$H$34))</f>
        <v>194100</v>
      </c>
      <c r="S439" s="8">
        <f t="array" ref="S439">IF($I$2="Открытый тариф",INDEX(GRID!$B$4:$U$15,MATCH(S$7,GRID!$A$4:$A$15,0),MATCH(1,($U$2=GRID!$B$1:$U$1)*(КАЛЕНДАРЬ!AP9=GRID!$B$3:$U$3),0)),
INDEX(GRID!$B$4:$U$15,MATCH(S$7,GRID!$A$4:$A$15,0),MATCH(1,($U$2=GRID!$B$1:$U$1)*(КАЛЕНДАРЬ!AP9=GRID!$B$3:$U$3),0))*(1-GRID!$L$41))</f>
        <v>482600</v>
      </c>
      <c r="T439" s="8">
        <f t="array" ref="T439">IF($I$2="Открытый тариф",INDEX(GRID!$B$4:$U$15,MATCH(T$7,GRID!$A$4:$A$15,0),MATCH(1,($U$2=GRID!$B$1:$U$1)*(КАЛЕНДАРЬ!AP9=GRID!$B$3:$U$3),0)),
INDEX(GRID!$B$4:$U$15,MATCH(T$7,GRID!$A$4:$A$15,0),MATCH(1,($U$2=GRID!$B$1:$U$1)*(КАЛЕНДАРЬ!AP9=GRID!$B$3:$U$3),0))*(1-GRID!$L$41))</f>
        <v>586600</v>
      </c>
    </row>
    <row r="440" spans="1:20" ht="13.5" customHeight="1">
      <c r="A440" s="148" t="s">
        <v>17</v>
      </c>
      <c r="B440" s="149">
        <v>7</v>
      </c>
      <c r="C440" s="8">
        <f t="array" ref="C440">IF($I$2="Открытый тариф",INDEX(GRID!$B$4:$U$15,MATCH(C$7,GRID!$A$4:$A$15,0),MATCH(1,($U$2=GRID!$B$1:$U$1)*(КАЛЕНДАРЬ!AP10=GRID!$B$3:$U$3),0)),
INDEX(GRID!$B$4:$U$15,MATCH(C$7,GRID!$A$4:$A$15,0),MATCH(1,($U$2=GRID!$B$1:$U$1)*(КАЛЕНДАРЬ!AP10=GRID!$B$3:$U$3),0))*(1-GRID!$H$34))</f>
        <v>27500.000000000004</v>
      </c>
      <c r="D440" s="8">
        <f t="array" ref="D440">IF($I$2="Открытый тариф",INDEX(GRID!$B$18:$U$29,MATCH(C$7,GRID!$A$18:$A$29,0),MATCH(1,($U$2=GRID!$B$1:$U$1)*(КАЛЕНДАРЬ!AP10=GRID!$B$3:$U$3),0)),
INDEX(GRID!$B$18:$U$29,MATCH(C$7,GRID!$A$18:$A$29,0),MATCH(1,($U$2=GRID!$B$1:$U$1)*(КАЛЕНДАРЬ!AP10=GRID!$B$3:$U$3),0))*(1-GRID!$H$34))</f>
        <v>32500.000000000004</v>
      </c>
      <c r="E440" s="8">
        <f t="array" ref="E440">IF($I$2="Открытый тариф",INDEX(GRID!$B$4:$U$15,MATCH(E$7,GRID!$A$4:$A$15,0),MATCH(1,($U$2=GRID!$B$1:$U$1)*(КАЛЕНДАРЬ!AP10=GRID!$B$3:$U$3),0)),
INDEX(GRID!$B$4:$U$15,MATCH(E$7,GRID!$A$4:$A$15,0),MATCH(1,($U$2=GRID!$B$1:$U$1)*(КАЛЕНДАРЬ!AP10=GRID!$B$3:$U$3),0))*(1-GRID!$H$34))</f>
        <v>33000</v>
      </c>
      <c r="F440" s="8">
        <f t="array" ref="F440">IF($I$2="Открытый тариф",INDEX(GRID!$B$18:$U$29,MATCH(E$7,GRID!$A$18:$A$29,0),MATCH(1,($U$2=GRID!$B$1:$U$1)*(КАЛЕНДАРЬ!AP10=GRID!$B$3:$U$3),0)),
INDEX(GRID!$B$18:$U$29,MATCH(E$7,GRID!$A$18:$A$29,0),MATCH(1,($U$2=GRID!$B$1:$U$1)*(КАЛЕНДАРЬ!AP10=GRID!$B$3:$U$3),0))*(1-GRID!$H$34))</f>
        <v>38000</v>
      </c>
      <c r="G440" s="8">
        <f t="array" ref="G440">IF($I$2="Открытый тариф",INDEX(GRID!$B$4:$U$15,MATCH(G$7,GRID!$A$4:$A$15,0),MATCH(1,($U$2=GRID!$B$1:$U$1)*(КАЛЕНДАРЬ!AP10=GRID!$B$3:$U$3),0)),
INDEX(GRID!$B$4:$U$15,MATCH(G$7,GRID!$A$4:$A$15,0),MATCH(1,($U$2=GRID!$B$1:$U$1)*(КАЛЕНДАРЬ!AP10=GRID!$B$3:$U$3),0))*(1-GRID!$H$34))</f>
        <v>39000</v>
      </c>
      <c r="H440" s="8">
        <f t="array" ref="H440">IF($I$2="Открытый тариф",INDEX(GRID!$B$18:$U$29,MATCH(G$7,GRID!$A$18:$A$29,0),MATCH(1,($U$2=GRID!$B$1:$U$1)*(КАЛЕНДАРЬ!AP10=GRID!$B$3:$U$3),0)),
INDEX(GRID!$B$18:$U$29,MATCH(G$7,GRID!$A$18:$A$29,0),MATCH(1,($U$2=GRID!$B$1:$U$1)*(КАЛЕНДАРЬ!AP10=GRID!$B$3:$U$3),0))*(1-GRID!$H$34))</f>
        <v>44000</v>
      </c>
      <c r="I440" s="8">
        <f t="array" ref="I440">IF($I$2="Открытый тариф",INDEX(GRID!$B$4:$U$15,MATCH(I$7,GRID!$A$4:$A$15,0),MATCH(1,($U$2=GRID!$B$1:$U$1)*(КАЛЕНДАРЬ!AP10=GRID!$B$3:$U$3),0)),
INDEX(GRID!$B$4:$U$15,MATCH(I$7,GRID!$A$4:$A$15,0),MATCH(1,($U$2=GRID!$B$1:$U$1)*(КАЛЕНДАРЬ!AP10=GRID!$B$3:$U$3),0))*(1-GRID!$H$34))</f>
        <v>43400</v>
      </c>
      <c r="J440" s="8">
        <f t="array" ref="J440">IF($I$2="Открытый тариф",INDEX(GRID!$B$18:$U$29,MATCH(I$7,GRID!$A$18:$A$29,0),MATCH(1,($U$2=GRID!$B$1:$U$1)*(КАЛЕНДАРЬ!AP10=GRID!$B$3:$U$3),0)),
INDEX(GRID!$B$18:$U$29,MATCH(I$7,GRID!$A$18:$A$29,0),MATCH(1,($U$2=GRID!$B$1:$U$1)*(КАЛЕНДАРЬ!AP10=GRID!$B$3:$U$3),0))*(1-GRID!$H$34))</f>
        <v>48400</v>
      </c>
      <c r="K440" s="8">
        <f t="array" ref="K440">IF($I$2="Открытый тариф",INDEX(GRID!$B$4:$U$15,MATCH(K$7,GRID!$A$4:$A$15,0),MATCH(1,($U$2=GRID!$B$1:$U$1)*(КАЛЕНДАРЬ!AP10=GRID!$B$3:$U$3),0)),
INDEX(GRID!$B$4:$U$15,MATCH(K$7,GRID!$A$4:$A$15,0),MATCH(1,($U$2=GRID!$B$1:$U$1)*(КАЛЕНДАРЬ!AP10=GRID!$B$3:$U$3),0))*(1-GRID!$H$34))</f>
        <v>49000</v>
      </c>
      <c r="L440" s="8">
        <f t="array" ref="L440">IF($I$2="Открытый тариф",INDEX(GRID!$B$18:$U$29,MATCH(K$7,GRID!$A$18:$A$29,0),MATCH(1,($U$2=GRID!$B$1:$U$1)*(КАЛЕНДАРЬ!AP10=GRID!$B$3:$U$3),0)),
INDEX(GRID!$B$18:$U$29,MATCH(K$7,GRID!$A$18:$A$29,0),MATCH(1,($U$2=GRID!$B$1:$U$1)*(КАЛЕНДАРЬ!AP10=GRID!$B$3:$U$3),0))*(1-GRID!$H$34))</f>
        <v>54000</v>
      </c>
      <c r="M440" s="8">
        <f t="array" ref="M440">IF($I$2="Открытый тариф",INDEX(GRID!$B$4:$U$15,MATCH(M$7,GRID!$A$4:$A$15,0),MATCH(1,($U$2=GRID!$B$1:$U$1)*(КАЛЕНДАРЬ!AP10=GRID!$B$3:$U$3),0)),
INDEX(GRID!$B$4:$U$15,MATCH(M$7,GRID!$A$4:$A$15,0),MATCH(1,($U$2=GRID!$B$1:$U$1)*(КАЛЕНДАРЬ!AP10=GRID!$B$3:$U$3),0))*(1-GRID!$H$34))</f>
        <v>69500</v>
      </c>
      <c r="N440" s="8">
        <f t="array" ref="N440">IF($I$2="Открытый тариф",INDEX(GRID!$B$18:$U$29,MATCH(M$7,GRID!$A$18:$A$29,0),MATCH(1,($U$2=GRID!$B$1:$U$1)*(КАЛЕНДАРЬ!AP10=GRID!$B$3:$U$3),0)),
INDEX(GRID!$B$18:$U$29,MATCH(M$7,GRID!$A$18:$A$29,0),MATCH(1,($U$2=GRID!$B$1:$U$1)*(КАЛЕНДАРЬ!AP10=GRID!$B$3:$U$3),0))*(1-GRID!$H$34))</f>
        <v>74500</v>
      </c>
      <c r="O440" s="8">
        <f t="array" ref="O440">IF($I$2="Открытый тариф",INDEX(GRID!$B$4:$U$15,MATCH(O$7,GRID!$A$4:$A$15,0),MATCH(1,($U$2=GRID!$B$1:$U$1)*(КАЛЕНДАРЬ!AP10=GRID!$B$3:$U$3),0)),
INDEX(GRID!$B$4:$U$15,MATCH(O$7,GRID!$A$4:$A$15,0),MATCH(1,($U$2=GRID!$B$1:$U$1)*(КАЛЕНДАРЬ!AP10=GRID!$B$3:$U$3),0))*(1-GRID!$H$34))</f>
        <v>103200</v>
      </c>
      <c r="P440" s="8">
        <f t="array" ref="P440">IF($I$2="Открытый тариф",INDEX(GRID!$B$4:$U$15,MATCH(P$7,GRID!$A$4:$A$15,0),MATCH(1,($U$2=GRID!$B$1:$U$1)*(КАЛЕНДАРЬ!AP10=GRID!$B$3:$U$3),0)),
INDEX(GRID!$B$4:$U$15,MATCH(P$7,GRID!$A$4:$A$15,0),MATCH(1,($U$2=GRID!$B$1:$U$1)*(КАЛЕНДАРЬ!AP10=GRID!$B$3:$U$3),0))*(1-GRID!$H$34))</f>
        <v>145400</v>
      </c>
      <c r="Q440" s="8">
        <f t="array" ref="Q440">IF($I$2="Открытый тариф",INDEX(GRID!$B$4:$U$15,MATCH(Q$7,GRID!$A$4:$A$15,0),MATCH(1,($U$2=GRID!$B$1:$U$1)*(КАЛЕНДАРЬ!AP10=GRID!$B$3:$U$3),0)),
INDEX(GRID!$B$4:$U$15,MATCH(Q$7,GRID!$A$4:$A$15,0),MATCH(1,($U$2=GRID!$B$1:$U$1)*(КАЛЕНДАРЬ!AP10=GRID!$B$3:$U$3),0))*(1-GRID!$H$34))</f>
        <v>170900</v>
      </c>
      <c r="R440" s="8">
        <f t="array" ref="R440">IF($I$2="Открытый тариф",INDEX(GRID!$B$18:$U$29,MATCH(R$7,GRID!$A$18:$A$29,0),MATCH(1,($U$2=GRID!$B$1:$U$1)*(КАЛЕНДАРЬ!AP10=GRID!$B$3:$U$3),0)),
INDEX(GRID!$B$18:$U$29,MATCH(R$7,GRID!$A$18:$A$29,0),MATCH(1,($U$2=GRID!$B$1:$U$1)*(КАЛЕНДАРЬ!AP10=GRID!$B$3:$U$3),0))*(1-GRID!$H$34))</f>
        <v>194100</v>
      </c>
      <c r="S440" s="8">
        <f t="array" ref="S440">IF($I$2="Открытый тариф",INDEX(GRID!$B$4:$U$15,MATCH(S$7,GRID!$A$4:$A$15,0),MATCH(1,($U$2=GRID!$B$1:$U$1)*(КАЛЕНДАРЬ!AP10=GRID!$B$3:$U$3),0)),
INDEX(GRID!$B$4:$U$15,MATCH(S$7,GRID!$A$4:$A$15,0),MATCH(1,($U$2=GRID!$B$1:$U$1)*(КАЛЕНДАРЬ!AP10=GRID!$B$3:$U$3),0))*(1-GRID!$L$41))</f>
        <v>482600</v>
      </c>
      <c r="T440" s="8">
        <f t="array" ref="T440">IF($I$2="Открытый тариф",INDEX(GRID!$B$4:$U$15,MATCH(T$7,GRID!$A$4:$A$15,0),MATCH(1,($U$2=GRID!$B$1:$U$1)*(КАЛЕНДАРЬ!AP10=GRID!$B$3:$U$3),0)),
INDEX(GRID!$B$4:$U$15,MATCH(T$7,GRID!$A$4:$A$15,0),MATCH(1,($U$2=GRID!$B$1:$U$1)*(КАЛЕНДАРЬ!AP10=GRID!$B$3:$U$3),0))*(1-GRID!$L$41))</f>
        <v>586600</v>
      </c>
    </row>
    <row r="441" spans="1:20" ht="13.5" customHeight="1">
      <c r="A441" s="148" t="s">
        <v>11</v>
      </c>
      <c r="B441" s="149">
        <v>8</v>
      </c>
      <c r="C441" s="8">
        <f t="array" ref="C441">IF($I$2="Открытый тариф",INDEX(GRID!$B$4:$U$15,MATCH(C$7,GRID!$A$4:$A$15,0),MATCH(1,($U$2=GRID!$B$1:$U$1)*(КАЛЕНДАРЬ!AP11=GRID!$B$3:$U$3),0)),
INDEX(GRID!$B$4:$U$15,MATCH(C$7,GRID!$A$4:$A$15,0),MATCH(1,($U$2=GRID!$B$1:$U$1)*(КАЛЕНДАРЬ!AP11=GRID!$B$3:$U$3),0))*(1-GRID!$H$34))</f>
        <v>25000</v>
      </c>
      <c r="D441" s="8">
        <f t="array" ref="D441">IF($I$2="Открытый тариф",INDEX(GRID!$B$18:$U$29,MATCH(C$7,GRID!$A$18:$A$29,0),MATCH(1,($U$2=GRID!$B$1:$U$1)*(КАЛЕНДАРЬ!AP11=GRID!$B$3:$U$3),0)),
INDEX(GRID!$B$18:$U$29,MATCH(C$7,GRID!$A$18:$A$29,0),MATCH(1,($U$2=GRID!$B$1:$U$1)*(КАЛЕНДАРЬ!AP11=GRID!$B$3:$U$3),0))*(1-GRID!$H$34))</f>
        <v>30000</v>
      </c>
      <c r="E441" s="8">
        <f t="array" ref="E441">IF($I$2="Открытый тариф",INDEX(GRID!$B$4:$U$15,MATCH(E$7,GRID!$A$4:$A$15,0),MATCH(1,($U$2=GRID!$B$1:$U$1)*(КАЛЕНДАРЬ!AP11=GRID!$B$3:$U$3),0)),
INDEX(GRID!$B$4:$U$15,MATCH(E$7,GRID!$A$4:$A$15,0),MATCH(1,($U$2=GRID!$B$1:$U$1)*(КАЛЕНДАРЬ!AP11=GRID!$B$3:$U$3),0))*(1-GRID!$H$34))</f>
        <v>30000</v>
      </c>
      <c r="F441" s="8">
        <f t="array" ref="F441">IF($I$2="Открытый тариф",INDEX(GRID!$B$18:$U$29,MATCH(E$7,GRID!$A$18:$A$29,0),MATCH(1,($U$2=GRID!$B$1:$U$1)*(КАЛЕНДАРЬ!AP11=GRID!$B$3:$U$3),0)),
INDEX(GRID!$B$18:$U$29,MATCH(E$7,GRID!$A$18:$A$29,0),MATCH(1,($U$2=GRID!$B$1:$U$1)*(КАЛЕНДАРЬ!AP11=GRID!$B$3:$U$3),0))*(1-GRID!$H$34))</f>
        <v>35000</v>
      </c>
      <c r="G441" s="8">
        <f t="array" ref="G441">IF($I$2="Открытый тариф",INDEX(GRID!$B$4:$U$15,MATCH(G$7,GRID!$A$4:$A$15,0),MATCH(1,($U$2=GRID!$B$1:$U$1)*(КАЛЕНДАРЬ!AP11=GRID!$B$3:$U$3),0)),
INDEX(GRID!$B$4:$U$15,MATCH(G$7,GRID!$A$4:$A$15,0),MATCH(1,($U$2=GRID!$B$1:$U$1)*(КАЛЕНДАРЬ!AP11=GRID!$B$3:$U$3),0))*(1-GRID!$H$34))</f>
        <v>35700</v>
      </c>
      <c r="H441" s="8">
        <f t="array" ref="H441">IF($I$2="Открытый тариф",INDEX(GRID!$B$18:$U$29,MATCH(G$7,GRID!$A$18:$A$29,0),MATCH(1,($U$2=GRID!$B$1:$U$1)*(КАЛЕНДАРЬ!AP11=GRID!$B$3:$U$3),0)),
INDEX(GRID!$B$18:$U$29,MATCH(G$7,GRID!$A$18:$A$29,0),MATCH(1,($U$2=GRID!$B$1:$U$1)*(КАЛЕНДАРЬ!AP11=GRID!$B$3:$U$3),0))*(1-GRID!$H$34))</f>
        <v>40700</v>
      </c>
      <c r="I441" s="8">
        <f t="array" ref="I441">IF($I$2="Открытый тариф",INDEX(GRID!$B$4:$U$15,MATCH(I$7,GRID!$A$4:$A$15,0),MATCH(1,($U$2=GRID!$B$1:$U$1)*(КАЛЕНДАРЬ!AP11=GRID!$B$3:$U$3),0)),
INDEX(GRID!$B$4:$U$15,MATCH(I$7,GRID!$A$4:$A$15,0),MATCH(1,($U$2=GRID!$B$1:$U$1)*(КАЛЕНДАРЬ!AP11=GRID!$B$3:$U$3),0))*(1-GRID!$H$34))</f>
        <v>39700</v>
      </c>
      <c r="J441" s="8">
        <f t="array" ref="J441">IF($I$2="Открытый тариф",INDEX(GRID!$B$18:$U$29,MATCH(I$7,GRID!$A$18:$A$29,0),MATCH(1,($U$2=GRID!$B$1:$U$1)*(КАЛЕНДАРЬ!AP11=GRID!$B$3:$U$3),0)),
INDEX(GRID!$B$18:$U$29,MATCH(I$7,GRID!$A$18:$A$29,0),MATCH(1,($U$2=GRID!$B$1:$U$1)*(КАЛЕНДАРЬ!AP11=GRID!$B$3:$U$3),0))*(1-GRID!$H$34))</f>
        <v>44700</v>
      </c>
      <c r="K441" s="8">
        <f t="array" ref="K441">IF($I$2="Открытый тариф",INDEX(GRID!$B$4:$U$15,MATCH(K$7,GRID!$A$4:$A$15,0),MATCH(1,($U$2=GRID!$B$1:$U$1)*(КАЛЕНДАРЬ!AP11=GRID!$B$3:$U$3),0)),
INDEX(GRID!$B$4:$U$15,MATCH(K$7,GRID!$A$4:$A$15,0),MATCH(1,($U$2=GRID!$B$1:$U$1)*(КАЛЕНДАРЬ!AP11=GRID!$B$3:$U$3),0))*(1-GRID!$H$34))</f>
        <v>45000</v>
      </c>
      <c r="L441" s="8">
        <f t="array" ref="L441">IF($I$2="Открытый тариф",INDEX(GRID!$B$18:$U$29,MATCH(K$7,GRID!$A$18:$A$29,0),MATCH(1,($U$2=GRID!$B$1:$U$1)*(КАЛЕНДАРЬ!AP11=GRID!$B$3:$U$3),0)),
INDEX(GRID!$B$18:$U$29,MATCH(K$7,GRID!$A$18:$A$29,0),MATCH(1,($U$2=GRID!$B$1:$U$1)*(КАЛЕНДАРЬ!AP11=GRID!$B$3:$U$3),0))*(1-GRID!$H$34))</f>
        <v>50000</v>
      </c>
      <c r="M441" s="8">
        <f t="array" ref="M441">IF($I$2="Открытый тариф",INDEX(GRID!$B$4:$U$15,MATCH(M$7,GRID!$A$4:$A$15,0),MATCH(1,($U$2=GRID!$B$1:$U$1)*(КАЛЕНДАРЬ!AP11=GRID!$B$3:$U$3),0)),
INDEX(GRID!$B$4:$U$15,MATCH(M$7,GRID!$A$4:$A$15,0),MATCH(1,($U$2=GRID!$B$1:$U$1)*(КАЛЕНДАРЬ!AP11=GRID!$B$3:$U$3),0))*(1-GRID!$H$34))</f>
        <v>65200</v>
      </c>
      <c r="N441" s="8">
        <f t="array" ref="N441">IF($I$2="Открытый тариф",INDEX(GRID!$B$18:$U$29,MATCH(M$7,GRID!$A$18:$A$29,0),MATCH(1,($U$2=GRID!$B$1:$U$1)*(КАЛЕНДАРЬ!AP11=GRID!$B$3:$U$3),0)),
INDEX(GRID!$B$18:$U$29,MATCH(M$7,GRID!$A$18:$A$29,0),MATCH(1,($U$2=GRID!$B$1:$U$1)*(КАЛЕНДАРЬ!AP11=GRID!$B$3:$U$3),0))*(1-GRID!$H$34))</f>
        <v>70200</v>
      </c>
      <c r="O441" s="8">
        <f t="array" ref="O441">IF($I$2="Открытый тариф",INDEX(GRID!$B$4:$U$15,MATCH(O$7,GRID!$A$4:$A$15,0),MATCH(1,($U$2=GRID!$B$1:$U$1)*(КАЛЕНДАРЬ!AP11=GRID!$B$3:$U$3),0)),
INDEX(GRID!$B$4:$U$15,MATCH(O$7,GRID!$A$4:$A$15,0),MATCH(1,($U$2=GRID!$B$1:$U$1)*(КАЛЕНДАРЬ!AP11=GRID!$B$3:$U$3),0))*(1-GRID!$H$34))</f>
        <v>98000</v>
      </c>
      <c r="P441" s="8">
        <f t="array" ref="P441">IF($I$2="Открытый тариф",INDEX(GRID!$B$4:$U$15,MATCH(P$7,GRID!$A$4:$A$15,0),MATCH(1,($U$2=GRID!$B$1:$U$1)*(КАЛЕНДАРЬ!AP11=GRID!$B$3:$U$3),0)),
INDEX(GRID!$B$4:$U$15,MATCH(P$7,GRID!$A$4:$A$15,0),MATCH(1,($U$2=GRID!$B$1:$U$1)*(КАЛЕНДАРЬ!AP11=GRID!$B$3:$U$3),0))*(1-GRID!$H$34))</f>
        <v>139700</v>
      </c>
      <c r="Q441" s="8">
        <f t="array" ref="Q441">IF($I$2="Открытый тариф",INDEX(GRID!$B$4:$U$15,MATCH(Q$7,GRID!$A$4:$A$15,0),MATCH(1,($U$2=GRID!$B$1:$U$1)*(КАЛЕНДАРЬ!AP11=GRID!$B$3:$U$3),0)),
INDEX(GRID!$B$4:$U$15,MATCH(Q$7,GRID!$A$4:$A$15,0),MATCH(1,($U$2=GRID!$B$1:$U$1)*(КАЛЕНДАРЬ!AP11=GRID!$B$3:$U$3),0))*(1-GRID!$H$34))</f>
        <v>164400</v>
      </c>
      <c r="R441" s="8">
        <f t="array" ref="R441">IF($I$2="Открытый тариф",INDEX(GRID!$B$18:$U$29,MATCH(R$7,GRID!$A$18:$A$29,0),MATCH(1,($U$2=GRID!$B$1:$U$1)*(КАЛЕНДАРЬ!AP11=GRID!$B$3:$U$3),0)),
INDEX(GRID!$B$18:$U$29,MATCH(R$7,GRID!$A$18:$A$29,0),MATCH(1,($U$2=GRID!$B$1:$U$1)*(КАЛЕНДАРЬ!AP11=GRID!$B$3:$U$3),0))*(1-GRID!$H$34))</f>
        <v>186400</v>
      </c>
      <c r="S441" s="8">
        <f t="array" ref="S441">IF($I$2="Открытый тариф",INDEX(GRID!$B$4:$U$15,MATCH(S$7,GRID!$A$4:$A$15,0),MATCH(1,($U$2=GRID!$B$1:$U$1)*(КАЛЕНДАРЬ!AP11=GRID!$B$3:$U$3),0)),
INDEX(GRID!$B$4:$U$15,MATCH(S$7,GRID!$A$4:$A$15,0),MATCH(1,($U$2=GRID!$B$1:$U$1)*(КАЛЕНДАРЬ!AP11=GRID!$B$3:$U$3),0))*(1-GRID!$L$41))</f>
        <v>460400</v>
      </c>
      <c r="T441" s="8">
        <f t="array" ref="T441">IF($I$2="Открытый тариф",INDEX(GRID!$B$4:$U$15,MATCH(T$7,GRID!$A$4:$A$15,0),MATCH(1,($U$2=GRID!$B$1:$U$1)*(КАЛЕНДАРЬ!AP11=GRID!$B$3:$U$3),0)),
INDEX(GRID!$B$4:$U$15,MATCH(T$7,GRID!$A$4:$A$15,0),MATCH(1,($U$2=GRID!$B$1:$U$1)*(КАЛЕНДАРЬ!AP11=GRID!$B$3:$U$3),0))*(1-GRID!$L$41))</f>
        <v>556900</v>
      </c>
    </row>
    <row r="442" spans="1:20" ht="13.5" customHeight="1">
      <c r="A442" s="148" t="s">
        <v>12</v>
      </c>
      <c r="B442" s="149">
        <v>9</v>
      </c>
      <c r="C442" s="8">
        <f t="array" ref="C442">IF($I$2="Открытый тариф",INDEX(GRID!$B$4:$U$15,MATCH(C$7,GRID!$A$4:$A$15,0),MATCH(1,($U$2=GRID!$B$1:$U$1)*(КАЛЕНДАРЬ!AP12=GRID!$B$3:$U$3),0)),
INDEX(GRID!$B$4:$U$15,MATCH(C$7,GRID!$A$4:$A$15,0),MATCH(1,($U$2=GRID!$B$1:$U$1)*(КАЛЕНДАРЬ!AP12=GRID!$B$3:$U$3),0))*(1-GRID!$H$34))</f>
        <v>25000</v>
      </c>
      <c r="D442" s="8">
        <f t="array" ref="D442">IF($I$2="Открытый тариф",INDEX(GRID!$B$18:$U$29,MATCH(C$7,GRID!$A$18:$A$29,0),MATCH(1,($U$2=GRID!$B$1:$U$1)*(КАЛЕНДАРЬ!AP12=GRID!$B$3:$U$3),0)),
INDEX(GRID!$B$18:$U$29,MATCH(C$7,GRID!$A$18:$A$29,0),MATCH(1,($U$2=GRID!$B$1:$U$1)*(КАЛЕНДАРЬ!AP12=GRID!$B$3:$U$3),0))*(1-GRID!$H$34))</f>
        <v>30000</v>
      </c>
      <c r="E442" s="8">
        <f t="array" ref="E442">IF($I$2="Открытый тариф",INDEX(GRID!$B$4:$U$15,MATCH(E$7,GRID!$A$4:$A$15,0),MATCH(1,($U$2=GRID!$B$1:$U$1)*(КАЛЕНДАРЬ!AP12=GRID!$B$3:$U$3),0)),
INDEX(GRID!$B$4:$U$15,MATCH(E$7,GRID!$A$4:$A$15,0),MATCH(1,($U$2=GRID!$B$1:$U$1)*(КАЛЕНДАРЬ!AP12=GRID!$B$3:$U$3),0))*(1-GRID!$H$34))</f>
        <v>30000</v>
      </c>
      <c r="F442" s="8">
        <f t="array" ref="F442">IF($I$2="Открытый тариф",INDEX(GRID!$B$18:$U$29,MATCH(E$7,GRID!$A$18:$A$29,0),MATCH(1,($U$2=GRID!$B$1:$U$1)*(КАЛЕНДАРЬ!AP12=GRID!$B$3:$U$3),0)),
INDEX(GRID!$B$18:$U$29,MATCH(E$7,GRID!$A$18:$A$29,0),MATCH(1,($U$2=GRID!$B$1:$U$1)*(КАЛЕНДАРЬ!AP12=GRID!$B$3:$U$3),0))*(1-GRID!$H$34))</f>
        <v>35000</v>
      </c>
      <c r="G442" s="8">
        <f t="array" ref="G442">IF($I$2="Открытый тариф",INDEX(GRID!$B$4:$U$15,MATCH(G$7,GRID!$A$4:$A$15,0),MATCH(1,($U$2=GRID!$B$1:$U$1)*(КАЛЕНДАРЬ!AP12=GRID!$B$3:$U$3),0)),
INDEX(GRID!$B$4:$U$15,MATCH(G$7,GRID!$A$4:$A$15,0),MATCH(1,($U$2=GRID!$B$1:$U$1)*(КАЛЕНДАРЬ!AP12=GRID!$B$3:$U$3),0))*(1-GRID!$H$34))</f>
        <v>35700</v>
      </c>
      <c r="H442" s="8">
        <f t="array" ref="H442">IF($I$2="Открытый тариф",INDEX(GRID!$B$18:$U$29,MATCH(G$7,GRID!$A$18:$A$29,0),MATCH(1,($U$2=GRID!$B$1:$U$1)*(КАЛЕНДАРЬ!AP12=GRID!$B$3:$U$3),0)),
INDEX(GRID!$B$18:$U$29,MATCH(G$7,GRID!$A$18:$A$29,0),MATCH(1,($U$2=GRID!$B$1:$U$1)*(КАЛЕНДАРЬ!AP12=GRID!$B$3:$U$3),0))*(1-GRID!$H$34))</f>
        <v>40700</v>
      </c>
      <c r="I442" s="8">
        <f t="array" ref="I442">IF($I$2="Открытый тариф",INDEX(GRID!$B$4:$U$15,MATCH(I$7,GRID!$A$4:$A$15,0),MATCH(1,($U$2=GRID!$B$1:$U$1)*(КАЛЕНДАРЬ!AP12=GRID!$B$3:$U$3),0)),
INDEX(GRID!$B$4:$U$15,MATCH(I$7,GRID!$A$4:$A$15,0),MATCH(1,($U$2=GRID!$B$1:$U$1)*(КАЛЕНДАРЬ!AP12=GRID!$B$3:$U$3),0))*(1-GRID!$H$34))</f>
        <v>39700</v>
      </c>
      <c r="J442" s="8">
        <f t="array" ref="J442">IF($I$2="Открытый тариф",INDEX(GRID!$B$18:$U$29,MATCH(I$7,GRID!$A$18:$A$29,0),MATCH(1,($U$2=GRID!$B$1:$U$1)*(КАЛЕНДАРЬ!AP12=GRID!$B$3:$U$3),0)),
INDEX(GRID!$B$18:$U$29,MATCH(I$7,GRID!$A$18:$A$29,0),MATCH(1,($U$2=GRID!$B$1:$U$1)*(КАЛЕНДАРЬ!AP12=GRID!$B$3:$U$3),0))*(1-GRID!$H$34))</f>
        <v>44700</v>
      </c>
      <c r="K442" s="8">
        <f t="array" ref="K442">IF($I$2="Открытый тариф",INDEX(GRID!$B$4:$U$15,MATCH(K$7,GRID!$A$4:$A$15,0),MATCH(1,($U$2=GRID!$B$1:$U$1)*(КАЛЕНДАРЬ!AP12=GRID!$B$3:$U$3),0)),
INDEX(GRID!$B$4:$U$15,MATCH(K$7,GRID!$A$4:$A$15,0),MATCH(1,($U$2=GRID!$B$1:$U$1)*(КАЛЕНДАРЬ!AP12=GRID!$B$3:$U$3),0))*(1-GRID!$H$34))</f>
        <v>45000</v>
      </c>
      <c r="L442" s="8">
        <f t="array" ref="L442">IF($I$2="Открытый тариф",INDEX(GRID!$B$18:$U$29,MATCH(K$7,GRID!$A$18:$A$29,0),MATCH(1,($U$2=GRID!$B$1:$U$1)*(КАЛЕНДАРЬ!AP12=GRID!$B$3:$U$3),0)),
INDEX(GRID!$B$18:$U$29,MATCH(K$7,GRID!$A$18:$A$29,0),MATCH(1,($U$2=GRID!$B$1:$U$1)*(КАЛЕНДАРЬ!AP12=GRID!$B$3:$U$3),0))*(1-GRID!$H$34))</f>
        <v>50000</v>
      </c>
      <c r="M442" s="8">
        <f t="array" ref="M442">IF($I$2="Открытый тариф",INDEX(GRID!$B$4:$U$15,MATCH(M$7,GRID!$A$4:$A$15,0),MATCH(1,($U$2=GRID!$B$1:$U$1)*(КАЛЕНДАРЬ!AP12=GRID!$B$3:$U$3),0)),
INDEX(GRID!$B$4:$U$15,MATCH(M$7,GRID!$A$4:$A$15,0),MATCH(1,($U$2=GRID!$B$1:$U$1)*(КАЛЕНДАРЬ!AP12=GRID!$B$3:$U$3),0))*(1-GRID!$H$34))</f>
        <v>65200</v>
      </c>
      <c r="N442" s="8">
        <f t="array" ref="N442">IF($I$2="Открытый тариф",INDEX(GRID!$B$18:$U$29,MATCH(M$7,GRID!$A$18:$A$29,0),MATCH(1,($U$2=GRID!$B$1:$U$1)*(КАЛЕНДАРЬ!AP12=GRID!$B$3:$U$3),0)),
INDEX(GRID!$B$18:$U$29,MATCH(M$7,GRID!$A$18:$A$29,0),MATCH(1,($U$2=GRID!$B$1:$U$1)*(КАЛЕНДАРЬ!AP12=GRID!$B$3:$U$3),0))*(1-GRID!$H$34))</f>
        <v>70200</v>
      </c>
      <c r="O442" s="8">
        <f t="array" ref="O442">IF($I$2="Открытый тариф",INDEX(GRID!$B$4:$U$15,MATCH(O$7,GRID!$A$4:$A$15,0),MATCH(1,($U$2=GRID!$B$1:$U$1)*(КАЛЕНДАРЬ!AP12=GRID!$B$3:$U$3),0)),
INDEX(GRID!$B$4:$U$15,MATCH(O$7,GRID!$A$4:$A$15,0),MATCH(1,($U$2=GRID!$B$1:$U$1)*(КАЛЕНДАРЬ!AP12=GRID!$B$3:$U$3),0))*(1-GRID!$H$34))</f>
        <v>98000</v>
      </c>
      <c r="P442" s="8">
        <f t="array" ref="P442">IF($I$2="Открытый тариф",INDEX(GRID!$B$4:$U$15,MATCH(P$7,GRID!$A$4:$A$15,0),MATCH(1,($U$2=GRID!$B$1:$U$1)*(КАЛЕНДАРЬ!AP12=GRID!$B$3:$U$3),0)),
INDEX(GRID!$B$4:$U$15,MATCH(P$7,GRID!$A$4:$A$15,0),MATCH(1,($U$2=GRID!$B$1:$U$1)*(КАЛЕНДАРЬ!AP12=GRID!$B$3:$U$3),0))*(1-GRID!$H$34))</f>
        <v>139700</v>
      </c>
      <c r="Q442" s="8">
        <f t="array" ref="Q442">IF($I$2="Открытый тариф",INDEX(GRID!$B$4:$U$15,MATCH(Q$7,GRID!$A$4:$A$15,0),MATCH(1,($U$2=GRID!$B$1:$U$1)*(КАЛЕНДАРЬ!AP12=GRID!$B$3:$U$3),0)),
INDEX(GRID!$B$4:$U$15,MATCH(Q$7,GRID!$A$4:$A$15,0),MATCH(1,($U$2=GRID!$B$1:$U$1)*(КАЛЕНДАРЬ!AP12=GRID!$B$3:$U$3),0))*(1-GRID!$H$34))</f>
        <v>164400</v>
      </c>
      <c r="R442" s="8">
        <f t="array" ref="R442">IF($I$2="Открытый тариф",INDEX(GRID!$B$18:$U$29,MATCH(R$7,GRID!$A$18:$A$29,0),MATCH(1,($U$2=GRID!$B$1:$U$1)*(КАЛЕНДАРЬ!AP12=GRID!$B$3:$U$3),0)),
INDEX(GRID!$B$18:$U$29,MATCH(R$7,GRID!$A$18:$A$29,0),MATCH(1,($U$2=GRID!$B$1:$U$1)*(КАЛЕНДАРЬ!AP12=GRID!$B$3:$U$3),0))*(1-GRID!$H$34))</f>
        <v>186400</v>
      </c>
      <c r="S442" s="8">
        <f t="array" ref="S442">IF($I$2="Открытый тариф",INDEX(GRID!$B$4:$U$15,MATCH(S$7,GRID!$A$4:$A$15,0),MATCH(1,($U$2=GRID!$B$1:$U$1)*(КАЛЕНДАРЬ!AP12=GRID!$B$3:$U$3),0)),
INDEX(GRID!$B$4:$U$15,MATCH(S$7,GRID!$A$4:$A$15,0),MATCH(1,($U$2=GRID!$B$1:$U$1)*(КАЛЕНДАРЬ!AP12=GRID!$B$3:$U$3),0))*(1-GRID!$L$41))</f>
        <v>460400</v>
      </c>
      <c r="T442" s="8">
        <f t="array" ref="T442">IF($I$2="Открытый тариф",INDEX(GRID!$B$4:$U$15,MATCH(T$7,GRID!$A$4:$A$15,0),MATCH(1,($U$2=GRID!$B$1:$U$1)*(КАЛЕНДАРЬ!AP12=GRID!$B$3:$U$3),0)),
INDEX(GRID!$B$4:$U$15,MATCH(T$7,GRID!$A$4:$A$15,0),MATCH(1,($U$2=GRID!$B$1:$U$1)*(КАЛЕНДАРЬ!AP12=GRID!$B$3:$U$3),0))*(1-GRID!$L$41))</f>
        <v>556900</v>
      </c>
    </row>
    <row r="443" spans="1:20" ht="13.5" customHeight="1">
      <c r="A443" s="148" t="s">
        <v>13</v>
      </c>
      <c r="B443" s="149">
        <v>10</v>
      </c>
      <c r="C443" s="8">
        <f t="array" ref="C443">IF($I$2="Открытый тариф",INDEX(GRID!$B$4:$U$15,MATCH(C$7,GRID!$A$4:$A$15,0),MATCH(1,($U$2=GRID!$B$1:$U$1)*(КАЛЕНДАРЬ!AP13=GRID!$B$3:$U$3),0)),
INDEX(GRID!$B$4:$U$15,MATCH(C$7,GRID!$A$4:$A$15,0),MATCH(1,($U$2=GRID!$B$1:$U$1)*(КАЛЕНДАРЬ!AP13=GRID!$B$3:$U$3),0))*(1-GRID!$H$34))</f>
        <v>25000</v>
      </c>
      <c r="D443" s="8">
        <f t="array" ref="D443">IF($I$2="Открытый тариф",INDEX(GRID!$B$18:$U$29,MATCH(C$7,GRID!$A$18:$A$29,0),MATCH(1,($U$2=GRID!$B$1:$U$1)*(КАЛЕНДАРЬ!AP13=GRID!$B$3:$U$3),0)),
INDEX(GRID!$B$18:$U$29,MATCH(C$7,GRID!$A$18:$A$29,0),MATCH(1,($U$2=GRID!$B$1:$U$1)*(КАЛЕНДАРЬ!AP13=GRID!$B$3:$U$3),0))*(1-GRID!$H$34))</f>
        <v>30000</v>
      </c>
      <c r="E443" s="8">
        <f t="array" ref="E443">IF($I$2="Открытый тариф",INDEX(GRID!$B$4:$U$15,MATCH(E$7,GRID!$A$4:$A$15,0),MATCH(1,($U$2=GRID!$B$1:$U$1)*(КАЛЕНДАРЬ!AP13=GRID!$B$3:$U$3),0)),
INDEX(GRID!$B$4:$U$15,MATCH(E$7,GRID!$A$4:$A$15,0),MATCH(1,($U$2=GRID!$B$1:$U$1)*(КАЛЕНДАРЬ!AP13=GRID!$B$3:$U$3),0))*(1-GRID!$H$34))</f>
        <v>30000</v>
      </c>
      <c r="F443" s="8">
        <f t="array" ref="F443">IF($I$2="Открытый тариф",INDEX(GRID!$B$18:$U$29,MATCH(E$7,GRID!$A$18:$A$29,0),MATCH(1,($U$2=GRID!$B$1:$U$1)*(КАЛЕНДАРЬ!AP13=GRID!$B$3:$U$3),0)),
INDEX(GRID!$B$18:$U$29,MATCH(E$7,GRID!$A$18:$A$29,0),MATCH(1,($U$2=GRID!$B$1:$U$1)*(КАЛЕНДАРЬ!AP13=GRID!$B$3:$U$3),0))*(1-GRID!$H$34))</f>
        <v>35000</v>
      </c>
      <c r="G443" s="8">
        <f t="array" ref="G443">IF($I$2="Открытый тариф",INDEX(GRID!$B$4:$U$15,MATCH(G$7,GRID!$A$4:$A$15,0),MATCH(1,($U$2=GRID!$B$1:$U$1)*(КАЛЕНДАРЬ!AP13=GRID!$B$3:$U$3),0)),
INDEX(GRID!$B$4:$U$15,MATCH(G$7,GRID!$A$4:$A$15,0),MATCH(1,($U$2=GRID!$B$1:$U$1)*(КАЛЕНДАРЬ!AP13=GRID!$B$3:$U$3),0))*(1-GRID!$H$34))</f>
        <v>35700</v>
      </c>
      <c r="H443" s="8">
        <f t="array" ref="H443">IF($I$2="Открытый тариф",INDEX(GRID!$B$18:$U$29,MATCH(G$7,GRID!$A$18:$A$29,0),MATCH(1,($U$2=GRID!$B$1:$U$1)*(КАЛЕНДАРЬ!AP13=GRID!$B$3:$U$3),0)),
INDEX(GRID!$B$18:$U$29,MATCH(G$7,GRID!$A$18:$A$29,0),MATCH(1,($U$2=GRID!$B$1:$U$1)*(КАЛЕНДАРЬ!AP13=GRID!$B$3:$U$3),0))*(1-GRID!$H$34))</f>
        <v>40700</v>
      </c>
      <c r="I443" s="8">
        <f t="array" ref="I443">IF($I$2="Открытый тариф",INDEX(GRID!$B$4:$U$15,MATCH(I$7,GRID!$A$4:$A$15,0),MATCH(1,($U$2=GRID!$B$1:$U$1)*(КАЛЕНДАРЬ!AP13=GRID!$B$3:$U$3),0)),
INDEX(GRID!$B$4:$U$15,MATCH(I$7,GRID!$A$4:$A$15,0),MATCH(1,($U$2=GRID!$B$1:$U$1)*(КАЛЕНДАРЬ!AP13=GRID!$B$3:$U$3),0))*(1-GRID!$H$34))</f>
        <v>39700</v>
      </c>
      <c r="J443" s="8">
        <f t="array" ref="J443">IF($I$2="Открытый тариф",INDEX(GRID!$B$18:$U$29,MATCH(I$7,GRID!$A$18:$A$29,0),MATCH(1,($U$2=GRID!$B$1:$U$1)*(КАЛЕНДАРЬ!AP13=GRID!$B$3:$U$3),0)),
INDEX(GRID!$B$18:$U$29,MATCH(I$7,GRID!$A$18:$A$29,0),MATCH(1,($U$2=GRID!$B$1:$U$1)*(КАЛЕНДАРЬ!AP13=GRID!$B$3:$U$3),0))*(1-GRID!$H$34))</f>
        <v>44700</v>
      </c>
      <c r="K443" s="8">
        <f t="array" ref="K443">IF($I$2="Открытый тариф",INDEX(GRID!$B$4:$U$15,MATCH(K$7,GRID!$A$4:$A$15,0),MATCH(1,($U$2=GRID!$B$1:$U$1)*(КАЛЕНДАРЬ!AP13=GRID!$B$3:$U$3),0)),
INDEX(GRID!$B$4:$U$15,MATCH(K$7,GRID!$A$4:$A$15,0),MATCH(1,($U$2=GRID!$B$1:$U$1)*(КАЛЕНДАРЬ!AP13=GRID!$B$3:$U$3),0))*(1-GRID!$H$34))</f>
        <v>45000</v>
      </c>
      <c r="L443" s="8">
        <f t="array" ref="L443">IF($I$2="Открытый тариф",INDEX(GRID!$B$18:$U$29,MATCH(K$7,GRID!$A$18:$A$29,0),MATCH(1,($U$2=GRID!$B$1:$U$1)*(КАЛЕНДАРЬ!AP13=GRID!$B$3:$U$3),0)),
INDEX(GRID!$B$18:$U$29,MATCH(K$7,GRID!$A$18:$A$29,0),MATCH(1,($U$2=GRID!$B$1:$U$1)*(КАЛЕНДАРЬ!AP13=GRID!$B$3:$U$3),0))*(1-GRID!$H$34))</f>
        <v>50000</v>
      </c>
      <c r="M443" s="8">
        <f t="array" ref="M443">IF($I$2="Открытый тариф",INDEX(GRID!$B$4:$U$15,MATCH(M$7,GRID!$A$4:$A$15,0),MATCH(1,($U$2=GRID!$B$1:$U$1)*(КАЛЕНДАРЬ!AP13=GRID!$B$3:$U$3),0)),
INDEX(GRID!$B$4:$U$15,MATCH(M$7,GRID!$A$4:$A$15,0),MATCH(1,($U$2=GRID!$B$1:$U$1)*(КАЛЕНДАРЬ!AP13=GRID!$B$3:$U$3),0))*(1-GRID!$H$34))</f>
        <v>65200</v>
      </c>
      <c r="N443" s="8">
        <f t="array" ref="N443">IF($I$2="Открытый тариф",INDEX(GRID!$B$18:$U$29,MATCH(M$7,GRID!$A$18:$A$29,0),MATCH(1,($U$2=GRID!$B$1:$U$1)*(КАЛЕНДАРЬ!AP13=GRID!$B$3:$U$3),0)),
INDEX(GRID!$B$18:$U$29,MATCH(M$7,GRID!$A$18:$A$29,0),MATCH(1,($U$2=GRID!$B$1:$U$1)*(КАЛЕНДАРЬ!AP13=GRID!$B$3:$U$3),0))*(1-GRID!$H$34))</f>
        <v>70200</v>
      </c>
      <c r="O443" s="8">
        <f t="array" ref="O443">IF($I$2="Открытый тариф",INDEX(GRID!$B$4:$U$15,MATCH(O$7,GRID!$A$4:$A$15,0),MATCH(1,($U$2=GRID!$B$1:$U$1)*(КАЛЕНДАРЬ!AP13=GRID!$B$3:$U$3),0)),
INDEX(GRID!$B$4:$U$15,MATCH(O$7,GRID!$A$4:$A$15,0),MATCH(1,($U$2=GRID!$B$1:$U$1)*(КАЛЕНДАРЬ!AP13=GRID!$B$3:$U$3),0))*(1-GRID!$H$34))</f>
        <v>98000</v>
      </c>
      <c r="P443" s="8">
        <f t="array" ref="P443">IF($I$2="Открытый тариф",INDEX(GRID!$B$4:$U$15,MATCH(P$7,GRID!$A$4:$A$15,0),MATCH(1,($U$2=GRID!$B$1:$U$1)*(КАЛЕНДАРЬ!AP13=GRID!$B$3:$U$3),0)),
INDEX(GRID!$B$4:$U$15,MATCH(P$7,GRID!$A$4:$A$15,0),MATCH(1,($U$2=GRID!$B$1:$U$1)*(КАЛЕНДАРЬ!AP13=GRID!$B$3:$U$3),0))*(1-GRID!$H$34))</f>
        <v>139700</v>
      </c>
      <c r="Q443" s="8">
        <f t="array" ref="Q443">IF($I$2="Открытый тариф",INDEX(GRID!$B$4:$U$15,MATCH(Q$7,GRID!$A$4:$A$15,0),MATCH(1,($U$2=GRID!$B$1:$U$1)*(КАЛЕНДАРЬ!AP13=GRID!$B$3:$U$3),0)),
INDEX(GRID!$B$4:$U$15,MATCH(Q$7,GRID!$A$4:$A$15,0),MATCH(1,($U$2=GRID!$B$1:$U$1)*(КАЛЕНДАРЬ!AP13=GRID!$B$3:$U$3),0))*(1-GRID!$H$34))</f>
        <v>164400</v>
      </c>
      <c r="R443" s="8">
        <f t="array" ref="R443">IF($I$2="Открытый тариф",INDEX(GRID!$B$18:$U$29,MATCH(R$7,GRID!$A$18:$A$29,0),MATCH(1,($U$2=GRID!$B$1:$U$1)*(КАЛЕНДАРЬ!AP13=GRID!$B$3:$U$3),0)),
INDEX(GRID!$B$18:$U$29,MATCH(R$7,GRID!$A$18:$A$29,0),MATCH(1,($U$2=GRID!$B$1:$U$1)*(КАЛЕНДАРЬ!AP13=GRID!$B$3:$U$3),0))*(1-GRID!$H$34))</f>
        <v>186400</v>
      </c>
      <c r="S443" s="8">
        <f t="array" ref="S443">IF($I$2="Открытый тариф",INDEX(GRID!$B$4:$U$15,MATCH(S$7,GRID!$A$4:$A$15,0),MATCH(1,($U$2=GRID!$B$1:$U$1)*(КАЛЕНДАРЬ!AP13=GRID!$B$3:$U$3),0)),
INDEX(GRID!$B$4:$U$15,MATCH(S$7,GRID!$A$4:$A$15,0),MATCH(1,($U$2=GRID!$B$1:$U$1)*(КАЛЕНДАРЬ!AP13=GRID!$B$3:$U$3),0))*(1-GRID!$L$41))</f>
        <v>460400</v>
      </c>
      <c r="T443" s="8">
        <f t="array" ref="T443">IF($I$2="Открытый тариф",INDEX(GRID!$B$4:$U$15,MATCH(T$7,GRID!$A$4:$A$15,0),MATCH(1,($U$2=GRID!$B$1:$U$1)*(КАЛЕНДАРЬ!AP13=GRID!$B$3:$U$3),0)),
INDEX(GRID!$B$4:$U$15,MATCH(T$7,GRID!$A$4:$A$15,0),MATCH(1,($U$2=GRID!$B$1:$U$1)*(КАЛЕНДАРЬ!AP13=GRID!$B$3:$U$3),0))*(1-GRID!$L$41))</f>
        <v>556900</v>
      </c>
    </row>
    <row r="444" spans="1:20" ht="13.5" customHeight="1">
      <c r="A444" s="148" t="s">
        <v>14</v>
      </c>
      <c r="B444" s="149">
        <v>11</v>
      </c>
      <c r="C444" s="8">
        <f t="array" ref="C444">IF($I$2="Открытый тариф",INDEX(GRID!$B$4:$U$15,MATCH(C$7,GRID!$A$4:$A$15,0),MATCH(1,($U$2=GRID!$B$1:$U$1)*(КАЛЕНДАРЬ!AP14=GRID!$B$3:$U$3),0)),
INDEX(GRID!$B$4:$U$15,MATCH(C$7,GRID!$A$4:$A$15,0),MATCH(1,($U$2=GRID!$B$1:$U$1)*(КАЛЕНДАРЬ!AP14=GRID!$B$3:$U$3),0))*(1-GRID!$H$34))</f>
        <v>25000</v>
      </c>
      <c r="D444" s="8">
        <f t="array" ref="D444">IF($I$2="Открытый тариф",INDEX(GRID!$B$18:$U$29,MATCH(C$7,GRID!$A$18:$A$29,0),MATCH(1,($U$2=GRID!$B$1:$U$1)*(КАЛЕНДАРЬ!AP14=GRID!$B$3:$U$3),0)),
INDEX(GRID!$B$18:$U$29,MATCH(C$7,GRID!$A$18:$A$29,0),MATCH(1,($U$2=GRID!$B$1:$U$1)*(КАЛЕНДАРЬ!AP14=GRID!$B$3:$U$3),0))*(1-GRID!$H$34))</f>
        <v>30000</v>
      </c>
      <c r="E444" s="8">
        <f t="array" ref="E444">IF($I$2="Открытый тариф",INDEX(GRID!$B$4:$U$15,MATCH(E$7,GRID!$A$4:$A$15,0),MATCH(1,($U$2=GRID!$B$1:$U$1)*(КАЛЕНДАРЬ!AP14=GRID!$B$3:$U$3),0)),
INDEX(GRID!$B$4:$U$15,MATCH(E$7,GRID!$A$4:$A$15,0),MATCH(1,($U$2=GRID!$B$1:$U$1)*(КАЛЕНДАРЬ!AP14=GRID!$B$3:$U$3),0))*(1-GRID!$H$34))</f>
        <v>30000</v>
      </c>
      <c r="F444" s="8">
        <f t="array" ref="F444">IF($I$2="Открытый тариф",INDEX(GRID!$B$18:$U$29,MATCH(E$7,GRID!$A$18:$A$29,0),MATCH(1,($U$2=GRID!$B$1:$U$1)*(КАЛЕНДАРЬ!AP14=GRID!$B$3:$U$3),0)),
INDEX(GRID!$B$18:$U$29,MATCH(E$7,GRID!$A$18:$A$29,0),MATCH(1,($U$2=GRID!$B$1:$U$1)*(КАЛЕНДАРЬ!AP14=GRID!$B$3:$U$3),0))*(1-GRID!$H$34))</f>
        <v>35000</v>
      </c>
      <c r="G444" s="8">
        <f t="array" ref="G444">IF($I$2="Открытый тариф",INDEX(GRID!$B$4:$U$15,MATCH(G$7,GRID!$A$4:$A$15,0),MATCH(1,($U$2=GRID!$B$1:$U$1)*(КАЛЕНДАРЬ!AP14=GRID!$B$3:$U$3),0)),
INDEX(GRID!$B$4:$U$15,MATCH(G$7,GRID!$A$4:$A$15,0),MATCH(1,($U$2=GRID!$B$1:$U$1)*(КАЛЕНДАРЬ!AP14=GRID!$B$3:$U$3),0))*(1-GRID!$H$34))</f>
        <v>35700</v>
      </c>
      <c r="H444" s="8">
        <f t="array" ref="H444">IF($I$2="Открытый тариф",INDEX(GRID!$B$18:$U$29,MATCH(G$7,GRID!$A$18:$A$29,0),MATCH(1,($U$2=GRID!$B$1:$U$1)*(КАЛЕНДАРЬ!AP14=GRID!$B$3:$U$3),0)),
INDEX(GRID!$B$18:$U$29,MATCH(G$7,GRID!$A$18:$A$29,0),MATCH(1,($U$2=GRID!$B$1:$U$1)*(КАЛЕНДАРЬ!AP14=GRID!$B$3:$U$3),0))*(1-GRID!$H$34))</f>
        <v>40700</v>
      </c>
      <c r="I444" s="8">
        <f t="array" ref="I444">IF($I$2="Открытый тариф",INDEX(GRID!$B$4:$U$15,MATCH(I$7,GRID!$A$4:$A$15,0),MATCH(1,($U$2=GRID!$B$1:$U$1)*(КАЛЕНДАРЬ!AP14=GRID!$B$3:$U$3),0)),
INDEX(GRID!$B$4:$U$15,MATCH(I$7,GRID!$A$4:$A$15,0),MATCH(1,($U$2=GRID!$B$1:$U$1)*(КАЛЕНДАРЬ!AP14=GRID!$B$3:$U$3),0))*(1-GRID!$H$34))</f>
        <v>39700</v>
      </c>
      <c r="J444" s="8">
        <f t="array" ref="J444">IF($I$2="Открытый тариф",INDEX(GRID!$B$18:$U$29,MATCH(I$7,GRID!$A$18:$A$29,0),MATCH(1,($U$2=GRID!$B$1:$U$1)*(КАЛЕНДАРЬ!AP14=GRID!$B$3:$U$3),0)),
INDEX(GRID!$B$18:$U$29,MATCH(I$7,GRID!$A$18:$A$29,0),MATCH(1,($U$2=GRID!$B$1:$U$1)*(КАЛЕНДАРЬ!AP14=GRID!$B$3:$U$3),0))*(1-GRID!$H$34))</f>
        <v>44700</v>
      </c>
      <c r="K444" s="8">
        <f t="array" ref="K444">IF($I$2="Открытый тариф",INDEX(GRID!$B$4:$U$15,MATCH(K$7,GRID!$A$4:$A$15,0),MATCH(1,($U$2=GRID!$B$1:$U$1)*(КАЛЕНДАРЬ!AP14=GRID!$B$3:$U$3),0)),
INDEX(GRID!$B$4:$U$15,MATCH(K$7,GRID!$A$4:$A$15,0),MATCH(1,($U$2=GRID!$B$1:$U$1)*(КАЛЕНДАРЬ!AP14=GRID!$B$3:$U$3),0))*(1-GRID!$H$34))</f>
        <v>45000</v>
      </c>
      <c r="L444" s="8">
        <f t="array" ref="L444">IF($I$2="Открытый тариф",INDEX(GRID!$B$18:$U$29,MATCH(K$7,GRID!$A$18:$A$29,0),MATCH(1,($U$2=GRID!$B$1:$U$1)*(КАЛЕНДАРЬ!AP14=GRID!$B$3:$U$3),0)),
INDEX(GRID!$B$18:$U$29,MATCH(K$7,GRID!$A$18:$A$29,0),MATCH(1,($U$2=GRID!$B$1:$U$1)*(КАЛЕНДАРЬ!AP14=GRID!$B$3:$U$3),0))*(1-GRID!$H$34))</f>
        <v>50000</v>
      </c>
      <c r="M444" s="8">
        <f t="array" ref="M444">IF($I$2="Открытый тариф",INDEX(GRID!$B$4:$U$15,MATCH(M$7,GRID!$A$4:$A$15,0),MATCH(1,($U$2=GRID!$B$1:$U$1)*(КАЛЕНДАРЬ!AP14=GRID!$B$3:$U$3),0)),
INDEX(GRID!$B$4:$U$15,MATCH(M$7,GRID!$A$4:$A$15,0),MATCH(1,($U$2=GRID!$B$1:$U$1)*(КАЛЕНДАРЬ!AP14=GRID!$B$3:$U$3),0))*(1-GRID!$H$34))</f>
        <v>65200</v>
      </c>
      <c r="N444" s="8">
        <f t="array" ref="N444">IF($I$2="Открытый тариф",INDEX(GRID!$B$18:$U$29,MATCH(M$7,GRID!$A$18:$A$29,0),MATCH(1,($U$2=GRID!$B$1:$U$1)*(КАЛЕНДАРЬ!AP14=GRID!$B$3:$U$3),0)),
INDEX(GRID!$B$18:$U$29,MATCH(M$7,GRID!$A$18:$A$29,0),MATCH(1,($U$2=GRID!$B$1:$U$1)*(КАЛЕНДАРЬ!AP14=GRID!$B$3:$U$3),0))*(1-GRID!$H$34))</f>
        <v>70200</v>
      </c>
      <c r="O444" s="8">
        <f t="array" ref="O444">IF($I$2="Открытый тариф",INDEX(GRID!$B$4:$U$15,MATCH(O$7,GRID!$A$4:$A$15,0),MATCH(1,($U$2=GRID!$B$1:$U$1)*(КАЛЕНДАРЬ!AP14=GRID!$B$3:$U$3),0)),
INDEX(GRID!$B$4:$U$15,MATCH(O$7,GRID!$A$4:$A$15,0),MATCH(1,($U$2=GRID!$B$1:$U$1)*(КАЛЕНДАРЬ!AP14=GRID!$B$3:$U$3),0))*(1-GRID!$H$34))</f>
        <v>98000</v>
      </c>
      <c r="P444" s="8">
        <f t="array" ref="P444">IF($I$2="Открытый тариф",INDEX(GRID!$B$4:$U$15,MATCH(P$7,GRID!$A$4:$A$15,0),MATCH(1,($U$2=GRID!$B$1:$U$1)*(КАЛЕНДАРЬ!AP14=GRID!$B$3:$U$3),0)),
INDEX(GRID!$B$4:$U$15,MATCH(P$7,GRID!$A$4:$A$15,0),MATCH(1,($U$2=GRID!$B$1:$U$1)*(КАЛЕНДАРЬ!AP14=GRID!$B$3:$U$3),0))*(1-GRID!$H$34))</f>
        <v>139700</v>
      </c>
      <c r="Q444" s="8">
        <f t="array" ref="Q444">IF($I$2="Открытый тариф",INDEX(GRID!$B$4:$U$15,MATCH(Q$7,GRID!$A$4:$A$15,0),MATCH(1,($U$2=GRID!$B$1:$U$1)*(КАЛЕНДАРЬ!AP14=GRID!$B$3:$U$3),0)),
INDEX(GRID!$B$4:$U$15,MATCH(Q$7,GRID!$A$4:$A$15,0),MATCH(1,($U$2=GRID!$B$1:$U$1)*(КАЛЕНДАРЬ!AP14=GRID!$B$3:$U$3),0))*(1-GRID!$H$34))</f>
        <v>164400</v>
      </c>
      <c r="R444" s="8">
        <f t="array" ref="R444">IF($I$2="Открытый тариф",INDEX(GRID!$B$18:$U$29,MATCH(R$7,GRID!$A$18:$A$29,0),MATCH(1,($U$2=GRID!$B$1:$U$1)*(КАЛЕНДАРЬ!AP14=GRID!$B$3:$U$3),0)),
INDEX(GRID!$B$18:$U$29,MATCH(R$7,GRID!$A$18:$A$29,0),MATCH(1,($U$2=GRID!$B$1:$U$1)*(КАЛЕНДАРЬ!AP14=GRID!$B$3:$U$3),0))*(1-GRID!$H$34))</f>
        <v>186400</v>
      </c>
      <c r="S444" s="8">
        <f t="array" ref="S444">IF($I$2="Открытый тариф",INDEX(GRID!$B$4:$U$15,MATCH(S$7,GRID!$A$4:$A$15,0),MATCH(1,($U$2=GRID!$B$1:$U$1)*(КАЛЕНДАРЬ!AP14=GRID!$B$3:$U$3),0)),
INDEX(GRID!$B$4:$U$15,MATCH(S$7,GRID!$A$4:$A$15,0),MATCH(1,($U$2=GRID!$B$1:$U$1)*(КАЛЕНДАРЬ!AP14=GRID!$B$3:$U$3),0))*(1-GRID!$L$41))</f>
        <v>460400</v>
      </c>
      <c r="T444" s="8">
        <f t="array" ref="T444">IF($I$2="Открытый тариф",INDEX(GRID!$B$4:$U$15,MATCH(T$7,GRID!$A$4:$A$15,0),MATCH(1,($U$2=GRID!$B$1:$U$1)*(КАЛЕНДАРЬ!AP14=GRID!$B$3:$U$3),0)),
INDEX(GRID!$B$4:$U$15,MATCH(T$7,GRID!$A$4:$A$15,0),MATCH(1,($U$2=GRID!$B$1:$U$1)*(КАЛЕНДАРЬ!AP14=GRID!$B$3:$U$3),0))*(1-GRID!$L$41))</f>
        <v>556900</v>
      </c>
    </row>
    <row r="445" spans="1:20" ht="13.5" customHeight="1">
      <c r="A445" s="148" t="s">
        <v>15</v>
      </c>
      <c r="B445" s="149">
        <v>12</v>
      </c>
      <c r="C445" s="8">
        <f t="array" ref="C445">IF($I$2="Открытый тариф",INDEX(GRID!$B$4:$U$15,MATCH(C$7,GRID!$A$4:$A$15,0),MATCH(1,($U$2=GRID!$B$1:$U$1)*(КАЛЕНДАРЬ!AP15=GRID!$B$3:$U$3),0)),
INDEX(GRID!$B$4:$U$15,MATCH(C$7,GRID!$A$4:$A$15,0),MATCH(1,($U$2=GRID!$B$1:$U$1)*(КАЛЕНДАРЬ!AP15=GRID!$B$3:$U$3),0))*(1-GRID!$H$34))</f>
        <v>25000</v>
      </c>
      <c r="D445" s="8">
        <f t="array" ref="D445">IF($I$2="Открытый тариф",INDEX(GRID!$B$18:$U$29,MATCH(C$7,GRID!$A$18:$A$29,0),MATCH(1,($U$2=GRID!$B$1:$U$1)*(КАЛЕНДАРЬ!AP15=GRID!$B$3:$U$3),0)),
INDEX(GRID!$B$18:$U$29,MATCH(C$7,GRID!$A$18:$A$29,0),MATCH(1,($U$2=GRID!$B$1:$U$1)*(КАЛЕНДАРЬ!AP15=GRID!$B$3:$U$3),0))*(1-GRID!$H$34))</f>
        <v>30000</v>
      </c>
      <c r="E445" s="8">
        <f t="array" ref="E445">IF($I$2="Открытый тариф",INDEX(GRID!$B$4:$U$15,MATCH(E$7,GRID!$A$4:$A$15,0),MATCH(1,($U$2=GRID!$B$1:$U$1)*(КАЛЕНДАРЬ!AP15=GRID!$B$3:$U$3),0)),
INDEX(GRID!$B$4:$U$15,MATCH(E$7,GRID!$A$4:$A$15,0),MATCH(1,($U$2=GRID!$B$1:$U$1)*(КАЛЕНДАРЬ!AP15=GRID!$B$3:$U$3),0))*(1-GRID!$H$34))</f>
        <v>30000</v>
      </c>
      <c r="F445" s="8">
        <f t="array" ref="F445">IF($I$2="Открытый тариф",INDEX(GRID!$B$18:$U$29,MATCH(E$7,GRID!$A$18:$A$29,0),MATCH(1,($U$2=GRID!$B$1:$U$1)*(КАЛЕНДАРЬ!AP15=GRID!$B$3:$U$3),0)),
INDEX(GRID!$B$18:$U$29,MATCH(E$7,GRID!$A$18:$A$29,0),MATCH(1,($U$2=GRID!$B$1:$U$1)*(КАЛЕНДАРЬ!AP15=GRID!$B$3:$U$3),0))*(1-GRID!$H$34))</f>
        <v>35000</v>
      </c>
      <c r="G445" s="8">
        <f t="array" ref="G445">IF($I$2="Открытый тариф",INDEX(GRID!$B$4:$U$15,MATCH(G$7,GRID!$A$4:$A$15,0),MATCH(1,($U$2=GRID!$B$1:$U$1)*(КАЛЕНДАРЬ!AP15=GRID!$B$3:$U$3),0)),
INDEX(GRID!$B$4:$U$15,MATCH(G$7,GRID!$A$4:$A$15,0),MATCH(1,($U$2=GRID!$B$1:$U$1)*(КАЛЕНДАРЬ!AP15=GRID!$B$3:$U$3),0))*(1-GRID!$H$34))</f>
        <v>35700</v>
      </c>
      <c r="H445" s="8">
        <f t="array" ref="H445">IF($I$2="Открытый тариф",INDEX(GRID!$B$18:$U$29,MATCH(G$7,GRID!$A$18:$A$29,0),MATCH(1,($U$2=GRID!$B$1:$U$1)*(КАЛЕНДАРЬ!AP15=GRID!$B$3:$U$3),0)),
INDEX(GRID!$B$18:$U$29,MATCH(G$7,GRID!$A$18:$A$29,0),MATCH(1,($U$2=GRID!$B$1:$U$1)*(КАЛЕНДАРЬ!AP15=GRID!$B$3:$U$3),0))*(1-GRID!$H$34))</f>
        <v>40700</v>
      </c>
      <c r="I445" s="8">
        <f t="array" ref="I445">IF($I$2="Открытый тариф",INDEX(GRID!$B$4:$U$15,MATCH(I$7,GRID!$A$4:$A$15,0),MATCH(1,($U$2=GRID!$B$1:$U$1)*(КАЛЕНДАРЬ!AP15=GRID!$B$3:$U$3),0)),
INDEX(GRID!$B$4:$U$15,MATCH(I$7,GRID!$A$4:$A$15,0),MATCH(1,($U$2=GRID!$B$1:$U$1)*(КАЛЕНДАРЬ!AP15=GRID!$B$3:$U$3),0))*(1-GRID!$H$34))</f>
        <v>39700</v>
      </c>
      <c r="J445" s="8">
        <f t="array" ref="J445">IF($I$2="Открытый тариф",INDEX(GRID!$B$18:$U$29,MATCH(I$7,GRID!$A$18:$A$29,0),MATCH(1,($U$2=GRID!$B$1:$U$1)*(КАЛЕНДАРЬ!AP15=GRID!$B$3:$U$3),0)),
INDEX(GRID!$B$18:$U$29,MATCH(I$7,GRID!$A$18:$A$29,0),MATCH(1,($U$2=GRID!$B$1:$U$1)*(КАЛЕНДАРЬ!AP15=GRID!$B$3:$U$3),0))*(1-GRID!$H$34))</f>
        <v>44700</v>
      </c>
      <c r="K445" s="8">
        <f t="array" ref="K445">IF($I$2="Открытый тариф",INDEX(GRID!$B$4:$U$15,MATCH(K$7,GRID!$A$4:$A$15,0),MATCH(1,($U$2=GRID!$B$1:$U$1)*(КАЛЕНДАРЬ!AP15=GRID!$B$3:$U$3),0)),
INDEX(GRID!$B$4:$U$15,MATCH(K$7,GRID!$A$4:$A$15,0),MATCH(1,($U$2=GRID!$B$1:$U$1)*(КАЛЕНДАРЬ!AP15=GRID!$B$3:$U$3),0))*(1-GRID!$H$34))</f>
        <v>45000</v>
      </c>
      <c r="L445" s="8">
        <f t="array" ref="L445">IF($I$2="Открытый тариф",INDEX(GRID!$B$18:$U$29,MATCH(K$7,GRID!$A$18:$A$29,0),MATCH(1,($U$2=GRID!$B$1:$U$1)*(КАЛЕНДАРЬ!AP15=GRID!$B$3:$U$3),0)),
INDEX(GRID!$B$18:$U$29,MATCH(K$7,GRID!$A$18:$A$29,0),MATCH(1,($U$2=GRID!$B$1:$U$1)*(КАЛЕНДАРЬ!AP15=GRID!$B$3:$U$3),0))*(1-GRID!$H$34))</f>
        <v>50000</v>
      </c>
      <c r="M445" s="8">
        <f t="array" ref="M445">IF($I$2="Открытый тариф",INDEX(GRID!$B$4:$U$15,MATCH(M$7,GRID!$A$4:$A$15,0),MATCH(1,($U$2=GRID!$B$1:$U$1)*(КАЛЕНДАРЬ!AP15=GRID!$B$3:$U$3),0)),
INDEX(GRID!$B$4:$U$15,MATCH(M$7,GRID!$A$4:$A$15,0),MATCH(1,($U$2=GRID!$B$1:$U$1)*(КАЛЕНДАРЬ!AP15=GRID!$B$3:$U$3),0))*(1-GRID!$H$34))</f>
        <v>65200</v>
      </c>
      <c r="N445" s="8">
        <f t="array" ref="N445">IF($I$2="Открытый тариф",INDEX(GRID!$B$18:$U$29,MATCH(M$7,GRID!$A$18:$A$29,0),MATCH(1,($U$2=GRID!$B$1:$U$1)*(КАЛЕНДАРЬ!AP15=GRID!$B$3:$U$3),0)),
INDEX(GRID!$B$18:$U$29,MATCH(M$7,GRID!$A$18:$A$29,0),MATCH(1,($U$2=GRID!$B$1:$U$1)*(КАЛЕНДАРЬ!AP15=GRID!$B$3:$U$3),0))*(1-GRID!$H$34))</f>
        <v>70200</v>
      </c>
      <c r="O445" s="8">
        <f t="array" ref="O445">IF($I$2="Открытый тариф",INDEX(GRID!$B$4:$U$15,MATCH(O$7,GRID!$A$4:$A$15,0),MATCH(1,($U$2=GRID!$B$1:$U$1)*(КАЛЕНДАРЬ!AP15=GRID!$B$3:$U$3),0)),
INDEX(GRID!$B$4:$U$15,MATCH(O$7,GRID!$A$4:$A$15,0),MATCH(1,($U$2=GRID!$B$1:$U$1)*(КАЛЕНДАРЬ!AP15=GRID!$B$3:$U$3),0))*(1-GRID!$H$34))</f>
        <v>98000</v>
      </c>
      <c r="P445" s="8">
        <f t="array" ref="P445">IF($I$2="Открытый тариф",INDEX(GRID!$B$4:$U$15,MATCH(P$7,GRID!$A$4:$A$15,0),MATCH(1,($U$2=GRID!$B$1:$U$1)*(КАЛЕНДАРЬ!AP15=GRID!$B$3:$U$3),0)),
INDEX(GRID!$B$4:$U$15,MATCH(P$7,GRID!$A$4:$A$15,0),MATCH(1,($U$2=GRID!$B$1:$U$1)*(КАЛЕНДАРЬ!AP15=GRID!$B$3:$U$3),0))*(1-GRID!$H$34))</f>
        <v>139700</v>
      </c>
      <c r="Q445" s="8">
        <f t="array" ref="Q445">IF($I$2="Открытый тариф",INDEX(GRID!$B$4:$U$15,MATCH(Q$7,GRID!$A$4:$A$15,0),MATCH(1,($U$2=GRID!$B$1:$U$1)*(КАЛЕНДАРЬ!AP15=GRID!$B$3:$U$3),0)),
INDEX(GRID!$B$4:$U$15,MATCH(Q$7,GRID!$A$4:$A$15,0),MATCH(1,($U$2=GRID!$B$1:$U$1)*(КАЛЕНДАРЬ!AP15=GRID!$B$3:$U$3),0))*(1-GRID!$H$34))</f>
        <v>164400</v>
      </c>
      <c r="R445" s="8">
        <f t="array" ref="R445">IF($I$2="Открытый тариф",INDEX(GRID!$B$18:$U$29,MATCH(R$7,GRID!$A$18:$A$29,0),MATCH(1,($U$2=GRID!$B$1:$U$1)*(КАЛЕНДАРЬ!AP15=GRID!$B$3:$U$3),0)),
INDEX(GRID!$B$18:$U$29,MATCH(R$7,GRID!$A$18:$A$29,0),MATCH(1,($U$2=GRID!$B$1:$U$1)*(КАЛЕНДАРЬ!AP15=GRID!$B$3:$U$3),0))*(1-GRID!$H$34))</f>
        <v>186400</v>
      </c>
      <c r="S445" s="8">
        <f t="array" ref="S445">IF($I$2="Открытый тариф",INDEX(GRID!$B$4:$U$15,MATCH(S$7,GRID!$A$4:$A$15,0),MATCH(1,($U$2=GRID!$B$1:$U$1)*(КАЛЕНДАРЬ!AP15=GRID!$B$3:$U$3),0)),
INDEX(GRID!$B$4:$U$15,MATCH(S$7,GRID!$A$4:$A$15,0),MATCH(1,($U$2=GRID!$B$1:$U$1)*(КАЛЕНДАРЬ!AP15=GRID!$B$3:$U$3),0))*(1-GRID!$L$41))</f>
        <v>460400</v>
      </c>
      <c r="T445" s="8">
        <f t="array" ref="T445">IF($I$2="Открытый тариф",INDEX(GRID!$B$4:$U$15,MATCH(T$7,GRID!$A$4:$A$15,0),MATCH(1,($U$2=GRID!$B$1:$U$1)*(КАЛЕНДАРЬ!AP15=GRID!$B$3:$U$3),0)),
INDEX(GRID!$B$4:$U$15,MATCH(T$7,GRID!$A$4:$A$15,0),MATCH(1,($U$2=GRID!$B$1:$U$1)*(КАЛЕНДАРЬ!AP15=GRID!$B$3:$U$3),0))*(1-GRID!$L$41))</f>
        <v>556900</v>
      </c>
    </row>
    <row r="446" spans="1:20" ht="13.5" customHeight="1">
      <c r="A446" s="148" t="s">
        <v>16</v>
      </c>
      <c r="B446" s="149">
        <v>13</v>
      </c>
      <c r="C446" s="8">
        <f t="array" ref="C446">IF($I$2="Открытый тариф",INDEX(GRID!$B$4:$U$15,MATCH(C$7,GRID!$A$4:$A$15,0),MATCH(1,($U$2=GRID!$B$1:$U$1)*(КАЛЕНДАРЬ!AP16=GRID!$B$3:$U$3),0)),
INDEX(GRID!$B$4:$U$15,MATCH(C$7,GRID!$A$4:$A$15,0),MATCH(1,($U$2=GRID!$B$1:$U$1)*(КАЛЕНДАРЬ!AP16=GRID!$B$3:$U$3),0))*(1-GRID!$H$34))</f>
        <v>27500.000000000004</v>
      </c>
      <c r="D446" s="8">
        <f t="array" ref="D446">IF($I$2="Открытый тариф",INDEX(GRID!$B$18:$U$29,MATCH(C$7,GRID!$A$18:$A$29,0),MATCH(1,($U$2=GRID!$B$1:$U$1)*(КАЛЕНДАРЬ!AP16=GRID!$B$3:$U$3),0)),
INDEX(GRID!$B$18:$U$29,MATCH(C$7,GRID!$A$18:$A$29,0),MATCH(1,($U$2=GRID!$B$1:$U$1)*(КАЛЕНДАРЬ!AP16=GRID!$B$3:$U$3),0))*(1-GRID!$H$34))</f>
        <v>32500.000000000004</v>
      </c>
      <c r="E446" s="8">
        <f t="array" ref="E446">IF($I$2="Открытый тариф",INDEX(GRID!$B$4:$U$15,MATCH(E$7,GRID!$A$4:$A$15,0),MATCH(1,($U$2=GRID!$B$1:$U$1)*(КАЛЕНДАРЬ!AP16=GRID!$B$3:$U$3),0)),
INDEX(GRID!$B$4:$U$15,MATCH(E$7,GRID!$A$4:$A$15,0),MATCH(1,($U$2=GRID!$B$1:$U$1)*(КАЛЕНДАРЬ!AP16=GRID!$B$3:$U$3),0))*(1-GRID!$H$34))</f>
        <v>33000</v>
      </c>
      <c r="F446" s="8">
        <f t="array" ref="F446">IF($I$2="Открытый тариф",INDEX(GRID!$B$18:$U$29,MATCH(E$7,GRID!$A$18:$A$29,0),MATCH(1,($U$2=GRID!$B$1:$U$1)*(КАЛЕНДАРЬ!AP16=GRID!$B$3:$U$3),0)),
INDEX(GRID!$B$18:$U$29,MATCH(E$7,GRID!$A$18:$A$29,0),MATCH(1,($U$2=GRID!$B$1:$U$1)*(КАЛЕНДАРЬ!AP16=GRID!$B$3:$U$3),0))*(1-GRID!$H$34))</f>
        <v>38000</v>
      </c>
      <c r="G446" s="8">
        <f t="array" ref="G446">IF($I$2="Открытый тариф",INDEX(GRID!$B$4:$U$15,MATCH(G$7,GRID!$A$4:$A$15,0),MATCH(1,($U$2=GRID!$B$1:$U$1)*(КАЛЕНДАРЬ!AP16=GRID!$B$3:$U$3),0)),
INDEX(GRID!$B$4:$U$15,MATCH(G$7,GRID!$A$4:$A$15,0),MATCH(1,($U$2=GRID!$B$1:$U$1)*(КАЛЕНДАРЬ!AP16=GRID!$B$3:$U$3),0))*(1-GRID!$H$34))</f>
        <v>39000</v>
      </c>
      <c r="H446" s="8">
        <f t="array" ref="H446">IF($I$2="Открытый тариф",INDEX(GRID!$B$18:$U$29,MATCH(G$7,GRID!$A$18:$A$29,0),MATCH(1,($U$2=GRID!$B$1:$U$1)*(КАЛЕНДАРЬ!AP16=GRID!$B$3:$U$3),0)),
INDEX(GRID!$B$18:$U$29,MATCH(G$7,GRID!$A$18:$A$29,0),MATCH(1,($U$2=GRID!$B$1:$U$1)*(КАЛЕНДАРЬ!AP16=GRID!$B$3:$U$3),0))*(1-GRID!$H$34))</f>
        <v>44000</v>
      </c>
      <c r="I446" s="8">
        <f t="array" ref="I446">IF($I$2="Открытый тариф",INDEX(GRID!$B$4:$U$15,MATCH(I$7,GRID!$A$4:$A$15,0),MATCH(1,($U$2=GRID!$B$1:$U$1)*(КАЛЕНДАРЬ!AP16=GRID!$B$3:$U$3),0)),
INDEX(GRID!$B$4:$U$15,MATCH(I$7,GRID!$A$4:$A$15,0),MATCH(1,($U$2=GRID!$B$1:$U$1)*(КАЛЕНДАРЬ!AP16=GRID!$B$3:$U$3),0))*(1-GRID!$H$34))</f>
        <v>43400</v>
      </c>
      <c r="J446" s="8">
        <f t="array" ref="J446">IF($I$2="Открытый тариф",INDEX(GRID!$B$18:$U$29,MATCH(I$7,GRID!$A$18:$A$29,0),MATCH(1,($U$2=GRID!$B$1:$U$1)*(КАЛЕНДАРЬ!AP16=GRID!$B$3:$U$3),0)),
INDEX(GRID!$B$18:$U$29,MATCH(I$7,GRID!$A$18:$A$29,0),MATCH(1,($U$2=GRID!$B$1:$U$1)*(КАЛЕНДАРЬ!AP16=GRID!$B$3:$U$3),0))*(1-GRID!$H$34))</f>
        <v>48400</v>
      </c>
      <c r="K446" s="8">
        <f t="array" ref="K446">IF($I$2="Открытый тариф",INDEX(GRID!$B$4:$U$15,MATCH(K$7,GRID!$A$4:$A$15,0),MATCH(1,($U$2=GRID!$B$1:$U$1)*(КАЛЕНДАРЬ!AP16=GRID!$B$3:$U$3),0)),
INDEX(GRID!$B$4:$U$15,MATCH(K$7,GRID!$A$4:$A$15,0),MATCH(1,($U$2=GRID!$B$1:$U$1)*(КАЛЕНДАРЬ!AP16=GRID!$B$3:$U$3),0))*(1-GRID!$H$34))</f>
        <v>49000</v>
      </c>
      <c r="L446" s="8">
        <f t="array" ref="L446">IF($I$2="Открытый тариф",INDEX(GRID!$B$18:$U$29,MATCH(K$7,GRID!$A$18:$A$29,0),MATCH(1,($U$2=GRID!$B$1:$U$1)*(КАЛЕНДАРЬ!AP16=GRID!$B$3:$U$3),0)),
INDEX(GRID!$B$18:$U$29,MATCH(K$7,GRID!$A$18:$A$29,0),MATCH(1,($U$2=GRID!$B$1:$U$1)*(КАЛЕНДАРЬ!AP16=GRID!$B$3:$U$3),0))*(1-GRID!$H$34))</f>
        <v>54000</v>
      </c>
      <c r="M446" s="8">
        <f t="array" ref="M446">IF($I$2="Открытый тариф",INDEX(GRID!$B$4:$U$15,MATCH(M$7,GRID!$A$4:$A$15,0),MATCH(1,($U$2=GRID!$B$1:$U$1)*(КАЛЕНДАРЬ!AP16=GRID!$B$3:$U$3),0)),
INDEX(GRID!$B$4:$U$15,MATCH(M$7,GRID!$A$4:$A$15,0),MATCH(1,($U$2=GRID!$B$1:$U$1)*(КАЛЕНДАРЬ!AP16=GRID!$B$3:$U$3),0))*(1-GRID!$H$34))</f>
        <v>69500</v>
      </c>
      <c r="N446" s="8">
        <f t="array" ref="N446">IF($I$2="Открытый тариф",INDEX(GRID!$B$18:$U$29,MATCH(M$7,GRID!$A$18:$A$29,0),MATCH(1,($U$2=GRID!$B$1:$U$1)*(КАЛЕНДАРЬ!AP16=GRID!$B$3:$U$3),0)),
INDEX(GRID!$B$18:$U$29,MATCH(M$7,GRID!$A$18:$A$29,0),MATCH(1,($U$2=GRID!$B$1:$U$1)*(КАЛЕНДАРЬ!AP16=GRID!$B$3:$U$3),0))*(1-GRID!$H$34))</f>
        <v>74500</v>
      </c>
      <c r="O446" s="8">
        <f t="array" ref="O446">IF($I$2="Открытый тариф",INDEX(GRID!$B$4:$U$15,MATCH(O$7,GRID!$A$4:$A$15,0),MATCH(1,($U$2=GRID!$B$1:$U$1)*(КАЛЕНДАРЬ!AP16=GRID!$B$3:$U$3),0)),
INDEX(GRID!$B$4:$U$15,MATCH(O$7,GRID!$A$4:$A$15,0),MATCH(1,($U$2=GRID!$B$1:$U$1)*(КАЛЕНДАРЬ!AP16=GRID!$B$3:$U$3),0))*(1-GRID!$H$34))</f>
        <v>103200</v>
      </c>
      <c r="P446" s="8">
        <f t="array" ref="P446">IF($I$2="Открытый тариф",INDEX(GRID!$B$4:$U$15,MATCH(P$7,GRID!$A$4:$A$15,0),MATCH(1,($U$2=GRID!$B$1:$U$1)*(КАЛЕНДАРЬ!AP16=GRID!$B$3:$U$3),0)),
INDEX(GRID!$B$4:$U$15,MATCH(P$7,GRID!$A$4:$A$15,0),MATCH(1,($U$2=GRID!$B$1:$U$1)*(КАЛЕНДАРЬ!AP16=GRID!$B$3:$U$3),0))*(1-GRID!$H$34))</f>
        <v>145400</v>
      </c>
      <c r="Q446" s="8">
        <f t="array" ref="Q446">IF($I$2="Открытый тариф",INDEX(GRID!$B$4:$U$15,MATCH(Q$7,GRID!$A$4:$A$15,0),MATCH(1,($U$2=GRID!$B$1:$U$1)*(КАЛЕНДАРЬ!AP16=GRID!$B$3:$U$3),0)),
INDEX(GRID!$B$4:$U$15,MATCH(Q$7,GRID!$A$4:$A$15,0),MATCH(1,($U$2=GRID!$B$1:$U$1)*(КАЛЕНДАРЬ!AP16=GRID!$B$3:$U$3),0))*(1-GRID!$H$34))</f>
        <v>170900</v>
      </c>
      <c r="R446" s="8">
        <f t="array" ref="R446">IF($I$2="Открытый тариф",INDEX(GRID!$B$18:$U$29,MATCH(R$7,GRID!$A$18:$A$29,0),MATCH(1,($U$2=GRID!$B$1:$U$1)*(КАЛЕНДАРЬ!AP16=GRID!$B$3:$U$3),0)),
INDEX(GRID!$B$18:$U$29,MATCH(R$7,GRID!$A$18:$A$29,0),MATCH(1,($U$2=GRID!$B$1:$U$1)*(КАЛЕНДАРЬ!AP16=GRID!$B$3:$U$3),0))*(1-GRID!$H$34))</f>
        <v>194100</v>
      </c>
      <c r="S446" s="8">
        <f t="array" ref="S446">IF($I$2="Открытый тариф",INDEX(GRID!$B$4:$U$15,MATCH(S$7,GRID!$A$4:$A$15,0),MATCH(1,($U$2=GRID!$B$1:$U$1)*(КАЛЕНДАРЬ!AP16=GRID!$B$3:$U$3),0)),
INDEX(GRID!$B$4:$U$15,MATCH(S$7,GRID!$A$4:$A$15,0),MATCH(1,($U$2=GRID!$B$1:$U$1)*(КАЛЕНДАРЬ!AP16=GRID!$B$3:$U$3),0))*(1-GRID!$L$41))</f>
        <v>482600</v>
      </c>
      <c r="T446" s="8">
        <f t="array" ref="T446">IF($I$2="Открытый тариф",INDEX(GRID!$B$4:$U$15,MATCH(T$7,GRID!$A$4:$A$15,0),MATCH(1,($U$2=GRID!$B$1:$U$1)*(КАЛЕНДАРЬ!AP16=GRID!$B$3:$U$3),0)),
INDEX(GRID!$B$4:$U$15,MATCH(T$7,GRID!$A$4:$A$15,0),MATCH(1,($U$2=GRID!$B$1:$U$1)*(КАЛЕНДАРЬ!AP16=GRID!$B$3:$U$3),0))*(1-GRID!$L$41))</f>
        <v>586600</v>
      </c>
    </row>
    <row r="447" spans="1:20" ht="13.5" customHeight="1">
      <c r="A447" s="148" t="s">
        <v>17</v>
      </c>
      <c r="B447" s="149">
        <v>14</v>
      </c>
      <c r="C447" s="8">
        <f t="array" ref="C447">IF($I$2="Открытый тариф",INDEX(GRID!$B$4:$U$15,MATCH(C$7,GRID!$A$4:$A$15,0),MATCH(1,($U$2=GRID!$B$1:$U$1)*(КАЛЕНДАРЬ!AP17=GRID!$B$3:$U$3),0)),
INDEX(GRID!$B$4:$U$15,MATCH(C$7,GRID!$A$4:$A$15,0),MATCH(1,($U$2=GRID!$B$1:$U$1)*(КАЛЕНДАРЬ!AP17=GRID!$B$3:$U$3),0))*(1-GRID!$H$34))</f>
        <v>27500.000000000004</v>
      </c>
      <c r="D447" s="8">
        <f t="array" ref="D447">IF($I$2="Открытый тариф",INDEX(GRID!$B$18:$U$29,MATCH(C$7,GRID!$A$18:$A$29,0),MATCH(1,($U$2=GRID!$B$1:$U$1)*(КАЛЕНДАРЬ!AP17=GRID!$B$3:$U$3),0)),
INDEX(GRID!$B$18:$U$29,MATCH(C$7,GRID!$A$18:$A$29,0),MATCH(1,($U$2=GRID!$B$1:$U$1)*(КАЛЕНДАРЬ!AP17=GRID!$B$3:$U$3),0))*(1-GRID!$H$34))</f>
        <v>32500.000000000004</v>
      </c>
      <c r="E447" s="8">
        <f t="array" ref="E447">IF($I$2="Открытый тариф",INDEX(GRID!$B$4:$U$15,MATCH(E$7,GRID!$A$4:$A$15,0),MATCH(1,($U$2=GRID!$B$1:$U$1)*(КАЛЕНДАРЬ!AP17=GRID!$B$3:$U$3),0)),
INDEX(GRID!$B$4:$U$15,MATCH(E$7,GRID!$A$4:$A$15,0),MATCH(1,($U$2=GRID!$B$1:$U$1)*(КАЛЕНДАРЬ!AP17=GRID!$B$3:$U$3),0))*(1-GRID!$H$34))</f>
        <v>33000</v>
      </c>
      <c r="F447" s="8">
        <f t="array" ref="F447">IF($I$2="Открытый тариф",INDEX(GRID!$B$18:$U$29,MATCH(E$7,GRID!$A$18:$A$29,0),MATCH(1,($U$2=GRID!$B$1:$U$1)*(КАЛЕНДАРЬ!AP17=GRID!$B$3:$U$3),0)),
INDEX(GRID!$B$18:$U$29,MATCH(E$7,GRID!$A$18:$A$29,0),MATCH(1,($U$2=GRID!$B$1:$U$1)*(КАЛЕНДАРЬ!AP17=GRID!$B$3:$U$3),0))*(1-GRID!$H$34))</f>
        <v>38000</v>
      </c>
      <c r="G447" s="8">
        <f t="array" ref="G447">IF($I$2="Открытый тариф",INDEX(GRID!$B$4:$U$15,MATCH(G$7,GRID!$A$4:$A$15,0),MATCH(1,($U$2=GRID!$B$1:$U$1)*(КАЛЕНДАРЬ!AP17=GRID!$B$3:$U$3),0)),
INDEX(GRID!$B$4:$U$15,MATCH(G$7,GRID!$A$4:$A$15,0),MATCH(1,($U$2=GRID!$B$1:$U$1)*(КАЛЕНДАРЬ!AP17=GRID!$B$3:$U$3),0))*(1-GRID!$H$34))</f>
        <v>39000</v>
      </c>
      <c r="H447" s="8">
        <f t="array" ref="H447">IF($I$2="Открытый тариф",INDEX(GRID!$B$18:$U$29,MATCH(G$7,GRID!$A$18:$A$29,0),MATCH(1,($U$2=GRID!$B$1:$U$1)*(КАЛЕНДАРЬ!AP17=GRID!$B$3:$U$3),0)),
INDEX(GRID!$B$18:$U$29,MATCH(G$7,GRID!$A$18:$A$29,0),MATCH(1,($U$2=GRID!$B$1:$U$1)*(КАЛЕНДАРЬ!AP17=GRID!$B$3:$U$3),0))*(1-GRID!$H$34))</f>
        <v>44000</v>
      </c>
      <c r="I447" s="8">
        <f t="array" ref="I447">IF($I$2="Открытый тариф",INDEX(GRID!$B$4:$U$15,MATCH(I$7,GRID!$A$4:$A$15,0),MATCH(1,($U$2=GRID!$B$1:$U$1)*(КАЛЕНДАРЬ!AP17=GRID!$B$3:$U$3),0)),
INDEX(GRID!$B$4:$U$15,MATCH(I$7,GRID!$A$4:$A$15,0),MATCH(1,($U$2=GRID!$B$1:$U$1)*(КАЛЕНДАРЬ!AP17=GRID!$B$3:$U$3),0))*(1-GRID!$H$34))</f>
        <v>43400</v>
      </c>
      <c r="J447" s="8">
        <f t="array" ref="J447">IF($I$2="Открытый тариф",INDEX(GRID!$B$18:$U$29,MATCH(I$7,GRID!$A$18:$A$29,0),MATCH(1,($U$2=GRID!$B$1:$U$1)*(КАЛЕНДАРЬ!AP17=GRID!$B$3:$U$3),0)),
INDEX(GRID!$B$18:$U$29,MATCH(I$7,GRID!$A$18:$A$29,0),MATCH(1,($U$2=GRID!$B$1:$U$1)*(КАЛЕНДАРЬ!AP17=GRID!$B$3:$U$3),0))*(1-GRID!$H$34))</f>
        <v>48400</v>
      </c>
      <c r="K447" s="8">
        <f t="array" ref="K447">IF($I$2="Открытый тариф",INDEX(GRID!$B$4:$U$15,MATCH(K$7,GRID!$A$4:$A$15,0),MATCH(1,($U$2=GRID!$B$1:$U$1)*(КАЛЕНДАРЬ!AP17=GRID!$B$3:$U$3),0)),
INDEX(GRID!$B$4:$U$15,MATCH(K$7,GRID!$A$4:$A$15,0),MATCH(1,($U$2=GRID!$B$1:$U$1)*(КАЛЕНДАРЬ!AP17=GRID!$B$3:$U$3),0))*(1-GRID!$H$34))</f>
        <v>49000</v>
      </c>
      <c r="L447" s="8">
        <f t="array" ref="L447">IF($I$2="Открытый тариф",INDEX(GRID!$B$18:$U$29,MATCH(K$7,GRID!$A$18:$A$29,0),MATCH(1,($U$2=GRID!$B$1:$U$1)*(КАЛЕНДАРЬ!AP17=GRID!$B$3:$U$3),0)),
INDEX(GRID!$B$18:$U$29,MATCH(K$7,GRID!$A$18:$A$29,0),MATCH(1,($U$2=GRID!$B$1:$U$1)*(КАЛЕНДАРЬ!AP17=GRID!$B$3:$U$3),0))*(1-GRID!$H$34))</f>
        <v>54000</v>
      </c>
      <c r="M447" s="8">
        <f t="array" ref="M447">IF($I$2="Открытый тариф",INDEX(GRID!$B$4:$U$15,MATCH(M$7,GRID!$A$4:$A$15,0),MATCH(1,($U$2=GRID!$B$1:$U$1)*(КАЛЕНДАРЬ!AP17=GRID!$B$3:$U$3),0)),
INDEX(GRID!$B$4:$U$15,MATCH(M$7,GRID!$A$4:$A$15,0),MATCH(1,($U$2=GRID!$B$1:$U$1)*(КАЛЕНДАРЬ!AP17=GRID!$B$3:$U$3),0))*(1-GRID!$H$34))</f>
        <v>69500</v>
      </c>
      <c r="N447" s="8">
        <f t="array" ref="N447">IF($I$2="Открытый тариф",INDEX(GRID!$B$18:$U$29,MATCH(M$7,GRID!$A$18:$A$29,0),MATCH(1,($U$2=GRID!$B$1:$U$1)*(КАЛЕНДАРЬ!AP17=GRID!$B$3:$U$3),0)),
INDEX(GRID!$B$18:$U$29,MATCH(M$7,GRID!$A$18:$A$29,0),MATCH(1,($U$2=GRID!$B$1:$U$1)*(КАЛЕНДАРЬ!AP17=GRID!$B$3:$U$3),0))*(1-GRID!$H$34))</f>
        <v>74500</v>
      </c>
      <c r="O447" s="8">
        <f t="array" ref="O447">IF($I$2="Открытый тариф",INDEX(GRID!$B$4:$U$15,MATCH(O$7,GRID!$A$4:$A$15,0),MATCH(1,($U$2=GRID!$B$1:$U$1)*(КАЛЕНДАРЬ!AP17=GRID!$B$3:$U$3),0)),
INDEX(GRID!$B$4:$U$15,MATCH(O$7,GRID!$A$4:$A$15,0),MATCH(1,($U$2=GRID!$B$1:$U$1)*(КАЛЕНДАРЬ!AP17=GRID!$B$3:$U$3),0))*(1-GRID!$H$34))</f>
        <v>103200</v>
      </c>
      <c r="P447" s="8">
        <f t="array" ref="P447">IF($I$2="Открытый тариф",INDEX(GRID!$B$4:$U$15,MATCH(P$7,GRID!$A$4:$A$15,0),MATCH(1,($U$2=GRID!$B$1:$U$1)*(КАЛЕНДАРЬ!AP17=GRID!$B$3:$U$3),0)),
INDEX(GRID!$B$4:$U$15,MATCH(P$7,GRID!$A$4:$A$15,0),MATCH(1,($U$2=GRID!$B$1:$U$1)*(КАЛЕНДАРЬ!AP17=GRID!$B$3:$U$3),0))*(1-GRID!$H$34))</f>
        <v>145400</v>
      </c>
      <c r="Q447" s="8">
        <f t="array" ref="Q447">IF($I$2="Открытый тариф",INDEX(GRID!$B$4:$U$15,MATCH(Q$7,GRID!$A$4:$A$15,0),MATCH(1,($U$2=GRID!$B$1:$U$1)*(КАЛЕНДАРЬ!AP17=GRID!$B$3:$U$3),0)),
INDEX(GRID!$B$4:$U$15,MATCH(Q$7,GRID!$A$4:$A$15,0),MATCH(1,($U$2=GRID!$B$1:$U$1)*(КАЛЕНДАРЬ!AP17=GRID!$B$3:$U$3),0))*(1-GRID!$H$34))</f>
        <v>170900</v>
      </c>
      <c r="R447" s="8">
        <f t="array" ref="R447">IF($I$2="Открытый тариф",INDEX(GRID!$B$18:$U$29,MATCH(R$7,GRID!$A$18:$A$29,0),MATCH(1,($U$2=GRID!$B$1:$U$1)*(КАЛЕНДАРЬ!AP17=GRID!$B$3:$U$3),0)),
INDEX(GRID!$B$18:$U$29,MATCH(R$7,GRID!$A$18:$A$29,0),MATCH(1,($U$2=GRID!$B$1:$U$1)*(КАЛЕНДАРЬ!AP17=GRID!$B$3:$U$3),0))*(1-GRID!$H$34))</f>
        <v>194100</v>
      </c>
      <c r="S447" s="8">
        <f t="array" ref="S447">IF($I$2="Открытый тариф",INDEX(GRID!$B$4:$U$15,MATCH(S$7,GRID!$A$4:$A$15,0),MATCH(1,($U$2=GRID!$B$1:$U$1)*(КАЛЕНДАРЬ!AP17=GRID!$B$3:$U$3),0)),
INDEX(GRID!$B$4:$U$15,MATCH(S$7,GRID!$A$4:$A$15,0),MATCH(1,($U$2=GRID!$B$1:$U$1)*(КАЛЕНДАРЬ!AP17=GRID!$B$3:$U$3),0))*(1-GRID!$L$41))</f>
        <v>482600</v>
      </c>
      <c r="T447" s="8">
        <f t="array" ref="T447">IF($I$2="Открытый тариф",INDEX(GRID!$B$4:$U$15,MATCH(T$7,GRID!$A$4:$A$15,0),MATCH(1,($U$2=GRID!$B$1:$U$1)*(КАЛЕНДАРЬ!AP17=GRID!$B$3:$U$3),0)),
INDEX(GRID!$B$4:$U$15,MATCH(T$7,GRID!$A$4:$A$15,0),MATCH(1,($U$2=GRID!$B$1:$U$1)*(КАЛЕНДАРЬ!AP17=GRID!$B$3:$U$3),0))*(1-GRID!$L$41))</f>
        <v>586600</v>
      </c>
    </row>
    <row r="448" spans="1:20" ht="13.5" customHeight="1">
      <c r="A448" s="148" t="s">
        <v>11</v>
      </c>
      <c r="B448" s="149">
        <v>15</v>
      </c>
      <c r="C448" s="8">
        <f t="array" ref="C448">IF($I$2="Открытый тариф",INDEX(GRID!$B$4:$U$15,MATCH(C$7,GRID!$A$4:$A$15,0),MATCH(1,($U$2=GRID!$B$1:$U$1)*(КАЛЕНДАРЬ!AP18=GRID!$B$3:$U$3),0)),
INDEX(GRID!$B$4:$U$15,MATCH(C$7,GRID!$A$4:$A$15,0),MATCH(1,($U$2=GRID!$B$1:$U$1)*(КАЛЕНДАРЬ!AP18=GRID!$B$3:$U$3),0))*(1-GRID!$H$34))</f>
        <v>25000</v>
      </c>
      <c r="D448" s="8">
        <f t="array" ref="D448">IF($I$2="Открытый тариф",INDEX(GRID!$B$18:$U$29,MATCH(C$7,GRID!$A$18:$A$29,0),MATCH(1,($U$2=GRID!$B$1:$U$1)*(КАЛЕНДАРЬ!AP18=GRID!$B$3:$U$3),0)),
INDEX(GRID!$B$18:$U$29,MATCH(C$7,GRID!$A$18:$A$29,0),MATCH(1,($U$2=GRID!$B$1:$U$1)*(КАЛЕНДАРЬ!AP18=GRID!$B$3:$U$3),0))*(1-GRID!$H$34))</f>
        <v>30000</v>
      </c>
      <c r="E448" s="8">
        <f t="array" ref="E448">IF($I$2="Открытый тариф",INDEX(GRID!$B$4:$U$15,MATCH(E$7,GRID!$A$4:$A$15,0),MATCH(1,($U$2=GRID!$B$1:$U$1)*(КАЛЕНДАРЬ!AP18=GRID!$B$3:$U$3),0)),
INDEX(GRID!$B$4:$U$15,MATCH(E$7,GRID!$A$4:$A$15,0),MATCH(1,($U$2=GRID!$B$1:$U$1)*(КАЛЕНДАРЬ!AP18=GRID!$B$3:$U$3),0))*(1-GRID!$H$34))</f>
        <v>30000</v>
      </c>
      <c r="F448" s="8">
        <f t="array" ref="F448">IF($I$2="Открытый тариф",INDEX(GRID!$B$18:$U$29,MATCH(E$7,GRID!$A$18:$A$29,0),MATCH(1,($U$2=GRID!$B$1:$U$1)*(КАЛЕНДАРЬ!AP18=GRID!$B$3:$U$3),0)),
INDEX(GRID!$B$18:$U$29,MATCH(E$7,GRID!$A$18:$A$29,0),MATCH(1,($U$2=GRID!$B$1:$U$1)*(КАЛЕНДАРЬ!AP18=GRID!$B$3:$U$3),0))*(1-GRID!$H$34))</f>
        <v>35000</v>
      </c>
      <c r="G448" s="8">
        <f t="array" ref="G448">IF($I$2="Открытый тариф",INDEX(GRID!$B$4:$U$15,MATCH(G$7,GRID!$A$4:$A$15,0),MATCH(1,($U$2=GRID!$B$1:$U$1)*(КАЛЕНДАРЬ!AP18=GRID!$B$3:$U$3),0)),
INDEX(GRID!$B$4:$U$15,MATCH(G$7,GRID!$A$4:$A$15,0),MATCH(1,($U$2=GRID!$B$1:$U$1)*(КАЛЕНДАРЬ!AP18=GRID!$B$3:$U$3),0))*(1-GRID!$H$34))</f>
        <v>35700</v>
      </c>
      <c r="H448" s="8">
        <f t="array" ref="H448">IF($I$2="Открытый тариф",INDEX(GRID!$B$18:$U$29,MATCH(G$7,GRID!$A$18:$A$29,0),MATCH(1,($U$2=GRID!$B$1:$U$1)*(КАЛЕНДАРЬ!AP18=GRID!$B$3:$U$3),0)),
INDEX(GRID!$B$18:$U$29,MATCH(G$7,GRID!$A$18:$A$29,0),MATCH(1,($U$2=GRID!$B$1:$U$1)*(КАЛЕНДАРЬ!AP18=GRID!$B$3:$U$3),0))*(1-GRID!$H$34))</f>
        <v>40700</v>
      </c>
      <c r="I448" s="8">
        <f t="array" ref="I448">IF($I$2="Открытый тариф",INDEX(GRID!$B$4:$U$15,MATCH(I$7,GRID!$A$4:$A$15,0),MATCH(1,($U$2=GRID!$B$1:$U$1)*(КАЛЕНДАРЬ!AP18=GRID!$B$3:$U$3),0)),
INDEX(GRID!$B$4:$U$15,MATCH(I$7,GRID!$A$4:$A$15,0),MATCH(1,($U$2=GRID!$B$1:$U$1)*(КАЛЕНДАРЬ!AP18=GRID!$B$3:$U$3),0))*(1-GRID!$H$34))</f>
        <v>39700</v>
      </c>
      <c r="J448" s="8">
        <f t="array" ref="J448">IF($I$2="Открытый тариф",INDEX(GRID!$B$18:$U$29,MATCH(I$7,GRID!$A$18:$A$29,0),MATCH(1,($U$2=GRID!$B$1:$U$1)*(КАЛЕНДАРЬ!AP18=GRID!$B$3:$U$3),0)),
INDEX(GRID!$B$18:$U$29,MATCH(I$7,GRID!$A$18:$A$29,0),MATCH(1,($U$2=GRID!$B$1:$U$1)*(КАЛЕНДАРЬ!AP18=GRID!$B$3:$U$3),0))*(1-GRID!$H$34))</f>
        <v>44700</v>
      </c>
      <c r="K448" s="8">
        <f t="array" ref="K448">IF($I$2="Открытый тариф",INDEX(GRID!$B$4:$U$15,MATCH(K$7,GRID!$A$4:$A$15,0),MATCH(1,($U$2=GRID!$B$1:$U$1)*(КАЛЕНДАРЬ!AP18=GRID!$B$3:$U$3),0)),
INDEX(GRID!$B$4:$U$15,MATCH(K$7,GRID!$A$4:$A$15,0),MATCH(1,($U$2=GRID!$B$1:$U$1)*(КАЛЕНДАРЬ!AP18=GRID!$B$3:$U$3),0))*(1-GRID!$H$34))</f>
        <v>45000</v>
      </c>
      <c r="L448" s="8">
        <f t="array" ref="L448">IF($I$2="Открытый тариф",INDEX(GRID!$B$18:$U$29,MATCH(K$7,GRID!$A$18:$A$29,0),MATCH(1,($U$2=GRID!$B$1:$U$1)*(КАЛЕНДАРЬ!AP18=GRID!$B$3:$U$3),0)),
INDEX(GRID!$B$18:$U$29,MATCH(K$7,GRID!$A$18:$A$29,0),MATCH(1,($U$2=GRID!$B$1:$U$1)*(КАЛЕНДАРЬ!AP18=GRID!$B$3:$U$3),0))*(1-GRID!$H$34))</f>
        <v>50000</v>
      </c>
      <c r="M448" s="8">
        <f t="array" ref="M448">IF($I$2="Открытый тариф",INDEX(GRID!$B$4:$U$15,MATCH(M$7,GRID!$A$4:$A$15,0),MATCH(1,($U$2=GRID!$B$1:$U$1)*(КАЛЕНДАРЬ!AP18=GRID!$B$3:$U$3),0)),
INDEX(GRID!$B$4:$U$15,MATCH(M$7,GRID!$A$4:$A$15,0),MATCH(1,($U$2=GRID!$B$1:$U$1)*(КАЛЕНДАРЬ!AP18=GRID!$B$3:$U$3),0))*(1-GRID!$H$34))</f>
        <v>65200</v>
      </c>
      <c r="N448" s="8">
        <f t="array" ref="N448">IF($I$2="Открытый тариф",INDEX(GRID!$B$18:$U$29,MATCH(M$7,GRID!$A$18:$A$29,0),MATCH(1,($U$2=GRID!$B$1:$U$1)*(КАЛЕНДАРЬ!AP18=GRID!$B$3:$U$3),0)),
INDEX(GRID!$B$18:$U$29,MATCH(M$7,GRID!$A$18:$A$29,0),MATCH(1,($U$2=GRID!$B$1:$U$1)*(КАЛЕНДАРЬ!AP18=GRID!$B$3:$U$3),0))*(1-GRID!$H$34))</f>
        <v>70200</v>
      </c>
      <c r="O448" s="8">
        <f t="array" ref="O448">IF($I$2="Открытый тариф",INDEX(GRID!$B$4:$U$15,MATCH(O$7,GRID!$A$4:$A$15,0),MATCH(1,($U$2=GRID!$B$1:$U$1)*(КАЛЕНДАРЬ!AP18=GRID!$B$3:$U$3),0)),
INDEX(GRID!$B$4:$U$15,MATCH(O$7,GRID!$A$4:$A$15,0),MATCH(1,($U$2=GRID!$B$1:$U$1)*(КАЛЕНДАРЬ!AP18=GRID!$B$3:$U$3),0))*(1-GRID!$H$34))</f>
        <v>98000</v>
      </c>
      <c r="P448" s="8">
        <f t="array" ref="P448">IF($I$2="Открытый тариф",INDEX(GRID!$B$4:$U$15,MATCH(P$7,GRID!$A$4:$A$15,0),MATCH(1,($U$2=GRID!$B$1:$U$1)*(КАЛЕНДАРЬ!AP18=GRID!$B$3:$U$3),0)),
INDEX(GRID!$B$4:$U$15,MATCH(P$7,GRID!$A$4:$A$15,0),MATCH(1,($U$2=GRID!$B$1:$U$1)*(КАЛЕНДАРЬ!AP18=GRID!$B$3:$U$3),0))*(1-GRID!$H$34))</f>
        <v>139700</v>
      </c>
      <c r="Q448" s="8">
        <f t="array" ref="Q448">IF($I$2="Открытый тариф",INDEX(GRID!$B$4:$U$15,MATCH(Q$7,GRID!$A$4:$A$15,0),MATCH(1,($U$2=GRID!$B$1:$U$1)*(КАЛЕНДАРЬ!AP18=GRID!$B$3:$U$3),0)),
INDEX(GRID!$B$4:$U$15,MATCH(Q$7,GRID!$A$4:$A$15,0),MATCH(1,($U$2=GRID!$B$1:$U$1)*(КАЛЕНДАРЬ!AP18=GRID!$B$3:$U$3),0))*(1-GRID!$H$34))</f>
        <v>164400</v>
      </c>
      <c r="R448" s="8">
        <f t="array" ref="R448">IF($I$2="Открытый тариф",INDEX(GRID!$B$18:$U$29,MATCH(R$7,GRID!$A$18:$A$29,0),MATCH(1,($U$2=GRID!$B$1:$U$1)*(КАЛЕНДАРЬ!AP18=GRID!$B$3:$U$3),0)),
INDEX(GRID!$B$18:$U$29,MATCH(R$7,GRID!$A$18:$A$29,0),MATCH(1,($U$2=GRID!$B$1:$U$1)*(КАЛЕНДАРЬ!AP18=GRID!$B$3:$U$3),0))*(1-GRID!$H$34))</f>
        <v>186400</v>
      </c>
      <c r="S448" s="8">
        <f t="array" ref="S448">IF($I$2="Открытый тариф",INDEX(GRID!$B$4:$U$15,MATCH(S$7,GRID!$A$4:$A$15,0),MATCH(1,($U$2=GRID!$B$1:$U$1)*(КАЛЕНДАРЬ!AP18=GRID!$B$3:$U$3),0)),
INDEX(GRID!$B$4:$U$15,MATCH(S$7,GRID!$A$4:$A$15,0),MATCH(1,($U$2=GRID!$B$1:$U$1)*(КАЛЕНДАРЬ!AP18=GRID!$B$3:$U$3),0))*(1-GRID!$L$41))</f>
        <v>460400</v>
      </c>
      <c r="T448" s="8">
        <f t="array" ref="T448">IF($I$2="Открытый тариф",INDEX(GRID!$B$4:$U$15,MATCH(T$7,GRID!$A$4:$A$15,0),MATCH(1,($U$2=GRID!$B$1:$U$1)*(КАЛЕНДАРЬ!AP18=GRID!$B$3:$U$3),0)),
INDEX(GRID!$B$4:$U$15,MATCH(T$7,GRID!$A$4:$A$15,0),MATCH(1,($U$2=GRID!$B$1:$U$1)*(КАЛЕНДАРЬ!AP18=GRID!$B$3:$U$3),0))*(1-GRID!$L$41))</f>
        <v>556900</v>
      </c>
    </row>
    <row r="449" spans="1:20" ht="13.5" customHeight="1">
      <c r="A449" s="148" t="s">
        <v>12</v>
      </c>
      <c r="B449" s="149">
        <v>16</v>
      </c>
      <c r="C449" s="8">
        <f t="array" ref="C449">IF($I$2="Открытый тариф",INDEX(GRID!$B$4:$U$15,MATCH(C$7,GRID!$A$4:$A$15,0),MATCH(1,($U$2=GRID!$B$1:$U$1)*(КАЛЕНДАРЬ!AP19=GRID!$B$3:$U$3),0)),
INDEX(GRID!$B$4:$U$15,MATCH(C$7,GRID!$A$4:$A$15,0),MATCH(1,($U$2=GRID!$B$1:$U$1)*(КАЛЕНДАРЬ!AP19=GRID!$B$3:$U$3),0))*(1-GRID!$H$34))</f>
        <v>25000</v>
      </c>
      <c r="D449" s="8">
        <f t="array" ref="D449">IF($I$2="Открытый тариф",INDEX(GRID!$B$18:$U$29,MATCH(C$7,GRID!$A$18:$A$29,0),MATCH(1,($U$2=GRID!$B$1:$U$1)*(КАЛЕНДАРЬ!AP19=GRID!$B$3:$U$3),0)),
INDEX(GRID!$B$18:$U$29,MATCH(C$7,GRID!$A$18:$A$29,0),MATCH(1,($U$2=GRID!$B$1:$U$1)*(КАЛЕНДАРЬ!AP19=GRID!$B$3:$U$3),0))*(1-GRID!$H$34))</f>
        <v>30000</v>
      </c>
      <c r="E449" s="8">
        <f t="array" ref="E449">IF($I$2="Открытый тариф",INDEX(GRID!$B$4:$U$15,MATCH(E$7,GRID!$A$4:$A$15,0),MATCH(1,($U$2=GRID!$B$1:$U$1)*(КАЛЕНДАРЬ!AP19=GRID!$B$3:$U$3),0)),
INDEX(GRID!$B$4:$U$15,MATCH(E$7,GRID!$A$4:$A$15,0),MATCH(1,($U$2=GRID!$B$1:$U$1)*(КАЛЕНДАРЬ!AP19=GRID!$B$3:$U$3),0))*(1-GRID!$H$34))</f>
        <v>30000</v>
      </c>
      <c r="F449" s="8">
        <f t="array" ref="F449">IF($I$2="Открытый тариф",INDEX(GRID!$B$18:$U$29,MATCH(E$7,GRID!$A$18:$A$29,0),MATCH(1,($U$2=GRID!$B$1:$U$1)*(КАЛЕНДАРЬ!AP19=GRID!$B$3:$U$3),0)),
INDEX(GRID!$B$18:$U$29,MATCH(E$7,GRID!$A$18:$A$29,0),MATCH(1,($U$2=GRID!$B$1:$U$1)*(КАЛЕНДАРЬ!AP19=GRID!$B$3:$U$3),0))*(1-GRID!$H$34))</f>
        <v>35000</v>
      </c>
      <c r="G449" s="8">
        <f t="array" ref="G449">IF($I$2="Открытый тариф",INDEX(GRID!$B$4:$U$15,MATCH(G$7,GRID!$A$4:$A$15,0),MATCH(1,($U$2=GRID!$B$1:$U$1)*(КАЛЕНДАРЬ!AP19=GRID!$B$3:$U$3),0)),
INDEX(GRID!$B$4:$U$15,MATCH(G$7,GRID!$A$4:$A$15,0),MATCH(1,($U$2=GRID!$B$1:$U$1)*(КАЛЕНДАРЬ!AP19=GRID!$B$3:$U$3),0))*(1-GRID!$H$34))</f>
        <v>35700</v>
      </c>
      <c r="H449" s="8">
        <f t="array" ref="H449">IF($I$2="Открытый тариф",INDEX(GRID!$B$18:$U$29,MATCH(G$7,GRID!$A$18:$A$29,0),MATCH(1,($U$2=GRID!$B$1:$U$1)*(КАЛЕНДАРЬ!AP19=GRID!$B$3:$U$3),0)),
INDEX(GRID!$B$18:$U$29,MATCH(G$7,GRID!$A$18:$A$29,0),MATCH(1,($U$2=GRID!$B$1:$U$1)*(КАЛЕНДАРЬ!AP19=GRID!$B$3:$U$3),0))*(1-GRID!$H$34))</f>
        <v>40700</v>
      </c>
      <c r="I449" s="8">
        <f t="array" ref="I449">IF($I$2="Открытый тариф",INDEX(GRID!$B$4:$U$15,MATCH(I$7,GRID!$A$4:$A$15,0),MATCH(1,($U$2=GRID!$B$1:$U$1)*(КАЛЕНДАРЬ!AP19=GRID!$B$3:$U$3),0)),
INDEX(GRID!$B$4:$U$15,MATCH(I$7,GRID!$A$4:$A$15,0),MATCH(1,($U$2=GRID!$B$1:$U$1)*(КАЛЕНДАРЬ!AP19=GRID!$B$3:$U$3),0))*(1-GRID!$H$34))</f>
        <v>39700</v>
      </c>
      <c r="J449" s="8">
        <f t="array" ref="J449">IF($I$2="Открытый тариф",INDEX(GRID!$B$18:$U$29,MATCH(I$7,GRID!$A$18:$A$29,0),MATCH(1,($U$2=GRID!$B$1:$U$1)*(КАЛЕНДАРЬ!AP19=GRID!$B$3:$U$3),0)),
INDEX(GRID!$B$18:$U$29,MATCH(I$7,GRID!$A$18:$A$29,0),MATCH(1,($U$2=GRID!$B$1:$U$1)*(КАЛЕНДАРЬ!AP19=GRID!$B$3:$U$3),0))*(1-GRID!$H$34))</f>
        <v>44700</v>
      </c>
      <c r="K449" s="8">
        <f t="array" ref="K449">IF($I$2="Открытый тариф",INDEX(GRID!$B$4:$U$15,MATCH(K$7,GRID!$A$4:$A$15,0),MATCH(1,($U$2=GRID!$B$1:$U$1)*(КАЛЕНДАРЬ!AP19=GRID!$B$3:$U$3),0)),
INDEX(GRID!$B$4:$U$15,MATCH(K$7,GRID!$A$4:$A$15,0),MATCH(1,($U$2=GRID!$B$1:$U$1)*(КАЛЕНДАРЬ!AP19=GRID!$B$3:$U$3),0))*(1-GRID!$H$34))</f>
        <v>45000</v>
      </c>
      <c r="L449" s="8">
        <f t="array" ref="L449">IF($I$2="Открытый тариф",INDEX(GRID!$B$18:$U$29,MATCH(K$7,GRID!$A$18:$A$29,0),MATCH(1,($U$2=GRID!$B$1:$U$1)*(КАЛЕНДАРЬ!AP19=GRID!$B$3:$U$3),0)),
INDEX(GRID!$B$18:$U$29,MATCH(K$7,GRID!$A$18:$A$29,0),MATCH(1,($U$2=GRID!$B$1:$U$1)*(КАЛЕНДАРЬ!AP19=GRID!$B$3:$U$3),0))*(1-GRID!$H$34))</f>
        <v>50000</v>
      </c>
      <c r="M449" s="8">
        <f t="array" ref="M449">IF($I$2="Открытый тариф",INDEX(GRID!$B$4:$U$15,MATCH(M$7,GRID!$A$4:$A$15,0),MATCH(1,($U$2=GRID!$B$1:$U$1)*(КАЛЕНДАРЬ!AP19=GRID!$B$3:$U$3),0)),
INDEX(GRID!$B$4:$U$15,MATCH(M$7,GRID!$A$4:$A$15,0),MATCH(1,($U$2=GRID!$B$1:$U$1)*(КАЛЕНДАРЬ!AP19=GRID!$B$3:$U$3),0))*(1-GRID!$H$34))</f>
        <v>65200</v>
      </c>
      <c r="N449" s="8">
        <f t="array" ref="N449">IF($I$2="Открытый тариф",INDEX(GRID!$B$18:$U$29,MATCH(M$7,GRID!$A$18:$A$29,0),MATCH(1,($U$2=GRID!$B$1:$U$1)*(КАЛЕНДАРЬ!AP19=GRID!$B$3:$U$3),0)),
INDEX(GRID!$B$18:$U$29,MATCH(M$7,GRID!$A$18:$A$29,0),MATCH(1,($U$2=GRID!$B$1:$U$1)*(КАЛЕНДАРЬ!AP19=GRID!$B$3:$U$3),0))*(1-GRID!$H$34))</f>
        <v>70200</v>
      </c>
      <c r="O449" s="8">
        <f t="array" ref="O449">IF($I$2="Открытый тариф",INDEX(GRID!$B$4:$U$15,MATCH(O$7,GRID!$A$4:$A$15,0),MATCH(1,($U$2=GRID!$B$1:$U$1)*(КАЛЕНДАРЬ!AP19=GRID!$B$3:$U$3),0)),
INDEX(GRID!$B$4:$U$15,MATCH(O$7,GRID!$A$4:$A$15,0),MATCH(1,($U$2=GRID!$B$1:$U$1)*(КАЛЕНДАРЬ!AP19=GRID!$B$3:$U$3),0))*(1-GRID!$H$34))</f>
        <v>98000</v>
      </c>
      <c r="P449" s="8">
        <f t="array" ref="P449">IF($I$2="Открытый тариф",INDEX(GRID!$B$4:$U$15,MATCH(P$7,GRID!$A$4:$A$15,0),MATCH(1,($U$2=GRID!$B$1:$U$1)*(КАЛЕНДАРЬ!AP19=GRID!$B$3:$U$3),0)),
INDEX(GRID!$B$4:$U$15,MATCH(P$7,GRID!$A$4:$A$15,0),MATCH(1,($U$2=GRID!$B$1:$U$1)*(КАЛЕНДАРЬ!AP19=GRID!$B$3:$U$3),0))*(1-GRID!$H$34))</f>
        <v>139700</v>
      </c>
      <c r="Q449" s="8">
        <f t="array" ref="Q449">IF($I$2="Открытый тариф",INDEX(GRID!$B$4:$U$15,MATCH(Q$7,GRID!$A$4:$A$15,0),MATCH(1,($U$2=GRID!$B$1:$U$1)*(КАЛЕНДАРЬ!AP19=GRID!$B$3:$U$3),0)),
INDEX(GRID!$B$4:$U$15,MATCH(Q$7,GRID!$A$4:$A$15,0),MATCH(1,($U$2=GRID!$B$1:$U$1)*(КАЛЕНДАРЬ!AP19=GRID!$B$3:$U$3),0))*(1-GRID!$H$34))</f>
        <v>164400</v>
      </c>
      <c r="R449" s="8">
        <f t="array" ref="R449">IF($I$2="Открытый тариф",INDEX(GRID!$B$18:$U$29,MATCH(R$7,GRID!$A$18:$A$29,0),MATCH(1,($U$2=GRID!$B$1:$U$1)*(КАЛЕНДАРЬ!AP19=GRID!$B$3:$U$3),0)),
INDEX(GRID!$B$18:$U$29,MATCH(R$7,GRID!$A$18:$A$29,0),MATCH(1,($U$2=GRID!$B$1:$U$1)*(КАЛЕНДАРЬ!AP19=GRID!$B$3:$U$3),0))*(1-GRID!$H$34))</f>
        <v>186400</v>
      </c>
      <c r="S449" s="8">
        <f t="array" ref="S449">IF($I$2="Открытый тариф",INDEX(GRID!$B$4:$U$15,MATCH(S$7,GRID!$A$4:$A$15,0),MATCH(1,($U$2=GRID!$B$1:$U$1)*(КАЛЕНДАРЬ!AP19=GRID!$B$3:$U$3),0)),
INDEX(GRID!$B$4:$U$15,MATCH(S$7,GRID!$A$4:$A$15,0),MATCH(1,($U$2=GRID!$B$1:$U$1)*(КАЛЕНДАРЬ!AP19=GRID!$B$3:$U$3),0))*(1-GRID!$L$41))</f>
        <v>460400</v>
      </c>
      <c r="T449" s="8">
        <f t="array" ref="T449">IF($I$2="Открытый тариф",INDEX(GRID!$B$4:$U$15,MATCH(T$7,GRID!$A$4:$A$15,0),MATCH(1,($U$2=GRID!$B$1:$U$1)*(КАЛЕНДАРЬ!AP19=GRID!$B$3:$U$3),0)),
INDEX(GRID!$B$4:$U$15,MATCH(T$7,GRID!$A$4:$A$15,0),MATCH(1,($U$2=GRID!$B$1:$U$1)*(КАЛЕНДАРЬ!AP19=GRID!$B$3:$U$3),0))*(1-GRID!$L$41))</f>
        <v>556900</v>
      </c>
    </row>
    <row r="450" spans="1:20" ht="13.5" customHeight="1">
      <c r="A450" s="148" t="s">
        <v>13</v>
      </c>
      <c r="B450" s="149">
        <v>17</v>
      </c>
      <c r="C450" s="8">
        <f t="array" ref="C450">IF($I$2="Открытый тариф",INDEX(GRID!$B$4:$U$15,MATCH(C$7,GRID!$A$4:$A$15,0),MATCH(1,($U$2=GRID!$B$1:$U$1)*(КАЛЕНДАРЬ!AP20=GRID!$B$3:$U$3),0)),
INDEX(GRID!$B$4:$U$15,MATCH(C$7,GRID!$A$4:$A$15,0),MATCH(1,($U$2=GRID!$B$1:$U$1)*(КАЛЕНДАРЬ!AP20=GRID!$B$3:$U$3),0))*(1-GRID!$H$34))</f>
        <v>25000</v>
      </c>
      <c r="D450" s="8">
        <f t="array" ref="D450">IF($I$2="Открытый тариф",INDEX(GRID!$B$18:$U$29,MATCH(C$7,GRID!$A$18:$A$29,0),MATCH(1,($U$2=GRID!$B$1:$U$1)*(КАЛЕНДАРЬ!AP20=GRID!$B$3:$U$3),0)),
INDEX(GRID!$B$18:$U$29,MATCH(C$7,GRID!$A$18:$A$29,0),MATCH(1,($U$2=GRID!$B$1:$U$1)*(КАЛЕНДАРЬ!AP20=GRID!$B$3:$U$3),0))*(1-GRID!$H$34))</f>
        <v>30000</v>
      </c>
      <c r="E450" s="8">
        <f t="array" ref="E450">IF($I$2="Открытый тариф",INDEX(GRID!$B$4:$U$15,MATCH(E$7,GRID!$A$4:$A$15,0),MATCH(1,($U$2=GRID!$B$1:$U$1)*(КАЛЕНДАРЬ!AP20=GRID!$B$3:$U$3),0)),
INDEX(GRID!$B$4:$U$15,MATCH(E$7,GRID!$A$4:$A$15,0),MATCH(1,($U$2=GRID!$B$1:$U$1)*(КАЛЕНДАРЬ!AP20=GRID!$B$3:$U$3),0))*(1-GRID!$H$34))</f>
        <v>30000</v>
      </c>
      <c r="F450" s="8">
        <f t="array" ref="F450">IF($I$2="Открытый тариф",INDEX(GRID!$B$18:$U$29,MATCH(E$7,GRID!$A$18:$A$29,0),MATCH(1,($U$2=GRID!$B$1:$U$1)*(КАЛЕНДАРЬ!AP20=GRID!$B$3:$U$3),0)),
INDEX(GRID!$B$18:$U$29,MATCH(E$7,GRID!$A$18:$A$29,0),MATCH(1,($U$2=GRID!$B$1:$U$1)*(КАЛЕНДАРЬ!AP20=GRID!$B$3:$U$3),0))*(1-GRID!$H$34))</f>
        <v>35000</v>
      </c>
      <c r="G450" s="8">
        <f t="array" ref="G450">IF($I$2="Открытый тариф",INDEX(GRID!$B$4:$U$15,MATCH(G$7,GRID!$A$4:$A$15,0),MATCH(1,($U$2=GRID!$B$1:$U$1)*(КАЛЕНДАРЬ!AP20=GRID!$B$3:$U$3),0)),
INDEX(GRID!$B$4:$U$15,MATCH(G$7,GRID!$A$4:$A$15,0),MATCH(1,($U$2=GRID!$B$1:$U$1)*(КАЛЕНДАРЬ!AP20=GRID!$B$3:$U$3),0))*(1-GRID!$H$34))</f>
        <v>35700</v>
      </c>
      <c r="H450" s="8">
        <f t="array" ref="H450">IF($I$2="Открытый тариф",INDEX(GRID!$B$18:$U$29,MATCH(G$7,GRID!$A$18:$A$29,0),MATCH(1,($U$2=GRID!$B$1:$U$1)*(КАЛЕНДАРЬ!AP20=GRID!$B$3:$U$3),0)),
INDEX(GRID!$B$18:$U$29,MATCH(G$7,GRID!$A$18:$A$29,0),MATCH(1,($U$2=GRID!$B$1:$U$1)*(КАЛЕНДАРЬ!AP20=GRID!$B$3:$U$3),0))*(1-GRID!$H$34))</f>
        <v>40700</v>
      </c>
      <c r="I450" s="8">
        <f t="array" ref="I450">IF($I$2="Открытый тариф",INDEX(GRID!$B$4:$U$15,MATCH(I$7,GRID!$A$4:$A$15,0),MATCH(1,($U$2=GRID!$B$1:$U$1)*(КАЛЕНДАРЬ!AP20=GRID!$B$3:$U$3),0)),
INDEX(GRID!$B$4:$U$15,MATCH(I$7,GRID!$A$4:$A$15,0),MATCH(1,($U$2=GRID!$B$1:$U$1)*(КАЛЕНДАРЬ!AP20=GRID!$B$3:$U$3),0))*(1-GRID!$H$34))</f>
        <v>39700</v>
      </c>
      <c r="J450" s="8">
        <f t="array" ref="J450">IF($I$2="Открытый тариф",INDEX(GRID!$B$18:$U$29,MATCH(I$7,GRID!$A$18:$A$29,0),MATCH(1,($U$2=GRID!$B$1:$U$1)*(КАЛЕНДАРЬ!AP20=GRID!$B$3:$U$3),0)),
INDEX(GRID!$B$18:$U$29,MATCH(I$7,GRID!$A$18:$A$29,0),MATCH(1,($U$2=GRID!$B$1:$U$1)*(КАЛЕНДАРЬ!AP20=GRID!$B$3:$U$3),0))*(1-GRID!$H$34))</f>
        <v>44700</v>
      </c>
      <c r="K450" s="8">
        <f t="array" ref="K450">IF($I$2="Открытый тариф",INDEX(GRID!$B$4:$U$15,MATCH(K$7,GRID!$A$4:$A$15,0),MATCH(1,($U$2=GRID!$B$1:$U$1)*(КАЛЕНДАРЬ!AP20=GRID!$B$3:$U$3),0)),
INDEX(GRID!$B$4:$U$15,MATCH(K$7,GRID!$A$4:$A$15,0),MATCH(1,($U$2=GRID!$B$1:$U$1)*(КАЛЕНДАРЬ!AP20=GRID!$B$3:$U$3),0))*(1-GRID!$H$34))</f>
        <v>45000</v>
      </c>
      <c r="L450" s="8">
        <f t="array" ref="L450">IF($I$2="Открытый тариф",INDEX(GRID!$B$18:$U$29,MATCH(K$7,GRID!$A$18:$A$29,0),MATCH(1,($U$2=GRID!$B$1:$U$1)*(КАЛЕНДАРЬ!AP20=GRID!$B$3:$U$3),0)),
INDEX(GRID!$B$18:$U$29,MATCH(K$7,GRID!$A$18:$A$29,0),MATCH(1,($U$2=GRID!$B$1:$U$1)*(КАЛЕНДАРЬ!AP20=GRID!$B$3:$U$3),0))*(1-GRID!$H$34))</f>
        <v>50000</v>
      </c>
      <c r="M450" s="8">
        <f t="array" ref="M450">IF($I$2="Открытый тариф",INDEX(GRID!$B$4:$U$15,MATCH(M$7,GRID!$A$4:$A$15,0),MATCH(1,($U$2=GRID!$B$1:$U$1)*(КАЛЕНДАРЬ!AP20=GRID!$B$3:$U$3),0)),
INDEX(GRID!$B$4:$U$15,MATCH(M$7,GRID!$A$4:$A$15,0),MATCH(1,($U$2=GRID!$B$1:$U$1)*(КАЛЕНДАРЬ!AP20=GRID!$B$3:$U$3),0))*(1-GRID!$H$34))</f>
        <v>65200</v>
      </c>
      <c r="N450" s="8">
        <f t="array" ref="N450">IF($I$2="Открытый тариф",INDEX(GRID!$B$18:$U$29,MATCH(M$7,GRID!$A$18:$A$29,0),MATCH(1,($U$2=GRID!$B$1:$U$1)*(КАЛЕНДАРЬ!AP20=GRID!$B$3:$U$3),0)),
INDEX(GRID!$B$18:$U$29,MATCH(M$7,GRID!$A$18:$A$29,0),MATCH(1,($U$2=GRID!$B$1:$U$1)*(КАЛЕНДАРЬ!AP20=GRID!$B$3:$U$3),0))*(1-GRID!$H$34))</f>
        <v>70200</v>
      </c>
      <c r="O450" s="8">
        <f t="array" ref="O450">IF($I$2="Открытый тариф",INDEX(GRID!$B$4:$U$15,MATCH(O$7,GRID!$A$4:$A$15,0),MATCH(1,($U$2=GRID!$B$1:$U$1)*(КАЛЕНДАРЬ!AP20=GRID!$B$3:$U$3),0)),
INDEX(GRID!$B$4:$U$15,MATCH(O$7,GRID!$A$4:$A$15,0),MATCH(1,($U$2=GRID!$B$1:$U$1)*(КАЛЕНДАРЬ!AP20=GRID!$B$3:$U$3),0))*(1-GRID!$H$34))</f>
        <v>98000</v>
      </c>
      <c r="P450" s="8">
        <f t="array" ref="P450">IF($I$2="Открытый тариф",INDEX(GRID!$B$4:$U$15,MATCH(P$7,GRID!$A$4:$A$15,0),MATCH(1,($U$2=GRID!$B$1:$U$1)*(КАЛЕНДАРЬ!AP20=GRID!$B$3:$U$3),0)),
INDEX(GRID!$B$4:$U$15,MATCH(P$7,GRID!$A$4:$A$15,0),MATCH(1,($U$2=GRID!$B$1:$U$1)*(КАЛЕНДАРЬ!AP20=GRID!$B$3:$U$3),0))*(1-GRID!$H$34))</f>
        <v>139700</v>
      </c>
      <c r="Q450" s="8">
        <f t="array" ref="Q450">IF($I$2="Открытый тариф",INDEX(GRID!$B$4:$U$15,MATCH(Q$7,GRID!$A$4:$A$15,0),MATCH(1,($U$2=GRID!$B$1:$U$1)*(КАЛЕНДАРЬ!AP20=GRID!$B$3:$U$3),0)),
INDEX(GRID!$B$4:$U$15,MATCH(Q$7,GRID!$A$4:$A$15,0),MATCH(1,($U$2=GRID!$B$1:$U$1)*(КАЛЕНДАРЬ!AP20=GRID!$B$3:$U$3),0))*(1-GRID!$H$34))</f>
        <v>164400</v>
      </c>
      <c r="R450" s="8">
        <f t="array" ref="R450">IF($I$2="Открытый тариф",INDEX(GRID!$B$18:$U$29,MATCH(R$7,GRID!$A$18:$A$29,0),MATCH(1,($U$2=GRID!$B$1:$U$1)*(КАЛЕНДАРЬ!AP20=GRID!$B$3:$U$3),0)),
INDEX(GRID!$B$18:$U$29,MATCH(R$7,GRID!$A$18:$A$29,0),MATCH(1,($U$2=GRID!$B$1:$U$1)*(КАЛЕНДАРЬ!AP20=GRID!$B$3:$U$3),0))*(1-GRID!$H$34))</f>
        <v>186400</v>
      </c>
      <c r="S450" s="8">
        <f t="array" ref="S450">IF($I$2="Открытый тариф",INDEX(GRID!$B$4:$U$15,MATCH(S$7,GRID!$A$4:$A$15,0),MATCH(1,($U$2=GRID!$B$1:$U$1)*(КАЛЕНДАРЬ!AP20=GRID!$B$3:$U$3),0)),
INDEX(GRID!$B$4:$U$15,MATCH(S$7,GRID!$A$4:$A$15,0),MATCH(1,($U$2=GRID!$B$1:$U$1)*(КАЛЕНДАРЬ!AP20=GRID!$B$3:$U$3),0))*(1-GRID!$L$41))</f>
        <v>460400</v>
      </c>
      <c r="T450" s="8">
        <f t="array" ref="T450">IF($I$2="Открытый тариф",INDEX(GRID!$B$4:$U$15,MATCH(T$7,GRID!$A$4:$A$15,0),MATCH(1,($U$2=GRID!$B$1:$U$1)*(КАЛЕНДАРЬ!AP20=GRID!$B$3:$U$3),0)),
INDEX(GRID!$B$4:$U$15,MATCH(T$7,GRID!$A$4:$A$15,0),MATCH(1,($U$2=GRID!$B$1:$U$1)*(КАЛЕНДАРЬ!AP20=GRID!$B$3:$U$3),0))*(1-GRID!$L$41))</f>
        <v>556900</v>
      </c>
    </row>
    <row r="451" spans="1:20" ht="13.5" customHeight="1">
      <c r="A451" s="148" t="s">
        <v>14</v>
      </c>
      <c r="B451" s="149">
        <v>18</v>
      </c>
      <c r="C451" s="8">
        <f t="array" ref="C451">IF($I$2="Открытый тариф",INDEX(GRID!$B$4:$U$15,MATCH(C$7,GRID!$A$4:$A$15,0),MATCH(1,($U$2=GRID!$B$1:$U$1)*(КАЛЕНДАРЬ!AP21=GRID!$B$3:$U$3),0)),
INDEX(GRID!$B$4:$U$15,MATCH(C$7,GRID!$A$4:$A$15,0),MATCH(1,($U$2=GRID!$B$1:$U$1)*(КАЛЕНДАРЬ!AP21=GRID!$B$3:$U$3),0))*(1-GRID!$H$34))</f>
        <v>25000</v>
      </c>
      <c r="D451" s="8">
        <f t="array" ref="D451">IF($I$2="Открытый тариф",INDEX(GRID!$B$18:$U$29,MATCH(C$7,GRID!$A$18:$A$29,0),MATCH(1,($U$2=GRID!$B$1:$U$1)*(КАЛЕНДАРЬ!AP21=GRID!$B$3:$U$3),0)),
INDEX(GRID!$B$18:$U$29,MATCH(C$7,GRID!$A$18:$A$29,0),MATCH(1,($U$2=GRID!$B$1:$U$1)*(КАЛЕНДАРЬ!AP21=GRID!$B$3:$U$3),0))*(1-GRID!$H$34))</f>
        <v>30000</v>
      </c>
      <c r="E451" s="8">
        <f t="array" ref="E451">IF($I$2="Открытый тариф",INDEX(GRID!$B$4:$U$15,MATCH(E$7,GRID!$A$4:$A$15,0),MATCH(1,($U$2=GRID!$B$1:$U$1)*(КАЛЕНДАРЬ!AP21=GRID!$B$3:$U$3),0)),
INDEX(GRID!$B$4:$U$15,MATCH(E$7,GRID!$A$4:$A$15,0),MATCH(1,($U$2=GRID!$B$1:$U$1)*(КАЛЕНДАРЬ!AP21=GRID!$B$3:$U$3),0))*(1-GRID!$H$34))</f>
        <v>30000</v>
      </c>
      <c r="F451" s="8">
        <f t="array" ref="F451">IF($I$2="Открытый тариф",INDEX(GRID!$B$18:$U$29,MATCH(E$7,GRID!$A$18:$A$29,0),MATCH(1,($U$2=GRID!$B$1:$U$1)*(КАЛЕНДАРЬ!AP21=GRID!$B$3:$U$3),0)),
INDEX(GRID!$B$18:$U$29,MATCH(E$7,GRID!$A$18:$A$29,0),MATCH(1,($U$2=GRID!$B$1:$U$1)*(КАЛЕНДАРЬ!AP21=GRID!$B$3:$U$3),0))*(1-GRID!$H$34))</f>
        <v>35000</v>
      </c>
      <c r="G451" s="8">
        <f t="array" ref="G451">IF($I$2="Открытый тариф",INDEX(GRID!$B$4:$U$15,MATCH(G$7,GRID!$A$4:$A$15,0),MATCH(1,($U$2=GRID!$B$1:$U$1)*(КАЛЕНДАРЬ!AP21=GRID!$B$3:$U$3),0)),
INDEX(GRID!$B$4:$U$15,MATCH(G$7,GRID!$A$4:$A$15,0),MATCH(1,($U$2=GRID!$B$1:$U$1)*(КАЛЕНДАРЬ!AP21=GRID!$B$3:$U$3),0))*(1-GRID!$H$34))</f>
        <v>35700</v>
      </c>
      <c r="H451" s="8">
        <f t="array" ref="H451">IF($I$2="Открытый тариф",INDEX(GRID!$B$18:$U$29,MATCH(G$7,GRID!$A$18:$A$29,0),MATCH(1,($U$2=GRID!$B$1:$U$1)*(КАЛЕНДАРЬ!AP21=GRID!$B$3:$U$3),0)),
INDEX(GRID!$B$18:$U$29,MATCH(G$7,GRID!$A$18:$A$29,0),MATCH(1,($U$2=GRID!$B$1:$U$1)*(КАЛЕНДАРЬ!AP21=GRID!$B$3:$U$3),0))*(1-GRID!$H$34))</f>
        <v>40700</v>
      </c>
      <c r="I451" s="8">
        <f t="array" ref="I451">IF($I$2="Открытый тариф",INDEX(GRID!$B$4:$U$15,MATCH(I$7,GRID!$A$4:$A$15,0),MATCH(1,($U$2=GRID!$B$1:$U$1)*(КАЛЕНДАРЬ!AP21=GRID!$B$3:$U$3),0)),
INDEX(GRID!$B$4:$U$15,MATCH(I$7,GRID!$A$4:$A$15,0),MATCH(1,($U$2=GRID!$B$1:$U$1)*(КАЛЕНДАРЬ!AP21=GRID!$B$3:$U$3),0))*(1-GRID!$H$34))</f>
        <v>39700</v>
      </c>
      <c r="J451" s="8">
        <f t="array" ref="J451">IF($I$2="Открытый тариф",INDEX(GRID!$B$18:$U$29,MATCH(I$7,GRID!$A$18:$A$29,0),MATCH(1,($U$2=GRID!$B$1:$U$1)*(КАЛЕНДАРЬ!AP21=GRID!$B$3:$U$3),0)),
INDEX(GRID!$B$18:$U$29,MATCH(I$7,GRID!$A$18:$A$29,0),MATCH(1,($U$2=GRID!$B$1:$U$1)*(КАЛЕНДАРЬ!AP21=GRID!$B$3:$U$3),0))*(1-GRID!$H$34))</f>
        <v>44700</v>
      </c>
      <c r="K451" s="8">
        <f t="array" ref="K451">IF($I$2="Открытый тариф",INDEX(GRID!$B$4:$U$15,MATCH(K$7,GRID!$A$4:$A$15,0),MATCH(1,($U$2=GRID!$B$1:$U$1)*(КАЛЕНДАРЬ!AP21=GRID!$B$3:$U$3),0)),
INDEX(GRID!$B$4:$U$15,MATCH(K$7,GRID!$A$4:$A$15,0),MATCH(1,($U$2=GRID!$B$1:$U$1)*(КАЛЕНДАРЬ!AP21=GRID!$B$3:$U$3),0))*(1-GRID!$H$34))</f>
        <v>45000</v>
      </c>
      <c r="L451" s="8">
        <f t="array" ref="L451">IF($I$2="Открытый тариф",INDEX(GRID!$B$18:$U$29,MATCH(K$7,GRID!$A$18:$A$29,0),MATCH(1,($U$2=GRID!$B$1:$U$1)*(КАЛЕНДАРЬ!AP21=GRID!$B$3:$U$3),0)),
INDEX(GRID!$B$18:$U$29,MATCH(K$7,GRID!$A$18:$A$29,0),MATCH(1,($U$2=GRID!$B$1:$U$1)*(КАЛЕНДАРЬ!AP21=GRID!$B$3:$U$3),0))*(1-GRID!$H$34))</f>
        <v>50000</v>
      </c>
      <c r="M451" s="8">
        <f t="array" ref="M451">IF($I$2="Открытый тариф",INDEX(GRID!$B$4:$U$15,MATCH(M$7,GRID!$A$4:$A$15,0),MATCH(1,($U$2=GRID!$B$1:$U$1)*(КАЛЕНДАРЬ!AP21=GRID!$B$3:$U$3),0)),
INDEX(GRID!$B$4:$U$15,MATCH(M$7,GRID!$A$4:$A$15,0),MATCH(1,($U$2=GRID!$B$1:$U$1)*(КАЛЕНДАРЬ!AP21=GRID!$B$3:$U$3),0))*(1-GRID!$H$34))</f>
        <v>65200</v>
      </c>
      <c r="N451" s="8">
        <f t="array" ref="N451">IF($I$2="Открытый тариф",INDEX(GRID!$B$18:$U$29,MATCH(M$7,GRID!$A$18:$A$29,0),MATCH(1,($U$2=GRID!$B$1:$U$1)*(КАЛЕНДАРЬ!AP21=GRID!$B$3:$U$3),0)),
INDEX(GRID!$B$18:$U$29,MATCH(M$7,GRID!$A$18:$A$29,0),MATCH(1,($U$2=GRID!$B$1:$U$1)*(КАЛЕНДАРЬ!AP21=GRID!$B$3:$U$3),0))*(1-GRID!$H$34))</f>
        <v>70200</v>
      </c>
      <c r="O451" s="8">
        <f t="array" ref="O451">IF($I$2="Открытый тариф",INDEX(GRID!$B$4:$U$15,MATCH(O$7,GRID!$A$4:$A$15,0),MATCH(1,($U$2=GRID!$B$1:$U$1)*(КАЛЕНДАРЬ!AP21=GRID!$B$3:$U$3),0)),
INDEX(GRID!$B$4:$U$15,MATCH(O$7,GRID!$A$4:$A$15,0),MATCH(1,($U$2=GRID!$B$1:$U$1)*(КАЛЕНДАРЬ!AP21=GRID!$B$3:$U$3),0))*(1-GRID!$H$34))</f>
        <v>98000</v>
      </c>
      <c r="P451" s="8">
        <f t="array" ref="P451">IF($I$2="Открытый тариф",INDEX(GRID!$B$4:$U$15,MATCH(P$7,GRID!$A$4:$A$15,0),MATCH(1,($U$2=GRID!$B$1:$U$1)*(КАЛЕНДАРЬ!AP21=GRID!$B$3:$U$3),0)),
INDEX(GRID!$B$4:$U$15,MATCH(P$7,GRID!$A$4:$A$15,0),MATCH(1,($U$2=GRID!$B$1:$U$1)*(КАЛЕНДАРЬ!AP21=GRID!$B$3:$U$3),0))*(1-GRID!$H$34))</f>
        <v>139700</v>
      </c>
      <c r="Q451" s="8">
        <f t="array" ref="Q451">IF($I$2="Открытый тариф",INDEX(GRID!$B$4:$U$15,MATCH(Q$7,GRID!$A$4:$A$15,0),MATCH(1,($U$2=GRID!$B$1:$U$1)*(КАЛЕНДАРЬ!AP21=GRID!$B$3:$U$3),0)),
INDEX(GRID!$B$4:$U$15,MATCH(Q$7,GRID!$A$4:$A$15,0),MATCH(1,($U$2=GRID!$B$1:$U$1)*(КАЛЕНДАРЬ!AP21=GRID!$B$3:$U$3),0))*(1-GRID!$H$34))</f>
        <v>164400</v>
      </c>
      <c r="R451" s="8">
        <f t="array" ref="R451">IF($I$2="Открытый тариф",INDEX(GRID!$B$18:$U$29,MATCH(R$7,GRID!$A$18:$A$29,0),MATCH(1,($U$2=GRID!$B$1:$U$1)*(КАЛЕНДАРЬ!AP21=GRID!$B$3:$U$3),0)),
INDEX(GRID!$B$18:$U$29,MATCH(R$7,GRID!$A$18:$A$29,0),MATCH(1,($U$2=GRID!$B$1:$U$1)*(КАЛЕНДАРЬ!AP21=GRID!$B$3:$U$3),0))*(1-GRID!$H$34))</f>
        <v>186400</v>
      </c>
      <c r="S451" s="8">
        <f t="array" ref="S451">IF($I$2="Открытый тариф",INDEX(GRID!$B$4:$U$15,MATCH(S$7,GRID!$A$4:$A$15,0),MATCH(1,($U$2=GRID!$B$1:$U$1)*(КАЛЕНДАРЬ!AP21=GRID!$B$3:$U$3),0)),
INDEX(GRID!$B$4:$U$15,MATCH(S$7,GRID!$A$4:$A$15,0),MATCH(1,($U$2=GRID!$B$1:$U$1)*(КАЛЕНДАРЬ!AP21=GRID!$B$3:$U$3),0))*(1-GRID!$L$41))</f>
        <v>460400</v>
      </c>
      <c r="T451" s="8">
        <f t="array" ref="T451">IF($I$2="Открытый тариф",INDEX(GRID!$B$4:$U$15,MATCH(T$7,GRID!$A$4:$A$15,0),MATCH(1,($U$2=GRID!$B$1:$U$1)*(КАЛЕНДАРЬ!AP21=GRID!$B$3:$U$3),0)),
INDEX(GRID!$B$4:$U$15,MATCH(T$7,GRID!$A$4:$A$15,0),MATCH(1,($U$2=GRID!$B$1:$U$1)*(КАЛЕНДАРЬ!AP21=GRID!$B$3:$U$3),0))*(1-GRID!$L$41))</f>
        <v>556900</v>
      </c>
    </row>
    <row r="452" spans="1:20" ht="13.5" customHeight="1">
      <c r="A452" s="148" t="s">
        <v>15</v>
      </c>
      <c r="B452" s="149">
        <v>19</v>
      </c>
      <c r="C452" s="8">
        <f t="array" ref="C452">IF($I$2="Открытый тариф",INDEX(GRID!$B$4:$U$15,MATCH(C$7,GRID!$A$4:$A$15,0),MATCH(1,($U$2=GRID!$B$1:$U$1)*(КАЛЕНДАРЬ!AP22=GRID!$B$3:$U$3),0)),
INDEX(GRID!$B$4:$U$15,MATCH(C$7,GRID!$A$4:$A$15,0),MATCH(1,($U$2=GRID!$B$1:$U$1)*(КАЛЕНДАРЬ!AP22=GRID!$B$3:$U$3),0))*(1-GRID!$H$34))</f>
        <v>25000</v>
      </c>
      <c r="D452" s="8">
        <f t="array" ref="D452">IF($I$2="Открытый тариф",INDEX(GRID!$B$18:$U$29,MATCH(C$7,GRID!$A$18:$A$29,0),MATCH(1,($U$2=GRID!$B$1:$U$1)*(КАЛЕНДАРЬ!AP22=GRID!$B$3:$U$3),0)),
INDEX(GRID!$B$18:$U$29,MATCH(C$7,GRID!$A$18:$A$29,0),MATCH(1,($U$2=GRID!$B$1:$U$1)*(КАЛЕНДАРЬ!AP22=GRID!$B$3:$U$3),0))*(1-GRID!$H$34))</f>
        <v>30000</v>
      </c>
      <c r="E452" s="8">
        <f t="array" ref="E452">IF($I$2="Открытый тариф",INDEX(GRID!$B$4:$U$15,MATCH(E$7,GRID!$A$4:$A$15,0),MATCH(1,($U$2=GRID!$B$1:$U$1)*(КАЛЕНДАРЬ!AP22=GRID!$B$3:$U$3),0)),
INDEX(GRID!$B$4:$U$15,MATCH(E$7,GRID!$A$4:$A$15,0),MATCH(1,($U$2=GRID!$B$1:$U$1)*(КАЛЕНДАРЬ!AP22=GRID!$B$3:$U$3),0))*(1-GRID!$H$34))</f>
        <v>30000</v>
      </c>
      <c r="F452" s="8">
        <f t="array" ref="F452">IF($I$2="Открытый тариф",INDEX(GRID!$B$18:$U$29,MATCH(E$7,GRID!$A$18:$A$29,0),MATCH(1,($U$2=GRID!$B$1:$U$1)*(КАЛЕНДАРЬ!AP22=GRID!$B$3:$U$3),0)),
INDEX(GRID!$B$18:$U$29,MATCH(E$7,GRID!$A$18:$A$29,0),MATCH(1,($U$2=GRID!$B$1:$U$1)*(КАЛЕНДАРЬ!AP22=GRID!$B$3:$U$3),0))*(1-GRID!$H$34))</f>
        <v>35000</v>
      </c>
      <c r="G452" s="8">
        <f t="array" ref="G452">IF($I$2="Открытый тариф",INDEX(GRID!$B$4:$U$15,MATCH(G$7,GRID!$A$4:$A$15,0),MATCH(1,($U$2=GRID!$B$1:$U$1)*(КАЛЕНДАРЬ!AP22=GRID!$B$3:$U$3),0)),
INDEX(GRID!$B$4:$U$15,MATCH(G$7,GRID!$A$4:$A$15,0),MATCH(1,($U$2=GRID!$B$1:$U$1)*(КАЛЕНДАРЬ!AP22=GRID!$B$3:$U$3),0))*(1-GRID!$H$34))</f>
        <v>35700</v>
      </c>
      <c r="H452" s="8">
        <f t="array" ref="H452">IF($I$2="Открытый тариф",INDEX(GRID!$B$18:$U$29,MATCH(G$7,GRID!$A$18:$A$29,0),MATCH(1,($U$2=GRID!$B$1:$U$1)*(КАЛЕНДАРЬ!AP22=GRID!$B$3:$U$3),0)),
INDEX(GRID!$B$18:$U$29,MATCH(G$7,GRID!$A$18:$A$29,0),MATCH(1,($U$2=GRID!$B$1:$U$1)*(КАЛЕНДАРЬ!AP22=GRID!$B$3:$U$3),0))*(1-GRID!$H$34))</f>
        <v>40700</v>
      </c>
      <c r="I452" s="8">
        <f t="array" ref="I452">IF($I$2="Открытый тариф",INDEX(GRID!$B$4:$U$15,MATCH(I$7,GRID!$A$4:$A$15,0),MATCH(1,($U$2=GRID!$B$1:$U$1)*(КАЛЕНДАРЬ!AP22=GRID!$B$3:$U$3),0)),
INDEX(GRID!$B$4:$U$15,MATCH(I$7,GRID!$A$4:$A$15,0),MATCH(1,($U$2=GRID!$B$1:$U$1)*(КАЛЕНДАРЬ!AP22=GRID!$B$3:$U$3),0))*(1-GRID!$H$34))</f>
        <v>39700</v>
      </c>
      <c r="J452" s="8">
        <f t="array" ref="J452">IF($I$2="Открытый тариф",INDEX(GRID!$B$18:$U$29,MATCH(I$7,GRID!$A$18:$A$29,0),MATCH(1,($U$2=GRID!$B$1:$U$1)*(КАЛЕНДАРЬ!AP22=GRID!$B$3:$U$3),0)),
INDEX(GRID!$B$18:$U$29,MATCH(I$7,GRID!$A$18:$A$29,0),MATCH(1,($U$2=GRID!$B$1:$U$1)*(КАЛЕНДАРЬ!AP22=GRID!$B$3:$U$3),0))*(1-GRID!$H$34))</f>
        <v>44700</v>
      </c>
      <c r="K452" s="8">
        <f t="array" ref="K452">IF($I$2="Открытый тариф",INDEX(GRID!$B$4:$U$15,MATCH(K$7,GRID!$A$4:$A$15,0),MATCH(1,($U$2=GRID!$B$1:$U$1)*(КАЛЕНДАРЬ!AP22=GRID!$B$3:$U$3),0)),
INDEX(GRID!$B$4:$U$15,MATCH(K$7,GRID!$A$4:$A$15,0),MATCH(1,($U$2=GRID!$B$1:$U$1)*(КАЛЕНДАРЬ!AP22=GRID!$B$3:$U$3),0))*(1-GRID!$H$34))</f>
        <v>45000</v>
      </c>
      <c r="L452" s="8">
        <f t="array" ref="L452">IF($I$2="Открытый тариф",INDEX(GRID!$B$18:$U$29,MATCH(K$7,GRID!$A$18:$A$29,0),MATCH(1,($U$2=GRID!$B$1:$U$1)*(КАЛЕНДАРЬ!AP22=GRID!$B$3:$U$3),0)),
INDEX(GRID!$B$18:$U$29,MATCH(K$7,GRID!$A$18:$A$29,0),MATCH(1,($U$2=GRID!$B$1:$U$1)*(КАЛЕНДАРЬ!AP22=GRID!$B$3:$U$3),0))*(1-GRID!$H$34))</f>
        <v>50000</v>
      </c>
      <c r="M452" s="8">
        <f t="array" ref="M452">IF($I$2="Открытый тариф",INDEX(GRID!$B$4:$U$15,MATCH(M$7,GRID!$A$4:$A$15,0),MATCH(1,($U$2=GRID!$B$1:$U$1)*(КАЛЕНДАРЬ!AP22=GRID!$B$3:$U$3),0)),
INDEX(GRID!$B$4:$U$15,MATCH(M$7,GRID!$A$4:$A$15,0),MATCH(1,($U$2=GRID!$B$1:$U$1)*(КАЛЕНДАРЬ!AP22=GRID!$B$3:$U$3),0))*(1-GRID!$H$34))</f>
        <v>65200</v>
      </c>
      <c r="N452" s="8">
        <f t="array" ref="N452">IF($I$2="Открытый тариф",INDEX(GRID!$B$18:$U$29,MATCH(M$7,GRID!$A$18:$A$29,0),MATCH(1,($U$2=GRID!$B$1:$U$1)*(КАЛЕНДАРЬ!AP22=GRID!$B$3:$U$3),0)),
INDEX(GRID!$B$18:$U$29,MATCH(M$7,GRID!$A$18:$A$29,0),MATCH(1,($U$2=GRID!$B$1:$U$1)*(КАЛЕНДАРЬ!AP22=GRID!$B$3:$U$3),0))*(1-GRID!$H$34))</f>
        <v>70200</v>
      </c>
      <c r="O452" s="8">
        <f t="array" ref="O452">IF($I$2="Открытый тариф",INDEX(GRID!$B$4:$U$15,MATCH(O$7,GRID!$A$4:$A$15,0),MATCH(1,($U$2=GRID!$B$1:$U$1)*(КАЛЕНДАРЬ!AP22=GRID!$B$3:$U$3),0)),
INDEX(GRID!$B$4:$U$15,MATCH(O$7,GRID!$A$4:$A$15,0),MATCH(1,($U$2=GRID!$B$1:$U$1)*(КАЛЕНДАРЬ!AP22=GRID!$B$3:$U$3),0))*(1-GRID!$H$34))</f>
        <v>98000</v>
      </c>
      <c r="P452" s="8">
        <f t="array" ref="P452">IF($I$2="Открытый тариф",INDEX(GRID!$B$4:$U$15,MATCH(P$7,GRID!$A$4:$A$15,0),MATCH(1,($U$2=GRID!$B$1:$U$1)*(КАЛЕНДАРЬ!AP22=GRID!$B$3:$U$3),0)),
INDEX(GRID!$B$4:$U$15,MATCH(P$7,GRID!$A$4:$A$15,0),MATCH(1,($U$2=GRID!$B$1:$U$1)*(КАЛЕНДАРЬ!AP22=GRID!$B$3:$U$3),0))*(1-GRID!$H$34))</f>
        <v>139700</v>
      </c>
      <c r="Q452" s="8">
        <f t="array" ref="Q452">IF($I$2="Открытый тариф",INDEX(GRID!$B$4:$U$15,MATCH(Q$7,GRID!$A$4:$A$15,0),MATCH(1,($U$2=GRID!$B$1:$U$1)*(КАЛЕНДАРЬ!AP22=GRID!$B$3:$U$3),0)),
INDEX(GRID!$B$4:$U$15,MATCH(Q$7,GRID!$A$4:$A$15,0),MATCH(1,($U$2=GRID!$B$1:$U$1)*(КАЛЕНДАРЬ!AP22=GRID!$B$3:$U$3),0))*(1-GRID!$H$34))</f>
        <v>164400</v>
      </c>
      <c r="R452" s="8">
        <f t="array" ref="R452">IF($I$2="Открытый тариф",INDEX(GRID!$B$18:$U$29,MATCH(R$7,GRID!$A$18:$A$29,0),MATCH(1,($U$2=GRID!$B$1:$U$1)*(КАЛЕНДАРЬ!AP22=GRID!$B$3:$U$3),0)),
INDEX(GRID!$B$18:$U$29,MATCH(R$7,GRID!$A$18:$A$29,0),MATCH(1,($U$2=GRID!$B$1:$U$1)*(КАЛЕНДАРЬ!AP22=GRID!$B$3:$U$3),0))*(1-GRID!$H$34))</f>
        <v>186400</v>
      </c>
      <c r="S452" s="8">
        <f t="array" ref="S452">IF($I$2="Открытый тариф",INDEX(GRID!$B$4:$U$15,MATCH(S$7,GRID!$A$4:$A$15,0),MATCH(1,($U$2=GRID!$B$1:$U$1)*(КАЛЕНДАРЬ!AP22=GRID!$B$3:$U$3),0)),
INDEX(GRID!$B$4:$U$15,MATCH(S$7,GRID!$A$4:$A$15,0),MATCH(1,($U$2=GRID!$B$1:$U$1)*(КАЛЕНДАРЬ!AP22=GRID!$B$3:$U$3),0))*(1-GRID!$L$41))</f>
        <v>460400</v>
      </c>
      <c r="T452" s="8">
        <f t="array" ref="T452">IF($I$2="Открытый тариф",INDEX(GRID!$B$4:$U$15,MATCH(T$7,GRID!$A$4:$A$15,0),MATCH(1,($U$2=GRID!$B$1:$U$1)*(КАЛЕНДАРЬ!AP22=GRID!$B$3:$U$3),0)),
INDEX(GRID!$B$4:$U$15,MATCH(T$7,GRID!$A$4:$A$15,0),MATCH(1,($U$2=GRID!$B$1:$U$1)*(КАЛЕНДАРЬ!AP22=GRID!$B$3:$U$3),0))*(1-GRID!$L$41))</f>
        <v>556900</v>
      </c>
    </row>
    <row r="453" spans="1:20" ht="13.5" customHeight="1">
      <c r="A453" s="148" t="s">
        <v>16</v>
      </c>
      <c r="B453" s="149">
        <v>20</v>
      </c>
      <c r="C453" s="8">
        <f t="array" ref="C453">IF($I$2="Открытый тариф",INDEX(GRID!$B$4:$U$15,MATCH(C$7,GRID!$A$4:$A$15,0),MATCH(1,($U$2=GRID!$B$1:$U$1)*(КАЛЕНДАРЬ!AP23=GRID!$B$3:$U$3),0)),
INDEX(GRID!$B$4:$U$15,MATCH(C$7,GRID!$A$4:$A$15,0),MATCH(1,($U$2=GRID!$B$1:$U$1)*(КАЛЕНДАРЬ!AP23=GRID!$B$3:$U$3),0))*(1-GRID!$H$34))</f>
        <v>27500.000000000004</v>
      </c>
      <c r="D453" s="8">
        <f t="array" ref="D453">IF($I$2="Открытый тариф",INDEX(GRID!$B$18:$U$29,MATCH(C$7,GRID!$A$18:$A$29,0),MATCH(1,($U$2=GRID!$B$1:$U$1)*(КАЛЕНДАРЬ!AP23=GRID!$B$3:$U$3),0)),
INDEX(GRID!$B$18:$U$29,MATCH(C$7,GRID!$A$18:$A$29,0),MATCH(1,($U$2=GRID!$B$1:$U$1)*(КАЛЕНДАРЬ!AP23=GRID!$B$3:$U$3),0))*(1-GRID!$H$34))</f>
        <v>32500.000000000004</v>
      </c>
      <c r="E453" s="8">
        <f t="array" ref="E453">IF($I$2="Открытый тариф",INDEX(GRID!$B$4:$U$15,MATCH(E$7,GRID!$A$4:$A$15,0),MATCH(1,($U$2=GRID!$B$1:$U$1)*(КАЛЕНДАРЬ!AP23=GRID!$B$3:$U$3),0)),
INDEX(GRID!$B$4:$U$15,MATCH(E$7,GRID!$A$4:$A$15,0),MATCH(1,($U$2=GRID!$B$1:$U$1)*(КАЛЕНДАРЬ!AP23=GRID!$B$3:$U$3),0))*(1-GRID!$H$34))</f>
        <v>33000</v>
      </c>
      <c r="F453" s="8">
        <f t="array" ref="F453">IF($I$2="Открытый тариф",INDEX(GRID!$B$18:$U$29,MATCH(E$7,GRID!$A$18:$A$29,0),MATCH(1,($U$2=GRID!$B$1:$U$1)*(КАЛЕНДАРЬ!AP23=GRID!$B$3:$U$3),0)),
INDEX(GRID!$B$18:$U$29,MATCH(E$7,GRID!$A$18:$A$29,0),MATCH(1,($U$2=GRID!$B$1:$U$1)*(КАЛЕНДАРЬ!AP23=GRID!$B$3:$U$3),0))*(1-GRID!$H$34))</f>
        <v>38000</v>
      </c>
      <c r="G453" s="8">
        <f t="array" ref="G453">IF($I$2="Открытый тариф",INDEX(GRID!$B$4:$U$15,MATCH(G$7,GRID!$A$4:$A$15,0),MATCH(1,($U$2=GRID!$B$1:$U$1)*(КАЛЕНДАРЬ!AP23=GRID!$B$3:$U$3),0)),
INDEX(GRID!$B$4:$U$15,MATCH(G$7,GRID!$A$4:$A$15,0),MATCH(1,($U$2=GRID!$B$1:$U$1)*(КАЛЕНДАРЬ!AP23=GRID!$B$3:$U$3),0))*(1-GRID!$H$34))</f>
        <v>39000</v>
      </c>
      <c r="H453" s="8">
        <f t="array" ref="H453">IF($I$2="Открытый тариф",INDEX(GRID!$B$18:$U$29,MATCH(G$7,GRID!$A$18:$A$29,0),MATCH(1,($U$2=GRID!$B$1:$U$1)*(КАЛЕНДАРЬ!AP23=GRID!$B$3:$U$3),0)),
INDEX(GRID!$B$18:$U$29,MATCH(G$7,GRID!$A$18:$A$29,0),MATCH(1,($U$2=GRID!$B$1:$U$1)*(КАЛЕНДАРЬ!AP23=GRID!$B$3:$U$3),0))*(1-GRID!$H$34))</f>
        <v>44000</v>
      </c>
      <c r="I453" s="8">
        <f t="array" ref="I453">IF($I$2="Открытый тариф",INDEX(GRID!$B$4:$U$15,MATCH(I$7,GRID!$A$4:$A$15,0),MATCH(1,($U$2=GRID!$B$1:$U$1)*(КАЛЕНДАРЬ!AP23=GRID!$B$3:$U$3),0)),
INDEX(GRID!$B$4:$U$15,MATCH(I$7,GRID!$A$4:$A$15,0),MATCH(1,($U$2=GRID!$B$1:$U$1)*(КАЛЕНДАРЬ!AP23=GRID!$B$3:$U$3),0))*(1-GRID!$H$34))</f>
        <v>43400</v>
      </c>
      <c r="J453" s="8">
        <f t="array" ref="J453">IF($I$2="Открытый тариф",INDEX(GRID!$B$18:$U$29,MATCH(I$7,GRID!$A$18:$A$29,0),MATCH(1,($U$2=GRID!$B$1:$U$1)*(КАЛЕНДАРЬ!AP23=GRID!$B$3:$U$3),0)),
INDEX(GRID!$B$18:$U$29,MATCH(I$7,GRID!$A$18:$A$29,0),MATCH(1,($U$2=GRID!$B$1:$U$1)*(КАЛЕНДАРЬ!AP23=GRID!$B$3:$U$3),0))*(1-GRID!$H$34))</f>
        <v>48400</v>
      </c>
      <c r="K453" s="8">
        <f t="array" ref="K453">IF($I$2="Открытый тариф",INDEX(GRID!$B$4:$U$15,MATCH(K$7,GRID!$A$4:$A$15,0),MATCH(1,($U$2=GRID!$B$1:$U$1)*(КАЛЕНДАРЬ!AP23=GRID!$B$3:$U$3),0)),
INDEX(GRID!$B$4:$U$15,MATCH(K$7,GRID!$A$4:$A$15,0),MATCH(1,($U$2=GRID!$B$1:$U$1)*(КАЛЕНДАРЬ!AP23=GRID!$B$3:$U$3),0))*(1-GRID!$H$34))</f>
        <v>49000</v>
      </c>
      <c r="L453" s="8">
        <f t="array" ref="L453">IF($I$2="Открытый тариф",INDEX(GRID!$B$18:$U$29,MATCH(K$7,GRID!$A$18:$A$29,0),MATCH(1,($U$2=GRID!$B$1:$U$1)*(КАЛЕНДАРЬ!AP23=GRID!$B$3:$U$3),0)),
INDEX(GRID!$B$18:$U$29,MATCH(K$7,GRID!$A$18:$A$29,0),MATCH(1,($U$2=GRID!$B$1:$U$1)*(КАЛЕНДАРЬ!AP23=GRID!$B$3:$U$3),0))*(1-GRID!$H$34))</f>
        <v>54000</v>
      </c>
      <c r="M453" s="8">
        <f t="array" ref="M453">IF($I$2="Открытый тариф",INDEX(GRID!$B$4:$U$15,MATCH(M$7,GRID!$A$4:$A$15,0),MATCH(1,($U$2=GRID!$B$1:$U$1)*(КАЛЕНДАРЬ!AP23=GRID!$B$3:$U$3),0)),
INDEX(GRID!$B$4:$U$15,MATCH(M$7,GRID!$A$4:$A$15,0),MATCH(1,($U$2=GRID!$B$1:$U$1)*(КАЛЕНДАРЬ!AP23=GRID!$B$3:$U$3),0))*(1-GRID!$H$34))</f>
        <v>69500</v>
      </c>
      <c r="N453" s="8">
        <f t="array" ref="N453">IF($I$2="Открытый тариф",INDEX(GRID!$B$18:$U$29,MATCH(M$7,GRID!$A$18:$A$29,0),MATCH(1,($U$2=GRID!$B$1:$U$1)*(КАЛЕНДАРЬ!AP23=GRID!$B$3:$U$3),0)),
INDEX(GRID!$B$18:$U$29,MATCH(M$7,GRID!$A$18:$A$29,0),MATCH(1,($U$2=GRID!$B$1:$U$1)*(КАЛЕНДАРЬ!AP23=GRID!$B$3:$U$3),0))*(1-GRID!$H$34))</f>
        <v>74500</v>
      </c>
      <c r="O453" s="8">
        <f t="array" ref="O453">IF($I$2="Открытый тариф",INDEX(GRID!$B$4:$U$15,MATCH(O$7,GRID!$A$4:$A$15,0),MATCH(1,($U$2=GRID!$B$1:$U$1)*(КАЛЕНДАРЬ!AP23=GRID!$B$3:$U$3),0)),
INDEX(GRID!$B$4:$U$15,MATCH(O$7,GRID!$A$4:$A$15,0),MATCH(1,($U$2=GRID!$B$1:$U$1)*(КАЛЕНДАРЬ!AP23=GRID!$B$3:$U$3),0))*(1-GRID!$H$34))</f>
        <v>103200</v>
      </c>
      <c r="P453" s="8">
        <f t="array" ref="P453">IF($I$2="Открытый тариф",INDEX(GRID!$B$4:$U$15,MATCH(P$7,GRID!$A$4:$A$15,0),MATCH(1,($U$2=GRID!$B$1:$U$1)*(КАЛЕНДАРЬ!AP23=GRID!$B$3:$U$3),0)),
INDEX(GRID!$B$4:$U$15,MATCH(P$7,GRID!$A$4:$A$15,0),MATCH(1,($U$2=GRID!$B$1:$U$1)*(КАЛЕНДАРЬ!AP23=GRID!$B$3:$U$3),0))*(1-GRID!$H$34))</f>
        <v>145400</v>
      </c>
      <c r="Q453" s="8">
        <f t="array" ref="Q453">IF($I$2="Открытый тариф",INDEX(GRID!$B$4:$U$15,MATCH(Q$7,GRID!$A$4:$A$15,0),MATCH(1,($U$2=GRID!$B$1:$U$1)*(КАЛЕНДАРЬ!AP23=GRID!$B$3:$U$3),0)),
INDEX(GRID!$B$4:$U$15,MATCH(Q$7,GRID!$A$4:$A$15,0),MATCH(1,($U$2=GRID!$B$1:$U$1)*(КАЛЕНДАРЬ!AP23=GRID!$B$3:$U$3),0))*(1-GRID!$H$34))</f>
        <v>170900</v>
      </c>
      <c r="R453" s="8">
        <f t="array" ref="R453">IF($I$2="Открытый тариф",INDEX(GRID!$B$18:$U$29,MATCH(R$7,GRID!$A$18:$A$29,0),MATCH(1,($U$2=GRID!$B$1:$U$1)*(КАЛЕНДАРЬ!AP23=GRID!$B$3:$U$3),0)),
INDEX(GRID!$B$18:$U$29,MATCH(R$7,GRID!$A$18:$A$29,0),MATCH(1,($U$2=GRID!$B$1:$U$1)*(КАЛЕНДАРЬ!AP23=GRID!$B$3:$U$3),0))*(1-GRID!$H$34))</f>
        <v>194100</v>
      </c>
      <c r="S453" s="8">
        <f t="array" ref="S453">IF($I$2="Открытый тариф",INDEX(GRID!$B$4:$U$15,MATCH(S$7,GRID!$A$4:$A$15,0),MATCH(1,($U$2=GRID!$B$1:$U$1)*(КАЛЕНДАРЬ!AP23=GRID!$B$3:$U$3),0)),
INDEX(GRID!$B$4:$U$15,MATCH(S$7,GRID!$A$4:$A$15,0),MATCH(1,($U$2=GRID!$B$1:$U$1)*(КАЛЕНДАРЬ!AP23=GRID!$B$3:$U$3),0))*(1-GRID!$L$41))</f>
        <v>482600</v>
      </c>
      <c r="T453" s="8">
        <f t="array" ref="T453">IF($I$2="Открытый тариф",INDEX(GRID!$B$4:$U$15,MATCH(T$7,GRID!$A$4:$A$15,0),MATCH(1,($U$2=GRID!$B$1:$U$1)*(КАЛЕНДАРЬ!AP23=GRID!$B$3:$U$3),0)),
INDEX(GRID!$B$4:$U$15,MATCH(T$7,GRID!$A$4:$A$15,0),MATCH(1,($U$2=GRID!$B$1:$U$1)*(КАЛЕНДАРЬ!AP23=GRID!$B$3:$U$3),0))*(1-GRID!$L$41))</f>
        <v>586600</v>
      </c>
    </row>
    <row r="454" spans="1:20" ht="13.5" customHeight="1">
      <c r="A454" s="148" t="s">
        <v>17</v>
      </c>
      <c r="B454" s="149">
        <v>21</v>
      </c>
      <c r="C454" s="8">
        <f t="array" ref="C454">IF($I$2="Открытый тариф",INDEX(GRID!$B$4:$U$15,MATCH(C$7,GRID!$A$4:$A$15,0),MATCH(1,($U$2=GRID!$B$1:$U$1)*(КАЛЕНДАРЬ!AP24=GRID!$B$3:$U$3),0)),
INDEX(GRID!$B$4:$U$15,MATCH(C$7,GRID!$A$4:$A$15,0),MATCH(1,($U$2=GRID!$B$1:$U$1)*(КАЛЕНДАРЬ!AP24=GRID!$B$3:$U$3),0))*(1-GRID!$H$34))</f>
        <v>27500.000000000004</v>
      </c>
      <c r="D454" s="8">
        <f t="array" ref="D454">IF($I$2="Открытый тариф",INDEX(GRID!$B$18:$U$29,MATCH(C$7,GRID!$A$18:$A$29,0),MATCH(1,($U$2=GRID!$B$1:$U$1)*(КАЛЕНДАРЬ!AP24=GRID!$B$3:$U$3),0)),
INDEX(GRID!$B$18:$U$29,MATCH(C$7,GRID!$A$18:$A$29,0),MATCH(1,($U$2=GRID!$B$1:$U$1)*(КАЛЕНДАРЬ!AP24=GRID!$B$3:$U$3),0))*(1-GRID!$H$34))</f>
        <v>32500.000000000004</v>
      </c>
      <c r="E454" s="8">
        <f t="array" ref="E454">IF($I$2="Открытый тариф",INDEX(GRID!$B$4:$U$15,MATCH(E$7,GRID!$A$4:$A$15,0),MATCH(1,($U$2=GRID!$B$1:$U$1)*(КАЛЕНДАРЬ!AP24=GRID!$B$3:$U$3),0)),
INDEX(GRID!$B$4:$U$15,MATCH(E$7,GRID!$A$4:$A$15,0),MATCH(1,($U$2=GRID!$B$1:$U$1)*(КАЛЕНДАРЬ!AP24=GRID!$B$3:$U$3),0))*(1-GRID!$H$34))</f>
        <v>33000</v>
      </c>
      <c r="F454" s="8">
        <f t="array" ref="F454">IF($I$2="Открытый тариф",INDEX(GRID!$B$18:$U$29,MATCH(E$7,GRID!$A$18:$A$29,0),MATCH(1,($U$2=GRID!$B$1:$U$1)*(КАЛЕНДАРЬ!AP24=GRID!$B$3:$U$3),0)),
INDEX(GRID!$B$18:$U$29,MATCH(E$7,GRID!$A$18:$A$29,0),MATCH(1,($U$2=GRID!$B$1:$U$1)*(КАЛЕНДАРЬ!AP24=GRID!$B$3:$U$3),0))*(1-GRID!$H$34))</f>
        <v>38000</v>
      </c>
      <c r="G454" s="8">
        <f t="array" ref="G454">IF($I$2="Открытый тариф",INDEX(GRID!$B$4:$U$15,MATCH(G$7,GRID!$A$4:$A$15,0),MATCH(1,($U$2=GRID!$B$1:$U$1)*(КАЛЕНДАРЬ!AP24=GRID!$B$3:$U$3),0)),
INDEX(GRID!$B$4:$U$15,MATCH(G$7,GRID!$A$4:$A$15,0),MATCH(1,($U$2=GRID!$B$1:$U$1)*(КАЛЕНДАРЬ!AP24=GRID!$B$3:$U$3),0))*(1-GRID!$H$34))</f>
        <v>39000</v>
      </c>
      <c r="H454" s="8">
        <f t="array" ref="H454">IF($I$2="Открытый тариф",INDEX(GRID!$B$18:$U$29,MATCH(G$7,GRID!$A$18:$A$29,0),MATCH(1,($U$2=GRID!$B$1:$U$1)*(КАЛЕНДАРЬ!AP24=GRID!$B$3:$U$3),0)),
INDEX(GRID!$B$18:$U$29,MATCH(G$7,GRID!$A$18:$A$29,0),MATCH(1,($U$2=GRID!$B$1:$U$1)*(КАЛЕНДАРЬ!AP24=GRID!$B$3:$U$3),0))*(1-GRID!$H$34))</f>
        <v>44000</v>
      </c>
      <c r="I454" s="8">
        <f t="array" ref="I454">IF($I$2="Открытый тариф",INDEX(GRID!$B$4:$U$15,MATCH(I$7,GRID!$A$4:$A$15,0),MATCH(1,($U$2=GRID!$B$1:$U$1)*(КАЛЕНДАРЬ!AP24=GRID!$B$3:$U$3),0)),
INDEX(GRID!$B$4:$U$15,MATCH(I$7,GRID!$A$4:$A$15,0),MATCH(1,($U$2=GRID!$B$1:$U$1)*(КАЛЕНДАРЬ!AP24=GRID!$B$3:$U$3),0))*(1-GRID!$H$34))</f>
        <v>43400</v>
      </c>
      <c r="J454" s="8">
        <f t="array" ref="J454">IF($I$2="Открытый тариф",INDEX(GRID!$B$18:$U$29,MATCH(I$7,GRID!$A$18:$A$29,0),MATCH(1,($U$2=GRID!$B$1:$U$1)*(КАЛЕНДАРЬ!AP24=GRID!$B$3:$U$3),0)),
INDEX(GRID!$B$18:$U$29,MATCH(I$7,GRID!$A$18:$A$29,0),MATCH(1,($U$2=GRID!$B$1:$U$1)*(КАЛЕНДАРЬ!AP24=GRID!$B$3:$U$3),0))*(1-GRID!$H$34))</f>
        <v>48400</v>
      </c>
      <c r="K454" s="8">
        <f t="array" ref="K454">IF($I$2="Открытый тариф",INDEX(GRID!$B$4:$U$15,MATCH(K$7,GRID!$A$4:$A$15,0),MATCH(1,($U$2=GRID!$B$1:$U$1)*(КАЛЕНДАРЬ!AP24=GRID!$B$3:$U$3),0)),
INDEX(GRID!$B$4:$U$15,MATCH(K$7,GRID!$A$4:$A$15,0),MATCH(1,($U$2=GRID!$B$1:$U$1)*(КАЛЕНДАРЬ!AP24=GRID!$B$3:$U$3),0))*(1-GRID!$H$34))</f>
        <v>49000</v>
      </c>
      <c r="L454" s="8">
        <f t="array" ref="L454">IF($I$2="Открытый тариф",INDEX(GRID!$B$18:$U$29,MATCH(K$7,GRID!$A$18:$A$29,0),MATCH(1,($U$2=GRID!$B$1:$U$1)*(КАЛЕНДАРЬ!AP24=GRID!$B$3:$U$3),0)),
INDEX(GRID!$B$18:$U$29,MATCH(K$7,GRID!$A$18:$A$29,0),MATCH(1,($U$2=GRID!$B$1:$U$1)*(КАЛЕНДАРЬ!AP24=GRID!$B$3:$U$3),0))*(1-GRID!$H$34))</f>
        <v>54000</v>
      </c>
      <c r="M454" s="8">
        <f t="array" ref="M454">IF($I$2="Открытый тариф",INDEX(GRID!$B$4:$U$15,MATCH(M$7,GRID!$A$4:$A$15,0),MATCH(1,($U$2=GRID!$B$1:$U$1)*(КАЛЕНДАРЬ!AP24=GRID!$B$3:$U$3),0)),
INDEX(GRID!$B$4:$U$15,MATCH(M$7,GRID!$A$4:$A$15,0),MATCH(1,($U$2=GRID!$B$1:$U$1)*(КАЛЕНДАРЬ!AP24=GRID!$B$3:$U$3),0))*(1-GRID!$H$34))</f>
        <v>69500</v>
      </c>
      <c r="N454" s="8">
        <f t="array" ref="N454">IF($I$2="Открытый тариф",INDEX(GRID!$B$18:$U$29,MATCH(M$7,GRID!$A$18:$A$29,0),MATCH(1,($U$2=GRID!$B$1:$U$1)*(КАЛЕНДАРЬ!AP24=GRID!$B$3:$U$3),0)),
INDEX(GRID!$B$18:$U$29,MATCH(M$7,GRID!$A$18:$A$29,0),MATCH(1,($U$2=GRID!$B$1:$U$1)*(КАЛЕНДАРЬ!AP24=GRID!$B$3:$U$3),0))*(1-GRID!$H$34))</f>
        <v>74500</v>
      </c>
      <c r="O454" s="8">
        <f t="array" ref="O454">IF($I$2="Открытый тариф",INDEX(GRID!$B$4:$U$15,MATCH(O$7,GRID!$A$4:$A$15,0),MATCH(1,($U$2=GRID!$B$1:$U$1)*(КАЛЕНДАРЬ!AP24=GRID!$B$3:$U$3),0)),
INDEX(GRID!$B$4:$U$15,MATCH(O$7,GRID!$A$4:$A$15,0),MATCH(1,($U$2=GRID!$B$1:$U$1)*(КАЛЕНДАРЬ!AP24=GRID!$B$3:$U$3),0))*(1-GRID!$H$34))</f>
        <v>103200</v>
      </c>
      <c r="P454" s="8">
        <f t="array" ref="P454">IF($I$2="Открытый тариф",INDEX(GRID!$B$4:$U$15,MATCH(P$7,GRID!$A$4:$A$15,0),MATCH(1,($U$2=GRID!$B$1:$U$1)*(КАЛЕНДАРЬ!AP24=GRID!$B$3:$U$3),0)),
INDEX(GRID!$B$4:$U$15,MATCH(P$7,GRID!$A$4:$A$15,0),MATCH(1,($U$2=GRID!$B$1:$U$1)*(КАЛЕНДАРЬ!AP24=GRID!$B$3:$U$3),0))*(1-GRID!$H$34))</f>
        <v>145400</v>
      </c>
      <c r="Q454" s="8">
        <f t="array" ref="Q454">IF($I$2="Открытый тариф",INDEX(GRID!$B$4:$U$15,MATCH(Q$7,GRID!$A$4:$A$15,0),MATCH(1,($U$2=GRID!$B$1:$U$1)*(КАЛЕНДАРЬ!AP24=GRID!$B$3:$U$3),0)),
INDEX(GRID!$B$4:$U$15,MATCH(Q$7,GRID!$A$4:$A$15,0),MATCH(1,($U$2=GRID!$B$1:$U$1)*(КАЛЕНДАРЬ!AP24=GRID!$B$3:$U$3),0))*(1-GRID!$H$34))</f>
        <v>170900</v>
      </c>
      <c r="R454" s="8">
        <f t="array" ref="R454">IF($I$2="Открытый тариф",INDEX(GRID!$B$18:$U$29,MATCH(R$7,GRID!$A$18:$A$29,0),MATCH(1,($U$2=GRID!$B$1:$U$1)*(КАЛЕНДАРЬ!AP24=GRID!$B$3:$U$3),0)),
INDEX(GRID!$B$18:$U$29,MATCH(R$7,GRID!$A$18:$A$29,0),MATCH(1,($U$2=GRID!$B$1:$U$1)*(КАЛЕНДАРЬ!AP24=GRID!$B$3:$U$3),0))*(1-GRID!$H$34))</f>
        <v>194100</v>
      </c>
      <c r="S454" s="8">
        <f t="array" ref="S454">IF($I$2="Открытый тариф",INDEX(GRID!$B$4:$U$15,MATCH(S$7,GRID!$A$4:$A$15,0),MATCH(1,($U$2=GRID!$B$1:$U$1)*(КАЛЕНДАРЬ!AP24=GRID!$B$3:$U$3),0)),
INDEX(GRID!$B$4:$U$15,MATCH(S$7,GRID!$A$4:$A$15,0),MATCH(1,($U$2=GRID!$B$1:$U$1)*(КАЛЕНДАРЬ!AP24=GRID!$B$3:$U$3),0))*(1-GRID!$L$41))</f>
        <v>482600</v>
      </c>
      <c r="T454" s="8">
        <f t="array" ref="T454">IF($I$2="Открытый тариф",INDEX(GRID!$B$4:$U$15,MATCH(T$7,GRID!$A$4:$A$15,0),MATCH(1,($U$2=GRID!$B$1:$U$1)*(КАЛЕНДАРЬ!AP24=GRID!$B$3:$U$3),0)),
INDEX(GRID!$B$4:$U$15,MATCH(T$7,GRID!$A$4:$A$15,0),MATCH(1,($U$2=GRID!$B$1:$U$1)*(КАЛЕНДАРЬ!AP24=GRID!$B$3:$U$3),0))*(1-GRID!$L$41))</f>
        <v>586600</v>
      </c>
    </row>
    <row r="455" spans="1:20" ht="13.5" customHeight="1">
      <c r="A455" s="148" t="s">
        <v>11</v>
      </c>
      <c r="B455" s="149">
        <v>22</v>
      </c>
      <c r="C455" s="8">
        <f t="array" ref="C455">IF($I$2="Открытый тариф",INDEX(GRID!$B$4:$U$15,MATCH(C$7,GRID!$A$4:$A$15,0),MATCH(1,($U$2=GRID!$B$1:$U$1)*(КАЛЕНДАРЬ!AP25=GRID!$B$3:$U$3),0)),
INDEX(GRID!$B$4:$U$15,MATCH(C$7,GRID!$A$4:$A$15,0),MATCH(1,($U$2=GRID!$B$1:$U$1)*(КАЛЕНДАРЬ!AP25=GRID!$B$3:$U$3),0))*(1-GRID!$H$34))</f>
        <v>27500.000000000004</v>
      </c>
      <c r="D455" s="8">
        <f t="array" ref="D455">IF($I$2="Открытый тариф",INDEX(GRID!$B$18:$U$29,MATCH(C$7,GRID!$A$18:$A$29,0),MATCH(1,($U$2=GRID!$B$1:$U$1)*(КАЛЕНДАРЬ!AP25=GRID!$B$3:$U$3),0)),
INDEX(GRID!$B$18:$U$29,MATCH(C$7,GRID!$A$18:$A$29,0),MATCH(1,($U$2=GRID!$B$1:$U$1)*(КАЛЕНДАРЬ!AP25=GRID!$B$3:$U$3),0))*(1-GRID!$H$34))</f>
        <v>32500.000000000004</v>
      </c>
      <c r="E455" s="8">
        <f t="array" ref="E455">IF($I$2="Открытый тариф",INDEX(GRID!$B$4:$U$15,MATCH(E$7,GRID!$A$4:$A$15,0),MATCH(1,($U$2=GRID!$B$1:$U$1)*(КАЛЕНДАРЬ!AP25=GRID!$B$3:$U$3),0)),
INDEX(GRID!$B$4:$U$15,MATCH(E$7,GRID!$A$4:$A$15,0),MATCH(1,($U$2=GRID!$B$1:$U$1)*(КАЛЕНДАРЬ!AP25=GRID!$B$3:$U$3),0))*(1-GRID!$H$34))</f>
        <v>33000</v>
      </c>
      <c r="F455" s="8">
        <f t="array" ref="F455">IF($I$2="Открытый тариф",INDEX(GRID!$B$18:$U$29,MATCH(E$7,GRID!$A$18:$A$29,0),MATCH(1,($U$2=GRID!$B$1:$U$1)*(КАЛЕНДАРЬ!AP25=GRID!$B$3:$U$3),0)),
INDEX(GRID!$B$18:$U$29,MATCH(E$7,GRID!$A$18:$A$29,0),MATCH(1,($U$2=GRID!$B$1:$U$1)*(КАЛЕНДАРЬ!AP25=GRID!$B$3:$U$3),0))*(1-GRID!$H$34))</f>
        <v>38000</v>
      </c>
      <c r="G455" s="8">
        <f t="array" ref="G455">IF($I$2="Открытый тариф",INDEX(GRID!$B$4:$U$15,MATCH(G$7,GRID!$A$4:$A$15,0),MATCH(1,($U$2=GRID!$B$1:$U$1)*(КАЛЕНДАРЬ!AP25=GRID!$B$3:$U$3),0)),
INDEX(GRID!$B$4:$U$15,MATCH(G$7,GRID!$A$4:$A$15,0),MATCH(1,($U$2=GRID!$B$1:$U$1)*(КАЛЕНДАРЬ!AP25=GRID!$B$3:$U$3),0))*(1-GRID!$H$34))</f>
        <v>39000</v>
      </c>
      <c r="H455" s="8">
        <f t="array" ref="H455">IF($I$2="Открытый тариф",INDEX(GRID!$B$18:$U$29,MATCH(G$7,GRID!$A$18:$A$29,0),MATCH(1,($U$2=GRID!$B$1:$U$1)*(КАЛЕНДАРЬ!AP25=GRID!$B$3:$U$3),0)),
INDEX(GRID!$B$18:$U$29,MATCH(G$7,GRID!$A$18:$A$29,0),MATCH(1,($U$2=GRID!$B$1:$U$1)*(КАЛЕНДАРЬ!AP25=GRID!$B$3:$U$3),0))*(1-GRID!$H$34))</f>
        <v>44000</v>
      </c>
      <c r="I455" s="8">
        <f t="array" ref="I455">IF($I$2="Открытый тариф",INDEX(GRID!$B$4:$U$15,MATCH(I$7,GRID!$A$4:$A$15,0),MATCH(1,($U$2=GRID!$B$1:$U$1)*(КАЛЕНДАРЬ!AP25=GRID!$B$3:$U$3),0)),
INDEX(GRID!$B$4:$U$15,MATCH(I$7,GRID!$A$4:$A$15,0),MATCH(1,($U$2=GRID!$B$1:$U$1)*(КАЛЕНДАРЬ!AP25=GRID!$B$3:$U$3),0))*(1-GRID!$H$34))</f>
        <v>43400</v>
      </c>
      <c r="J455" s="8">
        <f t="array" ref="J455">IF($I$2="Открытый тариф",INDEX(GRID!$B$18:$U$29,MATCH(I$7,GRID!$A$18:$A$29,0),MATCH(1,($U$2=GRID!$B$1:$U$1)*(КАЛЕНДАРЬ!AP25=GRID!$B$3:$U$3),0)),
INDEX(GRID!$B$18:$U$29,MATCH(I$7,GRID!$A$18:$A$29,0),MATCH(1,($U$2=GRID!$B$1:$U$1)*(КАЛЕНДАРЬ!AP25=GRID!$B$3:$U$3),0))*(1-GRID!$H$34))</f>
        <v>48400</v>
      </c>
      <c r="K455" s="8">
        <f t="array" ref="K455">IF($I$2="Открытый тариф",INDEX(GRID!$B$4:$U$15,MATCH(K$7,GRID!$A$4:$A$15,0),MATCH(1,($U$2=GRID!$B$1:$U$1)*(КАЛЕНДАРЬ!AP25=GRID!$B$3:$U$3),0)),
INDEX(GRID!$B$4:$U$15,MATCH(K$7,GRID!$A$4:$A$15,0),MATCH(1,($U$2=GRID!$B$1:$U$1)*(КАЛЕНДАРЬ!AP25=GRID!$B$3:$U$3),0))*(1-GRID!$H$34))</f>
        <v>49000</v>
      </c>
      <c r="L455" s="8">
        <f t="array" ref="L455">IF($I$2="Открытый тариф",INDEX(GRID!$B$18:$U$29,MATCH(K$7,GRID!$A$18:$A$29,0),MATCH(1,($U$2=GRID!$B$1:$U$1)*(КАЛЕНДАРЬ!AP25=GRID!$B$3:$U$3),0)),
INDEX(GRID!$B$18:$U$29,MATCH(K$7,GRID!$A$18:$A$29,0),MATCH(1,($U$2=GRID!$B$1:$U$1)*(КАЛЕНДАРЬ!AP25=GRID!$B$3:$U$3),0))*(1-GRID!$H$34))</f>
        <v>54000</v>
      </c>
      <c r="M455" s="8">
        <f t="array" ref="M455">IF($I$2="Открытый тариф",INDEX(GRID!$B$4:$U$15,MATCH(M$7,GRID!$A$4:$A$15,0),MATCH(1,($U$2=GRID!$B$1:$U$1)*(КАЛЕНДАРЬ!AP25=GRID!$B$3:$U$3),0)),
INDEX(GRID!$B$4:$U$15,MATCH(M$7,GRID!$A$4:$A$15,0),MATCH(1,($U$2=GRID!$B$1:$U$1)*(КАЛЕНДАРЬ!AP25=GRID!$B$3:$U$3),0))*(1-GRID!$H$34))</f>
        <v>69500</v>
      </c>
      <c r="N455" s="8">
        <f t="array" ref="N455">IF($I$2="Открытый тариф",INDEX(GRID!$B$18:$U$29,MATCH(M$7,GRID!$A$18:$A$29,0),MATCH(1,($U$2=GRID!$B$1:$U$1)*(КАЛЕНДАРЬ!AP25=GRID!$B$3:$U$3),0)),
INDEX(GRID!$B$18:$U$29,MATCH(M$7,GRID!$A$18:$A$29,0),MATCH(1,($U$2=GRID!$B$1:$U$1)*(КАЛЕНДАРЬ!AP25=GRID!$B$3:$U$3),0))*(1-GRID!$H$34))</f>
        <v>74500</v>
      </c>
      <c r="O455" s="8">
        <f t="array" ref="O455">IF($I$2="Открытый тариф",INDEX(GRID!$B$4:$U$15,MATCH(O$7,GRID!$A$4:$A$15,0),MATCH(1,($U$2=GRID!$B$1:$U$1)*(КАЛЕНДАРЬ!AP25=GRID!$B$3:$U$3),0)),
INDEX(GRID!$B$4:$U$15,MATCH(O$7,GRID!$A$4:$A$15,0),MATCH(1,($U$2=GRID!$B$1:$U$1)*(КАЛЕНДАРЬ!AP25=GRID!$B$3:$U$3),0))*(1-GRID!$H$34))</f>
        <v>103200</v>
      </c>
      <c r="P455" s="8">
        <f t="array" ref="P455">IF($I$2="Открытый тариф",INDEX(GRID!$B$4:$U$15,MATCH(P$7,GRID!$A$4:$A$15,0),MATCH(1,($U$2=GRID!$B$1:$U$1)*(КАЛЕНДАРЬ!AP25=GRID!$B$3:$U$3),0)),
INDEX(GRID!$B$4:$U$15,MATCH(P$7,GRID!$A$4:$A$15,0),MATCH(1,($U$2=GRID!$B$1:$U$1)*(КАЛЕНДАРЬ!AP25=GRID!$B$3:$U$3),0))*(1-GRID!$H$34))</f>
        <v>145400</v>
      </c>
      <c r="Q455" s="8">
        <f t="array" ref="Q455">IF($I$2="Открытый тариф",INDEX(GRID!$B$4:$U$15,MATCH(Q$7,GRID!$A$4:$A$15,0),MATCH(1,($U$2=GRID!$B$1:$U$1)*(КАЛЕНДАРЬ!AP25=GRID!$B$3:$U$3),0)),
INDEX(GRID!$B$4:$U$15,MATCH(Q$7,GRID!$A$4:$A$15,0),MATCH(1,($U$2=GRID!$B$1:$U$1)*(КАЛЕНДАРЬ!AP25=GRID!$B$3:$U$3),0))*(1-GRID!$H$34))</f>
        <v>170900</v>
      </c>
      <c r="R455" s="8">
        <f t="array" ref="R455">IF($I$2="Открытый тариф",INDEX(GRID!$B$18:$U$29,MATCH(R$7,GRID!$A$18:$A$29,0),MATCH(1,($U$2=GRID!$B$1:$U$1)*(КАЛЕНДАРЬ!AP25=GRID!$B$3:$U$3),0)),
INDEX(GRID!$B$18:$U$29,MATCH(R$7,GRID!$A$18:$A$29,0),MATCH(1,($U$2=GRID!$B$1:$U$1)*(КАЛЕНДАРЬ!AP25=GRID!$B$3:$U$3),0))*(1-GRID!$H$34))</f>
        <v>194100</v>
      </c>
      <c r="S455" s="8">
        <f t="array" ref="S455">IF($I$2="Открытый тариф",INDEX(GRID!$B$4:$U$15,MATCH(S$7,GRID!$A$4:$A$15,0),MATCH(1,($U$2=GRID!$B$1:$U$1)*(КАЛЕНДАРЬ!AP25=GRID!$B$3:$U$3),0)),
INDEX(GRID!$B$4:$U$15,MATCH(S$7,GRID!$A$4:$A$15,0),MATCH(1,($U$2=GRID!$B$1:$U$1)*(КАЛЕНДАРЬ!AP25=GRID!$B$3:$U$3),0))*(1-GRID!$L$41))</f>
        <v>482600</v>
      </c>
      <c r="T455" s="8">
        <f t="array" ref="T455">IF($I$2="Открытый тариф",INDEX(GRID!$B$4:$U$15,MATCH(T$7,GRID!$A$4:$A$15,0),MATCH(1,($U$2=GRID!$B$1:$U$1)*(КАЛЕНДАРЬ!AP25=GRID!$B$3:$U$3),0)),
INDEX(GRID!$B$4:$U$15,MATCH(T$7,GRID!$A$4:$A$15,0),MATCH(1,($U$2=GRID!$B$1:$U$1)*(КАЛЕНДАРЬ!AP25=GRID!$B$3:$U$3),0))*(1-GRID!$L$41))</f>
        <v>586600</v>
      </c>
    </row>
    <row r="456" spans="1:20" ht="13.5" customHeight="1">
      <c r="A456" s="148" t="s">
        <v>12</v>
      </c>
      <c r="B456" s="149">
        <v>23</v>
      </c>
      <c r="C456" s="8">
        <f t="array" ref="C456">IF($I$2="Открытый тариф",INDEX(GRID!$B$4:$U$15,MATCH(C$7,GRID!$A$4:$A$15,0),MATCH(1,($U$2=GRID!$B$1:$U$1)*(КАЛЕНДАРЬ!AP26=GRID!$B$3:$U$3),0)),
INDEX(GRID!$B$4:$U$15,MATCH(C$7,GRID!$A$4:$A$15,0),MATCH(1,($U$2=GRID!$B$1:$U$1)*(КАЛЕНДАРЬ!AP26=GRID!$B$3:$U$3),0))*(1-GRID!$H$34))</f>
        <v>25000</v>
      </c>
      <c r="D456" s="8">
        <f t="array" ref="D456">IF($I$2="Открытый тариф",INDEX(GRID!$B$18:$U$29,MATCH(C$7,GRID!$A$18:$A$29,0),MATCH(1,($U$2=GRID!$B$1:$U$1)*(КАЛЕНДАРЬ!AP26=GRID!$B$3:$U$3),0)),
INDEX(GRID!$B$18:$U$29,MATCH(C$7,GRID!$A$18:$A$29,0),MATCH(1,($U$2=GRID!$B$1:$U$1)*(КАЛЕНДАРЬ!AP26=GRID!$B$3:$U$3),0))*(1-GRID!$H$34))</f>
        <v>30000</v>
      </c>
      <c r="E456" s="8">
        <f t="array" ref="E456">IF($I$2="Открытый тариф",INDEX(GRID!$B$4:$U$15,MATCH(E$7,GRID!$A$4:$A$15,0),MATCH(1,($U$2=GRID!$B$1:$U$1)*(КАЛЕНДАРЬ!AP26=GRID!$B$3:$U$3),0)),
INDEX(GRID!$B$4:$U$15,MATCH(E$7,GRID!$A$4:$A$15,0),MATCH(1,($U$2=GRID!$B$1:$U$1)*(КАЛЕНДАРЬ!AP26=GRID!$B$3:$U$3),0))*(1-GRID!$H$34))</f>
        <v>30000</v>
      </c>
      <c r="F456" s="8">
        <f t="array" ref="F456">IF($I$2="Открытый тариф",INDEX(GRID!$B$18:$U$29,MATCH(E$7,GRID!$A$18:$A$29,0),MATCH(1,($U$2=GRID!$B$1:$U$1)*(КАЛЕНДАРЬ!AP26=GRID!$B$3:$U$3),0)),
INDEX(GRID!$B$18:$U$29,MATCH(E$7,GRID!$A$18:$A$29,0),MATCH(1,($U$2=GRID!$B$1:$U$1)*(КАЛЕНДАРЬ!AP26=GRID!$B$3:$U$3),0))*(1-GRID!$H$34))</f>
        <v>35000</v>
      </c>
      <c r="G456" s="8">
        <f t="array" ref="G456">IF($I$2="Открытый тариф",INDEX(GRID!$B$4:$U$15,MATCH(G$7,GRID!$A$4:$A$15,0),MATCH(1,($U$2=GRID!$B$1:$U$1)*(КАЛЕНДАРЬ!AP26=GRID!$B$3:$U$3),0)),
INDEX(GRID!$B$4:$U$15,MATCH(G$7,GRID!$A$4:$A$15,0),MATCH(1,($U$2=GRID!$B$1:$U$1)*(КАЛЕНДАРЬ!AP26=GRID!$B$3:$U$3),0))*(1-GRID!$H$34))</f>
        <v>35700</v>
      </c>
      <c r="H456" s="8">
        <f t="array" ref="H456">IF($I$2="Открытый тариф",INDEX(GRID!$B$18:$U$29,MATCH(G$7,GRID!$A$18:$A$29,0),MATCH(1,($U$2=GRID!$B$1:$U$1)*(КАЛЕНДАРЬ!AP26=GRID!$B$3:$U$3),0)),
INDEX(GRID!$B$18:$U$29,MATCH(G$7,GRID!$A$18:$A$29,0),MATCH(1,($U$2=GRID!$B$1:$U$1)*(КАЛЕНДАРЬ!AP26=GRID!$B$3:$U$3),0))*(1-GRID!$H$34))</f>
        <v>40700</v>
      </c>
      <c r="I456" s="8">
        <f t="array" ref="I456">IF($I$2="Открытый тариф",INDEX(GRID!$B$4:$U$15,MATCH(I$7,GRID!$A$4:$A$15,0),MATCH(1,($U$2=GRID!$B$1:$U$1)*(КАЛЕНДАРЬ!AP26=GRID!$B$3:$U$3),0)),
INDEX(GRID!$B$4:$U$15,MATCH(I$7,GRID!$A$4:$A$15,0),MATCH(1,($U$2=GRID!$B$1:$U$1)*(КАЛЕНДАРЬ!AP26=GRID!$B$3:$U$3),0))*(1-GRID!$H$34))</f>
        <v>39700</v>
      </c>
      <c r="J456" s="8">
        <f t="array" ref="J456">IF($I$2="Открытый тариф",INDEX(GRID!$B$18:$U$29,MATCH(I$7,GRID!$A$18:$A$29,0),MATCH(1,($U$2=GRID!$B$1:$U$1)*(КАЛЕНДАРЬ!AP26=GRID!$B$3:$U$3),0)),
INDEX(GRID!$B$18:$U$29,MATCH(I$7,GRID!$A$18:$A$29,0),MATCH(1,($U$2=GRID!$B$1:$U$1)*(КАЛЕНДАРЬ!AP26=GRID!$B$3:$U$3),0))*(1-GRID!$H$34))</f>
        <v>44700</v>
      </c>
      <c r="K456" s="8">
        <f t="array" ref="K456">IF($I$2="Открытый тариф",INDEX(GRID!$B$4:$U$15,MATCH(K$7,GRID!$A$4:$A$15,0),MATCH(1,($U$2=GRID!$B$1:$U$1)*(КАЛЕНДАРЬ!AP26=GRID!$B$3:$U$3),0)),
INDEX(GRID!$B$4:$U$15,MATCH(K$7,GRID!$A$4:$A$15,0),MATCH(1,($U$2=GRID!$B$1:$U$1)*(КАЛЕНДАРЬ!AP26=GRID!$B$3:$U$3),0))*(1-GRID!$H$34))</f>
        <v>45000</v>
      </c>
      <c r="L456" s="8">
        <f t="array" ref="L456">IF($I$2="Открытый тариф",INDEX(GRID!$B$18:$U$29,MATCH(K$7,GRID!$A$18:$A$29,0),MATCH(1,($U$2=GRID!$B$1:$U$1)*(КАЛЕНДАРЬ!AP26=GRID!$B$3:$U$3),0)),
INDEX(GRID!$B$18:$U$29,MATCH(K$7,GRID!$A$18:$A$29,0),MATCH(1,($U$2=GRID!$B$1:$U$1)*(КАЛЕНДАРЬ!AP26=GRID!$B$3:$U$3),0))*(1-GRID!$H$34))</f>
        <v>50000</v>
      </c>
      <c r="M456" s="8">
        <f t="array" ref="M456">IF($I$2="Открытый тариф",INDEX(GRID!$B$4:$U$15,MATCH(M$7,GRID!$A$4:$A$15,0),MATCH(1,($U$2=GRID!$B$1:$U$1)*(КАЛЕНДАРЬ!AP26=GRID!$B$3:$U$3),0)),
INDEX(GRID!$B$4:$U$15,MATCH(M$7,GRID!$A$4:$A$15,0),MATCH(1,($U$2=GRID!$B$1:$U$1)*(КАЛЕНДАРЬ!AP26=GRID!$B$3:$U$3),0))*(1-GRID!$H$34))</f>
        <v>65200</v>
      </c>
      <c r="N456" s="8">
        <f t="array" ref="N456">IF($I$2="Открытый тариф",INDEX(GRID!$B$18:$U$29,MATCH(M$7,GRID!$A$18:$A$29,0),MATCH(1,($U$2=GRID!$B$1:$U$1)*(КАЛЕНДАРЬ!AP26=GRID!$B$3:$U$3),0)),
INDEX(GRID!$B$18:$U$29,MATCH(M$7,GRID!$A$18:$A$29,0),MATCH(1,($U$2=GRID!$B$1:$U$1)*(КАЛЕНДАРЬ!AP26=GRID!$B$3:$U$3),0))*(1-GRID!$H$34))</f>
        <v>70200</v>
      </c>
      <c r="O456" s="8">
        <f t="array" ref="O456">IF($I$2="Открытый тариф",INDEX(GRID!$B$4:$U$15,MATCH(O$7,GRID!$A$4:$A$15,0),MATCH(1,($U$2=GRID!$B$1:$U$1)*(КАЛЕНДАРЬ!AP26=GRID!$B$3:$U$3),0)),
INDEX(GRID!$B$4:$U$15,MATCH(O$7,GRID!$A$4:$A$15,0),MATCH(1,($U$2=GRID!$B$1:$U$1)*(КАЛЕНДАРЬ!AP26=GRID!$B$3:$U$3),0))*(1-GRID!$H$34))</f>
        <v>98000</v>
      </c>
      <c r="P456" s="8">
        <f t="array" ref="P456">IF($I$2="Открытый тариф",INDEX(GRID!$B$4:$U$15,MATCH(P$7,GRID!$A$4:$A$15,0),MATCH(1,($U$2=GRID!$B$1:$U$1)*(КАЛЕНДАРЬ!AP26=GRID!$B$3:$U$3),0)),
INDEX(GRID!$B$4:$U$15,MATCH(P$7,GRID!$A$4:$A$15,0),MATCH(1,($U$2=GRID!$B$1:$U$1)*(КАЛЕНДАРЬ!AP26=GRID!$B$3:$U$3),0))*(1-GRID!$H$34))</f>
        <v>139700</v>
      </c>
      <c r="Q456" s="8">
        <f t="array" ref="Q456">IF($I$2="Открытый тариф",INDEX(GRID!$B$4:$U$15,MATCH(Q$7,GRID!$A$4:$A$15,0),MATCH(1,($U$2=GRID!$B$1:$U$1)*(КАЛЕНДАРЬ!AP26=GRID!$B$3:$U$3),0)),
INDEX(GRID!$B$4:$U$15,MATCH(Q$7,GRID!$A$4:$A$15,0),MATCH(1,($U$2=GRID!$B$1:$U$1)*(КАЛЕНДАРЬ!AP26=GRID!$B$3:$U$3),0))*(1-GRID!$H$34))</f>
        <v>164400</v>
      </c>
      <c r="R456" s="8">
        <f t="array" ref="R456">IF($I$2="Открытый тариф",INDEX(GRID!$B$18:$U$29,MATCH(R$7,GRID!$A$18:$A$29,0),MATCH(1,($U$2=GRID!$B$1:$U$1)*(КАЛЕНДАРЬ!AP26=GRID!$B$3:$U$3),0)),
INDEX(GRID!$B$18:$U$29,MATCH(R$7,GRID!$A$18:$A$29,0),MATCH(1,($U$2=GRID!$B$1:$U$1)*(КАЛЕНДАРЬ!AP26=GRID!$B$3:$U$3),0))*(1-GRID!$H$34))</f>
        <v>186400</v>
      </c>
      <c r="S456" s="8">
        <f t="array" ref="S456">IF($I$2="Открытый тариф",INDEX(GRID!$B$4:$U$15,MATCH(S$7,GRID!$A$4:$A$15,0),MATCH(1,($U$2=GRID!$B$1:$U$1)*(КАЛЕНДАРЬ!AP26=GRID!$B$3:$U$3),0)),
INDEX(GRID!$B$4:$U$15,MATCH(S$7,GRID!$A$4:$A$15,0),MATCH(1,($U$2=GRID!$B$1:$U$1)*(КАЛЕНДАРЬ!AP26=GRID!$B$3:$U$3),0))*(1-GRID!$L$41))</f>
        <v>460400</v>
      </c>
      <c r="T456" s="8">
        <f t="array" ref="T456">IF($I$2="Открытый тариф",INDEX(GRID!$B$4:$U$15,MATCH(T$7,GRID!$A$4:$A$15,0),MATCH(1,($U$2=GRID!$B$1:$U$1)*(КАЛЕНДАРЬ!AP26=GRID!$B$3:$U$3),0)),
INDEX(GRID!$B$4:$U$15,MATCH(T$7,GRID!$A$4:$A$15,0),MATCH(1,($U$2=GRID!$B$1:$U$1)*(КАЛЕНДАРЬ!AP26=GRID!$B$3:$U$3),0))*(1-GRID!$L$41))</f>
        <v>556900</v>
      </c>
    </row>
    <row r="457" spans="1:20" ht="13.5" customHeight="1">
      <c r="A457" s="148" t="s">
        <v>13</v>
      </c>
      <c r="B457" s="149">
        <v>24</v>
      </c>
      <c r="C457" s="8">
        <f t="array" ref="C457">IF($I$2="Открытый тариф",INDEX(GRID!$B$4:$U$15,MATCH(C$7,GRID!$A$4:$A$15,0),MATCH(1,($U$2=GRID!$B$1:$U$1)*(КАЛЕНДАРЬ!AP27=GRID!$B$3:$U$3),0)),
INDEX(GRID!$B$4:$U$15,MATCH(C$7,GRID!$A$4:$A$15,0),MATCH(1,($U$2=GRID!$B$1:$U$1)*(КАЛЕНДАРЬ!AP27=GRID!$B$3:$U$3),0))*(1-GRID!$H$34))</f>
        <v>25000</v>
      </c>
      <c r="D457" s="8">
        <f t="array" ref="D457">IF($I$2="Открытый тариф",INDEX(GRID!$B$18:$U$29,MATCH(C$7,GRID!$A$18:$A$29,0),MATCH(1,($U$2=GRID!$B$1:$U$1)*(КАЛЕНДАРЬ!AP27=GRID!$B$3:$U$3),0)),
INDEX(GRID!$B$18:$U$29,MATCH(C$7,GRID!$A$18:$A$29,0),MATCH(1,($U$2=GRID!$B$1:$U$1)*(КАЛЕНДАРЬ!AP27=GRID!$B$3:$U$3),0))*(1-GRID!$H$34))</f>
        <v>30000</v>
      </c>
      <c r="E457" s="8">
        <f t="array" ref="E457">IF($I$2="Открытый тариф",INDEX(GRID!$B$4:$U$15,MATCH(E$7,GRID!$A$4:$A$15,0),MATCH(1,($U$2=GRID!$B$1:$U$1)*(КАЛЕНДАРЬ!AP27=GRID!$B$3:$U$3),0)),
INDEX(GRID!$B$4:$U$15,MATCH(E$7,GRID!$A$4:$A$15,0),MATCH(1,($U$2=GRID!$B$1:$U$1)*(КАЛЕНДАРЬ!AP27=GRID!$B$3:$U$3),0))*(1-GRID!$H$34))</f>
        <v>30000</v>
      </c>
      <c r="F457" s="8">
        <f t="array" ref="F457">IF($I$2="Открытый тариф",INDEX(GRID!$B$18:$U$29,MATCH(E$7,GRID!$A$18:$A$29,0),MATCH(1,($U$2=GRID!$B$1:$U$1)*(КАЛЕНДАРЬ!AP27=GRID!$B$3:$U$3),0)),
INDEX(GRID!$B$18:$U$29,MATCH(E$7,GRID!$A$18:$A$29,0),MATCH(1,($U$2=GRID!$B$1:$U$1)*(КАЛЕНДАРЬ!AP27=GRID!$B$3:$U$3),0))*(1-GRID!$H$34))</f>
        <v>35000</v>
      </c>
      <c r="G457" s="8">
        <f t="array" ref="G457">IF($I$2="Открытый тариф",INDEX(GRID!$B$4:$U$15,MATCH(G$7,GRID!$A$4:$A$15,0),MATCH(1,($U$2=GRID!$B$1:$U$1)*(КАЛЕНДАРЬ!AP27=GRID!$B$3:$U$3),0)),
INDEX(GRID!$B$4:$U$15,MATCH(G$7,GRID!$A$4:$A$15,0),MATCH(1,($U$2=GRID!$B$1:$U$1)*(КАЛЕНДАРЬ!AP27=GRID!$B$3:$U$3),0))*(1-GRID!$H$34))</f>
        <v>35700</v>
      </c>
      <c r="H457" s="8">
        <f t="array" ref="H457">IF($I$2="Открытый тариф",INDEX(GRID!$B$18:$U$29,MATCH(G$7,GRID!$A$18:$A$29,0),MATCH(1,($U$2=GRID!$B$1:$U$1)*(КАЛЕНДАРЬ!AP27=GRID!$B$3:$U$3),0)),
INDEX(GRID!$B$18:$U$29,MATCH(G$7,GRID!$A$18:$A$29,0),MATCH(1,($U$2=GRID!$B$1:$U$1)*(КАЛЕНДАРЬ!AP27=GRID!$B$3:$U$3),0))*(1-GRID!$H$34))</f>
        <v>40700</v>
      </c>
      <c r="I457" s="8">
        <f t="array" ref="I457">IF($I$2="Открытый тариф",INDEX(GRID!$B$4:$U$15,MATCH(I$7,GRID!$A$4:$A$15,0),MATCH(1,($U$2=GRID!$B$1:$U$1)*(КАЛЕНДАРЬ!AP27=GRID!$B$3:$U$3),0)),
INDEX(GRID!$B$4:$U$15,MATCH(I$7,GRID!$A$4:$A$15,0),MATCH(1,($U$2=GRID!$B$1:$U$1)*(КАЛЕНДАРЬ!AP27=GRID!$B$3:$U$3),0))*(1-GRID!$H$34))</f>
        <v>39700</v>
      </c>
      <c r="J457" s="8">
        <f t="array" ref="J457">IF($I$2="Открытый тариф",INDEX(GRID!$B$18:$U$29,MATCH(I$7,GRID!$A$18:$A$29,0),MATCH(1,($U$2=GRID!$B$1:$U$1)*(КАЛЕНДАРЬ!AP27=GRID!$B$3:$U$3),0)),
INDEX(GRID!$B$18:$U$29,MATCH(I$7,GRID!$A$18:$A$29,0),MATCH(1,($U$2=GRID!$B$1:$U$1)*(КАЛЕНДАРЬ!AP27=GRID!$B$3:$U$3),0))*(1-GRID!$H$34))</f>
        <v>44700</v>
      </c>
      <c r="K457" s="8">
        <f t="array" ref="K457">IF($I$2="Открытый тариф",INDEX(GRID!$B$4:$U$15,MATCH(K$7,GRID!$A$4:$A$15,0),MATCH(1,($U$2=GRID!$B$1:$U$1)*(КАЛЕНДАРЬ!AP27=GRID!$B$3:$U$3),0)),
INDEX(GRID!$B$4:$U$15,MATCH(K$7,GRID!$A$4:$A$15,0),MATCH(1,($U$2=GRID!$B$1:$U$1)*(КАЛЕНДАРЬ!AP27=GRID!$B$3:$U$3),0))*(1-GRID!$H$34))</f>
        <v>45000</v>
      </c>
      <c r="L457" s="8">
        <f t="array" ref="L457">IF($I$2="Открытый тариф",INDEX(GRID!$B$18:$U$29,MATCH(K$7,GRID!$A$18:$A$29,0),MATCH(1,($U$2=GRID!$B$1:$U$1)*(КАЛЕНДАРЬ!AP27=GRID!$B$3:$U$3),0)),
INDEX(GRID!$B$18:$U$29,MATCH(K$7,GRID!$A$18:$A$29,0),MATCH(1,($U$2=GRID!$B$1:$U$1)*(КАЛЕНДАРЬ!AP27=GRID!$B$3:$U$3),0))*(1-GRID!$H$34))</f>
        <v>50000</v>
      </c>
      <c r="M457" s="8">
        <f t="array" ref="M457">IF($I$2="Открытый тариф",INDEX(GRID!$B$4:$U$15,MATCH(M$7,GRID!$A$4:$A$15,0),MATCH(1,($U$2=GRID!$B$1:$U$1)*(КАЛЕНДАРЬ!AP27=GRID!$B$3:$U$3),0)),
INDEX(GRID!$B$4:$U$15,MATCH(M$7,GRID!$A$4:$A$15,0),MATCH(1,($U$2=GRID!$B$1:$U$1)*(КАЛЕНДАРЬ!AP27=GRID!$B$3:$U$3),0))*(1-GRID!$H$34))</f>
        <v>65200</v>
      </c>
      <c r="N457" s="8">
        <f t="array" ref="N457">IF($I$2="Открытый тариф",INDEX(GRID!$B$18:$U$29,MATCH(M$7,GRID!$A$18:$A$29,0),MATCH(1,($U$2=GRID!$B$1:$U$1)*(КАЛЕНДАРЬ!AP27=GRID!$B$3:$U$3),0)),
INDEX(GRID!$B$18:$U$29,MATCH(M$7,GRID!$A$18:$A$29,0),MATCH(1,($U$2=GRID!$B$1:$U$1)*(КАЛЕНДАРЬ!AP27=GRID!$B$3:$U$3),0))*(1-GRID!$H$34))</f>
        <v>70200</v>
      </c>
      <c r="O457" s="8">
        <f t="array" ref="O457">IF($I$2="Открытый тариф",INDEX(GRID!$B$4:$U$15,MATCH(O$7,GRID!$A$4:$A$15,0),MATCH(1,($U$2=GRID!$B$1:$U$1)*(КАЛЕНДАРЬ!AP27=GRID!$B$3:$U$3),0)),
INDEX(GRID!$B$4:$U$15,MATCH(O$7,GRID!$A$4:$A$15,0),MATCH(1,($U$2=GRID!$B$1:$U$1)*(КАЛЕНДАРЬ!AP27=GRID!$B$3:$U$3),0))*(1-GRID!$H$34))</f>
        <v>98000</v>
      </c>
      <c r="P457" s="8">
        <f t="array" ref="P457">IF($I$2="Открытый тариф",INDEX(GRID!$B$4:$U$15,MATCH(P$7,GRID!$A$4:$A$15,0),MATCH(1,($U$2=GRID!$B$1:$U$1)*(КАЛЕНДАРЬ!AP27=GRID!$B$3:$U$3),0)),
INDEX(GRID!$B$4:$U$15,MATCH(P$7,GRID!$A$4:$A$15,0),MATCH(1,($U$2=GRID!$B$1:$U$1)*(КАЛЕНДАРЬ!AP27=GRID!$B$3:$U$3),0))*(1-GRID!$H$34))</f>
        <v>139700</v>
      </c>
      <c r="Q457" s="8">
        <f t="array" ref="Q457">IF($I$2="Открытый тариф",INDEX(GRID!$B$4:$U$15,MATCH(Q$7,GRID!$A$4:$A$15,0),MATCH(1,($U$2=GRID!$B$1:$U$1)*(КАЛЕНДАРЬ!AP27=GRID!$B$3:$U$3),0)),
INDEX(GRID!$B$4:$U$15,MATCH(Q$7,GRID!$A$4:$A$15,0),MATCH(1,($U$2=GRID!$B$1:$U$1)*(КАЛЕНДАРЬ!AP27=GRID!$B$3:$U$3),0))*(1-GRID!$H$34))</f>
        <v>164400</v>
      </c>
      <c r="R457" s="8">
        <f t="array" ref="R457">IF($I$2="Открытый тариф",INDEX(GRID!$B$18:$U$29,MATCH(R$7,GRID!$A$18:$A$29,0),MATCH(1,($U$2=GRID!$B$1:$U$1)*(КАЛЕНДАРЬ!AP27=GRID!$B$3:$U$3),0)),
INDEX(GRID!$B$18:$U$29,MATCH(R$7,GRID!$A$18:$A$29,0),MATCH(1,($U$2=GRID!$B$1:$U$1)*(КАЛЕНДАРЬ!AP27=GRID!$B$3:$U$3),0))*(1-GRID!$H$34))</f>
        <v>186400</v>
      </c>
      <c r="S457" s="8">
        <f t="array" ref="S457">IF($I$2="Открытый тариф",INDEX(GRID!$B$4:$U$15,MATCH(S$7,GRID!$A$4:$A$15,0),MATCH(1,($U$2=GRID!$B$1:$U$1)*(КАЛЕНДАРЬ!AP27=GRID!$B$3:$U$3),0)),
INDEX(GRID!$B$4:$U$15,MATCH(S$7,GRID!$A$4:$A$15,0),MATCH(1,($U$2=GRID!$B$1:$U$1)*(КАЛЕНДАРЬ!AP27=GRID!$B$3:$U$3),0))*(1-GRID!$L$41))</f>
        <v>460400</v>
      </c>
      <c r="T457" s="8">
        <f t="array" ref="T457">IF($I$2="Открытый тариф",INDEX(GRID!$B$4:$U$15,MATCH(T$7,GRID!$A$4:$A$15,0),MATCH(1,($U$2=GRID!$B$1:$U$1)*(КАЛЕНДАРЬ!AP27=GRID!$B$3:$U$3),0)),
INDEX(GRID!$B$4:$U$15,MATCH(T$7,GRID!$A$4:$A$15,0),MATCH(1,($U$2=GRID!$B$1:$U$1)*(КАЛЕНДАРЬ!AP27=GRID!$B$3:$U$3),0))*(1-GRID!$L$41))</f>
        <v>556900</v>
      </c>
    </row>
    <row r="458" spans="1:20" ht="13.5" customHeight="1">
      <c r="A458" s="148" t="s">
        <v>14</v>
      </c>
      <c r="B458" s="149">
        <v>25</v>
      </c>
      <c r="C458" s="8">
        <f t="array" ref="C458">IF($I$2="Открытый тариф",INDEX(GRID!$B$4:$U$15,MATCH(C$7,GRID!$A$4:$A$15,0),MATCH(1,($U$2=GRID!$B$1:$U$1)*(КАЛЕНДАРЬ!AP28=GRID!$B$3:$U$3),0)),
INDEX(GRID!$B$4:$U$15,MATCH(C$7,GRID!$A$4:$A$15,0),MATCH(1,($U$2=GRID!$B$1:$U$1)*(КАЛЕНДАРЬ!AP28=GRID!$B$3:$U$3),0))*(1-GRID!$H$34))</f>
        <v>25000</v>
      </c>
      <c r="D458" s="8">
        <f t="array" ref="D458">IF($I$2="Открытый тариф",INDEX(GRID!$B$18:$U$29,MATCH(C$7,GRID!$A$18:$A$29,0),MATCH(1,($U$2=GRID!$B$1:$U$1)*(КАЛЕНДАРЬ!AP28=GRID!$B$3:$U$3),0)),
INDEX(GRID!$B$18:$U$29,MATCH(C$7,GRID!$A$18:$A$29,0),MATCH(1,($U$2=GRID!$B$1:$U$1)*(КАЛЕНДАРЬ!AP28=GRID!$B$3:$U$3),0))*(1-GRID!$H$34))</f>
        <v>30000</v>
      </c>
      <c r="E458" s="8">
        <f t="array" ref="E458">IF($I$2="Открытый тариф",INDEX(GRID!$B$4:$U$15,MATCH(E$7,GRID!$A$4:$A$15,0),MATCH(1,($U$2=GRID!$B$1:$U$1)*(КАЛЕНДАРЬ!AP28=GRID!$B$3:$U$3),0)),
INDEX(GRID!$B$4:$U$15,MATCH(E$7,GRID!$A$4:$A$15,0),MATCH(1,($U$2=GRID!$B$1:$U$1)*(КАЛЕНДАРЬ!AP28=GRID!$B$3:$U$3),0))*(1-GRID!$H$34))</f>
        <v>30000</v>
      </c>
      <c r="F458" s="8">
        <f t="array" ref="F458">IF($I$2="Открытый тариф",INDEX(GRID!$B$18:$U$29,MATCH(E$7,GRID!$A$18:$A$29,0),MATCH(1,($U$2=GRID!$B$1:$U$1)*(КАЛЕНДАРЬ!AP28=GRID!$B$3:$U$3),0)),
INDEX(GRID!$B$18:$U$29,MATCH(E$7,GRID!$A$18:$A$29,0),MATCH(1,($U$2=GRID!$B$1:$U$1)*(КАЛЕНДАРЬ!AP28=GRID!$B$3:$U$3),0))*(1-GRID!$H$34))</f>
        <v>35000</v>
      </c>
      <c r="G458" s="8">
        <f t="array" ref="G458">IF($I$2="Открытый тариф",INDEX(GRID!$B$4:$U$15,MATCH(G$7,GRID!$A$4:$A$15,0),MATCH(1,($U$2=GRID!$B$1:$U$1)*(КАЛЕНДАРЬ!AP28=GRID!$B$3:$U$3),0)),
INDEX(GRID!$B$4:$U$15,MATCH(G$7,GRID!$A$4:$A$15,0),MATCH(1,($U$2=GRID!$B$1:$U$1)*(КАЛЕНДАРЬ!AP28=GRID!$B$3:$U$3),0))*(1-GRID!$H$34))</f>
        <v>35700</v>
      </c>
      <c r="H458" s="8">
        <f t="array" ref="H458">IF($I$2="Открытый тариф",INDEX(GRID!$B$18:$U$29,MATCH(G$7,GRID!$A$18:$A$29,0),MATCH(1,($U$2=GRID!$B$1:$U$1)*(КАЛЕНДАРЬ!AP28=GRID!$B$3:$U$3),0)),
INDEX(GRID!$B$18:$U$29,MATCH(G$7,GRID!$A$18:$A$29,0),MATCH(1,($U$2=GRID!$B$1:$U$1)*(КАЛЕНДАРЬ!AP28=GRID!$B$3:$U$3),0))*(1-GRID!$H$34))</f>
        <v>40700</v>
      </c>
      <c r="I458" s="8">
        <f t="array" ref="I458">IF($I$2="Открытый тариф",INDEX(GRID!$B$4:$U$15,MATCH(I$7,GRID!$A$4:$A$15,0),MATCH(1,($U$2=GRID!$B$1:$U$1)*(КАЛЕНДАРЬ!AP28=GRID!$B$3:$U$3),0)),
INDEX(GRID!$B$4:$U$15,MATCH(I$7,GRID!$A$4:$A$15,0),MATCH(1,($U$2=GRID!$B$1:$U$1)*(КАЛЕНДАРЬ!AP28=GRID!$B$3:$U$3),0))*(1-GRID!$H$34))</f>
        <v>39700</v>
      </c>
      <c r="J458" s="8">
        <f t="array" ref="J458">IF($I$2="Открытый тариф",INDEX(GRID!$B$18:$U$29,MATCH(I$7,GRID!$A$18:$A$29,0),MATCH(1,($U$2=GRID!$B$1:$U$1)*(КАЛЕНДАРЬ!AP28=GRID!$B$3:$U$3),0)),
INDEX(GRID!$B$18:$U$29,MATCH(I$7,GRID!$A$18:$A$29,0),MATCH(1,($U$2=GRID!$B$1:$U$1)*(КАЛЕНДАРЬ!AP28=GRID!$B$3:$U$3),0))*(1-GRID!$H$34))</f>
        <v>44700</v>
      </c>
      <c r="K458" s="8">
        <f t="array" ref="K458">IF($I$2="Открытый тариф",INDEX(GRID!$B$4:$U$15,MATCH(K$7,GRID!$A$4:$A$15,0),MATCH(1,($U$2=GRID!$B$1:$U$1)*(КАЛЕНДАРЬ!AP28=GRID!$B$3:$U$3),0)),
INDEX(GRID!$B$4:$U$15,MATCH(K$7,GRID!$A$4:$A$15,0),MATCH(1,($U$2=GRID!$B$1:$U$1)*(КАЛЕНДАРЬ!AP28=GRID!$B$3:$U$3),0))*(1-GRID!$H$34))</f>
        <v>45000</v>
      </c>
      <c r="L458" s="8">
        <f t="array" ref="L458">IF($I$2="Открытый тариф",INDEX(GRID!$B$18:$U$29,MATCH(K$7,GRID!$A$18:$A$29,0),MATCH(1,($U$2=GRID!$B$1:$U$1)*(КАЛЕНДАРЬ!AP28=GRID!$B$3:$U$3),0)),
INDEX(GRID!$B$18:$U$29,MATCH(K$7,GRID!$A$18:$A$29,0),MATCH(1,($U$2=GRID!$B$1:$U$1)*(КАЛЕНДАРЬ!AP28=GRID!$B$3:$U$3),0))*(1-GRID!$H$34))</f>
        <v>50000</v>
      </c>
      <c r="M458" s="8">
        <f t="array" ref="M458">IF($I$2="Открытый тариф",INDEX(GRID!$B$4:$U$15,MATCH(M$7,GRID!$A$4:$A$15,0),MATCH(1,($U$2=GRID!$B$1:$U$1)*(КАЛЕНДАРЬ!AP28=GRID!$B$3:$U$3),0)),
INDEX(GRID!$B$4:$U$15,MATCH(M$7,GRID!$A$4:$A$15,0),MATCH(1,($U$2=GRID!$B$1:$U$1)*(КАЛЕНДАРЬ!AP28=GRID!$B$3:$U$3),0))*(1-GRID!$H$34))</f>
        <v>65200</v>
      </c>
      <c r="N458" s="8">
        <f t="array" ref="N458">IF($I$2="Открытый тариф",INDEX(GRID!$B$18:$U$29,MATCH(M$7,GRID!$A$18:$A$29,0),MATCH(1,($U$2=GRID!$B$1:$U$1)*(КАЛЕНДАРЬ!AP28=GRID!$B$3:$U$3),0)),
INDEX(GRID!$B$18:$U$29,MATCH(M$7,GRID!$A$18:$A$29,0),MATCH(1,($U$2=GRID!$B$1:$U$1)*(КАЛЕНДАРЬ!AP28=GRID!$B$3:$U$3),0))*(1-GRID!$H$34))</f>
        <v>70200</v>
      </c>
      <c r="O458" s="8">
        <f t="array" ref="O458">IF($I$2="Открытый тариф",INDEX(GRID!$B$4:$U$15,MATCH(O$7,GRID!$A$4:$A$15,0),MATCH(1,($U$2=GRID!$B$1:$U$1)*(КАЛЕНДАРЬ!AP28=GRID!$B$3:$U$3),0)),
INDEX(GRID!$B$4:$U$15,MATCH(O$7,GRID!$A$4:$A$15,0),MATCH(1,($U$2=GRID!$B$1:$U$1)*(КАЛЕНДАРЬ!AP28=GRID!$B$3:$U$3),0))*(1-GRID!$H$34))</f>
        <v>98000</v>
      </c>
      <c r="P458" s="8">
        <f t="array" ref="P458">IF($I$2="Открытый тариф",INDEX(GRID!$B$4:$U$15,MATCH(P$7,GRID!$A$4:$A$15,0),MATCH(1,($U$2=GRID!$B$1:$U$1)*(КАЛЕНДАРЬ!AP28=GRID!$B$3:$U$3),0)),
INDEX(GRID!$B$4:$U$15,MATCH(P$7,GRID!$A$4:$A$15,0),MATCH(1,($U$2=GRID!$B$1:$U$1)*(КАЛЕНДАРЬ!AP28=GRID!$B$3:$U$3),0))*(1-GRID!$H$34))</f>
        <v>139700</v>
      </c>
      <c r="Q458" s="8">
        <f t="array" ref="Q458">IF($I$2="Открытый тариф",INDEX(GRID!$B$4:$U$15,MATCH(Q$7,GRID!$A$4:$A$15,0),MATCH(1,($U$2=GRID!$B$1:$U$1)*(КАЛЕНДАРЬ!AP28=GRID!$B$3:$U$3),0)),
INDEX(GRID!$B$4:$U$15,MATCH(Q$7,GRID!$A$4:$A$15,0),MATCH(1,($U$2=GRID!$B$1:$U$1)*(КАЛЕНДАРЬ!AP28=GRID!$B$3:$U$3),0))*(1-GRID!$H$34))</f>
        <v>164400</v>
      </c>
      <c r="R458" s="8">
        <f t="array" ref="R458">IF($I$2="Открытый тариф",INDEX(GRID!$B$18:$U$29,MATCH(R$7,GRID!$A$18:$A$29,0),MATCH(1,($U$2=GRID!$B$1:$U$1)*(КАЛЕНДАРЬ!AP28=GRID!$B$3:$U$3),0)),
INDEX(GRID!$B$18:$U$29,MATCH(R$7,GRID!$A$18:$A$29,0),MATCH(1,($U$2=GRID!$B$1:$U$1)*(КАЛЕНДАРЬ!AP28=GRID!$B$3:$U$3),0))*(1-GRID!$H$34))</f>
        <v>186400</v>
      </c>
      <c r="S458" s="8">
        <f t="array" ref="S458">IF($I$2="Открытый тариф",INDEX(GRID!$B$4:$U$15,MATCH(S$7,GRID!$A$4:$A$15,0),MATCH(1,($U$2=GRID!$B$1:$U$1)*(КАЛЕНДАРЬ!AP28=GRID!$B$3:$U$3),0)),
INDEX(GRID!$B$4:$U$15,MATCH(S$7,GRID!$A$4:$A$15,0),MATCH(1,($U$2=GRID!$B$1:$U$1)*(КАЛЕНДАРЬ!AP28=GRID!$B$3:$U$3),0))*(1-GRID!$L$41))</f>
        <v>460400</v>
      </c>
      <c r="T458" s="8">
        <f t="array" ref="T458">IF($I$2="Открытый тариф",INDEX(GRID!$B$4:$U$15,MATCH(T$7,GRID!$A$4:$A$15,0),MATCH(1,($U$2=GRID!$B$1:$U$1)*(КАЛЕНДАРЬ!AP28=GRID!$B$3:$U$3),0)),
INDEX(GRID!$B$4:$U$15,MATCH(T$7,GRID!$A$4:$A$15,0),MATCH(1,($U$2=GRID!$B$1:$U$1)*(КАЛЕНДАРЬ!AP28=GRID!$B$3:$U$3),0))*(1-GRID!$L$41))</f>
        <v>556900</v>
      </c>
    </row>
    <row r="459" spans="1:20" ht="13.5" customHeight="1">
      <c r="A459" s="148" t="s">
        <v>15</v>
      </c>
      <c r="B459" s="149">
        <v>26</v>
      </c>
      <c r="C459" s="8">
        <f t="array" ref="C459">IF($I$2="Открытый тариф",INDEX(GRID!$B$4:$U$15,MATCH(C$7,GRID!$A$4:$A$15,0),MATCH(1,($U$2=GRID!$B$1:$U$1)*(КАЛЕНДАРЬ!AP29=GRID!$B$3:$U$3),0)),
INDEX(GRID!$B$4:$U$15,MATCH(C$7,GRID!$A$4:$A$15,0),MATCH(1,($U$2=GRID!$B$1:$U$1)*(КАЛЕНДАРЬ!AP29=GRID!$B$3:$U$3),0))*(1-GRID!$H$34))</f>
        <v>25000</v>
      </c>
      <c r="D459" s="8">
        <f t="array" ref="D459">IF($I$2="Открытый тариф",INDEX(GRID!$B$18:$U$29,MATCH(C$7,GRID!$A$18:$A$29,0),MATCH(1,($U$2=GRID!$B$1:$U$1)*(КАЛЕНДАРЬ!AP29=GRID!$B$3:$U$3),0)),
INDEX(GRID!$B$18:$U$29,MATCH(C$7,GRID!$A$18:$A$29,0),MATCH(1,($U$2=GRID!$B$1:$U$1)*(КАЛЕНДАРЬ!AP29=GRID!$B$3:$U$3),0))*(1-GRID!$H$34))</f>
        <v>30000</v>
      </c>
      <c r="E459" s="8">
        <f t="array" ref="E459">IF($I$2="Открытый тариф",INDEX(GRID!$B$4:$U$15,MATCH(E$7,GRID!$A$4:$A$15,0),MATCH(1,($U$2=GRID!$B$1:$U$1)*(КАЛЕНДАРЬ!AP29=GRID!$B$3:$U$3),0)),
INDEX(GRID!$B$4:$U$15,MATCH(E$7,GRID!$A$4:$A$15,0),MATCH(1,($U$2=GRID!$B$1:$U$1)*(КАЛЕНДАРЬ!AP29=GRID!$B$3:$U$3),0))*(1-GRID!$H$34))</f>
        <v>30000</v>
      </c>
      <c r="F459" s="8">
        <f t="array" ref="F459">IF($I$2="Открытый тариф",INDEX(GRID!$B$18:$U$29,MATCH(E$7,GRID!$A$18:$A$29,0),MATCH(1,($U$2=GRID!$B$1:$U$1)*(КАЛЕНДАРЬ!AP29=GRID!$B$3:$U$3),0)),
INDEX(GRID!$B$18:$U$29,MATCH(E$7,GRID!$A$18:$A$29,0),MATCH(1,($U$2=GRID!$B$1:$U$1)*(КАЛЕНДАРЬ!AP29=GRID!$B$3:$U$3),0))*(1-GRID!$H$34))</f>
        <v>35000</v>
      </c>
      <c r="G459" s="8">
        <f t="array" ref="G459">IF($I$2="Открытый тариф",INDEX(GRID!$B$4:$U$15,MATCH(G$7,GRID!$A$4:$A$15,0),MATCH(1,($U$2=GRID!$B$1:$U$1)*(КАЛЕНДАРЬ!AP29=GRID!$B$3:$U$3),0)),
INDEX(GRID!$B$4:$U$15,MATCH(G$7,GRID!$A$4:$A$15,0),MATCH(1,($U$2=GRID!$B$1:$U$1)*(КАЛЕНДАРЬ!AP29=GRID!$B$3:$U$3),0))*(1-GRID!$H$34))</f>
        <v>35700</v>
      </c>
      <c r="H459" s="8">
        <f t="array" ref="H459">IF($I$2="Открытый тариф",INDEX(GRID!$B$18:$U$29,MATCH(G$7,GRID!$A$18:$A$29,0),MATCH(1,($U$2=GRID!$B$1:$U$1)*(КАЛЕНДАРЬ!AP29=GRID!$B$3:$U$3),0)),
INDEX(GRID!$B$18:$U$29,MATCH(G$7,GRID!$A$18:$A$29,0),MATCH(1,($U$2=GRID!$B$1:$U$1)*(КАЛЕНДАРЬ!AP29=GRID!$B$3:$U$3),0))*(1-GRID!$H$34))</f>
        <v>40700</v>
      </c>
      <c r="I459" s="8">
        <f t="array" ref="I459">IF($I$2="Открытый тариф",INDEX(GRID!$B$4:$U$15,MATCH(I$7,GRID!$A$4:$A$15,0),MATCH(1,($U$2=GRID!$B$1:$U$1)*(КАЛЕНДАРЬ!AP29=GRID!$B$3:$U$3),0)),
INDEX(GRID!$B$4:$U$15,MATCH(I$7,GRID!$A$4:$A$15,0),MATCH(1,($U$2=GRID!$B$1:$U$1)*(КАЛЕНДАРЬ!AP29=GRID!$B$3:$U$3),0))*(1-GRID!$H$34))</f>
        <v>39700</v>
      </c>
      <c r="J459" s="8">
        <f t="array" ref="J459">IF($I$2="Открытый тариф",INDEX(GRID!$B$18:$U$29,MATCH(I$7,GRID!$A$18:$A$29,0),MATCH(1,($U$2=GRID!$B$1:$U$1)*(КАЛЕНДАРЬ!AP29=GRID!$B$3:$U$3),0)),
INDEX(GRID!$B$18:$U$29,MATCH(I$7,GRID!$A$18:$A$29,0),MATCH(1,($U$2=GRID!$B$1:$U$1)*(КАЛЕНДАРЬ!AP29=GRID!$B$3:$U$3),0))*(1-GRID!$H$34))</f>
        <v>44700</v>
      </c>
      <c r="K459" s="8">
        <f t="array" ref="K459">IF($I$2="Открытый тариф",INDEX(GRID!$B$4:$U$15,MATCH(K$7,GRID!$A$4:$A$15,0),MATCH(1,($U$2=GRID!$B$1:$U$1)*(КАЛЕНДАРЬ!AP29=GRID!$B$3:$U$3),0)),
INDEX(GRID!$B$4:$U$15,MATCH(K$7,GRID!$A$4:$A$15,0),MATCH(1,($U$2=GRID!$B$1:$U$1)*(КАЛЕНДАРЬ!AP29=GRID!$B$3:$U$3),0))*(1-GRID!$H$34))</f>
        <v>45000</v>
      </c>
      <c r="L459" s="8">
        <f t="array" ref="L459">IF($I$2="Открытый тариф",INDEX(GRID!$B$18:$U$29,MATCH(K$7,GRID!$A$18:$A$29,0),MATCH(1,($U$2=GRID!$B$1:$U$1)*(КАЛЕНДАРЬ!AP29=GRID!$B$3:$U$3),0)),
INDEX(GRID!$B$18:$U$29,MATCH(K$7,GRID!$A$18:$A$29,0),MATCH(1,($U$2=GRID!$B$1:$U$1)*(КАЛЕНДАРЬ!AP29=GRID!$B$3:$U$3),0))*(1-GRID!$H$34))</f>
        <v>50000</v>
      </c>
      <c r="M459" s="8">
        <f t="array" ref="M459">IF($I$2="Открытый тариф",INDEX(GRID!$B$4:$U$15,MATCH(M$7,GRID!$A$4:$A$15,0),MATCH(1,($U$2=GRID!$B$1:$U$1)*(КАЛЕНДАРЬ!AP29=GRID!$B$3:$U$3),0)),
INDEX(GRID!$B$4:$U$15,MATCH(M$7,GRID!$A$4:$A$15,0),MATCH(1,($U$2=GRID!$B$1:$U$1)*(КАЛЕНДАРЬ!AP29=GRID!$B$3:$U$3),0))*(1-GRID!$H$34))</f>
        <v>65200</v>
      </c>
      <c r="N459" s="8">
        <f t="array" ref="N459">IF($I$2="Открытый тариф",INDEX(GRID!$B$18:$U$29,MATCH(M$7,GRID!$A$18:$A$29,0),MATCH(1,($U$2=GRID!$B$1:$U$1)*(КАЛЕНДАРЬ!AP29=GRID!$B$3:$U$3),0)),
INDEX(GRID!$B$18:$U$29,MATCH(M$7,GRID!$A$18:$A$29,0),MATCH(1,($U$2=GRID!$B$1:$U$1)*(КАЛЕНДАРЬ!AP29=GRID!$B$3:$U$3),0))*(1-GRID!$H$34))</f>
        <v>70200</v>
      </c>
      <c r="O459" s="8">
        <f t="array" ref="O459">IF($I$2="Открытый тариф",INDEX(GRID!$B$4:$U$15,MATCH(O$7,GRID!$A$4:$A$15,0),MATCH(1,($U$2=GRID!$B$1:$U$1)*(КАЛЕНДАРЬ!AP29=GRID!$B$3:$U$3),0)),
INDEX(GRID!$B$4:$U$15,MATCH(O$7,GRID!$A$4:$A$15,0),MATCH(1,($U$2=GRID!$B$1:$U$1)*(КАЛЕНДАРЬ!AP29=GRID!$B$3:$U$3),0))*(1-GRID!$H$34))</f>
        <v>98000</v>
      </c>
      <c r="P459" s="8">
        <f t="array" ref="P459">IF($I$2="Открытый тариф",INDEX(GRID!$B$4:$U$15,MATCH(P$7,GRID!$A$4:$A$15,0),MATCH(1,($U$2=GRID!$B$1:$U$1)*(КАЛЕНДАРЬ!AP29=GRID!$B$3:$U$3),0)),
INDEX(GRID!$B$4:$U$15,MATCH(P$7,GRID!$A$4:$A$15,0),MATCH(1,($U$2=GRID!$B$1:$U$1)*(КАЛЕНДАРЬ!AP29=GRID!$B$3:$U$3),0))*(1-GRID!$H$34))</f>
        <v>139700</v>
      </c>
      <c r="Q459" s="8">
        <f t="array" ref="Q459">IF($I$2="Открытый тариф",INDEX(GRID!$B$4:$U$15,MATCH(Q$7,GRID!$A$4:$A$15,0),MATCH(1,($U$2=GRID!$B$1:$U$1)*(КАЛЕНДАРЬ!AP29=GRID!$B$3:$U$3),0)),
INDEX(GRID!$B$4:$U$15,MATCH(Q$7,GRID!$A$4:$A$15,0),MATCH(1,($U$2=GRID!$B$1:$U$1)*(КАЛЕНДАРЬ!AP29=GRID!$B$3:$U$3),0))*(1-GRID!$H$34))</f>
        <v>164400</v>
      </c>
      <c r="R459" s="8">
        <f t="array" ref="R459">IF($I$2="Открытый тариф",INDEX(GRID!$B$18:$U$29,MATCH(R$7,GRID!$A$18:$A$29,0),MATCH(1,($U$2=GRID!$B$1:$U$1)*(КАЛЕНДАРЬ!AP29=GRID!$B$3:$U$3),0)),
INDEX(GRID!$B$18:$U$29,MATCH(R$7,GRID!$A$18:$A$29,0),MATCH(1,($U$2=GRID!$B$1:$U$1)*(КАЛЕНДАРЬ!AP29=GRID!$B$3:$U$3),0))*(1-GRID!$H$34))</f>
        <v>186400</v>
      </c>
      <c r="S459" s="8">
        <f t="array" ref="S459">IF($I$2="Открытый тариф",INDEX(GRID!$B$4:$U$15,MATCH(S$7,GRID!$A$4:$A$15,0),MATCH(1,($U$2=GRID!$B$1:$U$1)*(КАЛЕНДАРЬ!AP29=GRID!$B$3:$U$3),0)),
INDEX(GRID!$B$4:$U$15,MATCH(S$7,GRID!$A$4:$A$15,0),MATCH(1,($U$2=GRID!$B$1:$U$1)*(КАЛЕНДАРЬ!AP29=GRID!$B$3:$U$3),0))*(1-GRID!$L$41))</f>
        <v>460400</v>
      </c>
      <c r="T459" s="8">
        <f t="array" ref="T459">IF($I$2="Открытый тариф",INDEX(GRID!$B$4:$U$15,MATCH(T$7,GRID!$A$4:$A$15,0),MATCH(1,($U$2=GRID!$B$1:$U$1)*(КАЛЕНДАРЬ!AP29=GRID!$B$3:$U$3),0)),
INDEX(GRID!$B$4:$U$15,MATCH(T$7,GRID!$A$4:$A$15,0),MATCH(1,($U$2=GRID!$B$1:$U$1)*(КАЛЕНДАРЬ!AP29=GRID!$B$3:$U$3),0))*(1-GRID!$L$41))</f>
        <v>556900</v>
      </c>
    </row>
    <row r="460" spans="1:20" ht="13.5" customHeight="1">
      <c r="A460" s="148" t="s">
        <v>16</v>
      </c>
      <c r="B460" s="149">
        <v>27</v>
      </c>
      <c r="C460" s="8">
        <f t="array" ref="C460">IF($I$2="Открытый тариф",INDEX(GRID!$B$4:$U$15,MATCH(C$7,GRID!$A$4:$A$15,0),MATCH(1,($U$2=GRID!$B$1:$U$1)*(КАЛЕНДАРЬ!AP30=GRID!$B$3:$U$3),0)),
INDEX(GRID!$B$4:$U$15,MATCH(C$7,GRID!$A$4:$A$15,0),MATCH(1,($U$2=GRID!$B$1:$U$1)*(КАЛЕНДАРЬ!AP30=GRID!$B$3:$U$3),0))*(1-GRID!$H$34))</f>
        <v>25000</v>
      </c>
      <c r="D460" s="8">
        <f t="array" ref="D460">IF($I$2="Открытый тариф",INDEX(GRID!$B$18:$U$29,MATCH(C$7,GRID!$A$18:$A$29,0),MATCH(1,($U$2=GRID!$B$1:$U$1)*(КАЛЕНДАРЬ!AP30=GRID!$B$3:$U$3),0)),
INDEX(GRID!$B$18:$U$29,MATCH(C$7,GRID!$A$18:$A$29,0),MATCH(1,($U$2=GRID!$B$1:$U$1)*(КАЛЕНДАРЬ!AP30=GRID!$B$3:$U$3),0))*(1-GRID!$H$34))</f>
        <v>30000</v>
      </c>
      <c r="E460" s="8">
        <f t="array" ref="E460">IF($I$2="Открытый тариф",INDEX(GRID!$B$4:$U$15,MATCH(E$7,GRID!$A$4:$A$15,0),MATCH(1,($U$2=GRID!$B$1:$U$1)*(КАЛЕНДАРЬ!AP30=GRID!$B$3:$U$3),0)),
INDEX(GRID!$B$4:$U$15,MATCH(E$7,GRID!$A$4:$A$15,0),MATCH(1,($U$2=GRID!$B$1:$U$1)*(КАЛЕНДАРЬ!AP30=GRID!$B$3:$U$3),0))*(1-GRID!$H$34))</f>
        <v>30000</v>
      </c>
      <c r="F460" s="8">
        <f t="array" ref="F460">IF($I$2="Открытый тариф",INDEX(GRID!$B$18:$U$29,MATCH(E$7,GRID!$A$18:$A$29,0),MATCH(1,($U$2=GRID!$B$1:$U$1)*(КАЛЕНДАРЬ!AP30=GRID!$B$3:$U$3),0)),
INDEX(GRID!$B$18:$U$29,MATCH(E$7,GRID!$A$18:$A$29,0),MATCH(1,($U$2=GRID!$B$1:$U$1)*(КАЛЕНДАРЬ!AP30=GRID!$B$3:$U$3),0))*(1-GRID!$H$34))</f>
        <v>35000</v>
      </c>
      <c r="G460" s="8">
        <f t="array" ref="G460">IF($I$2="Открытый тариф",INDEX(GRID!$B$4:$U$15,MATCH(G$7,GRID!$A$4:$A$15,0),MATCH(1,($U$2=GRID!$B$1:$U$1)*(КАЛЕНДАРЬ!AP30=GRID!$B$3:$U$3),0)),
INDEX(GRID!$B$4:$U$15,MATCH(G$7,GRID!$A$4:$A$15,0),MATCH(1,($U$2=GRID!$B$1:$U$1)*(КАЛЕНДАРЬ!AP30=GRID!$B$3:$U$3),0))*(1-GRID!$H$34))</f>
        <v>35700</v>
      </c>
      <c r="H460" s="8">
        <f t="array" ref="H460">IF($I$2="Открытый тариф",INDEX(GRID!$B$18:$U$29,MATCH(G$7,GRID!$A$18:$A$29,0),MATCH(1,($U$2=GRID!$B$1:$U$1)*(КАЛЕНДАРЬ!AP30=GRID!$B$3:$U$3),0)),
INDEX(GRID!$B$18:$U$29,MATCH(G$7,GRID!$A$18:$A$29,0),MATCH(1,($U$2=GRID!$B$1:$U$1)*(КАЛЕНДАРЬ!AP30=GRID!$B$3:$U$3),0))*(1-GRID!$H$34))</f>
        <v>40700</v>
      </c>
      <c r="I460" s="8">
        <f t="array" ref="I460">IF($I$2="Открытый тариф",INDEX(GRID!$B$4:$U$15,MATCH(I$7,GRID!$A$4:$A$15,0),MATCH(1,($U$2=GRID!$B$1:$U$1)*(КАЛЕНДАРЬ!AP30=GRID!$B$3:$U$3),0)),
INDEX(GRID!$B$4:$U$15,MATCH(I$7,GRID!$A$4:$A$15,0),MATCH(1,($U$2=GRID!$B$1:$U$1)*(КАЛЕНДАРЬ!AP30=GRID!$B$3:$U$3),0))*(1-GRID!$H$34))</f>
        <v>39700</v>
      </c>
      <c r="J460" s="8">
        <f t="array" ref="J460">IF($I$2="Открытый тариф",INDEX(GRID!$B$18:$U$29,MATCH(I$7,GRID!$A$18:$A$29,0),MATCH(1,($U$2=GRID!$B$1:$U$1)*(КАЛЕНДАРЬ!AP30=GRID!$B$3:$U$3),0)),
INDEX(GRID!$B$18:$U$29,MATCH(I$7,GRID!$A$18:$A$29,0),MATCH(1,($U$2=GRID!$B$1:$U$1)*(КАЛЕНДАРЬ!AP30=GRID!$B$3:$U$3),0))*(1-GRID!$H$34))</f>
        <v>44700</v>
      </c>
      <c r="K460" s="8">
        <f t="array" ref="K460">IF($I$2="Открытый тариф",INDEX(GRID!$B$4:$U$15,MATCH(K$7,GRID!$A$4:$A$15,0),MATCH(1,($U$2=GRID!$B$1:$U$1)*(КАЛЕНДАРЬ!AP30=GRID!$B$3:$U$3),0)),
INDEX(GRID!$B$4:$U$15,MATCH(K$7,GRID!$A$4:$A$15,0),MATCH(1,($U$2=GRID!$B$1:$U$1)*(КАЛЕНДАРЬ!AP30=GRID!$B$3:$U$3),0))*(1-GRID!$H$34))</f>
        <v>45000</v>
      </c>
      <c r="L460" s="8">
        <f t="array" ref="L460">IF($I$2="Открытый тариф",INDEX(GRID!$B$18:$U$29,MATCH(K$7,GRID!$A$18:$A$29,0),MATCH(1,($U$2=GRID!$B$1:$U$1)*(КАЛЕНДАРЬ!AP30=GRID!$B$3:$U$3),0)),
INDEX(GRID!$B$18:$U$29,MATCH(K$7,GRID!$A$18:$A$29,0),MATCH(1,($U$2=GRID!$B$1:$U$1)*(КАЛЕНДАРЬ!AP30=GRID!$B$3:$U$3),0))*(1-GRID!$H$34))</f>
        <v>50000</v>
      </c>
      <c r="M460" s="8">
        <f t="array" ref="M460">IF($I$2="Открытый тариф",INDEX(GRID!$B$4:$U$15,MATCH(M$7,GRID!$A$4:$A$15,0),MATCH(1,($U$2=GRID!$B$1:$U$1)*(КАЛЕНДАРЬ!AP30=GRID!$B$3:$U$3),0)),
INDEX(GRID!$B$4:$U$15,MATCH(M$7,GRID!$A$4:$A$15,0),MATCH(1,($U$2=GRID!$B$1:$U$1)*(КАЛЕНДАРЬ!AP30=GRID!$B$3:$U$3),0))*(1-GRID!$H$34))</f>
        <v>65200</v>
      </c>
      <c r="N460" s="8">
        <f t="array" ref="N460">IF($I$2="Открытый тариф",INDEX(GRID!$B$18:$U$29,MATCH(M$7,GRID!$A$18:$A$29,0),MATCH(1,($U$2=GRID!$B$1:$U$1)*(КАЛЕНДАРЬ!AP30=GRID!$B$3:$U$3),0)),
INDEX(GRID!$B$18:$U$29,MATCH(M$7,GRID!$A$18:$A$29,0),MATCH(1,($U$2=GRID!$B$1:$U$1)*(КАЛЕНДАРЬ!AP30=GRID!$B$3:$U$3),0))*(1-GRID!$H$34))</f>
        <v>70200</v>
      </c>
      <c r="O460" s="8">
        <f t="array" ref="O460">IF($I$2="Открытый тариф",INDEX(GRID!$B$4:$U$15,MATCH(O$7,GRID!$A$4:$A$15,0),MATCH(1,($U$2=GRID!$B$1:$U$1)*(КАЛЕНДАРЬ!AP30=GRID!$B$3:$U$3),0)),
INDEX(GRID!$B$4:$U$15,MATCH(O$7,GRID!$A$4:$A$15,0),MATCH(1,($U$2=GRID!$B$1:$U$1)*(КАЛЕНДАРЬ!AP30=GRID!$B$3:$U$3),0))*(1-GRID!$H$34))</f>
        <v>98000</v>
      </c>
      <c r="P460" s="8">
        <f t="array" ref="P460">IF($I$2="Открытый тариф",INDEX(GRID!$B$4:$U$15,MATCH(P$7,GRID!$A$4:$A$15,0),MATCH(1,($U$2=GRID!$B$1:$U$1)*(КАЛЕНДАРЬ!AP30=GRID!$B$3:$U$3),0)),
INDEX(GRID!$B$4:$U$15,MATCH(P$7,GRID!$A$4:$A$15,0),MATCH(1,($U$2=GRID!$B$1:$U$1)*(КАЛЕНДАРЬ!AP30=GRID!$B$3:$U$3),0))*(1-GRID!$H$34))</f>
        <v>139700</v>
      </c>
      <c r="Q460" s="8">
        <f t="array" ref="Q460">IF($I$2="Открытый тариф",INDEX(GRID!$B$4:$U$15,MATCH(Q$7,GRID!$A$4:$A$15,0),MATCH(1,($U$2=GRID!$B$1:$U$1)*(КАЛЕНДАРЬ!AP30=GRID!$B$3:$U$3),0)),
INDEX(GRID!$B$4:$U$15,MATCH(Q$7,GRID!$A$4:$A$15,0),MATCH(1,($U$2=GRID!$B$1:$U$1)*(КАЛЕНДАРЬ!AP30=GRID!$B$3:$U$3),0))*(1-GRID!$H$34))</f>
        <v>164400</v>
      </c>
      <c r="R460" s="8">
        <f t="array" ref="R460">IF($I$2="Открытый тариф",INDEX(GRID!$B$18:$U$29,MATCH(R$7,GRID!$A$18:$A$29,0),MATCH(1,($U$2=GRID!$B$1:$U$1)*(КАЛЕНДАРЬ!AP30=GRID!$B$3:$U$3),0)),
INDEX(GRID!$B$18:$U$29,MATCH(R$7,GRID!$A$18:$A$29,0),MATCH(1,($U$2=GRID!$B$1:$U$1)*(КАЛЕНДАРЬ!AP30=GRID!$B$3:$U$3),0))*(1-GRID!$H$34))</f>
        <v>186400</v>
      </c>
      <c r="S460" s="8">
        <f t="array" ref="S460">IF($I$2="Открытый тариф",INDEX(GRID!$B$4:$U$15,MATCH(S$7,GRID!$A$4:$A$15,0),MATCH(1,($U$2=GRID!$B$1:$U$1)*(КАЛЕНДАРЬ!AP30=GRID!$B$3:$U$3),0)),
INDEX(GRID!$B$4:$U$15,MATCH(S$7,GRID!$A$4:$A$15,0),MATCH(1,($U$2=GRID!$B$1:$U$1)*(КАЛЕНДАРЬ!AP30=GRID!$B$3:$U$3),0))*(1-GRID!$L$41))</f>
        <v>460400</v>
      </c>
      <c r="T460" s="8">
        <f t="array" ref="T460">IF($I$2="Открытый тариф",INDEX(GRID!$B$4:$U$15,MATCH(T$7,GRID!$A$4:$A$15,0),MATCH(1,($U$2=GRID!$B$1:$U$1)*(КАЛЕНДАРЬ!AP30=GRID!$B$3:$U$3),0)),
INDEX(GRID!$B$4:$U$15,MATCH(T$7,GRID!$A$4:$A$15,0),MATCH(1,($U$2=GRID!$B$1:$U$1)*(КАЛЕНДАРЬ!AP30=GRID!$B$3:$U$3),0))*(1-GRID!$L$41))</f>
        <v>556900</v>
      </c>
    </row>
    <row r="461" spans="1:20" ht="13.5" customHeight="1">
      <c r="A461" s="148" t="s">
        <v>17</v>
      </c>
      <c r="B461" s="149">
        <v>28</v>
      </c>
      <c r="C461" s="8">
        <f t="array" ref="C461">IF($I$2="Открытый тариф",INDEX(GRID!$B$4:$U$15,MATCH(C$7,GRID!$A$4:$A$15,0),MATCH(1,($U$2=GRID!$B$1:$U$1)*(КАЛЕНДАРЬ!AP31=GRID!$B$3:$U$3),0)),
INDEX(GRID!$B$4:$U$15,MATCH(C$7,GRID!$A$4:$A$15,0),MATCH(1,($U$2=GRID!$B$1:$U$1)*(КАЛЕНДАРЬ!AP31=GRID!$B$3:$U$3),0))*(1-GRID!$H$34))</f>
        <v>25000</v>
      </c>
      <c r="D461" s="8">
        <f t="array" ref="D461">IF($I$2="Открытый тариф",INDEX(GRID!$B$18:$U$29,MATCH(C$7,GRID!$A$18:$A$29,0),MATCH(1,($U$2=GRID!$B$1:$U$1)*(КАЛЕНДАРЬ!AP31=GRID!$B$3:$U$3),0)),
INDEX(GRID!$B$18:$U$29,MATCH(C$7,GRID!$A$18:$A$29,0),MATCH(1,($U$2=GRID!$B$1:$U$1)*(КАЛЕНДАРЬ!AP31=GRID!$B$3:$U$3),0))*(1-GRID!$H$34))</f>
        <v>30000</v>
      </c>
      <c r="E461" s="8">
        <f t="array" ref="E461">IF($I$2="Открытый тариф",INDEX(GRID!$B$4:$U$15,MATCH(E$7,GRID!$A$4:$A$15,0),MATCH(1,($U$2=GRID!$B$1:$U$1)*(КАЛЕНДАРЬ!AP31=GRID!$B$3:$U$3),0)),
INDEX(GRID!$B$4:$U$15,MATCH(E$7,GRID!$A$4:$A$15,0),MATCH(1,($U$2=GRID!$B$1:$U$1)*(КАЛЕНДАРЬ!AP31=GRID!$B$3:$U$3),0))*(1-GRID!$H$34))</f>
        <v>30000</v>
      </c>
      <c r="F461" s="8">
        <f t="array" ref="F461">IF($I$2="Открытый тариф",INDEX(GRID!$B$18:$U$29,MATCH(E$7,GRID!$A$18:$A$29,0),MATCH(1,($U$2=GRID!$B$1:$U$1)*(КАЛЕНДАРЬ!AP31=GRID!$B$3:$U$3),0)),
INDEX(GRID!$B$18:$U$29,MATCH(E$7,GRID!$A$18:$A$29,0),MATCH(1,($U$2=GRID!$B$1:$U$1)*(КАЛЕНДАРЬ!AP31=GRID!$B$3:$U$3),0))*(1-GRID!$H$34))</f>
        <v>35000</v>
      </c>
      <c r="G461" s="8">
        <f t="array" ref="G461">IF($I$2="Открытый тариф",INDEX(GRID!$B$4:$U$15,MATCH(G$7,GRID!$A$4:$A$15,0),MATCH(1,($U$2=GRID!$B$1:$U$1)*(КАЛЕНДАРЬ!AP31=GRID!$B$3:$U$3),0)),
INDEX(GRID!$B$4:$U$15,MATCH(G$7,GRID!$A$4:$A$15,0),MATCH(1,($U$2=GRID!$B$1:$U$1)*(КАЛЕНДАРЬ!AP31=GRID!$B$3:$U$3),0))*(1-GRID!$H$34))</f>
        <v>35700</v>
      </c>
      <c r="H461" s="8">
        <f t="array" ref="H461">IF($I$2="Открытый тариф",INDEX(GRID!$B$18:$U$29,MATCH(G$7,GRID!$A$18:$A$29,0),MATCH(1,($U$2=GRID!$B$1:$U$1)*(КАЛЕНДАРЬ!AP31=GRID!$B$3:$U$3),0)),
INDEX(GRID!$B$18:$U$29,MATCH(G$7,GRID!$A$18:$A$29,0),MATCH(1,($U$2=GRID!$B$1:$U$1)*(КАЛЕНДАРЬ!AP31=GRID!$B$3:$U$3),0))*(1-GRID!$H$34))</f>
        <v>40700</v>
      </c>
      <c r="I461" s="8">
        <f t="array" ref="I461">IF($I$2="Открытый тариф",INDEX(GRID!$B$4:$U$15,MATCH(I$7,GRID!$A$4:$A$15,0),MATCH(1,($U$2=GRID!$B$1:$U$1)*(КАЛЕНДАРЬ!AP31=GRID!$B$3:$U$3),0)),
INDEX(GRID!$B$4:$U$15,MATCH(I$7,GRID!$A$4:$A$15,0),MATCH(1,($U$2=GRID!$B$1:$U$1)*(КАЛЕНДАРЬ!AP31=GRID!$B$3:$U$3),0))*(1-GRID!$H$34))</f>
        <v>39700</v>
      </c>
      <c r="J461" s="8">
        <f t="array" ref="J461">IF($I$2="Открытый тариф",INDEX(GRID!$B$18:$U$29,MATCH(I$7,GRID!$A$18:$A$29,0),MATCH(1,($U$2=GRID!$B$1:$U$1)*(КАЛЕНДАРЬ!AP31=GRID!$B$3:$U$3),0)),
INDEX(GRID!$B$18:$U$29,MATCH(I$7,GRID!$A$18:$A$29,0),MATCH(1,($U$2=GRID!$B$1:$U$1)*(КАЛЕНДАРЬ!AP31=GRID!$B$3:$U$3),0))*(1-GRID!$H$34))</f>
        <v>44700</v>
      </c>
      <c r="K461" s="8">
        <f t="array" ref="K461">IF($I$2="Открытый тариф",INDEX(GRID!$B$4:$U$15,MATCH(K$7,GRID!$A$4:$A$15,0),MATCH(1,($U$2=GRID!$B$1:$U$1)*(КАЛЕНДАРЬ!AP31=GRID!$B$3:$U$3),0)),
INDEX(GRID!$B$4:$U$15,MATCH(K$7,GRID!$A$4:$A$15,0),MATCH(1,($U$2=GRID!$B$1:$U$1)*(КАЛЕНДАРЬ!AP31=GRID!$B$3:$U$3),0))*(1-GRID!$H$34))</f>
        <v>45000</v>
      </c>
      <c r="L461" s="8">
        <f t="array" ref="L461">IF($I$2="Открытый тариф",INDEX(GRID!$B$18:$U$29,MATCH(K$7,GRID!$A$18:$A$29,0),MATCH(1,($U$2=GRID!$B$1:$U$1)*(КАЛЕНДАРЬ!AP31=GRID!$B$3:$U$3),0)),
INDEX(GRID!$B$18:$U$29,MATCH(K$7,GRID!$A$18:$A$29,0),MATCH(1,($U$2=GRID!$B$1:$U$1)*(КАЛЕНДАРЬ!AP31=GRID!$B$3:$U$3),0))*(1-GRID!$H$34))</f>
        <v>50000</v>
      </c>
      <c r="M461" s="8">
        <f t="array" ref="M461">IF($I$2="Открытый тариф",INDEX(GRID!$B$4:$U$15,MATCH(M$7,GRID!$A$4:$A$15,0),MATCH(1,($U$2=GRID!$B$1:$U$1)*(КАЛЕНДАРЬ!AP31=GRID!$B$3:$U$3),0)),
INDEX(GRID!$B$4:$U$15,MATCH(M$7,GRID!$A$4:$A$15,0),MATCH(1,($U$2=GRID!$B$1:$U$1)*(КАЛЕНДАРЬ!AP31=GRID!$B$3:$U$3),0))*(1-GRID!$H$34))</f>
        <v>65200</v>
      </c>
      <c r="N461" s="8">
        <f t="array" ref="N461">IF($I$2="Открытый тариф",INDEX(GRID!$B$18:$U$29,MATCH(M$7,GRID!$A$18:$A$29,0),MATCH(1,($U$2=GRID!$B$1:$U$1)*(КАЛЕНДАРЬ!AP31=GRID!$B$3:$U$3),0)),
INDEX(GRID!$B$18:$U$29,MATCH(M$7,GRID!$A$18:$A$29,0),MATCH(1,($U$2=GRID!$B$1:$U$1)*(КАЛЕНДАРЬ!AP31=GRID!$B$3:$U$3),0))*(1-GRID!$H$34))</f>
        <v>70200</v>
      </c>
      <c r="O461" s="8">
        <f t="array" ref="O461">IF($I$2="Открытый тариф",INDEX(GRID!$B$4:$U$15,MATCH(O$7,GRID!$A$4:$A$15,0),MATCH(1,($U$2=GRID!$B$1:$U$1)*(КАЛЕНДАРЬ!AP31=GRID!$B$3:$U$3),0)),
INDEX(GRID!$B$4:$U$15,MATCH(O$7,GRID!$A$4:$A$15,0),MATCH(1,($U$2=GRID!$B$1:$U$1)*(КАЛЕНДАРЬ!AP31=GRID!$B$3:$U$3),0))*(1-GRID!$H$34))</f>
        <v>98000</v>
      </c>
      <c r="P461" s="8">
        <f t="array" ref="P461">IF($I$2="Открытый тариф",INDEX(GRID!$B$4:$U$15,MATCH(P$7,GRID!$A$4:$A$15,0),MATCH(1,($U$2=GRID!$B$1:$U$1)*(КАЛЕНДАРЬ!AP31=GRID!$B$3:$U$3),0)),
INDEX(GRID!$B$4:$U$15,MATCH(P$7,GRID!$A$4:$A$15,0),MATCH(1,($U$2=GRID!$B$1:$U$1)*(КАЛЕНДАРЬ!AP31=GRID!$B$3:$U$3),0))*(1-GRID!$H$34))</f>
        <v>139700</v>
      </c>
      <c r="Q461" s="8">
        <f t="array" ref="Q461">IF($I$2="Открытый тариф",INDEX(GRID!$B$4:$U$15,MATCH(Q$7,GRID!$A$4:$A$15,0),MATCH(1,($U$2=GRID!$B$1:$U$1)*(КАЛЕНДАРЬ!AP31=GRID!$B$3:$U$3),0)),
INDEX(GRID!$B$4:$U$15,MATCH(Q$7,GRID!$A$4:$A$15,0),MATCH(1,($U$2=GRID!$B$1:$U$1)*(КАЛЕНДАРЬ!AP31=GRID!$B$3:$U$3),0))*(1-GRID!$H$34))</f>
        <v>164400</v>
      </c>
      <c r="R461" s="8">
        <f t="array" ref="R461">IF($I$2="Открытый тариф",INDEX(GRID!$B$18:$U$29,MATCH(R$7,GRID!$A$18:$A$29,0),MATCH(1,($U$2=GRID!$B$1:$U$1)*(КАЛЕНДАРЬ!AP31=GRID!$B$3:$U$3),0)),
INDEX(GRID!$B$18:$U$29,MATCH(R$7,GRID!$A$18:$A$29,0),MATCH(1,($U$2=GRID!$B$1:$U$1)*(КАЛЕНДАРЬ!AP31=GRID!$B$3:$U$3),0))*(1-GRID!$H$34))</f>
        <v>186400</v>
      </c>
      <c r="S461" s="8">
        <f t="array" ref="S461">IF($I$2="Открытый тариф",INDEX(GRID!$B$4:$U$15,MATCH(S$7,GRID!$A$4:$A$15,0),MATCH(1,($U$2=GRID!$B$1:$U$1)*(КАЛЕНДАРЬ!AP31=GRID!$B$3:$U$3),0)),
INDEX(GRID!$B$4:$U$15,MATCH(S$7,GRID!$A$4:$A$15,0),MATCH(1,($U$2=GRID!$B$1:$U$1)*(КАЛЕНДАРЬ!AP31=GRID!$B$3:$U$3),0))*(1-GRID!$L$41))</f>
        <v>460400</v>
      </c>
      <c r="T461" s="8">
        <f t="array" ref="T461">IF($I$2="Открытый тариф",INDEX(GRID!$B$4:$U$15,MATCH(T$7,GRID!$A$4:$A$15,0),MATCH(1,($U$2=GRID!$B$1:$U$1)*(КАЛЕНДАРЬ!AP31=GRID!$B$3:$U$3),0)),
INDEX(GRID!$B$4:$U$15,MATCH(T$7,GRID!$A$4:$A$15,0),MATCH(1,($U$2=GRID!$B$1:$U$1)*(КАЛЕНДАРЬ!AP31=GRID!$B$3:$U$3),0))*(1-GRID!$L$41))</f>
        <v>556900</v>
      </c>
    </row>
    <row r="462" spans="1:20" s="87" customFormat="1" ht="13.5" customHeight="1">
      <c r="A462" s="150"/>
      <c r="B462" s="151"/>
      <c r="C462" s="91"/>
      <c r="D462" s="91"/>
      <c r="E462" s="91"/>
      <c r="F462" s="91"/>
      <c r="G462" s="91"/>
      <c r="H462" s="91"/>
      <c r="I462" s="91"/>
      <c r="J462" s="91"/>
      <c r="K462" s="91"/>
      <c r="L462" s="91"/>
      <c r="M462" s="91"/>
      <c r="N462" s="91"/>
      <c r="O462" s="91"/>
      <c r="P462" s="91"/>
      <c r="Q462" s="91"/>
      <c r="R462" s="138"/>
      <c r="S462" s="138"/>
      <c r="T462" s="138"/>
    </row>
    <row r="463" spans="1:20" s="9" customFormat="1" ht="17.25" customHeight="1">
      <c r="A46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463" s="171"/>
      <c r="C463" s="171"/>
      <c r="D463" s="171"/>
      <c r="E463" s="171"/>
      <c r="F463" s="171"/>
      <c r="G463" s="171"/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  <c r="T463" s="171"/>
    </row>
    <row r="464" spans="1:20">
      <c r="A464" s="172" t="s">
        <v>139</v>
      </c>
      <c r="B464" s="173"/>
      <c r="C464" s="173"/>
      <c r="D464" s="173"/>
      <c r="E464" s="173"/>
      <c r="F464" s="173"/>
      <c r="G464" s="173"/>
      <c r="H464" s="173"/>
      <c r="I464" s="173"/>
      <c r="J464" s="173"/>
      <c r="K464" s="173"/>
      <c r="L464" s="173"/>
      <c r="M464" s="173"/>
      <c r="N464" s="173"/>
      <c r="O464" s="173"/>
      <c r="P464" s="173"/>
      <c r="Q464" s="173"/>
      <c r="R464" s="173"/>
      <c r="S464" s="173"/>
      <c r="T464" s="173"/>
    </row>
    <row r="465" spans="1:20" ht="56.25" customHeight="1">
      <c r="A465" s="174" t="s">
        <v>8</v>
      </c>
      <c r="B465" s="175"/>
      <c r="C465" s="178" t="s">
        <v>101</v>
      </c>
      <c r="D465" s="179"/>
      <c r="E465" s="164" t="s">
        <v>93</v>
      </c>
      <c r="F465" s="165"/>
      <c r="G465" s="166" t="s">
        <v>94</v>
      </c>
      <c r="H465" s="166"/>
      <c r="I465" s="167" t="s">
        <v>95</v>
      </c>
      <c r="J465" s="168"/>
      <c r="K465" s="169" t="s">
        <v>96</v>
      </c>
      <c r="L465" s="169"/>
      <c r="M465" s="170" t="s">
        <v>97</v>
      </c>
      <c r="N465" s="170"/>
      <c r="O465" s="21" t="s">
        <v>71</v>
      </c>
      <c r="P465" s="22" t="s">
        <v>72</v>
      </c>
      <c r="Q465" s="23" t="s">
        <v>73</v>
      </c>
      <c r="R465" s="24" t="s">
        <v>74</v>
      </c>
      <c r="S465" s="25" t="s">
        <v>75</v>
      </c>
      <c r="T465" s="26" t="s">
        <v>76</v>
      </c>
    </row>
    <row r="466" spans="1:20">
      <c r="A466" s="176"/>
      <c r="B466" s="177"/>
      <c r="C466" s="55" t="s">
        <v>9</v>
      </c>
      <c r="D466" s="55" t="s">
        <v>10</v>
      </c>
      <c r="E466" s="55" t="s">
        <v>9</v>
      </c>
      <c r="F466" s="55" t="s">
        <v>10</v>
      </c>
      <c r="G466" s="55" t="s">
        <v>9</v>
      </c>
      <c r="H466" s="55" t="s">
        <v>10</v>
      </c>
      <c r="I466" s="55" t="s">
        <v>9</v>
      </c>
      <c r="J466" s="55" t="s">
        <v>10</v>
      </c>
      <c r="K466" s="55" t="s">
        <v>9</v>
      </c>
      <c r="L466" s="55" t="s">
        <v>10</v>
      </c>
      <c r="M466" s="55" t="s">
        <v>9</v>
      </c>
      <c r="N466" s="55" t="s">
        <v>10</v>
      </c>
      <c r="O466" s="55" t="s">
        <v>99</v>
      </c>
      <c r="P466" s="55" t="s">
        <v>100</v>
      </c>
      <c r="Q466" s="55" t="s">
        <v>100</v>
      </c>
      <c r="R466" s="55" t="s">
        <v>118</v>
      </c>
      <c r="S466" s="55" t="s">
        <v>118</v>
      </c>
      <c r="T466" s="55" t="s">
        <v>118</v>
      </c>
    </row>
    <row r="467" spans="1:20" ht="13.5" customHeight="1">
      <c r="A467" s="148" t="s">
        <v>11</v>
      </c>
      <c r="B467" s="149">
        <v>1</v>
      </c>
      <c r="C467" s="8">
        <f t="array" ref="C467">IF($I$2="Открытый тариф",INDEX(GRID!$B$4:$U$15,MATCH(C$7,GRID!$A$4:$A$15,0),MATCH(1,($U$2=GRID!$B$1:$U$1)*(КАЛЕНДАРЬ!AS4=GRID!$B$3:$U$3),0)),
INDEX(GRID!$B$4:$U$15,MATCH(C$7,GRID!$A$4:$A$15,0),MATCH(1,($U$2=GRID!$B$1:$U$1)*(КАЛЕНДАРЬ!AS4=GRID!$B$3:$U$3),0))*(1-GRID!$H$34))</f>
        <v>27500.000000000004</v>
      </c>
      <c r="D467" s="8">
        <f t="array" ref="D467">IF($I$2="Открытый тариф",INDEX(GRID!$B$18:$U$29,MATCH(C$7,GRID!$A$18:$A$29,0),MATCH(1,($U$2=GRID!$B$1:$U$1)*(КАЛЕНДАРЬ!AS4=GRID!$B$3:$U$3),0)),
INDEX(GRID!$B$18:$U$29,MATCH(C$7,GRID!$A$18:$A$29,0),MATCH(1,($U$2=GRID!$B$1:$U$1)*(КАЛЕНДАРЬ!AS4=GRID!$B$3:$U$3),0))*(1-GRID!$H$34))</f>
        <v>32500.000000000004</v>
      </c>
      <c r="E467" s="8">
        <f t="array" ref="E467">IF($I$2="Открытый тариф",INDEX(GRID!$B$4:$U$15,MATCH(E$7,GRID!$A$4:$A$15,0),MATCH(1,($U$2=GRID!$B$1:$U$1)*(КАЛЕНДАРЬ!AS4=GRID!$B$3:$U$3),0)),
INDEX(GRID!$B$4:$U$15,MATCH(E$7,GRID!$A$4:$A$15,0),MATCH(1,($U$2=GRID!$B$1:$U$1)*(КАЛЕНДАРЬ!AS4=GRID!$B$3:$U$3),0))*(1-GRID!$H$34))</f>
        <v>33000</v>
      </c>
      <c r="F467" s="8">
        <f t="array" ref="F467">IF($I$2="Открытый тариф",INDEX(GRID!$B$18:$U$29,MATCH(E$7,GRID!$A$18:$A$29,0),MATCH(1,($U$2=GRID!$B$1:$U$1)*(КАЛЕНДАРЬ!AS4=GRID!$B$3:$U$3),0)),
INDEX(GRID!$B$18:$U$29,MATCH(E$7,GRID!$A$18:$A$29,0),MATCH(1,($U$2=GRID!$B$1:$U$1)*(КАЛЕНДАРЬ!AS4=GRID!$B$3:$U$3),0))*(1-GRID!$H$34))</f>
        <v>38000</v>
      </c>
      <c r="G467" s="8">
        <f t="array" ref="G467">IF($I$2="Открытый тариф",INDEX(GRID!$B$4:$U$15,MATCH(G$7,GRID!$A$4:$A$15,0),MATCH(1,($U$2=GRID!$B$1:$U$1)*(КАЛЕНДАРЬ!AS4=GRID!$B$3:$U$3),0)),
INDEX(GRID!$B$4:$U$15,MATCH(G$7,GRID!$A$4:$A$15,0),MATCH(1,($U$2=GRID!$B$1:$U$1)*(КАЛЕНДАРЬ!AS4=GRID!$B$3:$U$3),0))*(1-GRID!$H$34))</f>
        <v>39000</v>
      </c>
      <c r="H467" s="8">
        <f t="array" ref="H467">IF($I$2="Открытый тариф",INDEX(GRID!$B$18:$U$29,MATCH(G$7,GRID!$A$18:$A$29,0),MATCH(1,($U$2=GRID!$B$1:$U$1)*(КАЛЕНДАРЬ!AS4=GRID!$B$3:$U$3),0)),
INDEX(GRID!$B$18:$U$29,MATCH(G$7,GRID!$A$18:$A$29,0),MATCH(1,($U$2=GRID!$B$1:$U$1)*(КАЛЕНДАРЬ!AS4=GRID!$B$3:$U$3),0))*(1-GRID!$H$34))</f>
        <v>44000</v>
      </c>
      <c r="I467" s="8">
        <f t="array" ref="I467">IF($I$2="Открытый тариф",INDEX(GRID!$B$4:$U$15,MATCH(I$7,GRID!$A$4:$A$15,0),MATCH(1,($U$2=GRID!$B$1:$U$1)*(КАЛЕНДАРЬ!AS4=GRID!$B$3:$U$3),0)),
INDEX(GRID!$B$4:$U$15,MATCH(I$7,GRID!$A$4:$A$15,0),MATCH(1,($U$2=GRID!$B$1:$U$1)*(КАЛЕНДАРЬ!AS4=GRID!$B$3:$U$3),0))*(1-GRID!$H$34))</f>
        <v>43400</v>
      </c>
      <c r="J467" s="8">
        <f t="array" ref="J467">IF($I$2="Открытый тариф",INDEX(GRID!$B$18:$U$29,MATCH(I$7,GRID!$A$18:$A$29,0),MATCH(1,($U$2=GRID!$B$1:$U$1)*(КАЛЕНДАРЬ!AS4=GRID!$B$3:$U$3),0)),
INDEX(GRID!$B$18:$U$29,MATCH(I$7,GRID!$A$18:$A$29,0),MATCH(1,($U$2=GRID!$B$1:$U$1)*(КАЛЕНДАРЬ!AS4=GRID!$B$3:$U$3),0))*(1-GRID!$H$34))</f>
        <v>48400</v>
      </c>
      <c r="K467" s="8">
        <f t="array" ref="K467">IF($I$2="Открытый тариф",INDEX(GRID!$B$4:$U$15,MATCH(K$7,GRID!$A$4:$A$15,0),MATCH(1,($U$2=GRID!$B$1:$U$1)*(КАЛЕНДАРЬ!AS4=GRID!$B$3:$U$3),0)),
INDEX(GRID!$B$4:$U$15,MATCH(K$7,GRID!$A$4:$A$15,0),MATCH(1,($U$2=GRID!$B$1:$U$1)*(КАЛЕНДАРЬ!AS4=GRID!$B$3:$U$3),0))*(1-GRID!$H$34))</f>
        <v>49000</v>
      </c>
      <c r="L467" s="8">
        <f t="array" ref="L467">IF($I$2="Открытый тариф",INDEX(GRID!$B$18:$U$29,MATCH(K$7,GRID!$A$18:$A$29,0),MATCH(1,($U$2=GRID!$B$1:$U$1)*(КАЛЕНДАРЬ!AS4=GRID!$B$3:$U$3),0)),
INDEX(GRID!$B$18:$U$29,MATCH(K$7,GRID!$A$18:$A$29,0),MATCH(1,($U$2=GRID!$B$1:$U$1)*(КАЛЕНДАРЬ!AS4=GRID!$B$3:$U$3),0))*(1-GRID!$H$34))</f>
        <v>54000</v>
      </c>
      <c r="M467" s="8">
        <f t="array" ref="M467">IF($I$2="Открытый тариф",INDEX(GRID!$B$4:$U$15,MATCH(M$7,GRID!$A$4:$A$15,0),MATCH(1,($U$2=GRID!$B$1:$U$1)*(КАЛЕНДАРЬ!AS4=GRID!$B$3:$U$3),0)),
INDEX(GRID!$B$4:$U$15,MATCH(M$7,GRID!$A$4:$A$15,0),MATCH(1,($U$2=GRID!$B$1:$U$1)*(КАЛЕНДАРЬ!AS4=GRID!$B$3:$U$3),0))*(1-GRID!$H$34))</f>
        <v>69500</v>
      </c>
      <c r="N467" s="8">
        <f t="array" ref="N467">IF($I$2="Открытый тариф",INDEX(GRID!$B$18:$U$29,MATCH(M$7,GRID!$A$18:$A$29,0),MATCH(1,($U$2=GRID!$B$1:$U$1)*(КАЛЕНДАРЬ!AS4=GRID!$B$3:$U$3),0)),
INDEX(GRID!$B$18:$U$29,MATCH(M$7,GRID!$A$18:$A$29,0),MATCH(1,($U$2=GRID!$B$1:$U$1)*(КАЛЕНДАРЬ!AS4=GRID!$B$3:$U$3),0))*(1-GRID!$H$34))</f>
        <v>74500</v>
      </c>
      <c r="O467" s="8">
        <f t="array" ref="O467">IF($I$2="Открытый тариф",INDEX(GRID!$B$4:$U$15,MATCH(O$7,GRID!$A$4:$A$15,0),MATCH(1,($U$2=GRID!$B$1:$U$1)*(КАЛЕНДАРЬ!AS4=GRID!$B$3:$U$3),0)),
INDEX(GRID!$B$4:$U$15,MATCH(O$7,GRID!$A$4:$A$15,0),MATCH(1,($U$2=GRID!$B$1:$U$1)*(КАЛЕНДАРЬ!AS4=GRID!$B$3:$U$3),0))*(1-GRID!$H$34))</f>
        <v>103200</v>
      </c>
      <c r="P467" s="8">
        <f t="array" ref="P467">IF($I$2="Открытый тариф",INDEX(GRID!$B$4:$U$15,MATCH(P$7,GRID!$A$4:$A$15,0),MATCH(1,($U$2=GRID!$B$1:$U$1)*(КАЛЕНДАРЬ!AS4=GRID!$B$3:$U$3),0)),
INDEX(GRID!$B$4:$U$15,MATCH(P$7,GRID!$A$4:$A$15,0),MATCH(1,($U$2=GRID!$B$1:$U$1)*(КАЛЕНДАРЬ!AS4=GRID!$B$3:$U$3),0))*(1-GRID!$H$34))</f>
        <v>145400</v>
      </c>
      <c r="Q467" s="8">
        <f t="array" ref="Q467">IF($I$2="Открытый тариф",INDEX(GRID!$B$4:$U$15,MATCH(Q$7,GRID!$A$4:$A$15,0),MATCH(1,($U$2=GRID!$B$1:$U$1)*(КАЛЕНДАРЬ!AS4=GRID!$B$3:$U$3),0)),
INDEX(GRID!$B$4:$U$15,MATCH(Q$7,GRID!$A$4:$A$15,0),MATCH(1,($U$2=GRID!$B$1:$U$1)*(КАЛЕНДАРЬ!AS4=GRID!$B$3:$U$3),0))*(1-GRID!$H$34))</f>
        <v>170900</v>
      </c>
      <c r="R467" s="8">
        <f t="array" ref="R467">IF($I$2="Открытый тариф",INDEX(GRID!$B$18:$U$29,MATCH(R$7,GRID!$A$18:$A$29,0),MATCH(1,($U$2=GRID!$B$1:$U$1)*(КАЛЕНДАРЬ!AS4=GRID!$B$3:$U$3),0)),
INDEX(GRID!$B$18:$U$29,MATCH(R$7,GRID!$A$18:$A$29,0),MATCH(1,($U$2=GRID!$B$1:$U$1)*(КАЛЕНДАРЬ!AS4=GRID!$B$3:$U$3),0))*(1-GRID!$H$34))</f>
        <v>194100</v>
      </c>
      <c r="S467" s="8">
        <f t="array" ref="S467">IF($I$2="Открытый тариф",INDEX(GRID!$B$4:$U$15,MATCH(S$7,GRID!$A$4:$A$15,0),MATCH(1,($U$2=GRID!$B$1:$U$1)*(КАЛЕНДАРЬ!AS4=GRID!$B$3:$U$3),0)),
INDEX(GRID!$B$4:$U$15,MATCH(S$7,GRID!$A$4:$A$15,0),MATCH(1,($U$2=GRID!$B$1:$U$1)*(КАЛЕНДАРЬ!AS4=GRID!$B$3:$U$3),0))*(1-GRID!$L$41))</f>
        <v>482600</v>
      </c>
      <c r="T467" s="8">
        <f t="array" ref="T467">IF($I$2="Открытый тариф",INDEX(GRID!$B$4:$U$15,MATCH(T$7,GRID!$A$4:$A$15,0),MATCH(1,($U$2=GRID!$B$1:$U$1)*(КАЛЕНДАРЬ!AS4=GRID!$B$3:$U$3),0)),
INDEX(GRID!$B$4:$U$15,MATCH(T$7,GRID!$A$4:$A$15,0),MATCH(1,($U$2=GRID!$B$1:$U$1)*(КАЛЕНДАРЬ!AS4=GRID!$B$3:$U$3),0))*(1-GRID!$L$41))</f>
        <v>586600</v>
      </c>
    </row>
    <row r="468" spans="1:20" ht="13.5" customHeight="1">
      <c r="A468" s="148" t="s">
        <v>12</v>
      </c>
      <c r="B468" s="149">
        <v>2</v>
      </c>
      <c r="C468" s="8">
        <f t="array" ref="C468">IF($I$2="Открытый тариф",INDEX(GRID!$B$4:$U$15,MATCH(C$7,GRID!$A$4:$A$15,0),MATCH(1,($U$2=GRID!$B$1:$U$1)*(КАЛЕНДАРЬ!AS5=GRID!$B$3:$U$3),0)),
INDEX(GRID!$B$4:$U$15,MATCH(C$7,GRID!$A$4:$A$15,0),MATCH(1,($U$2=GRID!$B$1:$U$1)*(КАЛЕНДАРЬ!AS5=GRID!$B$3:$U$3),0))*(1-GRID!$H$34))</f>
        <v>27500.000000000004</v>
      </c>
      <c r="D468" s="8">
        <f t="array" ref="D468">IF($I$2="Открытый тариф",INDEX(GRID!$B$18:$U$29,MATCH(C$7,GRID!$A$18:$A$29,0),MATCH(1,($U$2=GRID!$B$1:$U$1)*(КАЛЕНДАРЬ!AS5=GRID!$B$3:$U$3),0)),
INDEX(GRID!$B$18:$U$29,MATCH(C$7,GRID!$A$18:$A$29,0),MATCH(1,($U$2=GRID!$B$1:$U$1)*(КАЛЕНДАРЬ!AS5=GRID!$B$3:$U$3),0))*(1-GRID!$H$34))</f>
        <v>32500.000000000004</v>
      </c>
      <c r="E468" s="8">
        <f t="array" ref="E468">IF($I$2="Открытый тариф",INDEX(GRID!$B$4:$U$15,MATCH(E$7,GRID!$A$4:$A$15,0),MATCH(1,($U$2=GRID!$B$1:$U$1)*(КАЛЕНДАРЬ!AS5=GRID!$B$3:$U$3),0)),
INDEX(GRID!$B$4:$U$15,MATCH(E$7,GRID!$A$4:$A$15,0),MATCH(1,($U$2=GRID!$B$1:$U$1)*(КАЛЕНДАРЬ!AS5=GRID!$B$3:$U$3),0))*(1-GRID!$H$34))</f>
        <v>33000</v>
      </c>
      <c r="F468" s="8">
        <f t="array" ref="F468">IF($I$2="Открытый тариф",INDEX(GRID!$B$18:$U$29,MATCH(E$7,GRID!$A$18:$A$29,0),MATCH(1,($U$2=GRID!$B$1:$U$1)*(КАЛЕНДАРЬ!AS5=GRID!$B$3:$U$3),0)),
INDEX(GRID!$B$18:$U$29,MATCH(E$7,GRID!$A$18:$A$29,0),MATCH(1,($U$2=GRID!$B$1:$U$1)*(КАЛЕНДАРЬ!AS5=GRID!$B$3:$U$3),0))*(1-GRID!$H$34))</f>
        <v>38000</v>
      </c>
      <c r="G468" s="8">
        <f t="array" ref="G468">IF($I$2="Открытый тариф",INDEX(GRID!$B$4:$U$15,MATCH(G$7,GRID!$A$4:$A$15,0),MATCH(1,($U$2=GRID!$B$1:$U$1)*(КАЛЕНДАРЬ!AS5=GRID!$B$3:$U$3),0)),
INDEX(GRID!$B$4:$U$15,MATCH(G$7,GRID!$A$4:$A$15,0),MATCH(1,($U$2=GRID!$B$1:$U$1)*(КАЛЕНДАРЬ!AS5=GRID!$B$3:$U$3),0))*(1-GRID!$H$34))</f>
        <v>39000</v>
      </c>
      <c r="H468" s="8">
        <f t="array" ref="H468">IF($I$2="Открытый тариф",INDEX(GRID!$B$18:$U$29,MATCH(G$7,GRID!$A$18:$A$29,0),MATCH(1,($U$2=GRID!$B$1:$U$1)*(КАЛЕНДАРЬ!AS5=GRID!$B$3:$U$3),0)),
INDEX(GRID!$B$18:$U$29,MATCH(G$7,GRID!$A$18:$A$29,0),MATCH(1,($U$2=GRID!$B$1:$U$1)*(КАЛЕНДАРЬ!AS5=GRID!$B$3:$U$3),0))*(1-GRID!$H$34))</f>
        <v>44000</v>
      </c>
      <c r="I468" s="8">
        <f t="array" ref="I468">IF($I$2="Открытый тариф",INDEX(GRID!$B$4:$U$15,MATCH(I$7,GRID!$A$4:$A$15,0),MATCH(1,($U$2=GRID!$B$1:$U$1)*(КАЛЕНДАРЬ!AS5=GRID!$B$3:$U$3),0)),
INDEX(GRID!$B$4:$U$15,MATCH(I$7,GRID!$A$4:$A$15,0),MATCH(1,($U$2=GRID!$B$1:$U$1)*(КАЛЕНДАРЬ!AS5=GRID!$B$3:$U$3),0))*(1-GRID!$H$34))</f>
        <v>43400</v>
      </c>
      <c r="J468" s="8">
        <f t="array" ref="J468">IF($I$2="Открытый тариф",INDEX(GRID!$B$18:$U$29,MATCH(I$7,GRID!$A$18:$A$29,0),MATCH(1,($U$2=GRID!$B$1:$U$1)*(КАЛЕНДАРЬ!AS5=GRID!$B$3:$U$3),0)),
INDEX(GRID!$B$18:$U$29,MATCH(I$7,GRID!$A$18:$A$29,0),MATCH(1,($U$2=GRID!$B$1:$U$1)*(КАЛЕНДАРЬ!AS5=GRID!$B$3:$U$3),0))*(1-GRID!$H$34))</f>
        <v>48400</v>
      </c>
      <c r="K468" s="8">
        <f t="array" ref="K468">IF($I$2="Открытый тариф",INDEX(GRID!$B$4:$U$15,MATCH(K$7,GRID!$A$4:$A$15,0),MATCH(1,($U$2=GRID!$B$1:$U$1)*(КАЛЕНДАРЬ!AS5=GRID!$B$3:$U$3),0)),
INDEX(GRID!$B$4:$U$15,MATCH(K$7,GRID!$A$4:$A$15,0),MATCH(1,($U$2=GRID!$B$1:$U$1)*(КАЛЕНДАРЬ!AS5=GRID!$B$3:$U$3),0))*(1-GRID!$H$34))</f>
        <v>49000</v>
      </c>
      <c r="L468" s="8">
        <f t="array" ref="L468">IF($I$2="Открытый тариф",INDEX(GRID!$B$18:$U$29,MATCH(K$7,GRID!$A$18:$A$29,0),MATCH(1,($U$2=GRID!$B$1:$U$1)*(КАЛЕНДАРЬ!AS5=GRID!$B$3:$U$3),0)),
INDEX(GRID!$B$18:$U$29,MATCH(K$7,GRID!$A$18:$A$29,0),MATCH(1,($U$2=GRID!$B$1:$U$1)*(КАЛЕНДАРЬ!AS5=GRID!$B$3:$U$3),0))*(1-GRID!$H$34))</f>
        <v>54000</v>
      </c>
      <c r="M468" s="8">
        <f t="array" ref="M468">IF($I$2="Открытый тариф",INDEX(GRID!$B$4:$U$15,MATCH(M$7,GRID!$A$4:$A$15,0),MATCH(1,($U$2=GRID!$B$1:$U$1)*(КАЛЕНДАРЬ!AS5=GRID!$B$3:$U$3),0)),
INDEX(GRID!$B$4:$U$15,MATCH(M$7,GRID!$A$4:$A$15,0),MATCH(1,($U$2=GRID!$B$1:$U$1)*(КАЛЕНДАРЬ!AS5=GRID!$B$3:$U$3),0))*(1-GRID!$H$34))</f>
        <v>69500</v>
      </c>
      <c r="N468" s="8">
        <f t="array" ref="N468">IF($I$2="Открытый тариф",INDEX(GRID!$B$18:$U$29,MATCH(M$7,GRID!$A$18:$A$29,0),MATCH(1,($U$2=GRID!$B$1:$U$1)*(КАЛЕНДАРЬ!AS5=GRID!$B$3:$U$3),0)),
INDEX(GRID!$B$18:$U$29,MATCH(M$7,GRID!$A$18:$A$29,0),MATCH(1,($U$2=GRID!$B$1:$U$1)*(КАЛЕНДАРЬ!AS5=GRID!$B$3:$U$3),0))*(1-GRID!$H$34))</f>
        <v>74500</v>
      </c>
      <c r="O468" s="8">
        <f t="array" ref="O468">IF($I$2="Открытый тариф",INDEX(GRID!$B$4:$U$15,MATCH(O$7,GRID!$A$4:$A$15,0),MATCH(1,($U$2=GRID!$B$1:$U$1)*(КАЛЕНДАРЬ!AS5=GRID!$B$3:$U$3),0)),
INDEX(GRID!$B$4:$U$15,MATCH(O$7,GRID!$A$4:$A$15,0),MATCH(1,($U$2=GRID!$B$1:$U$1)*(КАЛЕНДАРЬ!AS5=GRID!$B$3:$U$3),0))*(1-GRID!$H$34))</f>
        <v>103200</v>
      </c>
      <c r="P468" s="8">
        <f t="array" ref="P468">IF($I$2="Открытый тариф",INDEX(GRID!$B$4:$U$15,MATCH(P$7,GRID!$A$4:$A$15,0),MATCH(1,($U$2=GRID!$B$1:$U$1)*(КАЛЕНДАРЬ!AS5=GRID!$B$3:$U$3),0)),
INDEX(GRID!$B$4:$U$15,MATCH(P$7,GRID!$A$4:$A$15,0),MATCH(1,($U$2=GRID!$B$1:$U$1)*(КАЛЕНДАРЬ!AS5=GRID!$B$3:$U$3),0))*(1-GRID!$H$34))</f>
        <v>145400</v>
      </c>
      <c r="Q468" s="8">
        <f t="array" ref="Q468">IF($I$2="Открытый тариф",INDEX(GRID!$B$4:$U$15,MATCH(Q$7,GRID!$A$4:$A$15,0),MATCH(1,($U$2=GRID!$B$1:$U$1)*(КАЛЕНДАРЬ!AS5=GRID!$B$3:$U$3),0)),
INDEX(GRID!$B$4:$U$15,MATCH(Q$7,GRID!$A$4:$A$15,0),MATCH(1,($U$2=GRID!$B$1:$U$1)*(КАЛЕНДАРЬ!AS5=GRID!$B$3:$U$3),0))*(1-GRID!$H$34))</f>
        <v>170900</v>
      </c>
      <c r="R468" s="8">
        <f t="array" ref="R468">IF($I$2="Открытый тариф",INDEX(GRID!$B$18:$U$29,MATCH(R$7,GRID!$A$18:$A$29,0),MATCH(1,($U$2=GRID!$B$1:$U$1)*(КАЛЕНДАРЬ!AS5=GRID!$B$3:$U$3),0)),
INDEX(GRID!$B$18:$U$29,MATCH(R$7,GRID!$A$18:$A$29,0),MATCH(1,($U$2=GRID!$B$1:$U$1)*(КАЛЕНДАРЬ!AS5=GRID!$B$3:$U$3),0))*(1-GRID!$H$34))</f>
        <v>194100</v>
      </c>
      <c r="S468" s="8">
        <f t="array" ref="S468">IF($I$2="Открытый тариф",INDEX(GRID!$B$4:$U$15,MATCH(S$7,GRID!$A$4:$A$15,0),MATCH(1,($U$2=GRID!$B$1:$U$1)*(КАЛЕНДАРЬ!AS5=GRID!$B$3:$U$3),0)),
INDEX(GRID!$B$4:$U$15,MATCH(S$7,GRID!$A$4:$A$15,0),MATCH(1,($U$2=GRID!$B$1:$U$1)*(КАЛЕНДАРЬ!AS5=GRID!$B$3:$U$3),0))*(1-GRID!$L$41))</f>
        <v>482600</v>
      </c>
      <c r="T468" s="8">
        <f t="array" ref="T468">IF($I$2="Открытый тариф",INDEX(GRID!$B$4:$U$15,MATCH(T$7,GRID!$A$4:$A$15,0),MATCH(1,($U$2=GRID!$B$1:$U$1)*(КАЛЕНДАРЬ!AS5=GRID!$B$3:$U$3),0)),
INDEX(GRID!$B$4:$U$15,MATCH(T$7,GRID!$A$4:$A$15,0),MATCH(1,($U$2=GRID!$B$1:$U$1)*(КАЛЕНДАРЬ!AS5=GRID!$B$3:$U$3),0))*(1-GRID!$L$41))</f>
        <v>586600</v>
      </c>
    </row>
    <row r="469" spans="1:20" ht="13.5" customHeight="1">
      <c r="A469" s="148" t="s">
        <v>13</v>
      </c>
      <c r="B469" s="149">
        <v>3</v>
      </c>
      <c r="C469" s="8">
        <f t="array" ref="C469">IF($I$2="Открытый тариф",INDEX(GRID!$B$4:$U$15,MATCH(C$7,GRID!$A$4:$A$15,0),MATCH(1,($U$2=GRID!$B$1:$U$1)*(КАЛЕНДАРЬ!AS6=GRID!$B$3:$U$3),0)),
INDEX(GRID!$B$4:$U$15,MATCH(C$7,GRID!$A$4:$A$15,0),MATCH(1,($U$2=GRID!$B$1:$U$1)*(КАЛЕНДАРЬ!AS6=GRID!$B$3:$U$3),0))*(1-GRID!$H$34))</f>
        <v>27500.000000000004</v>
      </c>
      <c r="D469" s="8">
        <f t="array" ref="D469">IF($I$2="Открытый тариф",INDEX(GRID!$B$18:$U$29,MATCH(C$7,GRID!$A$18:$A$29,0),MATCH(1,($U$2=GRID!$B$1:$U$1)*(КАЛЕНДАРЬ!AS6=GRID!$B$3:$U$3),0)),
INDEX(GRID!$B$18:$U$29,MATCH(C$7,GRID!$A$18:$A$29,0),MATCH(1,($U$2=GRID!$B$1:$U$1)*(КАЛЕНДАРЬ!AS6=GRID!$B$3:$U$3),0))*(1-GRID!$H$34))</f>
        <v>32500.000000000004</v>
      </c>
      <c r="E469" s="8">
        <f t="array" ref="E469">IF($I$2="Открытый тариф",INDEX(GRID!$B$4:$U$15,MATCH(E$7,GRID!$A$4:$A$15,0),MATCH(1,($U$2=GRID!$B$1:$U$1)*(КАЛЕНДАРЬ!AS6=GRID!$B$3:$U$3),0)),
INDEX(GRID!$B$4:$U$15,MATCH(E$7,GRID!$A$4:$A$15,0),MATCH(1,($U$2=GRID!$B$1:$U$1)*(КАЛЕНДАРЬ!AS6=GRID!$B$3:$U$3),0))*(1-GRID!$H$34))</f>
        <v>33000</v>
      </c>
      <c r="F469" s="8">
        <f t="array" ref="F469">IF($I$2="Открытый тариф",INDEX(GRID!$B$18:$U$29,MATCH(E$7,GRID!$A$18:$A$29,0),MATCH(1,($U$2=GRID!$B$1:$U$1)*(КАЛЕНДАРЬ!AS6=GRID!$B$3:$U$3),0)),
INDEX(GRID!$B$18:$U$29,MATCH(E$7,GRID!$A$18:$A$29,0),MATCH(1,($U$2=GRID!$B$1:$U$1)*(КАЛЕНДАРЬ!AS6=GRID!$B$3:$U$3),0))*(1-GRID!$H$34))</f>
        <v>38000</v>
      </c>
      <c r="G469" s="8">
        <f t="array" ref="G469">IF($I$2="Открытый тариф",INDEX(GRID!$B$4:$U$15,MATCH(G$7,GRID!$A$4:$A$15,0),MATCH(1,($U$2=GRID!$B$1:$U$1)*(КАЛЕНДАРЬ!AS6=GRID!$B$3:$U$3),0)),
INDEX(GRID!$B$4:$U$15,MATCH(G$7,GRID!$A$4:$A$15,0),MATCH(1,($U$2=GRID!$B$1:$U$1)*(КАЛЕНДАРЬ!AS6=GRID!$B$3:$U$3),0))*(1-GRID!$H$34))</f>
        <v>39000</v>
      </c>
      <c r="H469" s="8">
        <f t="array" ref="H469">IF($I$2="Открытый тариф",INDEX(GRID!$B$18:$U$29,MATCH(G$7,GRID!$A$18:$A$29,0),MATCH(1,($U$2=GRID!$B$1:$U$1)*(КАЛЕНДАРЬ!AS6=GRID!$B$3:$U$3),0)),
INDEX(GRID!$B$18:$U$29,MATCH(G$7,GRID!$A$18:$A$29,0),MATCH(1,($U$2=GRID!$B$1:$U$1)*(КАЛЕНДАРЬ!AS6=GRID!$B$3:$U$3),0))*(1-GRID!$H$34))</f>
        <v>44000</v>
      </c>
      <c r="I469" s="8">
        <f t="array" ref="I469">IF($I$2="Открытый тариф",INDEX(GRID!$B$4:$U$15,MATCH(I$7,GRID!$A$4:$A$15,0),MATCH(1,($U$2=GRID!$B$1:$U$1)*(КАЛЕНДАРЬ!AS6=GRID!$B$3:$U$3),0)),
INDEX(GRID!$B$4:$U$15,MATCH(I$7,GRID!$A$4:$A$15,0),MATCH(1,($U$2=GRID!$B$1:$U$1)*(КАЛЕНДАРЬ!AS6=GRID!$B$3:$U$3),0))*(1-GRID!$H$34))</f>
        <v>43400</v>
      </c>
      <c r="J469" s="8">
        <f t="array" ref="J469">IF($I$2="Открытый тариф",INDEX(GRID!$B$18:$U$29,MATCH(I$7,GRID!$A$18:$A$29,0),MATCH(1,($U$2=GRID!$B$1:$U$1)*(КАЛЕНДАРЬ!AS6=GRID!$B$3:$U$3),0)),
INDEX(GRID!$B$18:$U$29,MATCH(I$7,GRID!$A$18:$A$29,0),MATCH(1,($U$2=GRID!$B$1:$U$1)*(КАЛЕНДАРЬ!AS6=GRID!$B$3:$U$3),0))*(1-GRID!$H$34))</f>
        <v>48400</v>
      </c>
      <c r="K469" s="8">
        <f t="array" ref="K469">IF($I$2="Открытый тариф",INDEX(GRID!$B$4:$U$15,MATCH(K$7,GRID!$A$4:$A$15,0),MATCH(1,($U$2=GRID!$B$1:$U$1)*(КАЛЕНДАРЬ!AS6=GRID!$B$3:$U$3),0)),
INDEX(GRID!$B$4:$U$15,MATCH(K$7,GRID!$A$4:$A$15,0),MATCH(1,($U$2=GRID!$B$1:$U$1)*(КАЛЕНДАРЬ!AS6=GRID!$B$3:$U$3),0))*(1-GRID!$H$34))</f>
        <v>49000</v>
      </c>
      <c r="L469" s="8">
        <f t="array" ref="L469">IF($I$2="Открытый тариф",INDEX(GRID!$B$18:$U$29,MATCH(K$7,GRID!$A$18:$A$29,0),MATCH(1,($U$2=GRID!$B$1:$U$1)*(КАЛЕНДАРЬ!AS6=GRID!$B$3:$U$3),0)),
INDEX(GRID!$B$18:$U$29,MATCH(K$7,GRID!$A$18:$A$29,0),MATCH(1,($U$2=GRID!$B$1:$U$1)*(КАЛЕНДАРЬ!AS6=GRID!$B$3:$U$3),0))*(1-GRID!$H$34))</f>
        <v>54000</v>
      </c>
      <c r="M469" s="8">
        <f t="array" ref="M469">IF($I$2="Открытый тариф",INDEX(GRID!$B$4:$U$15,MATCH(M$7,GRID!$A$4:$A$15,0),MATCH(1,($U$2=GRID!$B$1:$U$1)*(КАЛЕНДАРЬ!AS6=GRID!$B$3:$U$3),0)),
INDEX(GRID!$B$4:$U$15,MATCH(M$7,GRID!$A$4:$A$15,0),MATCH(1,($U$2=GRID!$B$1:$U$1)*(КАЛЕНДАРЬ!AS6=GRID!$B$3:$U$3),0))*(1-GRID!$H$34))</f>
        <v>69500</v>
      </c>
      <c r="N469" s="8">
        <f t="array" ref="N469">IF($I$2="Открытый тариф",INDEX(GRID!$B$18:$U$29,MATCH(M$7,GRID!$A$18:$A$29,0),MATCH(1,($U$2=GRID!$B$1:$U$1)*(КАЛЕНДАРЬ!AS6=GRID!$B$3:$U$3),0)),
INDEX(GRID!$B$18:$U$29,MATCH(M$7,GRID!$A$18:$A$29,0),MATCH(1,($U$2=GRID!$B$1:$U$1)*(КАЛЕНДАРЬ!AS6=GRID!$B$3:$U$3),0))*(1-GRID!$H$34))</f>
        <v>74500</v>
      </c>
      <c r="O469" s="8">
        <f t="array" ref="O469">IF($I$2="Открытый тариф",INDEX(GRID!$B$4:$U$15,MATCH(O$7,GRID!$A$4:$A$15,0),MATCH(1,($U$2=GRID!$B$1:$U$1)*(КАЛЕНДАРЬ!AS6=GRID!$B$3:$U$3),0)),
INDEX(GRID!$B$4:$U$15,MATCH(O$7,GRID!$A$4:$A$15,0),MATCH(1,($U$2=GRID!$B$1:$U$1)*(КАЛЕНДАРЬ!AS6=GRID!$B$3:$U$3),0))*(1-GRID!$H$34))</f>
        <v>103200</v>
      </c>
      <c r="P469" s="8">
        <f t="array" ref="P469">IF($I$2="Открытый тариф",INDEX(GRID!$B$4:$U$15,MATCH(P$7,GRID!$A$4:$A$15,0),MATCH(1,($U$2=GRID!$B$1:$U$1)*(КАЛЕНДАРЬ!AS6=GRID!$B$3:$U$3),0)),
INDEX(GRID!$B$4:$U$15,MATCH(P$7,GRID!$A$4:$A$15,0),MATCH(1,($U$2=GRID!$B$1:$U$1)*(КАЛЕНДАРЬ!AS6=GRID!$B$3:$U$3),0))*(1-GRID!$H$34))</f>
        <v>145400</v>
      </c>
      <c r="Q469" s="8">
        <f t="array" ref="Q469">IF($I$2="Открытый тариф",INDEX(GRID!$B$4:$U$15,MATCH(Q$7,GRID!$A$4:$A$15,0),MATCH(1,($U$2=GRID!$B$1:$U$1)*(КАЛЕНДАРЬ!AS6=GRID!$B$3:$U$3),0)),
INDEX(GRID!$B$4:$U$15,MATCH(Q$7,GRID!$A$4:$A$15,0),MATCH(1,($U$2=GRID!$B$1:$U$1)*(КАЛЕНДАРЬ!AS6=GRID!$B$3:$U$3),0))*(1-GRID!$H$34))</f>
        <v>170900</v>
      </c>
      <c r="R469" s="8">
        <f t="array" ref="R469">IF($I$2="Открытый тариф",INDEX(GRID!$B$18:$U$29,MATCH(R$7,GRID!$A$18:$A$29,0),MATCH(1,($U$2=GRID!$B$1:$U$1)*(КАЛЕНДАРЬ!AS6=GRID!$B$3:$U$3),0)),
INDEX(GRID!$B$18:$U$29,MATCH(R$7,GRID!$A$18:$A$29,0),MATCH(1,($U$2=GRID!$B$1:$U$1)*(КАЛЕНДАРЬ!AS6=GRID!$B$3:$U$3),0))*(1-GRID!$H$34))</f>
        <v>194100</v>
      </c>
      <c r="S469" s="8">
        <f t="array" ref="S469">IF($I$2="Открытый тариф",INDEX(GRID!$B$4:$U$15,MATCH(S$7,GRID!$A$4:$A$15,0),MATCH(1,($U$2=GRID!$B$1:$U$1)*(КАЛЕНДАРЬ!AS6=GRID!$B$3:$U$3),0)),
INDEX(GRID!$B$4:$U$15,MATCH(S$7,GRID!$A$4:$A$15,0),MATCH(1,($U$2=GRID!$B$1:$U$1)*(КАЛЕНДАРЬ!AS6=GRID!$B$3:$U$3),0))*(1-GRID!$L$41))</f>
        <v>482600</v>
      </c>
      <c r="T469" s="8">
        <f t="array" ref="T469">IF($I$2="Открытый тариф",INDEX(GRID!$B$4:$U$15,MATCH(T$7,GRID!$A$4:$A$15,0),MATCH(1,($U$2=GRID!$B$1:$U$1)*(КАЛЕНДАРЬ!AS6=GRID!$B$3:$U$3),0)),
INDEX(GRID!$B$4:$U$15,MATCH(T$7,GRID!$A$4:$A$15,0),MATCH(1,($U$2=GRID!$B$1:$U$1)*(КАЛЕНДАРЬ!AS6=GRID!$B$3:$U$3),0))*(1-GRID!$L$41))</f>
        <v>586600</v>
      </c>
    </row>
    <row r="470" spans="1:20" ht="13.5" customHeight="1">
      <c r="A470" s="148" t="s">
        <v>14</v>
      </c>
      <c r="B470" s="149">
        <v>4</v>
      </c>
      <c r="C470" s="8">
        <f t="array" ref="C470">IF($I$2="Открытый тариф",INDEX(GRID!$B$4:$U$15,MATCH(C$7,GRID!$A$4:$A$15,0),MATCH(1,($U$2=GRID!$B$1:$U$1)*(КАЛЕНДАРЬ!AS7=GRID!$B$3:$U$3),0)),
INDEX(GRID!$B$4:$U$15,MATCH(C$7,GRID!$A$4:$A$15,0),MATCH(1,($U$2=GRID!$B$1:$U$1)*(КАЛЕНДАРЬ!AS7=GRID!$B$3:$U$3),0))*(1-GRID!$H$34))</f>
        <v>27500.000000000004</v>
      </c>
      <c r="D470" s="8">
        <f t="array" ref="D470">IF($I$2="Открытый тариф",INDEX(GRID!$B$18:$U$29,MATCH(C$7,GRID!$A$18:$A$29,0),MATCH(1,($U$2=GRID!$B$1:$U$1)*(КАЛЕНДАРЬ!AS7=GRID!$B$3:$U$3),0)),
INDEX(GRID!$B$18:$U$29,MATCH(C$7,GRID!$A$18:$A$29,0),MATCH(1,($U$2=GRID!$B$1:$U$1)*(КАЛЕНДАРЬ!AS7=GRID!$B$3:$U$3),0))*(1-GRID!$H$34))</f>
        <v>32500.000000000004</v>
      </c>
      <c r="E470" s="8">
        <f t="array" ref="E470">IF($I$2="Открытый тариф",INDEX(GRID!$B$4:$U$15,MATCH(E$7,GRID!$A$4:$A$15,0),MATCH(1,($U$2=GRID!$B$1:$U$1)*(КАЛЕНДАРЬ!AS7=GRID!$B$3:$U$3),0)),
INDEX(GRID!$B$4:$U$15,MATCH(E$7,GRID!$A$4:$A$15,0),MATCH(1,($U$2=GRID!$B$1:$U$1)*(КАЛЕНДАРЬ!AS7=GRID!$B$3:$U$3),0))*(1-GRID!$H$34))</f>
        <v>33000</v>
      </c>
      <c r="F470" s="8">
        <f t="array" ref="F470">IF($I$2="Открытый тариф",INDEX(GRID!$B$18:$U$29,MATCH(E$7,GRID!$A$18:$A$29,0),MATCH(1,($U$2=GRID!$B$1:$U$1)*(КАЛЕНДАРЬ!AS7=GRID!$B$3:$U$3),0)),
INDEX(GRID!$B$18:$U$29,MATCH(E$7,GRID!$A$18:$A$29,0),MATCH(1,($U$2=GRID!$B$1:$U$1)*(КАЛЕНДАРЬ!AS7=GRID!$B$3:$U$3),0))*(1-GRID!$H$34))</f>
        <v>38000</v>
      </c>
      <c r="G470" s="8">
        <f t="array" ref="G470">IF($I$2="Открытый тариф",INDEX(GRID!$B$4:$U$15,MATCH(G$7,GRID!$A$4:$A$15,0),MATCH(1,($U$2=GRID!$B$1:$U$1)*(КАЛЕНДАРЬ!AS7=GRID!$B$3:$U$3),0)),
INDEX(GRID!$B$4:$U$15,MATCH(G$7,GRID!$A$4:$A$15,0),MATCH(1,($U$2=GRID!$B$1:$U$1)*(КАЛЕНДАРЬ!AS7=GRID!$B$3:$U$3),0))*(1-GRID!$H$34))</f>
        <v>39000</v>
      </c>
      <c r="H470" s="8">
        <f t="array" ref="H470">IF($I$2="Открытый тариф",INDEX(GRID!$B$18:$U$29,MATCH(G$7,GRID!$A$18:$A$29,0),MATCH(1,($U$2=GRID!$B$1:$U$1)*(КАЛЕНДАРЬ!AS7=GRID!$B$3:$U$3),0)),
INDEX(GRID!$B$18:$U$29,MATCH(G$7,GRID!$A$18:$A$29,0),MATCH(1,($U$2=GRID!$B$1:$U$1)*(КАЛЕНДАРЬ!AS7=GRID!$B$3:$U$3),0))*(1-GRID!$H$34))</f>
        <v>44000</v>
      </c>
      <c r="I470" s="8">
        <f t="array" ref="I470">IF($I$2="Открытый тариф",INDEX(GRID!$B$4:$U$15,MATCH(I$7,GRID!$A$4:$A$15,0),MATCH(1,($U$2=GRID!$B$1:$U$1)*(КАЛЕНДАРЬ!AS7=GRID!$B$3:$U$3),0)),
INDEX(GRID!$B$4:$U$15,MATCH(I$7,GRID!$A$4:$A$15,0),MATCH(1,($U$2=GRID!$B$1:$U$1)*(КАЛЕНДАРЬ!AS7=GRID!$B$3:$U$3),0))*(1-GRID!$H$34))</f>
        <v>43400</v>
      </c>
      <c r="J470" s="8">
        <f t="array" ref="J470">IF($I$2="Открытый тариф",INDEX(GRID!$B$18:$U$29,MATCH(I$7,GRID!$A$18:$A$29,0),MATCH(1,($U$2=GRID!$B$1:$U$1)*(КАЛЕНДАРЬ!AS7=GRID!$B$3:$U$3),0)),
INDEX(GRID!$B$18:$U$29,MATCH(I$7,GRID!$A$18:$A$29,0),MATCH(1,($U$2=GRID!$B$1:$U$1)*(КАЛЕНДАРЬ!AS7=GRID!$B$3:$U$3),0))*(1-GRID!$H$34))</f>
        <v>48400</v>
      </c>
      <c r="K470" s="8">
        <f t="array" ref="K470">IF($I$2="Открытый тариф",INDEX(GRID!$B$4:$U$15,MATCH(K$7,GRID!$A$4:$A$15,0),MATCH(1,($U$2=GRID!$B$1:$U$1)*(КАЛЕНДАРЬ!AS7=GRID!$B$3:$U$3),0)),
INDEX(GRID!$B$4:$U$15,MATCH(K$7,GRID!$A$4:$A$15,0),MATCH(1,($U$2=GRID!$B$1:$U$1)*(КАЛЕНДАРЬ!AS7=GRID!$B$3:$U$3),0))*(1-GRID!$H$34))</f>
        <v>49000</v>
      </c>
      <c r="L470" s="8">
        <f t="array" ref="L470">IF($I$2="Открытый тариф",INDEX(GRID!$B$18:$U$29,MATCH(K$7,GRID!$A$18:$A$29,0),MATCH(1,($U$2=GRID!$B$1:$U$1)*(КАЛЕНДАРЬ!AS7=GRID!$B$3:$U$3),0)),
INDEX(GRID!$B$18:$U$29,MATCH(K$7,GRID!$A$18:$A$29,0),MATCH(1,($U$2=GRID!$B$1:$U$1)*(КАЛЕНДАРЬ!AS7=GRID!$B$3:$U$3),0))*(1-GRID!$H$34))</f>
        <v>54000</v>
      </c>
      <c r="M470" s="8">
        <f t="array" ref="M470">IF($I$2="Открытый тариф",INDEX(GRID!$B$4:$U$15,MATCH(M$7,GRID!$A$4:$A$15,0),MATCH(1,($U$2=GRID!$B$1:$U$1)*(КАЛЕНДАРЬ!AS7=GRID!$B$3:$U$3),0)),
INDEX(GRID!$B$4:$U$15,MATCH(M$7,GRID!$A$4:$A$15,0),MATCH(1,($U$2=GRID!$B$1:$U$1)*(КАЛЕНДАРЬ!AS7=GRID!$B$3:$U$3),0))*(1-GRID!$H$34))</f>
        <v>69500</v>
      </c>
      <c r="N470" s="8">
        <f t="array" ref="N470">IF($I$2="Открытый тариф",INDEX(GRID!$B$18:$U$29,MATCH(M$7,GRID!$A$18:$A$29,0),MATCH(1,($U$2=GRID!$B$1:$U$1)*(КАЛЕНДАРЬ!AS7=GRID!$B$3:$U$3),0)),
INDEX(GRID!$B$18:$U$29,MATCH(M$7,GRID!$A$18:$A$29,0),MATCH(1,($U$2=GRID!$B$1:$U$1)*(КАЛЕНДАРЬ!AS7=GRID!$B$3:$U$3),0))*(1-GRID!$H$34))</f>
        <v>74500</v>
      </c>
      <c r="O470" s="8">
        <f t="array" ref="O470">IF($I$2="Открытый тариф",INDEX(GRID!$B$4:$U$15,MATCH(O$7,GRID!$A$4:$A$15,0),MATCH(1,($U$2=GRID!$B$1:$U$1)*(КАЛЕНДАРЬ!AS7=GRID!$B$3:$U$3),0)),
INDEX(GRID!$B$4:$U$15,MATCH(O$7,GRID!$A$4:$A$15,0),MATCH(1,($U$2=GRID!$B$1:$U$1)*(КАЛЕНДАРЬ!AS7=GRID!$B$3:$U$3),0))*(1-GRID!$H$34))</f>
        <v>103200</v>
      </c>
      <c r="P470" s="8">
        <f t="array" ref="P470">IF($I$2="Открытый тариф",INDEX(GRID!$B$4:$U$15,MATCH(P$7,GRID!$A$4:$A$15,0),MATCH(1,($U$2=GRID!$B$1:$U$1)*(КАЛЕНДАРЬ!AS7=GRID!$B$3:$U$3),0)),
INDEX(GRID!$B$4:$U$15,MATCH(P$7,GRID!$A$4:$A$15,0),MATCH(1,($U$2=GRID!$B$1:$U$1)*(КАЛЕНДАРЬ!AS7=GRID!$B$3:$U$3),0))*(1-GRID!$H$34))</f>
        <v>145400</v>
      </c>
      <c r="Q470" s="8">
        <f t="array" ref="Q470">IF($I$2="Открытый тариф",INDEX(GRID!$B$4:$U$15,MATCH(Q$7,GRID!$A$4:$A$15,0),MATCH(1,($U$2=GRID!$B$1:$U$1)*(КАЛЕНДАРЬ!AS7=GRID!$B$3:$U$3),0)),
INDEX(GRID!$B$4:$U$15,MATCH(Q$7,GRID!$A$4:$A$15,0),MATCH(1,($U$2=GRID!$B$1:$U$1)*(КАЛЕНДАРЬ!AS7=GRID!$B$3:$U$3),0))*(1-GRID!$H$34))</f>
        <v>170900</v>
      </c>
      <c r="R470" s="8">
        <f t="array" ref="R470">IF($I$2="Открытый тариф",INDEX(GRID!$B$18:$U$29,MATCH(R$7,GRID!$A$18:$A$29,0),MATCH(1,($U$2=GRID!$B$1:$U$1)*(КАЛЕНДАРЬ!AS7=GRID!$B$3:$U$3),0)),
INDEX(GRID!$B$18:$U$29,MATCH(R$7,GRID!$A$18:$A$29,0),MATCH(1,($U$2=GRID!$B$1:$U$1)*(КАЛЕНДАРЬ!AS7=GRID!$B$3:$U$3),0))*(1-GRID!$H$34))</f>
        <v>194100</v>
      </c>
      <c r="S470" s="8">
        <f t="array" ref="S470">IF($I$2="Открытый тариф",INDEX(GRID!$B$4:$U$15,MATCH(S$7,GRID!$A$4:$A$15,0),MATCH(1,($U$2=GRID!$B$1:$U$1)*(КАЛЕНДАРЬ!AS7=GRID!$B$3:$U$3),0)),
INDEX(GRID!$B$4:$U$15,MATCH(S$7,GRID!$A$4:$A$15,0),MATCH(1,($U$2=GRID!$B$1:$U$1)*(КАЛЕНДАРЬ!AS7=GRID!$B$3:$U$3),0))*(1-GRID!$L$41))</f>
        <v>482600</v>
      </c>
      <c r="T470" s="8">
        <f t="array" ref="T470">IF($I$2="Открытый тариф",INDEX(GRID!$B$4:$U$15,MATCH(T$7,GRID!$A$4:$A$15,0),MATCH(1,($U$2=GRID!$B$1:$U$1)*(КАЛЕНДАРЬ!AS7=GRID!$B$3:$U$3),0)),
INDEX(GRID!$B$4:$U$15,MATCH(T$7,GRID!$A$4:$A$15,0),MATCH(1,($U$2=GRID!$B$1:$U$1)*(КАЛЕНДАРЬ!AS7=GRID!$B$3:$U$3),0))*(1-GRID!$L$41))</f>
        <v>586600</v>
      </c>
    </row>
    <row r="471" spans="1:20" ht="13.5" customHeight="1">
      <c r="A471" s="148" t="s">
        <v>15</v>
      </c>
      <c r="B471" s="149">
        <v>5</v>
      </c>
      <c r="C471" s="8">
        <f t="array" ref="C471">IF($I$2="Открытый тариф",INDEX(GRID!$B$4:$U$15,MATCH(C$7,GRID!$A$4:$A$15,0),MATCH(1,($U$2=GRID!$B$1:$U$1)*(КАЛЕНДАРЬ!AS8=GRID!$B$3:$U$3),0)),
INDEX(GRID!$B$4:$U$15,MATCH(C$7,GRID!$A$4:$A$15,0),MATCH(1,($U$2=GRID!$B$1:$U$1)*(КАЛЕНДАРЬ!AS8=GRID!$B$3:$U$3),0))*(1-GRID!$H$34))</f>
        <v>27500.000000000004</v>
      </c>
      <c r="D471" s="8">
        <f t="array" ref="D471">IF($I$2="Открытый тариф",INDEX(GRID!$B$18:$U$29,MATCH(C$7,GRID!$A$18:$A$29,0),MATCH(1,($U$2=GRID!$B$1:$U$1)*(КАЛЕНДАРЬ!AS8=GRID!$B$3:$U$3),0)),
INDEX(GRID!$B$18:$U$29,MATCH(C$7,GRID!$A$18:$A$29,0),MATCH(1,($U$2=GRID!$B$1:$U$1)*(КАЛЕНДАРЬ!AS8=GRID!$B$3:$U$3),0))*(1-GRID!$H$34))</f>
        <v>32500.000000000004</v>
      </c>
      <c r="E471" s="8">
        <f t="array" ref="E471">IF($I$2="Открытый тариф",INDEX(GRID!$B$4:$U$15,MATCH(E$7,GRID!$A$4:$A$15,0),MATCH(1,($U$2=GRID!$B$1:$U$1)*(КАЛЕНДАРЬ!AS8=GRID!$B$3:$U$3),0)),
INDEX(GRID!$B$4:$U$15,MATCH(E$7,GRID!$A$4:$A$15,0),MATCH(1,($U$2=GRID!$B$1:$U$1)*(КАЛЕНДАРЬ!AS8=GRID!$B$3:$U$3),0))*(1-GRID!$H$34))</f>
        <v>33000</v>
      </c>
      <c r="F471" s="8">
        <f t="array" ref="F471">IF($I$2="Открытый тариф",INDEX(GRID!$B$18:$U$29,MATCH(E$7,GRID!$A$18:$A$29,0),MATCH(1,($U$2=GRID!$B$1:$U$1)*(КАЛЕНДАРЬ!AS8=GRID!$B$3:$U$3),0)),
INDEX(GRID!$B$18:$U$29,MATCH(E$7,GRID!$A$18:$A$29,0),MATCH(1,($U$2=GRID!$B$1:$U$1)*(КАЛЕНДАРЬ!AS8=GRID!$B$3:$U$3),0))*(1-GRID!$H$34))</f>
        <v>38000</v>
      </c>
      <c r="G471" s="8">
        <f t="array" ref="G471">IF($I$2="Открытый тариф",INDEX(GRID!$B$4:$U$15,MATCH(G$7,GRID!$A$4:$A$15,0),MATCH(1,($U$2=GRID!$B$1:$U$1)*(КАЛЕНДАРЬ!AS8=GRID!$B$3:$U$3),0)),
INDEX(GRID!$B$4:$U$15,MATCH(G$7,GRID!$A$4:$A$15,0),MATCH(1,($U$2=GRID!$B$1:$U$1)*(КАЛЕНДАРЬ!AS8=GRID!$B$3:$U$3),0))*(1-GRID!$H$34))</f>
        <v>39000</v>
      </c>
      <c r="H471" s="8">
        <f t="array" ref="H471">IF($I$2="Открытый тариф",INDEX(GRID!$B$18:$U$29,MATCH(G$7,GRID!$A$18:$A$29,0),MATCH(1,($U$2=GRID!$B$1:$U$1)*(КАЛЕНДАРЬ!AS8=GRID!$B$3:$U$3),0)),
INDEX(GRID!$B$18:$U$29,MATCH(G$7,GRID!$A$18:$A$29,0),MATCH(1,($U$2=GRID!$B$1:$U$1)*(КАЛЕНДАРЬ!AS8=GRID!$B$3:$U$3),0))*(1-GRID!$H$34))</f>
        <v>44000</v>
      </c>
      <c r="I471" s="8">
        <f t="array" ref="I471">IF($I$2="Открытый тариф",INDEX(GRID!$B$4:$U$15,MATCH(I$7,GRID!$A$4:$A$15,0),MATCH(1,($U$2=GRID!$B$1:$U$1)*(КАЛЕНДАРЬ!AS8=GRID!$B$3:$U$3),0)),
INDEX(GRID!$B$4:$U$15,MATCH(I$7,GRID!$A$4:$A$15,0),MATCH(1,($U$2=GRID!$B$1:$U$1)*(КАЛЕНДАРЬ!AS8=GRID!$B$3:$U$3),0))*(1-GRID!$H$34))</f>
        <v>43400</v>
      </c>
      <c r="J471" s="8">
        <f t="array" ref="J471">IF($I$2="Открытый тариф",INDEX(GRID!$B$18:$U$29,MATCH(I$7,GRID!$A$18:$A$29,0),MATCH(1,($U$2=GRID!$B$1:$U$1)*(КАЛЕНДАРЬ!AS8=GRID!$B$3:$U$3),0)),
INDEX(GRID!$B$18:$U$29,MATCH(I$7,GRID!$A$18:$A$29,0),MATCH(1,($U$2=GRID!$B$1:$U$1)*(КАЛЕНДАРЬ!AS8=GRID!$B$3:$U$3),0))*(1-GRID!$H$34))</f>
        <v>48400</v>
      </c>
      <c r="K471" s="8">
        <f t="array" ref="K471">IF($I$2="Открытый тариф",INDEX(GRID!$B$4:$U$15,MATCH(K$7,GRID!$A$4:$A$15,0),MATCH(1,($U$2=GRID!$B$1:$U$1)*(КАЛЕНДАРЬ!AS8=GRID!$B$3:$U$3),0)),
INDEX(GRID!$B$4:$U$15,MATCH(K$7,GRID!$A$4:$A$15,0),MATCH(1,($U$2=GRID!$B$1:$U$1)*(КАЛЕНДАРЬ!AS8=GRID!$B$3:$U$3),0))*(1-GRID!$H$34))</f>
        <v>49000</v>
      </c>
      <c r="L471" s="8">
        <f t="array" ref="L471">IF($I$2="Открытый тариф",INDEX(GRID!$B$18:$U$29,MATCH(K$7,GRID!$A$18:$A$29,0),MATCH(1,($U$2=GRID!$B$1:$U$1)*(КАЛЕНДАРЬ!AS8=GRID!$B$3:$U$3),0)),
INDEX(GRID!$B$18:$U$29,MATCH(K$7,GRID!$A$18:$A$29,0),MATCH(1,($U$2=GRID!$B$1:$U$1)*(КАЛЕНДАРЬ!AS8=GRID!$B$3:$U$3),0))*(1-GRID!$H$34))</f>
        <v>54000</v>
      </c>
      <c r="M471" s="8">
        <f t="array" ref="M471">IF($I$2="Открытый тариф",INDEX(GRID!$B$4:$U$15,MATCH(M$7,GRID!$A$4:$A$15,0),MATCH(1,($U$2=GRID!$B$1:$U$1)*(КАЛЕНДАРЬ!AS8=GRID!$B$3:$U$3),0)),
INDEX(GRID!$B$4:$U$15,MATCH(M$7,GRID!$A$4:$A$15,0),MATCH(1,($U$2=GRID!$B$1:$U$1)*(КАЛЕНДАРЬ!AS8=GRID!$B$3:$U$3),0))*(1-GRID!$H$34))</f>
        <v>69500</v>
      </c>
      <c r="N471" s="8">
        <f t="array" ref="N471">IF($I$2="Открытый тариф",INDEX(GRID!$B$18:$U$29,MATCH(M$7,GRID!$A$18:$A$29,0),MATCH(1,($U$2=GRID!$B$1:$U$1)*(КАЛЕНДАРЬ!AS8=GRID!$B$3:$U$3),0)),
INDEX(GRID!$B$18:$U$29,MATCH(M$7,GRID!$A$18:$A$29,0),MATCH(1,($U$2=GRID!$B$1:$U$1)*(КАЛЕНДАРЬ!AS8=GRID!$B$3:$U$3),0))*(1-GRID!$H$34))</f>
        <v>74500</v>
      </c>
      <c r="O471" s="8">
        <f t="array" ref="O471">IF($I$2="Открытый тариф",INDEX(GRID!$B$4:$U$15,MATCH(O$7,GRID!$A$4:$A$15,0),MATCH(1,($U$2=GRID!$B$1:$U$1)*(КАЛЕНДАРЬ!AS8=GRID!$B$3:$U$3),0)),
INDEX(GRID!$B$4:$U$15,MATCH(O$7,GRID!$A$4:$A$15,0),MATCH(1,($U$2=GRID!$B$1:$U$1)*(КАЛЕНДАРЬ!AS8=GRID!$B$3:$U$3),0))*(1-GRID!$H$34))</f>
        <v>103200</v>
      </c>
      <c r="P471" s="8">
        <f t="array" ref="P471">IF($I$2="Открытый тариф",INDEX(GRID!$B$4:$U$15,MATCH(P$7,GRID!$A$4:$A$15,0),MATCH(1,($U$2=GRID!$B$1:$U$1)*(КАЛЕНДАРЬ!AS8=GRID!$B$3:$U$3),0)),
INDEX(GRID!$B$4:$U$15,MATCH(P$7,GRID!$A$4:$A$15,0),MATCH(1,($U$2=GRID!$B$1:$U$1)*(КАЛЕНДАРЬ!AS8=GRID!$B$3:$U$3),0))*(1-GRID!$H$34))</f>
        <v>145400</v>
      </c>
      <c r="Q471" s="8">
        <f t="array" ref="Q471">IF($I$2="Открытый тариф",INDEX(GRID!$B$4:$U$15,MATCH(Q$7,GRID!$A$4:$A$15,0),MATCH(1,($U$2=GRID!$B$1:$U$1)*(КАЛЕНДАРЬ!AS8=GRID!$B$3:$U$3),0)),
INDEX(GRID!$B$4:$U$15,MATCH(Q$7,GRID!$A$4:$A$15,0),MATCH(1,($U$2=GRID!$B$1:$U$1)*(КАЛЕНДАРЬ!AS8=GRID!$B$3:$U$3),0))*(1-GRID!$H$34))</f>
        <v>170900</v>
      </c>
      <c r="R471" s="8">
        <f t="array" ref="R471">IF($I$2="Открытый тариф",INDEX(GRID!$B$18:$U$29,MATCH(R$7,GRID!$A$18:$A$29,0),MATCH(1,($U$2=GRID!$B$1:$U$1)*(КАЛЕНДАРЬ!AS8=GRID!$B$3:$U$3),0)),
INDEX(GRID!$B$18:$U$29,MATCH(R$7,GRID!$A$18:$A$29,0),MATCH(1,($U$2=GRID!$B$1:$U$1)*(КАЛЕНДАРЬ!AS8=GRID!$B$3:$U$3),0))*(1-GRID!$H$34))</f>
        <v>194100</v>
      </c>
      <c r="S471" s="8">
        <f t="array" ref="S471">IF($I$2="Открытый тариф",INDEX(GRID!$B$4:$U$15,MATCH(S$7,GRID!$A$4:$A$15,0),MATCH(1,($U$2=GRID!$B$1:$U$1)*(КАЛЕНДАРЬ!AS8=GRID!$B$3:$U$3),0)),
INDEX(GRID!$B$4:$U$15,MATCH(S$7,GRID!$A$4:$A$15,0),MATCH(1,($U$2=GRID!$B$1:$U$1)*(КАЛЕНДАРЬ!AS8=GRID!$B$3:$U$3),0))*(1-GRID!$L$41))</f>
        <v>482600</v>
      </c>
      <c r="T471" s="8">
        <f t="array" ref="T471">IF($I$2="Открытый тариф",INDEX(GRID!$B$4:$U$15,MATCH(T$7,GRID!$A$4:$A$15,0),MATCH(1,($U$2=GRID!$B$1:$U$1)*(КАЛЕНДАРЬ!AS8=GRID!$B$3:$U$3),0)),
INDEX(GRID!$B$4:$U$15,MATCH(T$7,GRID!$A$4:$A$15,0),MATCH(1,($U$2=GRID!$B$1:$U$1)*(КАЛЕНДАРЬ!AS8=GRID!$B$3:$U$3),0))*(1-GRID!$L$41))</f>
        <v>586600</v>
      </c>
    </row>
    <row r="472" spans="1:20" ht="13.5" customHeight="1">
      <c r="A472" s="148" t="s">
        <v>16</v>
      </c>
      <c r="B472" s="149">
        <v>6</v>
      </c>
      <c r="C472" s="8">
        <f t="array" ref="C472">IF($I$2="Открытый тариф",INDEX(GRID!$B$4:$U$15,MATCH(C$7,GRID!$A$4:$A$15,0),MATCH(1,($U$2=GRID!$B$1:$U$1)*(КАЛЕНДАРЬ!AS9=GRID!$B$3:$U$3),0)),
INDEX(GRID!$B$4:$U$15,MATCH(C$7,GRID!$A$4:$A$15,0),MATCH(1,($U$2=GRID!$B$1:$U$1)*(КАЛЕНДАРЬ!AS9=GRID!$B$3:$U$3),0))*(1-GRID!$H$34))</f>
        <v>36500</v>
      </c>
      <c r="D472" s="8">
        <f t="array" ref="D472">IF($I$2="Открытый тариф",INDEX(GRID!$B$18:$U$29,MATCH(C$7,GRID!$A$18:$A$29,0),MATCH(1,($U$2=GRID!$B$1:$U$1)*(КАЛЕНДАРЬ!AS9=GRID!$B$3:$U$3),0)),
INDEX(GRID!$B$18:$U$29,MATCH(C$7,GRID!$A$18:$A$29,0),MATCH(1,($U$2=GRID!$B$1:$U$1)*(КАЛЕНДАРЬ!AS9=GRID!$B$3:$U$3),0))*(1-GRID!$H$34))</f>
        <v>41500</v>
      </c>
      <c r="E472" s="8">
        <f t="array" ref="E472">IF($I$2="Открытый тариф",INDEX(GRID!$B$4:$U$15,MATCH(E$7,GRID!$A$4:$A$15,0),MATCH(1,($U$2=GRID!$B$1:$U$1)*(КАЛЕНДАРЬ!AS9=GRID!$B$3:$U$3),0)),
INDEX(GRID!$B$4:$U$15,MATCH(E$7,GRID!$A$4:$A$15,0),MATCH(1,($U$2=GRID!$B$1:$U$1)*(КАЛЕНДАРЬ!AS9=GRID!$B$3:$U$3),0))*(1-GRID!$H$34))</f>
        <v>43700</v>
      </c>
      <c r="F472" s="8">
        <f t="array" ref="F472">IF($I$2="Открытый тариф",INDEX(GRID!$B$18:$U$29,MATCH(E$7,GRID!$A$18:$A$29,0),MATCH(1,($U$2=GRID!$B$1:$U$1)*(КАЛЕНДАРЬ!AS9=GRID!$B$3:$U$3),0)),
INDEX(GRID!$B$18:$U$29,MATCH(E$7,GRID!$A$18:$A$29,0),MATCH(1,($U$2=GRID!$B$1:$U$1)*(КАЛЕНДАРЬ!AS9=GRID!$B$3:$U$3),0))*(1-GRID!$H$34))</f>
        <v>48700</v>
      </c>
      <c r="G472" s="8">
        <f t="array" ref="G472">IF($I$2="Открытый тариф",INDEX(GRID!$B$4:$U$15,MATCH(G$7,GRID!$A$4:$A$15,0),MATCH(1,($U$2=GRID!$B$1:$U$1)*(КАЛЕНДАРЬ!AS9=GRID!$B$3:$U$3),0)),
INDEX(GRID!$B$4:$U$15,MATCH(G$7,GRID!$A$4:$A$15,0),MATCH(1,($U$2=GRID!$B$1:$U$1)*(КАЛЕНДАРЬ!AS9=GRID!$B$3:$U$3),0))*(1-GRID!$H$34))</f>
        <v>50200</v>
      </c>
      <c r="H472" s="8">
        <f t="array" ref="H472">IF($I$2="Открытый тариф",INDEX(GRID!$B$18:$U$29,MATCH(G$7,GRID!$A$18:$A$29,0),MATCH(1,($U$2=GRID!$B$1:$U$1)*(КАЛЕНДАРЬ!AS9=GRID!$B$3:$U$3),0)),
INDEX(GRID!$B$18:$U$29,MATCH(G$7,GRID!$A$18:$A$29,0),MATCH(1,($U$2=GRID!$B$1:$U$1)*(КАЛЕНДАРЬ!AS9=GRID!$B$3:$U$3),0))*(1-GRID!$H$34))</f>
        <v>55200</v>
      </c>
      <c r="I472" s="8">
        <f t="array" ref="I472">IF($I$2="Открытый тариф",INDEX(GRID!$B$4:$U$15,MATCH(I$7,GRID!$A$4:$A$15,0),MATCH(1,($U$2=GRID!$B$1:$U$1)*(КАЛЕНДАРЬ!AS9=GRID!$B$3:$U$3),0)),
INDEX(GRID!$B$4:$U$15,MATCH(I$7,GRID!$A$4:$A$15,0),MATCH(1,($U$2=GRID!$B$1:$U$1)*(КАЛЕНДАРЬ!AS9=GRID!$B$3:$U$3),0))*(1-GRID!$H$34))</f>
        <v>56200</v>
      </c>
      <c r="J472" s="8">
        <f t="array" ref="J472">IF($I$2="Открытый тариф",INDEX(GRID!$B$18:$U$29,MATCH(I$7,GRID!$A$18:$A$29,0),MATCH(1,($U$2=GRID!$B$1:$U$1)*(КАЛЕНДАРЬ!AS9=GRID!$B$3:$U$3),0)),
INDEX(GRID!$B$18:$U$29,MATCH(I$7,GRID!$A$18:$A$29,0),MATCH(1,($U$2=GRID!$B$1:$U$1)*(КАЛЕНДАРЬ!AS9=GRID!$B$3:$U$3),0))*(1-GRID!$H$34))</f>
        <v>61200</v>
      </c>
      <c r="K472" s="8">
        <f t="array" ref="K472">IF($I$2="Открытый тариф",INDEX(GRID!$B$4:$U$15,MATCH(K$7,GRID!$A$4:$A$15,0),MATCH(1,($U$2=GRID!$B$1:$U$1)*(КАЛЕНДАРЬ!AS9=GRID!$B$3:$U$3),0)),
INDEX(GRID!$B$4:$U$15,MATCH(K$7,GRID!$A$4:$A$15,0),MATCH(1,($U$2=GRID!$B$1:$U$1)*(КАЛЕНДАРЬ!AS9=GRID!$B$3:$U$3),0))*(1-GRID!$H$34))</f>
        <v>62500</v>
      </c>
      <c r="L472" s="8">
        <f t="array" ref="L472">IF($I$2="Открытый тариф",INDEX(GRID!$B$18:$U$29,MATCH(K$7,GRID!$A$18:$A$29,0),MATCH(1,($U$2=GRID!$B$1:$U$1)*(КАЛЕНДАРЬ!AS9=GRID!$B$3:$U$3),0)),
INDEX(GRID!$B$18:$U$29,MATCH(K$7,GRID!$A$18:$A$29,0),MATCH(1,($U$2=GRID!$B$1:$U$1)*(КАЛЕНДАРЬ!AS9=GRID!$B$3:$U$3),0))*(1-GRID!$H$34))</f>
        <v>67500</v>
      </c>
      <c r="M472" s="8">
        <f t="array" ref="M472">IF($I$2="Открытый тариф",INDEX(GRID!$B$4:$U$15,MATCH(M$7,GRID!$A$4:$A$15,0),MATCH(1,($U$2=GRID!$B$1:$U$1)*(КАЛЕНДАРЬ!AS9=GRID!$B$3:$U$3),0)),
INDEX(GRID!$B$4:$U$15,MATCH(M$7,GRID!$A$4:$A$15,0),MATCH(1,($U$2=GRID!$B$1:$U$1)*(КАЛЕНДАРЬ!AS9=GRID!$B$3:$U$3),0))*(1-GRID!$H$34))</f>
        <v>84300</v>
      </c>
      <c r="N472" s="8">
        <f t="array" ref="N472">IF($I$2="Открытый тариф",INDEX(GRID!$B$18:$U$29,MATCH(M$7,GRID!$A$18:$A$29,0),MATCH(1,($U$2=GRID!$B$1:$U$1)*(КАЛЕНДАРЬ!AS9=GRID!$B$3:$U$3),0)),
INDEX(GRID!$B$18:$U$29,MATCH(M$7,GRID!$A$18:$A$29,0),MATCH(1,($U$2=GRID!$B$1:$U$1)*(КАЛЕНДАРЬ!AS9=GRID!$B$3:$U$3),0))*(1-GRID!$H$34))</f>
        <v>89300</v>
      </c>
      <c r="O472" s="8">
        <f t="array" ref="O472">IF($I$2="Открытый тариф",INDEX(GRID!$B$4:$U$15,MATCH(O$7,GRID!$A$4:$A$15,0),MATCH(1,($U$2=GRID!$B$1:$U$1)*(КАЛЕНДАРЬ!AS9=GRID!$B$3:$U$3),0)),
INDEX(GRID!$B$4:$U$15,MATCH(O$7,GRID!$A$4:$A$15,0),MATCH(1,($U$2=GRID!$B$1:$U$1)*(КАЛЕНДАРЬ!AS9=GRID!$B$3:$U$3),0))*(1-GRID!$H$34))</f>
        <v>121100</v>
      </c>
      <c r="P472" s="8">
        <f t="array" ref="P472">IF($I$2="Открытый тариф",INDEX(GRID!$B$4:$U$15,MATCH(P$7,GRID!$A$4:$A$15,0),MATCH(1,($U$2=GRID!$B$1:$U$1)*(КАЛЕНДАРЬ!AS9=GRID!$B$3:$U$3),0)),
INDEX(GRID!$B$4:$U$15,MATCH(P$7,GRID!$A$4:$A$15,0),MATCH(1,($U$2=GRID!$B$1:$U$1)*(КАЛЕНДАРЬ!AS9=GRID!$B$3:$U$3),0))*(1-GRID!$H$34))</f>
        <v>165200</v>
      </c>
      <c r="Q472" s="8">
        <f t="array" ref="Q472">IF($I$2="Открытый тариф",INDEX(GRID!$B$4:$U$15,MATCH(Q$7,GRID!$A$4:$A$15,0),MATCH(1,($U$2=GRID!$B$1:$U$1)*(КАЛЕНДАРЬ!AS9=GRID!$B$3:$U$3),0)),
INDEX(GRID!$B$4:$U$15,MATCH(Q$7,GRID!$A$4:$A$15,0),MATCH(1,($U$2=GRID!$B$1:$U$1)*(КАЛЕНДАРЬ!AS9=GRID!$B$3:$U$3),0))*(1-GRID!$H$34))</f>
        <v>193700</v>
      </c>
      <c r="R472" s="8">
        <f t="array" ref="R472">IF($I$2="Открытый тариф",INDEX(GRID!$B$18:$U$29,MATCH(R$7,GRID!$A$18:$A$29,0),MATCH(1,($U$2=GRID!$B$1:$U$1)*(КАЛЕНДАРЬ!AS9=GRID!$B$3:$U$3),0)),
INDEX(GRID!$B$18:$U$29,MATCH(R$7,GRID!$A$18:$A$29,0),MATCH(1,($U$2=GRID!$B$1:$U$1)*(КАЛЕНДАРЬ!AS9=GRID!$B$3:$U$3),0))*(1-GRID!$H$34))</f>
        <v>220700</v>
      </c>
      <c r="S472" s="8">
        <f t="array" ref="S472">IF($I$2="Открытый тариф",INDEX(GRID!$B$4:$U$15,MATCH(S$7,GRID!$A$4:$A$15,0),MATCH(1,($U$2=GRID!$B$1:$U$1)*(КАЛЕНДАРЬ!AS9=GRID!$B$3:$U$3),0)),
INDEX(GRID!$B$4:$U$15,MATCH(S$7,GRID!$A$4:$A$15,0),MATCH(1,($U$2=GRID!$B$1:$U$1)*(КАЛЕНДАРЬ!AS9=GRID!$B$3:$U$3),0))*(1-GRID!$L$41))</f>
        <v>561500</v>
      </c>
      <c r="T472" s="8">
        <f t="array" ref="T472">IF($I$2="Открытый тариф",INDEX(GRID!$B$4:$U$15,MATCH(T$7,GRID!$A$4:$A$15,0),MATCH(1,($U$2=GRID!$B$1:$U$1)*(КАЛЕНДАРЬ!AS9=GRID!$B$3:$U$3),0)),
INDEX(GRID!$B$4:$U$15,MATCH(T$7,GRID!$A$4:$A$15,0),MATCH(1,($U$2=GRID!$B$1:$U$1)*(КАЛЕНДАРЬ!AS9=GRID!$B$3:$U$3),0))*(1-GRID!$L$41))</f>
        <v>688100</v>
      </c>
    </row>
    <row r="473" spans="1:20" ht="13.5" customHeight="1">
      <c r="A473" s="148" t="s">
        <v>17</v>
      </c>
      <c r="B473" s="149">
        <v>7</v>
      </c>
      <c r="C473" s="8">
        <f t="array" ref="C473">IF($I$2="Открытый тариф",INDEX(GRID!$B$4:$U$15,MATCH(C$7,GRID!$A$4:$A$15,0),MATCH(1,($U$2=GRID!$B$1:$U$1)*(КАЛЕНДАРЬ!AS10=GRID!$B$3:$U$3),0)),
INDEX(GRID!$B$4:$U$15,MATCH(C$7,GRID!$A$4:$A$15,0),MATCH(1,($U$2=GRID!$B$1:$U$1)*(КАЛЕНДАРЬ!AS10=GRID!$B$3:$U$3),0))*(1-GRID!$H$34))</f>
        <v>36500</v>
      </c>
      <c r="D473" s="8">
        <f t="array" ref="D473">IF($I$2="Открытый тариф",INDEX(GRID!$B$18:$U$29,MATCH(C$7,GRID!$A$18:$A$29,0),MATCH(1,($U$2=GRID!$B$1:$U$1)*(КАЛЕНДАРЬ!AS10=GRID!$B$3:$U$3),0)),
INDEX(GRID!$B$18:$U$29,MATCH(C$7,GRID!$A$18:$A$29,0),MATCH(1,($U$2=GRID!$B$1:$U$1)*(КАЛЕНДАРЬ!AS10=GRID!$B$3:$U$3),0))*(1-GRID!$H$34))</f>
        <v>41500</v>
      </c>
      <c r="E473" s="8">
        <f t="array" ref="E473">IF($I$2="Открытый тариф",INDEX(GRID!$B$4:$U$15,MATCH(E$7,GRID!$A$4:$A$15,0),MATCH(1,($U$2=GRID!$B$1:$U$1)*(КАЛЕНДАРЬ!AS10=GRID!$B$3:$U$3),0)),
INDEX(GRID!$B$4:$U$15,MATCH(E$7,GRID!$A$4:$A$15,0),MATCH(1,($U$2=GRID!$B$1:$U$1)*(КАЛЕНДАРЬ!AS10=GRID!$B$3:$U$3),0))*(1-GRID!$H$34))</f>
        <v>43700</v>
      </c>
      <c r="F473" s="8">
        <f t="array" ref="F473">IF($I$2="Открытый тариф",INDEX(GRID!$B$18:$U$29,MATCH(E$7,GRID!$A$18:$A$29,0),MATCH(1,($U$2=GRID!$B$1:$U$1)*(КАЛЕНДАРЬ!AS10=GRID!$B$3:$U$3),0)),
INDEX(GRID!$B$18:$U$29,MATCH(E$7,GRID!$A$18:$A$29,0),MATCH(1,($U$2=GRID!$B$1:$U$1)*(КАЛЕНДАРЬ!AS10=GRID!$B$3:$U$3),0))*(1-GRID!$H$34))</f>
        <v>48700</v>
      </c>
      <c r="G473" s="8">
        <f t="array" ref="G473">IF($I$2="Открытый тариф",INDEX(GRID!$B$4:$U$15,MATCH(G$7,GRID!$A$4:$A$15,0),MATCH(1,($U$2=GRID!$B$1:$U$1)*(КАЛЕНДАРЬ!AS10=GRID!$B$3:$U$3),0)),
INDEX(GRID!$B$4:$U$15,MATCH(G$7,GRID!$A$4:$A$15,0),MATCH(1,($U$2=GRID!$B$1:$U$1)*(КАЛЕНДАРЬ!AS10=GRID!$B$3:$U$3),0))*(1-GRID!$H$34))</f>
        <v>50200</v>
      </c>
      <c r="H473" s="8">
        <f t="array" ref="H473">IF($I$2="Открытый тариф",INDEX(GRID!$B$18:$U$29,MATCH(G$7,GRID!$A$18:$A$29,0),MATCH(1,($U$2=GRID!$B$1:$U$1)*(КАЛЕНДАРЬ!AS10=GRID!$B$3:$U$3),0)),
INDEX(GRID!$B$18:$U$29,MATCH(G$7,GRID!$A$18:$A$29,0),MATCH(1,($U$2=GRID!$B$1:$U$1)*(КАЛЕНДАРЬ!AS10=GRID!$B$3:$U$3),0))*(1-GRID!$H$34))</f>
        <v>55200</v>
      </c>
      <c r="I473" s="8">
        <f t="array" ref="I473">IF($I$2="Открытый тариф",INDEX(GRID!$B$4:$U$15,MATCH(I$7,GRID!$A$4:$A$15,0),MATCH(1,($U$2=GRID!$B$1:$U$1)*(КАЛЕНДАРЬ!AS10=GRID!$B$3:$U$3),0)),
INDEX(GRID!$B$4:$U$15,MATCH(I$7,GRID!$A$4:$A$15,0),MATCH(1,($U$2=GRID!$B$1:$U$1)*(КАЛЕНДАРЬ!AS10=GRID!$B$3:$U$3),0))*(1-GRID!$H$34))</f>
        <v>56200</v>
      </c>
      <c r="J473" s="8">
        <f t="array" ref="J473">IF($I$2="Открытый тариф",INDEX(GRID!$B$18:$U$29,MATCH(I$7,GRID!$A$18:$A$29,0),MATCH(1,($U$2=GRID!$B$1:$U$1)*(КАЛЕНДАРЬ!AS10=GRID!$B$3:$U$3),0)),
INDEX(GRID!$B$18:$U$29,MATCH(I$7,GRID!$A$18:$A$29,0),MATCH(1,($U$2=GRID!$B$1:$U$1)*(КАЛЕНДАРЬ!AS10=GRID!$B$3:$U$3),0))*(1-GRID!$H$34))</f>
        <v>61200</v>
      </c>
      <c r="K473" s="8">
        <f t="array" ref="K473">IF($I$2="Открытый тариф",INDEX(GRID!$B$4:$U$15,MATCH(K$7,GRID!$A$4:$A$15,0),MATCH(1,($U$2=GRID!$B$1:$U$1)*(КАЛЕНДАРЬ!AS10=GRID!$B$3:$U$3),0)),
INDEX(GRID!$B$4:$U$15,MATCH(K$7,GRID!$A$4:$A$15,0),MATCH(1,($U$2=GRID!$B$1:$U$1)*(КАЛЕНДАРЬ!AS10=GRID!$B$3:$U$3),0))*(1-GRID!$H$34))</f>
        <v>62500</v>
      </c>
      <c r="L473" s="8">
        <f t="array" ref="L473">IF($I$2="Открытый тариф",INDEX(GRID!$B$18:$U$29,MATCH(K$7,GRID!$A$18:$A$29,0),MATCH(1,($U$2=GRID!$B$1:$U$1)*(КАЛЕНДАРЬ!AS10=GRID!$B$3:$U$3),0)),
INDEX(GRID!$B$18:$U$29,MATCH(K$7,GRID!$A$18:$A$29,0),MATCH(1,($U$2=GRID!$B$1:$U$1)*(КАЛЕНДАРЬ!AS10=GRID!$B$3:$U$3),0))*(1-GRID!$H$34))</f>
        <v>67500</v>
      </c>
      <c r="M473" s="8">
        <f t="array" ref="M473">IF($I$2="Открытый тариф",INDEX(GRID!$B$4:$U$15,MATCH(M$7,GRID!$A$4:$A$15,0),MATCH(1,($U$2=GRID!$B$1:$U$1)*(КАЛЕНДАРЬ!AS10=GRID!$B$3:$U$3),0)),
INDEX(GRID!$B$4:$U$15,MATCH(M$7,GRID!$A$4:$A$15,0),MATCH(1,($U$2=GRID!$B$1:$U$1)*(КАЛЕНДАРЬ!AS10=GRID!$B$3:$U$3),0))*(1-GRID!$H$34))</f>
        <v>84300</v>
      </c>
      <c r="N473" s="8">
        <f t="array" ref="N473">IF($I$2="Открытый тариф",INDEX(GRID!$B$18:$U$29,MATCH(M$7,GRID!$A$18:$A$29,0),MATCH(1,($U$2=GRID!$B$1:$U$1)*(КАЛЕНДАРЬ!AS10=GRID!$B$3:$U$3),0)),
INDEX(GRID!$B$18:$U$29,MATCH(M$7,GRID!$A$18:$A$29,0),MATCH(1,($U$2=GRID!$B$1:$U$1)*(КАЛЕНДАРЬ!AS10=GRID!$B$3:$U$3),0))*(1-GRID!$H$34))</f>
        <v>89300</v>
      </c>
      <c r="O473" s="8">
        <f t="array" ref="O473">IF($I$2="Открытый тариф",INDEX(GRID!$B$4:$U$15,MATCH(O$7,GRID!$A$4:$A$15,0),MATCH(1,($U$2=GRID!$B$1:$U$1)*(КАЛЕНДАРЬ!AS10=GRID!$B$3:$U$3),0)),
INDEX(GRID!$B$4:$U$15,MATCH(O$7,GRID!$A$4:$A$15,0),MATCH(1,($U$2=GRID!$B$1:$U$1)*(КАЛЕНДАРЬ!AS10=GRID!$B$3:$U$3),0))*(1-GRID!$H$34))</f>
        <v>121100</v>
      </c>
      <c r="P473" s="8">
        <f t="array" ref="P473">IF($I$2="Открытый тариф",INDEX(GRID!$B$4:$U$15,MATCH(P$7,GRID!$A$4:$A$15,0),MATCH(1,($U$2=GRID!$B$1:$U$1)*(КАЛЕНДАРЬ!AS10=GRID!$B$3:$U$3),0)),
INDEX(GRID!$B$4:$U$15,MATCH(P$7,GRID!$A$4:$A$15,0),MATCH(1,($U$2=GRID!$B$1:$U$1)*(КАЛЕНДАРЬ!AS10=GRID!$B$3:$U$3),0))*(1-GRID!$H$34))</f>
        <v>165200</v>
      </c>
      <c r="Q473" s="8">
        <f t="array" ref="Q473">IF($I$2="Открытый тариф",INDEX(GRID!$B$4:$U$15,MATCH(Q$7,GRID!$A$4:$A$15,0),MATCH(1,($U$2=GRID!$B$1:$U$1)*(КАЛЕНДАРЬ!AS10=GRID!$B$3:$U$3),0)),
INDEX(GRID!$B$4:$U$15,MATCH(Q$7,GRID!$A$4:$A$15,0),MATCH(1,($U$2=GRID!$B$1:$U$1)*(КАЛЕНДАРЬ!AS10=GRID!$B$3:$U$3),0))*(1-GRID!$H$34))</f>
        <v>193700</v>
      </c>
      <c r="R473" s="8">
        <f t="array" ref="R473">IF($I$2="Открытый тариф",INDEX(GRID!$B$18:$U$29,MATCH(R$7,GRID!$A$18:$A$29,0),MATCH(1,($U$2=GRID!$B$1:$U$1)*(КАЛЕНДАРЬ!AS10=GRID!$B$3:$U$3),0)),
INDEX(GRID!$B$18:$U$29,MATCH(R$7,GRID!$A$18:$A$29,0),MATCH(1,($U$2=GRID!$B$1:$U$1)*(КАЛЕНДАРЬ!AS10=GRID!$B$3:$U$3),0))*(1-GRID!$H$34))</f>
        <v>220700</v>
      </c>
      <c r="S473" s="8">
        <f t="array" ref="S473">IF($I$2="Открытый тариф",INDEX(GRID!$B$4:$U$15,MATCH(S$7,GRID!$A$4:$A$15,0),MATCH(1,($U$2=GRID!$B$1:$U$1)*(КАЛЕНДАРЬ!AS10=GRID!$B$3:$U$3),0)),
INDEX(GRID!$B$4:$U$15,MATCH(S$7,GRID!$A$4:$A$15,0),MATCH(1,($U$2=GRID!$B$1:$U$1)*(КАЛЕНДАРЬ!AS10=GRID!$B$3:$U$3),0))*(1-GRID!$L$41))</f>
        <v>561500</v>
      </c>
      <c r="T473" s="8">
        <f t="array" ref="T473">IF($I$2="Открытый тариф",INDEX(GRID!$B$4:$U$15,MATCH(T$7,GRID!$A$4:$A$15,0),MATCH(1,($U$2=GRID!$B$1:$U$1)*(КАЛЕНДАРЬ!AS10=GRID!$B$3:$U$3),0)),
INDEX(GRID!$B$4:$U$15,MATCH(T$7,GRID!$A$4:$A$15,0),MATCH(1,($U$2=GRID!$B$1:$U$1)*(КАЛЕНДАРЬ!AS10=GRID!$B$3:$U$3),0))*(1-GRID!$L$41))</f>
        <v>688100</v>
      </c>
    </row>
    <row r="474" spans="1:20" ht="13.5" customHeight="1">
      <c r="A474" s="148" t="s">
        <v>11</v>
      </c>
      <c r="B474" s="149">
        <v>8</v>
      </c>
      <c r="C474" s="8">
        <f t="array" ref="C474">IF($I$2="Открытый тариф",INDEX(GRID!$B$4:$U$15,MATCH(C$7,GRID!$A$4:$A$15,0),MATCH(1,($U$2=GRID!$B$1:$U$1)*(КАЛЕНДАРЬ!AS11=GRID!$B$3:$U$3),0)),
INDEX(GRID!$B$4:$U$15,MATCH(C$7,GRID!$A$4:$A$15,0),MATCH(1,($U$2=GRID!$B$1:$U$1)*(КАЛЕНДАРЬ!AS11=GRID!$B$3:$U$3),0))*(1-GRID!$H$34))</f>
        <v>36500</v>
      </c>
      <c r="D474" s="8">
        <f t="array" ref="D474">IF($I$2="Открытый тариф",INDEX(GRID!$B$18:$U$29,MATCH(C$7,GRID!$A$18:$A$29,0),MATCH(1,($U$2=GRID!$B$1:$U$1)*(КАЛЕНДАРЬ!AS11=GRID!$B$3:$U$3),0)),
INDEX(GRID!$B$18:$U$29,MATCH(C$7,GRID!$A$18:$A$29,0),MATCH(1,($U$2=GRID!$B$1:$U$1)*(КАЛЕНДАРЬ!AS11=GRID!$B$3:$U$3),0))*(1-GRID!$H$34))</f>
        <v>41500</v>
      </c>
      <c r="E474" s="8">
        <f t="array" ref="E474">IF($I$2="Открытый тариф",INDEX(GRID!$B$4:$U$15,MATCH(E$7,GRID!$A$4:$A$15,0),MATCH(1,($U$2=GRID!$B$1:$U$1)*(КАЛЕНДАРЬ!AS11=GRID!$B$3:$U$3),0)),
INDEX(GRID!$B$4:$U$15,MATCH(E$7,GRID!$A$4:$A$15,0),MATCH(1,($U$2=GRID!$B$1:$U$1)*(КАЛЕНДАРЬ!AS11=GRID!$B$3:$U$3),0))*(1-GRID!$H$34))</f>
        <v>43700</v>
      </c>
      <c r="F474" s="8">
        <f t="array" ref="F474">IF($I$2="Открытый тариф",INDEX(GRID!$B$18:$U$29,MATCH(E$7,GRID!$A$18:$A$29,0),MATCH(1,($U$2=GRID!$B$1:$U$1)*(КАЛЕНДАРЬ!AS11=GRID!$B$3:$U$3),0)),
INDEX(GRID!$B$18:$U$29,MATCH(E$7,GRID!$A$18:$A$29,0),MATCH(1,($U$2=GRID!$B$1:$U$1)*(КАЛЕНДАРЬ!AS11=GRID!$B$3:$U$3),0))*(1-GRID!$H$34))</f>
        <v>48700</v>
      </c>
      <c r="G474" s="8">
        <f t="array" ref="G474">IF($I$2="Открытый тариф",INDEX(GRID!$B$4:$U$15,MATCH(G$7,GRID!$A$4:$A$15,0),MATCH(1,($U$2=GRID!$B$1:$U$1)*(КАЛЕНДАРЬ!AS11=GRID!$B$3:$U$3),0)),
INDEX(GRID!$B$4:$U$15,MATCH(G$7,GRID!$A$4:$A$15,0),MATCH(1,($U$2=GRID!$B$1:$U$1)*(КАЛЕНДАРЬ!AS11=GRID!$B$3:$U$3),0))*(1-GRID!$H$34))</f>
        <v>50200</v>
      </c>
      <c r="H474" s="8">
        <f t="array" ref="H474">IF($I$2="Открытый тариф",INDEX(GRID!$B$18:$U$29,MATCH(G$7,GRID!$A$18:$A$29,0),MATCH(1,($U$2=GRID!$B$1:$U$1)*(КАЛЕНДАРЬ!AS11=GRID!$B$3:$U$3),0)),
INDEX(GRID!$B$18:$U$29,MATCH(G$7,GRID!$A$18:$A$29,0),MATCH(1,($U$2=GRID!$B$1:$U$1)*(КАЛЕНДАРЬ!AS11=GRID!$B$3:$U$3),0))*(1-GRID!$H$34))</f>
        <v>55200</v>
      </c>
      <c r="I474" s="8">
        <f t="array" ref="I474">IF($I$2="Открытый тариф",INDEX(GRID!$B$4:$U$15,MATCH(I$7,GRID!$A$4:$A$15,0),MATCH(1,($U$2=GRID!$B$1:$U$1)*(КАЛЕНДАРЬ!AS11=GRID!$B$3:$U$3),0)),
INDEX(GRID!$B$4:$U$15,MATCH(I$7,GRID!$A$4:$A$15,0),MATCH(1,($U$2=GRID!$B$1:$U$1)*(КАЛЕНДАРЬ!AS11=GRID!$B$3:$U$3),0))*(1-GRID!$H$34))</f>
        <v>56200</v>
      </c>
      <c r="J474" s="8">
        <f t="array" ref="J474">IF($I$2="Открытый тариф",INDEX(GRID!$B$18:$U$29,MATCH(I$7,GRID!$A$18:$A$29,0),MATCH(1,($U$2=GRID!$B$1:$U$1)*(КАЛЕНДАРЬ!AS11=GRID!$B$3:$U$3),0)),
INDEX(GRID!$B$18:$U$29,MATCH(I$7,GRID!$A$18:$A$29,0),MATCH(1,($U$2=GRID!$B$1:$U$1)*(КАЛЕНДАРЬ!AS11=GRID!$B$3:$U$3),0))*(1-GRID!$H$34))</f>
        <v>61200</v>
      </c>
      <c r="K474" s="8">
        <f t="array" ref="K474">IF($I$2="Открытый тариф",INDEX(GRID!$B$4:$U$15,MATCH(K$7,GRID!$A$4:$A$15,0),MATCH(1,($U$2=GRID!$B$1:$U$1)*(КАЛЕНДАРЬ!AS11=GRID!$B$3:$U$3),0)),
INDEX(GRID!$B$4:$U$15,MATCH(K$7,GRID!$A$4:$A$15,0),MATCH(1,($U$2=GRID!$B$1:$U$1)*(КАЛЕНДАРЬ!AS11=GRID!$B$3:$U$3),0))*(1-GRID!$H$34))</f>
        <v>62500</v>
      </c>
      <c r="L474" s="8">
        <f t="array" ref="L474">IF($I$2="Открытый тариф",INDEX(GRID!$B$18:$U$29,MATCH(K$7,GRID!$A$18:$A$29,0),MATCH(1,($U$2=GRID!$B$1:$U$1)*(КАЛЕНДАРЬ!AS11=GRID!$B$3:$U$3),0)),
INDEX(GRID!$B$18:$U$29,MATCH(K$7,GRID!$A$18:$A$29,0),MATCH(1,($U$2=GRID!$B$1:$U$1)*(КАЛЕНДАРЬ!AS11=GRID!$B$3:$U$3),0))*(1-GRID!$H$34))</f>
        <v>67500</v>
      </c>
      <c r="M474" s="8">
        <f t="array" ref="M474">IF($I$2="Открытый тариф",INDEX(GRID!$B$4:$U$15,MATCH(M$7,GRID!$A$4:$A$15,0),MATCH(1,($U$2=GRID!$B$1:$U$1)*(КАЛЕНДАРЬ!AS11=GRID!$B$3:$U$3),0)),
INDEX(GRID!$B$4:$U$15,MATCH(M$7,GRID!$A$4:$A$15,0),MATCH(1,($U$2=GRID!$B$1:$U$1)*(КАЛЕНДАРЬ!AS11=GRID!$B$3:$U$3),0))*(1-GRID!$H$34))</f>
        <v>84300</v>
      </c>
      <c r="N474" s="8">
        <f t="array" ref="N474">IF($I$2="Открытый тариф",INDEX(GRID!$B$18:$U$29,MATCH(M$7,GRID!$A$18:$A$29,0),MATCH(1,($U$2=GRID!$B$1:$U$1)*(КАЛЕНДАРЬ!AS11=GRID!$B$3:$U$3),0)),
INDEX(GRID!$B$18:$U$29,MATCH(M$7,GRID!$A$18:$A$29,0),MATCH(1,($U$2=GRID!$B$1:$U$1)*(КАЛЕНДАРЬ!AS11=GRID!$B$3:$U$3),0))*(1-GRID!$H$34))</f>
        <v>89300</v>
      </c>
      <c r="O474" s="8">
        <f t="array" ref="O474">IF($I$2="Открытый тариф",INDEX(GRID!$B$4:$U$15,MATCH(O$7,GRID!$A$4:$A$15,0),MATCH(1,($U$2=GRID!$B$1:$U$1)*(КАЛЕНДАРЬ!AS11=GRID!$B$3:$U$3),0)),
INDEX(GRID!$B$4:$U$15,MATCH(O$7,GRID!$A$4:$A$15,0),MATCH(1,($U$2=GRID!$B$1:$U$1)*(КАЛЕНДАРЬ!AS11=GRID!$B$3:$U$3),0))*(1-GRID!$H$34))</f>
        <v>121100</v>
      </c>
      <c r="P474" s="8">
        <f t="array" ref="P474">IF($I$2="Открытый тариф",INDEX(GRID!$B$4:$U$15,MATCH(P$7,GRID!$A$4:$A$15,0),MATCH(1,($U$2=GRID!$B$1:$U$1)*(КАЛЕНДАРЬ!AS11=GRID!$B$3:$U$3),0)),
INDEX(GRID!$B$4:$U$15,MATCH(P$7,GRID!$A$4:$A$15,0),MATCH(1,($U$2=GRID!$B$1:$U$1)*(КАЛЕНДАРЬ!AS11=GRID!$B$3:$U$3),0))*(1-GRID!$H$34))</f>
        <v>165200</v>
      </c>
      <c r="Q474" s="8">
        <f t="array" ref="Q474">IF($I$2="Открытый тариф",INDEX(GRID!$B$4:$U$15,MATCH(Q$7,GRID!$A$4:$A$15,0),MATCH(1,($U$2=GRID!$B$1:$U$1)*(КАЛЕНДАРЬ!AS11=GRID!$B$3:$U$3),0)),
INDEX(GRID!$B$4:$U$15,MATCH(Q$7,GRID!$A$4:$A$15,0),MATCH(1,($U$2=GRID!$B$1:$U$1)*(КАЛЕНДАРЬ!AS11=GRID!$B$3:$U$3),0))*(1-GRID!$H$34))</f>
        <v>193700</v>
      </c>
      <c r="R474" s="8">
        <f t="array" ref="R474">IF($I$2="Открытый тариф",INDEX(GRID!$B$18:$U$29,MATCH(R$7,GRID!$A$18:$A$29,0),MATCH(1,($U$2=GRID!$B$1:$U$1)*(КАЛЕНДАРЬ!AS11=GRID!$B$3:$U$3),0)),
INDEX(GRID!$B$18:$U$29,MATCH(R$7,GRID!$A$18:$A$29,0),MATCH(1,($U$2=GRID!$B$1:$U$1)*(КАЛЕНДАРЬ!AS11=GRID!$B$3:$U$3),0))*(1-GRID!$H$34))</f>
        <v>220700</v>
      </c>
      <c r="S474" s="8">
        <f t="array" ref="S474">IF($I$2="Открытый тариф",INDEX(GRID!$B$4:$U$15,MATCH(S$7,GRID!$A$4:$A$15,0),MATCH(1,($U$2=GRID!$B$1:$U$1)*(КАЛЕНДАРЬ!AS11=GRID!$B$3:$U$3),0)),
INDEX(GRID!$B$4:$U$15,MATCH(S$7,GRID!$A$4:$A$15,0),MATCH(1,($U$2=GRID!$B$1:$U$1)*(КАЛЕНДАРЬ!AS11=GRID!$B$3:$U$3),0))*(1-GRID!$L$41))</f>
        <v>561500</v>
      </c>
      <c r="T474" s="8">
        <f t="array" ref="T474">IF($I$2="Открытый тариф",INDEX(GRID!$B$4:$U$15,MATCH(T$7,GRID!$A$4:$A$15,0),MATCH(1,($U$2=GRID!$B$1:$U$1)*(КАЛЕНДАРЬ!AS11=GRID!$B$3:$U$3),0)),
INDEX(GRID!$B$4:$U$15,MATCH(T$7,GRID!$A$4:$A$15,0),MATCH(1,($U$2=GRID!$B$1:$U$1)*(КАЛЕНДАРЬ!AS11=GRID!$B$3:$U$3),0))*(1-GRID!$L$41))</f>
        <v>688100</v>
      </c>
    </row>
    <row r="475" spans="1:20" ht="13.5" customHeight="1">
      <c r="A475" s="148" t="s">
        <v>12</v>
      </c>
      <c r="B475" s="149">
        <v>9</v>
      </c>
      <c r="C475" s="8">
        <f t="array" ref="C475">IF($I$2="Открытый тариф",INDEX(GRID!$B$4:$U$15,MATCH(C$7,GRID!$A$4:$A$15,0),MATCH(1,($U$2=GRID!$B$1:$U$1)*(КАЛЕНДАРЬ!AS12=GRID!$B$3:$U$3),0)),
INDEX(GRID!$B$4:$U$15,MATCH(C$7,GRID!$A$4:$A$15,0),MATCH(1,($U$2=GRID!$B$1:$U$1)*(КАЛЕНДАРЬ!AS12=GRID!$B$3:$U$3),0))*(1-GRID!$H$34))</f>
        <v>30200.000000000004</v>
      </c>
      <c r="D475" s="8">
        <f t="array" ref="D475">IF($I$2="Открытый тариф",INDEX(GRID!$B$18:$U$29,MATCH(C$7,GRID!$A$18:$A$29,0),MATCH(1,($U$2=GRID!$B$1:$U$1)*(КАЛЕНДАРЬ!AS12=GRID!$B$3:$U$3),0)),
INDEX(GRID!$B$18:$U$29,MATCH(C$7,GRID!$A$18:$A$29,0),MATCH(1,($U$2=GRID!$B$1:$U$1)*(КАЛЕНДАРЬ!AS12=GRID!$B$3:$U$3),0))*(1-GRID!$H$34))</f>
        <v>35200</v>
      </c>
      <c r="E475" s="8">
        <f t="array" ref="E475">IF($I$2="Открытый тариф",INDEX(GRID!$B$4:$U$15,MATCH(E$7,GRID!$A$4:$A$15,0),MATCH(1,($U$2=GRID!$B$1:$U$1)*(КАЛЕНДАРЬ!AS12=GRID!$B$3:$U$3),0)),
INDEX(GRID!$B$4:$U$15,MATCH(E$7,GRID!$A$4:$A$15,0),MATCH(1,($U$2=GRID!$B$1:$U$1)*(КАЛЕНДАРЬ!AS12=GRID!$B$3:$U$3),0))*(1-GRID!$H$34))</f>
        <v>36300</v>
      </c>
      <c r="F475" s="8">
        <f t="array" ref="F475">IF($I$2="Открытый тариф",INDEX(GRID!$B$18:$U$29,MATCH(E$7,GRID!$A$18:$A$29,0),MATCH(1,($U$2=GRID!$B$1:$U$1)*(КАЛЕНДАРЬ!AS12=GRID!$B$3:$U$3),0)),
INDEX(GRID!$B$18:$U$29,MATCH(E$7,GRID!$A$18:$A$29,0),MATCH(1,($U$2=GRID!$B$1:$U$1)*(КАЛЕНДАРЬ!AS12=GRID!$B$3:$U$3),0))*(1-GRID!$H$34))</f>
        <v>41300</v>
      </c>
      <c r="G475" s="8">
        <f t="array" ref="G475">IF($I$2="Открытый тариф",INDEX(GRID!$B$4:$U$15,MATCH(G$7,GRID!$A$4:$A$15,0),MATCH(1,($U$2=GRID!$B$1:$U$1)*(КАЛЕНДАРЬ!AS12=GRID!$B$3:$U$3),0)),
INDEX(GRID!$B$4:$U$15,MATCH(G$7,GRID!$A$4:$A$15,0),MATCH(1,($U$2=GRID!$B$1:$U$1)*(КАЛЕНДАРЬ!AS12=GRID!$B$3:$U$3),0))*(1-GRID!$H$34))</f>
        <v>42500</v>
      </c>
      <c r="H475" s="8">
        <f t="array" ref="H475">IF($I$2="Открытый тариф",INDEX(GRID!$B$18:$U$29,MATCH(G$7,GRID!$A$18:$A$29,0),MATCH(1,($U$2=GRID!$B$1:$U$1)*(КАЛЕНДАРЬ!AS12=GRID!$B$3:$U$3),0)),
INDEX(GRID!$B$18:$U$29,MATCH(G$7,GRID!$A$18:$A$29,0),MATCH(1,($U$2=GRID!$B$1:$U$1)*(КАЛЕНДАРЬ!AS12=GRID!$B$3:$U$3),0))*(1-GRID!$H$34))</f>
        <v>47500</v>
      </c>
      <c r="I475" s="8">
        <f t="array" ref="I475">IF($I$2="Открытый тариф",INDEX(GRID!$B$4:$U$15,MATCH(I$7,GRID!$A$4:$A$15,0),MATCH(1,($U$2=GRID!$B$1:$U$1)*(КАЛЕНДАРЬ!AS12=GRID!$B$3:$U$3),0)),
INDEX(GRID!$B$4:$U$15,MATCH(I$7,GRID!$A$4:$A$15,0),MATCH(1,($U$2=GRID!$B$1:$U$1)*(КАЛЕНДАРЬ!AS12=GRID!$B$3:$U$3),0))*(1-GRID!$H$34))</f>
        <v>47400</v>
      </c>
      <c r="J475" s="8">
        <f t="array" ref="J475">IF($I$2="Открытый тариф",INDEX(GRID!$B$18:$U$29,MATCH(I$7,GRID!$A$18:$A$29,0),MATCH(1,($U$2=GRID!$B$1:$U$1)*(КАЛЕНДАРЬ!AS12=GRID!$B$3:$U$3),0)),
INDEX(GRID!$B$18:$U$29,MATCH(I$7,GRID!$A$18:$A$29,0),MATCH(1,($U$2=GRID!$B$1:$U$1)*(КАЛЕНДАРЬ!AS12=GRID!$B$3:$U$3),0))*(1-GRID!$H$34))</f>
        <v>52400</v>
      </c>
      <c r="K475" s="8">
        <f t="array" ref="K475">IF($I$2="Открытый тариф",INDEX(GRID!$B$4:$U$15,MATCH(K$7,GRID!$A$4:$A$15,0),MATCH(1,($U$2=GRID!$B$1:$U$1)*(КАЛЕНДАРЬ!AS12=GRID!$B$3:$U$3),0)),
INDEX(GRID!$B$4:$U$15,MATCH(K$7,GRID!$A$4:$A$15,0),MATCH(1,($U$2=GRID!$B$1:$U$1)*(КАЛЕНДАРЬ!AS12=GRID!$B$3:$U$3),0))*(1-GRID!$H$34))</f>
        <v>53300</v>
      </c>
      <c r="L475" s="8">
        <f t="array" ref="L475">IF($I$2="Открытый тариф",INDEX(GRID!$B$18:$U$29,MATCH(K$7,GRID!$A$18:$A$29,0),MATCH(1,($U$2=GRID!$B$1:$U$1)*(КАЛЕНДАРЬ!AS12=GRID!$B$3:$U$3),0)),
INDEX(GRID!$B$18:$U$29,MATCH(K$7,GRID!$A$18:$A$29,0),MATCH(1,($U$2=GRID!$B$1:$U$1)*(КАЛЕНДАРЬ!AS12=GRID!$B$3:$U$3),0))*(1-GRID!$H$34))</f>
        <v>58300</v>
      </c>
      <c r="M475" s="8">
        <f t="array" ref="M475">IF($I$2="Открытый тариф",INDEX(GRID!$B$4:$U$15,MATCH(M$7,GRID!$A$4:$A$15,0),MATCH(1,($U$2=GRID!$B$1:$U$1)*(КАЛЕНДАРЬ!AS12=GRID!$B$3:$U$3),0)),
INDEX(GRID!$B$4:$U$15,MATCH(M$7,GRID!$A$4:$A$15,0),MATCH(1,($U$2=GRID!$B$1:$U$1)*(КАЛЕНДАРЬ!AS12=GRID!$B$3:$U$3),0))*(1-GRID!$H$34))</f>
        <v>74000</v>
      </c>
      <c r="N475" s="8">
        <f t="array" ref="N475">IF($I$2="Открытый тариф",INDEX(GRID!$B$18:$U$29,MATCH(M$7,GRID!$A$18:$A$29,0),MATCH(1,($U$2=GRID!$B$1:$U$1)*(КАЛЕНДАРЬ!AS12=GRID!$B$3:$U$3),0)),
INDEX(GRID!$B$18:$U$29,MATCH(M$7,GRID!$A$18:$A$29,0),MATCH(1,($U$2=GRID!$B$1:$U$1)*(КАЛЕНДАРЬ!AS12=GRID!$B$3:$U$3),0))*(1-GRID!$H$34))</f>
        <v>79000</v>
      </c>
      <c r="O475" s="8">
        <f t="array" ref="O475">IF($I$2="Открытый тариф",INDEX(GRID!$B$4:$U$15,MATCH(O$7,GRID!$A$4:$A$15,0),MATCH(1,($U$2=GRID!$B$1:$U$1)*(КАЛЕНДАРЬ!AS12=GRID!$B$3:$U$3),0)),
INDEX(GRID!$B$4:$U$15,MATCH(O$7,GRID!$A$4:$A$15,0),MATCH(1,($U$2=GRID!$B$1:$U$1)*(КАЛЕНДАРЬ!AS12=GRID!$B$3:$U$3),0))*(1-GRID!$H$34))</f>
        <v>108800</v>
      </c>
      <c r="P475" s="8">
        <f t="array" ref="P475">IF($I$2="Открытый тариф",INDEX(GRID!$B$4:$U$15,MATCH(P$7,GRID!$A$4:$A$15,0),MATCH(1,($U$2=GRID!$B$1:$U$1)*(КАЛЕНДАРЬ!AS12=GRID!$B$3:$U$3),0)),
INDEX(GRID!$B$4:$U$15,MATCH(P$7,GRID!$A$4:$A$15,0),MATCH(1,($U$2=GRID!$B$1:$U$1)*(КАЛЕНДАРЬ!AS12=GRID!$B$3:$U$3),0))*(1-GRID!$H$34))</f>
        <v>151400</v>
      </c>
      <c r="Q475" s="8">
        <f t="array" ref="Q475">IF($I$2="Открытый тариф",INDEX(GRID!$B$4:$U$15,MATCH(Q$7,GRID!$A$4:$A$15,0),MATCH(1,($U$2=GRID!$B$1:$U$1)*(КАЛЕНДАРЬ!AS12=GRID!$B$3:$U$3),0)),
INDEX(GRID!$B$4:$U$15,MATCH(Q$7,GRID!$A$4:$A$15,0),MATCH(1,($U$2=GRID!$B$1:$U$1)*(КАЛЕНДАРЬ!AS12=GRID!$B$3:$U$3),0))*(1-GRID!$H$34))</f>
        <v>177900</v>
      </c>
      <c r="R475" s="8">
        <f t="array" ref="R475">IF($I$2="Открытый тариф",INDEX(GRID!$B$18:$U$29,MATCH(R$7,GRID!$A$18:$A$29,0),MATCH(1,($U$2=GRID!$B$1:$U$1)*(КАЛЕНДАРЬ!AS12=GRID!$B$3:$U$3),0)),
INDEX(GRID!$B$18:$U$29,MATCH(R$7,GRID!$A$18:$A$29,0),MATCH(1,($U$2=GRID!$B$1:$U$1)*(КАЛЕНДАРЬ!AS12=GRID!$B$3:$U$3),0))*(1-GRID!$H$34))</f>
        <v>202400</v>
      </c>
      <c r="S475" s="8">
        <f t="array" ref="S475">IF($I$2="Открытый тариф",INDEX(GRID!$B$4:$U$15,MATCH(S$7,GRID!$A$4:$A$15,0),MATCH(1,($U$2=GRID!$B$1:$U$1)*(КАЛЕНДАРЬ!AS12=GRID!$B$3:$U$3),0)),
INDEX(GRID!$B$4:$U$15,MATCH(S$7,GRID!$A$4:$A$15,0),MATCH(1,($U$2=GRID!$B$1:$U$1)*(КАЛЕНДАРЬ!AS12=GRID!$B$3:$U$3),0))*(1-GRID!$L$41))</f>
        <v>507400</v>
      </c>
      <c r="T475" s="8">
        <f t="array" ref="T475">IF($I$2="Открытый тариф",INDEX(GRID!$B$4:$U$15,MATCH(T$7,GRID!$A$4:$A$15,0),MATCH(1,($U$2=GRID!$B$1:$U$1)*(КАЛЕНДАРЬ!AS12=GRID!$B$3:$U$3),0)),
INDEX(GRID!$B$4:$U$15,MATCH(T$7,GRID!$A$4:$A$15,0),MATCH(1,($U$2=GRID!$B$1:$U$1)*(КАЛЕНДАРЬ!AS12=GRID!$B$3:$U$3),0))*(1-GRID!$L$41))</f>
        <v>617900</v>
      </c>
    </row>
    <row r="476" spans="1:20" ht="13.5" customHeight="1">
      <c r="A476" s="148" t="s">
        <v>13</v>
      </c>
      <c r="B476" s="149">
        <v>10</v>
      </c>
      <c r="C476" s="8">
        <f t="array" ref="C476">IF($I$2="Открытый тариф",INDEX(GRID!$B$4:$U$15,MATCH(C$7,GRID!$A$4:$A$15,0),MATCH(1,($U$2=GRID!$B$1:$U$1)*(КАЛЕНДАРЬ!AS13=GRID!$B$3:$U$3),0)),
INDEX(GRID!$B$4:$U$15,MATCH(C$7,GRID!$A$4:$A$15,0),MATCH(1,($U$2=GRID!$B$1:$U$1)*(КАЛЕНДАРЬ!AS13=GRID!$B$3:$U$3),0))*(1-GRID!$H$34))</f>
        <v>27500.000000000004</v>
      </c>
      <c r="D476" s="8">
        <f t="array" ref="D476">IF($I$2="Открытый тариф",INDEX(GRID!$B$18:$U$29,MATCH(C$7,GRID!$A$18:$A$29,0),MATCH(1,($U$2=GRID!$B$1:$U$1)*(КАЛЕНДАРЬ!AS13=GRID!$B$3:$U$3),0)),
INDEX(GRID!$B$18:$U$29,MATCH(C$7,GRID!$A$18:$A$29,0),MATCH(1,($U$2=GRID!$B$1:$U$1)*(КАЛЕНДАРЬ!AS13=GRID!$B$3:$U$3),0))*(1-GRID!$H$34))</f>
        <v>32500.000000000004</v>
      </c>
      <c r="E476" s="8">
        <f t="array" ref="E476">IF($I$2="Открытый тариф",INDEX(GRID!$B$4:$U$15,MATCH(E$7,GRID!$A$4:$A$15,0),MATCH(1,($U$2=GRID!$B$1:$U$1)*(КАЛЕНДАРЬ!AS13=GRID!$B$3:$U$3),0)),
INDEX(GRID!$B$4:$U$15,MATCH(E$7,GRID!$A$4:$A$15,0),MATCH(1,($U$2=GRID!$B$1:$U$1)*(КАЛЕНДАРЬ!AS13=GRID!$B$3:$U$3),0))*(1-GRID!$H$34))</f>
        <v>33000</v>
      </c>
      <c r="F476" s="8">
        <f t="array" ref="F476">IF($I$2="Открытый тариф",INDEX(GRID!$B$18:$U$29,MATCH(E$7,GRID!$A$18:$A$29,0),MATCH(1,($U$2=GRID!$B$1:$U$1)*(КАЛЕНДАРЬ!AS13=GRID!$B$3:$U$3),0)),
INDEX(GRID!$B$18:$U$29,MATCH(E$7,GRID!$A$18:$A$29,0),MATCH(1,($U$2=GRID!$B$1:$U$1)*(КАЛЕНДАРЬ!AS13=GRID!$B$3:$U$3),0))*(1-GRID!$H$34))</f>
        <v>38000</v>
      </c>
      <c r="G476" s="8">
        <f t="array" ref="G476">IF($I$2="Открытый тариф",INDEX(GRID!$B$4:$U$15,MATCH(G$7,GRID!$A$4:$A$15,0),MATCH(1,($U$2=GRID!$B$1:$U$1)*(КАЛЕНДАРЬ!AS13=GRID!$B$3:$U$3),0)),
INDEX(GRID!$B$4:$U$15,MATCH(G$7,GRID!$A$4:$A$15,0),MATCH(1,($U$2=GRID!$B$1:$U$1)*(КАЛЕНДАРЬ!AS13=GRID!$B$3:$U$3),0))*(1-GRID!$H$34))</f>
        <v>39000</v>
      </c>
      <c r="H476" s="8">
        <f t="array" ref="H476">IF($I$2="Открытый тариф",INDEX(GRID!$B$18:$U$29,MATCH(G$7,GRID!$A$18:$A$29,0),MATCH(1,($U$2=GRID!$B$1:$U$1)*(КАЛЕНДАРЬ!AS13=GRID!$B$3:$U$3),0)),
INDEX(GRID!$B$18:$U$29,MATCH(G$7,GRID!$A$18:$A$29,0),MATCH(1,($U$2=GRID!$B$1:$U$1)*(КАЛЕНДАРЬ!AS13=GRID!$B$3:$U$3),0))*(1-GRID!$H$34))</f>
        <v>44000</v>
      </c>
      <c r="I476" s="8">
        <f t="array" ref="I476">IF($I$2="Открытый тариф",INDEX(GRID!$B$4:$U$15,MATCH(I$7,GRID!$A$4:$A$15,0),MATCH(1,($U$2=GRID!$B$1:$U$1)*(КАЛЕНДАРЬ!AS13=GRID!$B$3:$U$3),0)),
INDEX(GRID!$B$4:$U$15,MATCH(I$7,GRID!$A$4:$A$15,0),MATCH(1,($U$2=GRID!$B$1:$U$1)*(КАЛЕНДАРЬ!AS13=GRID!$B$3:$U$3),0))*(1-GRID!$H$34))</f>
        <v>43400</v>
      </c>
      <c r="J476" s="8">
        <f t="array" ref="J476">IF($I$2="Открытый тариф",INDEX(GRID!$B$18:$U$29,MATCH(I$7,GRID!$A$18:$A$29,0),MATCH(1,($U$2=GRID!$B$1:$U$1)*(КАЛЕНДАРЬ!AS13=GRID!$B$3:$U$3),0)),
INDEX(GRID!$B$18:$U$29,MATCH(I$7,GRID!$A$18:$A$29,0),MATCH(1,($U$2=GRID!$B$1:$U$1)*(КАЛЕНДАРЬ!AS13=GRID!$B$3:$U$3),0))*(1-GRID!$H$34))</f>
        <v>48400</v>
      </c>
      <c r="K476" s="8">
        <f t="array" ref="K476">IF($I$2="Открытый тариф",INDEX(GRID!$B$4:$U$15,MATCH(K$7,GRID!$A$4:$A$15,0),MATCH(1,($U$2=GRID!$B$1:$U$1)*(КАЛЕНДАРЬ!AS13=GRID!$B$3:$U$3),0)),
INDEX(GRID!$B$4:$U$15,MATCH(K$7,GRID!$A$4:$A$15,0),MATCH(1,($U$2=GRID!$B$1:$U$1)*(КАЛЕНДАРЬ!AS13=GRID!$B$3:$U$3),0))*(1-GRID!$H$34))</f>
        <v>49000</v>
      </c>
      <c r="L476" s="8">
        <f t="array" ref="L476">IF($I$2="Открытый тариф",INDEX(GRID!$B$18:$U$29,MATCH(K$7,GRID!$A$18:$A$29,0),MATCH(1,($U$2=GRID!$B$1:$U$1)*(КАЛЕНДАРЬ!AS13=GRID!$B$3:$U$3),0)),
INDEX(GRID!$B$18:$U$29,MATCH(K$7,GRID!$A$18:$A$29,0),MATCH(1,($U$2=GRID!$B$1:$U$1)*(КАЛЕНДАРЬ!AS13=GRID!$B$3:$U$3),0))*(1-GRID!$H$34))</f>
        <v>54000</v>
      </c>
      <c r="M476" s="8">
        <f t="array" ref="M476">IF($I$2="Открытый тариф",INDEX(GRID!$B$4:$U$15,MATCH(M$7,GRID!$A$4:$A$15,0),MATCH(1,($U$2=GRID!$B$1:$U$1)*(КАЛЕНДАРЬ!AS13=GRID!$B$3:$U$3),0)),
INDEX(GRID!$B$4:$U$15,MATCH(M$7,GRID!$A$4:$A$15,0),MATCH(1,($U$2=GRID!$B$1:$U$1)*(КАЛЕНДАРЬ!AS13=GRID!$B$3:$U$3),0))*(1-GRID!$H$34))</f>
        <v>69500</v>
      </c>
      <c r="N476" s="8">
        <f t="array" ref="N476">IF($I$2="Открытый тариф",INDEX(GRID!$B$18:$U$29,MATCH(M$7,GRID!$A$18:$A$29,0),MATCH(1,($U$2=GRID!$B$1:$U$1)*(КАЛЕНДАРЬ!AS13=GRID!$B$3:$U$3),0)),
INDEX(GRID!$B$18:$U$29,MATCH(M$7,GRID!$A$18:$A$29,0),MATCH(1,($U$2=GRID!$B$1:$U$1)*(КАЛЕНДАРЬ!AS13=GRID!$B$3:$U$3),0))*(1-GRID!$H$34))</f>
        <v>74500</v>
      </c>
      <c r="O476" s="8">
        <f t="array" ref="O476">IF($I$2="Открытый тариф",INDEX(GRID!$B$4:$U$15,MATCH(O$7,GRID!$A$4:$A$15,0),MATCH(1,($U$2=GRID!$B$1:$U$1)*(КАЛЕНДАРЬ!AS13=GRID!$B$3:$U$3),0)),
INDEX(GRID!$B$4:$U$15,MATCH(O$7,GRID!$A$4:$A$15,0),MATCH(1,($U$2=GRID!$B$1:$U$1)*(КАЛЕНДАРЬ!AS13=GRID!$B$3:$U$3),0))*(1-GRID!$H$34))</f>
        <v>103200</v>
      </c>
      <c r="P476" s="8">
        <f t="array" ref="P476">IF($I$2="Открытый тариф",INDEX(GRID!$B$4:$U$15,MATCH(P$7,GRID!$A$4:$A$15,0),MATCH(1,($U$2=GRID!$B$1:$U$1)*(КАЛЕНДАРЬ!AS13=GRID!$B$3:$U$3),0)),
INDEX(GRID!$B$4:$U$15,MATCH(P$7,GRID!$A$4:$A$15,0),MATCH(1,($U$2=GRID!$B$1:$U$1)*(КАЛЕНДАРЬ!AS13=GRID!$B$3:$U$3),0))*(1-GRID!$H$34))</f>
        <v>145400</v>
      </c>
      <c r="Q476" s="8">
        <f t="array" ref="Q476">IF($I$2="Открытый тариф",INDEX(GRID!$B$4:$U$15,MATCH(Q$7,GRID!$A$4:$A$15,0),MATCH(1,($U$2=GRID!$B$1:$U$1)*(КАЛЕНДАРЬ!AS13=GRID!$B$3:$U$3),0)),
INDEX(GRID!$B$4:$U$15,MATCH(Q$7,GRID!$A$4:$A$15,0),MATCH(1,($U$2=GRID!$B$1:$U$1)*(КАЛЕНДАРЬ!AS13=GRID!$B$3:$U$3),0))*(1-GRID!$H$34))</f>
        <v>170900</v>
      </c>
      <c r="R476" s="8">
        <f t="array" ref="R476">IF($I$2="Открытый тариф",INDEX(GRID!$B$18:$U$29,MATCH(R$7,GRID!$A$18:$A$29,0),MATCH(1,($U$2=GRID!$B$1:$U$1)*(КАЛЕНДАРЬ!AS13=GRID!$B$3:$U$3),0)),
INDEX(GRID!$B$18:$U$29,MATCH(R$7,GRID!$A$18:$A$29,0),MATCH(1,($U$2=GRID!$B$1:$U$1)*(КАЛЕНДАРЬ!AS13=GRID!$B$3:$U$3),0))*(1-GRID!$H$34))</f>
        <v>194100</v>
      </c>
      <c r="S476" s="8">
        <f t="array" ref="S476">IF($I$2="Открытый тариф",INDEX(GRID!$B$4:$U$15,MATCH(S$7,GRID!$A$4:$A$15,0),MATCH(1,($U$2=GRID!$B$1:$U$1)*(КАЛЕНДАРЬ!AS13=GRID!$B$3:$U$3),0)),
INDEX(GRID!$B$4:$U$15,MATCH(S$7,GRID!$A$4:$A$15,0),MATCH(1,($U$2=GRID!$B$1:$U$1)*(КАЛЕНДАРЬ!AS13=GRID!$B$3:$U$3),0))*(1-GRID!$L$41))</f>
        <v>482600</v>
      </c>
      <c r="T476" s="8">
        <f t="array" ref="T476">IF($I$2="Открытый тариф",INDEX(GRID!$B$4:$U$15,MATCH(T$7,GRID!$A$4:$A$15,0),MATCH(1,($U$2=GRID!$B$1:$U$1)*(КАЛЕНДАРЬ!AS13=GRID!$B$3:$U$3),0)),
INDEX(GRID!$B$4:$U$15,MATCH(T$7,GRID!$A$4:$A$15,0),MATCH(1,($U$2=GRID!$B$1:$U$1)*(КАЛЕНДАРЬ!AS13=GRID!$B$3:$U$3),0))*(1-GRID!$L$41))</f>
        <v>586600</v>
      </c>
    </row>
    <row r="477" spans="1:20" ht="13.5" customHeight="1">
      <c r="A477" s="148" t="s">
        <v>14</v>
      </c>
      <c r="B477" s="149">
        <v>11</v>
      </c>
      <c r="C477" s="8">
        <f t="array" ref="C477">IF($I$2="Открытый тариф",INDEX(GRID!$B$4:$U$15,MATCH(C$7,GRID!$A$4:$A$15,0),MATCH(1,($U$2=GRID!$B$1:$U$1)*(КАЛЕНДАРЬ!AS14=GRID!$B$3:$U$3),0)),
INDEX(GRID!$B$4:$U$15,MATCH(C$7,GRID!$A$4:$A$15,0),MATCH(1,($U$2=GRID!$B$1:$U$1)*(КАЛЕНДАРЬ!AS14=GRID!$B$3:$U$3),0))*(1-GRID!$H$34))</f>
        <v>27500.000000000004</v>
      </c>
      <c r="D477" s="8">
        <f t="array" ref="D477">IF($I$2="Открытый тариф",INDEX(GRID!$B$18:$U$29,MATCH(C$7,GRID!$A$18:$A$29,0),MATCH(1,($U$2=GRID!$B$1:$U$1)*(КАЛЕНДАРЬ!AS14=GRID!$B$3:$U$3),0)),
INDEX(GRID!$B$18:$U$29,MATCH(C$7,GRID!$A$18:$A$29,0),MATCH(1,($U$2=GRID!$B$1:$U$1)*(КАЛЕНДАРЬ!AS14=GRID!$B$3:$U$3),0))*(1-GRID!$H$34))</f>
        <v>32500.000000000004</v>
      </c>
      <c r="E477" s="8">
        <f t="array" ref="E477">IF($I$2="Открытый тариф",INDEX(GRID!$B$4:$U$15,MATCH(E$7,GRID!$A$4:$A$15,0),MATCH(1,($U$2=GRID!$B$1:$U$1)*(КАЛЕНДАРЬ!AS14=GRID!$B$3:$U$3),0)),
INDEX(GRID!$B$4:$U$15,MATCH(E$7,GRID!$A$4:$A$15,0),MATCH(1,($U$2=GRID!$B$1:$U$1)*(КАЛЕНДАРЬ!AS14=GRID!$B$3:$U$3),0))*(1-GRID!$H$34))</f>
        <v>33000</v>
      </c>
      <c r="F477" s="8">
        <f t="array" ref="F477">IF($I$2="Открытый тариф",INDEX(GRID!$B$18:$U$29,MATCH(E$7,GRID!$A$18:$A$29,0),MATCH(1,($U$2=GRID!$B$1:$U$1)*(КАЛЕНДАРЬ!AS14=GRID!$B$3:$U$3),0)),
INDEX(GRID!$B$18:$U$29,MATCH(E$7,GRID!$A$18:$A$29,0),MATCH(1,($U$2=GRID!$B$1:$U$1)*(КАЛЕНДАРЬ!AS14=GRID!$B$3:$U$3),0))*(1-GRID!$H$34))</f>
        <v>38000</v>
      </c>
      <c r="G477" s="8">
        <f t="array" ref="G477">IF($I$2="Открытый тариф",INDEX(GRID!$B$4:$U$15,MATCH(G$7,GRID!$A$4:$A$15,0),MATCH(1,($U$2=GRID!$B$1:$U$1)*(КАЛЕНДАРЬ!AS14=GRID!$B$3:$U$3),0)),
INDEX(GRID!$B$4:$U$15,MATCH(G$7,GRID!$A$4:$A$15,0),MATCH(1,($U$2=GRID!$B$1:$U$1)*(КАЛЕНДАРЬ!AS14=GRID!$B$3:$U$3),0))*(1-GRID!$H$34))</f>
        <v>39000</v>
      </c>
      <c r="H477" s="8">
        <f t="array" ref="H477">IF($I$2="Открытый тариф",INDEX(GRID!$B$18:$U$29,MATCH(G$7,GRID!$A$18:$A$29,0),MATCH(1,($U$2=GRID!$B$1:$U$1)*(КАЛЕНДАРЬ!AS14=GRID!$B$3:$U$3),0)),
INDEX(GRID!$B$18:$U$29,MATCH(G$7,GRID!$A$18:$A$29,0),MATCH(1,($U$2=GRID!$B$1:$U$1)*(КАЛЕНДАРЬ!AS14=GRID!$B$3:$U$3),0))*(1-GRID!$H$34))</f>
        <v>44000</v>
      </c>
      <c r="I477" s="8">
        <f t="array" ref="I477">IF($I$2="Открытый тариф",INDEX(GRID!$B$4:$U$15,MATCH(I$7,GRID!$A$4:$A$15,0),MATCH(1,($U$2=GRID!$B$1:$U$1)*(КАЛЕНДАРЬ!AS14=GRID!$B$3:$U$3),0)),
INDEX(GRID!$B$4:$U$15,MATCH(I$7,GRID!$A$4:$A$15,0),MATCH(1,($U$2=GRID!$B$1:$U$1)*(КАЛЕНДАРЬ!AS14=GRID!$B$3:$U$3),0))*(1-GRID!$H$34))</f>
        <v>43400</v>
      </c>
      <c r="J477" s="8">
        <f t="array" ref="J477">IF($I$2="Открытый тариф",INDEX(GRID!$B$18:$U$29,MATCH(I$7,GRID!$A$18:$A$29,0),MATCH(1,($U$2=GRID!$B$1:$U$1)*(КАЛЕНДАРЬ!AS14=GRID!$B$3:$U$3),0)),
INDEX(GRID!$B$18:$U$29,MATCH(I$7,GRID!$A$18:$A$29,0),MATCH(1,($U$2=GRID!$B$1:$U$1)*(КАЛЕНДАРЬ!AS14=GRID!$B$3:$U$3),0))*(1-GRID!$H$34))</f>
        <v>48400</v>
      </c>
      <c r="K477" s="8">
        <f t="array" ref="K477">IF($I$2="Открытый тариф",INDEX(GRID!$B$4:$U$15,MATCH(K$7,GRID!$A$4:$A$15,0),MATCH(1,($U$2=GRID!$B$1:$U$1)*(КАЛЕНДАРЬ!AS14=GRID!$B$3:$U$3),0)),
INDEX(GRID!$B$4:$U$15,MATCH(K$7,GRID!$A$4:$A$15,0),MATCH(1,($U$2=GRID!$B$1:$U$1)*(КАЛЕНДАРЬ!AS14=GRID!$B$3:$U$3),0))*(1-GRID!$H$34))</f>
        <v>49000</v>
      </c>
      <c r="L477" s="8">
        <f t="array" ref="L477">IF($I$2="Открытый тариф",INDEX(GRID!$B$18:$U$29,MATCH(K$7,GRID!$A$18:$A$29,0),MATCH(1,($U$2=GRID!$B$1:$U$1)*(КАЛЕНДАРЬ!AS14=GRID!$B$3:$U$3),0)),
INDEX(GRID!$B$18:$U$29,MATCH(K$7,GRID!$A$18:$A$29,0),MATCH(1,($U$2=GRID!$B$1:$U$1)*(КАЛЕНДАРЬ!AS14=GRID!$B$3:$U$3),0))*(1-GRID!$H$34))</f>
        <v>54000</v>
      </c>
      <c r="M477" s="8">
        <f t="array" ref="M477">IF($I$2="Открытый тариф",INDEX(GRID!$B$4:$U$15,MATCH(M$7,GRID!$A$4:$A$15,0),MATCH(1,($U$2=GRID!$B$1:$U$1)*(КАЛЕНДАРЬ!AS14=GRID!$B$3:$U$3),0)),
INDEX(GRID!$B$4:$U$15,MATCH(M$7,GRID!$A$4:$A$15,0),MATCH(1,($U$2=GRID!$B$1:$U$1)*(КАЛЕНДАРЬ!AS14=GRID!$B$3:$U$3),0))*(1-GRID!$H$34))</f>
        <v>69500</v>
      </c>
      <c r="N477" s="8">
        <f t="array" ref="N477">IF($I$2="Открытый тариф",INDEX(GRID!$B$18:$U$29,MATCH(M$7,GRID!$A$18:$A$29,0),MATCH(1,($U$2=GRID!$B$1:$U$1)*(КАЛЕНДАРЬ!AS14=GRID!$B$3:$U$3),0)),
INDEX(GRID!$B$18:$U$29,MATCH(M$7,GRID!$A$18:$A$29,0),MATCH(1,($U$2=GRID!$B$1:$U$1)*(КАЛЕНДАРЬ!AS14=GRID!$B$3:$U$3),0))*(1-GRID!$H$34))</f>
        <v>74500</v>
      </c>
      <c r="O477" s="8">
        <f t="array" ref="O477">IF($I$2="Открытый тариф",INDEX(GRID!$B$4:$U$15,MATCH(O$7,GRID!$A$4:$A$15,0),MATCH(1,($U$2=GRID!$B$1:$U$1)*(КАЛЕНДАРЬ!AS14=GRID!$B$3:$U$3),0)),
INDEX(GRID!$B$4:$U$15,MATCH(O$7,GRID!$A$4:$A$15,0),MATCH(1,($U$2=GRID!$B$1:$U$1)*(КАЛЕНДАРЬ!AS14=GRID!$B$3:$U$3),0))*(1-GRID!$H$34))</f>
        <v>103200</v>
      </c>
      <c r="P477" s="8">
        <f t="array" ref="P477">IF($I$2="Открытый тариф",INDEX(GRID!$B$4:$U$15,MATCH(P$7,GRID!$A$4:$A$15,0),MATCH(1,($U$2=GRID!$B$1:$U$1)*(КАЛЕНДАРЬ!AS14=GRID!$B$3:$U$3),0)),
INDEX(GRID!$B$4:$U$15,MATCH(P$7,GRID!$A$4:$A$15,0),MATCH(1,($U$2=GRID!$B$1:$U$1)*(КАЛЕНДАРЬ!AS14=GRID!$B$3:$U$3),0))*(1-GRID!$H$34))</f>
        <v>145400</v>
      </c>
      <c r="Q477" s="8">
        <f t="array" ref="Q477">IF($I$2="Открытый тариф",INDEX(GRID!$B$4:$U$15,MATCH(Q$7,GRID!$A$4:$A$15,0),MATCH(1,($U$2=GRID!$B$1:$U$1)*(КАЛЕНДАРЬ!AS14=GRID!$B$3:$U$3),0)),
INDEX(GRID!$B$4:$U$15,MATCH(Q$7,GRID!$A$4:$A$15,0),MATCH(1,($U$2=GRID!$B$1:$U$1)*(КАЛЕНДАРЬ!AS14=GRID!$B$3:$U$3),0))*(1-GRID!$H$34))</f>
        <v>170900</v>
      </c>
      <c r="R477" s="8">
        <f t="array" ref="R477">IF($I$2="Открытый тариф",INDEX(GRID!$B$18:$U$29,MATCH(R$7,GRID!$A$18:$A$29,0),MATCH(1,($U$2=GRID!$B$1:$U$1)*(КАЛЕНДАРЬ!AS14=GRID!$B$3:$U$3),0)),
INDEX(GRID!$B$18:$U$29,MATCH(R$7,GRID!$A$18:$A$29,0),MATCH(1,($U$2=GRID!$B$1:$U$1)*(КАЛЕНДАРЬ!AS14=GRID!$B$3:$U$3),0))*(1-GRID!$H$34))</f>
        <v>194100</v>
      </c>
      <c r="S477" s="8">
        <f t="array" ref="S477">IF($I$2="Открытый тариф",INDEX(GRID!$B$4:$U$15,MATCH(S$7,GRID!$A$4:$A$15,0),MATCH(1,($U$2=GRID!$B$1:$U$1)*(КАЛЕНДАРЬ!AS14=GRID!$B$3:$U$3),0)),
INDEX(GRID!$B$4:$U$15,MATCH(S$7,GRID!$A$4:$A$15,0),MATCH(1,($U$2=GRID!$B$1:$U$1)*(КАЛЕНДАРЬ!AS14=GRID!$B$3:$U$3),0))*(1-GRID!$L$41))</f>
        <v>482600</v>
      </c>
      <c r="T477" s="8">
        <f t="array" ref="T477">IF($I$2="Открытый тариф",INDEX(GRID!$B$4:$U$15,MATCH(T$7,GRID!$A$4:$A$15,0),MATCH(1,($U$2=GRID!$B$1:$U$1)*(КАЛЕНДАРЬ!AS14=GRID!$B$3:$U$3),0)),
INDEX(GRID!$B$4:$U$15,MATCH(T$7,GRID!$A$4:$A$15,0),MATCH(1,($U$2=GRID!$B$1:$U$1)*(КАЛЕНДАРЬ!AS14=GRID!$B$3:$U$3),0))*(1-GRID!$L$41))</f>
        <v>586600</v>
      </c>
    </row>
    <row r="478" spans="1:20" ht="13.5" customHeight="1">
      <c r="A478" s="148" t="s">
        <v>15</v>
      </c>
      <c r="B478" s="149">
        <v>12</v>
      </c>
      <c r="C478" s="8">
        <f t="array" ref="C478">IF($I$2="Открытый тариф",INDEX(GRID!$B$4:$U$15,MATCH(C$7,GRID!$A$4:$A$15,0),MATCH(1,($U$2=GRID!$B$1:$U$1)*(КАЛЕНДАРЬ!AS15=GRID!$B$3:$U$3),0)),
INDEX(GRID!$B$4:$U$15,MATCH(C$7,GRID!$A$4:$A$15,0),MATCH(1,($U$2=GRID!$B$1:$U$1)*(КАЛЕНДАРЬ!AS15=GRID!$B$3:$U$3),0))*(1-GRID!$H$34))</f>
        <v>27500.000000000004</v>
      </c>
      <c r="D478" s="8">
        <f t="array" ref="D478">IF($I$2="Открытый тариф",INDEX(GRID!$B$18:$U$29,MATCH(C$7,GRID!$A$18:$A$29,0),MATCH(1,($U$2=GRID!$B$1:$U$1)*(КАЛЕНДАРЬ!AS15=GRID!$B$3:$U$3),0)),
INDEX(GRID!$B$18:$U$29,MATCH(C$7,GRID!$A$18:$A$29,0),MATCH(1,($U$2=GRID!$B$1:$U$1)*(КАЛЕНДАРЬ!AS15=GRID!$B$3:$U$3),0))*(1-GRID!$H$34))</f>
        <v>32500.000000000004</v>
      </c>
      <c r="E478" s="8">
        <f t="array" ref="E478">IF($I$2="Открытый тариф",INDEX(GRID!$B$4:$U$15,MATCH(E$7,GRID!$A$4:$A$15,0),MATCH(1,($U$2=GRID!$B$1:$U$1)*(КАЛЕНДАРЬ!AS15=GRID!$B$3:$U$3),0)),
INDEX(GRID!$B$4:$U$15,MATCH(E$7,GRID!$A$4:$A$15,0),MATCH(1,($U$2=GRID!$B$1:$U$1)*(КАЛЕНДАРЬ!AS15=GRID!$B$3:$U$3),0))*(1-GRID!$H$34))</f>
        <v>33000</v>
      </c>
      <c r="F478" s="8">
        <f t="array" ref="F478">IF($I$2="Открытый тариф",INDEX(GRID!$B$18:$U$29,MATCH(E$7,GRID!$A$18:$A$29,0),MATCH(1,($U$2=GRID!$B$1:$U$1)*(КАЛЕНДАРЬ!AS15=GRID!$B$3:$U$3),0)),
INDEX(GRID!$B$18:$U$29,MATCH(E$7,GRID!$A$18:$A$29,0),MATCH(1,($U$2=GRID!$B$1:$U$1)*(КАЛЕНДАРЬ!AS15=GRID!$B$3:$U$3),0))*(1-GRID!$H$34))</f>
        <v>38000</v>
      </c>
      <c r="G478" s="8">
        <f t="array" ref="G478">IF($I$2="Открытый тариф",INDEX(GRID!$B$4:$U$15,MATCH(G$7,GRID!$A$4:$A$15,0),MATCH(1,($U$2=GRID!$B$1:$U$1)*(КАЛЕНДАРЬ!AS15=GRID!$B$3:$U$3),0)),
INDEX(GRID!$B$4:$U$15,MATCH(G$7,GRID!$A$4:$A$15,0),MATCH(1,($U$2=GRID!$B$1:$U$1)*(КАЛЕНДАРЬ!AS15=GRID!$B$3:$U$3),0))*(1-GRID!$H$34))</f>
        <v>39000</v>
      </c>
      <c r="H478" s="8">
        <f t="array" ref="H478">IF($I$2="Открытый тариф",INDEX(GRID!$B$18:$U$29,MATCH(G$7,GRID!$A$18:$A$29,0),MATCH(1,($U$2=GRID!$B$1:$U$1)*(КАЛЕНДАРЬ!AS15=GRID!$B$3:$U$3),0)),
INDEX(GRID!$B$18:$U$29,MATCH(G$7,GRID!$A$18:$A$29,0),MATCH(1,($U$2=GRID!$B$1:$U$1)*(КАЛЕНДАРЬ!AS15=GRID!$B$3:$U$3),0))*(1-GRID!$H$34))</f>
        <v>44000</v>
      </c>
      <c r="I478" s="8">
        <f t="array" ref="I478">IF($I$2="Открытый тариф",INDEX(GRID!$B$4:$U$15,MATCH(I$7,GRID!$A$4:$A$15,0),MATCH(1,($U$2=GRID!$B$1:$U$1)*(КАЛЕНДАРЬ!AS15=GRID!$B$3:$U$3),0)),
INDEX(GRID!$B$4:$U$15,MATCH(I$7,GRID!$A$4:$A$15,0),MATCH(1,($U$2=GRID!$B$1:$U$1)*(КАЛЕНДАРЬ!AS15=GRID!$B$3:$U$3),0))*(1-GRID!$H$34))</f>
        <v>43400</v>
      </c>
      <c r="J478" s="8">
        <f t="array" ref="J478">IF($I$2="Открытый тариф",INDEX(GRID!$B$18:$U$29,MATCH(I$7,GRID!$A$18:$A$29,0),MATCH(1,($U$2=GRID!$B$1:$U$1)*(КАЛЕНДАРЬ!AS15=GRID!$B$3:$U$3),0)),
INDEX(GRID!$B$18:$U$29,MATCH(I$7,GRID!$A$18:$A$29,0),MATCH(1,($U$2=GRID!$B$1:$U$1)*(КАЛЕНДАРЬ!AS15=GRID!$B$3:$U$3),0))*(1-GRID!$H$34))</f>
        <v>48400</v>
      </c>
      <c r="K478" s="8">
        <f t="array" ref="K478">IF($I$2="Открытый тариф",INDEX(GRID!$B$4:$U$15,MATCH(K$7,GRID!$A$4:$A$15,0),MATCH(1,($U$2=GRID!$B$1:$U$1)*(КАЛЕНДАРЬ!AS15=GRID!$B$3:$U$3),0)),
INDEX(GRID!$B$4:$U$15,MATCH(K$7,GRID!$A$4:$A$15,0),MATCH(1,($U$2=GRID!$B$1:$U$1)*(КАЛЕНДАРЬ!AS15=GRID!$B$3:$U$3),0))*(1-GRID!$H$34))</f>
        <v>49000</v>
      </c>
      <c r="L478" s="8">
        <f t="array" ref="L478">IF($I$2="Открытый тариф",INDEX(GRID!$B$18:$U$29,MATCH(K$7,GRID!$A$18:$A$29,0),MATCH(1,($U$2=GRID!$B$1:$U$1)*(КАЛЕНДАРЬ!AS15=GRID!$B$3:$U$3),0)),
INDEX(GRID!$B$18:$U$29,MATCH(K$7,GRID!$A$18:$A$29,0),MATCH(1,($U$2=GRID!$B$1:$U$1)*(КАЛЕНДАРЬ!AS15=GRID!$B$3:$U$3),0))*(1-GRID!$H$34))</f>
        <v>54000</v>
      </c>
      <c r="M478" s="8">
        <f t="array" ref="M478">IF($I$2="Открытый тариф",INDEX(GRID!$B$4:$U$15,MATCH(M$7,GRID!$A$4:$A$15,0),MATCH(1,($U$2=GRID!$B$1:$U$1)*(КАЛЕНДАРЬ!AS15=GRID!$B$3:$U$3),0)),
INDEX(GRID!$B$4:$U$15,MATCH(M$7,GRID!$A$4:$A$15,0),MATCH(1,($U$2=GRID!$B$1:$U$1)*(КАЛЕНДАРЬ!AS15=GRID!$B$3:$U$3),0))*(1-GRID!$H$34))</f>
        <v>69500</v>
      </c>
      <c r="N478" s="8">
        <f t="array" ref="N478">IF($I$2="Открытый тариф",INDEX(GRID!$B$18:$U$29,MATCH(M$7,GRID!$A$18:$A$29,0),MATCH(1,($U$2=GRID!$B$1:$U$1)*(КАЛЕНДАРЬ!AS15=GRID!$B$3:$U$3),0)),
INDEX(GRID!$B$18:$U$29,MATCH(M$7,GRID!$A$18:$A$29,0),MATCH(1,($U$2=GRID!$B$1:$U$1)*(КАЛЕНДАРЬ!AS15=GRID!$B$3:$U$3),0))*(1-GRID!$H$34))</f>
        <v>74500</v>
      </c>
      <c r="O478" s="8">
        <f t="array" ref="O478">IF($I$2="Открытый тариф",INDEX(GRID!$B$4:$U$15,MATCH(O$7,GRID!$A$4:$A$15,0),MATCH(1,($U$2=GRID!$B$1:$U$1)*(КАЛЕНДАРЬ!AS15=GRID!$B$3:$U$3),0)),
INDEX(GRID!$B$4:$U$15,MATCH(O$7,GRID!$A$4:$A$15,0),MATCH(1,($U$2=GRID!$B$1:$U$1)*(КАЛЕНДАРЬ!AS15=GRID!$B$3:$U$3),0))*(1-GRID!$H$34))</f>
        <v>103200</v>
      </c>
      <c r="P478" s="8">
        <f t="array" ref="P478">IF($I$2="Открытый тариф",INDEX(GRID!$B$4:$U$15,MATCH(P$7,GRID!$A$4:$A$15,0),MATCH(1,($U$2=GRID!$B$1:$U$1)*(КАЛЕНДАРЬ!AS15=GRID!$B$3:$U$3),0)),
INDEX(GRID!$B$4:$U$15,MATCH(P$7,GRID!$A$4:$A$15,0),MATCH(1,($U$2=GRID!$B$1:$U$1)*(КАЛЕНДАРЬ!AS15=GRID!$B$3:$U$3),0))*(1-GRID!$H$34))</f>
        <v>145400</v>
      </c>
      <c r="Q478" s="8">
        <f t="array" ref="Q478">IF($I$2="Открытый тариф",INDEX(GRID!$B$4:$U$15,MATCH(Q$7,GRID!$A$4:$A$15,0),MATCH(1,($U$2=GRID!$B$1:$U$1)*(КАЛЕНДАРЬ!AS15=GRID!$B$3:$U$3),0)),
INDEX(GRID!$B$4:$U$15,MATCH(Q$7,GRID!$A$4:$A$15,0),MATCH(1,($U$2=GRID!$B$1:$U$1)*(КАЛЕНДАРЬ!AS15=GRID!$B$3:$U$3),0))*(1-GRID!$H$34))</f>
        <v>170900</v>
      </c>
      <c r="R478" s="8">
        <f t="array" ref="R478">IF($I$2="Открытый тариф",INDEX(GRID!$B$18:$U$29,MATCH(R$7,GRID!$A$18:$A$29,0),MATCH(1,($U$2=GRID!$B$1:$U$1)*(КАЛЕНДАРЬ!AS15=GRID!$B$3:$U$3),0)),
INDEX(GRID!$B$18:$U$29,MATCH(R$7,GRID!$A$18:$A$29,0),MATCH(1,($U$2=GRID!$B$1:$U$1)*(КАЛЕНДАРЬ!AS15=GRID!$B$3:$U$3),0))*(1-GRID!$H$34))</f>
        <v>194100</v>
      </c>
      <c r="S478" s="8">
        <f t="array" ref="S478">IF($I$2="Открытый тариф",INDEX(GRID!$B$4:$U$15,MATCH(S$7,GRID!$A$4:$A$15,0),MATCH(1,($U$2=GRID!$B$1:$U$1)*(КАЛЕНДАРЬ!AS15=GRID!$B$3:$U$3),0)),
INDEX(GRID!$B$4:$U$15,MATCH(S$7,GRID!$A$4:$A$15,0),MATCH(1,($U$2=GRID!$B$1:$U$1)*(КАЛЕНДАРЬ!AS15=GRID!$B$3:$U$3),0))*(1-GRID!$L$41))</f>
        <v>482600</v>
      </c>
      <c r="T478" s="8">
        <f t="array" ref="T478">IF($I$2="Открытый тариф",INDEX(GRID!$B$4:$U$15,MATCH(T$7,GRID!$A$4:$A$15,0),MATCH(1,($U$2=GRID!$B$1:$U$1)*(КАЛЕНДАРЬ!AS15=GRID!$B$3:$U$3),0)),
INDEX(GRID!$B$4:$U$15,MATCH(T$7,GRID!$A$4:$A$15,0),MATCH(1,($U$2=GRID!$B$1:$U$1)*(КАЛЕНДАРЬ!AS15=GRID!$B$3:$U$3),0))*(1-GRID!$L$41))</f>
        <v>586600</v>
      </c>
    </row>
    <row r="479" spans="1:20" ht="13.5" customHeight="1">
      <c r="A479" s="148" t="s">
        <v>16</v>
      </c>
      <c r="B479" s="149">
        <v>13</v>
      </c>
      <c r="C479" s="8">
        <f t="array" ref="C479">IF($I$2="Открытый тариф",INDEX(GRID!$B$4:$U$15,MATCH(C$7,GRID!$A$4:$A$15,0),MATCH(1,($U$2=GRID!$B$1:$U$1)*(КАЛЕНДАРЬ!AS16=GRID!$B$3:$U$3),0)),
INDEX(GRID!$B$4:$U$15,MATCH(C$7,GRID!$A$4:$A$15,0),MATCH(1,($U$2=GRID!$B$1:$U$1)*(КАЛЕНДАРЬ!AS16=GRID!$B$3:$U$3),0))*(1-GRID!$H$34))</f>
        <v>30200.000000000004</v>
      </c>
      <c r="D479" s="8">
        <f t="array" ref="D479">IF($I$2="Открытый тариф",INDEX(GRID!$B$18:$U$29,MATCH(C$7,GRID!$A$18:$A$29,0),MATCH(1,($U$2=GRID!$B$1:$U$1)*(КАЛЕНДАРЬ!AS16=GRID!$B$3:$U$3),0)),
INDEX(GRID!$B$18:$U$29,MATCH(C$7,GRID!$A$18:$A$29,0),MATCH(1,($U$2=GRID!$B$1:$U$1)*(КАЛЕНДАРЬ!AS16=GRID!$B$3:$U$3),0))*(1-GRID!$H$34))</f>
        <v>35200</v>
      </c>
      <c r="E479" s="8">
        <f t="array" ref="E479">IF($I$2="Открытый тариф",INDEX(GRID!$B$4:$U$15,MATCH(E$7,GRID!$A$4:$A$15,0),MATCH(1,($U$2=GRID!$B$1:$U$1)*(КАЛЕНДАРЬ!AS16=GRID!$B$3:$U$3),0)),
INDEX(GRID!$B$4:$U$15,MATCH(E$7,GRID!$A$4:$A$15,0),MATCH(1,($U$2=GRID!$B$1:$U$1)*(КАЛЕНДАРЬ!AS16=GRID!$B$3:$U$3),0))*(1-GRID!$H$34))</f>
        <v>36300</v>
      </c>
      <c r="F479" s="8">
        <f t="array" ref="F479">IF($I$2="Открытый тариф",INDEX(GRID!$B$18:$U$29,MATCH(E$7,GRID!$A$18:$A$29,0),MATCH(1,($U$2=GRID!$B$1:$U$1)*(КАЛЕНДАРЬ!AS16=GRID!$B$3:$U$3),0)),
INDEX(GRID!$B$18:$U$29,MATCH(E$7,GRID!$A$18:$A$29,0),MATCH(1,($U$2=GRID!$B$1:$U$1)*(КАЛЕНДАРЬ!AS16=GRID!$B$3:$U$3),0))*(1-GRID!$H$34))</f>
        <v>41300</v>
      </c>
      <c r="G479" s="8">
        <f t="array" ref="G479">IF($I$2="Открытый тариф",INDEX(GRID!$B$4:$U$15,MATCH(G$7,GRID!$A$4:$A$15,0),MATCH(1,($U$2=GRID!$B$1:$U$1)*(КАЛЕНДАРЬ!AS16=GRID!$B$3:$U$3),0)),
INDEX(GRID!$B$4:$U$15,MATCH(G$7,GRID!$A$4:$A$15,0),MATCH(1,($U$2=GRID!$B$1:$U$1)*(КАЛЕНДАРЬ!AS16=GRID!$B$3:$U$3),0))*(1-GRID!$H$34))</f>
        <v>42500</v>
      </c>
      <c r="H479" s="8">
        <f t="array" ref="H479">IF($I$2="Открытый тариф",INDEX(GRID!$B$18:$U$29,MATCH(G$7,GRID!$A$18:$A$29,0),MATCH(1,($U$2=GRID!$B$1:$U$1)*(КАЛЕНДАРЬ!AS16=GRID!$B$3:$U$3),0)),
INDEX(GRID!$B$18:$U$29,MATCH(G$7,GRID!$A$18:$A$29,0),MATCH(1,($U$2=GRID!$B$1:$U$1)*(КАЛЕНДАРЬ!AS16=GRID!$B$3:$U$3),0))*(1-GRID!$H$34))</f>
        <v>47500</v>
      </c>
      <c r="I479" s="8">
        <f t="array" ref="I479">IF($I$2="Открытый тариф",INDEX(GRID!$B$4:$U$15,MATCH(I$7,GRID!$A$4:$A$15,0),MATCH(1,($U$2=GRID!$B$1:$U$1)*(КАЛЕНДАРЬ!AS16=GRID!$B$3:$U$3),0)),
INDEX(GRID!$B$4:$U$15,MATCH(I$7,GRID!$A$4:$A$15,0),MATCH(1,($U$2=GRID!$B$1:$U$1)*(КАЛЕНДАРЬ!AS16=GRID!$B$3:$U$3),0))*(1-GRID!$H$34))</f>
        <v>47400</v>
      </c>
      <c r="J479" s="8">
        <f t="array" ref="J479">IF($I$2="Открытый тариф",INDEX(GRID!$B$18:$U$29,MATCH(I$7,GRID!$A$18:$A$29,0),MATCH(1,($U$2=GRID!$B$1:$U$1)*(КАЛЕНДАРЬ!AS16=GRID!$B$3:$U$3),0)),
INDEX(GRID!$B$18:$U$29,MATCH(I$7,GRID!$A$18:$A$29,0),MATCH(1,($U$2=GRID!$B$1:$U$1)*(КАЛЕНДАРЬ!AS16=GRID!$B$3:$U$3),0))*(1-GRID!$H$34))</f>
        <v>52400</v>
      </c>
      <c r="K479" s="8">
        <f t="array" ref="K479">IF($I$2="Открытый тариф",INDEX(GRID!$B$4:$U$15,MATCH(K$7,GRID!$A$4:$A$15,0),MATCH(1,($U$2=GRID!$B$1:$U$1)*(КАЛЕНДАРЬ!AS16=GRID!$B$3:$U$3),0)),
INDEX(GRID!$B$4:$U$15,MATCH(K$7,GRID!$A$4:$A$15,0),MATCH(1,($U$2=GRID!$B$1:$U$1)*(КАЛЕНДАРЬ!AS16=GRID!$B$3:$U$3),0))*(1-GRID!$H$34))</f>
        <v>53300</v>
      </c>
      <c r="L479" s="8">
        <f t="array" ref="L479">IF($I$2="Открытый тариф",INDEX(GRID!$B$18:$U$29,MATCH(K$7,GRID!$A$18:$A$29,0),MATCH(1,($U$2=GRID!$B$1:$U$1)*(КАЛЕНДАРЬ!AS16=GRID!$B$3:$U$3),0)),
INDEX(GRID!$B$18:$U$29,MATCH(K$7,GRID!$A$18:$A$29,0),MATCH(1,($U$2=GRID!$B$1:$U$1)*(КАЛЕНДАРЬ!AS16=GRID!$B$3:$U$3),0))*(1-GRID!$H$34))</f>
        <v>58300</v>
      </c>
      <c r="M479" s="8">
        <f t="array" ref="M479">IF($I$2="Открытый тариф",INDEX(GRID!$B$4:$U$15,MATCH(M$7,GRID!$A$4:$A$15,0),MATCH(1,($U$2=GRID!$B$1:$U$1)*(КАЛЕНДАРЬ!AS16=GRID!$B$3:$U$3),0)),
INDEX(GRID!$B$4:$U$15,MATCH(M$7,GRID!$A$4:$A$15,0),MATCH(1,($U$2=GRID!$B$1:$U$1)*(КАЛЕНДАРЬ!AS16=GRID!$B$3:$U$3),0))*(1-GRID!$H$34))</f>
        <v>74000</v>
      </c>
      <c r="N479" s="8">
        <f t="array" ref="N479">IF($I$2="Открытый тариф",INDEX(GRID!$B$18:$U$29,MATCH(M$7,GRID!$A$18:$A$29,0),MATCH(1,($U$2=GRID!$B$1:$U$1)*(КАЛЕНДАРЬ!AS16=GRID!$B$3:$U$3),0)),
INDEX(GRID!$B$18:$U$29,MATCH(M$7,GRID!$A$18:$A$29,0),MATCH(1,($U$2=GRID!$B$1:$U$1)*(КАЛЕНДАРЬ!AS16=GRID!$B$3:$U$3),0))*(1-GRID!$H$34))</f>
        <v>79000</v>
      </c>
      <c r="O479" s="8">
        <f t="array" ref="O479">IF($I$2="Открытый тариф",INDEX(GRID!$B$4:$U$15,MATCH(O$7,GRID!$A$4:$A$15,0),MATCH(1,($U$2=GRID!$B$1:$U$1)*(КАЛЕНДАРЬ!AS16=GRID!$B$3:$U$3),0)),
INDEX(GRID!$B$4:$U$15,MATCH(O$7,GRID!$A$4:$A$15,0),MATCH(1,($U$2=GRID!$B$1:$U$1)*(КАЛЕНДАРЬ!AS16=GRID!$B$3:$U$3),0))*(1-GRID!$H$34))</f>
        <v>108800</v>
      </c>
      <c r="P479" s="8">
        <f t="array" ref="P479">IF($I$2="Открытый тариф",INDEX(GRID!$B$4:$U$15,MATCH(P$7,GRID!$A$4:$A$15,0),MATCH(1,($U$2=GRID!$B$1:$U$1)*(КАЛЕНДАРЬ!AS16=GRID!$B$3:$U$3),0)),
INDEX(GRID!$B$4:$U$15,MATCH(P$7,GRID!$A$4:$A$15,0),MATCH(1,($U$2=GRID!$B$1:$U$1)*(КАЛЕНДАРЬ!AS16=GRID!$B$3:$U$3),0))*(1-GRID!$H$34))</f>
        <v>151400</v>
      </c>
      <c r="Q479" s="8">
        <f t="array" ref="Q479">IF($I$2="Открытый тариф",INDEX(GRID!$B$4:$U$15,MATCH(Q$7,GRID!$A$4:$A$15,0),MATCH(1,($U$2=GRID!$B$1:$U$1)*(КАЛЕНДАРЬ!AS16=GRID!$B$3:$U$3),0)),
INDEX(GRID!$B$4:$U$15,MATCH(Q$7,GRID!$A$4:$A$15,0),MATCH(1,($U$2=GRID!$B$1:$U$1)*(КАЛЕНДАРЬ!AS16=GRID!$B$3:$U$3),0))*(1-GRID!$H$34))</f>
        <v>177900</v>
      </c>
      <c r="R479" s="8">
        <f t="array" ref="R479">IF($I$2="Открытый тариф",INDEX(GRID!$B$18:$U$29,MATCH(R$7,GRID!$A$18:$A$29,0),MATCH(1,($U$2=GRID!$B$1:$U$1)*(КАЛЕНДАРЬ!AS16=GRID!$B$3:$U$3),0)),
INDEX(GRID!$B$18:$U$29,MATCH(R$7,GRID!$A$18:$A$29,0),MATCH(1,($U$2=GRID!$B$1:$U$1)*(КАЛЕНДАРЬ!AS16=GRID!$B$3:$U$3),0))*(1-GRID!$H$34))</f>
        <v>202400</v>
      </c>
      <c r="S479" s="8">
        <f t="array" ref="S479">IF($I$2="Открытый тариф",INDEX(GRID!$B$4:$U$15,MATCH(S$7,GRID!$A$4:$A$15,0),MATCH(1,($U$2=GRID!$B$1:$U$1)*(КАЛЕНДАРЬ!AS16=GRID!$B$3:$U$3),0)),
INDEX(GRID!$B$4:$U$15,MATCH(S$7,GRID!$A$4:$A$15,0),MATCH(1,($U$2=GRID!$B$1:$U$1)*(КАЛЕНДАРЬ!AS16=GRID!$B$3:$U$3),0))*(1-GRID!$L$41))</f>
        <v>507400</v>
      </c>
      <c r="T479" s="8">
        <f t="array" ref="T479">IF($I$2="Открытый тариф",INDEX(GRID!$B$4:$U$15,MATCH(T$7,GRID!$A$4:$A$15,0),MATCH(1,($U$2=GRID!$B$1:$U$1)*(КАЛЕНДАРЬ!AS16=GRID!$B$3:$U$3),0)),
INDEX(GRID!$B$4:$U$15,MATCH(T$7,GRID!$A$4:$A$15,0),MATCH(1,($U$2=GRID!$B$1:$U$1)*(КАЛЕНДАРЬ!AS16=GRID!$B$3:$U$3),0))*(1-GRID!$L$41))</f>
        <v>617900</v>
      </c>
    </row>
    <row r="480" spans="1:20" ht="13.5" customHeight="1">
      <c r="A480" s="148" t="s">
        <v>17</v>
      </c>
      <c r="B480" s="149">
        <v>14</v>
      </c>
      <c r="C480" s="8">
        <f t="array" ref="C480">IF($I$2="Открытый тариф",INDEX(GRID!$B$4:$U$15,MATCH(C$7,GRID!$A$4:$A$15,0),MATCH(1,($U$2=GRID!$B$1:$U$1)*(КАЛЕНДАРЬ!AS17=GRID!$B$3:$U$3),0)),
INDEX(GRID!$B$4:$U$15,MATCH(C$7,GRID!$A$4:$A$15,0),MATCH(1,($U$2=GRID!$B$1:$U$1)*(КАЛЕНДАРЬ!AS17=GRID!$B$3:$U$3),0))*(1-GRID!$H$34))</f>
        <v>30200.000000000004</v>
      </c>
      <c r="D480" s="8">
        <f t="array" ref="D480">IF($I$2="Открытый тариф",INDEX(GRID!$B$18:$U$29,MATCH(C$7,GRID!$A$18:$A$29,0),MATCH(1,($U$2=GRID!$B$1:$U$1)*(КАЛЕНДАРЬ!AS17=GRID!$B$3:$U$3),0)),
INDEX(GRID!$B$18:$U$29,MATCH(C$7,GRID!$A$18:$A$29,0),MATCH(1,($U$2=GRID!$B$1:$U$1)*(КАЛЕНДАРЬ!AS17=GRID!$B$3:$U$3),0))*(1-GRID!$H$34))</f>
        <v>35200</v>
      </c>
      <c r="E480" s="8">
        <f t="array" ref="E480">IF($I$2="Открытый тариф",INDEX(GRID!$B$4:$U$15,MATCH(E$7,GRID!$A$4:$A$15,0),MATCH(1,($U$2=GRID!$B$1:$U$1)*(КАЛЕНДАРЬ!AS17=GRID!$B$3:$U$3),0)),
INDEX(GRID!$B$4:$U$15,MATCH(E$7,GRID!$A$4:$A$15,0),MATCH(1,($U$2=GRID!$B$1:$U$1)*(КАЛЕНДАРЬ!AS17=GRID!$B$3:$U$3),0))*(1-GRID!$H$34))</f>
        <v>36300</v>
      </c>
      <c r="F480" s="8">
        <f t="array" ref="F480">IF($I$2="Открытый тариф",INDEX(GRID!$B$18:$U$29,MATCH(E$7,GRID!$A$18:$A$29,0),MATCH(1,($U$2=GRID!$B$1:$U$1)*(КАЛЕНДАРЬ!AS17=GRID!$B$3:$U$3),0)),
INDEX(GRID!$B$18:$U$29,MATCH(E$7,GRID!$A$18:$A$29,0),MATCH(1,($U$2=GRID!$B$1:$U$1)*(КАЛЕНДАРЬ!AS17=GRID!$B$3:$U$3),0))*(1-GRID!$H$34))</f>
        <v>41300</v>
      </c>
      <c r="G480" s="8">
        <f t="array" ref="G480">IF($I$2="Открытый тариф",INDEX(GRID!$B$4:$U$15,MATCH(G$7,GRID!$A$4:$A$15,0),MATCH(1,($U$2=GRID!$B$1:$U$1)*(КАЛЕНДАРЬ!AS17=GRID!$B$3:$U$3),0)),
INDEX(GRID!$B$4:$U$15,MATCH(G$7,GRID!$A$4:$A$15,0),MATCH(1,($U$2=GRID!$B$1:$U$1)*(КАЛЕНДАРЬ!AS17=GRID!$B$3:$U$3),0))*(1-GRID!$H$34))</f>
        <v>42500</v>
      </c>
      <c r="H480" s="8">
        <f t="array" ref="H480">IF($I$2="Открытый тариф",INDEX(GRID!$B$18:$U$29,MATCH(G$7,GRID!$A$18:$A$29,0),MATCH(1,($U$2=GRID!$B$1:$U$1)*(КАЛЕНДАРЬ!AS17=GRID!$B$3:$U$3),0)),
INDEX(GRID!$B$18:$U$29,MATCH(G$7,GRID!$A$18:$A$29,0),MATCH(1,($U$2=GRID!$B$1:$U$1)*(КАЛЕНДАРЬ!AS17=GRID!$B$3:$U$3),0))*(1-GRID!$H$34))</f>
        <v>47500</v>
      </c>
      <c r="I480" s="8">
        <f t="array" ref="I480">IF($I$2="Открытый тариф",INDEX(GRID!$B$4:$U$15,MATCH(I$7,GRID!$A$4:$A$15,0),MATCH(1,($U$2=GRID!$B$1:$U$1)*(КАЛЕНДАРЬ!AS17=GRID!$B$3:$U$3),0)),
INDEX(GRID!$B$4:$U$15,MATCH(I$7,GRID!$A$4:$A$15,0),MATCH(1,($U$2=GRID!$B$1:$U$1)*(КАЛЕНДАРЬ!AS17=GRID!$B$3:$U$3),0))*(1-GRID!$H$34))</f>
        <v>47400</v>
      </c>
      <c r="J480" s="8">
        <f t="array" ref="J480">IF($I$2="Открытый тариф",INDEX(GRID!$B$18:$U$29,MATCH(I$7,GRID!$A$18:$A$29,0),MATCH(1,($U$2=GRID!$B$1:$U$1)*(КАЛЕНДАРЬ!AS17=GRID!$B$3:$U$3),0)),
INDEX(GRID!$B$18:$U$29,MATCH(I$7,GRID!$A$18:$A$29,0),MATCH(1,($U$2=GRID!$B$1:$U$1)*(КАЛЕНДАРЬ!AS17=GRID!$B$3:$U$3),0))*(1-GRID!$H$34))</f>
        <v>52400</v>
      </c>
      <c r="K480" s="8">
        <f t="array" ref="K480">IF($I$2="Открытый тариф",INDEX(GRID!$B$4:$U$15,MATCH(K$7,GRID!$A$4:$A$15,0),MATCH(1,($U$2=GRID!$B$1:$U$1)*(КАЛЕНДАРЬ!AS17=GRID!$B$3:$U$3),0)),
INDEX(GRID!$B$4:$U$15,MATCH(K$7,GRID!$A$4:$A$15,0),MATCH(1,($U$2=GRID!$B$1:$U$1)*(КАЛЕНДАРЬ!AS17=GRID!$B$3:$U$3),0))*(1-GRID!$H$34))</f>
        <v>53300</v>
      </c>
      <c r="L480" s="8">
        <f t="array" ref="L480">IF($I$2="Открытый тариф",INDEX(GRID!$B$18:$U$29,MATCH(K$7,GRID!$A$18:$A$29,0),MATCH(1,($U$2=GRID!$B$1:$U$1)*(КАЛЕНДАРЬ!AS17=GRID!$B$3:$U$3),0)),
INDEX(GRID!$B$18:$U$29,MATCH(K$7,GRID!$A$18:$A$29,0),MATCH(1,($U$2=GRID!$B$1:$U$1)*(КАЛЕНДАРЬ!AS17=GRID!$B$3:$U$3),0))*(1-GRID!$H$34))</f>
        <v>58300</v>
      </c>
      <c r="M480" s="8">
        <f t="array" ref="M480">IF($I$2="Открытый тариф",INDEX(GRID!$B$4:$U$15,MATCH(M$7,GRID!$A$4:$A$15,0),MATCH(1,($U$2=GRID!$B$1:$U$1)*(КАЛЕНДАРЬ!AS17=GRID!$B$3:$U$3),0)),
INDEX(GRID!$B$4:$U$15,MATCH(M$7,GRID!$A$4:$A$15,0),MATCH(1,($U$2=GRID!$B$1:$U$1)*(КАЛЕНДАРЬ!AS17=GRID!$B$3:$U$3),0))*(1-GRID!$H$34))</f>
        <v>74000</v>
      </c>
      <c r="N480" s="8">
        <f t="array" ref="N480">IF($I$2="Открытый тариф",INDEX(GRID!$B$18:$U$29,MATCH(M$7,GRID!$A$18:$A$29,0),MATCH(1,($U$2=GRID!$B$1:$U$1)*(КАЛЕНДАРЬ!AS17=GRID!$B$3:$U$3),0)),
INDEX(GRID!$B$18:$U$29,MATCH(M$7,GRID!$A$18:$A$29,0),MATCH(1,($U$2=GRID!$B$1:$U$1)*(КАЛЕНДАРЬ!AS17=GRID!$B$3:$U$3),0))*(1-GRID!$H$34))</f>
        <v>79000</v>
      </c>
      <c r="O480" s="8">
        <f t="array" ref="O480">IF($I$2="Открытый тариф",INDEX(GRID!$B$4:$U$15,MATCH(O$7,GRID!$A$4:$A$15,0),MATCH(1,($U$2=GRID!$B$1:$U$1)*(КАЛЕНДАРЬ!AS17=GRID!$B$3:$U$3),0)),
INDEX(GRID!$B$4:$U$15,MATCH(O$7,GRID!$A$4:$A$15,0),MATCH(1,($U$2=GRID!$B$1:$U$1)*(КАЛЕНДАРЬ!AS17=GRID!$B$3:$U$3),0))*(1-GRID!$H$34))</f>
        <v>108800</v>
      </c>
      <c r="P480" s="8">
        <f t="array" ref="P480">IF($I$2="Открытый тариф",INDEX(GRID!$B$4:$U$15,MATCH(P$7,GRID!$A$4:$A$15,0),MATCH(1,($U$2=GRID!$B$1:$U$1)*(КАЛЕНДАРЬ!AS17=GRID!$B$3:$U$3),0)),
INDEX(GRID!$B$4:$U$15,MATCH(P$7,GRID!$A$4:$A$15,0),MATCH(1,($U$2=GRID!$B$1:$U$1)*(КАЛЕНДАРЬ!AS17=GRID!$B$3:$U$3),0))*(1-GRID!$H$34))</f>
        <v>151400</v>
      </c>
      <c r="Q480" s="8">
        <f t="array" ref="Q480">IF($I$2="Открытый тариф",INDEX(GRID!$B$4:$U$15,MATCH(Q$7,GRID!$A$4:$A$15,0),MATCH(1,($U$2=GRID!$B$1:$U$1)*(КАЛЕНДАРЬ!AS17=GRID!$B$3:$U$3),0)),
INDEX(GRID!$B$4:$U$15,MATCH(Q$7,GRID!$A$4:$A$15,0),MATCH(1,($U$2=GRID!$B$1:$U$1)*(КАЛЕНДАРЬ!AS17=GRID!$B$3:$U$3),0))*(1-GRID!$H$34))</f>
        <v>177900</v>
      </c>
      <c r="R480" s="8">
        <f t="array" ref="R480">IF($I$2="Открытый тариф",INDEX(GRID!$B$18:$U$29,MATCH(R$7,GRID!$A$18:$A$29,0),MATCH(1,($U$2=GRID!$B$1:$U$1)*(КАЛЕНДАРЬ!AS17=GRID!$B$3:$U$3),0)),
INDEX(GRID!$B$18:$U$29,MATCH(R$7,GRID!$A$18:$A$29,0),MATCH(1,($U$2=GRID!$B$1:$U$1)*(КАЛЕНДАРЬ!AS17=GRID!$B$3:$U$3),0))*(1-GRID!$H$34))</f>
        <v>202400</v>
      </c>
      <c r="S480" s="8">
        <f t="array" ref="S480">IF($I$2="Открытый тариф",INDEX(GRID!$B$4:$U$15,MATCH(S$7,GRID!$A$4:$A$15,0),MATCH(1,($U$2=GRID!$B$1:$U$1)*(КАЛЕНДАРЬ!AS17=GRID!$B$3:$U$3),0)),
INDEX(GRID!$B$4:$U$15,MATCH(S$7,GRID!$A$4:$A$15,0),MATCH(1,($U$2=GRID!$B$1:$U$1)*(КАЛЕНДАРЬ!AS17=GRID!$B$3:$U$3),0))*(1-GRID!$L$41))</f>
        <v>507400</v>
      </c>
      <c r="T480" s="8">
        <f t="array" ref="T480">IF($I$2="Открытый тариф",INDEX(GRID!$B$4:$U$15,MATCH(T$7,GRID!$A$4:$A$15,0),MATCH(1,($U$2=GRID!$B$1:$U$1)*(КАЛЕНДАРЬ!AS17=GRID!$B$3:$U$3),0)),
INDEX(GRID!$B$4:$U$15,MATCH(T$7,GRID!$A$4:$A$15,0),MATCH(1,($U$2=GRID!$B$1:$U$1)*(КАЛЕНДАРЬ!AS17=GRID!$B$3:$U$3),0))*(1-GRID!$L$41))</f>
        <v>617900</v>
      </c>
    </row>
    <row r="481" spans="1:20" ht="13.5" customHeight="1">
      <c r="A481" s="148" t="s">
        <v>11</v>
      </c>
      <c r="B481" s="149">
        <v>15</v>
      </c>
      <c r="C481" s="8">
        <f t="array" ref="C481">IF($I$2="Открытый тариф",INDEX(GRID!$B$4:$U$15,MATCH(C$7,GRID!$A$4:$A$15,0),MATCH(1,($U$2=GRID!$B$1:$U$1)*(КАЛЕНДАРЬ!AS18=GRID!$B$3:$U$3),0)),
INDEX(GRID!$B$4:$U$15,MATCH(C$7,GRID!$A$4:$A$15,0),MATCH(1,($U$2=GRID!$B$1:$U$1)*(КАЛЕНДАРЬ!AS18=GRID!$B$3:$U$3),0))*(1-GRID!$H$34))</f>
        <v>27500.000000000004</v>
      </c>
      <c r="D481" s="8">
        <f t="array" ref="D481">IF($I$2="Открытый тариф",INDEX(GRID!$B$18:$U$29,MATCH(C$7,GRID!$A$18:$A$29,0),MATCH(1,($U$2=GRID!$B$1:$U$1)*(КАЛЕНДАРЬ!AS18=GRID!$B$3:$U$3),0)),
INDEX(GRID!$B$18:$U$29,MATCH(C$7,GRID!$A$18:$A$29,0),MATCH(1,($U$2=GRID!$B$1:$U$1)*(КАЛЕНДАРЬ!AS18=GRID!$B$3:$U$3),0))*(1-GRID!$H$34))</f>
        <v>32500.000000000004</v>
      </c>
      <c r="E481" s="8">
        <f t="array" ref="E481">IF($I$2="Открытый тариф",INDEX(GRID!$B$4:$U$15,MATCH(E$7,GRID!$A$4:$A$15,0),MATCH(1,($U$2=GRID!$B$1:$U$1)*(КАЛЕНДАРЬ!AS18=GRID!$B$3:$U$3),0)),
INDEX(GRID!$B$4:$U$15,MATCH(E$7,GRID!$A$4:$A$15,0),MATCH(1,($U$2=GRID!$B$1:$U$1)*(КАЛЕНДАРЬ!AS18=GRID!$B$3:$U$3),0))*(1-GRID!$H$34))</f>
        <v>33000</v>
      </c>
      <c r="F481" s="8">
        <f t="array" ref="F481">IF($I$2="Открытый тариф",INDEX(GRID!$B$18:$U$29,MATCH(E$7,GRID!$A$18:$A$29,0),MATCH(1,($U$2=GRID!$B$1:$U$1)*(КАЛЕНДАРЬ!AS18=GRID!$B$3:$U$3),0)),
INDEX(GRID!$B$18:$U$29,MATCH(E$7,GRID!$A$18:$A$29,0),MATCH(1,($U$2=GRID!$B$1:$U$1)*(КАЛЕНДАРЬ!AS18=GRID!$B$3:$U$3),0))*(1-GRID!$H$34))</f>
        <v>38000</v>
      </c>
      <c r="G481" s="8">
        <f t="array" ref="G481">IF($I$2="Открытый тариф",INDEX(GRID!$B$4:$U$15,MATCH(G$7,GRID!$A$4:$A$15,0),MATCH(1,($U$2=GRID!$B$1:$U$1)*(КАЛЕНДАРЬ!AS18=GRID!$B$3:$U$3),0)),
INDEX(GRID!$B$4:$U$15,MATCH(G$7,GRID!$A$4:$A$15,0),MATCH(1,($U$2=GRID!$B$1:$U$1)*(КАЛЕНДАРЬ!AS18=GRID!$B$3:$U$3),0))*(1-GRID!$H$34))</f>
        <v>39000</v>
      </c>
      <c r="H481" s="8">
        <f t="array" ref="H481">IF($I$2="Открытый тариф",INDEX(GRID!$B$18:$U$29,MATCH(G$7,GRID!$A$18:$A$29,0),MATCH(1,($U$2=GRID!$B$1:$U$1)*(КАЛЕНДАРЬ!AS18=GRID!$B$3:$U$3),0)),
INDEX(GRID!$B$18:$U$29,MATCH(G$7,GRID!$A$18:$A$29,0),MATCH(1,($U$2=GRID!$B$1:$U$1)*(КАЛЕНДАРЬ!AS18=GRID!$B$3:$U$3),0))*(1-GRID!$H$34))</f>
        <v>44000</v>
      </c>
      <c r="I481" s="8">
        <f t="array" ref="I481">IF($I$2="Открытый тариф",INDEX(GRID!$B$4:$U$15,MATCH(I$7,GRID!$A$4:$A$15,0),MATCH(1,($U$2=GRID!$B$1:$U$1)*(КАЛЕНДАРЬ!AS18=GRID!$B$3:$U$3),0)),
INDEX(GRID!$B$4:$U$15,MATCH(I$7,GRID!$A$4:$A$15,0),MATCH(1,($U$2=GRID!$B$1:$U$1)*(КАЛЕНДАРЬ!AS18=GRID!$B$3:$U$3),0))*(1-GRID!$H$34))</f>
        <v>43400</v>
      </c>
      <c r="J481" s="8">
        <f t="array" ref="J481">IF($I$2="Открытый тариф",INDEX(GRID!$B$18:$U$29,MATCH(I$7,GRID!$A$18:$A$29,0),MATCH(1,($U$2=GRID!$B$1:$U$1)*(КАЛЕНДАРЬ!AS18=GRID!$B$3:$U$3),0)),
INDEX(GRID!$B$18:$U$29,MATCH(I$7,GRID!$A$18:$A$29,0),MATCH(1,($U$2=GRID!$B$1:$U$1)*(КАЛЕНДАРЬ!AS18=GRID!$B$3:$U$3),0))*(1-GRID!$H$34))</f>
        <v>48400</v>
      </c>
      <c r="K481" s="8">
        <f t="array" ref="K481">IF($I$2="Открытый тариф",INDEX(GRID!$B$4:$U$15,MATCH(K$7,GRID!$A$4:$A$15,0),MATCH(1,($U$2=GRID!$B$1:$U$1)*(КАЛЕНДАРЬ!AS18=GRID!$B$3:$U$3),0)),
INDEX(GRID!$B$4:$U$15,MATCH(K$7,GRID!$A$4:$A$15,0),MATCH(1,($U$2=GRID!$B$1:$U$1)*(КАЛЕНДАРЬ!AS18=GRID!$B$3:$U$3),0))*(1-GRID!$H$34))</f>
        <v>49000</v>
      </c>
      <c r="L481" s="8">
        <f t="array" ref="L481">IF($I$2="Открытый тариф",INDEX(GRID!$B$18:$U$29,MATCH(K$7,GRID!$A$18:$A$29,0),MATCH(1,($U$2=GRID!$B$1:$U$1)*(КАЛЕНДАРЬ!AS18=GRID!$B$3:$U$3),0)),
INDEX(GRID!$B$18:$U$29,MATCH(K$7,GRID!$A$18:$A$29,0),MATCH(1,($U$2=GRID!$B$1:$U$1)*(КАЛЕНДАРЬ!AS18=GRID!$B$3:$U$3),0))*(1-GRID!$H$34))</f>
        <v>54000</v>
      </c>
      <c r="M481" s="8">
        <f t="array" ref="M481">IF($I$2="Открытый тариф",INDEX(GRID!$B$4:$U$15,MATCH(M$7,GRID!$A$4:$A$15,0),MATCH(1,($U$2=GRID!$B$1:$U$1)*(КАЛЕНДАРЬ!AS18=GRID!$B$3:$U$3),0)),
INDEX(GRID!$B$4:$U$15,MATCH(M$7,GRID!$A$4:$A$15,0),MATCH(1,($U$2=GRID!$B$1:$U$1)*(КАЛЕНДАРЬ!AS18=GRID!$B$3:$U$3),0))*(1-GRID!$H$34))</f>
        <v>69500</v>
      </c>
      <c r="N481" s="8">
        <f t="array" ref="N481">IF($I$2="Открытый тариф",INDEX(GRID!$B$18:$U$29,MATCH(M$7,GRID!$A$18:$A$29,0),MATCH(1,($U$2=GRID!$B$1:$U$1)*(КАЛЕНДАРЬ!AS18=GRID!$B$3:$U$3),0)),
INDEX(GRID!$B$18:$U$29,MATCH(M$7,GRID!$A$18:$A$29,0),MATCH(1,($U$2=GRID!$B$1:$U$1)*(КАЛЕНДАРЬ!AS18=GRID!$B$3:$U$3),0))*(1-GRID!$H$34))</f>
        <v>74500</v>
      </c>
      <c r="O481" s="8">
        <f t="array" ref="O481">IF($I$2="Открытый тариф",INDEX(GRID!$B$4:$U$15,MATCH(O$7,GRID!$A$4:$A$15,0),MATCH(1,($U$2=GRID!$B$1:$U$1)*(КАЛЕНДАРЬ!AS18=GRID!$B$3:$U$3),0)),
INDEX(GRID!$B$4:$U$15,MATCH(O$7,GRID!$A$4:$A$15,0),MATCH(1,($U$2=GRID!$B$1:$U$1)*(КАЛЕНДАРЬ!AS18=GRID!$B$3:$U$3),0))*(1-GRID!$H$34))</f>
        <v>103200</v>
      </c>
      <c r="P481" s="8">
        <f t="array" ref="P481">IF($I$2="Открытый тариф",INDEX(GRID!$B$4:$U$15,MATCH(P$7,GRID!$A$4:$A$15,0),MATCH(1,($U$2=GRID!$B$1:$U$1)*(КАЛЕНДАРЬ!AS18=GRID!$B$3:$U$3),0)),
INDEX(GRID!$B$4:$U$15,MATCH(P$7,GRID!$A$4:$A$15,0),MATCH(1,($U$2=GRID!$B$1:$U$1)*(КАЛЕНДАРЬ!AS18=GRID!$B$3:$U$3),0))*(1-GRID!$H$34))</f>
        <v>145400</v>
      </c>
      <c r="Q481" s="8">
        <f t="array" ref="Q481">IF($I$2="Открытый тариф",INDEX(GRID!$B$4:$U$15,MATCH(Q$7,GRID!$A$4:$A$15,0),MATCH(1,($U$2=GRID!$B$1:$U$1)*(КАЛЕНДАРЬ!AS18=GRID!$B$3:$U$3),0)),
INDEX(GRID!$B$4:$U$15,MATCH(Q$7,GRID!$A$4:$A$15,0),MATCH(1,($U$2=GRID!$B$1:$U$1)*(КАЛЕНДАРЬ!AS18=GRID!$B$3:$U$3),0))*(1-GRID!$H$34))</f>
        <v>170900</v>
      </c>
      <c r="R481" s="8">
        <f t="array" ref="R481">IF($I$2="Открытый тариф",INDEX(GRID!$B$18:$U$29,MATCH(R$7,GRID!$A$18:$A$29,0),MATCH(1,($U$2=GRID!$B$1:$U$1)*(КАЛЕНДАРЬ!AS18=GRID!$B$3:$U$3),0)),
INDEX(GRID!$B$18:$U$29,MATCH(R$7,GRID!$A$18:$A$29,0),MATCH(1,($U$2=GRID!$B$1:$U$1)*(КАЛЕНДАРЬ!AS18=GRID!$B$3:$U$3),0))*(1-GRID!$H$34))</f>
        <v>194100</v>
      </c>
      <c r="S481" s="8">
        <f t="array" ref="S481">IF($I$2="Открытый тариф",INDEX(GRID!$B$4:$U$15,MATCH(S$7,GRID!$A$4:$A$15,0),MATCH(1,($U$2=GRID!$B$1:$U$1)*(КАЛЕНДАРЬ!AS18=GRID!$B$3:$U$3),0)),
INDEX(GRID!$B$4:$U$15,MATCH(S$7,GRID!$A$4:$A$15,0),MATCH(1,($U$2=GRID!$B$1:$U$1)*(КАЛЕНДАРЬ!AS18=GRID!$B$3:$U$3),0))*(1-GRID!$L$41))</f>
        <v>482600</v>
      </c>
      <c r="T481" s="8">
        <f t="array" ref="T481">IF($I$2="Открытый тариф",INDEX(GRID!$B$4:$U$15,MATCH(T$7,GRID!$A$4:$A$15,0),MATCH(1,($U$2=GRID!$B$1:$U$1)*(КАЛЕНДАРЬ!AS18=GRID!$B$3:$U$3),0)),
INDEX(GRID!$B$4:$U$15,MATCH(T$7,GRID!$A$4:$A$15,0),MATCH(1,($U$2=GRID!$B$1:$U$1)*(КАЛЕНДАРЬ!AS18=GRID!$B$3:$U$3),0))*(1-GRID!$L$41))</f>
        <v>586600</v>
      </c>
    </row>
    <row r="482" spans="1:20" ht="13.5" customHeight="1">
      <c r="A482" s="148" t="s">
        <v>12</v>
      </c>
      <c r="B482" s="149">
        <v>16</v>
      </c>
      <c r="C482" s="8">
        <f t="array" ref="C482">IF($I$2="Открытый тариф",INDEX(GRID!$B$4:$U$15,MATCH(C$7,GRID!$A$4:$A$15,0),MATCH(1,($U$2=GRID!$B$1:$U$1)*(КАЛЕНДАРЬ!AS19=GRID!$B$3:$U$3),0)),
INDEX(GRID!$B$4:$U$15,MATCH(C$7,GRID!$A$4:$A$15,0),MATCH(1,($U$2=GRID!$B$1:$U$1)*(КАЛЕНДАРЬ!AS19=GRID!$B$3:$U$3),0))*(1-GRID!$H$34))</f>
        <v>27500.000000000004</v>
      </c>
      <c r="D482" s="8">
        <f t="array" ref="D482">IF($I$2="Открытый тариф",INDEX(GRID!$B$18:$U$29,MATCH(C$7,GRID!$A$18:$A$29,0),MATCH(1,($U$2=GRID!$B$1:$U$1)*(КАЛЕНДАРЬ!AS19=GRID!$B$3:$U$3),0)),
INDEX(GRID!$B$18:$U$29,MATCH(C$7,GRID!$A$18:$A$29,0),MATCH(1,($U$2=GRID!$B$1:$U$1)*(КАЛЕНДАРЬ!AS19=GRID!$B$3:$U$3),0))*(1-GRID!$H$34))</f>
        <v>32500.000000000004</v>
      </c>
      <c r="E482" s="8">
        <f t="array" ref="E482">IF($I$2="Открытый тариф",INDEX(GRID!$B$4:$U$15,MATCH(E$7,GRID!$A$4:$A$15,0),MATCH(1,($U$2=GRID!$B$1:$U$1)*(КАЛЕНДАРЬ!AS19=GRID!$B$3:$U$3),0)),
INDEX(GRID!$B$4:$U$15,MATCH(E$7,GRID!$A$4:$A$15,0),MATCH(1,($U$2=GRID!$B$1:$U$1)*(КАЛЕНДАРЬ!AS19=GRID!$B$3:$U$3),0))*(1-GRID!$H$34))</f>
        <v>33000</v>
      </c>
      <c r="F482" s="8">
        <f t="array" ref="F482">IF($I$2="Открытый тариф",INDEX(GRID!$B$18:$U$29,MATCH(E$7,GRID!$A$18:$A$29,0),MATCH(1,($U$2=GRID!$B$1:$U$1)*(КАЛЕНДАРЬ!AS19=GRID!$B$3:$U$3),0)),
INDEX(GRID!$B$18:$U$29,MATCH(E$7,GRID!$A$18:$A$29,0),MATCH(1,($U$2=GRID!$B$1:$U$1)*(КАЛЕНДАРЬ!AS19=GRID!$B$3:$U$3),0))*(1-GRID!$H$34))</f>
        <v>38000</v>
      </c>
      <c r="G482" s="8">
        <f t="array" ref="G482">IF($I$2="Открытый тариф",INDEX(GRID!$B$4:$U$15,MATCH(G$7,GRID!$A$4:$A$15,0),MATCH(1,($U$2=GRID!$B$1:$U$1)*(КАЛЕНДАРЬ!AS19=GRID!$B$3:$U$3),0)),
INDEX(GRID!$B$4:$U$15,MATCH(G$7,GRID!$A$4:$A$15,0),MATCH(1,($U$2=GRID!$B$1:$U$1)*(КАЛЕНДАРЬ!AS19=GRID!$B$3:$U$3),0))*(1-GRID!$H$34))</f>
        <v>39000</v>
      </c>
      <c r="H482" s="8">
        <f t="array" ref="H482">IF($I$2="Открытый тариф",INDEX(GRID!$B$18:$U$29,MATCH(G$7,GRID!$A$18:$A$29,0),MATCH(1,($U$2=GRID!$B$1:$U$1)*(КАЛЕНДАРЬ!AS19=GRID!$B$3:$U$3),0)),
INDEX(GRID!$B$18:$U$29,MATCH(G$7,GRID!$A$18:$A$29,0),MATCH(1,($U$2=GRID!$B$1:$U$1)*(КАЛЕНДАРЬ!AS19=GRID!$B$3:$U$3),0))*(1-GRID!$H$34))</f>
        <v>44000</v>
      </c>
      <c r="I482" s="8">
        <f t="array" ref="I482">IF($I$2="Открытый тариф",INDEX(GRID!$B$4:$U$15,MATCH(I$7,GRID!$A$4:$A$15,0),MATCH(1,($U$2=GRID!$B$1:$U$1)*(КАЛЕНДАРЬ!AS19=GRID!$B$3:$U$3),0)),
INDEX(GRID!$B$4:$U$15,MATCH(I$7,GRID!$A$4:$A$15,0),MATCH(1,($U$2=GRID!$B$1:$U$1)*(КАЛЕНДАРЬ!AS19=GRID!$B$3:$U$3),0))*(1-GRID!$H$34))</f>
        <v>43400</v>
      </c>
      <c r="J482" s="8">
        <f t="array" ref="J482">IF($I$2="Открытый тариф",INDEX(GRID!$B$18:$U$29,MATCH(I$7,GRID!$A$18:$A$29,0),MATCH(1,($U$2=GRID!$B$1:$U$1)*(КАЛЕНДАРЬ!AS19=GRID!$B$3:$U$3),0)),
INDEX(GRID!$B$18:$U$29,MATCH(I$7,GRID!$A$18:$A$29,0),MATCH(1,($U$2=GRID!$B$1:$U$1)*(КАЛЕНДАРЬ!AS19=GRID!$B$3:$U$3),0))*(1-GRID!$H$34))</f>
        <v>48400</v>
      </c>
      <c r="K482" s="8">
        <f t="array" ref="K482">IF($I$2="Открытый тариф",INDEX(GRID!$B$4:$U$15,MATCH(K$7,GRID!$A$4:$A$15,0),MATCH(1,($U$2=GRID!$B$1:$U$1)*(КАЛЕНДАРЬ!AS19=GRID!$B$3:$U$3),0)),
INDEX(GRID!$B$4:$U$15,MATCH(K$7,GRID!$A$4:$A$15,0),MATCH(1,($U$2=GRID!$B$1:$U$1)*(КАЛЕНДАРЬ!AS19=GRID!$B$3:$U$3),0))*(1-GRID!$H$34))</f>
        <v>49000</v>
      </c>
      <c r="L482" s="8">
        <f t="array" ref="L482">IF($I$2="Открытый тариф",INDEX(GRID!$B$18:$U$29,MATCH(K$7,GRID!$A$18:$A$29,0),MATCH(1,($U$2=GRID!$B$1:$U$1)*(КАЛЕНДАРЬ!AS19=GRID!$B$3:$U$3),0)),
INDEX(GRID!$B$18:$U$29,MATCH(K$7,GRID!$A$18:$A$29,0),MATCH(1,($U$2=GRID!$B$1:$U$1)*(КАЛЕНДАРЬ!AS19=GRID!$B$3:$U$3),0))*(1-GRID!$H$34))</f>
        <v>54000</v>
      </c>
      <c r="M482" s="8">
        <f t="array" ref="M482">IF($I$2="Открытый тариф",INDEX(GRID!$B$4:$U$15,MATCH(M$7,GRID!$A$4:$A$15,0),MATCH(1,($U$2=GRID!$B$1:$U$1)*(КАЛЕНДАРЬ!AS19=GRID!$B$3:$U$3),0)),
INDEX(GRID!$B$4:$U$15,MATCH(M$7,GRID!$A$4:$A$15,0),MATCH(1,($U$2=GRID!$B$1:$U$1)*(КАЛЕНДАРЬ!AS19=GRID!$B$3:$U$3),0))*(1-GRID!$H$34))</f>
        <v>69500</v>
      </c>
      <c r="N482" s="8">
        <f t="array" ref="N482">IF($I$2="Открытый тариф",INDEX(GRID!$B$18:$U$29,MATCH(M$7,GRID!$A$18:$A$29,0),MATCH(1,($U$2=GRID!$B$1:$U$1)*(КАЛЕНДАРЬ!AS19=GRID!$B$3:$U$3),0)),
INDEX(GRID!$B$18:$U$29,MATCH(M$7,GRID!$A$18:$A$29,0),MATCH(1,($U$2=GRID!$B$1:$U$1)*(КАЛЕНДАРЬ!AS19=GRID!$B$3:$U$3),0))*(1-GRID!$H$34))</f>
        <v>74500</v>
      </c>
      <c r="O482" s="8">
        <f t="array" ref="O482">IF($I$2="Открытый тариф",INDEX(GRID!$B$4:$U$15,MATCH(O$7,GRID!$A$4:$A$15,0),MATCH(1,($U$2=GRID!$B$1:$U$1)*(КАЛЕНДАРЬ!AS19=GRID!$B$3:$U$3),0)),
INDEX(GRID!$B$4:$U$15,MATCH(O$7,GRID!$A$4:$A$15,0),MATCH(1,($U$2=GRID!$B$1:$U$1)*(КАЛЕНДАРЬ!AS19=GRID!$B$3:$U$3),0))*(1-GRID!$H$34))</f>
        <v>103200</v>
      </c>
      <c r="P482" s="8">
        <f t="array" ref="P482">IF($I$2="Открытый тариф",INDEX(GRID!$B$4:$U$15,MATCH(P$7,GRID!$A$4:$A$15,0),MATCH(1,($U$2=GRID!$B$1:$U$1)*(КАЛЕНДАРЬ!AS19=GRID!$B$3:$U$3),0)),
INDEX(GRID!$B$4:$U$15,MATCH(P$7,GRID!$A$4:$A$15,0),MATCH(1,($U$2=GRID!$B$1:$U$1)*(КАЛЕНДАРЬ!AS19=GRID!$B$3:$U$3),0))*(1-GRID!$H$34))</f>
        <v>145400</v>
      </c>
      <c r="Q482" s="8">
        <f t="array" ref="Q482">IF($I$2="Открытый тариф",INDEX(GRID!$B$4:$U$15,MATCH(Q$7,GRID!$A$4:$A$15,0),MATCH(1,($U$2=GRID!$B$1:$U$1)*(КАЛЕНДАРЬ!AS19=GRID!$B$3:$U$3),0)),
INDEX(GRID!$B$4:$U$15,MATCH(Q$7,GRID!$A$4:$A$15,0),MATCH(1,($U$2=GRID!$B$1:$U$1)*(КАЛЕНДАРЬ!AS19=GRID!$B$3:$U$3),0))*(1-GRID!$H$34))</f>
        <v>170900</v>
      </c>
      <c r="R482" s="8">
        <f t="array" ref="R482">IF($I$2="Открытый тариф",INDEX(GRID!$B$18:$U$29,MATCH(R$7,GRID!$A$18:$A$29,0),MATCH(1,($U$2=GRID!$B$1:$U$1)*(КАЛЕНДАРЬ!AS19=GRID!$B$3:$U$3),0)),
INDEX(GRID!$B$18:$U$29,MATCH(R$7,GRID!$A$18:$A$29,0),MATCH(1,($U$2=GRID!$B$1:$U$1)*(КАЛЕНДАРЬ!AS19=GRID!$B$3:$U$3),0))*(1-GRID!$H$34))</f>
        <v>194100</v>
      </c>
      <c r="S482" s="8">
        <f t="array" ref="S482">IF($I$2="Открытый тариф",INDEX(GRID!$B$4:$U$15,MATCH(S$7,GRID!$A$4:$A$15,0),MATCH(1,($U$2=GRID!$B$1:$U$1)*(КАЛЕНДАРЬ!AS19=GRID!$B$3:$U$3),0)),
INDEX(GRID!$B$4:$U$15,MATCH(S$7,GRID!$A$4:$A$15,0),MATCH(1,($U$2=GRID!$B$1:$U$1)*(КАЛЕНДАРЬ!AS19=GRID!$B$3:$U$3),0))*(1-GRID!$L$41))</f>
        <v>482600</v>
      </c>
      <c r="T482" s="8">
        <f t="array" ref="T482">IF($I$2="Открытый тариф",INDEX(GRID!$B$4:$U$15,MATCH(T$7,GRID!$A$4:$A$15,0),MATCH(1,($U$2=GRID!$B$1:$U$1)*(КАЛЕНДАРЬ!AS19=GRID!$B$3:$U$3),0)),
INDEX(GRID!$B$4:$U$15,MATCH(T$7,GRID!$A$4:$A$15,0),MATCH(1,($U$2=GRID!$B$1:$U$1)*(КАЛЕНДАРЬ!AS19=GRID!$B$3:$U$3),0))*(1-GRID!$L$41))</f>
        <v>586600</v>
      </c>
    </row>
    <row r="483" spans="1:20" ht="13.5" customHeight="1">
      <c r="A483" s="148" t="s">
        <v>13</v>
      </c>
      <c r="B483" s="149">
        <v>17</v>
      </c>
      <c r="C483" s="8">
        <f t="array" ref="C483">IF($I$2="Открытый тариф",INDEX(GRID!$B$4:$U$15,MATCH(C$7,GRID!$A$4:$A$15,0),MATCH(1,($U$2=GRID!$B$1:$U$1)*(КАЛЕНДАРЬ!AS20=GRID!$B$3:$U$3),0)),
INDEX(GRID!$B$4:$U$15,MATCH(C$7,GRID!$A$4:$A$15,0),MATCH(1,($U$2=GRID!$B$1:$U$1)*(КАЛЕНДАРЬ!AS20=GRID!$B$3:$U$3),0))*(1-GRID!$H$34))</f>
        <v>27500.000000000004</v>
      </c>
      <c r="D483" s="8">
        <f t="array" ref="D483">IF($I$2="Открытый тариф",INDEX(GRID!$B$18:$U$29,MATCH(C$7,GRID!$A$18:$A$29,0),MATCH(1,($U$2=GRID!$B$1:$U$1)*(КАЛЕНДАРЬ!AS20=GRID!$B$3:$U$3),0)),
INDEX(GRID!$B$18:$U$29,MATCH(C$7,GRID!$A$18:$A$29,0),MATCH(1,($U$2=GRID!$B$1:$U$1)*(КАЛЕНДАРЬ!AS20=GRID!$B$3:$U$3),0))*(1-GRID!$H$34))</f>
        <v>32500.000000000004</v>
      </c>
      <c r="E483" s="8">
        <f t="array" ref="E483">IF($I$2="Открытый тариф",INDEX(GRID!$B$4:$U$15,MATCH(E$7,GRID!$A$4:$A$15,0),MATCH(1,($U$2=GRID!$B$1:$U$1)*(КАЛЕНДАРЬ!AS20=GRID!$B$3:$U$3),0)),
INDEX(GRID!$B$4:$U$15,MATCH(E$7,GRID!$A$4:$A$15,0),MATCH(1,($U$2=GRID!$B$1:$U$1)*(КАЛЕНДАРЬ!AS20=GRID!$B$3:$U$3),0))*(1-GRID!$H$34))</f>
        <v>33000</v>
      </c>
      <c r="F483" s="8">
        <f t="array" ref="F483">IF($I$2="Открытый тариф",INDEX(GRID!$B$18:$U$29,MATCH(E$7,GRID!$A$18:$A$29,0),MATCH(1,($U$2=GRID!$B$1:$U$1)*(КАЛЕНДАРЬ!AS20=GRID!$B$3:$U$3),0)),
INDEX(GRID!$B$18:$U$29,MATCH(E$7,GRID!$A$18:$A$29,0),MATCH(1,($U$2=GRID!$B$1:$U$1)*(КАЛЕНДАРЬ!AS20=GRID!$B$3:$U$3),0))*(1-GRID!$H$34))</f>
        <v>38000</v>
      </c>
      <c r="G483" s="8">
        <f t="array" ref="G483">IF($I$2="Открытый тариф",INDEX(GRID!$B$4:$U$15,MATCH(G$7,GRID!$A$4:$A$15,0),MATCH(1,($U$2=GRID!$B$1:$U$1)*(КАЛЕНДАРЬ!AS20=GRID!$B$3:$U$3),0)),
INDEX(GRID!$B$4:$U$15,MATCH(G$7,GRID!$A$4:$A$15,0),MATCH(1,($U$2=GRID!$B$1:$U$1)*(КАЛЕНДАРЬ!AS20=GRID!$B$3:$U$3),0))*(1-GRID!$H$34))</f>
        <v>39000</v>
      </c>
      <c r="H483" s="8">
        <f t="array" ref="H483">IF($I$2="Открытый тариф",INDEX(GRID!$B$18:$U$29,MATCH(G$7,GRID!$A$18:$A$29,0),MATCH(1,($U$2=GRID!$B$1:$U$1)*(КАЛЕНДАРЬ!AS20=GRID!$B$3:$U$3),0)),
INDEX(GRID!$B$18:$U$29,MATCH(G$7,GRID!$A$18:$A$29,0),MATCH(1,($U$2=GRID!$B$1:$U$1)*(КАЛЕНДАРЬ!AS20=GRID!$B$3:$U$3),0))*(1-GRID!$H$34))</f>
        <v>44000</v>
      </c>
      <c r="I483" s="8">
        <f t="array" ref="I483">IF($I$2="Открытый тариф",INDEX(GRID!$B$4:$U$15,MATCH(I$7,GRID!$A$4:$A$15,0),MATCH(1,($U$2=GRID!$B$1:$U$1)*(КАЛЕНДАРЬ!AS20=GRID!$B$3:$U$3),0)),
INDEX(GRID!$B$4:$U$15,MATCH(I$7,GRID!$A$4:$A$15,0),MATCH(1,($U$2=GRID!$B$1:$U$1)*(КАЛЕНДАРЬ!AS20=GRID!$B$3:$U$3),0))*(1-GRID!$H$34))</f>
        <v>43400</v>
      </c>
      <c r="J483" s="8">
        <f t="array" ref="J483">IF($I$2="Открытый тариф",INDEX(GRID!$B$18:$U$29,MATCH(I$7,GRID!$A$18:$A$29,0),MATCH(1,($U$2=GRID!$B$1:$U$1)*(КАЛЕНДАРЬ!AS20=GRID!$B$3:$U$3),0)),
INDEX(GRID!$B$18:$U$29,MATCH(I$7,GRID!$A$18:$A$29,0),MATCH(1,($U$2=GRID!$B$1:$U$1)*(КАЛЕНДАРЬ!AS20=GRID!$B$3:$U$3),0))*(1-GRID!$H$34))</f>
        <v>48400</v>
      </c>
      <c r="K483" s="8">
        <f t="array" ref="K483">IF($I$2="Открытый тариф",INDEX(GRID!$B$4:$U$15,MATCH(K$7,GRID!$A$4:$A$15,0),MATCH(1,($U$2=GRID!$B$1:$U$1)*(КАЛЕНДАРЬ!AS20=GRID!$B$3:$U$3),0)),
INDEX(GRID!$B$4:$U$15,MATCH(K$7,GRID!$A$4:$A$15,0),MATCH(1,($U$2=GRID!$B$1:$U$1)*(КАЛЕНДАРЬ!AS20=GRID!$B$3:$U$3),0))*(1-GRID!$H$34))</f>
        <v>49000</v>
      </c>
      <c r="L483" s="8">
        <f t="array" ref="L483">IF($I$2="Открытый тариф",INDEX(GRID!$B$18:$U$29,MATCH(K$7,GRID!$A$18:$A$29,0),MATCH(1,($U$2=GRID!$B$1:$U$1)*(КАЛЕНДАРЬ!AS20=GRID!$B$3:$U$3),0)),
INDEX(GRID!$B$18:$U$29,MATCH(K$7,GRID!$A$18:$A$29,0),MATCH(1,($U$2=GRID!$B$1:$U$1)*(КАЛЕНДАРЬ!AS20=GRID!$B$3:$U$3),0))*(1-GRID!$H$34))</f>
        <v>54000</v>
      </c>
      <c r="M483" s="8">
        <f t="array" ref="M483">IF($I$2="Открытый тариф",INDEX(GRID!$B$4:$U$15,MATCH(M$7,GRID!$A$4:$A$15,0),MATCH(1,($U$2=GRID!$B$1:$U$1)*(КАЛЕНДАРЬ!AS20=GRID!$B$3:$U$3),0)),
INDEX(GRID!$B$4:$U$15,MATCH(M$7,GRID!$A$4:$A$15,0),MATCH(1,($U$2=GRID!$B$1:$U$1)*(КАЛЕНДАРЬ!AS20=GRID!$B$3:$U$3),0))*(1-GRID!$H$34))</f>
        <v>69500</v>
      </c>
      <c r="N483" s="8">
        <f t="array" ref="N483">IF($I$2="Открытый тариф",INDEX(GRID!$B$18:$U$29,MATCH(M$7,GRID!$A$18:$A$29,0),MATCH(1,($U$2=GRID!$B$1:$U$1)*(КАЛЕНДАРЬ!AS20=GRID!$B$3:$U$3),0)),
INDEX(GRID!$B$18:$U$29,MATCH(M$7,GRID!$A$18:$A$29,0),MATCH(1,($U$2=GRID!$B$1:$U$1)*(КАЛЕНДАРЬ!AS20=GRID!$B$3:$U$3),0))*(1-GRID!$H$34))</f>
        <v>74500</v>
      </c>
      <c r="O483" s="8">
        <f t="array" ref="O483">IF($I$2="Открытый тариф",INDEX(GRID!$B$4:$U$15,MATCH(O$7,GRID!$A$4:$A$15,0),MATCH(1,($U$2=GRID!$B$1:$U$1)*(КАЛЕНДАРЬ!AS20=GRID!$B$3:$U$3),0)),
INDEX(GRID!$B$4:$U$15,MATCH(O$7,GRID!$A$4:$A$15,0),MATCH(1,($U$2=GRID!$B$1:$U$1)*(КАЛЕНДАРЬ!AS20=GRID!$B$3:$U$3),0))*(1-GRID!$H$34))</f>
        <v>103200</v>
      </c>
      <c r="P483" s="8">
        <f t="array" ref="P483">IF($I$2="Открытый тариф",INDEX(GRID!$B$4:$U$15,MATCH(P$7,GRID!$A$4:$A$15,0),MATCH(1,($U$2=GRID!$B$1:$U$1)*(КАЛЕНДАРЬ!AS20=GRID!$B$3:$U$3),0)),
INDEX(GRID!$B$4:$U$15,MATCH(P$7,GRID!$A$4:$A$15,0),MATCH(1,($U$2=GRID!$B$1:$U$1)*(КАЛЕНДАРЬ!AS20=GRID!$B$3:$U$3),0))*(1-GRID!$H$34))</f>
        <v>145400</v>
      </c>
      <c r="Q483" s="8">
        <f t="array" ref="Q483">IF($I$2="Открытый тариф",INDEX(GRID!$B$4:$U$15,MATCH(Q$7,GRID!$A$4:$A$15,0),MATCH(1,($U$2=GRID!$B$1:$U$1)*(КАЛЕНДАРЬ!AS20=GRID!$B$3:$U$3),0)),
INDEX(GRID!$B$4:$U$15,MATCH(Q$7,GRID!$A$4:$A$15,0),MATCH(1,($U$2=GRID!$B$1:$U$1)*(КАЛЕНДАРЬ!AS20=GRID!$B$3:$U$3),0))*(1-GRID!$H$34))</f>
        <v>170900</v>
      </c>
      <c r="R483" s="8">
        <f t="array" ref="R483">IF($I$2="Открытый тариф",INDEX(GRID!$B$18:$U$29,MATCH(R$7,GRID!$A$18:$A$29,0),MATCH(1,($U$2=GRID!$B$1:$U$1)*(КАЛЕНДАРЬ!AS20=GRID!$B$3:$U$3),0)),
INDEX(GRID!$B$18:$U$29,MATCH(R$7,GRID!$A$18:$A$29,0),MATCH(1,($U$2=GRID!$B$1:$U$1)*(КАЛЕНДАРЬ!AS20=GRID!$B$3:$U$3),0))*(1-GRID!$H$34))</f>
        <v>194100</v>
      </c>
      <c r="S483" s="8">
        <f t="array" ref="S483">IF($I$2="Открытый тариф",INDEX(GRID!$B$4:$U$15,MATCH(S$7,GRID!$A$4:$A$15,0),MATCH(1,($U$2=GRID!$B$1:$U$1)*(КАЛЕНДАРЬ!AS20=GRID!$B$3:$U$3),0)),
INDEX(GRID!$B$4:$U$15,MATCH(S$7,GRID!$A$4:$A$15,0),MATCH(1,($U$2=GRID!$B$1:$U$1)*(КАЛЕНДАРЬ!AS20=GRID!$B$3:$U$3),0))*(1-GRID!$L$41))</f>
        <v>482600</v>
      </c>
      <c r="T483" s="8">
        <f t="array" ref="T483">IF($I$2="Открытый тариф",INDEX(GRID!$B$4:$U$15,MATCH(T$7,GRID!$A$4:$A$15,0),MATCH(1,($U$2=GRID!$B$1:$U$1)*(КАЛЕНДАРЬ!AS20=GRID!$B$3:$U$3),0)),
INDEX(GRID!$B$4:$U$15,MATCH(T$7,GRID!$A$4:$A$15,0),MATCH(1,($U$2=GRID!$B$1:$U$1)*(КАЛЕНДАРЬ!AS20=GRID!$B$3:$U$3),0))*(1-GRID!$L$41))</f>
        <v>586600</v>
      </c>
    </row>
    <row r="484" spans="1:20" ht="13.5" customHeight="1">
      <c r="A484" s="148" t="s">
        <v>14</v>
      </c>
      <c r="B484" s="149">
        <v>18</v>
      </c>
      <c r="C484" s="8">
        <f t="array" ref="C484">IF($I$2="Открытый тариф",INDEX(GRID!$B$4:$U$15,MATCH(C$7,GRID!$A$4:$A$15,0),MATCH(1,($U$2=GRID!$B$1:$U$1)*(КАЛЕНДАРЬ!AS21=GRID!$B$3:$U$3),0)),
INDEX(GRID!$B$4:$U$15,MATCH(C$7,GRID!$A$4:$A$15,0),MATCH(1,($U$2=GRID!$B$1:$U$1)*(КАЛЕНДАРЬ!AS21=GRID!$B$3:$U$3),0))*(1-GRID!$H$34))</f>
        <v>27500.000000000004</v>
      </c>
      <c r="D484" s="8">
        <f t="array" ref="D484">IF($I$2="Открытый тариф",INDEX(GRID!$B$18:$U$29,MATCH(C$7,GRID!$A$18:$A$29,0),MATCH(1,($U$2=GRID!$B$1:$U$1)*(КАЛЕНДАРЬ!AS21=GRID!$B$3:$U$3),0)),
INDEX(GRID!$B$18:$U$29,MATCH(C$7,GRID!$A$18:$A$29,0),MATCH(1,($U$2=GRID!$B$1:$U$1)*(КАЛЕНДАРЬ!AS21=GRID!$B$3:$U$3),0))*(1-GRID!$H$34))</f>
        <v>32500.000000000004</v>
      </c>
      <c r="E484" s="8">
        <f t="array" ref="E484">IF($I$2="Открытый тариф",INDEX(GRID!$B$4:$U$15,MATCH(E$7,GRID!$A$4:$A$15,0),MATCH(1,($U$2=GRID!$B$1:$U$1)*(КАЛЕНДАРЬ!AS21=GRID!$B$3:$U$3),0)),
INDEX(GRID!$B$4:$U$15,MATCH(E$7,GRID!$A$4:$A$15,0),MATCH(1,($U$2=GRID!$B$1:$U$1)*(КАЛЕНДАРЬ!AS21=GRID!$B$3:$U$3),0))*(1-GRID!$H$34))</f>
        <v>33000</v>
      </c>
      <c r="F484" s="8">
        <f t="array" ref="F484">IF($I$2="Открытый тариф",INDEX(GRID!$B$18:$U$29,MATCH(E$7,GRID!$A$18:$A$29,0),MATCH(1,($U$2=GRID!$B$1:$U$1)*(КАЛЕНДАРЬ!AS21=GRID!$B$3:$U$3),0)),
INDEX(GRID!$B$18:$U$29,MATCH(E$7,GRID!$A$18:$A$29,0),MATCH(1,($U$2=GRID!$B$1:$U$1)*(КАЛЕНДАРЬ!AS21=GRID!$B$3:$U$3),0))*(1-GRID!$H$34))</f>
        <v>38000</v>
      </c>
      <c r="G484" s="8">
        <f t="array" ref="G484">IF($I$2="Открытый тариф",INDEX(GRID!$B$4:$U$15,MATCH(G$7,GRID!$A$4:$A$15,0),MATCH(1,($U$2=GRID!$B$1:$U$1)*(КАЛЕНДАРЬ!AS21=GRID!$B$3:$U$3),0)),
INDEX(GRID!$B$4:$U$15,MATCH(G$7,GRID!$A$4:$A$15,0),MATCH(1,($U$2=GRID!$B$1:$U$1)*(КАЛЕНДАРЬ!AS21=GRID!$B$3:$U$3),0))*(1-GRID!$H$34))</f>
        <v>39000</v>
      </c>
      <c r="H484" s="8">
        <f t="array" ref="H484">IF($I$2="Открытый тариф",INDEX(GRID!$B$18:$U$29,MATCH(G$7,GRID!$A$18:$A$29,0),MATCH(1,($U$2=GRID!$B$1:$U$1)*(КАЛЕНДАРЬ!AS21=GRID!$B$3:$U$3),0)),
INDEX(GRID!$B$18:$U$29,MATCH(G$7,GRID!$A$18:$A$29,0),MATCH(1,($U$2=GRID!$B$1:$U$1)*(КАЛЕНДАРЬ!AS21=GRID!$B$3:$U$3),0))*(1-GRID!$H$34))</f>
        <v>44000</v>
      </c>
      <c r="I484" s="8">
        <f t="array" ref="I484">IF($I$2="Открытый тариф",INDEX(GRID!$B$4:$U$15,MATCH(I$7,GRID!$A$4:$A$15,0),MATCH(1,($U$2=GRID!$B$1:$U$1)*(КАЛЕНДАРЬ!AS21=GRID!$B$3:$U$3),0)),
INDEX(GRID!$B$4:$U$15,MATCH(I$7,GRID!$A$4:$A$15,0),MATCH(1,($U$2=GRID!$B$1:$U$1)*(КАЛЕНДАРЬ!AS21=GRID!$B$3:$U$3),0))*(1-GRID!$H$34))</f>
        <v>43400</v>
      </c>
      <c r="J484" s="8">
        <f t="array" ref="J484">IF($I$2="Открытый тариф",INDEX(GRID!$B$18:$U$29,MATCH(I$7,GRID!$A$18:$A$29,0),MATCH(1,($U$2=GRID!$B$1:$U$1)*(КАЛЕНДАРЬ!AS21=GRID!$B$3:$U$3),0)),
INDEX(GRID!$B$18:$U$29,MATCH(I$7,GRID!$A$18:$A$29,0),MATCH(1,($U$2=GRID!$B$1:$U$1)*(КАЛЕНДАРЬ!AS21=GRID!$B$3:$U$3),0))*(1-GRID!$H$34))</f>
        <v>48400</v>
      </c>
      <c r="K484" s="8">
        <f t="array" ref="K484">IF($I$2="Открытый тариф",INDEX(GRID!$B$4:$U$15,MATCH(K$7,GRID!$A$4:$A$15,0),MATCH(1,($U$2=GRID!$B$1:$U$1)*(КАЛЕНДАРЬ!AS21=GRID!$B$3:$U$3),0)),
INDEX(GRID!$B$4:$U$15,MATCH(K$7,GRID!$A$4:$A$15,0),MATCH(1,($U$2=GRID!$B$1:$U$1)*(КАЛЕНДАРЬ!AS21=GRID!$B$3:$U$3),0))*(1-GRID!$H$34))</f>
        <v>49000</v>
      </c>
      <c r="L484" s="8">
        <f t="array" ref="L484">IF($I$2="Открытый тариф",INDEX(GRID!$B$18:$U$29,MATCH(K$7,GRID!$A$18:$A$29,0),MATCH(1,($U$2=GRID!$B$1:$U$1)*(КАЛЕНДАРЬ!AS21=GRID!$B$3:$U$3),0)),
INDEX(GRID!$B$18:$U$29,MATCH(K$7,GRID!$A$18:$A$29,0),MATCH(1,($U$2=GRID!$B$1:$U$1)*(КАЛЕНДАРЬ!AS21=GRID!$B$3:$U$3),0))*(1-GRID!$H$34))</f>
        <v>54000</v>
      </c>
      <c r="M484" s="8">
        <f t="array" ref="M484">IF($I$2="Открытый тариф",INDEX(GRID!$B$4:$U$15,MATCH(M$7,GRID!$A$4:$A$15,0),MATCH(1,($U$2=GRID!$B$1:$U$1)*(КАЛЕНДАРЬ!AS21=GRID!$B$3:$U$3),0)),
INDEX(GRID!$B$4:$U$15,MATCH(M$7,GRID!$A$4:$A$15,0),MATCH(1,($U$2=GRID!$B$1:$U$1)*(КАЛЕНДАРЬ!AS21=GRID!$B$3:$U$3),0))*(1-GRID!$H$34))</f>
        <v>69500</v>
      </c>
      <c r="N484" s="8">
        <f t="array" ref="N484">IF($I$2="Открытый тариф",INDEX(GRID!$B$18:$U$29,MATCH(M$7,GRID!$A$18:$A$29,0),MATCH(1,($U$2=GRID!$B$1:$U$1)*(КАЛЕНДАРЬ!AS21=GRID!$B$3:$U$3),0)),
INDEX(GRID!$B$18:$U$29,MATCH(M$7,GRID!$A$18:$A$29,0),MATCH(1,($U$2=GRID!$B$1:$U$1)*(КАЛЕНДАРЬ!AS21=GRID!$B$3:$U$3),0))*(1-GRID!$H$34))</f>
        <v>74500</v>
      </c>
      <c r="O484" s="8">
        <f t="array" ref="O484">IF($I$2="Открытый тариф",INDEX(GRID!$B$4:$U$15,MATCH(O$7,GRID!$A$4:$A$15,0),MATCH(1,($U$2=GRID!$B$1:$U$1)*(КАЛЕНДАРЬ!AS21=GRID!$B$3:$U$3),0)),
INDEX(GRID!$B$4:$U$15,MATCH(O$7,GRID!$A$4:$A$15,0),MATCH(1,($U$2=GRID!$B$1:$U$1)*(КАЛЕНДАРЬ!AS21=GRID!$B$3:$U$3),0))*(1-GRID!$H$34))</f>
        <v>103200</v>
      </c>
      <c r="P484" s="8">
        <f t="array" ref="P484">IF($I$2="Открытый тариф",INDEX(GRID!$B$4:$U$15,MATCH(P$7,GRID!$A$4:$A$15,0),MATCH(1,($U$2=GRID!$B$1:$U$1)*(КАЛЕНДАРЬ!AS21=GRID!$B$3:$U$3),0)),
INDEX(GRID!$B$4:$U$15,MATCH(P$7,GRID!$A$4:$A$15,0),MATCH(1,($U$2=GRID!$B$1:$U$1)*(КАЛЕНДАРЬ!AS21=GRID!$B$3:$U$3),0))*(1-GRID!$H$34))</f>
        <v>145400</v>
      </c>
      <c r="Q484" s="8">
        <f t="array" ref="Q484">IF($I$2="Открытый тариф",INDEX(GRID!$B$4:$U$15,MATCH(Q$7,GRID!$A$4:$A$15,0),MATCH(1,($U$2=GRID!$B$1:$U$1)*(КАЛЕНДАРЬ!AS21=GRID!$B$3:$U$3),0)),
INDEX(GRID!$B$4:$U$15,MATCH(Q$7,GRID!$A$4:$A$15,0),MATCH(1,($U$2=GRID!$B$1:$U$1)*(КАЛЕНДАРЬ!AS21=GRID!$B$3:$U$3),0))*(1-GRID!$H$34))</f>
        <v>170900</v>
      </c>
      <c r="R484" s="8">
        <f t="array" ref="R484">IF($I$2="Открытый тариф",INDEX(GRID!$B$18:$U$29,MATCH(R$7,GRID!$A$18:$A$29,0),MATCH(1,($U$2=GRID!$B$1:$U$1)*(КАЛЕНДАРЬ!AS21=GRID!$B$3:$U$3),0)),
INDEX(GRID!$B$18:$U$29,MATCH(R$7,GRID!$A$18:$A$29,0),MATCH(1,($U$2=GRID!$B$1:$U$1)*(КАЛЕНДАРЬ!AS21=GRID!$B$3:$U$3),0))*(1-GRID!$H$34))</f>
        <v>194100</v>
      </c>
      <c r="S484" s="8">
        <f t="array" ref="S484">IF($I$2="Открытый тариф",INDEX(GRID!$B$4:$U$15,MATCH(S$7,GRID!$A$4:$A$15,0),MATCH(1,($U$2=GRID!$B$1:$U$1)*(КАЛЕНДАРЬ!AS21=GRID!$B$3:$U$3),0)),
INDEX(GRID!$B$4:$U$15,MATCH(S$7,GRID!$A$4:$A$15,0),MATCH(1,($U$2=GRID!$B$1:$U$1)*(КАЛЕНДАРЬ!AS21=GRID!$B$3:$U$3),0))*(1-GRID!$L$41))</f>
        <v>482600</v>
      </c>
      <c r="T484" s="8">
        <f t="array" ref="T484">IF($I$2="Открытый тариф",INDEX(GRID!$B$4:$U$15,MATCH(T$7,GRID!$A$4:$A$15,0),MATCH(1,($U$2=GRID!$B$1:$U$1)*(КАЛЕНДАРЬ!AS21=GRID!$B$3:$U$3),0)),
INDEX(GRID!$B$4:$U$15,MATCH(T$7,GRID!$A$4:$A$15,0),MATCH(1,($U$2=GRID!$B$1:$U$1)*(КАЛЕНДАРЬ!AS21=GRID!$B$3:$U$3),0))*(1-GRID!$L$41))</f>
        <v>586600</v>
      </c>
    </row>
    <row r="485" spans="1:20" ht="13.5" customHeight="1">
      <c r="A485" s="148" t="s">
        <v>15</v>
      </c>
      <c r="B485" s="149">
        <v>19</v>
      </c>
      <c r="C485" s="8">
        <f t="array" ref="C485">IF($I$2="Открытый тариф",INDEX(GRID!$B$4:$U$15,MATCH(C$7,GRID!$A$4:$A$15,0),MATCH(1,($U$2=GRID!$B$1:$U$1)*(КАЛЕНДАРЬ!AS22=GRID!$B$3:$U$3),0)),
INDEX(GRID!$B$4:$U$15,MATCH(C$7,GRID!$A$4:$A$15,0),MATCH(1,($U$2=GRID!$B$1:$U$1)*(КАЛЕНДАРЬ!AS22=GRID!$B$3:$U$3),0))*(1-GRID!$H$34))</f>
        <v>27500.000000000004</v>
      </c>
      <c r="D485" s="8">
        <f t="array" ref="D485">IF($I$2="Открытый тариф",INDEX(GRID!$B$18:$U$29,MATCH(C$7,GRID!$A$18:$A$29,0),MATCH(1,($U$2=GRID!$B$1:$U$1)*(КАЛЕНДАРЬ!AS22=GRID!$B$3:$U$3),0)),
INDEX(GRID!$B$18:$U$29,MATCH(C$7,GRID!$A$18:$A$29,0),MATCH(1,($U$2=GRID!$B$1:$U$1)*(КАЛЕНДАРЬ!AS22=GRID!$B$3:$U$3),0))*(1-GRID!$H$34))</f>
        <v>32500.000000000004</v>
      </c>
      <c r="E485" s="8">
        <f t="array" ref="E485">IF($I$2="Открытый тариф",INDEX(GRID!$B$4:$U$15,MATCH(E$7,GRID!$A$4:$A$15,0),MATCH(1,($U$2=GRID!$B$1:$U$1)*(КАЛЕНДАРЬ!AS22=GRID!$B$3:$U$3),0)),
INDEX(GRID!$B$4:$U$15,MATCH(E$7,GRID!$A$4:$A$15,0),MATCH(1,($U$2=GRID!$B$1:$U$1)*(КАЛЕНДАРЬ!AS22=GRID!$B$3:$U$3),0))*(1-GRID!$H$34))</f>
        <v>33000</v>
      </c>
      <c r="F485" s="8">
        <f t="array" ref="F485">IF($I$2="Открытый тариф",INDEX(GRID!$B$18:$U$29,MATCH(E$7,GRID!$A$18:$A$29,0),MATCH(1,($U$2=GRID!$B$1:$U$1)*(КАЛЕНДАРЬ!AS22=GRID!$B$3:$U$3),0)),
INDEX(GRID!$B$18:$U$29,MATCH(E$7,GRID!$A$18:$A$29,0),MATCH(1,($U$2=GRID!$B$1:$U$1)*(КАЛЕНДАРЬ!AS22=GRID!$B$3:$U$3),0))*(1-GRID!$H$34))</f>
        <v>38000</v>
      </c>
      <c r="G485" s="8">
        <f t="array" ref="G485">IF($I$2="Открытый тариф",INDEX(GRID!$B$4:$U$15,MATCH(G$7,GRID!$A$4:$A$15,0),MATCH(1,($U$2=GRID!$B$1:$U$1)*(КАЛЕНДАРЬ!AS22=GRID!$B$3:$U$3),0)),
INDEX(GRID!$B$4:$U$15,MATCH(G$7,GRID!$A$4:$A$15,0),MATCH(1,($U$2=GRID!$B$1:$U$1)*(КАЛЕНДАРЬ!AS22=GRID!$B$3:$U$3),0))*(1-GRID!$H$34))</f>
        <v>39000</v>
      </c>
      <c r="H485" s="8">
        <f t="array" ref="H485">IF($I$2="Открытый тариф",INDEX(GRID!$B$18:$U$29,MATCH(G$7,GRID!$A$18:$A$29,0),MATCH(1,($U$2=GRID!$B$1:$U$1)*(КАЛЕНДАРЬ!AS22=GRID!$B$3:$U$3),0)),
INDEX(GRID!$B$18:$U$29,MATCH(G$7,GRID!$A$18:$A$29,0),MATCH(1,($U$2=GRID!$B$1:$U$1)*(КАЛЕНДАРЬ!AS22=GRID!$B$3:$U$3),0))*(1-GRID!$H$34))</f>
        <v>44000</v>
      </c>
      <c r="I485" s="8">
        <f t="array" ref="I485">IF($I$2="Открытый тариф",INDEX(GRID!$B$4:$U$15,MATCH(I$7,GRID!$A$4:$A$15,0),MATCH(1,($U$2=GRID!$B$1:$U$1)*(КАЛЕНДАРЬ!AS22=GRID!$B$3:$U$3),0)),
INDEX(GRID!$B$4:$U$15,MATCH(I$7,GRID!$A$4:$A$15,0),MATCH(1,($U$2=GRID!$B$1:$U$1)*(КАЛЕНДАРЬ!AS22=GRID!$B$3:$U$3),0))*(1-GRID!$H$34))</f>
        <v>43400</v>
      </c>
      <c r="J485" s="8">
        <f t="array" ref="J485">IF($I$2="Открытый тариф",INDEX(GRID!$B$18:$U$29,MATCH(I$7,GRID!$A$18:$A$29,0),MATCH(1,($U$2=GRID!$B$1:$U$1)*(КАЛЕНДАРЬ!AS22=GRID!$B$3:$U$3),0)),
INDEX(GRID!$B$18:$U$29,MATCH(I$7,GRID!$A$18:$A$29,0),MATCH(1,($U$2=GRID!$B$1:$U$1)*(КАЛЕНДАРЬ!AS22=GRID!$B$3:$U$3),0))*(1-GRID!$H$34))</f>
        <v>48400</v>
      </c>
      <c r="K485" s="8">
        <f t="array" ref="K485">IF($I$2="Открытый тариф",INDEX(GRID!$B$4:$U$15,MATCH(K$7,GRID!$A$4:$A$15,0),MATCH(1,($U$2=GRID!$B$1:$U$1)*(КАЛЕНДАРЬ!AS22=GRID!$B$3:$U$3),0)),
INDEX(GRID!$B$4:$U$15,MATCH(K$7,GRID!$A$4:$A$15,0),MATCH(1,($U$2=GRID!$B$1:$U$1)*(КАЛЕНДАРЬ!AS22=GRID!$B$3:$U$3),0))*(1-GRID!$H$34))</f>
        <v>49000</v>
      </c>
      <c r="L485" s="8">
        <f t="array" ref="L485">IF($I$2="Открытый тариф",INDEX(GRID!$B$18:$U$29,MATCH(K$7,GRID!$A$18:$A$29,0),MATCH(1,($U$2=GRID!$B$1:$U$1)*(КАЛЕНДАРЬ!AS22=GRID!$B$3:$U$3),0)),
INDEX(GRID!$B$18:$U$29,MATCH(K$7,GRID!$A$18:$A$29,0),MATCH(1,($U$2=GRID!$B$1:$U$1)*(КАЛЕНДАРЬ!AS22=GRID!$B$3:$U$3),0))*(1-GRID!$H$34))</f>
        <v>54000</v>
      </c>
      <c r="M485" s="8">
        <f t="array" ref="M485">IF($I$2="Открытый тариф",INDEX(GRID!$B$4:$U$15,MATCH(M$7,GRID!$A$4:$A$15,0),MATCH(1,($U$2=GRID!$B$1:$U$1)*(КАЛЕНДАРЬ!AS22=GRID!$B$3:$U$3),0)),
INDEX(GRID!$B$4:$U$15,MATCH(M$7,GRID!$A$4:$A$15,0),MATCH(1,($U$2=GRID!$B$1:$U$1)*(КАЛЕНДАРЬ!AS22=GRID!$B$3:$U$3),0))*(1-GRID!$H$34))</f>
        <v>69500</v>
      </c>
      <c r="N485" s="8">
        <f t="array" ref="N485">IF($I$2="Открытый тариф",INDEX(GRID!$B$18:$U$29,MATCH(M$7,GRID!$A$18:$A$29,0),MATCH(1,($U$2=GRID!$B$1:$U$1)*(КАЛЕНДАРЬ!AS22=GRID!$B$3:$U$3),0)),
INDEX(GRID!$B$18:$U$29,MATCH(M$7,GRID!$A$18:$A$29,0),MATCH(1,($U$2=GRID!$B$1:$U$1)*(КАЛЕНДАРЬ!AS22=GRID!$B$3:$U$3),0))*(1-GRID!$H$34))</f>
        <v>74500</v>
      </c>
      <c r="O485" s="8">
        <f t="array" ref="O485">IF($I$2="Открытый тариф",INDEX(GRID!$B$4:$U$15,MATCH(O$7,GRID!$A$4:$A$15,0),MATCH(1,($U$2=GRID!$B$1:$U$1)*(КАЛЕНДАРЬ!AS22=GRID!$B$3:$U$3),0)),
INDEX(GRID!$B$4:$U$15,MATCH(O$7,GRID!$A$4:$A$15,0),MATCH(1,($U$2=GRID!$B$1:$U$1)*(КАЛЕНДАРЬ!AS22=GRID!$B$3:$U$3),0))*(1-GRID!$H$34))</f>
        <v>103200</v>
      </c>
      <c r="P485" s="8">
        <f t="array" ref="P485">IF($I$2="Открытый тариф",INDEX(GRID!$B$4:$U$15,MATCH(P$7,GRID!$A$4:$A$15,0),MATCH(1,($U$2=GRID!$B$1:$U$1)*(КАЛЕНДАРЬ!AS22=GRID!$B$3:$U$3),0)),
INDEX(GRID!$B$4:$U$15,MATCH(P$7,GRID!$A$4:$A$15,0),MATCH(1,($U$2=GRID!$B$1:$U$1)*(КАЛЕНДАРЬ!AS22=GRID!$B$3:$U$3),0))*(1-GRID!$H$34))</f>
        <v>145400</v>
      </c>
      <c r="Q485" s="8">
        <f t="array" ref="Q485">IF($I$2="Открытый тариф",INDEX(GRID!$B$4:$U$15,MATCH(Q$7,GRID!$A$4:$A$15,0),MATCH(1,($U$2=GRID!$B$1:$U$1)*(КАЛЕНДАРЬ!AS22=GRID!$B$3:$U$3),0)),
INDEX(GRID!$B$4:$U$15,MATCH(Q$7,GRID!$A$4:$A$15,0),MATCH(1,($U$2=GRID!$B$1:$U$1)*(КАЛЕНДАРЬ!AS22=GRID!$B$3:$U$3),0))*(1-GRID!$H$34))</f>
        <v>170900</v>
      </c>
      <c r="R485" s="8">
        <f t="array" ref="R485">IF($I$2="Открытый тариф",INDEX(GRID!$B$18:$U$29,MATCH(R$7,GRID!$A$18:$A$29,0),MATCH(1,($U$2=GRID!$B$1:$U$1)*(КАЛЕНДАРЬ!AS22=GRID!$B$3:$U$3),0)),
INDEX(GRID!$B$18:$U$29,MATCH(R$7,GRID!$A$18:$A$29,0),MATCH(1,($U$2=GRID!$B$1:$U$1)*(КАЛЕНДАРЬ!AS22=GRID!$B$3:$U$3),0))*(1-GRID!$H$34))</f>
        <v>194100</v>
      </c>
      <c r="S485" s="8">
        <f t="array" ref="S485">IF($I$2="Открытый тариф",INDEX(GRID!$B$4:$U$15,MATCH(S$7,GRID!$A$4:$A$15,0),MATCH(1,($U$2=GRID!$B$1:$U$1)*(КАЛЕНДАРЬ!AS22=GRID!$B$3:$U$3),0)),
INDEX(GRID!$B$4:$U$15,MATCH(S$7,GRID!$A$4:$A$15,0),MATCH(1,($U$2=GRID!$B$1:$U$1)*(КАЛЕНДАРЬ!AS22=GRID!$B$3:$U$3),0))*(1-GRID!$L$41))</f>
        <v>482600</v>
      </c>
      <c r="T485" s="8">
        <f t="array" ref="T485">IF($I$2="Открытый тариф",INDEX(GRID!$B$4:$U$15,MATCH(T$7,GRID!$A$4:$A$15,0),MATCH(1,($U$2=GRID!$B$1:$U$1)*(КАЛЕНДАРЬ!AS22=GRID!$B$3:$U$3),0)),
INDEX(GRID!$B$4:$U$15,MATCH(T$7,GRID!$A$4:$A$15,0),MATCH(1,($U$2=GRID!$B$1:$U$1)*(КАЛЕНДАРЬ!AS22=GRID!$B$3:$U$3),0))*(1-GRID!$L$41))</f>
        <v>586600</v>
      </c>
    </row>
    <row r="486" spans="1:20" ht="13.5" customHeight="1">
      <c r="A486" s="148" t="s">
        <v>16</v>
      </c>
      <c r="B486" s="149">
        <v>20</v>
      </c>
      <c r="C486" s="8">
        <f t="array" ref="C486">IF($I$2="Открытый тариф",INDEX(GRID!$B$4:$U$15,MATCH(C$7,GRID!$A$4:$A$15,0),MATCH(1,($U$2=GRID!$B$1:$U$1)*(КАЛЕНДАРЬ!AS23=GRID!$B$3:$U$3),0)),
INDEX(GRID!$B$4:$U$15,MATCH(C$7,GRID!$A$4:$A$15,0),MATCH(1,($U$2=GRID!$B$1:$U$1)*(КАЛЕНДАРЬ!AS23=GRID!$B$3:$U$3),0))*(1-GRID!$H$34))</f>
        <v>30200.000000000004</v>
      </c>
      <c r="D486" s="8">
        <f t="array" ref="D486">IF($I$2="Открытый тариф",INDEX(GRID!$B$18:$U$29,MATCH(C$7,GRID!$A$18:$A$29,0),MATCH(1,($U$2=GRID!$B$1:$U$1)*(КАЛЕНДАРЬ!AS23=GRID!$B$3:$U$3),0)),
INDEX(GRID!$B$18:$U$29,MATCH(C$7,GRID!$A$18:$A$29,0),MATCH(1,($U$2=GRID!$B$1:$U$1)*(КАЛЕНДАРЬ!AS23=GRID!$B$3:$U$3),0))*(1-GRID!$H$34))</f>
        <v>35200</v>
      </c>
      <c r="E486" s="8">
        <f t="array" ref="E486">IF($I$2="Открытый тариф",INDEX(GRID!$B$4:$U$15,MATCH(E$7,GRID!$A$4:$A$15,0),MATCH(1,($U$2=GRID!$B$1:$U$1)*(КАЛЕНДАРЬ!AS23=GRID!$B$3:$U$3),0)),
INDEX(GRID!$B$4:$U$15,MATCH(E$7,GRID!$A$4:$A$15,0),MATCH(1,($U$2=GRID!$B$1:$U$1)*(КАЛЕНДАРЬ!AS23=GRID!$B$3:$U$3),0))*(1-GRID!$H$34))</f>
        <v>36300</v>
      </c>
      <c r="F486" s="8">
        <f t="array" ref="F486">IF($I$2="Открытый тариф",INDEX(GRID!$B$18:$U$29,MATCH(E$7,GRID!$A$18:$A$29,0),MATCH(1,($U$2=GRID!$B$1:$U$1)*(КАЛЕНДАРЬ!AS23=GRID!$B$3:$U$3),0)),
INDEX(GRID!$B$18:$U$29,MATCH(E$7,GRID!$A$18:$A$29,0),MATCH(1,($U$2=GRID!$B$1:$U$1)*(КАЛЕНДАРЬ!AS23=GRID!$B$3:$U$3),0))*(1-GRID!$H$34))</f>
        <v>41300</v>
      </c>
      <c r="G486" s="8">
        <f t="array" ref="G486">IF($I$2="Открытый тариф",INDEX(GRID!$B$4:$U$15,MATCH(G$7,GRID!$A$4:$A$15,0),MATCH(1,($U$2=GRID!$B$1:$U$1)*(КАЛЕНДАРЬ!AS23=GRID!$B$3:$U$3),0)),
INDEX(GRID!$B$4:$U$15,MATCH(G$7,GRID!$A$4:$A$15,0),MATCH(1,($U$2=GRID!$B$1:$U$1)*(КАЛЕНДАРЬ!AS23=GRID!$B$3:$U$3),0))*(1-GRID!$H$34))</f>
        <v>42500</v>
      </c>
      <c r="H486" s="8">
        <f t="array" ref="H486">IF($I$2="Открытый тариф",INDEX(GRID!$B$18:$U$29,MATCH(G$7,GRID!$A$18:$A$29,0),MATCH(1,($U$2=GRID!$B$1:$U$1)*(КАЛЕНДАРЬ!AS23=GRID!$B$3:$U$3),0)),
INDEX(GRID!$B$18:$U$29,MATCH(G$7,GRID!$A$18:$A$29,0),MATCH(1,($U$2=GRID!$B$1:$U$1)*(КАЛЕНДАРЬ!AS23=GRID!$B$3:$U$3),0))*(1-GRID!$H$34))</f>
        <v>47500</v>
      </c>
      <c r="I486" s="8">
        <f t="array" ref="I486">IF($I$2="Открытый тариф",INDEX(GRID!$B$4:$U$15,MATCH(I$7,GRID!$A$4:$A$15,0),MATCH(1,($U$2=GRID!$B$1:$U$1)*(КАЛЕНДАРЬ!AS23=GRID!$B$3:$U$3),0)),
INDEX(GRID!$B$4:$U$15,MATCH(I$7,GRID!$A$4:$A$15,0),MATCH(1,($U$2=GRID!$B$1:$U$1)*(КАЛЕНДАРЬ!AS23=GRID!$B$3:$U$3),0))*(1-GRID!$H$34))</f>
        <v>47400</v>
      </c>
      <c r="J486" s="8">
        <f t="array" ref="J486">IF($I$2="Открытый тариф",INDEX(GRID!$B$18:$U$29,MATCH(I$7,GRID!$A$18:$A$29,0),MATCH(1,($U$2=GRID!$B$1:$U$1)*(КАЛЕНДАРЬ!AS23=GRID!$B$3:$U$3),0)),
INDEX(GRID!$B$18:$U$29,MATCH(I$7,GRID!$A$18:$A$29,0),MATCH(1,($U$2=GRID!$B$1:$U$1)*(КАЛЕНДАРЬ!AS23=GRID!$B$3:$U$3),0))*(1-GRID!$H$34))</f>
        <v>52400</v>
      </c>
      <c r="K486" s="8">
        <f t="array" ref="K486">IF($I$2="Открытый тариф",INDEX(GRID!$B$4:$U$15,MATCH(K$7,GRID!$A$4:$A$15,0),MATCH(1,($U$2=GRID!$B$1:$U$1)*(КАЛЕНДАРЬ!AS23=GRID!$B$3:$U$3),0)),
INDEX(GRID!$B$4:$U$15,MATCH(K$7,GRID!$A$4:$A$15,0),MATCH(1,($U$2=GRID!$B$1:$U$1)*(КАЛЕНДАРЬ!AS23=GRID!$B$3:$U$3),0))*(1-GRID!$H$34))</f>
        <v>53300</v>
      </c>
      <c r="L486" s="8">
        <f t="array" ref="L486">IF($I$2="Открытый тариф",INDEX(GRID!$B$18:$U$29,MATCH(K$7,GRID!$A$18:$A$29,0),MATCH(1,($U$2=GRID!$B$1:$U$1)*(КАЛЕНДАРЬ!AS23=GRID!$B$3:$U$3),0)),
INDEX(GRID!$B$18:$U$29,MATCH(K$7,GRID!$A$18:$A$29,0),MATCH(1,($U$2=GRID!$B$1:$U$1)*(КАЛЕНДАРЬ!AS23=GRID!$B$3:$U$3),0))*(1-GRID!$H$34))</f>
        <v>58300</v>
      </c>
      <c r="M486" s="8">
        <f t="array" ref="M486">IF($I$2="Открытый тариф",INDEX(GRID!$B$4:$U$15,MATCH(M$7,GRID!$A$4:$A$15,0),MATCH(1,($U$2=GRID!$B$1:$U$1)*(КАЛЕНДАРЬ!AS23=GRID!$B$3:$U$3),0)),
INDEX(GRID!$B$4:$U$15,MATCH(M$7,GRID!$A$4:$A$15,0),MATCH(1,($U$2=GRID!$B$1:$U$1)*(КАЛЕНДАРЬ!AS23=GRID!$B$3:$U$3),0))*(1-GRID!$H$34))</f>
        <v>74000</v>
      </c>
      <c r="N486" s="8">
        <f t="array" ref="N486">IF($I$2="Открытый тариф",INDEX(GRID!$B$18:$U$29,MATCH(M$7,GRID!$A$18:$A$29,0),MATCH(1,($U$2=GRID!$B$1:$U$1)*(КАЛЕНДАРЬ!AS23=GRID!$B$3:$U$3),0)),
INDEX(GRID!$B$18:$U$29,MATCH(M$7,GRID!$A$18:$A$29,0),MATCH(1,($U$2=GRID!$B$1:$U$1)*(КАЛЕНДАРЬ!AS23=GRID!$B$3:$U$3),0))*(1-GRID!$H$34))</f>
        <v>79000</v>
      </c>
      <c r="O486" s="8">
        <f t="array" ref="O486">IF($I$2="Открытый тариф",INDEX(GRID!$B$4:$U$15,MATCH(O$7,GRID!$A$4:$A$15,0),MATCH(1,($U$2=GRID!$B$1:$U$1)*(КАЛЕНДАРЬ!AS23=GRID!$B$3:$U$3),0)),
INDEX(GRID!$B$4:$U$15,MATCH(O$7,GRID!$A$4:$A$15,0),MATCH(1,($U$2=GRID!$B$1:$U$1)*(КАЛЕНДАРЬ!AS23=GRID!$B$3:$U$3),0))*(1-GRID!$H$34))</f>
        <v>108800</v>
      </c>
      <c r="P486" s="8">
        <f t="array" ref="P486">IF($I$2="Открытый тариф",INDEX(GRID!$B$4:$U$15,MATCH(P$7,GRID!$A$4:$A$15,0),MATCH(1,($U$2=GRID!$B$1:$U$1)*(КАЛЕНДАРЬ!AS23=GRID!$B$3:$U$3),0)),
INDEX(GRID!$B$4:$U$15,MATCH(P$7,GRID!$A$4:$A$15,0),MATCH(1,($U$2=GRID!$B$1:$U$1)*(КАЛЕНДАРЬ!AS23=GRID!$B$3:$U$3),0))*(1-GRID!$H$34))</f>
        <v>151400</v>
      </c>
      <c r="Q486" s="8">
        <f t="array" ref="Q486">IF($I$2="Открытый тариф",INDEX(GRID!$B$4:$U$15,MATCH(Q$7,GRID!$A$4:$A$15,0),MATCH(1,($U$2=GRID!$B$1:$U$1)*(КАЛЕНДАРЬ!AS23=GRID!$B$3:$U$3),0)),
INDEX(GRID!$B$4:$U$15,MATCH(Q$7,GRID!$A$4:$A$15,0),MATCH(1,($U$2=GRID!$B$1:$U$1)*(КАЛЕНДАРЬ!AS23=GRID!$B$3:$U$3),0))*(1-GRID!$H$34))</f>
        <v>177900</v>
      </c>
      <c r="R486" s="8">
        <f t="array" ref="R486">IF($I$2="Открытый тариф",INDEX(GRID!$B$18:$U$29,MATCH(R$7,GRID!$A$18:$A$29,0),MATCH(1,($U$2=GRID!$B$1:$U$1)*(КАЛЕНДАРЬ!AS23=GRID!$B$3:$U$3),0)),
INDEX(GRID!$B$18:$U$29,MATCH(R$7,GRID!$A$18:$A$29,0),MATCH(1,($U$2=GRID!$B$1:$U$1)*(КАЛЕНДАРЬ!AS23=GRID!$B$3:$U$3),0))*(1-GRID!$H$34))</f>
        <v>202400</v>
      </c>
      <c r="S486" s="8">
        <f t="array" ref="S486">IF($I$2="Открытый тариф",INDEX(GRID!$B$4:$U$15,MATCH(S$7,GRID!$A$4:$A$15,0),MATCH(1,($U$2=GRID!$B$1:$U$1)*(КАЛЕНДАРЬ!AS23=GRID!$B$3:$U$3),0)),
INDEX(GRID!$B$4:$U$15,MATCH(S$7,GRID!$A$4:$A$15,0),MATCH(1,($U$2=GRID!$B$1:$U$1)*(КАЛЕНДАРЬ!AS23=GRID!$B$3:$U$3),0))*(1-GRID!$L$41))</f>
        <v>507400</v>
      </c>
      <c r="T486" s="8">
        <f t="array" ref="T486">IF($I$2="Открытый тариф",INDEX(GRID!$B$4:$U$15,MATCH(T$7,GRID!$A$4:$A$15,0),MATCH(1,($U$2=GRID!$B$1:$U$1)*(КАЛЕНДАРЬ!AS23=GRID!$B$3:$U$3),0)),
INDEX(GRID!$B$4:$U$15,MATCH(T$7,GRID!$A$4:$A$15,0),MATCH(1,($U$2=GRID!$B$1:$U$1)*(КАЛЕНДАРЬ!AS23=GRID!$B$3:$U$3),0))*(1-GRID!$L$41))</f>
        <v>617900</v>
      </c>
    </row>
    <row r="487" spans="1:20" ht="13.5" customHeight="1">
      <c r="A487" s="148" t="s">
        <v>17</v>
      </c>
      <c r="B487" s="149">
        <v>21</v>
      </c>
      <c r="C487" s="8">
        <f t="array" ref="C487">IF($I$2="Открытый тариф",INDEX(GRID!$B$4:$U$15,MATCH(C$7,GRID!$A$4:$A$15,0),MATCH(1,($U$2=GRID!$B$1:$U$1)*(КАЛЕНДАРЬ!AS24=GRID!$B$3:$U$3),0)),
INDEX(GRID!$B$4:$U$15,MATCH(C$7,GRID!$A$4:$A$15,0),MATCH(1,($U$2=GRID!$B$1:$U$1)*(КАЛЕНДАРЬ!AS24=GRID!$B$3:$U$3),0))*(1-GRID!$H$34))</f>
        <v>30200.000000000004</v>
      </c>
      <c r="D487" s="8">
        <f t="array" ref="D487">IF($I$2="Открытый тариф",INDEX(GRID!$B$18:$U$29,MATCH(C$7,GRID!$A$18:$A$29,0),MATCH(1,($U$2=GRID!$B$1:$U$1)*(КАЛЕНДАРЬ!AS24=GRID!$B$3:$U$3),0)),
INDEX(GRID!$B$18:$U$29,MATCH(C$7,GRID!$A$18:$A$29,0),MATCH(1,($U$2=GRID!$B$1:$U$1)*(КАЛЕНДАРЬ!AS24=GRID!$B$3:$U$3),0))*(1-GRID!$H$34))</f>
        <v>35200</v>
      </c>
      <c r="E487" s="8">
        <f t="array" ref="E487">IF($I$2="Открытый тариф",INDEX(GRID!$B$4:$U$15,MATCH(E$7,GRID!$A$4:$A$15,0),MATCH(1,($U$2=GRID!$B$1:$U$1)*(КАЛЕНДАРЬ!AS24=GRID!$B$3:$U$3),0)),
INDEX(GRID!$B$4:$U$15,MATCH(E$7,GRID!$A$4:$A$15,0),MATCH(1,($U$2=GRID!$B$1:$U$1)*(КАЛЕНДАРЬ!AS24=GRID!$B$3:$U$3),0))*(1-GRID!$H$34))</f>
        <v>36300</v>
      </c>
      <c r="F487" s="8">
        <f t="array" ref="F487">IF($I$2="Открытый тариф",INDEX(GRID!$B$18:$U$29,MATCH(E$7,GRID!$A$18:$A$29,0),MATCH(1,($U$2=GRID!$B$1:$U$1)*(КАЛЕНДАРЬ!AS24=GRID!$B$3:$U$3),0)),
INDEX(GRID!$B$18:$U$29,MATCH(E$7,GRID!$A$18:$A$29,0),MATCH(1,($U$2=GRID!$B$1:$U$1)*(КАЛЕНДАРЬ!AS24=GRID!$B$3:$U$3),0))*(1-GRID!$H$34))</f>
        <v>41300</v>
      </c>
      <c r="G487" s="8">
        <f t="array" ref="G487">IF($I$2="Открытый тариф",INDEX(GRID!$B$4:$U$15,MATCH(G$7,GRID!$A$4:$A$15,0),MATCH(1,($U$2=GRID!$B$1:$U$1)*(КАЛЕНДАРЬ!AS24=GRID!$B$3:$U$3),0)),
INDEX(GRID!$B$4:$U$15,MATCH(G$7,GRID!$A$4:$A$15,0),MATCH(1,($U$2=GRID!$B$1:$U$1)*(КАЛЕНДАРЬ!AS24=GRID!$B$3:$U$3),0))*(1-GRID!$H$34))</f>
        <v>42500</v>
      </c>
      <c r="H487" s="8">
        <f t="array" ref="H487">IF($I$2="Открытый тариф",INDEX(GRID!$B$18:$U$29,MATCH(G$7,GRID!$A$18:$A$29,0),MATCH(1,($U$2=GRID!$B$1:$U$1)*(КАЛЕНДАРЬ!AS24=GRID!$B$3:$U$3),0)),
INDEX(GRID!$B$18:$U$29,MATCH(G$7,GRID!$A$18:$A$29,0),MATCH(1,($U$2=GRID!$B$1:$U$1)*(КАЛЕНДАРЬ!AS24=GRID!$B$3:$U$3),0))*(1-GRID!$H$34))</f>
        <v>47500</v>
      </c>
      <c r="I487" s="8">
        <f t="array" ref="I487">IF($I$2="Открытый тариф",INDEX(GRID!$B$4:$U$15,MATCH(I$7,GRID!$A$4:$A$15,0),MATCH(1,($U$2=GRID!$B$1:$U$1)*(КАЛЕНДАРЬ!AS24=GRID!$B$3:$U$3),0)),
INDEX(GRID!$B$4:$U$15,MATCH(I$7,GRID!$A$4:$A$15,0),MATCH(1,($U$2=GRID!$B$1:$U$1)*(КАЛЕНДАРЬ!AS24=GRID!$B$3:$U$3),0))*(1-GRID!$H$34))</f>
        <v>47400</v>
      </c>
      <c r="J487" s="8">
        <f t="array" ref="J487">IF($I$2="Открытый тариф",INDEX(GRID!$B$18:$U$29,MATCH(I$7,GRID!$A$18:$A$29,0),MATCH(1,($U$2=GRID!$B$1:$U$1)*(КАЛЕНДАРЬ!AS24=GRID!$B$3:$U$3),0)),
INDEX(GRID!$B$18:$U$29,MATCH(I$7,GRID!$A$18:$A$29,0),MATCH(1,($U$2=GRID!$B$1:$U$1)*(КАЛЕНДАРЬ!AS24=GRID!$B$3:$U$3),0))*(1-GRID!$H$34))</f>
        <v>52400</v>
      </c>
      <c r="K487" s="8">
        <f t="array" ref="K487">IF($I$2="Открытый тариф",INDEX(GRID!$B$4:$U$15,MATCH(K$7,GRID!$A$4:$A$15,0),MATCH(1,($U$2=GRID!$B$1:$U$1)*(КАЛЕНДАРЬ!AS24=GRID!$B$3:$U$3),0)),
INDEX(GRID!$B$4:$U$15,MATCH(K$7,GRID!$A$4:$A$15,0),MATCH(1,($U$2=GRID!$B$1:$U$1)*(КАЛЕНДАРЬ!AS24=GRID!$B$3:$U$3),0))*(1-GRID!$H$34))</f>
        <v>53300</v>
      </c>
      <c r="L487" s="8">
        <f t="array" ref="L487">IF($I$2="Открытый тариф",INDEX(GRID!$B$18:$U$29,MATCH(K$7,GRID!$A$18:$A$29,0),MATCH(1,($U$2=GRID!$B$1:$U$1)*(КАЛЕНДАРЬ!AS24=GRID!$B$3:$U$3),0)),
INDEX(GRID!$B$18:$U$29,MATCH(K$7,GRID!$A$18:$A$29,0),MATCH(1,($U$2=GRID!$B$1:$U$1)*(КАЛЕНДАРЬ!AS24=GRID!$B$3:$U$3),0))*(1-GRID!$H$34))</f>
        <v>58300</v>
      </c>
      <c r="M487" s="8">
        <f t="array" ref="M487">IF($I$2="Открытый тариф",INDEX(GRID!$B$4:$U$15,MATCH(M$7,GRID!$A$4:$A$15,0),MATCH(1,($U$2=GRID!$B$1:$U$1)*(КАЛЕНДАРЬ!AS24=GRID!$B$3:$U$3),0)),
INDEX(GRID!$B$4:$U$15,MATCH(M$7,GRID!$A$4:$A$15,0),MATCH(1,($U$2=GRID!$B$1:$U$1)*(КАЛЕНДАРЬ!AS24=GRID!$B$3:$U$3),0))*(1-GRID!$H$34))</f>
        <v>74000</v>
      </c>
      <c r="N487" s="8">
        <f t="array" ref="N487">IF($I$2="Открытый тариф",INDEX(GRID!$B$18:$U$29,MATCH(M$7,GRID!$A$18:$A$29,0),MATCH(1,($U$2=GRID!$B$1:$U$1)*(КАЛЕНДАРЬ!AS24=GRID!$B$3:$U$3),0)),
INDEX(GRID!$B$18:$U$29,MATCH(M$7,GRID!$A$18:$A$29,0),MATCH(1,($U$2=GRID!$B$1:$U$1)*(КАЛЕНДАРЬ!AS24=GRID!$B$3:$U$3),0))*(1-GRID!$H$34))</f>
        <v>79000</v>
      </c>
      <c r="O487" s="8">
        <f t="array" ref="O487">IF($I$2="Открытый тариф",INDEX(GRID!$B$4:$U$15,MATCH(O$7,GRID!$A$4:$A$15,0),MATCH(1,($U$2=GRID!$B$1:$U$1)*(КАЛЕНДАРЬ!AS24=GRID!$B$3:$U$3),0)),
INDEX(GRID!$B$4:$U$15,MATCH(O$7,GRID!$A$4:$A$15,0),MATCH(1,($U$2=GRID!$B$1:$U$1)*(КАЛЕНДАРЬ!AS24=GRID!$B$3:$U$3),0))*(1-GRID!$H$34))</f>
        <v>108800</v>
      </c>
      <c r="P487" s="8">
        <f t="array" ref="P487">IF($I$2="Открытый тариф",INDEX(GRID!$B$4:$U$15,MATCH(P$7,GRID!$A$4:$A$15,0),MATCH(1,($U$2=GRID!$B$1:$U$1)*(КАЛЕНДАРЬ!AS24=GRID!$B$3:$U$3),0)),
INDEX(GRID!$B$4:$U$15,MATCH(P$7,GRID!$A$4:$A$15,0),MATCH(1,($U$2=GRID!$B$1:$U$1)*(КАЛЕНДАРЬ!AS24=GRID!$B$3:$U$3),0))*(1-GRID!$H$34))</f>
        <v>151400</v>
      </c>
      <c r="Q487" s="8">
        <f t="array" ref="Q487">IF($I$2="Открытый тариф",INDEX(GRID!$B$4:$U$15,MATCH(Q$7,GRID!$A$4:$A$15,0),MATCH(1,($U$2=GRID!$B$1:$U$1)*(КАЛЕНДАРЬ!AS24=GRID!$B$3:$U$3),0)),
INDEX(GRID!$B$4:$U$15,MATCH(Q$7,GRID!$A$4:$A$15,0),MATCH(1,($U$2=GRID!$B$1:$U$1)*(КАЛЕНДАРЬ!AS24=GRID!$B$3:$U$3),0))*(1-GRID!$H$34))</f>
        <v>177900</v>
      </c>
      <c r="R487" s="8">
        <f t="array" ref="R487">IF($I$2="Открытый тариф",INDEX(GRID!$B$18:$U$29,MATCH(R$7,GRID!$A$18:$A$29,0),MATCH(1,($U$2=GRID!$B$1:$U$1)*(КАЛЕНДАРЬ!AS24=GRID!$B$3:$U$3),0)),
INDEX(GRID!$B$18:$U$29,MATCH(R$7,GRID!$A$18:$A$29,0),MATCH(1,($U$2=GRID!$B$1:$U$1)*(КАЛЕНДАРЬ!AS24=GRID!$B$3:$U$3),0))*(1-GRID!$H$34))</f>
        <v>202400</v>
      </c>
      <c r="S487" s="8">
        <f t="array" ref="S487">IF($I$2="Открытый тариф",INDEX(GRID!$B$4:$U$15,MATCH(S$7,GRID!$A$4:$A$15,0),MATCH(1,($U$2=GRID!$B$1:$U$1)*(КАЛЕНДАРЬ!AS24=GRID!$B$3:$U$3),0)),
INDEX(GRID!$B$4:$U$15,MATCH(S$7,GRID!$A$4:$A$15,0),MATCH(1,($U$2=GRID!$B$1:$U$1)*(КАЛЕНДАРЬ!AS24=GRID!$B$3:$U$3),0))*(1-GRID!$L$41))</f>
        <v>507400</v>
      </c>
      <c r="T487" s="8">
        <f t="array" ref="T487">IF($I$2="Открытый тариф",INDEX(GRID!$B$4:$U$15,MATCH(T$7,GRID!$A$4:$A$15,0),MATCH(1,($U$2=GRID!$B$1:$U$1)*(КАЛЕНДАРЬ!AS24=GRID!$B$3:$U$3),0)),
INDEX(GRID!$B$4:$U$15,MATCH(T$7,GRID!$A$4:$A$15,0),MATCH(1,($U$2=GRID!$B$1:$U$1)*(КАЛЕНДАРЬ!AS24=GRID!$B$3:$U$3),0))*(1-GRID!$L$41))</f>
        <v>617900</v>
      </c>
    </row>
    <row r="488" spans="1:20" ht="13.5" customHeight="1">
      <c r="A488" s="148" t="s">
        <v>11</v>
      </c>
      <c r="B488" s="149">
        <v>22</v>
      </c>
      <c r="C488" s="8">
        <f t="array" ref="C488">IF($I$2="Открытый тариф",INDEX(GRID!$B$4:$U$15,MATCH(C$7,GRID!$A$4:$A$15,0),MATCH(1,($U$2=GRID!$B$1:$U$1)*(КАЛЕНДАРЬ!AS25=GRID!$B$3:$U$3),0)),
INDEX(GRID!$B$4:$U$15,MATCH(C$7,GRID!$A$4:$A$15,0),MATCH(1,($U$2=GRID!$B$1:$U$1)*(КАЛЕНДАРЬ!AS25=GRID!$B$3:$U$3),0))*(1-GRID!$H$34))</f>
        <v>27500.000000000004</v>
      </c>
      <c r="D488" s="8">
        <f t="array" ref="D488">IF($I$2="Открытый тариф",INDEX(GRID!$B$18:$U$29,MATCH(C$7,GRID!$A$18:$A$29,0),MATCH(1,($U$2=GRID!$B$1:$U$1)*(КАЛЕНДАРЬ!AS25=GRID!$B$3:$U$3),0)),
INDEX(GRID!$B$18:$U$29,MATCH(C$7,GRID!$A$18:$A$29,0),MATCH(1,($U$2=GRID!$B$1:$U$1)*(КАЛЕНДАРЬ!AS25=GRID!$B$3:$U$3),0))*(1-GRID!$H$34))</f>
        <v>32500.000000000004</v>
      </c>
      <c r="E488" s="8">
        <f t="array" ref="E488">IF($I$2="Открытый тариф",INDEX(GRID!$B$4:$U$15,MATCH(E$7,GRID!$A$4:$A$15,0),MATCH(1,($U$2=GRID!$B$1:$U$1)*(КАЛЕНДАРЬ!AS25=GRID!$B$3:$U$3),0)),
INDEX(GRID!$B$4:$U$15,MATCH(E$7,GRID!$A$4:$A$15,0),MATCH(1,($U$2=GRID!$B$1:$U$1)*(КАЛЕНДАРЬ!AS25=GRID!$B$3:$U$3),0))*(1-GRID!$H$34))</f>
        <v>33000</v>
      </c>
      <c r="F488" s="8">
        <f t="array" ref="F488">IF($I$2="Открытый тариф",INDEX(GRID!$B$18:$U$29,MATCH(E$7,GRID!$A$18:$A$29,0),MATCH(1,($U$2=GRID!$B$1:$U$1)*(КАЛЕНДАРЬ!AS25=GRID!$B$3:$U$3),0)),
INDEX(GRID!$B$18:$U$29,MATCH(E$7,GRID!$A$18:$A$29,0),MATCH(1,($U$2=GRID!$B$1:$U$1)*(КАЛЕНДАРЬ!AS25=GRID!$B$3:$U$3),0))*(1-GRID!$H$34))</f>
        <v>38000</v>
      </c>
      <c r="G488" s="8">
        <f t="array" ref="G488">IF($I$2="Открытый тариф",INDEX(GRID!$B$4:$U$15,MATCH(G$7,GRID!$A$4:$A$15,0),MATCH(1,($U$2=GRID!$B$1:$U$1)*(КАЛЕНДАРЬ!AS25=GRID!$B$3:$U$3),0)),
INDEX(GRID!$B$4:$U$15,MATCH(G$7,GRID!$A$4:$A$15,0),MATCH(1,($U$2=GRID!$B$1:$U$1)*(КАЛЕНДАРЬ!AS25=GRID!$B$3:$U$3),0))*(1-GRID!$H$34))</f>
        <v>39000</v>
      </c>
      <c r="H488" s="8">
        <f t="array" ref="H488">IF($I$2="Открытый тариф",INDEX(GRID!$B$18:$U$29,MATCH(G$7,GRID!$A$18:$A$29,0),MATCH(1,($U$2=GRID!$B$1:$U$1)*(КАЛЕНДАРЬ!AS25=GRID!$B$3:$U$3),0)),
INDEX(GRID!$B$18:$U$29,MATCH(G$7,GRID!$A$18:$A$29,0),MATCH(1,($U$2=GRID!$B$1:$U$1)*(КАЛЕНДАРЬ!AS25=GRID!$B$3:$U$3),0))*(1-GRID!$H$34))</f>
        <v>44000</v>
      </c>
      <c r="I488" s="8">
        <f t="array" ref="I488">IF($I$2="Открытый тариф",INDEX(GRID!$B$4:$U$15,MATCH(I$7,GRID!$A$4:$A$15,0),MATCH(1,($U$2=GRID!$B$1:$U$1)*(КАЛЕНДАРЬ!AS25=GRID!$B$3:$U$3),0)),
INDEX(GRID!$B$4:$U$15,MATCH(I$7,GRID!$A$4:$A$15,0),MATCH(1,($U$2=GRID!$B$1:$U$1)*(КАЛЕНДАРЬ!AS25=GRID!$B$3:$U$3),0))*(1-GRID!$H$34))</f>
        <v>43400</v>
      </c>
      <c r="J488" s="8">
        <f t="array" ref="J488">IF($I$2="Открытый тариф",INDEX(GRID!$B$18:$U$29,MATCH(I$7,GRID!$A$18:$A$29,0),MATCH(1,($U$2=GRID!$B$1:$U$1)*(КАЛЕНДАРЬ!AS25=GRID!$B$3:$U$3),0)),
INDEX(GRID!$B$18:$U$29,MATCH(I$7,GRID!$A$18:$A$29,0),MATCH(1,($U$2=GRID!$B$1:$U$1)*(КАЛЕНДАРЬ!AS25=GRID!$B$3:$U$3),0))*(1-GRID!$H$34))</f>
        <v>48400</v>
      </c>
      <c r="K488" s="8">
        <f t="array" ref="K488">IF($I$2="Открытый тариф",INDEX(GRID!$B$4:$U$15,MATCH(K$7,GRID!$A$4:$A$15,0),MATCH(1,($U$2=GRID!$B$1:$U$1)*(КАЛЕНДАРЬ!AS25=GRID!$B$3:$U$3),0)),
INDEX(GRID!$B$4:$U$15,MATCH(K$7,GRID!$A$4:$A$15,0),MATCH(1,($U$2=GRID!$B$1:$U$1)*(КАЛЕНДАРЬ!AS25=GRID!$B$3:$U$3),0))*(1-GRID!$H$34))</f>
        <v>49000</v>
      </c>
      <c r="L488" s="8">
        <f t="array" ref="L488">IF($I$2="Открытый тариф",INDEX(GRID!$B$18:$U$29,MATCH(K$7,GRID!$A$18:$A$29,0),MATCH(1,($U$2=GRID!$B$1:$U$1)*(КАЛЕНДАРЬ!AS25=GRID!$B$3:$U$3),0)),
INDEX(GRID!$B$18:$U$29,MATCH(K$7,GRID!$A$18:$A$29,0),MATCH(1,($U$2=GRID!$B$1:$U$1)*(КАЛЕНДАРЬ!AS25=GRID!$B$3:$U$3),0))*(1-GRID!$H$34))</f>
        <v>54000</v>
      </c>
      <c r="M488" s="8">
        <f t="array" ref="M488">IF($I$2="Открытый тариф",INDEX(GRID!$B$4:$U$15,MATCH(M$7,GRID!$A$4:$A$15,0),MATCH(1,($U$2=GRID!$B$1:$U$1)*(КАЛЕНДАРЬ!AS25=GRID!$B$3:$U$3),0)),
INDEX(GRID!$B$4:$U$15,MATCH(M$7,GRID!$A$4:$A$15,0),MATCH(1,($U$2=GRID!$B$1:$U$1)*(КАЛЕНДАРЬ!AS25=GRID!$B$3:$U$3),0))*(1-GRID!$H$34))</f>
        <v>69500</v>
      </c>
      <c r="N488" s="8">
        <f t="array" ref="N488">IF($I$2="Открытый тариф",INDEX(GRID!$B$18:$U$29,MATCH(M$7,GRID!$A$18:$A$29,0),MATCH(1,($U$2=GRID!$B$1:$U$1)*(КАЛЕНДАРЬ!AS25=GRID!$B$3:$U$3),0)),
INDEX(GRID!$B$18:$U$29,MATCH(M$7,GRID!$A$18:$A$29,0),MATCH(1,($U$2=GRID!$B$1:$U$1)*(КАЛЕНДАРЬ!AS25=GRID!$B$3:$U$3),0))*(1-GRID!$H$34))</f>
        <v>74500</v>
      </c>
      <c r="O488" s="8">
        <f t="array" ref="O488">IF($I$2="Открытый тариф",INDEX(GRID!$B$4:$U$15,MATCH(O$7,GRID!$A$4:$A$15,0),MATCH(1,($U$2=GRID!$B$1:$U$1)*(КАЛЕНДАРЬ!AS25=GRID!$B$3:$U$3),0)),
INDEX(GRID!$B$4:$U$15,MATCH(O$7,GRID!$A$4:$A$15,0),MATCH(1,($U$2=GRID!$B$1:$U$1)*(КАЛЕНДАРЬ!AS25=GRID!$B$3:$U$3),0))*(1-GRID!$H$34))</f>
        <v>103200</v>
      </c>
      <c r="P488" s="8">
        <f t="array" ref="P488">IF($I$2="Открытый тариф",INDEX(GRID!$B$4:$U$15,MATCH(P$7,GRID!$A$4:$A$15,0),MATCH(1,($U$2=GRID!$B$1:$U$1)*(КАЛЕНДАРЬ!AS25=GRID!$B$3:$U$3),0)),
INDEX(GRID!$B$4:$U$15,MATCH(P$7,GRID!$A$4:$A$15,0),MATCH(1,($U$2=GRID!$B$1:$U$1)*(КАЛЕНДАРЬ!AS25=GRID!$B$3:$U$3),0))*(1-GRID!$H$34))</f>
        <v>145400</v>
      </c>
      <c r="Q488" s="8">
        <f t="array" ref="Q488">IF($I$2="Открытый тариф",INDEX(GRID!$B$4:$U$15,MATCH(Q$7,GRID!$A$4:$A$15,0),MATCH(1,($U$2=GRID!$B$1:$U$1)*(КАЛЕНДАРЬ!AS25=GRID!$B$3:$U$3),0)),
INDEX(GRID!$B$4:$U$15,MATCH(Q$7,GRID!$A$4:$A$15,0),MATCH(1,($U$2=GRID!$B$1:$U$1)*(КАЛЕНДАРЬ!AS25=GRID!$B$3:$U$3),0))*(1-GRID!$H$34))</f>
        <v>170900</v>
      </c>
      <c r="R488" s="8">
        <f t="array" ref="R488">IF($I$2="Открытый тариф",INDEX(GRID!$B$18:$U$29,MATCH(R$7,GRID!$A$18:$A$29,0),MATCH(1,($U$2=GRID!$B$1:$U$1)*(КАЛЕНДАРЬ!AS25=GRID!$B$3:$U$3),0)),
INDEX(GRID!$B$18:$U$29,MATCH(R$7,GRID!$A$18:$A$29,0),MATCH(1,($U$2=GRID!$B$1:$U$1)*(КАЛЕНДАРЬ!AS25=GRID!$B$3:$U$3),0))*(1-GRID!$H$34))</f>
        <v>194100</v>
      </c>
      <c r="S488" s="8">
        <f t="array" ref="S488">IF($I$2="Открытый тариф",INDEX(GRID!$B$4:$U$15,MATCH(S$7,GRID!$A$4:$A$15,0),MATCH(1,($U$2=GRID!$B$1:$U$1)*(КАЛЕНДАРЬ!AS25=GRID!$B$3:$U$3),0)),
INDEX(GRID!$B$4:$U$15,MATCH(S$7,GRID!$A$4:$A$15,0),MATCH(1,($U$2=GRID!$B$1:$U$1)*(КАЛЕНДАРЬ!AS25=GRID!$B$3:$U$3),0))*(1-GRID!$L$41))</f>
        <v>482600</v>
      </c>
      <c r="T488" s="8">
        <f t="array" ref="T488">IF($I$2="Открытый тариф",INDEX(GRID!$B$4:$U$15,MATCH(T$7,GRID!$A$4:$A$15,0),MATCH(1,($U$2=GRID!$B$1:$U$1)*(КАЛЕНДАРЬ!AS25=GRID!$B$3:$U$3),0)),
INDEX(GRID!$B$4:$U$15,MATCH(T$7,GRID!$A$4:$A$15,0),MATCH(1,($U$2=GRID!$B$1:$U$1)*(КАЛЕНДАРЬ!AS25=GRID!$B$3:$U$3),0))*(1-GRID!$L$41))</f>
        <v>586600</v>
      </c>
    </row>
    <row r="489" spans="1:20" ht="13.5" customHeight="1">
      <c r="A489" s="148" t="s">
        <v>12</v>
      </c>
      <c r="B489" s="149">
        <v>23</v>
      </c>
      <c r="C489" s="8">
        <f t="array" ref="C489">IF($I$2="Открытый тариф",INDEX(GRID!$B$4:$U$15,MATCH(C$7,GRID!$A$4:$A$15,0),MATCH(1,($U$2=GRID!$B$1:$U$1)*(КАЛЕНДАРЬ!AS26=GRID!$B$3:$U$3),0)),
INDEX(GRID!$B$4:$U$15,MATCH(C$7,GRID!$A$4:$A$15,0),MATCH(1,($U$2=GRID!$B$1:$U$1)*(КАЛЕНДАРЬ!AS26=GRID!$B$3:$U$3),0))*(1-GRID!$H$34))</f>
        <v>27500.000000000004</v>
      </c>
      <c r="D489" s="8">
        <f t="array" ref="D489">IF($I$2="Открытый тариф",INDEX(GRID!$B$18:$U$29,MATCH(C$7,GRID!$A$18:$A$29,0),MATCH(1,($U$2=GRID!$B$1:$U$1)*(КАЛЕНДАРЬ!AS26=GRID!$B$3:$U$3),0)),
INDEX(GRID!$B$18:$U$29,MATCH(C$7,GRID!$A$18:$A$29,0),MATCH(1,($U$2=GRID!$B$1:$U$1)*(КАЛЕНДАРЬ!AS26=GRID!$B$3:$U$3),0))*(1-GRID!$H$34))</f>
        <v>32500.000000000004</v>
      </c>
      <c r="E489" s="8">
        <f t="array" ref="E489">IF($I$2="Открытый тариф",INDEX(GRID!$B$4:$U$15,MATCH(E$7,GRID!$A$4:$A$15,0),MATCH(1,($U$2=GRID!$B$1:$U$1)*(КАЛЕНДАРЬ!AS26=GRID!$B$3:$U$3),0)),
INDEX(GRID!$B$4:$U$15,MATCH(E$7,GRID!$A$4:$A$15,0),MATCH(1,($U$2=GRID!$B$1:$U$1)*(КАЛЕНДАРЬ!AS26=GRID!$B$3:$U$3),0))*(1-GRID!$H$34))</f>
        <v>33000</v>
      </c>
      <c r="F489" s="8">
        <f t="array" ref="F489">IF($I$2="Открытый тариф",INDEX(GRID!$B$18:$U$29,MATCH(E$7,GRID!$A$18:$A$29,0),MATCH(1,($U$2=GRID!$B$1:$U$1)*(КАЛЕНДАРЬ!AS26=GRID!$B$3:$U$3),0)),
INDEX(GRID!$B$18:$U$29,MATCH(E$7,GRID!$A$18:$A$29,0),MATCH(1,($U$2=GRID!$B$1:$U$1)*(КАЛЕНДАРЬ!AS26=GRID!$B$3:$U$3),0))*(1-GRID!$H$34))</f>
        <v>38000</v>
      </c>
      <c r="G489" s="8">
        <f t="array" ref="G489">IF($I$2="Открытый тариф",INDEX(GRID!$B$4:$U$15,MATCH(G$7,GRID!$A$4:$A$15,0),MATCH(1,($U$2=GRID!$B$1:$U$1)*(КАЛЕНДАРЬ!AS26=GRID!$B$3:$U$3),0)),
INDEX(GRID!$B$4:$U$15,MATCH(G$7,GRID!$A$4:$A$15,0),MATCH(1,($U$2=GRID!$B$1:$U$1)*(КАЛЕНДАРЬ!AS26=GRID!$B$3:$U$3),0))*(1-GRID!$H$34))</f>
        <v>39000</v>
      </c>
      <c r="H489" s="8">
        <f t="array" ref="H489">IF($I$2="Открытый тариф",INDEX(GRID!$B$18:$U$29,MATCH(G$7,GRID!$A$18:$A$29,0),MATCH(1,($U$2=GRID!$B$1:$U$1)*(КАЛЕНДАРЬ!AS26=GRID!$B$3:$U$3),0)),
INDEX(GRID!$B$18:$U$29,MATCH(G$7,GRID!$A$18:$A$29,0),MATCH(1,($U$2=GRID!$B$1:$U$1)*(КАЛЕНДАРЬ!AS26=GRID!$B$3:$U$3),0))*(1-GRID!$H$34))</f>
        <v>44000</v>
      </c>
      <c r="I489" s="8">
        <f t="array" ref="I489">IF($I$2="Открытый тариф",INDEX(GRID!$B$4:$U$15,MATCH(I$7,GRID!$A$4:$A$15,0),MATCH(1,($U$2=GRID!$B$1:$U$1)*(КАЛЕНДАРЬ!AS26=GRID!$B$3:$U$3),0)),
INDEX(GRID!$B$4:$U$15,MATCH(I$7,GRID!$A$4:$A$15,0),MATCH(1,($U$2=GRID!$B$1:$U$1)*(КАЛЕНДАРЬ!AS26=GRID!$B$3:$U$3),0))*(1-GRID!$H$34))</f>
        <v>43400</v>
      </c>
      <c r="J489" s="8">
        <f t="array" ref="J489">IF($I$2="Открытый тариф",INDEX(GRID!$B$18:$U$29,MATCH(I$7,GRID!$A$18:$A$29,0),MATCH(1,($U$2=GRID!$B$1:$U$1)*(КАЛЕНДАРЬ!AS26=GRID!$B$3:$U$3),0)),
INDEX(GRID!$B$18:$U$29,MATCH(I$7,GRID!$A$18:$A$29,0),MATCH(1,($U$2=GRID!$B$1:$U$1)*(КАЛЕНДАРЬ!AS26=GRID!$B$3:$U$3),0))*(1-GRID!$H$34))</f>
        <v>48400</v>
      </c>
      <c r="K489" s="8">
        <f t="array" ref="K489">IF($I$2="Открытый тариф",INDEX(GRID!$B$4:$U$15,MATCH(K$7,GRID!$A$4:$A$15,0),MATCH(1,($U$2=GRID!$B$1:$U$1)*(КАЛЕНДАРЬ!AS26=GRID!$B$3:$U$3),0)),
INDEX(GRID!$B$4:$U$15,MATCH(K$7,GRID!$A$4:$A$15,0),MATCH(1,($U$2=GRID!$B$1:$U$1)*(КАЛЕНДАРЬ!AS26=GRID!$B$3:$U$3),0))*(1-GRID!$H$34))</f>
        <v>49000</v>
      </c>
      <c r="L489" s="8">
        <f t="array" ref="L489">IF($I$2="Открытый тариф",INDEX(GRID!$B$18:$U$29,MATCH(K$7,GRID!$A$18:$A$29,0),MATCH(1,($U$2=GRID!$B$1:$U$1)*(КАЛЕНДАРЬ!AS26=GRID!$B$3:$U$3),0)),
INDEX(GRID!$B$18:$U$29,MATCH(K$7,GRID!$A$18:$A$29,0),MATCH(1,($U$2=GRID!$B$1:$U$1)*(КАЛЕНДАРЬ!AS26=GRID!$B$3:$U$3),0))*(1-GRID!$H$34))</f>
        <v>54000</v>
      </c>
      <c r="M489" s="8">
        <f t="array" ref="M489">IF($I$2="Открытый тариф",INDEX(GRID!$B$4:$U$15,MATCH(M$7,GRID!$A$4:$A$15,0),MATCH(1,($U$2=GRID!$B$1:$U$1)*(КАЛЕНДАРЬ!AS26=GRID!$B$3:$U$3),0)),
INDEX(GRID!$B$4:$U$15,MATCH(M$7,GRID!$A$4:$A$15,0),MATCH(1,($U$2=GRID!$B$1:$U$1)*(КАЛЕНДАРЬ!AS26=GRID!$B$3:$U$3),0))*(1-GRID!$H$34))</f>
        <v>69500</v>
      </c>
      <c r="N489" s="8">
        <f t="array" ref="N489">IF($I$2="Открытый тариф",INDEX(GRID!$B$18:$U$29,MATCH(M$7,GRID!$A$18:$A$29,0),MATCH(1,($U$2=GRID!$B$1:$U$1)*(КАЛЕНДАРЬ!AS26=GRID!$B$3:$U$3),0)),
INDEX(GRID!$B$18:$U$29,MATCH(M$7,GRID!$A$18:$A$29,0),MATCH(1,($U$2=GRID!$B$1:$U$1)*(КАЛЕНДАРЬ!AS26=GRID!$B$3:$U$3),0))*(1-GRID!$H$34))</f>
        <v>74500</v>
      </c>
      <c r="O489" s="8">
        <f t="array" ref="O489">IF($I$2="Открытый тариф",INDEX(GRID!$B$4:$U$15,MATCH(O$7,GRID!$A$4:$A$15,0),MATCH(1,($U$2=GRID!$B$1:$U$1)*(КАЛЕНДАРЬ!AS26=GRID!$B$3:$U$3),0)),
INDEX(GRID!$B$4:$U$15,MATCH(O$7,GRID!$A$4:$A$15,0),MATCH(1,($U$2=GRID!$B$1:$U$1)*(КАЛЕНДАРЬ!AS26=GRID!$B$3:$U$3),0))*(1-GRID!$H$34))</f>
        <v>103200</v>
      </c>
      <c r="P489" s="8">
        <f t="array" ref="P489">IF($I$2="Открытый тариф",INDEX(GRID!$B$4:$U$15,MATCH(P$7,GRID!$A$4:$A$15,0),MATCH(1,($U$2=GRID!$B$1:$U$1)*(КАЛЕНДАРЬ!AS26=GRID!$B$3:$U$3),0)),
INDEX(GRID!$B$4:$U$15,MATCH(P$7,GRID!$A$4:$A$15,0),MATCH(1,($U$2=GRID!$B$1:$U$1)*(КАЛЕНДАРЬ!AS26=GRID!$B$3:$U$3),0))*(1-GRID!$H$34))</f>
        <v>145400</v>
      </c>
      <c r="Q489" s="8">
        <f t="array" ref="Q489">IF($I$2="Открытый тариф",INDEX(GRID!$B$4:$U$15,MATCH(Q$7,GRID!$A$4:$A$15,0),MATCH(1,($U$2=GRID!$B$1:$U$1)*(КАЛЕНДАРЬ!AS26=GRID!$B$3:$U$3),0)),
INDEX(GRID!$B$4:$U$15,MATCH(Q$7,GRID!$A$4:$A$15,0),MATCH(1,($U$2=GRID!$B$1:$U$1)*(КАЛЕНДАРЬ!AS26=GRID!$B$3:$U$3),0))*(1-GRID!$H$34))</f>
        <v>170900</v>
      </c>
      <c r="R489" s="8">
        <f t="array" ref="R489">IF($I$2="Открытый тариф",INDEX(GRID!$B$18:$U$29,MATCH(R$7,GRID!$A$18:$A$29,0),MATCH(1,($U$2=GRID!$B$1:$U$1)*(КАЛЕНДАРЬ!AS26=GRID!$B$3:$U$3),0)),
INDEX(GRID!$B$18:$U$29,MATCH(R$7,GRID!$A$18:$A$29,0),MATCH(1,($U$2=GRID!$B$1:$U$1)*(КАЛЕНДАРЬ!AS26=GRID!$B$3:$U$3),0))*(1-GRID!$H$34))</f>
        <v>194100</v>
      </c>
      <c r="S489" s="8">
        <f t="array" ref="S489">IF($I$2="Открытый тариф",INDEX(GRID!$B$4:$U$15,MATCH(S$7,GRID!$A$4:$A$15,0),MATCH(1,($U$2=GRID!$B$1:$U$1)*(КАЛЕНДАРЬ!AS26=GRID!$B$3:$U$3),0)),
INDEX(GRID!$B$4:$U$15,MATCH(S$7,GRID!$A$4:$A$15,0),MATCH(1,($U$2=GRID!$B$1:$U$1)*(КАЛЕНДАРЬ!AS26=GRID!$B$3:$U$3),0))*(1-GRID!$L$41))</f>
        <v>482600</v>
      </c>
      <c r="T489" s="8">
        <f t="array" ref="T489">IF($I$2="Открытый тариф",INDEX(GRID!$B$4:$U$15,MATCH(T$7,GRID!$A$4:$A$15,0),MATCH(1,($U$2=GRID!$B$1:$U$1)*(КАЛЕНДАРЬ!AS26=GRID!$B$3:$U$3),0)),
INDEX(GRID!$B$4:$U$15,MATCH(T$7,GRID!$A$4:$A$15,0),MATCH(1,($U$2=GRID!$B$1:$U$1)*(КАЛЕНДАРЬ!AS26=GRID!$B$3:$U$3),0))*(1-GRID!$L$41))</f>
        <v>586600</v>
      </c>
    </row>
    <row r="490" spans="1:20" ht="13.5" customHeight="1">
      <c r="A490" s="148" t="s">
        <v>13</v>
      </c>
      <c r="B490" s="149">
        <v>24</v>
      </c>
      <c r="C490" s="8">
        <f t="array" ref="C490">IF($I$2="Открытый тариф",INDEX(GRID!$B$4:$U$15,MATCH(C$7,GRID!$A$4:$A$15,0),MATCH(1,($U$2=GRID!$B$1:$U$1)*(КАЛЕНДАРЬ!AS27=GRID!$B$3:$U$3),0)),
INDEX(GRID!$B$4:$U$15,MATCH(C$7,GRID!$A$4:$A$15,0),MATCH(1,($U$2=GRID!$B$1:$U$1)*(КАЛЕНДАРЬ!AS27=GRID!$B$3:$U$3),0))*(1-GRID!$H$34))</f>
        <v>27500.000000000004</v>
      </c>
      <c r="D490" s="8">
        <f t="array" ref="D490">IF($I$2="Открытый тариф",INDEX(GRID!$B$18:$U$29,MATCH(C$7,GRID!$A$18:$A$29,0),MATCH(1,($U$2=GRID!$B$1:$U$1)*(КАЛЕНДАРЬ!AS27=GRID!$B$3:$U$3),0)),
INDEX(GRID!$B$18:$U$29,MATCH(C$7,GRID!$A$18:$A$29,0),MATCH(1,($U$2=GRID!$B$1:$U$1)*(КАЛЕНДАРЬ!AS27=GRID!$B$3:$U$3),0))*(1-GRID!$H$34))</f>
        <v>32500.000000000004</v>
      </c>
      <c r="E490" s="8">
        <f t="array" ref="E490">IF($I$2="Открытый тариф",INDEX(GRID!$B$4:$U$15,MATCH(E$7,GRID!$A$4:$A$15,0),MATCH(1,($U$2=GRID!$B$1:$U$1)*(КАЛЕНДАРЬ!AS27=GRID!$B$3:$U$3),0)),
INDEX(GRID!$B$4:$U$15,MATCH(E$7,GRID!$A$4:$A$15,0),MATCH(1,($U$2=GRID!$B$1:$U$1)*(КАЛЕНДАРЬ!AS27=GRID!$B$3:$U$3),0))*(1-GRID!$H$34))</f>
        <v>33000</v>
      </c>
      <c r="F490" s="8">
        <f t="array" ref="F490">IF($I$2="Открытый тариф",INDEX(GRID!$B$18:$U$29,MATCH(E$7,GRID!$A$18:$A$29,0),MATCH(1,($U$2=GRID!$B$1:$U$1)*(КАЛЕНДАРЬ!AS27=GRID!$B$3:$U$3),0)),
INDEX(GRID!$B$18:$U$29,MATCH(E$7,GRID!$A$18:$A$29,0),MATCH(1,($U$2=GRID!$B$1:$U$1)*(КАЛЕНДАРЬ!AS27=GRID!$B$3:$U$3),0))*(1-GRID!$H$34))</f>
        <v>38000</v>
      </c>
      <c r="G490" s="8">
        <f t="array" ref="G490">IF($I$2="Открытый тариф",INDEX(GRID!$B$4:$U$15,MATCH(G$7,GRID!$A$4:$A$15,0),MATCH(1,($U$2=GRID!$B$1:$U$1)*(КАЛЕНДАРЬ!AS27=GRID!$B$3:$U$3),0)),
INDEX(GRID!$B$4:$U$15,MATCH(G$7,GRID!$A$4:$A$15,0),MATCH(1,($U$2=GRID!$B$1:$U$1)*(КАЛЕНДАРЬ!AS27=GRID!$B$3:$U$3),0))*(1-GRID!$H$34))</f>
        <v>39000</v>
      </c>
      <c r="H490" s="8">
        <f t="array" ref="H490">IF($I$2="Открытый тариф",INDEX(GRID!$B$18:$U$29,MATCH(G$7,GRID!$A$18:$A$29,0),MATCH(1,($U$2=GRID!$B$1:$U$1)*(КАЛЕНДАРЬ!AS27=GRID!$B$3:$U$3),0)),
INDEX(GRID!$B$18:$U$29,MATCH(G$7,GRID!$A$18:$A$29,0),MATCH(1,($U$2=GRID!$B$1:$U$1)*(КАЛЕНДАРЬ!AS27=GRID!$B$3:$U$3),0))*(1-GRID!$H$34))</f>
        <v>44000</v>
      </c>
      <c r="I490" s="8">
        <f t="array" ref="I490">IF($I$2="Открытый тариф",INDEX(GRID!$B$4:$U$15,MATCH(I$7,GRID!$A$4:$A$15,0),MATCH(1,($U$2=GRID!$B$1:$U$1)*(КАЛЕНДАРЬ!AS27=GRID!$B$3:$U$3),0)),
INDEX(GRID!$B$4:$U$15,MATCH(I$7,GRID!$A$4:$A$15,0),MATCH(1,($U$2=GRID!$B$1:$U$1)*(КАЛЕНДАРЬ!AS27=GRID!$B$3:$U$3),0))*(1-GRID!$H$34))</f>
        <v>43400</v>
      </c>
      <c r="J490" s="8">
        <f t="array" ref="J490">IF($I$2="Открытый тариф",INDEX(GRID!$B$18:$U$29,MATCH(I$7,GRID!$A$18:$A$29,0),MATCH(1,($U$2=GRID!$B$1:$U$1)*(КАЛЕНДАРЬ!AS27=GRID!$B$3:$U$3),0)),
INDEX(GRID!$B$18:$U$29,MATCH(I$7,GRID!$A$18:$A$29,0),MATCH(1,($U$2=GRID!$B$1:$U$1)*(КАЛЕНДАРЬ!AS27=GRID!$B$3:$U$3),0))*(1-GRID!$H$34))</f>
        <v>48400</v>
      </c>
      <c r="K490" s="8">
        <f t="array" ref="K490">IF($I$2="Открытый тариф",INDEX(GRID!$B$4:$U$15,MATCH(K$7,GRID!$A$4:$A$15,0),MATCH(1,($U$2=GRID!$B$1:$U$1)*(КАЛЕНДАРЬ!AS27=GRID!$B$3:$U$3),0)),
INDEX(GRID!$B$4:$U$15,MATCH(K$7,GRID!$A$4:$A$15,0),MATCH(1,($U$2=GRID!$B$1:$U$1)*(КАЛЕНДАРЬ!AS27=GRID!$B$3:$U$3),0))*(1-GRID!$H$34))</f>
        <v>49000</v>
      </c>
      <c r="L490" s="8">
        <f t="array" ref="L490">IF($I$2="Открытый тариф",INDEX(GRID!$B$18:$U$29,MATCH(K$7,GRID!$A$18:$A$29,0),MATCH(1,($U$2=GRID!$B$1:$U$1)*(КАЛЕНДАРЬ!AS27=GRID!$B$3:$U$3),0)),
INDEX(GRID!$B$18:$U$29,MATCH(K$7,GRID!$A$18:$A$29,0),MATCH(1,($U$2=GRID!$B$1:$U$1)*(КАЛЕНДАРЬ!AS27=GRID!$B$3:$U$3),0))*(1-GRID!$H$34))</f>
        <v>54000</v>
      </c>
      <c r="M490" s="8">
        <f t="array" ref="M490">IF($I$2="Открытый тариф",INDEX(GRID!$B$4:$U$15,MATCH(M$7,GRID!$A$4:$A$15,0),MATCH(1,($U$2=GRID!$B$1:$U$1)*(КАЛЕНДАРЬ!AS27=GRID!$B$3:$U$3),0)),
INDEX(GRID!$B$4:$U$15,MATCH(M$7,GRID!$A$4:$A$15,0),MATCH(1,($U$2=GRID!$B$1:$U$1)*(КАЛЕНДАРЬ!AS27=GRID!$B$3:$U$3),0))*(1-GRID!$H$34))</f>
        <v>69500</v>
      </c>
      <c r="N490" s="8">
        <f t="array" ref="N490">IF($I$2="Открытый тариф",INDEX(GRID!$B$18:$U$29,MATCH(M$7,GRID!$A$18:$A$29,0),MATCH(1,($U$2=GRID!$B$1:$U$1)*(КАЛЕНДАРЬ!AS27=GRID!$B$3:$U$3),0)),
INDEX(GRID!$B$18:$U$29,MATCH(M$7,GRID!$A$18:$A$29,0),MATCH(1,($U$2=GRID!$B$1:$U$1)*(КАЛЕНДАРЬ!AS27=GRID!$B$3:$U$3),0))*(1-GRID!$H$34))</f>
        <v>74500</v>
      </c>
      <c r="O490" s="8">
        <f t="array" ref="O490">IF($I$2="Открытый тариф",INDEX(GRID!$B$4:$U$15,MATCH(O$7,GRID!$A$4:$A$15,0),MATCH(1,($U$2=GRID!$B$1:$U$1)*(КАЛЕНДАРЬ!AS27=GRID!$B$3:$U$3),0)),
INDEX(GRID!$B$4:$U$15,MATCH(O$7,GRID!$A$4:$A$15,0),MATCH(1,($U$2=GRID!$B$1:$U$1)*(КАЛЕНДАРЬ!AS27=GRID!$B$3:$U$3),0))*(1-GRID!$H$34))</f>
        <v>103200</v>
      </c>
      <c r="P490" s="8">
        <f t="array" ref="P490">IF($I$2="Открытый тариф",INDEX(GRID!$B$4:$U$15,MATCH(P$7,GRID!$A$4:$A$15,0),MATCH(1,($U$2=GRID!$B$1:$U$1)*(КАЛЕНДАРЬ!AS27=GRID!$B$3:$U$3),0)),
INDEX(GRID!$B$4:$U$15,MATCH(P$7,GRID!$A$4:$A$15,0),MATCH(1,($U$2=GRID!$B$1:$U$1)*(КАЛЕНДАРЬ!AS27=GRID!$B$3:$U$3),0))*(1-GRID!$H$34))</f>
        <v>145400</v>
      </c>
      <c r="Q490" s="8">
        <f t="array" ref="Q490">IF($I$2="Открытый тариф",INDEX(GRID!$B$4:$U$15,MATCH(Q$7,GRID!$A$4:$A$15,0),MATCH(1,($U$2=GRID!$B$1:$U$1)*(КАЛЕНДАРЬ!AS27=GRID!$B$3:$U$3),0)),
INDEX(GRID!$B$4:$U$15,MATCH(Q$7,GRID!$A$4:$A$15,0),MATCH(1,($U$2=GRID!$B$1:$U$1)*(КАЛЕНДАРЬ!AS27=GRID!$B$3:$U$3),0))*(1-GRID!$H$34))</f>
        <v>170900</v>
      </c>
      <c r="R490" s="8">
        <f t="array" ref="R490">IF($I$2="Открытый тариф",INDEX(GRID!$B$18:$U$29,MATCH(R$7,GRID!$A$18:$A$29,0),MATCH(1,($U$2=GRID!$B$1:$U$1)*(КАЛЕНДАРЬ!AS27=GRID!$B$3:$U$3),0)),
INDEX(GRID!$B$18:$U$29,MATCH(R$7,GRID!$A$18:$A$29,0),MATCH(1,($U$2=GRID!$B$1:$U$1)*(КАЛЕНДАРЬ!AS27=GRID!$B$3:$U$3),0))*(1-GRID!$H$34))</f>
        <v>194100</v>
      </c>
      <c r="S490" s="8">
        <f t="array" ref="S490">IF($I$2="Открытый тариф",INDEX(GRID!$B$4:$U$15,MATCH(S$7,GRID!$A$4:$A$15,0),MATCH(1,($U$2=GRID!$B$1:$U$1)*(КАЛЕНДАРЬ!AS27=GRID!$B$3:$U$3),0)),
INDEX(GRID!$B$4:$U$15,MATCH(S$7,GRID!$A$4:$A$15,0),MATCH(1,($U$2=GRID!$B$1:$U$1)*(КАЛЕНДАРЬ!AS27=GRID!$B$3:$U$3),0))*(1-GRID!$L$41))</f>
        <v>482600</v>
      </c>
      <c r="T490" s="8">
        <f t="array" ref="T490">IF($I$2="Открытый тариф",INDEX(GRID!$B$4:$U$15,MATCH(T$7,GRID!$A$4:$A$15,0),MATCH(1,($U$2=GRID!$B$1:$U$1)*(КАЛЕНДАРЬ!AS27=GRID!$B$3:$U$3),0)),
INDEX(GRID!$B$4:$U$15,MATCH(T$7,GRID!$A$4:$A$15,0),MATCH(1,($U$2=GRID!$B$1:$U$1)*(КАЛЕНДАРЬ!AS27=GRID!$B$3:$U$3),0))*(1-GRID!$L$41))</f>
        <v>586600</v>
      </c>
    </row>
    <row r="491" spans="1:20" ht="13.5" customHeight="1">
      <c r="A491" s="148" t="s">
        <v>14</v>
      </c>
      <c r="B491" s="149">
        <v>25</v>
      </c>
      <c r="C491" s="8">
        <f t="array" ref="C491">IF($I$2="Открытый тариф",INDEX(GRID!$B$4:$U$15,MATCH(C$7,GRID!$A$4:$A$15,0),MATCH(1,($U$2=GRID!$B$1:$U$1)*(КАЛЕНДАРЬ!AS28=GRID!$B$3:$U$3),0)),
INDEX(GRID!$B$4:$U$15,MATCH(C$7,GRID!$A$4:$A$15,0),MATCH(1,($U$2=GRID!$B$1:$U$1)*(КАЛЕНДАРЬ!AS28=GRID!$B$3:$U$3),0))*(1-GRID!$H$34))</f>
        <v>27500.000000000004</v>
      </c>
      <c r="D491" s="8">
        <f t="array" ref="D491">IF($I$2="Открытый тариф",INDEX(GRID!$B$18:$U$29,MATCH(C$7,GRID!$A$18:$A$29,0),MATCH(1,($U$2=GRID!$B$1:$U$1)*(КАЛЕНДАРЬ!AS28=GRID!$B$3:$U$3),0)),
INDEX(GRID!$B$18:$U$29,MATCH(C$7,GRID!$A$18:$A$29,0),MATCH(1,($U$2=GRID!$B$1:$U$1)*(КАЛЕНДАРЬ!AS28=GRID!$B$3:$U$3),0))*(1-GRID!$H$34))</f>
        <v>32500.000000000004</v>
      </c>
      <c r="E491" s="8">
        <f t="array" ref="E491">IF($I$2="Открытый тариф",INDEX(GRID!$B$4:$U$15,MATCH(E$7,GRID!$A$4:$A$15,0),MATCH(1,($U$2=GRID!$B$1:$U$1)*(КАЛЕНДАРЬ!AS28=GRID!$B$3:$U$3),0)),
INDEX(GRID!$B$4:$U$15,MATCH(E$7,GRID!$A$4:$A$15,0),MATCH(1,($U$2=GRID!$B$1:$U$1)*(КАЛЕНДАРЬ!AS28=GRID!$B$3:$U$3),0))*(1-GRID!$H$34))</f>
        <v>33000</v>
      </c>
      <c r="F491" s="8">
        <f t="array" ref="F491">IF($I$2="Открытый тариф",INDEX(GRID!$B$18:$U$29,MATCH(E$7,GRID!$A$18:$A$29,0),MATCH(1,($U$2=GRID!$B$1:$U$1)*(КАЛЕНДАРЬ!AS28=GRID!$B$3:$U$3),0)),
INDEX(GRID!$B$18:$U$29,MATCH(E$7,GRID!$A$18:$A$29,0),MATCH(1,($U$2=GRID!$B$1:$U$1)*(КАЛЕНДАРЬ!AS28=GRID!$B$3:$U$3),0))*(1-GRID!$H$34))</f>
        <v>38000</v>
      </c>
      <c r="G491" s="8">
        <f t="array" ref="G491">IF($I$2="Открытый тариф",INDEX(GRID!$B$4:$U$15,MATCH(G$7,GRID!$A$4:$A$15,0),MATCH(1,($U$2=GRID!$B$1:$U$1)*(КАЛЕНДАРЬ!AS28=GRID!$B$3:$U$3),0)),
INDEX(GRID!$B$4:$U$15,MATCH(G$7,GRID!$A$4:$A$15,0),MATCH(1,($U$2=GRID!$B$1:$U$1)*(КАЛЕНДАРЬ!AS28=GRID!$B$3:$U$3),0))*(1-GRID!$H$34))</f>
        <v>39000</v>
      </c>
      <c r="H491" s="8">
        <f t="array" ref="H491">IF($I$2="Открытый тариф",INDEX(GRID!$B$18:$U$29,MATCH(G$7,GRID!$A$18:$A$29,0),MATCH(1,($U$2=GRID!$B$1:$U$1)*(КАЛЕНДАРЬ!AS28=GRID!$B$3:$U$3),0)),
INDEX(GRID!$B$18:$U$29,MATCH(G$7,GRID!$A$18:$A$29,0),MATCH(1,($U$2=GRID!$B$1:$U$1)*(КАЛЕНДАРЬ!AS28=GRID!$B$3:$U$3),0))*(1-GRID!$H$34))</f>
        <v>44000</v>
      </c>
      <c r="I491" s="8">
        <f t="array" ref="I491">IF($I$2="Открытый тариф",INDEX(GRID!$B$4:$U$15,MATCH(I$7,GRID!$A$4:$A$15,0),MATCH(1,($U$2=GRID!$B$1:$U$1)*(КАЛЕНДАРЬ!AS28=GRID!$B$3:$U$3),0)),
INDEX(GRID!$B$4:$U$15,MATCH(I$7,GRID!$A$4:$A$15,0),MATCH(1,($U$2=GRID!$B$1:$U$1)*(КАЛЕНДАРЬ!AS28=GRID!$B$3:$U$3),0))*(1-GRID!$H$34))</f>
        <v>43400</v>
      </c>
      <c r="J491" s="8">
        <f t="array" ref="J491">IF($I$2="Открытый тариф",INDEX(GRID!$B$18:$U$29,MATCH(I$7,GRID!$A$18:$A$29,0),MATCH(1,($U$2=GRID!$B$1:$U$1)*(КАЛЕНДАРЬ!AS28=GRID!$B$3:$U$3),0)),
INDEX(GRID!$B$18:$U$29,MATCH(I$7,GRID!$A$18:$A$29,0),MATCH(1,($U$2=GRID!$B$1:$U$1)*(КАЛЕНДАРЬ!AS28=GRID!$B$3:$U$3),0))*(1-GRID!$H$34))</f>
        <v>48400</v>
      </c>
      <c r="K491" s="8">
        <f t="array" ref="K491">IF($I$2="Открытый тариф",INDEX(GRID!$B$4:$U$15,MATCH(K$7,GRID!$A$4:$A$15,0),MATCH(1,($U$2=GRID!$B$1:$U$1)*(КАЛЕНДАРЬ!AS28=GRID!$B$3:$U$3),0)),
INDEX(GRID!$B$4:$U$15,MATCH(K$7,GRID!$A$4:$A$15,0),MATCH(1,($U$2=GRID!$B$1:$U$1)*(КАЛЕНДАРЬ!AS28=GRID!$B$3:$U$3),0))*(1-GRID!$H$34))</f>
        <v>49000</v>
      </c>
      <c r="L491" s="8">
        <f t="array" ref="L491">IF($I$2="Открытый тариф",INDEX(GRID!$B$18:$U$29,MATCH(K$7,GRID!$A$18:$A$29,0),MATCH(1,($U$2=GRID!$B$1:$U$1)*(КАЛЕНДАРЬ!AS28=GRID!$B$3:$U$3),0)),
INDEX(GRID!$B$18:$U$29,MATCH(K$7,GRID!$A$18:$A$29,0),MATCH(1,($U$2=GRID!$B$1:$U$1)*(КАЛЕНДАРЬ!AS28=GRID!$B$3:$U$3),0))*(1-GRID!$H$34))</f>
        <v>54000</v>
      </c>
      <c r="M491" s="8">
        <f t="array" ref="M491">IF($I$2="Открытый тариф",INDEX(GRID!$B$4:$U$15,MATCH(M$7,GRID!$A$4:$A$15,0),MATCH(1,($U$2=GRID!$B$1:$U$1)*(КАЛЕНДАРЬ!AS28=GRID!$B$3:$U$3),0)),
INDEX(GRID!$B$4:$U$15,MATCH(M$7,GRID!$A$4:$A$15,0),MATCH(1,($U$2=GRID!$B$1:$U$1)*(КАЛЕНДАРЬ!AS28=GRID!$B$3:$U$3),0))*(1-GRID!$H$34))</f>
        <v>69500</v>
      </c>
      <c r="N491" s="8">
        <f t="array" ref="N491">IF($I$2="Открытый тариф",INDEX(GRID!$B$18:$U$29,MATCH(M$7,GRID!$A$18:$A$29,0),MATCH(1,($U$2=GRID!$B$1:$U$1)*(КАЛЕНДАРЬ!AS28=GRID!$B$3:$U$3),0)),
INDEX(GRID!$B$18:$U$29,MATCH(M$7,GRID!$A$18:$A$29,0),MATCH(1,($U$2=GRID!$B$1:$U$1)*(КАЛЕНДАРЬ!AS28=GRID!$B$3:$U$3),0))*(1-GRID!$H$34))</f>
        <v>74500</v>
      </c>
      <c r="O491" s="8">
        <f t="array" ref="O491">IF($I$2="Открытый тариф",INDEX(GRID!$B$4:$U$15,MATCH(O$7,GRID!$A$4:$A$15,0),MATCH(1,($U$2=GRID!$B$1:$U$1)*(КАЛЕНДАРЬ!AS28=GRID!$B$3:$U$3),0)),
INDEX(GRID!$B$4:$U$15,MATCH(O$7,GRID!$A$4:$A$15,0),MATCH(1,($U$2=GRID!$B$1:$U$1)*(КАЛЕНДАРЬ!AS28=GRID!$B$3:$U$3),0))*(1-GRID!$H$34))</f>
        <v>103200</v>
      </c>
      <c r="P491" s="8">
        <f t="array" ref="P491">IF($I$2="Открытый тариф",INDEX(GRID!$B$4:$U$15,MATCH(P$7,GRID!$A$4:$A$15,0),MATCH(1,($U$2=GRID!$B$1:$U$1)*(КАЛЕНДАРЬ!AS28=GRID!$B$3:$U$3),0)),
INDEX(GRID!$B$4:$U$15,MATCH(P$7,GRID!$A$4:$A$15,0),MATCH(1,($U$2=GRID!$B$1:$U$1)*(КАЛЕНДАРЬ!AS28=GRID!$B$3:$U$3),0))*(1-GRID!$H$34))</f>
        <v>145400</v>
      </c>
      <c r="Q491" s="8">
        <f t="array" ref="Q491">IF($I$2="Открытый тариф",INDEX(GRID!$B$4:$U$15,MATCH(Q$7,GRID!$A$4:$A$15,0),MATCH(1,($U$2=GRID!$B$1:$U$1)*(КАЛЕНДАРЬ!AS28=GRID!$B$3:$U$3),0)),
INDEX(GRID!$B$4:$U$15,MATCH(Q$7,GRID!$A$4:$A$15,0),MATCH(1,($U$2=GRID!$B$1:$U$1)*(КАЛЕНДАРЬ!AS28=GRID!$B$3:$U$3),0))*(1-GRID!$H$34))</f>
        <v>170900</v>
      </c>
      <c r="R491" s="8">
        <f t="array" ref="R491">IF($I$2="Открытый тариф",INDEX(GRID!$B$18:$U$29,MATCH(R$7,GRID!$A$18:$A$29,0),MATCH(1,($U$2=GRID!$B$1:$U$1)*(КАЛЕНДАРЬ!AS28=GRID!$B$3:$U$3),0)),
INDEX(GRID!$B$18:$U$29,MATCH(R$7,GRID!$A$18:$A$29,0),MATCH(1,($U$2=GRID!$B$1:$U$1)*(КАЛЕНДАРЬ!AS28=GRID!$B$3:$U$3),0))*(1-GRID!$H$34))</f>
        <v>194100</v>
      </c>
      <c r="S491" s="8">
        <f t="array" ref="S491">IF($I$2="Открытый тариф",INDEX(GRID!$B$4:$U$15,MATCH(S$7,GRID!$A$4:$A$15,0),MATCH(1,($U$2=GRID!$B$1:$U$1)*(КАЛЕНДАРЬ!AS28=GRID!$B$3:$U$3),0)),
INDEX(GRID!$B$4:$U$15,MATCH(S$7,GRID!$A$4:$A$15,0),MATCH(1,($U$2=GRID!$B$1:$U$1)*(КАЛЕНДАРЬ!AS28=GRID!$B$3:$U$3),0))*(1-GRID!$L$41))</f>
        <v>482600</v>
      </c>
      <c r="T491" s="8">
        <f t="array" ref="T491">IF($I$2="Открытый тариф",INDEX(GRID!$B$4:$U$15,MATCH(T$7,GRID!$A$4:$A$15,0),MATCH(1,($U$2=GRID!$B$1:$U$1)*(КАЛЕНДАРЬ!AS28=GRID!$B$3:$U$3),0)),
INDEX(GRID!$B$4:$U$15,MATCH(T$7,GRID!$A$4:$A$15,0),MATCH(1,($U$2=GRID!$B$1:$U$1)*(КАЛЕНДАРЬ!AS28=GRID!$B$3:$U$3),0))*(1-GRID!$L$41))</f>
        <v>586600</v>
      </c>
    </row>
    <row r="492" spans="1:20" ht="13.5" customHeight="1">
      <c r="A492" s="148" t="s">
        <v>15</v>
      </c>
      <c r="B492" s="149">
        <v>26</v>
      </c>
      <c r="C492" s="8">
        <f t="array" ref="C492">IF($I$2="Открытый тариф",INDEX(GRID!$B$4:$U$15,MATCH(C$7,GRID!$A$4:$A$15,0),MATCH(1,($U$2=GRID!$B$1:$U$1)*(КАЛЕНДАРЬ!AS29=GRID!$B$3:$U$3),0)),
INDEX(GRID!$B$4:$U$15,MATCH(C$7,GRID!$A$4:$A$15,0),MATCH(1,($U$2=GRID!$B$1:$U$1)*(КАЛЕНДАРЬ!AS29=GRID!$B$3:$U$3),0))*(1-GRID!$H$34))</f>
        <v>27500.000000000004</v>
      </c>
      <c r="D492" s="8">
        <f t="array" ref="D492">IF($I$2="Открытый тариф",INDEX(GRID!$B$18:$U$29,MATCH(C$7,GRID!$A$18:$A$29,0),MATCH(1,($U$2=GRID!$B$1:$U$1)*(КАЛЕНДАРЬ!AS29=GRID!$B$3:$U$3),0)),
INDEX(GRID!$B$18:$U$29,MATCH(C$7,GRID!$A$18:$A$29,0),MATCH(1,($U$2=GRID!$B$1:$U$1)*(КАЛЕНДАРЬ!AS29=GRID!$B$3:$U$3),0))*(1-GRID!$H$34))</f>
        <v>32500.000000000004</v>
      </c>
      <c r="E492" s="8">
        <f t="array" ref="E492">IF($I$2="Открытый тариф",INDEX(GRID!$B$4:$U$15,MATCH(E$7,GRID!$A$4:$A$15,0),MATCH(1,($U$2=GRID!$B$1:$U$1)*(КАЛЕНДАРЬ!AS29=GRID!$B$3:$U$3),0)),
INDEX(GRID!$B$4:$U$15,MATCH(E$7,GRID!$A$4:$A$15,0),MATCH(1,($U$2=GRID!$B$1:$U$1)*(КАЛЕНДАРЬ!AS29=GRID!$B$3:$U$3),0))*(1-GRID!$H$34))</f>
        <v>33000</v>
      </c>
      <c r="F492" s="8">
        <f t="array" ref="F492">IF($I$2="Открытый тариф",INDEX(GRID!$B$18:$U$29,MATCH(E$7,GRID!$A$18:$A$29,0),MATCH(1,($U$2=GRID!$B$1:$U$1)*(КАЛЕНДАРЬ!AS29=GRID!$B$3:$U$3),0)),
INDEX(GRID!$B$18:$U$29,MATCH(E$7,GRID!$A$18:$A$29,0),MATCH(1,($U$2=GRID!$B$1:$U$1)*(КАЛЕНДАРЬ!AS29=GRID!$B$3:$U$3),0))*(1-GRID!$H$34))</f>
        <v>38000</v>
      </c>
      <c r="G492" s="8">
        <f t="array" ref="G492">IF($I$2="Открытый тариф",INDEX(GRID!$B$4:$U$15,MATCH(G$7,GRID!$A$4:$A$15,0),MATCH(1,($U$2=GRID!$B$1:$U$1)*(КАЛЕНДАРЬ!AS29=GRID!$B$3:$U$3),0)),
INDEX(GRID!$B$4:$U$15,MATCH(G$7,GRID!$A$4:$A$15,0),MATCH(1,($U$2=GRID!$B$1:$U$1)*(КАЛЕНДАРЬ!AS29=GRID!$B$3:$U$3),0))*(1-GRID!$H$34))</f>
        <v>39000</v>
      </c>
      <c r="H492" s="8">
        <f t="array" ref="H492">IF($I$2="Открытый тариф",INDEX(GRID!$B$18:$U$29,MATCH(G$7,GRID!$A$18:$A$29,0),MATCH(1,($U$2=GRID!$B$1:$U$1)*(КАЛЕНДАРЬ!AS29=GRID!$B$3:$U$3),0)),
INDEX(GRID!$B$18:$U$29,MATCH(G$7,GRID!$A$18:$A$29,0),MATCH(1,($U$2=GRID!$B$1:$U$1)*(КАЛЕНДАРЬ!AS29=GRID!$B$3:$U$3),0))*(1-GRID!$H$34))</f>
        <v>44000</v>
      </c>
      <c r="I492" s="8">
        <f t="array" ref="I492">IF($I$2="Открытый тариф",INDEX(GRID!$B$4:$U$15,MATCH(I$7,GRID!$A$4:$A$15,0),MATCH(1,($U$2=GRID!$B$1:$U$1)*(КАЛЕНДАРЬ!AS29=GRID!$B$3:$U$3),0)),
INDEX(GRID!$B$4:$U$15,MATCH(I$7,GRID!$A$4:$A$15,0),MATCH(1,($U$2=GRID!$B$1:$U$1)*(КАЛЕНДАРЬ!AS29=GRID!$B$3:$U$3),0))*(1-GRID!$H$34))</f>
        <v>43400</v>
      </c>
      <c r="J492" s="8">
        <f t="array" ref="J492">IF($I$2="Открытый тариф",INDEX(GRID!$B$18:$U$29,MATCH(I$7,GRID!$A$18:$A$29,0),MATCH(1,($U$2=GRID!$B$1:$U$1)*(КАЛЕНДАРЬ!AS29=GRID!$B$3:$U$3),0)),
INDEX(GRID!$B$18:$U$29,MATCH(I$7,GRID!$A$18:$A$29,0),MATCH(1,($U$2=GRID!$B$1:$U$1)*(КАЛЕНДАРЬ!AS29=GRID!$B$3:$U$3),0))*(1-GRID!$H$34))</f>
        <v>48400</v>
      </c>
      <c r="K492" s="8">
        <f t="array" ref="K492">IF($I$2="Открытый тариф",INDEX(GRID!$B$4:$U$15,MATCH(K$7,GRID!$A$4:$A$15,0),MATCH(1,($U$2=GRID!$B$1:$U$1)*(КАЛЕНДАРЬ!AS29=GRID!$B$3:$U$3),0)),
INDEX(GRID!$B$4:$U$15,MATCH(K$7,GRID!$A$4:$A$15,0),MATCH(1,($U$2=GRID!$B$1:$U$1)*(КАЛЕНДАРЬ!AS29=GRID!$B$3:$U$3),0))*(1-GRID!$H$34))</f>
        <v>49000</v>
      </c>
      <c r="L492" s="8">
        <f t="array" ref="L492">IF($I$2="Открытый тариф",INDEX(GRID!$B$18:$U$29,MATCH(K$7,GRID!$A$18:$A$29,0),MATCH(1,($U$2=GRID!$B$1:$U$1)*(КАЛЕНДАРЬ!AS29=GRID!$B$3:$U$3),0)),
INDEX(GRID!$B$18:$U$29,MATCH(K$7,GRID!$A$18:$A$29,0),MATCH(1,($U$2=GRID!$B$1:$U$1)*(КАЛЕНДАРЬ!AS29=GRID!$B$3:$U$3),0))*(1-GRID!$H$34))</f>
        <v>54000</v>
      </c>
      <c r="M492" s="8">
        <f t="array" ref="M492">IF($I$2="Открытый тариф",INDEX(GRID!$B$4:$U$15,MATCH(M$7,GRID!$A$4:$A$15,0),MATCH(1,($U$2=GRID!$B$1:$U$1)*(КАЛЕНДАРЬ!AS29=GRID!$B$3:$U$3),0)),
INDEX(GRID!$B$4:$U$15,MATCH(M$7,GRID!$A$4:$A$15,0),MATCH(1,($U$2=GRID!$B$1:$U$1)*(КАЛЕНДАРЬ!AS29=GRID!$B$3:$U$3),0))*(1-GRID!$H$34))</f>
        <v>69500</v>
      </c>
      <c r="N492" s="8">
        <f t="array" ref="N492">IF($I$2="Открытый тариф",INDEX(GRID!$B$18:$U$29,MATCH(M$7,GRID!$A$18:$A$29,0),MATCH(1,($U$2=GRID!$B$1:$U$1)*(КАЛЕНДАРЬ!AS29=GRID!$B$3:$U$3),0)),
INDEX(GRID!$B$18:$U$29,MATCH(M$7,GRID!$A$18:$A$29,0),MATCH(1,($U$2=GRID!$B$1:$U$1)*(КАЛЕНДАРЬ!AS29=GRID!$B$3:$U$3),0))*(1-GRID!$H$34))</f>
        <v>74500</v>
      </c>
      <c r="O492" s="8">
        <f t="array" ref="O492">IF($I$2="Открытый тариф",INDEX(GRID!$B$4:$U$15,MATCH(O$7,GRID!$A$4:$A$15,0),MATCH(1,($U$2=GRID!$B$1:$U$1)*(КАЛЕНДАРЬ!AS29=GRID!$B$3:$U$3),0)),
INDEX(GRID!$B$4:$U$15,MATCH(O$7,GRID!$A$4:$A$15,0),MATCH(1,($U$2=GRID!$B$1:$U$1)*(КАЛЕНДАРЬ!AS29=GRID!$B$3:$U$3),0))*(1-GRID!$H$34))</f>
        <v>103200</v>
      </c>
      <c r="P492" s="8">
        <f t="array" ref="P492">IF($I$2="Открытый тариф",INDEX(GRID!$B$4:$U$15,MATCH(P$7,GRID!$A$4:$A$15,0),MATCH(1,($U$2=GRID!$B$1:$U$1)*(КАЛЕНДАРЬ!AS29=GRID!$B$3:$U$3),0)),
INDEX(GRID!$B$4:$U$15,MATCH(P$7,GRID!$A$4:$A$15,0),MATCH(1,($U$2=GRID!$B$1:$U$1)*(КАЛЕНДАРЬ!AS29=GRID!$B$3:$U$3),0))*(1-GRID!$H$34))</f>
        <v>145400</v>
      </c>
      <c r="Q492" s="8">
        <f t="array" ref="Q492">IF($I$2="Открытый тариф",INDEX(GRID!$B$4:$U$15,MATCH(Q$7,GRID!$A$4:$A$15,0),MATCH(1,($U$2=GRID!$B$1:$U$1)*(КАЛЕНДАРЬ!AS29=GRID!$B$3:$U$3),0)),
INDEX(GRID!$B$4:$U$15,MATCH(Q$7,GRID!$A$4:$A$15,0),MATCH(1,($U$2=GRID!$B$1:$U$1)*(КАЛЕНДАРЬ!AS29=GRID!$B$3:$U$3),0))*(1-GRID!$H$34))</f>
        <v>170900</v>
      </c>
      <c r="R492" s="8">
        <f t="array" ref="R492">IF($I$2="Открытый тариф",INDEX(GRID!$B$18:$U$29,MATCH(R$7,GRID!$A$18:$A$29,0),MATCH(1,($U$2=GRID!$B$1:$U$1)*(КАЛЕНДАРЬ!AS29=GRID!$B$3:$U$3),0)),
INDEX(GRID!$B$18:$U$29,MATCH(R$7,GRID!$A$18:$A$29,0),MATCH(1,($U$2=GRID!$B$1:$U$1)*(КАЛЕНДАРЬ!AS29=GRID!$B$3:$U$3),0))*(1-GRID!$H$34))</f>
        <v>194100</v>
      </c>
      <c r="S492" s="8">
        <f t="array" ref="S492">IF($I$2="Открытый тариф",INDEX(GRID!$B$4:$U$15,MATCH(S$7,GRID!$A$4:$A$15,0),MATCH(1,($U$2=GRID!$B$1:$U$1)*(КАЛЕНДАРЬ!AS29=GRID!$B$3:$U$3),0)),
INDEX(GRID!$B$4:$U$15,MATCH(S$7,GRID!$A$4:$A$15,0),MATCH(1,($U$2=GRID!$B$1:$U$1)*(КАЛЕНДАРЬ!AS29=GRID!$B$3:$U$3),0))*(1-GRID!$L$41))</f>
        <v>482600</v>
      </c>
      <c r="T492" s="8">
        <f t="array" ref="T492">IF($I$2="Открытый тариф",INDEX(GRID!$B$4:$U$15,MATCH(T$7,GRID!$A$4:$A$15,0),MATCH(1,($U$2=GRID!$B$1:$U$1)*(КАЛЕНДАРЬ!AS29=GRID!$B$3:$U$3),0)),
INDEX(GRID!$B$4:$U$15,MATCH(T$7,GRID!$A$4:$A$15,0),MATCH(1,($U$2=GRID!$B$1:$U$1)*(КАЛЕНДАРЬ!AS29=GRID!$B$3:$U$3),0))*(1-GRID!$L$41))</f>
        <v>586600</v>
      </c>
    </row>
    <row r="493" spans="1:20" ht="13.5" customHeight="1">
      <c r="A493" s="148" t="s">
        <v>16</v>
      </c>
      <c r="B493" s="149">
        <v>27</v>
      </c>
      <c r="C493" s="8">
        <f t="array" ref="C493">IF($I$2="Открытый тариф",INDEX(GRID!$B$4:$U$15,MATCH(C$7,GRID!$A$4:$A$15,0),MATCH(1,($U$2=GRID!$B$1:$U$1)*(КАЛЕНДАРЬ!AS30=GRID!$B$3:$U$3),0)),
INDEX(GRID!$B$4:$U$15,MATCH(C$7,GRID!$A$4:$A$15,0),MATCH(1,($U$2=GRID!$B$1:$U$1)*(КАЛЕНДАРЬ!AS30=GRID!$B$3:$U$3),0))*(1-GRID!$H$34))</f>
        <v>30200.000000000004</v>
      </c>
      <c r="D493" s="8">
        <f t="array" ref="D493">IF($I$2="Открытый тариф",INDEX(GRID!$B$18:$U$29,MATCH(C$7,GRID!$A$18:$A$29,0),MATCH(1,($U$2=GRID!$B$1:$U$1)*(КАЛЕНДАРЬ!AS30=GRID!$B$3:$U$3),0)),
INDEX(GRID!$B$18:$U$29,MATCH(C$7,GRID!$A$18:$A$29,0),MATCH(1,($U$2=GRID!$B$1:$U$1)*(КАЛЕНДАРЬ!AS30=GRID!$B$3:$U$3),0))*(1-GRID!$H$34))</f>
        <v>35200</v>
      </c>
      <c r="E493" s="8">
        <f t="array" ref="E493">IF($I$2="Открытый тариф",INDEX(GRID!$B$4:$U$15,MATCH(E$7,GRID!$A$4:$A$15,0),MATCH(1,($U$2=GRID!$B$1:$U$1)*(КАЛЕНДАРЬ!AS30=GRID!$B$3:$U$3),0)),
INDEX(GRID!$B$4:$U$15,MATCH(E$7,GRID!$A$4:$A$15,0),MATCH(1,($U$2=GRID!$B$1:$U$1)*(КАЛЕНДАРЬ!AS30=GRID!$B$3:$U$3),0))*(1-GRID!$H$34))</f>
        <v>36300</v>
      </c>
      <c r="F493" s="8">
        <f t="array" ref="F493">IF($I$2="Открытый тариф",INDEX(GRID!$B$18:$U$29,MATCH(E$7,GRID!$A$18:$A$29,0),MATCH(1,($U$2=GRID!$B$1:$U$1)*(КАЛЕНДАРЬ!AS30=GRID!$B$3:$U$3),0)),
INDEX(GRID!$B$18:$U$29,MATCH(E$7,GRID!$A$18:$A$29,0),MATCH(1,($U$2=GRID!$B$1:$U$1)*(КАЛЕНДАРЬ!AS30=GRID!$B$3:$U$3),0))*(1-GRID!$H$34))</f>
        <v>41300</v>
      </c>
      <c r="G493" s="8">
        <f t="array" ref="G493">IF($I$2="Открытый тариф",INDEX(GRID!$B$4:$U$15,MATCH(G$7,GRID!$A$4:$A$15,0),MATCH(1,($U$2=GRID!$B$1:$U$1)*(КАЛЕНДАРЬ!AS30=GRID!$B$3:$U$3),0)),
INDEX(GRID!$B$4:$U$15,MATCH(G$7,GRID!$A$4:$A$15,0),MATCH(1,($U$2=GRID!$B$1:$U$1)*(КАЛЕНДАРЬ!AS30=GRID!$B$3:$U$3),0))*(1-GRID!$H$34))</f>
        <v>42500</v>
      </c>
      <c r="H493" s="8">
        <f t="array" ref="H493">IF($I$2="Открытый тариф",INDEX(GRID!$B$18:$U$29,MATCH(G$7,GRID!$A$18:$A$29,0),MATCH(1,($U$2=GRID!$B$1:$U$1)*(КАЛЕНДАРЬ!AS30=GRID!$B$3:$U$3),0)),
INDEX(GRID!$B$18:$U$29,MATCH(G$7,GRID!$A$18:$A$29,0),MATCH(1,($U$2=GRID!$B$1:$U$1)*(КАЛЕНДАРЬ!AS30=GRID!$B$3:$U$3),0))*(1-GRID!$H$34))</f>
        <v>47500</v>
      </c>
      <c r="I493" s="8">
        <f t="array" ref="I493">IF($I$2="Открытый тариф",INDEX(GRID!$B$4:$U$15,MATCH(I$7,GRID!$A$4:$A$15,0),MATCH(1,($U$2=GRID!$B$1:$U$1)*(КАЛЕНДАРЬ!AS30=GRID!$B$3:$U$3),0)),
INDEX(GRID!$B$4:$U$15,MATCH(I$7,GRID!$A$4:$A$15,0),MATCH(1,($U$2=GRID!$B$1:$U$1)*(КАЛЕНДАРЬ!AS30=GRID!$B$3:$U$3),0))*(1-GRID!$H$34))</f>
        <v>47400</v>
      </c>
      <c r="J493" s="8">
        <f t="array" ref="J493">IF($I$2="Открытый тариф",INDEX(GRID!$B$18:$U$29,MATCH(I$7,GRID!$A$18:$A$29,0),MATCH(1,($U$2=GRID!$B$1:$U$1)*(КАЛЕНДАРЬ!AS30=GRID!$B$3:$U$3),0)),
INDEX(GRID!$B$18:$U$29,MATCH(I$7,GRID!$A$18:$A$29,0),MATCH(1,($U$2=GRID!$B$1:$U$1)*(КАЛЕНДАРЬ!AS30=GRID!$B$3:$U$3),0))*(1-GRID!$H$34))</f>
        <v>52400</v>
      </c>
      <c r="K493" s="8">
        <f t="array" ref="K493">IF($I$2="Открытый тариф",INDEX(GRID!$B$4:$U$15,MATCH(K$7,GRID!$A$4:$A$15,0),MATCH(1,($U$2=GRID!$B$1:$U$1)*(КАЛЕНДАРЬ!AS30=GRID!$B$3:$U$3),0)),
INDEX(GRID!$B$4:$U$15,MATCH(K$7,GRID!$A$4:$A$15,0),MATCH(1,($U$2=GRID!$B$1:$U$1)*(КАЛЕНДАРЬ!AS30=GRID!$B$3:$U$3),0))*(1-GRID!$H$34))</f>
        <v>53300</v>
      </c>
      <c r="L493" s="8">
        <f t="array" ref="L493">IF($I$2="Открытый тариф",INDEX(GRID!$B$18:$U$29,MATCH(K$7,GRID!$A$18:$A$29,0),MATCH(1,($U$2=GRID!$B$1:$U$1)*(КАЛЕНДАРЬ!AS30=GRID!$B$3:$U$3),0)),
INDEX(GRID!$B$18:$U$29,MATCH(K$7,GRID!$A$18:$A$29,0),MATCH(1,($U$2=GRID!$B$1:$U$1)*(КАЛЕНДАРЬ!AS30=GRID!$B$3:$U$3),0))*(1-GRID!$H$34))</f>
        <v>58300</v>
      </c>
      <c r="M493" s="8">
        <f t="array" ref="M493">IF($I$2="Открытый тариф",INDEX(GRID!$B$4:$U$15,MATCH(M$7,GRID!$A$4:$A$15,0),MATCH(1,($U$2=GRID!$B$1:$U$1)*(КАЛЕНДАРЬ!AS30=GRID!$B$3:$U$3),0)),
INDEX(GRID!$B$4:$U$15,MATCH(M$7,GRID!$A$4:$A$15,0),MATCH(1,($U$2=GRID!$B$1:$U$1)*(КАЛЕНДАРЬ!AS30=GRID!$B$3:$U$3),0))*(1-GRID!$H$34))</f>
        <v>74000</v>
      </c>
      <c r="N493" s="8">
        <f t="array" ref="N493">IF($I$2="Открытый тариф",INDEX(GRID!$B$18:$U$29,MATCH(M$7,GRID!$A$18:$A$29,0),MATCH(1,($U$2=GRID!$B$1:$U$1)*(КАЛЕНДАРЬ!AS30=GRID!$B$3:$U$3),0)),
INDEX(GRID!$B$18:$U$29,MATCH(M$7,GRID!$A$18:$A$29,0),MATCH(1,($U$2=GRID!$B$1:$U$1)*(КАЛЕНДАРЬ!AS30=GRID!$B$3:$U$3),0))*(1-GRID!$H$34))</f>
        <v>79000</v>
      </c>
      <c r="O493" s="8">
        <f t="array" ref="O493">IF($I$2="Открытый тариф",INDEX(GRID!$B$4:$U$15,MATCH(O$7,GRID!$A$4:$A$15,0),MATCH(1,($U$2=GRID!$B$1:$U$1)*(КАЛЕНДАРЬ!AS30=GRID!$B$3:$U$3),0)),
INDEX(GRID!$B$4:$U$15,MATCH(O$7,GRID!$A$4:$A$15,0),MATCH(1,($U$2=GRID!$B$1:$U$1)*(КАЛЕНДАРЬ!AS30=GRID!$B$3:$U$3),0))*(1-GRID!$H$34))</f>
        <v>108800</v>
      </c>
      <c r="P493" s="8">
        <f t="array" ref="P493">IF($I$2="Открытый тариф",INDEX(GRID!$B$4:$U$15,MATCH(P$7,GRID!$A$4:$A$15,0),MATCH(1,($U$2=GRID!$B$1:$U$1)*(КАЛЕНДАРЬ!AS30=GRID!$B$3:$U$3),0)),
INDEX(GRID!$B$4:$U$15,MATCH(P$7,GRID!$A$4:$A$15,0),MATCH(1,($U$2=GRID!$B$1:$U$1)*(КАЛЕНДАРЬ!AS30=GRID!$B$3:$U$3),0))*(1-GRID!$H$34))</f>
        <v>151400</v>
      </c>
      <c r="Q493" s="8">
        <f t="array" ref="Q493">IF($I$2="Открытый тариф",INDEX(GRID!$B$4:$U$15,MATCH(Q$7,GRID!$A$4:$A$15,0),MATCH(1,($U$2=GRID!$B$1:$U$1)*(КАЛЕНДАРЬ!AS30=GRID!$B$3:$U$3),0)),
INDEX(GRID!$B$4:$U$15,MATCH(Q$7,GRID!$A$4:$A$15,0),MATCH(1,($U$2=GRID!$B$1:$U$1)*(КАЛЕНДАРЬ!AS30=GRID!$B$3:$U$3),0))*(1-GRID!$H$34))</f>
        <v>177900</v>
      </c>
      <c r="R493" s="8">
        <f t="array" ref="R493">IF($I$2="Открытый тариф",INDEX(GRID!$B$18:$U$29,MATCH(R$7,GRID!$A$18:$A$29,0),MATCH(1,($U$2=GRID!$B$1:$U$1)*(КАЛЕНДАРЬ!AS30=GRID!$B$3:$U$3),0)),
INDEX(GRID!$B$18:$U$29,MATCH(R$7,GRID!$A$18:$A$29,0),MATCH(1,($U$2=GRID!$B$1:$U$1)*(КАЛЕНДАРЬ!AS30=GRID!$B$3:$U$3),0))*(1-GRID!$H$34))</f>
        <v>202400</v>
      </c>
      <c r="S493" s="8">
        <f t="array" ref="S493">IF($I$2="Открытый тариф",INDEX(GRID!$B$4:$U$15,MATCH(S$7,GRID!$A$4:$A$15,0),MATCH(1,($U$2=GRID!$B$1:$U$1)*(КАЛЕНДАРЬ!AS30=GRID!$B$3:$U$3),0)),
INDEX(GRID!$B$4:$U$15,MATCH(S$7,GRID!$A$4:$A$15,0),MATCH(1,($U$2=GRID!$B$1:$U$1)*(КАЛЕНДАРЬ!AS30=GRID!$B$3:$U$3),0))*(1-GRID!$L$41))</f>
        <v>507400</v>
      </c>
      <c r="T493" s="8">
        <f t="array" ref="T493">IF($I$2="Открытый тариф",INDEX(GRID!$B$4:$U$15,MATCH(T$7,GRID!$A$4:$A$15,0),MATCH(1,($U$2=GRID!$B$1:$U$1)*(КАЛЕНДАРЬ!AS30=GRID!$B$3:$U$3),0)),
INDEX(GRID!$B$4:$U$15,MATCH(T$7,GRID!$A$4:$A$15,0),MATCH(1,($U$2=GRID!$B$1:$U$1)*(КАЛЕНДАРЬ!AS30=GRID!$B$3:$U$3),0))*(1-GRID!$L$41))</f>
        <v>617900</v>
      </c>
    </row>
    <row r="494" spans="1:20" ht="13.5" customHeight="1">
      <c r="A494" s="148" t="s">
        <v>17</v>
      </c>
      <c r="B494" s="149">
        <v>28</v>
      </c>
      <c r="C494" s="8">
        <f t="array" ref="C494">IF($I$2="Открытый тариф",INDEX(GRID!$B$4:$U$15,MATCH(C$7,GRID!$A$4:$A$15,0),MATCH(1,($U$2=GRID!$B$1:$U$1)*(КАЛЕНДАРЬ!AS31=GRID!$B$3:$U$3),0)),
INDEX(GRID!$B$4:$U$15,MATCH(C$7,GRID!$A$4:$A$15,0),MATCH(1,($U$2=GRID!$B$1:$U$1)*(КАЛЕНДАРЬ!AS31=GRID!$B$3:$U$3),0))*(1-GRID!$H$34))</f>
        <v>30200.000000000004</v>
      </c>
      <c r="D494" s="8">
        <f t="array" ref="D494">IF($I$2="Открытый тариф",INDEX(GRID!$B$18:$U$29,MATCH(C$7,GRID!$A$18:$A$29,0),MATCH(1,($U$2=GRID!$B$1:$U$1)*(КАЛЕНДАРЬ!AS31=GRID!$B$3:$U$3),0)),
INDEX(GRID!$B$18:$U$29,MATCH(C$7,GRID!$A$18:$A$29,0),MATCH(1,($U$2=GRID!$B$1:$U$1)*(КАЛЕНДАРЬ!AS31=GRID!$B$3:$U$3),0))*(1-GRID!$H$34))</f>
        <v>35200</v>
      </c>
      <c r="E494" s="8">
        <f t="array" ref="E494">IF($I$2="Открытый тариф",INDEX(GRID!$B$4:$U$15,MATCH(E$7,GRID!$A$4:$A$15,0),MATCH(1,($U$2=GRID!$B$1:$U$1)*(КАЛЕНДАРЬ!AS31=GRID!$B$3:$U$3),0)),
INDEX(GRID!$B$4:$U$15,MATCH(E$7,GRID!$A$4:$A$15,0),MATCH(1,($U$2=GRID!$B$1:$U$1)*(КАЛЕНДАРЬ!AS31=GRID!$B$3:$U$3),0))*(1-GRID!$H$34))</f>
        <v>36300</v>
      </c>
      <c r="F494" s="8">
        <f t="array" ref="F494">IF($I$2="Открытый тариф",INDEX(GRID!$B$18:$U$29,MATCH(E$7,GRID!$A$18:$A$29,0),MATCH(1,($U$2=GRID!$B$1:$U$1)*(КАЛЕНДАРЬ!AS31=GRID!$B$3:$U$3),0)),
INDEX(GRID!$B$18:$U$29,MATCH(E$7,GRID!$A$18:$A$29,0),MATCH(1,($U$2=GRID!$B$1:$U$1)*(КАЛЕНДАРЬ!AS31=GRID!$B$3:$U$3),0))*(1-GRID!$H$34))</f>
        <v>41300</v>
      </c>
      <c r="G494" s="8">
        <f t="array" ref="G494">IF($I$2="Открытый тариф",INDEX(GRID!$B$4:$U$15,MATCH(G$7,GRID!$A$4:$A$15,0),MATCH(1,($U$2=GRID!$B$1:$U$1)*(КАЛЕНДАРЬ!AS31=GRID!$B$3:$U$3),0)),
INDEX(GRID!$B$4:$U$15,MATCH(G$7,GRID!$A$4:$A$15,0),MATCH(1,($U$2=GRID!$B$1:$U$1)*(КАЛЕНДАРЬ!AS31=GRID!$B$3:$U$3),0))*(1-GRID!$H$34))</f>
        <v>42500</v>
      </c>
      <c r="H494" s="8">
        <f t="array" ref="H494">IF($I$2="Открытый тариф",INDEX(GRID!$B$18:$U$29,MATCH(G$7,GRID!$A$18:$A$29,0),MATCH(1,($U$2=GRID!$B$1:$U$1)*(КАЛЕНДАРЬ!AS31=GRID!$B$3:$U$3),0)),
INDEX(GRID!$B$18:$U$29,MATCH(G$7,GRID!$A$18:$A$29,0),MATCH(1,($U$2=GRID!$B$1:$U$1)*(КАЛЕНДАРЬ!AS31=GRID!$B$3:$U$3),0))*(1-GRID!$H$34))</f>
        <v>47500</v>
      </c>
      <c r="I494" s="8">
        <f t="array" ref="I494">IF($I$2="Открытый тариф",INDEX(GRID!$B$4:$U$15,MATCH(I$7,GRID!$A$4:$A$15,0),MATCH(1,($U$2=GRID!$B$1:$U$1)*(КАЛЕНДАРЬ!AS31=GRID!$B$3:$U$3),0)),
INDEX(GRID!$B$4:$U$15,MATCH(I$7,GRID!$A$4:$A$15,0),MATCH(1,($U$2=GRID!$B$1:$U$1)*(КАЛЕНДАРЬ!AS31=GRID!$B$3:$U$3),0))*(1-GRID!$H$34))</f>
        <v>47400</v>
      </c>
      <c r="J494" s="8">
        <f t="array" ref="J494">IF($I$2="Открытый тариф",INDEX(GRID!$B$18:$U$29,MATCH(I$7,GRID!$A$18:$A$29,0),MATCH(1,($U$2=GRID!$B$1:$U$1)*(КАЛЕНДАРЬ!AS31=GRID!$B$3:$U$3),0)),
INDEX(GRID!$B$18:$U$29,MATCH(I$7,GRID!$A$18:$A$29,0),MATCH(1,($U$2=GRID!$B$1:$U$1)*(КАЛЕНДАРЬ!AS31=GRID!$B$3:$U$3),0))*(1-GRID!$H$34))</f>
        <v>52400</v>
      </c>
      <c r="K494" s="8">
        <f t="array" ref="K494">IF($I$2="Открытый тариф",INDEX(GRID!$B$4:$U$15,MATCH(K$7,GRID!$A$4:$A$15,0),MATCH(1,($U$2=GRID!$B$1:$U$1)*(КАЛЕНДАРЬ!AS31=GRID!$B$3:$U$3),0)),
INDEX(GRID!$B$4:$U$15,MATCH(K$7,GRID!$A$4:$A$15,0),MATCH(1,($U$2=GRID!$B$1:$U$1)*(КАЛЕНДАРЬ!AS31=GRID!$B$3:$U$3),0))*(1-GRID!$H$34))</f>
        <v>53300</v>
      </c>
      <c r="L494" s="8">
        <f t="array" ref="L494">IF($I$2="Открытый тариф",INDEX(GRID!$B$18:$U$29,MATCH(K$7,GRID!$A$18:$A$29,0),MATCH(1,($U$2=GRID!$B$1:$U$1)*(КАЛЕНДАРЬ!AS31=GRID!$B$3:$U$3),0)),
INDEX(GRID!$B$18:$U$29,MATCH(K$7,GRID!$A$18:$A$29,0),MATCH(1,($U$2=GRID!$B$1:$U$1)*(КАЛЕНДАРЬ!AS31=GRID!$B$3:$U$3),0))*(1-GRID!$H$34))</f>
        <v>58300</v>
      </c>
      <c r="M494" s="8">
        <f t="array" ref="M494">IF($I$2="Открытый тариф",INDEX(GRID!$B$4:$U$15,MATCH(M$7,GRID!$A$4:$A$15,0),MATCH(1,($U$2=GRID!$B$1:$U$1)*(КАЛЕНДАРЬ!AS31=GRID!$B$3:$U$3),0)),
INDEX(GRID!$B$4:$U$15,MATCH(M$7,GRID!$A$4:$A$15,0),MATCH(1,($U$2=GRID!$B$1:$U$1)*(КАЛЕНДАРЬ!AS31=GRID!$B$3:$U$3),0))*(1-GRID!$H$34))</f>
        <v>74000</v>
      </c>
      <c r="N494" s="8">
        <f t="array" ref="N494">IF($I$2="Открытый тариф",INDEX(GRID!$B$18:$U$29,MATCH(M$7,GRID!$A$18:$A$29,0),MATCH(1,($U$2=GRID!$B$1:$U$1)*(КАЛЕНДАРЬ!AS31=GRID!$B$3:$U$3),0)),
INDEX(GRID!$B$18:$U$29,MATCH(M$7,GRID!$A$18:$A$29,0),MATCH(1,($U$2=GRID!$B$1:$U$1)*(КАЛЕНДАРЬ!AS31=GRID!$B$3:$U$3),0))*(1-GRID!$H$34))</f>
        <v>79000</v>
      </c>
      <c r="O494" s="8">
        <f t="array" ref="O494">IF($I$2="Открытый тариф",INDEX(GRID!$B$4:$U$15,MATCH(O$7,GRID!$A$4:$A$15,0),MATCH(1,($U$2=GRID!$B$1:$U$1)*(КАЛЕНДАРЬ!AS31=GRID!$B$3:$U$3),0)),
INDEX(GRID!$B$4:$U$15,MATCH(O$7,GRID!$A$4:$A$15,0),MATCH(1,($U$2=GRID!$B$1:$U$1)*(КАЛЕНДАРЬ!AS31=GRID!$B$3:$U$3),0))*(1-GRID!$H$34))</f>
        <v>108800</v>
      </c>
      <c r="P494" s="8">
        <f t="array" ref="P494">IF($I$2="Открытый тариф",INDEX(GRID!$B$4:$U$15,MATCH(P$7,GRID!$A$4:$A$15,0),MATCH(1,($U$2=GRID!$B$1:$U$1)*(КАЛЕНДАРЬ!AS31=GRID!$B$3:$U$3),0)),
INDEX(GRID!$B$4:$U$15,MATCH(P$7,GRID!$A$4:$A$15,0),MATCH(1,($U$2=GRID!$B$1:$U$1)*(КАЛЕНДАРЬ!AS31=GRID!$B$3:$U$3),0))*(1-GRID!$H$34))</f>
        <v>151400</v>
      </c>
      <c r="Q494" s="8">
        <f t="array" ref="Q494">IF($I$2="Открытый тариф",INDEX(GRID!$B$4:$U$15,MATCH(Q$7,GRID!$A$4:$A$15,0),MATCH(1,($U$2=GRID!$B$1:$U$1)*(КАЛЕНДАРЬ!AS31=GRID!$B$3:$U$3),0)),
INDEX(GRID!$B$4:$U$15,MATCH(Q$7,GRID!$A$4:$A$15,0),MATCH(1,($U$2=GRID!$B$1:$U$1)*(КАЛЕНДАРЬ!AS31=GRID!$B$3:$U$3),0))*(1-GRID!$H$34))</f>
        <v>177900</v>
      </c>
      <c r="R494" s="8">
        <f t="array" ref="R494">IF($I$2="Открытый тариф",INDEX(GRID!$B$18:$U$29,MATCH(R$7,GRID!$A$18:$A$29,0),MATCH(1,($U$2=GRID!$B$1:$U$1)*(КАЛЕНДАРЬ!AS31=GRID!$B$3:$U$3),0)),
INDEX(GRID!$B$18:$U$29,MATCH(R$7,GRID!$A$18:$A$29,0),MATCH(1,($U$2=GRID!$B$1:$U$1)*(КАЛЕНДАРЬ!AS31=GRID!$B$3:$U$3),0))*(1-GRID!$H$34))</f>
        <v>202400</v>
      </c>
      <c r="S494" s="8">
        <f t="array" ref="S494">IF($I$2="Открытый тариф",INDEX(GRID!$B$4:$U$15,MATCH(S$7,GRID!$A$4:$A$15,0),MATCH(1,($U$2=GRID!$B$1:$U$1)*(КАЛЕНДАРЬ!AS31=GRID!$B$3:$U$3),0)),
INDEX(GRID!$B$4:$U$15,MATCH(S$7,GRID!$A$4:$A$15,0),MATCH(1,($U$2=GRID!$B$1:$U$1)*(КАЛЕНДАРЬ!AS31=GRID!$B$3:$U$3),0))*(1-GRID!$L$41))</f>
        <v>507400</v>
      </c>
      <c r="T494" s="8">
        <f t="array" ref="T494">IF($I$2="Открытый тариф",INDEX(GRID!$B$4:$U$15,MATCH(T$7,GRID!$A$4:$A$15,0),MATCH(1,($U$2=GRID!$B$1:$U$1)*(КАЛЕНДАРЬ!AS31=GRID!$B$3:$U$3),0)),
INDEX(GRID!$B$4:$U$15,MATCH(T$7,GRID!$A$4:$A$15,0),MATCH(1,($U$2=GRID!$B$1:$U$1)*(КАЛЕНДАРЬ!AS31=GRID!$B$3:$U$3),0))*(1-GRID!$L$41))</f>
        <v>617900</v>
      </c>
    </row>
    <row r="495" spans="1:20" ht="13.5" customHeight="1">
      <c r="A495" s="148" t="s">
        <v>11</v>
      </c>
      <c r="B495" s="149">
        <v>29</v>
      </c>
      <c r="C495" s="8">
        <f t="array" ref="C495">IF($I$2="Открытый тариф",INDEX(GRID!$B$4:$U$15,MATCH(C$7,GRID!$A$4:$A$15,0),MATCH(1,($U$2=GRID!$B$1:$U$1)*(КАЛЕНДАРЬ!AS32=GRID!$B$3:$U$3),0)),
INDEX(GRID!$B$4:$U$15,MATCH(C$7,GRID!$A$4:$A$15,0),MATCH(1,($U$2=GRID!$B$1:$U$1)*(КАЛЕНДАРЬ!AS32=GRID!$B$3:$U$3),0))*(1-GRID!$H$34))</f>
        <v>27500.000000000004</v>
      </c>
      <c r="D495" s="8">
        <f t="array" ref="D495">IF($I$2="Открытый тариф",INDEX(GRID!$B$18:$U$29,MATCH(C$7,GRID!$A$18:$A$29,0),MATCH(1,($U$2=GRID!$B$1:$U$1)*(КАЛЕНДАРЬ!AS32=GRID!$B$3:$U$3),0)),
INDEX(GRID!$B$18:$U$29,MATCH(C$7,GRID!$A$18:$A$29,0),MATCH(1,($U$2=GRID!$B$1:$U$1)*(КАЛЕНДАРЬ!AS32=GRID!$B$3:$U$3),0))*(1-GRID!$H$34))</f>
        <v>32500.000000000004</v>
      </c>
      <c r="E495" s="8">
        <f t="array" ref="E495">IF($I$2="Открытый тариф",INDEX(GRID!$B$4:$U$15,MATCH(E$7,GRID!$A$4:$A$15,0),MATCH(1,($U$2=GRID!$B$1:$U$1)*(КАЛЕНДАРЬ!AS32=GRID!$B$3:$U$3),0)),
INDEX(GRID!$B$4:$U$15,MATCH(E$7,GRID!$A$4:$A$15,0),MATCH(1,($U$2=GRID!$B$1:$U$1)*(КАЛЕНДАРЬ!AS32=GRID!$B$3:$U$3),0))*(1-GRID!$H$34))</f>
        <v>33000</v>
      </c>
      <c r="F495" s="8">
        <f t="array" ref="F495">IF($I$2="Открытый тариф",INDEX(GRID!$B$18:$U$29,MATCH(E$7,GRID!$A$18:$A$29,0),MATCH(1,($U$2=GRID!$B$1:$U$1)*(КАЛЕНДАРЬ!AS32=GRID!$B$3:$U$3),0)),
INDEX(GRID!$B$18:$U$29,MATCH(E$7,GRID!$A$18:$A$29,0),MATCH(1,($U$2=GRID!$B$1:$U$1)*(КАЛЕНДАРЬ!AS32=GRID!$B$3:$U$3),0))*(1-GRID!$H$34))</f>
        <v>38000</v>
      </c>
      <c r="G495" s="8">
        <f t="array" ref="G495">IF($I$2="Открытый тариф",INDEX(GRID!$B$4:$U$15,MATCH(G$7,GRID!$A$4:$A$15,0),MATCH(1,($U$2=GRID!$B$1:$U$1)*(КАЛЕНДАРЬ!AS32=GRID!$B$3:$U$3),0)),
INDEX(GRID!$B$4:$U$15,MATCH(G$7,GRID!$A$4:$A$15,0),MATCH(1,($U$2=GRID!$B$1:$U$1)*(КАЛЕНДАРЬ!AS32=GRID!$B$3:$U$3),0))*(1-GRID!$H$34))</f>
        <v>39000</v>
      </c>
      <c r="H495" s="8">
        <f t="array" ref="H495">IF($I$2="Открытый тариф",INDEX(GRID!$B$18:$U$29,MATCH(G$7,GRID!$A$18:$A$29,0),MATCH(1,($U$2=GRID!$B$1:$U$1)*(КАЛЕНДАРЬ!AS32=GRID!$B$3:$U$3),0)),
INDEX(GRID!$B$18:$U$29,MATCH(G$7,GRID!$A$18:$A$29,0),MATCH(1,($U$2=GRID!$B$1:$U$1)*(КАЛЕНДАРЬ!AS32=GRID!$B$3:$U$3),0))*(1-GRID!$H$34))</f>
        <v>44000</v>
      </c>
      <c r="I495" s="8">
        <f t="array" ref="I495">IF($I$2="Открытый тариф",INDEX(GRID!$B$4:$U$15,MATCH(I$7,GRID!$A$4:$A$15,0),MATCH(1,($U$2=GRID!$B$1:$U$1)*(КАЛЕНДАРЬ!AS32=GRID!$B$3:$U$3),0)),
INDEX(GRID!$B$4:$U$15,MATCH(I$7,GRID!$A$4:$A$15,0),MATCH(1,($U$2=GRID!$B$1:$U$1)*(КАЛЕНДАРЬ!AS32=GRID!$B$3:$U$3),0))*(1-GRID!$H$34))</f>
        <v>43400</v>
      </c>
      <c r="J495" s="8">
        <f t="array" ref="J495">IF($I$2="Открытый тариф",INDEX(GRID!$B$18:$U$29,MATCH(I$7,GRID!$A$18:$A$29,0),MATCH(1,($U$2=GRID!$B$1:$U$1)*(КАЛЕНДАРЬ!AS32=GRID!$B$3:$U$3),0)),
INDEX(GRID!$B$18:$U$29,MATCH(I$7,GRID!$A$18:$A$29,0),MATCH(1,($U$2=GRID!$B$1:$U$1)*(КАЛЕНДАРЬ!AS32=GRID!$B$3:$U$3),0))*(1-GRID!$H$34))</f>
        <v>48400</v>
      </c>
      <c r="K495" s="8">
        <f t="array" ref="K495">IF($I$2="Открытый тариф",INDEX(GRID!$B$4:$U$15,MATCH(K$7,GRID!$A$4:$A$15,0),MATCH(1,($U$2=GRID!$B$1:$U$1)*(КАЛЕНДАРЬ!AS32=GRID!$B$3:$U$3),0)),
INDEX(GRID!$B$4:$U$15,MATCH(K$7,GRID!$A$4:$A$15,0),MATCH(1,($U$2=GRID!$B$1:$U$1)*(КАЛЕНДАРЬ!AS32=GRID!$B$3:$U$3),0))*(1-GRID!$H$34))</f>
        <v>49000</v>
      </c>
      <c r="L495" s="8">
        <f t="array" ref="L495">IF($I$2="Открытый тариф",INDEX(GRID!$B$18:$U$29,MATCH(K$7,GRID!$A$18:$A$29,0),MATCH(1,($U$2=GRID!$B$1:$U$1)*(КАЛЕНДАРЬ!AS32=GRID!$B$3:$U$3),0)),
INDEX(GRID!$B$18:$U$29,MATCH(K$7,GRID!$A$18:$A$29,0),MATCH(1,($U$2=GRID!$B$1:$U$1)*(КАЛЕНДАРЬ!AS32=GRID!$B$3:$U$3),0))*(1-GRID!$H$34))</f>
        <v>54000</v>
      </c>
      <c r="M495" s="8">
        <f t="array" ref="M495">IF($I$2="Открытый тариф",INDEX(GRID!$B$4:$U$15,MATCH(M$7,GRID!$A$4:$A$15,0),MATCH(1,($U$2=GRID!$B$1:$U$1)*(КАЛЕНДАРЬ!AS32=GRID!$B$3:$U$3),0)),
INDEX(GRID!$B$4:$U$15,MATCH(M$7,GRID!$A$4:$A$15,0),MATCH(1,($U$2=GRID!$B$1:$U$1)*(КАЛЕНДАРЬ!AS32=GRID!$B$3:$U$3),0))*(1-GRID!$H$34))</f>
        <v>69500</v>
      </c>
      <c r="N495" s="8">
        <f t="array" ref="N495">IF($I$2="Открытый тариф",INDEX(GRID!$B$18:$U$29,MATCH(M$7,GRID!$A$18:$A$29,0),MATCH(1,($U$2=GRID!$B$1:$U$1)*(КАЛЕНДАРЬ!AS32=GRID!$B$3:$U$3),0)),
INDEX(GRID!$B$18:$U$29,MATCH(M$7,GRID!$A$18:$A$29,0),MATCH(1,($U$2=GRID!$B$1:$U$1)*(КАЛЕНДАРЬ!AS32=GRID!$B$3:$U$3),0))*(1-GRID!$H$34))</f>
        <v>74500</v>
      </c>
      <c r="O495" s="8">
        <f t="array" ref="O495">IF($I$2="Открытый тариф",INDEX(GRID!$B$4:$U$15,MATCH(O$7,GRID!$A$4:$A$15,0),MATCH(1,($U$2=GRID!$B$1:$U$1)*(КАЛЕНДАРЬ!AS32=GRID!$B$3:$U$3),0)),
INDEX(GRID!$B$4:$U$15,MATCH(O$7,GRID!$A$4:$A$15,0),MATCH(1,($U$2=GRID!$B$1:$U$1)*(КАЛЕНДАРЬ!AS32=GRID!$B$3:$U$3),0))*(1-GRID!$H$34))</f>
        <v>103200</v>
      </c>
      <c r="P495" s="8">
        <f t="array" ref="P495">IF($I$2="Открытый тариф",INDEX(GRID!$B$4:$U$15,MATCH(P$7,GRID!$A$4:$A$15,0),MATCH(1,($U$2=GRID!$B$1:$U$1)*(КАЛЕНДАРЬ!AS32=GRID!$B$3:$U$3),0)),
INDEX(GRID!$B$4:$U$15,MATCH(P$7,GRID!$A$4:$A$15,0),MATCH(1,($U$2=GRID!$B$1:$U$1)*(КАЛЕНДАРЬ!AS32=GRID!$B$3:$U$3),0))*(1-GRID!$H$34))</f>
        <v>145400</v>
      </c>
      <c r="Q495" s="8">
        <f t="array" ref="Q495">IF($I$2="Открытый тариф",INDEX(GRID!$B$4:$U$15,MATCH(Q$7,GRID!$A$4:$A$15,0),MATCH(1,($U$2=GRID!$B$1:$U$1)*(КАЛЕНДАРЬ!AS32=GRID!$B$3:$U$3),0)),
INDEX(GRID!$B$4:$U$15,MATCH(Q$7,GRID!$A$4:$A$15,0),MATCH(1,($U$2=GRID!$B$1:$U$1)*(КАЛЕНДАРЬ!AS32=GRID!$B$3:$U$3),0))*(1-GRID!$H$34))</f>
        <v>170900</v>
      </c>
      <c r="R495" s="8">
        <f t="array" ref="R495">IF($I$2="Открытый тариф",INDEX(GRID!$B$18:$U$29,MATCH(R$7,GRID!$A$18:$A$29,0),MATCH(1,($U$2=GRID!$B$1:$U$1)*(КАЛЕНДАРЬ!AS32=GRID!$B$3:$U$3),0)),
INDEX(GRID!$B$18:$U$29,MATCH(R$7,GRID!$A$18:$A$29,0),MATCH(1,($U$2=GRID!$B$1:$U$1)*(КАЛЕНДАРЬ!AS32=GRID!$B$3:$U$3),0))*(1-GRID!$H$34))</f>
        <v>194100</v>
      </c>
      <c r="S495" s="8">
        <f t="array" ref="S495">IF($I$2="Открытый тариф",INDEX(GRID!$B$4:$U$15,MATCH(S$7,GRID!$A$4:$A$15,0),MATCH(1,($U$2=GRID!$B$1:$U$1)*(КАЛЕНДАРЬ!AS32=GRID!$B$3:$U$3),0)),
INDEX(GRID!$B$4:$U$15,MATCH(S$7,GRID!$A$4:$A$15,0),MATCH(1,($U$2=GRID!$B$1:$U$1)*(КАЛЕНДАРЬ!AS32=GRID!$B$3:$U$3),0))*(1-GRID!$L$41))</f>
        <v>482600</v>
      </c>
      <c r="T495" s="8">
        <f t="array" ref="T495">IF($I$2="Открытый тариф",INDEX(GRID!$B$4:$U$15,MATCH(T$7,GRID!$A$4:$A$15,0),MATCH(1,($U$2=GRID!$B$1:$U$1)*(КАЛЕНДАРЬ!AS32=GRID!$B$3:$U$3),0)),
INDEX(GRID!$B$4:$U$15,MATCH(T$7,GRID!$A$4:$A$15,0),MATCH(1,($U$2=GRID!$B$1:$U$1)*(КАЛЕНДАРЬ!AS32=GRID!$B$3:$U$3),0))*(1-GRID!$L$41))</f>
        <v>586600</v>
      </c>
    </row>
    <row r="496" spans="1:20" ht="13.5" customHeight="1">
      <c r="A496" s="148" t="s">
        <v>12</v>
      </c>
      <c r="B496" s="149">
        <v>30</v>
      </c>
      <c r="C496" s="8">
        <f t="array" ref="C496">IF($I$2="Открытый тариф",INDEX(GRID!$B$4:$U$15,MATCH(C$7,GRID!$A$4:$A$15,0),MATCH(1,($U$2=GRID!$B$1:$U$1)*(КАЛЕНДАРЬ!AS33=GRID!$B$3:$U$3),0)),
INDEX(GRID!$B$4:$U$15,MATCH(C$7,GRID!$A$4:$A$15,0),MATCH(1,($U$2=GRID!$B$1:$U$1)*(КАЛЕНДАРЬ!AS33=GRID!$B$3:$U$3),0))*(1-GRID!$H$34))</f>
        <v>27500.000000000004</v>
      </c>
      <c r="D496" s="8">
        <f t="array" ref="D496">IF($I$2="Открытый тариф",INDEX(GRID!$B$18:$U$29,MATCH(C$7,GRID!$A$18:$A$29,0),MATCH(1,($U$2=GRID!$B$1:$U$1)*(КАЛЕНДАРЬ!AS33=GRID!$B$3:$U$3),0)),
INDEX(GRID!$B$18:$U$29,MATCH(C$7,GRID!$A$18:$A$29,0),MATCH(1,($U$2=GRID!$B$1:$U$1)*(КАЛЕНДАРЬ!AS33=GRID!$B$3:$U$3),0))*(1-GRID!$H$34))</f>
        <v>32500.000000000004</v>
      </c>
      <c r="E496" s="8">
        <f t="array" ref="E496">IF($I$2="Открытый тариф",INDEX(GRID!$B$4:$U$15,MATCH(E$7,GRID!$A$4:$A$15,0),MATCH(1,($U$2=GRID!$B$1:$U$1)*(КАЛЕНДАРЬ!AS33=GRID!$B$3:$U$3),0)),
INDEX(GRID!$B$4:$U$15,MATCH(E$7,GRID!$A$4:$A$15,0),MATCH(1,($U$2=GRID!$B$1:$U$1)*(КАЛЕНДАРЬ!AS33=GRID!$B$3:$U$3),0))*(1-GRID!$H$34))</f>
        <v>33000</v>
      </c>
      <c r="F496" s="8">
        <f t="array" ref="F496">IF($I$2="Открытый тариф",INDEX(GRID!$B$18:$U$29,MATCH(E$7,GRID!$A$18:$A$29,0),MATCH(1,($U$2=GRID!$B$1:$U$1)*(КАЛЕНДАРЬ!AS33=GRID!$B$3:$U$3),0)),
INDEX(GRID!$B$18:$U$29,MATCH(E$7,GRID!$A$18:$A$29,0),MATCH(1,($U$2=GRID!$B$1:$U$1)*(КАЛЕНДАРЬ!AS33=GRID!$B$3:$U$3),0))*(1-GRID!$H$34))</f>
        <v>38000</v>
      </c>
      <c r="G496" s="8">
        <f t="array" ref="G496">IF($I$2="Открытый тариф",INDEX(GRID!$B$4:$U$15,MATCH(G$7,GRID!$A$4:$A$15,0),MATCH(1,($U$2=GRID!$B$1:$U$1)*(КАЛЕНДАРЬ!AS33=GRID!$B$3:$U$3),0)),
INDEX(GRID!$B$4:$U$15,MATCH(G$7,GRID!$A$4:$A$15,0),MATCH(1,($U$2=GRID!$B$1:$U$1)*(КАЛЕНДАРЬ!AS33=GRID!$B$3:$U$3),0))*(1-GRID!$H$34))</f>
        <v>39000</v>
      </c>
      <c r="H496" s="8">
        <f t="array" ref="H496">IF($I$2="Открытый тариф",INDEX(GRID!$B$18:$U$29,MATCH(G$7,GRID!$A$18:$A$29,0),MATCH(1,($U$2=GRID!$B$1:$U$1)*(КАЛЕНДАРЬ!AS33=GRID!$B$3:$U$3),0)),
INDEX(GRID!$B$18:$U$29,MATCH(G$7,GRID!$A$18:$A$29,0),MATCH(1,($U$2=GRID!$B$1:$U$1)*(КАЛЕНДАРЬ!AS33=GRID!$B$3:$U$3),0))*(1-GRID!$H$34))</f>
        <v>44000</v>
      </c>
      <c r="I496" s="8">
        <f t="array" ref="I496">IF($I$2="Открытый тариф",INDEX(GRID!$B$4:$U$15,MATCH(I$7,GRID!$A$4:$A$15,0),MATCH(1,($U$2=GRID!$B$1:$U$1)*(КАЛЕНДАРЬ!AS33=GRID!$B$3:$U$3),0)),
INDEX(GRID!$B$4:$U$15,MATCH(I$7,GRID!$A$4:$A$15,0),MATCH(1,($U$2=GRID!$B$1:$U$1)*(КАЛЕНДАРЬ!AS33=GRID!$B$3:$U$3),0))*(1-GRID!$H$34))</f>
        <v>43400</v>
      </c>
      <c r="J496" s="8">
        <f t="array" ref="J496">IF($I$2="Открытый тариф",INDEX(GRID!$B$18:$U$29,MATCH(I$7,GRID!$A$18:$A$29,0),MATCH(1,($U$2=GRID!$B$1:$U$1)*(КАЛЕНДАРЬ!AS33=GRID!$B$3:$U$3),0)),
INDEX(GRID!$B$18:$U$29,MATCH(I$7,GRID!$A$18:$A$29,0),MATCH(1,($U$2=GRID!$B$1:$U$1)*(КАЛЕНДАРЬ!AS33=GRID!$B$3:$U$3),0))*(1-GRID!$H$34))</f>
        <v>48400</v>
      </c>
      <c r="K496" s="8">
        <f t="array" ref="K496">IF($I$2="Открытый тариф",INDEX(GRID!$B$4:$U$15,MATCH(K$7,GRID!$A$4:$A$15,0),MATCH(1,($U$2=GRID!$B$1:$U$1)*(КАЛЕНДАРЬ!AS33=GRID!$B$3:$U$3),0)),
INDEX(GRID!$B$4:$U$15,MATCH(K$7,GRID!$A$4:$A$15,0),MATCH(1,($U$2=GRID!$B$1:$U$1)*(КАЛЕНДАРЬ!AS33=GRID!$B$3:$U$3),0))*(1-GRID!$H$34))</f>
        <v>49000</v>
      </c>
      <c r="L496" s="8">
        <f t="array" ref="L496">IF($I$2="Открытый тариф",INDEX(GRID!$B$18:$U$29,MATCH(K$7,GRID!$A$18:$A$29,0),MATCH(1,($U$2=GRID!$B$1:$U$1)*(КАЛЕНДАРЬ!AS33=GRID!$B$3:$U$3),0)),
INDEX(GRID!$B$18:$U$29,MATCH(K$7,GRID!$A$18:$A$29,0),MATCH(1,($U$2=GRID!$B$1:$U$1)*(КАЛЕНДАРЬ!AS33=GRID!$B$3:$U$3),0))*(1-GRID!$H$34))</f>
        <v>54000</v>
      </c>
      <c r="M496" s="8">
        <f t="array" ref="M496">IF($I$2="Открытый тариф",INDEX(GRID!$B$4:$U$15,MATCH(M$7,GRID!$A$4:$A$15,0),MATCH(1,($U$2=GRID!$B$1:$U$1)*(КАЛЕНДАРЬ!AS33=GRID!$B$3:$U$3),0)),
INDEX(GRID!$B$4:$U$15,MATCH(M$7,GRID!$A$4:$A$15,0),MATCH(1,($U$2=GRID!$B$1:$U$1)*(КАЛЕНДАРЬ!AS33=GRID!$B$3:$U$3),0))*(1-GRID!$H$34))</f>
        <v>69500</v>
      </c>
      <c r="N496" s="8">
        <f t="array" ref="N496">IF($I$2="Открытый тариф",INDEX(GRID!$B$18:$U$29,MATCH(M$7,GRID!$A$18:$A$29,0),MATCH(1,($U$2=GRID!$B$1:$U$1)*(КАЛЕНДАРЬ!AS33=GRID!$B$3:$U$3),0)),
INDEX(GRID!$B$18:$U$29,MATCH(M$7,GRID!$A$18:$A$29,0),MATCH(1,($U$2=GRID!$B$1:$U$1)*(КАЛЕНДАРЬ!AS33=GRID!$B$3:$U$3),0))*(1-GRID!$H$34))</f>
        <v>74500</v>
      </c>
      <c r="O496" s="8">
        <f t="array" ref="O496">IF($I$2="Открытый тариф",INDEX(GRID!$B$4:$U$15,MATCH(O$7,GRID!$A$4:$A$15,0),MATCH(1,($U$2=GRID!$B$1:$U$1)*(КАЛЕНДАРЬ!AS33=GRID!$B$3:$U$3),0)),
INDEX(GRID!$B$4:$U$15,MATCH(O$7,GRID!$A$4:$A$15,0),MATCH(1,($U$2=GRID!$B$1:$U$1)*(КАЛЕНДАРЬ!AS33=GRID!$B$3:$U$3),0))*(1-GRID!$H$34))</f>
        <v>103200</v>
      </c>
      <c r="P496" s="8">
        <f t="array" ref="P496">IF($I$2="Открытый тариф",INDEX(GRID!$B$4:$U$15,MATCH(P$7,GRID!$A$4:$A$15,0),MATCH(1,($U$2=GRID!$B$1:$U$1)*(КАЛЕНДАРЬ!AS33=GRID!$B$3:$U$3),0)),
INDEX(GRID!$B$4:$U$15,MATCH(P$7,GRID!$A$4:$A$15,0),MATCH(1,($U$2=GRID!$B$1:$U$1)*(КАЛЕНДАРЬ!AS33=GRID!$B$3:$U$3),0))*(1-GRID!$H$34))</f>
        <v>145400</v>
      </c>
      <c r="Q496" s="8">
        <f t="array" ref="Q496">IF($I$2="Открытый тариф",INDEX(GRID!$B$4:$U$15,MATCH(Q$7,GRID!$A$4:$A$15,0),MATCH(1,($U$2=GRID!$B$1:$U$1)*(КАЛЕНДАРЬ!AS33=GRID!$B$3:$U$3),0)),
INDEX(GRID!$B$4:$U$15,MATCH(Q$7,GRID!$A$4:$A$15,0),MATCH(1,($U$2=GRID!$B$1:$U$1)*(КАЛЕНДАРЬ!AS33=GRID!$B$3:$U$3),0))*(1-GRID!$H$34))</f>
        <v>170900</v>
      </c>
      <c r="R496" s="8">
        <f t="array" ref="R496">IF($I$2="Открытый тариф",INDEX(GRID!$B$18:$U$29,MATCH(R$7,GRID!$A$18:$A$29,0),MATCH(1,($U$2=GRID!$B$1:$U$1)*(КАЛЕНДАРЬ!AS33=GRID!$B$3:$U$3),0)),
INDEX(GRID!$B$18:$U$29,MATCH(R$7,GRID!$A$18:$A$29,0),MATCH(1,($U$2=GRID!$B$1:$U$1)*(КАЛЕНДАРЬ!AS33=GRID!$B$3:$U$3),0))*(1-GRID!$H$34))</f>
        <v>194100</v>
      </c>
      <c r="S496" s="8">
        <f t="array" ref="S496">IF($I$2="Открытый тариф",INDEX(GRID!$B$4:$U$15,MATCH(S$7,GRID!$A$4:$A$15,0),MATCH(1,($U$2=GRID!$B$1:$U$1)*(КАЛЕНДАРЬ!AS33=GRID!$B$3:$U$3),0)),
INDEX(GRID!$B$4:$U$15,MATCH(S$7,GRID!$A$4:$A$15,0),MATCH(1,($U$2=GRID!$B$1:$U$1)*(КАЛЕНДАРЬ!AS33=GRID!$B$3:$U$3),0))*(1-GRID!$L$41))</f>
        <v>482600</v>
      </c>
      <c r="T496" s="8">
        <f t="array" ref="T496">IF($I$2="Открытый тариф",INDEX(GRID!$B$4:$U$15,MATCH(T$7,GRID!$A$4:$A$15,0),MATCH(1,($U$2=GRID!$B$1:$U$1)*(КАЛЕНДАРЬ!AS33=GRID!$B$3:$U$3),0)),
INDEX(GRID!$B$4:$U$15,MATCH(T$7,GRID!$A$4:$A$15,0),MATCH(1,($U$2=GRID!$B$1:$U$1)*(КАЛЕНДАРЬ!AS33=GRID!$B$3:$U$3),0))*(1-GRID!$L$41))</f>
        <v>586600</v>
      </c>
    </row>
    <row r="497" spans="1:20" ht="13.5" customHeight="1">
      <c r="A497" s="148" t="s">
        <v>13</v>
      </c>
      <c r="B497" s="149">
        <v>31</v>
      </c>
      <c r="C497" s="8">
        <f t="array" ref="C497">IF($I$2="Открытый тариф",INDEX(GRID!$B$4:$U$15,MATCH(C$7,GRID!$A$4:$A$15,0),MATCH(1,($U$2=GRID!$B$1:$U$1)*(КАЛЕНДАРЬ!AS34=GRID!$B$3:$U$3),0)),
INDEX(GRID!$B$4:$U$15,MATCH(C$7,GRID!$A$4:$A$15,0),MATCH(1,($U$2=GRID!$B$1:$U$1)*(КАЛЕНДАРЬ!AS34=GRID!$B$3:$U$3),0))*(1-GRID!$H$34))</f>
        <v>27500.000000000004</v>
      </c>
      <c r="D497" s="8">
        <f t="array" ref="D497">IF($I$2="Открытый тариф",INDEX(GRID!$B$18:$U$29,MATCH(C$7,GRID!$A$18:$A$29,0),MATCH(1,($U$2=GRID!$B$1:$U$1)*(КАЛЕНДАРЬ!AS34=GRID!$B$3:$U$3),0)),
INDEX(GRID!$B$18:$U$29,MATCH(C$7,GRID!$A$18:$A$29,0),MATCH(1,($U$2=GRID!$B$1:$U$1)*(КАЛЕНДАРЬ!AS34=GRID!$B$3:$U$3),0))*(1-GRID!$H$34))</f>
        <v>32500.000000000004</v>
      </c>
      <c r="E497" s="8">
        <f t="array" ref="E497">IF($I$2="Открытый тариф",INDEX(GRID!$B$4:$U$15,MATCH(E$7,GRID!$A$4:$A$15,0),MATCH(1,($U$2=GRID!$B$1:$U$1)*(КАЛЕНДАРЬ!AS34=GRID!$B$3:$U$3),0)),
INDEX(GRID!$B$4:$U$15,MATCH(E$7,GRID!$A$4:$A$15,0),MATCH(1,($U$2=GRID!$B$1:$U$1)*(КАЛЕНДАРЬ!AS34=GRID!$B$3:$U$3),0))*(1-GRID!$H$34))</f>
        <v>33000</v>
      </c>
      <c r="F497" s="8">
        <f t="array" ref="F497">IF($I$2="Открытый тариф",INDEX(GRID!$B$18:$U$29,MATCH(E$7,GRID!$A$18:$A$29,0),MATCH(1,($U$2=GRID!$B$1:$U$1)*(КАЛЕНДАРЬ!AS34=GRID!$B$3:$U$3),0)),
INDEX(GRID!$B$18:$U$29,MATCH(E$7,GRID!$A$18:$A$29,0),MATCH(1,($U$2=GRID!$B$1:$U$1)*(КАЛЕНДАРЬ!AS34=GRID!$B$3:$U$3),0))*(1-GRID!$H$34))</f>
        <v>38000</v>
      </c>
      <c r="G497" s="8">
        <f t="array" ref="G497">IF($I$2="Открытый тариф",INDEX(GRID!$B$4:$U$15,MATCH(G$7,GRID!$A$4:$A$15,0),MATCH(1,($U$2=GRID!$B$1:$U$1)*(КАЛЕНДАРЬ!AS34=GRID!$B$3:$U$3),0)),
INDEX(GRID!$B$4:$U$15,MATCH(G$7,GRID!$A$4:$A$15,0),MATCH(1,($U$2=GRID!$B$1:$U$1)*(КАЛЕНДАРЬ!AS34=GRID!$B$3:$U$3),0))*(1-GRID!$H$34))</f>
        <v>39000</v>
      </c>
      <c r="H497" s="8">
        <f t="array" ref="H497">IF($I$2="Открытый тариф",INDEX(GRID!$B$18:$U$29,MATCH(G$7,GRID!$A$18:$A$29,0),MATCH(1,($U$2=GRID!$B$1:$U$1)*(КАЛЕНДАРЬ!AS34=GRID!$B$3:$U$3),0)),
INDEX(GRID!$B$18:$U$29,MATCH(G$7,GRID!$A$18:$A$29,0),MATCH(1,($U$2=GRID!$B$1:$U$1)*(КАЛЕНДАРЬ!AS34=GRID!$B$3:$U$3),0))*(1-GRID!$H$34))</f>
        <v>44000</v>
      </c>
      <c r="I497" s="8">
        <f t="array" ref="I497">IF($I$2="Открытый тариф",INDEX(GRID!$B$4:$U$15,MATCH(I$7,GRID!$A$4:$A$15,0),MATCH(1,($U$2=GRID!$B$1:$U$1)*(КАЛЕНДАРЬ!AS34=GRID!$B$3:$U$3),0)),
INDEX(GRID!$B$4:$U$15,MATCH(I$7,GRID!$A$4:$A$15,0),MATCH(1,($U$2=GRID!$B$1:$U$1)*(КАЛЕНДАРЬ!AS34=GRID!$B$3:$U$3),0))*(1-GRID!$H$34))</f>
        <v>43400</v>
      </c>
      <c r="J497" s="8">
        <f t="array" ref="J497">IF($I$2="Открытый тариф",INDEX(GRID!$B$18:$U$29,MATCH(I$7,GRID!$A$18:$A$29,0),MATCH(1,($U$2=GRID!$B$1:$U$1)*(КАЛЕНДАРЬ!AS34=GRID!$B$3:$U$3),0)),
INDEX(GRID!$B$18:$U$29,MATCH(I$7,GRID!$A$18:$A$29,0),MATCH(1,($U$2=GRID!$B$1:$U$1)*(КАЛЕНДАРЬ!AS34=GRID!$B$3:$U$3),0))*(1-GRID!$H$34))</f>
        <v>48400</v>
      </c>
      <c r="K497" s="8">
        <f t="array" ref="K497">IF($I$2="Открытый тариф",INDEX(GRID!$B$4:$U$15,MATCH(K$7,GRID!$A$4:$A$15,0),MATCH(1,($U$2=GRID!$B$1:$U$1)*(КАЛЕНДАРЬ!AS34=GRID!$B$3:$U$3),0)),
INDEX(GRID!$B$4:$U$15,MATCH(K$7,GRID!$A$4:$A$15,0),MATCH(1,($U$2=GRID!$B$1:$U$1)*(КАЛЕНДАРЬ!AS34=GRID!$B$3:$U$3),0))*(1-GRID!$H$34))</f>
        <v>49000</v>
      </c>
      <c r="L497" s="8">
        <f t="array" ref="L497">IF($I$2="Открытый тариф",INDEX(GRID!$B$18:$U$29,MATCH(K$7,GRID!$A$18:$A$29,0),MATCH(1,($U$2=GRID!$B$1:$U$1)*(КАЛЕНДАРЬ!AS34=GRID!$B$3:$U$3),0)),
INDEX(GRID!$B$18:$U$29,MATCH(K$7,GRID!$A$18:$A$29,0),MATCH(1,($U$2=GRID!$B$1:$U$1)*(КАЛЕНДАРЬ!AS34=GRID!$B$3:$U$3),0))*(1-GRID!$H$34))</f>
        <v>54000</v>
      </c>
      <c r="M497" s="8">
        <f t="array" ref="M497">IF($I$2="Открытый тариф",INDEX(GRID!$B$4:$U$15,MATCH(M$7,GRID!$A$4:$A$15,0),MATCH(1,($U$2=GRID!$B$1:$U$1)*(КАЛЕНДАРЬ!AS34=GRID!$B$3:$U$3),0)),
INDEX(GRID!$B$4:$U$15,MATCH(M$7,GRID!$A$4:$A$15,0),MATCH(1,($U$2=GRID!$B$1:$U$1)*(КАЛЕНДАРЬ!AS34=GRID!$B$3:$U$3),0))*(1-GRID!$H$34))</f>
        <v>69500</v>
      </c>
      <c r="N497" s="8">
        <f t="array" ref="N497">IF($I$2="Открытый тариф",INDEX(GRID!$B$18:$U$29,MATCH(M$7,GRID!$A$18:$A$29,0),MATCH(1,($U$2=GRID!$B$1:$U$1)*(КАЛЕНДАРЬ!AS34=GRID!$B$3:$U$3),0)),
INDEX(GRID!$B$18:$U$29,MATCH(M$7,GRID!$A$18:$A$29,0),MATCH(1,($U$2=GRID!$B$1:$U$1)*(КАЛЕНДАРЬ!AS34=GRID!$B$3:$U$3),0))*(1-GRID!$H$34))</f>
        <v>74500</v>
      </c>
      <c r="O497" s="8">
        <f t="array" ref="O497">IF($I$2="Открытый тариф",INDEX(GRID!$B$4:$U$15,MATCH(O$7,GRID!$A$4:$A$15,0),MATCH(1,($U$2=GRID!$B$1:$U$1)*(КАЛЕНДАРЬ!AS34=GRID!$B$3:$U$3),0)),
INDEX(GRID!$B$4:$U$15,MATCH(O$7,GRID!$A$4:$A$15,0),MATCH(1,($U$2=GRID!$B$1:$U$1)*(КАЛЕНДАРЬ!AS34=GRID!$B$3:$U$3),0))*(1-GRID!$H$34))</f>
        <v>103200</v>
      </c>
      <c r="P497" s="8">
        <f t="array" ref="P497">IF($I$2="Открытый тариф",INDEX(GRID!$B$4:$U$15,MATCH(P$7,GRID!$A$4:$A$15,0),MATCH(1,($U$2=GRID!$B$1:$U$1)*(КАЛЕНДАРЬ!AS34=GRID!$B$3:$U$3),0)),
INDEX(GRID!$B$4:$U$15,MATCH(P$7,GRID!$A$4:$A$15,0),MATCH(1,($U$2=GRID!$B$1:$U$1)*(КАЛЕНДАРЬ!AS34=GRID!$B$3:$U$3),0))*(1-GRID!$H$34))</f>
        <v>145400</v>
      </c>
      <c r="Q497" s="8">
        <f t="array" ref="Q497">IF($I$2="Открытый тариф",INDEX(GRID!$B$4:$U$15,MATCH(Q$7,GRID!$A$4:$A$15,0),MATCH(1,($U$2=GRID!$B$1:$U$1)*(КАЛЕНДАРЬ!AS34=GRID!$B$3:$U$3),0)),
INDEX(GRID!$B$4:$U$15,MATCH(Q$7,GRID!$A$4:$A$15,0),MATCH(1,($U$2=GRID!$B$1:$U$1)*(КАЛЕНДАРЬ!AS34=GRID!$B$3:$U$3),0))*(1-GRID!$H$34))</f>
        <v>170900</v>
      </c>
      <c r="R497" s="8">
        <f t="array" ref="R497">IF($I$2="Открытый тариф",INDEX(GRID!$B$18:$U$29,MATCH(R$7,GRID!$A$18:$A$29,0),MATCH(1,($U$2=GRID!$B$1:$U$1)*(КАЛЕНДАРЬ!AS34=GRID!$B$3:$U$3),0)),
INDEX(GRID!$B$18:$U$29,MATCH(R$7,GRID!$A$18:$A$29,0),MATCH(1,($U$2=GRID!$B$1:$U$1)*(КАЛЕНДАРЬ!AS34=GRID!$B$3:$U$3),0))*(1-GRID!$H$34))</f>
        <v>194100</v>
      </c>
      <c r="S497" s="8">
        <f t="array" ref="S497">IF($I$2="Открытый тариф",INDEX(GRID!$B$4:$U$15,MATCH(S$7,GRID!$A$4:$A$15,0),MATCH(1,($U$2=GRID!$B$1:$U$1)*(КАЛЕНДАРЬ!AS34=GRID!$B$3:$U$3),0)),
INDEX(GRID!$B$4:$U$15,MATCH(S$7,GRID!$A$4:$A$15,0),MATCH(1,($U$2=GRID!$B$1:$U$1)*(КАЛЕНДАРЬ!AS34=GRID!$B$3:$U$3),0))*(1-GRID!$L$41))</f>
        <v>482600</v>
      </c>
      <c r="T497" s="8">
        <f t="array" ref="T497">IF($I$2="Открытый тариф",INDEX(GRID!$B$4:$U$15,MATCH(T$7,GRID!$A$4:$A$15,0),MATCH(1,($U$2=GRID!$B$1:$U$1)*(КАЛЕНДАРЬ!AS34=GRID!$B$3:$U$3),0)),
INDEX(GRID!$B$4:$U$15,MATCH(T$7,GRID!$A$4:$A$15,0),MATCH(1,($U$2=GRID!$B$1:$U$1)*(КАЛЕНДАРЬ!AS34=GRID!$B$3:$U$3),0))*(1-GRID!$L$41))</f>
        <v>586600</v>
      </c>
    </row>
    <row r="498" spans="1:20">
      <c r="A498" s="146"/>
      <c r="B498" s="147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192"/>
      <c r="S498" s="192"/>
      <c r="T498" s="192"/>
    </row>
    <row r="499" spans="1:20">
      <c r="R499" s="193"/>
      <c r="S499" s="193"/>
      <c r="T499" s="193"/>
    </row>
    <row r="500" spans="1:20" ht="27" customHeight="1">
      <c r="A500" s="181" t="s">
        <v>37</v>
      </c>
      <c r="B500" s="181"/>
      <c r="C500" s="185" t="s">
        <v>38</v>
      </c>
      <c r="D500" s="185"/>
      <c r="E500" s="185"/>
      <c r="F500" s="186" t="s">
        <v>39</v>
      </c>
      <c r="G500" s="186"/>
      <c r="H500" s="186"/>
      <c r="I500" s="13"/>
      <c r="J500" s="190" t="s">
        <v>145</v>
      </c>
      <c r="K500" s="190"/>
      <c r="L500" s="190"/>
      <c r="M500" s="190"/>
      <c r="N500" s="190"/>
      <c r="O500" s="190"/>
      <c r="P500" s="190"/>
      <c r="Q500" s="190"/>
      <c r="R500" s="191"/>
      <c r="S500" s="191"/>
      <c r="T500" s="191"/>
    </row>
    <row r="501" spans="1:20" ht="71.25" customHeight="1">
      <c r="A501" s="182" t="s">
        <v>40</v>
      </c>
      <c r="B501" s="182"/>
      <c r="C501" s="187" t="s">
        <v>141</v>
      </c>
      <c r="D501" s="187"/>
      <c r="E501" s="187"/>
      <c r="F501" s="187" t="s">
        <v>142</v>
      </c>
      <c r="G501" s="187"/>
      <c r="H501" s="187"/>
      <c r="I501" s="19"/>
      <c r="J501" s="190"/>
      <c r="K501" s="190"/>
      <c r="L501" s="190"/>
      <c r="M501" s="190"/>
      <c r="N501" s="190"/>
      <c r="O501" s="190"/>
      <c r="P501" s="190"/>
      <c r="Q501" s="190"/>
      <c r="R501" s="191"/>
      <c r="S501" s="191"/>
      <c r="T501" s="191"/>
    </row>
    <row r="502" spans="1:20" ht="15.75" customHeight="1">
      <c r="A502" s="101"/>
      <c r="B502" s="101"/>
      <c r="C502" s="20"/>
      <c r="D502" s="20"/>
      <c r="E502" s="20"/>
      <c r="F502" s="20"/>
      <c r="G502" s="20"/>
      <c r="H502" s="20"/>
      <c r="I502" s="11"/>
      <c r="J502" s="190"/>
      <c r="K502" s="190"/>
      <c r="L502" s="190"/>
      <c r="M502" s="190"/>
      <c r="N502" s="190"/>
      <c r="O502" s="190"/>
      <c r="P502" s="190"/>
      <c r="Q502" s="190"/>
      <c r="R502" s="191"/>
      <c r="S502" s="191"/>
      <c r="T502" s="191"/>
    </row>
    <row r="503" spans="1:20" ht="13.5" customHeight="1">
      <c r="A503" s="101"/>
      <c r="B503" s="101"/>
      <c r="C503" s="20"/>
      <c r="D503" s="20"/>
      <c r="E503" s="20"/>
      <c r="F503" s="20"/>
      <c r="G503" s="20"/>
      <c r="H503" s="20"/>
      <c r="I503" s="12"/>
      <c r="J503" s="190"/>
      <c r="K503" s="190"/>
      <c r="L503" s="190"/>
      <c r="M503" s="190"/>
      <c r="N503" s="190"/>
      <c r="O503" s="190"/>
      <c r="P503" s="190"/>
      <c r="Q503" s="190"/>
      <c r="R503" s="191"/>
      <c r="S503" s="191"/>
      <c r="T503" s="191"/>
    </row>
    <row r="504" spans="1:20" ht="36.75" customHeight="1">
      <c r="A504" s="182" t="s">
        <v>43</v>
      </c>
      <c r="B504" s="182"/>
      <c r="C504" s="185" t="s">
        <v>38</v>
      </c>
      <c r="D504" s="185"/>
      <c r="E504" s="185"/>
      <c r="F504" s="186" t="s">
        <v>39</v>
      </c>
      <c r="G504" s="186"/>
      <c r="H504" s="186"/>
      <c r="I504" s="19"/>
      <c r="J504" s="190"/>
      <c r="K504" s="190"/>
      <c r="L504" s="190"/>
      <c r="M504" s="190"/>
      <c r="N504" s="190"/>
      <c r="O504" s="190"/>
      <c r="P504" s="190"/>
      <c r="Q504" s="190"/>
      <c r="R504" s="191"/>
      <c r="S504" s="191"/>
      <c r="T504" s="191"/>
    </row>
    <row r="505" spans="1:20" ht="24.75" customHeight="1">
      <c r="A505" s="183" t="s">
        <v>44</v>
      </c>
      <c r="B505" s="183"/>
      <c r="C505" s="188">
        <f>IF($I$2="Открытый тариф",GRID!B53,GRID!B53-GRID!B53*GRID!$H$37)</f>
        <v>0</v>
      </c>
      <c r="D505" s="188"/>
      <c r="E505" s="188"/>
      <c r="F505" s="188">
        <f>IF($I$2="Открытый тариф",GRID!E53,GRID!E53-GRID!E53*GRID!$H$37)</f>
        <v>0</v>
      </c>
      <c r="G505" s="188"/>
      <c r="H505" s="188"/>
      <c r="I505" s="11"/>
      <c r="J505" s="190"/>
      <c r="K505" s="190"/>
      <c r="L505" s="190"/>
      <c r="M505" s="190"/>
      <c r="N505" s="190"/>
      <c r="O505" s="190"/>
      <c r="P505" s="190"/>
      <c r="Q505" s="190"/>
      <c r="R505" s="191"/>
      <c r="S505" s="191"/>
      <c r="T505" s="191"/>
    </row>
    <row r="506" spans="1:20" ht="24.95" customHeight="1">
      <c r="A506" s="183" t="s">
        <v>45</v>
      </c>
      <c r="B506" s="183"/>
      <c r="C506" s="188">
        <f>IF($I$2="Открытый тариф",GRID!B54,GRID!B54-GRID!B54*GRID!$H$37)</f>
        <v>5000</v>
      </c>
      <c r="D506" s="188"/>
      <c r="E506" s="188"/>
      <c r="F506" s="188">
        <f>IF($I$2="Открытый тариф",GRID!E54,GRID!E54-GRID!E54*GRID!$H$37)</f>
        <v>7500</v>
      </c>
      <c r="G506" s="188"/>
      <c r="H506" s="188"/>
      <c r="I506" s="12"/>
      <c r="J506" s="190"/>
      <c r="K506" s="190"/>
      <c r="L506" s="190"/>
      <c r="M506" s="190"/>
      <c r="N506" s="190"/>
      <c r="O506" s="190"/>
      <c r="P506" s="190"/>
      <c r="Q506" s="190"/>
    </row>
    <row r="507" spans="1:20" ht="33.75" customHeight="1">
      <c r="A507" s="184" t="s">
        <v>46</v>
      </c>
      <c r="B507" s="184"/>
      <c r="C507" s="188">
        <f>IF($I$2="Открытый тариф",GRID!B55,GRID!B55-GRID!B55*GRID!$H$37)</f>
        <v>10000</v>
      </c>
      <c r="D507" s="188"/>
      <c r="E507" s="188"/>
      <c r="F507" s="188">
        <f>IF($I$2="Открытый тариф",GRID!E55,GRID!E55-GRID!E55*GRID!$H$37)</f>
        <v>15000</v>
      </c>
      <c r="G507" s="188"/>
      <c r="H507" s="188"/>
      <c r="J507" s="190"/>
      <c r="K507" s="190"/>
      <c r="L507" s="190"/>
      <c r="M507" s="190"/>
      <c r="N507" s="190"/>
      <c r="O507" s="190"/>
      <c r="P507" s="190"/>
      <c r="Q507" s="190"/>
    </row>
    <row r="508" spans="1:20" ht="12.75" customHeight="1">
      <c r="J508" s="190"/>
      <c r="K508" s="190"/>
      <c r="L508" s="190"/>
      <c r="M508" s="190"/>
      <c r="N508" s="190"/>
      <c r="O508" s="190"/>
      <c r="P508" s="190"/>
      <c r="Q508" s="190"/>
    </row>
    <row r="509" spans="1:20" ht="12.75" customHeight="1">
      <c r="J509" s="190"/>
      <c r="K509" s="190"/>
      <c r="L509" s="190"/>
      <c r="M509" s="190"/>
      <c r="N509" s="190"/>
      <c r="O509" s="190"/>
      <c r="P509" s="190"/>
      <c r="Q509" s="190"/>
    </row>
    <row r="510" spans="1:20" ht="15" customHeight="1">
      <c r="J510" s="190"/>
      <c r="K510" s="190"/>
      <c r="L510" s="190"/>
      <c r="M510" s="190"/>
      <c r="N510" s="190"/>
      <c r="O510" s="190"/>
      <c r="P510" s="190"/>
      <c r="Q510" s="190"/>
    </row>
    <row r="511" spans="1:20" ht="15" customHeight="1">
      <c r="J511" s="194" t="s">
        <v>144</v>
      </c>
      <c r="K511" s="194"/>
      <c r="L511" s="194"/>
      <c r="M511" s="194"/>
      <c r="N511" s="194"/>
      <c r="O511" s="194"/>
      <c r="P511" s="194"/>
      <c r="Q511" s="194"/>
    </row>
    <row r="512" spans="1:20" ht="15" customHeight="1">
      <c r="J512" s="194"/>
      <c r="K512" s="194"/>
      <c r="L512" s="194"/>
      <c r="M512" s="194"/>
      <c r="N512" s="194"/>
      <c r="O512" s="194"/>
      <c r="P512" s="194"/>
      <c r="Q512" s="194"/>
    </row>
    <row r="513" spans="11:17" ht="15">
      <c r="L513" s="20"/>
      <c r="M513" s="20"/>
      <c r="N513" s="20"/>
      <c r="O513" s="20"/>
      <c r="P513" s="20"/>
      <c r="Q513" s="20"/>
    </row>
    <row r="514" spans="11:17" ht="15">
      <c r="L514" s="189"/>
      <c r="M514" s="189"/>
      <c r="N514" s="189"/>
      <c r="O514" s="189"/>
      <c r="P514" s="189"/>
      <c r="Q514" s="189"/>
    </row>
    <row r="515" spans="11:17" ht="15">
      <c r="K515" s="134"/>
      <c r="L515" s="180"/>
      <c r="M515" s="180"/>
      <c r="N515" s="180"/>
      <c r="O515" s="180"/>
      <c r="P515" s="180"/>
      <c r="Q515" s="180"/>
    </row>
    <row r="516" spans="11:17" ht="15">
      <c r="K516" s="134"/>
      <c r="L516" s="180"/>
      <c r="M516" s="180"/>
      <c r="N516" s="180"/>
      <c r="O516" s="180"/>
      <c r="P516" s="180"/>
      <c r="Q516" s="180"/>
    </row>
    <row r="517" spans="11:17" ht="15">
      <c r="K517" s="135"/>
      <c r="L517" s="180"/>
      <c r="M517" s="180"/>
      <c r="N517" s="180"/>
      <c r="O517" s="180"/>
      <c r="P517" s="180"/>
      <c r="Q517" s="180"/>
    </row>
  </sheetData>
  <mergeCells count="162">
    <mergeCell ref="I111:J111"/>
    <mergeCell ref="K111:L111"/>
    <mergeCell ref="M111:N111"/>
    <mergeCell ref="A75:T75"/>
    <mergeCell ref="A74:T74"/>
    <mergeCell ref="A111:B112"/>
    <mergeCell ref="C111:D111"/>
    <mergeCell ref="E111:F111"/>
    <mergeCell ref="G111:H111"/>
    <mergeCell ref="A76:B77"/>
    <mergeCell ref="C76:D76"/>
    <mergeCell ref="E76:F76"/>
    <mergeCell ref="G76:H76"/>
    <mergeCell ref="I76:J76"/>
    <mergeCell ref="K76:L76"/>
    <mergeCell ref="M76:N76"/>
    <mergeCell ref="A109:T109"/>
    <mergeCell ref="A110:T110"/>
    <mergeCell ref="A38:T38"/>
    <mergeCell ref="A39:T39"/>
    <mergeCell ref="S2:T3"/>
    <mergeCell ref="I2:N3"/>
    <mergeCell ref="A7:B8"/>
    <mergeCell ref="C7:D7"/>
    <mergeCell ref="E7:F7"/>
    <mergeCell ref="I7:J7"/>
    <mergeCell ref="M7:N7"/>
    <mergeCell ref="G7:H7"/>
    <mergeCell ref="K7:L7"/>
    <mergeCell ref="A5:T5"/>
    <mergeCell ref="A6:T6"/>
    <mergeCell ref="B2:F3"/>
    <mergeCell ref="C40:D40"/>
    <mergeCell ref="E40:F40"/>
    <mergeCell ref="I40:J40"/>
    <mergeCell ref="M40:N40"/>
    <mergeCell ref="G40:H40"/>
    <mergeCell ref="K40:L40"/>
    <mergeCell ref="U2:Y3"/>
    <mergeCell ref="A323:T323"/>
    <mergeCell ref="A324:T324"/>
    <mergeCell ref="A253:T253"/>
    <mergeCell ref="A254:B255"/>
    <mergeCell ref="C254:D254"/>
    <mergeCell ref="E254:F254"/>
    <mergeCell ref="G254:H254"/>
    <mergeCell ref="I254:J254"/>
    <mergeCell ref="K254:L254"/>
    <mergeCell ref="M254:N254"/>
    <mergeCell ref="A287:T287"/>
    <mergeCell ref="A288:T288"/>
    <mergeCell ref="A252:T252"/>
    <mergeCell ref="A40:B41"/>
    <mergeCell ref="A181:T181"/>
    <mergeCell ref="A182:B183"/>
    <mergeCell ref="C182:D182"/>
    <mergeCell ref="A325:B326"/>
    <mergeCell ref="C325:D325"/>
    <mergeCell ref="E325:F325"/>
    <mergeCell ref="G325:H325"/>
    <mergeCell ref="A289:B290"/>
    <mergeCell ref="C289:D289"/>
    <mergeCell ref="E289:F289"/>
    <mergeCell ref="I289:J289"/>
    <mergeCell ref="M289:N289"/>
    <mergeCell ref="K289:L289"/>
    <mergeCell ref="G289:H289"/>
    <mergeCell ref="E182:F182"/>
    <mergeCell ref="G182:H182"/>
    <mergeCell ref="I182:J182"/>
    <mergeCell ref="K182:L182"/>
    <mergeCell ref="M182:N182"/>
    <mergeCell ref="A145:T145"/>
    <mergeCell ref="A146:T146"/>
    <mergeCell ref="A147:B148"/>
    <mergeCell ref="C147:D147"/>
    <mergeCell ref="E147:F147"/>
    <mergeCell ref="G147:H147"/>
    <mergeCell ref="I147:J147"/>
    <mergeCell ref="K147:L147"/>
    <mergeCell ref="M147:N147"/>
    <mergeCell ref="A180:T180"/>
    <mergeCell ref="A216:T216"/>
    <mergeCell ref="A217:T217"/>
    <mergeCell ref="A218:B219"/>
    <mergeCell ref="C218:D218"/>
    <mergeCell ref="E218:F218"/>
    <mergeCell ref="G218:H218"/>
    <mergeCell ref="I218:J218"/>
    <mergeCell ref="K218:L218"/>
    <mergeCell ref="M218:N218"/>
    <mergeCell ref="L516:N516"/>
    <mergeCell ref="O516:Q516"/>
    <mergeCell ref="I325:J325"/>
    <mergeCell ref="K325:L325"/>
    <mergeCell ref="M325:N325"/>
    <mergeCell ref="A358:T358"/>
    <mergeCell ref="A359:T359"/>
    <mergeCell ref="A360:B361"/>
    <mergeCell ref="C360:D360"/>
    <mergeCell ref="E360:F360"/>
    <mergeCell ref="G360:H360"/>
    <mergeCell ref="I360:J360"/>
    <mergeCell ref="K360:L360"/>
    <mergeCell ref="M360:N360"/>
    <mergeCell ref="J500:Q510"/>
    <mergeCell ref="R500:T500"/>
    <mergeCell ref="R498:T499"/>
    <mergeCell ref="R501:T501"/>
    <mergeCell ref="R502:T505"/>
    <mergeCell ref="A394:T394"/>
    <mergeCell ref="J511:Q512"/>
    <mergeCell ref="A395:T395"/>
    <mergeCell ref="A396:B397"/>
    <mergeCell ref="C396:D396"/>
    <mergeCell ref="L517:N517"/>
    <mergeCell ref="O517:Q517"/>
    <mergeCell ref="A500:B500"/>
    <mergeCell ref="A501:B501"/>
    <mergeCell ref="A504:B504"/>
    <mergeCell ref="A505:B505"/>
    <mergeCell ref="A506:B506"/>
    <mergeCell ref="A507:B507"/>
    <mergeCell ref="C500:E500"/>
    <mergeCell ref="F500:H500"/>
    <mergeCell ref="C501:E501"/>
    <mergeCell ref="F501:H501"/>
    <mergeCell ref="C504:E504"/>
    <mergeCell ref="F504:H504"/>
    <mergeCell ref="C505:E505"/>
    <mergeCell ref="F505:H505"/>
    <mergeCell ref="C506:E506"/>
    <mergeCell ref="F506:H506"/>
    <mergeCell ref="C507:E507"/>
    <mergeCell ref="F507:H507"/>
    <mergeCell ref="L514:N514"/>
    <mergeCell ref="O514:Q514"/>
    <mergeCell ref="L515:N515"/>
    <mergeCell ref="O515:Q515"/>
    <mergeCell ref="E396:F396"/>
    <mergeCell ref="G396:H396"/>
    <mergeCell ref="I396:J396"/>
    <mergeCell ref="K396:L396"/>
    <mergeCell ref="M396:N396"/>
    <mergeCell ref="A430:T430"/>
    <mergeCell ref="A464:T464"/>
    <mergeCell ref="A465:B466"/>
    <mergeCell ref="C465:D465"/>
    <mergeCell ref="E465:F465"/>
    <mergeCell ref="G465:H465"/>
    <mergeCell ref="I465:J465"/>
    <mergeCell ref="K465:L465"/>
    <mergeCell ref="M465:N465"/>
    <mergeCell ref="A431:T431"/>
    <mergeCell ref="A432:B433"/>
    <mergeCell ref="C432:D432"/>
    <mergeCell ref="E432:F432"/>
    <mergeCell ref="G432:H432"/>
    <mergeCell ref="I432:J432"/>
    <mergeCell ref="K432:L432"/>
    <mergeCell ref="M432:N432"/>
    <mergeCell ref="A463:T463"/>
  </mergeCells>
  <phoneticPr fontId="30" type="noConversion"/>
  <conditionalFormatting sqref="C9:N36">
    <cfRule type="colorScale" priority="1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:N72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8:N107">
    <cfRule type="colorScale" priority="17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08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13:N144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9:N178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9:N179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4:N215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20:N251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6:N286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91:N322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7:N357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8:N498 C362:N39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609" priority="185" operator="equal">
      <formula>10%</formula>
    </cfRule>
    <cfRule type="cellIs" dxfId="608" priority="186" operator="equal">
      <formula>0.12</formula>
    </cfRule>
    <cfRule type="cellIs" dxfId="607" priority="187" operator="equal">
      <formula>0.14</formula>
    </cfRule>
    <cfRule type="cellIs" dxfId="606" priority="188" operator="equal">
      <formula>0.15</formula>
    </cfRule>
    <cfRule type="cellIs" dxfId="605" priority="189" operator="equal">
      <formula>0.16</formula>
    </cfRule>
    <cfRule type="cellIs" dxfId="604" priority="190" operator="equal">
      <formula>"Открытый тариф"</formula>
    </cfRule>
  </conditionalFormatting>
  <conditionalFormatting sqref="O9:Q36 S9:T36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:Q72 S42:T72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8:Q107 S78:T107">
    <cfRule type="colorScale" priority="17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Q108 S108:T108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3:Q144 S113:T144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9:Q178 S149:T178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79:Q179 S179:T179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4:Q215 S184:T215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20:Q251 S220:T251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6:Q286 S256:T286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91:Q322 S291:T322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7:Q357 S327:T357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98:Q498 O362:Q392 S362:T392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:R36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2:R72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8:R107">
    <cfRule type="colorScale" priority="17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8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13:R144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9:R178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79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84:R215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20:R251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6:R286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91:R322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7:R357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62:R392 R49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603" priority="221" operator="equal">
      <formula>10%</formula>
    </cfRule>
    <cfRule type="cellIs" dxfId="602" priority="222" operator="equal">
      <formula>0.12</formula>
    </cfRule>
    <cfRule type="cellIs" dxfId="601" priority="223" operator="equal">
      <formula>0.14</formula>
    </cfRule>
    <cfRule type="cellIs" dxfId="600" priority="224" operator="equal">
      <formula>0.15</formula>
    </cfRule>
    <cfRule type="cellIs" dxfId="599" priority="225" operator="equal">
      <formula>0.16</formula>
    </cfRule>
    <cfRule type="cellIs" dxfId="598" priority="226" operator="equal">
      <formula>"Открытый тариф"</formula>
    </cfRule>
  </conditionalFormatting>
  <conditionalFormatting sqref="C398:N42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8:Q428 S398:T42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8:R42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34:N461">
    <cfRule type="colorScale" priority="2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34:Q461 S434:T461">
    <cfRule type="colorScale" priority="2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34:R461">
    <cfRule type="colorScale" priority="2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7:N49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7:Q497 S467:T49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67:R49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2:T462 C393:T393 C429:T429">
    <cfRule type="colorScale" priority="2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5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КАЛЕНДАРЬ!$E$51:$E$52</xm:f>
          </x14:formula1>
          <xm:sqref>O2:P3</xm:sqref>
        </x14:dataValidation>
        <x14:dataValidation type="list" allowBlank="1" showInputMessage="1" showErrorMessage="1" xr:uid="{00000000-0002-0000-0000-000001000000}">
          <x14:formula1>
            <xm:f>GRID!$F$31</xm:f>
          </x14:formula1>
          <xm:sqref>U2:Y3</xm:sqref>
        </x14:dataValidation>
        <x14:dataValidation type="list" allowBlank="1" showInputMessage="1" showErrorMessage="1" xr:uid="{00000000-0002-0000-0000-000002000000}">
          <x14:formula1>
            <xm:f>GRID!$F$33:$F$34</xm:f>
          </x14:formula1>
          <xm:sqref>I2:N3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301"/>
  <sheetViews>
    <sheetView showGridLines="0" topLeftCell="A16" zoomScale="70" zoomScaleNormal="70" workbookViewId="0">
      <selection activeCell="L41" sqref="L41"/>
    </sheetView>
  </sheetViews>
  <sheetFormatPr defaultRowHeight="15"/>
  <cols>
    <col min="1" max="1" width="44.7109375" customWidth="1"/>
    <col min="2" max="2" width="11.85546875" style="79" customWidth="1"/>
    <col min="3" max="6" width="11.85546875" customWidth="1"/>
    <col min="7" max="7" width="10.42578125" customWidth="1"/>
    <col min="8" max="9" width="11.85546875" customWidth="1"/>
    <col min="10" max="10" width="13" customWidth="1"/>
    <col min="11" max="11" width="13.28515625" customWidth="1"/>
    <col min="12" max="21" width="11.85546875" customWidth="1"/>
  </cols>
  <sheetData>
    <row r="1" spans="1:23" s="10" customFormat="1" ht="23.25" customHeight="1">
      <c r="A1" s="34" t="s">
        <v>23</v>
      </c>
      <c r="B1" s="80" t="s">
        <v>22</v>
      </c>
      <c r="C1" s="34" t="s">
        <v>22</v>
      </c>
      <c r="D1" s="34" t="s">
        <v>22</v>
      </c>
      <c r="E1" s="34" t="s">
        <v>22</v>
      </c>
      <c r="F1" s="34" t="s">
        <v>22</v>
      </c>
      <c r="G1" s="34" t="s">
        <v>22</v>
      </c>
      <c r="H1" s="34" t="s">
        <v>22</v>
      </c>
      <c r="I1" s="34" t="s">
        <v>22</v>
      </c>
      <c r="J1" s="34" t="s">
        <v>22</v>
      </c>
      <c r="K1" s="34" t="s">
        <v>22</v>
      </c>
      <c r="L1" s="34" t="s">
        <v>22</v>
      </c>
      <c r="M1" s="34" t="s">
        <v>22</v>
      </c>
      <c r="N1" s="34" t="s">
        <v>22</v>
      </c>
      <c r="O1" s="34" t="s">
        <v>22</v>
      </c>
      <c r="P1" s="34" t="s">
        <v>22</v>
      </c>
      <c r="Q1" s="34" t="s">
        <v>22</v>
      </c>
      <c r="R1" s="34" t="s">
        <v>22</v>
      </c>
      <c r="S1" s="34" t="s">
        <v>22</v>
      </c>
      <c r="T1" s="34" t="s">
        <v>22</v>
      </c>
      <c r="U1" s="34" t="s">
        <v>22</v>
      </c>
      <c r="V1" s="34"/>
      <c r="W1" s="34"/>
    </row>
    <row r="2" spans="1:23" s="10" customFormat="1">
      <c r="A2" s="34"/>
      <c r="B2" s="80" t="s">
        <v>9</v>
      </c>
      <c r="C2" s="34" t="s">
        <v>9</v>
      </c>
      <c r="D2" s="34" t="s">
        <v>9</v>
      </c>
      <c r="E2" s="34" t="s">
        <v>9</v>
      </c>
      <c r="F2" s="34" t="s">
        <v>9</v>
      </c>
      <c r="G2" s="34" t="s">
        <v>9</v>
      </c>
      <c r="H2" s="34" t="s">
        <v>9</v>
      </c>
      <c r="I2" s="34" t="s">
        <v>9</v>
      </c>
      <c r="J2" s="34" t="s">
        <v>9</v>
      </c>
      <c r="K2" s="34" t="s">
        <v>9</v>
      </c>
      <c r="L2" s="34" t="s">
        <v>9</v>
      </c>
      <c r="M2" s="34" t="s">
        <v>9</v>
      </c>
      <c r="N2" s="34" t="s">
        <v>9</v>
      </c>
      <c r="O2" s="34" t="s">
        <v>9</v>
      </c>
      <c r="P2" s="34" t="s">
        <v>9</v>
      </c>
      <c r="Q2" s="34" t="s">
        <v>9</v>
      </c>
      <c r="R2" s="34" t="s">
        <v>9</v>
      </c>
      <c r="S2" s="34" t="s">
        <v>9</v>
      </c>
      <c r="T2" s="34" t="s">
        <v>9</v>
      </c>
      <c r="U2" s="34" t="s">
        <v>9</v>
      </c>
      <c r="V2" s="34"/>
      <c r="W2" s="34"/>
    </row>
    <row r="3" spans="1:23" ht="15.75">
      <c r="A3" s="35" t="s">
        <v>0</v>
      </c>
      <c r="B3" s="81" t="s">
        <v>51</v>
      </c>
      <c r="C3" s="36" t="s">
        <v>52</v>
      </c>
      <c r="D3" s="36" t="s">
        <v>53</v>
      </c>
      <c r="E3" s="36" t="s">
        <v>54</v>
      </c>
      <c r="F3" s="36" t="s">
        <v>55</v>
      </c>
      <c r="G3" s="36" t="s">
        <v>56</v>
      </c>
      <c r="H3" s="36" t="s">
        <v>57</v>
      </c>
      <c r="I3" s="36" t="s">
        <v>58</v>
      </c>
      <c r="J3" s="36" t="s">
        <v>59</v>
      </c>
      <c r="K3" s="36" t="s">
        <v>60</v>
      </c>
      <c r="L3" s="36" t="s">
        <v>61</v>
      </c>
      <c r="M3" s="36" t="s">
        <v>62</v>
      </c>
      <c r="N3" s="36" t="s">
        <v>63</v>
      </c>
      <c r="O3" s="36" t="s">
        <v>64</v>
      </c>
      <c r="P3" s="36" t="s">
        <v>65</v>
      </c>
      <c r="Q3" s="36" t="s">
        <v>66</v>
      </c>
      <c r="R3" s="36" t="s">
        <v>67</v>
      </c>
      <c r="S3" s="36" t="s">
        <v>68</v>
      </c>
      <c r="T3" s="36" t="s">
        <v>69</v>
      </c>
      <c r="U3" s="36" t="s">
        <v>70</v>
      </c>
      <c r="V3" s="29"/>
      <c r="W3" s="29"/>
    </row>
    <row r="4" spans="1:23" ht="15.75">
      <c r="A4" s="37" t="s">
        <v>101</v>
      </c>
      <c r="B4" s="82">
        <v>22500</v>
      </c>
      <c r="C4" s="38">
        <v>25000</v>
      </c>
      <c r="D4" s="38">
        <v>27500.000000000004</v>
      </c>
      <c r="E4" s="38">
        <v>30200.000000000004</v>
      </c>
      <c r="F4" s="38">
        <v>33200</v>
      </c>
      <c r="G4" s="38">
        <v>36500</v>
      </c>
      <c r="H4" s="38">
        <v>40100</v>
      </c>
      <c r="I4" s="38">
        <v>43900</v>
      </c>
      <c r="J4" s="38">
        <v>48100</v>
      </c>
      <c r="K4" s="38">
        <v>52600</v>
      </c>
      <c r="L4" s="38">
        <v>57300</v>
      </c>
      <c r="M4" s="38">
        <v>62300</v>
      </c>
      <c r="N4" s="38">
        <v>67600</v>
      </c>
      <c r="O4" s="38">
        <v>73100</v>
      </c>
      <c r="P4" s="38">
        <v>78800</v>
      </c>
      <c r="Q4" s="38">
        <v>84900</v>
      </c>
      <c r="R4" s="38">
        <v>91400</v>
      </c>
      <c r="S4" s="38">
        <v>98300</v>
      </c>
      <c r="T4" s="38">
        <v>106200</v>
      </c>
      <c r="U4" s="38">
        <v>115900</v>
      </c>
      <c r="V4" s="29"/>
      <c r="W4" s="29"/>
    </row>
    <row r="5" spans="1:23" ht="15.75">
      <c r="A5" s="37" t="s">
        <v>93</v>
      </c>
      <c r="B5" s="83">
        <v>27200</v>
      </c>
      <c r="C5" s="39">
        <v>30000</v>
      </c>
      <c r="D5" s="39">
        <v>33000</v>
      </c>
      <c r="E5" s="39">
        <v>36300</v>
      </c>
      <c r="F5" s="39">
        <v>39900</v>
      </c>
      <c r="G5" s="39">
        <v>43700</v>
      </c>
      <c r="H5" s="39">
        <v>47900</v>
      </c>
      <c r="I5" s="39">
        <v>52400</v>
      </c>
      <c r="J5" s="39">
        <v>57100</v>
      </c>
      <c r="K5" s="39">
        <v>62100</v>
      </c>
      <c r="L5" s="39">
        <v>67400</v>
      </c>
      <c r="M5" s="39">
        <v>72900</v>
      </c>
      <c r="N5" s="39">
        <v>78600</v>
      </c>
      <c r="O5" s="39">
        <v>84700</v>
      </c>
      <c r="P5" s="39">
        <v>91200</v>
      </c>
      <c r="Q5" s="39">
        <v>98100</v>
      </c>
      <c r="R5" s="39">
        <v>105600</v>
      </c>
      <c r="S5" s="39">
        <v>113900</v>
      </c>
      <c r="T5" s="39">
        <v>122900</v>
      </c>
      <c r="U5" s="39">
        <v>133400</v>
      </c>
      <c r="V5" s="29"/>
      <c r="W5" s="29"/>
    </row>
    <row r="6" spans="1:23" ht="15.75">
      <c r="A6" s="37" t="s">
        <v>94</v>
      </c>
      <c r="B6" s="83">
        <v>32700</v>
      </c>
      <c r="C6" s="39">
        <v>35700</v>
      </c>
      <c r="D6" s="39">
        <v>39000</v>
      </c>
      <c r="E6" s="39">
        <v>42500</v>
      </c>
      <c r="F6" s="39">
        <v>46200</v>
      </c>
      <c r="G6" s="39">
        <v>50200</v>
      </c>
      <c r="H6" s="39">
        <v>54500</v>
      </c>
      <c r="I6" s="39">
        <v>59100</v>
      </c>
      <c r="J6" s="39">
        <v>64000</v>
      </c>
      <c r="K6" s="39">
        <v>69200</v>
      </c>
      <c r="L6" s="39">
        <v>74800</v>
      </c>
      <c r="M6" s="39">
        <v>80800</v>
      </c>
      <c r="N6" s="39">
        <v>87200</v>
      </c>
      <c r="O6" s="39">
        <v>94000</v>
      </c>
      <c r="P6" s="39">
        <v>101400</v>
      </c>
      <c r="Q6" s="38">
        <v>109300</v>
      </c>
      <c r="R6" s="38">
        <v>117600</v>
      </c>
      <c r="S6" s="38">
        <v>126300</v>
      </c>
      <c r="T6" s="38">
        <v>135400</v>
      </c>
      <c r="U6" s="38">
        <v>146400</v>
      </c>
      <c r="V6" s="29"/>
      <c r="W6" s="29"/>
    </row>
    <row r="7" spans="1:23" ht="15.75">
      <c r="A7" s="37" t="s">
        <v>95</v>
      </c>
      <c r="B7" s="83">
        <v>36200</v>
      </c>
      <c r="C7" s="39">
        <v>39700</v>
      </c>
      <c r="D7" s="39">
        <v>43400</v>
      </c>
      <c r="E7" s="39">
        <v>47400</v>
      </c>
      <c r="F7" s="39">
        <v>51700</v>
      </c>
      <c r="G7" s="39">
        <v>56200</v>
      </c>
      <c r="H7" s="39">
        <v>60900</v>
      </c>
      <c r="I7" s="39">
        <v>65800</v>
      </c>
      <c r="J7" s="39">
        <v>71000</v>
      </c>
      <c r="K7" s="39">
        <v>76600</v>
      </c>
      <c r="L7" s="39">
        <v>82500</v>
      </c>
      <c r="M7" s="39">
        <v>89000</v>
      </c>
      <c r="N7" s="39">
        <v>95900</v>
      </c>
      <c r="O7" s="39">
        <v>103300</v>
      </c>
      <c r="P7" s="39">
        <v>111200</v>
      </c>
      <c r="Q7" s="38">
        <v>119600</v>
      </c>
      <c r="R7" s="38">
        <v>128500</v>
      </c>
      <c r="S7" s="38">
        <v>138100</v>
      </c>
      <c r="T7" s="38">
        <v>148200</v>
      </c>
      <c r="U7" s="38">
        <v>159900</v>
      </c>
      <c r="V7" s="29"/>
      <c r="W7" s="29"/>
    </row>
    <row r="8" spans="1:23" ht="15.75">
      <c r="A8" s="37" t="s">
        <v>96</v>
      </c>
      <c r="B8" s="83">
        <v>41200</v>
      </c>
      <c r="C8" s="39">
        <v>45000</v>
      </c>
      <c r="D8" s="39">
        <v>49000</v>
      </c>
      <c r="E8" s="39">
        <v>53300</v>
      </c>
      <c r="F8" s="39">
        <v>57800</v>
      </c>
      <c r="G8" s="39">
        <v>62500</v>
      </c>
      <c r="H8" s="39">
        <v>67400</v>
      </c>
      <c r="I8" s="39">
        <v>72600</v>
      </c>
      <c r="J8" s="39">
        <v>78200</v>
      </c>
      <c r="K8" s="39">
        <v>84100</v>
      </c>
      <c r="L8" s="39">
        <v>90600</v>
      </c>
      <c r="M8" s="39">
        <v>97400</v>
      </c>
      <c r="N8" s="39">
        <v>104700</v>
      </c>
      <c r="O8" s="39">
        <v>112500</v>
      </c>
      <c r="P8" s="39">
        <v>120800</v>
      </c>
      <c r="Q8" s="38">
        <v>129700</v>
      </c>
      <c r="R8" s="38">
        <v>139000</v>
      </c>
      <c r="S8" s="38">
        <v>148900</v>
      </c>
      <c r="T8" s="38">
        <v>159900</v>
      </c>
      <c r="U8" s="38">
        <v>174300</v>
      </c>
      <c r="V8" s="29"/>
      <c r="W8" s="29"/>
    </row>
    <row r="9" spans="1:23" ht="15.75">
      <c r="A9" s="37" t="s">
        <v>97</v>
      </c>
      <c r="B9" s="83">
        <v>61200</v>
      </c>
      <c r="C9" s="39">
        <v>65200</v>
      </c>
      <c r="D9" s="39">
        <v>69500</v>
      </c>
      <c r="E9" s="39">
        <v>74000</v>
      </c>
      <c r="F9" s="39">
        <v>79000</v>
      </c>
      <c r="G9" s="39">
        <v>84300</v>
      </c>
      <c r="H9" s="39">
        <v>90200</v>
      </c>
      <c r="I9" s="39">
        <v>96500</v>
      </c>
      <c r="J9" s="39">
        <v>103200</v>
      </c>
      <c r="K9" s="39">
        <v>110400</v>
      </c>
      <c r="L9" s="39">
        <v>118300</v>
      </c>
      <c r="M9" s="39">
        <v>126700</v>
      </c>
      <c r="N9" s="39">
        <v>135500</v>
      </c>
      <c r="O9" s="39">
        <v>144800</v>
      </c>
      <c r="P9" s="39">
        <v>154300</v>
      </c>
      <c r="Q9" s="38">
        <v>164200</v>
      </c>
      <c r="R9" s="38">
        <v>174800</v>
      </c>
      <c r="S9" s="38">
        <v>186300</v>
      </c>
      <c r="T9" s="38">
        <v>199300</v>
      </c>
      <c r="U9" s="38">
        <v>215800</v>
      </c>
      <c r="V9" s="29"/>
      <c r="W9" s="29"/>
    </row>
    <row r="10" spans="1:23" ht="16.149999999999999" customHeight="1">
      <c r="A10" s="40" t="s">
        <v>71</v>
      </c>
      <c r="B10" s="83">
        <v>93200</v>
      </c>
      <c r="C10" s="54">
        <v>98000</v>
      </c>
      <c r="D10" s="54">
        <v>103200</v>
      </c>
      <c r="E10" s="54">
        <v>108800</v>
      </c>
      <c r="F10" s="54">
        <v>114800</v>
      </c>
      <c r="G10" s="54">
        <v>121100</v>
      </c>
      <c r="H10" s="54">
        <v>127800</v>
      </c>
      <c r="I10" s="54">
        <v>135000</v>
      </c>
      <c r="J10" s="54">
        <v>142800</v>
      </c>
      <c r="K10" s="54">
        <v>151000</v>
      </c>
      <c r="L10" s="54">
        <v>159400</v>
      </c>
      <c r="M10" s="54">
        <v>168200</v>
      </c>
      <c r="N10" s="54">
        <v>177500</v>
      </c>
      <c r="O10" s="54">
        <v>187000</v>
      </c>
      <c r="P10" s="54">
        <v>196700</v>
      </c>
      <c r="Q10" s="54">
        <v>207200</v>
      </c>
      <c r="R10" s="54">
        <v>219000</v>
      </c>
      <c r="S10" s="54">
        <v>232200</v>
      </c>
      <c r="T10" s="54">
        <v>248900</v>
      </c>
      <c r="U10" s="54">
        <v>270200</v>
      </c>
      <c r="V10" s="29"/>
      <c r="W10" s="29"/>
    </row>
    <row r="11" spans="1:23" ht="15.75">
      <c r="A11" s="40" t="s">
        <v>72</v>
      </c>
      <c r="B11" s="83">
        <v>134400</v>
      </c>
      <c r="C11" s="54">
        <v>139700</v>
      </c>
      <c r="D11" s="54">
        <v>145400</v>
      </c>
      <c r="E11" s="54">
        <v>151400</v>
      </c>
      <c r="F11" s="54">
        <v>158000</v>
      </c>
      <c r="G11" s="54">
        <v>165200</v>
      </c>
      <c r="H11" s="54">
        <v>172900</v>
      </c>
      <c r="I11" s="54">
        <v>181300</v>
      </c>
      <c r="J11" s="54">
        <v>190100</v>
      </c>
      <c r="K11" s="54">
        <v>199300</v>
      </c>
      <c r="L11" s="54">
        <v>208900</v>
      </c>
      <c r="M11" s="54">
        <v>219100</v>
      </c>
      <c r="N11" s="54">
        <v>229900</v>
      </c>
      <c r="O11" s="54">
        <v>241300</v>
      </c>
      <c r="P11" s="54">
        <v>253900</v>
      </c>
      <c r="Q11" s="54">
        <v>267600</v>
      </c>
      <c r="R11" s="54">
        <v>283500</v>
      </c>
      <c r="S11" s="54">
        <v>301400</v>
      </c>
      <c r="T11" s="54">
        <v>321400</v>
      </c>
      <c r="U11" s="54">
        <v>344900</v>
      </c>
      <c r="V11" s="29"/>
      <c r="W11" s="29"/>
    </row>
    <row r="12" spans="1:23" ht="15.75" customHeight="1">
      <c r="A12" s="40" t="s">
        <v>73</v>
      </c>
      <c r="B12" s="83">
        <v>158400</v>
      </c>
      <c r="C12" s="54">
        <v>164400</v>
      </c>
      <c r="D12" s="54">
        <v>170900</v>
      </c>
      <c r="E12" s="54">
        <v>177900</v>
      </c>
      <c r="F12" s="54">
        <v>185500</v>
      </c>
      <c r="G12" s="54">
        <v>193700</v>
      </c>
      <c r="H12" s="54">
        <v>202400</v>
      </c>
      <c r="I12" s="54">
        <v>211500</v>
      </c>
      <c r="J12" s="54">
        <v>220900</v>
      </c>
      <c r="K12" s="54">
        <v>230600</v>
      </c>
      <c r="L12" s="54">
        <v>240900</v>
      </c>
      <c r="M12" s="54">
        <v>251900</v>
      </c>
      <c r="N12" s="54">
        <v>264400</v>
      </c>
      <c r="O12" s="54">
        <v>278200</v>
      </c>
      <c r="P12" s="54">
        <v>293600</v>
      </c>
      <c r="Q12" s="54">
        <v>310200</v>
      </c>
      <c r="R12" s="54">
        <v>328600</v>
      </c>
      <c r="S12" s="54">
        <v>348900</v>
      </c>
      <c r="T12" s="54">
        <v>371300</v>
      </c>
      <c r="U12" s="54">
        <v>396900</v>
      </c>
      <c r="V12" s="29"/>
      <c r="W12" s="29"/>
    </row>
    <row r="13" spans="1:23" ht="16.149999999999999" customHeight="1">
      <c r="A13" s="40" t="s">
        <v>74</v>
      </c>
      <c r="B13" s="83">
        <v>179400</v>
      </c>
      <c r="C13" s="54">
        <v>186400</v>
      </c>
      <c r="D13" s="54">
        <v>194100</v>
      </c>
      <c r="E13" s="54">
        <v>202400</v>
      </c>
      <c r="F13" s="54">
        <v>211300</v>
      </c>
      <c r="G13" s="54">
        <v>220700</v>
      </c>
      <c r="H13" s="54">
        <v>230600</v>
      </c>
      <c r="I13" s="54">
        <v>241100</v>
      </c>
      <c r="J13" s="54">
        <v>251900</v>
      </c>
      <c r="K13" s="54">
        <v>263600</v>
      </c>
      <c r="L13" s="54">
        <v>275700</v>
      </c>
      <c r="M13" s="54">
        <v>288900</v>
      </c>
      <c r="N13" s="54">
        <v>303800</v>
      </c>
      <c r="O13" s="54">
        <v>319400</v>
      </c>
      <c r="P13" s="54">
        <v>335700</v>
      </c>
      <c r="Q13" s="54">
        <v>354600</v>
      </c>
      <c r="R13" s="54">
        <v>375500</v>
      </c>
      <c r="S13" s="54">
        <v>397500</v>
      </c>
      <c r="T13" s="54">
        <v>421900</v>
      </c>
      <c r="U13" s="54">
        <v>449900</v>
      </c>
      <c r="V13" s="29"/>
      <c r="W13" s="29"/>
    </row>
    <row r="14" spans="1:23" ht="15.75">
      <c r="A14" s="40" t="s">
        <v>75</v>
      </c>
      <c r="B14" s="83">
        <v>439100</v>
      </c>
      <c r="C14" s="54">
        <v>460400</v>
      </c>
      <c r="D14" s="54">
        <v>482600</v>
      </c>
      <c r="E14" s="54">
        <v>507400</v>
      </c>
      <c r="F14" s="54">
        <v>533500</v>
      </c>
      <c r="G14" s="54">
        <v>561500</v>
      </c>
      <c r="H14" s="54">
        <v>592800</v>
      </c>
      <c r="I14" s="54">
        <v>625800</v>
      </c>
      <c r="J14" s="54">
        <v>661000</v>
      </c>
      <c r="K14" s="54">
        <v>698800</v>
      </c>
      <c r="L14" s="54">
        <v>736800</v>
      </c>
      <c r="M14" s="54">
        <v>775800</v>
      </c>
      <c r="N14" s="54">
        <v>815600</v>
      </c>
      <c r="O14" s="54">
        <v>856200</v>
      </c>
      <c r="P14" s="54">
        <v>898700</v>
      </c>
      <c r="Q14" s="54">
        <v>944700</v>
      </c>
      <c r="R14" s="54">
        <v>993200</v>
      </c>
      <c r="S14" s="54">
        <v>1044800</v>
      </c>
      <c r="T14" s="54">
        <v>1097100</v>
      </c>
      <c r="U14" s="54">
        <v>1152500</v>
      </c>
      <c r="V14" s="29"/>
      <c r="W14" s="29"/>
    </row>
    <row r="15" spans="1:23" ht="15.75" customHeight="1">
      <c r="A15" s="40" t="s">
        <v>76</v>
      </c>
      <c r="B15" s="83">
        <v>529700</v>
      </c>
      <c r="C15" s="54">
        <v>556900</v>
      </c>
      <c r="D15" s="54">
        <v>586600</v>
      </c>
      <c r="E15" s="54">
        <v>617900</v>
      </c>
      <c r="F15" s="54">
        <v>651900</v>
      </c>
      <c r="G15" s="54">
        <v>688100</v>
      </c>
      <c r="H15" s="54">
        <v>726900</v>
      </c>
      <c r="I15" s="54">
        <v>769800</v>
      </c>
      <c r="J15" s="54">
        <v>814300</v>
      </c>
      <c r="K15" s="54">
        <v>861600</v>
      </c>
      <c r="L15" s="54">
        <v>912900</v>
      </c>
      <c r="M15" s="54">
        <v>966400</v>
      </c>
      <c r="N15" s="54">
        <v>1021500</v>
      </c>
      <c r="O15" s="54">
        <v>1080700</v>
      </c>
      <c r="P15" s="54">
        <v>1142800</v>
      </c>
      <c r="Q15" s="54">
        <v>1207900</v>
      </c>
      <c r="R15" s="54">
        <v>1276400</v>
      </c>
      <c r="S15" s="54">
        <v>1346600</v>
      </c>
      <c r="T15" s="54">
        <v>1419900</v>
      </c>
      <c r="U15" s="54">
        <v>1495700</v>
      </c>
      <c r="V15" s="29"/>
      <c r="W15" s="29"/>
    </row>
    <row r="16" spans="1:23">
      <c r="A16" s="29"/>
      <c r="B16" s="6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1:23">
      <c r="A17" s="29"/>
      <c r="B17" s="84" t="s">
        <v>10</v>
      </c>
      <c r="C17" s="41" t="s">
        <v>10</v>
      </c>
      <c r="D17" s="41" t="s">
        <v>10</v>
      </c>
      <c r="E17" s="41" t="s">
        <v>10</v>
      </c>
      <c r="F17" s="41" t="s">
        <v>10</v>
      </c>
      <c r="G17" s="41" t="s">
        <v>10</v>
      </c>
      <c r="H17" s="41" t="s">
        <v>10</v>
      </c>
      <c r="I17" s="41" t="s">
        <v>10</v>
      </c>
      <c r="J17" s="41" t="s">
        <v>10</v>
      </c>
      <c r="K17" s="41" t="s">
        <v>10</v>
      </c>
      <c r="L17" s="41" t="s">
        <v>10</v>
      </c>
      <c r="M17" s="41" t="s">
        <v>10</v>
      </c>
      <c r="N17" s="41" t="s">
        <v>10</v>
      </c>
      <c r="O17" s="41" t="s">
        <v>10</v>
      </c>
      <c r="P17" s="41" t="s">
        <v>10</v>
      </c>
      <c r="Q17" s="41" t="s">
        <v>10</v>
      </c>
      <c r="R17" s="41" t="s">
        <v>10</v>
      </c>
      <c r="S17" s="41" t="s">
        <v>10</v>
      </c>
      <c r="T17" s="41" t="s">
        <v>10</v>
      </c>
      <c r="U17" s="41" t="s">
        <v>10</v>
      </c>
      <c r="V17" s="29"/>
      <c r="W17" s="29"/>
    </row>
    <row r="18" spans="1:23" ht="15.75">
      <c r="A18" s="37" t="s">
        <v>101</v>
      </c>
      <c r="B18" s="82">
        <v>27500</v>
      </c>
      <c r="C18" s="38">
        <v>30000</v>
      </c>
      <c r="D18" s="38">
        <v>32500.000000000004</v>
      </c>
      <c r="E18" s="38">
        <v>35200</v>
      </c>
      <c r="F18" s="38">
        <v>38200</v>
      </c>
      <c r="G18" s="38">
        <v>41500</v>
      </c>
      <c r="H18" s="38">
        <v>45100</v>
      </c>
      <c r="I18" s="38">
        <v>48900</v>
      </c>
      <c r="J18" s="38">
        <v>53100</v>
      </c>
      <c r="K18" s="38">
        <v>57600</v>
      </c>
      <c r="L18" s="38">
        <v>62300</v>
      </c>
      <c r="M18" s="38">
        <v>67300</v>
      </c>
      <c r="N18" s="38">
        <v>72600</v>
      </c>
      <c r="O18" s="38">
        <v>78100</v>
      </c>
      <c r="P18" s="38">
        <v>83800</v>
      </c>
      <c r="Q18" s="38">
        <v>89900</v>
      </c>
      <c r="R18" s="38">
        <v>96400</v>
      </c>
      <c r="S18" s="38">
        <v>103300</v>
      </c>
      <c r="T18" s="38">
        <v>111200</v>
      </c>
      <c r="U18" s="38">
        <v>120900</v>
      </c>
      <c r="V18" s="29"/>
      <c r="W18" s="29"/>
    </row>
    <row r="19" spans="1:23" ht="15.75">
      <c r="A19" s="37" t="s">
        <v>93</v>
      </c>
      <c r="B19" s="83">
        <v>32200</v>
      </c>
      <c r="C19" s="39">
        <v>35000</v>
      </c>
      <c r="D19" s="39">
        <v>38000</v>
      </c>
      <c r="E19" s="39">
        <v>41300</v>
      </c>
      <c r="F19" s="39">
        <v>44900</v>
      </c>
      <c r="G19" s="39">
        <v>48700</v>
      </c>
      <c r="H19" s="39">
        <v>52900</v>
      </c>
      <c r="I19" s="39">
        <v>57400</v>
      </c>
      <c r="J19" s="39">
        <v>62100</v>
      </c>
      <c r="K19" s="39">
        <v>67100</v>
      </c>
      <c r="L19" s="39">
        <v>72400</v>
      </c>
      <c r="M19" s="39">
        <v>77900</v>
      </c>
      <c r="N19" s="39">
        <v>83600</v>
      </c>
      <c r="O19" s="39">
        <v>89700</v>
      </c>
      <c r="P19" s="39">
        <v>96200</v>
      </c>
      <c r="Q19" s="39">
        <v>103100</v>
      </c>
      <c r="R19" s="39">
        <v>110600</v>
      </c>
      <c r="S19" s="39">
        <v>118900</v>
      </c>
      <c r="T19" s="39">
        <v>127900</v>
      </c>
      <c r="U19" s="39">
        <v>138400</v>
      </c>
      <c r="V19" s="29"/>
      <c r="W19" s="29"/>
    </row>
    <row r="20" spans="1:23" ht="15.75">
      <c r="A20" s="37" t="s">
        <v>94</v>
      </c>
      <c r="B20" s="83">
        <v>37700</v>
      </c>
      <c r="C20" s="39">
        <v>40700</v>
      </c>
      <c r="D20" s="39">
        <v>44000</v>
      </c>
      <c r="E20" s="39">
        <v>47500</v>
      </c>
      <c r="F20" s="39">
        <v>51200</v>
      </c>
      <c r="G20" s="39">
        <v>55200</v>
      </c>
      <c r="H20" s="39">
        <v>59500</v>
      </c>
      <c r="I20" s="39">
        <v>64100</v>
      </c>
      <c r="J20" s="39">
        <v>69000</v>
      </c>
      <c r="K20" s="39">
        <v>74200</v>
      </c>
      <c r="L20" s="39">
        <v>79800</v>
      </c>
      <c r="M20" s="39">
        <v>85800</v>
      </c>
      <c r="N20" s="39">
        <v>92200</v>
      </c>
      <c r="O20" s="39">
        <v>99000</v>
      </c>
      <c r="P20" s="39">
        <v>106400</v>
      </c>
      <c r="Q20" s="38">
        <v>114300</v>
      </c>
      <c r="R20" s="38">
        <v>122600</v>
      </c>
      <c r="S20" s="38">
        <v>131300</v>
      </c>
      <c r="T20" s="38">
        <v>140400</v>
      </c>
      <c r="U20" s="38">
        <v>151400</v>
      </c>
      <c r="V20" s="29"/>
      <c r="W20" s="29"/>
    </row>
    <row r="21" spans="1:23" ht="15.75">
      <c r="A21" s="37" t="s">
        <v>95</v>
      </c>
      <c r="B21" s="83">
        <v>41200</v>
      </c>
      <c r="C21" s="39">
        <v>44700</v>
      </c>
      <c r="D21" s="39">
        <v>48400</v>
      </c>
      <c r="E21" s="39">
        <v>52400</v>
      </c>
      <c r="F21" s="39">
        <v>56700</v>
      </c>
      <c r="G21" s="39">
        <v>61200</v>
      </c>
      <c r="H21" s="39">
        <v>65900</v>
      </c>
      <c r="I21" s="39">
        <v>70800</v>
      </c>
      <c r="J21" s="39">
        <v>76000</v>
      </c>
      <c r="K21" s="39">
        <v>81600</v>
      </c>
      <c r="L21" s="39">
        <v>87500</v>
      </c>
      <c r="M21" s="39">
        <v>94000</v>
      </c>
      <c r="N21" s="39">
        <v>100900</v>
      </c>
      <c r="O21" s="39">
        <v>108300</v>
      </c>
      <c r="P21" s="39">
        <v>116200</v>
      </c>
      <c r="Q21" s="38">
        <v>124600</v>
      </c>
      <c r="R21" s="38">
        <v>133500</v>
      </c>
      <c r="S21" s="38">
        <v>143100</v>
      </c>
      <c r="T21" s="38">
        <v>153200</v>
      </c>
      <c r="U21" s="38">
        <v>164900</v>
      </c>
      <c r="V21" s="29"/>
      <c r="W21" s="29"/>
    </row>
    <row r="22" spans="1:23" ht="15.75">
      <c r="A22" s="37" t="s">
        <v>96</v>
      </c>
      <c r="B22" s="83">
        <v>46200</v>
      </c>
      <c r="C22" s="39">
        <v>50000</v>
      </c>
      <c r="D22" s="39">
        <v>54000</v>
      </c>
      <c r="E22" s="39">
        <v>58300</v>
      </c>
      <c r="F22" s="39">
        <v>62800</v>
      </c>
      <c r="G22" s="39">
        <v>67500</v>
      </c>
      <c r="H22" s="39">
        <v>72400</v>
      </c>
      <c r="I22" s="39">
        <v>77600</v>
      </c>
      <c r="J22" s="39">
        <v>83200</v>
      </c>
      <c r="K22" s="39">
        <v>89100</v>
      </c>
      <c r="L22" s="39">
        <v>95600</v>
      </c>
      <c r="M22" s="39">
        <v>102400</v>
      </c>
      <c r="N22" s="39">
        <v>109700</v>
      </c>
      <c r="O22" s="39">
        <v>117500</v>
      </c>
      <c r="P22" s="39">
        <v>125800</v>
      </c>
      <c r="Q22" s="38">
        <v>134700</v>
      </c>
      <c r="R22" s="38">
        <v>144000</v>
      </c>
      <c r="S22" s="38">
        <v>153900</v>
      </c>
      <c r="T22" s="38">
        <v>164900</v>
      </c>
      <c r="U22" s="38">
        <v>179300</v>
      </c>
      <c r="V22" s="29"/>
      <c r="W22" s="29"/>
    </row>
    <row r="23" spans="1:23" ht="15.75">
      <c r="A23" s="37" t="s">
        <v>97</v>
      </c>
      <c r="B23" s="83">
        <v>66200</v>
      </c>
      <c r="C23" s="39">
        <v>70200</v>
      </c>
      <c r="D23" s="39">
        <v>74500</v>
      </c>
      <c r="E23" s="39">
        <v>79000</v>
      </c>
      <c r="F23" s="39">
        <v>84000</v>
      </c>
      <c r="G23" s="39">
        <v>89300</v>
      </c>
      <c r="H23" s="39">
        <v>95200</v>
      </c>
      <c r="I23" s="39">
        <v>101500</v>
      </c>
      <c r="J23" s="39">
        <v>108200</v>
      </c>
      <c r="K23" s="39">
        <v>115400</v>
      </c>
      <c r="L23" s="39">
        <v>123300</v>
      </c>
      <c r="M23" s="39">
        <v>131700</v>
      </c>
      <c r="N23" s="39">
        <v>140500</v>
      </c>
      <c r="O23" s="39">
        <v>149800</v>
      </c>
      <c r="P23" s="39">
        <v>159300</v>
      </c>
      <c r="Q23" s="38">
        <v>169200</v>
      </c>
      <c r="R23" s="38">
        <v>179800</v>
      </c>
      <c r="S23" s="38">
        <v>191300</v>
      </c>
      <c r="T23" s="38">
        <v>204300</v>
      </c>
      <c r="U23" s="38">
        <v>220800</v>
      </c>
      <c r="V23" s="29"/>
      <c r="W23" s="29"/>
    </row>
    <row r="24" spans="1:23" ht="16.149999999999999" customHeight="1">
      <c r="A24" s="40" t="s">
        <v>71</v>
      </c>
      <c r="B24" s="83">
        <v>93200</v>
      </c>
      <c r="C24" s="54">
        <v>98000</v>
      </c>
      <c r="D24" s="54">
        <v>103200</v>
      </c>
      <c r="E24" s="54">
        <v>108800</v>
      </c>
      <c r="F24" s="54">
        <v>114800</v>
      </c>
      <c r="G24" s="54">
        <v>121100</v>
      </c>
      <c r="H24" s="54">
        <v>127800</v>
      </c>
      <c r="I24" s="54">
        <v>135000</v>
      </c>
      <c r="J24" s="54">
        <v>142800</v>
      </c>
      <c r="K24" s="54">
        <v>151000</v>
      </c>
      <c r="L24" s="54">
        <v>159400</v>
      </c>
      <c r="M24" s="54">
        <v>168200</v>
      </c>
      <c r="N24" s="54">
        <v>177500</v>
      </c>
      <c r="O24" s="54">
        <v>187000</v>
      </c>
      <c r="P24" s="54">
        <v>196700</v>
      </c>
      <c r="Q24" s="54">
        <v>207200</v>
      </c>
      <c r="R24" s="54">
        <v>219000</v>
      </c>
      <c r="S24" s="54">
        <v>232200</v>
      </c>
      <c r="T24" s="54">
        <v>248900</v>
      </c>
      <c r="U24" s="54">
        <v>270200</v>
      </c>
      <c r="V24" s="29"/>
      <c r="W24" s="29"/>
    </row>
    <row r="25" spans="1:23" ht="16.149999999999999" customHeight="1">
      <c r="A25" s="40" t="s">
        <v>72</v>
      </c>
      <c r="B25" s="83">
        <v>134400</v>
      </c>
      <c r="C25" s="54">
        <v>139700</v>
      </c>
      <c r="D25" s="54">
        <v>145400</v>
      </c>
      <c r="E25" s="54">
        <v>151400</v>
      </c>
      <c r="F25" s="54">
        <v>158000</v>
      </c>
      <c r="G25" s="54">
        <v>165200</v>
      </c>
      <c r="H25" s="54">
        <v>172900</v>
      </c>
      <c r="I25" s="54">
        <v>181300</v>
      </c>
      <c r="J25" s="54">
        <v>190100</v>
      </c>
      <c r="K25" s="54">
        <v>199300</v>
      </c>
      <c r="L25" s="54">
        <v>208900</v>
      </c>
      <c r="M25" s="54">
        <v>219100</v>
      </c>
      <c r="N25" s="54">
        <v>229900</v>
      </c>
      <c r="O25" s="54">
        <v>241300</v>
      </c>
      <c r="P25" s="54">
        <v>253900</v>
      </c>
      <c r="Q25" s="54">
        <v>267600</v>
      </c>
      <c r="R25" s="54">
        <v>283500</v>
      </c>
      <c r="S25" s="54">
        <v>301400</v>
      </c>
      <c r="T25" s="54">
        <v>321400</v>
      </c>
      <c r="U25" s="54">
        <v>344900</v>
      </c>
      <c r="V25" s="29"/>
      <c r="W25" s="29"/>
    </row>
    <row r="26" spans="1:23" ht="16.149999999999999" customHeight="1">
      <c r="A26" s="40" t="s">
        <v>73</v>
      </c>
      <c r="B26" s="83">
        <v>158400</v>
      </c>
      <c r="C26" s="54">
        <v>164400</v>
      </c>
      <c r="D26" s="54">
        <v>170900</v>
      </c>
      <c r="E26" s="54">
        <v>177900</v>
      </c>
      <c r="F26" s="54">
        <v>185500</v>
      </c>
      <c r="G26" s="54">
        <v>193700</v>
      </c>
      <c r="H26" s="54">
        <v>202400</v>
      </c>
      <c r="I26" s="54">
        <v>211500</v>
      </c>
      <c r="J26" s="54">
        <v>220900</v>
      </c>
      <c r="K26" s="54">
        <v>230600</v>
      </c>
      <c r="L26" s="54">
        <v>240900</v>
      </c>
      <c r="M26" s="54">
        <v>251900</v>
      </c>
      <c r="N26" s="54">
        <v>264400</v>
      </c>
      <c r="O26" s="54">
        <v>278200</v>
      </c>
      <c r="P26" s="54">
        <v>293600</v>
      </c>
      <c r="Q26" s="54">
        <v>310200</v>
      </c>
      <c r="R26" s="54">
        <v>328600</v>
      </c>
      <c r="S26" s="54">
        <v>348900</v>
      </c>
      <c r="T26" s="54">
        <v>371300</v>
      </c>
      <c r="U26" s="54">
        <v>396900</v>
      </c>
      <c r="V26" s="29"/>
      <c r="W26" s="29"/>
    </row>
    <row r="27" spans="1:23" ht="16.149999999999999" customHeight="1">
      <c r="A27" s="40" t="s">
        <v>74</v>
      </c>
      <c r="B27" s="83">
        <v>179400</v>
      </c>
      <c r="C27" s="54">
        <v>186400</v>
      </c>
      <c r="D27" s="54">
        <v>194100</v>
      </c>
      <c r="E27" s="54">
        <v>202400</v>
      </c>
      <c r="F27" s="54">
        <v>211300</v>
      </c>
      <c r="G27" s="54">
        <v>220700</v>
      </c>
      <c r="H27" s="54">
        <v>230600</v>
      </c>
      <c r="I27" s="54">
        <v>241100</v>
      </c>
      <c r="J27" s="54">
        <v>251900</v>
      </c>
      <c r="K27" s="54">
        <v>263600</v>
      </c>
      <c r="L27" s="54">
        <v>275700</v>
      </c>
      <c r="M27" s="54">
        <v>288900</v>
      </c>
      <c r="N27" s="54">
        <v>303800</v>
      </c>
      <c r="O27" s="54">
        <v>319400</v>
      </c>
      <c r="P27" s="54">
        <v>335700</v>
      </c>
      <c r="Q27" s="54">
        <v>354600</v>
      </c>
      <c r="R27" s="54">
        <v>375500</v>
      </c>
      <c r="S27" s="54">
        <v>397500</v>
      </c>
      <c r="T27" s="54">
        <v>421900</v>
      </c>
      <c r="U27" s="54">
        <v>449900</v>
      </c>
      <c r="V27" s="29"/>
      <c r="W27" s="29"/>
    </row>
    <row r="28" spans="1:23" ht="16.149999999999999" customHeight="1">
      <c r="A28" s="40" t="s">
        <v>75</v>
      </c>
      <c r="B28" s="83">
        <v>439100</v>
      </c>
      <c r="C28" s="54">
        <v>460400</v>
      </c>
      <c r="D28" s="54">
        <v>482600</v>
      </c>
      <c r="E28" s="54">
        <v>507400</v>
      </c>
      <c r="F28" s="54">
        <v>533500</v>
      </c>
      <c r="G28" s="54">
        <v>561500</v>
      </c>
      <c r="H28" s="54">
        <v>592800</v>
      </c>
      <c r="I28" s="54">
        <v>625800</v>
      </c>
      <c r="J28" s="54">
        <v>661000</v>
      </c>
      <c r="K28" s="54">
        <v>698800</v>
      </c>
      <c r="L28" s="54">
        <v>736800</v>
      </c>
      <c r="M28" s="54">
        <v>775800</v>
      </c>
      <c r="N28" s="54">
        <v>815600</v>
      </c>
      <c r="O28" s="54">
        <v>856200</v>
      </c>
      <c r="P28" s="54">
        <v>898700</v>
      </c>
      <c r="Q28" s="54">
        <v>944700</v>
      </c>
      <c r="R28" s="54">
        <v>993200</v>
      </c>
      <c r="S28" s="54">
        <v>1044800</v>
      </c>
      <c r="T28" s="54">
        <v>1097100</v>
      </c>
      <c r="U28" s="54">
        <v>1152500</v>
      </c>
      <c r="V28" s="29"/>
      <c r="W28" s="29"/>
    </row>
    <row r="29" spans="1:23" ht="16.149999999999999" customHeight="1">
      <c r="A29" s="40" t="s">
        <v>76</v>
      </c>
      <c r="B29" s="83">
        <v>529700</v>
      </c>
      <c r="C29" s="54">
        <v>556900</v>
      </c>
      <c r="D29" s="54">
        <v>586600</v>
      </c>
      <c r="E29" s="54">
        <v>617900</v>
      </c>
      <c r="F29" s="54">
        <v>651900</v>
      </c>
      <c r="G29" s="54">
        <v>688100</v>
      </c>
      <c r="H29" s="54">
        <v>726900</v>
      </c>
      <c r="I29" s="54">
        <v>769800</v>
      </c>
      <c r="J29" s="54">
        <v>814300</v>
      </c>
      <c r="K29" s="54">
        <v>861600</v>
      </c>
      <c r="L29" s="54">
        <v>912900</v>
      </c>
      <c r="M29" s="54">
        <v>966400</v>
      </c>
      <c r="N29" s="54">
        <v>1021500</v>
      </c>
      <c r="O29" s="54">
        <v>1080700</v>
      </c>
      <c r="P29" s="54">
        <v>1142800</v>
      </c>
      <c r="Q29" s="54">
        <v>1207900</v>
      </c>
      <c r="R29" s="54">
        <v>1276400</v>
      </c>
      <c r="S29" s="54">
        <v>1346600</v>
      </c>
      <c r="T29" s="54">
        <v>1419900</v>
      </c>
      <c r="U29" s="54">
        <v>1495700</v>
      </c>
      <c r="V29" s="29"/>
      <c r="W29" s="29"/>
    </row>
    <row r="30" spans="1:23">
      <c r="A30" s="29"/>
      <c r="B30" s="6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</row>
    <row r="31" spans="1:23">
      <c r="A31" s="42" t="s">
        <v>77</v>
      </c>
      <c r="B31" s="85">
        <v>147</v>
      </c>
      <c r="C31" s="29"/>
      <c r="D31" s="29"/>
      <c r="E31" s="29"/>
      <c r="F31" s="29" t="s">
        <v>22</v>
      </c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</row>
    <row r="32" spans="1:23">
      <c r="A32" s="42" t="s">
        <v>78</v>
      </c>
      <c r="B32" s="85">
        <v>21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69"/>
      <c r="O32" s="29"/>
      <c r="P32" s="29"/>
      <c r="Q32" s="29"/>
      <c r="R32" s="29"/>
      <c r="S32" s="29"/>
      <c r="T32" s="29"/>
      <c r="U32" s="29"/>
      <c r="V32" s="29"/>
      <c r="W32" s="29"/>
    </row>
    <row r="33" spans="1:23" ht="15.75" customHeight="1">
      <c r="A33" s="42" t="s">
        <v>79</v>
      </c>
      <c r="B33" s="85">
        <v>12</v>
      </c>
      <c r="C33" s="29"/>
      <c r="D33" s="29"/>
      <c r="E33" s="29"/>
      <c r="F33" s="29" t="s">
        <v>19</v>
      </c>
      <c r="G33" s="29"/>
      <c r="H33" s="29"/>
      <c r="I33" s="29"/>
      <c r="J33" s="59" t="s">
        <v>120</v>
      </c>
      <c r="K33" s="60"/>
      <c r="L33" s="60"/>
      <c r="M33" s="29"/>
      <c r="N33" s="95" t="s">
        <v>128</v>
      </c>
      <c r="O33" s="96"/>
      <c r="P33" s="97">
        <v>0.8</v>
      </c>
      <c r="Q33" s="29"/>
      <c r="R33" s="156" t="s">
        <v>148</v>
      </c>
      <c r="S33" s="29"/>
      <c r="T33" s="29"/>
      <c r="U33" s="29"/>
      <c r="V33" s="29"/>
      <c r="W33" s="29"/>
    </row>
    <row r="34" spans="1:23">
      <c r="A34" s="42" t="s">
        <v>80</v>
      </c>
      <c r="B34" s="85">
        <v>108</v>
      </c>
      <c r="C34" s="29"/>
      <c r="D34" s="29"/>
      <c r="E34" s="29"/>
      <c r="F34" s="29" t="s">
        <v>20</v>
      </c>
      <c r="G34" s="29"/>
      <c r="H34" s="46">
        <v>0.15</v>
      </c>
      <c r="I34" s="29"/>
      <c r="J34" s="60" t="s">
        <v>20</v>
      </c>
      <c r="K34" s="60"/>
      <c r="L34" s="61">
        <v>0.1</v>
      </c>
      <c r="M34" s="29"/>
      <c r="N34" s="98" t="s">
        <v>20</v>
      </c>
      <c r="O34" s="98"/>
      <c r="P34" s="99">
        <v>0.05</v>
      </c>
      <c r="Q34" s="29"/>
      <c r="R34" s="98" t="s">
        <v>20</v>
      </c>
      <c r="S34" s="29"/>
      <c r="T34" s="157">
        <v>0.15</v>
      </c>
      <c r="U34" s="29"/>
      <c r="V34" s="29"/>
      <c r="W34" s="29"/>
    </row>
    <row r="35" spans="1:23">
      <c r="A35" s="42" t="s">
        <v>81</v>
      </c>
      <c r="B35" s="85">
        <v>24</v>
      </c>
      <c r="C35" s="29"/>
      <c r="D35" s="29"/>
      <c r="E35" s="29"/>
      <c r="F35" s="29"/>
      <c r="G35" s="29"/>
      <c r="H35" s="43"/>
      <c r="I35" s="29"/>
      <c r="J35" s="29"/>
      <c r="K35" s="29"/>
      <c r="L35" s="29"/>
      <c r="M35" s="29"/>
      <c r="N35" s="29"/>
      <c r="O35" s="69"/>
      <c r="P35" s="43"/>
      <c r="Q35" s="29"/>
      <c r="R35" s="29"/>
      <c r="S35" s="29"/>
      <c r="T35" s="29"/>
      <c r="U35" s="29"/>
      <c r="V35" s="29"/>
      <c r="W35" s="29"/>
    </row>
    <row r="36" spans="1:23">
      <c r="A36" s="42" t="s">
        <v>82</v>
      </c>
      <c r="B36" s="85">
        <v>4</v>
      </c>
      <c r="C36" s="29"/>
      <c r="D36" s="29"/>
      <c r="E36" s="29"/>
      <c r="F36" s="29" t="s">
        <v>24</v>
      </c>
      <c r="G36" s="29"/>
      <c r="H36" s="52">
        <v>0.85</v>
      </c>
      <c r="I36" s="29"/>
      <c r="J36" s="224" t="s">
        <v>117</v>
      </c>
      <c r="K36" s="225"/>
      <c r="L36" s="225"/>
      <c r="M36" s="29"/>
      <c r="N36" s="93" t="s">
        <v>131</v>
      </c>
      <c r="O36" s="73"/>
      <c r="P36" s="52">
        <v>0.93</v>
      </c>
      <c r="Q36" s="29"/>
      <c r="R36" s="29"/>
      <c r="S36" s="29"/>
      <c r="T36" s="29"/>
      <c r="U36" s="29"/>
      <c r="V36" s="29"/>
      <c r="W36" s="29"/>
    </row>
    <row r="37" spans="1:23">
      <c r="A37" s="42" t="s">
        <v>83</v>
      </c>
      <c r="B37" s="85">
        <v>2</v>
      </c>
      <c r="C37" s="29"/>
      <c r="D37" s="29"/>
      <c r="E37" s="29"/>
      <c r="F37" s="29" t="s">
        <v>20</v>
      </c>
      <c r="G37" s="29"/>
      <c r="H37" s="46">
        <v>0.15</v>
      </c>
      <c r="I37" s="29"/>
      <c r="J37" s="226" t="s">
        <v>115</v>
      </c>
      <c r="K37" s="226"/>
      <c r="L37" s="226"/>
      <c r="M37" s="29"/>
      <c r="N37" s="74" t="s">
        <v>20</v>
      </c>
      <c r="O37" s="74"/>
      <c r="P37" s="72">
        <v>0.1</v>
      </c>
      <c r="Q37" s="29"/>
      <c r="R37" s="29"/>
      <c r="S37" s="29"/>
      <c r="T37" s="29"/>
      <c r="U37" s="29"/>
      <c r="V37" s="29"/>
      <c r="W37" s="29"/>
    </row>
    <row r="38" spans="1:23">
      <c r="A38" s="42" t="s">
        <v>84</v>
      </c>
      <c r="B38" s="85">
        <v>40</v>
      </c>
      <c r="C38" s="29"/>
      <c r="D38" s="29"/>
      <c r="E38" s="29"/>
      <c r="F38" s="29"/>
      <c r="G38" s="29"/>
      <c r="H38" s="43"/>
      <c r="I38" s="29"/>
      <c r="J38" s="227" t="s">
        <v>112</v>
      </c>
      <c r="K38" s="227"/>
      <c r="L38" s="227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</row>
    <row r="39" spans="1:23">
      <c r="A39" s="42" t="s">
        <v>85</v>
      </c>
      <c r="B39" s="85">
        <v>2</v>
      </c>
      <c r="C39" s="29"/>
      <c r="D39" s="29"/>
      <c r="E39" s="29"/>
      <c r="F39" s="29" t="s">
        <v>116</v>
      </c>
      <c r="G39" s="29"/>
      <c r="H39" s="53">
        <v>0.9</v>
      </c>
      <c r="I39" s="29"/>
      <c r="J39" s="234" t="s">
        <v>124</v>
      </c>
      <c r="K39" s="235"/>
      <c r="L39" s="235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</row>
    <row r="40" spans="1:23" ht="18" customHeight="1">
      <c r="A40" s="42" t="s">
        <v>86</v>
      </c>
      <c r="B40" s="85">
        <v>22</v>
      </c>
      <c r="C40" s="29"/>
      <c r="D40" s="29"/>
      <c r="E40" s="29"/>
      <c r="F40" s="29" t="s">
        <v>20</v>
      </c>
      <c r="G40" s="29"/>
      <c r="H40" s="65">
        <v>0.15</v>
      </c>
      <c r="I40" s="29"/>
      <c r="J40" s="232"/>
      <c r="K40" s="232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</row>
    <row r="41" spans="1:23" ht="48" customHeight="1">
      <c r="A41" s="42" t="s">
        <v>87</v>
      </c>
      <c r="B41" s="85">
        <v>8</v>
      </c>
      <c r="C41" s="29"/>
      <c r="D41" s="29"/>
      <c r="E41" s="29"/>
      <c r="F41" s="29"/>
      <c r="G41" s="29"/>
      <c r="H41" s="43"/>
      <c r="I41" s="29"/>
      <c r="J41" s="233" t="s">
        <v>125</v>
      </c>
      <c r="K41" s="233"/>
      <c r="L41" s="66">
        <v>0.1</v>
      </c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</row>
    <row r="42" spans="1:23" ht="46.5" customHeight="1">
      <c r="A42" s="42" t="s">
        <v>88</v>
      </c>
      <c r="B42" s="85">
        <v>3</v>
      </c>
      <c r="C42" s="29"/>
      <c r="D42" s="29"/>
      <c r="E42" s="29"/>
      <c r="F42" s="221" t="s">
        <v>113</v>
      </c>
      <c r="G42" s="222"/>
      <c r="H42" s="53">
        <v>0.8</v>
      </c>
      <c r="I42" s="29"/>
      <c r="J42" s="67"/>
      <c r="K42" s="67"/>
      <c r="L42" s="68"/>
      <c r="M42" s="69"/>
      <c r="N42" s="29"/>
      <c r="O42" s="29"/>
      <c r="P42" s="29"/>
      <c r="Q42" s="29"/>
      <c r="R42" s="29"/>
      <c r="S42" s="29"/>
      <c r="T42" s="29"/>
      <c r="U42" s="29"/>
      <c r="V42" s="29"/>
      <c r="W42" s="29"/>
    </row>
    <row r="43" spans="1:23">
      <c r="A43" s="42" t="s">
        <v>89</v>
      </c>
      <c r="B43" s="85">
        <v>4</v>
      </c>
      <c r="C43" s="29"/>
      <c r="D43" s="29"/>
      <c r="E43" s="29"/>
      <c r="F43" s="29" t="s">
        <v>20</v>
      </c>
      <c r="G43" s="29"/>
      <c r="H43" s="56">
        <v>0.1</v>
      </c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</row>
    <row r="44" spans="1:23" ht="15" customHeight="1">
      <c r="A44" s="42" t="s">
        <v>90</v>
      </c>
      <c r="B44" s="85">
        <v>1</v>
      </c>
      <c r="C44" s="29"/>
      <c r="D44" s="29"/>
      <c r="E44" s="29"/>
      <c r="F44" s="29"/>
      <c r="G44" s="29"/>
      <c r="H44" s="43"/>
      <c r="I44" s="29"/>
      <c r="J44" s="92" t="s">
        <v>130</v>
      </c>
      <c r="K44" s="71"/>
      <c r="L44" s="53"/>
      <c r="M44" s="29"/>
      <c r="N44" s="107" t="s">
        <v>132</v>
      </c>
      <c r="O44" s="108"/>
      <c r="P44" s="53">
        <v>0.8</v>
      </c>
      <c r="Q44" s="29"/>
      <c r="R44" s="29"/>
      <c r="S44" s="29"/>
      <c r="T44" s="29"/>
      <c r="U44" s="29"/>
      <c r="V44" s="29"/>
      <c r="W44" s="29"/>
    </row>
    <row r="45" spans="1:23" ht="50.25" customHeight="1">
      <c r="A45" s="42" t="s">
        <v>91</v>
      </c>
      <c r="B45" s="85">
        <v>1</v>
      </c>
      <c r="C45" s="29"/>
      <c r="D45" s="29"/>
      <c r="E45" s="29"/>
      <c r="F45" s="223" t="s">
        <v>114</v>
      </c>
      <c r="G45" s="223"/>
      <c r="H45" s="53">
        <v>0.9</v>
      </c>
      <c r="I45" s="29"/>
      <c r="J45" s="70" t="s">
        <v>20</v>
      </c>
      <c r="K45" s="71"/>
      <c r="L45" s="65">
        <v>0.15</v>
      </c>
      <c r="M45" s="29"/>
      <c r="N45" s="29" t="s">
        <v>20</v>
      </c>
      <c r="O45" s="29"/>
      <c r="P45" s="56">
        <v>0.05</v>
      </c>
      <c r="Q45" s="29"/>
      <c r="R45" s="29"/>
      <c r="S45" s="29"/>
      <c r="T45" s="29"/>
      <c r="U45" s="29"/>
      <c r="V45" s="29"/>
      <c r="W45" s="29"/>
    </row>
    <row r="46" spans="1:23">
      <c r="A46" s="42" t="s">
        <v>92</v>
      </c>
      <c r="B46" s="85">
        <v>1</v>
      </c>
      <c r="C46" s="29"/>
      <c r="D46" s="29"/>
      <c r="E46" s="29"/>
      <c r="F46" s="29" t="s">
        <v>20</v>
      </c>
      <c r="G46" s="29"/>
      <c r="H46" s="56">
        <v>0.1</v>
      </c>
      <c r="I46" s="47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</row>
    <row r="47" spans="1:23">
      <c r="A47" s="29"/>
      <c r="B47" s="6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</row>
    <row r="48" spans="1:23" ht="21" customHeight="1">
      <c r="A48" s="30" t="s">
        <v>37</v>
      </c>
      <c r="B48" s="213" t="s">
        <v>38</v>
      </c>
      <c r="C48" s="213"/>
      <c r="D48" s="213"/>
      <c r="E48" s="214" t="s">
        <v>39</v>
      </c>
      <c r="F48" s="214"/>
      <c r="G48" s="214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</row>
    <row r="49" spans="1:23" ht="63" customHeight="1">
      <c r="A49" s="31" t="s">
        <v>40</v>
      </c>
      <c r="B49" s="228" t="s">
        <v>41</v>
      </c>
      <c r="C49" s="229"/>
      <c r="D49" s="230"/>
      <c r="E49" s="231" t="s">
        <v>42</v>
      </c>
      <c r="F49" s="231"/>
      <c r="G49" s="231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</row>
    <row r="50" spans="1:23">
      <c r="A50" s="29"/>
      <c r="B50" s="6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</row>
    <row r="51" spans="1:23">
      <c r="A51" s="29"/>
      <c r="B51" s="69"/>
      <c r="C51" s="29"/>
      <c r="D51" s="29"/>
      <c r="E51" s="29"/>
      <c r="F51" s="29"/>
      <c r="G51" s="29"/>
      <c r="H51" s="29"/>
      <c r="I51" s="236"/>
      <c r="J51" s="237"/>
      <c r="K51" s="237"/>
      <c r="L51" s="237"/>
      <c r="M51" s="237"/>
      <c r="N51" s="237"/>
      <c r="O51" s="29"/>
      <c r="P51" s="29"/>
      <c r="Q51" s="29"/>
      <c r="R51" s="29"/>
      <c r="S51" s="29"/>
      <c r="T51" s="29"/>
      <c r="U51" s="29"/>
      <c r="V51" s="29"/>
      <c r="W51" s="29"/>
    </row>
    <row r="52" spans="1:23">
      <c r="A52" s="32" t="s">
        <v>43</v>
      </c>
      <c r="B52" s="213" t="s">
        <v>38</v>
      </c>
      <c r="C52" s="213"/>
      <c r="D52" s="213"/>
      <c r="E52" s="214" t="s">
        <v>39</v>
      </c>
      <c r="F52" s="214"/>
      <c r="G52" s="214"/>
      <c r="H52" s="29"/>
      <c r="I52" s="189"/>
      <c r="J52" s="189"/>
      <c r="K52" s="189"/>
      <c r="L52" s="189"/>
      <c r="M52" s="189"/>
      <c r="N52" s="189"/>
      <c r="O52" s="29"/>
      <c r="P52" s="29"/>
      <c r="Q52" s="29"/>
      <c r="R52" s="29"/>
      <c r="S52" s="29"/>
      <c r="T52" s="29"/>
      <c r="U52" s="29"/>
      <c r="V52" s="29"/>
      <c r="W52" s="29"/>
    </row>
    <row r="53" spans="1:23">
      <c r="A53" s="33" t="s">
        <v>44</v>
      </c>
      <c r="B53" s="240">
        <v>0</v>
      </c>
      <c r="C53" s="240"/>
      <c r="D53" s="240"/>
      <c r="E53" s="240">
        <v>0</v>
      </c>
      <c r="F53" s="240"/>
      <c r="G53" s="240"/>
      <c r="H53" s="29"/>
      <c r="I53" s="180"/>
      <c r="J53" s="180"/>
      <c r="K53" s="180"/>
      <c r="L53" s="180"/>
      <c r="M53" s="180"/>
      <c r="N53" s="180"/>
      <c r="O53" s="29"/>
      <c r="P53" s="29"/>
      <c r="Q53" s="29"/>
      <c r="R53" s="29"/>
      <c r="S53" s="29"/>
      <c r="T53" s="29"/>
      <c r="U53" s="29"/>
      <c r="V53" s="29"/>
      <c r="W53" s="29"/>
    </row>
    <row r="54" spans="1:23">
      <c r="A54" s="33" t="s">
        <v>45</v>
      </c>
      <c r="B54" s="240">
        <v>5000</v>
      </c>
      <c r="C54" s="240"/>
      <c r="D54" s="240"/>
      <c r="E54" s="240">
        <v>7500</v>
      </c>
      <c r="F54" s="240"/>
      <c r="G54" s="240"/>
      <c r="H54" s="29"/>
      <c r="I54" s="180"/>
      <c r="J54" s="180"/>
      <c r="K54" s="180"/>
      <c r="L54" s="180"/>
      <c r="M54" s="180"/>
      <c r="N54" s="180"/>
      <c r="O54" s="29"/>
      <c r="P54" s="29"/>
      <c r="Q54" s="29"/>
      <c r="R54" s="29"/>
      <c r="S54" s="29"/>
      <c r="T54" s="29"/>
      <c r="U54" s="29"/>
      <c r="V54" s="29"/>
      <c r="W54" s="29"/>
    </row>
    <row r="55" spans="1:23">
      <c r="A55" s="33" t="s">
        <v>46</v>
      </c>
      <c r="B55" s="240">
        <v>10000</v>
      </c>
      <c r="C55" s="240"/>
      <c r="D55" s="240"/>
      <c r="E55" s="240">
        <v>15000</v>
      </c>
      <c r="F55" s="240"/>
      <c r="G55" s="240"/>
      <c r="H55" s="29"/>
      <c r="I55" s="180"/>
      <c r="J55" s="180"/>
      <c r="K55" s="180"/>
      <c r="L55" s="180"/>
      <c r="M55" s="180"/>
      <c r="N55" s="180"/>
      <c r="O55" s="29"/>
      <c r="P55" s="29"/>
      <c r="Q55" s="29"/>
      <c r="R55" s="29"/>
      <c r="S55" s="29"/>
      <c r="T55" s="29"/>
      <c r="U55" s="29"/>
      <c r="V55" s="29"/>
      <c r="W55" s="29"/>
    </row>
    <row r="56" spans="1:23">
      <c r="A56" s="29"/>
      <c r="B56" s="86"/>
      <c r="C56" s="44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</row>
    <row r="57" spans="1:23">
      <c r="A57" s="45" t="s">
        <v>47</v>
      </c>
      <c r="B57" s="6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</row>
    <row r="58" spans="1:23">
      <c r="A58" s="29" t="s">
        <v>48</v>
      </c>
      <c r="B58" s="6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</row>
    <row r="59" spans="1:23">
      <c r="A59" s="29" t="s">
        <v>49</v>
      </c>
      <c r="B59" s="6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</row>
    <row r="60" spans="1:23">
      <c r="A60" s="29" t="s">
        <v>50</v>
      </c>
      <c r="B60" s="6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</row>
    <row r="61" spans="1:23">
      <c r="A61" s="29"/>
      <c r="B61" s="6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</row>
    <row r="62" spans="1:23" ht="31.5" customHeight="1">
      <c r="A62" s="238" t="s">
        <v>129</v>
      </c>
      <c r="B62" s="239"/>
      <c r="C62" s="239"/>
      <c r="D62" s="239"/>
      <c r="E62" s="239"/>
      <c r="F62" s="239"/>
      <c r="G62" s="239"/>
    </row>
    <row r="63" spans="1:23">
      <c r="B63" s="241" t="s">
        <v>24</v>
      </c>
      <c r="C63" s="242"/>
      <c r="D63" s="242"/>
      <c r="E63" s="242"/>
      <c r="F63" s="242"/>
      <c r="G63" s="242"/>
    </row>
    <row r="64" spans="1:23">
      <c r="A64" s="32" t="s">
        <v>43</v>
      </c>
      <c r="B64" s="213" t="s">
        <v>38</v>
      </c>
      <c r="C64" s="213"/>
      <c r="D64" s="213"/>
      <c r="E64" s="214" t="s">
        <v>39</v>
      </c>
      <c r="F64" s="214"/>
      <c r="G64" s="214"/>
    </row>
    <row r="65" spans="1:7">
      <c r="A65" s="33" t="s">
        <v>44</v>
      </c>
      <c r="B65" s="210">
        <f>ROUNDUP(B53*0.85,0)</f>
        <v>0</v>
      </c>
      <c r="C65" s="210"/>
      <c r="D65" s="210"/>
      <c r="E65" s="210">
        <f>ROUNDUP(E53*0.85,0)</f>
        <v>0</v>
      </c>
      <c r="F65" s="210"/>
      <c r="G65" s="210"/>
    </row>
    <row r="66" spans="1:7">
      <c r="A66" s="33" t="s">
        <v>45</v>
      </c>
      <c r="B66" s="210">
        <f t="shared" ref="B66:B67" si="0">ROUNDUP(B54*0.85,0)</f>
        <v>4250</v>
      </c>
      <c r="C66" s="210"/>
      <c r="D66" s="210"/>
      <c r="E66" s="210">
        <f t="shared" ref="E66:E67" si="1">ROUNDUP(E54*0.85,0)</f>
        <v>6375</v>
      </c>
      <c r="F66" s="210"/>
      <c r="G66" s="210"/>
    </row>
    <row r="67" spans="1:7">
      <c r="A67" s="33" t="s">
        <v>46</v>
      </c>
      <c r="B67" s="210">
        <f t="shared" si="0"/>
        <v>8500</v>
      </c>
      <c r="C67" s="210"/>
      <c r="D67" s="210"/>
      <c r="E67" s="210">
        <f t="shared" si="1"/>
        <v>12750</v>
      </c>
      <c r="F67" s="210"/>
      <c r="G67" s="210"/>
    </row>
    <row r="68" spans="1:7">
      <c r="B68" s="220" t="s">
        <v>116</v>
      </c>
      <c r="C68" s="212"/>
      <c r="D68" s="212"/>
      <c r="E68" s="212"/>
      <c r="F68" s="212"/>
      <c r="G68" s="212"/>
    </row>
    <row r="69" spans="1:7">
      <c r="A69" s="32" t="s">
        <v>43</v>
      </c>
      <c r="B69" s="213" t="s">
        <v>38</v>
      </c>
      <c r="C69" s="213"/>
      <c r="D69" s="213"/>
      <c r="E69" s="214" t="s">
        <v>39</v>
      </c>
      <c r="F69" s="214"/>
      <c r="G69" s="214"/>
    </row>
    <row r="70" spans="1:7">
      <c r="A70" s="33" t="s">
        <v>44</v>
      </c>
      <c r="B70" s="210">
        <f>ROUNDUP(B53*0.9,0)</f>
        <v>0</v>
      </c>
      <c r="C70" s="210"/>
      <c r="D70" s="210"/>
      <c r="E70" s="210">
        <f>ROUNDUP(E53*0.9,0)</f>
        <v>0</v>
      </c>
      <c r="F70" s="210"/>
      <c r="G70" s="210"/>
    </row>
    <row r="71" spans="1:7">
      <c r="A71" s="33" t="s">
        <v>45</v>
      </c>
      <c r="B71" s="210">
        <f>ROUNDUP(B54*0.9,0)</f>
        <v>4500</v>
      </c>
      <c r="C71" s="210"/>
      <c r="D71" s="210"/>
      <c r="E71" s="210">
        <f>ROUNDUP(E54*0.9,0)</f>
        <v>6750</v>
      </c>
      <c r="F71" s="210"/>
      <c r="G71" s="210"/>
    </row>
    <row r="72" spans="1:7">
      <c r="A72" s="33" t="s">
        <v>46</v>
      </c>
      <c r="B72" s="210">
        <f>ROUNDUP(B55*0.9,0)</f>
        <v>9000</v>
      </c>
      <c r="C72" s="210"/>
      <c r="D72" s="210"/>
      <c r="E72" s="210">
        <f>ROUNDUP(E55*0.9,0)</f>
        <v>13500</v>
      </c>
      <c r="F72" s="210"/>
      <c r="G72" s="210"/>
    </row>
    <row r="73" spans="1:7">
      <c r="B73" s="220" t="s">
        <v>121</v>
      </c>
      <c r="C73" s="212"/>
      <c r="D73" s="212"/>
      <c r="E73" s="212"/>
      <c r="F73" s="212"/>
      <c r="G73" s="212"/>
    </row>
    <row r="74" spans="1:7">
      <c r="A74" s="32" t="s">
        <v>43</v>
      </c>
      <c r="B74" s="213" t="s">
        <v>38</v>
      </c>
      <c r="C74" s="213"/>
      <c r="D74" s="213"/>
      <c r="E74" s="214" t="s">
        <v>39</v>
      </c>
      <c r="F74" s="214"/>
      <c r="G74" s="214"/>
    </row>
    <row r="75" spans="1:7">
      <c r="A75" s="33" t="s">
        <v>44</v>
      </c>
      <c r="B75" s="210">
        <f>ROUNDUP(B53*0.9,0)</f>
        <v>0</v>
      </c>
      <c r="C75" s="210"/>
      <c r="D75" s="210"/>
      <c r="E75" s="210">
        <f>ROUNDUP(E53*0.9,0)</f>
        <v>0</v>
      </c>
      <c r="F75" s="210"/>
      <c r="G75" s="210"/>
    </row>
    <row r="76" spans="1:7">
      <c r="A76" s="33" t="s">
        <v>45</v>
      </c>
      <c r="B76" s="210">
        <f>ROUNDUP(B54*0.9,0)</f>
        <v>4500</v>
      </c>
      <c r="C76" s="210"/>
      <c r="D76" s="210"/>
      <c r="E76" s="210">
        <f>ROUNDUP(E54*0.9,0)</f>
        <v>6750</v>
      </c>
      <c r="F76" s="210"/>
      <c r="G76" s="210"/>
    </row>
    <row r="77" spans="1:7">
      <c r="A77" s="33" t="s">
        <v>46</v>
      </c>
      <c r="B77" s="210">
        <f>ROUNDUP(B55*0.9,0)</f>
        <v>9000</v>
      </c>
      <c r="C77" s="210"/>
      <c r="D77" s="210"/>
      <c r="E77" s="210">
        <f>ROUNDUP(E55*0.9,0)</f>
        <v>13500</v>
      </c>
      <c r="F77" s="210"/>
      <c r="G77" s="210"/>
    </row>
    <row r="78" spans="1:7">
      <c r="B78" s="220" t="s">
        <v>122</v>
      </c>
      <c r="C78" s="212"/>
      <c r="D78" s="212"/>
      <c r="E78" s="212"/>
      <c r="F78" s="212"/>
      <c r="G78" s="212"/>
    </row>
    <row r="79" spans="1:7">
      <c r="A79" s="32" t="s">
        <v>43</v>
      </c>
      <c r="B79" s="213" t="s">
        <v>38</v>
      </c>
      <c r="C79" s="213"/>
      <c r="D79" s="213"/>
      <c r="E79" s="214" t="s">
        <v>39</v>
      </c>
      <c r="F79" s="214"/>
      <c r="G79" s="214"/>
    </row>
    <row r="80" spans="1:7">
      <c r="A80" s="33" t="s">
        <v>44</v>
      </c>
      <c r="B80" s="210">
        <f>ROUNDUP(B53*0.8,0)</f>
        <v>0</v>
      </c>
      <c r="C80" s="210"/>
      <c r="D80" s="210"/>
      <c r="E80" s="210">
        <f>ROUNDUP(E53*0.8,0)</f>
        <v>0</v>
      </c>
      <c r="F80" s="210"/>
      <c r="G80" s="210"/>
    </row>
    <row r="81" spans="1:7">
      <c r="A81" s="33" t="s">
        <v>45</v>
      </c>
      <c r="B81" s="210">
        <f>ROUNDUP(B54*0.8,0)</f>
        <v>4000</v>
      </c>
      <c r="C81" s="210"/>
      <c r="D81" s="210"/>
      <c r="E81" s="210">
        <f>ROUNDUP(E54*0.8,0)</f>
        <v>6000</v>
      </c>
      <c r="F81" s="210"/>
      <c r="G81" s="210"/>
    </row>
    <row r="82" spans="1:7">
      <c r="A82" s="33" t="s">
        <v>46</v>
      </c>
      <c r="B82" s="210">
        <f>ROUNDUP(B55*0.8,0)</f>
        <v>8000</v>
      </c>
      <c r="C82" s="210"/>
      <c r="D82" s="210"/>
      <c r="E82" s="210">
        <f>ROUNDUP(E55*0.8,0)</f>
        <v>12000</v>
      </c>
      <c r="F82" s="210"/>
      <c r="G82" s="210"/>
    </row>
    <row r="83" spans="1:7">
      <c r="B83" s="219" t="s">
        <v>130</v>
      </c>
      <c r="C83" s="212"/>
      <c r="D83" s="212"/>
      <c r="E83" s="212"/>
      <c r="F83" s="212"/>
      <c r="G83" s="212"/>
    </row>
    <row r="84" spans="1:7">
      <c r="A84" s="32" t="s">
        <v>43</v>
      </c>
      <c r="B84" s="213" t="s">
        <v>38</v>
      </c>
      <c r="C84" s="213"/>
      <c r="D84" s="213"/>
      <c r="E84" s="214" t="s">
        <v>39</v>
      </c>
      <c r="F84" s="214"/>
      <c r="G84" s="214"/>
    </row>
    <row r="85" spans="1:7">
      <c r="A85" s="33" t="s">
        <v>44</v>
      </c>
      <c r="B85" s="210">
        <v>0</v>
      </c>
      <c r="C85" s="210"/>
      <c r="D85" s="210"/>
      <c r="E85" s="210">
        <v>0</v>
      </c>
      <c r="F85" s="210"/>
      <c r="G85" s="210"/>
    </row>
    <row r="86" spans="1:7">
      <c r="A86" s="33" t="s">
        <v>45</v>
      </c>
      <c r="B86" s="210">
        <v>5000</v>
      </c>
      <c r="C86" s="210"/>
      <c r="D86" s="210"/>
      <c r="E86" s="210">
        <v>7500</v>
      </c>
      <c r="F86" s="210"/>
      <c r="G86" s="210"/>
    </row>
    <row r="87" spans="1:7">
      <c r="A87" s="33" t="s">
        <v>46</v>
      </c>
      <c r="B87" s="210">
        <v>10000</v>
      </c>
      <c r="C87" s="210"/>
      <c r="D87" s="210"/>
      <c r="E87" s="210">
        <v>15000</v>
      </c>
      <c r="F87" s="210"/>
      <c r="G87" s="210"/>
    </row>
    <row r="88" spans="1:7">
      <c r="B88" s="215" t="s">
        <v>128</v>
      </c>
      <c r="C88" s="216"/>
      <c r="D88" s="216"/>
      <c r="E88" s="216"/>
      <c r="F88" s="216"/>
      <c r="G88" s="216"/>
    </row>
    <row r="89" spans="1:7">
      <c r="A89" s="32" t="s">
        <v>43</v>
      </c>
      <c r="B89" s="217" t="s">
        <v>38</v>
      </c>
      <c r="C89" s="217"/>
      <c r="D89" s="217"/>
      <c r="E89" s="217" t="s">
        <v>39</v>
      </c>
      <c r="F89" s="217"/>
      <c r="G89" s="217"/>
    </row>
    <row r="90" spans="1:7">
      <c r="A90" s="33" t="s">
        <v>44</v>
      </c>
      <c r="B90" s="209">
        <f>ROUNDUP(B53,0)</f>
        <v>0</v>
      </c>
      <c r="C90" s="209"/>
      <c r="D90" s="209"/>
      <c r="E90" s="209">
        <f>ROUNDUP(E53,0)</f>
        <v>0</v>
      </c>
      <c r="F90" s="209"/>
      <c r="G90" s="209"/>
    </row>
    <row r="91" spans="1:7">
      <c r="A91" s="33" t="s">
        <v>45</v>
      </c>
      <c r="B91" s="209">
        <f t="shared" ref="B91:B92" si="2">ROUNDUP(B54,0)</f>
        <v>5000</v>
      </c>
      <c r="C91" s="209"/>
      <c r="D91" s="209"/>
      <c r="E91" s="209">
        <f t="shared" ref="E91:E92" si="3">ROUNDUP(E54,0)</f>
        <v>7500</v>
      </c>
      <c r="F91" s="209"/>
      <c r="G91" s="209"/>
    </row>
    <row r="92" spans="1:7">
      <c r="A92" s="33" t="s">
        <v>46</v>
      </c>
      <c r="B92" s="209">
        <f t="shared" si="2"/>
        <v>10000</v>
      </c>
      <c r="C92" s="209"/>
      <c r="D92" s="209"/>
      <c r="E92" s="209">
        <f t="shared" si="3"/>
        <v>15000</v>
      </c>
      <c r="F92" s="209"/>
      <c r="G92" s="209"/>
    </row>
    <row r="93" spans="1:7">
      <c r="B93" s="218" t="s">
        <v>131</v>
      </c>
      <c r="C93" s="212"/>
      <c r="D93" s="212"/>
      <c r="E93" s="212"/>
      <c r="F93" s="212"/>
      <c r="G93" s="212"/>
    </row>
    <row r="94" spans="1:7">
      <c r="A94" s="32" t="s">
        <v>43</v>
      </c>
      <c r="B94" s="213" t="s">
        <v>38</v>
      </c>
      <c r="C94" s="213"/>
      <c r="D94" s="213"/>
      <c r="E94" s="214" t="s">
        <v>39</v>
      </c>
      <c r="F94" s="214"/>
      <c r="G94" s="214"/>
    </row>
    <row r="95" spans="1:7">
      <c r="A95" s="33" t="s">
        <v>44</v>
      </c>
      <c r="B95" s="210">
        <f>ROUNDUP(B53,0)</f>
        <v>0</v>
      </c>
      <c r="C95" s="210"/>
      <c r="D95" s="210"/>
      <c r="E95" s="210">
        <f>ROUNDUP(E53,0)</f>
        <v>0</v>
      </c>
      <c r="F95" s="210"/>
      <c r="G95" s="210"/>
    </row>
    <row r="96" spans="1:7">
      <c r="A96" s="33" t="s">
        <v>45</v>
      </c>
      <c r="B96" s="210">
        <f t="shared" ref="B96:B97" si="4">ROUNDUP(B54,0)</f>
        <v>5000</v>
      </c>
      <c r="C96" s="210"/>
      <c r="D96" s="210"/>
      <c r="E96" s="210">
        <f t="shared" ref="E96:E97" si="5">ROUNDUP(E54,0)</f>
        <v>7500</v>
      </c>
      <c r="F96" s="210"/>
      <c r="G96" s="210"/>
    </row>
    <row r="97" spans="1:7">
      <c r="A97" s="33" t="s">
        <v>46</v>
      </c>
      <c r="B97" s="210">
        <f t="shared" si="4"/>
        <v>10000</v>
      </c>
      <c r="C97" s="210"/>
      <c r="D97" s="210"/>
      <c r="E97" s="210">
        <f t="shared" si="5"/>
        <v>15000</v>
      </c>
      <c r="F97" s="210"/>
      <c r="G97" s="210"/>
    </row>
    <row r="98" spans="1:7">
      <c r="B98" s="211" t="s">
        <v>133</v>
      </c>
      <c r="C98" s="212"/>
      <c r="D98" s="212"/>
      <c r="E98" s="212"/>
      <c r="F98" s="212"/>
      <c r="G98" s="212"/>
    </row>
    <row r="99" spans="1:7">
      <c r="A99" s="32" t="s">
        <v>43</v>
      </c>
      <c r="B99" s="213" t="s">
        <v>38</v>
      </c>
      <c r="C99" s="213"/>
      <c r="D99" s="213"/>
      <c r="E99" s="214" t="s">
        <v>39</v>
      </c>
      <c r="F99" s="214"/>
      <c r="G99" s="214"/>
    </row>
    <row r="100" spans="1:7">
      <c r="A100" s="33" t="s">
        <v>44</v>
      </c>
      <c r="B100" s="210">
        <f>ROUNDUP(B53*0.8,0)</f>
        <v>0</v>
      </c>
      <c r="C100" s="210"/>
      <c r="D100" s="210"/>
      <c r="E100" s="210">
        <f>ROUNDUP(E53*0.8,0)</f>
        <v>0</v>
      </c>
      <c r="F100" s="210"/>
      <c r="G100" s="210"/>
    </row>
    <row r="101" spans="1:7">
      <c r="A101" s="33" t="s">
        <v>45</v>
      </c>
      <c r="B101" s="209">
        <f t="shared" ref="B101:B102" si="6">ROUNDUP(B54*0.8,0)</f>
        <v>4000</v>
      </c>
      <c r="C101" s="209"/>
      <c r="D101" s="209"/>
      <c r="E101" s="210">
        <f t="shared" ref="E101:E102" si="7">ROUNDUP(E54*0.8,0)</f>
        <v>6000</v>
      </c>
      <c r="F101" s="210"/>
      <c r="G101" s="210"/>
    </row>
    <row r="102" spans="1:7">
      <c r="A102" s="33" t="s">
        <v>46</v>
      </c>
      <c r="B102" s="209">
        <f t="shared" si="6"/>
        <v>8000</v>
      </c>
      <c r="C102" s="209"/>
      <c r="D102" s="209"/>
      <c r="E102" s="210">
        <f t="shared" si="7"/>
        <v>12000</v>
      </c>
      <c r="F102" s="210"/>
      <c r="G102" s="210"/>
    </row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297" spans="1:2">
      <c r="A297" s="77"/>
      <c r="B297" s="77"/>
    </row>
    <row r="298" spans="1:2">
      <c r="A298" s="77"/>
      <c r="B298" s="77"/>
    </row>
    <row r="299" spans="1:2">
      <c r="A299" s="77"/>
      <c r="B299" s="77"/>
    </row>
    <row r="300" spans="1:2">
      <c r="A300" s="77"/>
      <c r="B300" s="77"/>
    </row>
    <row r="301" spans="1:2">
      <c r="A301" s="77"/>
      <c r="B301" s="77"/>
    </row>
  </sheetData>
  <mergeCells count="102">
    <mergeCell ref="I51:N51"/>
    <mergeCell ref="I52:K52"/>
    <mergeCell ref="L52:N52"/>
    <mergeCell ref="I53:K53"/>
    <mergeCell ref="L53:N53"/>
    <mergeCell ref="I54:K54"/>
    <mergeCell ref="L54:N54"/>
    <mergeCell ref="B68:G68"/>
    <mergeCell ref="A62:G62"/>
    <mergeCell ref="B55:D55"/>
    <mergeCell ref="E55:G55"/>
    <mergeCell ref="B52:D52"/>
    <mergeCell ref="E52:G52"/>
    <mergeCell ref="B53:D53"/>
    <mergeCell ref="E53:G53"/>
    <mergeCell ref="B54:D54"/>
    <mergeCell ref="E54:G54"/>
    <mergeCell ref="I55:K55"/>
    <mergeCell ref="L55:N55"/>
    <mergeCell ref="B63:G63"/>
    <mergeCell ref="B64:D64"/>
    <mergeCell ref="E64:G64"/>
    <mergeCell ref="B65:D65"/>
    <mergeCell ref="E65:G65"/>
    <mergeCell ref="F42:G42"/>
    <mergeCell ref="F45:G45"/>
    <mergeCell ref="J36:L36"/>
    <mergeCell ref="J37:L37"/>
    <mergeCell ref="J38:L38"/>
    <mergeCell ref="B48:D48"/>
    <mergeCell ref="E48:G48"/>
    <mergeCell ref="B49:D49"/>
    <mergeCell ref="E49:G49"/>
    <mergeCell ref="J40:K40"/>
    <mergeCell ref="J41:K41"/>
    <mergeCell ref="J39:L39"/>
    <mergeCell ref="B66:D66"/>
    <mergeCell ref="E66:G66"/>
    <mergeCell ref="B67:D67"/>
    <mergeCell ref="E67:G67"/>
    <mergeCell ref="B71:D71"/>
    <mergeCell ref="E71:G71"/>
    <mergeCell ref="B72:D72"/>
    <mergeCell ref="E72:G72"/>
    <mergeCell ref="B73:G73"/>
    <mergeCell ref="B69:D69"/>
    <mergeCell ref="E69:G69"/>
    <mergeCell ref="B70:D70"/>
    <mergeCell ref="E70:G70"/>
    <mergeCell ref="B77:D77"/>
    <mergeCell ref="E77:G77"/>
    <mergeCell ref="B78:G78"/>
    <mergeCell ref="B79:D79"/>
    <mergeCell ref="E79:G79"/>
    <mergeCell ref="B74:D74"/>
    <mergeCell ref="E74:G74"/>
    <mergeCell ref="B75:D75"/>
    <mergeCell ref="E75:G75"/>
    <mergeCell ref="B76:D76"/>
    <mergeCell ref="E76:G76"/>
    <mergeCell ref="B80:D80"/>
    <mergeCell ref="E80:G80"/>
    <mergeCell ref="B81:D81"/>
    <mergeCell ref="E81:G81"/>
    <mergeCell ref="B82:D82"/>
    <mergeCell ref="E82:G82"/>
    <mergeCell ref="B86:D86"/>
    <mergeCell ref="E86:G86"/>
    <mergeCell ref="B87:D87"/>
    <mergeCell ref="E87:G87"/>
    <mergeCell ref="B83:G83"/>
    <mergeCell ref="B84:D84"/>
    <mergeCell ref="E84:G84"/>
    <mergeCell ref="B85:D85"/>
    <mergeCell ref="E85:G85"/>
    <mergeCell ref="B91:D91"/>
    <mergeCell ref="E91:G91"/>
    <mergeCell ref="B92:D92"/>
    <mergeCell ref="E92:G92"/>
    <mergeCell ref="B88:G88"/>
    <mergeCell ref="B89:D89"/>
    <mergeCell ref="B96:D96"/>
    <mergeCell ref="E96:G96"/>
    <mergeCell ref="B97:D97"/>
    <mergeCell ref="E97:G97"/>
    <mergeCell ref="B93:G93"/>
    <mergeCell ref="B94:D94"/>
    <mergeCell ref="E94:G94"/>
    <mergeCell ref="B95:D95"/>
    <mergeCell ref="E95:G95"/>
    <mergeCell ref="E89:G89"/>
    <mergeCell ref="B90:D90"/>
    <mergeCell ref="E90:G90"/>
    <mergeCell ref="B101:D101"/>
    <mergeCell ref="E101:G101"/>
    <mergeCell ref="B102:D102"/>
    <mergeCell ref="E102:G102"/>
    <mergeCell ref="B98:G98"/>
    <mergeCell ref="B99:D99"/>
    <mergeCell ref="E99:G99"/>
    <mergeCell ref="B100:D100"/>
    <mergeCell ref="E100:G100"/>
  </mergeCells>
  <phoneticPr fontId="30" type="noConversion"/>
  <pageMargins left="0.7" right="0.7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S301"/>
  <sheetViews>
    <sheetView showGridLines="0" topLeftCell="AB1" zoomScale="90" zoomScaleNormal="90" workbookViewId="0">
      <selection activeCell="AY26" sqref="AY26"/>
    </sheetView>
  </sheetViews>
  <sheetFormatPr defaultRowHeight="15"/>
  <cols>
    <col min="1" max="1" width="2.7109375" hidden="1" customWidth="1"/>
    <col min="2" max="2" width="4.85546875" style="79" hidden="1" customWidth="1"/>
    <col min="3" max="3" width="9.140625" hidden="1" customWidth="1"/>
    <col min="4" max="4" width="3" hidden="1" customWidth="1"/>
    <col min="5" max="5" width="5.140625" hidden="1" customWidth="1"/>
    <col min="6" max="6" width="9.140625" hidden="1" customWidth="1"/>
    <col min="7" max="7" width="3" hidden="1" customWidth="1"/>
    <col min="8" max="8" width="5.140625" hidden="1" customWidth="1"/>
    <col min="9" max="9" width="9.140625" hidden="1" customWidth="1"/>
    <col min="10" max="10" width="3" hidden="1" customWidth="1"/>
    <col min="11" max="11" width="5.140625" hidden="1" customWidth="1"/>
    <col min="12" max="12" width="8.28515625" hidden="1" customWidth="1"/>
    <col min="13" max="13" width="3" hidden="1" customWidth="1"/>
    <col min="14" max="14" width="5.140625" hidden="1" customWidth="1"/>
    <col min="15" max="15" width="9.140625" hidden="1" customWidth="1"/>
    <col min="16" max="16" width="3" hidden="1" customWidth="1"/>
    <col min="17" max="17" width="5.140625" hidden="1" customWidth="1"/>
    <col min="18" max="18" width="0" hidden="1" customWidth="1"/>
    <col min="19" max="19" width="3" hidden="1" customWidth="1"/>
    <col min="20" max="20" width="5.140625" hidden="1" customWidth="1"/>
    <col min="21" max="21" width="0" hidden="1" customWidth="1"/>
    <col min="22" max="22" width="3" hidden="1" customWidth="1"/>
    <col min="23" max="23" width="5.140625" hidden="1" customWidth="1"/>
    <col min="24" max="24" width="0" hidden="1" customWidth="1"/>
    <col min="25" max="25" width="3" hidden="1" customWidth="1"/>
    <col min="26" max="26" width="5.140625" hidden="1" customWidth="1"/>
    <col min="27" max="27" width="0" hidden="1" customWidth="1"/>
    <col min="28" max="28" width="3" customWidth="1"/>
    <col min="29" max="29" width="5.140625" customWidth="1"/>
    <col min="31" max="31" width="3" customWidth="1"/>
    <col min="32" max="32" width="5.140625" customWidth="1"/>
    <col min="34" max="34" width="3" customWidth="1"/>
    <col min="35" max="35" width="4.5703125" customWidth="1"/>
    <col min="37" max="39" width="6.85546875" customWidth="1"/>
    <col min="40" max="45" width="6.7109375" customWidth="1"/>
  </cols>
  <sheetData>
    <row r="1" spans="1:45" ht="15" customHeight="1">
      <c r="A1" s="248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</row>
    <row r="2" spans="1:45" ht="15" customHeight="1">
      <c r="A2" s="250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</row>
    <row r="3" spans="1:45">
      <c r="A3" s="245" t="s">
        <v>25</v>
      </c>
      <c r="B3" s="245"/>
      <c r="C3" s="245"/>
      <c r="D3" s="245" t="s">
        <v>26</v>
      </c>
      <c r="E3" s="245"/>
      <c r="F3" s="245"/>
      <c r="G3" s="245" t="s">
        <v>27</v>
      </c>
      <c r="H3" s="245"/>
      <c r="I3" s="245"/>
      <c r="J3" s="245" t="s">
        <v>28</v>
      </c>
      <c r="K3" s="245"/>
      <c r="L3" s="245"/>
      <c r="M3" s="245" t="s">
        <v>29</v>
      </c>
      <c r="N3" s="245"/>
      <c r="O3" s="245"/>
      <c r="P3" s="245" t="s">
        <v>30</v>
      </c>
      <c r="Q3" s="245"/>
      <c r="R3" s="245"/>
      <c r="S3" s="245" t="s">
        <v>31</v>
      </c>
      <c r="T3" s="245"/>
      <c r="U3" s="245"/>
      <c r="V3" s="245" t="s">
        <v>32</v>
      </c>
      <c r="W3" s="245"/>
      <c r="X3" s="245"/>
      <c r="Y3" s="245" t="s">
        <v>33</v>
      </c>
      <c r="Z3" s="245"/>
      <c r="AA3" s="245"/>
      <c r="AB3" s="245" t="s">
        <v>34</v>
      </c>
      <c r="AC3" s="245"/>
      <c r="AD3" s="245"/>
      <c r="AE3" s="245" t="s">
        <v>35</v>
      </c>
      <c r="AF3" s="245"/>
      <c r="AG3" s="245"/>
      <c r="AH3" s="245" t="s">
        <v>36</v>
      </c>
      <c r="AI3" s="245"/>
      <c r="AJ3" s="245"/>
      <c r="AK3" s="243" t="s">
        <v>134</v>
      </c>
      <c r="AL3" s="244"/>
      <c r="AM3" s="110"/>
      <c r="AN3" s="245" t="s">
        <v>135</v>
      </c>
      <c r="AO3" s="245"/>
      <c r="AP3" s="109"/>
      <c r="AQ3" s="246" t="s">
        <v>136</v>
      </c>
      <c r="AR3" s="247"/>
      <c r="AS3" s="110"/>
    </row>
    <row r="4" spans="1:45">
      <c r="A4" s="1">
        <v>1</v>
      </c>
      <c r="B4" s="78" t="s">
        <v>4</v>
      </c>
      <c r="C4" s="4" t="s">
        <v>60</v>
      </c>
      <c r="D4" s="1">
        <v>1</v>
      </c>
      <c r="E4" s="14" t="s">
        <v>5</v>
      </c>
      <c r="F4" s="2" t="s">
        <v>53</v>
      </c>
      <c r="G4" s="1">
        <v>1</v>
      </c>
      <c r="H4" s="14" t="s">
        <v>5</v>
      </c>
      <c r="I4" s="2" t="s">
        <v>54</v>
      </c>
      <c r="J4" s="1">
        <v>1</v>
      </c>
      <c r="K4" s="14" t="s">
        <v>7</v>
      </c>
      <c r="L4" s="2" t="s">
        <v>55</v>
      </c>
      <c r="M4" s="1">
        <v>1</v>
      </c>
      <c r="N4" s="14" t="s">
        <v>2</v>
      </c>
      <c r="O4" s="2" t="s">
        <v>60</v>
      </c>
      <c r="P4" s="1">
        <v>1</v>
      </c>
      <c r="Q4" s="14" t="s">
        <v>6</v>
      </c>
      <c r="R4" s="15" t="s">
        <v>59</v>
      </c>
      <c r="S4" s="1">
        <v>1</v>
      </c>
      <c r="T4" s="14" t="s">
        <v>7</v>
      </c>
      <c r="U4" s="15" t="s">
        <v>61</v>
      </c>
      <c r="V4" s="1">
        <v>1</v>
      </c>
      <c r="W4" s="14" t="s">
        <v>3</v>
      </c>
      <c r="X4" s="15" t="s">
        <v>61</v>
      </c>
      <c r="Y4" s="1">
        <v>1</v>
      </c>
      <c r="Z4" s="14" t="s">
        <v>1</v>
      </c>
      <c r="AA4" s="15" t="s">
        <v>59</v>
      </c>
      <c r="AB4" s="3">
        <v>1</v>
      </c>
      <c r="AC4" s="14" t="s">
        <v>4</v>
      </c>
      <c r="AD4" s="4" t="s">
        <v>54</v>
      </c>
      <c r="AE4" s="3">
        <v>1</v>
      </c>
      <c r="AF4" s="14" t="s">
        <v>5</v>
      </c>
      <c r="AG4" s="2" t="s">
        <v>54</v>
      </c>
      <c r="AH4" s="1">
        <v>1</v>
      </c>
      <c r="AI4" s="14" t="s">
        <v>1</v>
      </c>
      <c r="AJ4" s="106" t="s">
        <v>51</v>
      </c>
      <c r="AK4" s="111">
        <v>1</v>
      </c>
      <c r="AL4" s="112">
        <v>5</v>
      </c>
      <c r="AM4" s="2" t="s">
        <v>60</v>
      </c>
      <c r="AN4" s="1">
        <v>1</v>
      </c>
      <c r="AO4" s="124">
        <v>1</v>
      </c>
      <c r="AP4" s="2" t="s">
        <v>52</v>
      </c>
      <c r="AQ4" s="114">
        <v>1</v>
      </c>
      <c r="AR4" s="113">
        <v>1</v>
      </c>
      <c r="AS4" s="2" t="s">
        <v>53</v>
      </c>
    </row>
    <row r="5" spans="1:45">
      <c r="A5" s="1">
        <v>2</v>
      </c>
      <c r="B5" s="78" t="s">
        <v>2</v>
      </c>
      <c r="C5" s="4" t="s">
        <v>60</v>
      </c>
      <c r="D5" s="1">
        <v>2</v>
      </c>
      <c r="E5" s="14" t="s">
        <v>6</v>
      </c>
      <c r="F5" s="2" t="s">
        <v>53</v>
      </c>
      <c r="G5" s="1">
        <v>2</v>
      </c>
      <c r="H5" s="14" t="s">
        <v>6</v>
      </c>
      <c r="I5" s="2" t="s">
        <v>54</v>
      </c>
      <c r="J5" s="1">
        <v>2</v>
      </c>
      <c r="K5" s="14" t="s">
        <v>4</v>
      </c>
      <c r="L5" s="2" t="s">
        <v>55</v>
      </c>
      <c r="M5" s="1">
        <v>2</v>
      </c>
      <c r="N5" s="14" t="s">
        <v>3</v>
      </c>
      <c r="O5" s="2" t="s">
        <v>60</v>
      </c>
      <c r="P5" s="1">
        <v>2</v>
      </c>
      <c r="Q5" s="14" t="s">
        <v>1</v>
      </c>
      <c r="R5" s="15" t="s">
        <v>59</v>
      </c>
      <c r="S5" s="1">
        <v>2</v>
      </c>
      <c r="T5" s="14" t="s">
        <v>4</v>
      </c>
      <c r="U5" s="15" t="s">
        <v>61</v>
      </c>
      <c r="V5" s="1">
        <v>2</v>
      </c>
      <c r="W5" s="14" t="s">
        <v>5</v>
      </c>
      <c r="X5" s="15" t="s">
        <v>61</v>
      </c>
      <c r="Y5" s="1">
        <v>2</v>
      </c>
      <c r="Z5" s="14" t="s">
        <v>7</v>
      </c>
      <c r="AA5" s="15" t="s">
        <v>59</v>
      </c>
      <c r="AB5" s="3">
        <v>2</v>
      </c>
      <c r="AC5" s="14" t="s">
        <v>2</v>
      </c>
      <c r="AD5" s="4" t="s">
        <v>54</v>
      </c>
      <c r="AE5" s="3">
        <v>2</v>
      </c>
      <c r="AF5" s="14" t="s">
        <v>6</v>
      </c>
      <c r="AG5" s="2" t="s">
        <v>54</v>
      </c>
      <c r="AH5" s="1">
        <v>2</v>
      </c>
      <c r="AI5" s="14" t="s">
        <v>7</v>
      </c>
      <c r="AJ5" s="106" t="s">
        <v>51</v>
      </c>
      <c r="AK5" s="111">
        <v>2</v>
      </c>
      <c r="AL5" s="112">
        <v>6</v>
      </c>
      <c r="AM5" s="2" t="s">
        <v>60</v>
      </c>
      <c r="AN5" s="1">
        <v>2</v>
      </c>
      <c r="AO5" s="124">
        <v>2</v>
      </c>
      <c r="AP5" s="2" t="s">
        <v>52</v>
      </c>
      <c r="AQ5" s="114">
        <v>2</v>
      </c>
      <c r="AR5" s="113">
        <v>2</v>
      </c>
      <c r="AS5" s="2" t="s">
        <v>53</v>
      </c>
    </row>
    <row r="6" spans="1:45">
      <c r="A6" s="1">
        <v>3</v>
      </c>
      <c r="B6" s="78" t="s">
        <v>3</v>
      </c>
      <c r="C6" s="4" t="s">
        <v>60</v>
      </c>
      <c r="D6" s="1">
        <v>3</v>
      </c>
      <c r="E6" s="14" t="s">
        <v>1</v>
      </c>
      <c r="F6" s="2" t="s">
        <v>53</v>
      </c>
      <c r="G6" s="1">
        <v>3</v>
      </c>
      <c r="H6" s="14" t="s">
        <v>1</v>
      </c>
      <c r="I6" s="2" t="s">
        <v>54</v>
      </c>
      <c r="J6" s="1">
        <v>3</v>
      </c>
      <c r="K6" s="14" t="s">
        <v>2</v>
      </c>
      <c r="L6" s="2" t="s">
        <v>55</v>
      </c>
      <c r="M6" s="1">
        <v>3</v>
      </c>
      <c r="N6" s="14" t="s">
        <v>5</v>
      </c>
      <c r="O6" s="2" t="s">
        <v>60</v>
      </c>
      <c r="P6" s="1">
        <v>3</v>
      </c>
      <c r="Q6" s="14" t="s">
        <v>7</v>
      </c>
      <c r="R6" s="15" t="s">
        <v>59</v>
      </c>
      <c r="S6" s="1">
        <v>3</v>
      </c>
      <c r="T6" s="14" t="s">
        <v>2</v>
      </c>
      <c r="U6" s="15" t="s">
        <v>61</v>
      </c>
      <c r="V6" s="1">
        <v>3</v>
      </c>
      <c r="W6" s="14" t="s">
        <v>6</v>
      </c>
      <c r="X6" s="15" t="s">
        <v>61</v>
      </c>
      <c r="Y6" s="1">
        <v>3</v>
      </c>
      <c r="Z6" s="14" t="s">
        <v>4</v>
      </c>
      <c r="AA6" s="15" t="s">
        <v>59</v>
      </c>
      <c r="AB6" s="3">
        <v>3</v>
      </c>
      <c r="AC6" s="14" t="s">
        <v>3</v>
      </c>
      <c r="AD6" s="4" t="s">
        <v>54</v>
      </c>
      <c r="AE6" s="3">
        <v>3</v>
      </c>
      <c r="AF6" s="14" t="s">
        <v>1</v>
      </c>
      <c r="AG6" s="2" t="s">
        <v>54</v>
      </c>
      <c r="AH6" s="1">
        <v>3</v>
      </c>
      <c r="AI6" s="14" t="s">
        <v>4</v>
      </c>
      <c r="AJ6" s="106" t="s">
        <v>51</v>
      </c>
      <c r="AK6" s="111">
        <v>3</v>
      </c>
      <c r="AL6" s="112">
        <v>7</v>
      </c>
      <c r="AM6" s="2" t="s">
        <v>60</v>
      </c>
      <c r="AN6" s="114">
        <v>3</v>
      </c>
      <c r="AO6" s="113">
        <v>3</v>
      </c>
      <c r="AP6" s="2" t="s">
        <v>52</v>
      </c>
      <c r="AQ6" s="115">
        <v>3</v>
      </c>
      <c r="AR6" s="113">
        <v>3</v>
      </c>
      <c r="AS6" s="2" t="s">
        <v>53</v>
      </c>
    </row>
    <row r="7" spans="1:45">
      <c r="A7" s="1">
        <v>4</v>
      </c>
      <c r="B7" s="78" t="s">
        <v>5</v>
      </c>
      <c r="C7" s="4" t="s">
        <v>60</v>
      </c>
      <c r="D7" s="1">
        <v>4</v>
      </c>
      <c r="E7" s="14" t="s">
        <v>7</v>
      </c>
      <c r="F7" s="2" t="s">
        <v>53</v>
      </c>
      <c r="G7" s="1">
        <v>4</v>
      </c>
      <c r="H7" s="14" t="s">
        <v>7</v>
      </c>
      <c r="I7" s="2" t="s">
        <v>54</v>
      </c>
      <c r="J7" s="1">
        <v>4</v>
      </c>
      <c r="K7" s="14" t="s">
        <v>3</v>
      </c>
      <c r="L7" s="2" t="s">
        <v>55</v>
      </c>
      <c r="M7" s="1">
        <v>4</v>
      </c>
      <c r="N7" s="14" t="s">
        <v>6</v>
      </c>
      <c r="O7" s="2" t="s">
        <v>60</v>
      </c>
      <c r="P7" s="1">
        <v>4</v>
      </c>
      <c r="Q7" s="14" t="s">
        <v>4</v>
      </c>
      <c r="R7" s="15" t="s">
        <v>59</v>
      </c>
      <c r="S7" s="1">
        <v>4</v>
      </c>
      <c r="T7" s="14" t="s">
        <v>3</v>
      </c>
      <c r="U7" s="15" t="s">
        <v>61</v>
      </c>
      <c r="V7" s="1">
        <v>4</v>
      </c>
      <c r="W7" s="14" t="s">
        <v>1</v>
      </c>
      <c r="X7" s="15" t="s">
        <v>61</v>
      </c>
      <c r="Y7" s="1">
        <v>4</v>
      </c>
      <c r="Z7" s="14" t="s">
        <v>2</v>
      </c>
      <c r="AA7" s="15" t="s">
        <v>59</v>
      </c>
      <c r="AB7" s="3">
        <v>4</v>
      </c>
      <c r="AC7" s="14" t="s">
        <v>5</v>
      </c>
      <c r="AD7" s="4" t="s">
        <v>54</v>
      </c>
      <c r="AE7" s="3">
        <v>4</v>
      </c>
      <c r="AF7" s="14" t="s">
        <v>7</v>
      </c>
      <c r="AG7" s="2" t="s">
        <v>52</v>
      </c>
      <c r="AH7" s="1">
        <v>4</v>
      </c>
      <c r="AI7" s="14" t="s">
        <v>2</v>
      </c>
      <c r="AJ7" s="106" t="s">
        <v>51</v>
      </c>
      <c r="AK7" s="111">
        <v>4</v>
      </c>
      <c r="AL7" s="112">
        <v>1</v>
      </c>
      <c r="AM7" s="2" t="s">
        <v>59</v>
      </c>
      <c r="AN7" s="114">
        <v>4</v>
      </c>
      <c r="AO7" s="113">
        <v>4</v>
      </c>
      <c r="AP7" s="2" t="s">
        <v>52</v>
      </c>
      <c r="AQ7" s="114">
        <v>4</v>
      </c>
      <c r="AR7" s="113">
        <v>4</v>
      </c>
      <c r="AS7" s="2" t="s">
        <v>53</v>
      </c>
    </row>
    <row r="8" spans="1:45">
      <c r="A8" s="1">
        <v>5</v>
      </c>
      <c r="B8" s="78" t="s">
        <v>6</v>
      </c>
      <c r="C8" s="2" t="s">
        <v>59</v>
      </c>
      <c r="D8" s="1">
        <v>5</v>
      </c>
      <c r="E8" s="14" t="s">
        <v>4</v>
      </c>
      <c r="F8" s="2" t="s">
        <v>53</v>
      </c>
      <c r="G8" s="1">
        <v>5</v>
      </c>
      <c r="H8" s="14" t="s">
        <v>4</v>
      </c>
      <c r="I8" s="2" t="s">
        <v>54</v>
      </c>
      <c r="J8" s="1">
        <v>5</v>
      </c>
      <c r="K8" s="14" t="s">
        <v>5</v>
      </c>
      <c r="L8" s="2" t="s">
        <v>55</v>
      </c>
      <c r="M8" s="1">
        <v>5</v>
      </c>
      <c r="N8" s="14" t="s">
        <v>1</v>
      </c>
      <c r="O8" s="2" t="s">
        <v>60</v>
      </c>
      <c r="P8" s="1">
        <v>5</v>
      </c>
      <c r="Q8" s="14" t="s">
        <v>2</v>
      </c>
      <c r="R8" s="15" t="s">
        <v>59</v>
      </c>
      <c r="S8" s="1">
        <v>5</v>
      </c>
      <c r="T8" s="14" t="s">
        <v>5</v>
      </c>
      <c r="U8" s="15" t="s">
        <v>61</v>
      </c>
      <c r="V8" s="1">
        <v>5</v>
      </c>
      <c r="W8" s="14" t="s">
        <v>7</v>
      </c>
      <c r="X8" s="15" t="s">
        <v>61</v>
      </c>
      <c r="Y8" s="1">
        <v>5</v>
      </c>
      <c r="Z8" s="14" t="s">
        <v>3</v>
      </c>
      <c r="AA8" s="15" t="s">
        <v>59</v>
      </c>
      <c r="AB8" s="3">
        <v>5</v>
      </c>
      <c r="AC8" s="14" t="s">
        <v>6</v>
      </c>
      <c r="AD8" s="4" t="s">
        <v>54</v>
      </c>
      <c r="AE8" s="3">
        <v>5</v>
      </c>
      <c r="AF8" s="14" t="s">
        <v>4</v>
      </c>
      <c r="AG8" s="2" t="s">
        <v>52</v>
      </c>
      <c r="AH8" s="1">
        <v>5</v>
      </c>
      <c r="AI8" s="14" t="s">
        <v>3</v>
      </c>
      <c r="AJ8" s="106" t="s">
        <v>52</v>
      </c>
      <c r="AK8" s="111">
        <v>5</v>
      </c>
      <c r="AL8" s="112">
        <v>2</v>
      </c>
      <c r="AM8" s="2" t="s">
        <v>59</v>
      </c>
      <c r="AN8" s="114">
        <v>5</v>
      </c>
      <c r="AO8" s="113">
        <v>5</v>
      </c>
      <c r="AP8" s="2" t="s">
        <v>52</v>
      </c>
      <c r="AQ8" s="114">
        <v>5</v>
      </c>
      <c r="AR8" s="113">
        <v>5</v>
      </c>
      <c r="AS8" s="2" t="s">
        <v>53</v>
      </c>
    </row>
    <row r="9" spans="1:45">
      <c r="A9" s="1">
        <v>6</v>
      </c>
      <c r="B9" s="78" t="s">
        <v>1</v>
      </c>
      <c r="C9" s="2" t="s">
        <v>59</v>
      </c>
      <c r="D9" s="1">
        <v>6</v>
      </c>
      <c r="E9" s="14" t="s">
        <v>2</v>
      </c>
      <c r="F9" s="2" t="s">
        <v>53</v>
      </c>
      <c r="G9" s="1">
        <v>6</v>
      </c>
      <c r="H9" s="14" t="s">
        <v>2</v>
      </c>
      <c r="I9" s="2" t="s">
        <v>54</v>
      </c>
      <c r="J9" s="1">
        <v>6</v>
      </c>
      <c r="K9" s="14" t="s">
        <v>6</v>
      </c>
      <c r="L9" s="2" t="s">
        <v>55</v>
      </c>
      <c r="M9" s="1">
        <v>6</v>
      </c>
      <c r="N9" s="14" t="s">
        <v>7</v>
      </c>
      <c r="O9" s="2" t="s">
        <v>60</v>
      </c>
      <c r="P9" s="1">
        <v>6</v>
      </c>
      <c r="Q9" s="14" t="s">
        <v>3</v>
      </c>
      <c r="R9" s="75" t="s">
        <v>59</v>
      </c>
      <c r="S9" s="1">
        <v>6</v>
      </c>
      <c r="T9" s="14" t="s">
        <v>6</v>
      </c>
      <c r="U9" s="15" t="s">
        <v>61</v>
      </c>
      <c r="V9" s="1">
        <v>6</v>
      </c>
      <c r="W9" s="14" t="s">
        <v>4</v>
      </c>
      <c r="X9" s="15" t="s">
        <v>61</v>
      </c>
      <c r="Y9" s="1">
        <v>6</v>
      </c>
      <c r="Z9" s="14" t="s">
        <v>5</v>
      </c>
      <c r="AA9" s="15" t="s">
        <v>59</v>
      </c>
      <c r="AB9" s="3">
        <v>6</v>
      </c>
      <c r="AC9" s="14" t="s">
        <v>1</v>
      </c>
      <c r="AD9" s="4" t="s">
        <v>54</v>
      </c>
      <c r="AE9" s="3">
        <v>6</v>
      </c>
      <c r="AF9" s="14" t="s">
        <v>2</v>
      </c>
      <c r="AG9" s="2" t="s">
        <v>52</v>
      </c>
      <c r="AH9" s="1">
        <v>6</v>
      </c>
      <c r="AI9" s="14" t="s">
        <v>5</v>
      </c>
      <c r="AJ9" s="106" t="s">
        <v>52</v>
      </c>
      <c r="AK9" s="111">
        <v>6</v>
      </c>
      <c r="AL9" s="112">
        <v>3</v>
      </c>
      <c r="AM9" s="2" t="s">
        <v>59</v>
      </c>
      <c r="AN9" s="114">
        <v>6</v>
      </c>
      <c r="AO9" s="113">
        <v>6</v>
      </c>
      <c r="AP9" s="2" t="s">
        <v>53</v>
      </c>
      <c r="AQ9" s="114">
        <v>6</v>
      </c>
      <c r="AR9" s="113">
        <v>6</v>
      </c>
      <c r="AS9" s="2" t="s">
        <v>56</v>
      </c>
    </row>
    <row r="10" spans="1:45">
      <c r="A10" s="1">
        <v>7</v>
      </c>
      <c r="B10" s="78" t="s">
        <v>7</v>
      </c>
      <c r="C10" s="2" t="s">
        <v>59</v>
      </c>
      <c r="D10" s="1">
        <v>7</v>
      </c>
      <c r="E10" s="14" t="s">
        <v>3</v>
      </c>
      <c r="F10" s="2" t="s">
        <v>54</v>
      </c>
      <c r="G10" s="1">
        <v>7</v>
      </c>
      <c r="H10" s="14" t="s">
        <v>3</v>
      </c>
      <c r="I10" s="2" t="s">
        <v>56</v>
      </c>
      <c r="J10" s="1">
        <v>7</v>
      </c>
      <c r="K10" s="14" t="s">
        <v>1</v>
      </c>
      <c r="L10" s="2" t="s">
        <v>55</v>
      </c>
      <c r="M10" s="1">
        <v>7</v>
      </c>
      <c r="N10" s="14" t="s">
        <v>4</v>
      </c>
      <c r="O10" s="2" t="s">
        <v>60</v>
      </c>
      <c r="P10" s="1">
        <v>7</v>
      </c>
      <c r="Q10" s="14" t="s">
        <v>5</v>
      </c>
      <c r="R10" s="75" t="s">
        <v>59</v>
      </c>
      <c r="S10" s="1">
        <v>7</v>
      </c>
      <c r="T10" s="14" t="s">
        <v>1</v>
      </c>
      <c r="U10" s="15" t="s">
        <v>61</v>
      </c>
      <c r="V10" s="1">
        <v>7</v>
      </c>
      <c r="W10" s="14" t="s">
        <v>2</v>
      </c>
      <c r="X10" s="15" t="s">
        <v>62</v>
      </c>
      <c r="Y10" s="1">
        <v>7</v>
      </c>
      <c r="Z10" s="14" t="s">
        <v>6</v>
      </c>
      <c r="AA10" s="15" t="s">
        <v>59</v>
      </c>
      <c r="AB10" s="3">
        <v>7</v>
      </c>
      <c r="AC10" s="14" t="s">
        <v>7</v>
      </c>
      <c r="AD10" s="4" t="s">
        <v>63</v>
      </c>
      <c r="AE10" s="3">
        <v>7</v>
      </c>
      <c r="AF10" s="14" t="s">
        <v>3</v>
      </c>
      <c r="AG10" s="2" t="s">
        <v>52</v>
      </c>
      <c r="AH10" s="1">
        <v>7</v>
      </c>
      <c r="AI10" s="14" t="s">
        <v>6</v>
      </c>
      <c r="AJ10" s="106" t="s">
        <v>51</v>
      </c>
      <c r="AK10" s="111">
        <v>7</v>
      </c>
      <c r="AL10" s="112">
        <v>4</v>
      </c>
      <c r="AM10" s="2" t="s">
        <v>59</v>
      </c>
      <c r="AN10" s="114">
        <v>7</v>
      </c>
      <c r="AO10" s="113">
        <v>7</v>
      </c>
      <c r="AP10" s="2" t="s">
        <v>53</v>
      </c>
      <c r="AQ10" s="114">
        <v>7</v>
      </c>
      <c r="AR10" s="113">
        <v>7</v>
      </c>
      <c r="AS10" s="2" t="s">
        <v>56</v>
      </c>
    </row>
    <row r="11" spans="1:45">
      <c r="A11" s="1">
        <v>8</v>
      </c>
      <c r="B11" s="78" t="s">
        <v>4</v>
      </c>
      <c r="C11" s="2" t="s">
        <v>58</v>
      </c>
      <c r="D11" s="1">
        <v>8</v>
      </c>
      <c r="E11" s="14" t="s">
        <v>5</v>
      </c>
      <c r="F11" s="2" t="s">
        <v>54</v>
      </c>
      <c r="G11" s="1">
        <v>8</v>
      </c>
      <c r="H11" s="14" t="s">
        <v>5</v>
      </c>
      <c r="I11" s="2" t="s">
        <v>56</v>
      </c>
      <c r="J11" s="1">
        <v>8</v>
      </c>
      <c r="K11" s="14" t="s">
        <v>7</v>
      </c>
      <c r="L11" s="2" t="s">
        <v>55</v>
      </c>
      <c r="M11" s="1">
        <v>8</v>
      </c>
      <c r="N11" s="14" t="s">
        <v>2</v>
      </c>
      <c r="O11" s="2" t="s">
        <v>60</v>
      </c>
      <c r="P11" s="1">
        <v>8</v>
      </c>
      <c r="Q11" s="14" t="s">
        <v>6</v>
      </c>
      <c r="R11" s="75" t="s">
        <v>59</v>
      </c>
      <c r="S11" s="1">
        <v>8</v>
      </c>
      <c r="T11" s="14" t="s">
        <v>7</v>
      </c>
      <c r="U11" s="15" t="s">
        <v>60</v>
      </c>
      <c r="V11" s="1">
        <v>8</v>
      </c>
      <c r="W11" s="14" t="s">
        <v>3</v>
      </c>
      <c r="X11" s="15" t="s">
        <v>62</v>
      </c>
      <c r="Y11" s="1">
        <v>8</v>
      </c>
      <c r="Z11" s="14" t="s">
        <v>1</v>
      </c>
      <c r="AA11" s="15" t="s">
        <v>59</v>
      </c>
      <c r="AB11" s="3">
        <v>8</v>
      </c>
      <c r="AC11" s="14" t="s">
        <v>4</v>
      </c>
      <c r="AD11" s="4" t="s">
        <v>63</v>
      </c>
      <c r="AE11" s="3">
        <v>8</v>
      </c>
      <c r="AF11" s="14" t="s">
        <v>5</v>
      </c>
      <c r="AG11" s="2" t="s">
        <v>52</v>
      </c>
      <c r="AH11" s="1">
        <v>8</v>
      </c>
      <c r="AI11" s="14" t="s">
        <v>1</v>
      </c>
      <c r="AJ11" s="106" t="s">
        <v>51</v>
      </c>
      <c r="AK11" s="111">
        <v>8</v>
      </c>
      <c r="AL11" s="116">
        <v>5</v>
      </c>
      <c r="AM11" s="2" t="s">
        <v>59</v>
      </c>
      <c r="AN11" s="114">
        <v>8</v>
      </c>
      <c r="AO11" s="113">
        <v>1</v>
      </c>
      <c r="AP11" s="2" t="s">
        <v>52</v>
      </c>
      <c r="AQ11" s="117">
        <v>8</v>
      </c>
      <c r="AR11" s="113">
        <v>1</v>
      </c>
      <c r="AS11" s="2" t="s">
        <v>56</v>
      </c>
    </row>
    <row r="12" spans="1:45">
      <c r="A12" s="1">
        <v>9</v>
      </c>
      <c r="B12" s="78" t="s">
        <v>2</v>
      </c>
      <c r="C12" s="2" t="s">
        <v>56</v>
      </c>
      <c r="D12" s="1">
        <v>9</v>
      </c>
      <c r="E12" s="14" t="s">
        <v>6</v>
      </c>
      <c r="F12" s="2" t="s">
        <v>53</v>
      </c>
      <c r="G12" s="1">
        <v>9</v>
      </c>
      <c r="H12" s="14" t="s">
        <v>6</v>
      </c>
      <c r="I12" s="2" t="s">
        <v>56</v>
      </c>
      <c r="J12" s="1">
        <v>9</v>
      </c>
      <c r="K12" s="14" t="s">
        <v>4</v>
      </c>
      <c r="L12" s="2" t="s">
        <v>57</v>
      </c>
      <c r="M12" s="1">
        <v>9</v>
      </c>
      <c r="N12" s="14" t="s">
        <v>3</v>
      </c>
      <c r="O12" s="2" t="s">
        <v>60</v>
      </c>
      <c r="P12" s="1">
        <v>9</v>
      </c>
      <c r="Q12" s="14" t="s">
        <v>1</v>
      </c>
      <c r="R12" s="75" t="s">
        <v>59</v>
      </c>
      <c r="S12" s="1">
        <v>9</v>
      </c>
      <c r="T12" s="14" t="s">
        <v>4</v>
      </c>
      <c r="U12" s="15" t="s">
        <v>60</v>
      </c>
      <c r="V12" s="1">
        <v>9</v>
      </c>
      <c r="W12" s="14" t="s">
        <v>5</v>
      </c>
      <c r="X12" s="15" t="s">
        <v>61</v>
      </c>
      <c r="Y12" s="1">
        <v>9</v>
      </c>
      <c r="Z12" s="14" t="s">
        <v>7</v>
      </c>
      <c r="AA12" s="15" t="s">
        <v>59</v>
      </c>
      <c r="AB12" s="3">
        <v>9</v>
      </c>
      <c r="AC12" s="14" t="s">
        <v>2</v>
      </c>
      <c r="AD12" s="4" t="s">
        <v>63</v>
      </c>
      <c r="AE12" s="3">
        <v>9</v>
      </c>
      <c r="AF12" s="14" t="s">
        <v>6</v>
      </c>
      <c r="AG12" s="2" t="s">
        <v>52</v>
      </c>
      <c r="AH12" s="1">
        <v>9</v>
      </c>
      <c r="AI12" s="14" t="s">
        <v>7</v>
      </c>
      <c r="AJ12" s="106" t="s">
        <v>51</v>
      </c>
      <c r="AK12" s="1">
        <v>9</v>
      </c>
      <c r="AL12" s="116">
        <v>6</v>
      </c>
      <c r="AM12" s="2" t="s">
        <v>54</v>
      </c>
      <c r="AN12" s="114">
        <v>9</v>
      </c>
      <c r="AO12" s="113">
        <v>2</v>
      </c>
      <c r="AP12" s="2" t="s">
        <v>52</v>
      </c>
      <c r="AQ12" s="118">
        <v>9</v>
      </c>
      <c r="AR12" s="119">
        <v>2</v>
      </c>
      <c r="AS12" s="2" t="s">
        <v>54</v>
      </c>
    </row>
    <row r="13" spans="1:45">
      <c r="A13" s="1">
        <v>10</v>
      </c>
      <c r="B13" s="78" t="s">
        <v>3</v>
      </c>
      <c r="C13" s="2" t="s">
        <v>55</v>
      </c>
      <c r="D13" s="1">
        <v>10</v>
      </c>
      <c r="E13" s="14" t="s">
        <v>1</v>
      </c>
      <c r="F13" s="2" t="s">
        <v>53</v>
      </c>
      <c r="G13" s="1">
        <v>10</v>
      </c>
      <c r="H13" s="14" t="s">
        <v>1</v>
      </c>
      <c r="I13" s="2" t="s">
        <v>56</v>
      </c>
      <c r="J13" s="1">
        <v>10</v>
      </c>
      <c r="K13" s="14" t="s">
        <v>2</v>
      </c>
      <c r="L13" s="2" t="s">
        <v>57</v>
      </c>
      <c r="M13" s="1">
        <v>10</v>
      </c>
      <c r="N13" s="14" t="s">
        <v>5</v>
      </c>
      <c r="O13" s="2" t="s">
        <v>60</v>
      </c>
      <c r="P13" s="1">
        <v>10</v>
      </c>
      <c r="Q13" s="14" t="s">
        <v>7</v>
      </c>
      <c r="R13" s="75" t="s">
        <v>59</v>
      </c>
      <c r="S13" s="1">
        <v>10</v>
      </c>
      <c r="T13" s="14" t="s">
        <v>2</v>
      </c>
      <c r="U13" s="15" t="s">
        <v>60</v>
      </c>
      <c r="V13" s="1">
        <v>10</v>
      </c>
      <c r="W13" s="14" t="s">
        <v>6</v>
      </c>
      <c r="X13" s="15" t="s">
        <v>61</v>
      </c>
      <c r="Y13" s="1">
        <v>10</v>
      </c>
      <c r="Z13" s="14" t="s">
        <v>4</v>
      </c>
      <c r="AA13" s="15" t="s">
        <v>59</v>
      </c>
      <c r="AB13" s="3">
        <v>10</v>
      </c>
      <c r="AC13" s="14" t="s">
        <v>3</v>
      </c>
      <c r="AD13" s="4" t="s">
        <v>63</v>
      </c>
      <c r="AE13" s="3">
        <v>10</v>
      </c>
      <c r="AF13" s="14" t="s">
        <v>1</v>
      </c>
      <c r="AG13" s="2" t="s">
        <v>52</v>
      </c>
      <c r="AH13" s="1">
        <v>10</v>
      </c>
      <c r="AI13" s="14" t="s">
        <v>4</v>
      </c>
      <c r="AJ13" s="106" t="s">
        <v>51</v>
      </c>
      <c r="AK13" s="120">
        <v>10</v>
      </c>
      <c r="AL13" s="116">
        <v>7</v>
      </c>
      <c r="AM13" s="2" t="s">
        <v>54</v>
      </c>
      <c r="AN13" s="114">
        <v>10</v>
      </c>
      <c r="AO13" s="113">
        <v>3</v>
      </c>
      <c r="AP13" s="2" t="s">
        <v>52</v>
      </c>
      <c r="AQ13" s="117">
        <v>10</v>
      </c>
      <c r="AR13" s="113">
        <v>3</v>
      </c>
      <c r="AS13" s="2" t="s">
        <v>53</v>
      </c>
    </row>
    <row r="14" spans="1:45">
      <c r="A14" s="1">
        <v>11</v>
      </c>
      <c r="B14" s="78" t="s">
        <v>5</v>
      </c>
      <c r="C14" s="2" t="s">
        <v>55</v>
      </c>
      <c r="D14" s="1">
        <v>11</v>
      </c>
      <c r="E14" s="14" t="s">
        <v>7</v>
      </c>
      <c r="F14" s="2" t="s">
        <v>53</v>
      </c>
      <c r="G14" s="1">
        <v>11</v>
      </c>
      <c r="H14" s="14" t="s">
        <v>7</v>
      </c>
      <c r="I14" s="2" t="s">
        <v>56</v>
      </c>
      <c r="J14" s="1">
        <v>11</v>
      </c>
      <c r="K14" s="14" t="s">
        <v>3</v>
      </c>
      <c r="L14" s="2" t="s">
        <v>57</v>
      </c>
      <c r="M14" s="1">
        <v>11</v>
      </c>
      <c r="N14" s="14" t="s">
        <v>6</v>
      </c>
      <c r="O14" s="2" t="s">
        <v>59</v>
      </c>
      <c r="P14" s="1">
        <v>11</v>
      </c>
      <c r="Q14" s="14" t="s">
        <v>4</v>
      </c>
      <c r="R14" s="15" t="s">
        <v>60</v>
      </c>
      <c r="S14" s="1">
        <v>11</v>
      </c>
      <c r="T14" s="14" t="s">
        <v>3</v>
      </c>
      <c r="U14" s="15" t="s">
        <v>60</v>
      </c>
      <c r="V14" s="1">
        <v>11</v>
      </c>
      <c r="W14" s="14" t="s">
        <v>1</v>
      </c>
      <c r="X14" s="15" t="s">
        <v>61</v>
      </c>
      <c r="Y14" s="1">
        <v>11</v>
      </c>
      <c r="Z14" s="14" t="s">
        <v>2</v>
      </c>
      <c r="AA14" s="15" t="s">
        <v>59</v>
      </c>
      <c r="AB14" s="3">
        <v>11</v>
      </c>
      <c r="AC14" s="14" t="s">
        <v>5</v>
      </c>
      <c r="AD14" s="4" t="s">
        <v>60</v>
      </c>
      <c r="AE14" s="3">
        <v>11</v>
      </c>
      <c r="AF14" s="14" t="s">
        <v>7</v>
      </c>
      <c r="AG14" s="2" t="s">
        <v>52</v>
      </c>
      <c r="AH14" s="1">
        <v>11</v>
      </c>
      <c r="AI14" s="14" t="s">
        <v>2</v>
      </c>
      <c r="AJ14" s="106" t="s">
        <v>51</v>
      </c>
      <c r="AK14" s="1">
        <v>11</v>
      </c>
      <c r="AL14" s="116">
        <v>1</v>
      </c>
      <c r="AM14" s="2" t="s">
        <v>54</v>
      </c>
      <c r="AN14" s="114">
        <v>11</v>
      </c>
      <c r="AO14" s="113">
        <v>4</v>
      </c>
      <c r="AP14" s="2" t="s">
        <v>52</v>
      </c>
      <c r="AQ14" s="114">
        <v>11</v>
      </c>
      <c r="AR14" s="113">
        <v>4</v>
      </c>
      <c r="AS14" s="2" t="s">
        <v>53</v>
      </c>
    </row>
    <row r="15" spans="1:45">
      <c r="A15" s="1">
        <v>12</v>
      </c>
      <c r="B15" s="78" t="s">
        <v>6</v>
      </c>
      <c r="C15" s="2" t="s">
        <v>55</v>
      </c>
      <c r="D15" s="1">
        <v>12</v>
      </c>
      <c r="E15" s="14" t="s">
        <v>4</v>
      </c>
      <c r="F15" s="2" t="s">
        <v>53</v>
      </c>
      <c r="G15" s="1">
        <v>12</v>
      </c>
      <c r="H15" s="14" t="s">
        <v>4</v>
      </c>
      <c r="I15" s="2" t="s">
        <v>56</v>
      </c>
      <c r="J15" s="1">
        <v>12</v>
      </c>
      <c r="K15" s="14" t="s">
        <v>5</v>
      </c>
      <c r="L15" s="2" t="s">
        <v>55</v>
      </c>
      <c r="M15" s="1">
        <v>12</v>
      </c>
      <c r="N15" s="14" t="s">
        <v>1</v>
      </c>
      <c r="O15" s="2" t="s">
        <v>58</v>
      </c>
      <c r="P15" s="1">
        <v>12</v>
      </c>
      <c r="Q15" s="14" t="s">
        <v>2</v>
      </c>
      <c r="R15" s="15" t="s">
        <v>60</v>
      </c>
      <c r="S15" s="1">
        <v>12</v>
      </c>
      <c r="T15" s="14" t="s">
        <v>5</v>
      </c>
      <c r="U15" s="15" t="s">
        <v>60</v>
      </c>
      <c r="V15" s="1">
        <v>12</v>
      </c>
      <c r="W15" s="14" t="s">
        <v>7</v>
      </c>
      <c r="X15" s="15" t="s">
        <v>61</v>
      </c>
      <c r="Y15" s="1">
        <v>12</v>
      </c>
      <c r="Z15" s="14" t="s">
        <v>3</v>
      </c>
      <c r="AA15" s="15" t="s">
        <v>59</v>
      </c>
      <c r="AB15" s="3">
        <v>12</v>
      </c>
      <c r="AC15" s="14" t="s">
        <v>6</v>
      </c>
      <c r="AD15" s="4" t="s">
        <v>53</v>
      </c>
      <c r="AE15" s="3">
        <v>12</v>
      </c>
      <c r="AF15" s="14" t="s">
        <v>4</v>
      </c>
      <c r="AG15" s="2" t="s">
        <v>52</v>
      </c>
      <c r="AH15" s="1">
        <v>12</v>
      </c>
      <c r="AI15" s="14" t="s">
        <v>3</v>
      </c>
      <c r="AJ15" s="106" t="s">
        <v>52</v>
      </c>
      <c r="AK15" s="120">
        <v>12</v>
      </c>
      <c r="AL15" s="116">
        <v>2</v>
      </c>
      <c r="AM15" s="2" t="s">
        <v>54</v>
      </c>
      <c r="AN15" s="114">
        <v>12</v>
      </c>
      <c r="AO15" s="113">
        <v>5</v>
      </c>
      <c r="AP15" s="2" t="s">
        <v>52</v>
      </c>
      <c r="AQ15" s="114">
        <v>12</v>
      </c>
      <c r="AR15" s="113">
        <v>5</v>
      </c>
      <c r="AS15" s="2" t="s">
        <v>53</v>
      </c>
    </row>
    <row r="16" spans="1:45">
      <c r="A16" s="1">
        <v>13</v>
      </c>
      <c r="B16" s="78" t="s">
        <v>1</v>
      </c>
      <c r="C16" s="2" t="s">
        <v>53</v>
      </c>
      <c r="D16" s="1">
        <v>13</v>
      </c>
      <c r="E16" s="14" t="s">
        <v>2</v>
      </c>
      <c r="F16" s="2" t="s">
        <v>54</v>
      </c>
      <c r="G16" s="1">
        <v>13</v>
      </c>
      <c r="H16" s="14" t="s">
        <v>2</v>
      </c>
      <c r="I16" s="2" t="s">
        <v>56</v>
      </c>
      <c r="J16" s="1">
        <v>13</v>
      </c>
      <c r="K16" s="14" t="s">
        <v>6</v>
      </c>
      <c r="L16" s="2" t="s">
        <v>55</v>
      </c>
      <c r="M16" s="1">
        <v>13</v>
      </c>
      <c r="N16" s="14" t="s">
        <v>7</v>
      </c>
      <c r="O16" s="2" t="s">
        <v>58</v>
      </c>
      <c r="P16" s="1">
        <v>13</v>
      </c>
      <c r="Q16" s="14" t="s">
        <v>3</v>
      </c>
      <c r="R16" s="15" t="s">
        <v>60</v>
      </c>
      <c r="S16" s="1">
        <v>13</v>
      </c>
      <c r="T16" s="14" t="s">
        <v>6</v>
      </c>
      <c r="U16" s="15" t="s">
        <v>60</v>
      </c>
      <c r="V16" s="1">
        <v>13</v>
      </c>
      <c r="W16" s="14" t="s">
        <v>4</v>
      </c>
      <c r="X16" s="15" t="s">
        <v>61</v>
      </c>
      <c r="Y16" s="1">
        <v>13</v>
      </c>
      <c r="Z16" s="14" t="s">
        <v>5</v>
      </c>
      <c r="AA16" s="15" t="s">
        <v>59</v>
      </c>
      <c r="AB16" s="3">
        <v>13</v>
      </c>
      <c r="AC16" s="14" t="s">
        <v>1</v>
      </c>
      <c r="AD16" s="4" t="s">
        <v>53</v>
      </c>
      <c r="AE16" s="3">
        <v>13</v>
      </c>
      <c r="AF16" s="14" t="s">
        <v>2</v>
      </c>
      <c r="AG16" s="2" t="s">
        <v>52</v>
      </c>
      <c r="AH16" s="1">
        <v>13</v>
      </c>
      <c r="AI16" s="14" t="s">
        <v>5</v>
      </c>
      <c r="AJ16" s="106" t="s">
        <v>52</v>
      </c>
      <c r="AK16" s="1">
        <v>13</v>
      </c>
      <c r="AL16" s="116">
        <v>3</v>
      </c>
      <c r="AM16" s="2" t="s">
        <v>51</v>
      </c>
      <c r="AN16" s="114">
        <v>13</v>
      </c>
      <c r="AO16" s="113">
        <v>6</v>
      </c>
      <c r="AP16" s="2" t="s">
        <v>53</v>
      </c>
      <c r="AQ16" s="114">
        <v>13</v>
      </c>
      <c r="AR16" s="113">
        <v>6</v>
      </c>
      <c r="AS16" s="2" t="s">
        <v>54</v>
      </c>
    </row>
    <row r="17" spans="1:45">
      <c r="A17" s="1">
        <v>14</v>
      </c>
      <c r="B17" s="78" t="s">
        <v>7</v>
      </c>
      <c r="C17" s="2" t="s">
        <v>53</v>
      </c>
      <c r="D17" s="1">
        <v>14</v>
      </c>
      <c r="E17" s="14" t="s">
        <v>3</v>
      </c>
      <c r="F17" s="2" t="s">
        <v>54</v>
      </c>
      <c r="G17" s="1">
        <v>14</v>
      </c>
      <c r="H17" s="14" t="s">
        <v>3</v>
      </c>
      <c r="I17" s="2" t="s">
        <v>56</v>
      </c>
      <c r="J17" s="1">
        <v>14</v>
      </c>
      <c r="K17" s="14" t="s">
        <v>1</v>
      </c>
      <c r="L17" s="2" t="s">
        <v>55</v>
      </c>
      <c r="M17" s="1">
        <v>14</v>
      </c>
      <c r="N17" s="14" t="s">
        <v>4</v>
      </c>
      <c r="O17" s="2" t="s">
        <v>58</v>
      </c>
      <c r="P17" s="1">
        <v>14</v>
      </c>
      <c r="Q17" s="14" t="s">
        <v>5</v>
      </c>
      <c r="R17" s="15" t="s">
        <v>60</v>
      </c>
      <c r="S17" s="1">
        <v>14</v>
      </c>
      <c r="T17" s="14" t="s">
        <v>1</v>
      </c>
      <c r="U17" s="15" t="s">
        <v>60</v>
      </c>
      <c r="V17" s="1">
        <v>14</v>
      </c>
      <c r="W17" s="14" t="s">
        <v>2</v>
      </c>
      <c r="X17" s="15" t="s">
        <v>61</v>
      </c>
      <c r="Y17" s="1">
        <v>14</v>
      </c>
      <c r="Z17" s="14" t="s">
        <v>6</v>
      </c>
      <c r="AA17" s="15" t="s">
        <v>59</v>
      </c>
      <c r="AB17" s="3">
        <v>14</v>
      </c>
      <c r="AC17" s="14" t="s">
        <v>7</v>
      </c>
      <c r="AD17" s="4" t="s">
        <v>53</v>
      </c>
      <c r="AE17" s="3">
        <v>14</v>
      </c>
      <c r="AF17" s="14" t="s">
        <v>3</v>
      </c>
      <c r="AG17" s="2" t="s">
        <v>52</v>
      </c>
      <c r="AH17" s="1">
        <v>14</v>
      </c>
      <c r="AI17" s="14" t="s">
        <v>6</v>
      </c>
      <c r="AJ17" s="106" t="s">
        <v>51</v>
      </c>
      <c r="AK17" s="1">
        <v>14</v>
      </c>
      <c r="AL17" s="116">
        <v>4</v>
      </c>
      <c r="AM17" s="2" t="s">
        <v>51</v>
      </c>
      <c r="AN17" s="114">
        <v>14</v>
      </c>
      <c r="AO17" s="113">
        <v>7</v>
      </c>
      <c r="AP17" s="2" t="s">
        <v>53</v>
      </c>
      <c r="AQ17" s="114">
        <v>14</v>
      </c>
      <c r="AR17" s="113">
        <v>7</v>
      </c>
      <c r="AS17" s="2" t="s">
        <v>54</v>
      </c>
    </row>
    <row r="18" spans="1:45">
      <c r="A18" s="1">
        <v>15</v>
      </c>
      <c r="B18" s="78" t="s">
        <v>4</v>
      </c>
      <c r="C18" s="2" t="s">
        <v>53</v>
      </c>
      <c r="D18" s="1">
        <v>15</v>
      </c>
      <c r="E18" s="14" t="s">
        <v>5</v>
      </c>
      <c r="F18" s="2" t="s">
        <v>54</v>
      </c>
      <c r="G18" s="1">
        <v>15</v>
      </c>
      <c r="H18" s="14" t="s">
        <v>5</v>
      </c>
      <c r="I18" s="2" t="s">
        <v>56</v>
      </c>
      <c r="J18" s="1">
        <v>15</v>
      </c>
      <c r="K18" s="14" t="s">
        <v>7</v>
      </c>
      <c r="L18" s="2" t="s">
        <v>55</v>
      </c>
      <c r="M18" s="1">
        <v>15</v>
      </c>
      <c r="N18" s="14" t="s">
        <v>2</v>
      </c>
      <c r="O18" s="2" t="s">
        <v>58</v>
      </c>
      <c r="P18" s="1">
        <v>15</v>
      </c>
      <c r="Q18" s="14" t="s">
        <v>6</v>
      </c>
      <c r="R18" s="15" t="s">
        <v>59</v>
      </c>
      <c r="S18" s="1">
        <v>15</v>
      </c>
      <c r="T18" s="14" t="s">
        <v>7</v>
      </c>
      <c r="U18" s="15" t="s">
        <v>60</v>
      </c>
      <c r="V18" s="1">
        <v>15</v>
      </c>
      <c r="W18" s="14" t="s">
        <v>3</v>
      </c>
      <c r="X18" s="15" t="s">
        <v>61</v>
      </c>
      <c r="Y18" s="1">
        <v>15</v>
      </c>
      <c r="Z18" s="14" t="s">
        <v>1</v>
      </c>
      <c r="AA18" s="15" t="s">
        <v>59</v>
      </c>
      <c r="AB18" s="3">
        <v>15</v>
      </c>
      <c r="AC18" s="14" t="s">
        <v>4</v>
      </c>
      <c r="AD18" s="4" t="s">
        <v>53</v>
      </c>
      <c r="AE18" s="3">
        <v>15</v>
      </c>
      <c r="AF18" s="14" t="s">
        <v>5</v>
      </c>
      <c r="AG18" s="2" t="s">
        <v>52</v>
      </c>
      <c r="AH18" s="1">
        <v>15</v>
      </c>
      <c r="AI18" s="14" t="s">
        <v>1</v>
      </c>
      <c r="AJ18" s="106" t="s">
        <v>51</v>
      </c>
      <c r="AK18" s="121">
        <v>15</v>
      </c>
      <c r="AL18" s="116">
        <v>5</v>
      </c>
      <c r="AM18" s="2" t="s">
        <v>51</v>
      </c>
      <c r="AN18" s="114">
        <v>15</v>
      </c>
      <c r="AO18" s="113">
        <v>1</v>
      </c>
      <c r="AP18" s="2" t="s">
        <v>52</v>
      </c>
      <c r="AQ18" s="114">
        <v>15</v>
      </c>
      <c r="AR18" s="113">
        <v>1</v>
      </c>
      <c r="AS18" s="2" t="s">
        <v>53</v>
      </c>
    </row>
    <row r="19" spans="1:45">
      <c r="A19" s="1">
        <v>16</v>
      </c>
      <c r="B19" s="78" t="s">
        <v>2</v>
      </c>
      <c r="C19" s="2" t="s">
        <v>53</v>
      </c>
      <c r="D19" s="1">
        <v>16</v>
      </c>
      <c r="E19" s="14" t="s">
        <v>6</v>
      </c>
      <c r="F19" s="2" t="s">
        <v>54</v>
      </c>
      <c r="G19" s="1">
        <v>16</v>
      </c>
      <c r="H19" s="14" t="s">
        <v>6</v>
      </c>
      <c r="I19" s="2" t="s">
        <v>55</v>
      </c>
      <c r="J19" s="1">
        <v>16</v>
      </c>
      <c r="K19" s="14" t="s">
        <v>4</v>
      </c>
      <c r="L19" s="2" t="s">
        <v>55</v>
      </c>
      <c r="M19" s="1">
        <v>16</v>
      </c>
      <c r="N19" s="14" t="s">
        <v>3</v>
      </c>
      <c r="O19" s="2" t="s">
        <v>58</v>
      </c>
      <c r="P19" s="1">
        <v>16</v>
      </c>
      <c r="Q19" s="14" t="s">
        <v>1</v>
      </c>
      <c r="R19" s="75" t="s">
        <v>59</v>
      </c>
      <c r="S19" s="1">
        <v>16</v>
      </c>
      <c r="T19" s="14" t="s">
        <v>4</v>
      </c>
      <c r="U19" s="15" t="s">
        <v>60</v>
      </c>
      <c r="V19" s="1">
        <v>16</v>
      </c>
      <c r="W19" s="14" t="s">
        <v>5</v>
      </c>
      <c r="X19" s="15" t="s">
        <v>61</v>
      </c>
      <c r="Y19" s="1">
        <v>16</v>
      </c>
      <c r="Z19" s="14" t="s">
        <v>7</v>
      </c>
      <c r="AA19" s="15" t="s">
        <v>59</v>
      </c>
      <c r="AB19" s="3">
        <v>16</v>
      </c>
      <c r="AC19" s="14" t="s">
        <v>2</v>
      </c>
      <c r="AD19" s="4" t="s">
        <v>53</v>
      </c>
      <c r="AE19" s="3">
        <v>16</v>
      </c>
      <c r="AF19" s="14" t="s">
        <v>6</v>
      </c>
      <c r="AG19" s="2" t="s">
        <v>52</v>
      </c>
      <c r="AH19" s="1">
        <v>16</v>
      </c>
      <c r="AI19" s="14" t="s">
        <v>7</v>
      </c>
      <c r="AJ19" s="106" t="s">
        <v>51</v>
      </c>
      <c r="AK19" s="1">
        <v>16</v>
      </c>
      <c r="AL19" s="116">
        <v>6</v>
      </c>
      <c r="AM19" s="2" t="s">
        <v>52</v>
      </c>
      <c r="AN19" s="114">
        <v>16</v>
      </c>
      <c r="AO19" s="113">
        <v>2</v>
      </c>
      <c r="AP19" s="2" t="s">
        <v>52</v>
      </c>
      <c r="AQ19" s="114">
        <v>16</v>
      </c>
      <c r="AR19" s="113">
        <v>2</v>
      </c>
      <c r="AS19" s="2" t="s">
        <v>53</v>
      </c>
    </row>
    <row r="20" spans="1:45">
      <c r="A20" s="1">
        <v>17</v>
      </c>
      <c r="B20" s="78" t="s">
        <v>3</v>
      </c>
      <c r="C20" s="2" t="s">
        <v>53</v>
      </c>
      <c r="D20" s="1">
        <v>17</v>
      </c>
      <c r="E20" s="14" t="s">
        <v>1</v>
      </c>
      <c r="F20" s="2" t="s">
        <v>54</v>
      </c>
      <c r="G20" s="1">
        <v>17</v>
      </c>
      <c r="H20" s="14" t="s">
        <v>1</v>
      </c>
      <c r="I20" s="2" t="s">
        <v>55</v>
      </c>
      <c r="J20" s="1">
        <v>17</v>
      </c>
      <c r="K20" s="14" t="s">
        <v>2</v>
      </c>
      <c r="L20" s="2" t="s">
        <v>55</v>
      </c>
      <c r="M20" s="1">
        <v>17</v>
      </c>
      <c r="N20" s="14" t="s">
        <v>5</v>
      </c>
      <c r="O20" s="2" t="s">
        <v>58</v>
      </c>
      <c r="P20" s="1">
        <v>17</v>
      </c>
      <c r="Q20" s="14" t="s">
        <v>7</v>
      </c>
      <c r="R20" s="75" t="s">
        <v>59</v>
      </c>
      <c r="S20" s="1">
        <v>17</v>
      </c>
      <c r="T20" s="14" t="s">
        <v>2</v>
      </c>
      <c r="U20" s="15" t="s">
        <v>60</v>
      </c>
      <c r="V20" s="1">
        <v>17</v>
      </c>
      <c r="W20" s="14" t="s">
        <v>6</v>
      </c>
      <c r="X20" s="15" t="s">
        <v>60</v>
      </c>
      <c r="Y20" s="1">
        <v>17</v>
      </c>
      <c r="Z20" s="14" t="s">
        <v>4</v>
      </c>
      <c r="AA20" s="15" t="s">
        <v>59</v>
      </c>
      <c r="AB20" s="3">
        <v>17</v>
      </c>
      <c r="AC20" s="14" t="s">
        <v>3</v>
      </c>
      <c r="AD20" s="4" t="s">
        <v>54</v>
      </c>
      <c r="AE20" s="3">
        <v>17</v>
      </c>
      <c r="AF20" s="14" t="s">
        <v>1</v>
      </c>
      <c r="AG20" s="2" t="s">
        <v>52</v>
      </c>
      <c r="AH20" s="1">
        <v>17</v>
      </c>
      <c r="AI20" s="14" t="s">
        <v>4</v>
      </c>
      <c r="AJ20" s="106" t="s">
        <v>51</v>
      </c>
      <c r="AK20" s="1">
        <v>17</v>
      </c>
      <c r="AL20" s="116">
        <v>7</v>
      </c>
      <c r="AM20" s="2" t="s">
        <v>52</v>
      </c>
      <c r="AN20" s="114">
        <v>17</v>
      </c>
      <c r="AO20" s="113">
        <v>3</v>
      </c>
      <c r="AP20" s="2" t="s">
        <v>52</v>
      </c>
      <c r="AQ20" s="114">
        <v>17</v>
      </c>
      <c r="AR20" s="113">
        <v>3</v>
      </c>
      <c r="AS20" s="2" t="s">
        <v>53</v>
      </c>
    </row>
    <row r="21" spans="1:45">
      <c r="A21" s="1">
        <v>18</v>
      </c>
      <c r="B21" s="78" t="s">
        <v>5</v>
      </c>
      <c r="C21" s="2" t="s">
        <v>53</v>
      </c>
      <c r="D21" s="1">
        <v>18</v>
      </c>
      <c r="E21" s="14" t="s">
        <v>7</v>
      </c>
      <c r="F21" s="2" t="s">
        <v>54</v>
      </c>
      <c r="G21" s="1">
        <v>18</v>
      </c>
      <c r="H21" s="14" t="s">
        <v>7</v>
      </c>
      <c r="I21" s="2" t="s">
        <v>55</v>
      </c>
      <c r="J21" s="1">
        <v>18</v>
      </c>
      <c r="K21" s="14" t="s">
        <v>3</v>
      </c>
      <c r="L21" s="2" t="s">
        <v>55</v>
      </c>
      <c r="M21" s="1">
        <v>18</v>
      </c>
      <c r="N21" s="14" t="s">
        <v>6</v>
      </c>
      <c r="O21" s="2" t="s">
        <v>58</v>
      </c>
      <c r="P21" s="1">
        <v>18</v>
      </c>
      <c r="Q21" s="14" t="s">
        <v>4</v>
      </c>
      <c r="R21" s="75" t="s">
        <v>59</v>
      </c>
      <c r="S21" s="1">
        <v>18</v>
      </c>
      <c r="T21" s="14" t="s">
        <v>3</v>
      </c>
      <c r="U21" s="15" t="s">
        <v>61</v>
      </c>
      <c r="V21" s="1">
        <v>18</v>
      </c>
      <c r="W21" s="14" t="s">
        <v>1</v>
      </c>
      <c r="X21" s="15" t="s">
        <v>60</v>
      </c>
      <c r="Y21" s="1">
        <v>18</v>
      </c>
      <c r="Z21" s="14" t="s">
        <v>2</v>
      </c>
      <c r="AA21" s="15" t="s">
        <v>59</v>
      </c>
      <c r="AB21" s="3">
        <v>18</v>
      </c>
      <c r="AC21" s="14" t="s">
        <v>5</v>
      </c>
      <c r="AD21" s="4" t="s">
        <v>54</v>
      </c>
      <c r="AE21" s="3">
        <v>18</v>
      </c>
      <c r="AF21" s="14" t="s">
        <v>7</v>
      </c>
      <c r="AG21" s="2" t="s">
        <v>52</v>
      </c>
      <c r="AH21" s="1">
        <v>18</v>
      </c>
      <c r="AI21" s="14" t="s">
        <v>2</v>
      </c>
      <c r="AJ21" s="106" t="s">
        <v>51</v>
      </c>
      <c r="AK21" s="1">
        <v>18</v>
      </c>
      <c r="AL21" s="116">
        <v>1</v>
      </c>
      <c r="AM21" s="2" t="s">
        <v>51</v>
      </c>
      <c r="AN21" s="115">
        <v>18</v>
      </c>
      <c r="AO21" s="113">
        <v>4</v>
      </c>
      <c r="AP21" s="2" t="s">
        <v>52</v>
      </c>
      <c r="AQ21" s="114">
        <v>18</v>
      </c>
      <c r="AR21" s="113">
        <v>4</v>
      </c>
      <c r="AS21" s="2" t="s">
        <v>53</v>
      </c>
    </row>
    <row r="22" spans="1:45">
      <c r="A22" s="1">
        <v>19</v>
      </c>
      <c r="B22" s="78" t="s">
        <v>6</v>
      </c>
      <c r="C22" s="2" t="s">
        <v>53</v>
      </c>
      <c r="D22" s="1">
        <v>19</v>
      </c>
      <c r="E22" s="14" t="s">
        <v>4</v>
      </c>
      <c r="F22" s="2" t="s">
        <v>54</v>
      </c>
      <c r="G22" s="1">
        <v>19</v>
      </c>
      <c r="H22" s="14" t="s">
        <v>4</v>
      </c>
      <c r="I22" s="2" t="s">
        <v>55</v>
      </c>
      <c r="J22" s="1">
        <v>19</v>
      </c>
      <c r="K22" s="14" t="s">
        <v>5</v>
      </c>
      <c r="L22" s="2" t="s">
        <v>55</v>
      </c>
      <c r="M22" s="1">
        <v>19</v>
      </c>
      <c r="N22" s="14" t="s">
        <v>1</v>
      </c>
      <c r="O22" s="2" t="s">
        <v>58</v>
      </c>
      <c r="P22" s="1">
        <v>19</v>
      </c>
      <c r="Q22" s="14" t="s">
        <v>2</v>
      </c>
      <c r="R22" s="75" t="s">
        <v>59</v>
      </c>
      <c r="S22" s="1">
        <v>19</v>
      </c>
      <c r="T22" s="14" t="s">
        <v>5</v>
      </c>
      <c r="U22" s="15" t="s">
        <v>61</v>
      </c>
      <c r="V22" s="1">
        <v>19</v>
      </c>
      <c r="W22" s="14" t="s">
        <v>7</v>
      </c>
      <c r="X22" s="15" t="s">
        <v>60</v>
      </c>
      <c r="Y22" s="1">
        <v>19</v>
      </c>
      <c r="Z22" s="14" t="s">
        <v>3</v>
      </c>
      <c r="AA22" s="15" t="s">
        <v>61</v>
      </c>
      <c r="AB22" s="3">
        <v>19</v>
      </c>
      <c r="AC22" s="14" t="s">
        <v>6</v>
      </c>
      <c r="AD22" s="4" t="s">
        <v>53</v>
      </c>
      <c r="AE22" s="3">
        <v>19</v>
      </c>
      <c r="AF22" s="14" t="s">
        <v>4</v>
      </c>
      <c r="AG22" s="2" t="s">
        <v>52</v>
      </c>
      <c r="AH22" s="1">
        <v>19</v>
      </c>
      <c r="AI22" s="14" t="s">
        <v>3</v>
      </c>
      <c r="AJ22" s="106" t="s">
        <v>52</v>
      </c>
      <c r="AK22" s="1">
        <v>19</v>
      </c>
      <c r="AL22" s="116">
        <v>2</v>
      </c>
      <c r="AM22" s="2" t="s">
        <v>51</v>
      </c>
      <c r="AN22" s="114">
        <v>19</v>
      </c>
      <c r="AO22" s="113">
        <v>5</v>
      </c>
      <c r="AP22" s="2" t="s">
        <v>52</v>
      </c>
      <c r="AQ22" s="114">
        <v>19</v>
      </c>
      <c r="AR22" s="113">
        <v>5</v>
      </c>
      <c r="AS22" s="2" t="s">
        <v>53</v>
      </c>
    </row>
    <row r="23" spans="1:45">
      <c r="A23" s="1">
        <v>20</v>
      </c>
      <c r="B23" s="78" t="s">
        <v>1</v>
      </c>
      <c r="C23" s="2" t="s">
        <v>53</v>
      </c>
      <c r="D23" s="1">
        <v>20</v>
      </c>
      <c r="E23" s="14" t="s">
        <v>2</v>
      </c>
      <c r="F23" s="2" t="s">
        <v>55</v>
      </c>
      <c r="G23" s="1">
        <v>20</v>
      </c>
      <c r="H23" s="14" t="s">
        <v>2</v>
      </c>
      <c r="I23" s="2" t="s">
        <v>55</v>
      </c>
      <c r="J23" s="1">
        <v>20</v>
      </c>
      <c r="K23" s="14" t="s">
        <v>6</v>
      </c>
      <c r="L23" s="2" t="s">
        <v>55</v>
      </c>
      <c r="M23" s="1">
        <v>20</v>
      </c>
      <c r="N23" s="14" t="s">
        <v>7</v>
      </c>
      <c r="O23" s="2" t="s">
        <v>58</v>
      </c>
      <c r="P23" s="1">
        <v>20</v>
      </c>
      <c r="Q23" s="14" t="s">
        <v>3</v>
      </c>
      <c r="R23" s="75" t="s">
        <v>59</v>
      </c>
      <c r="S23" s="1">
        <v>20</v>
      </c>
      <c r="T23" s="14" t="s">
        <v>6</v>
      </c>
      <c r="U23" s="15" t="s">
        <v>61</v>
      </c>
      <c r="V23" s="1">
        <v>20</v>
      </c>
      <c r="W23" s="14" t="s">
        <v>4</v>
      </c>
      <c r="X23" s="15" t="s">
        <v>60</v>
      </c>
      <c r="Y23" s="1">
        <v>20</v>
      </c>
      <c r="Z23" s="14" t="s">
        <v>5</v>
      </c>
      <c r="AA23" s="15" t="s">
        <v>61</v>
      </c>
      <c r="AB23" s="3">
        <v>20</v>
      </c>
      <c r="AC23" s="14" t="s">
        <v>1</v>
      </c>
      <c r="AD23" s="4" t="s">
        <v>53</v>
      </c>
      <c r="AE23" s="3">
        <v>20</v>
      </c>
      <c r="AF23" s="14" t="s">
        <v>2</v>
      </c>
      <c r="AG23" s="2" t="s">
        <v>52</v>
      </c>
      <c r="AH23" s="1">
        <v>20</v>
      </c>
      <c r="AI23" s="14" t="s">
        <v>5</v>
      </c>
      <c r="AJ23" s="106" t="s">
        <v>52</v>
      </c>
      <c r="AK23" s="1">
        <v>20</v>
      </c>
      <c r="AL23" s="116">
        <v>3</v>
      </c>
      <c r="AM23" s="2" t="s">
        <v>51</v>
      </c>
      <c r="AN23" s="114">
        <v>20</v>
      </c>
      <c r="AO23" s="113">
        <v>6</v>
      </c>
      <c r="AP23" s="2" t="s">
        <v>53</v>
      </c>
      <c r="AQ23" s="114">
        <v>20</v>
      </c>
      <c r="AR23" s="113">
        <v>6</v>
      </c>
      <c r="AS23" s="2" t="s">
        <v>54</v>
      </c>
    </row>
    <row r="24" spans="1:45">
      <c r="A24" s="1">
        <v>21</v>
      </c>
      <c r="B24" s="78" t="s">
        <v>7</v>
      </c>
      <c r="C24" s="2" t="s">
        <v>53</v>
      </c>
      <c r="D24" s="1">
        <v>21</v>
      </c>
      <c r="E24" s="14" t="s">
        <v>3</v>
      </c>
      <c r="F24" s="2" t="s">
        <v>55</v>
      </c>
      <c r="G24" s="1">
        <v>21</v>
      </c>
      <c r="H24" s="14" t="s">
        <v>3</v>
      </c>
      <c r="I24" s="2" t="s">
        <v>56</v>
      </c>
      <c r="J24" s="1">
        <v>21</v>
      </c>
      <c r="K24" s="14" t="s">
        <v>1</v>
      </c>
      <c r="L24" s="2" t="s">
        <v>55</v>
      </c>
      <c r="M24" s="1">
        <v>21</v>
      </c>
      <c r="N24" s="14" t="s">
        <v>4</v>
      </c>
      <c r="O24" s="2" t="s">
        <v>58</v>
      </c>
      <c r="P24" s="1">
        <v>21</v>
      </c>
      <c r="Q24" s="14" t="s">
        <v>5</v>
      </c>
      <c r="R24" s="75" t="s">
        <v>59</v>
      </c>
      <c r="S24" s="1">
        <v>21</v>
      </c>
      <c r="T24" s="14" t="s">
        <v>1</v>
      </c>
      <c r="U24" s="15" t="s">
        <v>61</v>
      </c>
      <c r="V24" s="1">
        <v>21</v>
      </c>
      <c r="W24" s="14" t="s">
        <v>2</v>
      </c>
      <c r="X24" s="15" t="s">
        <v>60</v>
      </c>
      <c r="Y24" s="1">
        <v>21</v>
      </c>
      <c r="Z24" s="14" t="s">
        <v>6</v>
      </c>
      <c r="AA24" s="75" t="s">
        <v>57</v>
      </c>
      <c r="AB24" s="3">
        <v>21</v>
      </c>
      <c r="AC24" s="14" t="s">
        <v>7</v>
      </c>
      <c r="AD24" s="4" t="s">
        <v>56</v>
      </c>
      <c r="AE24" s="3">
        <v>21</v>
      </c>
      <c r="AF24" s="14" t="s">
        <v>3</v>
      </c>
      <c r="AG24" s="2" t="s">
        <v>52</v>
      </c>
      <c r="AH24" s="1">
        <v>21</v>
      </c>
      <c r="AI24" s="14" t="s">
        <v>6</v>
      </c>
      <c r="AJ24" s="106" t="s">
        <v>51</v>
      </c>
      <c r="AK24" s="1">
        <v>21</v>
      </c>
      <c r="AL24" s="116">
        <v>4</v>
      </c>
      <c r="AM24" s="2" t="s">
        <v>51</v>
      </c>
      <c r="AN24" s="114">
        <v>21</v>
      </c>
      <c r="AO24" s="113">
        <v>7</v>
      </c>
      <c r="AP24" s="2" t="s">
        <v>53</v>
      </c>
      <c r="AQ24" s="114">
        <v>21</v>
      </c>
      <c r="AR24" s="113">
        <v>7</v>
      </c>
      <c r="AS24" s="2" t="s">
        <v>54</v>
      </c>
    </row>
    <row r="25" spans="1:45">
      <c r="A25" s="1">
        <v>22</v>
      </c>
      <c r="B25" s="78" t="s">
        <v>4</v>
      </c>
      <c r="C25" s="2" t="s">
        <v>53</v>
      </c>
      <c r="D25" s="1">
        <v>22</v>
      </c>
      <c r="E25" s="14" t="s">
        <v>5</v>
      </c>
      <c r="F25" s="2" t="s">
        <v>55</v>
      </c>
      <c r="G25" s="1">
        <v>22</v>
      </c>
      <c r="H25" s="14" t="s">
        <v>5</v>
      </c>
      <c r="I25" s="2" t="s">
        <v>56</v>
      </c>
      <c r="J25" s="1">
        <v>22</v>
      </c>
      <c r="K25" s="14" t="s">
        <v>7</v>
      </c>
      <c r="L25" s="2" t="s">
        <v>55</v>
      </c>
      <c r="M25" s="1">
        <v>22</v>
      </c>
      <c r="N25" s="14" t="s">
        <v>2</v>
      </c>
      <c r="O25" s="2" t="s">
        <v>58</v>
      </c>
      <c r="P25" s="1">
        <v>22</v>
      </c>
      <c r="Q25" s="14" t="s">
        <v>6</v>
      </c>
      <c r="R25" s="15" t="s">
        <v>59</v>
      </c>
      <c r="S25" s="1">
        <v>22</v>
      </c>
      <c r="T25" s="14" t="s">
        <v>7</v>
      </c>
      <c r="U25" s="15" t="s">
        <v>61</v>
      </c>
      <c r="V25" s="1">
        <v>22</v>
      </c>
      <c r="W25" s="14" t="s">
        <v>3</v>
      </c>
      <c r="X25" s="15" t="s">
        <v>60</v>
      </c>
      <c r="Y25" s="1">
        <v>22</v>
      </c>
      <c r="Z25" s="14" t="s">
        <v>1</v>
      </c>
      <c r="AA25" s="75" t="s">
        <v>57</v>
      </c>
      <c r="AB25" s="3">
        <v>22</v>
      </c>
      <c r="AC25" s="14" t="s">
        <v>4</v>
      </c>
      <c r="AD25" s="4" t="s">
        <v>56</v>
      </c>
      <c r="AE25" s="3">
        <v>22</v>
      </c>
      <c r="AF25" s="14" t="s">
        <v>5</v>
      </c>
      <c r="AG25" s="2" t="s">
        <v>52</v>
      </c>
      <c r="AH25" s="1">
        <v>22</v>
      </c>
      <c r="AI25" s="14" t="s">
        <v>1</v>
      </c>
      <c r="AJ25" s="106" t="s">
        <v>51</v>
      </c>
      <c r="AK25" s="1">
        <v>22</v>
      </c>
      <c r="AL25" s="116">
        <v>5</v>
      </c>
      <c r="AM25" s="2" t="s">
        <v>51</v>
      </c>
      <c r="AN25" s="122">
        <v>22</v>
      </c>
      <c r="AO25" s="113">
        <v>1</v>
      </c>
      <c r="AP25" s="2" t="s">
        <v>53</v>
      </c>
      <c r="AQ25" s="114">
        <v>22</v>
      </c>
      <c r="AR25" s="113">
        <v>1</v>
      </c>
      <c r="AS25" s="2" t="s">
        <v>53</v>
      </c>
    </row>
    <row r="26" spans="1:45">
      <c r="A26" s="1">
        <v>23</v>
      </c>
      <c r="B26" s="78" t="s">
        <v>2</v>
      </c>
      <c r="C26" s="2" t="s">
        <v>53</v>
      </c>
      <c r="D26" s="1">
        <v>23</v>
      </c>
      <c r="E26" s="14" t="s">
        <v>6</v>
      </c>
      <c r="F26" s="2" t="s">
        <v>55</v>
      </c>
      <c r="G26" s="1">
        <v>23</v>
      </c>
      <c r="H26" s="14" t="s">
        <v>6</v>
      </c>
      <c r="I26" s="2" t="s">
        <v>55</v>
      </c>
      <c r="J26" s="1">
        <v>23</v>
      </c>
      <c r="K26" s="14" t="s">
        <v>4</v>
      </c>
      <c r="L26" s="2" t="s">
        <v>55</v>
      </c>
      <c r="M26" s="1">
        <v>23</v>
      </c>
      <c r="N26" s="14" t="s">
        <v>3</v>
      </c>
      <c r="O26" s="2" t="s">
        <v>58</v>
      </c>
      <c r="P26" s="1">
        <v>23</v>
      </c>
      <c r="Q26" s="14" t="s">
        <v>1</v>
      </c>
      <c r="R26" s="15" t="s">
        <v>59</v>
      </c>
      <c r="S26" s="1">
        <v>23</v>
      </c>
      <c r="T26" s="14" t="s">
        <v>4</v>
      </c>
      <c r="U26" s="15" t="s">
        <v>61</v>
      </c>
      <c r="V26" s="1">
        <v>23</v>
      </c>
      <c r="W26" s="14" t="s">
        <v>5</v>
      </c>
      <c r="X26" s="15" t="s">
        <v>60</v>
      </c>
      <c r="Y26" s="1">
        <v>23</v>
      </c>
      <c r="Z26" s="14" t="s">
        <v>7</v>
      </c>
      <c r="AA26" s="75" t="s">
        <v>57</v>
      </c>
      <c r="AB26" s="3">
        <v>23</v>
      </c>
      <c r="AC26" s="14" t="s">
        <v>2</v>
      </c>
      <c r="AD26" s="4" t="s">
        <v>56</v>
      </c>
      <c r="AE26" s="3">
        <v>23</v>
      </c>
      <c r="AF26" s="14" t="s">
        <v>6</v>
      </c>
      <c r="AG26" s="2" t="s">
        <v>52</v>
      </c>
      <c r="AH26" s="1">
        <v>23</v>
      </c>
      <c r="AI26" s="14" t="s">
        <v>7</v>
      </c>
      <c r="AJ26" s="106" t="s">
        <v>51</v>
      </c>
      <c r="AK26" s="1">
        <v>23</v>
      </c>
      <c r="AL26" s="116">
        <v>6</v>
      </c>
      <c r="AM26" s="2" t="s">
        <v>52</v>
      </c>
      <c r="AN26" s="111">
        <v>23</v>
      </c>
      <c r="AO26" s="119">
        <v>2</v>
      </c>
      <c r="AP26" s="2" t="s">
        <v>52</v>
      </c>
      <c r="AQ26" s="114">
        <v>23</v>
      </c>
      <c r="AR26" s="113">
        <v>2</v>
      </c>
      <c r="AS26" s="2" t="s">
        <v>53</v>
      </c>
    </row>
    <row r="27" spans="1:45">
      <c r="A27" s="1">
        <v>24</v>
      </c>
      <c r="B27" s="78" t="s">
        <v>3</v>
      </c>
      <c r="C27" s="2" t="s">
        <v>53</v>
      </c>
      <c r="D27" s="1">
        <v>24</v>
      </c>
      <c r="E27" s="14" t="s">
        <v>1</v>
      </c>
      <c r="F27" s="2" t="s">
        <v>54</v>
      </c>
      <c r="G27" s="1">
        <v>24</v>
      </c>
      <c r="H27" s="14" t="s">
        <v>1</v>
      </c>
      <c r="I27" s="2" t="s">
        <v>55</v>
      </c>
      <c r="J27" s="1">
        <v>24</v>
      </c>
      <c r="K27" s="14" t="s">
        <v>2</v>
      </c>
      <c r="L27" s="2" t="s">
        <v>55</v>
      </c>
      <c r="M27" s="1">
        <v>24</v>
      </c>
      <c r="N27" s="14" t="s">
        <v>5</v>
      </c>
      <c r="O27" s="2" t="s">
        <v>58</v>
      </c>
      <c r="P27" s="1">
        <v>24</v>
      </c>
      <c r="Q27" s="14" t="s">
        <v>7</v>
      </c>
      <c r="R27" s="15" t="s">
        <v>59</v>
      </c>
      <c r="S27" s="1">
        <v>24</v>
      </c>
      <c r="T27" s="14" t="s">
        <v>2</v>
      </c>
      <c r="U27" s="15" t="s">
        <v>61</v>
      </c>
      <c r="V27" s="1">
        <v>24</v>
      </c>
      <c r="W27" s="14" t="s">
        <v>6</v>
      </c>
      <c r="X27" s="15" t="s">
        <v>60</v>
      </c>
      <c r="Y27" s="1">
        <v>24</v>
      </c>
      <c r="Z27" s="14" t="s">
        <v>4</v>
      </c>
      <c r="AA27" s="75" t="s">
        <v>57</v>
      </c>
      <c r="AB27" s="3">
        <v>24</v>
      </c>
      <c r="AC27" s="14" t="s">
        <v>3</v>
      </c>
      <c r="AD27" s="2" t="s">
        <v>56</v>
      </c>
      <c r="AE27" s="3">
        <v>24</v>
      </c>
      <c r="AF27" s="14" t="s">
        <v>1</v>
      </c>
      <c r="AG27" s="2" t="s">
        <v>52</v>
      </c>
      <c r="AH27" s="1">
        <v>24</v>
      </c>
      <c r="AI27" s="14" t="s">
        <v>4</v>
      </c>
      <c r="AJ27" s="106" t="s">
        <v>51</v>
      </c>
      <c r="AK27" s="1">
        <v>24</v>
      </c>
      <c r="AL27" s="116">
        <v>7</v>
      </c>
      <c r="AM27" s="2" t="s">
        <v>52</v>
      </c>
      <c r="AN27" s="111">
        <v>24</v>
      </c>
      <c r="AO27" s="113">
        <v>3</v>
      </c>
      <c r="AP27" s="2" t="s">
        <v>52</v>
      </c>
      <c r="AQ27" s="114">
        <v>24</v>
      </c>
      <c r="AR27" s="113">
        <v>3</v>
      </c>
      <c r="AS27" s="2" t="s">
        <v>53</v>
      </c>
    </row>
    <row r="28" spans="1:45">
      <c r="A28" s="1">
        <v>25</v>
      </c>
      <c r="B28" s="78" t="s">
        <v>5</v>
      </c>
      <c r="C28" s="2" t="s">
        <v>53</v>
      </c>
      <c r="D28" s="1">
        <v>25</v>
      </c>
      <c r="E28" s="14" t="s">
        <v>7</v>
      </c>
      <c r="F28" s="2" t="s">
        <v>54</v>
      </c>
      <c r="G28" s="1">
        <v>25</v>
      </c>
      <c r="H28" s="14" t="s">
        <v>7</v>
      </c>
      <c r="I28" s="2" t="s">
        <v>55</v>
      </c>
      <c r="J28" s="1">
        <v>25</v>
      </c>
      <c r="K28" s="14" t="s">
        <v>3</v>
      </c>
      <c r="L28" s="2" t="s">
        <v>58</v>
      </c>
      <c r="M28" s="1">
        <v>25</v>
      </c>
      <c r="N28" s="14" t="s">
        <v>6</v>
      </c>
      <c r="O28" s="2" t="s">
        <v>58</v>
      </c>
      <c r="P28" s="1">
        <v>25</v>
      </c>
      <c r="Q28" s="14" t="s">
        <v>4</v>
      </c>
      <c r="R28" s="75" t="s">
        <v>59</v>
      </c>
      <c r="S28" s="1">
        <v>25</v>
      </c>
      <c r="T28" s="14" t="s">
        <v>3</v>
      </c>
      <c r="U28" s="15" t="s">
        <v>61</v>
      </c>
      <c r="V28" s="1">
        <v>25</v>
      </c>
      <c r="W28" s="14" t="s">
        <v>1</v>
      </c>
      <c r="X28" s="15" t="s">
        <v>60</v>
      </c>
      <c r="Y28" s="1">
        <v>25</v>
      </c>
      <c r="Z28" s="14" t="s">
        <v>2</v>
      </c>
      <c r="AA28" s="75" t="s">
        <v>57</v>
      </c>
      <c r="AB28" s="3">
        <v>25</v>
      </c>
      <c r="AC28" s="14" t="s">
        <v>5</v>
      </c>
      <c r="AD28" s="2" t="s">
        <v>56</v>
      </c>
      <c r="AE28" s="3">
        <v>25</v>
      </c>
      <c r="AF28" s="14" t="s">
        <v>7</v>
      </c>
      <c r="AG28" s="2" t="s">
        <v>52</v>
      </c>
      <c r="AH28" s="1">
        <v>25</v>
      </c>
      <c r="AI28" s="14" t="s">
        <v>2</v>
      </c>
      <c r="AJ28" s="106" t="s">
        <v>51</v>
      </c>
      <c r="AK28" s="1">
        <v>25</v>
      </c>
      <c r="AL28" s="116">
        <v>1</v>
      </c>
      <c r="AM28" s="2" t="s">
        <v>51</v>
      </c>
      <c r="AN28" s="1">
        <v>25</v>
      </c>
      <c r="AO28" s="113">
        <v>4</v>
      </c>
      <c r="AP28" s="2" t="s">
        <v>52</v>
      </c>
      <c r="AQ28" s="114">
        <v>25</v>
      </c>
      <c r="AR28" s="113">
        <v>4</v>
      </c>
      <c r="AS28" s="2" t="s">
        <v>53</v>
      </c>
    </row>
    <row r="29" spans="1:45">
      <c r="A29" s="1">
        <v>26</v>
      </c>
      <c r="B29" s="78" t="s">
        <v>6</v>
      </c>
      <c r="C29" s="2" t="s">
        <v>53</v>
      </c>
      <c r="D29" s="1">
        <v>26</v>
      </c>
      <c r="E29" s="14" t="s">
        <v>4</v>
      </c>
      <c r="F29" s="2" t="s">
        <v>54</v>
      </c>
      <c r="G29" s="1">
        <v>26</v>
      </c>
      <c r="H29" s="14" t="s">
        <v>4</v>
      </c>
      <c r="I29" s="2" t="s">
        <v>55</v>
      </c>
      <c r="J29" s="1">
        <v>26</v>
      </c>
      <c r="K29" s="14" t="s">
        <v>5</v>
      </c>
      <c r="L29" s="2" t="s">
        <v>58</v>
      </c>
      <c r="M29" s="1">
        <v>26</v>
      </c>
      <c r="N29" s="14" t="s">
        <v>1</v>
      </c>
      <c r="O29" s="2" t="s">
        <v>58</v>
      </c>
      <c r="P29" s="1">
        <v>26</v>
      </c>
      <c r="Q29" s="14" t="s">
        <v>2</v>
      </c>
      <c r="R29" s="75" t="s">
        <v>59</v>
      </c>
      <c r="S29" s="1">
        <v>26</v>
      </c>
      <c r="T29" s="14" t="s">
        <v>5</v>
      </c>
      <c r="U29" s="15" t="s">
        <v>61</v>
      </c>
      <c r="V29" s="1">
        <v>26</v>
      </c>
      <c r="W29" s="14" t="s">
        <v>7</v>
      </c>
      <c r="X29" s="15" t="s">
        <v>60</v>
      </c>
      <c r="Y29" s="1">
        <v>26</v>
      </c>
      <c r="Z29" s="14" t="s">
        <v>3</v>
      </c>
      <c r="AA29" s="75" t="s">
        <v>57</v>
      </c>
      <c r="AB29" s="3">
        <v>26</v>
      </c>
      <c r="AC29" s="14" t="s">
        <v>6</v>
      </c>
      <c r="AD29" s="2" t="s">
        <v>53</v>
      </c>
      <c r="AE29" s="3">
        <v>26</v>
      </c>
      <c r="AF29" s="14" t="s">
        <v>4</v>
      </c>
      <c r="AG29" s="2" t="s">
        <v>52</v>
      </c>
      <c r="AH29" s="1">
        <v>26</v>
      </c>
      <c r="AI29" s="14" t="s">
        <v>3</v>
      </c>
      <c r="AJ29" s="106" t="s">
        <v>52</v>
      </c>
      <c r="AK29" s="1">
        <v>26</v>
      </c>
      <c r="AL29" s="116">
        <v>2</v>
      </c>
      <c r="AM29" s="2" t="s">
        <v>51</v>
      </c>
      <c r="AN29" s="1">
        <v>26</v>
      </c>
      <c r="AO29" s="113">
        <v>5</v>
      </c>
      <c r="AP29" s="2" t="s">
        <v>52</v>
      </c>
      <c r="AQ29" s="114">
        <v>26</v>
      </c>
      <c r="AR29" s="113">
        <v>5</v>
      </c>
      <c r="AS29" s="2" t="s">
        <v>53</v>
      </c>
    </row>
    <row r="30" spans="1:45">
      <c r="A30" s="1">
        <v>27</v>
      </c>
      <c r="B30" s="78" t="s">
        <v>1</v>
      </c>
      <c r="C30" s="2" t="s">
        <v>53</v>
      </c>
      <c r="D30" s="1">
        <v>27</v>
      </c>
      <c r="E30" s="14" t="s">
        <v>2</v>
      </c>
      <c r="F30" s="2" t="s">
        <v>54</v>
      </c>
      <c r="G30" s="1">
        <v>27</v>
      </c>
      <c r="H30" s="14" t="s">
        <v>2</v>
      </c>
      <c r="I30" s="2" t="s">
        <v>55</v>
      </c>
      <c r="J30" s="1">
        <v>27</v>
      </c>
      <c r="K30" s="14" t="s">
        <v>6</v>
      </c>
      <c r="L30" s="2" t="s">
        <v>58</v>
      </c>
      <c r="M30" s="1">
        <v>27</v>
      </c>
      <c r="N30" s="14" t="s">
        <v>7</v>
      </c>
      <c r="O30" s="2" t="s">
        <v>58</v>
      </c>
      <c r="P30" s="1">
        <v>27</v>
      </c>
      <c r="Q30" s="14" t="s">
        <v>3</v>
      </c>
      <c r="R30" s="15" t="s">
        <v>60</v>
      </c>
      <c r="S30" s="1">
        <v>27</v>
      </c>
      <c r="T30" s="14" t="s">
        <v>6</v>
      </c>
      <c r="U30" s="15" t="s">
        <v>60</v>
      </c>
      <c r="V30" s="1">
        <v>27</v>
      </c>
      <c r="W30" s="14" t="s">
        <v>4</v>
      </c>
      <c r="X30" s="15" t="s">
        <v>60</v>
      </c>
      <c r="Y30" s="1">
        <v>27</v>
      </c>
      <c r="Z30" s="14" t="s">
        <v>5</v>
      </c>
      <c r="AA30" s="75" t="s">
        <v>57</v>
      </c>
      <c r="AB30" s="3">
        <v>27</v>
      </c>
      <c r="AC30" s="14" t="s">
        <v>1</v>
      </c>
      <c r="AD30" s="2" t="s">
        <v>53</v>
      </c>
      <c r="AE30" s="3">
        <v>27</v>
      </c>
      <c r="AF30" s="14" t="s">
        <v>2</v>
      </c>
      <c r="AG30" s="2" t="s">
        <v>52</v>
      </c>
      <c r="AH30" s="1">
        <v>27</v>
      </c>
      <c r="AI30" s="14" t="s">
        <v>5</v>
      </c>
      <c r="AJ30" s="106" t="s">
        <v>52</v>
      </c>
      <c r="AK30" s="1">
        <v>27</v>
      </c>
      <c r="AL30" s="116">
        <v>3</v>
      </c>
      <c r="AM30" s="2" t="s">
        <v>51</v>
      </c>
      <c r="AN30" s="123">
        <v>27</v>
      </c>
      <c r="AO30" s="113">
        <v>6</v>
      </c>
      <c r="AP30" s="2" t="s">
        <v>52</v>
      </c>
      <c r="AQ30" s="114">
        <v>27</v>
      </c>
      <c r="AR30" s="113">
        <v>6</v>
      </c>
      <c r="AS30" s="2" t="s">
        <v>54</v>
      </c>
    </row>
    <row r="31" spans="1:45">
      <c r="A31" s="1">
        <v>28</v>
      </c>
      <c r="B31" s="78" t="s">
        <v>7</v>
      </c>
      <c r="C31" s="2" t="s">
        <v>53</v>
      </c>
      <c r="D31" s="1">
        <v>28</v>
      </c>
      <c r="E31" s="14" t="s">
        <v>3</v>
      </c>
      <c r="F31" s="2" t="s">
        <v>54</v>
      </c>
      <c r="G31" s="1">
        <v>28</v>
      </c>
      <c r="H31" s="14" t="s">
        <v>3</v>
      </c>
      <c r="I31" s="2" t="s">
        <v>56</v>
      </c>
      <c r="J31" s="1">
        <v>28</v>
      </c>
      <c r="K31" s="14" t="s">
        <v>1</v>
      </c>
      <c r="L31" s="2" t="s">
        <v>57</v>
      </c>
      <c r="M31" s="1">
        <v>28</v>
      </c>
      <c r="N31" s="14" t="s">
        <v>4</v>
      </c>
      <c r="O31" s="2" t="s">
        <v>58</v>
      </c>
      <c r="P31" s="1">
        <v>28</v>
      </c>
      <c r="Q31" s="14" t="s">
        <v>5</v>
      </c>
      <c r="R31" s="15" t="s">
        <v>60</v>
      </c>
      <c r="S31" s="1">
        <v>28</v>
      </c>
      <c r="T31" s="14" t="s">
        <v>1</v>
      </c>
      <c r="U31" s="15" t="s">
        <v>60</v>
      </c>
      <c r="V31" s="1">
        <v>28</v>
      </c>
      <c r="W31" s="14" t="s">
        <v>2</v>
      </c>
      <c r="X31" s="15" t="s">
        <v>60</v>
      </c>
      <c r="Y31" s="1">
        <v>28</v>
      </c>
      <c r="Z31" s="14" t="s">
        <v>6</v>
      </c>
      <c r="AA31" s="4" t="s">
        <v>56</v>
      </c>
      <c r="AB31" s="3">
        <v>28</v>
      </c>
      <c r="AC31" s="14" t="s">
        <v>7</v>
      </c>
      <c r="AD31" s="2" t="s">
        <v>53</v>
      </c>
      <c r="AE31" s="3">
        <v>28</v>
      </c>
      <c r="AF31" s="14" t="s">
        <v>3</v>
      </c>
      <c r="AG31" s="2" t="s">
        <v>52</v>
      </c>
      <c r="AH31" s="1">
        <v>28</v>
      </c>
      <c r="AI31" s="14" t="s">
        <v>6</v>
      </c>
      <c r="AJ31" s="106" t="s">
        <v>52</v>
      </c>
      <c r="AK31" s="1">
        <v>28</v>
      </c>
      <c r="AL31" s="116">
        <v>4</v>
      </c>
      <c r="AM31" s="2" t="s">
        <v>51</v>
      </c>
      <c r="AN31" s="114">
        <v>28</v>
      </c>
      <c r="AO31" s="113">
        <v>7</v>
      </c>
      <c r="AP31" s="2" t="s">
        <v>52</v>
      </c>
      <c r="AQ31" s="114">
        <v>28</v>
      </c>
      <c r="AR31" s="113">
        <v>7</v>
      </c>
      <c r="AS31" s="2" t="s">
        <v>54</v>
      </c>
    </row>
    <row r="32" spans="1:45">
      <c r="A32" s="1">
        <v>29</v>
      </c>
      <c r="B32" s="78" t="s">
        <v>4</v>
      </c>
      <c r="C32" s="2" t="s">
        <v>53</v>
      </c>
      <c r="D32" s="1"/>
      <c r="E32" s="14"/>
      <c r="F32" s="14"/>
      <c r="G32" s="1">
        <v>29</v>
      </c>
      <c r="H32" s="14" t="s">
        <v>5</v>
      </c>
      <c r="I32" s="2" t="s">
        <v>56</v>
      </c>
      <c r="J32" s="1">
        <v>29</v>
      </c>
      <c r="K32" s="14" t="s">
        <v>7</v>
      </c>
      <c r="L32" s="2" t="s">
        <v>57</v>
      </c>
      <c r="M32" s="1">
        <v>29</v>
      </c>
      <c r="N32" s="14" t="s">
        <v>2</v>
      </c>
      <c r="O32" s="2" t="s">
        <v>58</v>
      </c>
      <c r="P32" s="1">
        <v>29</v>
      </c>
      <c r="Q32" s="14" t="s">
        <v>6</v>
      </c>
      <c r="R32" s="15" t="s">
        <v>60</v>
      </c>
      <c r="S32" s="1">
        <v>29</v>
      </c>
      <c r="T32" s="14" t="s">
        <v>7</v>
      </c>
      <c r="U32" s="15" t="s">
        <v>60</v>
      </c>
      <c r="V32" s="1">
        <v>29</v>
      </c>
      <c r="W32" s="14" t="s">
        <v>3</v>
      </c>
      <c r="X32" s="15" t="s">
        <v>60</v>
      </c>
      <c r="Y32" s="1">
        <v>29</v>
      </c>
      <c r="Z32" s="14" t="s">
        <v>1</v>
      </c>
      <c r="AA32" s="4" t="s">
        <v>56</v>
      </c>
      <c r="AB32" s="3">
        <v>29</v>
      </c>
      <c r="AC32" s="14" t="s">
        <v>4</v>
      </c>
      <c r="AD32" s="2" t="s">
        <v>53</v>
      </c>
      <c r="AE32" s="3">
        <v>29</v>
      </c>
      <c r="AF32" s="14" t="s">
        <v>5</v>
      </c>
      <c r="AG32" s="2" t="s">
        <v>52</v>
      </c>
      <c r="AH32" s="1">
        <v>29</v>
      </c>
      <c r="AI32" s="14" t="s">
        <v>1</v>
      </c>
      <c r="AJ32" s="2" t="s">
        <v>54</v>
      </c>
      <c r="AK32" s="1">
        <v>29</v>
      </c>
      <c r="AL32" s="116">
        <v>5</v>
      </c>
      <c r="AM32" s="2" t="s">
        <v>51</v>
      </c>
      <c r="AN32" s="5"/>
      <c r="AO32" s="6"/>
      <c r="AP32" s="6"/>
      <c r="AQ32" s="1">
        <v>29</v>
      </c>
      <c r="AR32" s="113">
        <v>1</v>
      </c>
      <c r="AS32" s="2" t="s">
        <v>53</v>
      </c>
    </row>
    <row r="33" spans="1:45">
      <c r="A33" s="1">
        <v>30</v>
      </c>
      <c r="B33" s="78" t="s">
        <v>2</v>
      </c>
      <c r="C33" s="2" t="s">
        <v>53</v>
      </c>
      <c r="D33" s="1"/>
      <c r="E33" s="14"/>
      <c r="F33" s="14"/>
      <c r="G33" s="1">
        <v>30</v>
      </c>
      <c r="H33" s="14" t="s">
        <v>6</v>
      </c>
      <c r="I33" s="2" t="s">
        <v>55</v>
      </c>
      <c r="J33" s="1">
        <v>30</v>
      </c>
      <c r="K33" s="14" t="s">
        <v>4</v>
      </c>
      <c r="L33" s="2" t="s">
        <v>58</v>
      </c>
      <c r="M33" s="1">
        <v>30</v>
      </c>
      <c r="N33" s="14" t="s">
        <v>3</v>
      </c>
      <c r="O33" s="2" t="s">
        <v>58</v>
      </c>
      <c r="P33" s="1">
        <v>30</v>
      </c>
      <c r="Q33" s="14" t="s">
        <v>1</v>
      </c>
      <c r="R33" s="15" t="s">
        <v>60</v>
      </c>
      <c r="S33" s="1">
        <v>30</v>
      </c>
      <c r="T33" s="14" t="s">
        <v>4</v>
      </c>
      <c r="U33" s="15" t="s">
        <v>60</v>
      </c>
      <c r="V33" s="1">
        <v>30</v>
      </c>
      <c r="W33" s="14" t="s">
        <v>5</v>
      </c>
      <c r="X33" s="15" t="s">
        <v>60</v>
      </c>
      <c r="Y33" s="1">
        <v>30</v>
      </c>
      <c r="Z33" s="14" t="s">
        <v>7</v>
      </c>
      <c r="AA33" s="4" t="s">
        <v>56</v>
      </c>
      <c r="AB33" s="3">
        <v>30</v>
      </c>
      <c r="AC33" s="14" t="s">
        <v>2</v>
      </c>
      <c r="AD33" s="2" t="s">
        <v>53</v>
      </c>
      <c r="AE33" s="3">
        <v>30</v>
      </c>
      <c r="AF33" s="14" t="s">
        <v>6</v>
      </c>
      <c r="AG33" s="106" t="s">
        <v>52</v>
      </c>
      <c r="AH33" s="1">
        <v>30</v>
      </c>
      <c r="AI33" s="14" t="s">
        <v>7</v>
      </c>
      <c r="AJ33" s="2" t="s">
        <v>57</v>
      </c>
      <c r="AK33" s="1">
        <v>30</v>
      </c>
      <c r="AL33" s="116">
        <v>6</v>
      </c>
      <c r="AM33" s="2" t="s">
        <v>52</v>
      </c>
      <c r="AN33" s="5"/>
      <c r="AO33" s="6"/>
      <c r="AP33" s="6"/>
      <c r="AQ33" s="1">
        <v>30</v>
      </c>
      <c r="AR33" s="113">
        <v>2</v>
      </c>
      <c r="AS33" s="2" t="s">
        <v>53</v>
      </c>
    </row>
    <row r="34" spans="1:45">
      <c r="A34" s="1">
        <v>31</v>
      </c>
      <c r="B34" s="78" t="s">
        <v>3</v>
      </c>
      <c r="C34" s="2" t="s">
        <v>53</v>
      </c>
      <c r="D34" s="1"/>
      <c r="E34" s="14"/>
      <c r="F34" s="14"/>
      <c r="G34" s="1">
        <v>31</v>
      </c>
      <c r="H34" s="14" t="s">
        <v>1</v>
      </c>
      <c r="I34" s="2" t="s">
        <v>55</v>
      </c>
      <c r="J34" s="1"/>
      <c r="K34" s="14"/>
      <c r="L34" s="14"/>
      <c r="M34" s="1">
        <v>31</v>
      </c>
      <c r="N34" s="14" t="s">
        <v>5</v>
      </c>
      <c r="O34" s="2" t="s">
        <v>59</v>
      </c>
      <c r="P34" s="1"/>
      <c r="Q34" s="14"/>
      <c r="R34" s="14"/>
      <c r="S34" s="1">
        <v>31</v>
      </c>
      <c r="T34" s="14" t="s">
        <v>2</v>
      </c>
      <c r="U34" s="15" t="s">
        <v>60</v>
      </c>
      <c r="V34" s="1">
        <v>31</v>
      </c>
      <c r="W34" s="14" t="s">
        <v>6</v>
      </c>
      <c r="X34" s="15" t="s">
        <v>60</v>
      </c>
      <c r="Y34" s="1"/>
      <c r="Z34" s="14"/>
      <c r="AA34" s="14"/>
      <c r="AB34" s="3">
        <v>31</v>
      </c>
      <c r="AC34" s="14" t="s">
        <v>3</v>
      </c>
      <c r="AD34" s="2" t="s">
        <v>54</v>
      </c>
      <c r="AE34" s="16"/>
      <c r="AF34" s="14" t="s">
        <v>1</v>
      </c>
      <c r="AG34" s="14"/>
      <c r="AH34" s="1">
        <v>31</v>
      </c>
      <c r="AI34" s="14" t="s">
        <v>4</v>
      </c>
      <c r="AJ34" s="75" t="s">
        <v>60</v>
      </c>
      <c r="AK34" s="1">
        <v>31</v>
      </c>
      <c r="AL34" s="116">
        <v>7</v>
      </c>
      <c r="AM34" s="2" t="s">
        <v>52</v>
      </c>
      <c r="AN34" s="5"/>
      <c r="AO34" s="6"/>
      <c r="AP34" s="6"/>
      <c r="AQ34" s="1">
        <v>31</v>
      </c>
      <c r="AR34" s="113">
        <v>3</v>
      </c>
      <c r="AS34" s="2" t="s">
        <v>53</v>
      </c>
    </row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297" spans="1:2">
      <c r="A297" s="77"/>
      <c r="B297" s="77"/>
    </row>
    <row r="298" spans="1:2">
      <c r="A298" s="77"/>
      <c r="B298" s="77"/>
    </row>
    <row r="299" spans="1:2">
      <c r="A299" s="77"/>
      <c r="B299" s="77"/>
    </row>
    <row r="300" spans="1:2">
      <c r="A300" s="77"/>
      <c r="B300" s="77"/>
    </row>
    <row r="301" spans="1:2">
      <c r="A301" s="77"/>
      <c r="B301" s="77"/>
    </row>
  </sheetData>
  <mergeCells count="16">
    <mergeCell ref="AK3:AL3"/>
    <mergeCell ref="AN3:AO3"/>
    <mergeCell ref="AQ3:AR3"/>
    <mergeCell ref="A1:AS2"/>
    <mergeCell ref="AB3:AD3"/>
    <mergeCell ref="A3:C3"/>
    <mergeCell ref="D3:F3"/>
    <mergeCell ref="G3:I3"/>
    <mergeCell ref="J3:L3"/>
    <mergeCell ref="M3:O3"/>
    <mergeCell ref="AE3:AG3"/>
    <mergeCell ref="AH3:AJ3"/>
    <mergeCell ref="P3:R3"/>
    <mergeCell ref="S3:U3"/>
    <mergeCell ref="V3:X3"/>
    <mergeCell ref="Y3:AA3"/>
  </mergeCells>
  <conditionalFormatting sqref="A3 D3 J3 M3 P3 S3 V3 Y3">
    <cfRule type="cellIs" dxfId="597" priority="1349" operator="equal">
      <formula>"G1H"</formula>
    </cfRule>
    <cfRule type="cellIs" dxfId="596" priority="1350" operator="equal">
      <formula>"G2H"</formula>
    </cfRule>
    <cfRule type="cellIs" dxfId="595" priority="1351" operator="equal">
      <formula>"G3H"</formula>
    </cfRule>
    <cfRule type="cellIs" dxfId="594" priority="1352" operator="equal">
      <formula>"G4H"</formula>
    </cfRule>
    <cfRule type="cellIs" dxfId="593" priority="1353" operator="equal">
      <formula>"G5H"</formula>
    </cfRule>
    <cfRule type="cellIs" dxfId="592" priority="1354" operator="equal">
      <formula>"G15L"</formula>
    </cfRule>
    <cfRule type="cellIs" dxfId="591" priority="1355" operator="equal">
      <formula>"G14L"</formula>
    </cfRule>
    <cfRule type="cellIs" dxfId="590" priority="1356" operator="equal">
      <formula>"G13L"</formula>
    </cfRule>
    <cfRule type="cellIs" dxfId="589" priority="1357" operator="equal">
      <formula>"G12L"</formula>
    </cfRule>
    <cfRule type="cellIs" dxfId="588" priority="1358" operator="equal">
      <formula>"G11L"</formula>
    </cfRule>
    <cfRule type="cellIs" dxfId="587" priority="1359" operator="equal">
      <formula>"G10L"</formula>
    </cfRule>
    <cfRule type="cellIs" dxfId="586" priority="1360" operator="equal">
      <formula>"G9L"</formula>
    </cfRule>
    <cfRule type="cellIs" dxfId="585" priority="1361" operator="equal">
      <formula>"G8L"</formula>
    </cfRule>
    <cfRule type="cellIs" dxfId="584" priority="1362" operator="equal">
      <formula>"G7L"</formula>
    </cfRule>
    <cfRule type="cellIs" dxfId="583" priority="1363" operator="equal">
      <formula>"G6L"</formula>
    </cfRule>
    <cfRule type="cellIs" dxfId="582" priority="1364" operator="equal">
      <formula>"G5L"</formula>
    </cfRule>
    <cfRule type="cellIs" dxfId="581" priority="1365" operator="equal">
      <formula>"G4L"</formula>
    </cfRule>
    <cfRule type="cellIs" dxfId="580" priority="1366" operator="equal">
      <formula>"G3L"</formula>
    </cfRule>
    <cfRule type="cellIs" dxfId="579" priority="1367" operator="equal">
      <formula>"G2L"</formula>
    </cfRule>
    <cfRule type="cellIs" dxfId="578" priority="1368" operator="equal">
      <formula>"G1L"</formula>
    </cfRule>
  </conditionalFormatting>
  <conditionalFormatting sqref="A4:B34 F32:F34 L34">
    <cfRule type="containsText" dxfId="577" priority="2171" stopIfTrue="1" operator="containsText" text="Sat">
      <formula>NOT(ISERROR(SEARCH("Sat",A4)))</formula>
    </cfRule>
    <cfRule type="containsText" dxfId="576" priority="2172" stopIfTrue="1" operator="containsText" text="Fri">
      <formula>NOT(ISERROR(SEARCH("Fri",A4)))</formula>
    </cfRule>
  </conditionalFormatting>
  <conditionalFormatting sqref="A34:T34 A4:Q33 S4:T33 V4:W34 Y34:AA34 Y4:Z33">
    <cfRule type="cellIs" dxfId="575" priority="671" operator="equal">
      <formula>"G1H"</formula>
    </cfRule>
    <cfRule type="cellIs" dxfId="574" priority="672" operator="equal">
      <formula>"G2H"</formula>
    </cfRule>
    <cfRule type="cellIs" dxfId="573" priority="673" operator="equal">
      <formula>"G3H"</formula>
    </cfRule>
    <cfRule type="cellIs" dxfId="572" priority="674" operator="equal">
      <formula>"G4H"</formula>
    </cfRule>
    <cfRule type="cellIs" dxfId="571" priority="675" operator="equal">
      <formula>"G5H"</formula>
    </cfRule>
    <cfRule type="cellIs" dxfId="570" priority="676" operator="equal">
      <formula>"G15L"</formula>
    </cfRule>
    <cfRule type="cellIs" dxfId="569" priority="677" operator="equal">
      <formula>"G14L"</formula>
    </cfRule>
    <cfRule type="cellIs" dxfId="568" priority="678" operator="equal">
      <formula>"G13L"</formula>
    </cfRule>
    <cfRule type="cellIs" dxfId="567" priority="679" operator="equal">
      <formula>"G12L"</formula>
    </cfRule>
    <cfRule type="cellIs" dxfId="566" priority="680" operator="equal">
      <formula>"G11L"</formula>
    </cfRule>
    <cfRule type="cellIs" dxfId="565" priority="681" operator="equal">
      <formula>"G10L"</formula>
    </cfRule>
    <cfRule type="cellIs" dxfId="564" priority="682" operator="equal">
      <formula>"G9L"</formula>
    </cfRule>
    <cfRule type="cellIs" dxfId="563" priority="683" operator="equal">
      <formula>"G8L"</formula>
    </cfRule>
    <cfRule type="cellIs" dxfId="562" priority="684" operator="equal">
      <formula>"G7L"</formula>
    </cfRule>
    <cfRule type="cellIs" dxfId="561" priority="685" operator="equal">
      <formula>"G6L"</formula>
    </cfRule>
    <cfRule type="cellIs" dxfId="560" priority="686" operator="equal">
      <formula>"G5L"</formula>
    </cfRule>
    <cfRule type="cellIs" dxfId="559" priority="687" operator="equal">
      <formula>"G4L"</formula>
    </cfRule>
    <cfRule type="cellIs" dxfId="558" priority="688" operator="equal">
      <formula>"G3L"</formula>
    </cfRule>
    <cfRule type="cellIs" dxfId="557" priority="689" operator="equal">
      <formula>"G2L"</formula>
    </cfRule>
    <cfRule type="cellIs" dxfId="556" priority="690" operator="equal">
      <formula>"G1L"</formula>
    </cfRule>
  </conditionalFormatting>
  <conditionalFormatting sqref="D4:E34">
    <cfRule type="containsText" dxfId="555" priority="1791" stopIfTrue="1" operator="containsText" text="Sat">
      <formula>NOT(ISERROR(SEARCH("Sat",D4)))</formula>
    </cfRule>
    <cfRule type="containsText" dxfId="554" priority="1792" stopIfTrue="1" operator="containsText" text="Fri">
      <formula>NOT(ISERROR(SEARCH("Fri",D4)))</formula>
    </cfRule>
  </conditionalFormatting>
  <conditionalFormatting sqref="G3">
    <cfRule type="cellIs" dxfId="553" priority="1329" operator="equal">
      <formula>"G1H"</formula>
    </cfRule>
    <cfRule type="cellIs" dxfId="552" priority="1330" operator="equal">
      <formula>"G2H"</formula>
    </cfRule>
    <cfRule type="cellIs" dxfId="551" priority="1331" operator="equal">
      <formula>"G3H"</formula>
    </cfRule>
    <cfRule type="cellIs" dxfId="550" priority="1332" operator="equal">
      <formula>"G4H"</formula>
    </cfRule>
    <cfRule type="cellIs" dxfId="549" priority="1333" operator="equal">
      <formula>"G5H"</formula>
    </cfRule>
    <cfRule type="cellIs" dxfId="548" priority="1334" operator="equal">
      <formula>"G15L"</formula>
    </cfRule>
    <cfRule type="cellIs" dxfId="547" priority="1335" operator="equal">
      <formula>"G14L"</formula>
    </cfRule>
    <cfRule type="cellIs" dxfId="546" priority="1336" operator="equal">
      <formula>"G13L"</formula>
    </cfRule>
    <cfRule type="cellIs" dxfId="545" priority="1337" operator="equal">
      <formula>"G12L"</formula>
    </cfRule>
    <cfRule type="cellIs" dxfId="544" priority="1338" operator="equal">
      <formula>"G11L"</formula>
    </cfRule>
    <cfRule type="cellIs" dxfId="543" priority="1339" operator="equal">
      <formula>"G10L"</formula>
    </cfRule>
    <cfRule type="cellIs" dxfId="542" priority="1340" operator="equal">
      <formula>"G9L"</formula>
    </cfRule>
    <cfRule type="cellIs" dxfId="541" priority="1341" operator="equal">
      <formula>"G8L"</formula>
    </cfRule>
    <cfRule type="cellIs" dxfId="540" priority="1342" operator="equal">
      <formula>"G7L"</formula>
    </cfRule>
    <cfRule type="cellIs" dxfId="539" priority="1343" operator="equal">
      <formula>"G6L"</formula>
    </cfRule>
    <cfRule type="cellIs" dxfId="538" priority="1344" operator="equal">
      <formula>"G5L"</formula>
    </cfRule>
    <cfRule type="cellIs" dxfId="537" priority="1345" operator="equal">
      <formula>"G4L"</formula>
    </cfRule>
    <cfRule type="cellIs" dxfId="536" priority="1346" operator="equal">
      <formula>"G3L"</formula>
    </cfRule>
    <cfRule type="cellIs" dxfId="535" priority="1347" operator="equal">
      <formula>"G2L"</formula>
    </cfRule>
    <cfRule type="cellIs" dxfId="534" priority="1348" operator="equal">
      <formula>"G1L"</formula>
    </cfRule>
  </conditionalFormatting>
  <conditionalFormatting sqref="G4:H34">
    <cfRule type="containsText" dxfId="533" priority="1769" stopIfTrue="1" operator="containsText" text="Sat">
      <formula>NOT(ISERROR(SEARCH("Sat",G4)))</formula>
    </cfRule>
    <cfRule type="containsText" dxfId="532" priority="1770" stopIfTrue="1" operator="containsText" text="Fri">
      <formula>NOT(ISERROR(SEARCH("Fri",G4)))</formula>
    </cfRule>
  </conditionalFormatting>
  <conditionalFormatting sqref="J4:K34">
    <cfRule type="containsText" dxfId="531" priority="1725" stopIfTrue="1" operator="containsText" text="Sat">
      <formula>NOT(ISERROR(SEARCH("Sat",J4)))</formula>
    </cfRule>
    <cfRule type="containsText" dxfId="530" priority="1726" stopIfTrue="1" operator="containsText" text="Fri">
      <formula>NOT(ISERROR(SEARCH("Fri",J4)))</formula>
    </cfRule>
  </conditionalFormatting>
  <conditionalFormatting sqref="M4:N34">
    <cfRule type="containsText" dxfId="529" priority="1747" stopIfTrue="1" operator="containsText" text="Sat">
      <formula>NOT(ISERROR(SEARCH("Sat",M4)))</formula>
    </cfRule>
    <cfRule type="containsText" dxfId="528" priority="1748" stopIfTrue="1" operator="containsText" text="Fri">
      <formula>NOT(ISERROR(SEARCH("Fri",M4)))</formula>
    </cfRule>
  </conditionalFormatting>
  <conditionalFormatting sqref="P4:Q34">
    <cfRule type="containsText" dxfId="527" priority="1703" stopIfTrue="1" operator="containsText" text="Sat">
      <formula>NOT(ISERROR(SEARCH("Sat",P4)))</formula>
    </cfRule>
    <cfRule type="containsText" dxfId="526" priority="1704" stopIfTrue="1" operator="containsText" text="Fri">
      <formula>NOT(ISERROR(SEARCH("Fri",P4)))</formula>
    </cfRule>
  </conditionalFormatting>
  <conditionalFormatting sqref="R34">
    <cfRule type="containsText" dxfId="525" priority="1553" stopIfTrue="1" operator="containsText" text="Sat">
      <formula>NOT(ISERROR(SEARCH("Sat",R34)))</formula>
    </cfRule>
    <cfRule type="containsText" dxfId="524" priority="1554" stopIfTrue="1" operator="containsText" text="Fri">
      <formula>NOT(ISERROR(SEARCH("Fri",R34)))</formula>
    </cfRule>
  </conditionalFormatting>
  <conditionalFormatting sqref="S4:T34">
    <cfRule type="containsText" dxfId="523" priority="1681" stopIfTrue="1" operator="containsText" text="Sat">
      <formula>NOT(ISERROR(SEARCH("Sat",S4)))</formula>
    </cfRule>
    <cfRule type="containsText" dxfId="522" priority="1682" stopIfTrue="1" operator="containsText" text="Fri">
      <formula>NOT(ISERROR(SEARCH("Fri",S4)))</formula>
    </cfRule>
  </conditionalFormatting>
  <conditionalFormatting sqref="V4:W34">
    <cfRule type="containsText" dxfId="521" priority="1659" stopIfTrue="1" operator="containsText" text="Sat">
      <formula>NOT(ISERROR(SEARCH("Sat",V4)))</formula>
    </cfRule>
    <cfRule type="containsText" dxfId="520" priority="1660" stopIfTrue="1" operator="containsText" text="Fri">
      <formula>NOT(ISERROR(SEARCH("Fri",V4)))</formula>
    </cfRule>
  </conditionalFormatting>
  <conditionalFormatting sqref="Y4:Z34">
    <cfRule type="containsText" dxfId="519" priority="1637" stopIfTrue="1" operator="containsText" text="Sat">
      <formula>NOT(ISERROR(SEARCH("Sat",Y4)))</formula>
    </cfRule>
    <cfRule type="containsText" dxfId="518" priority="1638" stopIfTrue="1" operator="containsText" text="Fri">
      <formula>NOT(ISERROR(SEARCH("Fri",Y4)))</formula>
    </cfRule>
  </conditionalFormatting>
  <conditionalFormatting sqref="AA34">
    <cfRule type="containsText" dxfId="517" priority="2169" stopIfTrue="1" operator="containsText" text="Sat">
      <formula>NOT(ISERROR(SEARCH("Sat",AA34)))</formula>
    </cfRule>
    <cfRule type="containsText" dxfId="516" priority="2170" stopIfTrue="1" operator="containsText" text="Fri">
      <formula>NOT(ISERROR(SEARCH("Fri",AA34)))</formula>
    </cfRule>
  </conditionalFormatting>
  <conditionalFormatting sqref="AB4:AB34 AG34">
    <cfRule type="containsText" dxfId="515" priority="1247" stopIfTrue="1" operator="containsText" text="Sat">
      <formula>NOT(ISERROR(SEARCH("Sat",AB4)))</formula>
    </cfRule>
    <cfRule type="containsText" dxfId="514" priority="1248" stopIfTrue="1" operator="containsText" text="Fri">
      <formula>NOT(ISERROR(SEARCH("Fri",AB4)))</formula>
    </cfRule>
  </conditionalFormatting>
  <conditionalFormatting sqref="AC4:AC34">
    <cfRule type="containsText" dxfId="513" priority="1219" stopIfTrue="1" operator="containsText" text="Sat">
      <formula>NOT(ISERROR(SEARCH("Sat",AC4)))</formula>
    </cfRule>
    <cfRule type="containsText" dxfId="512" priority="1220" stopIfTrue="1" operator="containsText" text="Fri">
      <formula>NOT(ISERROR(SEARCH("Fri",AC4)))</formula>
    </cfRule>
  </conditionalFormatting>
  <conditionalFormatting sqref="AC4:AC34">
    <cfRule type="cellIs" dxfId="511" priority="651" operator="equal">
      <formula>"G1H"</formula>
    </cfRule>
    <cfRule type="cellIs" dxfId="510" priority="652" operator="equal">
      <formula>"G2H"</formula>
    </cfRule>
    <cfRule type="cellIs" dxfId="509" priority="653" operator="equal">
      <formula>"G3H"</formula>
    </cfRule>
    <cfRule type="cellIs" dxfId="508" priority="654" operator="equal">
      <formula>"G4H"</formula>
    </cfRule>
    <cfRule type="cellIs" dxfId="507" priority="655" operator="equal">
      <formula>"G5H"</formula>
    </cfRule>
    <cfRule type="cellIs" dxfId="506" priority="656" operator="equal">
      <formula>"G15L"</formula>
    </cfRule>
    <cfRule type="cellIs" dxfId="505" priority="657" operator="equal">
      <formula>"G14L"</formula>
    </cfRule>
    <cfRule type="cellIs" dxfId="504" priority="658" operator="equal">
      <formula>"G13L"</formula>
    </cfRule>
    <cfRule type="cellIs" dxfId="503" priority="659" operator="equal">
      <formula>"G12L"</formula>
    </cfRule>
    <cfRule type="cellIs" dxfId="502" priority="660" operator="equal">
      <formula>"G11L"</formula>
    </cfRule>
    <cfRule type="cellIs" dxfId="501" priority="661" operator="equal">
      <formula>"G10L"</formula>
    </cfRule>
    <cfRule type="cellIs" dxfId="500" priority="662" operator="equal">
      <formula>"G9L"</formula>
    </cfRule>
    <cfRule type="cellIs" dxfId="499" priority="663" operator="equal">
      <formula>"G8L"</formula>
    </cfRule>
    <cfRule type="cellIs" dxfId="498" priority="664" operator="equal">
      <formula>"G7L"</formula>
    </cfRule>
    <cfRule type="cellIs" dxfId="497" priority="665" operator="equal">
      <formula>"G6L"</formula>
    </cfRule>
    <cfRule type="cellIs" dxfId="496" priority="666" operator="equal">
      <formula>"G5L"</formula>
    </cfRule>
    <cfRule type="cellIs" dxfId="495" priority="667" operator="equal">
      <formula>"G4L"</formula>
    </cfRule>
    <cfRule type="cellIs" dxfId="494" priority="668" operator="equal">
      <formula>"G3L"</formula>
    </cfRule>
    <cfRule type="cellIs" dxfId="493" priority="669" operator="equal">
      <formula>"G2L"</formula>
    </cfRule>
    <cfRule type="cellIs" dxfId="492" priority="670" operator="equal">
      <formula>"G1L"</formula>
    </cfRule>
  </conditionalFormatting>
  <conditionalFormatting sqref="AE3:AE34 AB3:AB34">
    <cfRule type="cellIs" dxfId="491" priority="1223" operator="equal">
      <formula>"G1H"</formula>
    </cfRule>
    <cfRule type="cellIs" dxfId="490" priority="1224" operator="equal">
      <formula>"G2H"</formula>
    </cfRule>
    <cfRule type="cellIs" dxfId="489" priority="1225" operator="equal">
      <formula>"G3H"</formula>
    </cfRule>
    <cfRule type="cellIs" dxfId="488" priority="1226" operator="equal">
      <formula>"G4H"</formula>
    </cfRule>
    <cfRule type="cellIs" dxfId="487" priority="1227" operator="equal">
      <formula>"G5H"</formula>
    </cfRule>
    <cfRule type="cellIs" dxfId="486" priority="1228" operator="equal">
      <formula>"G15L"</formula>
    </cfRule>
    <cfRule type="cellIs" dxfId="485" priority="1229" operator="equal">
      <formula>"G14L"</formula>
    </cfRule>
    <cfRule type="cellIs" dxfId="484" priority="1230" operator="equal">
      <formula>"G13L"</formula>
    </cfRule>
    <cfRule type="cellIs" dxfId="483" priority="1231" operator="equal">
      <formula>"G12L"</formula>
    </cfRule>
    <cfRule type="cellIs" dxfId="482" priority="1232" operator="equal">
      <formula>"G11L"</formula>
    </cfRule>
    <cfRule type="cellIs" dxfId="481" priority="1233" operator="equal">
      <formula>"G10L"</formula>
    </cfRule>
    <cfRule type="cellIs" dxfId="480" priority="1234" operator="equal">
      <formula>"G9L"</formula>
    </cfRule>
    <cfRule type="cellIs" dxfId="479" priority="1235" operator="equal">
      <formula>"G8L"</formula>
    </cfRule>
    <cfRule type="cellIs" dxfId="478" priority="1236" operator="equal">
      <formula>"G7L"</formula>
    </cfRule>
    <cfRule type="cellIs" dxfId="477" priority="1237" operator="equal">
      <formula>"G6L"</formula>
    </cfRule>
    <cfRule type="cellIs" dxfId="476" priority="1238" operator="equal">
      <formula>"G5L"</formula>
    </cfRule>
    <cfRule type="cellIs" dxfId="475" priority="1239" operator="equal">
      <formula>"G4L"</formula>
    </cfRule>
    <cfRule type="cellIs" dxfId="474" priority="1240" operator="equal">
      <formula>"G3L"</formula>
    </cfRule>
    <cfRule type="cellIs" dxfId="473" priority="1241" operator="equal">
      <formula>"G2L"</formula>
    </cfRule>
    <cfRule type="cellIs" dxfId="472" priority="1242" operator="equal">
      <formula>"G1L"</formula>
    </cfRule>
  </conditionalFormatting>
  <conditionalFormatting sqref="AE4:AE34">
    <cfRule type="containsText" dxfId="471" priority="1245" stopIfTrue="1" operator="containsText" text="Sat">
      <formula>NOT(ISERROR(SEARCH("Sat",AE4)))</formula>
    </cfRule>
    <cfRule type="containsText" dxfId="470" priority="1246" stopIfTrue="1" operator="containsText" text="Fri">
      <formula>NOT(ISERROR(SEARCH("Fri",AE4)))</formula>
    </cfRule>
  </conditionalFormatting>
  <conditionalFormatting sqref="AE6:AE7">
    <cfRule type="containsText" dxfId="469" priority="1221" stopIfTrue="1" operator="containsText" text="Sat">
      <formula>NOT(ISERROR(SEARCH("Sat",AE6)))</formula>
    </cfRule>
    <cfRule type="containsText" dxfId="468" priority="1222" stopIfTrue="1" operator="containsText" text="Fri">
      <formula>NOT(ISERROR(SEARCH("Fri",AE6)))</formula>
    </cfRule>
  </conditionalFormatting>
  <conditionalFormatting sqref="AF4:AF34">
    <cfRule type="containsText" dxfId="467" priority="1175" stopIfTrue="1" operator="containsText" text="Sat">
      <formula>NOT(ISERROR(SEARCH("Sat",AF4)))</formula>
    </cfRule>
    <cfRule type="containsText" dxfId="466" priority="1176" stopIfTrue="1" operator="containsText" text="Fri">
      <formula>NOT(ISERROR(SEARCH("Fri",AF4)))</formula>
    </cfRule>
  </conditionalFormatting>
  <conditionalFormatting sqref="AF4:AF33">
    <cfRule type="cellIs" dxfId="465" priority="591" operator="equal">
      <formula>"G1H"</formula>
    </cfRule>
    <cfRule type="cellIs" dxfId="464" priority="592" operator="equal">
      <formula>"G2H"</formula>
    </cfRule>
    <cfRule type="cellIs" dxfId="463" priority="593" operator="equal">
      <formula>"G3H"</formula>
    </cfRule>
    <cfRule type="cellIs" dxfId="462" priority="594" operator="equal">
      <formula>"G4H"</formula>
    </cfRule>
    <cfRule type="cellIs" dxfId="461" priority="595" operator="equal">
      <formula>"G5H"</formula>
    </cfRule>
    <cfRule type="cellIs" dxfId="460" priority="596" operator="equal">
      <formula>"G15L"</formula>
    </cfRule>
    <cfRule type="cellIs" dxfId="459" priority="597" operator="equal">
      <formula>"G14L"</formula>
    </cfRule>
    <cfRule type="cellIs" dxfId="458" priority="598" operator="equal">
      <formula>"G13L"</formula>
    </cfRule>
    <cfRule type="cellIs" dxfId="457" priority="599" operator="equal">
      <formula>"G12L"</formula>
    </cfRule>
    <cfRule type="cellIs" dxfId="456" priority="600" operator="equal">
      <formula>"G11L"</formula>
    </cfRule>
    <cfRule type="cellIs" dxfId="455" priority="601" operator="equal">
      <formula>"G10L"</formula>
    </cfRule>
    <cfRule type="cellIs" dxfId="454" priority="602" operator="equal">
      <formula>"G9L"</formula>
    </cfRule>
    <cfRule type="cellIs" dxfId="453" priority="603" operator="equal">
      <formula>"G8L"</formula>
    </cfRule>
    <cfRule type="cellIs" dxfId="452" priority="604" operator="equal">
      <formula>"G7L"</formula>
    </cfRule>
    <cfRule type="cellIs" dxfId="451" priority="605" operator="equal">
      <formula>"G6L"</formula>
    </cfRule>
    <cfRule type="cellIs" dxfId="450" priority="606" operator="equal">
      <formula>"G5L"</formula>
    </cfRule>
    <cfRule type="cellIs" dxfId="449" priority="607" operator="equal">
      <formula>"G4L"</formula>
    </cfRule>
    <cfRule type="cellIs" dxfId="448" priority="608" operator="equal">
      <formula>"G3L"</formula>
    </cfRule>
    <cfRule type="cellIs" dxfId="447" priority="609" operator="equal">
      <formula>"G2L"</formula>
    </cfRule>
    <cfRule type="cellIs" dxfId="446" priority="610" operator="equal">
      <formula>"G1L"</formula>
    </cfRule>
  </conditionalFormatting>
  <conditionalFormatting sqref="AH3:AH33 AF34:AH34">
    <cfRule type="cellIs" dxfId="445" priority="1155" operator="equal">
      <formula>"G1H"</formula>
    </cfRule>
    <cfRule type="cellIs" dxfId="444" priority="1156" operator="equal">
      <formula>"G2H"</formula>
    </cfRule>
    <cfRule type="cellIs" dxfId="443" priority="1157" operator="equal">
      <formula>"G3H"</formula>
    </cfRule>
    <cfRule type="cellIs" dxfId="442" priority="1158" operator="equal">
      <formula>"G4H"</formula>
    </cfRule>
    <cfRule type="cellIs" dxfId="441" priority="1159" operator="equal">
      <formula>"G5H"</formula>
    </cfRule>
    <cfRule type="cellIs" dxfId="440" priority="1160" operator="equal">
      <formula>"G15L"</formula>
    </cfRule>
    <cfRule type="cellIs" dxfId="439" priority="1161" operator="equal">
      <formula>"G14L"</formula>
    </cfRule>
    <cfRule type="cellIs" dxfId="438" priority="1162" operator="equal">
      <formula>"G13L"</formula>
    </cfRule>
    <cfRule type="cellIs" dxfId="437" priority="1163" operator="equal">
      <formula>"G12L"</formula>
    </cfRule>
    <cfRule type="cellIs" dxfId="436" priority="1164" operator="equal">
      <formula>"G11L"</formula>
    </cfRule>
    <cfRule type="cellIs" dxfId="435" priority="1165" operator="equal">
      <formula>"G10L"</formula>
    </cfRule>
    <cfRule type="cellIs" dxfId="434" priority="1166" operator="equal">
      <formula>"G9L"</formula>
    </cfRule>
    <cfRule type="cellIs" dxfId="433" priority="1167" operator="equal">
      <formula>"G8L"</formula>
    </cfRule>
    <cfRule type="cellIs" dxfId="432" priority="1168" operator="equal">
      <formula>"G7L"</formula>
    </cfRule>
    <cfRule type="cellIs" dxfId="431" priority="1169" operator="equal">
      <formula>"G6L"</formula>
    </cfRule>
    <cfRule type="cellIs" dxfId="430" priority="1170" operator="equal">
      <formula>"G5L"</formula>
    </cfRule>
    <cfRule type="cellIs" dxfId="429" priority="1171" operator="equal">
      <formula>"G4L"</formula>
    </cfRule>
    <cfRule type="cellIs" dxfId="428" priority="1172" operator="equal">
      <formula>"G3L"</formula>
    </cfRule>
    <cfRule type="cellIs" dxfId="427" priority="1173" operator="equal">
      <formula>"G2L"</formula>
    </cfRule>
    <cfRule type="cellIs" dxfId="426" priority="1174" operator="equal">
      <formula>"G1L"</formula>
    </cfRule>
  </conditionalFormatting>
  <conditionalFormatting sqref="AH4:AH34">
    <cfRule type="containsText" dxfId="425" priority="1243" stopIfTrue="1" operator="containsText" text="Sat">
      <formula>NOT(ISERROR(SEARCH("Sat",AH4)))</formula>
    </cfRule>
    <cfRule type="containsText" dxfId="424" priority="1244" stopIfTrue="1" operator="containsText" text="Fri">
      <formula>NOT(ISERROR(SEARCH("Fri",AH4)))</formula>
    </cfRule>
  </conditionalFormatting>
  <conditionalFormatting sqref="AI4:AI10">
    <cfRule type="containsText" dxfId="423" priority="1153" stopIfTrue="1" operator="containsText" text="Sat">
      <formula>NOT(ISERROR(SEARCH("Sat",AI4)))</formula>
    </cfRule>
    <cfRule type="containsText" dxfId="422" priority="1154" stopIfTrue="1" operator="containsText" text="Fri">
      <formula>NOT(ISERROR(SEARCH("Fri",AI4)))</formula>
    </cfRule>
  </conditionalFormatting>
  <conditionalFormatting sqref="AI4:AI34">
    <cfRule type="containsText" dxfId="421" priority="1131" stopIfTrue="1" operator="containsText" text="Sat">
      <formula>NOT(ISERROR(SEARCH("Sat",AI4)))</formula>
    </cfRule>
    <cfRule type="containsText" dxfId="420" priority="1132" stopIfTrue="1" operator="containsText" text="Fri">
      <formula>NOT(ISERROR(SEARCH("Fri",AI4)))</formula>
    </cfRule>
    <cfRule type="cellIs" dxfId="419" priority="1133" operator="equal">
      <formula>"G1H"</formula>
    </cfRule>
    <cfRule type="cellIs" dxfId="418" priority="1134" operator="equal">
      <formula>"G2H"</formula>
    </cfRule>
    <cfRule type="cellIs" dxfId="417" priority="1135" operator="equal">
      <formula>"G3H"</formula>
    </cfRule>
    <cfRule type="cellIs" dxfId="416" priority="1136" operator="equal">
      <formula>"G4H"</formula>
    </cfRule>
    <cfRule type="cellIs" dxfId="415" priority="1137" operator="equal">
      <formula>"G5H"</formula>
    </cfRule>
    <cfRule type="cellIs" dxfId="414" priority="1138" operator="equal">
      <formula>"G15L"</formula>
    </cfRule>
    <cfRule type="cellIs" dxfId="413" priority="1139" operator="equal">
      <formula>"G14L"</formula>
    </cfRule>
    <cfRule type="cellIs" dxfId="412" priority="1140" operator="equal">
      <formula>"G13L"</formula>
    </cfRule>
    <cfRule type="cellIs" dxfId="411" priority="1141" operator="equal">
      <formula>"G12L"</formula>
    </cfRule>
    <cfRule type="cellIs" dxfId="410" priority="1142" operator="equal">
      <formula>"G11L"</formula>
    </cfRule>
    <cfRule type="cellIs" dxfId="409" priority="1143" operator="equal">
      <formula>"G10L"</formula>
    </cfRule>
    <cfRule type="cellIs" dxfId="408" priority="1144" operator="equal">
      <formula>"G9L"</formula>
    </cfRule>
    <cfRule type="cellIs" dxfId="407" priority="1145" operator="equal">
      <formula>"G8L"</formula>
    </cfRule>
    <cfRule type="cellIs" dxfId="406" priority="1146" operator="equal">
      <formula>"G7L"</formula>
    </cfRule>
    <cfRule type="cellIs" dxfId="405" priority="1147" operator="equal">
      <formula>"G6L"</formula>
    </cfRule>
    <cfRule type="cellIs" dxfId="404" priority="1148" operator="equal">
      <formula>"G5L"</formula>
    </cfRule>
    <cfRule type="cellIs" dxfId="403" priority="1149" operator="equal">
      <formula>"G4L"</formula>
    </cfRule>
    <cfRule type="cellIs" dxfId="402" priority="1150" operator="equal">
      <formula>"G3L"</formula>
    </cfRule>
    <cfRule type="cellIs" dxfId="401" priority="1151" operator="equal">
      <formula>"G2L"</formula>
    </cfRule>
    <cfRule type="cellIs" dxfId="400" priority="1152" operator="equal">
      <formula>"G1L"</formula>
    </cfRule>
  </conditionalFormatting>
  <conditionalFormatting sqref="U4:U34">
    <cfRule type="cellIs" dxfId="399" priority="531" operator="equal">
      <formula>"G20"</formula>
    </cfRule>
    <cfRule type="cellIs" dxfId="398" priority="532" operator="equal">
      <formula>"G19"</formula>
    </cfRule>
    <cfRule type="cellIs" dxfId="397" priority="533" operator="equal">
      <formula>"G18"</formula>
    </cfRule>
    <cfRule type="cellIs" dxfId="396" priority="534" operator="equal">
      <formula>"G17"</formula>
    </cfRule>
    <cfRule type="cellIs" dxfId="395" priority="535" operator="equal">
      <formula>"G16"</formula>
    </cfRule>
    <cfRule type="cellIs" dxfId="394" priority="536" operator="equal">
      <formula>"G15"</formula>
    </cfRule>
    <cfRule type="cellIs" dxfId="393" priority="537" operator="equal">
      <formula>"G14"</formula>
    </cfRule>
    <cfRule type="cellIs" dxfId="392" priority="538" operator="equal">
      <formula>"G13"</formula>
    </cfRule>
    <cfRule type="cellIs" dxfId="391" priority="539" operator="equal">
      <formula>"G12"</formula>
    </cfRule>
    <cfRule type="cellIs" dxfId="390" priority="540" operator="equal">
      <formula>"G11"</formula>
    </cfRule>
    <cfRule type="cellIs" dxfId="389" priority="541" operator="equal">
      <formula>"G10"</formula>
    </cfRule>
    <cfRule type="cellIs" dxfId="388" priority="542" operator="equal">
      <formula>"G9"</formula>
    </cfRule>
    <cfRule type="cellIs" dxfId="387" priority="543" operator="equal">
      <formula>"G8"</formula>
    </cfRule>
    <cfRule type="cellIs" dxfId="386" priority="544" operator="equal">
      <formula>"G7"</formula>
    </cfRule>
    <cfRule type="cellIs" dxfId="385" priority="545" operator="equal">
      <formula>"G6"</formula>
    </cfRule>
    <cfRule type="cellIs" dxfId="384" priority="546" operator="equal">
      <formula>"G5"</formula>
    </cfRule>
    <cfRule type="cellIs" dxfId="383" priority="547" operator="equal">
      <formula>"G4"</formula>
    </cfRule>
    <cfRule type="cellIs" dxfId="382" priority="548" operator="equal">
      <formula>"G3"</formula>
    </cfRule>
    <cfRule type="cellIs" dxfId="381" priority="549" operator="equal">
      <formula>"G2"</formula>
    </cfRule>
    <cfRule type="cellIs" dxfId="380" priority="550" operator="equal">
      <formula>"G1"</formula>
    </cfRule>
  </conditionalFormatting>
  <conditionalFormatting sqref="X4:X9 X12:X34">
    <cfRule type="cellIs" dxfId="379" priority="511" operator="equal">
      <formula>"G20"</formula>
    </cfRule>
    <cfRule type="cellIs" dxfId="378" priority="512" operator="equal">
      <formula>"G19"</formula>
    </cfRule>
    <cfRule type="cellIs" dxfId="377" priority="513" operator="equal">
      <formula>"G18"</formula>
    </cfRule>
    <cfRule type="cellIs" dxfId="376" priority="514" operator="equal">
      <formula>"G17"</formula>
    </cfRule>
    <cfRule type="cellIs" dxfId="375" priority="515" operator="equal">
      <formula>"G16"</formula>
    </cfRule>
    <cfRule type="cellIs" dxfId="374" priority="516" operator="equal">
      <formula>"G15"</formula>
    </cfRule>
    <cfRule type="cellIs" dxfId="373" priority="517" operator="equal">
      <formula>"G14"</formula>
    </cfRule>
    <cfRule type="cellIs" dxfId="372" priority="518" operator="equal">
      <formula>"G13"</formula>
    </cfRule>
    <cfRule type="cellIs" dxfId="371" priority="519" operator="equal">
      <formula>"G12"</formula>
    </cfRule>
    <cfRule type="cellIs" dxfId="370" priority="520" operator="equal">
      <formula>"G11"</formula>
    </cfRule>
    <cfRule type="cellIs" dxfId="369" priority="521" operator="equal">
      <formula>"G10"</formula>
    </cfRule>
    <cfRule type="cellIs" dxfId="368" priority="522" operator="equal">
      <formula>"G9"</formula>
    </cfRule>
    <cfRule type="cellIs" dxfId="367" priority="523" operator="equal">
      <formula>"G8"</formula>
    </cfRule>
    <cfRule type="cellIs" dxfId="366" priority="524" operator="equal">
      <formula>"G7"</formula>
    </cfRule>
    <cfRule type="cellIs" dxfId="365" priority="525" operator="equal">
      <formula>"G6"</formula>
    </cfRule>
    <cfRule type="cellIs" dxfId="364" priority="526" operator="equal">
      <formula>"G5"</formula>
    </cfRule>
    <cfRule type="cellIs" dxfId="363" priority="527" operator="equal">
      <formula>"G4"</formula>
    </cfRule>
    <cfRule type="cellIs" dxfId="362" priority="528" operator="equal">
      <formula>"G3"</formula>
    </cfRule>
    <cfRule type="cellIs" dxfId="361" priority="529" operator="equal">
      <formula>"G2"</formula>
    </cfRule>
    <cfRule type="cellIs" dxfId="360" priority="530" operator="equal">
      <formula>"G1"</formula>
    </cfRule>
  </conditionalFormatting>
  <conditionalFormatting sqref="R4:R33">
    <cfRule type="cellIs" dxfId="359" priority="491" operator="equal">
      <formula>"G20"</formula>
    </cfRule>
    <cfRule type="cellIs" dxfId="358" priority="492" operator="equal">
      <formula>"G19"</formula>
    </cfRule>
    <cfRule type="cellIs" dxfId="357" priority="493" operator="equal">
      <formula>"G18"</formula>
    </cfRule>
    <cfRule type="cellIs" dxfId="356" priority="494" operator="equal">
      <formula>"G17"</formula>
    </cfRule>
    <cfRule type="cellIs" dxfId="355" priority="495" operator="equal">
      <formula>"G16"</formula>
    </cfRule>
    <cfRule type="cellIs" dxfId="354" priority="496" operator="equal">
      <formula>"G15"</formula>
    </cfRule>
    <cfRule type="cellIs" dxfId="353" priority="497" operator="equal">
      <formula>"G14"</formula>
    </cfRule>
    <cfRule type="cellIs" dxfId="352" priority="498" operator="equal">
      <formula>"G13"</formula>
    </cfRule>
    <cfRule type="cellIs" dxfId="351" priority="499" operator="equal">
      <formula>"G12"</formula>
    </cfRule>
    <cfRule type="cellIs" dxfId="350" priority="500" operator="equal">
      <formula>"G11"</formula>
    </cfRule>
    <cfRule type="cellIs" dxfId="349" priority="501" operator="equal">
      <formula>"G10"</formula>
    </cfRule>
    <cfRule type="cellIs" dxfId="348" priority="502" operator="equal">
      <formula>"G9"</formula>
    </cfRule>
    <cfRule type="cellIs" dxfId="347" priority="503" operator="equal">
      <formula>"G8"</formula>
    </cfRule>
    <cfRule type="cellIs" dxfId="346" priority="504" operator="equal">
      <formula>"G7"</formula>
    </cfRule>
    <cfRule type="cellIs" dxfId="345" priority="505" operator="equal">
      <formula>"G6"</formula>
    </cfRule>
    <cfRule type="cellIs" dxfId="344" priority="506" operator="equal">
      <formula>"G5"</formula>
    </cfRule>
    <cfRule type="cellIs" dxfId="343" priority="507" operator="equal">
      <formula>"G4"</formula>
    </cfRule>
    <cfRule type="cellIs" dxfId="342" priority="508" operator="equal">
      <formula>"G3"</formula>
    </cfRule>
    <cfRule type="cellIs" dxfId="341" priority="509" operator="equal">
      <formula>"G2"</formula>
    </cfRule>
    <cfRule type="cellIs" dxfId="340" priority="510" operator="equal">
      <formula>"G1"</formula>
    </cfRule>
  </conditionalFormatting>
  <conditionalFormatting sqref="X10:X11">
    <cfRule type="cellIs" dxfId="339" priority="371" operator="equal">
      <formula>"G20"</formula>
    </cfRule>
    <cfRule type="cellIs" dxfId="338" priority="372" operator="equal">
      <formula>"G19"</formula>
    </cfRule>
    <cfRule type="cellIs" dxfId="337" priority="373" operator="equal">
      <formula>"G18"</formula>
    </cfRule>
    <cfRule type="cellIs" dxfId="336" priority="374" operator="equal">
      <formula>"G17"</formula>
    </cfRule>
    <cfRule type="cellIs" dxfId="335" priority="375" operator="equal">
      <formula>"G16"</formula>
    </cfRule>
    <cfRule type="cellIs" dxfId="334" priority="376" operator="equal">
      <formula>"G15"</formula>
    </cfRule>
    <cfRule type="cellIs" dxfId="333" priority="377" operator="equal">
      <formula>"G14"</formula>
    </cfRule>
    <cfRule type="cellIs" dxfId="332" priority="378" operator="equal">
      <formula>"G13"</formula>
    </cfRule>
    <cfRule type="cellIs" dxfId="331" priority="379" operator="equal">
      <formula>"G12"</formula>
    </cfRule>
    <cfRule type="cellIs" dxfId="330" priority="380" operator="equal">
      <formula>"G11"</formula>
    </cfRule>
    <cfRule type="cellIs" dxfId="329" priority="381" operator="equal">
      <formula>"G10"</formula>
    </cfRule>
    <cfRule type="cellIs" dxfId="328" priority="382" operator="equal">
      <formula>"G9"</formula>
    </cfRule>
    <cfRule type="cellIs" dxfId="327" priority="383" operator="equal">
      <formula>"G8"</formula>
    </cfRule>
    <cfRule type="cellIs" dxfId="326" priority="384" operator="equal">
      <formula>"G7"</formula>
    </cfRule>
    <cfRule type="cellIs" dxfId="325" priority="385" operator="equal">
      <formula>"G6"</formula>
    </cfRule>
    <cfRule type="cellIs" dxfId="324" priority="386" operator="equal">
      <formula>"G5"</formula>
    </cfRule>
    <cfRule type="cellIs" dxfId="323" priority="387" operator="equal">
      <formula>"G4"</formula>
    </cfRule>
    <cfRule type="cellIs" dxfId="322" priority="388" operator="equal">
      <formula>"G3"</formula>
    </cfRule>
    <cfRule type="cellIs" dxfId="321" priority="389" operator="equal">
      <formula>"G2"</formula>
    </cfRule>
    <cfRule type="cellIs" dxfId="320" priority="390" operator="equal">
      <formula>"G1"</formula>
    </cfRule>
  </conditionalFormatting>
  <conditionalFormatting sqref="AA4:AA21 AA24:AA33">
    <cfRule type="cellIs" dxfId="319" priority="291" operator="equal">
      <formula>"G20"</formula>
    </cfRule>
    <cfRule type="cellIs" dxfId="318" priority="292" operator="equal">
      <formula>"G19"</formula>
    </cfRule>
    <cfRule type="cellIs" dxfId="317" priority="293" operator="equal">
      <formula>"G18"</formula>
    </cfRule>
    <cfRule type="cellIs" dxfId="316" priority="294" operator="equal">
      <formula>"G17"</formula>
    </cfRule>
    <cfRule type="cellIs" dxfId="315" priority="295" operator="equal">
      <formula>"G16"</formula>
    </cfRule>
    <cfRule type="cellIs" dxfId="314" priority="296" operator="equal">
      <formula>"G15"</formula>
    </cfRule>
    <cfRule type="cellIs" dxfId="313" priority="297" operator="equal">
      <formula>"G14"</formula>
    </cfRule>
    <cfRule type="cellIs" dxfId="312" priority="298" operator="equal">
      <formula>"G13"</formula>
    </cfRule>
    <cfRule type="cellIs" dxfId="311" priority="299" operator="equal">
      <formula>"G12"</formula>
    </cfRule>
    <cfRule type="cellIs" dxfId="310" priority="300" operator="equal">
      <formula>"G11"</formula>
    </cfRule>
    <cfRule type="cellIs" dxfId="309" priority="301" operator="equal">
      <formula>"G10"</formula>
    </cfRule>
    <cfRule type="cellIs" dxfId="308" priority="302" operator="equal">
      <formula>"G9"</formula>
    </cfRule>
    <cfRule type="cellIs" dxfId="307" priority="303" operator="equal">
      <formula>"G8"</formula>
    </cfRule>
    <cfRule type="cellIs" dxfId="306" priority="304" operator="equal">
      <formula>"G7"</formula>
    </cfRule>
    <cfRule type="cellIs" dxfId="305" priority="305" operator="equal">
      <formula>"G6"</formula>
    </cfRule>
    <cfRule type="cellIs" dxfId="304" priority="306" operator="equal">
      <formula>"G5"</formula>
    </cfRule>
    <cfRule type="cellIs" dxfId="303" priority="307" operator="equal">
      <formula>"G4"</formula>
    </cfRule>
    <cfRule type="cellIs" dxfId="302" priority="308" operator="equal">
      <formula>"G3"</formula>
    </cfRule>
    <cfRule type="cellIs" dxfId="301" priority="309" operator="equal">
      <formula>"G2"</formula>
    </cfRule>
    <cfRule type="cellIs" dxfId="300" priority="310" operator="equal">
      <formula>"G1"</formula>
    </cfRule>
  </conditionalFormatting>
  <conditionalFormatting sqref="AD4:AD34">
    <cfRule type="cellIs" dxfId="299" priority="271" operator="equal">
      <formula>"G20"</formula>
    </cfRule>
    <cfRule type="cellIs" dxfId="298" priority="272" operator="equal">
      <formula>"G19"</formula>
    </cfRule>
    <cfRule type="cellIs" dxfId="297" priority="273" operator="equal">
      <formula>"G18"</formula>
    </cfRule>
    <cfRule type="cellIs" dxfId="296" priority="274" operator="equal">
      <formula>"G17"</formula>
    </cfRule>
    <cfRule type="cellIs" dxfId="295" priority="275" operator="equal">
      <formula>"G16"</formula>
    </cfRule>
    <cfRule type="cellIs" dxfId="294" priority="276" operator="equal">
      <formula>"G15"</formula>
    </cfRule>
    <cfRule type="cellIs" dxfId="293" priority="277" operator="equal">
      <formula>"G14"</formula>
    </cfRule>
    <cfRule type="cellIs" dxfId="292" priority="278" operator="equal">
      <formula>"G13"</formula>
    </cfRule>
    <cfRule type="cellIs" dxfId="291" priority="279" operator="equal">
      <formula>"G12"</formula>
    </cfRule>
    <cfRule type="cellIs" dxfId="290" priority="280" operator="equal">
      <formula>"G11"</formula>
    </cfRule>
    <cfRule type="cellIs" dxfId="289" priority="281" operator="equal">
      <formula>"G10"</formula>
    </cfRule>
    <cfRule type="cellIs" dxfId="288" priority="282" operator="equal">
      <formula>"G9"</formula>
    </cfRule>
    <cfRule type="cellIs" dxfId="287" priority="283" operator="equal">
      <formula>"G8"</formula>
    </cfRule>
    <cfRule type="cellIs" dxfId="286" priority="284" operator="equal">
      <formula>"G7"</formula>
    </cfRule>
    <cfRule type="cellIs" dxfId="285" priority="285" operator="equal">
      <formula>"G6"</formula>
    </cfRule>
    <cfRule type="cellIs" dxfId="284" priority="286" operator="equal">
      <formula>"G5"</formula>
    </cfRule>
    <cfRule type="cellIs" dxfId="283" priority="287" operator="equal">
      <formula>"G4"</formula>
    </cfRule>
    <cfRule type="cellIs" dxfId="282" priority="288" operator="equal">
      <formula>"G3"</formula>
    </cfRule>
    <cfRule type="cellIs" dxfId="281" priority="289" operator="equal">
      <formula>"G2"</formula>
    </cfRule>
    <cfRule type="cellIs" dxfId="280" priority="290" operator="equal">
      <formula>"G1"</formula>
    </cfRule>
  </conditionalFormatting>
  <conditionalFormatting sqref="AO32:AO34">
    <cfRule type="cellIs" dxfId="279" priority="209" operator="equal">
      <formula>6</formula>
    </cfRule>
    <cfRule type="cellIs" dxfId="278" priority="210" operator="equal">
      <formula>7</formula>
    </cfRule>
  </conditionalFormatting>
  <conditionalFormatting sqref="AM32:AQ34 AM4:AN31 AP4:AQ31">
    <cfRule type="cellIs" dxfId="277" priority="189" operator="equal">
      <formula>"G20"</formula>
    </cfRule>
    <cfRule type="cellIs" dxfId="276" priority="190" operator="equal">
      <formula>"G19"</formula>
    </cfRule>
    <cfRule type="cellIs" dxfId="275" priority="191" operator="equal">
      <formula>"G18"</formula>
    </cfRule>
    <cfRule type="cellIs" dxfId="274" priority="192" operator="equal">
      <formula>"G17"</formula>
    </cfRule>
    <cfRule type="cellIs" dxfId="273" priority="193" operator="equal">
      <formula>"G16"</formula>
    </cfRule>
    <cfRule type="cellIs" dxfId="272" priority="194" operator="equal">
      <formula>"G15"</formula>
    </cfRule>
    <cfRule type="cellIs" dxfId="271" priority="195" operator="equal">
      <formula>"G14"</formula>
    </cfRule>
    <cfRule type="cellIs" dxfId="270" priority="196" operator="equal">
      <formula>"G13"</formula>
    </cfRule>
    <cfRule type="cellIs" dxfId="269" priority="197" operator="equal">
      <formula>"G12"</formula>
    </cfRule>
    <cfRule type="cellIs" dxfId="268" priority="198" operator="equal">
      <formula>"G11"</formula>
    </cfRule>
    <cfRule type="cellIs" dxfId="267" priority="199" operator="equal">
      <formula>"G10"</formula>
    </cfRule>
    <cfRule type="cellIs" dxfId="266" priority="200" operator="equal">
      <formula>"G9"</formula>
    </cfRule>
    <cfRule type="cellIs" dxfId="265" priority="201" operator="equal">
      <formula>"G8"</formula>
    </cfRule>
    <cfRule type="cellIs" dxfId="264" priority="202" operator="equal">
      <formula>"G7"</formula>
    </cfRule>
    <cfRule type="cellIs" dxfId="263" priority="203" operator="equal">
      <formula>"G6"</formula>
    </cfRule>
    <cfRule type="cellIs" dxfId="262" priority="204" operator="equal">
      <formula>"G5"</formula>
    </cfRule>
    <cfRule type="cellIs" dxfId="261" priority="205" operator="equal">
      <formula>"G4"</formula>
    </cfRule>
    <cfRule type="cellIs" dxfId="260" priority="206" operator="equal">
      <formula>"G3"</formula>
    </cfRule>
    <cfRule type="cellIs" dxfId="259" priority="207" operator="equal">
      <formula>"G2"</formula>
    </cfRule>
    <cfRule type="cellIs" dxfId="258" priority="208" operator="equal">
      <formula>"G1"</formula>
    </cfRule>
  </conditionalFormatting>
  <conditionalFormatting sqref="AK3:AS3">
    <cfRule type="cellIs" dxfId="257" priority="211" operator="equal">
      <formula>"G20"</formula>
    </cfRule>
    <cfRule type="cellIs" dxfId="256" priority="212" operator="equal">
      <formula>"G19"</formula>
    </cfRule>
    <cfRule type="cellIs" dxfId="255" priority="213" operator="equal">
      <formula>"G18"</formula>
    </cfRule>
    <cfRule type="cellIs" dxfId="254" priority="214" operator="equal">
      <formula>"G17"</formula>
    </cfRule>
    <cfRule type="cellIs" dxfId="253" priority="215" operator="equal">
      <formula>"G16"</formula>
    </cfRule>
    <cfRule type="cellIs" dxfId="252" priority="216" operator="equal">
      <formula>"G15"</formula>
    </cfRule>
    <cfRule type="cellIs" dxfId="251" priority="217" operator="equal">
      <formula>"G14"</formula>
    </cfRule>
    <cfRule type="cellIs" dxfId="250" priority="218" operator="equal">
      <formula>"G13"</formula>
    </cfRule>
    <cfRule type="cellIs" dxfId="249" priority="219" operator="equal">
      <formula>"G12"</formula>
    </cfRule>
    <cfRule type="cellIs" dxfId="248" priority="220" operator="equal">
      <formula>"G11"</formula>
    </cfRule>
    <cfRule type="cellIs" dxfId="247" priority="221" operator="equal">
      <formula>"G10"</formula>
    </cfRule>
    <cfRule type="cellIs" dxfId="246" priority="222" operator="equal">
      <formula>"G9"</formula>
    </cfRule>
    <cfRule type="cellIs" dxfId="245" priority="223" operator="equal">
      <formula>"G8"</formula>
    </cfRule>
    <cfRule type="cellIs" dxfId="244" priority="224" operator="equal">
      <formula>"G7"</formula>
    </cfRule>
    <cfRule type="cellIs" dxfId="243" priority="225" operator="equal">
      <formula>"G6"</formula>
    </cfRule>
    <cfRule type="cellIs" dxfId="242" priority="226" operator="equal">
      <formula>"G5"</formula>
    </cfRule>
    <cfRule type="cellIs" dxfId="241" priority="227" operator="equal">
      <formula>"G4"</formula>
    </cfRule>
    <cfRule type="cellIs" dxfId="240" priority="228" operator="equal">
      <formula>"G3"</formula>
    </cfRule>
    <cfRule type="cellIs" dxfId="239" priority="229" operator="equal">
      <formula>"G2"</formula>
    </cfRule>
    <cfRule type="cellIs" dxfId="238" priority="230" operator="equal">
      <formula>"G1"</formula>
    </cfRule>
  </conditionalFormatting>
  <conditionalFormatting sqref="AL4:AL34">
    <cfRule type="cellIs" dxfId="237" priority="145" operator="equal">
      <formula>6</formula>
    </cfRule>
    <cfRule type="cellIs" dxfId="236" priority="146" operator="equal">
      <formula>7</formula>
    </cfRule>
  </conditionalFormatting>
  <conditionalFormatting sqref="AK4:AK34">
    <cfRule type="cellIs" dxfId="235" priority="147" operator="equal">
      <formula>"G20"</formula>
    </cfRule>
    <cfRule type="cellIs" dxfId="234" priority="148" operator="equal">
      <formula>"G19"</formula>
    </cfRule>
    <cfRule type="cellIs" dxfId="233" priority="149" operator="equal">
      <formula>"G18"</formula>
    </cfRule>
    <cfRule type="cellIs" dxfId="232" priority="150" operator="equal">
      <formula>"G17"</formula>
    </cfRule>
    <cfRule type="cellIs" dxfId="231" priority="151" operator="equal">
      <formula>"G16"</formula>
    </cfRule>
    <cfRule type="cellIs" dxfId="230" priority="152" operator="equal">
      <formula>"G15"</formula>
    </cfRule>
    <cfRule type="cellIs" dxfId="229" priority="153" operator="equal">
      <formula>"G14"</formula>
    </cfRule>
    <cfRule type="cellIs" dxfId="228" priority="154" operator="equal">
      <formula>"G13"</formula>
    </cfRule>
    <cfRule type="cellIs" dxfId="227" priority="155" operator="equal">
      <formula>"G12"</formula>
    </cfRule>
    <cfRule type="cellIs" dxfId="226" priority="156" operator="equal">
      <formula>"G11"</formula>
    </cfRule>
    <cfRule type="cellIs" dxfId="225" priority="157" operator="equal">
      <formula>"G10"</formula>
    </cfRule>
    <cfRule type="cellIs" dxfId="224" priority="158" operator="equal">
      <formula>"G9"</formula>
    </cfRule>
    <cfRule type="cellIs" dxfId="223" priority="159" operator="equal">
      <formula>"G8"</formula>
    </cfRule>
    <cfRule type="cellIs" dxfId="222" priority="160" operator="equal">
      <formula>"G7"</formula>
    </cfRule>
    <cfRule type="cellIs" dxfId="221" priority="161" operator="equal">
      <formula>"G6"</formula>
    </cfRule>
    <cfRule type="cellIs" dxfId="220" priority="162" operator="equal">
      <formula>"G5"</formula>
    </cfRule>
    <cfRule type="cellIs" dxfId="219" priority="163" operator="equal">
      <formula>"G4"</formula>
    </cfRule>
    <cfRule type="cellIs" dxfId="218" priority="164" operator="equal">
      <formula>"G3"</formula>
    </cfRule>
    <cfRule type="cellIs" dxfId="217" priority="165" operator="equal">
      <formula>"G2"</formula>
    </cfRule>
    <cfRule type="cellIs" dxfId="216" priority="166" operator="equal">
      <formula>"G1"</formula>
    </cfRule>
  </conditionalFormatting>
  <conditionalFormatting sqref="AL4:AL34">
    <cfRule type="cellIs" dxfId="215" priority="125" operator="equal">
      <formula>"G20"</formula>
    </cfRule>
    <cfRule type="cellIs" dxfId="214" priority="126" operator="equal">
      <formula>"G19"</formula>
    </cfRule>
    <cfRule type="cellIs" dxfId="213" priority="127" operator="equal">
      <formula>"G18"</formula>
    </cfRule>
    <cfRule type="cellIs" dxfId="212" priority="128" operator="equal">
      <formula>"G17"</formula>
    </cfRule>
    <cfRule type="cellIs" dxfId="211" priority="129" operator="equal">
      <formula>"G16"</formula>
    </cfRule>
    <cfRule type="cellIs" dxfId="210" priority="130" operator="equal">
      <formula>"G15"</formula>
    </cfRule>
    <cfRule type="cellIs" dxfId="209" priority="131" operator="equal">
      <formula>"G14"</formula>
    </cfRule>
    <cfRule type="cellIs" dxfId="208" priority="132" operator="equal">
      <formula>"G13"</formula>
    </cfRule>
    <cfRule type="cellIs" dxfId="207" priority="133" operator="equal">
      <formula>"G12"</formula>
    </cfRule>
    <cfRule type="cellIs" dxfId="206" priority="134" operator="equal">
      <formula>"G11"</formula>
    </cfRule>
    <cfRule type="cellIs" dxfId="205" priority="135" operator="equal">
      <formula>"G10"</formula>
    </cfRule>
    <cfRule type="cellIs" dxfId="204" priority="136" operator="equal">
      <formula>"G9"</formula>
    </cfRule>
    <cfRule type="cellIs" dxfId="203" priority="137" operator="equal">
      <formula>"G8"</formula>
    </cfRule>
    <cfRule type="cellIs" dxfId="202" priority="138" operator="equal">
      <formula>"G7"</formula>
    </cfRule>
    <cfRule type="cellIs" dxfId="201" priority="139" operator="equal">
      <formula>"G6"</formula>
    </cfRule>
    <cfRule type="cellIs" dxfId="200" priority="140" operator="equal">
      <formula>"G5"</formula>
    </cfRule>
    <cfRule type="cellIs" dxfId="199" priority="141" operator="equal">
      <formula>"G4"</formula>
    </cfRule>
    <cfRule type="cellIs" dxfId="198" priority="142" operator="equal">
      <formula>"G3"</formula>
    </cfRule>
    <cfRule type="cellIs" dxfId="197" priority="143" operator="equal">
      <formula>"G2"</formula>
    </cfRule>
    <cfRule type="cellIs" dxfId="196" priority="144" operator="equal">
      <formula>"G1"</formula>
    </cfRule>
  </conditionalFormatting>
  <conditionalFormatting sqref="AO4:AO31">
    <cfRule type="cellIs" dxfId="195" priority="123" operator="equal">
      <formula>6</formula>
    </cfRule>
    <cfRule type="cellIs" dxfId="194" priority="124" operator="equal">
      <formula>7</formula>
    </cfRule>
  </conditionalFormatting>
  <conditionalFormatting sqref="AO4:AO31">
    <cfRule type="cellIs" dxfId="193" priority="103" operator="equal">
      <formula>"G20"</formula>
    </cfRule>
    <cfRule type="cellIs" dxfId="192" priority="104" operator="equal">
      <formula>"G19"</formula>
    </cfRule>
    <cfRule type="cellIs" dxfId="191" priority="105" operator="equal">
      <formula>"G18"</formula>
    </cfRule>
    <cfRule type="cellIs" dxfId="190" priority="106" operator="equal">
      <formula>"G17"</formula>
    </cfRule>
    <cfRule type="cellIs" dxfId="189" priority="107" operator="equal">
      <formula>"G16"</formula>
    </cfRule>
    <cfRule type="cellIs" dxfId="188" priority="108" operator="equal">
      <formula>"G15"</formula>
    </cfRule>
    <cfRule type="cellIs" dxfId="187" priority="109" operator="equal">
      <formula>"G14"</formula>
    </cfRule>
    <cfRule type="cellIs" dxfId="186" priority="110" operator="equal">
      <formula>"G13"</formula>
    </cfRule>
    <cfRule type="cellIs" dxfId="185" priority="111" operator="equal">
      <formula>"G12"</formula>
    </cfRule>
    <cfRule type="cellIs" dxfId="184" priority="112" operator="equal">
      <formula>"G11"</formula>
    </cfRule>
    <cfRule type="cellIs" dxfId="183" priority="113" operator="equal">
      <formula>"G10"</formula>
    </cfRule>
    <cfRule type="cellIs" dxfId="182" priority="114" operator="equal">
      <formula>"G9"</formula>
    </cfRule>
    <cfRule type="cellIs" dxfId="181" priority="115" operator="equal">
      <formula>"G8"</formula>
    </cfRule>
    <cfRule type="cellIs" dxfId="180" priority="116" operator="equal">
      <formula>"G7"</formula>
    </cfRule>
    <cfRule type="cellIs" dxfId="179" priority="117" operator="equal">
      <formula>"G6"</formula>
    </cfRule>
    <cfRule type="cellIs" dxfId="178" priority="118" operator="equal">
      <formula>"G5"</formula>
    </cfRule>
    <cfRule type="cellIs" dxfId="177" priority="119" operator="equal">
      <formula>"G4"</formula>
    </cfRule>
    <cfRule type="cellIs" dxfId="176" priority="120" operator="equal">
      <formula>"G3"</formula>
    </cfRule>
    <cfRule type="cellIs" dxfId="175" priority="121" operator="equal">
      <formula>"G2"</formula>
    </cfRule>
    <cfRule type="cellIs" dxfId="174" priority="122" operator="equal">
      <formula>"G1"</formula>
    </cfRule>
  </conditionalFormatting>
  <conditionalFormatting sqref="AR4:AR34">
    <cfRule type="cellIs" dxfId="173" priority="101" operator="equal">
      <formula>6</formula>
    </cfRule>
    <cfRule type="cellIs" dxfId="172" priority="102" operator="equal">
      <formula>7</formula>
    </cfRule>
  </conditionalFormatting>
  <conditionalFormatting sqref="AR4:AR34">
    <cfRule type="cellIs" dxfId="171" priority="81" operator="equal">
      <formula>"G20"</formula>
    </cfRule>
    <cfRule type="cellIs" dxfId="170" priority="82" operator="equal">
      <formula>"G19"</formula>
    </cfRule>
    <cfRule type="cellIs" dxfId="169" priority="83" operator="equal">
      <formula>"G18"</formula>
    </cfRule>
    <cfRule type="cellIs" dxfId="168" priority="84" operator="equal">
      <formula>"G17"</formula>
    </cfRule>
    <cfRule type="cellIs" dxfId="167" priority="85" operator="equal">
      <formula>"G16"</formula>
    </cfRule>
    <cfRule type="cellIs" dxfId="166" priority="86" operator="equal">
      <formula>"G15"</formula>
    </cfRule>
    <cfRule type="cellIs" dxfId="165" priority="87" operator="equal">
      <formula>"G14"</formula>
    </cfRule>
    <cfRule type="cellIs" dxfId="164" priority="88" operator="equal">
      <formula>"G13"</formula>
    </cfRule>
    <cfRule type="cellIs" dxfId="163" priority="89" operator="equal">
      <formula>"G12"</formula>
    </cfRule>
    <cfRule type="cellIs" dxfId="162" priority="90" operator="equal">
      <formula>"G11"</formula>
    </cfRule>
    <cfRule type="cellIs" dxfId="161" priority="91" operator="equal">
      <formula>"G10"</formula>
    </cfRule>
    <cfRule type="cellIs" dxfId="160" priority="92" operator="equal">
      <formula>"G9"</formula>
    </cfRule>
    <cfRule type="cellIs" dxfId="159" priority="93" operator="equal">
      <formula>"G8"</formula>
    </cfRule>
    <cfRule type="cellIs" dxfId="158" priority="94" operator="equal">
      <formula>"G7"</formula>
    </cfRule>
    <cfRule type="cellIs" dxfId="157" priority="95" operator="equal">
      <formula>"G6"</formula>
    </cfRule>
    <cfRule type="cellIs" dxfId="156" priority="96" operator="equal">
      <formula>"G5"</formula>
    </cfRule>
    <cfRule type="cellIs" dxfId="155" priority="97" operator="equal">
      <formula>"G4"</formula>
    </cfRule>
    <cfRule type="cellIs" dxfId="154" priority="98" operator="equal">
      <formula>"G3"</formula>
    </cfRule>
    <cfRule type="cellIs" dxfId="153" priority="99" operator="equal">
      <formula>"G2"</formula>
    </cfRule>
    <cfRule type="cellIs" dxfId="152" priority="100" operator="equal">
      <formula>"G1"</formula>
    </cfRule>
  </conditionalFormatting>
  <conditionalFormatting sqref="AS4:AS34">
    <cfRule type="cellIs" dxfId="151" priority="61" operator="equal">
      <formula>"G20"</formula>
    </cfRule>
    <cfRule type="cellIs" dxfId="150" priority="62" operator="equal">
      <formula>"G19"</formula>
    </cfRule>
    <cfRule type="cellIs" dxfId="149" priority="63" operator="equal">
      <formula>"G18"</formula>
    </cfRule>
    <cfRule type="cellIs" dxfId="148" priority="64" operator="equal">
      <formula>"G17"</formula>
    </cfRule>
    <cfRule type="cellIs" dxfId="147" priority="65" operator="equal">
      <formula>"G16"</formula>
    </cfRule>
    <cfRule type="cellIs" dxfId="146" priority="66" operator="equal">
      <formula>"G15"</formula>
    </cfRule>
    <cfRule type="cellIs" dxfId="145" priority="67" operator="equal">
      <formula>"G14"</formula>
    </cfRule>
    <cfRule type="cellIs" dxfId="144" priority="68" operator="equal">
      <formula>"G13"</formula>
    </cfRule>
    <cfRule type="cellIs" dxfId="143" priority="69" operator="equal">
      <formula>"G12"</formula>
    </cfRule>
    <cfRule type="cellIs" dxfId="142" priority="70" operator="equal">
      <formula>"G11"</formula>
    </cfRule>
    <cfRule type="cellIs" dxfId="141" priority="71" operator="equal">
      <formula>"G10"</formula>
    </cfRule>
    <cfRule type="cellIs" dxfId="140" priority="72" operator="equal">
      <formula>"G9"</formula>
    </cfRule>
    <cfRule type="cellIs" dxfId="139" priority="73" operator="equal">
      <formula>"G8"</formula>
    </cfRule>
    <cfRule type="cellIs" dxfId="138" priority="74" operator="equal">
      <formula>"G7"</formula>
    </cfRule>
    <cfRule type="cellIs" dxfId="137" priority="75" operator="equal">
      <formula>"G6"</formula>
    </cfRule>
    <cfRule type="cellIs" dxfId="136" priority="76" operator="equal">
      <formula>"G5"</formula>
    </cfRule>
    <cfRule type="cellIs" dxfId="135" priority="77" operator="equal">
      <formula>"G4"</formula>
    </cfRule>
    <cfRule type="cellIs" dxfId="134" priority="78" operator="equal">
      <formula>"G3"</formula>
    </cfRule>
    <cfRule type="cellIs" dxfId="133" priority="79" operator="equal">
      <formula>"G2"</formula>
    </cfRule>
    <cfRule type="cellIs" dxfId="132" priority="80" operator="equal">
      <formula>"G1"</formula>
    </cfRule>
  </conditionalFormatting>
  <conditionalFormatting sqref="AA22:AA23">
    <cfRule type="cellIs" dxfId="131" priority="41" operator="equal">
      <formula>"G20"</formula>
    </cfRule>
    <cfRule type="cellIs" dxfId="130" priority="42" operator="equal">
      <formula>"G19"</formula>
    </cfRule>
    <cfRule type="cellIs" dxfId="129" priority="43" operator="equal">
      <formula>"G18"</formula>
    </cfRule>
    <cfRule type="cellIs" dxfId="128" priority="44" operator="equal">
      <formula>"G17"</formula>
    </cfRule>
    <cfRule type="cellIs" dxfId="127" priority="45" operator="equal">
      <formula>"G16"</formula>
    </cfRule>
    <cfRule type="cellIs" dxfId="126" priority="46" operator="equal">
      <formula>"G15"</formula>
    </cfRule>
    <cfRule type="cellIs" dxfId="125" priority="47" operator="equal">
      <formula>"G14"</formula>
    </cfRule>
    <cfRule type="cellIs" dxfId="124" priority="48" operator="equal">
      <formula>"G13"</formula>
    </cfRule>
    <cfRule type="cellIs" dxfId="123" priority="49" operator="equal">
      <formula>"G12"</formula>
    </cfRule>
    <cfRule type="cellIs" dxfId="122" priority="50" operator="equal">
      <formula>"G11"</formula>
    </cfRule>
    <cfRule type="cellIs" dxfId="121" priority="51" operator="equal">
      <formula>"G10"</formula>
    </cfRule>
    <cfRule type="cellIs" dxfId="120" priority="52" operator="equal">
      <formula>"G9"</formula>
    </cfRule>
    <cfRule type="cellIs" dxfId="119" priority="53" operator="equal">
      <formula>"G8"</formula>
    </cfRule>
    <cfRule type="cellIs" dxfId="118" priority="54" operator="equal">
      <formula>"G7"</formula>
    </cfRule>
    <cfRule type="cellIs" dxfId="117" priority="55" operator="equal">
      <formula>"G6"</formula>
    </cfRule>
    <cfRule type="cellIs" dxfId="116" priority="56" operator="equal">
      <formula>"G5"</formula>
    </cfRule>
    <cfRule type="cellIs" dxfId="115" priority="57" operator="equal">
      <formula>"G4"</formula>
    </cfRule>
    <cfRule type="cellIs" dxfId="114" priority="58" operator="equal">
      <formula>"G3"</formula>
    </cfRule>
    <cfRule type="cellIs" dxfId="113" priority="59" operator="equal">
      <formula>"G2"</formula>
    </cfRule>
    <cfRule type="cellIs" dxfId="112" priority="60" operator="equal">
      <formula>"G1"</formula>
    </cfRule>
  </conditionalFormatting>
  <conditionalFormatting sqref="AG4:AG33">
    <cfRule type="cellIs" dxfId="111" priority="21" operator="equal">
      <formula>"G20"</formula>
    </cfRule>
    <cfRule type="cellIs" dxfId="110" priority="22" operator="equal">
      <formula>"G19"</formula>
    </cfRule>
    <cfRule type="cellIs" dxfId="109" priority="23" operator="equal">
      <formula>"G18"</formula>
    </cfRule>
    <cfRule type="cellIs" dxfId="108" priority="24" operator="equal">
      <formula>"G17"</formula>
    </cfRule>
    <cfRule type="cellIs" dxfId="107" priority="25" operator="equal">
      <formula>"G16"</formula>
    </cfRule>
    <cfRule type="cellIs" dxfId="106" priority="26" operator="equal">
      <formula>"G15"</formula>
    </cfRule>
    <cfRule type="cellIs" dxfId="105" priority="27" operator="equal">
      <formula>"G14"</formula>
    </cfRule>
    <cfRule type="cellIs" dxfId="104" priority="28" operator="equal">
      <formula>"G13"</formula>
    </cfRule>
    <cfRule type="cellIs" dxfId="103" priority="29" operator="equal">
      <formula>"G12"</formula>
    </cfRule>
    <cfRule type="cellIs" dxfId="102" priority="30" operator="equal">
      <formula>"G11"</formula>
    </cfRule>
    <cfRule type="cellIs" dxfId="101" priority="31" operator="equal">
      <formula>"G10"</formula>
    </cfRule>
    <cfRule type="cellIs" dxfId="100" priority="32" operator="equal">
      <formula>"G9"</formula>
    </cfRule>
    <cfRule type="cellIs" dxfId="99" priority="33" operator="equal">
      <formula>"G8"</formula>
    </cfRule>
    <cfRule type="cellIs" dxfId="98" priority="34" operator="equal">
      <formula>"G7"</formula>
    </cfRule>
    <cfRule type="cellIs" dxfId="97" priority="35" operator="equal">
      <formula>"G6"</formula>
    </cfRule>
    <cfRule type="cellIs" dxfId="96" priority="36" operator="equal">
      <formula>"G5"</formula>
    </cfRule>
    <cfRule type="cellIs" dxfId="95" priority="37" operator="equal">
      <formula>"G4"</formula>
    </cfRule>
    <cfRule type="cellIs" dxfId="94" priority="38" operator="equal">
      <formula>"G3"</formula>
    </cfRule>
    <cfRule type="cellIs" dxfId="93" priority="39" operator="equal">
      <formula>"G2"</formula>
    </cfRule>
    <cfRule type="cellIs" dxfId="92" priority="40" operator="equal">
      <formula>"G1"</formula>
    </cfRule>
  </conditionalFormatting>
  <conditionalFormatting sqref="AJ4:AJ34">
    <cfRule type="cellIs" dxfId="91" priority="1" operator="equal">
      <formula>"G20"</formula>
    </cfRule>
    <cfRule type="cellIs" dxfId="90" priority="2" operator="equal">
      <formula>"G19"</formula>
    </cfRule>
    <cfRule type="cellIs" dxfId="89" priority="3" operator="equal">
      <formula>"G18"</formula>
    </cfRule>
    <cfRule type="cellIs" dxfId="88" priority="4" operator="equal">
      <formula>"G17"</formula>
    </cfRule>
    <cfRule type="cellIs" dxfId="87" priority="5" operator="equal">
      <formula>"G16"</formula>
    </cfRule>
    <cfRule type="cellIs" dxfId="86" priority="6" operator="equal">
      <formula>"G15"</formula>
    </cfRule>
    <cfRule type="cellIs" dxfId="85" priority="7" operator="equal">
      <formula>"G14"</formula>
    </cfRule>
    <cfRule type="cellIs" dxfId="84" priority="8" operator="equal">
      <formula>"G13"</formula>
    </cfRule>
    <cfRule type="cellIs" dxfId="83" priority="9" operator="equal">
      <formula>"G12"</formula>
    </cfRule>
    <cfRule type="cellIs" dxfId="82" priority="10" operator="equal">
      <formula>"G11"</formula>
    </cfRule>
    <cfRule type="cellIs" dxfId="81" priority="11" operator="equal">
      <formula>"G10"</formula>
    </cfRule>
    <cfRule type="cellIs" dxfId="80" priority="12" operator="equal">
      <formula>"G9"</formula>
    </cfRule>
    <cfRule type="cellIs" dxfId="79" priority="13" operator="equal">
      <formula>"G8"</formula>
    </cfRule>
    <cfRule type="cellIs" dxfId="78" priority="14" operator="equal">
      <formula>"G7"</formula>
    </cfRule>
    <cfRule type="cellIs" dxfId="77" priority="15" operator="equal">
      <formula>"G6"</formula>
    </cfRule>
    <cfRule type="cellIs" dxfId="76" priority="16" operator="equal">
      <formula>"G5"</formula>
    </cfRule>
    <cfRule type="cellIs" dxfId="75" priority="17" operator="equal">
      <formula>"G4"</formula>
    </cfRule>
    <cfRule type="cellIs" dxfId="74" priority="18" operator="equal">
      <formula>"G3"</formula>
    </cfRule>
    <cfRule type="cellIs" dxfId="73" priority="19" operator="equal">
      <formula>"G2"</formula>
    </cfRule>
    <cfRule type="cellIs" dxfId="72" priority="20" operator="equal">
      <formula>"G1"</formula>
    </cfRule>
  </conditionalFormatting>
  <pageMargins left="0.7" right="0.7" top="0.75" bottom="0.75" header="0.3" footer="0.3"/>
  <pageSetup paperSize="9" scale="63" fitToHeight="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800-000000000000}">
          <x14:formula1>
            <xm:f>'\\office-5\Обмен продажи\ЦЕНЫ\Mantera Supreme Seaside\2025\06. Июнь\[11.06.2025 Rate calendar Mantera Supreme Seaside 2025.xlsx]GRID'!#REF!</xm:f>
          </x14:formula1>
          <xm:sqref>X12:X34 U4:U34 R4:R33 X4:X9 AA22:AA23</xm:sqref>
        </x14:dataValidation>
        <x14:dataValidation type="list" allowBlank="1" showInputMessage="1" showErrorMessage="1" xr:uid="{00000000-0002-0000-0800-000001000000}">
          <x14:formula1>
            <xm:f>'\\office-5\Обмен продажи\ЦЕНЫ\Mantera Supreme Seaside\2025\07. Июль\23.07\[23.07.2025 Rate calendar Mantera Supreme Seaside 2025.xlsx]GRID'!#REF!</xm:f>
          </x14:formula1>
          <xm:sqref>X10:X11</xm:sqref>
        </x14:dataValidation>
        <x14:dataValidation type="list" allowBlank="1" showInputMessage="1" showErrorMessage="1" xr:uid="{00000000-0002-0000-0800-000002000000}">
          <x14:formula1>
            <xm:f>'\\office-5\Обмен продажи\ЦЕНЫ\Mantera Supreme Seaside\2025\09. Сентябрь\08.09\[05.09.2025 Rate calendar Mantera Supreme Seaside 2025.xlsx]GRID'!#REF!</xm:f>
          </x14:formula1>
          <xm:sqref>AA4:AA21 AD4:AD34 AA24:AA33</xm:sqref>
        </x14:dataValidation>
        <x14:dataValidation type="list" allowBlank="1" showInputMessage="1" showErrorMessage="1" xr:uid="{00000000-0002-0000-0800-000003000000}">
          <x14:formula1>
            <xm:f>'\\office-5\Обмен продажи\ЦЕНЫ\Mantera Supreme Seaside\2025\09. Сентябрь\08.09\[05.09.2025 Rate calendar Mantera Supreme Seaside 2026.xlsx]GRID'!#REF!</xm:f>
          </x14:formula1>
          <xm:sqref>AM4:AM34 AP4:AP31 AS4:AS34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-0.249977111117893"/>
    <pageSetUpPr fitToPage="1"/>
  </sheetPr>
  <dimension ref="A1:Y516"/>
  <sheetViews>
    <sheetView showGridLines="0" zoomScale="80" zoomScaleNormal="80" workbookViewId="0">
      <pane ySplit="4" topLeftCell="A486" activePane="bottomLeft" state="frozen"/>
      <selection activeCell="A273" sqref="A273:XFD279"/>
      <selection pane="bottomLeft" activeCell="J499" sqref="J499:M511"/>
    </sheetView>
  </sheetViews>
  <sheetFormatPr defaultRowHeight="12.75"/>
  <cols>
    <col min="1" max="1" width="8.7109375" style="87" customWidth="1"/>
    <col min="2" max="2" width="8.7109375" style="139" customWidth="1"/>
    <col min="3" max="8" width="12.7109375" style="6" customWidth="1"/>
    <col min="9" max="9" width="12.7109375" style="5" customWidth="1"/>
    <col min="10" max="12" width="12.7109375" style="6" customWidth="1"/>
    <col min="13" max="13" width="12.7109375" style="5" customWidth="1"/>
    <col min="14" max="14" width="12.7109375" style="6" customWidth="1"/>
    <col min="15" max="15" width="12.7109375" style="5" customWidth="1"/>
    <col min="16" max="20" width="12.7109375" style="6" customWidth="1"/>
    <col min="21" max="21" width="13.425781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17"/>
      <c r="H2" s="17"/>
      <c r="I2" s="202" t="s">
        <v>114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3.5" customHeight="1" thickBot="1">
      <c r="B3" s="201"/>
      <c r="C3" s="201"/>
      <c r="D3" s="201"/>
      <c r="E3" s="201"/>
      <c r="F3" s="201"/>
      <c r="G3" s="17"/>
      <c r="H3" s="17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 s="9" customFormat="1" ht="17.25" hidden="1" customHeight="1">
      <c r="A5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" s="264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</row>
    <row r="6" spans="1:25" hidden="1">
      <c r="A6" s="265" t="s">
        <v>98</v>
      </c>
      <c r="B6" s="266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</row>
    <row r="7" spans="1:25" ht="56.25" hidden="1" customHeight="1">
      <c r="A7" s="256" t="s">
        <v>8</v>
      </c>
      <c r="B7" s="257"/>
      <c r="C7" s="178" t="s">
        <v>101</v>
      </c>
      <c r="D7" s="179"/>
      <c r="E7" s="164" t="s">
        <v>93</v>
      </c>
      <c r="F7" s="165"/>
      <c r="G7" s="252" t="s">
        <v>94</v>
      </c>
      <c r="H7" s="253"/>
      <c r="I7" s="208" t="s">
        <v>95</v>
      </c>
      <c r="J7" s="208"/>
      <c r="K7" s="166" t="s">
        <v>96</v>
      </c>
      <c r="L7" s="166"/>
      <c r="M7" s="170" t="s">
        <v>97</v>
      </c>
      <c r="N7" s="170"/>
      <c r="O7" s="51" t="s">
        <v>71</v>
      </c>
      <c r="P7" s="22" t="s">
        <v>72</v>
      </c>
      <c r="Q7" s="23" t="s">
        <v>73</v>
      </c>
      <c r="R7" s="51" t="s">
        <v>74</v>
      </c>
      <c r="S7" s="51" t="s">
        <v>75</v>
      </c>
      <c r="T7" s="51" t="s">
        <v>76</v>
      </c>
    </row>
    <row r="8" spans="1:25" hidden="1">
      <c r="A8" s="258"/>
      <c r="B8" s="259"/>
      <c r="C8" s="55" t="s">
        <v>9</v>
      </c>
      <c r="D8" s="55" t="s">
        <v>10</v>
      </c>
      <c r="E8" s="55" t="s">
        <v>9</v>
      </c>
      <c r="F8" s="55" t="s">
        <v>10</v>
      </c>
      <c r="G8" s="55" t="s">
        <v>9</v>
      </c>
      <c r="H8" s="55" t="s">
        <v>10</v>
      </c>
      <c r="I8" s="55" t="s">
        <v>9</v>
      </c>
      <c r="J8" s="55" t="s">
        <v>10</v>
      </c>
      <c r="K8" s="55" t="s">
        <v>9</v>
      </c>
      <c r="L8" s="55" t="s">
        <v>10</v>
      </c>
      <c r="M8" s="55" t="s">
        <v>9</v>
      </c>
      <c r="N8" s="55" t="s">
        <v>10</v>
      </c>
      <c r="O8" s="55" t="s">
        <v>99</v>
      </c>
      <c r="P8" s="55" t="s">
        <v>100</v>
      </c>
      <c r="Q8" s="55" t="s">
        <v>100</v>
      </c>
      <c r="R8" s="55" t="s">
        <v>118</v>
      </c>
      <c r="S8" s="55" t="s">
        <v>118</v>
      </c>
      <c r="T8" s="55" t="s">
        <v>118</v>
      </c>
    </row>
    <row r="9" spans="1:25" hidden="1">
      <c r="A9" s="63" t="s">
        <v>17</v>
      </c>
      <c r="B9" s="64">
        <v>1</v>
      </c>
      <c r="C9" s="8" cm="1">
        <f t="array" ref="C9">IF($I$2="Длительное проживание от 10 ночей ",
INDEX(GRID!$B$4:$U$15,MATCH(C$7,GRID!$A$4:$A$15,0),MATCH(1,($U$2=GRID!$B$1:$U$1)*(КАЛЕНДАРЬ!F4=GRID!$B$3:$U$3),0))*GRID!$H$45,
ROUNDUP(INDEX(GRID!$B$4:$U$15,MATCH(C$7,GRID!$A$4:$A$15,0),MATCH(1,($U$2=GRID!$B$1:$U$1)*(КАЛЕНДАРЬ!F4=GRID!$B$3:$U$3),0))*GRID!$H$45*(1-GRID!$H$46),0))</f>
        <v>24750.000000000004</v>
      </c>
      <c r="D9" s="8" cm="1">
        <f t="array" ref="D9">IF($I$2="Длительное проживание от 10 ночей ",
INDEX(GRID!$B$18:$U$29,MATCH(C$7,GRID!$A$18:$A$29,0),MATCH(1,($U$2=GRID!$B$1:$U$1)*(КАЛЕНДАРЬ!F4=GRID!$B$3:$U$3),0))*GRID!$H$45,
ROUNDUP(INDEX(GRID!$B$18:$U$29,MATCH(C$7,GRID!$A$18:$A$29,0),MATCH(1,($U$2=GRID!$B$1:$U$1)*(КАЛЕНДАРЬ!F4=GRID!$B$3:$U$3),0))*GRID!$H$45*(1-GRID!$H$46),0))</f>
        <v>29250.000000000004</v>
      </c>
      <c r="E9" s="8" cm="1">
        <f t="array" ref="E9">IF($I$2="Длительное проживание от 10 ночей ",
INDEX(GRID!$B$4:$U$15,MATCH(E$7,GRID!$A$4:$A$15,0),MATCH(1,($U$2=GRID!$B$1:$U$1)*(КАЛЕНДАРЬ!F4=GRID!$B$3:$U$3),0))*GRID!$H$45,
ROUNDUP(INDEX(GRID!$B$4:$U$15,MATCH(E$7,GRID!$A$4:$A$15,0),MATCH(1,($U$2=GRID!$B$1:$U$1)*(КАЛЕНДАРЬ!F4=GRID!$B$3:$U$3),0))*GRID!$H$45*(1-GRID!$H$46),0))</f>
        <v>29700</v>
      </c>
      <c r="F9" s="8" cm="1">
        <f t="array" ref="F9">IF($I$2="Длительное проживание от 10 ночей ",
INDEX(GRID!$B$18:$U$29,MATCH(E$7,GRID!$A$18:$A$29,0),MATCH(1,($U$2=GRID!$B$1:$U$1)*(КАЛЕНДАРЬ!F4=GRID!$B$3:$U$3),0))*GRID!$H$45,
ROUNDUP(INDEX(GRID!$B$18:$U$29,MATCH(E$7,GRID!$A$18:$A$29,0),MATCH(1,($U$2=GRID!$B$1:$U$1)*(КАЛЕНДАРЬ!F4=GRID!$B$3:$U$3),0))*GRID!$H$45*(1-GRID!$H$46),0))</f>
        <v>34200</v>
      </c>
      <c r="G9" s="57" t="s">
        <v>119</v>
      </c>
      <c r="H9" s="57" t="s">
        <v>119</v>
      </c>
      <c r="I9" s="8" cm="1">
        <f t="array" ref="I9">IF($I$2="Длительное проживание от 10 ночей ",
INDEX(GRID!$B$4:$U$15,MATCH(I$7,GRID!$A$4:$A$15,0),MATCH(1,($U$2=GRID!$B$1:$U$1)*(КАЛЕНДАРЬ!F4=GRID!$B$3:$U$3),0))*GRID!$H$45,
ROUNDUP(INDEX(GRID!$B$4:$U$15,MATCH(I$7,GRID!$A$4:$A$15,0),MATCH(1,($U$2=GRID!$B$1:$U$1)*(КАЛЕНДАРЬ!F4=GRID!$B$3:$U$3),0))*GRID!$H$45*(1-GRID!$H$46),0))</f>
        <v>39060</v>
      </c>
      <c r="J9" s="8" cm="1">
        <f t="array" ref="J9">IF($I$2="Длительное проживание от 10 ночей ",
INDEX(GRID!$B$18:$U$29,MATCH(I$7,GRID!$A$18:$A$29,0),MATCH(1,($U$2=GRID!$B$1:$U$1)*(КАЛЕНДАРЬ!F4=GRID!$B$3:$U$3),0))*GRID!$H$45,
ROUNDUP(INDEX(GRID!$B$18:$U$29,MATCH(I$7,GRID!$A$18:$A$29,0),MATCH(1,($U$2=GRID!$B$1:$U$1)*(КАЛЕНДАРЬ!F4=GRID!$B$3:$U$3),0))*GRID!$H$45*(1-GRID!$H$46),0))</f>
        <v>43560</v>
      </c>
      <c r="K9" s="57" t="s">
        <v>119</v>
      </c>
      <c r="L9" s="57" t="s">
        <v>119</v>
      </c>
      <c r="M9" s="8" cm="1">
        <f t="array" ref="M9">IF($I$2="Длительное проживание от 10 ночей ",
INDEX(GRID!$B$4:$U$15,MATCH(M$7,GRID!$A$4:$A$15,0),MATCH(1,($U$2=GRID!$B$1:$U$1)*(КАЛЕНДАРЬ!F4=GRID!$B$3:$U$3),0))*GRID!$H$45,
ROUNDUP(INDEX(GRID!$B$4:$U$15,MATCH(M$7,GRID!$A$4:$A$15,0),MATCH(1,($U$2=GRID!$B$1:$U$1)*(КАЛЕНДАРЬ!F4=GRID!$B$3:$U$3),0))*GRID!$H$45*(1-GRID!$H$46),0))</f>
        <v>62550</v>
      </c>
      <c r="N9" s="8" cm="1">
        <f t="array" ref="N9">IF($I$2="Длительное проживание от 10 ночей ",
INDEX(GRID!$B$18:$U$29,MATCH(M$7,GRID!$A$18:$A$29,0),MATCH(1,($U$2=GRID!$B$1:$U$1)*(КАЛЕНДАРЬ!F4=GRID!$B$3:$U$3),0))*GRID!$H$45,
ROUNDUP(INDEX(GRID!$B$18:$U$29,MATCH(M$7,GRID!$A$18:$A$29,0),MATCH(1,($U$2=GRID!$B$1:$U$1)*(КАЛЕНДАРЬ!F4=GRID!$B$3:$U$3),0))*GRID!$H$45*(1-GRID!$H$46),0))</f>
        <v>67050</v>
      </c>
      <c r="O9" s="57" t="s">
        <v>119</v>
      </c>
      <c r="P9" s="8" cm="1">
        <f t="array" ref="P9">IF($I$2="Длительное проживание от 10 ночей ",
INDEX(GRID!$B$4:$U$15,MATCH(P$7,GRID!$A$4:$A$15,0),MATCH(1,($U$2=GRID!$B$1:$U$1)*(КАЛЕНДАРЬ!F4=GRID!$B$3:$U$3),0))*GRID!$H$45,
ROUNDUP(INDEX(GRID!$B$4:$U$15,MATCH(P$7,GRID!$A$4:$A$15,0),MATCH(1,($U$2=GRID!$B$1:$U$1)*(КАЛЕНДАРЬ!F4=GRID!$B$3:$U$3),0))*GRID!$H$45*(1-GRID!$H$46),0))</f>
        <v>130860</v>
      </c>
      <c r="Q9" s="8" cm="1">
        <f t="array" ref="Q9">IF($I$2="Длительное проживание от 10 ночей ",
INDEX(GRID!$B$4:$U$15,MATCH(Q$7,GRID!$A$4:$A$15,0),MATCH(1,($U$2=GRID!$B$1:$U$1)*(КАЛЕНДАРЬ!F4=GRID!$B$3:$U$3),0))*GRID!$H$45,
ROUNDUP(INDEX(GRID!$B$4:$U$15,MATCH(Q$7,GRID!$A$4:$A$15,0),MATCH(1,($U$2=GRID!$B$1:$U$1)*(КАЛЕНДАРЬ!F4=GRID!$B$3:$U$3),0))*GRID!$H$45*(1-GRID!$H$46),0))</f>
        <v>153810</v>
      </c>
      <c r="R9" s="57" t="s">
        <v>119</v>
      </c>
      <c r="S9" s="57" t="s">
        <v>119</v>
      </c>
      <c r="T9" s="57" t="s">
        <v>119</v>
      </c>
    </row>
    <row r="10" spans="1:25" hidden="1">
      <c r="A10" s="63" t="s">
        <v>11</v>
      </c>
      <c r="B10" s="64">
        <v>2</v>
      </c>
      <c r="C10" s="8" cm="1">
        <f t="array" ref="C10">IF($I$2="Длительное проживание от 10 ночей ",
INDEX(GRID!$B$4:$U$15,MATCH(C$7,GRID!$A$4:$A$15,0),MATCH(1,($U$2=GRID!$B$1:$U$1)*(КАЛЕНДАРЬ!F5=GRID!$B$3:$U$3),0))*GRID!$H$45,
ROUNDUP(INDEX(GRID!$B$4:$U$15,MATCH(C$7,GRID!$A$4:$A$15,0),MATCH(1,($U$2=GRID!$B$1:$U$1)*(КАЛЕНДАРЬ!F5=GRID!$B$3:$U$3),0))*GRID!$H$45*(1-GRID!$H$46),0))</f>
        <v>24750.000000000004</v>
      </c>
      <c r="D10" s="8" cm="1">
        <f t="array" ref="D10">IF($I$2="Длительное проживание от 10 ночей ",
INDEX(GRID!$B$18:$U$29,MATCH(C$7,GRID!$A$18:$A$29,0),MATCH(1,($U$2=GRID!$B$1:$U$1)*(КАЛЕНДАРЬ!F5=GRID!$B$3:$U$3),0))*GRID!$H$45,
ROUNDUP(INDEX(GRID!$B$18:$U$29,MATCH(C$7,GRID!$A$18:$A$29,0),MATCH(1,($U$2=GRID!$B$1:$U$1)*(КАЛЕНДАРЬ!F5=GRID!$B$3:$U$3),0))*GRID!$H$45*(1-GRID!$H$46),0))</f>
        <v>29250.000000000004</v>
      </c>
      <c r="E10" s="8" cm="1">
        <f t="array" ref="E10">IF($I$2="Длительное проживание от 10 ночей ",
INDEX(GRID!$B$4:$U$15,MATCH(E$7,GRID!$A$4:$A$15,0),MATCH(1,($U$2=GRID!$B$1:$U$1)*(КАЛЕНДАРЬ!F5=GRID!$B$3:$U$3),0))*GRID!$H$45,
ROUNDUP(INDEX(GRID!$B$4:$U$15,MATCH(E$7,GRID!$A$4:$A$15,0),MATCH(1,($U$2=GRID!$B$1:$U$1)*(КАЛЕНДАРЬ!F5=GRID!$B$3:$U$3),0))*GRID!$H$45*(1-GRID!$H$46),0))</f>
        <v>29700</v>
      </c>
      <c r="F10" s="8" cm="1">
        <f t="array" ref="F10">IF($I$2="Длительное проживание от 10 ночей ",
INDEX(GRID!$B$18:$U$29,MATCH(E$7,GRID!$A$18:$A$29,0),MATCH(1,($U$2=GRID!$B$1:$U$1)*(КАЛЕНДАРЬ!F5=GRID!$B$3:$U$3),0))*GRID!$H$45,
ROUNDUP(INDEX(GRID!$B$18:$U$29,MATCH(E$7,GRID!$A$18:$A$29,0),MATCH(1,($U$2=GRID!$B$1:$U$1)*(КАЛЕНДАРЬ!F5=GRID!$B$3:$U$3),0))*GRID!$H$45*(1-GRID!$H$46),0))</f>
        <v>34200</v>
      </c>
      <c r="G10" s="57" t="s">
        <v>119</v>
      </c>
      <c r="H10" s="57" t="s">
        <v>119</v>
      </c>
      <c r="I10" s="8" cm="1">
        <f t="array" ref="I10">IF($I$2="Длительное проживание от 10 ночей ",
INDEX(GRID!$B$4:$U$15,MATCH(I$7,GRID!$A$4:$A$15,0),MATCH(1,($U$2=GRID!$B$1:$U$1)*(КАЛЕНДАРЬ!F5=GRID!$B$3:$U$3),0))*GRID!$H$45,
ROUNDUP(INDEX(GRID!$B$4:$U$15,MATCH(I$7,GRID!$A$4:$A$15,0),MATCH(1,($U$2=GRID!$B$1:$U$1)*(КАЛЕНДАРЬ!F5=GRID!$B$3:$U$3),0))*GRID!$H$45*(1-GRID!$H$46),0))</f>
        <v>39060</v>
      </c>
      <c r="J10" s="8" cm="1">
        <f t="array" ref="J10">IF($I$2="Длительное проживание от 10 ночей ",
INDEX(GRID!$B$18:$U$29,MATCH(I$7,GRID!$A$18:$A$29,0),MATCH(1,($U$2=GRID!$B$1:$U$1)*(КАЛЕНДАРЬ!F5=GRID!$B$3:$U$3),0))*GRID!$H$45,
ROUNDUP(INDEX(GRID!$B$18:$U$29,MATCH(I$7,GRID!$A$18:$A$29,0),MATCH(1,($U$2=GRID!$B$1:$U$1)*(КАЛЕНДАРЬ!F5=GRID!$B$3:$U$3),0))*GRID!$H$45*(1-GRID!$H$46),0))</f>
        <v>43560</v>
      </c>
      <c r="K10" s="57" t="s">
        <v>119</v>
      </c>
      <c r="L10" s="57" t="s">
        <v>119</v>
      </c>
      <c r="M10" s="8" cm="1">
        <f t="array" ref="M10">IF($I$2="Длительное проживание от 10 ночей ",
INDEX(GRID!$B$4:$U$15,MATCH(M$7,GRID!$A$4:$A$15,0),MATCH(1,($U$2=GRID!$B$1:$U$1)*(КАЛЕНДАРЬ!F5=GRID!$B$3:$U$3),0))*GRID!$H$45,
ROUNDUP(INDEX(GRID!$B$4:$U$15,MATCH(M$7,GRID!$A$4:$A$15,0),MATCH(1,($U$2=GRID!$B$1:$U$1)*(КАЛЕНДАРЬ!F5=GRID!$B$3:$U$3),0))*GRID!$H$45*(1-GRID!$H$46),0))</f>
        <v>62550</v>
      </c>
      <c r="N10" s="8" cm="1">
        <f t="array" ref="N10">IF($I$2="Длительное проживание от 10 ночей ",
INDEX(GRID!$B$18:$U$29,MATCH(M$7,GRID!$A$18:$A$29,0),MATCH(1,($U$2=GRID!$B$1:$U$1)*(КАЛЕНДАРЬ!F5=GRID!$B$3:$U$3),0))*GRID!$H$45,
ROUNDUP(INDEX(GRID!$B$18:$U$29,MATCH(M$7,GRID!$A$18:$A$29,0),MATCH(1,($U$2=GRID!$B$1:$U$1)*(КАЛЕНДАРЬ!F5=GRID!$B$3:$U$3),0))*GRID!$H$45*(1-GRID!$H$46),0))</f>
        <v>67050</v>
      </c>
      <c r="O10" s="57" t="s">
        <v>119</v>
      </c>
      <c r="P10" s="8" cm="1">
        <f t="array" ref="P10">IF($I$2="Длительное проживание от 10 ночей ",
INDEX(GRID!$B$4:$U$15,MATCH(P$7,GRID!$A$4:$A$15,0),MATCH(1,($U$2=GRID!$B$1:$U$1)*(КАЛЕНДАРЬ!F5=GRID!$B$3:$U$3),0))*GRID!$H$45,
ROUNDUP(INDEX(GRID!$B$4:$U$15,MATCH(P$7,GRID!$A$4:$A$15,0),MATCH(1,($U$2=GRID!$B$1:$U$1)*(КАЛЕНДАРЬ!F5=GRID!$B$3:$U$3),0))*GRID!$H$45*(1-GRID!$H$46),0))</f>
        <v>130860</v>
      </c>
      <c r="Q10" s="8" cm="1">
        <f t="array" ref="Q10">IF($I$2="Длительное проживание от 10 ночей ",
INDEX(GRID!$B$4:$U$15,MATCH(Q$7,GRID!$A$4:$A$15,0),MATCH(1,($U$2=GRID!$B$1:$U$1)*(КАЛЕНДАРЬ!F5=GRID!$B$3:$U$3),0))*GRID!$H$45,
ROUNDUP(INDEX(GRID!$B$4:$U$15,MATCH(Q$7,GRID!$A$4:$A$15,0),MATCH(1,($U$2=GRID!$B$1:$U$1)*(КАЛЕНДАРЬ!F5=GRID!$B$3:$U$3),0))*GRID!$H$45*(1-GRID!$H$46),0))</f>
        <v>153810</v>
      </c>
      <c r="R10" s="57" t="s">
        <v>119</v>
      </c>
      <c r="S10" s="57" t="s">
        <v>119</v>
      </c>
      <c r="T10" s="57" t="s">
        <v>119</v>
      </c>
    </row>
    <row r="11" spans="1:25" hidden="1">
      <c r="A11" s="63" t="s">
        <v>12</v>
      </c>
      <c r="B11" s="64">
        <v>3</v>
      </c>
      <c r="C11" s="8" cm="1">
        <f t="array" ref="C11">IF($I$2="Длительное проживание от 10 ночей ",
INDEX(GRID!$B$4:$U$15,MATCH(C$7,GRID!$A$4:$A$15,0),MATCH(1,($U$2=GRID!$B$1:$U$1)*(КАЛЕНДАРЬ!F6=GRID!$B$3:$U$3),0))*GRID!$H$45,
ROUNDUP(INDEX(GRID!$B$4:$U$15,MATCH(C$7,GRID!$A$4:$A$15,0),MATCH(1,($U$2=GRID!$B$1:$U$1)*(КАЛЕНДАРЬ!F6=GRID!$B$3:$U$3),0))*GRID!$H$45*(1-GRID!$H$46),0))</f>
        <v>24750.000000000004</v>
      </c>
      <c r="D11" s="8" cm="1">
        <f t="array" ref="D11">IF($I$2="Длительное проживание от 10 ночей ",
INDEX(GRID!$B$18:$U$29,MATCH(C$7,GRID!$A$18:$A$29,0),MATCH(1,($U$2=GRID!$B$1:$U$1)*(КАЛЕНДАРЬ!F6=GRID!$B$3:$U$3),0))*GRID!$H$45,
ROUNDUP(INDEX(GRID!$B$18:$U$29,MATCH(C$7,GRID!$A$18:$A$29,0),MATCH(1,($U$2=GRID!$B$1:$U$1)*(КАЛЕНДАРЬ!F6=GRID!$B$3:$U$3),0))*GRID!$H$45*(1-GRID!$H$46),0))</f>
        <v>29250.000000000004</v>
      </c>
      <c r="E11" s="8" cm="1">
        <f t="array" ref="E11">IF($I$2="Длительное проживание от 10 ночей ",
INDEX(GRID!$B$4:$U$15,MATCH(E$7,GRID!$A$4:$A$15,0),MATCH(1,($U$2=GRID!$B$1:$U$1)*(КАЛЕНДАРЬ!F6=GRID!$B$3:$U$3),0))*GRID!$H$45,
ROUNDUP(INDEX(GRID!$B$4:$U$15,MATCH(E$7,GRID!$A$4:$A$15,0),MATCH(1,($U$2=GRID!$B$1:$U$1)*(КАЛЕНДАРЬ!F6=GRID!$B$3:$U$3),0))*GRID!$H$45*(1-GRID!$H$46),0))</f>
        <v>29700</v>
      </c>
      <c r="F11" s="8" cm="1">
        <f t="array" ref="F11">IF($I$2="Длительное проживание от 10 ночей ",
INDEX(GRID!$B$18:$U$29,MATCH(E$7,GRID!$A$18:$A$29,0),MATCH(1,($U$2=GRID!$B$1:$U$1)*(КАЛЕНДАРЬ!F6=GRID!$B$3:$U$3),0))*GRID!$H$45,
ROUNDUP(INDEX(GRID!$B$18:$U$29,MATCH(E$7,GRID!$A$18:$A$29,0),MATCH(1,($U$2=GRID!$B$1:$U$1)*(КАЛЕНДАРЬ!F6=GRID!$B$3:$U$3),0))*GRID!$H$45*(1-GRID!$H$46),0))</f>
        <v>34200</v>
      </c>
      <c r="G11" s="57" t="s">
        <v>119</v>
      </c>
      <c r="H11" s="57" t="s">
        <v>119</v>
      </c>
      <c r="I11" s="8" cm="1">
        <f t="array" ref="I11">IF($I$2="Длительное проживание от 10 ночей ",
INDEX(GRID!$B$4:$U$15,MATCH(I$7,GRID!$A$4:$A$15,0),MATCH(1,($U$2=GRID!$B$1:$U$1)*(КАЛЕНДАРЬ!F6=GRID!$B$3:$U$3),0))*GRID!$H$45,
ROUNDUP(INDEX(GRID!$B$4:$U$15,MATCH(I$7,GRID!$A$4:$A$15,0),MATCH(1,($U$2=GRID!$B$1:$U$1)*(КАЛЕНДАРЬ!F6=GRID!$B$3:$U$3),0))*GRID!$H$45*(1-GRID!$H$46),0))</f>
        <v>39060</v>
      </c>
      <c r="J11" s="8" cm="1">
        <f t="array" ref="J11">IF($I$2="Длительное проживание от 10 ночей ",
INDEX(GRID!$B$18:$U$29,MATCH(I$7,GRID!$A$18:$A$29,0),MATCH(1,($U$2=GRID!$B$1:$U$1)*(КАЛЕНДАРЬ!F6=GRID!$B$3:$U$3),0))*GRID!$H$45,
ROUNDUP(INDEX(GRID!$B$18:$U$29,MATCH(I$7,GRID!$A$18:$A$29,0),MATCH(1,($U$2=GRID!$B$1:$U$1)*(КАЛЕНДАРЬ!F6=GRID!$B$3:$U$3),0))*GRID!$H$45*(1-GRID!$H$46),0))</f>
        <v>43560</v>
      </c>
      <c r="K11" s="57" t="s">
        <v>119</v>
      </c>
      <c r="L11" s="57" t="s">
        <v>119</v>
      </c>
      <c r="M11" s="8" cm="1">
        <f t="array" ref="M11">IF($I$2="Длительное проживание от 10 ночей ",
INDEX(GRID!$B$4:$U$15,MATCH(M$7,GRID!$A$4:$A$15,0),MATCH(1,($U$2=GRID!$B$1:$U$1)*(КАЛЕНДАРЬ!F6=GRID!$B$3:$U$3),0))*GRID!$H$45,
ROUNDUP(INDEX(GRID!$B$4:$U$15,MATCH(M$7,GRID!$A$4:$A$15,0),MATCH(1,($U$2=GRID!$B$1:$U$1)*(КАЛЕНДАРЬ!F6=GRID!$B$3:$U$3),0))*GRID!$H$45*(1-GRID!$H$46),0))</f>
        <v>62550</v>
      </c>
      <c r="N11" s="8" cm="1">
        <f t="array" ref="N11">IF($I$2="Длительное проживание от 10 ночей ",
INDEX(GRID!$B$18:$U$29,MATCH(M$7,GRID!$A$18:$A$29,0),MATCH(1,($U$2=GRID!$B$1:$U$1)*(КАЛЕНДАРЬ!F6=GRID!$B$3:$U$3),0))*GRID!$H$45,
ROUNDUP(INDEX(GRID!$B$18:$U$29,MATCH(M$7,GRID!$A$18:$A$29,0),MATCH(1,($U$2=GRID!$B$1:$U$1)*(КАЛЕНДАРЬ!F6=GRID!$B$3:$U$3),0))*GRID!$H$45*(1-GRID!$H$46),0))</f>
        <v>67050</v>
      </c>
      <c r="O11" s="57" t="s">
        <v>119</v>
      </c>
      <c r="P11" s="8" cm="1">
        <f t="array" ref="P11">IF($I$2="Длительное проживание от 10 ночей ",
INDEX(GRID!$B$4:$U$15,MATCH(P$7,GRID!$A$4:$A$15,0),MATCH(1,($U$2=GRID!$B$1:$U$1)*(КАЛЕНДАРЬ!F6=GRID!$B$3:$U$3),0))*GRID!$H$45,
ROUNDUP(INDEX(GRID!$B$4:$U$15,MATCH(P$7,GRID!$A$4:$A$15,0),MATCH(1,($U$2=GRID!$B$1:$U$1)*(КАЛЕНДАРЬ!F6=GRID!$B$3:$U$3),0))*GRID!$H$45*(1-GRID!$H$46),0))</f>
        <v>130860</v>
      </c>
      <c r="Q11" s="8" cm="1">
        <f t="array" ref="Q11">IF($I$2="Длительное проживание от 10 ночей ",
INDEX(GRID!$B$4:$U$15,MATCH(Q$7,GRID!$A$4:$A$15,0),MATCH(1,($U$2=GRID!$B$1:$U$1)*(КАЛЕНДАРЬ!F6=GRID!$B$3:$U$3),0))*GRID!$H$45,
ROUNDUP(INDEX(GRID!$B$4:$U$15,MATCH(Q$7,GRID!$A$4:$A$15,0),MATCH(1,($U$2=GRID!$B$1:$U$1)*(КАЛЕНДАРЬ!F6=GRID!$B$3:$U$3),0))*GRID!$H$45*(1-GRID!$H$46),0))</f>
        <v>153810</v>
      </c>
      <c r="R11" s="57" t="s">
        <v>119</v>
      </c>
      <c r="S11" s="57" t="s">
        <v>119</v>
      </c>
      <c r="T11" s="57" t="s">
        <v>119</v>
      </c>
    </row>
    <row r="12" spans="1:25" hidden="1">
      <c r="A12" s="63" t="s">
        <v>13</v>
      </c>
      <c r="B12" s="64">
        <v>4</v>
      </c>
      <c r="C12" s="8" cm="1">
        <f t="array" ref="C12">IF($I$2="Длительное проживание от 10 ночей ",
INDEX(GRID!$B$4:$U$15,MATCH(C$7,GRID!$A$4:$A$15,0),MATCH(1,($U$2=GRID!$B$1:$U$1)*(КАЛЕНДАРЬ!F7=GRID!$B$3:$U$3),0))*GRID!$H$45,
ROUNDUP(INDEX(GRID!$B$4:$U$15,MATCH(C$7,GRID!$A$4:$A$15,0),MATCH(1,($U$2=GRID!$B$1:$U$1)*(КАЛЕНДАРЬ!F7=GRID!$B$3:$U$3),0))*GRID!$H$45*(1-GRID!$H$46),0))</f>
        <v>24750.000000000004</v>
      </c>
      <c r="D12" s="8" cm="1">
        <f t="array" ref="D12">IF($I$2="Длительное проживание от 10 ночей ",
INDEX(GRID!$B$18:$U$29,MATCH(C$7,GRID!$A$18:$A$29,0),MATCH(1,($U$2=GRID!$B$1:$U$1)*(КАЛЕНДАРЬ!F7=GRID!$B$3:$U$3),0))*GRID!$H$45,
ROUNDUP(INDEX(GRID!$B$18:$U$29,MATCH(C$7,GRID!$A$18:$A$29,0),MATCH(1,($U$2=GRID!$B$1:$U$1)*(КАЛЕНДАРЬ!F7=GRID!$B$3:$U$3),0))*GRID!$H$45*(1-GRID!$H$46),0))</f>
        <v>29250.000000000004</v>
      </c>
      <c r="E12" s="8" cm="1">
        <f t="array" ref="E12">IF($I$2="Длительное проживание от 10 ночей ",
INDEX(GRID!$B$4:$U$15,MATCH(E$7,GRID!$A$4:$A$15,0),MATCH(1,($U$2=GRID!$B$1:$U$1)*(КАЛЕНДАРЬ!F7=GRID!$B$3:$U$3),0))*GRID!$H$45,
ROUNDUP(INDEX(GRID!$B$4:$U$15,MATCH(E$7,GRID!$A$4:$A$15,0),MATCH(1,($U$2=GRID!$B$1:$U$1)*(КАЛЕНДАРЬ!F7=GRID!$B$3:$U$3),0))*GRID!$H$45*(1-GRID!$H$46),0))</f>
        <v>29700</v>
      </c>
      <c r="F12" s="8" cm="1">
        <f t="array" ref="F12">IF($I$2="Длительное проживание от 10 ночей ",
INDEX(GRID!$B$18:$U$29,MATCH(E$7,GRID!$A$18:$A$29,0),MATCH(1,($U$2=GRID!$B$1:$U$1)*(КАЛЕНДАРЬ!F7=GRID!$B$3:$U$3),0))*GRID!$H$45,
ROUNDUP(INDEX(GRID!$B$18:$U$29,MATCH(E$7,GRID!$A$18:$A$29,0),MATCH(1,($U$2=GRID!$B$1:$U$1)*(КАЛЕНДАРЬ!F7=GRID!$B$3:$U$3),0))*GRID!$H$45*(1-GRID!$H$46),0))</f>
        <v>34200</v>
      </c>
      <c r="G12" s="57" t="s">
        <v>119</v>
      </c>
      <c r="H12" s="57" t="s">
        <v>119</v>
      </c>
      <c r="I12" s="8" cm="1">
        <f t="array" ref="I12">IF($I$2="Длительное проживание от 10 ночей ",
INDEX(GRID!$B$4:$U$15,MATCH(I$7,GRID!$A$4:$A$15,0),MATCH(1,($U$2=GRID!$B$1:$U$1)*(КАЛЕНДАРЬ!F7=GRID!$B$3:$U$3),0))*GRID!$H$45,
ROUNDUP(INDEX(GRID!$B$4:$U$15,MATCH(I$7,GRID!$A$4:$A$15,0),MATCH(1,($U$2=GRID!$B$1:$U$1)*(КАЛЕНДАРЬ!F7=GRID!$B$3:$U$3),0))*GRID!$H$45*(1-GRID!$H$46),0))</f>
        <v>39060</v>
      </c>
      <c r="J12" s="8" cm="1">
        <f t="array" ref="J12">IF($I$2="Длительное проживание от 10 ночей ",
INDEX(GRID!$B$18:$U$29,MATCH(I$7,GRID!$A$18:$A$29,0),MATCH(1,($U$2=GRID!$B$1:$U$1)*(КАЛЕНДАРЬ!F7=GRID!$B$3:$U$3),0))*GRID!$H$45,
ROUNDUP(INDEX(GRID!$B$18:$U$29,MATCH(I$7,GRID!$A$18:$A$29,0),MATCH(1,($U$2=GRID!$B$1:$U$1)*(КАЛЕНДАРЬ!F7=GRID!$B$3:$U$3),0))*GRID!$H$45*(1-GRID!$H$46),0))</f>
        <v>43560</v>
      </c>
      <c r="K12" s="57" t="s">
        <v>119</v>
      </c>
      <c r="L12" s="57" t="s">
        <v>119</v>
      </c>
      <c r="M12" s="8" cm="1">
        <f t="array" ref="M12">IF($I$2="Длительное проживание от 10 ночей ",
INDEX(GRID!$B$4:$U$15,MATCH(M$7,GRID!$A$4:$A$15,0),MATCH(1,($U$2=GRID!$B$1:$U$1)*(КАЛЕНДАРЬ!F7=GRID!$B$3:$U$3),0))*GRID!$H$45,
ROUNDUP(INDEX(GRID!$B$4:$U$15,MATCH(M$7,GRID!$A$4:$A$15,0),MATCH(1,($U$2=GRID!$B$1:$U$1)*(КАЛЕНДАРЬ!F7=GRID!$B$3:$U$3),0))*GRID!$H$45*(1-GRID!$H$46),0))</f>
        <v>62550</v>
      </c>
      <c r="N12" s="8" cm="1">
        <f t="array" ref="N12">IF($I$2="Длительное проживание от 10 ночей ",
INDEX(GRID!$B$18:$U$29,MATCH(M$7,GRID!$A$18:$A$29,0),MATCH(1,($U$2=GRID!$B$1:$U$1)*(КАЛЕНДАРЬ!F7=GRID!$B$3:$U$3),0))*GRID!$H$45,
ROUNDUP(INDEX(GRID!$B$18:$U$29,MATCH(M$7,GRID!$A$18:$A$29,0),MATCH(1,($U$2=GRID!$B$1:$U$1)*(КАЛЕНДАРЬ!F7=GRID!$B$3:$U$3),0))*GRID!$H$45*(1-GRID!$H$46),0))</f>
        <v>67050</v>
      </c>
      <c r="O12" s="57" t="s">
        <v>119</v>
      </c>
      <c r="P12" s="8" cm="1">
        <f t="array" ref="P12">IF($I$2="Длительное проживание от 10 ночей ",
INDEX(GRID!$B$4:$U$15,MATCH(P$7,GRID!$A$4:$A$15,0),MATCH(1,($U$2=GRID!$B$1:$U$1)*(КАЛЕНДАРЬ!F7=GRID!$B$3:$U$3),0))*GRID!$H$45,
ROUNDUP(INDEX(GRID!$B$4:$U$15,MATCH(P$7,GRID!$A$4:$A$15,0),MATCH(1,($U$2=GRID!$B$1:$U$1)*(КАЛЕНДАРЬ!F7=GRID!$B$3:$U$3),0))*GRID!$H$45*(1-GRID!$H$46),0))</f>
        <v>130860</v>
      </c>
      <c r="Q12" s="8" cm="1">
        <f t="array" ref="Q12">IF($I$2="Длительное проживание от 10 ночей ",
INDEX(GRID!$B$4:$U$15,MATCH(Q$7,GRID!$A$4:$A$15,0),MATCH(1,($U$2=GRID!$B$1:$U$1)*(КАЛЕНДАРЬ!F7=GRID!$B$3:$U$3),0))*GRID!$H$45,
ROUNDUP(INDEX(GRID!$B$4:$U$15,MATCH(Q$7,GRID!$A$4:$A$15,0),MATCH(1,($U$2=GRID!$B$1:$U$1)*(КАЛЕНДАРЬ!F7=GRID!$B$3:$U$3),0))*GRID!$H$45*(1-GRID!$H$46),0))</f>
        <v>153810</v>
      </c>
      <c r="R12" s="57" t="s">
        <v>119</v>
      </c>
      <c r="S12" s="57" t="s">
        <v>119</v>
      </c>
      <c r="T12" s="57" t="s">
        <v>119</v>
      </c>
    </row>
    <row r="13" spans="1:25" hidden="1">
      <c r="A13" s="63" t="s">
        <v>14</v>
      </c>
      <c r="B13" s="64">
        <v>5</v>
      </c>
      <c r="C13" s="8" cm="1">
        <f t="array" ref="C13">IF($I$2="Длительное проживание от 10 ночей ",
INDEX(GRID!$B$4:$U$15,MATCH(C$7,GRID!$A$4:$A$15,0),MATCH(1,($U$2=GRID!$B$1:$U$1)*(КАЛЕНДАРЬ!F8=GRID!$B$3:$U$3),0))*GRID!$H$45,
ROUNDUP(INDEX(GRID!$B$4:$U$15,MATCH(C$7,GRID!$A$4:$A$15,0),MATCH(1,($U$2=GRID!$B$1:$U$1)*(КАЛЕНДАРЬ!F8=GRID!$B$3:$U$3),0))*GRID!$H$45*(1-GRID!$H$46),0))</f>
        <v>24750.000000000004</v>
      </c>
      <c r="D13" s="8" cm="1">
        <f t="array" ref="D13">IF($I$2="Длительное проживание от 10 ночей ",
INDEX(GRID!$B$18:$U$29,MATCH(C$7,GRID!$A$18:$A$29,0),MATCH(1,($U$2=GRID!$B$1:$U$1)*(КАЛЕНДАРЬ!F8=GRID!$B$3:$U$3),0))*GRID!$H$45,
ROUNDUP(INDEX(GRID!$B$18:$U$29,MATCH(C$7,GRID!$A$18:$A$29,0),MATCH(1,($U$2=GRID!$B$1:$U$1)*(КАЛЕНДАРЬ!F8=GRID!$B$3:$U$3),0))*GRID!$H$45*(1-GRID!$H$46),0))</f>
        <v>29250.000000000004</v>
      </c>
      <c r="E13" s="8" cm="1">
        <f t="array" ref="E13">IF($I$2="Длительное проживание от 10 ночей ",
INDEX(GRID!$B$4:$U$15,MATCH(E$7,GRID!$A$4:$A$15,0),MATCH(1,($U$2=GRID!$B$1:$U$1)*(КАЛЕНДАРЬ!F8=GRID!$B$3:$U$3),0))*GRID!$H$45,
ROUNDUP(INDEX(GRID!$B$4:$U$15,MATCH(E$7,GRID!$A$4:$A$15,0),MATCH(1,($U$2=GRID!$B$1:$U$1)*(КАЛЕНДАРЬ!F8=GRID!$B$3:$U$3),0))*GRID!$H$45*(1-GRID!$H$46),0))</f>
        <v>29700</v>
      </c>
      <c r="F13" s="8" cm="1">
        <f t="array" ref="F13">IF($I$2="Длительное проживание от 10 ночей ",
INDEX(GRID!$B$18:$U$29,MATCH(E$7,GRID!$A$18:$A$29,0),MATCH(1,($U$2=GRID!$B$1:$U$1)*(КАЛЕНДАРЬ!F8=GRID!$B$3:$U$3),0))*GRID!$H$45,
ROUNDUP(INDEX(GRID!$B$18:$U$29,MATCH(E$7,GRID!$A$18:$A$29,0),MATCH(1,($U$2=GRID!$B$1:$U$1)*(КАЛЕНДАРЬ!F8=GRID!$B$3:$U$3),0))*GRID!$H$45*(1-GRID!$H$46),0))</f>
        <v>34200</v>
      </c>
      <c r="G13" s="57" t="s">
        <v>119</v>
      </c>
      <c r="H13" s="57" t="s">
        <v>119</v>
      </c>
      <c r="I13" s="8" cm="1">
        <f t="array" ref="I13">IF($I$2="Длительное проживание от 10 ночей ",
INDEX(GRID!$B$4:$U$15,MATCH(I$7,GRID!$A$4:$A$15,0),MATCH(1,($U$2=GRID!$B$1:$U$1)*(КАЛЕНДАРЬ!F8=GRID!$B$3:$U$3),0))*GRID!$H$45,
ROUNDUP(INDEX(GRID!$B$4:$U$15,MATCH(I$7,GRID!$A$4:$A$15,0),MATCH(1,($U$2=GRID!$B$1:$U$1)*(КАЛЕНДАРЬ!F8=GRID!$B$3:$U$3),0))*GRID!$H$45*(1-GRID!$H$46),0))</f>
        <v>39060</v>
      </c>
      <c r="J13" s="8" cm="1">
        <f t="array" ref="J13">IF($I$2="Длительное проживание от 10 ночей ",
INDEX(GRID!$B$18:$U$29,MATCH(I$7,GRID!$A$18:$A$29,0),MATCH(1,($U$2=GRID!$B$1:$U$1)*(КАЛЕНДАРЬ!F8=GRID!$B$3:$U$3),0))*GRID!$H$45,
ROUNDUP(INDEX(GRID!$B$18:$U$29,MATCH(I$7,GRID!$A$18:$A$29,0),MATCH(1,($U$2=GRID!$B$1:$U$1)*(КАЛЕНДАРЬ!F8=GRID!$B$3:$U$3),0))*GRID!$H$45*(1-GRID!$H$46),0))</f>
        <v>43560</v>
      </c>
      <c r="K13" s="57" t="s">
        <v>119</v>
      </c>
      <c r="L13" s="57" t="s">
        <v>119</v>
      </c>
      <c r="M13" s="8" cm="1">
        <f t="array" ref="M13">IF($I$2="Длительное проживание от 10 ночей ",
INDEX(GRID!$B$4:$U$15,MATCH(M$7,GRID!$A$4:$A$15,0),MATCH(1,($U$2=GRID!$B$1:$U$1)*(КАЛЕНДАРЬ!F8=GRID!$B$3:$U$3),0))*GRID!$H$45,
ROUNDUP(INDEX(GRID!$B$4:$U$15,MATCH(M$7,GRID!$A$4:$A$15,0),MATCH(1,($U$2=GRID!$B$1:$U$1)*(КАЛЕНДАРЬ!F8=GRID!$B$3:$U$3),0))*GRID!$H$45*(1-GRID!$H$46),0))</f>
        <v>62550</v>
      </c>
      <c r="N13" s="8" cm="1">
        <f t="array" ref="N13">IF($I$2="Длительное проживание от 10 ночей ",
INDEX(GRID!$B$18:$U$29,MATCH(M$7,GRID!$A$18:$A$29,0),MATCH(1,($U$2=GRID!$B$1:$U$1)*(КАЛЕНДАРЬ!F8=GRID!$B$3:$U$3),0))*GRID!$H$45,
ROUNDUP(INDEX(GRID!$B$18:$U$29,MATCH(M$7,GRID!$A$18:$A$29,0),MATCH(1,($U$2=GRID!$B$1:$U$1)*(КАЛЕНДАРЬ!F8=GRID!$B$3:$U$3),0))*GRID!$H$45*(1-GRID!$H$46),0))</f>
        <v>67050</v>
      </c>
      <c r="O13" s="57" t="s">
        <v>119</v>
      </c>
      <c r="P13" s="8" cm="1">
        <f t="array" ref="P13">IF($I$2="Длительное проживание от 10 ночей ",
INDEX(GRID!$B$4:$U$15,MATCH(P$7,GRID!$A$4:$A$15,0),MATCH(1,($U$2=GRID!$B$1:$U$1)*(КАЛЕНДАРЬ!F8=GRID!$B$3:$U$3),0))*GRID!$H$45,
ROUNDUP(INDEX(GRID!$B$4:$U$15,MATCH(P$7,GRID!$A$4:$A$15,0),MATCH(1,($U$2=GRID!$B$1:$U$1)*(КАЛЕНДАРЬ!F8=GRID!$B$3:$U$3),0))*GRID!$H$45*(1-GRID!$H$46),0))</f>
        <v>130860</v>
      </c>
      <c r="Q13" s="8" cm="1">
        <f t="array" ref="Q13">IF($I$2="Длительное проживание от 10 ночей ",
INDEX(GRID!$B$4:$U$15,MATCH(Q$7,GRID!$A$4:$A$15,0),MATCH(1,($U$2=GRID!$B$1:$U$1)*(КАЛЕНДАРЬ!F8=GRID!$B$3:$U$3),0))*GRID!$H$45,
ROUNDUP(INDEX(GRID!$B$4:$U$15,MATCH(Q$7,GRID!$A$4:$A$15,0),MATCH(1,($U$2=GRID!$B$1:$U$1)*(КАЛЕНДАРЬ!F8=GRID!$B$3:$U$3),0))*GRID!$H$45*(1-GRID!$H$46),0))</f>
        <v>153810</v>
      </c>
      <c r="R13" s="57" t="s">
        <v>119</v>
      </c>
      <c r="S13" s="57" t="s">
        <v>119</v>
      </c>
      <c r="T13" s="57" t="s">
        <v>119</v>
      </c>
    </row>
    <row r="14" spans="1:25" hidden="1">
      <c r="A14" s="63" t="s">
        <v>15</v>
      </c>
      <c r="B14" s="64">
        <v>6</v>
      </c>
      <c r="C14" s="8" cm="1">
        <f t="array" ref="C14">IF($I$2="Длительное проживание от 10 ночей ",
INDEX(GRID!$B$4:$U$15,MATCH(C$7,GRID!$A$4:$A$15,0),MATCH(1,($U$2=GRID!$B$1:$U$1)*(КАЛЕНДАРЬ!F9=GRID!$B$3:$U$3),0))*GRID!$H$45,
ROUNDUP(INDEX(GRID!$B$4:$U$15,MATCH(C$7,GRID!$A$4:$A$15,0),MATCH(1,($U$2=GRID!$B$1:$U$1)*(КАЛЕНДАРЬ!F9=GRID!$B$3:$U$3),0))*GRID!$H$45*(1-GRID!$H$46),0))</f>
        <v>24750.000000000004</v>
      </c>
      <c r="D14" s="8" cm="1">
        <f t="array" ref="D14">IF($I$2="Длительное проживание от 10 ночей ",
INDEX(GRID!$B$18:$U$29,MATCH(C$7,GRID!$A$18:$A$29,0),MATCH(1,($U$2=GRID!$B$1:$U$1)*(КАЛЕНДАРЬ!F9=GRID!$B$3:$U$3),0))*GRID!$H$45,
ROUNDUP(INDEX(GRID!$B$18:$U$29,MATCH(C$7,GRID!$A$18:$A$29,0),MATCH(1,($U$2=GRID!$B$1:$U$1)*(КАЛЕНДАРЬ!F9=GRID!$B$3:$U$3),0))*GRID!$H$45*(1-GRID!$H$46),0))</f>
        <v>29250.000000000004</v>
      </c>
      <c r="E14" s="8" cm="1">
        <f t="array" ref="E14">IF($I$2="Длительное проживание от 10 ночей ",
INDEX(GRID!$B$4:$U$15,MATCH(E$7,GRID!$A$4:$A$15,0),MATCH(1,($U$2=GRID!$B$1:$U$1)*(КАЛЕНДАРЬ!F9=GRID!$B$3:$U$3),0))*GRID!$H$45,
ROUNDUP(INDEX(GRID!$B$4:$U$15,MATCH(E$7,GRID!$A$4:$A$15,0),MATCH(1,($U$2=GRID!$B$1:$U$1)*(КАЛЕНДАРЬ!F9=GRID!$B$3:$U$3),0))*GRID!$H$45*(1-GRID!$H$46),0))</f>
        <v>29700</v>
      </c>
      <c r="F14" s="8" cm="1">
        <f t="array" ref="F14">IF($I$2="Длительное проживание от 10 ночей ",
INDEX(GRID!$B$18:$U$29,MATCH(E$7,GRID!$A$18:$A$29,0),MATCH(1,($U$2=GRID!$B$1:$U$1)*(КАЛЕНДАРЬ!F9=GRID!$B$3:$U$3),0))*GRID!$H$45,
ROUNDUP(INDEX(GRID!$B$18:$U$29,MATCH(E$7,GRID!$A$18:$A$29,0),MATCH(1,($U$2=GRID!$B$1:$U$1)*(КАЛЕНДАРЬ!F9=GRID!$B$3:$U$3),0))*GRID!$H$45*(1-GRID!$H$46),0))</f>
        <v>34200</v>
      </c>
      <c r="G14" s="57" t="s">
        <v>119</v>
      </c>
      <c r="H14" s="57" t="s">
        <v>119</v>
      </c>
      <c r="I14" s="8" cm="1">
        <f t="array" ref="I14">IF($I$2="Длительное проживание от 10 ночей ",
INDEX(GRID!$B$4:$U$15,MATCH(I$7,GRID!$A$4:$A$15,0),MATCH(1,($U$2=GRID!$B$1:$U$1)*(КАЛЕНДАРЬ!F9=GRID!$B$3:$U$3),0))*GRID!$H$45,
ROUNDUP(INDEX(GRID!$B$4:$U$15,MATCH(I$7,GRID!$A$4:$A$15,0),MATCH(1,($U$2=GRID!$B$1:$U$1)*(КАЛЕНДАРЬ!F9=GRID!$B$3:$U$3),0))*GRID!$H$45*(1-GRID!$H$46),0))</f>
        <v>39060</v>
      </c>
      <c r="J14" s="8" cm="1">
        <f t="array" ref="J14">IF($I$2="Длительное проживание от 10 ночей ",
INDEX(GRID!$B$18:$U$29,MATCH(I$7,GRID!$A$18:$A$29,0),MATCH(1,($U$2=GRID!$B$1:$U$1)*(КАЛЕНДАРЬ!F9=GRID!$B$3:$U$3),0))*GRID!$H$45,
ROUNDUP(INDEX(GRID!$B$18:$U$29,MATCH(I$7,GRID!$A$18:$A$29,0),MATCH(1,($U$2=GRID!$B$1:$U$1)*(КАЛЕНДАРЬ!F9=GRID!$B$3:$U$3),0))*GRID!$H$45*(1-GRID!$H$46),0))</f>
        <v>43560</v>
      </c>
      <c r="K14" s="57" t="s">
        <v>119</v>
      </c>
      <c r="L14" s="57" t="s">
        <v>119</v>
      </c>
      <c r="M14" s="8" cm="1">
        <f t="array" ref="M14">IF($I$2="Длительное проживание от 10 ночей ",
INDEX(GRID!$B$4:$U$15,MATCH(M$7,GRID!$A$4:$A$15,0),MATCH(1,($U$2=GRID!$B$1:$U$1)*(КАЛЕНДАРЬ!F9=GRID!$B$3:$U$3),0))*GRID!$H$45,
ROUNDUP(INDEX(GRID!$B$4:$U$15,MATCH(M$7,GRID!$A$4:$A$15,0),MATCH(1,($U$2=GRID!$B$1:$U$1)*(КАЛЕНДАРЬ!F9=GRID!$B$3:$U$3),0))*GRID!$H$45*(1-GRID!$H$46),0))</f>
        <v>62550</v>
      </c>
      <c r="N14" s="8" cm="1">
        <f t="array" ref="N14">IF($I$2="Длительное проживание от 10 ночей ",
INDEX(GRID!$B$18:$U$29,MATCH(M$7,GRID!$A$18:$A$29,0),MATCH(1,($U$2=GRID!$B$1:$U$1)*(КАЛЕНДАРЬ!F9=GRID!$B$3:$U$3),0))*GRID!$H$45,
ROUNDUP(INDEX(GRID!$B$18:$U$29,MATCH(M$7,GRID!$A$18:$A$29,0),MATCH(1,($U$2=GRID!$B$1:$U$1)*(КАЛЕНДАРЬ!F9=GRID!$B$3:$U$3),0))*GRID!$H$45*(1-GRID!$H$46),0))</f>
        <v>67050</v>
      </c>
      <c r="O14" s="57" t="s">
        <v>119</v>
      </c>
      <c r="P14" s="8" cm="1">
        <f t="array" ref="P14">IF($I$2="Длительное проживание от 10 ночей ",
INDEX(GRID!$B$4:$U$15,MATCH(P$7,GRID!$A$4:$A$15,0),MATCH(1,($U$2=GRID!$B$1:$U$1)*(КАЛЕНДАРЬ!F9=GRID!$B$3:$U$3),0))*GRID!$H$45,
ROUNDUP(INDEX(GRID!$B$4:$U$15,MATCH(P$7,GRID!$A$4:$A$15,0),MATCH(1,($U$2=GRID!$B$1:$U$1)*(КАЛЕНДАРЬ!F9=GRID!$B$3:$U$3),0))*GRID!$H$45*(1-GRID!$H$46),0))</f>
        <v>130860</v>
      </c>
      <c r="Q14" s="8" cm="1">
        <f t="array" ref="Q14">IF($I$2="Длительное проживание от 10 ночей ",
INDEX(GRID!$B$4:$U$15,MATCH(Q$7,GRID!$A$4:$A$15,0),MATCH(1,($U$2=GRID!$B$1:$U$1)*(КАЛЕНДАРЬ!F9=GRID!$B$3:$U$3),0))*GRID!$H$45,
ROUNDUP(INDEX(GRID!$B$4:$U$15,MATCH(Q$7,GRID!$A$4:$A$15,0),MATCH(1,($U$2=GRID!$B$1:$U$1)*(КАЛЕНДАРЬ!F9=GRID!$B$3:$U$3),0))*GRID!$H$45*(1-GRID!$H$46),0))</f>
        <v>153810</v>
      </c>
      <c r="R14" s="57" t="s">
        <v>119</v>
      </c>
      <c r="S14" s="57" t="s">
        <v>119</v>
      </c>
      <c r="T14" s="57" t="s">
        <v>119</v>
      </c>
    </row>
    <row r="15" spans="1:25" hidden="1">
      <c r="A15" s="63" t="s">
        <v>16</v>
      </c>
      <c r="B15" s="64">
        <v>7</v>
      </c>
      <c r="C15" s="8" cm="1">
        <f t="array" ref="C15">IF($I$2="Длительное проживание от 10 ночей ",
INDEX(GRID!$B$4:$U$15,MATCH(C$7,GRID!$A$4:$A$15,0),MATCH(1,($U$2=GRID!$B$1:$U$1)*(КАЛЕНДАРЬ!F10=GRID!$B$3:$U$3),0))*GRID!$H$45,
ROUNDUP(INDEX(GRID!$B$4:$U$15,MATCH(C$7,GRID!$A$4:$A$15,0),MATCH(1,($U$2=GRID!$B$1:$U$1)*(КАЛЕНДАРЬ!F10=GRID!$B$3:$U$3),0))*GRID!$H$45*(1-GRID!$H$46),0))</f>
        <v>27180.000000000004</v>
      </c>
      <c r="D15" s="8" cm="1">
        <f t="array" ref="D15">IF($I$2="Длительное проживание от 10 ночей ",
INDEX(GRID!$B$18:$U$29,MATCH(C$7,GRID!$A$18:$A$29,0),MATCH(1,($U$2=GRID!$B$1:$U$1)*(КАЛЕНДАРЬ!F10=GRID!$B$3:$U$3),0))*GRID!$H$45,
ROUNDUP(INDEX(GRID!$B$18:$U$29,MATCH(C$7,GRID!$A$18:$A$29,0),MATCH(1,($U$2=GRID!$B$1:$U$1)*(КАЛЕНДАРЬ!F10=GRID!$B$3:$U$3),0))*GRID!$H$45*(1-GRID!$H$46),0))</f>
        <v>31680</v>
      </c>
      <c r="E15" s="8" cm="1">
        <f t="array" ref="E15">IF($I$2="Длительное проживание от 10 ночей ",
INDEX(GRID!$B$4:$U$15,MATCH(E$7,GRID!$A$4:$A$15,0),MATCH(1,($U$2=GRID!$B$1:$U$1)*(КАЛЕНДАРЬ!F10=GRID!$B$3:$U$3),0))*GRID!$H$45,
ROUNDUP(INDEX(GRID!$B$4:$U$15,MATCH(E$7,GRID!$A$4:$A$15,0),MATCH(1,($U$2=GRID!$B$1:$U$1)*(КАЛЕНДАРЬ!F10=GRID!$B$3:$U$3),0))*GRID!$H$45*(1-GRID!$H$46),0))</f>
        <v>32670</v>
      </c>
      <c r="F15" s="8" cm="1">
        <f t="array" ref="F15">IF($I$2="Длительное проживание от 10 ночей ",
INDEX(GRID!$B$18:$U$29,MATCH(E$7,GRID!$A$18:$A$29,0),MATCH(1,($U$2=GRID!$B$1:$U$1)*(КАЛЕНДАРЬ!F10=GRID!$B$3:$U$3),0))*GRID!$H$45,
ROUNDUP(INDEX(GRID!$B$18:$U$29,MATCH(E$7,GRID!$A$18:$A$29,0),MATCH(1,($U$2=GRID!$B$1:$U$1)*(КАЛЕНДАРЬ!F10=GRID!$B$3:$U$3),0))*GRID!$H$45*(1-GRID!$H$46),0))</f>
        <v>37170</v>
      </c>
      <c r="G15" s="57" t="s">
        <v>119</v>
      </c>
      <c r="H15" s="57" t="s">
        <v>119</v>
      </c>
      <c r="I15" s="8" cm="1">
        <f t="array" ref="I15">IF($I$2="Длительное проживание от 10 ночей ",
INDEX(GRID!$B$4:$U$15,MATCH(I$7,GRID!$A$4:$A$15,0),MATCH(1,($U$2=GRID!$B$1:$U$1)*(КАЛЕНДАРЬ!F10=GRID!$B$3:$U$3),0))*GRID!$H$45,
ROUNDUP(INDEX(GRID!$B$4:$U$15,MATCH(I$7,GRID!$A$4:$A$15,0),MATCH(1,($U$2=GRID!$B$1:$U$1)*(КАЛЕНДАРЬ!F10=GRID!$B$3:$U$3),0))*GRID!$H$45*(1-GRID!$H$46),0))</f>
        <v>42660</v>
      </c>
      <c r="J15" s="8" cm="1">
        <f t="array" ref="J15">IF($I$2="Длительное проживание от 10 ночей ",
INDEX(GRID!$B$18:$U$29,MATCH(I$7,GRID!$A$18:$A$29,0),MATCH(1,($U$2=GRID!$B$1:$U$1)*(КАЛЕНДАРЬ!F10=GRID!$B$3:$U$3),0))*GRID!$H$45,
ROUNDUP(INDEX(GRID!$B$18:$U$29,MATCH(I$7,GRID!$A$18:$A$29,0),MATCH(1,($U$2=GRID!$B$1:$U$1)*(КАЛЕНДАРЬ!F10=GRID!$B$3:$U$3),0))*GRID!$H$45*(1-GRID!$H$46),0))</f>
        <v>47160</v>
      </c>
      <c r="K15" s="57" t="s">
        <v>119</v>
      </c>
      <c r="L15" s="57" t="s">
        <v>119</v>
      </c>
      <c r="M15" s="8" cm="1">
        <f t="array" ref="M15">IF($I$2="Длительное проживание от 10 ночей ",
INDEX(GRID!$B$4:$U$15,MATCH(M$7,GRID!$A$4:$A$15,0),MATCH(1,($U$2=GRID!$B$1:$U$1)*(КАЛЕНДАРЬ!F10=GRID!$B$3:$U$3),0))*GRID!$H$45,
ROUNDUP(INDEX(GRID!$B$4:$U$15,MATCH(M$7,GRID!$A$4:$A$15,0),MATCH(1,($U$2=GRID!$B$1:$U$1)*(КАЛЕНДАРЬ!F10=GRID!$B$3:$U$3),0))*GRID!$H$45*(1-GRID!$H$46),0))</f>
        <v>66600</v>
      </c>
      <c r="N15" s="8" cm="1">
        <f t="array" ref="N15">IF($I$2="Длительное проживание от 10 ночей ",
INDEX(GRID!$B$18:$U$29,MATCH(M$7,GRID!$A$18:$A$29,0),MATCH(1,($U$2=GRID!$B$1:$U$1)*(КАЛЕНДАРЬ!F10=GRID!$B$3:$U$3),0))*GRID!$H$45,
ROUNDUP(INDEX(GRID!$B$18:$U$29,MATCH(M$7,GRID!$A$18:$A$29,0),MATCH(1,($U$2=GRID!$B$1:$U$1)*(КАЛЕНДАРЬ!F10=GRID!$B$3:$U$3),0))*GRID!$H$45*(1-GRID!$H$46),0))</f>
        <v>71100</v>
      </c>
      <c r="O15" s="57" t="s">
        <v>119</v>
      </c>
      <c r="P15" s="8" cm="1">
        <f t="array" ref="P15">IF($I$2="Длительное проживание от 10 ночей ",
INDEX(GRID!$B$4:$U$15,MATCH(P$7,GRID!$A$4:$A$15,0),MATCH(1,($U$2=GRID!$B$1:$U$1)*(КАЛЕНДАРЬ!F10=GRID!$B$3:$U$3),0))*GRID!$H$45,
ROUNDUP(INDEX(GRID!$B$4:$U$15,MATCH(P$7,GRID!$A$4:$A$15,0),MATCH(1,($U$2=GRID!$B$1:$U$1)*(КАЛЕНДАРЬ!F10=GRID!$B$3:$U$3),0))*GRID!$H$45*(1-GRID!$H$46),0))</f>
        <v>136260</v>
      </c>
      <c r="Q15" s="8" cm="1">
        <f t="array" ref="Q15">IF($I$2="Длительное проживание от 10 ночей ",
INDEX(GRID!$B$4:$U$15,MATCH(Q$7,GRID!$A$4:$A$15,0),MATCH(1,($U$2=GRID!$B$1:$U$1)*(КАЛЕНДАРЬ!F10=GRID!$B$3:$U$3),0))*GRID!$H$45,
ROUNDUP(INDEX(GRID!$B$4:$U$15,MATCH(Q$7,GRID!$A$4:$A$15,0),MATCH(1,($U$2=GRID!$B$1:$U$1)*(КАЛЕНДАРЬ!F10=GRID!$B$3:$U$3),0))*GRID!$H$45*(1-GRID!$H$46),0))</f>
        <v>160110</v>
      </c>
      <c r="R15" s="57" t="s">
        <v>119</v>
      </c>
      <c r="S15" s="57" t="s">
        <v>119</v>
      </c>
      <c r="T15" s="57" t="s">
        <v>119</v>
      </c>
    </row>
    <row r="16" spans="1:25" hidden="1">
      <c r="A16" s="63" t="s">
        <v>17</v>
      </c>
      <c r="B16" s="64">
        <v>8</v>
      </c>
      <c r="C16" s="8" cm="1">
        <f t="array" ref="C16">IF($I$2="Длительное проживание от 10 ночей ",
INDEX(GRID!$B$4:$U$15,MATCH(C$7,GRID!$A$4:$A$15,0),MATCH(1,($U$2=GRID!$B$1:$U$1)*(КАЛЕНДАРЬ!F11=GRID!$B$3:$U$3),0))*GRID!$H$45,
ROUNDUP(INDEX(GRID!$B$4:$U$15,MATCH(C$7,GRID!$A$4:$A$15,0),MATCH(1,($U$2=GRID!$B$1:$U$1)*(КАЛЕНДАРЬ!F11=GRID!$B$3:$U$3),0))*GRID!$H$45*(1-GRID!$H$46),0))</f>
        <v>27180.000000000004</v>
      </c>
      <c r="D16" s="8" cm="1">
        <f t="array" ref="D16">IF($I$2="Длительное проживание от 10 ночей ",
INDEX(GRID!$B$18:$U$29,MATCH(C$7,GRID!$A$18:$A$29,0),MATCH(1,($U$2=GRID!$B$1:$U$1)*(КАЛЕНДАРЬ!F11=GRID!$B$3:$U$3),0))*GRID!$H$45,
ROUNDUP(INDEX(GRID!$B$18:$U$29,MATCH(C$7,GRID!$A$18:$A$29,0),MATCH(1,($U$2=GRID!$B$1:$U$1)*(КАЛЕНДАРЬ!F11=GRID!$B$3:$U$3),0))*GRID!$H$45*(1-GRID!$H$46),0))</f>
        <v>31680</v>
      </c>
      <c r="E16" s="8" cm="1">
        <f t="array" ref="E16">IF($I$2="Длительное проживание от 10 ночей ",
INDEX(GRID!$B$4:$U$15,MATCH(E$7,GRID!$A$4:$A$15,0),MATCH(1,($U$2=GRID!$B$1:$U$1)*(КАЛЕНДАРЬ!F11=GRID!$B$3:$U$3),0))*GRID!$H$45,
ROUNDUP(INDEX(GRID!$B$4:$U$15,MATCH(E$7,GRID!$A$4:$A$15,0),MATCH(1,($U$2=GRID!$B$1:$U$1)*(КАЛЕНДАРЬ!F11=GRID!$B$3:$U$3),0))*GRID!$H$45*(1-GRID!$H$46),0))</f>
        <v>32670</v>
      </c>
      <c r="F16" s="8" cm="1">
        <f t="array" ref="F16">IF($I$2="Длительное проживание от 10 ночей ",
INDEX(GRID!$B$18:$U$29,MATCH(E$7,GRID!$A$18:$A$29,0),MATCH(1,($U$2=GRID!$B$1:$U$1)*(КАЛЕНДАРЬ!F11=GRID!$B$3:$U$3),0))*GRID!$H$45,
ROUNDUP(INDEX(GRID!$B$18:$U$29,MATCH(E$7,GRID!$A$18:$A$29,0),MATCH(1,($U$2=GRID!$B$1:$U$1)*(КАЛЕНДАРЬ!F11=GRID!$B$3:$U$3),0))*GRID!$H$45*(1-GRID!$H$46),0))</f>
        <v>37170</v>
      </c>
      <c r="G16" s="57" t="s">
        <v>119</v>
      </c>
      <c r="H16" s="57" t="s">
        <v>119</v>
      </c>
      <c r="I16" s="8" cm="1">
        <f t="array" ref="I16">IF($I$2="Длительное проживание от 10 ночей ",
INDEX(GRID!$B$4:$U$15,MATCH(I$7,GRID!$A$4:$A$15,0),MATCH(1,($U$2=GRID!$B$1:$U$1)*(КАЛЕНДАРЬ!F11=GRID!$B$3:$U$3),0))*GRID!$H$45,
ROUNDUP(INDEX(GRID!$B$4:$U$15,MATCH(I$7,GRID!$A$4:$A$15,0),MATCH(1,($U$2=GRID!$B$1:$U$1)*(КАЛЕНДАРЬ!F11=GRID!$B$3:$U$3),0))*GRID!$H$45*(1-GRID!$H$46),0))</f>
        <v>42660</v>
      </c>
      <c r="J16" s="8" cm="1">
        <f t="array" ref="J16">IF($I$2="Длительное проживание от 10 ночей ",
INDEX(GRID!$B$18:$U$29,MATCH(I$7,GRID!$A$18:$A$29,0),MATCH(1,($U$2=GRID!$B$1:$U$1)*(КАЛЕНДАРЬ!F11=GRID!$B$3:$U$3),0))*GRID!$H$45,
ROUNDUP(INDEX(GRID!$B$18:$U$29,MATCH(I$7,GRID!$A$18:$A$29,0),MATCH(1,($U$2=GRID!$B$1:$U$1)*(КАЛЕНДАРЬ!F11=GRID!$B$3:$U$3),0))*GRID!$H$45*(1-GRID!$H$46),0))</f>
        <v>47160</v>
      </c>
      <c r="K16" s="57" t="s">
        <v>119</v>
      </c>
      <c r="L16" s="57" t="s">
        <v>119</v>
      </c>
      <c r="M16" s="8" cm="1">
        <f t="array" ref="M16">IF($I$2="Длительное проживание от 10 ночей ",
INDEX(GRID!$B$4:$U$15,MATCH(M$7,GRID!$A$4:$A$15,0),MATCH(1,($U$2=GRID!$B$1:$U$1)*(КАЛЕНДАРЬ!F11=GRID!$B$3:$U$3),0))*GRID!$H$45,
ROUNDUP(INDEX(GRID!$B$4:$U$15,MATCH(M$7,GRID!$A$4:$A$15,0),MATCH(1,($U$2=GRID!$B$1:$U$1)*(КАЛЕНДАРЬ!F11=GRID!$B$3:$U$3),0))*GRID!$H$45*(1-GRID!$H$46),0))</f>
        <v>66600</v>
      </c>
      <c r="N16" s="8" cm="1">
        <f t="array" ref="N16">IF($I$2="Длительное проживание от 10 ночей ",
INDEX(GRID!$B$18:$U$29,MATCH(M$7,GRID!$A$18:$A$29,0),MATCH(1,($U$2=GRID!$B$1:$U$1)*(КАЛЕНДАРЬ!F11=GRID!$B$3:$U$3),0))*GRID!$H$45,
ROUNDUP(INDEX(GRID!$B$18:$U$29,MATCH(M$7,GRID!$A$18:$A$29,0),MATCH(1,($U$2=GRID!$B$1:$U$1)*(КАЛЕНДАРЬ!F11=GRID!$B$3:$U$3),0))*GRID!$H$45*(1-GRID!$H$46),0))</f>
        <v>71100</v>
      </c>
      <c r="O16" s="57" t="s">
        <v>119</v>
      </c>
      <c r="P16" s="8" cm="1">
        <f t="array" ref="P16">IF($I$2="Длительное проживание от 10 ночей ",
INDEX(GRID!$B$4:$U$15,MATCH(P$7,GRID!$A$4:$A$15,0),MATCH(1,($U$2=GRID!$B$1:$U$1)*(КАЛЕНДАРЬ!F11=GRID!$B$3:$U$3),0))*GRID!$H$45,
ROUNDUP(INDEX(GRID!$B$4:$U$15,MATCH(P$7,GRID!$A$4:$A$15,0),MATCH(1,($U$2=GRID!$B$1:$U$1)*(КАЛЕНДАРЬ!F11=GRID!$B$3:$U$3),0))*GRID!$H$45*(1-GRID!$H$46),0))</f>
        <v>136260</v>
      </c>
      <c r="Q16" s="8" cm="1">
        <f t="array" ref="Q16">IF($I$2="Длительное проживание от 10 ночей ",
INDEX(GRID!$B$4:$U$15,MATCH(Q$7,GRID!$A$4:$A$15,0),MATCH(1,($U$2=GRID!$B$1:$U$1)*(КАЛЕНДАРЬ!F11=GRID!$B$3:$U$3),0))*GRID!$H$45,
ROUNDUP(INDEX(GRID!$B$4:$U$15,MATCH(Q$7,GRID!$A$4:$A$15,0),MATCH(1,($U$2=GRID!$B$1:$U$1)*(КАЛЕНДАРЬ!F11=GRID!$B$3:$U$3),0))*GRID!$H$45*(1-GRID!$H$46),0))</f>
        <v>160110</v>
      </c>
      <c r="R16" s="57" t="s">
        <v>119</v>
      </c>
      <c r="S16" s="57" t="s">
        <v>119</v>
      </c>
      <c r="T16" s="57" t="s">
        <v>119</v>
      </c>
    </row>
    <row r="17" spans="1:20" hidden="1">
      <c r="A17" s="63" t="s">
        <v>11</v>
      </c>
      <c r="B17" s="64">
        <v>9</v>
      </c>
      <c r="C17" s="8" cm="1">
        <f t="array" ref="C17">IF($I$2="Длительное проживание от 10 ночей ",
INDEX(GRID!$B$4:$U$15,MATCH(C$7,GRID!$A$4:$A$15,0),MATCH(1,($U$2=GRID!$B$1:$U$1)*(КАЛЕНДАРЬ!F12=GRID!$B$3:$U$3),0))*GRID!$H$45,
ROUNDUP(INDEX(GRID!$B$4:$U$15,MATCH(C$7,GRID!$A$4:$A$15,0),MATCH(1,($U$2=GRID!$B$1:$U$1)*(КАЛЕНДАРЬ!F12=GRID!$B$3:$U$3),0))*GRID!$H$45*(1-GRID!$H$46),0))</f>
        <v>24750.000000000004</v>
      </c>
      <c r="D17" s="8" cm="1">
        <f t="array" ref="D17">IF($I$2="Длительное проживание от 10 ночей ",
INDEX(GRID!$B$18:$U$29,MATCH(C$7,GRID!$A$18:$A$29,0),MATCH(1,($U$2=GRID!$B$1:$U$1)*(КАЛЕНДАРЬ!F12=GRID!$B$3:$U$3),0))*GRID!$H$45,
ROUNDUP(INDEX(GRID!$B$18:$U$29,MATCH(C$7,GRID!$A$18:$A$29,0),MATCH(1,($U$2=GRID!$B$1:$U$1)*(КАЛЕНДАРЬ!F12=GRID!$B$3:$U$3),0))*GRID!$H$45*(1-GRID!$H$46),0))</f>
        <v>29250.000000000004</v>
      </c>
      <c r="E17" s="8" cm="1">
        <f t="array" ref="E17">IF($I$2="Длительное проживание от 10 ночей ",
INDEX(GRID!$B$4:$U$15,MATCH(E$7,GRID!$A$4:$A$15,0),MATCH(1,($U$2=GRID!$B$1:$U$1)*(КАЛЕНДАРЬ!F12=GRID!$B$3:$U$3),0))*GRID!$H$45,
ROUNDUP(INDEX(GRID!$B$4:$U$15,MATCH(E$7,GRID!$A$4:$A$15,0),MATCH(1,($U$2=GRID!$B$1:$U$1)*(КАЛЕНДАРЬ!F12=GRID!$B$3:$U$3),0))*GRID!$H$45*(1-GRID!$H$46),0))</f>
        <v>29700</v>
      </c>
      <c r="F17" s="8" cm="1">
        <f t="array" ref="F17">IF($I$2="Длительное проживание от 10 ночей ",
INDEX(GRID!$B$18:$U$29,MATCH(E$7,GRID!$A$18:$A$29,0),MATCH(1,($U$2=GRID!$B$1:$U$1)*(КАЛЕНДАРЬ!F12=GRID!$B$3:$U$3),0))*GRID!$H$45,
ROUNDUP(INDEX(GRID!$B$18:$U$29,MATCH(E$7,GRID!$A$18:$A$29,0),MATCH(1,($U$2=GRID!$B$1:$U$1)*(КАЛЕНДАРЬ!F12=GRID!$B$3:$U$3),0))*GRID!$H$45*(1-GRID!$H$46),0))</f>
        <v>34200</v>
      </c>
      <c r="G17" s="57" t="s">
        <v>119</v>
      </c>
      <c r="H17" s="57" t="s">
        <v>119</v>
      </c>
      <c r="I17" s="8" cm="1">
        <f t="array" ref="I17">IF($I$2="Длительное проживание от 10 ночей ",
INDEX(GRID!$B$4:$U$15,MATCH(I$7,GRID!$A$4:$A$15,0),MATCH(1,($U$2=GRID!$B$1:$U$1)*(КАЛЕНДАРЬ!F12=GRID!$B$3:$U$3),0))*GRID!$H$45,
ROUNDUP(INDEX(GRID!$B$4:$U$15,MATCH(I$7,GRID!$A$4:$A$15,0),MATCH(1,($U$2=GRID!$B$1:$U$1)*(КАЛЕНДАРЬ!F12=GRID!$B$3:$U$3),0))*GRID!$H$45*(1-GRID!$H$46),0))</f>
        <v>39060</v>
      </c>
      <c r="J17" s="8" cm="1">
        <f t="array" ref="J17">IF($I$2="Длительное проживание от 10 ночей ",
INDEX(GRID!$B$18:$U$29,MATCH(I$7,GRID!$A$18:$A$29,0),MATCH(1,($U$2=GRID!$B$1:$U$1)*(КАЛЕНДАРЬ!F12=GRID!$B$3:$U$3),0))*GRID!$H$45,
ROUNDUP(INDEX(GRID!$B$18:$U$29,MATCH(I$7,GRID!$A$18:$A$29,0),MATCH(1,($U$2=GRID!$B$1:$U$1)*(КАЛЕНДАРЬ!F12=GRID!$B$3:$U$3),0))*GRID!$H$45*(1-GRID!$H$46),0))</f>
        <v>43560</v>
      </c>
      <c r="K17" s="57" t="s">
        <v>119</v>
      </c>
      <c r="L17" s="57" t="s">
        <v>119</v>
      </c>
      <c r="M17" s="8" cm="1">
        <f t="array" ref="M17">IF($I$2="Длительное проживание от 10 ночей ",
INDEX(GRID!$B$4:$U$15,MATCH(M$7,GRID!$A$4:$A$15,0),MATCH(1,($U$2=GRID!$B$1:$U$1)*(КАЛЕНДАРЬ!F12=GRID!$B$3:$U$3),0))*GRID!$H$45,
ROUNDUP(INDEX(GRID!$B$4:$U$15,MATCH(M$7,GRID!$A$4:$A$15,0),MATCH(1,($U$2=GRID!$B$1:$U$1)*(КАЛЕНДАРЬ!F12=GRID!$B$3:$U$3),0))*GRID!$H$45*(1-GRID!$H$46),0))</f>
        <v>62550</v>
      </c>
      <c r="N17" s="8" cm="1">
        <f t="array" ref="N17">IF($I$2="Длительное проживание от 10 ночей ",
INDEX(GRID!$B$18:$U$29,MATCH(M$7,GRID!$A$18:$A$29,0),MATCH(1,($U$2=GRID!$B$1:$U$1)*(КАЛЕНДАРЬ!F12=GRID!$B$3:$U$3),0))*GRID!$H$45,
ROUNDUP(INDEX(GRID!$B$18:$U$29,MATCH(M$7,GRID!$A$18:$A$29,0),MATCH(1,($U$2=GRID!$B$1:$U$1)*(КАЛЕНДАРЬ!F12=GRID!$B$3:$U$3),0))*GRID!$H$45*(1-GRID!$H$46),0))</f>
        <v>67050</v>
      </c>
      <c r="O17" s="57" t="s">
        <v>119</v>
      </c>
      <c r="P17" s="8" cm="1">
        <f t="array" ref="P17">IF($I$2="Длительное проживание от 10 ночей ",
INDEX(GRID!$B$4:$U$15,MATCH(P$7,GRID!$A$4:$A$15,0),MATCH(1,($U$2=GRID!$B$1:$U$1)*(КАЛЕНДАРЬ!F12=GRID!$B$3:$U$3),0))*GRID!$H$45,
ROUNDUP(INDEX(GRID!$B$4:$U$15,MATCH(P$7,GRID!$A$4:$A$15,0),MATCH(1,($U$2=GRID!$B$1:$U$1)*(КАЛЕНДАРЬ!F12=GRID!$B$3:$U$3),0))*GRID!$H$45*(1-GRID!$H$46),0))</f>
        <v>130860</v>
      </c>
      <c r="Q17" s="8" cm="1">
        <f t="array" ref="Q17">IF($I$2="Длительное проживание от 10 ночей ",
INDEX(GRID!$B$4:$U$15,MATCH(Q$7,GRID!$A$4:$A$15,0),MATCH(1,($U$2=GRID!$B$1:$U$1)*(КАЛЕНДАРЬ!F12=GRID!$B$3:$U$3),0))*GRID!$H$45,
ROUNDUP(INDEX(GRID!$B$4:$U$15,MATCH(Q$7,GRID!$A$4:$A$15,0),MATCH(1,($U$2=GRID!$B$1:$U$1)*(КАЛЕНДАРЬ!F12=GRID!$B$3:$U$3),0))*GRID!$H$45*(1-GRID!$H$46),0))</f>
        <v>153810</v>
      </c>
      <c r="R17" s="57" t="s">
        <v>119</v>
      </c>
      <c r="S17" s="57" t="s">
        <v>119</v>
      </c>
      <c r="T17" s="57" t="s">
        <v>119</v>
      </c>
    </row>
    <row r="18" spans="1:20" hidden="1">
      <c r="A18" s="63" t="s">
        <v>12</v>
      </c>
      <c r="B18" s="64">
        <v>10</v>
      </c>
      <c r="C18" s="8" cm="1">
        <f t="array" ref="C18">IF($I$2="Длительное проживание от 10 ночей ",
INDEX(GRID!$B$4:$U$15,MATCH(C$7,GRID!$A$4:$A$15,0),MATCH(1,($U$2=GRID!$B$1:$U$1)*(КАЛЕНДАРЬ!F13=GRID!$B$3:$U$3),0))*GRID!$H$45,
ROUNDUP(INDEX(GRID!$B$4:$U$15,MATCH(C$7,GRID!$A$4:$A$15,0),MATCH(1,($U$2=GRID!$B$1:$U$1)*(КАЛЕНДАРЬ!F13=GRID!$B$3:$U$3),0))*GRID!$H$45*(1-GRID!$H$46),0))</f>
        <v>24750.000000000004</v>
      </c>
      <c r="D18" s="8" cm="1">
        <f t="array" ref="D18">IF($I$2="Длительное проживание от 10 ночей ",
INDEX(GRID!$B$18:$U$29,MATCH(C$7,GRID!$A$18:$A$29,0),MATCH(1,($U$2=GRID!$B$1:$U$1)*(КАЛЕНДАРЬ!F13=GRID!$B$3:$U$3),0))*GRID!$H$45,
ROUNDUP(INDEX(GRID!$B$18:$U$29,MATCH(C$7,GRID!$A$18:$A$29,0),MATCH(1,($U$2=GRID!$B$1:$U$1)*(КАЛЕНДАРЬ!F13=GRID!$B$3:$U$3),0))*GRID!$H$45*(1-GRID!$H$46),0))</f>
        <v>29250.000000000004</v>
      </c>
      <c r="E18" s="8" cm="1">
        <f t="array" ref="E18">IF($I$2="Длительное проживание от 10 ночей ",
INDEX(GRID!$B$4:$U$15,MATCH(E$7,GRID!$A$4:$A$15,0),MATCH(1,($U$2=GRID!$B$1:$U$1)*(КАЛЕНДАРЬ!F13=GRID!$B$3:$U$3),0))*GRID!$H$45,
ROUNDUP(INDEX(GRID!$B$4:$U$15,MATCH(E$7,GRID!$A$4:$A$15,0),MATCH(1,($U$2=GRID!$B$1:$U$1)*(КАЛЕНДАРЬ!F13=GRID!$B$3:$U$3),0))*GRID!$H$45*(1-GRID!$H$46),0))</f>
        <v>29700</v>
      </c>
      <c r="F18" s="8" cm="1">
        <f t="array" ref="F18">IF($I$2="Длительное проживание от 10 ночей ",
INDEX(GRID!$B$18:$U$29,MATCH(E$7,GRID!$A$18:$A$29,0),MATCH(1,($U$2=GRID!$B$1:$U$1)*(КАЛЕНДАРЬ!F13=GRID!$B$3:$U$3),0))*GRID!$H$45,
ROUNDUP(INDEX(GRID!$B$18:$U$29,MATCH(E$7,GRID!$A$18:$A$29,0),MATCH(1,($U$2=GRID!$B$1:$U$1)*(КАЛЕНДАРЬ!F13=GRID!$B$3:$U$3),0))*GRID!$H$45*(1-GRID!$H$46),0))</f>
        <v>34200</v>
      </c>
      <c r="G18" s="57" t="s">
        <v>119</v>
      </c>
      <c r="H18" s="57" t="s">
        <v>119</v>
      </c>
      <c r="I18" s="8" cm="1">
        <f t="array" ref="I18">IF($I$2="Длительное проживание от 10 ночей ",
INDEX(GRID!$B$4:$U$15,MATCH(I$7,GRID!$A$4:$A$15,0),MATCH(1,($U$2=GRID!$B$1:$U$1)*(КАЛЕНДАРЬ!F13=GRID!$B$3:$U$3),0))*GRID!$H$45,
ROUNDUP(INDEX(GRID!$B$4:$U$15,MATCH(I$7,GRID!$A$4:$A$15,0),MATCH(1,($U$2=GRID!$B$1:$U$1)*(КАЛЕНДАРЬ!F13=GRID!$B$3:$U$3),0))*GRID!$H$45*(1-GRID!$H$46),0))</f>
        <v>39060</v>
      </c>
      <c r="J18" s="8" cm="1">
        <f t="array" ref="J18">IF($I$2="Длительное проживание от 10 ночей ",
INDEX(GRID!$B$18:$U$29,MATCH(I$7,GRID!$A$18:$A$29,0),MATCH(1,($U$2=GRID!$B$1:$U$1)*(КАЛЕНДАРЬ!F13=GRID!$B$3:$U$3),0))*GRID!$H$45,
ROUNDUP(INDEX(GRID!$B$18:$U$29,MATCH(I$7,GRID!$A$18:$A$29,0),MATCH(1,($U$2=GRID!$B$1:$U$1)*(КАЛЕНДАРЬ!F13=GRID!$B$3:$U$3),0))*GRID!$H$45*(1-GRID!$H$46),0))</f>
        <v>43560</v>
      </c>
      <c r="K18" s="57" t="s">
        <v>119</v>
      </c>
      <c r="L18" s="57" t="s">
        <v>119</v>
      </c>
      <c r="M18" s="8" cm="1">
        <f t="array" ref="M18">IF($I$2="Длительное проживание от 10 ночей ",
INDEX(GRID!$B$4:$U$15,MATCH(M$7,GRID!$A$4:$A$15,0),MATCH(1,($U$2=GRID!$B$1:$U$1)*(КАЛЕНДАРЬ!F13=GRID!$B$3:$U$3),0))*GRID!$H$45,
ROUNDUP(INDEX(GRID!$B$4:$U$15,MATCH(M$7,GRID!$A$4:$A$15,0),MATCH(1,($U$2=GRID!$B$1:$U$1)*(КАЛЕНДАРЬ!F13=GRID!$B$3:$U$3),0))*GRID!$H$45*(1-GRID!$H$46),0))</f>
        <v>62550</v>
      </c>
      <c r="N18" s="8" cm="1">
        <f t="array" ref="N18">IF($I$2="Длительное проживание от 10 ночей ",
INDEX(GRID!$B$18:$U$29,MATCH(M$7,GRID!$A$18:$A$29,0),MATCH(1,($U$2=GRID!$B$1:$U$1)*(КАЛЕНДАРЬ!F13=GRID!$B$3:$U$3),0))*GRID!$H$45,
ROUNDUP(INDEX(GRID!$B$18:$U$29,MATCH(M$7,GRID!$A$18:$A$29,0),MATCH(1,($U$2=GRID!$B$1:$U$1)*(КАЛЕНДАРЬ!F13=GRID!$B$3:$U$3),0))*GRID!$H$45*(1-GRID!$H$46),0))</f>
        <v>67050</v>
      </c>
      <c r="O18" s="57" t="s">
        <v>119</v>
      </c>
      <c r="P18" s="8" cm="1">
        <f t="array" ref="P18">IF($I$2="Длительное проживание от 10 ночей ",
INDEX(GRID!$B$4:$U$15,MATCH(P$7,GRID!$A$4:$A$15,0),MATCH(1,($U$2=GRID!$B$1:$U$1)*(КАЛЕНДАРЬ!F13=GRID!$B$3:$U$3),0))*GRID!$H$45,
ROUNDUP(INDEX(GRID!$B$4:$U$15,MATCH(P$7,GRID!$A$4:$A$15,0),MATCH(1,($U$2=GRID!$B$1:$U$1)*(КАЛЕНДАРЬ!F13=GRID!$B$3:$U$3),0))*GRID!$H$45*(1-GRID!$H$46),0))</f>
        <v>130860</v>
      </c>
      <c r="Q18" s="8" cm="1">
        <f t="array" ref="Q18">IF($I$2="Длительное проживание от 10 ночей ",
INDEX(GRID!$B$4:$U$15,MATCH(Q$7,GRID!$A$4:$A$15,0),MATCH(1,($U$2=GRID!$B$1:$U$1)*(КАЛЕНДАРЬ!F13=GRID!$B$3:$U$3),0))*GRID!$H$45,
ROUNDUP(INDEX(GRID!$B$4:$U$15,MATCH(Q$7,GRID!$A$4:$A$15,0),MATCH(1,($U$2=GRID!$B$1:$U$1)*(КАЛЕНДАРЬ!F13=GRID!$B$3:$U$3),0))*GRID!$H$45*(1-GRID!$H$46),0))</f>
        <v>153810</v>
      </c>
      <c r="R18" s="57" t="s">
        <v>119</v>
      </c>
      <c r="S18" s="57" t="s">
        <v>119</v>
      </c>
      <c r="T18" s="57" t="s">
        <v>119</v>
      </c>
    </row>
    <row r="19" spans="1:20" hidden="1">
      <c r="A19" s="63" t="s">
        <v>13</v>
      </c>
      <c r="B19" s="64">
        <v>11</v>
      </c>
      <c r="C19" s="8" cm="1">
        <f t="array" ref="C19">IF($I$2="Длительное проживание от 10 ночей ",
INDEX(GRID!$B$4:$U$15,MATCH(C$7,GRID!$A$4:$A$15,0),MATCH(1,($U$2=GRID!$B$1:$U$1)*(КАЛЕНДАРЬ!F14=GRID!$B$3:$U$3),0))*GRID!$H$45,
ROUNDUP(INDEX(GRID!$B$4:$U$15,MATCH(C$7,GRID!$A$4:$A$15,0),MATCH(1,($U$2=GRID!$B$1:$U$1)*(КАЛЕНДАРЬ!F14=GRID!$B$3:$U$3),0))*GRID!$H$45*(1-GRID!$H$46),0))</f>
        <v>24750.000000000004</v>
      </c>
      <c r="D19" s="8" cm="1">
        <f t="array" ref="D19">IF($I$2="Длительное проживание от 10 ночей ",
INDEX(GRID!$B$18:$U$29,MATCH(C$7,GRID!$A$18:$A$29,0),MATCH(1,($U$2=GRID!$B$1:$U$1)*(КАЛЕНДАРЬ!F14=GRID!$B$3:$U$3),0))*GRID!$H$45,
ROUNDUP(INDEX(GRID!$B$18:$U$29,MATCH(C$7,GRID!$A$18:$A$29,0),MATCH(1,($U$2=GRID!$B$1:$U$1)*(КАЛЕНДАРЬ!F14=GRID!$B$3:$U$3),0))*GRID!$H$45*(1-GRID!$H$46),0))</f>
        <v>29250.000000000004</v>
      </c>
      <c r="E19" s="8" cm="1">
        <f t="array" ref="E19">IF($I$2="Длительное проживание от 10 ночей ",
INDEX(GRID!$B$4:$U$15,MATCH(E$7,GRID!$A$4:$A$15,0),MATCH(1,($U$2=GRID!$B$1:$U$1)*(КАЛЕНДАРЬ!F14=GRID!$B$3:$U$3),0))*GRID!$H$45,
ROUNDUP(INDEX(GRID!$B$4:$U$15,MATCH(E$7,GRID!$A$4:$A$15,0),MATCH(1,($U$2=GRID!$B$1:$U$1)*(КАЛЕНДАРЬ!F14=GRID!$B$3:$U$3),0))*GRID!$H$45*(1-GRID!$H$46),0))</f>
        <v>29700</v>
      </c>
      <c r="F19" s="8" cm="1">
        <f t="array" ref="F19">IF($I$2="Длительное проживание от 10 ночей ",
INDEX(GRID!$B$18:$U$29,MATCH(E$7,GRID!$A$18:$A$29,0),MATCH(1,($U$2=GRID!$B$1:$U$1)*(КАЛЕНДАРЬ!F14=GRID!$B$3:$U$3),0))*GRID!$H$45,
ROUNDUP(INDEX(GRID!$B$18:$U$29,MATCH(E$7,GRID!$A$18:$A$29,0),MATCH(1,($U$2=GRID!$B$1:$U$1)*(КАЛЕНДАРЬ!F14=GRID!$B$3:$U$3),0))*GRID!$H$45*(1-GRID!$H$46),0))</f>
        <v>34200</v>
      </c>
      <c r="G19" s="57" t="s">
        <v>119</v>
      </c>
      <c r="H19" s="57" t="s">
        <v>119</v>
      </c>
      <c r="I19" s="8" cm="1">
        <f t="array" ref="I19">IF($I$2="Длительное проживание от 10 ночей ",
INDEX(GRID!$B$4:$U$15,MATCH(I$7,GRID!$A$4:$A$15,0),MATCH(1,($U$2=GRID!$B$1:$U$1)*(КАЛЕНДАРЬ!F14=GRID!$B$3:$U$3),0))*GRID!$H$45,
ROUNDUP(INDEX(GRID!$B$4:$U$15,MATCH(I$7,GRID!$A$4:$A$15,0),MATCH(1,($U$2=GRID!$B$1:$U$1)*(КАЛЕНДАРЬ!F14=GRID!$B$3:$U$3),0))*GRID!$H$45*(1-GRID!$H$46),0))</f>
        <v>39060</v>
      </c>
      <c r="J19" s="8" cm="1">
        <f t="array" ref="J19">IF($I$2="Длительное проживание от 10 ночей ",
INDEX(GRID!$B$18:$U$29,MATCH(I$7,GRID!$A$18:$A$29,0),MATCH(1,($U$2=GRID!$B$1:$U$1)*(КАЛЕНДАРЬ!F14=GRID!$B$3:$U$3),0))*GRID!$H$45,
ROUNDUP(INDEX(GRID!$B$18:$U$29,MATCH(I$7,GRID!$A$18:$A$29,0),MATCH(1,($U$2=GRID!$B$1:$U$1)*(КАЛЕНДАРЬ!F14=GRID!$B$3:$U$3),0))*GRID!$H$45*(1-GRID!$H$46),0))</f>
        <v>43560</v>
      </c>
      <c r="K19" s="57" t="s">
        <v>119</v>
      </c>
      <c r="L19" s="57" t="s">
        <v>119</v>
      </c>
      <c r="M19" s="8" cm="1">
        <f t="array" ref="M19">IF($I$2="Длительное проживание от 10 ночей ",
INDEX(GRID!$B$4:$U$15,MATCH(M$7,GRID!$A$4:$A$15,0),MATCH(1,($U$2=GRID!$B$1:$U$1)*(КАЛЕНДАРЬ!F14=GRID!$B$3:$U$3),0))*GRID!$H$45,
ROUNDUP(INDEX(GRID!$B$4:$U$15,MATCH(M$7,GRID!$A$4:$A$15,0),MATCH(1,($U$2=GRID!$B$1:$U$1)*(КАЛЕНДАРЬ!F14=GRID!$B$3:$U$3),0))*GRID!$H$45*(1-GRID!$H$46),0))</f>
        <v>62550</v>
      </c>
      <c r="N19" s="8" cm="1">
        <f t="array" ref="N19">IF($I$2="Длительное проживание от 10 ночей ",
INDEX(GRID!$B$18:$U$29,MATCH(M$7,GRID!$A$18:$A$29,0),MATCH(1,($U$2=GRID!$B$1:$U$1)*(КАЛЕНДАРЬ!F14=GRID!$B$3:$U$3),0))*GRID!$H$45,
ROUNDUP(INDEX(GRID!$B$18:$U$29,MATCH(M$7,GRID!$A$18:$A$29,0),MATCH(1,($U$2=GRID!$B$1:$U$1)*(КАЛЕНДАРЬ!F14=GRID!$B$3:$U$3),0))*GRID!$H$45*(1-GRID!$H$46),0))</f>
        <v>67050</v>
      </c>
      <c r="O19" s="57" t="s">
        <v>119</v>
      </c>
      <c r="P19" s="8" cm="1">
        <f t="array" ref="P19">IF($I$2="Длительное проживание от 10 ночей ",
INDEX(GRID!$B$4:$U$15,MATCH(P$7,GRID!$A$4:$A$15,0),MATCH(1,($U$2=GRID!$B$1:$U$1)*(КАЛЕНДАРЬ!F14=GRID!$B$3:$U$3),0))*GRID!$H$45,
ROUNDUP(INDEX(GRID!$B$4:$U$15,MATCH(P$7,GRID!$A$4:$A$15,0),MATCH(1,($U$2=GRID!$B$1:$U$1)*(КАЛЕНДАРЬ!F14=GRID!$B$3:$U$3),0))*GRID!$H$45*(1-GRID!$H$46),0))</f>
        <v>130860</v>
      </c>
      <c r="Q19" s="8" cm="1">
        <f t="array" ref="Q19">IF($I$2="Длительное проживание от 10 ночей ",
INDEX(GRID!$B$4:$U$15,MATCH(Q$7,GRID!$A$4:$A$15,0),MATCH(1,($U$2=GRID!$B$1:$U$1)*(КАЛЕНДАРЬ!F14=GRID!$B$3:$U$3),0))*GRID!$H$45,
ROUNDUP(INDEX(GRID!$B$4:$U$15,MATCH(Q$7,GRID!$A$4:$A$15,0),MATCH(1,($U$2=GRID!$B$1:$U$1)*(КАЛЕНДАРЬ!F14=GRID!$B$3:$U$3),0))*GRID!$H$45*(1-GRID!$H$46),0))</f>
        <v>153810</v>
      </c>
      <c r="R19" s="57" t="s">
        <v>119</v>
      </c>
      <c r="S19" s="57" t="s">
        <v>119</v>
      </c>
      <c r="T19" s="57" t="s">
        <v>119</v>
      </c>
    </row>
    <row r="20" spans="1:20" hidden="1">
      <c r="A20" s="63" t="s">
        <v>14</v>
      </c>
      <c r="B20" s="64">
        <v>12</v>
      </c>
      <c r="C20" s="8" cm="1">
        <f t="array" ref="C20">IF($I$2="Длительное проживание от 10 ночей ",
INDEX(GRID!$B$4:$U$15,MATCH(C$7,GRID!$A$4:$A$15,0),MATCH(1,($U$2=GRID!$B$1:$U$1)*(КАЛЕНДАРЬ!F15=GRID!$B$3:$U$3),0))*GRID!$H$45,
ROUNDUP(INDEX(GRID!$B$4:$U$15,MATCH(C$7,GRID!$A$4:$A$15,0),MATCH(1,($U$2=GRID!$B$1:$U$1)*(КАЛЕНДАРЬ!F15=GRID!$B$3:$U$3),0))*GRID!$H$45*(1-GRID!$H$46),0))</f>
        <v>24750.000000000004</v>
      </c>
      <c r="D20" s="8" cm="1">
        <f t="array" ref="D20">IF($I$2="Длительное проживание от 10 ночей ",
INDEX(GRID!$B$18:$U$29,MATCH(C$7,GRID!$A$18:$A$29,0),MATCH(1,($U$2=GRID!$B$1:$U$1)*(КАЛЕНДАРЬ!F15=GRID!$B$3:$U$3),0))*GRID!$H$45,
ROUNDUP(INDEX(GRID!$B$18:$U$29,MATCH(C$7,GRID!$A$18:$A$29,0),MATCH(1,($U$2=GRID!$B$1:$U$1)*(КАЛЕНДАРЬ!F15=GRID!$B$3:$U$3),0))*GRID!$H$45*(1-GRID!$H$46),0))</f>
        <v>29250.000000000004</v>
      </c>
      <c r="E20" s="8" cm="1">
        <f t="array" ref="E20">IF($I$2="Длительное проживание от 10 ночей ",
INDEX(GRID!$B$4:$U$15,MATCH(E$7,GRID!$A$4:$A$15,0),MATCH(1,($U$2=GRID!$B$1:$U$1)*(КАЛЕНДАРЬ!F15=GRID!$B$3:$U$3),0))*GRID!$H$45,
ROUNDUP(INDEX(GRID!$B$4:$U$15,MATCH(E$7,GRID!$A$4:$A$15,0),MATCH(1,($U$2=GRID!$B$1:$U$1)*(КАЛЕНДАРЬ!F15=GRID!$B$3:$U$3),0))*GRID!$H$45*(1-GRID!$H$46),0))</f>
        <v>29700</v>
      </c>
      <c r="F20" s="8" cm="1">
        <f t="array" ref="F20">IF($I$2="Длительное проживание от 10 ночей ",
INDEX(GRID!$B$18:$U$29,MATCH(E$7,GRID!$A$18:$A$29,0),MATCH(1,($U$2=GRID!$B$1:$U$1)*(КАЛЕНДАРЬ!F15=GRID!$B$3:$U$3),0))*GRID!$H$45,
ROUNDUP(INDEX(GRID!$B$18:$U$29,MATCH(E$7,GRID!$A$18:$A$29,0),MATCH(1,($U$2=GRID!$B$1:$U$1)*(КАЛЕНДАРЬ!F15=GRID!$B$3:$U$3),0))*GRID!$H$45*(1-GRID!$H$46),0))</f>
        <v>34200</v>
      </c>
      <c r="G20" s="57" t="s">
        <v>119</v>
      </c>
      <c r="H20" s="57" t="s">
        <v>119</v>
      </c>
      <c r="I20" s="8" cm="1">
        <f t="array" ref="I20">IF($I$2="Длительное проживание от 10 ночей ",
INDEX(GRID!$B$4:$U$15,MATCH(I$7,GRID!$A$4:$A$15,0),MATCH(1,($U$2=GRID!$B$1:$U$1)*(КАЛЕНДАРЬ!F15=GRID!$B$3:$U$3),0))*GRID!$H$45,
ROUNDUP(INDEX(GRID!$B$4:$U$15,MATCH(I$7,GRID!$A$4:$A$15,0),MATCH(1,($U$2=GRID!$B$1:$U$1)*(КАЛЕНДАРЬ!F15=GRID!$B$3:$U$3),0))*GRID!$H$45*(1-GRID!$H$46),0))</f>
        <v>39060</v>
      </c>
      <c r="J20" s="8" cm="1">
        <f t="array" ref="J20">IF($I$2="Длительное проживание от 10 ночей ",
INDEX(GRID!$B$18:$U$29,MATCH(I$7,GRID!$A$18:$A$29,0),MATCH(1,($U$2=GRID!$B$1:$U$1)*(КАЛЕНДАРЬ!F15=GRID!$B$3:$U$3),0))*GRID!$H$45,
ROUNDUP(INDEX(GRID!$B$18:$U$29,MATCH(I$7,GRID!$A$18:$A$29,0),MATCH(1,($U$2=GRID!$B$1:$U$1)*(КАЛЕНДАРЬ!F15=GRID!$B$3:$U$3),0))*GRID!$H$45*(1-GRID!$H$46),0))</f>
        <v>43560</v>
      </c>
      <c r="K20" s="57" t="s">
        <v>119</v>
      </c>
      <c r="L20" s="57" t="s">
        <v>119</v>
      </c>
      <c r="M20" s="8" cm="1">
        <f t="array" ref="M20">IF($I$2="Длительное проживание от 10 ночей ",
INDEX(GRID!$B$4:$U$15,MATCH(M$7,GRID!$A$4:$A$15,0),MATCH(1,($U$2=GRID!$B$1:$U$1)*(КАЛЕНДАРЬ!F15=GRID!$B$3:$U$3),0))*GRID!$H$45,
ROUNDUP(INDEX(GRID!$B$4:$U$15,MATCH(M$7,GRID!$A$4:$A$15,0),MATCH(1,($U$2=GRID!$B$1:$U$1)*(КАЛЕНДАРЬ!F15=GRID!$B$3:$U$3),0))*GRID!$H$45*(1-GRID!$H$46),0))</f>
        <v>62550</v>
      </c>
      <c r="N20" s="8" cm="1">
        <f t="array" ref="N20">IF($I$2="Длительное проживание от 10 ночей ",
INDEX(GRID!$B$18:$U$29,MATCH(M$7,GRID!$A$18:$A$29,0),MATCH(1,($U$2=GRID!$B$1:$U$1)*(КАЛЕНДАРЬ!F15=GRID!$B$3:$U$3),0))*GRID!$H$45,
ROUNDUP(INDEX(GRID!$B$18:$U$29,MATCH(M$7,GRID!$A$18:$A$29,0),MATCH(1,($U$2=GRID!$B$1:$U$1)*(КАЛЕНДАРЬ!F15=GRID!$B$3:$U$3),0))*GRID!$H$45*(1-GRID!$H$46),0))</f>
        <v>67050</v>
      </c>
      <c r="O20" s="57" t="s">
        <v>119</v>
      </c>
      <c r="P20" s="8" cm="1">
        <f t="array" ref="P20">IF($I$2="Длительное проживание от 10 ночей ",
INDEX(GRID!$B$4:$U$15,MATCH(P$7,GRID!$A$4:$A$15,0),MATCH(1,($U$2=GRID!$B$1:$U$1)*(КАЛЕНДАРЬ!F15=GRID!$B$3:$U$3),0))*GRID!$H$45,
ROUNDUP(INDEX(GRID!$B$4:$U$15,MATCH(P$7,GRID!$A$4:$A$15,0),MATCH(1,($U$2=GRID!$B$1:$U$1)*(КАЛЕНДАРЬ!F15=GRID!$B$3:$U$3),0))*GRID!$H$45*(1-GRID!$H$46),0))</f>
        <v>130860</v>
      </c>
      <c r="Q20" s="8" cm="1">
        <f t="array" ref="Q20">IF($I$2="Длительное проживание от 10 ночей ",
INDEX(GRID!$B$4:$U$15,MATCH(Q$7,GRID!$A$4:$A$15,0),MATCH(1,($U$2=GRID!$B$1:$U$1)*(КАЛЕНДАРЬ!F15=GRID!$B$3:$U$3),0))*GRID!$H$45,
ROUNDUP(INDEX(GRID!$B$4:$U$15,MATCH(Q$7,GRID!$A$4:$A$15,0),MATCH(1,($U$2=GRID!$B$1:$U$1)*(КАЛЕНДАРЬ!F15=GRID!$B$3:$U$3),0))*GRID!$H$45*(1-GRID!$H$46),0))</f>
        <v>153810</v>
      </c>
      <c r="R20" s="57" t="s">
        <v>119</v>
      </c>
      <c r="S20" s="57" t="s">
        <v>119</v>
      </c>
      <c r="T20" s="57" t="s">
        <v>119</v>
      </c>
    </row>
    <row r="21" spans="1:20" hidden="1">
      <c r="A21" s="63" t="s">
        <v>15</v>
      </c>
      <c r="B21" s="64">
        <v>13</v>
      </c>
      <c r="C21" s="8" cm="1">
        <f t="array" ref="C21">IF($I$2="Длительное проживание от 10 ночей ",
INDEX(GRID!$B$4:$U$15,MATCH(C$7,GRID!$A$4:$A$15,0),MATCH(1,($U$2=GRID!$B$1:$U$1)*(КАЛЕНДАРЬ!F16=GRID!$B$3:$U$3),0))*GRID!$H$45,
ROUNDUP(INDEX(GRID!$B$4:$U$15,MATCH(C$7,GRID!$A$4:$A$15,0),MATCH(1,($U$2=GRID!$B$1:$U$1)*(КАЛЕНДАРЬ!F16=GRID!$B$3:$U$3),0))*GRID!$H$45*(1-GRID!$H$46),0))</f>
        <v>27180.000000000004</v>
      </c>
      <c r="D21" s="8" cm="1">
        <f t="array" ref="D21">IF($I$2="Длительное проживание от 10 ночей ",
INDEX(GRID!$B$18:$U$29,MATCH(C$7,GRID!$A$18:$A$29,0),MATCH(1,($U$2=GRID!$B$1:$U$1)*(КАЛЕНДАРЬ!F16=GRID!$B$3:$U$3),0))*GRID!$H$45,
ROUNDUP(INDEX(GRID!$B$18:$U$29,MATCH(C$7,GRID!$A$18:$A$29,0),MATCH(1,($U$2=GRID!$B$1:$U$1)*(КАЛЕНДАРЬ!F16=GRID!$B$3:$U$3),0))*GRID!$H$45*(1-GRID!$H$46),0))</f>
        <v>31680</v>
      </c>
      <c r="E21" s="8" cm="1">
        <f t="array" ref="E21">IF($I$2="Длительное проживание от 10 ночей ",
INDEX(GRID!$B$4:$U$15,MATCH(E$7,GRID!$A$4:$A$15,0),MATCH(1,($U$2=GRID!$B$1:$U$1)*(КАЛЕНДАРЬ!F16=GRID!$B$3:$U$3),0))*GRID!$H$45,
ROUNDUP(INDEX(GRID!$B$4:$U$15,MATCH(E$7,GRID!$A$4:$A$15,0),MATCH(1,($U$2=GRID!$B$1:$U$1)*(КАЛЕНДАРЬ!F16=GRID!$B$3:$U$3),0))*GRID!$H$45*(1-GRID!$H$46),0))</f>
        <v>32670</v>
      </c>
      <c r="F21" s="8" cm="1">
        <f t="array" ref="F21">IF($I$2="Длительное проживание от 10 ночей ",
INDEX(GRID!$B$18:$U$29,MATCH(E$7,GRID!$A$18:$A$29,0),MATCH(1,($U$2=GRID!$B$1:$U$1)*(КАЛЕНДАРЬ!F16=GRID!$B$3:$U$3),0))*GRID!$H$45,
ROUNDUP(INDEX(GRID!$B$18:$U$29,MATCH(E$7,GRID!$A$18:$A$29,0),MATCH(1,($U$2=GRID!$B$1:$U$1)*(КАЛЕНДАРЬ!F16=GRID!$B$3:$U$3),0))*GRID!$H$45*(1-GRID!$H$46),0))</f>
        <v>37170</v>
      </c>
      <c r="G21" s="57" t="s">
        <v>119</v>
      </c>
      <c r="H21" s="57" t="s">
        <v>119</v>
      </c>
      <c r="I21" s="8" cm="1">
        <f t="array" ref="I21">IF($I$2="Длительное проживание от 10 ночей ",
INDEX(GRID!$B$4:$U$15,MATCH(I$7,GRID!$A$4:$A$15,0),MATCH(1,($U$2=GRID!$B$1:$U$1)*(КАЛЕНДАРЬ!F16=GRID!$B$3:$U$3),0))*GRID!$H$45,
ROUNDUP(INDEX(GRID!$B$4:$U$15,MATCH(I$7,GRID!$A$4:$A$15,0),MATCH(1,($U$2=GRID!$B$1:$U$1)*(КАЛЕНДАРЬ!F16=GRID!$B$3:$U$3),0))*GRID!$H$45*(1-GRID!$H$46),0))</f>
        <v>42660</v>
      </c>
      <c r="J21" s="8" cm="1">
        <f t="array" ref="J21">IF($I$2="Длительное проживание от 10 ночей ",
INDEX(GRID!$B$18:$U$29,MATCH(I$7,GRID!$A$18:$A$29,0),MATCH(1,($U$2=GRID!$B$1:$U$1)*(КАЛЕНДАРЬ!F16=GRID!$B$3:$U$3),0))*GRID!$H$45,
ROUNDUP(INDEX(GRID!$B$18:$U$29,MATCH(I$7,GRID!$A$18:$A$29,0),MATCH(1,($U$2=GRID!$B$1:$U$1)*(КАЛЕНДАРЬ!F16=GRID!$B$3:$U$3),0))*GRID!$H$45*(1-GRID!$H$46),0))</f>
        <v>47160</v>
      </c>
      <c r="K21" s="57" t="s">
        <v>119</v>
      </c>
      <c r="L21" s="57" t="s">
        <v>119</v>
      </c>
      <c r="M21" s="8" cm="1">
        <f t="array" ref="M21">IF($I$2="Длительное проживание от 10 ночей ",
INDEX(GRID!$B$4:$U$15,MATCH(M$7,GRID!$A$4:$A$15,0),MATCH(1,($U$2=GRID!$B$1:$U$1)*(КАЛЕНДАРЬ!F16=GRID!$B$3:$U$3),0))*GRID!$H$45,
ROUNDUP(INDEX(GRID!$B$4:$U$15,MATCH(M$7,GRID!$A$4:$A$15,0),MATCH(1,($U$2=GRID!$B$1:$U$1)*(КАЛЕНДАРЬ!F16=GRID!$B$3:$U$3),0))*GRID!$H$45*(1-GRID!$H$46),0))</f>
        <v>66600</v>
      </c>
      <c r="N21" s="8" cm="1">
        <f t="array" ref="N21">IF($I$2="Длительное проживание от 10 ночей ",
INDEX(GRID!$B$18:$U$29,MATCH(M$7,GRID!$A$18:$A$29,0),MATCH(1,($U$2=GRID!$B$1:$U$1)*(КАЛЕНДАРЬ!F16=GRID!$B$3:$U$3),0))*GRID!$H$45,
ROUNDUP(INDEX(GRID!$B$18:$U$29,MATCH(M$7,GRID!$A$18:$A$29,0),MATCH(1,($U$2=GRID!$B$1:$U$1)*(КАЛЕНДАРЬ!F16=GRID!$B$3:$U$3),0))*GRID!$H$45*(1-GRID!$H$46),0))</f>
        <v>71100</v>
      </c>
      <c r="O21" s="57" t="s">
        <v>119</v>
      </c>
      <c r="P21" s="8" cm="1">
        <f t="array" ref="P21">IF($I$2="Длительное проживание от 10 ночей ",
INDEX(GRID!$B$4:$U$15,MATCH(P$7,GRID!$A$4:$A$15,0),MATCH(1,($U$2=GRID!$B$1:$U$1)*(КАЛЕНДАРЬ!F16=GRID!$B$3:$U$3),0))*GRID!$H$45,
ROUNDUP(INDEX(GRID!$B$4:$U$15,MATCH(P$7,GRID!$A$4:$A$15,0),MATCH(1,($U$2=GRID!$B$1:$U$1)*(КАЛЕНДАРЬ!F16=GRID!$B$3:$U$3),0))*GRID!$H$45*(1-GRID!$H$46),0))</f>
        <v>136260</v>
      </c>
      <c r="Q21" s="8" cm="1">
        <f t="array" ref="Q21">IF($I$2="Длительное проживание от 10 ночей ",
INDEX(GRID!$B$4:$U$15,MATCH(Q$7,GRID!$A$4:$A$15,0),MATCH(1,($U$2=GRID!$B$1:$U$1)*(КАЛЕНДАРЬ!F16=GRID!$B$3:$U$3),0))*GRID!$H$45,
ROUNDUP(INDEX(GRID!$B$4:$U$15,MATCH(Q$7,GRID!$A$4:$A$15,0),MATCH(1,($U$2=GRID!$B$1:$U$1)*(КАЛЕНДАРЬ!F16=GRID!$B$3:$U$3),0))*GRID!$H$45*(1-GRID!$H$46),0))</f>
        <v>160110</v>
      </c>
      <c r="R21" s="57" t="s">
        <v>119</v>
      </c>
      <c r="S21" s="57" t="s">
        <v>119</v>
      </c>
      <c r="T21" s="57" t="s">
        <v>119</v>
      </c>
    </row>
    <row r="22" spans="1:20" hidden="1">
      <c r="A22" s="63" t="s">
        <v>16</v>
      </c>
      <c r="B22" s="64">
        <v>14</v>
      </c>
      <c r="C22" s="8" cm="1">
        <f t="array" ref="C22">IF($I$2="Длительное проживание от 10 ночей ",
INDEX(GRID!$B$4:$U$15,MATCH(C$7,GRID!$A$4:$A$15,0),MATCH(1,($U$2=GRID!$B$1:$U$1)*(КАЛЕНДАРЬ!F17=GRID!$B$3:$U$3),0))*GRID!$H$45,
ROUNDUP(INDEX(GRID!$B$4:$U$15,MATCH(C$7,GRID!$A$4:$A$15,0),MATCH(1,($U$2=GRID!$B$1:$U$1)*(КАЛЕНДАРЬ!F17=GRID!$B$3:$U$3),0))*GRID!$H$45*(1-GRID!$H$46),0))</f>
        <v>27180.000000000004</v>
      </c>
      <c r="D22" s="8" cm="1">
        <f t="array" ref="D22">IF($I$2="Длительное проживание от 10 ночей ",
INDEX(GRID!$B$18:$U$29,MATCH(C$7,GRID!$A$18:$A$29,0),MATCH(1,($U$2=GRID!$B$1:$U$1)*(КАЛЕНДАРЬ!F17=GRID!$B$3:$U$3),0))*GRID!$H$45,
ROUNDUP(INDEX(GRID!$B$18:$U$29,MATCH(C$7,GRID!$A$18:$A$29,0),MATCH(1,($U$2=GRID!$B$1:$U$1)*(КАЛЕНДАРЬ!F17=GRID!$B$3:$U$3),0))*GRID!$H$45*(1-GRID!$H$46),0))</f>
        <v>31680</v>
      </c>
      <c r="E22" s="8" cm="1">
        <f t="array" ref="E22">IF($I$2="Длительное проживание от 10 ночей ",
INDEX(GRID!$B$4:$U$15,MATCH(E$7,GRID!$A$4:$A$15,0),MATCH(1,($U$2=GRID!$B$1:$U$1)*(КАЛЕНДАРЬ!F17=GRID!$B$3:$U$3),0))*GRID!$H$45,
ROUNDUP(INDEX(GRID!$B$4:$U$15,MATCH(E$7,GRID!$A$4:$A$15,0),MATCH(1,($U$2=GRID!$B$1:$U$1)*(КАЛЕНДАРЬ!F17=GRID!$B$3:$U$3),0))*GRID!$H$45*(1-GRID!$H$46),0))</f>
        <v>32670</v>
      </c>
      <c r="F22" s="8" cm="1">
        <f t="array" ref="F22">IF($I$2="Длительное проживание от 10 ночей ",
INDEX(GRID!$B$18:$U$29,MATCH(E$7,GRID!$A$18:$A$29,0),MATCH(1,($U$2=GRID!$B$1:$U$1)*(КАЛЕНДАРЬ!F17=GRID!$B$3:$U$3),0))*GRID!$H$45,
ROUNDUP(INDEX(GRID!$B$18:$U$29,MATCH(E$7,GRID!$A$18:$A$29,0),MATCH(1,($U$2=GRID!$B$1:$U$1)*(КАЛЕНДАРЬ!F17=GRID!$B$3:$U$3),0))*GRID!$H$45*(1-GRID!$H$46),0))</f>
        <v>37170</v>
      </c>
      <c r="G22" s="57" t="s">
        <v>119</v>
      </c>
      <c r="H22" s="57" t="s">
        <v>119</v>
      </c>
      <c r="I22" s="8" cm="1">
        <f t="array" ref="I22">IF($I$2="Длительное проживание от 10 ночей ",
INDEX(GRID!$B$4:$U$15,MATCH(I$7,GRID!$A$4:$A$15,0),MATCH(1,($U$2=GRID!$B$1:$U$1)*(КАЛЕНДАРЬ!F17=GRID!$B$3:$U$3),0))*GRID!$H$45,
ROUNDUP(INDEX(GRID!$B$4:$U$15,MATCH(I$7,GRID!$A$4:$A$15,0),MATCH(1,($U$2=GRID!$B$1:$U$1)*(КАЛЕНДАРЬ!F17=GRID!$B$3:$U$3),0))*GRID!$H$45*(1-GRID!$H$46),0))</f>
        <v>42660</v>
      </c>
      <c r="J22" s="8" cm="1">
        <f t="array" ref="J22">IF($I$2="Длительное проживание от 10 ночей ",
INDEX(GRID!$B$18:$U$29,MATCH(I$7,GRID!$A$18:$A$29,0),MATCH(1,($U$2=GRID!$B$1:$U$1)*(КАЛЕНДАРЬ!F17=GRID!$B$3:$U$3),0))*GRID!$H$45,
ROUNDUP(INDEX(GRID!$B$18:$U$29,MATCH(I$7,GRID!$A$18:$A$29,0),MATCH(1,($U$2=GRID!$B$1:$U$1)*(КАЛЕНДАРЬ!F17=GRID!$B$3:$U$3),0))*GRID!$H$45*(1-GRID!$H$46),0))</f>
        <v>47160</v>
      </c>
      <c r="K22" s="57" t="s">
        <v>119</v>
      </c>
      <c r="L22" s="57" t="s">
        <v>119</v>
      </c>
      <c r="M22" s="8" cm="1">
        <f t="array" ref="M22">IF($I$2="Длительное проживание от 10 ночей ",
INDEX(GRID!$B$4:$U$15,MATCH(M$7,GRID!$A$4:$A$15,0),MATCH(1,($U$2=GRID!$B$1:$U$1)*(КАЛЕНДАРЬ!F17=GRID!$B$3:$U$3),0))*GRID!$H$45,
ROUNDUP(INDEX(GRID!$B$4:$U$15,MATCH(M$7,GRID!$A$4:$A$15,0),MATCH(1,($U$2=GRID!$B$1:$U$1)*(КАЛЕНДАРЬ!F17=GRID!$B$3:$U$3),0))*GRID!$H$45*(1-GRID!$H$46),0))</f>
        <v>66600</v>
      </c>
      <c r="N22" s="8" cm="1">
        <f t="array" ref="N22">IF($I$2="Длительное проживание от 10 ночей ",
INDEX(GRID!$B$18:$U$29,MATCH(M$7,GRID!$A$18:$A$29,0),MATCH(1,($U$2=GRID!$B$1:$U$1)*(КАЛЕНДАРЬ!F17=GRID!$B$3:$U$3),0))*GRID!$H$45,
ROUNDUP(INDEX(GRID!$B$18:$U$29,MATCH(M$7,GRID!$A$18:$A$29,0),MATCH(1,($U$2=GRID!$B$1:$U$1)*(КАЛЕНДАРЬ!F17=GRID!$B$3:$U$3),0))*GRID!$H$45*(1-GRID!$H$46),0))</f>
        <v>71100</v>
      </c>
      <c r="O22" s="57" t="s">
        <v>119</v>
      </c>
      <c r="P22" s="8" cm="1">
        <f t="array" ref="P22">IF($I$2="Длительное проживание от 10 ночей ",
INDEX(GRID!$B$4:$U$15,MATCH(P$7,GRID!$A$4:$A$15,0),MATCH(1,($U$2=GRID!$B$1:$U$1)*(КАЛЕНДАРЬ!F17=GRID!$B$3:$U$3),0))*GRID!$H$45,
ROUNDUP(INDEX(GRID!$B$4:$U$15,MATCH(P$7,GRID!$A$4:$A$15,0),MATCH(1,($U$2=GRID!$B$1:$U$1)*(КАЛЕНДАРЬ!F17=GRID!$B$3:$U$3),0))*GRID!$H$45*(1-GRID!$H$46),0))</f>
        <v>136260</v>
      </c>
      <c r="Q22" s="8" cm="1">
        <f t="array" ref="Q22">IF($I$2="Длительное проживание от 10 ночей ",
INDEX(GRID!$B$4:$U$15,MATCH(Q$7,GRID!$A$4:$A$15,0),MATCH(1,($U$2=GRID!$B$1:$U$1)*(КАЛЕНДАРЬ!F17=GRID!$B$3:$U$3),0))*GRID!$H$45,
ROUNDUP(INDEX(GRID!$B$4:$U$15,MATCH(Q$7,GRID!$A$4:$A$15,0),MATCH(1,($U$2=GRID!$B$1:$U$1)*(КАЛЕНДАРЬ!F17=GRID!$B$3:$U$3),0))*GRID!$H$45*(1-GRID!$H$46),0))</f>
        <v>160110</v>
      </c>
      <c r="R22" s="57" t="s">
        <v>119</v>
      </c>
      <c r="S22" s="57" t="s">
        <v>119</v>
      </c>
      <c r="T22" s="57" t="s">
        <v>119</v>
      </c>
    </row>
    <row r="23" spans="1:20" hidden="1">
      <c r="A23" s="63" t="s">
        <v>17</v>
      </c>
      <c r="B23" s="64">
        <v>15</v>
      </c>
      <c r="C23" s="8" cm="1">
        <f t="array" ref="C23">IF($I$2="Длительное проживание от 10 ночей ",
INDEX(GRID!$B$4:$U$15,MATCH(C$7,GRID!$A$4:$A$15,0),MATCH(1,($U$2=GRID!$B$1:$U$1)*(КАЛЕНДАРЬ!F18=GRID!$B$3:$U$3),0))*GRID!$H$45,
ROUNDUP(INDEX(GRID!$B$4:$U$15,MATCH(C$7,GRID!$A$4:$A$15,0),MATCH(1,($U$2=GRID!$B$1:$U$1)*(КАЛЕНДАРЬ!F18=GRID!$B$3:$U$3),0))*GRID!$H$45*(1-GRID!$H$46),0))</f>
        <v>27180.000000000004</v>
      </c>
      <c r="D23" s="8" cm="1">
        <f t="array" ref="D23">IF($I$2="Длительное проживание от 10 ночей ",
INDEX(GRID!$B$18:$U$29,MATCH(C$7,GRID!$A$18:$A$29,0),MATCH(1,($U$2=GRID!$B$1:$U$1)*(КАЛЕНДАРЬ!F18=GRID!$B$3:$U$3),0))*GRID!$H$45,
ROUNDUP(INDEX(GRID!$B$18:$U$29,MATCH(C$7,GRID!$A$18:$A$29,0),MATCH(1,($U$2=GRID!$B$1:$U$1)*(КАЛЕНДАРЬ!F18=GRID!$B$3:$U$3),0))*GRID!$H$45*(1-GRID!$H$46),0))</f>
        <v>31680</v>
      </c>
      <c r="E23" s="8" cm="1">
        <f t="array" ref="E23">IF($I$2="Длительное проживание от 10 ночей ",
INDEX(GRID!$B$4:$U$15,MATCH(E$7,GRID!$A$4:$A$15,0),MATCH(1,($U$2=GRID!$B$1:$U$1)*(КАЛЕНДАРЬ!F18=GRID!$B$3:$U$3),0))*GRID!$H$45,
ROUNDUP(INDEX(GRID!$B$4:$U$15,MATCH(E$7,GRID!$A$4:$A$15,0),MATCH(1,($U$2=GRID!$B$1:$U$1)*(КАЛЕНДАРЬ!F18=GRID!$B$3:$U$3),0))*GRID!$H$45*(1-GRID!$H$46),0))</f>
        <v>32670</v>
      </c>
      <c r="F23" s="8" cm="1">
        <f t="array" ref="F23">IF($I$2="Длительное проживание от 10 ночей ",
INDEX(GRID!$B$18:$U$29,MATCH(E$7,GRID!$A$18:$A$29,0),MATCH(1,($U$2=GRID!$B$1:$U$1)*(КАЛЕНДАРЬ!F18=GRID!$B$3:$U$3),0))*GRID!$H$45,
ROUNDUP(INDEX(GRID!$B$18:$U$29,MATCH(E$7,GRID!$A$18:$A$29,0),MATCH(1,($U$2=GRID!$B$1:$U$1)*(КАЛЕНДАРЬ!F18=GRID!$B$3:$U$3),0))*GRID!$H$45*(1-GRID!$H$46),0))</f>
        <v>37170</v>
      </c>
      <c r="G23" s="57" t="s">
        <v>119</v>
      </c>
      <c r="H23" s="57" t="s">
        <v>119</v>
      </c>
      <c r="I23" s="8" cm="1">
        <f t="array" ref="I23">IF($I$2="Длительное проживание от 10 ночей ",
INDEX(GRID!$B$4:$U$15,MATCH(I$7,GRID!$A$4:$A$15,0),MATCH(1,($U$2=GRID!$B$1:$U$1)*(КАЛЕНДАРЬ!F18=GRID!$B$3:$U$3),0))*GRID!$H$45,
ROUNDUP(INDEX(GRID!$B$4:$U$15,MATCH(I$7,GRID!$A$4:$A$15,0),MATCH(1,($U$2=GRID!$B$1:$U$1)*(КАЛЕНДАРЬ!F18=GRID!$B$3:$U$3),0))*GRID!$H$45*(1-GRID!$H$46),0))</f>
        <v>42660</v>
      </c>
      <c r="J23" s="8" cm="1">
        <f t="array" ref="J23">IF($I$2="Длительное проживание от 10 ночей ",
INDEX(GRID!$B$18:$U$29,MATCH(I$7,GRID!$A$18:$A$29,0),MATCH(1,($U$2=GRID!$B$1:$U$1)*(КАЛЕНДАРЬ!F18=GRID!$B$3:$U$3),0))*GRID!$H$45,
ROUNDUP(INDEX(GRID!$B$18:$U$29,MATCH(I$7,GRID!$A$18:$A$29,0),MATCH(1,($U$2=GRID!$B$1:$U$1)*(КАЛЕНДАРЬ!F18=GRID!$B$3:$U$3),0))*GRID!$H$45*(1-GRID!$H$46),0))</f>
        <v>47160</v>
      </c>
      <c r="K23" s="57" t="s">
        <v>119</v>
      </c>
      <c r="L23" s="57" t="s">
        <v>119</v>
      </c>
      <c r="M23" s="8" cm="1">
        <f t="array" ref="M23">IF($I$2="Длительное проживание от 10 ночей ",
INDEX(GRID!$B$4:$U$15,MATCH(M$7,GRID!$A$4:$A$15,0),MATCH(1,($U$2=GRID!$B$1:$U$1)*(КАЛЕНДАРЬ!F18=GRID!$B$3:$U$3),0))*GRID!$H$45,
ROUNDUP(INDEX(GRID!$B$4:$U$15,MATCH(M$7,GRID!$A$4:$A$15,0),MATCH(1,($U$2=GRID!$B$1:$U$1)*(КАЛЕНДАРЬ!F18=GRID!$B$3:$U$3),0))*GRID!$H$45*(1-GRID!$H$46),0))</f>
        <v>66600</v>
      </c>
      <c r="N23" s="8" cm="1">
        <f t="array" ref="N23">IF($I$2="Длительное проживание от 10 ночей ",
INDEX(GRID!$B$18:$U$29,MATCH(M$7,GRID!$A$18:$A$29,0),MATCH(1,($U$2=GRID!$B$1:$U$1)*(КАЛЕНДАРЬ!F18=GRID!$B$3:$U$3),0))*GRID!$H$45,
ROUNDUP(INDEX(GRID!$B$18:$U$29,MATCH(M$7,GRID!$A$18:$A$29,0),MATCH(1,($U$2=GRID!$B$1:$U$1)*(КАЛЕНДАРЬ!F18=GRID!$B$3:$U$3),0))*GRID!$H$45*(1-GRID!$H$46),0))</f>
        <v>71100</v>
      </c>
      <c r="O23" s="57" t="s">
        <v>119</v>
      </c>
      <c r="P23" s="8" cm="1">
        <f t="array" ref="P23">IF($I$2="Длительное проживание от 10 ночей ",
INDEX(GRID!$B$4:$U$15,MATCH(P$7,GRID!$A$4:$A$15,0),MATCH(1,($U$2=GRID!$B$1:$U$1)*(КАЛЕНДАРЬ!F18=GRID!$B$3:$U$3),0))*GRID!$H$45,
ROUNDUP(INDEX(GRID!$B$4:$U$15,MATCH(P$7,GRID!$A$4:$A$15,0),MATCH(1,($U$2=GRID!$B$1:$U$1)*(КАЛЕНДАРЬ!F18=GRID!$B$3:$U$3),0))*GRID!$H$45*(1-GRID!$H$46),0))</f>
        <v>136260</v>
      </c>
      <c r="Q23" s="8" cm="1">
        <f t="array" ref="Q23">IF($I$2="Длительное проживание от 10 ночей ",
INDEX(GRID!$B$4:$U$15,MATCH(Q$7,GRID!$A$4:$A$15,0),MATCH(1,($U$2=GRID!$B$1:$U$1)*(КАЛЕНДАРЬ!F18=GRID!$B$3:$U$3),0))*GRID!$H$45,
ROUNDUP(INDEX(GRID!$B$4:$U$15,MATCH(Q$7,GRID!$A$4:$A$15,0),MATCH(1,($U$2=GRID!$B$1:$U$1)*(КАЛЕНДАРЬ!F18=GRID!$B$3:$U$3),0))*GRID!$H$45*(1-GRID!$H$46),0))</f>
        <v>160110</v>
      </c>
      <c r="R23" s="57" t="s">
        <v>119</v>
      </c>
      <c r="S23" s="57" t="s">
        <v>119</v>
      </c>
      <c r="T23" s="57" t="s">
        <v>119</v>
      </c>
    </row>
    <row r="24" spans="1:20" hidden="1">
      <c r="A24" s="63" t="s">
        <v>11</v>
      </c>
      <c r="B24" s="64">
        <v>16</v>
      </c>
      <c r="C24" s="8" cm="1">
        <f t="array" ref="C24">IF($I$2="Длительное проживание от 10 ночей ",
INDEX(GRID!$B$4:$U$15,MATCH(C$7,GRID!$A$4:$A$15,0),MATCH(1,($U$2=GRID!$B$1:$U$1)*(КАЛЕНДАРЬ!F19=GRID!$B$3:$U$3),0))*GRID!$H$45,
ROUNDUP(INDEX(GRID!$B$4:$U$15,MATCH(C$7,GRID!$A$4:$A$15,0),MATCH(1,($U$2=GRID!$B$1:$U$1)*(КАЛЕНДАРЬ!F19=GRID!$B$3:$U$3),0))*GRID!$H$45*(1-GRID!$H$46),0))</f>
        <v>27180.000000000004</v>
      </c>
      <c r="D24" s="8" cm="1">
        <f t="array" ref="D24">IF($I$2="Длительное проживание от 10 ночей ",
INDEX(GRID!$B$18:$U$29,MATCH(C$7,GRID!$A$18:$A$29,0),MATCH(1,($U$2=GRID!$B$1:$U$1)*(КАЛЕНДАРЬ!F19=GRID!$B$3:$U$3),0))*GRID!$H$45,
ROUNDUP(INDEX(GRID!$B$18:$U$29,MATCH(C$7,GRID!$A$18:$A$29,0),MATCH(1,($U$2=GRID!$B$1:$U$1)*(КАЛЕНДАРЬ!F19=GRID!$B$3:$U$3),0))*GRID!$H$45*(1-GRID!$H$46),0))</f>
        <v>31680</v>
      </c>
      <c r="E24" s="8" cm="1">
        <f t="array" ref="E24">IF($I$2="Длительное проживание от 10 ночей ",
INDEX(GRID!$B$4:$U$15,MATCH(E$7,GRID!$A$4:$A$15,0),MATCH(1,($U$2=GRID!$B$1:$U$1)*(КАЛЕНДАРЬ!F19=GRID!$B$3:$U$3),0))*GRID!$H$45,
ROUNDUP(INDEX(GRID!$B$4:$U$15,MATCH(E$7,GRID!$A$4:$A$15,0),MATCH(1,($U$2=GRID!$B$1:$U$1)*(КАЛЕНДАРЬ!F19=GRID!$B$3:$U$3),0))*GRID!$H$45*(1-GRID!$H$46),0))</f>
        <v>32670</v>
      </c>
      <c r="F24" s="8" cm="1">
        <f t="array" ref="F24">IF($I$2="Длительное проживание от 10 ночей ",
INDEX(GRID!$B$18:$U$29,MATCH(E$7,GRID!$A$18:$A$29,0),MATCH(1,($U$2=GRID!$B$1:$U$1)*(КАЛЕНДАРЬ!F19=GRID!$B$3:$U$3),0))*GRID!$H$45,
ROUNDUP(INDEX(GRID!$B$18:$U$29,MATCH(E$7,GRID!$A$18:$A$29,0),MATCH(1,($U$2=GRID!$B$1:$U$1)*(КАЛЕНДАРЬ!F19=GRID!$B$3:$U$3),0))*GRID!$H$45*(1-GRID!$H$46),0))</f>
        <v>37170</v>
      </c>
      <c r="G24" s="57" t="s">
        <v>119</v>
      </c>
      <c r="H24" s="57" t="s">
        <v>119</v>
      </c>
      <c r="I24" s="8" cm="1">
        <f t="array" ref="I24">IF($I$2="Длительное проживание от 10 ночей ",
INDEX(GRID!$B$4:$U$15,MATCH(I$7,GRID!$A$4:$A$15,0),MATCH(1,($U$2=GRID!$B$1:$U$1)*(КАЛЕНДАРЬ!F19=GRID!$B$3:$U$3),0))*GRID!$H$45,
ROUNDUP(INDEX(GRID!$B$4:$U$15,MATCH(I$7,GRID!$A$4:$A$15,0),MATCH(1,($U$2=GRID!$B$1:$U$1)*(КАЛЕНДАРЬ!F19=GRID!$B$3:$U$3),0))*GRID!$H$45*(1-GRID!$H$46),0))</f>
        <v>42660</v>
      </c>
      <c r="J24" s="8" cm="1">
        <f t="array" ref="J24">IF($I$2="Длительное проживание от 10 ночей ",
INDEX(GRID!$B$18:$U$29,MATCH(I$7,GRID!$A$18:$A$29,0),MATCH(1,($U$2=GRID!$B$1:$U$1)*(КАЛЕНДАРЬ!F19=GRID!$B$3:$U$3),0))*GRID!$H$45,
ROUNDUP(INDEX(GRID!$B$18:$U$29,MATCH(I$7,GRID!$A$18:$A$29,0),MATCH(1,($U$2=GRID!$B$1:$U$1)*(КАЛЕНДАРЬ!F19=GRID!$B$3:$U$3),0))*GRID!$H$45*(1-GRID!$H$46),0))</f>
        <v>47160</v>
      </c>
      <c r="K24" s="57" t="s">
        <v>119</v>
      </c>
      <c r="L24" s="57" t="s">
        <v>119</v>
      </c>
      <c r="M24" s="8" cm="1">
        <f t="array" ref="M24">IF($I$2="Длительное проживание от 10 ночей ",
INDEX(GRID!$B$4:$U$15,MATCH(M$7,GRID!$A$4:$A$15,0),MATCH(1,($U$2=GRID!$B$1:$U$1)*(КАЛЕНДАРЬ!F19=GRID!$B$3:$U$3),0))*GRID!$H$45,
ROUNDUP(INDEX(GRID!$B$4:$U$15,MATCH(M$7,GRID!$A$4:$A$15,0),MATCH(1,($U$2=GRID!$B$1:$U$1)*(КАЛЕНДАРЬ!F19=GRID!$B$3:$U$3),0))*GRID!$H$45*(1-GRID!$H$46),0))</f>
        <v>66600</v>
      </c>
      <c r="N24" s="8" cm="1">
        <f t="array" ref="N24">IF($I$2="Длительное проживание от 10 ночей ",
INDEX(GRID!$B$18:$U$29,MATCH(M$7,GRID!$A$18:$A$29,0),MATCH(1,($U$2=GRID!$B$1:$U$1)*(КАЛЕНДАРЬ!F19=GRID!$B$3:$U$3),0))*GRID!$H$45,
ROUNDUP(INDEX(GRID!$B$18:$U$29,MATCH(M$7,GRID!$A$18:$A$29,0),MATCH(1,($U$2=GRID!$B$1:$U$1)*(КАЛЕНДАРЬ!F19=GRID!$B$3:$U$3),0))*GRID!$H$45*(1-GRID!$H$46),0))</f>
        <v>71100</v>
      </c>
      <c r="O24" s="57" t="s">
        <v>119</v>
      </c>
      <c r="P24" s="8" cm="1">
        <f t="array" ref="P24">IF($I$2="Длительное проживание от 10 ночей ",
INDEX(GRID!$B$4:$U$15,MATCH(P$7,GRID!$A$4:$A$15,0),MATCH(1,($U$2=GRID!$B$1:$U$1)*(КАЛЕНДАРЬ!F19=GRID!$B$3:$U$3),0))*GRID!$H$45,
ROUNDUP(INDEX(GRID!$B$4:$U$15,MATCH(P$7,GRID!$A$4:$A$15,0),MATCH(1,($U$2=GRID!$B$1:$U$1)*(КАЛЕНДАРЬ!F19=GRID!$B$3:$U$3),0))*GRID!$H$45*(1-GRID!$H$46),0))</f>
        <v>136260</v>
      </c>
      <c r="Q24" s="8" cm="1">
        <f t="array" ref="Q24">IF($I$2="Длительное проживание от 10 ночей ",
INDEX(GRID!$B$4:$U$15,MATCH(Q$7,GRID!$A$4:$A$15,0),MATCH(1,($U$2=GRID!$B$1:$U$1)*(КАЛЕНДАРЬ!F19=GRID!$B$3:$U$3),0))*GRID!$H$45,
ROUNDUP(INDEX(GRID!$B$4:$U$15,MATCH(Q$7,GRID!$A$4:$A$15,0),MATCH(1,($U$2=GRID!$B$1:$U$1)*(КАЛЕНДАРЬ!F19=GRID!$B$3:$U$3),0))*GRID!$H$45*(1-GRID!$H$46),0))</f>
        <v>160110</v>
      </c>
      <c r="R24" s="57" t="s">
        <v>119</v>
      </c>
      <c r="S24" s="57" t="s">
        <v>119</v>
      </c>
      <c r="T24" s="57" t="s">
        <v>119</v>
      </c>
    </row>
    <row r="25" spans="1:20" hidden="1">
      <c r="A25" s="63" t="s">
        <v>12</v>
      </c>
      <c r="B25" s="64">
        <v>17</v>
      </c>
      <c r="C25" s="8" cm="1">
        <f t="array" ref="C25">IF($I$2="Длительное проживание от 10 ночей ",
INDEX(GRID!$B$4:$U$15,MATCH(C$7,GRID!$A$4:$A$15,0),MATCH(1,($U$2=GRID!$B$1:$U$1)*(КАЛЕНДАРЬ!F20=GRID!$B$3:$U$3),0))*GRID!$H$45,
ROUNDUP(INDEX(GRID!$B$4:$U$15,MATCH(C$7,GRID!$A$4:$A$15,0),MATCH(1,($U$2=GRID!$B$1:$U$1)*(КАЛЕНДАРЬ!F20=GRID!$B$3:$U$3),0))*GRID!$H$45*(1-GRID!$H$46),0))</f>
        <v>27180.000000000004</v>
      </c>
      <c r="D25" s="8" cm="1">
        <f t="array" ref="D25">IF($I$2="Длительное проживание от 10 ночей ",
INDEX(GRID!$B$18:$U$29,MATCH(C$7,GRID!$A$18:$A$29,0),MATCH(1,($U$2=GRID!$B$1:$U$1)*(КАЛЕНДАРЬ!F20=GRID!$B$3:$U$3),0))*GRID!$H$45,
ROUNDUP(INDEX(GRID!$B$18:$U$29,MATCH(C$7,GRID!$A$18:$A$29,0),MATCH(1,($U$2=GRID!$B$1:$U$1)*(КАЛЕНДАРЬ!F20=GRID!$B$3:$U$3),0))*GRID!$H$45*(1-GRID!$H$46),0))</f>
        <v>31680</v>
      </c>
      <c r="E25" s="8" cm="1">
        <f t="array" ref="E25">IF($I$2="Длительное проживание от 10 ночей ",
INDEX(GRID!$B$4:$U$15,MATCH(E$7,GRID!$A$4:$A$15,0),MATCH(1,($U$2=GRID!$B$1:$U$1)*(КАЛЕНДАРЬ!F20=GRID!$B$3:$U$3),0))*GRID!$H$45,
ROUNDUP(INDEX(GRID!$B$4:$U$15,MATCH(E$7,GRID!$A$4:$A$15,0),MATCH(1,($U$2=GRID!$B$1:$U$1)*(КАЛЕНДАРЬ!F20=GRID!$B$3:$U$3),0))*GRID!$H$45*(1-GRID!$H$46),0))</f>
        <v>32670</v>
      </c>
      <c r="F25" s="8" cm="1">
        <f t="array" ref="F25">IF($I$2="Длительное проживание от 10 ночей ",
INDEX(GRID!$B$18:$U$29,MATCH(E$7,GRID!$A$18:$A$29,0),MATCH(1,($U$2=GRID!$B$1:$U$1)*(КАЛЕНДАРЬ!F20=GRID!$B$3:$U$3),0))*GRID!$H$45,
ROUNDUP(INDEX(GRID!$B$18:$U$29,MATCH(E$7,GRID!$A$18:$A$29,0),MATCH(1,($U$2=GRID!$B$1:$U$1)*(КАЛЕНДАРЬ!F20=GRID!$B$3:$U$3),0))*GRID!$H$45*(1-GRID!$H$46),0))</f>
        <v>37170</v>
      </c>
      <c r="G25" s="57" t="s">
        <v>119</v>
      </c>
      <c r="H25" s="57" t="s">
        <v>119</v>
      </c>
      <c r="I25" s="8" cm="1">
        <f t="array" ref="I25">IF($I$2="Длительное проживание от 10 ночей ",
INDEX(GRID!$B$4:$U$15,MATCH(I$7,GRID!$A$4:$A$15,0),MATCH(1,($U$2=GRID!$B$1:$U$1)*(КАЛЕНДАРЬ!F20=GRID!$B$3:$U$3),0))*GRID!$H$45,
ROUNDUP(INDEX(GRID!$B$4:$U$15,MATCH(I$7,GRID!$A$4:$A$15,0),MATCH(1,($U$2=GRID!$B$1:$U$1)*(КАЛЕНДАРЬ!F20=GRID!$B$3:$U$3),0))*GRID!$H$45*(1-GRID!$H$46),0))</f>
        <v>42660</v>
      </c>
      <c r="J25" s="8" cm="1">
        <f t="array" ref="J25">IF($I$2="Длительное проживание от 10 ночей ",
INDEX(GRID!$B$18:$U$29,MATCH(I$7,GRID!$A$18:$A$29,0),MATCH(1,($U$2=GRID!$B$1:$U$1)*(КАЛЕНДАРЬ!F20=GRID!$B$3:$U$3),0))*GRID!$H$45,
ROUNDUP(INDEX(GRID!$B$18:$U$29,MATCH(I$7,GRID!$A$18:$A$29,0),MATCH(1,($U$2=GRID!$B$1:$U$1)*(КАЛЕНДАРЬ!F20=GRID!$B$3:$U$3),0))*GRID!$H$45*(1-GRID!$H$46),0))</f>
        <v>47160</v>
      </c>
      <c r="K25" s="57" t="s">
        <v>119</v>
      </c>
      <c r="L25" s="57" t="s">
        <v>119</v>
      </c>
      <c r="M25" s="8" cm="1">
        <f t="array" ref="M25">IF($I$2="Длительное проживание от 10 ночей ",
INDEX(GRID!$B$4:$U$15,MATCH(M$7,GRID!$A$4:$A$15,0),MATCH(1,($U$2=GRID!$B$1:$U$1)*(КАЛЕНДАРЬ!F20=GRID!$B$3:$U$3),0))*GRID!$H$45,
ROUNDUP(INDEX(GRID!$B$4:$U$15,MATCH(M$7,GRID!$A$4:$A$15,0),MATCH(1,($U$2=GRID!$B$1:$U$1)*(КАЛЕНДАРЬ!F20=GRID!$B$3:$U$3),0))*GRID!$H$45*(1-GRID!$H$46),0))</f>
        <v>66600</v>
      </c>
      <c r="N25" s="8" cm="1">
        <f t="array" ref="N25">IF($I$2="Длительное проживание от 10 ночей ",
INDEX(GRID!$B$18:$U$29,MATCH(M$7,GRID!$A$18:$A$29,0),MATCH(1,($U$2=GRID!$B$1:$U$1)*(КАЛЕНДАРЬ!F20=GRID!$B$3:$U$3),0))*GRID!$H$45,
ROUNDUP(INDEX(GRID!$B$18:$U$29,MATCH(M$7,GRID!$A$18:$A$29,0),MATCH(1,($U$2=GRID!$B$1:$U$1)*(КАЛЕНДАРЬ!F20=GRID!$B$3:$U$3),0))*GRID!$H$45*(1-GRID!$H$46),0))</f>
        <v>71100</v>
      </c>
      <c r="O25" s="57" t="s">
        <v>119</v>
      </c>
      <c r="P25" s="8" cm="1">
        <f t="array" ref="P25">IF($I$2="Длительное проживание от 10 ночей ",
INDEX(GRID!$B$4:$U$15,MATCH(P$7,GRID!$A$4:$A$15,0),MATCH(1,($U$2=GRID!$B$1:$U$1)*(КАЛЕНДАРЬ!F20=GRID!$B$3:$U$3),0))*GRID!$H$45,
ROUNDUP(INDEX(GRID!$B$4:$U$15,MATCH(P$7,GRID!$A$4:$A$15,0),MATCH(1,($U$2=GRID!$B$1:$U$1)*(КАЛЕНДАРЬ!F20=GRID!$B$3:$U$3),0))*GRID!$H$45*(1-GRID!$H$46),0))</f>
        <v>136260</v>
      </c>
      <c r="Q25" s="8" cm="1">
        <f t="array" ref="Q25">IF($I$2="Длительное проживание от 10 ночей ",
INDEX(GRID!$B$4:$U$15,MATCH(Q$7,GRID!$A$4:$A$15,0),MATCH(1,($U$2=GRID!$B$1:$U$1)*(КАЛЕНДАРЬ!F20=GRID!$B$3:$U$3),0))*GRID!$H$45,
ROUNDUP(INDEX(GRID!$B$4:$U$15,MATCH(Q$7,GRID!$A$4:$A$15,0),MATCH(1,($U$2=GRID!$B$1:$U$1)*(КАЛЕНДАРЬ!F20=GRID!$B$3:$U$3),0))*GRID!$H$45*(1-GRID!$H$46),0))</f>
        <v>160110</v>
      </c>
      <c r="R25" s="57" t="s">
        <v>119</v>
      </c>
      <c r="S25" s="57" t="s">
        <v>119</v>
      </c>
      <c r="T25" s="57" t="s">
        <v>119</v>
      </c>
    </row>
    <row r="26" spans="1:20" hidden="1">
      <c r="A26" s="63" t="s">
        <v>13</v>
      </c>
      <c r="B26" s="64">
        <v>18</v>
      </c>
      <c r="C26" s="8" cm="1">
        <f t="array" ref="C26">IF($I$2="Длительное проживание от 10 ночей ",
INDEX(GRID!$B$4:$U$15,MATCH(C$7,GRID!$A$4:$A$15,0),MATCH(1,($U$2=GRID!$B$1:$U$1)*(КАЛЕНДАРЬ!F21=GRID!$B$3:$U$3),0))*GRID!$H$45,
ROUNDUP(INDEX(GRID!$B$4:$U$15,MATCH(C$7,GRID!$A$4:$A$15,0),MATCH(1,($U$2=GRID!$B$1:$U$1)*(КАЛЕНДАРЬ!F21=GRID!$B$3:$U$3),0))*GRID!$H$45*(1-GRID!$H$46),0))</f>
        <v>27180.000000000004</v>
      </c>
      <c r="D26" s="8" cm="1">
        <f t="array" ref="D26">IF($I$2="Длительное проживание от 10 ночей ",
INDEX(GRID!$B$18:$U$29,MATCH(C$7,GRID!$A$18:$A$29,0),MATCH(1,($U$2=GRID!$B$1:$U$1)*(КАЛЕНДАРЬ!F21=GRID!$B$3:$U$3),0))*GRID!$H$45,
ROUNDUP(INDEX(GRID!$B$18:$U$29,MATCH(C$7,GRID!$A$18:$A$29,0),MATCH(1,($U$2=GRID!$B$1:$U$1)*(КАЛЕНДАРЬ!F21=GRID!$B$3:$U$3),0))*GRID!$H$45*(1-GRID!$H$46),0))</f>
        <v>31680</v>
      </c>
      <c r="E26" s="8" cm="1">
        <f t="array" ref="E26">IF($I$2="Длительное проживание от 10 ночей ",
INDEX(GRID!$B$4:$U$15,MATCH(E$7,GRID!$A$4:$A$15,0),MATCH(1,($U$2=GRID!$B$1:$U$1)*(КАЛЕНДАРЬ!F21=GRID!$B$3:$U$3),0))*GRID!$H$45,
ROUNDUP(INDEX(GRID!$B$4:$U$15,MATCH(E$7,GRID!$A$4:$A$15,0),MATCH(1,($U$2=GRID!$B$1:$U$1)*(КАЛЕНДАРЬ!F21=GRID!$B$3:$U$3),0))*GRID!$H$45*(1-GRID!$H$46),0))</f>
        <v>32670</v>
      </c>
      <c r="F26" s="8" cm="1">
        <f t="array" ref="F26">IF($I$2="Длительное проживание от 10 ночей ",
INDEX(GRID!$B$18:$U$29,MATCH(E$7,GRID!$A$18:$A$29,0),MATCH(1,($U$2=GRID!$B$1:$U$1)*(КАЛЕНДАРЬ!F21=GRID!$B$3:$U$3),0))*GRID!$H$45,
ROUNDUP(INDEX(GRID!$B$18:$U$29,MATCH(E$7,GRID!$A$18:$A$29,0),MATCH(1,($U$2=GRID!$B$1:$U$1)*(КАЛЕНДАРЬ!F21=GRID!$B$3:$U$3),0))*GRID!$H$45*(1-GRID!$H$46),0))</f>
        <v>37170</v>
      </c>
      <c r="G26" s="57" t="s">
        <v>119</v>
      </c>
      <c r="H26" s="57" t="s">
        <v>119</v>
      </c>
      <c r="I26" s="8" cm="1">
        <f t="array" ref="I26">IF($I$2="Длительное проживание от 10 ночей ",
INDEX(GRID!$B$4:$U$15,MATCH(I$7,GRID!$A$4:$A$15,0),MATCH(1,($U$2=GRID!$B$1:$U$1)*(КАЛЕНДАРЬ!F21=GRID!$B$3:$U$3),0))*GRID!$H$45,
ROUNDUP(INDEX(GRID!$B$4:$U$15,MATCH(I$7,GRID!$A$4:$A$15,0),MATCH(1,($U$2=GRID!$B$1:$U$1)*(КАЛЕНДАРЬ!F21=GRID!$B$3:$U$3),0))*GRID!$H$45*(1-GRID!$H$46),0))</f>
        <v>42660</v>
      </c>
      <c r="J26" s="8" cm="1">
        <f t="array" ref="J26">IF($I$2="Длительное проживание от 10 ночей ",
INDEX(GRID!$B$18:$U$29,MATCH(I$7,GRID!$A$18:$A$29,0),MATCH(1,($U$2=GRID!$B$1:$U$1)*(КАЛЕНДАРЬ!F21=GRID!$B$3:$U$3),0))*GRID!$H$45,
ROUNDUP(INDEX(GRID!$B$18:$U$29,MATCH(I$7,GRID!$A$18:$A$29,0),MATCH(1,($U$2=GRID!$B$1:$U$1)*(КАЛЕНДАРЬ!F21=GRID!$B$3:$U$3),0))*GRID!$H$45*(1-GRID!$H$46),0))</f>
        <v>47160</v>
      </c>
      <c r="K26" s="57" t="s">
        <v>119</v>
      </c>
      <c r="L26" s="57" t="s">
        <v>119</v>
      </c>
      <c r="M26" s="8" cm="1">
        <f t="array" ref="M26">IF($I$2="Длительное проживание от 10 ночей ",
INDEX(GRID!$B$4:$U$15,MATCH(M$7,GRID!$A$4:$A$15,0),MATCH(1,($U$2=GRID!$B$1:$U$1)*(КАЛЕНДАРЬ!F21=GRID!$B$3:$U$3),0))*GRID!$H$45,
ROUNDUP(INDEX(GRID!$B$4:$U$15,MATCH(M$7,GRID!$A$4:$A$15,0),MATCH(1,($U$2=GRID!$B$1:$U$1)*(КАЛЕНДАРЬ!F21=GRID!$B$3:$U$3),0))*GRID!$H$45*(1-GRID!$H$46),0))</f>
        <v>66600</v>
      </c>
      <c r="N26" s="8" cm="1">
        <f t="array" ref="N26">IF($I$2="Длительное проживание от 10 ночей ",
INDEX(GRID!$B$18:$U$29,MATCH(M$7,GRID!$A$18:$A$29,0),MATCH(1,($U$2=GRID!$B$1:$U$1)*(КАЛЕНДАРЬ!F21=GRID!$B$3:$U$3),0))*GRID!$H$45,
ROUNDUP(INDEX(GRID!$B$18:$U$29,MATCH(M$7,GRID!$A$18:$A$29,0),MATCH(1,($U$2=GRID!$B$1:$U$1)*(КАЛЕНДАРЬ!F21=GRID!$B$3:$U$3),0))*GRID!$H$45*(1-GRID!$H$46),0))</f>
        <v>71100</v>
      </c>
      <c r="O26" s="57" t="s">
        <v>119</v>
      </c>
      <c r="P26" s="8" cm="1">
        <f t="array" ref="P26">IF($I$2="Длительное проживание от 10 ночей ",
INDEX(GRID!$B$4:$U$15,MATCH(P$7,GRID!$A$4:$A$15,0),MATCH(1,($U$2=GRID!$B$1:$U$1)*(КАЛЕНДАРЬ!F21=GRID!$B$3:$U$3),0))*GRID!$H$45,
ROUNDUP(INDEX(GRID!$B$4:$U$15,MATCH(P$7,GRID!$A$4:$A$15,0),MATCH(1,($U$2=GRID!$B$1:$U$1)*(КАЛЕНДАРЬ!F21=GRID!$B$3:$U$3),0))*GRID!$H$45*(1-GRID!$H$46),0))</f>
        <v>136260</v>
      </c>
      <c r="Q26" s="8" cm="1">
        <f t="array" ref="Q26">IF($I$2="Длительное проживание от 10 ночей ",
INDEX(GRID!$B$4:$U$15,MATCH(Q$7,GRID!$A$4:$A$15,0),MATCH(1,($U$2=GRID!$B$1:$U$1)*(КАЛЕНДАРЬ!F21=GRID!$B$3:$U$3),0))*GRID!$H$45,
ROUNDUP(INDEX(GRID!$B$4:$U$15,MATCH(Q$7,GRID!$A$4:$A$15,0),MATCH(1,($U$2=GRID!$B$1:$U$1)*(КАЛЕНДАРЬ!F21=GRID!$B$3:$U$3),0))*GRID!$H$45*(1-GRID!$H$46),0))</f>
        <v>160110</v>
      </c>
      <c r="R26" s="57" t="s">
        <v>119</v>
      </c>
      <c r="S26" s="57" t="s">
        <v>119</v>
      </c>
      <c r="T26" s="57" t="s">
        <v>119</v>
      </c>
    </row>
    <row r="27" spans="1:20" hidden="1">
      <c r="A27" s="63" t="s">
        <v>14</v>
      </c>
      <c r="B27" s="64">
        <v>19</v>
      </c>
      <c r="C27" s="8" cm="1">
        <f t="array" ref="C27">IF($I$2="Длительное проживание от 10 ночей ",
INDEX(GRID!$B$4:$U$15,MATCH(C$7,GRID!$A$4:$A$15,0),MATCH(1,($U$2=GRID!$B$1:$U$1)*(КАЛЕНДАРЬ!F22=GRID!$B$3:$U$3),0))*GRID!$H$45,
ROUNDUP(INDEX(GRID!$B$4:$U$15,MATCH(C$7,GRID!$A$4:$A$15,0),MATCH(1,($U$2=GRID!$B$1:$U$1)*(КАЛЕНДАРЬ!F22=GRID!$B$3:$U$3),0))*GRID!$H$45*(1-GRID!$H$46),0))</f>
        <v>27180.000000000004</v>
      </c>
      <c r="D27" s="8" cm="1">
        <f t="array" ref="D27">IF($I$2="Длительное проживание от 10 ночей ",
INDEX(GRID!$B$18:$U$29,MATCH(C$7,GRID!$A$18:$A$29,0),MATCH(1,($U$2=GRID!$B$1:$U$1)*(КАЛЕНДАРЬ!F22=GRID!$B$3:$U$3),0))*GRID!$H$45,
ROUNDUP(INDEX(GRID!$B$18:$U$29,MATCH(C$7,GRID!$A$18:$A$29,0),MATCH(1,($U$2=GRID!$B$1:$U$1)*(КАЛЕНДАРЬ!F22=GRID!$B$3:$U$3),0))*GRID!$H$45*(1-GRID!$H$46),0))</f>
        <v>31680</v>
      </c>
      <c r="E27" s="8" cm="1">
        <f t="array" ref="E27">IF($I$2="Длительное проживание от 10 ночей ",
INDEX(GRID!$B$4:$U$15,MATCH(E$7,GRID!$A$4:$A$15,0),MATCH(1,($U$2=GRID!$B$1:$U$1)*(КАЛЕНДАРЬ!F22=GRID!$B$3:$U$3),0))*GRID!$H$45,
ROUNDUP(INDEX(GRID!$B$4:$U$15,MATCH(E$7,GRID!$A$4:$A$15,0),MATCH(1,($U$2=GRID!$B$1:$U$1)*(КАЛЕНДАРЬ!F22=GRID!$B$3:$U$3),0))*GRID!$H$45*(1-GRID!$H$46),0))</f>
        <v>32670</v>
      </c>
      <c r="F27" s="8" cm="1">
        <f t="array" ref="F27">IF($I$2="Длительное проживание от 10 ночей ",
INDEX(GRID!$B$18:$U$29,MATCH(E$7,GRID!$A$18:$A$29,0),MATCH(1,($U$2=GRID!$B$1:$U$1)*(КАЛЕНДАРЬ!F22=GRID!$B$3:$U$3),0))*GRID!$H$45,
ROUNDUP(INDEX(GRID!$B$18:$U$29,MATCH(E$7,GRID!$A$18:$A$29,0),MATCH(1,($U$2=GRID!$B$1:$U$1)*(КАЛЕНДАРЬ!F22=GRID!$B$3:$U$3),0))*GRID!$H$45*(1-GRID!$H$46),0))</f>
        <v>37170</v>
      </c>
      <c r="G27" s="57" t="s">
        <v>119</v>
      </c>
      <c r="H27" s="57" t="s">
        <v>119</v>
      </c>
      <c r="I27" s="8" cm="1">
        <f t="array" ref="I27">IF($I$2="Длительное проживание от 10 ночей ",
INDEX(GRID!$B$4:$U$15,MATCH(I$7,GRID!$A$4:$A$15,0),MATCH(1,($U$2=GRID!$B$1:$U$1)*(КАЛЕНДАРЬ!F22=GRID!$B$3:$U$3),0))*GRID!$H$45,
ROUNDUP(INDEX(GRID!$B$4:$U$15,MATCH(I$7,GRID!$A$4:$A$15,0),MATCH(1,($U$2=GRID!$B$1:$U$1)*(КАЛЕНДАРЬ!F22=GRID!$B$3:$U$3),0))*GRID!$H$45*(1-GRID!$H$46),0))</f>
        <v>42660</v>
      </c>
      <c r="J27" s="8" cm="1">
        <f t="array" ref="J27">IF($I$2="Длительное проживание от 10 ночей ",
INDEX(GRID!$B$18:$U$29,MATCH(I$7,GRID!$A$18:$A$29,0),MATCH(1,($U$2=GRID!$B$1:$U$1)*(КАЛЕНДАРЬ!F22=GRID!$B$3:$U$3),0))*GRID!$H$45,
ROUNDUP(INDEX(GRID!$B$18:$U$29,MATCH(I$7,GRID!$A$18:$A$29,0),MATCH(1,($U$2=GRID!$B$1:$U$1)*(КАЛЕНДАРЬ!F22=GRID!$B$3:$U$3),0))*GRID!$H$45*(1-GRID!$H$46),0))</f>
        <v>47160</v>
      </c>
      <c r="K27" s="57" t="s">
        <v>119</v>
      </c>
      <c r="L27" s="57" t="s">
        <v>119</v>
      </c>
      <c r="M27" s="8" cm="1">
        <f t="array" ref="M27">IF($I$2="Длительное проживание от 10 ночей ",
INDEX(GRID!$B$4:$U$15,MATCH(M$7,GRID!$A$4:$A$15,0),MATCH(1,($U$2=GRID!$B$1:$U$1)*(КАЛЕНДАРЬ!F22=GRID!$B$3:$U$3),0))*GRID!$H$45,
ROUNDUP(INDEX(GRID!$B$4:$U$15,MATCH(M$7,GRID!$A$4:$A$15,0),MATCH(1,($U$2=GRID!$B$1:$U$1)*(КАЛЕНДАРЬ!F22=GRID!$B$3:$U$3),0))*GRID!$H$45*(1-GRID!$H$46),0))</f>
        <v>66600</v>
      </c>
      <c r="N27" s="8" cm="1">
        <f t="array" ref="N27">IF($I$2="Длительное проживание от 10 ночей ",
INDEX(GRID!$B$18:$U$29,MATCH(M$7,GRID!$A$18:$A$29,0),MATCH(1,($U$2=GRID!$B$1:$U$1)*(КАЛЕНДАРЬ!F22=GRID!$B$3:$U$3),0))*GRID!$H$45,
ROUNDUP(INDEX(GRID!$B$18:$U$29,MATCH(M$7,GRID!$A$18:$A$29,0),MATCH(1,($U$2=GRID!$B$1:$U$1)*(КАЛЕНДАРЬ!F22=GRID!$B$3:$U$3),0))*GRID!$H$45*(1-GRID!$H$46),0))</f>
        <v>71100</v>
      </c>
      <c r="O27" s="57" t="s">
        <v>119</v>
      </c>
      <c r="P27" s="8" cm="1">
        <f t="array" ref="P27">IF($I$2="Длительное проживание от 10 ночей ",
INDEX(GRID!$B$4:$U$15,MATCH(P$7,GRID!$A$4:$A$15,0),MATCH(1,($U$2=GRID!$B$1:$U$1)*(КАЛЕНДАРЬ!F22=GRID!$B$3:$U$3),0))*GRID!$H$45,
ROUNDUP(INDEX(GRID!$B$4:$U$15,MATCH(P$7,GRID!$A$4:$A$15,0),MATCH(1,($U$2=GRID!$B$1:$U$1)*(КАЛЕНДАРЬ!F22=GRID!$B$3:$U$3),0))*GRID!$H$45*(1-GRID!$H$46),0))</f>
        <v>136260</v>
      </c>
      <c r="Q27" s="8" cm="1">
        <f t="array" ref="Q27">IF($I$2="Длительное проживание от 10 ночей ",
INDEX(GRID!$B$4:$U$15,MATCH(Q$7,GRID!$A$4:$A$15,0),MATCH(1,($U$2=GRID!$B$1:$U$1)*(КАЛЕНДАРЬ!F22=GRID!$B$3:$U$3),0))*GRID!$H$45,
ROUNDUP(INDEX(GRID!$B$4:$U$15,MATCH(Q$7,GRID!$A$4:$A$15,0),MATCH(1,($U$2=GRID!$B$1:$U$1)*(КАЛЕНДАРЬ!F22=GRID!$B$3:$U$3),0))*GRID!$H$45*(1-GRID!$H$46),0))</f>
        <v>160110</v>
      </c>
      <c r="R27" s="57" t="s">
        <v>119</v>
      </c>
      <c r="S27" s="57" t="s">
        <v>119</v>
      </c>
      <c r="T27" s="57" t="s">
        <v>119</v>
      </c>
    </row>
    <row r="28" spans="1:20" hidden="1">
      <c r="A28" s="63" t="s">
        <v>15</v>
      </c>
      <c r="B28" s="64">
        <v>20</v>
      </c>
      <c r="C28" s="8" cm="1">
        <f t="array" ref="C28">IF($I$2="Длительное проживание от 10 ночей ",
INDEX(GRID!$B$4:$U$15,MATCH(C$7,GRID!$A$4:$A$15,0),MATCH(1,($U$2=GRID!$B$1:$U$1)*(КАЛЕНДАРЬ!F23=GRID!$B$3:$U$3),0))*GRID!$H$45,
ROUNDUP(INDEX(GRID!$B$4:$U$15,MATCH(C$7,GRID!$A$4:$A$15,0),MATCH(1,($U$2=GRID!$B$1:$U$1)*(КАЛЕНДАРЬ!F23=GRID!$B$3:$U$3),0))*GRID!$H$45*(1-GRID!$H$46),0))</f>
        <v>29880</v>
      </c>
      <c r="D28" s="8" cm="1">
        <f t="array" ref="D28">IF($I$2="Длительное проживание от 10 ночей ",
INDEX(GRID!$B$18:$U$29,MATCH(C$7,GRID!$A$18:$A$29,0),MATCH(1,($U$2=GRID!$B$1:$U$1)*(КАЛЕНДАРЬ!F23=GRID!$B$3:$U$3),0))*GRID!$H$45,
ROUNDUP(INDEX(GRID!$B$18:$U$29,MATCH(C$7,GRID!$A$18:$A$29,0),MATCH(1,($U$2=GRID!$B$1:$U$1)*(КАЛЕНДАРЬ!F23=GRID!$B$3:$U$3),0))*GRID!$H$45*(1-GRID!$H$46),0))</f>
        <v>34380</v>
      </c>
      <c r="E28" s="8" cm="1">
        <f t="array" ref="E28">IF($I$2="Длительное проживание от 10 ночей ",
INDEX(GRID!$B$4:$U$15,MATCH(E$7,GRID!$A$4:$A$15,0),MATCH(1,($U$2=GRID!$B$1:$U$1)*(КАЛЕНДАРЬ!F23=GRID!$B$3:$U$3),0))*GRID!$H$45,
ROUNDUP(INDEX(GRID!$B$4:$U$15,MATCH(E$7,GRID!$A$4:$A$15,0),MATCH(1,($U$2=GRID!$B$1:$U$1)*(КАЛЕНДАРЬ!F23=GRID!$B$3:$U$3),0))*GRID!$H$45*(1-GRID!$H$46),0))</f>
        <v>35910</v>
      </c>
      <c r="F28" s="8" cm="1">
        <f t="array" ref="F28">IF($I$2="Длительное проживание от 10 ночей ",
INDEX(GRID!$B$18:$U$29,MATCH(E$7,GRID!$A$18:$A$29,0),MATCH(1,($U$2=GRID!$B$1:$U$1)*(КАЛЕНДАРЬ!F23=GRID!$B$3:$U$3),0))*GRID!$H$45,
ROUNDUP(INDEX(GRID!$B$18:$U$29,MATCH(E$7,GRID!$A$18:$A$29,0),MATCH(1,($U$2=GRID!$B$1:$U$1)*(КАЛЕНДАРЬ!F23=GRID!$B$3:$U$3),0))*GRID!$H$45*(1-GRID!$H$46),0))</f>
        <v>40410</v>
      </c>
      <c r="G28" s="57" t="s">
        <v>119</v>
      </c>
      <c r="H28" s="57" t="s">
        <v>119</v>
      </c>
      <c r="I28" s="8" cm="1">
        <f t="array" ref="I28">IF($I$2="Длительное проживание от 10 ночей ",
INDEX(GRID!$B$4:$U$15,MATCH(I$7,GRID!$A$4:$A$15,0),MATCH(1,($U$2=GRID!$B$1:$U$1)*(КАЛЕНДАРЬ!F23=GRID!$B$3:$U$3),0))*GRID!$H$45,
ROUNDUP(INDEX(GRID!$B$4:$U$15,MATCH(I$7,GRID!$A$4:$A$15,0),MATCH(1,($U$2=GRID!$B$1:$U$1)*(КАЛЕНДАРЬ!F23=GRID!$B$3:$U$3),0))*GRID!$H$45*(1-GRID!$H$46),0))</f>
        <v>46530</v>
      </c>
      <c r="J28" s="8" cm="1">
        <f t="array" ref="J28">IF($I$2="Длительное проживание от 10 ночей ",
INDEX(GRID!$B$18:$U$29,MATCH(I$7,GRID!$A$18:$A$29,0),MATCH(1,($U$2=GRID!$B$1:$U$1)*(КАЛЕНДАРЬ!F23=GRID!$B$3:$U$3),0))*GRID!$H$45,
ROUNDUP(INDEX(GRID!$B$18:$U$29,MATCH(I$7,GRID!$A$18:$A$29,0),MATCH(1,($U$2=GRID!$B$1:$U$1)*(КАЛЕНДАРЬ!F23=GRID!$B$3:$U$3),0))*GRID!$H$45*(1-GRID!$H$46),0))</f>
        <v>51030</v>
      </c>
      <c r="K28" s="57" t="s">
        <v>119</v>
      </c>
      <c r="L28" s="57" t="s">
        <v>119</v>
      </c>
      <c r="M28" s="8" cm="1">
        <f t="array" ref="M28">IF($I$2="Длительное проживание от 10 ночей ",
INDEX(GRID!$B$4:$U$15,MATCH(M$7,GRID!$A$4:$A$15,0),MATCH(1,($U$2=GRID!$B$1:$U$1)*(КАЛЕНДАРЬ!F23=GRID!$B$3:$U$3),0))*GRID!$H$45,
ROUNDUP(INDEX(GRID!$B$4:$U$15,MATCH(M$7,GRID!$A$4:$A$15,0),MATCH(1,($U$2=GRID!$B$1:$U$1)*(КАЛЕНДАРЬ!F23=GRID!$B$3:$U$3),0))*GRID!$H$45*(1-GRID!$H$46),0))</f>
        <v>71100</v>
      </c>
      <c r="N28" s="8" cm="1">
        <f t="array" ref="N28">IF($I$2="Длительное проживание от 10 ночей ",
INDEX(GRID!$B$18:$U$29,MATCH(M$7,GRID!$A$18:$A$29,0),MATCH(1,($U$2=GRID!$B$1:$U$1)*(КАЛЕНДАРЬ!F23=GRID!$B$3:$U$3),0))*GRID!$H$45,
ROUNDUP(INDEX(GRID!$B$18:$U$29,MATCH(M$7,GRID!$A$18:$A$29,0),MATCH(1,($U$2=GRID!$B$1:$U$1)*(КАЛЕНДАРЬ!F23=GRID!$B$3:$U$3),0))*GRID!$H$45*(1-GRID!$H$46),0))</f>
        <v>75600</v>
      </c>
      <c r="O28" s="57" t="s">
        <v>119</v>
      </c>
      <c r="P28" s="8" cm="1">
        <f t="array" ref="P28">IF($I$2="Длительное проживание от 10 ночей ",
INDEX(GRID!$B$4:$U$15,MATCH(P$7,GRID!$A$4:$A$15,0),MATCH(1,($U$2=GRID!$B$1:$U$1)*(КАЛЕНДАРЬ!F23=GRID!$B$3:$U$3),0))*GRID!$H$45,
ROUNDUP(INDEX(GRID!$B$4:$U$15,MATCH(P$7,GRID!$A$4:$A$15,0),MATCH(1,($U$2=GRID!$B$1:$U$1)*(КАЛЕНДАРЬ!F23=GRID!$B$3:$U$3),0))*GRID!$H$45*(1-GRID!$H$46),0))</f>
        <v>142200</v>
      </c>
      <c r="Q28" s="8" cm="1">
        <f t="array" ref="Q28">IF($I$2="Длительное проживание от 10 ночей ",
INDEX(GRID!$B$4:$U$15,MATCH(Q$7,GRID!$A$4:$A$15,0),MATCH(1,($U$2=GRID!$B$1:$U$1)*(КАЛЕНДАРЬ!F23=GRID!$B$3:$U$3),0))*GRID!$H$45,
ROUNDUP(INDEX(GRID!$B$4:$U$15,MATCH(Q$7,GRID!$A$4:$A$15,0),MATCH(1,($U$2=GRID!$B$1:$U$1)*(КАЛЕНДАРЬ!F23=GRID!$B$3:$U$3),0))*GRID!$H$45*(1-GRID!$H$46),0))</f>
        <v>166950</v>
      </c>
      <c r="R28" s="57" t="s">
        <v>119</v>
      </c>
      <c r="S28" s="57" t="s">
        <v>119</v>
      </c>
      <c r="T28" s="57" t="s">
        <v>119</v>
      </c>
    </row>
    <row r="29" spans="1:20" hidden="1">
      <c r="A29" s="63" t="s">
        <v>16</v>
      </c>
      <c r="B29" s="64">
        <v>21</v>
      </c>
      <c r="C29" s="8" cm="1">
        <f t="array" ref="C29">IF($I$2="Длительное проживание от 10 ночей ",
INDEX(GRID!$B$4:$U$15,MATCH(C$7,GRID!$A$4:$A$15,0),MATCH(1,($U$2=GRID!$B$1:$U$1)*(КАЛЕНДАРЬ!F24=GRID!$B$3:$U$3),0))*GRID!$H$45,
ROUNDUP(INDEX(GRID!$B$4:$U$15,MATCH(C$7,GRID!$A$4:$A$15,0),MATCH(1,($U$2=GRID!$B$1:$U$1)*(КАЛЕНДАРЬ!F24=GRID!$B$3:$U$3),0))*GRID!$H$45*(1-GRID!$H$46),0))</f>
        <v>29880</v>
      </c>
      <c r="D29" s="8" cm="1">
        <f t="array" ref="D29">IF($I$2="Длительное проживание от 10 ночей ",
INDEX(GRID!$B$18:$U$29,MATCH(C$7,GRID!$A$18:$A$29,0),MATCH(1,($U$2=GRID!$B$1:$U$1)*(КАЛЕНДАРЬ!F24=GRID!$B$3:$U$3),0))*GRID!$H$45,
ROUNDUP(INDEX(GRID!$B$18:$U$29,MATCH(C$7,GRID!$A$18:$A$29,0),MATCH(1,($U$2=GRID!$B$1:$U$1)*(КАЛЕНДАРЬ!F24=GRID!$B$3:$U$3),0))*GRID!$H$45*(1-GRID!$H$46),0))</f>
        <v>34380</v>
      </c>
      <c r="E29" s="8" cm="1">
        <f t="array" ref="E29">IF($I$2="Длительное проживание от 10 ночей ",
INDEX(GRID!$B$4:$U$15,MATCH(E$7,GRID!$A$4:$A$15,0),MATCH(1,($U$2=GRID!$B$1:$U$1)*(КАЛЕНДАРЬ!F24=GRID!$B$3:$U$3),0))*GRID!$H$45,
ROUNDUP(INDEX(GRID!$B$4:$U$15,MATCH(E$7,GRID!$A$4:$A$15,0),MATCH(1,($U$2=GRID!$B$1:$U$1)*(КАЛЕНДАРЬ!F24=GRID!$B$3:$U$3),0))*GRID!$H$45*(1-GRID!$H$46),0))</f>
        <v>35910</v>
      </c>
      <c r="F29" s="8" cm="1">
        <f t="array" ref="F29">IF($I$2="Длительное проживание от 10 ночей ",
INDEX(GRID!$B$18:$U$29,MATCH(E$7,GRID!$A$18:$A$29,0),MATCH(1,($U$2=GRID!$B$1:$U$1)*(КАЛЕНДАРЬ!F24=GRID!$B$3:$U$3),0))*GRID!$H$45,
ROUNDUP(INDEX(GRID!$B$18:$U$29,MATCH(E$7,GRID!$A$18:$A$29,0),MATCH(1,($U$2=GRID!$B$1:$U$1)*(КАЛЕНДАРЬ!F24=GRID!$B$3:$U$3),0))*GRID!$H$45*(1-GRID!$H$46),0))</f>
        <v>40410</v>
      </c>
      <c r="G29" s="57" t="s">
        <v>119</v>
      </c>
      <c r="H29" s="57" t="s">
        <v>119</v>
      </c>
      <c r="I29" s="8" cm="1">
        <f t="array" ref="I29">IF($I$2="Длительное проживание от 10 ночей ",
INDEX(GRID!$B$4:$U$15,MATCH(I$7,GRID!$A$4:$A$15,0),MATCH(1,($U$2=GRID!$B$1:$U$1)*(КАЛЕНДАРЬ!F24=GRID!$B$3:$U$3),0))*GRID!$H$45,
ROUNDUP(INDEX(GRID!$B$4:$U$15,MATCH(I$7,GRID!$A$4:$A$15,0),MATCH(1,($U$2=GRID!$B$1:$U$1)*(КАЛЕНДАРЬ!F24=GRID!$B$3:$U$3),0))*GRID!$H$45*(1-GRID!$H$46),0))</f>
        <v>46530</v>
      </c>
      <c r="J29" s="8" cm="1">
        <f t="array" ref="J29">IF($I$2="Длительное проживание от 10 ночей ",
INDEX(GRID!$B$18:$U$29,MATCH(I$7,GRID!$A$18:$A$29,0),MATCH(1,($U$2=GRID!$B$1:$U$1)*(КАЛЕНДАРЬ!F24=GRID!$B$3:$U$3),0))*GRID!$H$45,
ROUNDUP(INDEX(GRID!$B$18:$U$29,MATCH(I$7,GRID!$A$18:$A$29,0),MATCH(1,($U$2=GRID!$B$1:$U$1)*(КАЛЕНДАРЬ!F24=GRID!$B$3:$U$3),0))*GRID!$H$45*(1-GRID!$H$46),0))</f>
        <v>51030</v>
      </c>
      <c r="K29" s="57" t="s">
        <v>119</v>
      </c>
      <c r="L29" s="57" t="s">
        <v>119</v>
      </c>
      <c r="M29" s="8" cm="1">
        <f t="array" ref="M29">IF($I$2="Длительное проживание от 10 ночей ",
INDEX(GRID!$B$4:$U$15,MATCH(M$7,GRID!$A$4:$A$15,0),MATCH(1,($U$2=GRID!$B$1:$U$1)*(КАЛЕНДАРЬ!F24=GRID!$B$3:$U$3),0))*GRID!$H$45,
ROUNDUP(INDEX(GRID!$B$4:$U$15,MATCH(M$7,GRID!$A$4:$A$15,0),MATCH(1,($U$2=GRID!$B$1:$U$1)*(КАЛЕНДАРЬ!F24=GRID!$B$3:$U$3),0))*GRID!$H$45*(1-GRID!$H$46),0))</f>
        <v>71100</v>
      </c>
      <c r="N29" s="8" cm="1">
        <f t="array" ref="N29">IF($I$2="Длительное проживание от 10 ночей ",
INDEX(GRID!$B$18:$U$29,MATCH(M$7,GRID!$A$18:$A$29,0),MATCH(1,($U$2=GRID!$B$1:$U$1)*(КАЛЕНДАРЬ!F24=GRID!$B$3:$U$3),0))*GRID!$H$45,
ROUNDUP(INDEX(GRID!$B$18:$U$29,MATCH(M$7,GRID!$A$18:$A$29,0),MATCH(1,($U$2=GRID!$B$1:$U$1)*(КАЛЕНДАРЬ!F24=GRID!$B$3:$U$3),0))*GRID!$H$45*(1-GRID!$H$46),0))</f>
        <v>75600</v>
      </c>
      <c r="O29" s="57" t="s">
        <v>119</v>
      </c>
      <c r="P29" s="8" cm="1">
        <f t="array" ref="P29">IF($I$2="Длительное проживание от 10 ночей ",
INDEX(GRID!$B$4:$U$15,MATCH(P$7,GRID!$A$4:$A$15,0),MATCH(1,($U$2=GRID!$B$1:$U$1)*(КАЛЕНДАРЬ!F24=GRID!$B$3:$U$3),0))*GRID!$H$45,
ROUNDUP(INDEX(GRID!$B$4:$U$15,MATCH(P$7,GRID!$A$4:$A$15,0),MATCH(1,($U$2=GRID!$B$1:$U$1)*(КАЛЕНДАРЬ!F24=GRID!$B$3:$U$3),0))*GRID!$H$45*(1-GRID!$H$46),0))</f>
        <v>142200</v>
      </c>
      <c r="Q29" s="8" cm="1">
        <f t="array" ref="Q29">IF($I$2="Длительное проживание от 10 ночей ",
INDEX(GRID!$B$4:$U$15,MATCH(Q$7,GRID!$A$4:$A$15,0),MATCH(1,($U$2=GRID!$B$1:$U$1)*(КАЛЕНДАРЬ!F24=GRID!$B$3:$U$3),0))*GRID!$H$45,
ROUNDUP(INDEX(GRID!$B$4:$U$15,MATCH(Q$7,GRID!$A$4:$A$15,0),MATCH(1,($U$2=GRID!$B$1:$U$1)*(КАЛЕНДАРЬ!F24=GRID!$B$3:$U$3),0))*GRID!$H$45*(1-GRID!$H$46),0))</f>
        <v>166950</v>
      </c>
      <c r="R29" s="57" t="s">
        <v>119</v>
      </c>
      <c r="S29" s="57" t="s">
        <v>119</v>
      </c>
      <c r="T29" s="57" t="s">
        <v>119</v>
      </c>
    </row>
    <row r="30" spans="1:20" hidden="1">
      <c r="A30" s="63" t="s">
        <v>17</v>
      </c>
      <c r="B30" s="64">
        <v>22</v>
      </c>
      <c r="C30" s="8" cm="1">
        <f t="array" ref="C30">IF($I$2="Длительное проживание от 10 ночей ",
INDEX(GRID!$B$4:$U$15,MATCH(C$7,GRID!$A$4:$A$15,0),MATCH(1,($U$2=GRID!$B$1:$U$1)*(КАЛЕНДАРЬ!F25=GRID!$B$3:$U$3),0))*GRID!$H$45,
ROUNDUP(INDEX(GRID!$B$4:$U$15,MATCH(C$7,GRID!$A$4:$A$15,0),MATCH(1,($U$2=GRID!$B$1:$U$1)*(КАЛЕНДАРЬ!F25=GRID!$B$3:$U$3),0))*GRID!$H$45*(1-GRID!$H$46),0))</f>
        <v>29880</v>
      </c>
      <c r="D30" s="8" cm="1">
        <f t="array" ref="D30">IF($I$2="Длительное проживание от 10 ночей ",
INDEX(GRID!$B$18:$U$29,MATCH(C$7,GRID!$A$18:$A$29,0),MATCH(1,($U$2=GRID!$B$1:$U$1)*(КАЛЕНДАРЬ!F25=GRID!$B$3:$U$3),0))*GRID!$H$45,
ROUNDUP(INDEX(GRID!$B$18:$U$29,MATCH(C$7,GRID!$A$18:$A$29,0),MATCH(1,($U$2=GRID!$B$1:$U$1)*(КАЛЕНДАРЬ!F25=GRID!$B$3:$U$3),0))*GRID!$H$45*(1-GRID!$H$46),0))</f>
        <v>34380</v>
      </c>
      <c r="E30" s="8" cm="1">
        <f t="array" ref="E30">IF($I$2="Длительное проживание от 10 ночей ",
INDEX(GRID!$B$4:$U$15,MATCH(E$7,GRID!$A$4:$A$15,0),MATCH(1,($U$2=GRID!$B$1:$U$1)*(КАЛЕНДАРЬ!F25=GRID!$B$3:$U$3),0))*GRID!$H$45,
ROUNDUP(INDEX(GRID!$B$4:$U$15,MATCH(E$7,GRID!$A$4:$A$15,0),MATCH(1,($U$2=GRID!$B$1:$U$1)*(КАЛЕНДАРЬ!F25=GRID!$B$3:$U$3),0))*GRID!$H$45*(1-GRID!$H$46),0))</f>
        <v>35910</v>
      </c>
      <c r="F30" s="8" cm="1">
        <f t="array" ref="F30">IF($I$2="Длительное проживание от 10 ночей ",
INDEX(GRID!$B$18:$U$29,MATCH(E$7,GRID!$A$18:$A$29,0),MATCH(1,($U$2=GRID!$B$1:$U$1)*(КАЛЕНДАРЬ!F25=GRID!$B$3:$U$3),0))*GRID!$H$45,
ROUNDUP(INDEX(GRID!$B$18:$U$29,MATCH(E$7,GRID!$A$18:$A$29,0),MATCH(1,($U$2=GRID!$B$1:$U$1)*(КАЛЕНДАРЬ!F25=GRID!$B$3:$U$3),0))*GRID!$H$45*(1-GRID!$H$46),0))</f>
        <v>40410</v>
      </c>
      <c r="G30" s="57" t="s">
        <v>119</v>
      </c>
      <c r="H30" s="57" t="s">
        <v>119</v>
      </c>
      <c r="I30" s="8" cm="1">
        <f t="array" ref="I30">IF($I$2="Длительное проживание от 10 ночей ",
INDEX(GRID!$B$4:$U$15,MATCH(I$7,GRID!$A$4:$A$15,0),MATCH(1,($U$2=GRID!$B$1:$U$1)*(КАЛЕНДАРЬ!F25=GRID!$B$3:$U$3),0))*GRID!$H$45,
ROUNDUP(INDEX(GRID!$B$4:$U$15,MATCH(I$7,GRID!$A$4:$A$15,0),MATCH(1,($U$2=GRID!$B$1:$U$1)*(КАЛЕНДАРЬ!F25=GRID!$B$3:$U$3),0))*GRID!$H$45*(1-GRID!$H$46),0))</f>
        <v>46530</v>
      </c>
      <c r="J30" s="8" cm="1">
        <f t="array" ref="J30">IF($I$2="Длительное проживание от 10 ночей ",
INDEX(GRID!$B$18:$U$29,MATCH(I$7,GRID!$A$18:$A$29,0),MATCH(1,($U$2=GRID!$B$1:$U$1)*(КАЛЕНДАРЬ!F25=GRID!$B$3:$U$3),0))*GRID!$H$45,
ROUNDUP(INDEX(GRID!$B$18:$U$29,MATCH(I$7,GRID!$A$18:$A$29,0),MATCH(1,($U$2=GRID!$B$1:$U$1)*(КАЛЕНДАРЬ!F25=GRID!$B$3:$U$3),0))*GRID!$H$45*(1-GRID!$H$46),0))</f>
        <v>51030</v>
      </c>
      <c r="K30" s="57" t="s">
        <v>119</v>
      </c>
      <c r="L30" s="57" t="s">
        <v>119</v>
      </c>
      <c r="M30" s="8" cm="1">
        <f t="array" ref="M30">IF($I$2="Длительное проживание от 10 ночей ",
INDEX(GRID!$B$4:$U$15,MATCH(M$7,GRID!$A$4:$A$15,0),MATCH(1,($U$2=GRID!$B$1:$U$1)*(КАЛЕНДАРЬ!F25=GRID!$B$3:$U$3),0))*GRID!$H$45,
ROUNDUP(INDEX(GRID!$B$4:$U$15,MATCH(M$7,GRID!$A$4:$A$15,0),MATCH(1,($U$2=GRID!$B$1:$U$1)*(КАЛЕНДАРЬ!F25=GRID!$B$3:$U$3),0))*GRID!$H$45*(1-GRID!$H$46),0))</f>
        <v>71100</v>
      </c>
      <c r="N30" s="8" cm="1">
        <f t="array" ref="N30">IF($I$2="Длительное проживание от 10 ночей ",
INDEX(GRID!$B$18:$U$29,MATCH(M$7,GRID!$A$18:$A$29,0),MATCH(1,($U$2=GRID!$B$1:$U$1)*(КАЛЕНДАРЬ!F25=GRID!$B$3:$U$3),0))*GRID!$H$45,
ROUNDUP(INDEX(GRID!$B$18:$U$29,MATCH(M$7,GRID!$A$18:$A$29,0),MATCH(1,($U$2=GRID!$B$1:$U$1)*(КАЛЕНДАРЬ!F25=GRID!$B$3:$U$3),0))*GRID!$H$45*(1-GRID!$H$46),0))</f>
        <v>75600</v>
      </c>
      <c r="O30" s="57" t="s">
        <v>119</v>
      </c>
      <c r="P30" s="8" cm="1">
        <f t="array" ref="P30">IF($I$2="Длительное проживание от 10 ночей ",
INDEX(GRID!$B$4:$U$15,MATCH(P$7,GRID!$A$4:$A$15,0),MATCH(1,($U$2=GRID!$B$1:$U$1)*(КАЛЕНДАРЬ!F25=GRID!$B$3:$U$3),0))*GRID!$H$45,
ROUNDUP(INDEX(GRID!$B$4:$U$15,MATCH(P$7,GRID!$A$4:$A$15,0),MATCH(1,($U$2=GRID!$B$1:$U$1)*(КАЛЕНДАРЬ!F25=GRID!$B$3:$U$3),0))*GRID!$H$45*(1-GRID!$H$46),0))</f>
        <v>142200</v>
      </c>
      <c r="Q30" s="8" cm="1">
        <f t="array" ref="Q30">IF($I$2="Длительное проживание от 10 ночей ",
INDEX(GRID!$B$4:$U$15,MATCH(Q$7,GRID!$A$4:$A$15,0),MATCH(1,($U$2=GRID!$B$1:$U$1)*(КАЛЕНДАРЬ!F25=GRID!$B$3:$U$3),0))*GRID!$H$45,
ROUNDUP(INDEX(GRID!$B$4:$U$15,MATCH(Q$7,GRID!$A$4:$A$15,0),MATCH(1,($U$2=GRID!$B$1:$U$1)*(КАЛЕНДАРЬ!F25=GRID!$B$3:$U$3),0))*GRID!$H$45*(1-GRID!$H$46),0))</f>
        <v>166950</v>
      </c>
      <c r="R30" s="57" t="s">
        <v>119</v>
      </c>
      <c r="S30" s="57" t="s">
        <v>119</v>
      </c>
      <c r="T30" s="57" t="s">
        <v>119</v>
      </c>
    </row>
    <row r="31" spans="1:20" hidden="1">
      <c r="A31" s="63" t="s">
        <v>11</v>
      </c>
      <c r="B31" s="64">
        <v>23</v>
      </c>
      <c r="C31" s="8" cm="1">
        <f t="array" ref="C31">IF($I$2="Длительное проживание от 10 ночей ",
INDEX(GRID!$B$4:$U$15,MATCH(C$7,GRID!$A$4:$A$15,0),MATCH(1,($U$2=GRID!$B$1:$U$1)*(КАЛЕНДАРЬ!F26=GRID!$B$3:$U$3),0))*GRID!$H$45,
ROUNDUP(INDEX(GRID!$B$4:$U$15,MATCH(C$7,GRID!$A$4:$A$15,0),MATCH(1,($U$2=GRID!$B$1:$U$1)*(КАЛЕНДАРЬ!F26=GRID!$B$3:$U$3),0))*GRID!$H$45*(1-GRID!$H$46),0))</f>
        <v>29880</v>
      </c>
      <c r="D31" s="8" cm="1">
        <f t="array" ref="D31">IF($I$2="Длительное проживание от 10 ночей ",
INDEX(GRID!$B$18:$U$29,MATCH(C$7,GRID!$A$18:$A$29,0),MATCH(1,($U$2=GRID!$B$1:$U$1)*(КАЛЕНДАРЬ!F26=GRID!$B$3:$U$3),0))*GRID!$H$45,
ROUNDUP(INDEX(GRID!$B$18:$U$29,MATCH(C$7,GRID!$A$18:$A$29,0),MATCH(1,($U$2=GRID!$B$1:$U$1)*(КАЛЕНДАРЬ!F26=GRID!$B$3:$U$3),0))*GRID!$H$45*(1-GRID!$H$46),0))</f>
        <v>34380</v>
      </c>
      <c r="E31" s="8" cm="1">
        <f t="array" ref="E31">IF($I$2="Длительное проживание от 10 ночей ",
INDEX(GRID!$B$4:$U$15,MATCH(E$7,GRID!$A$4:$A$15,0),MATCH(1,($U$2=GRID!$B$1:$U$1)*(КАЛЕНДАРЬ!F26=GRID!$B$3:$U$3),0))*GRID!$H$45,
ROUNDUP(INDEX(GRID!$B$4:$U$15,MATCH(E$7,GRID!$A$4:$A$15,0),MATCH(1,($U$2=GRID!$B$1:$U$1)*(КАЛЕНДАРЬ!F26=GRID!$B$3:$U$3),0))*GRID!$H$45*(1-GRID!$H$46),0))</f>
        <v>35910</v>
      </c>
      <c r="F31" s="8" cm="1">
        <f t="array" ref="F31">IF($I$2="Длительное проживание от 10 ночей ",
INDEX(GRID!$B$18:$U$29,MATCH(E$7,GRID!$A$18:$A$29,0),MATCH(1,($U$2=GRID!$B$1:$U$1)*(КАЛЕНДАРЬ!F26=GRID!$B$3:$U$3),0))*GRID!$H$45,
ROUNDUP(INDEX(GRID!$B$18:$U$29,MATCH(E$7,GRID!$A$18:$A$29,0),MATCH(1,($U$2=GRID!$B$1:$U$1)*(КАЛЕНДАРЬ!F26=GRID!$B$3:$U$3),0))*GRID!$H$45*(1-GRID!$H$46),0))</f>
        <v>40410</v>
      </c>
      <c r="G31" s="57" t="s">
        <v>119</v>
      </c>
      <c r="H31" s="57" t="s">
        <v>119</v>
      </c>
      <c r="I31" s="8" cm="1">
        <f t="array" ref="I31">IF($I$2="Длительное проживание от 10 ночей ",
INDEX(GRID!$B$4:$U$15,MATCH(I$7,GRID!$A$4:$A$15,0),MATCH(1,($U$2=GRID!$B$1:$U$1)*(КАЛЕНДАРЬ!F26=GRID!$B$3:$U$3),0))*GRID!$H$45,
ROUNDUP(INDEX(GRID!$B$4:$U$15,MATCH(I$7,GRID!$A$4:$A$15,0),MATCH(1,($U$2=GRID!$B$1:$U$1)*(КАЛЕНДАРЬ!F26=GRID!$B$3:$U$3),0))*GRID!$H$45*(1-GRID!$H$46),0))</f>
        <v>46530</v>
      </c>
      <c r="J31" s="8" cm="1">
        <f t="array" ref="J31">IF($I$2="Длительное проживание от 10 ночей ",
INDEX(GRID!$B$18:$U$29,MATCH(I$7,GRID!$A$18:$A$29,0),MATCH(1,($U$2=GRID!$B$1:$U$1)*(КАЛЕНДАРЬ!F26=GRID!$B$3:$U$3),0))*GRID!$H$45,
ROUNDUP(INDEX(GRID!$B$18:$U$29,MATCH(I$7,GRID!$A$18:$A$29,0),MATCH(1,($U$2=GRID!$B$1:$U$1)*(КАЛЕНДАРЬ!F26=GRID!$B$3:$U$3),0))*GRID!$H$45*(1-GRID!$H$46),0))</f>
        <v>51030</v>
      </c>
      <c r="K31" s="57" t="s">
        <v>119</v>
      </c>
      <c r="L31" s="57" t="s">
        <v>119</v>
      </c>
      <c r="M31" s="8" cm="1">
        <f t="array" ref="M31">IF($I$2="Длительное проживание от 10 ночей ",
INDEX(GRID!$B$4:$U$15,MATCH(M$7,GRID!$A$4:$A$15,0),MATCH(1,($U$2=GRID!$B$1:$U$1)*(КАЛЕНДАРЬ!F26=GRID!$B$3:$U$3),0))*GRID!$H$45,
ROUNDUP(INDEX(GRID!$B$4:$U$15,MATCH(M$7,GRID!$A$4:$A$15,0),MATCH(1,($U$2=GRID!$B$1:$U$1)*(КАЛЕНДАРЬ!F26=GRID!$B$3:$U$3),0))*GRID!$H$45*(1-GRID!$H$46),0))</f>
        <v>71100</v>
      </c>
      <c r="N31" s="8" cm="1">
        <f t="array" ref="N31">IF($I$2="Длительное проживание от 10 ночей ",
INDEX(GRID!$B$18:$U$29,MATCH(M$7,GRID!$A$18:$A$29,0),MATCH(1,($U$2=GRID!$B$1:$U$1)*(КАЛЕНДАРЬ!F26=GRID!$B$3:$U$3),0))*GRID!$H$45,
ROUNDUP(INDEX(GRID!$B$18:$U$29,MATCH(M$7,GRID!$A$18:$A$29,0),MATCH(1,($U$2=GRID!$B$1:$U$1)*(КАЛЕНДАРЬ!F26=GRID!$B$3:$U$3),0))*GRID!$H$45*(1-GRID!$H$46),0))</f>
        <v>75600</v>
      </c>
      <c r="O31" s="57" t="s">
        <v>119</v>
      </c>
      <c r="P31" s="8" cm="1">
        <f t="array" ref="P31">IF($I$2="Длительное проживание от 10 ночей ",
INDEX(GRID!$B$4:$U$15,MATCH(P$7,GRID!$A$4:$A$15,0),MATCH(1,($U$2=GRID!$B$1:$U$1)*(КАЛЕНДАРЬ!F26=GRID!$B$3:$U$3),0))*GRID!$H$45,
ROUNDUP(INDEX(GRID!$B$4:$U$15,MATCH(P$7,GRID!$A$4:$A$15,0),MATCH(1,($U$2=GRID!$B$1:$U$1)*(КАЛЕНДАРЬ!F26=GRID!$B$3:$U$3),0))*GRID!$H$45*(1-GRID!$H$46),0))</f>
        <v>142200</v>
      </c>
      <c r="Q31" s="8" cm="1">
        <f t="array" ref="Q31">IF($I$2="Длительное проживание от 10 ночей ",
INDEX(GRID!$B$4:$U$15,MATCH(Q$7,GRID!$A$4:$A$15,0),MATCH(1,($U$2=GRID!$B$1:$U$1)*(КАЛЕНДАРЬ!F26=GRID!$B$3:$U$3),0))*GRID!$H$45,
ROUNDUP(INDEX(GRID!$B$4:$U$15,MATCH(Q$7,GRID!$A$4:$A$15,0),MATCH(1,($U$2=GRID!$B$1:$U$1)*(КАЛЕНДАРЬ!F26=GRID!$B$3:$U$3),0))*GRID!$H$45*(1-GRID!$H$46),0))</f>
        <v>166950</v>
      </c>
      <c r="R31" s="57" t="s">
        <v>119</v>
      </c>
      <c r="S31" s="57" t="s">
        <v>119</v>
      </c>
      <c r="T31" s="57" t="s">
        <v>119</v>
      </c>
    </row>
    <row r="32" spans="1:20" hidden="1">
      <c r="A32" s="63" t="s">
        <v>12</v>
      </c>
      <c r="B32" s="64">
        <v>24</v>
      </c>
      <c r="C32" s="8" cm="1">
        <f t="array" ref="C32">IF($I$2="Длительное проживание от 10 ночей ",
INDEX(GRID!$B$4:$U$15,MATCH(C$7,GRID!$A$4:$A$15,0),MATCH(1,($U$2=GRID!$B$1:$U$1)*(КАЛЕНДАРЬ!F27=GRID!$B$3:$U$3),0))*GRID!$H$45,
ROUNDUP(INDEX(GRID!$B$4:$U$15,MATCH(C$7,GRID!$A$4:$A$15,0),MATCH(1,($U$2=GRID!$B$1:$U$1)*(КАЛЕНДАРЬ!F27=GRID!$B$3:$U$3),0))*GRID!$H$45*(1-GRID!$H$46),0))</f>
        <v>27180.000000000004</v>
      </c>
      <c r="D32" s="8" cm="1">
        <f t="array" ref="D32">IF($I$2="Длительное проживание от 10 ночей ",
INDEX(GRID!$B$18:$U$29,MATCH(C$7,GRID!$A$18:$A$29,0),MATCH(1,($U$2=GRID!$B$1:$U$1)*(КАЛЕНДАРЬ!F27=GRID!$B$3:$U$3),0))*GRID!$H$45,
ROUNDUP(INDEX(GRID!$B$18:$U$29,MATCH(C$7,GRID!$A$18:$A$29,0),MATCH(1,($U$2=GRID!$B$1:$U$1)*(КАЛЕНДАРЬ!F27=GRID!$B$3:$U$3),0))*GRID!$H$45*(1-GRID!$H$46),0))</f>
        <v>31680</v>
      </c>
      <c r="E32" s="8" cm="1">
        <f t="array" ref="E32">IF($I$2="Длительное проживание от 10 ночей ",
INDEX(GRID!$B$4:$U$15,MATCH(E$7,GRID!$A$4:$A$15,0),MATCH(1,($U$2=GRID!$B$1:$U$1)*(КАЛЕНДАРЬ!F27=GRID!$B$3:$U$3),0))*GRID!$H$45,
ROUNDUP(INDEX(GRID!$B$4:$U$15,MATCH(E$7,GRID!$A$4:$A$15,0),MATCH(1,($U$2=GRID!$B$1:$U$1)*(КАЛЕНДАРЬ!F27=GRID!$B$3:$U$3),0))*GRID!$H$45*(1-GRID!$H$46),0))</f>
        <v>32670</v>
      </c>
      <c r="F32" s="8" cm="1">
        <f t="array" ref="F32">IF($I$2="Длительное проживание от 10 ночей ",
INDEX(GRID!$B$18:$U$29,MATCH(E$7,GRID!$A$18:$A$29,0),MATCH(1,($U$2=GRID!$B$1:$U$1)*(КАЛЕНДАРЬ!F27=GRID!$B$3:$U$3),0))*GRID!$H$45,
ROUNDUP(INDEX(GRID!$B$18:$U$29,MATCH(E$7,GRID!$A$18:$A$29,0),MATCH(1,($U$2=GRID!$B$1:$U$1)*(КАЛЕНДАРЬ!F27=GRID!$B$3:$U$3),0))*GRID!$H$45*(1-GRID!$H$46),0))</f>
        <v>37170</v>
      </c>
      <c r="G32" s="57" t="s">
        <v>119</v>
      </c>
      <c r="H32" s="57" t="s">
        <v>119</v>
      </c>
      <c r="I32" s="8" cm="1">
        <f t="array" ref="I32">IF($I$2="Длительное проживание от 10 ночей ",
INDEX(GRID!$B$4:$U$15,MATCH(I$7,GRID!$A$4:$A$15,0),MATCH(1,($U$2=GRID!$B$1:$U$1)*(КАЛЕНДАРЬ!F27=GRID!$B$3:$U$3),0))*GRID!$H$45,
ROUNDUP(INDEX(GRID!$B$4:$U$15,MATCH(I$7,GRID!$A$4:$A$15,0),MATCH(1,($U$2=GRID!$B$1:$U$1)*(КАЛЕНДАРЬ!F27=GRID!$B$3:$U$3),0))*GRID!$H$45*(1-GRID!$H$46),0))</f>
        <v>42660</v>
      </c>
      <c r="J32" s="8" cm="1">
        <f t="array" ref="J32">IF($I$2="Длительное проживание от 10 ночей ",
INDEX(GRID!$B$18:$U$29,MATCH(I$7,GRID!$A$18:$A$29,0),MATCH(1,($U$2=GRID!$B$1:$U$1)*(КАЛЕНДАРЬ!F27=GRID!$B$3:$U$3),0))*GRID!$H$45,
ROUNDUP(INDEX(GRID!$B$18:$U$29,MATCH(I$7,GRID!$A$18:$A$29,0),MATCH(1,($U$2=GRID!$B$1:$U$1)*(КАЛЕНДАРЬ!F27=GRID!$B$3:$U$3),0))*GRID!$H$45*(1-GRID!$H$46),0))</f>
        <v>47160</v>
      </c>
      <c r="K32" s="57" t="s">
        <v>119</v>
      </c>
      <c r="L32" s="57" t="s">
        <v>119</v>
      </c>
      <c r="M32" s="8" cm="1">
        <f t="array" ref="M32">IF($I$2="Длительное проживание от 10 ночей ",
INDEX(GRID!$B$4:$U$15,MATCH(M$7,GRID!$A$4:$A$15,0),MATCH(1,($U$2=GRID!$B$1:$U$1)*(КАЛЕНДАРЬ!F27=GRID!$B$3:$U$3),0))*GRID!$H$45,
ROUNDUP(INDEX(GRID!$B$4:$U$15,MATCH(M$7,GRID!$A$4:$A$15,0),MATCH(1,($U$2=GRID!$B$1:$U$1)*(КАЛЕНДАРЬ!F27=GRID!$B$3:$U$3),0))*GRID!$H$45*(1-GRID!$H$46),0))</f>
        <v>66600</v>
      </c>
      <c r="N32" s="8" cm="1">
        <f t="array" ref="N32">IF($I$2="Длительное проживание от 10 ночей ",
INDEX(GRID!$B$18:$U$29,MATCH(M$7,GRID!$A$18:$A$29,0),MATCH(1,($U$2=GRID!$B$1:$U$1)*(КАЛЕНДАРЬ!F27=GRID!$B$3:$U$3),0))*GRID!$H$45,
ROUNDUP(INDEX(GRID!$B$18:$U$29,MATCH(M$7,GRID!$A$18:$A$29,0),MATCH(1,($U$2=GRID!$B$1:$U$1)*(КАЛЕНДАРЬ!F27=GRID!$B$3:$U$3),0))*GRID!$H$45*(1-GRID!$H$46),0))</f>
        <v>71100</v>
      </c>
      <c r="O32" s="57" t="s">
        <v>119</v>
      </c>
      <c r="P32" s="8" cm="1">
        <f t="array" ref="P32">IF($I$2="Длительное проживание от 10 ночей ",
INDEX(GRID!$B$4:$U$15,MATCH(P$7,GRID!$A$4:$A$15,0),MATCH(1,($U$2=GRID!$B$1:$U$1)*(КАЛЕНДАРЬ!F27=GRID!$B$3:$U$3),0))*GRID!$H$45,
ROUNDUP(INDEX(GRID!$B$4:$U$15,MATCH(P$7,GRID!$A$4:$A$15,0),MATCH(1,($U$2=GRID!$B$1:$U$1)*(КАЛЕНДАРЬ!F27=GRID!$B$3:$U$3),0))*GRID!$H$45*(1-GRID!$H$46),0))</f>
        <v>136260</v>
      </c>
      <c r="Q32" s="8" cm="1">
        <f t="array" ref="Q32">IF($I$2="Длительное проживание от 10 ночей ",
INDEX(GRID!$B$4:$U$15,MATCH(Q$7,GRID!$A$4:$A$15,0),MATCH(1,($U$2=GRID!$B$1:$U$1)*(КАЛЕНДАРЬ!F27=GRID!$B$3:$U$3),0))*GRID!$H$45,
ROUNDUP(INDEX(GRID!$B$4:$U$15,MATCH(Q$7,GRID!$A$4:$A$15,0),MATCH(1,($U$2=GRID!$B$1:$U$1)*(КАЛЕНДАРЬ!F27=GRID!$B$3:$U$3),0))*GRID!$H$45*(1-GRID!$H$46),0))</f>
        <v>160110</v>
      </c>
      <c r="R32" s="57" t="s">
        <v>119</v>
      </c>
      <c r="S32" s="57" t="s">
        <v>119</v>
      </c>
      <c r="T32" s="57" t="s">
        <v>119</v>
      </c>
    </row>
    <row r="33" spans="1:20" hidden="1">
      <c r="A33" s="63" t="s">
        <v>13</v>
      </c>
      <c r="B33" s="64">
        <v>25</v>
      </c>
      <c r="C33" s="8" cm="1">
        <f t="array" ref="C33">IF($I$2="Длительное проживание от 10 ночей ",
INDEX(GRID!$B$4:$U$15,MATCH(C$7,GRID!$A$4:$A$15,0),MATCH(1,($U$2=GRID!$B$1:$U$1)*(КАЛЕНДАРЬ!F28=GRID!$B$3:$U$3),0))*GRID!$H$45,
ROUNDUP(INDEX(GRID!$B$4:$U$15,MATCH(C$7,GRID!$A$4:$A$15,0),MATCH(1,($U$2=GRID!$B$1:$U$1)*(КАЛЕНДАРЬ!F28=GRID!$B$3:$U$3),0))*GRID!$H$45*(1-GRID!$H$46),0))</f>
        <v>27180.000000000004</v>
      </c>
      <c r="D33" s="8" cm="1">
        <f t="array" ref="D33">IF($I$2="Длительное проживание от 10 ночей ",
INDEX(GRID!$B$18:$U$29,MATCH(C$7,GRID!$A$18:$A$29,0),MATCH(1,($U$2=GRID!$B$1:$U$1)*(КАЛЕНДАРЬ!F28=GRID!$B$3:$U$3),0))*GRID!$H$45,
ROUNDUP(INDEX(GRID!$B$18:$U$29,MATCH(C$7,GRID!$A$18:$A$29,0),MATCH(1,($U$2=GRID!$B$1:$U$1)*(КАЛЕНДАРЬ!F28=GRID!$B$3:$U$3),0))*GRID!$H$45*(1-GRID!$H$46),0))</f>
        <v>31680</v>
      </c>
      <c r="E33" s="8" cm="1">
        <f t="array" ref="E33">IF($I$2="Длительное проживание от 10 ночей ",
INDEX(GRID!$B$4:$U$15,MATCH(E$7,GRID!$A$4:$A$15,0),MATCH(1,($U$2=GRID!$B$1:$U$1)*(КАЛЕНДАРЬ!F28=GRID!$B$3:$U$3),0))*GRID!$H$45,
ROUNDUP(INDEX(GRID!$B$4:$U$15,MATCH(E$7,GRID!$A$4:$A$15,0),MATCH(1,($U$2=GRID!$B$1:$U$1)*(КАЛЕНДАРЬ!F28=GRID!$B$3:$U$3),0))*GRID!$H$45*(1-GRID!$H$46),0))</f>
        <v>32670</v>
      </c>
      <c r="F33" s="8" cm="1">
        <f t="array" ref="F33">IF($I$2="Длительное проживание от 10 ночей ",
INDEX(GRID!$B$18:$U$29,MATCH(E$7,GRID!$A$18:$A$29,0),MATCH(1,($U$2=GRID!$B$1:$U$1)*(КАЛЕНДАРЬ!F28=GRID!$B$3:$U$3),0))*GRID!$H$45,
ROUNDUP(INDEX(GRID!$B$18:$U$29,MATCH(E$7,GRID!$A$18:$A$29,0),MATCH(1,($U$2=GRID!$B$1:$U$1)*(КАЛЕНДАРЬ!F28=GRID!$B$3:$U$3),0))*GRID!$H$45*(1-GRID!$H$46),0))</f>
        <v>37170</v>
      </c>
      <c r="G33" s="57" t="s">
        <v>119</v>
      </c>
      <c r="H33" s="57" t="s">
        <v>119</v>
      </c>
      <c r="I33" s="8" cm="1">
        <f t="array" ref="I33">IF($I$2="Длительное проживание от 10 ночей ",
INDEX(GRID!$B$4:$U$15,MATCH(I$7,GRID!$A$4:$A$15,0),MATCH(1,($U$2=GRID!$B$1:$U$1)*(КАЛЕНДАРЬ!F28=GRID!$B$3:$U$3),0))*GRID!$H$45,
ROUNDUP(INDEX(GRID!$B$4:$U$15,MATCH(I$7,GRID!$A$4:$A$15,0),MATCH(1,($U$2=GRID!$B$1:$U$1)*(КАЛЕНДАРЬ!F28=GRID!$B$3:$U$3),0))*GRID!$H$45*(1-GRID!$H$46),0))</f>
        <v>42660</v>
      </c>
      <c r="J33" s="8" cm="1">
        <f t="array" ref="J33">IF($I$2="Длительное проживание от 10 ночей ",
INDEX(GRID!$B$18:$U$29,MATCH(I$7,GRID!$A$18:$A$29,0),MATCH(1,($U$2=GRID!$B$1:$U$1)*(КАЛЕНДАРЬ!F28=GRID!$B$3:$U$3),0))*GRID!$H$45,
ROUNDUP(INDEX(GRID!$B$18:$U$29,MATCH(I$7,GRID!$A$18:$A$29,0),MATCH(1,($U$2=GRID!$B$1:$U$1)*(КАЛЕНДАРЬ!F28=GRID!$B$3:$U$3),0))*GRID!$H$45*(1-GRID!$H$46),0))</f>
        <v>47160</v>
      </c>
      <c r="K33" s="57" t="s">
        <v>119</v>
      </c>
      <c r="L33" s="57" t="s">
        <v>119</v>
      </c>
      <c r="M33" s="8" cm="1">
        <f t="array" ref="M33">IF($I$2="Длительное проживание от 10 ночей ",
INDEX(GRID!$B$4:$U$15,MATCH(M$7,GRID!$A$4:$A$15,0),MATCH(1,($U$2=GRID!$B$1:$U$1)*(КАЛЕНДАРЬ!F28=GRID!$B$3:$U$3),0))*GRID!$H$45,
ROUNDUP(INDEX(GRID!$B$4:$U$15,MATCH(M$7,GRID!$A$4:$A$15,0),MATCH(1,($U$2=GRID!$B$1:$U$1)*(КАЛЕНДАРЬ!F28=GRID!$B$3:$U$3),0))*GRID!$H$45*(1-GRID!$H$46),0))</f>
        <v>66600</v>
      </c>
      <c r="N33" s="8" cm="1">
        <f t="array" ref="N33">IF($I$2="Длительное проживание от 10 ночей ",
INDEX(GRID!$B$18:$U$29,MATCH(M$7,GRID!$A$18:$A$29,0),MATCH(1,($U$2=GRID!$B$1:$U$1)*(КАЛЕНДАРЬ!F28=GRID!$B$3:$U$3),0))*GRID!$H$45,
ROUNDUP(INDEX(GRID!$B$18:$U$29,MATCH(M$7,GRID!$A$18:$A$29,0),MATCH(1,($U$2=GRID!$B$1:$U$1)*(КАЛЕНДАРЬ!F28=GRID!$B$3:$U$3),0))*GRID!$H$45*(1-GRID!$H$46),0))</f>
        <v>71100</v>
      </c>
      <c r="O33" s="57" t="s">
        <v>119</v>
      </c>
      <c r="P33" s="8" cm="1">
        <f t="array" ref="P33">IF($I$2="Длительное проживание от 10 ночей ",
INDEX(GRID!$B$4:$U$15,MATCH(P$7,GRID!$A$4:$A$15,0),MATCH(1,($U$2=GRID!$B$1:$U$1)*(КАЛЕНДАРЬ!F28=GRID!$B$3:$U$3),0))*GRID!$H$45,
ROUNDUP(INDEX(GRID!$B$4:$U$15,MATCH(P$7,GRID!$A$4:$A$15,0),MATCH(1,($U$2=GRID!$B$1:$U$1)*(КАЛЕНДАРЬ!F28=GRID!$B$3:$U$3),0))*GRID!$H$45*(1-GRID!$H$46),0))</f>
        <v>136260</v>
      </c>
      <c r="Q33" s="8" cm="1">
        <f t="array" ref="Q33">IF($I$2="Длительное проживание от 10 ночей ",
INDEX(GRID!$B$4:$U$15,MATCH(Q$7,GRID!$A$4:$A$15,0),MATCH(1,($U$2=GRID!$B$1:$U$1)*(КАЛЕНДАРЬ!F28=GRID!$B$3:$U$3),0))*GRID!$H$45,
ROUNDUP(INDEX(GRID!$B$4:$U$15,MATCH(Q$7,GRID!$A$4:$A$15,0),MATCH(1,($U$2=GRID!$B$1:$U$1)*(КАЛЕНДАРЬ!F28=GRID!$B$3:$U$3),0))*GRID!$H$45*(1-GRID!$H$46),0))</f>
        <v>160110</v>
      </c>
      <c r="R33" s="57" t="s">
        <v>119</v>
      </c>
      <c r="S33" s="57" t="s">
        <v>119</v>
      </c>
      <c r="T33" s="57" t="s">
        <v>119</v>
      </c>
    </row>
    <row r="34" spans="1:20" hidden="1">
      <c r="A34" s="63" t="s">
        <v>14</v>
      </c>
      <c r="B34" s="64">
        <v>26</v>
      </c>
      <c r="C34" s="8" cm="1">
        <f t="array" ref="C34">IF($I$2="Длительное проживание от 10 ночей ",
INDEX(GRID!$B$4:$U$15,MATCH(C$7,GRID!$A$4:$A$15,0),MATCH(1,($U$2=GRID!$B$1:$U$1)*(КАЛЕНДАРЬ!F29=GRID!$B$3:$U$3),0))*GRID!$H$45,
ROUNDUP(INDEX(GRID!$B$4:$U$15,MATCH(C$7,GRID!$A$4:$A$15,0),MATCH(1,($U$2=GRID!$B$1:$U$1)*(КАЛЕНДАРЬ!F29=GRID!$B$3:$U$3),0))*GRID!$H$45*(1-GRID!$H$46),0))</f>
        <v>27180.000000000004</v>
      </c>
      <c r="D34" s="8" cm="1">
        <f t="array" ref="D34">IF($I$2="Длительное проживание от 10 ночей ",
INDEX(GRID!$B$18:$U$29,MATCH(C$7,GRID!$A$18:$A$29,0),MATCH(1,($U$2=GRID!$B$1:$U$1)*(КАЛЕНДАРЬ!F29=GRID!$B$3:$U$3),0))*GRID!$H$45,
ROUNDUP(INDEX(GRID!$B$18:$U$29,MATCH(C$7,GRID!$A$18:$A$29,0),MATCH(1,($U$2=GRID!$B$1:$U$1)*(КАЛЕНДАРЬ!F29=GRID!$B$3:$U$3),0))*GRID!$H$45*(1-GRID!$H$46),0))</f>
        <v>31680</v>
      </c>
      <c r="E34" s="8" cm="1">
        <f t="array" ref="E34">IF($I$2="Длительное проживание от 10 ночей ",
INDEX(GRID!$B$4:$U$15,MATCH(E$7,GRID!$A$4:$A$15,0),MATCH(1,($U$2=GRID!$B$1:$U$1)*(КАЛЕНДАРЬ!F29=GRID!$B$3:$U$3),0))*GRID!$H$45,
ROUNDUP(INDEX(GRID!$B$4:$U$15,MATCH(E$7,GRID!$A$4:$A$15,0),MATCH(1,($U$2=GRID!$B$1:$U$1)*(КАЛЕНДАРЬ!F29=GRID!$B$3:$U$3),0))*GRID!$H$45*(1-GRID!$H$46),0))</f>
        <v>32670</v>
      </c>
      <c r="F34" s="8" cm="1">
        <f t="array" ref="F34">IF($I$2="Длительное проживание от 10 ночей ",
INDEX(GRID!$B$18:$U$29,MATCH(E$7,GRID!$A$18:$A$29,0),MATCH(1,($U$2=GRID!$B$1:$U$1)*(КАЛЕНДАРЬ!F29=GRID!$B$3:$U$3),0))*GRID!$H$45,
ROUNDUP(INDEX(GRID!$B$18:$U$29,MATCH(E$7,GRID!$A$18:$A$29,0),MATCH(1,($U$2=GRID!$B$1:$U$1)*(КАЛЕНДАРЬ!F29=GRID!$B$3:$U$3),0))*GRID!$H$45*(1-GRID!$H$46),0))</f>
        <v>37170</v>
      </c>
      <c r="G34" s="57" t="s">
        <v>119</v>
      </c>
      <c r="H34" s="57" t="s">
        <v>119</v>
      </c>
      <c r="I34" s="8" cm="1">
        <f t="array" ref="I34">IF($I$2="Длительное проживание от 10 ночей ",
INDEX(GRID!$B$4:$U$15,MATCH(I$7,GRID!$A$4:$A$15,0),MATCH(1,($U$2=GRID!$B$1:$U$1)*(КАЛЕНДАРЬ!F29=GRID!$B$3:$U$3),0))*GRID!$H$45,
ROUNDUP(INDEX(GRID!$B$4:$U$15,MATCH(I$7,GRID!$A$4:$A$15,0),MATCH(1,($U$2=GRID!$B$1:$U$1)*(КАЛЕНДАРЬ!F29=GRID!$B$3:$U$3),0))*GRID!$H$45*(1-GRID!$H$46),0))</f>
        <v>42660</v>
      </c>
      <c r="J34" s="8" cm="1">
        <f t="array" ref="J34">IF($I$2="Длительное проживание от 10 ночей ",
INDEX(GRID!$B$18:$U$29,MATCH(I$7,GRID!$A$18:$A$29,0),MATCH(1,($U$2=GRID!$B$1:$U$1)*(КАЛЕНДАРЬ!F29=GRID!$B$3:$U$3),0))*GRID!$H$45,
ROUNDUP(INDEX(GRID!$B$18:$U$29,MATCH(I$7,GRID!$A$18:$A$29,0),MATCH(1,($U$2=GRID!$B$1:$U$1)*(КАЛЕНДАРЬ!F29=GRID!$B$3:$U$3),0))*GRID!$H$45*(1-GRID!$H$46),0))</f>
        <v>47160</v>
      </c>
      <c r="K34" s="57" t="s">
        <v>119</v>
      </c>
      <c r="L34" s="57" t="s">
        <v>119</v>
      </c>
      <c r="M34" s="8" cm="1">
        <f t="array" ref="M34">IF($I$2="Длительное проживание от 10 ночей ",
INDEX(GRID!$B$4:$U$15,MATCH(M$7,GRID!$A$4:$A$15,0),MATCH(1,($U$2=GRID!$B$1:$U$1)*(КАЛЕНДАРЬ!F29=GRID!$B$3:$U$3),0))*GRID!$H$45,
ROUNDUP(INDEX(GRID!$B$4:$U$15,MATCH(M$7,GRID!$A$4:$A$15,0),MATCH(1,($U$2=GRID!$B$1:$U$1)*(КАЛЕНДАРЬ!F29=GRID!$B$3:$U$3),0))*GRID!$H$45*(1-GRID!$H$46),0))</f>
        <v>66600</v>
      </c>
      <c r="N34" s="8" cm="1">
        <f t="array" ref="N34">IF($I$2="Длительное проживание от 10 ночей ",
INDEX(GRID!$B$18:$U$29,MATCH(M$7,GRID!$A$18:$A$29,0),MATCH(1,($U$2=GRID!$B$1:$U$1)*(КАЛЕНДАРЬ!F29=GRID!$B$3:$U$3),0))*GRID!$H$45,
ROUNDUP(INDEX(GRID!$B$18:$U$29,MATCH(M$7,GRID!$A$18:$A$29,0),MATCH(1,($U$2=GRID!$B$1:$U$1)*(КАЛЕНДАРЬ!F29=GRID!$B$3:$U$3),0))*GRID!$H$45*(1-GRID!$H$46),0))</f>
        <v>71100</v>
      </c>
      <c r="O34" s="57" t="s">
        <v>119</v>
      </c>
      <c r="P34" s="8" cm="1">
        <f t="array" ref="P34">IF($I$2="Длительное проживание от 10 ночей ",
INDEX(GRID!$B$4:$U$15,MATCH(P$7,GRID!$A$4:$A$15,0),MATCH(1,($U$2=GRID!$B$1:$U$1)*(КАЛЕНДАРЬ!F29=GRID!$B$3:$U$3),0))*GRID!$H$45,
ROUNDUP(INDEX(GRID!$B$4:$U$15,MATCH(P$7,GRID!$A$4:$A$15,0),MATCH(1,($U$2=GRID!$B$1:$U$1)*(КАЛЕНДАРЬ!F29=GRID!$B$3:$U$3),0))*GRID!$H$45*(1-GRID!$H$46),0))</f>
        <v>136260</v>
      </c>
      <c r="Q34" s="8" cm="1">
        <f t="array" ref="Q34">IF($I$2="Длительное проживание от 10 ночей ",
INDEX(GRID!$B$4:$U$15,MATCH(Q$7,GRID!$A$4:$A$15,0),MATCH(1,($U$2=GRID!$B$1:$U$1)*(КАЛЕНДАРЬ!F29=GRID!$B$3:$U$3),0))*GRID!$H$45,
ROUNDUP(INDEX(GRID!$B$4:$U$15,MATCH(Q$7,GRID!$A$4:$A$15,0),MATCH(1,($U$2=GRID!$B$1:$U$1)*(КАЛЕНДАРЬ!F29=GRID!$B$3:$U$3),0))*GRID!$H$45*(1-GRID!$H$46),0))</f>
        <v>160110</v>
      </c>
      <c r="R34" s="57" t="s">
        <v>119</v>
      </c>
      <c r="S34" s="57" t="s">
        <v>119</v>
      </c>
      <c r="T34" s="57" t="s">
        <v>119</v>
      </c>
    </row>
    <row r="35" spans="1:20" hidden="1">
      <c r="A35" s="63" t="s">
        <v>15</v>
      </c>
      <c r="B35" s="64">
        <v>27</v>
      </c>
      <c r="C35" s="8" cm="1">
        <f t="array" ref="C35">IF($I$2="Длительное проживание от 10 ночей ",
INDEX(GRID!$B$4:$U$15,MATCH(C$7,GRID!$A$4:$A$15,0),MATCH(1,($U$2=GRID!$B$1:$U$1)*(КАЛЕНДАРЬ!F30=GRID!$B$3:$U$3),0))*GRID!$H$45,
ROUNDUP(INDEX(GRID!$B$4:$U$15,MATCH(C$7,GRID!$A$4:$A$15,0),MATCH(1,($U$2=GRID!$B$1:$U$1)*(КАЛЕНДАРЬ!F30=GRID!$B$3:$U$3),0))*GRID!$H$45*(1-GRID!$H$46),0))</f>
        <v>27180.000000000004</v>
      </c>
      <c r="D35" s="8" cm="1">
        <f t="array" ref="D35">IF($I$2="Длительное проживание от 10 ночей ",
INDEX(GRID!$B$18:$U$29,MATCH(C$7,GRID!$A$18:$A$29,0),MATCH(1,($U$2=GRID!$B$1:$U$1)*(КАЛЕНДАРЬ!F30=GRID!$B$3:$U$3),0))*GRID!$H$45,
ROUNDUP(INDEX(GRID!$B$18:$U$29,MATCH(C$7,GRID!$A$18:$A$29,0),MATCH(1,($U$2=GRID!$B$1:$U$1)*(КАЛЕНДАРЬ!F30=GRID!$B$3:$U$3),0))*GRID!$H$45*(1-GRID!$H$46),0))</f>
        <v>31680</v>
      </c>
      <c r="E35" s="8" cm="1">
        <f t="array" ref="E35">IF($I$2="Длительное проживание от 10 ночей ",
INDEX(GRID!$B$4:$U$15,MATCH(E$7,GRID!$A$4:$A$15,0),MATCH(1,($U$2=GRID!$B$1:$U$1)*(КАЛЕНДАРЬ!F30=GRID!$B$3:$U$3),0))*GRID!$H$45,
ROUNDUP(INDEX(GRID!$B$4:$U$15,MATCH(E$7,GRID!$A$4:$A$15,0),MATCH(1,($U$2=GRID!$B$1:$U$1)*(КАЛЕНДАРЬ!F30=GRID!$B$3:$U$3),0))*GRID!$H$45*(1-GRID!$H$46),0))</f>
        <v>32670</v>
      </c>
      <c r="F35" s="8" cm="1">
        <f t="array" ref="F35">IF($I$2="Длительное проживание от 10 ночей ",
INDEX(GRID!$B$18:$U$29,MATCH(E$7,GRID!$A$18:$A$29,0),MATCH(1,($U$2=GRID!$B$1:$U$1)*(КАЛЕНДАРЬ!F30=GRID!$B$3:$U$3),0))*GRID!$H$45,
ROUNDUP(INDEX(GRID!$B$18:$U$29,MATCH(E$7,GRID!$A$18:$A$29,0),MATCH(1,($U$2=GRID!$B$1:$U$1)*(КАЛЕНДАРЬ!F30=GRID!$B$3:$U$3),0))*GRID!$H$45*(1-GRID!$H$46),0))</f>
        <v>37170</v>
      </c>
      <c r="G35" s="57" t="s">
        <v>119</v>
      </c>
      <c r="H35" s="57" t="s">
        <v>119</v>
      </c>
      <c r="I35" s="8" cm="1">
        <f t="array" ref="I35">IF($I$2="Длительное проживание от 10 ночей ",
INDEX(GRID!$B$4:$U$15,MATCH(I$7,GRID!$A$4:$A$15,0),MATCH(1,($U$2=GRID!$B$1:$U$1)*(КАЛЕНДАРЬ!F30=GRID!$B$3:$U$3),0))*GRID!$H$45,
ROUNDUP(INDEX(GRID!$B$4:$U$15,MATCH(I$7,GRID!$A$4:$A$15,0),MATCH(1,($U$2=GRID!$B$1:$U$1)*(КАЛЕНДАРЬ!F30=GRID!$B$3:$U$3),0))*GRID!$H$45*(1-GRID!$H$46),0))</f>
        <v>42660</v>
      </c>
      <c r="J35" s="8" cm="1">
        <f t="array" ref="J35">IF($I$2="Длительное проживание от 10 ночей ",
INDEX(GRID!$B$18:$U$29,MATCH(I$7,GRID!$A$18:$A$29,0),MATCH(1,($U$2=GRID!$B$1:$U$1)*(КАЛЕНДАРЬ!F30=GRID!$B$3:$U$3),0))*GRID!$H$45,
ROUNDUP(INDEX(GRID!$B$18:$U$29,MATCH(I$7,GRID!$A$18:$A$29,0),MATCH(1,($U$2=GRID!$B$1:$U$1)*(КАЛЕНДАРЬ!F30=GRID!$B$3:$U$3),0))*GRID!$H$45*(1-GRID!$H$46),0))</f>
        <v>47160</v>
      </c>
      <c r="K35" s="57" t="s">
        <v>119</v>
      </c>
      <c r="L35" s="57" t="s">
        <v>119</v>
      </c>
      <c r="M35" s="8" cm="1">
        <f t="array" ref="M35">IF($I$2="Длительное проживание от 10 ночей ",
INDEX(GRID!$B$4:$U$15,MATCH(M$7,GRID!$A$4:$A$15,0),MATCH(1,($U$2=GRID!$B$1:$U$1)*(КАЛЕНДАРЬ!F30=GRID!$B$3:$U$3),0))*GRID!$H$45,
ROUNDUP(INDEX(GRID!$B$4:$U$15,MATCH(M$7,GRID!$A$4:$A$15,0),MATCH(1,($U$2=GRID!$B$1:$U$1)*(КАЛЕНДАРЬ!F30=GRID!$B$3:$U$3),0))*GRID!$H$45*(1-GRID!$H$46),0))</f>
        <v>66600</v>
      </c>
      <c r="N35" s="8" cm="1">
        <f t="array" ref="N35">IF($I$2="Длительное проживание от 10 ночей ",
INDEX(GRID!$B$18:$U$29,MATCH(M$7,GRID!$A$18:$A$29,0),MATCH(1,($U$2=GRID!$B$1:$U$1)*(КАЛЕНДАРЬ!F30=GRID!$B$3:$U$3),0))*GRID!$H$45,
ROUNDUP(INDEX(GRID!$B$18:$U$29,MATCH(M$7,GRID!$A$18:$A$29,0),MATCH(1,($U$2=GRID!$B$1:$U$1)*(КАЛЕНДАРЬ!F30=GRID!$B$3:$U$3),0))*GRID!$H$45*(1-GRID!$H$46),0))</f>
        <v>71100</v>
      </c>
      <c r="O35" s="57" t="s">
        <v>119</v>
      </c>
      <c r="P35" s="8" cm="1">
        <f t="array" ref="P35">IF($I$2="Длительное проживание от 10 ночей ",
INDEX(GRID!$B$4:$U$15,MATCH(P$7,GRID!$A$4:$A$15,0),MATCH(1,($U$2=GRID!$B$1:$U$1)*(КАЛЕНДАРЬ!F30=GRID!$B$3:$U$3),0))*GRID!$H$45,
ROUNDUP(INDEX(GRID!$B$4:$U$15,MATCH(P$7,GRID!$A$4:$A$15,0),MATCH(1,($U$2=GRID!$B$1:$U$1)*(КАЛЕНДАРЬ!F30=GRID!$B$3:$U$3),0))*GRID!$H$45*(1-GRID!$H$46),0))</f>
        <v>136260</v>
      </c>
      <c r="Q35" s="8" cm="1">
        <f t="array" ref="Q35">IF($I$2="Длительное проживание от 10 ночей ",
INDEX(GRID!$B$4:$U$15,MATCH(Q$7,GRID!$A$4:$A$15,0),MATCH(1,($U$2=GRID!$B$1:$U$1)*(КАЛЕНДАРЬ!F30=GRID!$B$3:$U$3),0))*GRID!$H$45,
ROUNDUP(INDEX(GRID!$B$4:$U$15,MATCH(Q$7,GRID!$A$4:$A$15,0),MATCH(1,($U$2=GRID!$B$1:$U$1)*(КАЛЕНДАРЬ!F30=GRID!$B$3:$U$3),0))*GRID!$H$45*(1-GRID!$H$46),0))</f>
        <v>160110</v>
      </c>
      <c r="R35" s="57" t="s">
        <v>119</v>
      </c>
      <c r="S35" s="57" t="s">
        <v>119</v>
      </c>
      <c r="T35" s="57" t="s">
        <v>119</v>
      </c>
    </row>
    <row r="36" spans="1:20" hidden="1">
      <c r="A36" s="63" t="s">
        <v>16</v>
      </c>
      <c r="B36" s="64">
        <v>28</v>
      </c>
      <c r="C36" s="8" cm="1">
        <f t="array" ref="C36">IF($I$2="Длительное проживание от 10 ночей ",
INDEX(GRID!$B$4:$U$15,MATCH(C$7,GRID!$A$4:$A$15,0),MATCH(1,($U$2=GRID!$B$1:$U$1)*(КАЛЕНДАРЬ!F31=GRID!$B$3:$U$3),0))*GRID!$H$45,
ROUNDUP(INDEX(GRID!$B$4:$U$15,MATCH(C$7,GRID!$A$4:$A$15,0),MATCH(1,($U$2=GRID!$B$1:$U$1)*(КАЛЕНДАРЬ!F31=GRID!$B$3:$U$3),0))*GRID!$H$45*(1-GRID!$H$46),0))</f>
        <v>27180.000000000004</v>
      </c>
      <c r="D36" s="8" cm="1">
        <f t="array" ref="D36">IF($I$2="Длительное проживание от 10 ночей ",
INDEX(GRID!$B$18:$U$29,MATCH(C$7,GRID!$A$18:$A$29,0),MATCH(1,($U$2=GRID!$B$1:$U$1)*(КАЛЕНДАРЬ!F31=GRID!$B$3:$U$3),0))*GRID!$H$45,
ROUNDUP(INDEX(GRID!$B$18:$U$29,MATCH(C$7,GRID!$A$18:$A$29,0),MATCH(1,($U$2=GRID!$B$1:$U$1)*(КАЛЕНДАРЬ!F31=GRID!$B$3:$U$3),0))*GRID!$H$45*(1-GRID!$H$46),0))</f>
        <v>31680</v>
      </c>
      <c r="E36" s="8" cm="1">
        <f t="array" ref="E36">IF($I$2="Длительное проживание от 10 ночей ",
INDEX(GRID!$B$4:$U$15,MATCH(E$7,GRID!$A$4:$A$15,0),MATCH(1,($U$2=GRID!$B$1:$U$1)*(КАЛЕНДАРЬ!F31=GRID!$B$3:$U$3),0))*GRID!$H$45,
ROUNDUP(INDEX(GRID!$B$4:$U$15,MATCH(E$7,GRID!$A$4:$A$15,0),MATCH(1,($U$2=GRID!$B$1:$U$1)*(КАЛЕНДАРЬ!F31=GRID!$B$3:$U$3),0))*GRID!$H$45*(1-GRID!$H$46),0))</f>
        <v>32670</v>
      </c>
      <c r="F36" s="8" cm="1">
        <f t="array" ref="F36">IF($I$2="Длительное проживание от 10 ночей ",
INDEX(GRID!$B$18:$U$29,MATCH(E$7,GRID!$A$18:$A$29,0),MATCH(1,($U$2=GRID!$B$1:$U$1)*(КАЛЕНДАРЬ!F31=GRID!$B$3:$U$3),0))*GRID!$H$45,
ROUNDUP(INDEX(GRID!$B$18:$U$29,MATCH(E$7,GRID!$A$18:$A$29,0),MATCH(1,($U$2=GRID!$B$1:$U$1)*(КАЛЕНДАРЬ!F31=GRID!$B$3:$U$3),0))*GRID!$H$45*(1-GRID!$H$46),0))</f>
        <v>37170</v>
      </c>
      <c r="G36" s="57" t="s">
        <v>119</v>
      </c>
      <c r="H36" s="57" t="s">
        <v>119</v>
      </c>
      <c r="I36" s="8" cm="1">
        <f t="array" ref="I36">IF($I$2="Длительное проживание от 10 ночей ",
INDEX(GRID!$B$4:$U$15,MATCH(I$7,GRID!$A$4:$A$15,0),MATCH(1,($U$2=GRID!$B$1:$U$1)*(КАЛЕНДАРЬ!F31=GRID!$B$3:$U$3),0))*GRID!$H$45,
ROUNDUP(INDEX(GRID!$B$4:$U$15,MATCH(I$7,GRID!$A$4:$A$15,0),MATCH(1,($U$2=GRID!$B$1:$U$1)*(КАЛЕНДАРЬ!F31=GRID!$B$3:$U$3),0))*GRID!$H$45*(1-GRID!$H$46),0))</f>
        <v>42660</v>
      </c>
      <c r="J36" s="8" cm="1">
        <f t="array" ref="J36">IF($I$2="Длительное проживание от 10 ночей ",
INDEX(GRID!$B$18:$U$29,MATCH(I$7,GRID!$A$18:$A$29,0),MATCH(1,($U$2=GRID!$B$1:$U$1)*(КАЛЕНДАРЬ!F31=GRID!$B$3:$U$3),0))*GRID!$H$45,
ROUNDUP(INDEX(GRID!$B$18:$U$29,MATCH(I$7,GRID!$A$18:$A$29,0),MATCH(1,($U$2=GRID!$B$1:$U$1)*(КАЛЕНДАРЬ!F31=GRID!$B$3:$U$3),0))*GRID!$H$45*(1-GRID!$H$46),0))</f>
        <v>47160</v>
      </c>
      <c r="K36" s="57" t="s">
        <v>119</v>
      </c>
      <c r="L36" s="57" t="s">
        <v>119</v>
      </c>
      <c r="M36" s="8" cm="1">
        <f t="array" ref="M36">IF($I$2="Длительное проживание от 10 ночей ",
INDEX(GRID!$B$4:$U$15,MATCH(M$7,GRID!$A$4:$A$15,0),MATCH(1,($U$2=GRID!$B$1:$U$1)*(КАЛЕНДАРЬ!F31=GRID!$B$3:$U$3),0))*GRID!$H$45,
ROUNDUP(INDEX(GRID!$B$4:$U$15,MATCH(M$7,GRID!$A$4:$A$15,0),MATCH(1,($U$2=GRID!$B$1:$U$1)*(КАЛЕНДАРЬ!F31=GRID!$B$3:$U$3),0))*GRID!$H$45*(1-GRID!$H$46),0))</f>
        <v>66600</v>
      </c>
      <c r="N36" s="8" cm="1">
        <f t="array" ref="N36">IF($I$2="Длительное проживание от 10 ночей ",
INDEX(GRID!$B$18:$U$29,MATCH(M$7,GRID!$A$18:$A$29,0),MATCH(1,($U$2=GRID!$B$1:$U$1)*(КАЛЕНДАРЬ!F31=GRID!$B$3:$U$3),0))*GRID!$H$45,
ROUNDUP(INDEX(GRID!$B$18:$U$29,MATCH(M$7,GRID!$A$18:$A$29,0),MATCH(1,($U$2=GRID!$B$1:$U$1)*(КАЛЕНДАРЬ!F31=GRID!$B$3:$U$3),0))*GRID!$H$45*(1-GRID!$H$46),0))</f>
        <v>71100</v>
      </c>
      <c r="O36" s="57" t="s">
        <v>119</v>
      </c>
      <c r="P36" s="8" cm="1">
        <f t="array" ref="P36">IF($I$2="Длительное проживание от 10 ночей ",
INDEX(GRID!$B$4:$U$15,MATCH(P$7,GRID!$A$4:$A$15,0),MATCH(1,($U$2=GRID!$B$1:$U$1)*(КАЛЕНДАРЬ!F31=GRID!$B$3:$U$3),0))*GRID!$H$45,
ROUNDUP(INDEX(GRID!$B$4:$U$15,MATCH(P$7,GRID!$A$4:$A$15,0),MATCH(1,($U$2=GRID!$B$1:$U$1)*(КАЛЕНДАРЬ!F31=GRID!$B$3:$U$3),0))*GRID!$H$45*(1-GRID!$H$46),0))</f>
        <v>136260</v>
      </c>
      <c r="Q36" s="8" cm="1">
        <f t="array" ref="Q36">IF($I$2="Длительное проживание от 10 ночей ",
INDEX(GRID!$B$4:$U$15,MATCH(Q$7,GRID!$A$4:$A$15,0),MATCH(1,($U$2=GRID!$B$1:$U$1)*(КАЛЕНДАРЬ!F31=GRID!$B$3:$U$3),0))*GRID!$H$45,
ROUNDUP(INDEX(GRID!$B$4:$U$15,MATCH(Q$7,GRID!$A$4:$A$15,0),MATCH(1,($U$2=GRID!$B$1:$U$1)*(КАЛЕНДАРЬ!F31=GRID!$B$3:$U$3),0))*GRID!$H$45*(1-GRID!$H$46),0))</f>
        <v>160110</v>
      </c>
      <c r="R36" s="57" t="s">
        <v>119</v>
      </c>
      <c r="S36" s="57" t="s">
        <v>119</v>
      </c>
      <c r="T36" s="57" t="s">
        <v>119</v>
      </c>
    </row>
    <row r="37" spans="1:20" hidden="1">
      <c r="I37" s="6"/>
      <c r="M37" s="6"/>
      <c r="O37" s="6"/>
    </row>
    <row r="38" spans="1:20" s="9" customFormat="1" ht="17.25" hidden="1" customHeight="1">
      <c r="A38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8" s="264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</row>
    <row r="39" spans="1:20" hidden="1">
      <c r="A39" s="265" t="s">
        <v>102</v>
      </c>
      <c r="B39" s="266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</row>
    <row r="40" spans="1:20" ht="56.25" hidden="1" customHeight="1">
      <c r="A40" s="256" t="s">
        <v>8</v>
      </c>
      <c r="B40" s="257"/>
      <c r="C40" s="178" t="s">
        <v>101</v>
      </c>
      <c r="D40" s="179"/>
      <c r="E40" s="164" t="s">
        <v>93</v>
      </c>
      <c r="F40" s="165"/>
      <c r="G40" s="252" t="s">
        <v>94</v>
      </c>
      <c r="H40" s="253"/>
      <c r="I40" s="208" t="s">
        <v>95</v>
      </c>
      <c r="J40" s="208"/>
      <c r="K40" s="166" t="s">
        <v>96</v>
      </c>
      <c r="L40" s="166"/>
      <c r="M40" s="170" t="s">
        <v>97</v>
      </c>
      <c r="N40" s="170"/>
      <c r="O40" s="51" t="s">
        <v>71</v>
      </c>
      <c r="P40" s="22" t="s">
        <v>72</v>
      </c>
      <c r="Q40" s="23" t="s">
        <v>73</v>
      </c>
      <c r="R40" s="51" t="s">
        <v>74</v>
      </c>
      <c r="S40" s="51" t="s">
        <v>75</v>
      </c>
      <c r="T40" s="51" t="s">
        <v>76</v>
      </c>
    </row>
    <row r="41" spans="1:20" hidden="1">
      <c r="A41" s="258"/>
      <c r="B41" s="259"/>
      <c r="C41" s="55" t="s">
        <v>9</v>
      </c>
      <c r="D41" s="55" t="s">
        <v>10</v>
      </c>
      <c r="E41" s="55" t="s">
        <v>9</v>
      </c>
      <c r="F41" s="55" t="s">
        <v>10</v>
      </c>
      <c r="G41" s="55" t="s">
        <v>9</v>
      </c>
      <c r="H41" s="55" t="s">
        <v>10</v>
      </c>
      <c r="I41" s="55" t="s">
        <v>9</v>
      </c>
      <c r="J41" s="55" t="s">
        <v>10</v>
      </c>
      <c r="K41" s="55" t="s">
        <v>9</v>
      </c>
      <c r="L41" s="55" t="s">
        <v>10</v>
      </c>
      <c r="M41" s="55" t="s">
        <v>9</v>
      </c>
      <c r="N41" s="55" t="s">
        <v>10</v>
      </c>
      <c r="O41" s="55" t="s">
        <v>99</v>
      </c>
      <c r="P41" s="55" t="s">
        <v>100</v>
      </c>
      <c r="Q41" s="55" t="s">
        <v>100</v>
      </c>
      <c r="R41" s="55" t="s">
        <v>118</v>
      </c>
      <c r="S41" s="55" t="s">
        <v>118</v>
      </c>
      <c r="T41" s="55" t="s">
        <v>118</v>
      </c>
    </row>
    <row r="42" spans="1:20" hidden="1">
      <c r="A42" s="63" t="s">
        <v>17</v>
      </c>
      <c r="B42" s="64">
        <v>1</v>
      </c>
      <c r="C42" s="8" cm="1">
        <f t="array" ref="C42">IF($I$2="Длительное проживание от 10 ночей ",
INDEX(GRID!$B$4:$U$15,MATCH(C$7,GRID!$A$4:$A$15,0),MATCH(1,($U$2=GRID!$B$1:$U$1)*(КАЛЕНДАРЬ!I4=GRID!$B$3:$U$3),0))*GRID!$H$45,
ROUNDUP(INDEX(GRID!$B$4:$U$15,MATCH(C$7,GRID!$A$4:$A$15,0),MATCH(1,($U$2=GRID!$B$1:$U$1)*(КАЛЕНДАРЬ!I4=GRID!$B$3:$U$3),0))*GRID!$H$45*(1-GRID!$H$46),0))</f>
        <v>27180.000000000004</v>
      </c>
      <c r="D42" s="8" cm="1">
        <f t="array" ref="D42">IF($I$2="Длительное проживание от 10 ночей ",
INDEX(GRID!$B$18:$U$29,MATCH(C$7,GRID!$A$18:$A$29,0),MATCH(1,($U$2=GRID!$B$1:$U$1)*(КАЛЕНДАРЬ!I4=GRID!$B$3:$U$3),0))*GRID!$H$45,
ROUNDUP(INDEX(GRID!$B$18:$U$29,MATCH(C$7,GRID!$A$18:$A$29,0),MATCH(1,($U$2=GRID!$B$1:$U$1)*(КАЛЕНДАРЬ!I4=GRID!$B$3:$U$3),0))*GRID!$H$45*(1-GRID!$H$46),0))</f>
        <v>31680</v>
      </c>
      <c r="E42" s="8" cm="1">
        <f t="array" ref="E42">IF($I$2="Длительное проживание от 10 ночей ",
INDEX(GRID!$B$4:$U$15,MATCH(E$7,GRID!$A$4:$A$15,0),MATCH(1,($U$2=GRID!$B$1:$U$1)*(КАЛЕНДАРЬ!I4=GRID!$B$3:$U$3),0))*GRID!$H$45,
ROUNDUP(INDEX(GRID!$B$4:$U$15,MATCH(E$7,GRID!$A$4:$A$15,0),MATCH(1,($U$2=GRID!$B$1:$U$1)*(КАЛЕНДАРЬ!I4=GRID!$B$3:$U$3),0))*GRID!$H$45*(1-GRID!$H$46),0))</f>
        <v>32670</v>
      </c>
      <c r="F42" s="8" cm="1">
        <f t="array" ref="F42">IF($I$2="Длительное проживание от 10 ночей ",
INDEX(GRID!$B$18:$U$29,MATCH(E$7,GRID!$A$18:$A$29,0),MATCH(1,($U$2=GRID!$B$1:$U$1)*(КАЛЕНДАРЬ!I4=GRID!$B$3:$U$3),0))*GRID!$H$45,
ROUNDUP(INDEX(GRID!$B$18:$U$29,MATCH(E$7,GRID!$A$18:$A$29,0),MATCH(1,($U$2=GRID!$B$1:$U$1)*(КАЛЕНДАРЬ!I4=GRID!$B$3:$U$3),0))*GRID!$H$45*(1-GRID!$H$46),0))</f>
        <v>37170</v>
      </c>
      <c r="G42" s="57" t="s">
        <v>119</v>
      </c>
      <c r="H42" s="57" t="s">
        <v>119</v>
      </c>
      <c r="I42" s="8" cm="1">
        <f t="array" ref="I42">IF($I$2="Длительное проживание от 10 ночей ",
INDEX(GRID!$B$4:$U$15,MATCH(I$7,GRID!$A$4:$A$15,0),MATCH(1,($U$2=GRID!$B$1:$U$1)*(КАЛЕНДАРЬ!I4=GRID!$B$3:$U$3),0))*GRID!$H$45,
ROUNDUP(INDEX(GRID!$B$4:$U$15,MATCH(I$7,GRID!$A$4:$A$15,0),MATCH(1,($U$2=GRID!$B$1:$U$1)*(КАЛЕНДАРЬ!I4=GRID!$B$3:$U$3),0))*GRID!$H$45*(1-GRID!$H$46),0))</f>
        <v>42660</v>
      </c>
      <c r="J42" s="8" cm="1">
        <f t="array" ref="J42">IF($I$2="Длительное проживание от 10 ночей ",
INDEX(GRID!$B$18:$U$29,MATCH(I$7,GRID!$A$18:$A$29,0),MATCH(1,($U$2=GRID!$B$1:$U$1)*(КАЛЕНДАРЬ!I4=GRID!$B$3:$U$3),0))*GRID!$H$45,
ROUNDUP(INDEX(GRID!$B$18:$U$29,MATCH(I$7,GRID!$A$18:$A$29,0),MATCH(1,($U$2=GRID!$B$1:$U$1)*(КАЛЕНДАРЬ!I4=GRID!$B$3:$U$3),0))*GRID!$H$45*(1-GRID!$H$46),0))</f>
        <v>47160</v>
      </c>
      <c r="K42" s="57" t="s">
        <v>119</v>
      </c>
      <c r="L42" s="57" t="s">
        <v>119</v>
      </c>
      <c r="M42" s="8" cm="1">
        <f t="array" ref="M42">IF($I$2="Длительное проживание от 10 ночей ",
INDEX(GRID!$B$4:$U$15,MATCH(M$7,GRID!$A$4:$A$15,0),MATCH(1,($U$2=GRID!$B$1:$U$1)*(КАЛЕНДАРЬ!I4=GRID!$B$3:$U$3),0))*GRID!$H$45,
ROUNDUP(INDEX(GRID!$B$4:$U$15,MATCH(M$7,GRID!$A$4:$A$15,0),MATCH(1,($U$2=GRID!$B$1:$U$1)*(КАЛЕНДАРЬ!I4=GRID!$B$3:$U$3),0))*GRID!$H$45*(1-GRID!$H$46),0))</f>
        <v>66600</v>
      </c>
      <c r="N42" s="8" cm="1">
        <f t="array" ref="N42">IF($I$2="Длительное проживание от 10 ночей ",
INDEX(GRID!$B$18:$U$29,MATCH(M$7,GRID!$A$18:$A$29,0),MATCH(1,($U$2=GRID!$B$1:$U$1)*(КАЛЕНДАРЬ!I4=GRID!$B$3:$U$3),0))*GRID!$H$45,
ROUNDUP(INDEX(GRID!$B$18:$U$29,MATCH(M$7,GRID!$A$18:$A$29,0),MATCH(1,($U$2=GRID!$B$1:$U$1)*(КАЛЕНДАРЬ!I4=GRID!$B$3:$U$3),0))*GRID!$H$45*(1-GRID!$H$46),0))</f>
        <v>71100</v>
      </c>
      <c r="O42" s="57" t="s">
        <v>119</v>
      </c>
      <c r="P42" s="8" cm="1">
        <f t="array" ref="P42">IF($I$2="Длительное проживание от 10 ночей ",
INDEX(GRID!$B$4:$U$15,MATCH(P$7,GRID!$A$4:$A$15,0),MATCH(1,($U$2=GRID!$B$1:$U$1)*(КАЛЕНДАРЬ!I4=GRID!$B$3:$U$3),0))*GRID!$H$45,
ROUNDUP(INDEX(GRID!$B$4:$U$15,MATCH(P$7,GRID!$A$4:$A$15,0),MATCH(1,($U$2=GRID!$B$1:$U$1)*(КАЛЕНДАРЬ!I4=GRID!$B$3:$U$3),0))*GRID!$H$45*(1-GRID!$H$46),0))</f>
        <v>136260</v>
      </c>
      <c r="Q42" s="8" cm="1">
        <f t="array" ref="Q42">IF($I$2="Длительное проживание от 10 ночей ",
INDEX(GRID!$B$4:$U$15,MATCH(Q$7,GRID!$A$4:$A$15,0),MATCH(1,($U$2=GRID!$B$1:$U$1)*(КАЛЕНДАРЬ!I4=GRID!$B$3:$U$3),0))*GRID!$H$45,
ROUNDUP(INDEX(GRID!$B$4:$U$15,MATCH(Q$7,GRID!$A$4:$A$15,0),MATCH(1,($U$2=GRID!$B$1:$U$1)*(КАЛЕНДАРЬ!I4=GRID!$B$3:$U$3),0))*GRID!$H$45*(1-GRID!$H$46),0))</f>
        <v>160110</v>
      </c>
      <c r="R42" s="57" t="s">
        <v>119</v>
      </c>
      <c r="S42" s="57" t="s">
        <v>119</v>
      </c>
      <c r="T42" s="57" t="s">
        <v>119</v>
      </c>
    </row>
    <row r="43" spans="1:20" hidden="1">
      <c r="A43" s="63" t="s">
        <v>11</v>
      </c>
      <c r="B43" s="64">
        <v>2</v>
      </c>
      <c r="C43" s="8" cm="1">
        <f t="array" ref="C43">IF($I$2="Длительное проживание от 10 ночей ",
INDEX(GRID!$B$4:$U$15,MATCH(C$7,GRID!$A$4:$A$15,0),MATCH(1,($U$2=GRID!$B$1:$U$1)*(КАЛЕНДАРЬ!I5=GRID!$B$3:$U$3),0))*GRID!$H$45,
ROUNDUP(INDEX(GRID!$B$4:$U$15,MATCH(C$7,GRID!$A$4:$A$15,0),MATCH(1,($U$2=GRID!$B$1:$U$1)*(КАЛЕНДАРЬ!I5=GRID!$B$3:$U$3),0))*GRID!$H$45*(1-GRID!$H$46),0))</f>
        <v>27180.000000000004</v>
      </c>
      <c r="D43" s="8" cm="1">
        <f t="array" ref="D43">IF($I$2="Длительное проживание от 10 ночей ",
INDEX(GRID!$B$18:$U$29,MATCH(C$7,GRID!$A$18:$A$29,0),MATCH(1,($U$2=GRID!$B$1:$U$1)*(КАЛЕНДАРЬ!I5=GRID!$B$3:$U$3),0))*GRID!$H$45,
ROUNDUP(INDEX(GRID!$B$18:$U$29,MATCH(C$7,GRID!$A$18:$A$29,0),MATCH(1,($U$2=GRID!$B$1:$U$1)*(КАЛЕНДАРЬ!I5=GRID!$B$3:$U$3),0))*GRID!$H$45*(1-GRID!$H$46),0))</f>
        <v>31680</v>
      </c>
      <c r="E43" s="8" cm="1">
        <f t="array" ref="E43">IF($I$2="Длительное проживание от 10 ночей ",
INDEX(GRID!$B$4:$U$15,MATCH(E$7,GRID!$A$4:$A$15,0),MATCH(1,($U$2=GRID!$B$1:$U$1)*(КАЛЕНДАРЬ!I5=GRID!$B$3:$U$3),0))*GRID!$H$45,
ROUNDUP(INDEX(GRID!$B$4:$U$15,MATCH(E$7,GRID!$A$4:$A$15,0),MATCH(1,($U$2=GRID!$B$1:$U$1)*(КАЛЕНДАРЬ!I5=GRID!$B$3:$U$3),0))*GRID!$H$45*(1-GRID!$H$46),0))</f>
        <v>32670</v>
      </c>
      <c r="F43" s="8" cm="1">
        <f t="array" ref="F43">IF($I$2="Длительное проживание от 10 ночей ",
INDEX(GRID!$B$18:$U$29,MATCH(E$7,GRID!$A$18:$A$29,0),MATCH(1,($U$2=GRID!$B$1:$U$1)*(КАЛЕНДАРЬ!I5=GRID!$B$3:$U$3),0))*GRID!$H$45,
ROUNDUP(INDEX(GRID!$B$18:$U$29,MATCH(E$7,GRID!$A$18:$A$29,0),MATCH(1,($U$2=GRID!$B$1:$U$1)*(КАЛЕНДАРЬ!I5=GRID!$B$3:$U$3),0))*GRID!$H$45*(1-GRID!$H$46),0))</f>
        <v>37170</v>
      </c>
      <c r="G43" s="57" t="s">
        <v>119</v>
      </c>
      <c r="H43" s="57" t="s">
        <v>119</v>
      </c>
      <c r="I43" s="8" cm="1">
        <f t="array" ref="I43">IF($I$2="Длительное проживание от 10 ночей ",
INDEX(GRID!$B$4:$U$15,MATCH(I$7,GRID!$A$4:$A$15,0),MATCH(1,($U$2=GRID!$B$1:$U$1)*(КАЛЕНДАРЬ!I5=GRID!$B$3:$U$3),0))*GRID!$H$45,
ROUNDUP(INDEX(GRID!$B$4:$U$15,MATCH(I$7,GRID!$A$4:$A$15,0),MATCH(1,($U$2=GRID!$B$1:$U$1)*(КАЛЕНДАРЬ!I5=GRID!$B$3:$U$3),0))*GRID!$H$45*(1-GRID!$H$46),0))</f>
        <v>42660</v>
      </c>
      <c r="J43" s="8" cm="1">
        <f t="array" ref="J43">IF($I$2="Длительное проживание от 10 ночей ",
INDEX(GRID!$B$18:$U$29,MATCH(I$7,GRID!$A$18:$A$29,0),MATCH(1,($U$2=GRID!$B$1:$U$1)*(КАЛЕНДАРЬ!I5=GRID!$B$3:$U$3),0))*GRID!$H$45,
ROUNDUP(INDEX(GRID!$B$18:$U$29,MATCH(I$7,GRID!$A$18:$A$29,0),MATCH(1,($U$2=GRID!$B$1:$U$1)*(КАЛЕНДАРЬ!I5=GRID!$B$3:$U$3),0))*GRID!$H$45*(1-GRID!$H$46),0))</f>
        <v>47160</v>
      </c>
      <c r="K43" s="57" t="s">
        <v>119</v>
      </c>
      <c r="L43" s="57" t="s">
        <v>119</v>
      </c>
      <c r="M43" s="8" cm="1">
        <f t="array" ref="M43">IF($I$2="Длительное проживание от 10 ночей ",
INDEX(GRID!$B$4:$U$15,MATCH(M$7,GRID!$A$4:$A$15,0),MATCH(1,($U$2=GRID!$B$1:$U$1)*(КАЛЕНДАРЬ!I5=GRID!$B$3:$U$3),0))*GRID!$H$45,
ROUNDUP(INDEX(GRID!$B$4:$U$15,MATCH(M$7,GRID!$A$4:$A$15,0),MATCH(1,($U$2=GRID!$B$1:$U$1)*(КАЛЕНДАРЬ!I5=GRID!$B$3:$U$3),0))*GRID!$H$45*(1-GRID!$H$46),0))</f>
        <v>66600</v>
      </c>
      <c r="N43" s="8" cm="1">
        <f t="array" ref="N43">IF($I$2="Длительное проживание от 10 ночей ",
INDEX(GRID!$B$18:$U$29,MATCH(M$7,GRID!$A$18:$A$29,0),MATCH(1,($U$2=GRID!$B$1:$U$1)*(КАЛЕНДАРЬ!I5=GRID!$B$3:$U$3),0))*GRID!$H$45,
ROUNDUP(INDEX(GRID!$B$18:$U$29,MATCH(M$7,GRID!$A$18:$A$29,0),MATCH(1,($U$2=GRID!$B$1:$U$1)*(КАЛЕНДАРЬ!I5=GRID!$B$3:$U$3),0))*GRID!$H$45*(1-GRID!$H$46),0))</f>
        <v>71100</v>
      </c>
      <c r="O43" s="57" t="s">
        <v>119</v>
      </c>
      <c r="P43" s="8" cm="1">
        <f t="array" ref="P43">IF($I$2="Длительное проживание от 10 ночей ",
INDEX(GRID!$B$4:$U$15,MATCH(P$7,GRID!$A$4:$A$15,0),MATCH(1,($U$2=GRID!$B$1:$U$1)*(КАЛЕНДАРЬ!I5=GRID!$B$3:$U$3),0))*GRID!$H$45,
ROUNDUP(INDEX(GRID!$B$4:$U$15,MATCH(P$7,GRID!$A$4:$A$15,0),MATCH(1,($U$2=GRID!$B$1:$U$1)*(КАЛЕНДАРЬ!I5=GRID!$B$3:$U$3),0))*GRID!$H$45*(1-GRID!$H$46),0))</f>
        <v>136260</v>
      </c>
      <c r="Q43" s="8" cm="1">
        <f t="array" ref="Q43">IF($I$2="Длительное проживание от 10 ночей ",
INDEX(GRID!$B$4:$U$15,MATCH(Q$7,GRID!$A$4:$A$15,0),MATCH(1,($U$2=GRID!$B$1:$U$1)*(КАЛЕНДАРЬ!I5=GRID!$B$3:$U$3),0))*GRID!$H$45,
ROUNDUP(INDEX(GRID!$B$4:$U$15,MATCH(Q$7,GRID!$A$4:$A$15,0),MATCH(1,($U$2=GRID!$B$1:$U$1)*(КАЛЕНДАРЬ!I5=GRID!$B$3:$U$3),0))*GRID!$H$45*(1-GRID!$H$46),0))</f>
        <v>160110</v>
      </c>
      <c r="R43" s="57" t="s">
        <v>119</v>
      </c>
      <c r="S43" s="57" t="s">
        <v>119</v>
      </c>
      <c r="T43" s="57" t="s">
        <v>119</v>
      </c>
    </row>
    <row r="44" spans="1:20" hidden="1">
      <c r="A44" s="63" t="s">
        <v>12</v>
      </c>
      <c r="B44" s="64">
        <v>3</v>
      </c>
      <c r="C44" s="8" cm="1">
        <f t="array" ref="C44">IF($I$2="Длительное проживание от 10 ночей ",
INDEX(GRID!$B$4:$U$15,MATCH(C$7,GRID!$A$4:$A$15,0),MATCH(1,($U$2=GRID!$B$1:$U$1)*(КАЛЕНДАРЬ!I6=GRID!$B$3:$U$3),0))*GRID!$H$45,
ROUNDUP(INDEX(GRID!$B$4:$U$15,MATCH(C$7,GRID!$A$4:$A$15,0),MATCH(1,($U$2=GRID!$B$1:$U$1)*(КАЛЕНДАРЬ!I6=GRID!$B$3:$U$3),0))*GRID!$H$45*(1-GRID!$H$46),0))</f>
        <v>27180.000000000004</v>
      </c>
      <c r="D44" s="8" cm="1">
        <f t="array" ref="D44">IF($I$2="Длительное проживание от 10 ночей ",
INDEX(GRID!$B$18:$U$29,MATCH(C$7,GRID!$A$18:$A$29,0),MATCH(1,($U$2=GRID!$B$1:$U$1)*(КАЛЕНДАРЬ!I6=GRID!$B$3:$U$3),0))*GRID!$H$45,
ROUNDUP(INDEX(GRID!$B$18:$U$29,MATCH(C$7,GRID!$A$18:$A$29,0),MATCH(1,($U$2=GRID!$B$1:$U$1)*(КАЛЕНДАРЬ!I6=GRID!$B$3:$U$3),0))*GRID!$H$45*(1-GRID!$H$46),0))</f>
        <v>31680</v>
      </c>
      <c r="E44" s="8" cm="1">
        <f t="array" ref="E44">IF($I$2="Длительное проживание от 10 ночей ",
INDEX(GRID!$B$4:$U$15,MATCH(E$7,GRID!$A$4:$A$15,0),MATCH(1,($U$2=GRID!$B$1:$U$1)*(КАЛЕНДАРЬ!I6=GRID!$B$3:$U$3),0))*GRID!$H$45,
ROUNDUP(INDEX(GRID!$B$4:$U$15,MATCH(E$7,GRID!$A$4:$A$15,0),MATCH(1,($U$2=GRID!$B$1:$U$1)*(КАЛЕНДАРЬ!I6=GRID!$B$3:$U$3),0))*GRID!$H$45*(1-GRID!$H$46),0))</f>
        <v>32670</v>
      </c>
      <c r="F44" s="8" cm="1">
        <f t="array" ref="F44">IF($I$2="Длительное проживание от 10 ночей ",
INDEX(GRID!$B$18:$U$29,MATCH(E$7,GRID!$A$18:$A$29,0),MATCH(1,($U$2=GRID!$B$1:$U$1)*(КАЛЕНДАРЬ!I6=GRID!$B$3:$U$3),0))*GRID!$H$45,
ROUNDUP(INDEX(GRID!$B$18:$U$29,MATCH(E$7,GRID!$A$18:$A$29,0),MATCH(1,($U$2=GRID!$B$1:$U$1)*(КАЛЕНДАРЬ!I6=GRID!$B$3:$U$3),0))*GRID!$H$45*(1-GRID!$H$46),0))</f>
        <v>37170</v>
      </c>
      <c r="G44" s="57" t="s">
        <v>119</v>
      </c>
      <c r="H44" s="57" t="s">
        <v>119</v>
      </c>
      <c r="I44" s="8" cm="1">
        <f t="array" ref="I44">IF($I$2="Длительное проживание от 10 ночей ",
INDEX(GRID!$B$4:$U$15,MATCH(I$7,GRID!$A$4:$A$15,0),MATCH(1,($U$2=GRID!$B$1:$U$1)*(КАЛЕНДАРЬ!I6=GRID!$B$3:$U$3),0))*GRID!$H$45,
ROUNDUP(INDEX(GRID!$B$4:$U$15,MATCH(I$7,GRID!$A$4:$A$15,0),MATCH(1,($U$2=GRID!$B$1:$U$1)*(КАЛЕНДАРЬ!I6=GRID!$B$3:$U$3),0))*GRID!$H$45*(1-GRID!$H$46),0))</f>
        <v>42660</v>
      </c>
      <c r="J44" s="8" cm="1">
        <f t="array" ref="J44">IF($I$2="Длительное проживание от 10 ночей ",
INDEX(GRID!$B$18:$U$29,MATCH(I$7,GRID!$A$18:$A$29,0),MATCH(1,($U$2=GRID!$B$1:$U$1)*(КАЛЕНДАРЬ!I6=GRID!$B$3:$U$3),0))*GRID!$H$45,
ROUNDUP(INDEX(GRID!$B$18:$U$29,MATCH(I$7,GRID!$A$18:$A$29,0),MATCH(1,($U$2=GRID!$B$1:$U$1)*(КАЛЕНДАРЬ!I6=GRID!$B$3:$U$3),0))*GRID!$H$45*(1-GRID!$H$46),0))</f>
        <v>47160</v>
      </c>
      <c r="K44" s="57" t="s">
        <v>119</v>
      </c>
      <c r="L44" s="57" t="s">
        <v>119</v>
      </c>
      <c r="M44" s="8" cm="1">
        <f t="array" ref="M44">IF($I$2="Длительное проживание от 10 ночей ",
INDEX(GRID!$B$4:$U$15,MATCH(M$7,GRID!$A$4:$A$15,0),MATCH(1,($U$2=GRID!$B$1:$U$1)*(КАЛЕНДАРЬ!I6=GRID!$B$3:$U$3),0))*GRID!$H$45,
ROUNDUP(INDEX(GRID!$B$4:$U$15,MATCH(M$7,GRID!$A$4:$A$15,0),MATCH(1,($U$2=GRID!$B$1:$U$1)*(КАЛЕНДАРЬ!I6=GRID!$B$3:$U$3),0))*GRID!$H$45*(1-GRID!$H$46),0))</f>
        <v>66600</v>
      </c>
      <c r="N44" s="8" cm="1">
        <f t="array" ref="N44">IF($I$2="Длительное проживание от 10 ночей ",
INDEX(GRID!$B$18:$U$29,MATCH(M$7,GRID!$A$18:$A$29,0),MATCH(1,($U$2=GRID!$B$1:$U$1)*(КАЛЕНДАРЬ!I6=GRID!$B$3:$U$3),0))*GRID!$H$45,
ROUNDUP(INDEX(GRID!$B$18:$U$29,MATCH(M$7,GRID!$A$18:$A$29,0),MATCH(1,($U$2=GRID!$B$1:$U$1)*(КАЛЕНДАРЬ!I6=GRID!$B$3:$U$3),0))*GRID!$H$45*(1-GRID!$H$46),0))</f>
        <v>71100</v>
      </c>
      <c r="O44" s="57" t="s">
        <v>119</v>
      </c>
      <c r="P44" s="8" cm="1">
        <f t="array" ref="P44">IF($I$2="Длительное проживание от 10 ночей ",
INDEX(GRID!$B$4:$U$15,MATCH(P$7,GRID!$A$4:$A$15,0),MATCH(1,($U$2=GRID!$B$1:$U$1)*(КАЛЕНДАРЬ!I6=GRID!$B$3:$U$3),0))*GRID!$H$45,
ROUNDUP(INDEX(GRID!$B$4:$U$15,MATCH(P$7,GRID!$A$4:$A$15,0),MATCH(1,($U$2=GRID!$B$1:$U$1)*(КАЛЕНДАРЬ!I6=GRID!$B$3:$U$3),0))*GRID!$H$45*(1-GRID!$H$46),0))</f>
        <v>136260</v>
      </c>
      <c r="Q44" s="8" cm="1">
        <f t="array" ref="Q44">IF($I$2="Длительное проживание от 10 ночей ",
INDEX(GRID!$B$4:$U$15,MATCH(Q$7,GRID!$A$4:$A$15,0),MATCH(1,($U$2=GRID!$B$1:$U$1)*(КАЛЕНДАРЬ!I6=GRID!$B$3:$U$3),0))*GRID!$H$45,
ROUNDUP(INDEX(GRID!$B$4:$U$15,MATCH(Q$7,GRID!$A$4:$A$15,0),MATCH(1,($U$2=GRID!$B$1:$U$1)*(КАЛЕНДАРЬ!I6=GRID!$B$3:$U$3),0))*GRID!$H$45*(1-GRID!$H$46),0))</f>
        <v>160110</v>
      </c>
      <c r="R44" s="57" t="s">
        <v>119</v>
      </c>
      <c r="S44" s="57" t="s">
        <v>119</v>
      </c>
      <c r="T44" s="57" t="s">
        <v>119</v>
      </c>
    </row>
    <row r="45" spans="1:20" hidden="1">
      <c r="A45" s="63" t="s">
        <v>13</v>
      </c>
      <c r="B45" s="64">
        <v>4</v>
      </c>
      <c r="C45" s="8" cm="1">
        <f t="array" ref="C45">IF($I$2="Длительное проживание от 10 ночей ",
INDEX(GRID!$B$4:$U$15,MATCH(C$7,GRID!$A$4:$A$15,0),MATCH(1,($U$2=GRID!$B$1:$U$1)*(КАЛЕНДАРЬ!I7=GRID!$B$3:$U$3),0))*GRID!$H$45,
ROUNDUP(INDEX(GRID!$B$4:$U$15,MATCH(C$7,GRID!$A$4:$A$15,0),MATCH(1,($U$2=GRID!$B$1:$U$1)*(КАЛЕНДАРЬ!I7=GRID!$B$3:$U$3),0))*GRID!$H$45*(1-GRID!$H$46),0))</f>
        <v>27180.000000000004</v>
      </c>
      <c r="D45" s="8" cm="1">
        <f t="array" ref="D45">IF($I$2="Длительное проживание от 10 ночей ",
INDEX(GRID!$B$18:$U$29,MATCH(C$7,GRID!$A$18:$A$29,0),MATCH(1,($U$2=GRID!$B$1:$U$1)*(КАЛЕНДАРЬ!I7=GRID!$B$3:$U$3),0))*GRID!$H$45,
ROUNDUP(INDEX(GRID!$B$18:$U$29,MATCH(C$7,GRID!$A$18:$A$29,0),MATCH(1,($U$2=GRID!$B$1:$U$1)*(КАЛЕНДАРЬ!I7=GRID!$B$3:$U$3),0))*GRID!$H$45*(1-GRID!$H$46),0))</f>
        <v>31680</v>
      </c>
      <c r="E45" s="8" cm="1">
        <f t="array" ref="E45">IF($I$2="Длительное проживание от 10 ночей ",
INDEX(GRID!$B$4:$U$15,MATCH(E$7,GRID!$A$4:$A$15,0),MATCH(1,($U$2=GRID!$B$1:$U$1)*(КАЛЕНДАРЬ!I7=GRID!$B$3:$U$3),0))*GRID!$H$45,
ROUNDUP(INDEX(GRID!$B$4:$U$15,MATCH(E$7,GRID!$A$4:$A$15,0),MATCH(1,($U$2=GRID!$B$1:$U$1)*(КАЛЕНДАРЬ!I7=GRID!$B$3:$U$3),0))*GRID!$H$45*(1-GRID!$H$46),0))</f>
        <v>32670</v>
      </c>
      <c r="F45" s="8" cm="1">
        <f t="array" ref="F45">IF($I$2="Длительное проживание от 10 ночей ",
INDEX(GRID!$B$18:$U$29,MATCH(E$7,GRID!$A$18:$A$29,0),MATCH(1,($U$2=GRID!$B$1:$U$1)*(КАЛЕНДАРЬ!I7=GRID!$B$3:$U$3),0))*GRID!$H$45,
ROUNDUP(INDEX(GRID!$B$18:$U$29,MATCH(E$7,GRID!$A$18:$A$29,0),MATCH(1,($U$2=GRID!$B$1:$U$1)*(КАЛЕНДАРЬ!I7=GRID!$B$3:$U$3),0))*GRID!$H$45*(1-GRID!$H$46),0))</f>
        <v>37170</v>
      </c>
      <c r="G45" s="57" t="s">
        <v>119</v>
      </c>
      <c r="H45" s="57" t="s">
        <v>119</v>
      </c>
      <c r="I45" s="8" cm="1">
        <f t="array" ref="I45">IF($I$2="Длительное проживание от 10 ночей ",
INDEX(GRID!$B$4:$U$15,MATCH(I$7,GRID!$A$4:$A$15,0),MATCH(1,($U$2=GRID!$B$1:$U$1)*(КАЛЕНДАРЬ!I7=GRID!$B$3:$U$3),0))*GRID!$H$45,
ROUNDUP(INDEX(GRID!$B$4:$U$15,MATCH(I$7,GRID!$A$4:$A$15,0),MATCH(1,($U$2=GRID!$B$1:$U$1)*(КАЛЕНДАРЬ!I7=GRID!$B$3:$U$3),0))*GRID!$H$45*(1-GRID!$H$46),0))</f>
        <v>42660</v>
      </c>
      <c r="J45" s="8" cm="1">
        <f t="array" ref="J45">IF($I$2="Длительное проживание от 10 ночей ",
INDEX(GRID!$B$18:$U$29,MATCH(I$7,GRID!$A$18:$A$29,0),MATCH(1,($U$2=GRID!$B$1:$U$1)*(КАЛЕНДАРЬ!I7=GRID!$B$3:$U$3),0))*GRID!$H$45,
ROUNDUP(INDEX(GRID!$B$18:$U$29,MATCH(I$7,GRID!$A$18:$A$29,0),MATCH(1,($U$2=GRID!$B$1:$U$1)*(КАЛЕНДАРЬ!I7=GRID!$B$3:$U$3),0))*GRID!$H$45*(1-GRID!$H$46),0))</f>
        <v>47160</v>
      </c>
      <c r="K45" s="57" t="s">
        <v>119</v>
      </c>
      <c r="L45" s="57" t="s">
        <v>119</v>
      </c>
      <c r="M45" s="8" cm="1">
        <f t="array" ref="M45">IF($I$2="Длительное проживание от 10 ночей ",
INDEX(GRID!$B$4:$U$15,MATCH(M$7,GRID!$A$4:$A$15,0),MATCH(1,($U$2=GRID!$B$1:$U$1)*(КАЛЕНДАРЬ!I7=GRID!$B$3:$U$3),0))*GRID!$H$45,
ROUNDUP(INDEX(GRID!$B$4:$U$15,MATCH(M$7,GRID!$A$4:$A$15,0),MATCH(1,($U$2=GRID!$B$1:$U$1)*(КАЛЕНДАРЬ!I7=GRID!$B$3:$U$3),0))*GRID!$H$45*(1-GRID!$H$46),0))</f>
        <v>66600</v>
      </c>
      <c r="N45" s="8" cm="1">
        <f t="array" ref="N45">IF($I$2="Длительное проживание от 10 ночей ",
INDEX(GRID!$B$18:$U$29,MATCH(M$7,GRID!$A$18:$A$29,0),MATCH(1,($U$2=GRID!$B$1:$U$1)*(КАЛЕНДАРЬ!I7=GRID!$B$3:$U$3),0))*GRID!$H$45,
ROUNDUP(INDEX(GRID!$B$18:$U$29,MATCH(M$7,GRID!$A$18:$A$29,0),MATCH(1,($U$2=GRID!$B$1:$U$1)*(КАЛЕНДАРЬ!I7=GRID!$B$3:$U$3),0))*GRID!$H$45*(1-GRID!$H$46),0))</f>
        <v>71100</v>
      </c>
      <c r="O45" s="57" t="s">
        <v>119</v>
      </c>
      <c r="P45" s="8" cm="1">
        <f t="array" ref="P45">IF($I$2="Длительное проживание от 10 ночей ",
INDEX(GRID!$B$4:$U$15,MATCH(P$7,GRID!$A$4:$A$15,0),MATCH(1,($U$2=GRID!$B$1:$U$1)*(КАЛЕНДАРЬ!I7=GRID!$B$3:$U$3),0))*GRID!$H$45,
ROUNDUP(INDEX(GRID!$B$4:$U$15,MATCH(P$7,GRID!$A$4:$A$15,0),MATCH(1,($U$2=GRID!$B$1:$U$1)*(КАЛЕНДАРЬ!I7=GRID!$B$3:$U$3),0))*GRID!$H$45*(1-GRID!$H$46),0))</f>
        <v>136260</v>
      </c>
      <c r="Q45" s="8" cm="1">
        <f t="array" ref="Q45">IF($I$2="Длительное проживание от 10 ночей ",
INDEX(GRID!$B$4:$U$15,MATCH(Q$7,GRID!$A$4:$A$15,0),MATCH(1,($U$2=GRID!$B$1:$U$1)*(КАЛЕНДАРЬ!I7=GRID!$B$3:$U$3),0))*GRID!$H$45,
ROUNDUP(INDEX(GRID!$B$4:$U$15,MATCH(Q$7,GRID!$A$4:$A$15,0),MATCH(1,($U$2=GRID!$B$1:$U$1)*(КАЛЕНДАРЬ!I7=GRID!$B$3:$U$3),0))*GRID!$H$45*(1-GRID!$H$46),0))</f>
        <v>160110</v>
      </c>
      <c r="R45" s="57" t="s">
        <v>119</v>
      </c>
      <c r="S45" s="57" t="s">
        <v>119</v>
      </c>
      <c r="T45" s="57" t="s">
        <v>119</v>
      </c>
    </row>
    <row r="46" spans="1:20" hidden="1">
      <c r="A46" s="63" t="s">
        <v>14</v>
      </c>
      <c r="B46" s="64">
        <v>5</v>
      </c>
      <c r="C46" s="8" cm="1">
        <f t="array" ref="C46">IF($I$2="Длительное проживание от 10 ночей ",
INDEX(GRID!$B$4:$U$15,MATCH(C$7,GRID!$A$4:$A$15,0),MATCH(1,($U$2=GRID!$B$1:$U$1)*(КАЛЕНДАРЬ!I8=GRID!$B$3:$U$3),0))*GRID!$H$45,
ROUNDUP(INDEX(GRID!$B$4:$U$15,MATCH(C$7,GRID!$A$4:$A$15,0),MATCH(1,($U$2=GRID!$B$1:$U$1)*(КАЛЕНДАРЬ!I8=GRID!$B$3:$U$3),0))*GRID!$H$45*(1-GRID!$H$46),0))</f>
        <v>27180.000000000004</v>
      </c>
      <c r="D46" s="8" cm="1">
        <f t="array" ref="D46">IF($I$2="Длительное проживание от 10 ночей ",
INDEX(GRID!$B$18:$U$29,MATCH(C$7,GRID!$A$18:$A$29,0),MATCH(1,($U$2=GRID!$B$1:$U$1)*(КАЛЕНДАРЬ!I8=GRID!$B$3:$U$3),0))*GRID!$H$45,
ROUNDUP(INDEX(GRID!$B$18:$U$29,MATCH(C$7,GRID!$A$18:$A$29,0),MATCH(1,($U$2=GRID!$B$1:$U$1)*(КАЛЕНДАРЬ!I8=GRID!$B$3:$U$3),0))*GRID!$H$45*(1-GRID!$H$46),0))</f>
        <v>31680</v>
      </c>
      <c r="E46" s="8" cm="1">
        <f t="array" ref="E46">IF($I$2="Длительное проживание от 10 ночей ",
INDEX(GRID!$B$4:$U$15,MATCH(E$7,GRID!$A$4:$A$15,0),MATCH(1,($U$2=GRID!$B$1:$U$1)*(КАЛЕНДАРЬ!I8=GRID!$B$3:$U$3),0))*GRID!$H$45,
ROUNDUP(INDEX(GRID!$B$4:$U$15,MATCH(E$7,GRID!$A$4:$A$15,0),MATCH(1,($U$2=GRID!$B$1:$U$1)*(КАЛЕНДАРЬ!I8=GRID!$B$3:$U$3),0))*GRID!$H$45*(1-GRID!$H$46),0))</f>
        <v>32670</v>
      </c>
      <c r="F46" s="8" cm="1">
        <f t="array" ref="F46">IF($I$2="Длительное проживание от 10 ночей ",
INDEX(GRID!$B$18:$U$29,MATCH(E$7,GRID!$A$18:$A$29,0),MATCH(1,($U$2=GRID!$B$1:$U$1)*(КАЛЕНДАРЬ!I8=GRID!$B$3:$U$3),0))*GRID!$H$45,
ROUNDUP(INDEX(GRID!$B$18:$U$29,MATCH(E$7,GRID!$A$18:$A$29,0),MATCH(1,($U$2=GRID!$B$1:$U$1)*(КАЛЕНДАРЬ!I8=GRID!$B$3:$U$3),0))*GRID!$H$45*(1-GRID!$H$46),0))</f>
        <v>37170</v>
      </c>
      <c r="G46" s="57" t="s">
        <v>119</v>
      </c>
      <c r="H46" s="57" t="s">
        <v>119</v>
      </c>
      <c r="I46" s="8" cm="1">
        <f t="array" ref="I46">IF($I$2="Длительное проживание от 10 ночей ",
INDEX(GRID!$B$4:$U$15,MATCH(I$7,GRID!$A$4:$A$15,0),MATCH(1,($U$2=GRID!$B$1:$U$1)*(КАЛЕНДАРЬ!I8=GRID!$B$3:$U$3),0))*GRID!$H$45,
ROUNDUP(INDEX(GRID!$B$4:$U$15,MATCH(I$7,GRID!$A$4:$A$15,0),MATCH(1,($U$2=GRID!$B$1:$U$1)*(КАЛЕНДАРЬ!I8=GRID!$B$3:$U$3),0))*GRID!$H$45*(1-GRID!$H$46),0))</f>
        <v>42660</v>
      </c>
      <c r="J46" s="8" cm="1">
        <f t="array" ref="J46">IF($I$2="Длительное проживание от 10 ночей ",
INDEX(GRID!$B$18:$U$29,MATCH(I$7,GRID!$A$18:$A$29,0),MATCH(1,($U$2=GRID!$B$1:$U$1)*(КАЛЕНДАРЬ!I8=GRID!$B$3:$U$3),0))*GRID!$H$45,
ROUNDUP(INDEX(GRID!$B$18:$U$29,MATCH(I$7,GRID!$A$18:$A$29,0),MATCH(1,($U$2=GRID!$B$1:$U$1)*(КАЛЕНДАРЬ!I8=GRID!$B$3:$U$3),0))*GRID!$H$45*(1-GRID!$H$46),0))</f>
        <v>47160</v>
      </c>
      <c r="K46" s="57" t="s">
        <v>119</v>
      </c>
      <c r="L46" s="57" t="s">
        <v>119</v>
      </c>
      <c r="M46" s="8" cm="1">
        <f t="array" ref="M46">IF($I$2="Длительное проживание от 10 ночей ",
INDEX(GRID!$B$4:$U$15,MATCH(M$7,GRID!$A$4:$A$15,0),MATCH(1,($U$2=GRID!$B$1:$U$1)*(КАЛЕНДАРЬ!I8=GRID!$B$3:$U$3),0))*GRID!$H$45,
ROUNDUP(INDEX(GRID!$B$4:$U$15,MATCH(M$7,GRID!$A$4:$A$15,0),MATCH(1,($U$2=GRID!$B$1:$U$1)*(КАЛЕНДАРЬ!I8=GRID!$B$3:$U$3),0))*GRID!$H$45*(1-GRID!$H$46),0))</f>
        <v>66600</v>
      </c>
      <c r="N46" s="8" cm="1">
        <f t="array" ref="N46">IF($I$2="Длительное проживание от 10 ночей ",
INDEX(GRID!$B$18:$U$29,MATCH(M$7,GRID!$A$18:$A$29,0),MATCH(1,($U$2=GRID!$B$1:$U$1)*(КАЛЕНДАРЬ!I8=GRID!$B$3:$U$3),0))*GRID!$H$45,
ROUNDUP(INDEX(GRID!$B$18:$U$29,MATCH(M$7,GRID!$A$18:$A$29,0),MATCH(1,($U$2=GRID!$B$1:$U$1)*(КАЛЕНДАРЬ!I8=GRID!$B$3:$U$3),0))*GRID!$H$45*(1-GRID!$H$46),0))</f>
        <v>71100</v>
      </c>
      <c r="O46" s="57" t="s">
        <v>119</v>
      </c>
      <c r="P46" s="8" cm="1">
        <f t="array" ref="P46">IF($I$2="Длительное проживание от 10 ночей ",
INDEX(GRID!$B$4:$U$15,MATCH(P$7,GRID!$A$4:$A$15,0),MATCH(1,($U$2=GRID!$B$1:$U$1)*(КАЛЕНДАРЬ!I8=GRID!$B$3:$U$3),0))*GRID!$H$45,
ROUNDUP(INDEX(GRID!$B$4:$U$15,MATCH(P$7,GRID!$A$4:$A$15,0),MATCH(1,($U$2=GRID!$B$1:$U$1)*(КАЛЕНДАРЬ!I8=GRID!$B$3:$U$3),0))*GRID!$H$45*(1-GRID!$H$46),0))</f>
        <v>136260</v>
      </c>
      <c r="Q46" s="8" cm="1">
        <f t="array" ref="Q46">IF($I$2="Длительное проживание от 10 ночей ",
INDEX(GRID!$B$4:$U$15,MATCH(Q$7,GRID!$A$4:$A$15,0),MATCH(1,($U$2=GRID!$B$1:$U$1)*(КАЛЕНДАРЬ!I8=GRID!$B$3:$U$3),0))*GRID!$H$45,
ROUNDUP(INDEX(GRID!$B$4:$U$15,MATCH(Q$7,GRID!$A$4:$A$15,0),MATCH(1,($U$2=GRID!$B$1:$U$1)*(КАЛЕНДАРЬ!I8=GRID!$B$3:$U$3),0))*GRID!$H$45*(1-GRID!$H$46),0))</f>
        <v>160110</v>
      </c>
      <c r="R46" s="57" t="s">
        <v>119</v>
      </c>
      <c r="S46" s="57" t="s">
        <v>119</v>
      </c>
      <c r="T46" s="57" t="s">
        <v>119</v>
      </c>
    </row>
    <row r="47" spans="1:20" hidden="1">
      <c r="A47" s="63" t="s">
        <v>15</v>
      </c>
      <c r="B47" s="64">
        <v>6</v>
      </c>
      <c r="C47" s="8" cm="1">
        <f t="array" ref="C47">IF($I$2="Длительное проживание от 10 ночей ",
INDEX(GRID!$B$4:$U$15,MATCH(C$7,GRID!$A$4:$A$15,0),MATCH(1,($U$2=GRID!$B$1:$U$1)*(КАЛЕНДАРЬ!I9=GRID!$B$3:$U$3),0))*GRID!$H$45,
ROUNDUP(INDEX(GRID!$B$4:$U$15,MATCH(C$7,GRID!$A$4:$A$15,0),MATCH(1,($U$2=GRID!$B$1:$U$1)*(КАЛЕНДАРЬ!I9=GRID!$B$3:$U$3),0))*GRID!$H$45*(1-GRID!$H$46),0))</f>
        <v>27180.000000000004</v>
      </c>
      <c r="D47" s="8" cm="1">
        <f t="array" ref="D47">IF($I$2="Длительное проживание от 10 ночей ",
INDEX(GRID!$B$18:$U$29,MATCH(C$7,GRID!$A$18:$A$29,0),MATCH(1,($U$2=GRID!$B$1:$U$1)*(КАЛЕНДАРЬ!I9=GRID!$B$3:$U$3),0))*GRID!$H$45,
ROUNDUP(INDEX(GRID!$B$18:$U$29,MATCH(C$7,GRID!$A$18:$A$29,0),MATCH(1,($U$2=GRID!$B$1:$U$1)*(КАЛЕНДАРЬ!I9=GRID!$B$3:$U$3),0))*GRID!$H$45*(1-GRID!$H$46),0))</f>
        <v>31680</v>
      </c>
      <c r="E47" s="8" cm="1">
        <f t="array" ref="E47">IF($I$2="Длительное проживание от 10 ночей ",
INDEX(GRID!$B$4:$U$15,MATCH(E$7,GRID!$A$4:$A$15,0),MATCH(1,($U$2=GRID!$B$1:$U$1)*(КАЛЕНДАРЬ!I9=GRID!$B$3:$U$3),0))*GRID!$H$45,
ROUNDUP(INDEX(GRID!$B$4:$U$15,MATCH(E$7,GRID!$A$4:$A$15,0),MATCH(1,($U$2=GRID!$B$1:$U$1)*(КАЛЕНДАРЬ!I9=GRID!$B$3:$U$3),0))*GRID!$H$45*(1-GRID!$H$46),0))</f>
        <v>32670</v>
      </c>
      <c r="F47" s="8" cm="1">
        <f t="array" ref="F47">IF($I$2="Длительное проживание от 10 ночей ",
INDEX(GRID!$B$18:$U$29,MATCH(E$7,GRID!$A$18:$A$29,0),MATCH(1,($U$2=GRID!$B$1:$U$1)*(КАЛЕНДАРЬ!I9=GRID!$B$3:$U$3),0))*GRID!$H$45,
ROUNDUP(INDEX(GRID!$B$18:$U$29,MATCH(E$7,GRID!$A$18:$A$29,0),MATCH(1,($U$2=GRID!$B$1:$U$1)*(КАЛЕНДАРЬ!I9=GRID!$B$3:$U$3),0))*GRID!$H$45*(1-GRID!$H$46),0))</f>
        <v>37170</v>
      </c>
      <c r="G47" s="57" t="s">
        <v>119</v>
      </c>
      <c r="H47" s="57" t="s">
        <v>119</v>
      </c>
      <c r="I47" s="8" cm="1">
        <f t="array" ref="I47">IF($I$2="Длительное проживание от 10 ночей ",
INDEX(GRID!$B$4:$U$15,MATCH(I$7,GRID!$A$4:$A$15,0),MATCH(1,($U$2=GRID!$B$1:$U$1)*(КАЛЕНДАРЬ!I9=GRID!$B$3:$U$3),0))*GRID!$H$45,
ROUNDUP(INDEX(GRID!$B$4:$U$15,MATCH(I$7,GRID!$A$4:$A$15,0),MATCH(1,($U$2=GRID!$B$1:$U$1)*(КАЛЕНДАРЬ!I9=GRID!$B$3:$U$3),0))*GRID!$H$45*(1-GRID!$H$46),0))</f>
        <v>42660</v>
      </c>
      <c r="J47" s="8" cm="1">
        <f t="array" ref="J47">IF($I$2="Длительное проживание от 10 ночей ",
INDEX(GRID!$B$18:$U$29,MATCH(I$7,GRID!$A$18:$A$29,0),MATCH(1,($U$2=GRID!$B$1:$U$1)*(КАЛЕНДАРЬ!I9=GRID!$B$3:$U$3),0))*GRID!$H$45,
ROUNDUP(INDEX(GRID!$B$18:$U$29,MATCH(I$7,GRID!$A$18:$A$29,0),MATCH(1,($U$2=GRID!$B$1:$U$1)*(КАЛЕНДАРЬ!I9=GRID!$B$3:$U$3),0))*GRID!$H$45*(1-GRID!$H$46),0))</f>
        <v>47160</v>
      </c>
      <c r="K47" s="57" t="s">
        <v>119</v>
      </c>
      <c r="L47" s="57" t="s">
        <v>119</v>
      </c>
      <c r="M47" s="8" cm="1">
        <f t="array" ref="M47">IF($I$2="Длительное проживание от 10 ночей ",
INDEX(GRID!$B$4:$U$15,MATCH(M$7,GRID!$A$4:$A$15,0),MATCH(1,($U$2=GRID!$B$1:$U$1)*(КАЛЕНДАРЬ!I9=GRID!$B$3:$U$3),0))*GRID!$H$45,
ROUNDUP(INDEX(GRID!$B$4:$U$15,MATCH(M$7,GRID!$A$4:$A$15,0),MATCH(1,($U$2=GRID!$B$1:$U$1)*(КАЛЕНДАРЬ!I9=GRID!$B$3:$U$3),0))*GRID!$H$45*(1-GRID!$H$46),0))</f>
        <v>66600</v>
      </c>
      <c r="N47" s="8" cm="1">
        <f t="array" ref="N47">IF($I$2="Длительное проживание от 10 ночей ",
INDEX(GRID!$B$18:$U$29,MATCH(M$7,GRID!$A$18:$A$29,0),MATCH(1,($U$2=GRID!$B$1:$U$1)*(КАЛЕНДАРЬ!I9=GRID!$B$3:$U$3),0))*GRID!$H$45,
ROUNDUP(INDEX(GRID!$B$18:$U$29,MATCH(M$7,GRID!$A$18:$A$29,0),MATCH(1,($U$2=GRID!$B$1:$U$1)*(КАЛЕНДАРЬ!I9=GRID!$B$3:$U$3),0))*GRID!$H$45*(1-GRID!$H$46),0))</f>
        <v>71100</v>
      </c>
      <c r="O47" s="57" t="s">
        <v>119</v>
      </c>
      <c r="P47" s="8" cm="1">
        <f t="array" ref="P47">IF($I$2="Длительное проживание от 10 ночей ",
INDEX(GRID!$B$4:$U$15,MATCH(P$7,GRID!$A$4:$A$15,0),MATCH(1,($U$2=GRID!$B$1:$U$1)*(КАЛЕНДАРЬ!I9=GRID!$B$3:$U$3),0))*GRID!$H$45,
ROUNDUP(INDEX(GRID!$B$4:$U$15,MATCH(P$7,GRID!$A$4:$A$15,0),MATCH(1,($U$2=GRID!$B$1:$U$1)*(КАЛЕНДАРЬ!I9=GRID!$B$3:$U$3),0))*GRID!$H$45*(1-GRID!$H$46),0))</f>
        <v>136260</v>
      </c>
      <c r="Q47" s="8" cm="1">
        <f t="array" ref="Q47">IF($I$2="Длительное проживание от 10 ночей ",
INDEX(GRID!$B$4:$U$15,MATCH(Q$7,GRID!$A$4:$A$15,0),MATCH(1,($U$2=GRID!$B$1:$U$1)*(КАЛЕНДАРЬ!I9=GRID!$B$3:$U$3),0))*GRID!$H$45,
ROUNDUP(INDEX(GRID!$B$4:$U$15,MATCH(Q$7,GRID!$A$4:$A$15,0),MATCH(1,($U$2=GRID!$B$1:$U$1)*(КАЛЕНДАРЬ!I9=GRID!$B$3:$U$3),0))*GRID!$H$45*(1-GRID!$H$46),0))</f>
        <v>160110</v>
      </c>
      <c r="R47" s="57" t="s">
        <v>119</v>
      </c>
      <c r="S47" s="57" t="s">
        <v>119</v>
      </c>
      <c r="T47" s="57" t="s">
        <v>119</v>
      </c>
    </row>
    <row r="48" spans="1:20" hidden="1">
      <c r="A48" s="63" t="s">
        <v>16</v>
      </c>
      <c r="B48" s="64">
        <v>7</v>
      </c>
      <c r="C48" s="8" cm="1">
        <f t="array" ref="C48">IF($I$2="Длительное проживание от 10 ночей ",
INDEX(GRID!$B$4:$U$15,MATCH(C$7,GRID!$A$4:$A$15,0),MATCH(1,($U$2=GRID!$B$1:$U$1)*(КАЛЕНДАРЬ!I10=GRID!$B$3:$U$3),0))*GRID!$H$45,
ROUNDUP(INDEX(GRID!$B$4:$U$15,MATCH(C$7,GRID!$A$4:$A$15,0),MATCH(1,($U$2=GRID!$B$1:$U$1)*(КАЛЕНДАРЬ!I10=GRID!$B$3:$U$3),0))*GRID!$H$45*(1-GRID!$H$46),0))</f>
        <v>32850</v>
      </c>
      <c r="D48" s="8" cm="1">
        <f t="array" ref="D48">IF($I$2="Длительное проживание от 10 ночей ",
INDEX(GRID!$B$18:$U$29,MATCH(C$7,GRID!$A$18:$A$29,0),MATCH(1,($U$2=GRID!$B$1:$U$1)*(КАЛЕНДАРЬ!I10=GRID!$B$3:$U$3),0))*GRID!$H$45,
ROUNDUP(INDEX(GRID!$B$18:$U$29,MATCH(C$7,GRID!$A$18:$A$29,0),MATCH(1,($U$2=GRID!$B$1:$U$1)*(КАЛЕНДАРЬ!I10=GRID!$B$3:$U$3),0))*GRID!$H$45*(1-GRID!$H$46),0))</f>
        <v>37350</v>
      </c>
      <c r="E48" s="8" cm="1">
        <f t="array" ref="E48">IF($I$2="Длительное проживание от 10 ночей ",
INDEX(GRID!$B$4:$U$15,MATCH(E$7,GRID!$A$4:$A$15,0),MATCH(1,($U$2=GRID!$B$1:$U$1)*(КАЛЕНДАРЬ!I10=GRID!$B$3:$U$3),0))*GRID!$H$45,
ROUNDUP(INDEX(GRID!$B$4:$U$15,MATCH(E$7,GRID!$A$4:$A$15,0),MATCH(1,($U$2=GRID!$B$1:$U$1)*(КАЛЕНДАРЬ!I10=GRID!$B$3:$U$3),0))*GRID!$H$45*(1-GRID!$H$46),0))</f>
        <v>39330</v>
      </c>
      <c r="F48" s="8" cm="1">
        <f t="array" ref="F48">IF($I$2="Длительное проживание от 10 ночей ",
INDEX(GRID!$B$18:$U$29,MATCH(E$7,GRID!$A$18:$A$29,0),MATCH(1,($U$2=GRID!$B$1:$U$1)*(КАЛЕНДАРЬ!I10=GRID!$B$3:$U$3),0))*GRID!$H$45,
ROUNDUP(INDEX(GRID!$B$18:$U$29,MATCH(E$7,GRID!$A$18:$A$29,0),MATCH(1,($U$2=GRID!$B$1:$U$1)*(КАЛЕНДАРЬ!I10=GRID!$B$3:$U$3),0))*GRID!$H$45*(1-GRID!$H$46),0))</f>
        <v>43830</v>
      </c>
      <c r="G48" s="57" t="s">
        <v>119</v>
      </c>
      <c r="H48" s="57" t="s">
        <v>119</v>
      </c>
      <c r="I48" s="8" cm="1">
        <f t="array" ref="I48">IF($I$2="Длительное проживание от 10 ночей ",
INDEX(GRID!$B$4:$U$15,MATCH(I$7,GRID!$A$4:$A$15,0),MATCH(1,($U$2=GRID!$B$1:$U$1)*(КАЛЕНДАРЬ!I10=GRID!$B$3:$U$3),0))*GRID!$H$45,
ROUNDUP(INDEX(GRID!$B$4:$U$15,MATCH(I$7,GRID!$A$4:$A$15,0),MATCH(1,($U$2=GRID!$B$1:$U$1)*(КАЛЕНДАРЬ!I10=GRID!$B$3:$U$3),0))*GRID!$H$45*(1-GRID!$H$46),0))</f>
        <v>50580</v>
      </c>
      <c r="J48" s="8" cm="1">
        <f t="array" ref="J48">IF($I$2="Длительное проживание от 10 ночей ",
INDEX(GRID!$B$18:$U$29,MATCH(I$7,GRID!$A$18:$A$29,0),MATCH(1,($U$2=GRID!$B$1:$U$1)*(КАЛЕНДАРЬ!I10=GRID!$B$3:$U$3),0))*GRID!$H$45,
ROUNDUP(INDEX(GRID!$B$18:$U$29,MATCH(I$7,GRID!$A$18:$A$29,0),MATCH(1,($U$2=GRID!$B$1:$U$1)*(КАЛЕНДАРЬ!I10=GRID!$B$3:$U$3),0))*GRID!$H$45*(1-GRID!$H$46),0))</f>
        <v>55080</v>
      </c>
      <c r="K48" s="57" t="s">
        <v>119</v>
      </c>
      <c r="L48" s="57" t="s">
        <v>119</v>
      </c>
      <c r="M48" s="8" cm="1">
        <f t="array" ref="M48">IF($I$2="Длительное проживание от 10 ночей ",
INDEX(GRID!$B$4:$U$15,MATCH(M$7,GRID!$A$4:$A$15,0),MATCH(1,($U$2=GRID!$B$1:$U$1)*(КАЛЕНДАРЬ!I10=GRID!$B$3:$U$3),0))*GRID!$H$45,
ROUNDUP(INDEX(GRID!$B$4:$U$15,MATCH(M$7,GRID!$A$4:$A$15,0),MATCH(1,($U$2=GRID!$B$1:$U$1)*(КАЛЕНДАРЬ!I10=GRID!$B$3:$U$3),0))*GRID!$H$45*(1-GRID!$H$46),0))</f>
        <v>75870</v>
      </c>
      <c r="N48" s="8" cm="1">
        <f t="array" ref="N48">IF($I$2="Длительное проживание от 10 ночей ",
INDEX(GRID!$B$18:$U$29,MATCH(M$7,GRID!$A$18:$A$29,0),MATCH(1,($U$2=GRID!$B$1:$U$1)*(КАЛЕНДАРЬ!I10=GRID!$B$3:$U$3),0))*GRID!$H$45,
ROUNDUP(INDEX(GRID!$B$18:$U$29,MATCH(M$7,GRID!$A$18:$A$29,0),MATCH(1,($U$2=GRID!$B$1:$U$1)*(КАЛЕНДАРЬ!I10=GRID!$B$3:$U$3),0))*GRID!$H$45*(1-GRID!$H$46),0))</f>
        <v>80370</v>
      </c>
      <c r="O48" s="57" t="s">
        <v>119</v>
      </c>
      <c r="P48" s="8" cm="1">
        <f t="array" ref="P48">IF($I$2="Длительное проживание от 10 ночей ",
INDEX(GRID!$B$4:$U$15,MATCH(P$7,GRID!$A$4:$A$15,0),MATCH(1,($U$2=GRID!$B$1:$U$1)*(КАЛЕНДАРЬ!I10=GRID!$B$3:$U$3),0))*GRID!$H$45,
ROUNDUP(INDEX(GRID!$B$4:$U$15,MATCH(P$7,GRID!$A$4:$A$15,0),MATCH(1,($U$2=GRID!$B$1:$U$1)*(КАЛЕНДАРЬ!I10=GRID!$B$3:$U$3),0))*GRID!$H$45*(1-GRID!$H$46),0))</f>
        <v>148680</v>
      </c>
      <c r="Q48" s="8" cm="1">
        <f t="array" ref="Q48">IF($I$2="Длительное проживание от 10 ночей ",
INDEX(GRID!$B$4:$U$15,MATCH(Q$7,GRID!$A$4:$A$15,0),MATCH(1,($U$2=GRID!$B$1:$U$1)*(КАЛЕНДАРЬ!I10=GRID!$B$3:$U$3),0))*GRID!$H$45,
ROUNDUP(INDEX(GRID!$B$4:$U$15,MATCH(Q$7,GRID!$A$4:$A$15,0),MATCH(1,($U$2=GRID!$B$1:$U$1)*(КАЛЕНДАРЬ!I10=GRID!$B$3:$U$3),0))*GRID!$H$45*(1-GRID!$H$46),0))</f>
        <v>174330</v>
      </c>
      <c r="R48" s="57" t="s">
        <v>119</v>
      </c>
      <c r="S48" s="57" t="s">
        <v>119</v>
      </c>
      <c r="T48" s="57" t="s">
        <v>119</v>
      </c>
    </row>
    <row r="49" spans="1:20" hidden="1">
      <c r="A49" s="63" t="s">
        <v>17</v>
      </c>
      <c r="B49" s="64">
        <v>8</v>
      </c>
      <c r="C49" s="8" cm="1">
        <f t="array" ref="C49">IF($I$2="Длительное проживание от 10 ночей ",
INDEX(GRID!$B$4:$U$15,MATCH(C$7,GRID!$A$4:$A$15,0),MATCH(1,($U$2=GRID!$B$1:$U$1)*(КАЛЕНДАРЬ!I11=GRID!$B$3:$U$3),0))*GRID!$H$45,
ROUNDUP(INDEX(GRID!$B$4:$U$15,MATCH(C$7,GRID!$A$4:$A$15,0),MATCH(1,($U$2=GRID!$B$1:$U$1)*(КАЛЕНДАРЬ!I11=GRID!$B$3:$U$3),0))*GRID!$H$45*(1-GRID!$H$46),0))</f>
        <v>32850</v>
      </c>
      <c r="D49" s="8" cm="1">
        <f t="array" ref="D49">IF($I$2="Длительное проживание от 10 ночей ",
INDEX(GRID!$B$18:$U$29,MATCH(C$7,GRID!$A$18:$A$29,0),MATCH(1,($U$2=GRID!$B$1:$U$1)*(КАЛЕНДАРЬ!I11=GRID!$B$3:$U$3),0))*GRID!$H$45,
ROUNDUP(INDEX(GRID!$B$18:$U$29,MATCH(C$7,GRID!$A$18:$A$29,0),MATCH(1,($U$2=GRID!$B$1:$U$1)*(КАЛЕНДАРЬ!I11=GRID!$B$3:$U$3),0))*GRID!$H$45*(1-GRID!$H$46),0))</f>
        <v>37350</v>
      </c>
      <c r="E49" s="8" cm="1">
        <f t="array" ref="E49">IF($I$2="Длительное проживание от 10 ночей ",
INDEX(GRID!$B$4:$U$15,MATCH(E$7,GRID!$A$4:$A$15,0),MATCH(1,($U$2=GRID!$B$1:$U$1)*(КАЛЕНДАРЬ!I11=GRID!$B$3:$U$3),0))*GRID!$H$45,
ROUNDUP(INDEX(GRID!$B$4:$U$15,MATCH(E$7,GRID!$A$4:$A$15,0),MATCH(1,($U$2=GRID!$B$1:$U$1)*(КАЛЕНДАРЬ!I11=GRID!$B$3:$U$3),0))*GRID!$H$45*(1-GRID!$H$46),0))</f>
        <v>39330</v>
      </c>
      <c r="F49" s="8" cm="1">
        <f t="array" ref="F49">IF($I$2="Длительное проживание от 10 ночей ",
INDEX(GRID!$B$18:$U$29,MATCH(E$7,GRID!$A$18:$A$29,0),MATCH(1,($U$2=GRID!$B$1:$U$1)*(КАЛЕНДАРЬ!I11=GRID!$B$3:$U$3),0))*GRID!$H$45,
ROUNDUP(INDEX(GRID!$B$18:$U$29,MATCH(E$7,GRID!$A$18:$A$29,0),MATCH(1,($U$2=GRID!$B$1:$U$1)*(КАЛЕНДАРЬ!I11=GRID!$B$3:$U$3),0))*GRID!$H$45*(1-GRID!$H$46),0))</f>
        <v>43830</v>
      </c>
      <c r="G49" s="57" t="s">
        <v>119</v>
      </c>
      <c r="H49" s="57" t="s">
        <v>119</v>
      </c>
      <c r="I49" s="8" cm="1">
        <f t="array" ref="I49">IF($I$2="Длительное проживание от 10 ночей ",
INDEX(GRID!$B$4:$U$15,MATCH(I$7,GRID!$A$4:$A$15,0),MATCH(1,($U$2=GRID!$B$1:$U$1)*(КАЛЕНДАРЬ!I11=GRID!$B$3:$U$3),0))*GRID!$H$45,
ROUNDUP(INDEX(GRID!$B$4:$U$15,MATCH(I$7,GRID!$A$4:$A$15,0),MATCH(1,($U$2=GRID!$B$1:$U$1)*(КАЛЕНДАРЬ!I11=GRID!$B$3:$U$3),0))*GRID!$H$45*(1-GRID!$H$46),0))</f>
        <v>50580</v>
      </c>
      <c r="J49" s="8" cm="1">
        <f t="array" ref="J49">IF($I$2="Длительное проживание от 10 ночей ",
INDEX(GRID!$B$18:$U$29,MATCH(I$7,GRID!$A$18:$A$29,0),MATCH(1,($U$2=GRID!$B$1:$U$1)*(КАЛЕНДАРЬ!I11=GRID!$B$3:$U$3),0))*GRID!$H$45,
ROUNDUP(INDEX(GRID!$B$18:$U$29,MATCH(I$7,GRID!$A$18:$A$29,0),MATCH(1,($U$2=GRID!$B$1:$U$1)*(КАЛЕНДАРЬ!I11=GRID!$B$3:$U$3),0))*GRID!$H$45*(1-GRID!$H$46),0))</f>
        <v>55080</v>
      </c>
      <c r="K49" s="57" t="s">
        <v>119</v>
      </c>
      <c r="L49" s="57" t="s">
        <v>119</v>
      </c>
      <c r="M49" s="8" cm="1">
        <f t="array" ref="M49">IF($I$2="Длительное проживание от 10 ночей ",
INDEX(GRID!$B$4:$U$15,MATCH(M$7,GRID!$A$4:$A$15,0),MATCH(1,($U$2=GRID!$B$1:$U$1)*(КАЛЕНДАРЬ!I11=GRID!$B$3:$U$3),0))*GRID!$H$45,
ROUNDUP(INDEX(GRID!$B$4:$U$15,MATCH(M$7,GRID!$A$4:$A$15,0),MATCH(1,($U$2=GRID!$B$1:$U$1)*(КАЛЕНДАРЬ!I11=GRID!$B$3:$U$3),0))*GRID!$H$45*(1-GRID!$H$46),0))</f>
        <v>75870</v>
      </c>
      <c r="N49" s="8" cm="1">
        <f t="array" ref="N49">IF($I$2="Длительное проживание от 10 ночей ",
INDEX(GRID!$B$18:$U$29,MATCH(M$7,GRID!$A$18:$A$29,0),MATCH(1,($U$2=GRID!$B$1:$U$1)*(КАЛЕНДАРЬ!I11=GRID!$B$3:$U$3),0))*GRID!$H$45,
ROUNDUP(INDEX(GRID!$B$18:$U$29,MATCH(M$7,GRID!$A$18:$A$29,0),MATCH(1,($U$2=GRID!$B$1:$U$1)*(КАЛЕНДАРЬ!I11=GRID!$B$3:$U$3),0))*GRID!$H$45*(1-GRID!$H$46),0))</f>
        <v>80370</v>
      </c>
      <c r="O49" s="57" t="s">
        <v>119</v>
      </c>
      <c r="P49" s="8" cm="1">
        <f t="array" ref="P49">IF($I$2="Длительное проживание от 10 ночей ",
INDEX(GRID!$B$4:$U$15,MATCH(P$7,GRID!$A$4:$A$15,0),MATCH(1,($U$2=GRID!$B$1:$U$1)*(КАЛЕНДАРЬ!I11=GRID!$B$3:$U$3),0))*GRID!$H$45,
ROUNDUP(INDEX(GRID!$B$4:$U$15,MATCH(P$7,GRID!$A$4:$A$15,0),MATCH(1,($U$2=GRID!$B$1:$U$1)*(КАЛЕНДАРЬ!I11=GRID!$B$3:$U$3),0))*GRID!$H$45*(1-GRID!$H$46),0))</f>
        <v>148680</v>
      </c>
      <c r="Q49" s="8" cm="1">
        <f t="array" ref="Q49">IF($I$2="Длительное проживание от 10 ночей ",
INDEX(GRID!$B$4:$U$15,MATCH(Q$7,GRID!$A$4:$A$15,0),MATCH(1,($U$2=GRID!$B$1:$U$1)*(КАЛЕНДАРЬ!I11=GRID!$B$3:$U$3),0))*GRID!$H$45,
ROUNDUP(INDEX(GRID!$B$4:$U$15,MATCH(Q$7,GRID!$A$4:$A$15,0),MATCH(1,($U$2=GRID!$B$1:$U$1)*(КАЛЕНДАРЬ!I11=GRID!$B$3:$U$3),0))*GRID!$H$45*(1-GRID!$H$46),0))</f>
        <v>174330</v>
      </c>
      <c r="R49" s="57" t="s">
        <v>119</v>
      </c>
      <c r="S49" s="57" t="s">
        <v>119</v>
      </c>
      <c r="T49" s="57" t="s">
        <v>119</v>
      </c>
    </row>
    <row r="50" spans="1:20" hidden="1">
      <c r="A50" s="63" t="s">
        <v>11</v>
      </c>
      <c r="B50" s="64">
        <v>9</v>
      </c>
      <c r="C50" s="8" cm="1">
        <f t="array" ref="C50">IF($I$2="Длительное проживание от 10 ночей ",
INDEX(GRID!$B$4:$U$15,MATCH(C$7,GRID!$A$4:$A$15,0),MATCH(1,($U$2=GRID!$B$1:$U$1)*(КАЛЕНДАРЬ!I12=GRID!$B$3:$U$3),0))*GRID!$H$45,
ROUNDUP(INDEX(GRID!$B$4:$U$15,MATCH(C$7,GRID!$A$4:$A$15,0),MATCH(1,($U$2=GRID!$B$1:$U$1)*(КАЛЕНДАРЬ!I12=GRID!$B$3:$U$3),0))*GRID!$H$45*(1-GRID!$H$46),0))</f>
        <v>32850</v>
      </c>
      <c r="D50" s="8" cm="1">
        <f t="array" ref="D50">IF($I$2="Длительное проживание от 10 ночей ",
INDEX(GRID!$B$18:$U$29,MATCH(C$7,GRID!$A$18:$A$29,0),MATCH(1,($U$2=GRID!$B$1:$U$1)*(КАЛЕНДАРЬ!I12=GRID!$B$3:$U$3),0))*GRID!$H$45,
ROUNDUP(INDEX(GRID!$B$18:$U$29,MATCH(C$7,GRID!$A$18:$A$29,0),MATCH(1,($U$2=GRID!$B$1:$U$1)*(КАЛЕНДАРЬ!I12=GRID!$B$3:$U$3),0))*GRID!$H$45*(1-GRID!$H$46),0))</f>
        <v>37350</v>
      </c>
      <c r="E50" s="8" cm="1">
        <f t="array" ref="E50">IF($I$2="Длительное проживание от 10 ночей ",
INDEX(GRID!$B$4:$U$15,MATCH(E$7,GRID!$A$4:$A$15,0),MATCH(1,($U$2=GRID!$B$1:$U$1)*(КАЛЕНДАРЬ!I12=GRID!$B$3:$U$3),0))*GRID!$H$45,
ROUNDUP(INDEX(GRID!$B$4:$U$15,MATCH(E$7,GRID!$A$4:$A$15,0),MATCH(1,($U$2=GRID!$B$1:$U$1)*(КАЛЕНДАРЬ!I12=GRID!$B$3:$U$3),0))*GRID!$H$45*(1-GRID!$H$46),0))</f>
        <v>39330</v>
      </c>
      <c r="F50" s="8" cm="1">
        <f t="array" ref="F50">IF($I$2="Длительное проживание от 10 ночей ",
INDEX(GRID!$B$18:$U$29,MATCH(E$7,GRID!$A$18:$A$29,0),MATCH(1,($U$2=GRID!$B$1:$U$1)*(КАЛЕНДАРЬ!I12=GRID!$B$3:$U$3),0))*GRID!$H$45,
ROUNDUP(INDEX(GRID!$B$18:$U$29,MATCH(E$7,GRID!$A$18:$A$29,0),MATCH(1,($U$2=GRID!$B$1:$U$1)*(КАЛЕНДАРЬ!I12=GRID!$B$3:$U$3),0))*GRID!$H$45*(1-GRID!$H$46),0))</f>
        <v>43830</v>
      </c>
      <c r="G50" s="57" t="s">
        <v>119</v>
      </c>
      <c r="H50" s="57" t="s">
        <v>119</v>
      </c>
      <c r="I50" s="8" cm="1">
        <f t="array" ref="I50">IF($I$2="Длительное проживание от 10 ночей ",
INDEX(GRID!$B$4:$U$15,MATCH(I$7,GRID!$A$4:$A$15,0),MATCH(1,($U$2=GRID!$B$1:$U$1)*(КАЛЕНДАРЬ!I12=GRID!$B$3:$U$3),0))*GRID!$H$45,
ROUNDUP(INDEX(GRID!$B$4:$U$15,MATCH(I$7,GRID!$A$4:$A$15,0),MATCH(1,($U$2=GRID!$B$1:$U$1)*(КАЛЕНДАРЬ!I12=GRID!$B$3:$U$3),0))*GRID!$H$45*(1-GRID!$H$46),0))</f>
        <v>50580</v>
      </c>
      <c r="J50" s="8" cm="1">
        <f t="array" ref="J50">IF($I$2="Длительное проживание от 10 ночей ",
INDEX(GRID!$B$18:$U$29,MATCH(I$7,GRID!$A$18:$A$29,0),MATCH(1,($U$2=GRID!$B$1:$U$1)*(КАЛЕНДАРЬ!I12=GRID!$B$3:$U$3),0))*GRID!$H$45,
ROUNDUP(INDEX(GRID!$B$18:$U$29,MATCH(I$7,GRID!$A$18:$A$29,0),MATCH(1,($U$2=GRID!$B$1:$U$1)*(КАЛЕНДАРЬ!I12=GRID!$B$3:$U$3),0))*GRID!$H$45*(1-GRID!$H$46),0))</f>
        <v>55080</v>
      </c>
      <c r="K50" s="57" t="s">
        <v>119</v>
      </c>
      <c r="L50" s="57" t="s">
        <v>119</v>
      </c>
      <c r="M50" s="8" cm="1">
        <f t="array" ref="M50">IF($I$2="Длительное проживание от 10 ночей ",
INDEX(GRID!$B$4:$U$15,MATCH(M$7,GRID!$A$4:$A$15,0),MATCH(1,($U$2=GRID!$B$1:$U$1)*(КАЛЕНДАРЬ!I12=GRID!$B$3:$U$3),0))*GRID!$H$45,
ROUNDUP(INDEX(GRID!$B$4:$U$15,MATCH(M$7,GRID!$A$4:$A$15,0),MATCH(1,($U$2=GRID!$B$1:$U$1)*(КАЛЕНДАРЬ!I12=GRID!$B$3:$U$3),0))*GRID!$H$45*(1-GRID!$H$46),0))</f>
        <v>75870</v>
      </c>
      <c r="N50" s="8" cm="1">
        <f t="array" ref="N50">IF($I$2="Длительное проживание от 10 ночей ",
INDEX(GRID!$B$18:$U$29,MATCH(M$7,GRID!$A$18:$A$29,0),MATCH(1,($U$2=GRID!$B$1:$U$1)*(КАЛЕНДАРЬ!I12=GRID!$B$3:$U$3),0))*GRID!$H$45,
ROUNDUP(INDEX(GRID!$B$18:$U$29,MATCH(M$7,GRID!$A$18:$A$29,0),MATCH(1,($U$2=GRID!$B$1:$U$1)*(КАЛЕНДАРЬ!I12=GRID!$B$3:$U$3),0))*GRID!$H$45*(1-GRID!$H$46),0))</f>
        <v>80370</v>
      </c>
      <c r="O50" s="57" t="s">
        <v>119</v>
      </c>
      <c r="P50" s="8" cm="1">
        <f t="array" ref="P50">IF($I$2="Длительное проживание от 10 ночей ",
INDEX(GRID!$B$4:$U$15,MATCH(P$7,GRID!$A$4:$A$15,0),MATCH(1,($U$2=GRID!$B$1:$U$1)*(КАЛЕНДАРЬ!I12=GRID!$B$3:$U$3),0))*GRID!$H$45,
ROUNDUP(INDEX(GRID!$B$4:$U$15,MATCH(P$7,GRID!$A$4:$A$15,0),MATCH(1,($U$2=GRID!$B$1:$U$1)*(КАЛЕНДАРЬ!I12=GRID!$B$3:$U$3),0))*GRID!$H$45*(1-GRID!$H$46),0))</f>
        <v>148680</v>
      </c>
      <c r="Q50" s="8" cm="1">
        <f t="array" ref="Q50">IF($I$2="Длительное проживание от 10 ночей ",
INDEX(GRID!$B$4:$U$15,MATCH(Q$7,GRID!$A$4:$A$15,0),MATCH(1,($U$2=GRID!$B$1:$U$1)*(КАЛЕНДАРЬ!I12=GRID!$B$3:$U$3),0))*GRID!$H$45,
ROUNDUP(INDEX(GRID!$B$4:$U$15,MATCH(Q$7,GRID!$A$4:$A$15,0),MATCH(1,($U$2=GRID!$B$1:$U$1)*(КАЛЕНДАРЬ!I12=GRID!$B$3:$U$3),0))*GRID!$H$45*(1-GRID!$H$46),0))</f>
        <v>174330</v>
      </c>
      <c r="R50" s="57" t="s">
        <v>119</v>
      </c>
      <c r="S50" s="57" t="s">
        <v>119</v>
      </c>
      <c r="T50" s="57" t="s">
        <v>119</v>
      </c>
    </row>
    <row r="51" spans="1:20" hidden="1">
      <c r="A51" s="63" t="s">
        <v>12</v>
      </c>
      <c r="B51" s="64">
        <v>10</v>
      </c>
      <c r="C51" s="8" cm="1">
        <f t="array" ref="C51">IF($I$2="Длительное проживание от 10 ночей ",
INDEX(GRID!$B$4:$U$15,MATCH(C$7,GRID!$A$4:$A$15,0),MATCH(1,($U$2=GRID!$B$1:$U$1)*(КАЛЕНДАРЬ!I13=GRID!$B$3:$U$3),0))*GRID!$H$45,
ROUNDUP(INDEX(GRID!$B$4:$U$15,MATCH(C$7,GRID!$A$4:$A$15,0),MATCH(1,($U$2=GRID!$B$1:$U$1)*(КАЛЕНДАРЬ!I13=GRID!$B$3:$U$3),0))*GRID!$H$45*(1-GRID!$H$46),0))</f>
        <v>32850</v>
      </c>
      <c r="D51" s="8" cm="1">
        <f t="array" ref="D51">IF($I$2="Длительное проживание от 10 ночей ",
INDEX(GRID!$B$18:$U$29,MATCH(C$7,GRID!$A$18:$A$29,0),MATCH(1,($U$2=GRID!$B$1:$U$1)*(КАЛЕНДАРЬ!I13=GRID!$B$3:$U$3),0))*GRID!$H$45,
ROUNDUP(INDEX(GRID!$B$18:$U$29,MATCH(C$7,GRID!$A$18:$A$29,0),MATCH(1,($U$2=GRID!$B$1:$U$1)*(КАЛЕНДАРЬ!I13=GRID!$B$3:$U$3),0))*GRID!$H$45*(1-GRID!$H$46),0))</f>
        <v>37350</v>
      </c>
      <c r="E51" s="8" cm="1">
        <f t="array" ref="E51">IF($I$2="Длительное проживание от 10 ночей ",
INDEX(GRID!$B$4:$U$15,MATCH(E$7,GRID!$A$4:$A$15,0),MATCH(1,($U$2=GRID!$B$1:$U$1)*(КАЛЕНДАРЬ!I13=GRID!$B$3:$U$3),0))*GRID!$H$45,
ROUNDUP(INDEX(GRID!$B$4:$U$15,MATCH(E$7,GRID!$A$4:$A$15,0),MATCH(1,($U$2=GRID!$B$1:$U$1)*(КАЛЕНДАРЬ!I13=GRID!$B$3:$U$3),0))*GRID!$H$45*(1-GRID!$H$46),0))</f>
        <v>39330</v>
      </c>
      <c r="F51" s="8" cm="1">
        <f t="array" ref="F51">IF($I$2="Длительное проживание от 10 ночей ",
INDEX(GRID!$B$18:$U$29,MATCH(E$7,GRID!$A$18:$A$29,0),MATCH(1,($U$2=GRID!$B$1:$U$1)*(КАЛЕНДАРЬ!I13=GRID!$B$3:$U$3),0))*GRID!$H$45,
ROUNDUP(INDEX(GRID!$B$18:$U$29,MATCH(E$7,GRID!$A$18:$A$29,0),MATCH(1,($U$2=GRID!$B$1:$U$1)*(КАЛЕНДАРЬ!I13=GRID!$B$3:$U$3),0))*GRID!$H$45*(1-GRID!$H$46),0))</f>
        <v>43830</v>
      </c>
      <c r="G51" s="57" t="s">
        <v>119</v>
      </c>
      <c r="H51" s="57" t="s">
        <v>119</v>
      </c>
      <c r="I51" s="8" cm="1">
        <f t="array" ref="I51">IF($I$2="Длительное проживание от 10 ночей ",
INDEX(GRID!$B$4:$U$15,MATCH(I$7,GRID!$A$4:$A$15,0),MATCH(1,($U$2=GRID!$B$1:$U$1)*(КАЛЕНДАРЬ!I13=GRID!$B$3:$U$3),0))*GRID!$H$45,
ROUNDUP(INDEX(GRID!$B$4:$U$15,MATCH(I$7,GRID!$A$4:$A$15,0),MATCH(1,($U$2=GRID!$B$1:$U$1)*(КАЛЕНДАРЬ!I13=GRID!$B$3:$U$3),0))*GRID!$H$45*(1-GRID!$H$46),0))</f>
        <v>50580</v>
      </c>
      <c r="J51" s="8" cm="1">
        <f t="array" ref="J51">IF($I$2="Длительное проживание от 10 ночей ",
INDEX(GRID!$B$18:$U$29,MATCH(I$7,GRID!$A$18:$A$29,0),MATCH(1,($U$2=GRID!$B$1:$U$1)*(КАЛЕНДАРЬ!I13=GRID!$B$3:$U$3),0))*GRID!$H$45,
ROUNDUP(INDEX(GRID!$B$18:$U$29,MATCH(I$7,GRID!$A$18:$A$29,0),MATCH(1,($U$2=GRID!$B$1:$U$1)*(КАЛЕНДАРЬ!I13=GRID!$B$3:$U$3),0))*GRID!$H$45*(1-GRID!$H$46),0))</f>
        <v>55080</v>
      </c>
      <c r="K51" s="57" t="s">
        <v>119</v>
      </c>
      <c r="L51" s="57" t="s">
        <v>119</v>
      </c>
      <c r="M51" s="8" cm="1">
        <f t="array" ref="M51">IF($I$2="Длительное проживание от 10 ночей ",
INDEX(GRID!$B$4:$U$15,MATCH(M$7,GRID!$A$4:$A$15,0),MATCH(1,($U$2=GRID!$B$1:$U$1)*(КАЛЕНДАРЬ!I13=GRID!$B$3:$U$3),0))*GRID!$H$45,
ROUNDUP(INDEX(GRID!$B$4:$U$15,MATCH(M$7,GRID!$A$4:$A$15,0),MATCH(1,($U$2=GRID!$B$1:$U$1)*(КАЛЕНДАРЬ!I13=GRID!$B$3:$U$3),0))*GRID!$H$45*(1-GRID!$H$46),0))</f>
        <v>75870</v>
      </c>
      <c r="N51" s="8" cm="1">
        <f t="array" ref="N51">IF($I$2="Длительное проживание от 10 ночей ",
INDEX(GRID!$B$18:$U$29,MATCH(M$7,GRID!$A$18:$A$29,0),MATCH(1,($U$2=GRID!$B$1:$U$1)*(КАЛЕНДАРЬ!I13=GRID!$B$3:$U$3),0))*GRID!$H$45,
ROUNDUP(INDEX(GRID!$B$18:$U$29,MATCH(M$7,GRID!$A$18:$A$29,0),MATCH(1,($U$2=GRID!$B$1:$U$1)*(КАЛЕНДАРЬ!I13=GRID!$B$3:$U$3),0))*GRID!$H$45*(1-GRID!$H$46),0))</f>
        <v>80370</v>
      </c>
      <c r="O51" s="57" t="s">
        <v>119</v>
      </c>
      <c r="P51" s="8" cm="1">
        <f t="array" ref="P51">IF($I$2="Длительное проживание от 10 ночей ",
INDEX(GRID!$B$4:$U$15,MATCH(P$7,GRID!$A$4:$A$15,0),MATCH(1,($U$2=GRID!$B$1:$U$1)*(КАЛЕНДАРЬ!I13=GRID!$B$3:$U$3),0))*GRID!$H$45,
ROUNDUP(INDEX(GRID!$B$4:$U$15,MATCH(P$7,GRID!$A$4:$A$15,0),MATCH(1,($U$2=GRID!$B$1:$U$1)*(КАЛЕНДАРЬ!I13=GRID!$B$3:$U$3),0))*GRID!$H$45*(1-GRID!$H$46),0))</f>
        <v>148680</v>
      </c>
      <c r="Q51" s="8" cm="1">
        <f t="array" ref="Q51">IF($I$2="Длительное проживание от 10 ночей ",
INDEX(GRID!$B$4:$U$15,MATCH(Q$7,GRID!$A$4:$A$15,0),MATCH(1,($U$2=GRID!$B$1:$U$1)*(КАЛЕНДАРЬ!I13=GRID!$B$3:$U$3),0))*GRID!$H$45,
ROUNDUP(INDEX(GRID!$B$4:$U$15,MATCH(Q$7,GRID!$A$4:$A$15,0),MATCH(1,($U$2=GRID!$B$1:$U$1)*(КАЛЕНДАРЬ!I13=GRID!$B$3:$U$3),0))*GRID!$H$45*(1-GRID!$H$46),0))</f>
        <v>174330</v>
      </c>
      <c r="R51" s="57" t="s">
        <v>119</v>
      </c>
      <c r="S51" s="57" t="s">
        <v>119</v>
      </c>
      <c r="T51" s="57" t="s">
        <v>119</v>
      </c>
    </row>
    <row r="52" spans="1:20" hidden="1">
      <c r="A52" s="63" t="s">
        <v>13</v>
      </c>
      <c r="B52" s="64">
        <v>11</v>
      </c>
      <c r="C52" s="8" cm="1">
        <f t="array" ref="C52">IF($I$2="Длительное проживание от 10 ночей ",
INDEX(GRID!$B$4:$U$15,MATCH(C$7,GRID!$A$4:$A$15,0),MATCH(1,($U$2=GRID!$B$1:$U$1)*(КАЛЕНДАРЬ!I14=GRID!$B$3:$U$3),0))*GRID!$H$45,
ROUNDUP(INDEX(GRID!$B$4:$U$15,MATCH(C$7,GRID!$A$4:$A$15,0),MATCH(1,($U$2=GRID!$B$1:$U$1)*(КАЛЕНДАРЬ!I14=GRID!$B$3:$U$3),0))*GRID!$H$45*(1-GRID!$H$46),0))</f>
        <v>32850</v>
      </c>
      <c r="D52" s="8" cm="1">
        <f t="array" ref="D52">IF($I$2="Длительное проживание от 10 ночей ",
INDEX(GRID!$B$18:$U$29,MATCH(C$7,GRID!$A$18:$A$29,0),MATCH(1,($U$2=GRID!$B$1:$U$1)*(КАЛЕНДАРЬ!I14=GRID!$B$3:$U$3),0))*GRID!$H$45,
ROUNDUP(INDEX(GRID!$B$18:$U$29,MATCH(C$7,GRID!$A$18:$A$29,0),MATCH(1,($U$2=GRID!$B$1:$U$1)*(КАЛЕНДАРЬ!I14=GRID!$B$3:$U$3),0))*GRID!$H$45*(1-GRID!$H$46),0))</f>
        <v>37350</v>
      </c>
      <c r="E52" s="8" cm="1">
        <f t="array" ref="E52">IF($I$2="Длительное проживание от 10 ночей ",
INDEX(GRID!$B$4:$U$15,MATCH(E$7,GRID!$A$4:$A$15,0),MATCH(1,($U$2=GRID!$B$1:$U$1)*(КАЛЕНДАРЬ!I14=GRID!$B$3:$U$3),0))*GRID!$H$45,
ROUNDUP(INDEX(GRID!$B$4:$U$15,MATCH(E$7,GRID!$A$4:$A$15,0),MATCH(1,($U$2=GRID!$B$1:$U$1)*(КАЛЕНДАРЬ!I14=GRID!$B$3:$U$3),0))*GRID!$H$45*(1-GRID!$H$46),0))</f>
        <v>39330</v>
      </c>
      <c r="F52" s="8" cm="1">
        <f t="array" ref="F52">IF($I$2="Длительное проживание от 10 ночей ",
INDEX(GRID!$B$18:$U$29,MATCH(E$7,GRID!$A$18:$A$29,0),MATCH(1,($U$2=GRID!$B$1:$U$1)*(КАЛЕНДАРЬ!I14=GRID!$B$3:$U$3),0))*GRID!$H$45,
ROUNDUP(INDEX(GRID!$B$18:$U$29,MATCH(E$7,GRID!$A$18:$A$29,0),MATCH(1,($U$2=GRID!$B$1:$U$1)*(КАЛЕНДАРЬ!I14=GRID!$B$3:$U$3),0))*GRID!$H$45*(1-GRID!$H$46),0))</f>
        <v>43830</v>
      </c>
      <c r="G52" s="57" t="s">
        <v>119</v>
      </c>
      <c r="H52" s="57" t="s">
        <v>119</v>
      </c>
      <c r="I52" s="8" cm="1">
        <f t="array" ref="I52">IF($I$2="Длительное проживание от 10 ночей ",
INDEX(GRID!$B$4:$U$15,MATCH(I$7,GRID!$A$4:$A$15,0),MATCH(1,($U$2=GRID!$B$1:$U$1)*(КАЛЕНДАРЬ!I14=GRID!$B$3:$U$3),0))*GRID!$H$45,
ROUNDUP(INDEX(GRID!$B$4:$U$15,MATCH(I$7,GRID!$A$4:$A$15,0),MATCH(1,($U$2=GRID!$B$1:$U$1)*(КАЛЕНДАРЬ!I14=GRID!$B$3:$U$3),0))*GRID!$H$45*(1-GRID!$H$46),0))</f>
        <v>50580</v>
      </c>
      <c r="J52" s="8" cm="1">
        <f t="array" ref="J52">IF($I$2="Длительное проживание от 10 ночей ",
INDEX(GRID!$B$18:$U$29,MATCH(I$7,GRID!$A$18:$A$29,0),MATCH(1,($U$2=GRID!$B$1:$U$1)*(КАЛЕНДАРЬ!I14=GRID!$B$3:$U$3),0))*GRID!$H$45,
ROUNDUP(INDEX(GRID!$B$18:$U$29,MATCH(I$7,GRID!$A$18:$A$29,0),MATCH(1,($U$2=GRID!$B$1:$U$1)*(КАЛЕНДАРЬ!I14=GRID!$B$3:$U$3),0))*GRID!$H$45*(1-GRID!$H$46),0))</f>
        <v>55080</v>
      </c>
      <c r="K52" s="57" t="s">
        <v>119</v>
      </c>
      <c r="L52" s="57" t="s">
        <v>119</v>
      </c>
      <c r="M52" s="8" cm="1">
        <f t="array" ref="M52">IF($I$2="Длительное проживание от 10 ночей ",
INDEX(GRID!$B$4:$U$15,MATCH(M$7,GRID!$A$4:$A$15,0),MATCH(1,($U$2=GRID!$B$1:$U$1)*(КАЛЕНДАРЬ!I14=GRID!$B$3:$U$3),0))*GRID!$H$45,
ROUNDUP(INDEX(GRID!$B$4:$U$15,MATCH(M$7,GRID!$A$4:$A$15,0),MATCH(1,($U$2=GRID!$B$1:$U$1)*(КАЛЕНДАРЬ!I14=GRID!$B$3:$U$3),0))*GRID!$H$45*(1-GRID!$H$46),0))</f>
        <v>75870</v>
      </c>
      <c r="N52" s="8" cm="1">
        <f t="array" ref="N52">IF($I$2="Длительное проживание от 10 ночей ",
INDEX(GRID!$B$18:$U$29,MATCH(M$7,GRID!$A$18:$A$29,0),MATCH(1,($U$2=GRID!$B$1:$U$1)*(КАЛЕНДАРЬ!I14=GRID!$B$3:$U$3),0))*GRID!$H$45,
ROUNDUP(INDEX(GRID!$B$18:$U$29,MATCH(M$7,GRID!$A$18:$A$29,0),MATCH(1,($U$2=GRID!$B$1:$U$1)*(КАЛЕНДАРЬ!I14=GRID!$B$3:$U$3),0))*GRID!$H$45*(1-GRID!$H$46),0))</f>
        <v>80370</v>
      </c>
      <c r="O52" s="57" t="s">
        <v>119</v>
      </c>
      <c r="P52" s="8" cm="1">
        <f t="array" ref="P52">IF($I$2="Длительное проживание от 10 ночей ",
INDEX(GRID!$B$4:$U$15,MATCH(P$7,GRID!$A$4:$A$15,0),MATCH(1,($U$2=GRID!$B$1:$U$1)*(КАЛЕНДАРЬ!I14=GRID!$B$3:$U$3),0))*GRID!$H$45,
ROUNDUP(INDEX(GRID!$B$4:$U$15,MATCH(P$7,GRID!$A$4:$A$15,0),MATCH(1,($U$2=GRID!$B$1:$U$1)*(КАЛЕНДАРЬ!I14=GRID!$B$3:$U$3),0))*GRID!$H$45*(1-GRID!$H$46),0))</f>
        <v>148680</v>
      </c>
      <c r="Q52" s="8" cm="1">
        <f t="array" ref="Q52">IF($I$2="Длительное проживание от 10 ночей ",
INDEX(GRID!$B$4:$U$15,MATCH(Q$7,GRID!$A$4:$A$15,0),MATCH(1,($U$2=GRID!$B$1:$U$1)*(КАЛЕНДАРЬ!I14=GRID!$B$3:$U$3),0))*GRID!$H$45,
ROUNDUP(INDEX(GRID!$B$4:$U$15,MATCH(Q$7,GRID!$A$4:$A$15,0),MATCH(1,($U$2=GRID!$B$1:$U$1)*(КАЛЕНДАРЬ!I14=GRID!$B$3:$U$3),0))*GRID!$H$45*(1-GRID!$H$46),0))</f>
        <v>174330</v>
      </c>
      <c r="R52" s="57" t="s">
        <v>119</v>
      </c>
      <c r="S52" s="57" t="s">
        <v>119</v>
      </c>
      <c r="T52" s="57" t="s">
        <v>119</v>
      </c>
    </row>
    <row r="53" spans="1:20" hidden="1">
      <c r="A53" s="63" t="s">
        <v>14</v>
      </c>
      <c r="B53" s="64">
        <v>12</v>
      </c>
      <c r="C53" s="8" cm="1">
        <f t="array" ref="C53">IF($I$2="Длительное проживание от 10 ночей ",
INDEX(GRID!$B$4:$U$15,MATCH(C$7,GRID!$A$4:$A$15,0),MATCH(1,($U$2=GRID!$B$1:$U$1)*(КАЛЕНДАРЬ!I15=GRID!$B$3:$U$3),0))*GRID!$H$45,
ROUNDUP(INDEX(GRID!$B$4:$U$15,MATCH(C$7,GRID!$A$4:$A$15,0),MATCH(1,($U$2=GRID!$B$1:$U$1)*(КАЛЕНДАРЬ!I15=GRID!$B$3:$U$3),0))*GRID!$H$45*(1-GRID!$H$46),0))</f>
        <v>32850</v>
      </c>
      <c r="D53" s="8" cm="1">
        <f t="array" ref="D53">IF($I$2="Длительное проживание от 10 ночей ",
INDEX(GRID!$B$18:$U$29,MATCH(C$7,GRID!$A$18:$A$29,0),MATCH(1,($U$2=GRID!$B$1:$U$1)*(КАЛЕНДАРЬ!I15=GRID!$B$3:$U$3),0))*GRID!$H$45,
ROUNDUP(INDEX(GRID!$B$18:$U$29,MATCH(C$7,GRID!$A$18:$A$29,0),MATCH(1,($U$2=GRID!$B$1:$U$1)*(КАЛЕНДАРЬ!I15=GRID!$B$3:$U$3),0))*GRID!$H$45*(1-GRID!$H$46),0))</f>
        <v>37350</v>
      </c>
      <c r="E53" s="8" cm="1">
        <f t="array" ref="E53">IF($I$2="Длительное проживание от 10 ночей ",
INDEX(GRID!$B$4:$U$15,MATCH(E$7,GRID!$A$4:$A$15,0),MATCH(1,($U$2=GRID!$B$1:$U$1)*(КАЛЕНДАРЬ!I15=GRID!$B$3:$U$3),0))*GRID!$H$45,
ROUNDUP(INDEX(GRID!$B$4:$U$15,MATCH(E$7,GRID!$A$4:$A$15,0),MATCH(1,($U$2=GRID!$B$1:$U$1)*(КАЛЕНДАРЬ!I15=GRID!$B$3:$U$3),0))*GRID!$H$45*(1-GRID!$H$46),0))</f>
        <v>39330</v>
      </c>
      <c r="F53" s="8" cm="1">
        <f t="array" ref="F53">IF($I$2="Длительное проживание от 10 ночей ",
INDEX(GRID!$B$18:$U$29,MATCH(E$7,GRID!$A$18:$A$29,0),MATCH(1,($U$2=GRID!$B$1:$U$1)*(КАЛЕНДАРЬ!I15=GRID!$B$3:$U$3),0))*GRID!$H$45,
ROUNDUP(INDEX(GRID!$B$18:$U$29,MATCH(E$7,GRID!$A$18:$A$29,0),MATCH(1,($U$2=GRID!$B$1:$U$1)*(КАЛЕНДАРЬ!I15=GRID!$B$3:$U$3),0))*GRID!$H$45*(1-GRID!$H$46),0))</f>
        <v>43830</v>
      </c>
      <c r="G53" s="57" t="s">
        <v>119</v>
      </c>
      <c r="H53" s="57" t="s">
        <v>119</v>
      </c>
      <c r="I53" s="8" cm="1">
        <f t="array" ref="I53">IF($I$2="Длительное проживание от 10 ночей ",
INDEX(GRID!$B$4:$U$15,MATCH(I$7,GRID!$A$4:$A$15,0),MATCH(1,($U$2=GRID!$B$1:$U$1)*(КАЛЕНДАРЬ!I15=GRID!$B$3:$U$3),0))*GRID!$H$45,
ROUNDUP(INDEX(GRID!$B$4:$U$15,MATCH(I$7,GRID!$A$4:$A$15,0),MATCH(1,($U$2=GRID!$B$1:$U$1)*(КАЛЕНДАРЬ!I15=GRID!$B$3:$U$3),0))*GRID!$H$45*(1-GRID!$H$46),0))</f>
        <v>50580</v>
      </c>
      <c r="J53" s="8" cm="1">
        <f t="array" ref="J53">IF($I$2="Длительное проживание от 10 ночей ",
INDEX(GRID!$B$18:$U$29,MATCH(I$7,GRID!$A$18:$A$29,0),MATCH(1,($U$2=GRID!$B$1:$U$1)*(КАЛЕНДАРЬ!I15=GRID!$B$3:$U$3),0))*GRID!$H$45,
ROUNDUP(INDEX(GRID!$B$18:$U$29,MATCH(I$7,GRID!$A$18:$A$29,0),MATCH(1,($U$2=GRID!$B$1:$U$1)*(КАЛЕНДАРЬ!I15=GRID!$B$3:$U$3),0))*GRID!$H$45*(1-GRID!$H$46),0))</f>
        <v>55080</v>
      </c>
      <c r="K53" s="57" t="s">
        <v>119</v>
      </c>
      <c r="L53" s="57" t="s">
        <v>119</v>
      </c>
      <c r="M53" s="8" cm="1">
        <f t="array" ref="M53">IF($I$2="Длительное проживание от 10 ночей ",
INDEX(GRID!$B$4:$U$15,MATCH(M$7,GRID!$A$4:$A$15,0),MATCH(1,($U$2=GRID!$B$1:$U$1)*(КАЛЕНДАРЬ!I15=GRID!$B$3:$U$3),0))*GRID!$H$45,
ROUNDUP(INDEX(GRID!$B$4:$U$15,MATCH(M$7,GRID!$A$4:$A$15,0),MATCH(1,($U$2=GRID!$B$1:$U$1)*(КАЛЕНДАРЬ!I15=GRID!$B$3:$U$3),0))*GRID!$H$45*(1-GRID!$H$46),0))</f>
        <v>75870</v>
      </c>
      <c r="N53" s="8" cm="1">
        <f t="array" ref="N53">IF($I$2="Длительное проживание от 10 ночей ",
INDEX(GRID!$B$18:$U$29,MATCH(M$7,GRID!$A$18:$A$29,0),MATCH(1,($U$2=GRID!$B$1:$U$1)*(КАЛЕНДАРЬ!I15=GRID!$B$3:$U$3),0))*GRID!$H$45,
ROUNDUP(INDEX(GRID!$B$18:$U$29,MATCH(M$7,GRID!$A$18:$A$29,0),MATCH(1,($U$2=GRID!$B$1:$U$1)*(КАЛЕНДАРЬ!I15=GRID!$B$3:$U$3),0))*GRID!$H$45*(1-GRID!$H$46),0))</f>
        <v>80370</v>
      </c>
      <c r="O53" s="57" t="s">
        <v>119</v>
      </c>
      <c r="P53" s="8" cm="1">
        <f t="array" ref="P53">IF($I$2="Длительное проживание от 10 ночей ",
INDEX(GRID!$B$4:$U$15,MATCH(P$7,GRID!$A$4:$A$15,0),MATCH(1,($U$2=GRID!$B$1:$U$1)*(КАЛЕНДАРЬ!I15=GRID!$B$3:$U$3),0))*GRID!$H$45,
ROUNDUP(INDEX(GRID!$B$4:$U$15,MATCH(P$7,GRID!$A$4:$A$15,0),MATCH(1,($U$2=GRID!$B$1:$U$1)*(КАЛЕНДАРЬ!I15=GRID!$B$3:$U$3),0))*GRID!$H$45*(1-GRID!$H$46),0))</f>
        <v>148680</v>
      </c>
      <c r="Q53" s="8" cm="1">
        <f t="array" ref="Q53">IF($I$2="Длительное проживание от 10 ночей ",
INDEX(GRID!$B$4:$U$15,MATCH(Q$7,GRID!$A$4:$A$15,0),MATCH(1,($U$2=GRID!$B$1:$U$1)*(КАЛЕНДАРЬ!I15=GRID!$B$3:$U$3),0))*GRID!$H$45,
ROUNDUP(INDEX(GRID!$B$4:$U$15,MATCH(Q$7,GRID!$A$4:$A$15,0),MATCH(1,($U$2=GRID!$B$1:$U$1)*(КАЛЕНДАРЬ!I15=GRID!$B$3:$U$3),0))*GRID!$H$45*(1-GRID!$H$46),0))</f>
        <v>174330</v>
      </c>
      <c r="R53" s="57" t="s">
        <v>119</v>
      </c>
      <c r="S53" s="57" t="s">
        <v>119</v>
      </c>
      <c r="T53" s="57" t="s">
        <v>119</v>
      </c>
    </row>
    <row r="54" spans="1:20" hidden="1">
      <c r="A54" s="63" t="s">
        <v>15</v>
      </c>
      <c r="B54" s="64">
        <v>13</v>
      </c>
      <c r="C54" s="8" cm="1">
        <f t="array" ref="C54">IF($I$2="Длительное проживание от 10 ночей ",
INDEX(GRID!$B$4:$U$15,MATCH(C$7,GRID!$A$4:$A$15,0),MATCH(1,($U$2=GRID!$B$1:$U$1)*(КАЛЕНДАРЬ!I16=GRID!$B$3:$U$3),0))*GRID!$H$45,
ROUNDUP(INDEX(GRID!$B$4:$U$15,MATCH(C$7,GRID!$A$4:$A$15,0),MATCH(1,($U$2=GRID!$B$1:$U$1)*(КАЛЕНДАРЬ!I16=GRID!$B$3:$U$3),0))*GRID!$H$45*(1-GRID!$H$46),0))</f>
        <v>32850</v>
      </c>
      <c r="D54" s="8" cm="1">
        <f t="array" ref="D54">IF($I$2="Длительное проживание от 10 ночей ",
INDEX(GRID!$B$18:$U$29,MATCH(C$7,GRID!$A$18:$A$29,0),MATCH(1,($U$2=GRID!$B$1:$U$1)*(КАЛЕНДАРЬ!I16=GRID!$B$3:$U$3),0))*GRID!$H$45,
ROUNDUP(INDEX(GRID!$B$18:$U$29,MATCH(C$7,GRID!$A$18:$A$29,0),MATCH(1,($U$2=GRID!$B$1:$U$1)*(КАЛЕНДАРЬ!I16=GRID!$B$3:$U$3),0))*GRID!$H$45*(1-GRID!$H$46),0))</f>
        <v>37350</v>
      </c>
      <c r="E54" s="8" cm="1">
        <f t="array" ref="E54">IF($I$2="Длительное проживание от 10 ночей ",
INDEX(GRID!$B$4:$U$15,MATCH(E$7,GRID!$A$4:$A$15,0),MATCH(1,($U$2=GRID!$B$1:$U$1)*(КАЛЕНДАРЬ!I16=GRID!$B$3:$U$3),0))*GRID!$H$45,
ROUNDUP(INDEX(GRID!$B$4:$U$15,MATCH(E$7,GRID!$A$4:$A$15,0),MATCH(1,($U$2=GRID!$B$1:$U$1)*(КАЛЕНДАРЬ!I16=GRID!$B$3:$U$3),0))*GRID!$H$45*(1-GRID!$H$46),0))</f>
        <v>39330</v>
      </c>
      <c r="F54" s="8" cm="1">
        <f t="array" ref="F54">IF($I$2="Длительное проживание от 10 ночей ",
INDEX(GRID!$B$18:$U$29,MATCH(E$7,GRID!$A$18:$A$29,0),MATCH(1,($U$2=GRID!$B$1:$U$1)*(КАЛЕНДАРЬ!I16=GRID!$B$3:$U$3),0))*GRID!$H$45,
ROUNDUP(INDEX(GRID!$B$18:$U$29,MATCH(E$7,GRID!$A$18:$A$29,0),MATCH(1,($U$2=GRID!$B$1:$U$1)*(КАЛЕНДАРЬ!I16=GRID!$B$3:$U$3),0))*GRID!$H$45*(1-GRID!$H$46),0))</f>
        <v>43830</v>
      </c>
      <c r="G54" s="57" t="s">
        <v>119</v>
      </c>
      <c r="H54" s="57" t="s">
        <v>119</v>
      </c>
      <c r="I54" s="8" cm="1">
        <f t="array" ref="I54">IF($I$2="Длительное проживание от 10 ночей ",
INDEX(GRID!$B$4:$U$15,MATCH(I$7,GRID!$A$4:$A$15,0),MATCH(1,($U$2=GRID!$B$1:$U$1)*(КАЛЕНДАРЬ!I16=GRID!$B$3:$U$3),0))*GRID!$H$45,
ROUNDUP(INDEX(GRID!$B$4:$U$15,MATCH(I$7,GRID!$A$4:$A$15,0),MATCH(1,($U$2=GRID!$B$1:$U$1)*(КАЛЕНДАРЬ!I16=GRID!$B$3:$U$3),0))*GRID!$H$45*(1-GRID!$H$46),0))</f>
        <v>50580</v>
      </c>
      <c r="J54" s="8" cm="1">
        <f t="array" ref="J54">IF($I$2="Длительное проживание от 10 ночей ",
INDEX(GRID!$B$18:$U$29,MATCH(I$7,GRID!$A$18:$A$29,0),MATCH(1,($U$2=GRID!$B$1:$U$1)*(КАЛЕНДАРЬ!I16=GRID!$B$3:$U$3),0))*GRID!$H$45,
ROUNDUP(INDEX(GRID!$B$18:$U$29,MATCH(I$7,GRID!$A$18:$A$29,0),MATCH(1,($U$2=GRID!$B$1:$U$1)*(КАЛЕНДАРЬ!I16=GRID!$B$3:$U$3),0))*GRID!$H$45*(1-GRID!$H$46),0))</f>
        <v>55080</v>
      </c>
      <c r="K54" s="57" t="s">
        <v>119</v>
      </c>
      <c r="L54" s="57" t="s">
        <v>119</v>
      </c>
      <c r="M54" s="8" cm="1">
        <f t="array" ref="M54">IF($I$2="Длительное проживание от 10 ночей ",
INDEX(GRID!$B$4:$U$15,MATCH(M$7,GRID!$A$4:$A$15,0),MATCH(1,($U$2=GRID!$B$1:$U$1)*(КАЛЕНДАРЬ!I16=GRID!$B$3:$U$3),0))*GRID!$H$45,
ROUNDUP(INDEX(GRID!$B$4:$U$15,MATCH(M$7,GRID!$A$4:$A$15,0),MATCH(1,($U$2=GRID!$B$1:$U$1)*(КАЛЕНДАРЬ!I16=GRID!$B$3:$U$3),0))*GRID!$H$45*(1-GRID!$H$46),0))</f>
        <v>75870</v>
      </c>
      <c r="N54" s="8" cm="1">
        <f t="array" ref="N54">IF($I$2="Длительное проживание от 10 ночей ",
INDEX(GRID!$B$18:$U$29,MATCH(M$7,GRID!$A$18:$A$29,0),MATCH(1,($U$2=GRID!$B$1:$U$1)*(КАЛЕНДАРЬ!I16=GRID!$B$3:$U$3),0))*GRID!$H$45,
ROUNDUP(INDEX(GRID!$B$18:$U$29,MATCH(M$7,GRID!$A$18:$A$29,0),MATCH(1,($U$2=GRID!$B$1:$U$1)*(КАЛЕНДАРЬ!I16=GRID!$B$3:$U$3),0))*GRID!$H$45*(1-GRID!$H$46),0))</f>
        <v>80370</v>
      </c>
      <c r="O54" s="57" t="s">
        <v>119</v>
      </c>
      <c r="P54" s="8" cm="1">
        <f t="array" ref="P54">IF($I$2="Длительное проживание от 10 ночей ",
INDEX(GRID!$B$4:$U$15,MATCH(P$7,GRID!$A$4:$A$15,0),MATCH(1,($U$2=GRID!$B$1:$U$1)*(КАЛЕНДАРЬ!I16=GRID!$B$3:$U$3),0))*GRID!$H$45,
ROUNDUP(INDEX(GRID!$B$4:$U$15,MATCH(P$7,GRID!$A$4:$A$15,0),MATCH(1,($U$2=GRID!$B$1:$U$1)*(КАЛЕНДАРЬ!I16=GRID!$B$3:$U$3),0))*GRID!$H$45*(1-GRID!$H$46),0))</f>
        <v>148680</v>
      </c>
      <c r="Q54" s="8" cm="1">
        <f t="array" ref="Q54">IF($I$2="Длительное проживание от 10 ночей ",
INDEX(GRID!$B$4:$U$15,MATCH(Q$7,GRID!$A$4:$A$15,0),MATCH(1,($U$2=GRID!$B$1:$U$1)*(КАЛЕНДАРЬ!I16=GRID!$B$3:$U$3),0))*GRID!$H$45,
ROUNDUP(INDEX(GRID!$B$4:$U$15,MATCH(Q$7,GRID!$A$4:$A$15,0),MATCH(1,($U$2=GRID!$B$1:$U$1)*(КАЛЕНДАРЬ!I16=GRID!$B$3:$U$3),0))*GRID!$H$45*(1-GRID!$H$46),0))</f>
        <v>174330</v>
      </c>
      <c r="R54" s="57" t="s">
        <v>119</v>
      </c>
      <c r="S54" s="57" t="s">
        <v>119</v>
      </c>
      <c r="T54" s="57" t="s">
        <v>119</v>
      </c>
    </row>
    <row r="55" spans="1:20" hidden="1">
      <c r="A55" s="63" t="s">
        <v>16</v>
      </c>
      <c r="B55" s="64">
        <v>14</v>
      </c>
      <c r="C55" s="8" cm="1">
        <f t="array" ref="C55">IF($I$2="Длительное проживание от 10 ночей ",
INDEX(GRID!$B$4:$U$15,MATCH(C$7,GRID!$A$4:$A$15,0),MATCH(1,($U$2=GRID!$B$1:$U$1)*(КАЛЕНДАРЬ!I17=GRID!$B$3:$U$3),0))*GRID!$H$45,
ROUNDUP(INDEX(GRID!$B$4:$U$15,MATCH(C$7,GRID!$A$4:$A$15,0),MATCH(1,($U$2=GRID!$B$1:$U$1)*(КАЛЕНДАРЬ!I17=GRID!$B$3:$U$3),0))*GRID!$H$45*(1-GRID!$H$46),0))</f>
        <v>32850</v>
      </c>
      <c r="D55" s="8" cm="1">
        <f t="array" ref="D55">IF($I$2="Длительное проживание от 10 ночей ",
INDEX(GRID!$B$18:$U$29,MATCH(C$7,GRID!$A$18:$A$29,0),MATCH(1,($U$2=GRID!$B$1:$U$1)*(КАЛЕНДАРЬ!I17=GRID!$B$3:$U$3),0))*GRID!$H$45,
ROUNDUP(INDEX(GRID!$B$18:$U$29,MATCH(C$7,GRID!$A$18:$A$29,0),MATCH(1,($U$2=GRID!$B$1:$U$1)*(КАЛЕНДАРЬ!I17=GRID!$B$3:$U$3),0))*GRID!$H$45*(1-GRID!$H$46),0))</f>
        <v>37350</v>
      </c>
      <c r="E55" s="8" cm="1">
        <f t="array" ref="E55">IF($I$2="Длительное проживание от 10 ночей ",
INDEX(GRID!$B$4:$U$15,MATCH(E$7,GRID!$A$4:$A$15,0),MATCH(1,($U$2=GRID!$B$1:$U$1)*(КАЛЕНДАРЬ!I17=GRID!$B$3:$U$3),0))*GRID!$H$45,
ROUNDUP(INDEX(GRID!$B$4:$U$15,MATCH(E$7,GRID!$A$4:$A$15,0),MATCH(1,($U$2=GRID!$B$1:$U$1)*(КАЛЕНДАРЬ!I17=GRID!$B$3:$U$3),0))*GRID!$H$45*(1-GRID!$H$46),0))</f>
        <v>39330</v>
      </c>
      <c r="F55" s="8" cm="1">
        <f t="array" ref="F55">IF($I$2="Длительное проживание от 10 ночей ",
INDEX(GRID!$B$18:$U$29,MATCH(E$7,GRID!$A$18:$A$29,0),MATCH(1,($U$2=GRID!$B$1:$U$1)*(КАЛЕНДАРЬ!I17=GRID!$B$3:$U$3),0))*GRID!$H$45,
ROUNDUP(INDEX(GRID!$B$18:$U$29,MATCH(E$7,GRID!$A$18:$A$29,0),MATCH(1,($U$2=GRID!$B$1:$U$1)*(КАЛЕНДАРЬ!I17=GRID!$B$3:$U$3),0))*GRID!$H$45*(1-GRID!$H$46),0))</f>
        <v>43830</v>
      </c>
      <c r="G55" s="57" t="s">
        <v>119</v>
      </c>
      <c r="H55" s="57" t="s">
        <v>119</v>
      </c>
      <c r="I55" s="8" cm="1">
        <f t="array" ref="I55">IF($I$2="Длительное проживание от 10 ночей ",
INDEX(GRID!$B$4:$U$15,MATCH(I$7,GRID!$A$4:$A$15,0),MATCH(1,($U$2=GRID!$B$1:$U$1)*(КАЛЕНДАРЬ!I17=GRID!$B$3:$U$3),0))*GRID!$H$45,
ROUNDUP(INDEX(GRID!$B$4:$U$15,MATCH(I$7,GRID!$A$4:$A$15,0),MATCH(1,($U$2=GRID!$B$1:$U$1)*(КАЛЕНДАРЬ!I17=GRID!$B$3:$U$3),0))*GRID!$H$45*(1-GRID!$H$46),0))</f>
        <v>50580</v>
      </c>
      <c r="J55" s="8" cm="1">
        <f t="array" ref="J55">IF($I$2="Длительное проживание от 10 ночей ",
INDEX(GRID!$B$18:$U$29,MATCH(I$7,GRID!$A$18:$A$29,0),MATCH(1,($U$2=GRID!$B$1:$U$1)*(КАЛЕНДАРЬ!I17=GRID!$B$3:$U$3),0))*GRID!$H$45,
ROUNDUP(INDEX(GRID!$B$18:$U$29,MATCH(I$7,GRID!$A$18:$A$29,0),MATCH(1,($U$2=GRID!$B$1:$U$1)*(КАЛЕНДАРЬ!I17=GRID!$B$3:$U$3),0))*GRID!$H$45*(1-GRID!$H$46),0))</f>
        <v>55080</v>
      </c>
      <c r="K55" s="57" t="s">
        <v>119</v>
      </c>
      <c r="L55" s="57" t="s">
        <v>119</v>
      </c>
      <c r="M55" s="8" cm="1">
        <f t="array" ref="M55">IF($I$2="Длительное проживание от 10 ночей ",
INDEX(GRID!$B$4:$U$15,MATCH(M$7,GRID!$A$4:$A$15,0),MATCH(1,($U$2=GRID!$B$1:$U$1)*(КАЛЕНДАРЬ!I17=GRID!$B$3:$U$3),0))*GRID!$H$45,
ROUNDUP(INDEX(GRID!$B$4:$U$15,MATCH(M$7,GRID!$A$4:$A$15,0),MATCH(1,($U$2=GRID!$B$1:$U$1)*(КАЛЕНДАРЬ!I17=GRID!$B$3:$U$3),0))*GRID!$H$45*(1-GRID!$H$46),0))</f>
        <v>75870</v>
      </c>
      <c r="N55" s="8" cm="1">
        <f t="array" ref="N55">IF($I$2="Длительное проживание от 10 ночей ",
INDEX(GRID!$B$18:$U$29,MATCH(M$7,GRID!$A$18:$A$29,0),MATCH(1,($U$2=GRID!$B$1:$U$1)*(КАЛЕНДАРЬ!I17=GRID!$B$3:$U$3),0))*GRID!$H$45,
ROUNDUP(INDEX(GRID!$B$18:$U$29,MATCH(M$7,GRID!$A$18:$A$29,0),MATCH(1,($U$2=GRID!$B$1:$U$1)*(КАЛЕНДАРЬ!I17=GRID!$B$3:$U$3),0))*GRID!$H$45*(1-GRID!$H$46),0))</f>
        <v>80370</v>
      </c>
      <c r="O55" s="57" t="s">
        <v>119</v>
      </c>
      <c r="P55" s="8" cm="1">
        <f t="array" ref="P55">IF($I$2="Длительное проживание от 10 ночей ",
INDEX(GRID!$B$4:$U$15,MATCH(P$7,GRID!$A$4:$A$15,0),MATCH(1,($U$2=GRID!$B$1:$U$1)*(КАЛЕНДАРЬ!I17=GRID!$B$3:$U$3),0))*GRID!$H$45,
ROUNDUP(INDEX(GRID!$B$4:$U$15,MATCH(P$7,GRID!$A$4:$A$15,0),MATCH(1,($U$2=GRID!$B$1:$U$1)*(КАЛЕНДАРЬ!I17=GRID!$B$3:$U$3),0))*GRID!$H$45*(1-GRID!$H$46),0))</f>
        <v>148680</v>
      </c>
      <c r="Q55" s="8" cm="1">
        <f t="array" ref="Q55">IF($I$2="Длительное проживание от 10 ночей ",
INDEX(GRID!$B$4:$U$15,MATCH(Q$7,GRID!$A$4:$A$15,0),MATCH(1,($U$2=GRID!$B$1:$U$1)*(КАЛЕНДАРЬ!I17=GRID!$B$3:$U$3),0))*GRID!$H$45,
ROUNDUP(INDEX(GRID!$B$4:$U$15,MATCH(Q$7,GRID!$A$4:$A$15,0),MATCH(1,($U$2=GRID!$B$1:$U$1)*(КАЛЕНДАРЬ!I17=GRID!$B$3:$U$3),0))*GRID!$H$45*(1-GRID!$H$46),0))</f>
        <v>174330</v>
      </c>
      <c r="R55" s="57" t="s">
        <v>119</v>
      </c>
      <c r="S55" s="57" t="s">
        <v>119</v>
      </c>
      <c r="T55" s="57" t="s">
        <v>119</v>
      </c>
    </row>
    <row r="56" spans="1:20" hidden="1">
      <c r="A56" s="63" t="s">
        <v>17</v>
      </c>
      <c r="B56" s="64">
        <v>15</v>
      </c>
      <c r="C56" s="8" cm="1">
        <f t="array" ref="C56">IF($I$2="Длительное проживание от 10 ночей ",
INDEX(GRID!$B$4:$U$15,MATCH(C$7,GRID!$A$4:$A$15,0),MATCH(1,($U$2=GRID!$B$1:$U$1)*(КАЛЕНДАРЬ!I18=GRID!$B$3:$U$3),0))*GRID!$H$45,
ROUNDUP(INDEX(GRID!$B$4:$U$15,MATCH(C$7,GRID!$A$4:$A$15,0),MATCH(1,($U$2=GRID!$B$1:$U$1)*(КАЛЕНДАРЬ!I18=GRID!$B$3:$U$3),0))*GRID!$H$45*(1-GRID!$H$46),0))</f>
        <v>32850</v>
      </c>
      <c r="D56" s="8" cm="1">
        <f t="array" ref="D56">IF($I$2="Длительное проживание от 10 ночей ",
INDEX(GRID!$B$18:$U$29,MATCH(C$7,GRID!$A$18:$A$29,0),MATCH(1,($U$2=GRID!$B$1:$U$1)*(КАЛЕНДАРЬ!I18=GRID!$B$3:$U$3),0))*GRID!$H$45,
ROUNDUP(INDEX(GRID!$B$18:$U$29,MATCH(C$7,GRID!$A$18:$A$29,0),MATCH(1,($U$2=GRID!$B$1:$U$1)*(КАЛЕНДАРЬ!I18=GRID!$B$3:$U$3),0))*GRID!$H$45*(1-GRID!$H$46),0))</f>
        <v>37350</v>
      </c>
      <c r="E56" s="8" cm="1">
        <f t="array" ref="E56">IF($I$2="Длительное проживание от 10 ночей ",
INDEX(GRID!$B$4:$U$15,MATCH(E$7,GRID!$A$4:$A$15,0),MATCH(1,($U$2=GRID!$B$1:$U$1)*(КАЛЕНДАРЬ!I18=GRID!$B$3:$U$3),0))*GRID!$H$45,
ROUNDUP(INDEX(GRID!$B$4:$U$15,MATCH(E$7,GRID!$A$4:$A$15,0),MATCH(1,($U$2=GRID!$B$1:$U$1)*(КАЛЕНДАРЬ!I18=GRID!$B$3:$U$3),0))*GRID!$H$45*(1-GRID!$H$46),0))</f>
        <v>39330</v>
      </c>
      <c r="F56" s="8" cm="1">
        <f t="array" ref="F56">IF($I$2="Длительное проживание от 10 ночей ",
INDEX(GRID!$B$18:$U$29,MATCH(E$7,GRID!$A$18:$A$29,0),MATCH(1,($U$2=GRID!$B$1:$U$1)*(КАЛЕНДАРЬ!I18=GRID!$B$3:$U$3),0))*GRID!$H$45,
ROUNDUP(INDEX(GRID!$B$18:$U$29,MATCH(E$7,GRID!$A$18:$A$29,0),MATCH(1,($U$2=GRID!$B$1:$U$1)*(КАЛЕНДАРЬ!I18=GRID!$B$3:$U$3),0))*GRID!$H$45*(1-GRID!$H$46),0))</f>
        <v>43830</v>
      </c>
      <c r="G56" s="57" t="s">
        <v>119</v>
      </c>
      <c r="H56" s="57" t="s">
        <v>119</v>
      </c>
      <c r="I56" s="8" cm="1">
        <f t="array" ref="I56">IF($I$2="Длительное проживание от 10 ночей ",
INDEX(GRID!$B$4:$U$15,MATCH(I$7,GRID!$A$4:$A$15,0),MATCH(1,($U$2=GRID!$B$1:$U$1)*(КАЛЕНДАРЬ!I18=GRID!$B$3:$U$3),0))*GRID!$H$45,
ROUNDUP(INDEX(GRID!$B$4:$U$15,MATCH(I$7,GRID!$A$4:$A$15,0),MATCH(1,($U$2=GRID!$B$1:$U$1)*(КАЛЕНДАРЬ!I18=GRID!$B$3:$U$3),0))*GRID!$H$45*(1-GRID!$H$46),0))</f>
        <v>50580</v>
      </c>
      <c r="J56" s="8" cm="1">
        <f t="array" ref="J56">IF($I$2="Длительное проживание от 10 ночей ",
INDEX(GRID!$B$18:$U$29,MATCH(I$7,GRID!$A$18:$A$29,0),MATCH(1,($U$2=GRID!$B$1:$U$1)*(КАЛЕНДАРЬ!I18=GRID!$B$3:$U$3),0))*GRID!$H$45,
ROUNDUP(INDEX(GRID!$B$18:$U$29,MATCH(I$7,GRID!$A$18:$A$29,0),MATCH(1,($U$2=GRID!$B$1:$U$1)*(КАЛЕНДАРЬ!I18=GRID!$B$3:$U$3),0))*GRID!$H$45*(1-GRID!$H$46),0))</f>
        <v>55080</v>
      </c>
      <c r="K56" s="57" t="s">
        <v>119</v>
      </c>
      <c r="L56" s="57" t="s">
        <v>119</v>
      </c>
      <c r="M56" s="8" cm="1">
        <f t="array" ref="M56">IF($I$2="Длительное проживание от 10 ночей ",
INDEX(GRID!$B$4:$U$15,MATCH(M$7,GRID!$A$4:$A$15,0),MATCH(1,($U$2=GRID!$B$1:$U$1)*(КАЛЕНДАРЬ!I18=GRID!$B$3:$U$3),0))*GRID!$H$45,
ROUNDUP(INDEX(GRID!$B$4:$U$15,MATCH(M$7,GRID!$A$4:$A$15,0),MATCH(1,($U$2=GRID!$B$1:$U$1)*(КАЛЕНДАРЬ!I18=GRID!$B$3:$U$3),0))*GRID!$H$45*(1-GRID!$H$46),0))</f>
        <v>75870</v>
      </c>
      <c r="N56" s="8" cm="1">
        <f t="array" ref="N56">IF($I$2="Длительное проживание от 10 ночей ",
INDEX(GRID!$B$18:$U$29,MATCH(M$7,GRID!$A$18:$A$29,0),MATCH(1,($U$2=GRID!$B$1:$U$1)*(КАЛЕНДАРЬ!I18=GRID!$B$3:$U$3),0))*GRID!$H$45,
ROUNDUP(INDEX(GRID!$B$18:$U$29,MATCH(M$7,GRID!$A$18:$A$29,0),MATCH(1,($U$2=GRID!$B$1:$U$1)*(КАЛЕНДАРЬ!I18=GRID!$B$3:$U$3),0))*GRID!$H$45*(1-GRID!$H$46),0))</f>
        <v>80370</v>
      </c>
      <c r="O56" s="57" t="s">
        <v>119</v>
      </c>
      <c r="P56" s="8" cm="1">
        <f t="array" ref="P56">IF($I$2="Длительное проживание от 10 ночей ",
INDEX(GRID!$B$4:$U$15,MATCH(P$7,GRID!$A$4:$A$15,0),MATCH(1,($U$2=GRID!$B$1:$U$1)*(КАЛЕНДАРЬ!I18=GRID!$B$3:$U$3),0))*GRID!$H$45,
ROUNDUP(INDEX(GRID!$B$4:$U$15,MATCH(P$7,GRID!$A$4:$A$15,0),MATCH(1,($U$2=GRID!$B$1:$U$1)*(КАЛЕНДАРЬ!I18=GRID!$B$3:$U$3),0))*GRID!$H$45*(1-GRID!$H$46),0))</f>
        <v>148680</v>
      </c>
      <c r="Q56" s="8" cm="1">
        <f t="array" ref="Q56">IF($I$2="Длительное проживание от 10 ночей ",
INDEX(GRID!$B$4:$U$15,MATCH(Q$7,GRID!$A$4:$A$15,0),MATCH(1,($U$2=GRID!$B$1:$U$1)*(КАЛЕНДАРЬ!I18=GRID!$B$3:$U$3),0))*GRID!$H$45,
ROUNDUP(INDEX(GRID!$B$4:$U$15,MATCH(Q$7,GRID!$A$4:$A$15,0),MATCH(1,($U$2=GRID!$B$1:$U$1)*(КАЛЕНДАРЬ!I18=GRID!$B$3:$U$3),0))*GRID!$H$45*(1-GRID!$H$46),0))</f>
        <v>174330</v>
      </c>
      <c r="R56" s="57" t="s">
        <v>119</v>
      </c>
      <c r="S56" s="57" t="s">
        <v>119</v>
      </c>
      <c r="T56" s="57" t="s">
        <v>119</v>
      </c>
    </row>
    <row r="57" spans="1:20" hidden="1">
      <c r="A57" s="63" t="s">
        <v>11</v>
      </c>
      <c r="B57" s="64">
        <v>16</v>
      </c>
      <c r="C57" s="8" cm="1">
        <f t="array" ref="C57">IF($I$2="Длительное проживание от 10 ночей ",
INDEX(GRID!$B$4:$U$15,MATCH(C$7,GRID!$A$4:$A$15,0),MATCH(1,($U$2=GRID!$B$1:$U$1)*(КАЛЕНДАРЬ!I19=GRID!$B$3:$U$3),0))*GRID!$H$45,
ROUNDUP(INDEX(GRID!$B$4:$U$15,MATCH(C$7,GRID!$A$4:$A$15,0),MATCH(1,($U$2=GRID!$B$1:$U$1)*(КАЛЕНДАРЬ!I19=GRID!$B$3:$U$3),0))*GRID!$H$45*(1-GRID!$H$46),0))</f>
        <v>29880</v>
      </c>
      <c r="D57" s="8" cm="1">
        <f t="array" ref="D57">IF($I$2="Длительное проживание от 10 ночей ",
INDEX(GRID!$B$18:$U$29,MATCH(C$7,GRID!$A$18:$A$29,0),MATCH(1,($U$2=GRID!$B$1:$U$1)*(КАЛЕНДАРЬ!I19=GRID!$B$3:$U$3),0))*GRID!$H$45,
ROUNDUP(INDEX(GRID!$B$18:$U$29,MATCH(C$7,GRID!$A$18:$A$29,0),MATCH(1,($U$2=GRID!$B$1:$U$1)*(КАЛЕНДАРЬ!I19=GRID!$B$3:$U$3),0))*GRID!$H$45*(1-GRID!$H$46),0))</f>
        <v>34380</v>
      </c>
      <c r="E57" s="8" cm="1">
        <f t="array" ref="E57">IF($I$2="Длительное проживание от 10 ночей ",
INDEX(GRID!$B$4:$U$15,MATCH(E$7,GRID!$A$4:$A$15,0),MATCH(1,($U$2=GRID!$B$1:$U$1)*(КАЛЕНДАРЬ!I19=GRID!$B$3:$U$3),0))*GRID!$H$45,
ROUNDUP(INDEX(GRID!$B$4:$U$15,MATCH(E$7,GRID!$A$4:$A$15,0),MATCH(1,($U$2=GRID!$B$1:$U$1)*(КАЛЕНДАРЬ!I19=GRID!$B$3:$U$3),0))*GRID!$H$45*(1-GRID!$H$46),0))</f>
        <v>35910</v>
      </c>
      <c r="F57" s="8" cm="1">
        <f t="array" ref="F57">IF($I$2="Длительное проживание от 10 ночей ",
INDEX(GRID!$B$18:$U$29,MATCH(E$7,GRID!$A$18:$A$29,0),MATCH(1,($U$2=GRID!$B$1:$U$1)*(КАЛЕНДАРЬ!I19=GRID!$B$3:$U$3),0))*GRID!$H$45,
ROUNDUP(INDEX(GRID!$B$18:$U$29,MATCH(E$7,GRID!$A$18:$A$29,0),MATCH(1,($U$2=GRID!$B$1:$U$1)*(КАЛЕНДАРЬ!I19=GRID!$B$3:$U$3),0))*GRID!$H$45*(1-GRID!$H$46),0))</f>
        <v>40410</v>
      </c>
      <c r="G57" s="57" t="s">
        <v>119</v>
      </c>
      <c r="H57" s="57" t="s">
        <v>119</v>
      </c>
      <c r="I57" s="8" cm="1">
        <f t="array" ref="I57">IF($I$2="Длительное проживание от 10 ночей ",
INDEX(GRID!$B$4:$U$15,MATCH(I$7,GRID!$A$4:$A$15,0),MATCH(1,($U$2=GRID!$B$1:$U$1)*(КАЛЕНДАРЬ!I19=GRID!$B$3:$U$3),0))*GRID!$H$45,
ROUNDUP(INDEX(GRID!$B$4:$U$15,MATCH(I$7,GRID!$A$4:$A$15,0),MATCH(1,($U$2=GRID!$B$1:$U$1)*(КАЛЕНДАРЬ!I19=GRID!$B$3:$U$3),0))*GRID!$H$45*(1-GRID!$H$46),0))</f>
        <v>46530</v>
      </c>
      <c r="J57" s="8" cm="1">
        <f t="array" ref="J57">IF($I$2="Длительное проживание от 10 ночей ",
INDEX(GRID!$B$18:$U$29,MATCH(I$7,GRID!$A$18:$A$29,0),MATCH(1,($U$2=GRID!$B$1:$U$1)*(КАЛЕНДАРЬ!I19=GRID!$B$3:$U$3),0))*GRID!$H$45,
ROUNDUP(INDEX(GRID!$B$18:$U$29,MATCH(I$7,GRID!$A$18:$A$29,0),MATCH(1,($U$2=GRID!$B$1:$U$1)*(КАЛЕНДАРЬ!I19=GRID!$B$3:$U$3),0))*GRID!$H$45*(1-GRID!$H$46),0))</f>
        <v>51030</v>
      </c>
      <c r="K57" s="57" t="s">
        <v>119</v>
      </c>
      <c r="L57" s="57" t="s">
        <v>119</v>
      </c>
      <c r="M57" s="8" cm="1">
        <f t="array" ref="M57">IF($I$2="Длительное проживание от 10 ночей ",
INDEX(GRID!$B$4:$U$15,MATCH(M$7,GRID!$A$4:$A$15,0),MATCH(1,($U$2=GRID!$B$1:$U$1)*(КАЛЕНДАРЬ!I19=GRID!$B$3:$U$3),0))*GRID!$H$45,
ROUNDUP(INDEX(GRID!$B$4:$U$15,MATCH(M$7,GRID!$A$4:$A$15,0),MATCH(1,($U$2=GRID!$B$1:$U$1)*(КАЛЕНДАРЬ!I19=GRID!$B$3:$U$3),0))*GRID!$H$45*(1-GRID!$H$46),0))</f>
        <v>71100</v>
      </c>
      <c r="N57" s="8" cm="1">
        <f t="array" ref="N57">IF($I$2="Длительное проживание от 10 ночей ",
INDEX(GRID!$B$18:$U$29,MATCH(M$7,GRID!$A$18:$A$29,0),MATCH(1,($U$2=GRID!$B$1:$U$1)*(КАЛЕНДАРЬ!I19=GRID!$B$3:$U$3),0))*GRID!$H$45,
ROUNDUP(INDEX(GRID!$B$18:$U$29,MATCH(M$7,GRID!$A$18:$A$29,0),MATCH(1,($U$2=GRID!$B$1:$U$1)*(КАЛЕНДАРЬ!I19=GRID!$B$3:$U$3),0))*GRID!$H$45*(1-GRID!$H$46),0))</f>
        <v>75600</v>
      </c>
      <c r="O57" s="57" t="s">
        <v>119</v>
      </c>
      <c r="P57" s="8" cm="1">
        <f t="array" ref="P57">IF($I$2="Длительное проживание от 10 ночей ",
INDEX(GRID!$B$4:$U$15,MATCH(P$7,GRID!$A$4:$A$15,0),MATCH(1,($U$2=GRID!$B$1:$U$1)*(КАЛЕНДАРЬ!I19=GRID!$B$3:$U$3),0))*GRID!$H$45,
ROUNDUP(INDEX(GRID!$B$4:$U$15,MATCH(P$7,GRID!$A$4:$A$15,0),MATCH(1,($U$2=GRID!$B$1:$U$1)*(КАЛЕНДАРЬ!I19=GRID!$B$3:$U$3),0))*GRID!$H$45*(1-GRID!$H$46),0))</f>
        <v>142200</v>
      </c>
      <c r="Q57" s="8" cm="1">
        <f t="array" ref="Q57">IF($I$2="Длительное проживание от 10 ночей ",
INDEX(GRID!$B$4:$U$15,MATCH(Q$7,GRID!$A$4:$A$15,0),MATCH(1,($U$2=GRID!$B$1:$U$1)*(КАЛЕНДАРЬ!I19=GRID!$B$3:$U$3),0))*GRID!$H$45,
ROUNDUP(INDEX(GRID!$B$4:$U$15,MATCH(Q$7,GRID!$A$4:$A$15,0),MATCH(1,($U$2=GRID!$B$1:$U$1)*(КАЛЕНДАРЬ!I19=GRID!$B$3:$U$3),0))*GRID!$H$45*(1-GRID!$H$46),0))</f>
        <v>166950</v>
      </c>
      <c r="R57" s="57" t="s">
        <v>119</v>
      </c>
      <c r="S57" s="57" t="s">
        <v>119</v>
      </c>
      <c r="T57" s="57" t="s">
        <v>119</v>
      </c>
    </row>
    <row r="58" spans="1:20" hidden="1">
      <c r="A58" s="63" t="s">
        <v>12</v>
      </c>
      <c r="B58" s="64">
        <v>17</v>
      </c>
      <c r="C58" s="8" cm="1">
        <f t="array" ref="C58">IF($I$2="Длительное проживание от 10 ночей ",
INDEX(GRID!$B$4:$U$15,MATCH(C$7,GRID!$A$4:$A$15,0),MATCH(1,($U$2=GRID!$B$1:$U$1)*(КАЛЕНДАРЬ!I20=GRID!$B$3:$U$3),0))*GRID!$H$45,
ROUNDUP(INDEX(GRID!$B$4:$U$15,MATCH(C$7,GRID!$A$4:$A$15,0),MATCH(1,($U$2=GRID!$B$1:$U$1)*(КАЛЕНДАРЬ!I20=GRID!$B$3:$U$3),0))*GRID!$H$45*(1-GRID!$H$46),0))</f>
        <v>29880</v>
      </c>
      <c r="D58" s="8" cm="1">
        <f t="array" ref="D58">IF($I$2="Длительное проживание от 10 ночей ",
INDEX(GRID!$B$18:$U$29,MATCH(C$7,GRID!$A$18:$A$29,0),MATCH(1,($U$2=GRID!$B$1:$U$1)*(КАЛЕНДАРЬ!I20=GRID!$B$3:$U$3),0))*GRID!$H$45,
ROUNDUP(INDEX(GRID!$B$18:$U$29,MATCH(C$7,GRID!$A$18:$A$29,0),MATCH(1,($U$2=GRID!$B$1:$U$1)*(КАЛЕНДАРЬ!I20=GRID!$B$3:$U$3),0))*GRID!$H$45*(1-GRID!$H$46),0))</f>
        <v>34380</v>
      </c>
      <c r="E58" s="8" cm="1">
        <f t="array" ref="E58">IF($I$2="Длительное проживание от 10 ночей ",
INDEX(GRID!$B$4:$U$15,MATCH(E$7,GRID!$A$4:$A$15,0),MATCH(1,($U$2=GRID!$B$1:$U$1)*(КАЛЕНДАРЬ!I20=GRID!$B$3:$U$3),0))*GRID!$H$45,
ROUNDUP(INDEX(GRID!$B$4:$U$15,MATCH(E$7,GRID!$A$4:$A$15,0),MATCH(1,($U$2=GRID!$B$1:$U$1)*(КАЛЕНДАРЬ!I20=GRID!$B$3:$U$3),0))*GRID!$H$45*(1-GRID!$H$46),0))</f>
        <v>35910</v>
      </c>
      <c r="F58" s="8" cm="1">
        <f t="array" ref="F58">IF($I$2="Длительное проживание от 10 ночей ",
INDEX(GRID!$B$18:$U$29,MATCH(E$7,GRID!$A$18:$A$29,0),MATCH(1,($U$2=GRID!$B$1:$U$1)*(КАЛЕНДАРЬ!I20=GRID!$B$3:$U$3),0))*GRID!$H$45,
ROUNDUP(INDEX(GRID!$B$18:$U$29,MATCH(E$7,GRID!$A$18:$A$29,0),MATCH(1,($U$2=GRID!$B$1:$U$1)*(КАЛЕНДАРЬ!I20=GRID!$B$3:$U$3),0))*GRID!$H$45*(1-GRID!$H$46),0))</f>
        <v>40410</v>
      </c>
      <c r="G58" s="57" t="s">
        <v>119</v>
      </c>
      <c r="H58" s="57" t="s">
        <v>119</v>
      </c>
      <c r="I58" s="8" cm="1">
        <f t="array" ref="I58">IF($I$2="Длительное проживание от 10 ночей ",
INDEX(GRID!$B$4:$U$15,MATCH(I$7,GRID!$A$4:$A$15,0),MATCH(1,($U$2=GRID!$B$1:$U$1)*(КАЛЕНДАРЬ!I20=GRID!$B$3:$U$3),0))*GRID!$H$45,
ROUNDUP(INDEX(GRID!$B$4:$U$15,MATCH(I$7,GRID!$A$4:$A$15,0),MATCH(1,($U$2=GRID!$B$1:$U$1)*(КАЛЕНДАРЬ!I20=GRID!$B$3:$U$3),0))*GRID!$H$45*(1-GRID!$H$46),0))</f>
        <v>46530</v>
      </c>
      <c r="J58" s="8" cm="1">
        <f t="array" ref="J58">IF($I$2="Длительное проживание от 10 ночей ",
INDEX(GRID!$B$18:$U$29,MATCH(I$7,GRID!$A$18:$A$29,0),MATCH(1,($U$2=GRID!$B$1:$U$1)*(КАЛЕНДАРЬ!I20=GRID!$B$3:$U$3),0))*GRID!$H$45,
ROUNDUP(INDEX(GRID!$B$18:$U$29,MATCH(I$7,GRID!$A$18:$A$29,0),MATCH(1,($U$2=GRID!$B$1:$U$1)*(КАЛЕНДАРЬ!I20=GRID!$B$3:$U$3),0))*GRID!$H$45*(1-GRID!$H$46),0))</f>
        <v>51030</v>
      </c>
      <c r="K58" s="57" t="s">
        <v>119</v>
      </c>
      <c r="L58" s="57" t="s">
        <v>119</v>
      </c>
      <c r="M58" s="8" cm="1">
        <f t="array" ref="M58">IF($I$2="Длительное проживание от 10 ночей ",
INDEX(GRID!$B$4:$U$15,MATCH(M$7,GRID!$A$4:$A$15,0),MATCH(1,($U$2=GRID!$B$1:$U$1)*(КАЛЕНДАРЬ!I20=GRID!$B$3:$U$3),0))*GRID!$H$45,
ROUNDUP(INDEX(GRID!$B$4:$U$15,MATCH(M$7,GRID!$A$4:$A$15,0),MATCH(1,($U$2=GRID!$B$1:$U$1)*(КАЛЕНДАРЬ!I20=GRID!$B$3:$U$3),0))*GRID!$H$45*(1-GRID!$H$46),0))</f>
        <v>71100</v>
      </c>
      <c r="N58" s="8" cm="1">
        <f t="array" ref="N58">IF($I$2="Длительное проживание от 10 ночей ",
INDEX(GRID!$B$18:$U$29,MATCH(M$7,GRID!$A$18:$A$29,0),MATCH(1,($U$2=GRID!$B$1:$U$1)*(КАЛЕНДАРЬ!I20=GRID!$B$3:$U$3),0))*GRID!$H$45,
ROUNDUP(INDEX(GRID!$B$18:$U$29,MATCH(M$7,GRID!$A$18:$A$29,0),MATCH(1,($U$2=GRID!$B$1:$U$1)*(КАЛЕНДАРЬ!I20=GRID!$B$3:$U$3),0))*GRID!$H$45*(1-GRID!$H$46),0))</f>
        <v>75600</v>
      </c>
      <c r="O58" s="57" t="s">
        <v>119</v>
      </c>
      <c r="P58" s="8" cm="1">
        <f t="array" ref="P58">IF($I$2="Длительное проживание от 10 ночей ",
INDEX(GRID!$B$4:$U$15,MATCH(P$7,GRID!$A$4:$A$15,0),MATCH(1,($U$2=GRID!$B$1:$U$1)*(КАЛЕНДАРЬ!I20=GRID!$B$3:$U$3),0))*GRID!$H$45,
ROUNDUP(INDEX(GRID!$B$4:$U$15,MATCH(P$7,GRID!$A$4:$A$15,0),MATCH(1,($U$2=GRID!$B$1:$U$1)*(КАЛЕНДАРЬ!I20=GRID!$B$3:$U$3),0))*GRID!$H$45*(1-GRID!$H$46),0))</f>
        <v>142200</v>
      </c>
      <c r="Q58" s="8" cm="1">
        <f t="array" ref="Q58">IF($I$2="Длительное проживание от 10 ночей ",
INDEX(GRID!$B$4:$U$15,MATCH(Q$7,GRID!$A$4:$A$15,0),MATCH(1,($U$2=GRID!$B$1:$U$1)*(КАЛЕНДАРЬ!I20=GRID!$B$3:$U$3),0))*GRID!$H$45,
ROUNDUP(INDEX(GRID!$B$4:$U$15,MATCH(Q$7,GRID!$A$4:$A$15,0),MATCH(1,($U$2=GRID!$B$1:$U$1)*(КАЛЕНДАРЬ!I20=GRID!$B$3:$U$3),0))*GRID!$H$45*(1-GRID!$H$46),0))</f>
        <v>166950</v>
      </c>
      <c r="R58" s="57" t="s">
        <v>119</v>
      </c>
      <c r="S58" s="57" t="s">
        <v>119</v>
      </c>
      <c r="T58" s="57" t="s">
        <v>119</v>
      </c>
    </row>
    <row r="59" spans="1:20" hidden="1">
      <c r="A59" s="63" t="s">
        <v>13</v>
      </c>
      <c r="B59" s="64">
        <v>18</v>
      </c>
      <c r="C59" s="8" cm="1">
        <f t="array" ref="C59">IF($I$2="Длительное проживание от 10 ночей ",
INDEX(GRID!$B$4:$U$15,MATCH(C$7,GRID!$A$4:$A$15,0),MATCH(1,($U$2=GRID!$B$1:$U$1)*(КАЛЕНДАРЬ!I21=GRID!$B$3:$U$3),0))*GRID!$H$45,
ROUNDUP(INDEX(GRID!$B$4:$U$15,MATCH(C$7,GRID!$A$4:$A$15,0),MATCH(1,($U$2=GRID!$B$1:$U$1)*(КАЛЕНДАРЬ!I21=GRID!$B$3:$U$3),0))*GRID!$H$45*(1-GRID!$H$46),0))</f>
        <v>29880</v>
      </c>
      <c r="D59" s="8" cm="1">
        <f t="array" ref="D59">IF($I$2="Длительное проживание от 10 ночей ",
INDEX(GRID!$B$18:$U$29,MATCH(C$7,GRID!$A$18:$A$29,0),MATCH(1,($U$2=GRID!$B$1:$U$1)*(КАЛЕНДАРЬ!I21=GRID!$B$3:$U$3),0))*GRID!$H$45,
ROUNDUP(INDEX(GRID!$B$18:$U$29,MATCH(C$7,GRID!$A$18:$A$29,0),MATCH(1,($U$2=GRID!$B$1:$U$1)*(КАЛЕНДАРЬ!I21=GRID!$B$3:$U$3),0))*GRID!$H$45*(1-GRID!$H$46),0))</f>
        <v>34380</v>
      </c>
      <c r="E59" s="8" cm="1">
        <f t="array" ref="E59">IF($I$2="Длительное проживание от 10 ночей ",
INDEX(GRID!$B$4:$U$15,MATCH(E$7,GRID!$A$4:$A$15,0),MATCH(1,($U$2=GRID!$B$1:$U$1)*(КАЛЕНДАРЬ!I21=GRID!$B$3:$U$3),0))*GRID!$H$45,
ROUNDUP(INDEX(GRID!$B$4:$U$15,MATCH(E$7,GRID!$A$4:$A$15,0),MATCH(1,($U$2=GRID!$B$1:$U$1)*(КАЛЕНДАРЬ!I21=GRID!$B$3:$U$3),0))*GRID!$H$45*(1-GRID!$H$46),0))</f>
        <v>35910</v>
      </c>
      <c r="F59" s="8" cm="1">
        <f t="array" ref="F59">IF($I$2="Длительное проживание от 10 ночей ",
INDEX(GRID!$B$18:$U$29,MATCH(E$7,GRID!$A$18:$A$29,0),MATCH(1,($U$2=GRID!$B$1:$U$1)*(КАЛЕНДАРЬ!I21=GRID!$B$3:$U$3),0))*GRID!$H$45,
ROUNDUP(INDEX(GRID!$B$18:$U$29,MATCH(E$7,GRID!$A$18:$A$29,0),MATCH(1,($U$2=GRID!$B$1:$U$1)*(КАЛЕНДАРЬ!I21=GRID!$B$3:$U$3),0))*GRID!$H$45*(1-GRID!$H$46),0))</f>
        <v>40410</v>
      </c>
      <c r="G59" s="57" t="s">
        <v>119</v>
      </c>
      <c r="H59" s="57" t="s">
        <v>119</v>
      </c>
      <c r="I59" s="8" cm="1">
        <f t="array" ref="I59">IF($I$2="Длительное проживание от 10 ночей ",
INDEX(GRID!$B$4:$U$15,MATCH(I$7,GRID!$A$4:$A$15,0),MATCH(1,($U$2=GRID!$B$1:$U$1)*(КАЛЕНДАРЬ!I21=GRID!$B$3:$U$3),0))*GRID!$H$45,
ROUNDUP(INDEX(GRID!$B$4:$U$15,MATCH(I$7,GRID!$A$4:$A$15,0),MATCH(1,($U$2=GRID!$B$1:$U$1)*(КАЛЕНДАРЬ!I21=GRID!$B$3:$U$3),0))*GRID!$H$45*(1-GRID!$H$46),0))</f>
        <v>46530</v>
      </c>
      <c r="J59" s="8" cm="1">
        <f t="array" ref="J59">IF($I$2="Длительное проживание от 10 ночей ",
INDEX(GRID!$B$18:$U$29,MATCH(I$7,GRID!$A$18:$A$29,0),MATCH(1,($U$2=GRID!$B$1:$U$1)*(КАЛЕНДАРЬ!I21=GRID!$B$3:$U$3),0))*GRID!$H$45,
ROUNDUP(INDEX(GRID!$B$18:$U$29,MATCH(I$7,GRID!$A$18:$A$29,0),MATCH(1,($U$2=GRID!$B$1:$U$1)*(КАЛЕНДАРЬ!I21=GRID!$B$3:$U$3),0))*GRID!$H$45*(1-GRID!$H$46),0))</f>
        <v>51030</v>
      </c>
      <c r="K59" s="57" t="s">
        <v>119</v>
      </c>
      <c r="L59" s="57" t="s">
        <v>119</v>
      </c>
      <c r="M59" s="8" cm="1">
        <f t="array" ref="M59">IF($I$2="Длительное проживание от 10 ночей ",
INDEX(GRID!$B$4:$U$15,MATCH(M$7,GRID!$A$4:$A$15,0),MATCH(1,($U$2=GRID!$B$1:$U$1)*(КАЛЕНДАРЬ!I21=GRID!$B$3:$U$3),0))*GRID!$H$45,
ROUNDUP(INDEX(GRID!$B$4:$U$15,MATCH(M$7,GRID!$A$4:$A$15,0),MATCH(1,($U$2=GRID!$B$1:$U$1)*(КАЛЕНДАРЬ!I21=GRID!$B$3:$U$3),0))*GRID!$H$45*(1-GRID!$H$46),0))</f>
        <v>71100</v>
      </c>
      <c r="N59" s="8" cm="1">
        <f t="array" ref="N59">IF($I$2="Длительное проживание от 10 ночей ",
INDEX(GRID!$B$18:$U$29,MATCH(M$7,GRID!$A$18:$A$29,0),MATCH(1,($U$2=GRID!$B$1:$U$1)*(КАЛЕНДАРЬ!I21=GRID!$B$3:$U$3),0))*GRID!$H$45,
ROUNDUP(INDEX(GRID!$B$18:$U$29,MATCH(M$7,GRID!$A$18:$A$29,0),MATCH(1,($U$2=GRID!$B$1:$U$1)*(КАЛЕНДАРЬ!I21=GRID!$B$3:$U$3),0))*GRID!$H$45*(1-GRID!$H$46),0))</f>
        <v>75600</v>
      </c>
      <c r="O59" s="57" t="s">
        <v>119</v>
      </c>
      <c r="P59" s="8" cm="1">
        <f t="array" ref="P59">IF($I$2="Длительное проживание от 10 ночей ",
INDEX(GRID!$B$4:$U$15,MATCH(P$7,GRID!$A$4:$A$15,0),MATCH(1,($U$2=GRID!$B$1:$U$1)*(КАЛЕНДАРЬ!I21=GRID!$B$3:$U$3),0))*GRID!$H$45,
ROUNDUP(INDEX(GRID!$B$4:$U$15,MATCH(P$7,GRID!$A$4:$A$15,0),MATCH(1,($U$2=GRID!$B$1:$U$1)*(КАЛЕНДАРЬ!I21=GRID!$B$3:$U$3),0))*GRID!$H$45*(1-GRID!$H$46),0))</f>
        <v>142200</v>
      </c>
      <c r="Q59" s="8" cm="1">
        <f t="array" ref="Q59">IF($I$2="Длительное проживание от 10 ночей ",
INDEX(GRID!$B$4:$U$15,MATCH(Q$7,GRID!$A$4:$A$15,0),MATCH(1,($U$2=GRID!$B$1:$U$1)*(КАЛЕНДАРЬ!I21=GRID!$B$3:$U$3),0))*GRID!$H$45,
ROUNDUP(INDEX(GRID!$B$4:$U$15,MATCH(Q$7,GRID!$A$4:$A$15,0),MATCH(1,($U$2=GRID!$B$1:$U$1)*(КАЛЕНДАРЬ!I21=GRID!$B$3:$U$3),0))*GRID!$H$45*(1-GRID!$H$46),0))</f>
        <v>166950</v>
      </c>
      <c r="R59" s="57" t="s">
        <v>119</v>
      </c>
      <c r="S59" s="57" t="s">
        <v>119</v>
      </c>
      <c r="T59" s="57" t="s">
        <v>119</v>
      </c>
    </row>
    <row r="60" spans="1:20" hidden="1">
      <c r="A60" s="63" t="s">
        <v>14</v>
      </c>
      <c r="B60" s="64">
        <v>19</v>
      </c>
      <c r="C60" s="8" cm="1">
        <f t="array" ref="C60">IF($I$2="Длительное проживание от 10 ночей ",
INDEX(GRID!$B$4:$U$15,MATCH(C$7,GRID!$A$4:$A$15,0),MATCH(1,($U$2=GRID!$B$1:$U$1)*(КАЛЕНДАРЬ!I22=GRID!$B$3:$U$3),0))*GRID!$H$45,
ROUNDUP(INDEX(GRID!$B$4:$U$15,MATCH(C$7,GRID!$A$4:$A$15,0),MATCH(1,($U$2=GRID!$B$1:$U$1)*(КАЛЕНДАРЬ!I22=GRID!$B$3:$U$3),0))*GRID!$H$45*(1-GRID!$H$46),0))</f>
        <v>29880</v>
      </c>
      <c r="D60" s="8" cm="1">
        <f t="array" ref="D60">IF($I$2="Длительное проживание от 10 ночей ",
INDEX(GRID!$B$18:$U$29,MATCH(C$7,GRID!$A$18:$A$29,0),MATCH(1,($U$2=GRID!$B$1:$U$1)*(КАЛЕНДАРЬ!I22=GRID!$B$3:$U$3),0))*GRID!$H$45,
ROUNDUP(INDEX(GRID!$B$18:$U$29,MATCH(C$7,GRID!$A$18:$A$29,0),MATCH(1,($U$2=GRID!$B$1:$U$1)*(КАЛЕНДАРЬ!I22=GRID!$B$3:$U$3),0))*GRID!$H$45*(1-GRID!$H$46),0))</f>
        <v>34380</v>
      </c>
      <c r="E60" s="8" cm="1">
        <f t="array" ref="E60">IF($I$2="Длительное проживание от 10 ночей ",
INDEX(GRID!$B$4:$U$15,MATCH(E$7,GRID!$A$4:$A$15,0),MATCH(1,($U$2=GRID!$B$1:$U$1)*(КАЛЕНДАРЬ!I22=GRID!$B$3:$U$3),0))*GRID!$H$45,
ROUNDUP(INDEX(GRID!$B$4:$U$15,MATCH(E$7,GRID!$A$4:$A$15,0),MATCH(1,($U$2=GRID!$B$1:$U$1)*(КАЛЕНДАРЬ!I22=GRID!$B$3:$U$3),0))*GRID!$H$45*(1-GRID!$H$46),0))</f>
        <v>35910</v>
      </c>
      <c r="F60" s="8" cm="1">
        <f t="array" ref="F60">IF($I$2="Длительное проживание от 10 ночей ",
INDEX(GRID!$B$18:$U$29,MATCH(E$7,GRID!$A$18:$A$29,0),MATCH(1,($U$2=GRID!$B$1:$U$1)*(КАЛЕНДАРЬ!I22=GRID!$B$3:$U$3),0))*GRID!$H$45,
ROUNDUP(INDEX(GRID!$B$18:$U$29,MATCH(E$7,GRID!$A$18:$A$29,0),MATCH(1,($U$2=GRID!$B$1:$U$1)*(КАЛЕНДАРЬ!I22=GRID!$B$3:$U$3),0))*GRID!$H$45*(1-GRID!$H$46),0))</f>
        <v>40410</v>
      </c>
      <c r="G60" s="57" t="s">
        <v>119</v>
      </c>
      <c r="H60" s="57" t="s">
        <v>119</v>
      </c>
      <c r="I60" s="8" cm="1">
        <f t="array" ref="I60">IF($I$2="Длительное проживание от 10 ночей ",
INDEX(GRID!$B$4:$U$15,MATCH(I$7,GRID!$A$4:$A$15,0),MATCH(1,($U$2=GRID!$B$1:$U$1)*(КАЛЕНДАРЬ!I22=GRID!$B$3:$U$3),0))*GRID!$H$45,
ROUNDUP(INDEX(GRID!$B$4:$U$15,MATCH(I$7,GRID!$A$4:$A$15,0),MATCH(1,($U$2=GRID!$B$1:$U$1)*(КАЛЕНДАРЬ!I22=GRID!$B$3:$U$3),0))*GRID!$H$45*(1-GRID!$H$46),0))</f>
        <v>46530</v>
      </c>
      <c r="J60" s="8" cm="1">
        <f t="array" ref="J60">IF($I$2="Длительное проживание от 10 ночей ",
INDEX(GRID!$B$18:$U$29,MATCH(I$7,GRID!$A$18:$A$29,0),MATCH(1,($U$2=GRID!$B$1:$U$1)*(КАЛЕНДАРЬ!I22=GRID!$B$3:$U$3),0))*GRID!$H$45,
ROUNDUP(INDEX(GRID!$B$18:$U$29,MATCH(I$7,GRID!$A$18:$A$29,0),MATCH(1,($U$2=GRID!$B$1:$U$1)*(КАЛЕНДАРЬ!I22=GRID!$B$3:$U$3),0))*GRID!$H$45*(1-GRID!$H$46),0))</f>
        <v>51030</v>
      </c>
      <c r="K60" s="57" t="s">
        <v>119</v>
      </c>
      <c r="L60" s="57" t="s">
        <v>119</v>
      </c>
      <c r="M60" s="8" cm="1">
        <f t="array" ref="M60">IF($I$2="Длительное проживание от 10 ночей ",
INDEX(GRID!$B$4:$U$15,MATCH(M$7,GRID!$A$4:$A$15,0),MATCH(1,($U$2=GRID!$B$1:$U$1)*(КАЛЕНДАРЬ!I22=GRID!$B$3:$U$3),0))*GRID!$H$45,
ROUNDUP(INDEX(GRID!$B$4:$U$15,MATCH(M$7,GRID!$A$4:$A$15,0),MATCH(1,($U$2=GRID!$B$1:$U$1)*(КАЛЕНДАРЬ!I22=GRID!$B$3:$U$3),0))*GRID!$H$45*(1-GRID!$H$46),0))</f>
        <v>71100</v>
      </c>
      <c r="N60" s="8" cm="1">
        <f t="array" ref="N60">IF($I$2="Длительное проживание от 10 ночей ",
INDEX(GRID!$B$18:$U$29,MATCH(M$7,GRID!$A$18:$A$29,0),MATCH(1,($U$2=GRID!$B$1:$U$1)*(КАЛЕНДАРЬ!I22=GRID!$B$3:$U$3),0))*GRID!$H$45,
ROUNDUP(INDEX(GRID!$B$18:$U$29,MATCH(M$7,GRID!$A$18:$A$29,0),MATCH(1,($U$2=GRID!$B$1:$U$1)*(КАЛЕНДАРЬ!I22=GRID!$B$3:$U$3),0))*GRID!$H$45*(1-GRID!$H$46),0))</f>
        <v>75600</v>
      </c>
      <c r="O60" s="57" t="s">
        <v>119</v>
      </c>
      <c r="P60" s="8" cm="1">
        <f t="array" ref="P60">IF($I$2="Длительное проживание от 10 ночей ",
INDEX(GRID!$B$4:$U$15,MATCH(P$7,GRID!$A$4:$A$15,0),MATCH(1,($U$2=GRID!$B$1:$U$1)*(КАЛЕНДАРЬ!I22=GRID!$B$3:$U$3),0))*GRID!$H$45,
ROUNDUP(INDEX(GRID!$B$4:$U$15,MATCH(P$7,GRID!$A$4:$A$15,0),MATCH(1,($U$2=GRID!$B$1:$U$1)*(КАЛЕНДАРЬ!I22=GRID!$B$3:$U$3),0))*GRID!$H$45*(1-GRID!$H$46),0))</f>
        <v>142200</v>
      </c>
      <c r="Q60" s="8" cm="1">
        <f t="array" ref="Q60">IF($I$2="Длительное проживание от 10 ночей ",
INDEX(GRID!$B$4:$U$15,MATCH(Q$7,GRID!$A$4:$A$15,0),MATCH(1,($U$2=GRID!$B$1:$U$1)*(КАЛЕНДАРЬ!I22=GRID!$B$3:$U$3),0))*GRID!$H$45,
ROUNDUP(INDEX(GRID!$B$4:$U$15,MATCH(Q$7,GRID!$A$4:$A$15,0),MATCH(1,($U$2=GRID!$B$1:$U$1)*(КАЛЕНДАРЬ!I22=GRID!$B$3:$U$3),0))*GRID!$H$45*(1-GRID!$H$46),0))</f>
        <v>166950</v>
      </c>
      <c r="R60" s="57" t="s">
        <v>119</v>
      </c>
      <c r="S60" s="57" t="s">
        <v>119</v>
      </c>
      <c r="T60" s="57" t="s">
        <v>119</v>
      </c>
    </row>
    <row r="61" spans="1:20" hidden="1">
      <c r="A61" s="63" t="s">
        <v>15</v>
      </c>
      <c r="B61" s="64">
        <v>20</v>
      </c>
      <c r="C61" s="8" cm="1">
        <f t="array" ref="C61">IF($I$2="Длительное проживание от 10 ночей ",
INDEX(GRID!$B$4:$U$15,MATCH(C$7,GRID!$A$4:$A$15,0),MATCH(1,($U$2=GRID!$B$1:$U$1)*(КАЛЕНДАРЬ!I23=GRID!$B$3:$U$3),0))*GRID!$H$45,
ROUNDUP(INDEX(GRID!$B$4:$U$15,MATCH(C$7,GRID!$A$4:$A$15,0),MATCH(1,($U$2=GRID!$B$1:$U$1)*(КАЛЕНДАРЬ!I23=GRID!$B$3:$U$3),0))*GRID!$H$45*(1-GRID!$H$46),0))</f>
        <v>29880</v>
      </c>
      <c r="D61" s="8" cm="1">
        <f t="array" ref="D61">IF($I$2="Длительное проживание от 10 ночей ",
INDEX(GRID!$B$18:$U$29,MATCH(C$7,GRID!$A$18:$A$29,0),MATCH(1,($U$2=GRID!$B$1:$U$1)*(КАЛЕНДАРЬ!I23=GRID!$B$3:$U$3),0))*GRID!$H$45,
ROUNDUP(INDEX(GRID!$B$18:$U$29,MATCH(C$7,GRID!$A$18:$A$29,0),MATCH(1,($U$2=GRID!$B$1:$U$1)*(КАЛЕНДАРЬ!I23=GRID!$B$3:$U$3),0))*GRID!$H$45*(1-GRID!$H$46),0))</f>
        <v>34380</v>
      </c>
      <c r="E61" s="8" cm="1">
        <f t="array" ref="E61">IF($I$2="Длительное проживание от 10 ночей ",
INDEX(GRID!$B$4:$U$15,MATCH(E$7,GRID!$A$4:$A$15,0),MATCH(1,($U$2=GRID!$B$1:$U$1)*(КАЛЕНДАРЬ!I23=GRID!$B$3:$U$3),0))*GRID!$H$45,
ROUNDUP(INDEX(GRID!$B$4:$U$15,MATCH(E$7,GRID!$A$4:$A$15,0),MATCH(1,($U$2=GRID!$B$1:$U$1)*(КАЛЕНДАРЬ!I23=GRID!$B$3:$U$3),0))*GRID!$H$45*(1-GRID!$H$46),0))</f>
        <v>35910</v>
      </c>
      <c r="F61" s="8" cm="1">
        <f t="array" ref="F61">IF($I$2="Длительное проживание от 10 ночей ",
INDEX(GRID!$B$18:$U$29,MATCH(E$7,GRID!$A$18:$A$29,0),MATCH(1,($U$2=GRID!$B$1:$U$1)*(КАЛЕНДАРЬ!I23=GRID!$B$3:$U$3),0))*GRID!$H$45,
ROUNDUP(INDEX(GRID!$B$18:$U$29,MATCH(E$7,GRID!$A$18:$A$29,0),MATCH(1,($U$2=GRID!$B$1:$U$1)*(КАЛЕНДАРЬ!I23=GRID!$B$3:$U$3),0))*GRID!$H$45*(1-GRID!$H$46),0))</f>
        <v>40410</v>
      </c>
      <c r="G61" s="57" t="s">
        <v>119</v>
      </c>
      <c r="H61" s="57" t="s">
        <v>119</v>
      </c>
      <c r="I61" s="8" cm="1">
        <f t="array" ref="I61">IF($I$2="Длительное проживание от 10 ночей ",
INDEX(GRID!$B$4:$U$15,MATCH(I$7,GRID!$A$4:$A$15,0),MATCH(1,($U$2=GRID!$B$1:$U$1)*(КАЛЕНДАРЬ!I23=GRID!$B$3:$U$3),0))*GRID!$H$45,
ROUNDUP(INDEX(GRID!$B$4:$U$15,MATCH(I$7,GRID!$A$4:$A$15,0),MATCH(1,($U$2=GRID!$B$1:$U$1)*(КАЛЕНДАРЬ!I23=GRID!$B$3:$U$3),0))*GRID!$H$45*(1-GRID!$H$46),0))</f>
        <v>46530</v>
      </c>
      <c r="J61" s="8" cm="1">
        <f t="array" ref="J61">IF($I$2="Длительное проживание от 10 ночей ",
INDEX(GRID!$B$18:$U$29,MATCH(I$7,GRID!$A$18:$A$29,0),MATCH(1,($U$2=GRID!$B$1:$U$1)*(КАЛЕНДАРЬ!I23=GRID!$B$3:$U$3),0))*GRID!$H$45,
ROUNDUP(INDEX(GRID!$B$18:$U$29,MATCH(I$7,GRID!$A$18:$A$29,0),MATCH(1,($U$2=GRID!$B$1:$U$1)*(КАЛЕНДАРЬ!I23=GRID!$B$3:$U$3),0))*GRID!$H$45*(1-GRID!$H$46),0))</f>
        <v>51030</v>
      </c>
      <c r="K61" s="57" t="s">
        <v>119</v>
      </c>
      <c r="L61" s="57" t="s">
        <v>119</v>
      </c>
      <c r="M61" s="8" cm="1">
        <f t="array" ref="M61">IF($I$2="Длительное проживание от 10 ночей ",
INDEX(GRID!$B$4:$U$15,MATCH(M$7,GRID!$A$4:$A$15,0),MATCH(1,($U$2=GRID!$B$1:$U$1)*(КАЛЕНДАРЬ!I23=GRID!$B$3:$U$3),0))*GRID!$H$45,
ROUNDUP(INDEX(GRID!$B$4:$U$15,MATCH(M$7,GRID!$A$4:$A$15,0),MATCH(1,($U$2=GRID!$B$1:$U$1)*(КАЛЕНДАРЬ!I23=GRID!$B$3:$U$3),0))*GRID!$H$45*(1-GRID!$H$46),0))</f>
        <v>71100</v>
      </c>
      <c r="N61" s="8" cm="1">
        <f t="array" ref="N61">IF($I$2="Длительное проживание от 10 ночей ",
INDEX(GRID!$B$18:$U$29,MATCH(M$7,GRID!$A$18:$A$29,0),MATCH(1,($U$2=GRID!$B$1:$U$1)*(КАЛЕНДАРЬ!I23=GRID!$B$3:$U$3),0))*GRID!$H$45,
ROUNDUP(INDEX(GRID!$B$18:$U$29,MATCH(M$7,GRID!$A$18:$A$29,0),MATCH(1,($U$2=GRID!$B$1:$U$1)*(КАЛЕНДАРЬ!I23=GRID!$B$3:$U$3),0))*GRID!$H$45*(1-GRID!$H$46),0))</f>
        <v>75600</v>
      </c>
      <c r="O61" s="57" t="s">
        <v>119</v>
      </c>
      <c r="P61" s="8" cm="1">
        <f t="array" ref="P61">IF($I$2="Длительное проживание от 10 ночей ",
INDEX(GRID!$B$4:$U$15,MATCH(P$7,GRID!$A$4:$A$15,0),MATCH(1,($U$2=GRID!$B$1:$U$1)*(КАЛЕНДАРЬ!I23=GRID!$B$3:$U$3),0))*GRID!$H$45,
ROUNDUP(INDEX(GRID!$B$4:$U$15,MATCH(P$7,GRID!$A$4:$A$15,0),MATCH(1,($U$2=GRID!$B$1:$U$1)*(КАЛЕНДАРЬ!I23=GRID!$B$3:$U$3),0))*GRID!$H$45*(1-GRID!$H$46),0))</f>
        <v>142200</v>
      </c>
      <c r="Q61" s="8" cm="1">
        <f t="array" ref="Q61">IF($I$2="Длительное проживание от 10 ночей ",
INDEX(GRID!$B$4:$U$15,MATCH(Q$7,GRID!$A$4:$A$15,0),MATCH(1,($U$2=GRID!$B$1:$U$1)*(КАЛЕНДАРЬ!I23=GRID!$B$3:$U$3),0))*GRID!$H$45,
ROUNDUP(INDEX(GRID!$B$4:$U$15,MATCH(Q$7,GRID!$A$4:$A$15,0),MATCH(1,($U$2=GRID!$B$1:$U$1)*(КАЛЕНДАРЬ!I23=GRID!$B$3:$U$3),0))*GRID!$H$45*(1-GRID!$H$46),0))</f>
        <v>166950</v>
      </c>
      <c r="R61" s="57" t="s">
        <v>119</v>
      </c>
      <c r="S61" s="57" t="s">
        <v>119</v>
      </c>
      <c r="T61" s="57" t="s">
        <v>119</v>
      </c>
    </row>
    <row r="62" spans="1:20" hidden="1">
      <c r="A62" s="63" t="s">
        <v>16</v>
      </c>
      <c r="B62" s="64">
        <v>21</v>
      </c>
      <c r="C62" s="8" cm="1">
        <f t="array" ref="C62">IF($I$2="Длительное проживание от 10 ночей ",
INDEX(GRID!$B$4:$U$15,MATCH(C$7,GRID!$A$4:$A$15,0),MATCH(1,($U$2=GRID!$B$1:$U$1)*(КАЛЕНДАРЬ!I24=GRID!$B$3:$U$3),0))*GRID!$H$45,
ROUNDUP(INDEX(GRID!$B$4:$U$15,MATCH(C$7,GRID!$A$4:$A$15,0),MATCH(1,($U$2=GRID!$B$1:$U$1)*(КАЛЕНДАРЬ!I24=GRID!$B$3:$U$3),0))*GRID!$H$45*(1-GRID!$H$46),0))</f>
        <v>32850</v>
      </c>
      <c r="D62" s="8" cm="1">
        <f t="array" ref="D62">IF($I$2="Длительное проживание от 10 ночей ",
INDEX(GRID!$B$18:$U$29,MATCH(C$7,GRID!$A$18:$A$29,0),MATCH(1,($U$2=GRID!$B$1:$U$1)*(КАЛЕНДАРЬ!I24=GRID!$B$3:$U$3),0))*GRID!$H$45,
ROUNDUP(INDEX(GRID!$B$18:$U$29,MATCH(C$7,GRID!$A$18:$A$29,0),MATCH(1,($U$2=GRID!$B$1:$U$1)*(КАЛЕНДАРЬ!I24=GRID!$B$3:$U$3),0))*GRID!$H$45*(1-GRID!$H$46),0))</f>
        <v>37350</v>
      </c>
      <c r="E62" s="8" cm="1">
        <f t="array" ref="E62">IF($I$2="Длительное проживание от 10 ночей ",
INDEX(GRID!$B$4:$U$15,MATCH(E$7,GRID!$A$4:$A$15,0),MATCH(1,($U$2=GRID!$B$1:$U$1)*(КАЛЕНДАРЬ!I24=GRID!$B$3:$U$3),0))*GRID!$H$45,
ROUNDUP(INDEX(GRID!$B$4:$U$15,MATCH(E$7,GRID!$A$4:$A$15,0),MATCH(1,($U$2=GRID!$B$1:$U$1)*(КАЛЕНДАРЬ!I24=GRID!$B$3:$U$3),0))*GRID!$H$45*(1-GRID!$H$46),0))</f>
        <v>39330</v>
      </c>
      <c r="F62" s="8" cm="1">
        <f t="array" ref="F62">IF($I$2="Длительное проживание от 10 ночей ",
INDEX(GRID!$B$18:$U$29,MATCH(E$7,GRID!$A$18:$A$29,0),MATCH(1,($U$2=GRID!$B$1:$U$1)*(КАЛЕНДАРЬ!I24=GRID!$B$3:$U$3),0))*GRID!$H$45,
ROUNDUP(INDEX(GRID!$B$18:$U$29,MATCH(E$7,GRID!$A$18:$A$29,0),MATCH(1,($U$2=GRID!$B$1:$U$1)*(КАЛЕНДАРЬ!I24=GRID!$B$3:$U$3),0))*GRID!$H$45*(1-GRID!$H$46),0))</f>
        <v>43830</v>
      </c>
      <c r="G62" s="57" t="s">
        <v>119</v>
      </c>
      <c r="H62" s="57" t="s">
        <v>119</v>
      </c>
      <c r="I62" s="8" cm="1">
        <f t="array" ref="I62">IF($I$2="Длительное проживание от 10 ночей ",
INDEX(GRID!$B$4:$U$15,MATCH(I$7,GRID!$A$4:$A$15,0),MATCH(1,($U$2=GRID!$B$1:$U$1)*(КАЛЕНДАРЬ!I24=GRID!$B$3:$U$3),0))*GRID!$H$45,
ROUNDUP(INDEX(GRID!$B$4:$U$15,MATCH(I$7,GRID!$A$4:$A$15,0),MATCH(1,($U$2=GRID!$B$1:$U$1)*(КАЛЕНДАРЬ!I24=GRID!$B$3:$U$3),0))*GRID!$H$45*(1-GRID!$H$46),0))</f>
        <v>50580</v>
      </c>
      <c r="J62" s="8" cm="1">
        <f t="array" ref="J62">IF($I$2="Длительное проживание от 10 ночей ",
INDEX(GRID!$B$18:$U$29,MATCH(I$7,GRID!$A$18:$A$29,0),MATCH(1,($U$2=GRID!$B$1:$U$1)*(КАЛЕНДАРЬ!I24=GRID!$B$3:$U$3),0))*GRID!$H$45,
ROUNDUP(INDEX(GRID!$B$18:$U$29,MATCH(I$7,GRID!$A$18:$A$29,0),MATCH(1,($U$2=GRID!$B$1:$U$1)*(КАЛЕНДАРЬ!I24=GRID!$B$3:$U$3),0))*GRID!$H$45*(1-GRID!$H$46),0))</f>
        <v>55080</v>
      </c>
      <c r="K62" s="57" t="s">
        <v>119</v>
      </c>
      <c r="L62" s="57" t="s">
        <v>119</v>
      </c>
      <c r="M62" s="8" cm="1">
        <f t="array" ref="M62">IF($I$2="Длительное проживание от 10 ночей ",
INDEX(GRID!$B$4:$U$15,MATCH(M$7,GRID!$A$4:$A$15,0),MATCH(1,($U$2=GRID!$B$1:$U$1)*(КАЛЕНДАРЬ!I24=GRID!$B$3:$U$3),0))*GRID!$H$45,
ROUNDUP(INDEX(GRID!$B$4:$U$15,MATCH(M$7,GRID!$A$4:$A$15,0),MATCH(1,($U$2=GRID!$B$1:$U$1)*(КАЛЕНДАРЬ!I24=GRID!$B$3:$U$3),0))*GRID!$H$45*(1-GRID!$H$46),0))</f>
        <v>75870</v>
      </c>
      <c r="N62" s="8" cm="1">
        <f t="array" ref="N62">IF($I$2="Длительное проживание от 10 ночей ",
INDEX(GRID!$B$18:$U$29,MATCH(M$7,GRID!$A$18:$A$29,0),MATCH(1,($U$2=GRID!$B$1:$U$1)*(КАЛЕНДАРЬ!I24=GRID!$B$3:$U$3),0))*GRID!$H$45,
ROUNDUP(INDEX(GRID!$B$18:$U$29,MATCH(M$7,GRID!$A$18:$A$29,0),MATCH(1,($U$2=GRID!$B$1:$U$1)*(КАЛЕНДАРЬ!I24=GRID!$B$3:$U$3),0))*GRID!$H$45*(1-GRID!$H$46),0))</f>
        <v>80370</v>
      </c>
      <c r="O62" s="57" t="s">
        <v>119</v>
      </c>
      <c r="P62" s="8" cm="1">
        <f t="array" ref="P62">IF($I$2="Длительное проживание от 10 ночей ",
INDEX(GRID!$B$4:$U$15,MATCH(P$7,GRID!$A$4:$A$15,0),MATCH(1,($U$2=GRID!$B$1:$U$1)*(КАЛЕНДАРЬ!I24=GRID!$B$3:$U$3),0))*GRID!$H$45,
ROUNDUP(INDEX(GRID!$B$4:$U$15,MATCH(P$7,GRID!$A$4:$A$15,0),MATCH(1,($U$2=GRID!$B$1:$U$1)*(КАЛЕНДАРЬ!I24=GRID!$B$3:$U$3),0))*GRID!$H$45*(1-GRID!$H$46),0))</f>
        <v>148680</v>
      </c>
      <c r="Q62" s="8" cm="1">
        <f t="array" ref="Q62">IF($I$2="Длительное проживание от 10 ночей ",
INDEX(GRID!$B$4:$U$15,MATCH(Q$7,GRID!$A$4:$A$15,0),MATCH(1,($U$2=GRID!$B$1:$U$1)*(КАЛЕНДАРЬ!I24=GRID!$B$3:$U$3),0))*GRID!$H$45,
ROUNDUP(INDEX(GRID!$B$4:$U$15,MATCH(Q$7,GRID!$A$4:$A$15,0),MATCH(1,($U$2=GRID!$B$1:$U$1)*(КАЛЕНДАРЬ!I24=GRID!$B$3:$U$3),0))*GRID!$H$45*(1-GRID!$H$46),0))</f>
        <v>174330</v>
      </c>
      <c r="R62" s="57" t="s">
        <v>119</v>
      </c>
      <c r="S62" s="57" t="s">
        <v>119</v>
      </c>
      <c r="T62" s="57" t="s">
        <v>119</v>
      </c>
    </row>
    <row r="63" spans="1:20" hidden="1">
      <c r="A63" s="63" t="s">
        <v>17</v>
      </c>
      <c r="B63" s="64">
        <v>22</v>
      </c>
      <c r="C63" s="8" cm="1">
        <f t="array" ref="C63">IF($I$2="Длительное проживание от 10 ночей ",
INDEX(GRID!$B$4:$U$15,MATCH(C$7,GRID!$A$4:$A$15,0),MATCH(1,($U$2=GRID!$B$1:$U$1)*(КАЛЕНДАРЬ!I25=GRID!$B$3:$U$3),0))*GRID!$H$45,
ROUNDUP(INDEX(GRID!$B$4:$U$15,MATCH(C$7,GRID!$A$4:$A$15,0),MATCH(1,($U$2=GRID!$B$1:$U$1)*(КАЛЕНДАРЬ!I25=GRID!$B$3:$U$3),0))*GRID!$H$45*(1-GRID!$H$46),0))</f>
        <v>32850</v>
      </c>
      <c r="D63" s="8" cm="1">
        <f t="array" ref="D63">IF($I$2="Длительное проживание от 10 ночей ",
INDEX(GRID!$B$18:$U$29,MATCH(C$7,GRID!$A$18:$A$29,0),MATCH(1,($U$2=GRID!$B$1:$U$1)*(КАЛЕНДАРЬ!I25=GRID!$B$3:$U$3),0))*GRID!$H$45,
ROUNDUP(INDEX(GRID!$B$18:$U$29,MATCH(C$7,GRID!$A$18:$A$29,0),MATCH(1,($U$2=GRID!$B$1:$U$1)*(КАЛЕНДАРЬ!I25=GRID!$B$3:$U$3),0))*GRID!$H$45*(1-GRID!$H$46),0))</f>
        <v>37350</v>
      </c>
      <c r="E63" s="8" cm="1">
        <f t="array" ref="E63">IF($I$2="Длительное проживание от 10 ночей ",
INDEX(GRID!$B$4:$U$15,MATCH(E$7,GRID!$A$4:$A$15,0),MATCH(1,($U$2=GRID!$B$1:$U$1)*(КАЛЕНДАРЬ!I25=GRID!$B$3:$U$3),0))*GRID!$H$45,
ROUNDUP(INDEX(GRID!$B$4:$U$15,MATCH(E$7,GRID!$A$4:$A$15,0),MATCH(1,($U$2=GRID!$B$1:$U$1)*(КАЛЕНДАРЬ!I25=GRID!$B$3:$U$3),0))*GRID!$H$45*(1-GRID!$H$46),0))</f>
        <v>39330</v>
      </c>
      <c r="F63" s="8" cm="1">
        <f t="array" ref="F63">IF($I$2="Длительное проживание от 10 ночей ",
INDEX(GRID!$B$18:$U$29,MATCH(E$7,GRID!$A$18:$A$29,0),MATCH(1,($U$2=GRID!$B$1:$U$1)*(КАЛЕНДАРЬ!I25=GRID!$B$3:$U$3),0))*GRID!$H$45,
ROUNDUP(INDEX(GRID!$B$18:$U$29,MATCH(E$7,GRID!$A$18:$A$29,0),MATCH(1,($U$2=GRID!$B$1:$U$1)*(КАЛЕНДАРЬ!I25=GRID!$B$3:$U$3),0))*GRID!$H$45*(1-GRID!$H$46),0))</f>
        <v>43830</v>
      </c>
      <c r="G63" s="57" t="s">
        <v>119</v>
      </c>
      <c r="H63" s="57" t="s">
        <v>119</v>
      </c>
      <c r="I63" s="8" cm="1">
        <f t="array" ref="I63">IF($I$2="Длительное проживание от 10 ночей ",
INDEX(GRID!$B$4:$U$15,MATCH(I$7,GRID!$A$4:$A$15,0),MATCH(1,($U$2=GRID!$B$1:$U$1)*(КАЛЕНДАРЬ!I25=GRID!$B$3:$U$3),0))*GRID!$H$45,
ROUNDUP(INDEX(GRID!$B$4:$U$15,MATCH(I$7,GRID!$A$4:$A$15,0),MATCH(1,($U$2=GRID!$B$1:$U$1)*(КАЛЕНДАРЬ!I25=GRID!$B$3:$U$3),0))*GRID!$H$45*(1-GRID!$H$46),0))</f>
        <v>50580</v>
      </c>
      <c r="J63" s="8" cm="1">
        <f t="array" ref="J63">IF($I$2="Длительное проживание от 10 ночей ",
INDEX(GRID!$B$18:$U$29,MATCH(I$7,GRID!$A$18:$A$29,0),MATCH(1,($U$2=GRID!$B$1:$U$1)*(КАЛЕНДАРЬ!I25=GRID!$B$3:$U$3),0))*GRID!$H$45,
ROUNDUP(INDEX(GRID!$B$18:$U$29,MATCH(I$7,GRID!$A$18:$A$29,0),MATCH(1,($U$2=GRID!$B$1:$U$1)*(КАЛЕНДАРЬ!I25=GRID!$B$3:$U$3),0))*GRID!$H$45*(1-GRID!$H$46),0))</f>
        <v>55080</v>
      </c>
      <c r="K63" s="57" t="s">
        <v>119</v>
      </c>
      <c r="L63" s="57" t="s">
        <v>119</v>
      </c>
      <c r="M63" s="8" cm="1">
        <f t="array" ref="M63">IF($I$2="Длительное проживание от 10 ночей ",
INDEX(GRID!$B$4:$U$15,MATCH(M$7,GRID!$A$4:$A$15,0),MATCH(1,($U$2=GRID!$B$1:$U$1)*(КАЛЕНДАРЬ!I25=GRID!$B$3:$U$3),0))*GRID!$H$45,
ROUNDUP(INDEX(GRID!$B$4:$U$15,MATCH(M$7,GRID!$A$4:$A$15,0),MATCH(1,($U$2=GRID!$B$1:$U$1)*(КАЛЕНДАРЬ!I25=GRID!$B$3:$U$3),0))*GRID!$H$45*(1-GRID!$H$46),0))</f>
        <v>75870</v>
      </c>
      <c r="N63" s="8" cm="1">
        <f t="array" ref="N63">IF($I$2="Длительное проживание от 10 ночей ",
INDEX(GRID!$B$18:$U$29,MATCH(M$7,GRID!$A$18:$A$29,0),MATCH(1,($U$2=GRID!$B$1:$U$1)*(КАЛЕНДАРЬ!I25=GRID!$B$3:$U$3),0))*GRID!$H$45,
ROUNDUP(INDEX(GRID!$B$18:$U$29,MATCH(M$7,GRID!$A$18:$A$29,0),MATCH(1,($U$2=GRID!$B$1:$U$1)*(КАЛЕНДАРЬ!I25=GRID!$B$3:$U$3),0))*GRID!$H$45*(1-GRID!$H$46),0))</f>
        <v>80370</v>
      </c>
      <c r="O63" s="57" t="s">
        <v>119</v>
      </c>
      <c r="P63" s="8" cm="1">
        <f t="array" ref="P63">IF($I$2="Длительное проживание от 10 ночей ",
INDEX(GRID!$B$4:$U$15,MATCH(P$7,GRID!$A$4:$A$15,0),MATCH(1,($U$2=GRID!$B$1:$U$1)*(КАЛЕНДАРЬ!I25=GRID!$B$3:$U$3),0))*GRID!$H$45,
ROUNDUP(INDEX(GRID!$B$4:$U$15,MATCH(P$7,GRID!$A$4:$A$15,0),MATCH(1,($U$2=GRID!$B$1:$U$1)*(КАЛЕНДАРЬ!I25=GRID!$B$3:$U$3),0))*GRID!$H$45*(1-GRID!$H$46),0))</f>
        <v>148680</v>
      </c>
      <c r="Q63" s="8" cm="1">
        <f t="array" ref="Q63">IF($I$2="Длительное проживание от 10 ночей ",
INDEX(GRID!$B$4:$U$15,MATCH(Q$7,GRID!$A$4:$A$15,0),MATCH(1,($U$2=GRID!$B$1:$U$1)*(КАЛЕНДАРЬ!I25=GRID!$B$3:$U$3),0))*GRID!$H$45,
ROUNDUP(INDEX(GRID!$B$4:$U$15,MATCH(Q$7,GRID!$A$4:$A$15,0),MATCH(1,($U$2=GRID!$B$1:$U$1)*(КАЛЕНДАРЬ!I25=GRID!$B$3:$U$3),0))*GRID!$H$45*(1-GRID!$H$46),0))</f>
        <v>174330</v>
      </c>
      <c r="R63" s="57" t="s">
        <v>119</v>
      </c>
      <c r="S63" s="57" t="s">
        <v>119</v>
      </c>
      <c r="T63" s="57" t="s">
        <v>119</v>
      </c>
    </row>
    <row r="64" spans="1:20" hidden="1">
      <c r="A64" s="63" t="s">
        <v>11</v>
      </c>
      <c r="B64" s="64">
        <v>23</v>
      </c>
      <c r="C64" s="8" cm="1">
        <f t="array" ref="C64">IF($I$2="Длительное проживание от 10 ночей ",
INDEX(GRID!$B$4:$U$15,MATCH(C$7,GRID!$A$4:$A$15,0),MATCH(1,($U$2=GRID!$B$1:$U$1)*(КАЛЕНДАРЬ!I26=GRID!$B$3:$U$3),0))*GRID!$H$45,
ROUNDUP(INDEX(GRID!$B$4:$U$15,MATCH(C$7,GRID!$A$4:$A$15,0),MATCH(1,($U$2=GRID!$B$1:$U$1)*(КАЛЕНДАРЬ!I26=GRID!$B$3:$U$3),0))*GRID!$H$45*(1-GRID!$H$46),0))</f>
        <v>29880</v>
      </c>
      <c r="D64" s="8" cm="1">
        <f t="array" ref="D64">IF($I$2="Длительное проживание от 10 ночей ",
INDEX(GRID!$B$18:$U$29,MATCH(C$7,GRID!$A$18:$A$29,0),MATCH(1,($U$2=GRID!$B$1:$U$1)*(КАЛЕНДАРЬ!I26=GRID!$B$3:$U$3),0))*GRID!$H$45,
ROUNDUP(INDEX(GRID!$B$18:$U$29,MATCH(C$7,GRID!$A$18:$A$29,0),MATCH(1,($U$2=GRID!$B$1:$U$1)*(КАЛЕНДАРЬ!I26=GRID!$B$3:$U$3),0))*GRID!$H$45*(1-GRID!$H$46),0))</f>
        <v>34380</v>
      </c>
      <c r="E64" s="8" cm="1">
        <f t="array" ref="E64">IF($I$2="Длительное проживание от 10 ночей ",
INDEX(GRID!$B$4:$U$15,MATCH(E$7,GRID!$A$4:$A$15,0),MATCH(1,($U$2=GRID!$B$1:$U$1)*(КАЛЕНДАРЬ!I26=GRID!$B$3:$U$3),0))*GRID!$H$45,
ROUNDUP(INDEX(GRID!$B$4:$U$15,MATCH(E$7,GRID!$A$4:$A$15,0),MATCH(1,($U$2=GRID!$B$1:$U$1)*(КАЛЕНДАРЬ!I26=GRID!$B$3:$U$3),0))*GRID!$H$45*(1-GRID!$H$46),0))</f>
        <v>35910</v>
      </c>
      <c r="F64" s="8" cm="1">
        <f t="array" ref="F64">IF($I$2="Длительное проживание от 10 ночей ",
INDEX(GRID!$B$18:$U$29,MATCH(E$7,GRID!$A$18:$A$29,0),MATCH(1,($U$2=GRID!$B$1:$U$1)*(КАЛЕНДАРЬ!I26=GRID!$B$3:$U$3),0))*GRID!$H$45,
ROUNDUP(INDEX(GRID!$B$18:$U$29,MATCH(E$7,GRID!$A$18:$A$29,0),MATCH(1,($U$2=GRID!$B$1:$U$1)*(КАЛЕНДАРЬ!I26=GRID!$B$3:$U$3),0))*GRID!$H$45*(1-GRID!$H$46),0))</f>
        <v>40410</v>
      </c>
      <c r="G64" s="57" t="s">
        <v>119</v>
      </c>
      <c r="H64" s="57" t="s">
        <v>119</v>
      </c>
      <c r="I64" s="8" cm="1">
        <f t="array" ref="I64">IF($I$2="Длительное проживание от 10 ночей ",
INDEX(GRID!$B$4:$U$15,MATCH(I$7,GRID!$A$4:$A$15,0),MATCH(1,($U$2=GRID!$B$1:$U$1)*(КАЛЕНДАРЬ!I26=GRID!$B$3:$U$3),0))*GRID!$H$45,
ROUNDUP(INDEX(GRID!$B$4:$U$15,MATCH(I$7,GRID!$A$4:$A$15,0),MATCH(1,($U$2=GRID!$B$1:$U$1)*(КАЛЕНДАРЬ!I26=GRID!$B$3:$U$3),0))*GRID!$H$45*(1-GRID!$H$46),0))</f>
        <v>46530</v>
      </c>
      <c r="J64" s="8" cm="1">
        <f t="array" ref="J64">IF($I$2="Длительное проживание от 10 ночей ",
INDEX(GRID!$B$18:$U$29,MATCH(I$7,GRID!$A$18:$A$29,0),MATCH(1,($U$2=GRID!$B$1:$U$1)*(КАЛЕНДАРЬ!I26=GRID!$B$3:$U$3),0))*GRID!$H$45,
ROUNDUP(INDEX(GRID!$B$18:$U$29,MATCH(I$7,GRID!$A$18:$A$29,0),MATCH(1,($U$2=GRID!$B$1:$U$1)*(КАЛЕНДАРЬ!I26=GRID!$B$3:$U$3),0))*GRID!$H$45*(1-GRID!$H$46),0))</f>
        <v>51030</v>
      </c>
      <c r="K64" s="57" t="s">
        <v>119</v>
      </c>
      <c r="L64" s="57" t="s">
        <v>119</v>
      </c>
      <c r="M64" s="8" cm="1">
        <f t="array" ref="M64">IF($I$2="Длительное проживание от 10 ночей ",
INDEX(GRID!$B$4:$U$15,MATCH(M$7,GRID!$A$4:$A$15,0),MATCH(1,($U$2=GRID!$B$1:$U$1)*(КАЛЕНДАРЬ!I26=GRID!$B$3:$U$3),0))*GRID!$H$45,
ROUNDUP(INDEX(GRID!$B$4:$U$15,MATCH(M$7,GRID!$A$4:$A$15,0),MATCH(1,($U$2=GRID!$B$1:$U$1)*(КАЛЕНДАРЬ!I26=GRID!$B$3:$U$3),0))*GRID!$H$45*(1-GRID!$H$46),0))</f>
        <v>71100</v>
      </c>
      <c r="N64" s="8" cm="1">
        <f t="array" ref="N64">IF($I$2="Длительное проживание от 10 ночей ",
INDEX(GRID!$B$18:$U$29,MATCH(M$7,GRID!$A$18:$A$29,0),MATCH(1,($U$2=GRID!$B$1:$U$1)*(КАЛЕНДАРЬ!I26=GRID!$B$3:$U$3),0))*GRID!$H$45,
ROUNDUP(INDEX(GRID!$B$18:$U$29,MATCH(M$7,GRID!$A$18:$A$29,0),MATCH(1,($U$2=GRID!$B$1:$U$1)*(КАЛЕНДАРЬ!I26=GRID!$B$3:$U$3),0))*GRID!$H$45*(1-GRID!$H$46),0))</f>
        <v>75600</v>
      </c>
      <c r="O64" s="57" t="s">
        <v>119</v>
      </c>
      <c r="P64" s="8" cm="1">
        <f t="array" ref="P64">IF($I$2="Длительное проживание от 10 ночей ",
INDEX(GRID!$B$4:$U$15,MATCH(P$7,GRID!$A$4:$A$15,0),MATCH(1,($U$2=GRID!$B$1:$U$1)*(КАЛЕНДАРЬ!I26=GRID!$B$3:$U$3),0))*GRID!$H$45,
ROUNDUP(INDEX(GRID!$B$4:$U$15,MATCH(P$7,GRID!$A$4:$A$15,0),MATCH(1,($U$2=GRID!$B$1:$U$1)*(КАЛЕНДАРЬ!I26=GRID!$B$3:$U$3),0))*GRID!$H$45*(1-GRID!$H$46),0))</f>
        <v>142200</v>
      </c>
      <c r="Q64" s="8" cm="1">
        <f t="array" ref="Q64">IF($I$2="Длительное проживание от 10 ночей ",
INDEX(GRID!$B$4:$U$15,MATCH(Q$7,GRID!$A$4:$A$15,0),MATCH(1,($U$2=GRID!$B$1:$U$1)*(КАЛЕНДАРЬ!I26=GRID!$B$3:$U$3),0))*GRID!$H$45,
ROUNDUP(INDEX(GRID!$B$4:$U$15,MATCH(Q$7,GRID!$A$4:$A$15,0),MATCH(1,($U$2=GRID!$B$1:$U$1)*(КАЛЕНДАРЬ!I26=GRID!$B$3:$U$3),0))*GRID!$H$45*(1-GRID!$H$46),0))</f>
        <v>166950</v>
      </c>
      <c r="R64" s="57" t="s">
        <v>119</v>
      </c>
      <c r="S64" s="57" t="s">
        <v>119</v>
      </c>
      <c r="T64" s="57" t="s">
        <v>119</v>
      </c>
    </row>
    <row r="65" spans="1:20" hidden="1">
      <c r="A65" s="63" t="s">
        <v>12</v>
      </c>
      <c r="B65" s="64">
        <v>24</v>
      </c>
      <c r="C65" s="8" cm="1">
        <f t="array" ref="C65">IF($I$2="Длительное проживание от 10 ночей ",
INDEX(GRID!$B$4:$U$15,MATCH(C$7,GRID!$A$4:$A$15,0),MATCH(1,($U$2=GRID!$B$1:$U$1)*(КАЛЕНДАРЬ!I27=GRID!$B$3:$U$3),0))*GRID!$H$45,
ROUNDUP(INDEX(GRID!$B$4:$U$15,MATCH(C$7,GRID!$A$4:$A$15,0),MATCH(1,($U$2=GRID!$B$1:$U$1)*(КАЛЕНДАРЬ!I27=GRID!$B$3:$U$3),0))*GRID!$H$45*(1-GRID!$H$46),0))</f>
        <v>29880</v>
      </c>
      <c r="D65" s="8" cm="1">
        <f t="array" ref="D65">IF($I$2="Длительное проживание от 10 ночей ",
INDEX(GRID!$B$18:$U$29,MATCH(C$7,GRID!$A$18:$A$29,0),MATCH(1,($U$2=GRID!$B$1:$U$1)*(КАЛЕНДАРЬ!I27=GRID!$B$3:$U$3),0))*GRID!$H$45,
ROUNDUP(INDEX(GRID!$B$18:$U$29,MATCH(C$7,GRID!$A$18:$A$29,0),MATCH(1,($U$2=GRID!$B$1:$U$1)*(КАЛЕНДАРЬ!I27=GRID!$B$3:$U$3),0))*GRID!$H$45*(1-GRID!$H$46),0))</f>
        <v>34380</v>
      </c>
      <c r="E65" s="8" cm="1">
        <f t="array" ref="E65">IF($I$2="Длительное проживание от 10 ночей ",
INDEX(GRID!$B$4:$U$15,MATCH(E$7,GRID!$A$4:$A$15,0),MATCH(1,($U$2=GRID!$B$1:$U$1)*(КАЛЕНДАРЬ!I27=GRID!$B$3:$U$3),0))*GRID!$H$45,
ROUNDUP(INDEX(GRID!$B$4:$U$15,MATCH(E$7,GRID!$A$4:$A$15,0),MATCH(1,($U$2=GRID!$B$1:$U$1)*(КАЛЕНДАРЬ!I27=GRID!$B$3:$U$3),0))*GRID!$H$45*(1-GRID!$H$46),0))</f>
        <v>35910</v>
      </c>
      <c r="F65" s="8" cm="1">
        <f t="array" ref="F65">IF($I$2="Длительное проживание от 10 ночей ",
INDEX(GRID!$B$18:$U$29,MATCH(E$7,GRID!$A$18:$A$29,0),MATCH(1,($U$2=GRID!$B$1:$U$1)*(КАЛЕНДАРЬ!I27=GRID!$B$3:$U$3),0))*GRID!$H$45,
ROUNDUP(INDEX(GRID!$B$18:$U$29,MATCH(E$7,GRID!$A$18:$A$29,0),MATCH(1,($U$2=GRID!$B$1:$U$1)*(КАЛЕНДАРЬ!I27=GRID!$B$3:$U$3),0))*GRID!$H$45*(1-GRID!$H$46),0))</f>
        <v>40410</v>
      </c>
      <c r="G65" s="57" t="s">
        <v>119</v>
      </c>
      <c r="H65" s="57" t="s">
        <v>119</v>
      </c>
      <c r="I65" s="8" cm="1">
        <f t="array" ref="I65">IF($I$2="Длительное проживание от 10 ночей ",
INDEX(GRID!$B$4:$U$15,MATCH(I$7,GRID!$A$4:$A$15,0),MATCH(1,($U$2=GRID!$B$1:$U$1)*(КАЛЕНДАРЬ!I27=GRID!$B$3:$U$3),0))*GRID!$H$45,
ROUNDUP(INDEX(GRID!$B$4:$U$15,MATCH(I$7,GRID!$A$4:$A$15,0),MATCH(1,($U$2=GRID!$B$1:$U$1)*(КАЛЕНДАРЬ!I27=GRID!$B$3:$U$3),0))*GRID!$H$45*(1-GRID!$H$46),0))</f>
        <v>46530</v>
      </c>
      <c r="J65" s="8" cm="1">
        <f t="array" ref="J65">IF($I$2="Длительное проживание от 10 ночей ",
INDEX(GRID!$B$18:$U$29,MATCH(I$7,GRID!$A$18:$A$29,0),MATCH(1,($U$2=GRID!$B$1:$U$1)*(КАЛЕНДАРЬ!I27=GRID!$B$3:$U$3),0))*GRID!$H$45,
ROUNDUP(INDEX(GRID!$B$18:$U$29,MATCH(I$7,GRID!$A$18:$A$29,0),MATCH(1,($U$2=GRID!$B$1:$U$1)*(КАЛЕНДАРЬ!I27=GRID!$B$3:$U$3),0))*GRID!$H$45*(1-GRID!$H$46),0))</f>
        <v>51030</v>
      </c>
      <c r="K65" s="57" t="s">
        <v>119</v>
      </c>
      <c r="L65" s="57" t="s">
        <v>119</v>
      </c>
      <c r="M65" s="8" cm="1">
        <f t="array" ref="M65">IF($I$2="Длительное проживание от 10 ночей ",
INDEX(GRID!$B$4:$U$15,MATCH(M$7,GRID!$A$4:$A$15,0),MATCH(1,($U$2=GRID!$B$1:$U$1)*(КАЛЕНДАРЬ!I27=GRID!$B$3:$U$3),0))*GRID!$H$45,
ROUNDUP(INDEX(GRID!$B$4:$U$15,MATCH(M$7,GRID!$A$4:$A$15,0),MATCH(1,($U$2=GRID!$B$1:$U$1)*(КАЛЕНДАРЬ!I27=GRID!$B$3:$U$3),0))*GRID!$H$45*(1-GRID!$H$46),0))</f>
        <v>71100</v>
      </c>
      <c r="N65" s="8" cm="1">
        <f t="array" ref="N65">IF($I$2="Длительное проживание от 10 ночей ",
INDEX(GRID!$B$18:$U$29,MATCH(M$7,GRID!$A$18:$A$29,0),MATCH(1,($U$2=GRID!$B$1:$U$1)*(КАЛЕНДАРЬ!I27=GRID!$B$3:$U$3),0))*GRID!$H$45,
ROUNDUP(INDEX(GRID!$B$18:$U$29,MATCH(M$7,GRID!$A$18:$A$29,0),MATCH(1,($U$2=GRID!$B$1:$U$1)*(КАЛЕНДАРЬ!I27=GRID!$B$3:$U$3),0))*GRID!$H$45*(1-GRID!$H$46),0))</f>
        <v>75600</v>
      </c>
      <c r="O65" s="57" t="s">
        <v>119</v>
      </c>
      <c r="P65" s="8" cm="1">
        <f t="array" ref="P65">IF($I$2="Длительное проживание от 10 ночей ",
INDEX(GRID!$B$4:$U$15,MATCH(P$7,GRID!$A$4:$A$15,0),MATCH(1,($U$2=GRID!$B$1:$U$1)*(КАЛЕНДАРЬ!I27=GRID!$B$3:$U$3),0))*GRID!$H$45,
ROUNDUP(INDEX(GRID!$B$4:$U$15,MATCH(P$7,GRID!$A$4:$A$15,0),MATCH(1,($U$2=GRID!$B$1:$U$1)*(КАЛЕНДАРЬ!I27=GRID!$B$3:$U$3),0))*GRID!$H$45*(1-GRID!$H$46),0))</f>
        <v>142200</v>
      </c>
      <c r="Q65" s="8" cm="1">
        <f t="array" ref="Q65">IF($I$2="Длительное проживание от 10 ночей ",
INDEX(GRID!$B$4:$U$15,MATCH(Q$7,GRID!$A$4:$A$15,0),MATCH(1,($U$2=GRID!$B$1:$U$1)*(КАЛЕНДАРЬ!I27=GRID!$B$3:$U$3),0))*GRID!$H$45,
ROUNDUP(INDEX(GRID!$B$4:$U$15,MATCH(Q$7,GRID!$A$4:$A$15,0),MATCH(1,($U$2=GRID!$B$1:$U$1)*(КАЛЕНДАРЬ!I27=GRID!$B$3:$U$3),0))*GRID!$H$45*(1-GRID!$H$46),0))</f>
        <v>166950</v>
      </c>
      <c r="R65" s="57" t="s">
        <v>119</v>
      </c>
      <c r="S65" s="57" t="s">
        <v>119</v>
      </c>
      <c r="T65" s="57" t="s">
        <v>119</v>
      </c>
    </row>
    <row r="66" spans="1:20" hidden="1">
      <c r="A66" s="63" t="s">
        <v>13</v>
      </c>
      <c r="B66" s="64">
        <v>25</v>
      </c>
      <c r="C66" s="8" cm="1">
        <f t="array" ref="C66">IF($I$2="Длительное проживание от 10 ночей ",
INDEX(GRID!$B$4:$U$15,MATCH(C$7,GRID!$A$4:$A$15,0),MATCH(1,($U$2=GRID!$B$1:$U$1)*(КАЛЕНДАРЬ!I28=GRID!$B$3:$U$3),0))*GRID!$H$45,
ROUNDUP(INDEX(GRID!$B$4:$U$15,MATCH(C$7,GRID!$A$4:$A$15,0),MATCH(1,($U$2=GRID!$B$1:$U$1)*(КАЛЕНДАРЬ!I28=GRID!$B$3:$U$3),0))*GRID!$H$45*(1-GRID!$H$46),0))</f>
        <v>29880</v>
      </c>
      <c r="D66" s="8" cm="1">
        <f t="array" ref="D66">IF($I$2="Длительное проживание от 10 ночей ",
INDEX(GRID!$B$18:$U$29,MATCH(C$7,GRID!$A$18:$A$29,0),MATCH(1,($U$2=GRID!$B$1:$U$1)*(КАЛЕНДАРЬ!I28=GRID!$B$3:$U$3),0))*GRID!$H$45,
ROUNDUP(INDEX(GRID!$B$18:$U$29,MATCH(C$7,GRID!$A$18:$A$29,0),MATCH(1,($U$2=GRID!$B$1:$U$1)*(КАЛЕНДАРЬ!I28=GRID!$B$3:$U$3),0))*GRID!$H$45*(1-GRID!$H$46),0))</f>
        <v>34380</v>
      </c>
      <c r="E66" s="8" cm="1">
        <f t="array" ref="E66">IF($I$2="Длительное проживание от 10 ночей ",
INDEX(GRID!$B$4:$U$15,MATCH(E$7,GRID!$A$4:$A$15,0),MATCH(1,($U$2=GRID!$B$1:$U$1)*(КАЛЕНДАРЬ!I28=GRID!$B$3:$U$3),0))*GRID!$H$45,
ROUNDUP(INDEX(GRID!$B$4:$U$15,MATCH(E$7,GRID!$A$4:$A$15,0),MATCH(1,($U$2=GRID!$B$1:$U$1)*(КАЛЕНДАРЬ!I28=GRID!$B$3:$U$3),0))*GRID!$H$45*(1-GRID!$H$46),0))</f>
        <v>35910</v>
      </c>
      <c r="F66" s="8" cm="1">
        <f t="array" ref="F66">IF($I$2="Длительное проживание от 10 ночей ",
INDEX(GRID!$B$18:$U$29,MATCH(E$7,GRID!$A$18:$A$29,0),MATCH(1,($U$2=GRID!$B$1:$U$1)*(КАЛЕНДАРЬ!I28=GRID!$B$3:$U$3),0))*GRID!$H$45,
ROUNDUP(INDEX(GRID!$B$18:$U$29,MATCH(E$7,GRID!$A$18:$A$29,0),MATCH(1,($U$2=GRID!$B$1:$U$1)*(КАЛЕНДАРЬ!I28=GRID!$B$3:$U$3),0))*GRID!$H$45*(1-GRID!$H$46),0))</f>
        <v>40410</v>
      </c>
      <c r="G66" s="57" t="s">
        <v>119</v>
      </c>
      <c r="H66" s="57" t="s">
        <v>119</v>
      </c>
      <c r="I66" s="8" cm="1">
        <f t="array" ref="I66">IF($I$2="Длительное проживание от 10 ночей ",
INDEX(GRID!$B$4:$U$15,MATCH(I$7,GRID!$A$4:$A$15,0),MATCH(1,($U$2=GRID!$B$1:$U$1)*(КАЛЕНДАРЬ!I28=GRID!$B$3:$U$3),0))*GRID!$H$45,
ROUNDUP(INDEX(GRID!$B$4:$U$15,MATCH(I$7,GRID!$A$4:$A$15,0),MATCH(1,($U$2=GRID!$B$1:$U$1)*(КАЛЕНДАРЬ!I28=GRID!$B$3:$U$3),0))*GRID!$H$45*(1-GRID!$H$46),0))</f>
        <v>46530</v>
      </c>
      <c r="J66" s="8" cm="1">
        <f t="array" ref="J66">IF($I$2="Длительное проживание от 10 ночей ",
INDEX(GRID!$B$18:$U$29,MATCH(I$7,GRID!$A$18:$A$29,0),MATCH(1,($U$2=GRID!$B$1:$U$1)*(КАЛЕНДАРЬ!I28=GRID!$B$3:$U$3),0))*GRID!$H$45,
ROUNDUP(INDEX(GRID!$B$18:$U$29,MATCH(I$7,GRID!$A$18:$A$29,0),MATCH(1,($U$2=GRID!$B$1:$U$1)*(КАЛЕНДАРЬ!I28=GRID!$B$3:$U$3),0))*GRID!$H$45*(1-GRID!$H$46),0))</f>
        <v>51030</v>
      </c>
      <c r="K66" s="57" t="s">
        <v>119</v>
      </c>
      <c r="L66" s="57" t="s">
        <v>119</v>
      </c>
      <c r="M66" s="8" cm="1">
        <f t="array" ref="M66">IF($I$2="Длительное проживание от 10 ночей ",
INDEX(GRID!$B$4:$U$15,MATCH(M$7,GRID!$A$4:$A$15,0),MATCH(1,($U$2=GRID!$B$1:$U$1)*(КАЛЕНДАРЬ!I28=GRID!$B$3:$U$3),0))*GRID!$H$45,
ROUNDUP(INDEX(GRID!$B$4:$U$15,MATCH(M$7,GRID!$A$4:$A$15,0),MATCH(1,($U$2=GRID!$B$1:$U$1)*(КАЛЕНДАРЬ!I28=GRID!$B$3:$U$3),0))*GRID!$H$45*(1-GRID!$H$46),0))</f>
        <v>71100</v>
      </c>
      <c r="N66" s="8" cm="1">
        <f t="array" ref="N66">IF($I$2="Длительное проживание от 10 ночей ",
INDEX(GRID!$B$18:$U$29,MATCH(M$7,GRID!$A$18:$A$29,0),MATCH(1,($U$2=GRID!$B$1:$U$1)*(КАЛЕНДАРЬ!I28=GRID!$B$3:$U$3),0))*GRID!$H$45,
ROUNDUP(INDEX(GRID!$B$18:$U$29,MATCH(M$7,GRID!$A$18:$A$29,0),MATCH(1,($U$2=GRID!$B$1:$U$1)*(КАЛЕНДАРЬ!I28=GRID!$B$3:$U$3),0))*GRID!$H$45*(1-GRID!$H$46),0))</f>
        <v>75600</v>
      </c>
      <c r="O66" s="57" t="s">
        <v>119</v>
      </c>
      <c r="P66" s="8" cm="1">
        <f t="array" ref="P66">IF($I$2="Длительное проживание от 10 ночей ",
INDEX(GRID!$B$4:$U$15,MATCH(P$7,GRID!$A$4:$A$15,0),MATCH(1,($U$2=GRID!$B$1:$U$1)*(КАЛЕНДАРЬ!I28=GRID!$B$3:$U$3),0))*GRID!$H$45,
ROUNDUP(INDEX(GRID!$B$4:$U$15,MATCH(P$7,GRID!$A$4:$A$15,0),MATCH(1,($U$2=GRID!$B$1:$U$1)*(КАЛЕНДАРЬ!I28=GRID!$B$3:$U$3),0))*GRID!$H$45*(1-GRID!$H$46),0))</f>
        <v>142200</v>
      </c>
      <c r="Q66" s="8" cm="1">
        <f t="array" ref="Q66">IF($I$2="Длительное проживание от 10 ночей ",
INDEX(GRID!$B$4:$U$15,MATCH(Q$7,GRID!$A$4:$A$15,0),MATCH(1,($U$2=GRID!$B$1:$U$1)*(КАЛЕНДАРЬ!I28=GRID!$B$3:$U$3),0))*GRID!$H$45,
ROUNDUP(INDEX(GRID!$B$4:$U$15,MATCH(Q$7,GRID!$A$4:$A$15,0),MATCH(1,($U$2=GRID!$B$1:$U$1)*(КАЛЕНДАРЬ!I28=GRID!$B$3:$U$3),0))*GRID!$H$45*(1-GRID!$H$46),0))</f>
        <v>166950</v>
      </c>
      <c r="R66" s="57" t="s">
        <v>119</v>
      </c>
      <c r="S66" s="57" t="s">
        <v>119</v>
      </c>
      <c r="T66" s="57" t="s">
        <v>119</v>
      </c>
    </row>
    <row r="67" spans="1:20" hidden="1">
      <c r="A67" s="63" t="s">
        <v>14</v>
      </c>
      <c r="B67" s="64">
        <v>26</v>
      </c>
      <c r="C67" s="8" cm="1">
        <f t="array" ref="C67">IF($I$2="Длительное проживание от 10 ночей ",
INDEX(GRID!$B$4:$U$15,MATCH(C$7,GRID!$A$4:$A$15,0),MATCH(1,($U$2=GRID!$B$1:$U$1)*(КАЛЕНДАРЬ!I29=GRID!$B$3:$U$3),0))*GRID!$H$45,
ROUNDUP(INDEX(GRID!$B$4:$U$15,MATCH(C$7,GRID!$A$4:$A$15,0),MATCH(1,($U$2=GRID!$B$1:$U$1)*(КАЛЕНДАРЬ!I29=GRID!$B$3:$U$3),0))*GRID!$H$45*(1-GRID!$H$46),0))</f>
        <v>29880</v>
      </c>
      <c r="D67" s="8" cm="1">
        <f t="array" ref="D67">IF($I$2="Длительное проживание от 10 ночей ",
INDEX(GRID!$B$18:$U$29,MATCH(C$7,GRID!$A$18:$A$29,0),MATCH(1,($U$2=GRID!$B$1:$U$1)*(КАЛЕНДАРЬ!I29=GRID!$B$3:$U$3),0))*GRID!$H$45,
ROUNDUP(INDEX(GRID!$B$18:$U$29,MATCH(C$7,GRID!$A$18:$A$29,0),MATCH(1,($U$2=GRID!$B$1:$U$1)*(КАЛЕНДАРЬ!I29=GRID!$B$3:$U$3),0))*GRID!$H$45*(1-GRID!$H$46),0))</f>
        <v>34380</v>
      </c>
      <c r="E67" s="8" cm="1">
        <f t="array" ref="E67">IF($I$2="Длительное проживание от 10 ночей ",
INDEX(GRID!$B$4:$U$15,MATCH(E$7,GRID!$A$4:$A$15,0),MATCH(1,($U$2=GRID!$B$1:$U$1)*(КАЛЕНДАРЬ!I29=GRID!$B$3:$U$3),0))*GRID!$H$45,
ROUNDUP(INDEX(GRID!$B$4:$U$15,MATCH(E$7,GRID!$A$4:$A$15,0),MATCH(1,($U$2=GRID!$B$1:$U$1)*(КАЛЕНДАРЬ!I29=GRID!$B$3:$U$3),0))*GRID!$H$45*(1-GRID!$H$46),0))</f>
        <v>35910</v>
      </c>
      <c r="F67" s="8" cm="1">
        <f t="array" ref="F67">IF($I$2="Длительное проживание от 10 ночей ",
INDEX(GRID!$B$18:$U$29,MATCH(E$7,GRID!$A$18:$A$29,0),MATCH(1,($U$2=GRID!$B$1:$U$1)*(КАЛЕНДАРЬ!I29=GRID!$B$3:$U$3),0))*GRID!$H$45,
ROUNDUP(INDEX(GRID!$B$18:$U$29,MATCH(E$7,GRID!$A$18:$A$29,0),MATCH(1,($U$2=GRID!$B$1:$U$1)*(КАЛЕНДАРЬ!I29=GRID!$B$3:$U$3),0))*GRID!$H$45*(1-GRID!$H$46),0))</f>
        <v>40410</v>
      </c>
      <c r="G67" s="57" t="s">
        <v>119</v>
      </c>
      <c r="H67" s="57" t="s">
        <v>119</v>
      </c>
      <c r="I67" s="8" cm="1">
        <f t="array" ref="I67">IF($I$2="Длительное проживание от 10 ночей ",
INDEX(GRID!$B$4:$U$15,MATCH(I$7,GRID!$A$4:$A$15,0),MATCH(1,($U$2=GRID!$B$1:$U$1)*(КАЛЕНДАРЬ!I29=GRID!$B$3:$U$3),0))*GRID!$H$45,
ROUNDUP(INDEX(GRID!$B$4:$U$15,MATCH(I$7,GRID!$A$4:$A$15,0),MATCH(1,($U$2=GRID!$B$1:$U$1)*(КАЛЕНДАРЬ!I29=GRID!$B$3:$U$3),0))*GRID!$H$45*(1-GRID!$H$46),0))</f>
        <v>46530</v>
      </c>
      <c r="J67" s="8" cm="1">
        <f t="array" ref="J67">IF($I$2="Длительное проживание от 10 ночей ",
INDEX(GRID!$B$18:$U$29,MATCH(I$7,GRID!$A$18:$A$29,0),MATCH(1,($U$2=GRID!$B$1:$U$1)*(КАЛЕНДАРЬ!I29=GRID!$B$3:$U$3),0))*GRID!$H$45,
ROUNDUP(INDEX(GRID!$B$18:$U$29,MATCH(I$7,GRID!$A$18:$A$29,0),MATCH(1,($U$2=GRID!$B$1:$U$1)*(КАЛЕНДАРЬ!I29=GRID!$B$3:$U$3),0))*GRID!$H$45*(1-GRID!$H$46),0))</f>
        <v>51030</v>
      </c>
      <c r="K67" s="57" t="s">
        <v>119</v>
      </c>
      <c r="L67" s="57" t="s">
        <v>119</v>
      </c>
      <c r="M67" s="8" cm="1">
        <f t="array" ref="M67">IF($I$2="Длительное проживание от 10 ночей ",
INDEX(GRID!$B$4:$U$15,MATCH(M$7,GRID!$A$4:$A$15,0),MATCH(1,($U$2=GRID!$B$1:$U$1)*(КАЛЕНДАРЬ!I29=GRID!$B$3:$U$3),0))*GRID!$H$45,
ROUNDUP(INDEX(GRID!$B$4:$U$15,MATCH(M$7,GRID!$A$4:$A$15,0),MATCH(1,($U$2=GRID!$B$1:$U$1)*(КАЛЕНДАРЬ!I29=GRID!$B$3:$U$3),0))*GRID!$H$45*(1-GRID!$H$46),0))</f>
        <v>71100</v>
      </c>
      <c r="N67" s="8" cm="1">
        <f t="array" ref="N67">IF($I$2="Длительное проживание от 10 ночей ",
INDEX(GRID!$B$18:$U$29,MATCH(M$7,GRID!$A$18:$A$29,0),MATCH(1,($U$2=GRID!$B$1:$U$1)*(КАЛЕНДАРЬ!I29=GRID!$B$3:$U$3),0))*GRID!$H$45,
ROUNDUP(INDEX(GRID!$B$18:$U$29,MATCH(M$7,GRID!$A$18:$A$29,0),MATCH(1,($U$2=GRID!$B$1:$U$1)*(КАЛЕНДАРЬ!I29=GRID!$B$3:$U$3),0))*GRID!$H$45*(1-GRID!$H$46),0))</f>
        <v>75600</v>
      </c>
      <c r="O67" s="57" t="s">
        <v>119</v>
      </c>
      <c r="P67" s="8" cm="1">
        <f t="array" ref="P67">IF($I$2="Длительное проживание от 10 ночей ",
INDEX(GRID!$B$4:$U$15,MATCH(P$7,GRID!$A$4:$A$15,0),MATCH(1,($U$2=GRID!$B$1:$U$1)*(КАЛЕНДАРЬ!I29=GRID!$B$3:$U$3),0))*GRID!$H$45,
ROUNDUP(INDEX(GRID!$B$4:$U$15,MATCH(P$7,GRID!$A$4:$A$15,0),MATCH(1,($U$2=GRID!$B$1:$U$1)*(КАЛЕНДАРЬ!I29=GRID!$B$3:$U$3),0))*GRID!$H$45*(1-GRID!$H$46),0))</f>
        <v>142200</v>
      </c>
      <c r="Q67" s="8" cm="1">
        <f t="array" ref="Q67">IF($I$2="Длительное проживание от 10 ночей ",
INDEX(GRID!$B$4:$U$15,MATCH(Q$7,GRID!$A$4:$A$15,0),MATCH(1,($U$2=GRID!$B$1:$U$1)*(КАЛЕНДАРЬ!I29=GRID!$B$3:$U$3),0))*GRID!$H$45,
ROUNDUP(INDEX(GRID!$B$4:$U$15,MATCH(Q$7,GRID!$A$4:$A$15,0),MATCH(1,($U$2=GRID!$B$1:$U$1)*(КАЛЕНДАРЬ!I29=GRID!$B$3:$U$3),0))*GRID!$H$45*(1-GRID!$H$46),0))</f>
        <v>166950</v>
      </c>
      <c r="R67" s="57" t="s">
        <v>119</v>
      </c>
      <c r="S67" s="57" t="s">
        <v>119</v>
      </c>
      <c r="T67" s="57" t="s">
        <v>119</v>
      </c>
    </row>
    <row r="68" spans="1:20" hidden="1">
      <c r="A68" s="63" t="s">
        <v>15</v>
      </c>
      <c r="B68" s="64">
        <v>27</v>
      </c>
      <c r="C68" s="8" cm="1">
        <f t="array" ref="C68">IF($I$2="Длительное проживание от 10 ночей ",
INDEX(GRID!$B$4:$U$15,MATCH(C$7,GRID!$A$4:$A$15,0),MATCH(1,($U$2=GRID!$B$1:$U$1)*(КАЛЕНДАРЬ!I30=GRID!$B$3:$U$3),0))*GRID!$H$45,
ROUNDUP(INDEX(GRID!$B$4:$U$15,MATCH(C$7,GRID!$A$4:$A$15,0),MATCH(1,($U$2=GRID!$B$1:$U$1)*(КАЛЕНДАРЬ!I30=GRID!$B$3:$U$3),0))*GRID!$H$45*(1-GRID!$H$46),0))</f>
        <v>29880</v>
      </c>
      <c r="D68" s="8" cm="1">
        <f t="array" ref="D68">IF($I$2="Длительное проживание от 10 ночей ",
INDEX(GRID!$B$18:$U$29,MATCH(C$7,GRID!$A$18:$A$29,0),MATCH(1,($U$2=GRID!$B$1:$U$1)*(КАЛЕНДАРЬ!I30=GRID!$B$3:$U$3),0))*GRID!$H$45,
ROUNDUP(INDEX(GRID!$B$18:$U$29,MATCH(C$7,GRID!$A$18:$A$29,0),MATCH(1,($U$2=GRID!$B$1:$U$1)*(КАЛЕНДАРЬ!I30=GRID!$B$3:$U$3),0))*GRID!$H$45*(1-GRID!$H$46),0))</f>
        <v>34380</v>
      </c>
      <c r="E68" s="8" cm="1">
        <f t="array" ref="E68">IF($I$2="Длительное проживание от 10 ночей ",
INDEX(GRID!$B$4:$U$15,MATCH(E$7,GRID!$A$4:$A$15,0),MATCH(1,($U$2=GRID!$B$1:$U$1)*(КАЛЕНДАРЬ!I30=GRID!$B$3:$U$3),0))*GRID!$H$45,
ROUNDUP(INDEX(GRID!$B$4:$U$15,MATCH(E$7,GRID!$A$4:$A$15,0),MATCH(1,($U$2=GRID!$B$1:$U$1)*(КАЛЕНДАРЬ!I30=GRID!$B$3:$U$3),0))*GRID!$H$45*(1-GRID!$H$46),0))</f>
        <v>35910</v>
      </c>
      <c r="F68" s="8" cm="1">
        <f t="array" ref="F68">IF($I$2="Длительное проживание от 10 ночей ",
INDEX(GRID!$B$18:$U$29,MATCH(E$7,GRID!$A$18:$A$29,0),MATCH(1,($U$2=GRID!$B$1:$U$1)*(КАЛЕНДАРЬ!I30=GRID!$B$3:$U$3),0))*GRID!$H$45,
ROUNDUP(INDEX(GRID!$B$18:$U$29,MATCH(E$7,GRID!$A$18:$A$29,0),MATCH(1,($U$2=GRID!$B$1:$U$1)*(КАЛЕНДАРЬ!I30=GRID!$B$3:$U$3),0))*GRID!$H$45*(1-GRID!$H$46),0))</f>
        <v>40410</v>
      </c>
      <c r="G68" s="57" t="s">
        <v>119</v>
      </c>
      <c r="H68" s="57" t="s">
        <v>119</v>
      </c>
      <c r="I68" s="8" cm="1">
        <f t="array" ref="I68">IF($I$2="Длительное проживание от 10 ночей ",
INDEX(GRID!$B$4:$U$15,MATCH(I$7,GRID!$A$4:$A$15,0),MATCH(1,($U$2=GRID!$B$1:$U$1)*(КАЛЕНДАРЬ!I30=GRID!$B$3:$U$3),0))*GRID!$H$45,
ROUNDUP(INDEX(GRID!$B$4:$U$15,MATCH(I$7,GRID!$A$4:$A$15,0),MATCH(1,($U$2=GRID!$B$1:$U$1)*(КАЛЕНДАРЬ!I30=GRID!$B$3:$U$3),0))*GRID!$H$45*(1-GRID!$H$46),0))</f>
        <v>46530</v>
      </c>
      <c r="J68" s="8" cm="1">
        <f t="array" ref="J68">IF($I$2="Длительное проживание от 10 ночей ",
INDEX(GRID!$B$18:$U$29,MATCH(I$7,GRID!$A$18:$A$29,0),MATCH(1,($U$2=GRID!$B$1:$U$1)*(КАЛЕНДАРЬ!I30=GRID!$B$3:$U$3),0))*GRID!$H$45,
ROUNDUP(INDEX(GRID!$B$18:$U$29,MATCH(I$7,GRID!$A$18:$A$29,0),MATCH(1,($U$2=GRID!$B$1:$U$1)*(КАЛЕНДАРЬ!I30=GRID!$B$3:$U$3),0))*GRID!$H$45*(1-GRID!$H$46),0))</f>
        <v>51030</v>
      </c>
      <c r="K68" s="57" t="s">
        <v>119</v>
      </c>
      <c r="L68" s="57" t="s">
        <v>119</v>
      </c>
      <c r="M68" s="8" cm="1">
        <f t="array" ref="M68">IF($I$2="Длительное проживание от 10 ночей ",
INDEX(GRID!$B$4:$U$15,MATCH(M$7,GRID!$A$4:$A$15,0),MATCH(1,($U$2=GRID!$B$1:$U$1)*(КАЛЕНДАРЬ!I30=GRID!$B$3:$U$3),0))*GRID!$H$45,
ROUNDUP(INDEX(GRID!$B$4:$U$15,MATCH(M$7,GRID!$A$4:$A$15,0),MATCH(1,($U$2=GRID!$B$1:$U$1)*(КАЛЕНДАРЬ!I30=GRID!$B$3:$U$3),0))*GRID!$H$45*(1-GRID!$H$46),0))</f>
        <v>71100</v>
      </c>
      <c r="N68" s="8" cm="1">
        <f t="array" ref="N68">IF($I$2="Длительное проживание от 10 ночей ",
INDEX(GRID!$B$18:$U$29,MATCH(M$7,GRID!$A$18:$A$29,0),MATCH(1,($U$2=GRID!$B$1:$U$1)*(КАЛЕНДАРЬ!I30=GRID!$B$3:$U$3),0))*GRID!$H$45,
ROUNDUP(INDEX(GRID!$B$18:$U$29,MATCH(M$7,GRID!$A$18:$A$29,0),MATCH(1,($U$2=GRID!$B$1:$U$1)*(КАЛЕНДАРЬ!I30=GRID!$B$3:$U$3),0))*GRID!$H$45*(1-GRID!$H$46),0))</f>
        <v>75600</v>
      </c>
      <c r="O68" s="57" t="s">
        <v>119</v>
      </c>
      <c r="P68" s="8" cm="1">
        <f t="array" ref="P68">IF($I$2="Длительное проживание от 10 ночей ",
INDEX(GRID!$B$4:$U$15,MATCH(P$7,GRID!$A$4:$A$15,0),MATCH(1,($U$2=GRID!$B$1:$U$1)*(КАЛЕНДАРЬ!I30=GRID!$B$3:$U$3),0))*GRID!$H$45,
ROUNDUP(INDEX(GRID!$B$4:$U$15,MATCH(P$7,GRID!$A$4:$A$15,0),MATCH(1,($U$2=GRID!$B$1:$U$1)*(КАЛЕНДАРЬ!I30=GRID!$B$3:$U$3),0))*GRID!$H$45*(1-GRID!$H$46),0))</f>
        <v>142200</v>
      </c>
      <c r="Q68" s="8" cm="1">
        <f t="array" ref="Q68">IF($I$2="Длительное проживание от 10 ночей ",
INDEX(GRID!$B$4:$U$15,MATCH(Q$7,GRID!$A$4:$A$15,0),MATCH(1,($U$2=GRID!$B$1:$U$1)*(КАЛЕНДАРЬ!I30=GRID!$B$3:$U$3),0))*GRID!$H$45,
ROUNDUP(INDEX(GRID!$B$4:$U$15,MATCH(Q$7,GRID!$A$4:$A$15,0),MATCH(1,($U$2=GRID!$B$1:$U$1)*(КАЛЕНДАРЬ!I30=GRID!$B$3:$U$3),0))*GRID!$H$45*(1-GRID!$H$46),0))</f>
        <v>166950</v>
      </c>
      <c r="R68" s="57" t="s">
        <v>119</v>
      </c>
      <c r="S68" s="57" t="s">
        <v>119</v>
      </c>
      <c r="T68" s="57" t="s">
        <v>119</v>
      </c>
    </row>
    <row r="69" spans="1:20" hidden="1">
      <c r="A69" s="63" t="s">
        <v>16</v>
      </c>
      <c r="B69" s="64">
        <v>28</v>
      </c>
      <c r="C69" s="8" cm="1">
        <f t="array" ref="C69">IF($I$2="Длительное проживание от 10 ночей ",
INDEX(GRID!$B$4:$U$15,MATCH(C$7,GRID!$A$4:$A$15,0),MATCH(1,($U$2=GRID!$B$1:$U$1)*(КАЛЕНДАРЬ!I31=GRID!$B$3:$U$3),0))*GRID!$H$45,
ROUNDUP(INDEX(GRID!$B$4:$U$15,MATCH(C$7,GRID!$A$4:$A$15,0),MATCH(1,($U$2=GRID!$B$1:$U$1)*(КАЛЕНДАРЬ!I31=GRID!$B$3:$U$3),0))*GRID!$H$45*(1-GRID!$H$46),0))</f>
        <v>32850</v>
      </c>
      <c r="D69" s="8" cm="1">
        <f t="array" ref="D69">IF($I$2="Длительное проживание от 10 ночей ",
INDEX(GRID!$B$18:$U$29,MATCH(C$7,GRID!$A$18:$A$29,0),MATCH(1,($U$2=GRID!$B$1:$U$1)*(КАЛЕНДАРЬ!I31=GRID!$B$3:$U$3),0))*GRID!$H$45,
ROUNDUP(INDEX(GRID!$B$18:$U$29,MATCH(C$7,GRID!$A$18:$A$29,0),MATCH(1,($U$2=GRID!$B$1:$U$1)*(КАЛЕНДАРЬ!I31=GRID!$B$3:$U$3),0))*GRID!$H$45*(1-GRID!$H$46),0))</f>
        <v>37350</v>
      </c>
      <c r="E69" s="8" cm="1">
        <f t="array" ref="E69">IF($I$2="Длительное проживание от 10 ночей ",
INDEX(GRID!$B$4:$U$15,MATCH(E$7,GRID!$A$4:$A$15,0),MATCH(1,($U$2=GRID!$B$1:$U$1)*(КАЛЕНДАРЬ!I31=GRID!$B$3:$U$3),0))*GRID!$H$45,
ROUNDUP(INDEX(GRID!$B$4:$U$15,MATCH(E$7,GRID!$A$4:$A$15,0),MATCH(1,($U$2=GRID!$B$1:$U$1)*(КАЛЕНДАРЬ!I31=GRID!$B$3:$U$3),0))*GRID!$H$45*(1-GRID!$H$46),0))</f>
        <v>39330</v>
      </c>
      <c r="F69" s="8" cm="1">
        <f t="array" ref="F69">IF($I$2="Длительное проживание от 10 ночей ",
INDEX(GRID!$B$18:$U$29,MATCH(E$7,GRID!$A$18:$A$29,0),MATCH(1,($U$2=GRID!$B$1:$U$1)*(КАЛЕНДАРЬ!I31=GRID!$B$3:$U$3),0))*GRID!$H$45,
ROUNDUP(INDEX(GRID!$B$18:$U$29,MATCH(E$7,GRID!$A$18:$A$29,0),MATCH(1,($U$2=GRID!$B$1:$U$1)*(КАЛЕНДАРЬ!I31=GRID!$B$3:$U$3),0))*GRID!$H$45*(1-GRID!$H$46),0))</f>
        <v>43830</v>
      </c>
      <c r="G69" s="57" t="s">
        <v>119</v>
      </c>
      <c r="H69" s="57" t="s">
        <v>119</v>
      </c>
      <c r="I69" s="8" cm="1">
        <f t="array" ref="I69">IF($I$2="Длительное проживание от 10 ночей ",
INDEX(GRID!$B$4:$U$15,MATCH(I$7,GRID!$A$4:$A$15,0),MATCH(1,($U$2=GRID!$B$1:$U$1)*(КАЛЕНДАРЬ!I31=GRID!$B$3:$U$3),0))*GRID!$H$45,
ROUNDUP(INDEX(GRID!$B$4:$U$15,MATCH(I$7,GRID!$A$4:$A$15,0),MATCH(1,($U$2=GRID!$B$1:$U$1)*(КАЛЕНДАРЬ!I31=GRID!$B$3:$U$3),0))*GRID!$H$45*(1-GRID!$H$46),0))</f>
        <v>50580</v>
      </c>
      <c r="J69" s="8" cm="1">
        <f t="array" ref="J69">IF($I$2="Длительное проживание от 10 ночей ",
INDEX(GRID!$B$18:$U$29,MATCH(I$7,GRID!$A$18:$A$29,0),MATCH(1,($U$2=GRID!$B$1:$U$1)*(КАЛЕНДАРЬ!I31=GRID!$B$3:$U$3),0))*GRID!$H$45,
ROUNDUP(INDEX(GRID!$B$18:$U$29,MATCH(I$7,GRID!$A$18:$A$29,0),MATCH(1,($U$2=GRID!$B$1:$U$1)*(КАЛЕНДАРЬ!I31=GRID!$B$3:$U$3),0))*GRID!$H$45*(1-GRID!$H$46),0))</f>
        <v>55080</v>
      </c>
      <c r="K69" s="57" t="s">
        <v>119</v>
      </c>
      <c r="L69" s="57" t="s">
        <v>119</v>
      </c>
      <c r="M69" s="8" cm="1">
        <f t="array" ref="M69">IF($I$2="Длительное проживание от 10 ночей ",
INDEX(GRID!$B$4:$U$15,MATCH(M$7,GRID!$A$4:$A$15,0),MATCH(1,($U$2=GRID!$B$1:$U$1)*(КАЛЕНДАРЬ!I31=GRID!$B$3:$U$3),0))*GRID!$H$45,
ROUNDUP(INDEX(GRID!$B$4:$U$15,MATCH(M$7,GRID!$A$4:$A$15,0),MATCH(1,($U$2=GRID!$B$1:$U$1)*(КАЛЕНДАРЬ!I31=GRID!$B$3:$U$3),0))*GRID!$H$45*(1-GRID!$H$46),0))</f>
        <v>75870</v>
      </c>
      <c r="N69" s="8" cm="1">
        <f t="array" ref="N69">IF($I$2="Длительное проживание от 10 ночей ",
INDEX(GRID!$B$18:$U$29,MATCH(M$7,GRID!$A$18:$A$29,0),MATCH(1,($U$2=GRID!$B$1:$U$1)*(КАЛЕНДАРЬ!I31=GRID!$B$3:$U$3),0))*GRID!$H$45,
ROUNDUP(INDEX(GRID!$B$18:$U$29,MATCH(M$7,GRID!$A$18:$A$29,0),MATCH(1,($U$2=GRID!$B$1:$U$1)*(КАЛЕНДАРЬ!I31=GRID!$B$3:$U$3),0))*GRID!$H$45*(1-GRID!$H$46),0))</f>
        <v>80370</v>
      </c>
      <c r="O69" s="57" t="s">
        <v>119</v>
      </c>
      <c r="P69" s="8" cm="1">
        <f t="array" ref="P69">IF($I$2="Длительное проживание от 10 ночей ",
INDEX(GRID!$B$4:$U$15,MATCH(P$7,GRID!$A$4:$A$15,0),MATCH(1,($U$2=GRID!$B$1:$U$1)*(КАЛЕНДАРЬ!I31=GRID!$B$3:$U$3),0))*GRID!$H$45,
ROUNDUP(INDEX(GRID!$B$4:$U$15,MATCH(P$7,GRID!$A$4:$A$15,0),MATCH(1,($U$2=GRID!$B$1:$U$1)*(КАЛЕНДАРЬ!I31=GRID!$B$3:$U$3),0))*GRID!$H$45*(1-GRID!$H$46),0))</f>
        <v>148680</v>
      </c>
      <c r="Q69" s="8" cm="1">
        <f t="array" ref="Q69">IF($I$2="Длительное проживание от 10 ночей ",
INDEX(GRID!$B$4:$U$15,MATCH(Q$7,GRID!$A$4:$A$15,0),MATCH(1,($U$2=GRID!$B$1:$U$1)*(КАЛЕНДАРЬ!I31=GRID!$B$3:$U$3),0))*GRID!$H$45,
ROUNDUP(INDEX(GRID!$B$4:$U$15,MATCH(Q$7,GRID!$A$4:$A$15,0),MATCH(1,($U$2=GRID!$B$1:$U$1)*(КАЛЕНДАРЬ!I31=GRID!$B$3:$U$3),0))*GRID!$H$45*(1-GRID!$H$46),0))</f>
        <v>174330</v>
      </c>
      <c r="R69" s="57" t="s">
        <v>119</v>
      </c>
      <c r="S69" s="57" t="s">
        <v>119</v>
      </c>
      <c r="T69" s="57" t="s">
        <v>119</v>
      </c>
    </row>
    <row r="70" spans="1:20" hidden="1">
      <c r="A70" s="63" t="s">
        <v>17</v>
      </c>
      <c r="B70" s="64">
        <v>29</v>
      </c>
      <c r="C70" s="8" cm="1">
        <f t="array" ref="C70">IF($I$2="Длительное проживание от 10 ночей ",
INDEX(GRID!$B$4:$U$15,MATCH(C$7,GRID!$A$4:$A$15,0),MATCH(1,($U$2=GRID!$B$1:$U$1)*(КАЛЕНДАРЬ!I32=GRID!$B$3:$U$3),0))*GRID!$H$45,
ROUNDUP(INDEX(GRID!$B$4:$U$15,MATCH(C$7,GRID!$A$4:$A$15,0),MATCH(1,($U$2=GRID!$B$1:$U$1)*(КАЛЕНДАРЬ!I32=GRID!$B$3:$U$3),0))*GRID!$H$45*(1-GRID!$H$46),0))</f>
        <v>32850</v>
      </c>
      <c r="D70" s="8" cm="1">
        <f t="array" ref="D70">IF($I$2="Длительное проживание от 10 ночей ",
INDEX(GRID!$B$18:$U$29,MATCH(C$7,GRID!$A$18:$A$29,0),MATCH(1,($U$2=GRID!$B$1:$U$1)*(КАЛЕНДАРЬ!I32=GRID!$B$3:$U$3),0))*GRID!$H$45,
ROUNDUP(INDEX(GRID!$B$18:$U$29,MATCH(C$7,GRID!$A$18:$A$29,0),MATCH(1,($U$2=GRID!$B$1:$U$1)*(КАЛЕНДАРЬ!I32=GRID!$B$3:$U$3),0))*GRID!$H$45*(1-GRID!$H$46),0))</f>
        <v>37350</v>
      </c>
      <c r="E70" s="8" cm="1">
        <f t="array" ref="E70">IF($I$2="Длительное проживание от 10 ночей ",
INDEX(GRID!$B$4:$U$15,MATCH(E$7,GRID!$A$4:$A$15,0),MATCH(1,($U$2=GRID!$B$1:$U$1)*(КАЛЕНДАРЬ!I32=GRID!$B$3:$U$3),0))*GRID!$H$45,
ROUNDUP(INDEX(GRID!$B$4:$U$15,MATCH(E$7,GRID!$A$4:$A$15,0),MATCH(1,($U$2=GRID!$B$1:$U$1)*(КАЛЕНДАРЬ!I32=GRID!$B$3:$U$3),0))*GRID!$H$45*(1-GRID!$H$46),0))</f>
        <v>39330</v>
      </c>
      <c r="F70" s="8" cm="1">
        <f t="array" ref="F70">IF($I$2="Длительное проживание от 10 ночей ",
INDEX(GRID!$B$18:$U$29,MATCH(E$7,GRID!$A$18:$A$29,0),MATCH(1,($U$2=GRID!$B$1:$U$1)*(КАЛЕНДАРЬ!I32=GRID!$B$3:$U$3),0))*GRID!$H$45,
ROUNDUP(INDEX(GRID!$B$18:$U$29,MATCH(E$7,GRID!$A$18:$A$29,0),MATCH(1,($U$2=GRID!$B$1:$U$1)*(КАЛЕНДАРЬ!I32=GRID!$B$3:$U$3),0))*GRID!$H$45*(1-GRID!$H$46),0))</f>
        <v>43830</v>
      </c>
      <c r="G70" s="57" t="s">
        <v>119</v>
      </c>
      <c r="H70" s="57" t="s">
        <v>119</v>
      </c>
      <c r="I70" s="8" cm="1">
        <f t="array" ref="I70">IF($I$2="Длительное проживание от 10 ночей ",
INDEX(GRID!$B$4:$U$15,MATCH(I$7,GRID!$A$4:$A$15,0),MATCH(1,($U$2=GRID!$B$1:$U$1)*(КАЛЕНДАРЬ!I32=GRID!$B$3:$U$3),0))*GRID!$H$45,
ROUNDUP(INDEX(GRID!$B$4:$U$15,MATCH(I$7,GRID!$A$4:$A$15,0),MATCH(1,($U$2=GRID!$B$1:$U$1)*(КАЛЕНДАРЬ!I32=GRID!$B$3:$U$3),0))*GRID!$H$45*(1-GRID!$H$46),0))</f>
        <v>50580</v>
      </c>
      <c r="J70" s="8" cm="1">
        <f t="array" ref="J70">IF($I$2="Длительное проживание от 10 ночей ",
INDEX(GRID!$B$18:$U$29,MATCH(I$7,GRID!$A$18:$A$29,0),MATCH(1,($U$2=GRID!$B$1:$U$1)*(КАЛЕНДАРЬ!I32=GRID!$B$3:$U$3),0))*GRID!$H$45,
ROUNDUP(INDEX(GRID!$B$18:$U$29,MATCH(I$7,GRID!$A$18:$A$29,0),MATCH(1,($U$2=GRID!$B$1:$U$1)*(КАЛЕНДАРЬ!I32=GRID!$B$3:$U$3),0))*GRID!$H$45*(1-GRID!$H$46),0))</f>
        <v>55080</v>
      </c>
      <c r="K70" s="57" t="s">
        <v>119</v>
      </c>
      <c r="L70" s="57" t="s">
        <v>119</v>
      </c>
      <c r="M70" s="8" cm="1">
        <f t="array" ref="M70">IF($I$2="Длительное проживание от 10 ночей ",
INDEX(GRID!$B$4:$U$15,MATCH(M$7,GRID!$A$4:$A$15,0),MATCH(1,($U$2=GRID!$B$1:$U$1)*(КАЛЕНДАРЬ!I32=GRID!$B$3:$U$3),0))*GRID!$H$45,
ROUNDUP(INDEX(GRID!$B$4:$U$15,MATCH(M$7,GRID!$A$4:$A$15,0),MATCH(1,($U$2=GRID!$B$1:$U$1)*(КАЛЕНДАРЬ!I32=GRID!$B$3:$U$3),0))*GRID!$H$45*(1-GRID!$H$46),0))</f>
        <v>75870</v>
      </c>
      <c r="N70" s="8" cm="1">
        <f t="array" ref="N70">IF($I$2="Длительное проживание от 10 ночей ",
INDEX(GRID!$B$18:$U$29,MATCH(M$7,GRID!$A$18:$A$29,0),MATCH(1,($U$2=GRID!$B$1:$U$1)*(КАЛЕНДАРЬ!I32=GRID!$B$3:$U$3),0))*GRID!$H$45,
ROUNDUP(INDEX(GRID!$B$18:$U$29,MATCH(M$7,GRID!$A$18:$A$29,0),MATCH(1,($U$2=GRID!$B$1:$U$1)*(КАЛЕНДАРЬ!I32=GRID!$B$3:$U$3),0))*GRID!$H$45*(1-GRID!$H$46),0))</f>
        <v>80370</v>
      </c>
      <c r="O70" s="57" t="s">
        <v>119</v>
      </c>
      <c r="P70" s="8" cm="1">
        <f t="array" ref="P70">IF($I$2="Длительное проживание от 10 ночей ",
INDEX(GRID!$B$4:$U$15,MATCH(P$7,GRID!$A$4:$A$15,0),MATCH(1,($U$2=GRID!$B$1:$U$1)*(КАЛЕНДАРЬ!I32=GRID!$B$3:$U$3),0))*GRID!$H$45,
ROUNDUP(INDEX(GRID!$B$4:$U$15,MATCH(P$7,GRID!$A$4:$A$15,0),MATCH(1,($U$2=GRID!$B$1:$U$1)*(КАЛЕНДАРЬ!I32=GRID!$B$3:$U$3),0))*GRID!$H$45*(1-GRID!$H$46),0))</f>
        <v>148680</v>
      </c>
      <c r="Q70" s="8" cm="1">
        <f t="array" ref="Q70">IF($I$2="Длительное проживание от 10 ночей ",
INDEX(GRID!$B$4:$U$15,MATCH(Q$7,GRID!$A$4:$A$15,0),MATCH(1,($U$2=GRID!$B$1:$U$1)*(КАЛЕНДАРЬ!I32=GRID!$B$3:$U$3),0))*GRID!$H$45,
ROUNDUP(INDEX(GRID!$B$4:$U$15,MATCH(Q$7,GRID!$A$4:$A$15,0),MATCH(1,($U$2=GRID!$B$1:$U$1)*(КАЛЕНДАРЬ!I32=GRID!$B$3:$U$3),0))*GRID!$H$45*(1-GRID!$H$46),0))</f>
        <v>174330</v>
      </c>
      <c r="R70" s="57" t="s">
        <v>119</v>
      </c>
      <c r="S70" s="57" t="s">
        <v>119</v>
      </c>
      <c r="T70" s="57" t="s">
        <v>119</v>
      </c>
    </row>
    <row r="71" spans="1:20" hidden="1">
      <c r="A71" s="63" t="s">
        <v>11</v>
      </c>
      <c r="B71" s="64">
        <v>30</v>
      </c>
      <c r="C71" s="8" cm="1">
        <f t="array" ref="C71">IF($I$2="Длительное проживание от 10 ночей ",
INDEX(GRID!$B$4:$U$15,MATCH(C$7,GRID!$A$4:$A$15,0),MATCH(1,($U$2=GRID!$B$1:$U$1)*(КАЛЕНДАРЬ!I33=GRID!$B$3:$U$3),0))*GRID!$H$45,
ROUNDUP(INDEX(GRID!$B$4:$U$15,MATCH(C$7,GRID!$A$4:$A$15,0),MATCH(1,($U$2=GRID!$B$1:$U$1)*(КАЛЕНДАРЬ!I33=GRID!$B$3:$U$3),0))*GRID!$H$45*(1-GRID!$H$46),0))</f>
        <v>29880</v>
      </c>
      <c r="D71" s="8" cm="1">
        <f t="array" ref="D71">IF($I$2="Длительное проживание от 10 ночей ",
INDEX(GRID!$B$18:$U$29,MATCH(C$7,GRID!$A$18:$A$29,0),MATCH(1,($U$2=GRID!$B$1:$U$1)*(КАЛЕНДАРЬ!I33=GRID!$B$3:$U$3),0))*GRID!$H$45,
ROUNDUP(INDEX(GRID!$B$18:$U$29,MATCH(C$7,GRID!$A$18:$A$29,0),MATCH(1,($U$2=GRID!$B$1:$U$1)*(КАЛЕНДАРЬ!I33=GRID!$B$3:$U$3),0))*GRID!$H$45*(1-GRID!$H$46),0))</f>
        <v>34380</v>
      </c>
      <c r="E71" s="8" cm="1">
        <f t="array" ref="E71">IF($I$2="Длительное проживание от 10 ночей ",
INDEX(GRID!$B$4:$U$15,MATCH(E$7,GRID!$A$4:$A$15,0),MATCH(1,($U$2=GRID!$B$1:$U$1)*(КАЛЕНДАРЬ!I33=GRID!$B$3:$U$3),0))*GRID!$H$45,
ROUNDUP(INDEX(GRID!$B$4:$U$15,MATCH(E$7,GRID!$A$4:$A$15,0),MATCH(1,($U$2=GRID!$B$1:$U$1)*(КАЛЕНДАРЬ!I33=GRID!$B$3:$U$3),0))*GRID!$H$45*(1-GRID!$H$46),0))</f>
        <v>35910</v>
      </c>
      <c r="F71" s="8" cm="1">
        <f t="array" ref="F71">IF($I$2="Длительное проживание от 10 ночей ",
INDEX(GRID!$B$18:$U$29,MATCH(E$7,GRID!$A$18:$A$29,0),MATCH(1,($U$2=GRID!$B$1:$U$1)*(КАЛЕНДАРЬ!I33=GRID!$B$3:$U$3),0))*GRID!$H$45,
ROUNDUP(INDEX(GRID!$B$18:$U$29,MATCH(E$7,GRID!$A$18:$A$29,0),MATCH(1,($U$2=GRID!$B$1:$U$1)*(КАЛЕНДАРЬ!I33=GRID!$B$3:$U$3),0))*GRID!$H$45*(1-GRID!$H$46),0))</f>
        <v>40410</v>
      </c>
      <c r="G71" s="57" t="s">
        <v>119</v>
      </c>
      <c r="H71" s="57" t="s">
        <v>119</v>
      </c>
      <c r="I71" s="8" cm="1">
        <f t="array" ref="I71">IF($I$2="Длительное проживание от 10 ночей ",
INDEX(GRID!$B$4:$U$15,MATCH(I$7,GRID!$A$4:$A$15,0),MATCH(1,($U$2=GRID!$B$1:$U$1)*(КАЛЕНДАРЬ!I33=GRID!$B$3:$U$3),0))*GRID!$H$45,
ROUNDUP(INDEX(GRID!$B$4:$U$15,MATCH(I$7,GRID!$A$4:$A$15,0),MATCH(1,($U$2=GRID!$B$1:$U$1)*(КАЛЕНДАРЬ!I33=GRID!$B$3:$U$3),0))*GRID!$H$45*(1-GRID!$H$46),0))</f>
        <v>46530</v>
      </c>
      <c r="J71" s="8" cm="1">
        <f t="array" ref="J71">IF($I$2="Длительное проживание от 10 ночей ",
INDEX(GRID!$B$18:$U$29,MATCH(I$7,GRID!$A$18:$A$29,0),MATCH(1,($U$2=GRID!$B$1:$U$1)*(КАЛЕНДАРЬ!I33=GRID!$B$3:$U$3),0))*GRID!$H$45,
ROUNDUP(INDEX(GRID!$B$18:$U$29,MATCH(I$7,GRID!$A$18:$A$29,0),MATCH(1,($U$2=GRID!$B$1:$U$1)*(КАЛЕНДАРЬ!I33=GRID!$B$3:$U$3),0))*GRID!$H$45*(1-GRID!$H$46),0))</f>
        <v>51030</v>
      </c>
      <c r="K71" s="57" t="s">
        <v>119</v>
      </c>
      <c r="L71" s="57" t="s">
        <v>119</v>
      </c>
      <c r="M71" s="8" cm="1">
        <f t="array" ref="M71">IF($I$2="Длительное проживание от 10 ночей ",
INDEX(GRID!$B$4:$U$15,MATCH(M$7,GRID!$A$4:$A$15,0),MATCH(1,($U$2=GRID!$B$1:$U$1)*(КАЛЕНДАРЬ!I33=GRID!$B$3:$U$3),0))*GRID!$H$45,
ROUNDUP(INDEX(GRID!$B$4:$U$15,MATCH(M$7,GRID!$A$4:$A$15,0),MATCH(1,($U$2=GRID!$B$1:$U$1)*(КАЛЕНДАРЬ!I33=GRID!$B$3:$U$3),0))*GRID!$H$45*(1-GRID!$H$46),0))</f>
        <v>71100</v>
      </c>
      <c r="N71" s="8" cm="1">
        <f t="array" ref="N71">IF($I$2="Длительное проживание от 10 ночей ",
INDEX(GRID!$B$18:$U$29,MATCH(M$7,GRID!$A$18:$A$29,0),MATCH(1,($U$2=GRID!$B$1:$U$1)*(КАЛЕНДАРЬ!I33=GRID!$B$3:$U$3),0))*GRID!$H$45,
ROUNDUP(INDEX(GRID!$B$18:$U$29,MATCH(M$7,GRID!$A$18:$A$29,0),MATCH(1,($U$2=GRID!$B$1:$U$1)*(КАЛЕНДАРЬ!I33=GRID!$B$3:$U$3),0))*GRID!$H$45*(1-GRID!$H$46),0))</f>
        <v>75600</v>
      </c>
      <c r="O71" s="57" t="s">
        <v>119</v>
      </c>
      <c r="P71" s="8" cm="1">
        <f t="array" ref="P71">IF($I$2="Длительное проживание от 10 ночей ",
INDEX(GRID!$B$4:$U$15,MATCH(P$7,GRID!$A$4:$A$15,0),MATCH(1,($U$2=GRID!$B$1:$U$1)*(КАЛЕНДАРЬ!I33=GRID!$B$3:$U$3),0))*GRID!$H$45,
ROUNDUP(INDEX(GRID!$B$4:$U$15,MATCH(P$7,GRID!$A$4:$A$15,0),MATCH(1,($U$2=GRID!$B$1:$U$1)*(КАЛЕНДАРЬ!I33=GRID!$B$3:$U$3),0))*GRID!$H$45*(1-GRID!$H$46),0))</f>
        <v>142200</v>
      </c>
      <c r="Q71" s="8" cm="1">
        <f t="array" ref="Q71">IF($I$2="Длительное проживание от 10 ночей ",
INDEX(GRID!$B$4:$U$15,MATCH(Q$7,GRID!$A$4:$A$15,0),MATCH(1,($U$2=GRID!$B$1:$U$1)*(КАЛЕНДАРЬ!I33=GRID!$B$3:$U$3),0))*GRID!$H$45,
ROUNDUP(INDEX(GRID!$B$4:$U$15,MATCH(Q$7,GRID!$A$4:$A$15,0),MATCH(1,($U$2=GRID!$B$1:$U$1)*(КАЛЕНДАРЬ!I33=GRID!$B$3:$U$3),0))*GRID!$H$45*(1-GRID!$H$46),0))</f>
        <v>166950</v>
      </c>
      <c r="R71" s="57" t="s">
        <v>119</v>
      </c>
      <c r="S71" s="57" t="s">
        <v>119</v>
      </c>
      <c r="T71" s="57" t="s">
        <v>119</v>
      </c>
    </row>
    <row r="72" spans="1:20" hidden="1">
      <c r="A72" s="63" t="s">
        <v>12</v>
      </c>
      <c r="B72" s="64">
        <v>31</v>
      </c>
      <c r="C72" s="8" cm="1">
        <f t="array" ref="C72">IF($I$2="Длительное проживание от 10 ночей ",
INDEX(GRID!$B$4:$U$15,MATCH(C$7,GRID!$A$4:$A$15,0),MATCH(1,($U$2=GRID!$B$1:$U$1)*(КАЛЕНДАРЬ!I34=GRID!$B$3:$U$3),0))*GRID!$H$45,
ROUNDUP(INDEX(GRID!$B$4:$U$15,MATCH(C$7,GRID!$A$4:$A$15,0),MATCH(1,($U$2=GRID!$B$1:$U$1)*(КАЛЕНДАРЬ!I34=GRID!$B$3:$U$3),0))*GRID!$H$45*(1-GRID!$H$46),0))</f>
        <v>29880</v>
      </c>
      <c r="D72" s="8" cm="1">
        <f t="array" ref="D72">IF($I$2="Длительное проживание от 10 ночей ",
INDEX(GRID!$B$18:$U$29,MATCH(C$7,GRID!$A$18:$A$29,0),MATCH(1,($U$2=GRID!$B$1:$U$1)*(КАЛЕНДАРЬ!I34=GRID!$B$3:$U$3),0))*GRID!$H$45,
ROUNDUP(INDEX(GRID!$B$18:$U$29,MATCH(C$7,GRID!$A$18:$A$29,0),MATCH(1,($U$2=GRID!$B$1:$U$1)*(КАЛЕНДАРЬ!I34=GRID!$B$3:$U$3),0))*GRID!$H$45*(1-GRID!$H$46),0))</f>
        <v>34380</v>
      </c>
      <c r="E72" s="8" cm="1">
        <f t="array" ref="E72">IF($I$2="Длительное проживание от 10 ночей ",
INDEX(GRID!$B$4:$U$15,MATCH(E$7,GRID!$A$4:$A$15,0),MATCH(1,($U$2=GRID!$B$1:$U$1)*(КАЛЕНДАРЬ!I34=GRID!$B$3:$U$3),0))*GRID!$H$45,
ROUNDUP(INDEX(GRID!$B$4:$U$15,MATCH(E$7,GRID!$A$4:$A$15,0),MATCH(1,($U$2=GRID!$B$1:$U$1)*(КАЛЕНДАРЬ!I34=GRID!$B$3:$U$3),0))*GRID!$H$45*(1-GRID!$H$46),0))</f>
        <v>35910</v>
      </c>
      <c r="F72" s="8" cm="1">
        <f t="array" ref="F72">IF($I$2="Длительное проживание от 10 ночей ",
INDEX(GRID!$B$18:$U$29,MATCH(E$7,GRID!$A$18:$A$29,0),MATCH(1,($U$2=GRID!$B$1:$U$1)*(КАЛЕНДАРЬ!I34=GRID!$B$3:$U$3),0))*GRID!$H$45,
ROUNDUP(INDEX(GRID!$B$18:$U$29,MATCH(E$7,GRID!$A$18:$A$29,0),MATCH(1,($U$2=GRID!$B$1:$U$1)*(КАЛЕНДАРЬ!I34=GRID!$B$3:$U$3),0))*GRID!$H$45*(1-GRID!$H$46),0))</f>
        <v>40410</v>
      </c>
      <c r="G72" s="57" t="s">
        <v>119</v>
      </c>
      <c r="H72" s="57" t="s">
        <v>119</v>
      </c>
      <c r="I72" s="8" cm="1">
        <f t="array" ref="I72">IF($I$2="Длительное проживание от 10 ночей ",
INDEX(GRID!$B$4:$U$15,MATCH(I$7,GRID!$A$4:$A$15,0),MATCH(1,($U$2=GRID!$B$1:$U$1)*(КАЛЕНДАРЬ!I34=GRID!$B$3:$U$3),0))*GRID!$H$45,
ROUNDUP(INDEX(GRID!$B$4:$U$15,MATCH(I$7,GRID!$A$4:$A$15,0),MATCH(1,($U$2=GRID!$B$1:$U$1)*(КАЛЕНДАРЬ!I34=GRID!$B$3:$U$3),0))*GRID!$H$45*(1-GRID!$H$46),0))</f>
        <v>46530</v>
      </c>
      <c r="J72" s="8" cm="1">
        <f t="array" ref="J72">IF($I$2="Длительное проживание от 10 ночей ",
INDEX(GRID!$B$18:$U$29,MATCH(I$7,GRID!$A$18:$A$29,0),MATCH(1,($U$2=GRID!$B$1:$U$1)*(КАЛЕНДАРЬ!I34=GRID!$B$3:$U$3),0))*GRID!$H$45,
ROUNDUP(INDEX(GRID!$B$18:$U$29,MATCH(I$7,GRID!$A$18:$A$29,0),MATCH(1,($U$2=GRID!$B$1:$U$1)*(КАЛЕНДАРЬ!I34=GRID!$B$3:$U$3),0))*GRID!$H$45*(1-GRID!$H$46),0))</f>
        <v>51030</v>
      </c>
      <c r="K72" s="57" t="s">
        <v>119</v>
      </c>
      <c r="L72" s="57" t="s">
        <v>119</v>
      </c>
      <c r="M72" s="8" cm="1">
        <f t="array" ref="M72">IF($I$2="Длительное проживание от 10 ночей ",
INDEX(GRID!$B$4:$U$15,MATCH(M$7,GRID!$A$4:$A$15,0),MATCH(1,($U$2=GRID!$B$1:$U$1)*(КАЛЕНДАРЬ!I34=GRID!$B$3:$U$3),0))*GRID!$H$45,
ROUNDUP(INDEX(GRID!$B$4:$U$15,MATCH(M$7,GRID!$A$4:$A$15,0),MATCH(1,($U$2=GRID!$B$1:$U$1)*(КАЛЕНДАРЬ!I34=GRID!$B$3:$U$3),0))*GRID!$H$45*(1-GRID!$H$46),0))</f>
        <v>71100</v>
      </c>
      <c r="N72" s="8" cm="1">
        <f t="array" ref="N72">IF($I$2="Длительное проживание от 10 ночей ",
INDEX(GRID!$B$18:$U$29,MATCH(M$7,GRID!$A$18:$A$29,0),MATCH(1,($U$2=GRID!$B$1:$U$1)*(КАЛЕНДАРЬ!I34=GRID!$B$3:$U$3),0))*GRID!$H$45,
ROUNDUP(INDEX(GRID!$B$18:$U$29,MATCH(M$7,GRID!$A$18:$A$29,0),MATCH(1,($U$2=GRID!$B$1:$U$1)*(КАЛЕНДАРЬ!I34=GRID!$B$3:$U$3),0))*GRID!$H$45*(1-GRID!$H$46),0))</f>
        <v>75600</v>
      </c>
      <c r="O72" s="57" t="s">
        <v>119</v>
      </c>
      <c r="P72" s="8" cm="1">
        <f t="array" ref="P72">IF($I$2="Длительное проживание от 10 ночей ",
INDEX(GRID!$B$4:$U$15,MATCH(P$7,GRID!$A$4:$A$15,0),MATCH(1,($U$2=GRID!$B$1:$U$1)*(КАЛЕНДАРЬ!I34=GRID!$B$3:$U$3),0))*GRID!$H$45,
ROUNDUP(INDEX(GRID!$B$4:$U$15,MATCH(P$7,GRID!$A$4:$A$15,0),MATCH(1,($U$2=GRID!$B$1:$U$1)*(КАЛЕНДАРЬ!I34=GRID!$B$3:$U$3),0))*GRID!$H$45*(1-GRID!$H$46),0))</f>
        <v>142200</v>
      </c>
      <c r="Q72" s="8" cm="1">
        <f t="array" ref="Q72">IF($I$2="Длительное проживание от 10 ночей ",
INDEX(GRID!$B$4:$U$15,MATCH(Q$7,GRID!$A$4:$A$15,0),MATCH(1,($U$2=GRID!$B$1:$U$1)*(КАЛЕНДАРЬ!I34=GRID!$B$3:$U$3),0))*GRID!$H$45,
ROUNDUP(INDEX(GRID!$B$4:$U$15,MATCH(Q$7,GRID!$A$4:$A$15,0),MATCH(1,($U$2=GRID!$B$1:$U$1)*(КАЛЕНДАРЬ!I34=GRID!$B$3:$U$3),0))*GRID!$H$45*(1-GRID!$H$46),0))</f>
        <v>166950</v>
      </c>
      <c r="R72" s="57" t="s">
        <v>119</v>
      </c>
      <c r="S72" s="57" t="s">
        <v>119</v>
      </c>
      <c r="T72" s="57" t="s">
        <v>119</v>
      </c>
    </row>
    <row r="73" spans="1:20" hidden="1"/>
    <row r="74" spans="1:20" s="9" customFormat="1" ht="17.25" hidden="1" customHeight="1">
      <c r="A74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74" s="264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</row>
    <row r="75" spans="1:20" hidden="1">
      <c r="A75" s="265" t="s">
        <v>103</v>
      </c>
      <c r="B75" s="266"/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</row>
    <row r="76" spans="1:20" ht="56.25" hidden="1" customHeight="1">
      <c r="A76" s="256" t="s">
        <v>8</v>
      </c>
      <c r="B76" s="257"/>
      <c r="C76" s="178" t="s">
        <v>101</v>
      </c>
      <c r="D76" s="179"/>
      <c r="E76" s="164" t="s">
        <v>93</v>
      </c>
      <c r="F76" s="165"/>
      <c r="G76" s="252" t="s">
        <v>94</v>
      </c>
      <c r="H76" s="253"/>
      <c r="I76" s="208" t="s">
        <v>95</v>
      </c>
      <c r="J76" s="208"/>
      <c r="K76" s="166" t="s">
        <v>96</v>
      </c>
      <c r="L76" s="166"/>
      <c r="M76" s="170" t="s">
        <v>97</v>
      </c>
      <c r="N76" s="170"/>
      <c r="O76" s="51" t="s">
        <v>71</v>
      </c>
      <c r="P76" s="22" t="s">
        <v>72</v>
      </c>
      <c r="Q76" s="23" t="s">
        <v>73</v>
      </c>
      <c r="R76" s="51" t="s">
        <v>74</v>
      </c>
      <c r="S76" s="51" t="s">
        <v>75</v>
      </c>
      <c r="T76" s="51" t="s">
        <v>76</v>
      </c>
    </row>
    <row r="77" spans="1:20" hidden="1">
      <c r="A77" s="258"/>
      <c r="B77" s="259"/>
      <c r="C77" s="55" t="s">
        <v>9</v>
      </c>
      <c r="D77" s="55" t="s">
        <v>10</v>
      </c>
      <c r="E77" s="55" t="s">
        <v>9</v>
      </c>
      <c r="F77" s="55" t="s">
        <v>10</v>
      </c>
      <c r="G77" s="55" t="s">
        <v>9</v>
      </c>
      <c r="H77" s="55" t="s">
        <v>10</v>
      </c>
      <c r="I77" s="55" t="s">
        <v>9</v>
      </c>
      <c r="J77" s="55" t="s">
        <v>10</v>
      </c>
      <c r="K77" s="55" t="s">
        <v>9</v>
      </c>
      <c r="L77" s="55" t="s">
        <v>10</v>
      </c>
      <c r="M77" s="55" t="s">
        <v>9</v>
      </c>
      <c r="N77" s="55" t="s">
        <v>10</v>
      </c>
      <c r="O77" s="55" t="s">
        <v>99</v>
      </c>
      <c r="P77" s="55" t="s">
        <v>100</v>
      </c>
      <c r="Q77" s="55" t="s">
        <v>100</v>
      </c>
      <c r="R77" s="55" t="s">
        <v>118</v>
      </c>
      <c r="S77" s="55" t="s">
        <v>118</v>
      </c>
      <c r="T77" s="55" t="s">
        <v>118</v>
      </c>
    </row>
    <row r="78" spans="1:20" hidden="1">
      <c r="A78" s="63" t="s">
        <v>13</v>
      </c>
      <c r="B78" s="64">
        <v>1</v>
      </c>
      <c r="C78" s="8" cm="1">
        <f t="array" ref="C78">IF($I$2="Длительное проживание от 10 ночей ",
INDEX(GRID!$B$4:$U$15,MATCH(C$7,GRID!$A$4:$A$15,0),MATCH(1,($U$2=GRID!$B$1:$U$1)*(КАЛЕНДАРЬ!L4=GRID!$B$3:$U$3),0))*GRID!$H$45,
ROUNDUP(INDEX(GRID!$B$4:$U$15,MATCH(C$7,GRID!$A$4:$A$15,0),MATCH(1,($U$2=GRID!$B$1:$U$1)*(КАЛЕНДАРЬ!L4=GRID!$B$3:$U$3),0))*GRID!$H$45*(1-GRID!$H$46),0))</f>
        <v>29880</v>
      </c>
      <c r="D78" s="8" cm="1">
        <f t="array" ref="D78">IF($I$2="Длительное проживание от 10 ночей ",
INDEX(GRID!$B$18:$U$29,MATCH(C$7,GRID!$A$18:$A$29,0),MATCH(1,($U$2=GRID!$B$1:$U$1)*(КАЛЕНДАРЬ!L4=GRID!$B$3:$U$3),0))*GRID!$H$45,
ROUNDUP(INDEX(GRID!$B$18:$U$29,MATCH(C$7,GRID!$A$18:$A$29,0),MATCH(1,($U$2=GRID!$B$1:$U$1)*(КАЛЕНДАРЬ!L4=GRID!$B$3:$U$3),0))*GRID!$H$45*(1-GRID!$H$46),0))</f>
        <v>34380</v>
      </c>
      <c r="E78" s="8" cm="1">
        <f t="array" ref="E78">IF($I$2="Длительное проживание от 10 ночей ",
INDEX(GRID!$B$4:$U$15,MATCH(E$7,GRID!$A$4:$A$15,0),MATCH(1,($U$2=GRID!$B$1:$U$1)*(КАЛЕНДАРЬ!L4=GRID!$B$3:$U$3),0))*GRID!$H$45,
ROUNDUP(INDEX(GRID!$B$4:$U$15,MATCH(E$7,GRID!$A$4:$A$15,0),MATCH(1,($U$2=GRID!$B$1:$U$1)*(КАЛЕНДАРЬ!L4=GRID!$B$3:$U$3),0))*GRID!$H$45*(1-GRID!$H$46),0))</f>
        <v>35910</v>
      </c>
      <c r="F78" s="8" cm="1">
        <f t="array" ref="F78">IF($I$2="Длительное проживание от 10 ночей ",
INDEX(GRID!$B$18:$U$29,MATCH(E$7,GRID!$A$18:$A$29,0),MATCH(1,($U$2=GRID!$B$1:$U$1)*(КАЛЕНДАРЬ!L4=GRID!$B$3:$U$3),0))*GRID!$H$45,
ROUNDUP(INDEX(GRID!$B$18:$U$29,MATCH(E$7,GRID!$A$18:$A$29,0),MATCH(1,($U$2=GRID!$B$1:$U$1)*(КАЛЕНДАРЬ!L4=GRID!$B$3:$U$3),0))*GRID!$H$45*(1-GRID!$H$46),0))</f>
        <v>40410</v>
      </c>
      <c r="G78" s="57" t="s">
        <v>119</v>
      </c>
      <c r="H78" s="57" t="s">
        <v>119</v>
      </c>
      <c r="I78" s="8" cm="1">
        <f t="array" ref="I78">IF($I$2="Длительное проживание от 10 ночей ",
INDEX(GRID!$B$4:$U$15,MATCH(I$7,GRID!$A$4:$A$15,0),MATCH(1,($U$2=GRID!$B$1:$U$1)*(КАЛЕНДАРЬ!L4=GRID!$B$3:$U$3),0))*GRID!$H$45,
ROUNDUP(INDEX(GRID!$B$4:$U$15,MATCH(I$7,GRID!$A$4:$A$15,0),MATCH(1,($U$2=GRID!$B$1:$U$1)*(КАЛЕНДАРЬ!L4=GRID!$B$3:$U$3),0))*GRID!$H$45*(1-GRID!$H$46),0))</f>
        <v>46530</v>
      </c>
      <c r="J78" s="8" cm="1">
        <f t="array" ref="J78">IF($I$2="Длительное проживание от 10 ночей ",
INDEX(GRID!$B$18:$U$29,MATCH(I$7,GRID!$A$18:$A$29,0),MATCH(1,($U$2=GRID!$B$1:$U$1)*(КАЛЕНДАРЬ!L4=GRID!$B$3:$U$3),0))*GRID!$H$45,
ROUNDUP(INDEX(GRID!$B$18:$U$29,MATCH(I$7,GRID!$A$18:$A$29,0),MATCH(1,($U$2=GRID!$B$1:$U$1)*(КАЛЕНДАРЬ!L4=GRID!$B$3:$U$3),0))*GRID!$H$45*(1-GRID!$H$46),0))</f>
        <v>51030</v>
      </c>
      <c r="K78" s="57" t="s">
        <v>119</v>
      </c>
      <c r="L78" s="57" t="s">
        <v>119</v>
      </c>
      <c r="M78" s="8" cm="1">
        <f t="array" ref="M78">IF($I$2="Длительное проживание от 10 ночей ",
INDEX(GRID!$B$4:$U$15,MATCH(M$7,GRID!$A$4:$A$15,0),MATCH(1,($U$2=GRID!$B$1:$U$1)*(КАЛЕНДАРЬ!L4=GRID!$B$3:$U$3),0))*GRID!$H$45,
ROUNDUP(INDEX(GRID!$B$4:$U$15,MATCH(M$7,GRID!$A$4:$A$15,0),MATCH(1,($U$2=GRID!$B$1:$U$1)*(КАЛЕНДАРЬ!L4=GRID!$B$3:$U$3),0))*GRID!$H$45*(1-GRID!$H$46),0))</f>
        <v>71100</v>
      </c>
      <c r="N78" s="8" cm="1">
        <f t="array" ref="N78">IF($I$2="Длительное проживание от 10 ночей ",
INDEX(GRID!$B$18:$U$29,MATCH(M$7,GRID!$A$18:$A$29,0),MATCH(1,($U$2=GRID!$B$1:$U$1)*(КАЛЕНДАРЬ!L4=GRID!$B$3:$U$3),0))*GRID!$H$45,
ROUNDUP(INDEX(GRID!$B$18:$U$29,MATCH(M$7,GRID!$A$18:$A$29,0),MATCH(1,($U$2=GRID!$B$1:$U$1)*(КАЛЕНДАРЬ!L4=GRID!$B$3:$U$3),0))*GRID!$H$45*(1-GRID!$H$46),0))</f>
        <v>75600</v>
      </c>
      <c r="O78" s="57" t="s">
        <v>119</v>
      </c>
      <c r="P78" s="8" cm="1">
        <f t="array" ref="P78">IF($I$2="Длительное проживание от 10 ночей ",
INDEX(GRID!$B$4:$U$15,MATCH(P$7,GRID!$A$4:$A$15,0),MATCH(1,($U$2=GRID!$B$1:$U$1)*(КАЛЕНДАРЬ!L4=GRID!$B$3:$U$3),0))*GRID!$H$45,
ROUNDUP(INDEX(GRID!$B$4:$U$15,MATCH(P$7,GRID!$A$4:$A$15,0),MATCH(1,($U$2=GRID!$B$1:$U$1)*(КАЛЕНДАРЬ!L4=GRID!$B$3:$U$3),0))*GRID!$H$45*(1-GRID!$H$46),0))</f>
        <v>142200</v>
      </c>
      <c r="Q78" s="8" cm="1">
        <f t="array" ref="Q78">IF($I$2="Длительное проживание от 10 ночей ",
INDEX(GRID!$B$4:$U$15,MATCH(Q$7,GRID!$A$4:$A$15,0),MATCH(1,($U$2=GRID!$B$1:$U$1)*(КАЛЕНДАРЬ!L4=GRID!$B$3:$U$3),0))*GRID!$H$45,
ROUNDUP(INDEX(GRID!$B$4:$U$15,MATCH(Q$7,GRID!$A$4:$A$15,0),MATCH(1,($U$2=GRID!$B$1:$U$1)*(КАЛЕНДАРЬ!L4=GRID!$B$3:$U$3),0))*GRID!$H$45*(1-GRID!$H$46),0))</f>
        <v>166950</v>
      </c>
      <c r="R78" s="57" t="s">
        <v>119</v>
      </c>
      <c r="S78" s="57" t="s">
        <v>119</v>
      </c>
      <c r="T78" s="57" t="s">
        <v>119</v>
      </c>
    </row>
    <row r="79" spans="1:20" hidden="1">
      <c r="A79" s="63" t="s">
        <v>14</v>
      </c>
      <c r="B79" s="64">
        <v>2</v>
      </c>
      <c r="C79" s="8" cm="1">
        <f t="array" ref="C79">IF($I$2="Длительное проживание от 10 ночей ",
INDEX(GRID!$B$4:$U$15,MATCH(C$7,GRID!$A$4:$A$15,0),MATCH(1,($U$2=GRID!$B$1:$U$1)*(КАЛЕНДАРЬ!L5=GRID!$B$3:$U$3),0))*GRID!$H$45,
ROUNDUP(INDEX(GRID!$B$4:$U$15,MATCH(C$7,GRID!$A$4:$A$15,0),MATCH(1,($U$2=GRID!$B$1:$U$1)*(КАЛЕНДАРЬ!L5=GRID!$B$3:$U$3),0))*GRID!$H$45*(1-GRID!$H$46),0))</f>
        <v>29880</v>
      </c>
      <c r="D79" s="8" cm="1">
        <f t="array" ref="D79">IF($I$2="Длительное проживание от 10 ночей ",
INDEX(GRID!$B$18:$U$29,MATCH(C$7,GRID!$A$18:$A$29,0),MATCH(1,($U$2=GRID!$B$1:$U$1)*(КАЛЕНДАРЬ!L5=GRID!$B$3:$U$3),0))*GRID!$H$45,
ROUNDUP(INDEX(GRID!$B$18:$U$29,MATCH(C$7,GRID!$A$18:$A$29,0),MATCH(1,($U$2=GRID!$B$1:$U$1)*(КАЛЕНДАРЬ!L5=GRID!$B$3:$U$3),0))*GRID!$H$45*(1-GRID!$H$46),0))</f>
        <v>34380</v>
      </c>
      <c r="E79" s="8" cm="1">
        <f t="array" ref="E79">IF($I$2="Длительное проживание от 10 ночей ",
INDEX(GRID!$B$4:$U$15,MATCH(E$7,GRID!$A$4:$A$15,0),MATCH(1,($U$2=GRID!$B$1:$U$1)*(КАЛЕНДАРЬ!L5=GRID!$B$3:$U$3),0))*GRID!$H$45,
ROUNDUP(INDEX(GRID!$B$4:$U$15,MATCH(E$7,GRID!$A$4:$A$15,0),MATCH(1,($U$2=GRID!$B$1:$U$1)*(КАЛЕНДАРЬ!L5=GRID!$B$3:$U$3),0))*GRID!$H$45*(1-GRID!$H$46),0))</f>
        <v>35910</v>
      </c>
      <c r="F79" s="8" cm="1">
        <f t="array" ref="F79">IF($I$2="Длительное проживание от 10 ночей ",
INDEX(GRID!$B$18:$U$29,MATCH(E$7,GRID!$A$18:$A$29,0),MATCH(1,($U$2=GRID!$B$1:$U$1)*(КАЛЕНДАРЬ!L5=GRID!$B$3:$U$3),0))*GRID!$H$45,
ROUNDUP(INDEX(GRID!$B$18:$U$29,MATCH(E$7,GRID!$A$18:$A$29,0),MATCH(1,($U$2=GRID!$B$1:$U$1)*(КАЛЕНДАРЬ!L5=GRID!$B$3:$U$3),0))*GRID!$H$45*(1-GRID!$H$46),0))</f>
        <v>40410</v>
      </c>
      <c r="G79" s="57" t="s">
        <v>119</v>
      </c>
      <c r="H79" s="57" t="s">
        <v>119</v>
      </c>
      <c r="I79" s="8" cm="1">
        <f t="array" ref="I79">IF($I$2="Длительное проживание от 10 ночей ",
INDEX(GRID!$B$4:$U$15,MATCH(I$7,GRID!$A$4:$A$15,0),MATCH(1,($U$2=GRID!$B$1:$U$1)*(КАЛЕНДАРЬ!L5=GRID!$B$3:$U$3),0))*GRID!$H$45,
ROUNDUP(INDEX(GRID!$B$4:$U$15,MATCH(I$7,GRID!$A$4:$A$15,0),MATCH(1,($U$2=GRID!$B$1:$U$1)*(КАЛЕНДАРЬ!L5=GRID!$B$3:$U$3),0))*GRID!$H$45*(1-GRID!$H$46),0))</f>
        <v>46530</v>
      </c>
      <c r="J79" s="8" cm="1">
        <f t="array" ref="J79">IF($I$2="Длительное проживание от 10 ночей ",
INDEX(GRID!$B$18:$U$29,MATCH(I$7,GRID!$A$18:$A$29,0),MATCH(1,($U$2=GRID!$B$1:$U$1)*(КАЛЕНДАРЬ!L5=GRID!$B$3:$U$3),0))*GRID!$H$45,
ROUNDUP(INDEX(GRID!$B$18:$U$29,MATCH(I$7,GRID!$A$18:$A$29,0),MATCH(1,($U$2=GRID!$B$1:$U$1)*(КАЛЕНДАРЬ!L5=GRID!$B$3:$U$3),0))*GRID!$H$45*(1-GRID!$H$46),0))</f>
        <v>51030</v>
      </c>
      <c r="K79" s="57" t="s">
        <v>119</v>
      </c>
      <c r="L79" s="57" t="s">
        <v>119</v>
      </c>
      <c r="M79" s="8" cm="1">
        <f t="array" ref="M79">IF($I$2="Длительное проживание от 10 ночей ",
INDEX(GRID!$B$4:$U$15,MATCH(M$7,GRID!$A$4:$A$15,0),MATCH(1,($U$2=GRID!$B$1:$U$1)*(КАЛЕНДАРЬ!L5=GRID!$B$3:$U$3),0))*GRID!$H$45,
ROUNDUP(INDEX(GRID!$B$4:$U$15,MATCH(M$7,GRID!$A$4:$A$15,0),MATCH(1,($U$2=GRID!$B$1:$U$1)*(КАЛЕНДАРЬ!L5=GRID!$B$3:$U$3),0))*GRID!$H$45*(1-GRID!$H$46),0))</f>
        <v>71100</v>
      </c>
      <c r="N79" s="8" cm="1">
        <f t="array" ref="N79">IF($I$2="Длительное проживание от 10 ночей ",
INDEX(GRID!$B$18:$U$29,MATCH(M$7,GRID!$A$18:$A$29,0),MATCH(1,($U$2=GRID!$B$1:$U$1)*(КАЛЕНДАРЬ!L5=GRID!$B$3:$U$3),0))*GRID!$H$45,
ROUNDUP(INDEX(GRID!$B$18:$U$29,MATCH(M$7,GRID!$A$18:$A$29,0),MATCH(1,($U$2=GRID!$B$1:$U$1)*(КАЛЕНДАРЬ!L5=GRID!$B$3:$U$3),0))*GRID!$H$45*(1-GRID!$H$46),0))</f>
        <v>75600</v>
      </c>
      <c r="O79" s="57" t="s">
        <v>119</v>
      </c>
      <c r="P79" s="8" cm="1">
        <f t="array" ref="P79">IF($I$2="Длительное проживание от 10 ночей ",
INDEX(GRID!$B$4:$U$15,MATCH(P$7,GRID!$A$4:$A$15,0),MATCH(1,($U$2=GRID!$B$1:$U$1)*(КАЛЕНДАРЬ!L5=GRID!$B$3:$U$3),0))*GRID!$H$45,
ROUNDUP(INDEX(GRID!$B$4:$U$15,MATCH(P$7,GRID!$A$4:$A$15,0),MATCH(1,($U$2=GRID!$B$1:$U$1)*(КАЛЕНДАРЬ!L5=GRID!$B$3:$U$3),0))*GRID!$H$45*(1-GRID!$H$46),0))</f>
        <v>142200</v>
      </c>
      <c r="Q79" s="8" cm="1">
        <f t="array" ref="Q79">IF($I$2="Длительное проживание от 10 ночей ",
INDEX(GRID!$B$4:$U$15,MATCH(Q$7,GRID!$A$4:$A$15,0),MATCH(1,($U$2=GRID!$B$1:$U$1)*(КАЛЕНДАРЬ!L5=GRID!$B$3:$U$3),0))*GRID!$H$45,
ROUNDUP(INDEX(GRID!$B$4:$U$15,MATCH(Q$7,GRID!$A$4:$A$15,0),MATCH(1,($U$2=GRID!$B$1:$U$1)*(КАЛЕНДАРЬ!L5=GRID!$B$3:$U$3),0))*GRID!$H$45*(1-GRID!$H$46),0))</f>
        <v>166950</v>
      </c>
      <c r="R79" s="57" t="s">
        <v>119</v>
      </c>
      <c r="S79" s="57" t="s">
        <v>119</v>
      </c>
      <c r="T79" s="57" t="s">
        <v>119</v>
      </c>
    </row>
    <row r="80" spans="1:20" hidden="1">
      <c r="A80" s="63" t="s">
        <v>15</v>
      </c>
      <c r="B80" s="64">
        <v>3</v>
      </c>
      <c r="C80" s="8" cm="1">
        <f t="array" ref="C80">IF($I$2="Длительное проживание от 10 ночей ",
INDEX(GRID!$B$4:$U$15,MATCH(C$7,GRID!$A$4:$A$15,0),MATCH(1,($U$2=GRID!$B$1:$U$1)*(КАЛЕНДАРЬ!L6=GRID!$B$3:$U$3),0))*GRID!$H$45,
ROUNDUP(INDEX(GRID!$B$4:$U$15,MATCH(C$7,GRID!$A$4:$A$15,0),MATCH(1,($U$2=GRID!$B$1:$U$1)*(КАЛЕНДАРЬ!L6=GRID!$B$3:$U$3),0))*GRID!$H$45*(1-GRID!$H$46),0))</f>
        <v>29880</v>
      </c>
      <c r="D80" s="8" cm="1">
        <f t="array" ref="D80">IF($I$2="Длительное проживание от 10 ночей ",
INDEX(GRID!$B$18:$U$29,MATCH(C$7,GRID!$A$18:$A$29,0),MATCH(1,($U$2=GRID!$B$1:$U$1)*(КАЛЕНДАРЬ!L6=GRID!$B$3:$U$3),0))*GRID!$H$45,
ROUNDUP(INDEX(GRID!$B$18:$U$29,MATCH(C$7,GRID!$A$18:$A$29,0),MATCH(1,($U$2=GRID!$B$1:$U$1)*(КАЛЕНДАРЬ!L6=GRID!$B$3:$U$3),0))*GRID!$H$45*(1-GRID!$H$46),0))</f>
        <v>34380</v>
      </c>
      <c r="E80" s="8" cm="1">
        <f t="array" ref="E80">IF($I$2="Длительное проживание от 10 ночей ",
INDEX(GRID!$B$4:$U$15,MATCH(E$7,GRID!$A$4:$A$15,0),MATCH(1,($U$2=GRID!$B$1:$U$1)*(КАЛЕНДАРЬ!L6=GRID!$B$3:$U$3),0))*GRID!$H$45,
ROUNDUP(INDEX(GRID!$B$4:$U$15,MATCH(E$7,GRID!$A$4:$A$15,0),MATCH(1,($U$2=GRID!$B$1:$U$1)*(КАЛЕНДАРЬ!L6=GRID!$B$3:$U$3),0))*GRID!$H$45*(1-GRID!$H$46),0))</f>
        <v>35910</v>
      </c>
      <c r="F80" s="8" cm="1">
        <f t="array" ref="F80">IF($I$2="Длительное проживание от 10 ночей ",
INDEX(GRID!$B$18:$U$29,MATCH(E$7,GRID!$A$18:$A$29,0),MATCH(1,($U$2=GRID!$B$1:$U$1)*(КАЛЕНДАРЬ!L6=GRID!$B$3:$U$3),0))*GRID!$H$45,
ROUNDUP(INDEX(GRID!$B$18:$U$29,MATCH(E$7,GRID!$A$18:$A$29,0),MATCH(1,($U$2=GRID!$B$1:$U$1)*(КАЛЕНДАРЬ!L6=GRID!$B$3:$U$3),0))*GRID!$H$45*(1-GRID!$H$46),0))</f>
        <v>40410</v>
      </c>
      <c r="G80" s="57" t="s">
        <v>119</v>
      </c>
      <c r="H80" s="57" t="s">
        <v>119</v>
      </c>
      <c r="I80" s="8" cm="1">
        <f t="array" ref="I80">IF($I$2="Длительное проживание от 10 ночей ",
INDEX(GRID!$B$4:$U$15,MATCH(I$7,GRID!$A$4:$A$15,0),MATCH(1,($U$2=GRID!$B$1:$U$1)*(КАЛЕНДАРЬ!L6=GRID!$B$3:$U$3),0))*GRID!$H$45,
ROUNDUP(INDEX(GRID!$B$4:$U$15,MATCH(I$7,GRID!$A$4:$A$15,0),MATCH(1,($U$2=GRID!$B$1:$U$1)*(КАЛЕНДАРЬ!L6=GRID!$B$3:$U$3),0))*GRID!$H$45*(1-GRID!$H$46),0))</f>
        <v>46530</v>
      </c>
      <c r="J80" s="8" cm="1">
        <f t="array" ref="J80">IF($I$2="Длительное проживание от 10 ночей ",
INDEX(GRID!$B$18:$U$29,MATCH(I$7,GRID!$A$18:$A$29,0),MATCH(1,($U$2=GRID!$B$1:$U$1)*(КАЛЕНДАРЬ!L6=GRID!$B$3:$U$3),0))*GRID!$H$45,
ROUNDUP(INDEX(GRID!$B$18:$U$29,MATCH(I$7,GRID!$A$18:$A$29,0),MATCH(1,($U$2=GRID!$B$1:$U$1)*(КАЛЕНДАРЬ!L6=GRID!$B$3:$U$3),0))*GRID!$H$45*(1-GRID!$H$46),0))</f>
        <v>51030</v>
      </c>
      <c r="K80" s="57" t="s">
        <v>119</v>
      </c>
      <c r="L80" s="57" t="s">
        <v>119</v>
      </c>
      <c r="M80" s="8" cm="1">
        <f t="array" ref="M80">IF($I$2="Длительное проживание от 10 ночей ",
INDEX(GRID!$B$4:$U$15,MATCH(M$7,GRID!$A$4:$A$15,0),MATCH(1,($U$2=GRID!$B$1:$U$1)*(КАЛЕНДАРЬ!L6=GRID!$B$3:$U$3),0))*GRID!$H$45,
ROUNDUP(INDEX(GRID!$B$4:$U$15,MATCH(M$7,GRID!$A$4:$A$15,0),MATCH(1,($U$2=GRID!$B$1:$U$1)*(КАЛЕНДАРЬ!L6=GRID!$B$3:$U$3),0))*GRID!$H$45*(1-GRID!$H$46),0))</f>
        <v>71100</v>
      </c>
      <c r="N80" s="8" cm="1">
        <f t="array" ref="N80">IF($I$2="Длительное проживание от 10 ночей ",
INDEX(GRID!$B$18:$U$29,MATCH(M$7,GRID!$A$18:$A$29,0),MATCH(1,($U$2=GRID!$B$1:$U$1)*(КАЛЕНДАРЬ!L6=GRID!$B$3:$U$3),0))*GRID!$H$45,
ROUNDUP(INDEX(GRID!$B$18:$U$29,MATCH(M$7,GRID!$A$18:$A$29,0),MATCH(1,($U$2=GRID!$B$1:$U$1)*(КАЛЕНДАРЬ!L6=GRID!$B$3:$U$3),0))*GRID!$H$45*(1-GRID!$H$46),0))</f>
        <v>75600</v>
      </c>
      <c r="O80" s="57" t="s">
        <v>119</v>
      </c>
      <c r="P80" s="8" cm="1">
        <f t="array" ref="P80">IF($I$2="Длительное проживание от 10 ночей ",
INDEX(GRID!$B$4:$U$15,MATCH(P$7,GRID!$A$4:$A$15,0),MATCH(1,($U$2=GRID!$B$1:$U$1)*(КАЛЕНДАРЬ!L6=GRID!$B$3:$U$3),0))*GRID!$H$45,
ROUNDUP(INDEX(GRID!$B$4:$U$15,MATCH(P$7,GRID!$A$4:$A$15,0),MATCH(1,($U$2=GRID!$B$1:$U$1)*(КАЛЕНДАРЬ!L6=GRID!$B$3:$U$3),0))*GRID!$H$45*(1-GRID!$H$46),0))</f>
        <v>142200</v>
      </c>
      <c r="Q80" s="8" cm="1">
        <f t="array" ref="Q80">IF($I$2="Длительное проживание от 10 ночей ",
INDEX(GRID!$B$4:$U$15,MATCH(Q$7,GRID!$A$4:$A$15,0),MATCH(1,($U$2=GRID!$B$1:$U$1)*(КАЛЕНДАРЬ!L6=GRID!$B$3:$U$3),0))*GRID!$H$45,
ROUNDUP(INDEX(GRID!$B$4:$U$15,MATCH(Q$7,GRID!$A$4:$A$15,0),MATCH(1,($U$2=GRID!$B$1:$U$1)*(КАЛЕНДАРЬ!L6=GRID!$B$3:$U$3),0))*GRID!$H$45*(1-GRID!$H$46),0))</f>
        <v>166950</v>
      </c>
      <c r="R80" s="57" t="s">
        <v>119</v>
      </c>
      <c r="S80" s="57" t="s">
        <v>119</v>
      </c>
      <c r="T80" s="57" t="s">
        <v>119</v>
      </c>
    </row>
    <row r="81" spans="1:21" hidden="1">
      <c r="A81" s="63" t="s">
        <v>16</v>
      </c>
      <c r="B81" s="64">
        <v>4</v>
      </c>
      <c r="C81" s="8" cm="1">
        <f t="array" ref="C81">IF($I$2="Длительное проживание от 10 ночей ",
INDEX(GRID!$B$4:$U$15,MATCH(C$7,GRID!$A$4:$A$15,0),MATCH(1,($U$2=GRID!$B$1:$U$1)*(КАЛЕНДАРЬ!L7=GRID!$B$3:$U$3),0))*GRID!$H$45,
ROUNDUP(INDEX(GRID!$B$4:$U$15,MATCH(C$7,GRID!$A$4:$A$15,0),MATCH(1,($U$2=GRID!$B$1:$U$1)*(КАЛЕНДАРЬ!L7=GRID!$B$3:$U$3),0))*GRID!$H$45*(1-GRID!$H$46),0))</f>
        <v>29880</v>
      </c>
      <c r="D81" s="8" cm="1">
        <f t="array" ref="D81">IF($I$2="Длительное проживание от 10 ночей ",
INDEX(GRID!$B$18:$U$29,MATCH(C$7,GRID!$A$18:$A$29,0),MATCH(1,($U$2=GRID!$B$1:$U$1)*(КАЛЕНДАРЬ!L7=GRID!$B$3:$U$3),0))*GRID!$H$45,
ROUNDUP(INDEX(GRID!$B$18:$U$29,MATCH(C$7,GRID!$A$18:$A$29,0),MATCH(1,($U$2=GRID!$B$1:$U$1)*(КАЛЕНДАРЬ!L7=GRID!$B$3:$U$3),0))*GRID!$H$45*(1-GRID!$H$46),0))</f>
        <v>34380</v>
      </c>
      <c r="E81" s="8" cm="1">
        <f t="array" ref="E81">IF($I$2="Длительное проживание от 10 ночей ",
INDEX(GRID!$B$4:$U$15,MATCH(E$7,GRID!$A$4:$A$15,0),MATCH(1,($U$2=GRID!$B$1:$U$1)*(КАЛЕНДАРЬ!L7=GRID!$B$3:$U$3),0))*GRID!$H$45,
ROUNDUP(INDEX(GRID!$B$4:$U$15,MATCH(E$7,GRID!$A$4:$A$15,0),MATCH(1,($U$2=GRID!$B$1:$U$1)*(КАЛЕНДАРЬ!L7=GRID!$B$3:$U$3),0))*GRID!$H$45*(1-GRID!$H$46),0))</f>
        <v>35910</v>
      </c>
      <c r="F81" s="8" cm="1">
        <f t="array" ref="F81">IF($I$2="Длительное проживание от 10 ночей ",
INDEX(GRID!$B$18:$U$29,MATCH(E$7,GRID!$A$18:$A$29,0),MATCH(1,($U$2=GRID!$B$1:$U$1)*(КАЛЕНДАРЬ!L7=GRID!$B$3:$U$3),0))*GRID!$H$45,
ROUNDUP(INDEX(GRID!$B$18:$U$29,MATCH(E$7,GRID!$A$18:$A$29,0),MATCH(1,($U$2=GRID!$B$1:$U$1)*(КАЛЕНДАРЬ!L7=GRID!$B$3:$U$3),0))*GRID!$H$45*(1-GRID!$H$46),0))</f>
        <v>40410</v>
      </c>
      <c r="G81" s="57" t="s">
        <v>119</v>
      </c>
      <c r="H81" s="57" t="s">
        <v>119</v>
      </c>
      <c r="I81" s="8" cm="1">
        <f t="array" ref="I81">IF($I$2="Длительное проживание от 10 ночей ",
INDEX(GRID!$B$4:$U$15,MATCH(I$7,GRID!$A$4:$A$15,0),MATCH(1,($U$2=GRID!$B$1:$U$1)*(КАЛЕНДАРЬ!L7=GRID!$B$3:$U$3),0))*GRID!$H$45,
ROUNDUP(INDEX(GRID!$B$4:$U$15,MATCH(I$7,GRID!$A$4:$A$15,0),MATCH(1,($U$2=GRID!$B$1:$U$1)*(КАЛЕНДАРЬ!L7=GRID!$B$3:$U$3),0))*GRID!$H$45*(1-GRID!$H$46),0))</f>
        <v>46530</v>
      </c>
      <c r="J81" s="8" cm="1">
        <f t="array" ref="J81">IF($I$2="Длительное проживание от 10 ночей ",
INDEX(GRID!$B$18:$U$29,MATCH(I$7,GRID!$A$18:$A$29,0),MATCH(1,($U$2=GRID!$B$1:$U$1)*(КАЛЕНДАРЬ!L7=GRID!$B$3:$U$3),0))*GRID!$H$45,
ROUNDUP(INDEX(GRID!$B$18:$U$29,MATCH(I$7,GRID!$A$18:$A$29,0),MATCH(1,($U$2=GRID!$B$1:$U$1)*(КАЛЕНДАРЬ!L7=GRID!$B$3:$U$3),0))*GRID!$H$45*(1-GRID!$H$46),0))</f>
        <v>51030</v>
      </c>
      <c r="K81" s="57" t="s">
        <v>119</v>
      </c>
      <c r="L81" s="57" t="s">
        <v>119</v>
      </c>
      <c r="M81" s="8" cm="1">
        <f t="array" ref="M81">IF($I$2="Длительное проживание от 10 ночей ",
INDEX(GRID!$B$4:$U$15,MATCH(M$7,GRID!$A$4:$A$15,0),MATCH(1,($U$2=GRID!$B$1:$U$1)*(КАЛЕНДАРЬ!L7=GRID!$B$3:$U$3),0))*GRID!$H$45,
ROUNDUP(INDEX(GRID!$B$4:$U$15,MATCH(M$7,GRID!$A$4:$A$15,0),MATCH(1,($U$2=GRID!$B$1:$U$1)*(КАЛЕНДАРЬ!L7=GRID!$B$3:$U$3),0))*GRID!$H$45*(1-GRID!$H$46),0))</f>
        <v>71100</v>
      </c>
      <c r="N81" s="8" cm="1">
        <f t="array" ref="N81">IF($I$2="Длительное проживание от 10 ночей ",
INDEX(GRID!$B$18:$U$29,MATCH(M$7,GRID!$A$18:$A$29,0),MATCH(1,($U$2=GRID!$B$1:$U$1)*(КАЛЕНДАРЬ!L7=GRID!$B$3:$U$3),0))*GRID!$H$45,
ROUNDUP(INDEX(GRID!$B$18:$U$29,MATCH(M$7,GRID!$A$18:$A$29,0),MATCH(1,($U$2=GRID!$B$1:$U$1)*(КАЛЕНДАРЬ!L7=GRID!$B$3:$U$3),0))*GRID!$H$45*(1-GRID!$H$46),0))</f>
        <v>75600</v>
      </c>
      <c r="O81" s="57" t="s">
        <v>119</v>
      </c>
      <c r="P81" s="8" cm="1">
        <f t="array" ref="P81">IF($I$2="Длительное проживание от 10 ночей ",
INDEX(GRID!$B$4:$U$15,MATCH(P$7,GRID!$A$4:$A$15,0),MATCH(1,($U$2=GRID!$B$1:$U$1)*(КАЛЕНДАРЬ!L7=GRID!$B$3:$U$3),0))*GRID!$H$45,
ROUNDUP(INDEX(GRID!$B$4:$U$15,MATCH(P$7,GRID!$A$4:$A$15,0),MATCH(1,($U$2=GRID!$B$1:$U$1)*(КАЛЕНДАРЬ!L7=GRID!$B$3:$U$3),0))*GRID!$H$45*(1-GRID!$H$46),0))</f>
        <v>142200</v>
      </c>
      <c r="Q81" s="8" cm="1">
        <f t="array" ref="Q81">IF($I$2="Длительное проживание от 10 ночей ",
INDEX(GRID!$B$4:$U$15,MATCH(Q$7,GRID!$A$4:$A$15,0),MATCH(1,($U$2=GRID!$B$1:$U$1)*(КАЛЕНДАРЬ!L7=GRID!$B$3:$U$3),0))*GRID!$H$45,
ROUNDUP(INDEX(GRID!$B$4:$U$15,MATCH(Q$7,GRID!$A$4:$A$15,0),MATCH(1,($U$2=GRID!$B$1:$U$1)*(КАЛЕНДАРЬ!L7=GRID!$B$3:$U$3),0))*GRID!$H$45*(1-GRID!$H$46),0))</f>
        <v>166950</v>
      </c>
      <c r="R81" s="57" t="s">
        <v>119</v>
      </c>
      <c r="S81" s="57" t="s">
        <v>119</v>
      </c>
      <c r="T81" s="57" t="s">
        <v>119</v>
      </c>
    </row>
    <row r="82" spans="1:21" hidden="1">
      <c r="A82" s="63" t="s">
        <v>17</v>
      </c>
      <c r="B82" s="64">
        <v>5</v>
      </c>
      <c r="C82" s="8" cm="1">
        <f t="array" ref="C82">IF($I$2="Длительное проживание от 10 ночей ",
INDEX(GRID!$B$4:$U$15,MATCH(C$7,GRID!$A$4:$A$15,0),MATCH(1,($U$2=GRID!$B$1:$U$1)*(КАЛЕНДАРЬ!L8=GRID!$B$3:$U$3),0))*GRID!$H$45,
ROUNDUP(INDEX(GRID!$B$4:$U$15,MATCH(C$7,GRID!$A$4:$A$15,0),MATCH(1,($U$2=GRID!$B$1:$U$1)*(КАЛЕНДАРЬ!L8=GRID!$B$3:$U$3),0))*GRID!$H$45*(1-GRID!$H$46),0))</f>
        <v>29880</v>
      </c>
      <c r="D82" s="8" cm="1">
        <f t="array" ref="D82">IF($I$2="Длительное проживание от 10 ночей ",
INDEX(GRID!$B$18:$U$29,MATCH(C$7,GRID!$A$18:$A$29,0),MATCH(1,($U$2=GRID!$B$1:$U$1)*(КАЛЕНДАРЬ!L8=GRID!$B$3:$U$3),0))*GRID!$H$45,
ROUNDUP(INDEX(GRID!$B$18:$U$29,MATCH(C$7,GRID!$A$18:$A$29,0),MATCH(1,($U$2=GRID!$B$1:$U$1)*(КАЛЕНДАРЬ!L8=GRID!$B$3:$U$3),0))*GRID!$H$45*(1-GRID!$H$46),0))</f>
        <v>34380</v>
      </c>
      <c r="E82" s="8" cm="1">
        <f t="array" ref="E82">IF($I$2="Длительное проживание от 10 ночей ",
INDEX(GRID!$B$4:$U$15,MATCH(E$7,GRID!$A$4:$A$15,0),MATCH(1,($U$2=GRID!$B$1:$U$1)*(КАЛЕНДАРЬ!L8=GRID!$B$3:$U$3),0))*GRID!$H$45,
ROUNDUP(INDEX(GRID!$B$4:$U$15,MATCH(E$7,GRID!$A$4:$A$15,0),MATCH(1,($U$2=GRID!$B$1:$U$1)*(КАЛЕНДАРЬ!L8=GRID!$B$3:$U$3),0))*GRID!$H$45*(1-GRID!$H$46),0))</f>
        <v>35910</v>
      </c>
      <c r="F82" s="8" cm="1">
        <f t="array" ref="F82">IF($I$2="Длительное проживание от 10 ночей ",
INDEX(GRID!$B$18:$U$29,MATCH(E$7,GRID!$A$18:$A$29,0),MATCH(1,($U$2=GRID!$B$1:$U$1)*(КАЛЕНДАРЬ!L8=GRID!$B$3:$U$3),0))*GRID!$H$45,
ROUNDUP(INDEX(GRID!$B$18:$U$29,MATCH(E$7,GRID!$A$18:$A$29,0),MATCH(1,($U$2=GRID!$B$1:$U$1)*(КАЛЕНДАРЬ!L8=GRID!$B$3:$U$3),0))*GRID!$H$45*(1-GRID!$H$46),0))</f>
        <v>40410</v>
      </c>
      <c r="G82" s="57" t="s">
        <v>119</v>
      </c>
      <c r="H82" s="57" t="s">
        <v>119</v>
      </c>
      <c r="I82" s="8" cm="1">
        <f t="array" ref="I82">IF($I$2="Длительное проживание от 10 ночей ",
INDEX(GRID!$B$4:$U$15,MATCH(I$7,GRID!$A$4:$A$15,0),MATCH(1,($U$2=GRID!$B$1:$U$1)*(КАЛЕНДАРЬ!L8=GRID!$B$3:$U$3),0))*GRID!$H$45,
ROUNDUP(INDEX(GRID!$B$4:$U$15,MATCH(I$7,GRID!$A$4:$A$15,0),MATCH(1,($U$2=GRID!$B$1:$U$1)*(КАЛЕНДАРЬ!L8=GRID!$B$3:$U$3),0))*GRID!$H$45*(1-GRID!$H$46),0))</f>
        <v>46530</v>
      </c>
      <c r="J82" s="8" cm="1">
        <f t="array" ref="J82">IF($I$2="Длительное проживание от 10 ночей ",
INDEX(GRID!$B$18:$U$29,MATCH(I$7,GRID!$A$18:$A$29,0),MATCH(1,($U$2=GRID!$B$1:$U$1)*(КАЛЕНДАРЬ!L8=GRID!$B$3:$U$3),0))*GRID!$H$45,
ROUNDUP(INDEX(GRID!$B$18:$U$29,MATCH(I$7,GRID!$A$18:$A$29,0),MATCH(1,($U$2=GRID!$B$1:$U$1)*(КАЛЕНДАРЬ!L8=GRID!$B$3:$U$3),0))*GRID!$H$45*(1-GRID!$H$46),0))</f>
        <v>51030</v>
      </c>
      <c r="K82" s="57" t="s">
        <v>119</v>
      </c>
      <c r="L82" s="57" t="s">
        <v>119</v>
      </c>
      <c r="M82" s="8" cm="1">
        <f t="array" ref="M82">IF($I$2="Длительное проживание от 10 ночей ",
INDEX(GRID!$B$4:$U$15,MATCH(M$7,GRID!$A$4:$A$15,0),MATCH(1,($U$2=GRID!$B$1:$U$1)*(КАЛЕНДАРЬ!L8=GRID!$B$3:$U$3),0))*GRID!$H$45,
ROUNDUP(INDEX(GRID!$B$4:$U$15,MATCH(M$7,GRID!$A$4:$A$15,0),MATCH(1,($U$2=GRID!$B$1:$U$1)*(КАЛЕНДАРЬ!L8=GRID!$B$3:$U$3),0))*GRID!$H$45*(1-GRID!$H$46),0))</f>
        <v>71100</v>
      </c>
      <c r="N82" s="8" cm="1">
        <f t="array" ref="N82">IF($I$2="Длительное проживание от 10 ночей ",
INDEX(GRID!$B$18:$U$29,MATCH(M$7,GRID!$A$18:$A$29,0),MATCH(1,($U$2=GRID!$B$1:$U$1)*(КАЛЕНДАРЬ!L8=GRID!$B$3:$U$3),0))*GRID!$H$45,
ROUNDUP(INDEX(GRID!$B$18:$U$29,MATCH(M$7,GRID!$A$18:$A$29,0),MATCH(1,($U$2=GRID!$B$1:$U$1)*(КАЛЕНДАРЬ!L8=GRID!$B$3:$U$3),0))*GRID!$H$45*(1-GRID!$H$46),0))</f>
        <v>75600</v>
      </c>
      <c r="O82" s="57" t="s">
        <v>119</v>
      </c>
      <c r="P82" s="8" cm="1">
        <f t="array" ref="P82">IF($I$2="Длительное проживание от 10 ночей ",
INDEX(GRID!$B$4:$U$15,MATCH(P$7,GRID!$A$4:$A$15,0),MATCH(1,($U$2=GRID!$B$1:$U$1)*(КАЛЕНДАРЬ!L8=GRID!$B$3:$U$3),0))*GRID!$H$45,
ROUNDUP(INDEX(GRID!$B$4:$U$15,MATCH(P$7,GRID!$A$4:$A$15,0),MATCH(1,($U$2=GRID!$B$1:$U$1)*(КАЛЕНДАРЬ!L8=GRID!$B$3:$U$3),0))*GRID!$H$45*(1-GRID!$H$46),0))</f>
        <v>142200</v>
      </c>
      <c r="Q82" s="8" cm="1">
        <f t="array" ref="Q82">IF($I$2="Длительное проживание от 10 ночей ",
INDEX(GRID!$B$4:$U$15,MATCH(Q$7,GRID!$A$4:$A$15,0),MATCH(1,($U$2=GRID!$B$1:$U$1)*(КАЛЕНДАРЬ!L8=GRID!$B$3:$U$3),0))*GRID!$H$45,
ROUNDUP(INDEX(GRID!$B$4:$U$15,MATCH(Q$7,GRID!$A$4:$A$15,0),MATCH(1,($U$2=GRID!$B$1:$U$1)*(КАЛЕНДАРЬ!L8=GRID!$B$3:$U$3),0))*GRID!$H$45*(1-GRID!$H$46),0))</f>
        <v>166950</v>
      </c>
      <c r="R82" s="57" t="s">
        <v>119</v>
      </c>
      <c r="S82" s="57" t="s">
        <v>119</v>
      </c>
      <c r="T82" s="57" t="s">
        <v>119</v>
      </c>
    </row>
    <row r="83" spans="1:21" hidden="1">
      <c r="A83" s="63" t="s">
        <v>11</v>
      </c>
      <c r="B83" s="64">
        <v>6</v>
      </c>
      <c r="C83" s="8" cm="1">
        <f t="array" ref="C83">IF($I$2="Длительное проживание от 10 ночей ",
INDEX(GRID!$B$4:$U$15,MATCH(C$7,GRID!$A$4:$A$15,0),MATCH(1,($U$2=GRID!$B$1:$U$1)*(КАЛЕНДАРЬ!L9=GRID!$B$3:$U$3),0))*GRID!$H$45,
ROUNDUP(INDEX(GRID!$B$4:$U$15,MATCH(C$7,GRID!$A$4:$A$15,0),MATCH(1,($U$2=GRID!$B$1:$U$1)*(КАЛЕНДАРЬ!L9=GRID!$B$3:$U$3),0))*GRID!$H$45*(1-GRID!$H$46),0))</f>
        <v>29880</v>
      </c>
      <c r="D83" s="8" cm="1">
        <f t="array" ref="D83">IF($I$2="Длительное проживание от 10 ночей ",
INDEX(GRID!$B$18:$U$29,MATCH(C$7,GRID!$A$18:$A$29,0),MATCH(1,($U$2=GRID!$B$1:$U$1)*(КАЛЕНДАРЬ!L9=GRID!$B$3:$U$3),0))*GRID!$H$45,
ROUNDUP(INDEX(GRID!$B$18:$U$29,MATCH(C$7,GRID!$A$18:$A$29,0),MATCH(1,($U$2=GRID!$B$1:$U$1)*(КАЛЕНДАРЬ!L9=GRID!$B$3:$U$3),0))*GRID!$H$45*(1-GRID!$H$46),0))</f>
        <v>34380</v>
      </c>
      <c r="E83" s="8" cm="1">
        <f t="array" ref="E83">IF($I$2="Длительное проживание от 10 ночей ",
INDEX(GRID!$B$4:$U$15,MATCH(E$7,GRID!$A$4:$A$15,0),MATCH(1,($U$2=GRID!$B$1:$U$1)*(КАЛЕНДАРЬ!L9=GRID!$B$3:$U$3),0))*GRID!$H$45,
ROUNDUP(INDEX(GRID!$B$4:$U$15,MATCH(E$7,GRID!$A$4:$A$15,0),MATCH(1,($U$2=GRID!$B$1:$U$1)*(КАЛЕНДАРЬ!L9=GRID!$B$3:$U$3),0))*GRID!$H$45*(1-GRID!$H$46),0))</f>
        <v>35910</v>
      </c>
      <c r="F83" s="8" cm="1">
        <f t="array" ref="F83">IF($I$2="Длительное проживание от 10 ночей ",
INDEX(GRID!$B$18:$U$29,MATCH(E$7,GRID!$A$18:$A$29,0),MATCH(1,($U$2=GRID!$B$1:$U$1)*(КАЛЕНДАРЬ!L9=GRID!$B$3:$U$3),0))*GRID!$H$45,
ROUNDUP(INDEX(GRID!$B$18:$U$29,MATCH(E$7,GRID!$A$18:$A$29,0),MATCH(1,($U$2=GRID!$B$1:$U$1)*(КАЛЕНДАРЬ!L9=GRID!$B$3:$U$3),0))*GRID!$H$45*(1-GRID!$H$46),0))</f>
        <v>40410</v>
      </c>
      <c r="G83" s="57" t="s">
        <v>119</v>
      </c>
      <c r="H83" s="57" t="s">
        <v>119</v>
      </c>
      <c r="I83" s="8" cm="1">
        <f t="array" ref="I83">IF($I$2="Длительное проживание от 10 ночей ",
INDEX(GRID!$B$4:$U$15,MATCH(I$7,GRID!$A$4:$A$15,0),MATCH(1,($U$2=GRID!$B$1:$U$1)*(КАЛЕНДАРЬ!L9=GRID!$B$3:$U$3),0))*GRID!$H$45,
ROUNDUP(INDEX(GRID!$B$4:$U$15,MATCH(I$7,GRID!$A$4:$A$15,0),MATCH(1,($U$2=GRID!$B$1:$U$1)*(КАЛЕНДАРЬ!L9=GRID!$B$3:$U$3),0))*GRID!$H$45*(1-GRID!$H$46),0))</f>
        <v>46530</v>
      </c>
      <c r="J83" s="8" cm="1">
        <f t="array" ref="J83">IF($I$2="Длительное проживание от 10 ночей ",
INDEX(GRID!$B$18:$U$29,MATCH(I$7,GRID!$A$18:$A$29,0),MATCH(1,($U$2=GRID!$B$1:$U$1)*(КАЛЕНДАРЬ!L9=GRID!$B$3:$U$3),0))*GRID!$H$45,
ROUNDUP(INDEX(GRID!$B$18:$U$29,MATCH(I$7,GRID!$A$18:$A$29,0),MATCH(1,($U$2=GRID!$B$1:$U$1)*(КАЛЕНДАРЬ!L9=GRID!$B$3:$U$3),0))*GRID!$H$45*(1-GRID!$H$46),0))</f>
        <v>51030</v>
      </c>
      <c r="K83" s="57" t="s">
        <v>119</v>
      </c>
      <c r="L83" s="57" t="s">
        <v>119</v>
      </c>
      <c r="M83" s="8" cm="1">
        <f t="array" ref="M83">IF($I$2="Длительное проживание от 10 ночей ",
INDEX(GRID!$B$4:$U$15,MATCH(M$7,GRID!$A$4:$A$15,0),MATCH(1,($U$2=GRID!$B$1:$U$1)*(КАЛЕНДАРЬ!L9=GRID!$B$3:$U$3),0))*GRID!$H$45,
ROUNDUP(INDEX(GRID!$B$4:$U$15,MATCH(M$7,GRID!$A$4:$A$15,0),MATCH(1,($U$2=GRID!$B$1:$U$1)*(КАЛЕНДАРЬ!L9=GRID!$B$3:$U$3),0))*GRID!$H$45*(1-GRID!$H$46),0))</f>
        <v>71100</v>
      </c>
      <c r="N83" s="8" cm="1">
        <f t="array" ref="N83">IF($I$2="Длительное проживание от 10 ночей ",
INDEX(GRID!$B$18:$U$29,MATCH(M$7,GRID!$A$18:$A$29,0),MATCH(1,($U$2=GRID!$B$1:$U$1)*(КАЛЕНДАРЬ!L9=GRID!$B$3:$U$3),0))*GRID!$H$45,
ROUNDUP(INDEX(GRID!$B$18:$U$29,MATCH(M$7,GRID!$A$18:$A$29,0),MATCH(1,($U$2=GRID!$B$1:$U$1)*(КАЛЕНДАРЬ!L9=GRID!$B$3:$U$3),0))*GRID!$H$45*(1-GRID!$H$46),0))</f>
        <v>75600</v>
      </c>
      <c r="O83" s="57" t="s">
        <v>119</v>
      </c>
      <c r="P83" s="8" cm="1">
        <f t="array" ref="P83">IF($I$2="Длительное проживание от 10 ночей ",
INDEX(GRID!$B$4:$U$15,MATCH(P$7,GRID!$A$4:$A$15,0),MATCH(1,($U$2=GRID!$B$1:$U$1)*(КАЛЕНДАРЬ!L9=GRID!$B$3:$U$3),0))*GRID!$H$45,
ROUNDUP(INDEX(GRID!$B$4:$U$15,MATCH(P$7,GRID!$A$4:$A$15,0),MATCH(1,($U$2=GRID!$B$1:$U$1)*(КАЛЕНДАРЬ!L9=GRID!$B$3:$U$3),0))*GRID!$H$45*(1-GRID!$H$46),0))</f>
        <v>142200</v>
      </c>
      <c r="Q83" s="8" cm="1">
        <f t="array" ref="Q83">IF($I$2="Длительное проживание от 10 ночей ",
INDEX(GRID!$B$4:$U$15,MATCH(Q$7,GRID!$A$4:$A$15,0),MATCH(1,($U$2=GRID!$B$1:$U$1)*(КАЛЕНДАРЬ!L9=GRID!$B$3:$U$3),0))*GRID!$H$45,
ROUNDUP(INDEX(GRID!$B$4:$U$15,MATCH(Q$7,GRID!$A$4:$A$15,0),MATCH(1,($U$2=GRID!$B$1:$U$1)*(КАЛЕНДАРЬ!L9=GRID!$B$3:$U$3),0))*GRID!$H$45*(1-GRID!$H$46),0))</f>
        <v>166950</v>
      </c>
      <c r="R83" s="57" t="s">
        <v>119</v>
      </c>
      <c r="S83" s="57" t="s">
        <v>119</v>
      </c>
      <c r="T83" s="57" t="s">
        <v>119</v>
      </c>
    </row>
    <row r="84" spans="1:21" hidden="1">
      <c r="A84" s="63" t="s">
        <v>12</v>
      </c>
      <c r="B84" s="64">
        <v>7</v>
      </c>
      <c r="C84" s="8" cm="1">
        <f t="array" ref="C84">IF($I$2="Длительное проживание от 10 ночей ",
INDEX(GRID!$B$4:$U$15,MATCH(C$7,GRID!$A$4:$A$15,0),MATCH(1,($U$2=GRID!$B$1:$U$1)*(КАЛЕНДАРЬ!L10=GRID!$B$3:$U$3),0))*GRID!$H$45,
ROUNDUP(INDEX(GRID!$B$4:$U$15,MATCH(C$7,GRID!$A$4:$A$15,0),MATCH(1,($U$2=GRID!$B$1:$U$1)*(КАЛЕНДАРЬ!L10=GRID!$B$3:$U$3),0))*GRID!$H$45*(1-GRID!$H$46),0))</f>
        <v>29880</v>
      </c>
      <c r="D84" s="8" cm="1">
        <f t="array" ref="D84">IF($I$2="Длительное проживание от 10 ночей ",
INDEX(GRID!$B$18:$U$29,MATCH(C$7,GRID!$A$18:$A$29,0),MATCH(1,($U$2=GRID!$B$1:$U$1)*(КАЛЕНДАРЬ!L10=GRID!$B$3:$U$3),0))*GRID!$H$45,
ROUNDUP(INDEX(GRID!$B$18:$U$29,MATCH(C$7,GRID!$A$18:$A$29,0),MATCH(1,($U$2=GRID!$B$1:$U$1)*(КАЛЕНДАРЬ!L10=GRID!$B$3:$U$3),0))*GRID!$H$45*(1-GRID!$H$46),0))</f>
        <v>34380</v>
      </c>
      <c r="E84" s="8" cm="1">
        <f t="array" ref="E84">IF($I$2="Длительное проживание от 10 ночей ",
INDEX(GRID!$B$4:$U$15,MATCH(E$7,GRID!$A$4:$A$15,0),MATCH(1,($U$2=GRID!$B$1:$U$1)*(КАЛЕНДАРЬ!L10=GRID!$B$3:$U$3),0))*GRID!$H$45,
ROUNDUP(INDEX(GRID!$B$4:$U$15,MATCH(E$7,GRID!$A$4:$A$15,0),MATCH(1,($U$2=GRID!$B$1:$U$1)*(КАЛЕНДАРЬ!L10=GRID!$B$3:$U$3),0))*GRID!$H$45*(1-GRID!$H$46),0))</f>
        <v>35910</v>
      </c>
      <c r="F84" s="8" cm="1">
        <f t="array" ref="F84">IF($I$2="Длительное проживание от 10 ночей ",
INDEX(GRID!$B$18:$U$29,MATCH(E$7,GRID!$A$18:$A$29,0),MATCH(1,($U$2=GRID!$B$1:$U$1)*(КАЛЕНДАРЬ!L10=GRID!$B$3:$U$3),0))*GRID!$H$45,
ROUNDUP(INDEX(GRID!$B$18:$U$29,MATCH(E$7,GRID!$A$18:$A$29,0),MATCH(1,($U$2=GRID!$B$1:$U$1)*(КАЛЕНДАРЬ!L10=GRID!$B$3:$U$3),0))*GRID!$H$45*(1-GRID!$H$46),0))</f>
        <v>40410</v>
      </c>
      <c r="G84" s="57" t="s">
        <v>119</v>
      </c>
      <c r="H84" s="57" t="s">
        <v>119</v>
      </c>
      <c r="I84" s="8" cm="1">
        <f t="array" ref="I84">IF($I$2="Длительное проживание от 10 ночей ",
INDEX(GRID!$B$4:$U$15,MATCH(I$7,GRID!$A$4:$A$15,0),MATCH(1,($U$2=GRID!$B$1:$U$1)*(КАЛЕНДАРЬ!L10=GRID!$B$3:$U$3),0))*GRID!$H$45,
ROUNDUP(INDEX(GRID!$B$4:$U$15,MATCH(I$7,GRID!$A$4:$A$15,0),MATCH(1,($U$2=GRID!$B$1:$U$1)*(КАЛЕНДАРЬ!L10=GRID!$B$3:$U$3),0))*GRID!$H$45*(1-GRID!$H$46),0))</f>
        <v>46530</v>
      </c>
      <c r="J84" s="8" cm="1">
        <f t="array" ref="J84">IF($I$2="Длительное проживание от 10 ночей ",
INDEX(GRID!$B$18:$U$29,MATCH(I$7,GRID!$A$18:$A$29,0),MATCH(1,($U$2=GRID!$B$1:$U$1)*(КАЛЕНДАРЬ!L10=GRID!$B$3:$U$3),0))*GRID!$H$45,
ROUNDUP(INDEX(GRID!$B$18:$U$29,MATCH(I$7,GRID!$A$18:$A$29,0),MATCH(1,($U$2=GRID!$B$1:$U$1)*(КАЛЕНДАРЬ!L10=GRID!$B$3:$U$3),0))*GRID!$H$45*(1-GRID!$H$46),0))</f>
        <v>51030</v>
      </c>
      <c r="K84" s="57" t="s">
        <v>119</v>
      </c>
      <c r="L84" s="57" t="s">
        <v>119</v>
      </c>
      <c r="M84" s="8" cm="1">
        <f t="array" ref="M84">IF($I$2="Длительное проживание от 10 ночей ",
INDEX(GRID!$B$4:$U$15,MATCH(M$7,GRID!$A$4:$A$15,0),MATCH(1,($U$2=GRID!$B$1:$U$1)*(КАЛЕНДАРЬ!L10=GRID!$B$3:$U$3),0))*GRID!$H$45,
ROUNDUP(INDEX(GRID!$B$4:$U$15,MATCH(M$7,GRID!$A$4:$A$15,0),MATCH(1,($U$2=GRID!$B$1:$U$1)*(КАЛЕНДАРЬ!L10=GRID!$B$3:$U$3),0))*GRID!$H$45*(1-GRID!$H$46),0))</f>
        <v>71100</v>
      </c>
      <c r="N84" s="8" cm="1">
        <f t="array" ref="N84">IF($I$2="Длительное проживание от 10 ночей ",
INDEX(GRID!$B$18:$U$29,MATCH(M$7,GRID!$A$18:$A$29,0),MATCH(1,($U$2=GRID!$B$1:$U$1)*(КАЛЕНДАРЬ!L10=GRID!$B$3:$U$3),0))*GRID!$H$45,
ROUNDUP(INDEX(GRID!$B$18:$U$29,MATCH(M$7,GRID!$A$18:$A$29,0),MATCH(1,($U$2=GRID!$B$1:$U$1)*(КАЛЕНДАРЬ!L10=GRID!$B$3:$U$3),0))*GRID!$H$45*(1-GRID!$H$46),0))</f>
        <v>75600</v>
      </c>
      <c r="O84" s="57" t="s">
        <v>119</v>
      </c>
      <c r="P84" s="8" cm="1">
        <f t="array" ref="P84">IF($I$2="Длительное проживание от 10 ночей ",
INDEX(GRID!$B$4:$U$15,MATCH(P$7,GRID!$A$4:$A$15,0),MATCH(1,($U$2=GRID!$B$1:$U$1)*(КАЛЕНДАРЬ!L10=GRID!$B$3:$U$3),0))*GRID!$H$45,
ROUNDUP(INDEX(GRID!$B$4:$U$15,MATCH(P$7,GRID!$A$4:$A$15,0),MATCH(1,($U$2=GRID!$B$1:$U$1)*(КАЛЕНДАРЬ!L10=GRID!$B$3:$U$3),0))*GRID!$H$45*(1-GRID!$H$46),0))</f>
        <v>142200</v>
      </c>
      <c r="Q84" s="8" cm="1">
        <f t="array" ref="Q84">IF($I$2="Длительное проживание от 10 ночей ",
INDEX(GRID!$B$4:$U$15,MATCH(Q$7,GRID!$A$4:$A$15,0),MATCH(1,($U$2=GRID!$B$1:$U$1)*(КАЛЕНДАРЬ!L10=GRID!$B$3:$U$3),0))*GRID!$H$45,
ROUNDUP(INDEX(GRID!$B$4:$U$15,MATCH(Q$7,GRID!$A$4:$A$15,0),MATCH(1,($U$2=GRID!$B$1:$U$1)*(КАЛЕНДАРЬ!L10=GRID!$B$3:$U$3),0))*GRID!$H$45*(1-GRID!$H$46),0))</f>
        <v>166950</v>
      </c>
      <c r="R84" s="57" t="s">
        <v>119</v>
      </c>
      <c r="S84" s="57" t="s">
        <v>119</v>
      </c>
      <c r="T84" s="57" t="s">
        <v>119</v>
      </c>
    </row>
    <row r="85" spans="1:21" hidden="1">
      <c r="A85" s="63" t="s">
        <v>13</v>
      </c>
      <c r="B85" s="64">
        <v>8</v>
      </c>
      <c r="C85" s="8" cm="1">
        <f t="array" ref="C85">IF($I$2="Длительное проживание от 10 ночей ",
INDEX(GRID!$B$4:$U$15,MATCH(C$7,GRID!$A$4:$A$15,0),MATCH(1,($U$2=GRID!$B$1:$U$1)*(КАЛЕНДАРЬ!L11=GRID!$B$3:$U$3),0))*GRID!$H$45,
ROUNDUP(INDEX(GRID!$B$4:$U$15,MATCH(C$7,GRID!$A$4:$A$15,0),MATCH(1,($U$2=GRID!$B$1:$U$1)*(КАЛЕНДАРЬ!L11=GRID!$B$3:$U$3),0))*GRID!$H$45*(1-GRID!$H$46),0))</f>
        <v>29880</v>
      </c>
      <c r="D85" s="8" cm="1">
        <f t="array" ref="D85">IF($I$2="Длительное проживание от 10 ночей ",
INDEX(GRID!$B$18:$U$29,MATCH(C$7,GRID!$A$18:$A$29,0),MATCH(1,($U$2=GRID!$B$1:$U$1)*(КАЛЕНДАРЬ!L11=GRID!$B$3:$U$3),0))*GRID!$H$45,
ROUNDUP(INDEX(GRID!$B$18:$U$29,MATCH(C$7,GRID!$A$18:$A$29,0),MATCH(1,($U$2=GRID!$B$1:$U$1)*(КАЛЕНДАРЬ!L11=GRID!$B$3:$U$3),0))*GRID!$H$45*(1-GRID!$H$46),0))</f>
        <v>34380</v>
      </c>
      <c r="E85" s="8" cm="1">
        <f t="array" ref="E85">IF($I$2="Длительное проживание от 10 ночей ",
INDEX(GRID!$B$4:$U$15,MATCH(E$7,GRID!$A$4:$A$15,0),MATCH(1,($U$2=GRID!$B$1:$U$1)*(КАЛЕНДАРЬ!L11=GRID!$B$3:$U$3),0))*GRID!$H$45,
ROUNDUP(INDEX(GRID!$B$4:$U$15,MATCH(E$7,GRID!$A$4:$A$15,0),MATCH(1,($U$2=GRID!$B$1:$U$1)*(КАЛЕНДАРЬ!L11=GRID!$B$3:$U$3),0))*GRID!$H$45*(1-GRID!$H$46),0))</f>
        <v>35910</v>
      </c>
      <c r="F85" s="8" cm="1">
        <f t="array" ref="F85">IF($I$2="Длительное проживание от 10 ночей ",
INDEX(GRID!$B$18:$U$29,MATCH(E$7,GRID!$A$18:$A$29,0),MATCH(1,($U$2=GRID!$B$1:$U$1)*(КАЛЕНДАРЬ!L11=GRID!$B$3:$U$3),0))*GRID!$H$45,
ROUNDUP(INDEX(GRID!$B$18:$U$29,MATCH(E$7,GRID!$A$18:$A$29,0),MATCH(1,($U$2=GRID!$B$1:$U$1)*(КАЛЕНДАРЬ!L11=GRID!$B$3:$U$3),0))*GRID!$H$45*(1-GRID!$H$46),0))</f>
        <v>40410</v>
      </c>
      <c r="G85" s="57" t="s">
        <v>119</v>
      </c>
      <c r="H85" s="57" t="s">
        <v>119</v>
      </c>
      <c r="I85" s="8" cm="1">
        <f t="array" ref="I85">IF($I$2="Длительное проживание от 10 ночей ",
INDEX(GRID!$B$4:$U$15,MATCH(I$7,GRID!$A$4:$A$15,0),MATCH(1,($U$2=GRID!$B$1:$U$1)*(КАЛЕНДАРЬ!L11=GRID!$B$3:$U$3),0))*GRID!$H$45,
ROUNDUP(INDEX(GRID!$B$4:$U$15,MATCH(I$7,GRID!$A$4:$A$15,0),MATCH(1,($U$2=GRID!$B$1:$U$1)*(КАЛЕНДАРЬ!L11=GRID!$B$3:$U$3),0))*GRID!$H$45*(1-GRID!$H$46),0))</f>
        <v>46530</v>
      </c>
      <c r="J85" s="8" cm="1">
        <f t="array" ref="J85">IF($I$2="Длительное проживание от 10 ночей ",
INDEX(GRID!$B$18:$U$29,MATCH(I$7,GRID!$A$18:$A$29,0),MATCH(1,($U$2=GRID!$B$1:$U$1)*(КАЛЕНДАРЬ!L11=GRID!$B$3:$U$3),0))*GRID!$H$45,
ROUNDUP(INDEX(GRID!$B$18:$U$29,MATCH(I$7,GRID!$A$18:$A$29,0),MATCH(1,($U$2=GRID!$B$1:$U$1)*(КАЛЕНДАРЬ!L11=GRID!$B$3:$U$3),0))*GRID!$H$45*(1-GRID!$H$46),0))</f>
        <v>51030</v>
      </c>
      <c r="K85" s="57" t="s">
        <v>119</v>
      </c>
      <c r="L85" s="57" t="s">
        <v>119</v>
      </c>
      <c r="M85" s="8" cm="1">
        <f t="array" ref="M85">IF($I$2="Длительное проживание от 10 ночей ",
INDEX(GRID!$B$4:$U$15,MATCH(M$7,GRID!$A$4:$A$15,0),MATCH(1,($U$2=GRID!$B$1:$U$1)*(КАЛЕНДАРЬ!L11=GRID!$B$3:$U$3),0))*GRID!$H$45,
ROUNDUP(INDEX(GRID!$B$4:$U$15,MATCH(M$7,GRID!$A$4:$A$15,0),MATCH(1,($U$2=GRID!$B$1:$U$1)*(КАЛЕНДАРЬ!L11=GRID!$B$3:$U$3),0))*GRID!$H$45*(1-GRID!$H$46),0))</f>
        <v>71100</v>
      </c>
      <c r="N85" s="8" cm="1">
        <f t="array" ref="N85">IF($I$2="Длительное проживание от 10 ночей ",
INDEX(GRID!$B$18:$U$29,MATCH(M$7,GRID!$A$18:$A$29,0),MATCH(1,($U$2=GRID!$B$1:$U$1)*(КАЛЕНДАРЬ!L11=GRID!$B$3:$U$3),0))*GRID!$H$45,
ROUNDUP(INDEX(GRID!$B$18:$U$29,MATCH(M$7,GRID!$A$18:$A$29,0),MATCH(1,($U$2=GRID!$B$1:$U$1)*(КАЛЕНДАРЬ!L11=GRID!$B$3:$U$3),0))*GRID!$H$45*(1-GRID!$H$46),0))</f>
        <v>75600</v>
      </c>
      <c r="O85" s="57" t="s">
        <v>119</v>
      </c>
      <c r="P85" s="8" cm="1">
        <f t="array" ref="P85">IF($I$2="Длительное проживание от 10 ночей ",
INDEX(GRID!$B$4:$U$15,MATCH(P$7,GRID!$A$4:$A$15,0),MATCH(1,($U$2=GRID!$B$1:$U$1)*(КАЛЕНДАРЬ!L11=GRID!$B$3:$U$3),0))*GRID!$H$45,
ROUNDUP(INDEX(GRID!$B$4:$U$15,MATCH(P$7,GRID!$A$4:$A$15,0),MATCH(1,($U$2=GRID!$B$1:$U$1)*(КАЛЕНДАРЬ!L11=GRID!$B$3:$U$3),0))*GRID!$H$45*(1-GRID!$H$46),0))</f>
        <v>142200</v>
      </c>
      <c r="Q85" s="8" cm="1">
        <f t="array" ref="Q85">IF($I$2="Длительное проживание от 10 ночей ",
INDEX(GRID!$B$4:$U$15,MATCH(Q$7,GRID!$A$4:$A$15,0),MATCH(1,($U$2=GRID!$B$1:$U$1)*(КАЛЕНДАРЬ!L11=GRID!$B$3:$U$3),0))*GRID!$H$45,
ROUNDUP(INDEX(GRID!$B$4:$U$15,MATCH(Q$7,GRID!$A$4:$A$15,0),MATCH(1,($U$2=GRID!$B$1:$U$1)*(КАЛЕНДАРЬ!L11=GRID!$B$3:$U$3),0))*GRID!$H$45*(1-GRID!$H$46),0))</f>
        <v>166950</v>
      </c>
      <c r="R85" s="57" t="s">
        <v>119</v>
      </c>
      <c r="S85" s="57" t="s">
        <v>119</v>
      </c>
      <c r="T85" s="57" t="s">
        <v>119</v>
      </c>
    </row>
    <row r="86" spans="1:21" hidden="1">
      <c r="A86" s="63" t="s">
        <v>14</v>
      </c>
      <c r="B86" s="64">
        <v>9</v>
      </c>
      <c r="C86" s="8" cm="1">
        <f t="array" ref="C86">IF($I$2="Длительное проживание от 10 ночей ",
INDEX(GRID!$B$4:$U$15,MATCH(C$7,GRID!$A$4:$A$15,0),MATCH(1,($U$2=GRID!$B$1:$U$1)*(КАЛЕНДАРЬ!L12=GRID!$B$3:$U$3),0))*GRID!$H$45,
ROUNDUP(INDEX(GRID!$B$4:$U$15,MATCH(C$7,GRID!$A$4:$A$15,0),MATCH(1,($U$2=GRID!$B$1:$U$1)*(КАЛЕНДАРЬ!L12=GRID!$B$3:$U$3),0))*GRID!$H$45*(1-GRID!$H$46),0))</f>
        <v>36090</v>
      </c>
      <c r="D86" s="8" cm="1">
        <f t="array" ref="D86">IF($I$2="Длительное проживание от 10 ночей ",
INDEX(GRID!$B$18:$U$29,MATCH(C$7,GRID!$A$18:$A$29,0),MATCH(1,($U$2=GRID!$B$1:$U$1)*(КАЛЕНДАРЬ!L12=GRID!$B$3:$U$3),0))*GRID!$H$45,
ROUNDUP(INDEX(GRID!$B$18:$U$29,MATCH(C$7,GRID!$A$18:$A$29,0),MATCH(1,($U$2=GRID!$B$1:$U$1)*(КАЛЕНДАРЬ!L12=GRID!$B$3:$U$3),0))*GRID!$H$45*(1-GRID!$H$46),0))</f>
        <v>40590</v>
      </c>
      <c r="E86" s="8" cm="1">
        <f t="array" ref="E86">IF($I$2="Длительное проживание от 10 ночей ",
INDEX(GRID!$B$4:$U$15,MATCH(E$7,GRID!$A$4:$A$15,0),MATCH(1,($U$2=GRID!$B$1:$U$1)*(КАЛЕНДАРЬ!L12=GRID!$B$3:$U$3),0))*GRID!$H$45,
ROUNDUP(INDEX(GRID!$B$4:$U$15,MATCH(E$7,GRID!$A$4:$A$15,0),MATCH(1,($U$2=GRID!$B$1:$U$1)*(КАЛЕНДАРЬ!L12=GRID!$B$3:$U$3),0))*GRID!$H$45*(1-GRID!$H$46),0))</f>
        <v>43110</v>
      </c>
      <c r="F86" s="8" cm="1">
        <f t="array" ref="F86">IF($I$2="Длительное проживание от 10 ночей ",
INDEX(GRID!$B$18:$U$29,MATCH(E$7,GRID!$A$18:$A$29,0),MATCH(1,($U$2=GRID!$B$1:$U$1)*(КАЛЕНДАРЬ!L12=GRID!$B$3:$U$3),0))*GRID!$H$45,
ROUNDUP(INDEX(GRID!$B$18:$U$29,MATCH(E$7,GRID!$A$18:$A$29,0),MATCH(1,($U$2=GRID!$B$1:$U$1)*(КАЛЕНДАРЬ!L12=GRID!$B$3:$U$3),0))*GRID!$H$45*(1-GRID!$H$46),0))</f>
        <v>47610</v>
      </c>
      <c r="G86" s="57" t="s">
        <v>119</v>
      </c>
      <c r="H86" s="57" t="s">
        <v>119</v>
      </c>
      <c r="I86" s="8" cm="1">
        <f t="array" ref="I86">IF($I$2="Длительное проживание от 10 ночей ",
INDEX(GRID!$B$4:$U$15,MATCH(I$7,GRID!$A$4:$A$15,0),MATCH(1,($U$2=GRID!$B$1:$U$1)*(КАЛЕНДАРЬ!L12=GRID!$B$3:$U$3),0))*GRID!$H$45,
ROUNDUP(INDEX(GRID!$B$4:$U$15,MATCH(I$7,GRID!$A$4:$A$15,0),MATCH(1,($U$2=GRID!$B$1:$U$1)*(КАЛЕНДАРЬ!L12=GRID!$B$3:$U$3),0))*GRID!$H$45*(1-GRID!$H$46),0))</f>
        <v>54810</v>
      </c>
      <c r="J86" s="8" cm="1">
        <f t="array" ref="J86">IF($I$2="Длительное проживание от 10 ночей ",
INDEX(GRID!$B$18:$U$29,MATCH(I$7,GRID!$A$18:$A$29,0),MATCH(1,($U$2=GRID!$B$1:$U$1)*(КАЛЕНДАРЬ!L12=GRID!$B$3:$U$3),0))*GRID!$H$45,
ROUNDUP(INDEX(GRID!$B$18:$U$29,MATCH(I$7,GRID!$A$18:$A$29,0),MATCH(1,($U$2=GRID!$B$1:$U$1)*(КАЛЕНДАРЬ!L12=GRID!$B$3:$U$3),0))*GRID!$H$45*(1-GRID!$H$46),0))</f>
        <v>59310</v>
      </c>
      <c r="K86" s="57" t="s">
        <v>119</v>
      </c>
      <c r="L86" s="57" t="s">
        <v>119</v>
      </c>
      <c r="M86" s="8" cm="1">
        <f t="array" ref="M86">IF($I$2="Длительное проживание от 10 ночей ",
INDEX(GRID!$B$4:$U$15,MATCH(M$7,GRID!$A$4:$A$15,0),MATCH(1,($U$2=GRID!$B$1:$U$1)*(КАЛЕНДАРЬ!L12=GRID!$B$3:$U$3),0))*GRID!$H$45,
ROUNDUP(INDEX(GRID!$B$4:$U$15,MATCH(M$7,GRID!$A$4:$A$15,0),MATCH(1,($U$2=GRID!$B$1:$U$1)*(КАЛЕНДАРЬ!L12=GRID!$B$3:$U$3),0))*GRID!$H$45*(1-GRID!$H$46),0))</f>
        <v>81180</v>
      </c>
      <c r="N86" s="8" cm="1">
        <f t="array" ref="N86">IF($I$2="Длительное проживание от 10 ночей ",
INDEX(GRID!$B$18:$U$29,MATCH(M$7,GRID!$A$18:$A$29,0),MATCH(1,($U$2=GRID!$B$1:$U$1)*(КАЛЕНДАРЬ!L12=GRID!$B$3:$U$3),0))*GRID!$H$45,
ROUNDUP(INDEX(GRID!$B$18:$U$29,MATCH(M$7,GRID!$A$18:$A$29,0),MATCH(1,($U$2=GRID!$B$1:$U$1)*(КАЛЕНДАРЬ!L12=GRID!$B$3:$U$3),0))*GRID!$H$45*(1-GRID!$H$46),0))</f>
        <v>85680</v>
      </c>
      <c r="O86" s="57" t="s">
        <v>119</v>
      </c>
      <c r="P86" s="8" cm="1">
        <f t="array" ref="P86">IF($I$2="Длительное проживание от 10 ночей ",
INDEX(GRID!$B$4:$U$15,MATCH(P$7,GRID!$A$4:$A$15,0),MATCH(1,($U$2=GRID!$B$1:$U$1)*(КАЛЕНДАРЬ!L12=GRID!$B$3:$U$3),0))*GRID!$H$45,
ROUNDUP(INDEX(GRID!$B$4:$U$15,MATCH(P$7,GRID!$A$4:$A$15,0),MATCH(1,($U$2=GRID!$B$1:$U$1)*(КАЛЕНДАРЬ!L12=GRID!$B$3:$U$3),0))*GRID!$H$45*(1-GRID!$H$46),0))</f>
        <v>155610</v>
      </c>
      <c r="Q86" s="8" cm="1">
        <f t="array" ref="Q86">IF($I$2="Длительное проживание от 10 ночей ",
INDEX(GRID!$B$4:$U$15,MATCH(Q$7,GRID!$A$4:$A$15,0),MATCH(1,($U$2=GRID!$B$1:$U$1)*(КАЛЕНДАРЬ!L12=GRID!$B$3:$U$3),0))*GRID!$H$45,
ROUNDUP(INDEX(GRID!$B$4:$U$15,MATCH(Q$7,GRID!$A$4:$A$15,0),MATCH(1,($U$2=GRID!$B$1:$U$1)*(КАЛЕНДАРЬ!L12=GRID!$B$3:$U$3),0))*GRID!$H$45*(1-GRID!$H$46),0))</f>
        <v>182160</v>
      </c>
      <c r="R86" s="57" t="s">
        <v>119</v>
      </c>
      <c r="S86" s="57" t="s">
        <v>119</v>
      </c>
      <c r="T86" s="57" t="s">
        <v>119</v>
      </c>
      <c r="U86" s="62" t="s">
        <v>123</v>
      </c>
    </row>
    <row r="87" spans="1:21" hidden="1">
      <c r="A87" s="63" t="s">
        <v>15</v>
      </c>
      <c r="B87" s="64">
        <v>10</v>
      </c>
      <c r="C87" s="8" cm="1">
        <f t="array" ref="C87">IF($I$2="Длительное проживание от 10 ночей ",
INDEX(GRID!$B$4:$U$15,MATCH(C$7,GRID!$A$4:$A$15,0),MATCH(1,($U$2=GRID!$B$1:$U$1)*(КАЛЕНДАРЬ!L13=GRID!$B$3:$U$3),0))*GRID!$H$45,
ROUNDUP(INDEX(GRID!$B$4:$U$15,MATCH(C$7,GRID!$A$4:$A$15,0),MATCH(1,($U$2=GRID!$B$1:$U$1)*(КАЛЕНДАРЬ!L13=GRID!$B$3:$U$3),0))*GRID!$H$45*(1-GRID!$H$46),0))</f>
        <v>36090</v>
      </c>
      <c r="D87" s="8" cm="1">
        <f t="array" ref="D87">IF($I$2="Длительное проживание от 10 ночей ",
INDEX(GRID!$B$18:$U$29,MATCH(C$7,GRID!$A$18:$A$29,0),MATCH(1,($U$2=GRID!$B$1:$U$1)*(КАЛЕНДАРЬ!L13=GRID!$B$3:$U$3),0))*GRID!$H$45,
ROUNDUP(INDEX(GRID!$B$18:$U$29,MATCH(C$7,GRID!$A$18:$A$29,0),MATCH(1,($U$2=GRID!$B$1:$U$1)*(КАЛЕНДАРЬ!L13=GRID!$B$3:$U$3),0))*GRID!$H$45*(1-GRID!$H$46),0))</f>
        <v>40590</v>
      </c>
      <c r="E87" s="8" cm="1">
        <f t="array" ref="E87">IF($I$2="Длительное проживание от 10 ночей ",
INDEX(GRID!$B$4:$U$15,MATCH(E$7,GRID!$A$4:$A$15,0),MATCH(1,($U$2=GRID!$B$1:$U$1)*(КАЛЕНДАРЬ!L13=GRID!$B$3:$U$3),0))*GRID!$H$45,
ROUNDUP(INDEX(GRID!$B$4:$U$15,MATCH(E$7,GRID!$A$4:$A$15,0),MATCH(1,($U$2=GRID!$B$1:$U$1)*(КАЛЕНДАРЬ!L13=GRID!$B$3:$U$3),0))*GRID!$H$45*(1-GRID!$H$46),0))</f>
        <v>43110</v>
      </c>
      <c r="F87" s="8" cm="1">
        <f t="array" ref="F87">IF($I$2="Длительное проживание от 10 ночей ",
INDEX(GRID!$B$18:$U$29,MATCH(E$7,GRID!$A$18:$A$29,0),MATCH(1,($U$2=GRID!$B$1:$U$1)*(КАЛЕНДАРЬ!L13=GRID!$B$3:$U$3),0))*GRID!$H$45,
ROUNDUP(INDEX(GRID!$B$18:$U$29,MATCH(E$7,GRID!$A$18:$A$29,0),MATCH(1,($U$2=GRID!$B$1:$U$1)*(КАЛЕНДАРЬ!L13=GRID!$B$3:$U$3),0))*GRID!$H$45*(1-GRID!$H$46),0))</f>
        <v>47610</v>
      </c>
      <c r="G87" s="57" t="s">
        <v>119</v>
      </c>
      <c r="H87" s="57" t="s">
        <v>119</v>
      </c>
      <c r="I87" s="8" cm="1">
        <f t="array" ref="I87">IF($I$2="Длительное проживание от 10 ночей ",
INDEX(GRID!$B$4:$U$15,MATCH(I$7,GRID!$A$4:$A$15,0),MATCH(1,($U$2=GRID!$B$1:$U$1)*(КАЛЕНДАРЬ!L13=GRID!$B$3:$U$3),0))*GRID!$H$45,
ROUNDUP(INDEX(GRID!$B$4:$U$15,MATCH(I$7,GRID!$A$4:$A$15,0),MATCH(1,($U$2=GRID!$B$1:$U$1)*(КАЛЕНДАРЬ!L13=GRID!$B$3:$U$3),0))*GRID!$H$45*(1-GRID!$H$46),0))</f>
        <v>54810</v>
      </c>
      <c r="J87" s="8" cm="1">
        <f t="array" ref="J87">IF($I$2="Длительное проживание от 10 ночей ",
INDEX(GRID!$B$18:$U$29,MATCH(I$7,GRID!$A$18:$A$29,0),MATCH(1,($U$2=GRID!$B$1:$U$1)*(КАЛЕНДАРЬ!L13=GRID!$B$3:$U$3),0))*GRID!$H$45,
ROUNDUP(INDEX(GRID!$B$18:$U$29,MATCH(I$7,GRID!$A$18:$A$29,0),MATCH(1,($U$2=GRID!$B$1:$U$1)*(КАЛЕНДАРЬ!L13=GRID!$B$3:$U$3),0))*GRID!$H$45*(1-GRID!$H$46),0))</f>
        <v>59310</v>
      </c>
      <c r="K87" s="57" t="s">
        <v>119</v>
      </c>
      <c r="L87" s="57" t="s">
        <v>119</v>
      </c>
      <c r="M87" s="8" cm="1">
        <f t="array" ref="M87">IF($I$2="Длительное проживание от 10 ночей ",
INDEX(GRID!$B$4:$U$15,MATCH(M$7,GRID!$A$4:$A$15,0),MATCH(1,($U$2=GRID!$B$1:$U$1)*(КАЛЕНДАРЬ!L13=GRID!$B$3:$U$3),0))*GRID!$H$45,
ROUNDUP(INDEX(GRID!$B$4:$U$15,MATCH(M$7,GRID!$A$4:$A$15,0),MATCH(1,($U$2=GRID!$B$1:$U$1)*(КАЛЕНДАРЬ!L13=GRID!$B$3:$U$3),0))*GRID!$H$45*(1-GRID!$H$46),0))</f>
        <v>81180</v>
      </c>
      <c r="N87" s="8" cm="1">
        <f t="array" ref="N87">IF($I$2="Длительное проживание от 10 ночей ",
INDEX(GRID!$B$18:$U$29,MATCH(M$7,GRID!$A$18:$A$29,0),MATCH(1,($U$2=GRID!$B$1:$U$1)*(КАЛЕНДАРЬ!L13=GRID!$B$3:$U$3),0))*GRID!$H$45,
ROUNDUP(INDEX(GRID!$B$18:$U$29,MATCH(M$7,GRID!$A$18:$A$29,0),MATCH(1,($U$2=GRID!$B$1:$U$1)*(КАЛЕНДАРЬ!L13=GRID!$B$3:$U$3),0))*GRID!$H$45*(1-GRID!$H$46),0))</f>
        <v>85680</v>
      </c>
      <c r="O87" s="57" t="s">
        <v>119</v>
      </c>
      <c r="P87" s="8" cm="1">
        <f t="array" ref="P87">IF($I$2="Длительное проживание от 10 ночей ",
INDEX(GRID!$B$4:$U$15,MATCH(P$7,GRID!$A$4:$A$15,0),MATCH(1,($U$2=GRID!$B$1:$U$1)*(КАЛЕНДАРЬ!L13=GRID!$B$3:$U$3),0))*GRID!$H$45,
ROUNDUP(INDEX(GRID!$B$4:$U$15,MATCH(P$7,GRID!$A$4:$A$15,0),MATCH(1,($U$2=GRID!$B$1:$U$1)*(КАЛЕНДАРЬ!L13=GRID!$B$3:$U$3),0))*GRID!$H$45*(1-GRID!$H$46),0))</f>
        <v>155610</v>
      </c>
      <c r="Q87" s="8" cm="1">
        <f t="array" ref="Q87">IF($I$2="Длительное проживание от 10 ночей ",
INDEX(GRID!$B$4:$U$15,MATCH(Q$7,GRID!$A$4:$A$15,0),MATCH(1,($U$2=GRID!$B$1:$U$1)*(КАЛЕНДАРЬ!L13=GRID!$B$3:$U$3),0))*GRID!$H$45,
ROUNDUP(INDEX(GRID!$B$4:$U$15,MATCH(Q$7,GRID!$A$4:$A$15,0),MATCH(1,($U$2=GRID!$B$1:$U$1)*(КАЛЕНДАРЬ!L13=GRID!$B$3:$U$3),0))*GRID!$H$45*(1-GRID!$H$46),0))</f>
        <v>182160</v>
      </c>
      <c r="R87" s="57" t="s">
        <v>119</v>
      </c>
      <c r="S87" s="57" t="s">
        <v>119</v>
      </c>
      <c r="T87" s="57" t="s">
        <v>119</v>
      </c>
      <c r="U87" s="62" t="s">
        <v>123</v>
      </c>
    </row>
    <row r="88" spans="1:21" hidden="1">
      <c r="A88" s="63" t="s">
        <v>16</v>
      </c>
      <c r="B88" s="64">
        <v>11</v>
      </c>
      <c r="C88" s="8" cm="1">
        <f t="array" ref="C88">IF($I$2="Длительное проживание от 10 ночей ",
INDEX(GRID!$B$4:$U$15,MATCH(C$7,GRID!$A$4:$A$15,0),MATCH(1,($U$2=GRID!$B$1:$U$1)*(КАЛЕНДАРЬ!L14=GRID!$B$3:$U$3),0))*GRID!$H$45,
ROUNDUP(INDEX(GRID!$B$4:$U$15,MATCH(C$7,GRID!$A$4:$A$15,0),MATCH(1,($U$2=GRID!$B$1:$U$1)*(КАЛЕНДАРЬ!L14=GRID!$B$3:$U$3),0))*GRID!$H$45*(1-GRID!$H$46),0))</f>
        <v>36090</v>
      </c>
      <c r="D88" s="8" cm="1">
        <f t="array" ref="D88">IF($I$2="Длительное проживание от 10 ночей ",
INDEX(GRID!$B$18:$U$29,MATCH(C$7,GRID!$A$18:$A$29,0),MATCH(1,($U$2=GRID!$B$1:$U$1)*(КАЛЕНДАРЬ!L14=GRID!$B$3:$U$3),0))*GRID!$H$45,
ROUNDUP(INDEX(GRID!$B$18:$U$29,MATCH(C$7,GRID!$A$18:$A$29,0),MATCH(1,($U$2=GRID!$B$1:$U$1)*(КАЛЕНДАРЬ!L14=GRID!$B$3:$U$3),0))*GRID!$H$45*(1-GRID!$H$46),0))</f>
        <v>40590</v>
      </c>
      <c r="E88" s="8" cm="1">
        <f t="array" ref="E88">IF($I$2="Длительное проживание от 10 ночей ",
INDEX(GRID!$B$4:$U$15,MATCH(E$7,GRID!$A$4:$A$15,0),MATCH(1,($U$2=GRID!$B$1:$U$1)*(КАЛЕНДАРЬ!L14=GRID!$B$3:$U$3),0))*GRID!$H$45,
ROUNDUP(INDEX(GRID!$B$4:$U$15,MATCH(E$7,GRID!$A$4:$A$15,0),MATCH(1,($U$2=GRID!$B$1:$U$1)*(КАЛЕНДАРЬ!L14=GRID!$B$3:$U$3),0))*GRID!$H$45*(1-GRID!$H$46),0))</f>
        <v>43110</v>
      </c>
      <c r="F88" s="8" cm="1">
        <f t="array" ref="F88">IF($I$2="Длительное проживание от 10 ночей ",
INDEX(GRID!$B$18:$U$29,MATCH(E$7,GRID!$A$18:$A$29,0),MATCH(1,($U$2=GRID!$B$1:$U$1)*(КАЛЕНДАРЬ!L14=GRID!$B$3:$U$3),0))*GRID!$H$45,
ROUNDUP(INDEX(GRID!$B$18:$U$29,MATCH(E$7,GRID!$A$18:$A$29,0),MATCH(1,($U$2=GRID!$B$1:$U$1)*(КАЛЕНДАРЬ!L14=GRID!$B$3:$U$3),0))*GRID!$H$45*(1-GRID!$H$46),0))</f>
        <v>47610</v>
      </c>
      <c r="G88" s="57" t="s">
        <v>119</v>
      </c>
      <c r="H88" s="57" t="s">
        <v>119</v>
      </c>
      <c r="I88" s="8" cm="1">
        <f t="array" ref="I88">IF($I$2="Длительное проживание от 10 ночей ",
INDEX(GRID!$B$4:$U$15,MATCH(I$7,GRID!$A$4:$A$15,0),MATCH(1,($U$2=GRID!$B$1:$U$1)*(КАЛЕНДАРЬ!L14=GRID!$B$3:$U$3),0))*GRID!$H$45,
ROUNDUP(INDEX(GRID!$B$4:$U$15,MATCH(I$7,GRID!$A$4:$A$15,0),MATCH(1,($U$2=GRID!$B$1:$U$1)*(КАЛЕНДАРЬ!L14=GRID!$B$3:$U$3),0))*GRID!$H$45*(1-GRID!$H$46),0))</f>
        <v>54810</v>
      </c>
      <c r="J88" s="8" cm="1">
        <f t="array" ref="J88">IF($I$2="Длительное проживание от 10 ночей ",
INDEX(GRID!$B$18:$U$29,MATCH(I$7,GRID!$A$18:$A$29,0),MATCH(1,($U$2=GRID!$B$1:$U$1)*(КАЛЕНДАРЬ!L14=GRID!$B$3:$U$3),0))*GRID!$H$45,
ROUNDUP(INDEX(GRID!$B$18:$U$29,MATCH(I$7,GRID!$A$18:$A$29,0),MATCH(1,($U$2=GRID!$B$1:$U$1)*(КАЛЕНДАРЬ!L14=GRID!$B$3:$U$3),0))*GRID!$H$45*(1-GRID!$H$46),0))</f>
        <v>59310</v>
      </c>
      <c r="K88" s="57" t="s">
        <v>119</v>
      </c>
      <c r="L88" s="57" t="s">
        <v>119</v>
      </c>
      <c r="M88" s="8" cm="1">
        <f t="array" ref="M88">IF($I$2="Длительное проживание от 10 ночей ",
INDEX(GRID!$B$4:$U$15,MATCH(M$7,GRID!$A$4:$A$15,0),MATCH(1,($U$2=GRID!$B$1:$U$1)*(КАЛЕНДАРЬ!L14=GRID!$B$3:$U$3),0))*GRID!$H$45,
ROUNDUP(INDEX(GRID!$B$4:$U$15,MATCH(M$7,GRID!$A$4:$A$15,0),MATCH(1,($U$2=GRID!$B$1:$U$1)*(КАЛЕНДАРЬ!L14=GRID!$B$3:$U$3),0))*GRID!$H$45*(1-GRID!$H$46),0))</f>
        <v>81180</v>
      </c>
      <c r="N88" s="8" cm="1">
        <f t="array" ref="N88">IF($I$2="Длительное проживание от 10 ночей ",
INDEX(GRID!$B$18:$U$29,MATCH(M$7,GRID!$A$18:$A$29,0),MATCH(1,($U$2=GRID!$B$1:$U$1)*(КАЛЕНДАРЬ!L14=GRID!$B$3:$U$3),0))*GRID!$H$45,
ROUNDUP(INDEX(GRID!$B$18:$U$29,MATCH(M$7,GRID!$A$18:$A$29,0),MATCH(1,($U$2=GRID!$B$1:$U$1)*(КАЛЕНДАРЬ!L14=GRID!$B$3:$U$3),0))*GRID!$H$45*(1-GRID!$H$46),0))</f>
        <v>85680</v>
      </c>
      <c r="O88" s="57" t="s">
        <v>119</v>
      </c>
      <c r="P88" s="8" cm="1">
        <f t="array" ref="P88">IF($I$2="Длительное проживание от 10 ночей ",
INDEX(GRID!$B$4:$U$15,MATCH(P$7,GRID!$A$4:$A$15,0),MATCH(1,($U$2=GRID!$B$1:$U$1)*(КАЛЕНДАРЬ!L14=GRID!$B$3:$U$3),0))*GRID!$H$45,
ROUNDUP(INDEX(GRID!$B$4:$U$15,MATCH(P$7,GRID!$A$4:$A$15,0),MATCH(1,($U$2=GRID!$B$1:$U$1)*(КАЛЕНДАРЬ!L14=GRID!$B$3:$U$3),0))*GRID!$H$45*(1-GRID!$H$46),0))</f>
        <v>155610</v>
      </c>
      <c r="Q88" s="8" cm="1">
        <f t="array" ref="Q88">IF($I$2="Длительное проживание от 10 ночей ",
INDEX(GRID!$B$4:$U$15,MATCH(Q$7,GRID!$A$4:$A$15,0),MATCH(1,($U$2=GRID!$B$1:$U$1)*(КАЛЕНДАРЬ!L14=GRID!$B$3:$U$3),0))*GRID!$H$45,
ROUNDUP(INDEX(GRID!$B$4:$U$15,MATCH(Q$7,GRID!$A$4:$A$15,0),MATCH(1,($U$2=GRID!$B$1:$U$1)*(КАЛЕНДАРЬ!L14=GRID!$B$3:$U$3),0))*GRID!$H$45*(1-GRID!$H$46),0))</f>
        <v>182160</v>
      </c>
      <c r="R88" s="57" t="s">
        <v>119</v>
      </c>
      <c r="S88" s="57" t="s">
        <v>119</v>
      </c>
      <c r="T88" s="57" t="s">
        <v>119</v>
      </c>
      <c r="U88" s="62" t="s">
        <v>123</v>
      </c>
    </row>
    <row r="89" spans="1:21" hidden="1">
      <c r="A89" s="63" t="s">
        <v>17</v>
      </c>
      <c r="B89" s="64">
        <v>12</v>
      </c>
      <c r="C89" s="8" cm="1">
        <f t="array" ref="C89">IF($I$2="Длительное проживание от 10 ночей ",
INDEX(GRID!$B$4:$U$15,MATCH(C$7,GRID!$A$4:$A$15,0),MATCH(1,($U$2=GRID!$B$1:$U$1)*(КАЛЕНДАРЬ!L15=GRID!$B$3:$U$3),0))*GRID!$H$45,
ROUNDUP(INDEX(GRID!$B$4:$U$15,MATCH(C$7,GRID!$A$4:$A$15,0),MATCH(1,($U$2=GRID!$B$1:$U$1)*(КАЛЕНДАРЬ!L15=GRID!$B$3:$U$3),0))*GRID!$H$45*(1-GRID!$H$46),0))</f>
        <v>29880</v>
      </c>
      <c r="D89" s="8" cm="1">
        <f t="array" ref="D89">IF($I$2="Длительное проживание от 10 ночей ",
INDEX(GRID!$B$18:$U$29,MATCH(C$7,GRID!$A$18:$A$29,0),MATCH(1,($U$2=GRID!$B$1:$U$1)*(КАЛЕНДАРЬ!L15=GRID!$B$3:$U$3),0))*GRID!$H$45,
ROUNDUP(INDEX(GRID!$B$18:$U$29,MATCH(C$7,GRID!$A$18:$A$29,0),MATCH(1,($U$2=GRID!$B$1:$U$1)*(КАЛЕНДАРЬ!L15=GRID!$B$3:$U$3),0))*GRID!$H$45*(1-GRID!$H$46),0))</f>
        <v>34380</v>
      </c>
      <c r="E89" s="8" cm="1">
        <f t="array" ref="E89">IF($I$2="Длительное проживание от 10 ночей ",
INDEX(GRID!$B$4:$U$15,MATCH(E$7,GRID!$A$4:$A$15,0),MATCH(1,($U$2=GRID!$B$1:$U$1)*(КАЛЕНДАРЬ!L15=GRID!$B$3:$U$3),0))*GRID!$H$45,
ROUNDUP(INDEX(GRID!$B$4:$U$15,MATCH(E$7,GRID!$A$4:$A$15,0),MATCH(1,($U$2=GRID!$B$1:$U$1)*(КАЛЕНДАРЬ!L15=GRID!$B$3:$U$3),0))*GRID!$H$45*(1-GRID!$H$46),0))</f>
        <v>35910</v>
      </c>
      <c r="F89" s="8" cm="1">
        <f t="array" ref="F89">IF($I$2="Длительное проживание от 10 ночей ",
INDEX(GRID!$B$18:$U$29,MATCH(E$7,GRID!$A$18:$A$29,0),MATCH(1,($U$2=GRID!$B$1:$U$1)*(КАЛЕНДАРЬ!L15=GRID!$B$3:$U$3),0))*GRID!$H$45,
ROUNDUP(INDEX(GRID!$B$18:$U$29,MATCH(E$7,GRID!$A$18:$A$29,0),MATCH(1,($U$2=GRID!$B$1:$U$1)*(КАЛЕНДАРЬ!L15=GRID!$B$3:$U$3),0))*GRID!$H$45*(1-GRID!$H$46),0))</f>
        <v>40410</v>
      </c>
      <c r="G89" s="57" t="s">
        <v>119</v>
      </c>
      <c r="H89" s="57" t="s">
        <v>119</v>
      </c>
      <c r="I89" s="8" cm="1">
        <f t="array" ref="I89">IF($I$2="Длительное проживание от 10 ночей ",
INDEX(GRID!$B$4:$U$15,MATCH(I$7,GRID!$A$4:$A$15,0),MATCH(1,($U$2=GRID!$B$1:$U$1)*(КАЛЕНДАРЬ!L15=GRID!$B$3:$U$3),0))*GRID!$H$45,
ROUNDUP(INDEX(GRID!$B$4:$U$15,MATCH(I$7,GRID!$A$4:$A$15,0),MATCH(1,($U$2=GRID!$B$1:$U$1)*(КАЛЕНДАРЬ!L15=GRID!$B$3:$U$3),0))*GRID!$H$45*(1-GRID!$H$46),0))</f>
        <v>46530</v>
      </c>
      <c r="J89" s="8" cm="1">
        <f t="array" ref="J89">IF($I$2="Длительное проживание от 10 ночей ",
INDEX(GRID!$B$18:$U$29,MATCH(I$7,GRID!$A$18:$A$29,0),MATCH(1,($U$2=GRID!$B$1:$U$1)*(КАЛЕНДАРЬ!L15=GRID!$B$3:$U$3),0))*GRID!$H$45,
ROUNDUP(INDEX(GRID!$B$18:$U$29,MATCH(I$7,GRID!$A$18:$A$29,0),MATCH(1,($U$2=GRID!$B$1:$U$1)*(КАЛЕНДАРЬ!L15=GRID!$B$3:$U$3),0))*GRID!$H$45*(1-GRID!$H$46),0))</f>
        <v>51030</v>
      </c>
      <c r="K89" s="57" t="s">
        <v>119</v>
      </c>
      <c r="L89" s="57" t="s">
        <v>119</v>
      </c>
      <c r="M89" s="8" cm="1">
        <f t="array" ref="M89">IF($I$2="Длительное проживание от 10 ночей ",
INDEX(GRID!$B$4:$U$15,MATCH(M$7,GRID!$A$4:$A$15,0),MATCH(1,($U$2=GRID!$B$1:$U$1)*(КАЛЕНДАРЬ!L15=GRID!$B$3:$U$3),0))*GRID!$H$45,
ROUNDUP(INDEX(GRID!$B$4:$U$15,MATCH(M$7,GRID!$A$4:$A$15,0),MATCH(1,($U$2=GRID!$B$1:$U$1)*(КАЛЕНДАРЬ!L15=GRID!$B$3:$U$3),0))*GRID!$H$45*(1-GRID!$H$46),0))</f>
        <v>71100</v>
      </c>
      <c r="N89" s="8" cm="1">
        <f t="array" ref="N89">IF($I$2="Длительное проживание от 10 ночей ",
INDEX(GRID!$B$18:$U$29,MATCH(M$7,GRID!$A$18:$A$29,0),MATCH(1,($U$2=GRID!$B$1:$U$1)*(КАЛЕНДАРЬ!L15=GRID!$B$3:$U$3),0))*GRID!$H$45,
ROUNDUP(INDEX(GRID!$B$18:$U$29,MATCH(M$7,GRID!$A$18:$A$29,0),MATCH(1,($U$2=GRID!$B$1:$U$1)*(КАЛЕНДАРЬ!L15=GRID!$B$3:$U$3),0))*GRID!$H$45*(1-GRID!$H$46),0))</f>
        <v>75600</v>
      </c>
      <c r="O89" s="57" t="s">
        <v>119</v>
      </c>
      <c r="P89" s="8" cm="1">
        <f t="array" ref="P89">IF($I$2="Длительное проживание от 10 ночей ",
INDEX(GRID!$B$4:$U$15,MATCH(P$7,GRID!$A$4:$A$15,0),MATCH(1,($U$2=GRID!$B$1:$U$1)*(КАЛЕНДАРЬ!L15=GRID!$B$3:$U$3),0))*GRID!$H$45,
ROUNDUP(INDEX(GRID!$B$4:$U$15,MATCH(P$7,GRID!$A$4:$A$15,0),MATCH(1,($U$2=GRID!$B$1:$U$1)*(КАЛЕНДАРЬ!L15=GRID!$B$3:$U$3),0))*GRID!$H$45*(1-GRID!$H$46),0))</f>
        <v>142200</v>
      </c>
      <c r="Q89" s="8" cm="1">
        <f t="array" ref="Q89">IF($I$2="Длительное проживание от 10 ночей ",
INDEX(GRID!$B$4:$U$15,MATCH(Q$7,GRID!$A$4:$A$15,0),MATCH(1,($U$2=GRID!$B$1:$U$1)*(КАЛЕНДАРЬ!L15=GRID!$B$3:$U$3),0))*GRID!$H$45,
ROUNDUP(INDEX(GRID!$B$4:$U$15,MATCH(Q$7,GRID!$A$4:$A$15,0),MATCH(1,($U$2=GRID!$B$1:$U$1)*(КАЛЕНДАРЬ!L15=GRID!$B$3:$U$3),0))*GRID!$H$45*(1-GRID!$H$46),0))</f>
        <v>166950</v>
      </c>
      <c r="R89" s="57" t="s">
        <v>119</v>
      </c>
      <c r="S89" s="57" t="s">
        <v>119</v>
      </c>
      <c r="T89" s="57" t="s">
        <v>119</v>
      </c>
      <c r="U89" s="62" t="s">
        <v>123</v>
      </c>
    </row>
    <row r="90" spans="1:21" hidden="1">
      <c r="A90" s="63" t="s">
        <v>11</v>
      </c>
      <c r="B90" s="64">
        <v>13</v>
      </c>
      <c r="C90" s="8" cm="1">
        <f t="array" ref="C90">IF($I$2="Длительное проживание от 10 ночей ",
INDEX(GRID!$B$4:$U$15,MATCH(C$7,GRID!$A$4:$A$15,0),MATCH(1,($U$2=GRID!$B$1:$U$1)*(КАЛЕНДАРЬ!L16=GRID!$B$3:$U$3),0))*GRID!$H$45,
ROUNDUP(INDEX(GRID!$B$4:$U$15,MATCH(C$7,GRID!$A$4:$A$15,0),MATCH(1,($U$2=GRID!$B$1:$U$1)*(КАЛЕНДАРЬ!L16=GRID!$B$3:$U$3),0))*GRID!$H$45*(1-GRID!$H$46),0))</f>
        <v>29880</v>
      </c>
      <c r="D90" s="8" cm="1">
        <f t="array" ref="D90">IF($I$2="Длительное проживание от 10 ночей ",
INDEX(GRID!$B$18:$U$29,MATCH(C$7,GRID!$A$18:$A$29,0),MATCH(1,($U$2=GRID!$B$1:$U$1)*(КАЛЕНДАРЬ!L16=GRID!$B$3:$U$3),0))*GRID!$H$45,
ROUNDUP(INDEX(GRID!$B$18:$U$29,MATCH(C$7,GRID!$A$18:$A$29,0),MATCH(1,($U$2=GRID!$B$1:$U$1)*(КАЛЕНДАРЬ!L16=GRID!$B$3:$U$3),0))*GRID!$H$45*(1-GRID!$H$46),0))</f>
        <v>34380</v>
      </c>
      <c r="E90" s="8" cm="1">
        <f t="array" ref="E90">IF($I$2="Длительное проживание от 10 ночей ",
INDEX(GRID!$B$4:$U$15,MATCH(E$7,GRID!$A$4:$A$15,0),MATCH(1,($U$2=GRID!$B$1:$U$1)*(КАЛЕНДАРЬ!L16=GRID!$B$3:$U$3),0))*GRID!$H$45,
ROUNDUP(INDEX(GRID!$B$4:$U$15,MATCH(E$7,GRID!$A$4:$A$15,0),MATCH(1,($U$2=GRID!$B$1:$U$1)*(КАЛЕНДАРЬ!L16=GRID!$B$3:$U$3),0))*GRID!$H$45*(1-GRID!$H$46),0))</f>
        <v>35910</v>
      </c>
      <c r="F90" s="8" cm="1">
        <f t="array" ref="F90">IF($I$2="Длительное проживание от 10 ночей ",
INDEX(GRID!$B$18:$U$29,MATCH(E$7,GRID!$A$18:$A$29,0),MATCH(1,($U$2=GRID!$B$1:$U$1)*(КАЛЕНДАРЬ!L16=GRID!$B$3:$U$3),0))*GRID!$H$45,
ROUNDUP(INDEX(GRID!$B$18:$U$29,MATCH(E$7,GRID!$A$18:$A$29,0),MATCH(1,($U$2=GRID!$B$1:$U$1)*(КАЛЕНДАРЬ!L16=GRID!$B$3:$U$3),0))*GRID!$H$45*(1-GRID!$H$46),0))</f>
        <v>40410</v>
      </c>
      <c r="G90" s="57" t="s">
        <v>119</v>
      </c>
      <c r="H90" s="57" t="s">
        <v>119</v>
      </c>
      <c r="I90" s="8" cm="1">
        <f t="array" ref="I90">IF($I$2="Длительное проживание от 10 ночей ",
INDEX(GRID!$B$4:$U$15,MATCH(I$7,GRID!$A$4:$A$15,0),MATCH(1,($U$2=GRID!$B$1:$U$1)*(КАЛЕНДАРЬ!L16=GRID!$B$3:$U$3),0))*GRID!$H$45,
ROUNDUP(INDEX(GRID!$B$4:$U$15,MATCH(I$7,GRID!$A$4:$A$15,0),MATCH(1,($U$2=GRID!$B$1:$U$1)*(КАЛЕНДАРЬ!L16=GRID!$B$3:$U$3),0))*GRID!$H$45*(1-GRID!$H$46),0))</f>
        <v>46530</v>
      </c>
      <c r="J90" s="8" cm="1">
        <f t="array" ref="J90">IF($I$2="Длительное проживание от 10 ночей ",
INDEX(GRID!$B$18:$U$29,MATCH(I$7,GRID!$A$18:$A$29,0),MATCH(1,($U$2=GRID!$B$1:$U$1)*(КАЛЕНДАРЬ!L16=GRID!$B$3:$U$3),0))*GRID!$H$45,
ROUNDUP(INDEX(GRID!$B$18:$U$29,MATCH(I$7,GRID!$A$18:$A$29,0),MATCH(1,($U$2=GRID!$B$1:$U$1)*(КАЛЕНДАРЬ!L16=GRID!$B$3:$U$3),0))*GRID!$H$45*(1-GRID!$H$46),0))</f>
        <v>51030</v>
      </c>
      <c r="K90" s="57" t="s">
        <v>119</v>
      </c>
      <c r="L90" s="57" t="s">
        <v>119</v>
      </c>
      <c r="M90" s="8" cm="1">
        <f t="array" ref="M90">IF($I$2="Длительное проживание от 10 ночей ",
INDEX(GRID!$B$4:$U$15,MATCH(M$7,GRID!$A$4:$A$15,0),MATCH(1,($U$2=GRID!$B$1:$U$1)*(КАЛЕНДАРЬ!L16=GRID!$B$3:$U$3),0))*GRID!$H$45,
ROUNDUP(INDEX(GRID!$B$4:$U$15,MATCH(M$7,GRID!$A$4:$A$15,0),MATCH(1,($U$2=GRID!$B$1:$U$1)*(КАЛЕНДАРЬ!L16=GRID!$B$3:$U$3),0))*GRID!$H$45*(1-GRID!$H$46),0))</f>
        <v>71100</v>
      </c>
      <c r="N90" s="8" cm="1">
        <f t="array" ref="N90">IF($I$2="Длительное проживание от 10 ночей ",
INDEX(GRID!$B$18:$U$29,MATCH(M$7,GRID!$A$18:$A$29,0),MATCH(1,($U$2=GRID!$B$1:$U$1)*(КАЛЕНДАРЬ!L16=GRID!$B$3:$U$3),0))*GRID!$H$45,
ROUNDUP(INDEX(GRID!$B$18:$U$29,MATCH(M$7,GRID!$A$18:$A$29,0),MATCH(1,($U$2=GRID!$B$1:$U$1)*(КАЛЕНДАРЬ!L16=GRID!$B$3:$U$3),0))*GRID!$H$45*(1-GRID!$H$46),0))</f>
        <v>75600</v>
      </c>
      <c r="O90" s="57" t="s">
        <v>119</v>
      </c>
      <c r="P90" s="8" cm="1">
        <f t="array" ref="P90">IF($I$2="Длительное проживание от 10 ночей ",
INDEX(GRID!$B$4:$U$15,MATCH(P$7,GRID!$A$4:$A$15,0),MATCH(1,($U$2=GRID!$B$1:$U$1)*(КАЛЕНДАРЬ!L16=GRID!$B$3:$U$3),0))*GRID!$H$45,
ROUNDUP(INDEX(GRID!$B$4:$U$15,MATCH(P$7,GRID!$A$4:$A$15,0),MATCH(1,($U$2=GRID!$B$1:$U$1)*(КАЛЕНДАРЬ!L16=GRID!$B$3:$U$3),0))*GRID!$H$45*(1-GRID!$H$46),0))</f>
        <v>142200</v>
      </c>
      <c r="Q90" s="8" cm="1">
        <f t="array" ref="Q90">IF($I$2="Длительное проживание от 10 ночей ",
INDEX(GRID!$B$4:$U$15,MATCH(Q$7,GRID!$A$4:$A$15,0),MATCH(1,($U$2=GRID!$B$1:$U$1)*(КАЛЕНДАРЬ!L16=GRID!$B$3:$U$3),0))*GRID!$H$45,
ROUNDUP(INDEX(GRID!$B$4:$U$15,MATCH(Q$7,GRID!$A$4:$A$15,0),MATCH(1,($U$2=GRID!$B$1:$U$1)*(КАЛЕНДАРЬ!L16=GRID!$B$3:$U$3),0))*GRID!$H$45*(1-GRID!$H$46),0))</f>
        <v>166950</v>
      </c>
      <c r="R90" s="57" t="s">
        <v>119</v>
      </c>
      <c r="S90" s="57" t="s">
        <v>119</v>
      </c>
      <c r="T90" s="57" t="s">
        <v>119</v>
      </c>
    </row>
    <row r="91" spans="1:21" hidden="1">
      <c r="A91" s="63" t="s">
        <v>12</v>
      </c>
      <c r="B91" s="64">
        <v>14</v>
      </c>
      <c r="C91" s="8" cm="1">
        <f t="array" ref="C91">IF($I$2="Длительное проживание от 10 ночей ",
INDEX(GRID!$B$4:$U$15,MATCH(C$7,GRID!$A$4:$A$15,0),MATCH(1,($U$2=GRID!$B$1:$U$1)*(КАЛЕНДАРЬ!L17=GRID!$B$3:$U$3),0))*GRID!$H$45,
ROUNDUP(INDEX(GRID!$B$4:$U$15,MATCH(C$7,GRID!$A$4:$A$15,0),MATCH(1,($U$2=GRID!$B$1:$U$1)*(КАЛЕНДАРЬ!L17=GRID!$B$3:$U$3),0))*GRID!$H$45*(1-GRID!$H$46),0))</f>
        <v>29880</v>
      </c>
      <c r="D91" s="8" cm="1">
        <f t="array" ref="D91">IF($I$2="Длительное проживание от 10 ночей ",
INDEX(GRID!$B$18:$U$29,MATCH(C$7,GRID!$A$18:$A$29,0),MATCH(1,($U$2=GRID!$B$1:$U$1)*(КАЛЕНДАРЬ!L17=GRID!$B$3:$U$3),0))*GRID!$H$45,
ROUNDUP(INDEX(GRID!$B$18:$U$29,MATCH(C$7,GRID!$A$18:$A$29,0),MATCH(1,($U$2=GRID!$B$1:$U$1)*(КАЛЕНДАРЬ!L17=GRID!$B$3:$U$3),0))*GRID!$H$45*(1-GRID!$H$46),0))</f>
        <v>34380</v>
      </c>
      <c r="E91" s="8" cm="1">
        <f t="array" ref="E91">IF($I$2="Длительное проживание от 10 ночей ",
INDEX(GRID!$B$4:$U$15,MATCH(E$7,GRID!$A$4:$A$15,0),MATCH(1,($U$2=GRID!$B$1:$U$1)*(КАЛЕНДАРЬ!L17=GRID!$B$3:$U$3),0))*GRID!$H$45,
ROUNDUP(INDEX(GRID!$B$4:$U$15,MATCH(E$7,GRID!$A$4:$A$15,0),MATCH(1,($U$2=GRID!$B$1:$U$1)*(КАЛЕНДАРЬ!L17=GRID!$B$3:$U$3),0))*GRID!$H$45*(1-GRID!$H$46),0))</f>
        <v>35910</v>
      </c>
      <c r="F91" s="8" cm="1">
        <f t="array" ref="F91">IF($I$2="Длительное проживание от 10 ночей ",
INDEX(GRID!$B$18:$U$29,MATCH(E$7,GRID!$A$18:$A$29,0),MATCH(1,($U$2=GRID!$B$1:$U$1)*(КАЛЕНДАРЬ!L17=GRID!$B$3:$U$3),0))*GRID!$H$45,
ROUNDUP(INDEX(GRID!$B$18:$U$29,MATCH(E$7,GRID!$A$18:$A$29,0),MATCH(1,($U$2=GRID!$B$1:$U$1)*(КАЛЕНДАРЬ!L17=GRID!$B$3:$U$3),0))*GRID!$H$45*(1-GRID!$H$46),0))</f>
        <v>40410</v>
      </c>
      <c r="G91" s="57" t="s">
        <v>119</v>
      </c>
      <c r="H91" s="57" t="s">
        <v>119</v>
      </c>
      <c r="I91" s="8" cm="1">
        <f t="array" ref="I91">IF($I$2="Длительное проживание от 10 ночей ",
INDEX(GRID!$B$4:$U$15,MATCH(I$7,GRID!$A$4:$A$15,0),MATCH(1,($U$2=GRID!$B$1:$U$1)*(КАЛЕНДАРЬ!L17=GRID!$B$3:$U$3),0))*GRID!$H$45,
ROUNDUP(INDEX(GRID!$B$4:$U$15,MATCH(I$7,GRID!$A$4:$A$15,0),MATCH(1,($U$2=GRID!$B$1:$U$1)*(КАЛЕНДАРЬ!L17=GRID!$B$3:$U$3),0))*GRID!$H$45*(1-GRID!$H$46),0))</f>
        <v>46530</v>
      </c>
      <c r="J91" s="8" cm="1">
        <f t="array" ref="J91">IF($I$2="Длительное проживание от 10 ночей ",
INDEX(GRID!$B$18:$U$29,MATCH(I$7,GRID!$A$18:$A$29,0),MATCH(1,($U$2=GRID!$B$1:$U$1)*(КАЛЕНДАРЬ!L17=GRID!$B$3:$U$3),0))*GRID!$H$45,
ROUNDUP(INDEX(GRID!$B$18:$U$29,MATCH(I$7,GRID!$A$18:$A$29,0),MATCH(1,($U$2=GRID!$B$1:$U$1)*(КАЛЕНДАРЬ!L17=GRID!$B$3:$U$3),0))*GRID!$H$45*(1-GRID!$H$46),0))</f>
        <v>51030</v>
      </c>
      <c r="K91" s="57" t="s">
        <v>119</v>
      </c>
      <c r="L91" s="57" t="s">
        <v>119</v>
      </c>
      <c r="M91" s="8" cm="1">
        <f t="array" ref="M91">IF($I$2="Длительное проживание от 10 ночей ",
INDEX(GRID!$B$4:$U$15,MATCH(M$7,GRID!$A$4:$A$15,0),MATCH(1,($U$2=GRID!$B$1:$U$1)*(КАЛЕНДАРЬ!L17=GRID!$B$3:$U$3),0))*GRID!$H$45,
ROUNDUP(INDEX(GRID!$B$4:$U$15,MATCH(M$7,GRID!$A$4:$A$15,0),MATCH(1,($U$2=GRID!$B$1:$U$1)*(КАЛЕНДАРЬ!L17=GRID!$B$3:$U$3),0))*GRID!$H$45*(1-GRID!$H$46),0))</f>
        <v>71100</v>
      </c>
      <c r="N91" s="8" cm="1">
        <f t="array" ref="N91">IF($I$2="Длительное проживание от 10 ночей ",
INDEX(GRID!$B$18:$U$29,MATCH(M$7,GRID!$A$18:$A$29,0),MATCH(1,($U$2=GRID!$B$1:$U$1)*(КАЛЕНДАРЬ!L17=GRID!$B$3:$U$3),0))*GRID!$H$45,
ROUNDUP(INDEX(GRID!$B$18:$U$29,MATCH(M$7,GRID!$A$18:$A$29,0),MATCH(1,($U$2=GRID!$B$1:$U$1)*(КАЛЕНДАРЬ!L17=GRID!$B$3:$U$3),0))*GRID!$H$45*(1-GRID!$H$46),0))</f>
        <v>75600</v>
      </c>
      <c r="O91" s="57" t="s">
        <v>119</v>
      </c>
      <c r="P91" s="8" cm="1">
        <f t="array" ref="P91">IF($I$2="Длительное проживание от 10 ночей ",
INDEX(GRID!$B$4:$U$15,MATCH(P$7,GRID!$A$4:$A$15,0),MATCH(1,($U$2=GRID!$B$1:$U$1)*(КАЛЕНДАРЬ!L17=GRID!$B$3:$U$3),0))*GRID!$H$45,
ROUNDUP(INDEX(GRID!$B$4:$U$15,MATCH(P$7,GRID!$A$4:$A$15,0),MATCH(1,($U$2=GRID!$B$1:$U$1)*(КАЛЕНДАРЬ!L17=GRID!$B$3:$U$3),0))*GRID!$H$45*(1-GRID!$H$46),0))</f>
        <v>142200</v>
      </c>
      <c r="Q91" s="8" cm="1">
        <f t="array" ref="Q91">IF($I$2="Длительное проживание от 10 ночей ",
INDEX(GRID!$B$4:$U$15,MATCH(Q$7,GRID!$A$4:$A$15,0),MATCH(1,($U$2=GRID!$B$1:$U$1)*(КАЛЕНДАРЬ!L17=GRID!$B$3:$U$3),0))*GRID!$H$45,
ROUNDUP(INDEX(GRID!$B$4:$U$15,MATCH(Q$7,GRID!$A$4:$A$15,0),MATCH(1,($U$2=GRID!$B$1:$U$1)*(КАЛЕНДАРЬ!L17=GRID!$B$3:$U$3),0))*GRID!$H$45*(1-GRID!$H$46),0))</f>
        <v>166950</v>
      </c>
      <c r="R91" s="57" t="s">
        <v>119</v>
      </c>
      <c r="S91" s="57" t="s">
        <v>119</v>
      </c>
      <c r="T91" s="57" t="s">
        <v>119</v>
      </c>
    </row>
    <row r="92" spans="1:21" hidden="1">
      <c r="A92" s="63" t="s">
        <v>13</v>
      </c>
      <c r="B92" s="64">
        <v>15</v>
      </c>
      <c r="C92" s="8" cm="1">
        <f t="array" ref="C92">IF($I$2="Длительное проживание от 10 ночей ",
INDEX(GRID!$B$4:$U$15,MATCH(C$7,GRID!$A$4:$A$15,0),MATCH(1,($U$2=GRID!$B$1:$U$1)*(КАЛЕНДАРЬ!L18=GRID!$B$3:$U$3),0))*GRID!$H$45,
ROUNDUP(INDEX(GRID!$B$4:$U$15,MATCH(C$7,GRID!$A$4:$A$15,0),MATCH(1,($U$2=GRID!$B$1:$U$1)*(КАЛЕНДАРЬ!L18=GRID!$B$3:$U$3),0))*GRID!$H$45*(1-GRID!$H$46),0))</f>
        <v>29880</v>
      </c>
      <c r="D92" s="8" cm="1">
        <f t="array" ref="D92">IF($I$2="Длительное проживание от 10 ночей ",
INDEX(GRID!$B$18:$U$29,MATCH(C$7,GRID!$A$18:$A$29,0),MATCH(1,($U$2=GRID!$B$1:$U$1)*(КАЛЕНДАРЬ!L18=GRID!$B$3:$U$3),0))*GRID!$H$45,
ROUNDUP(INDEX(GRID!$B$18:$U$29,MATCH(C$7,GRID!$A$18:$A$29,0),MATCH(1,($U$2=GRID!$B$1:$U$1)*(КАЛЕНДАРЬ!L18=GRID!$B$3:$U$3),0))*GRID!$H$45*(1-GRID!$H$46),0))</f>
        <v>34380</v>
      </c>
      <c r="E92" s="8" cm="1">
        <f t="array" ref="E92">IF($I$2="Длительное проживание от 10 ночей ",
INDEX(GRID!$B$4:$U$15,MATCH(E$7,GRID!$A$4:$A$15,0),MATCH(1,($U$2=GRID!$B$1:$U$1)*(КАЛЕНДАРЬ!L18=GRID!$B$3:$U$3),0))*GRID!$H$45,
ROUNDUP(INDEX(GRID!$B$4:$U$15,MATCH(E$7,GRID!$A$4:$A$15,0),MATCH(1,($U$2=GRID!$B$1:$U$1)*(КАЛЕНДАРЬ!L18=GRID!$B$3:$U$3),0))*GRID!$H$45*(1-GRID!$H$46),0))</f>
        <v>35910</v>
      </c>
      <c r="F92" s="8" cm="1">
        <f t="array" ref="F92">IF($I$2="Длительное проживание от 10 ночей ",
INDEX(GRID!$B$18:$U$29,MATCH(E$7,GRID!$A$18:$A$29,0),MATCH(1,($U$2=GRID!$B$1:$U$1)*(КАЛЕНДАРЬ!L18=GRID!$B$3:$U$3),0))*GRID!$H$45,
ROUNDUP(INDEX(GRID!$B$18:$U$29,MATCH(E$7,GRID!$A$18:$A$29,0),MATCH(1,($U$2=GRID!$B$1:$U$1)*(КАЛЕНДАРЬ!L18=GRID!$B$3:$U$3),0))*GRID!$H$45*(1-GRID!$H$46),0))</f>
        <v>40410</v>
      </c>
      <c r="G92" s="57" t="s">
        <v>119</v>
      </c>
      <c r="H92" s="57" t="s">
        <v>119</v>
      </c>
      <c r="I92" s="8" cm="1">
        <f t="array" ref="I92">IF($I$2="Длительное проживание от 10 ночей ",
INDEX(GRID!$B$4:$U$15,MATCH(I$7,GRID!$A$4:$A$15,0),MATCH(1,($U$2=GRID!$B$1:$U$1)*(КАЛЕНДАРЬ!L18=GRID!$B$3:$U$3),0))*GRID!$H$45,
ROUNDUP(INDEX(GRID!$B$4:$U$15,MATCH(I$7,GRID!$A$4:$A$15,0),MATCH(1,($U$2=GRID!$B$1:$U$1)*(КАЛЕНДАРЬ!L18=GRID!$B$3:$U$3),0))*GRID!$H$45*(1-GRID!$H$46),0))</f>
        <v>46530</v>
      </c>
      <c r="J92" s="8" cm="1">
        <f t="array" ref="J92">IF($I$2="Длительное проживание от 10 ночей ",
INDEX(GRID!$B$18:$U$29,MATCH(I$7,GRID!$A$18:$A$29,0),MATCH(1,($U$2=GRID!$B$1:$U$1)*(КАЛЕНДАРЬ!L18=GRID!$B$3:$U$3),0))*GRID!$H$45,
ROUNDUP(INDEX(GRID!$B$18:$U$29,MATCH(I$7,GRID!$A$18:$A$29,0),MATCH(1,($U$2=GRID!$B$1:$U$1)*(КАЛЕНДАРЬ!L18=GRID!$B$3:$U$3),0))*GRID!$H$45*(1-GRID!$H$46),0))</f>
        <v>51030</v>
      </c>
      <c r="K92" s="57" t="s">
        <v>119</v>
      </c>
      <c r="L92" s="57" t="s">
        <v>119</v>
      </c>
      <c r="M92" s="8" cm="1">
        <f t="array" ref="M92">IF($I$2="Длительное проживание от 10 ночей ",
INDEX(GRID!$B$4:$U$15,MATCH(M$7,GRID!$A$4:$A$15,0),MATCH(1,($U$2=GRID!$B$1:$U$1)*(КАЛЕНДАРЬ!L18=GRID!$B$3:$U$3),0))*GRID!$H$45,
ROUNDUP(INDEX(GRID!$B$4:$U$15,MATCH(M$7,GRID!$A$4:$A$15,0),MATCH(1,($U$2=GRID!$B$1:$U$1)*(КАЛЕНДАРЬ!L18=GRID!$B$3:$U$3),0))*GRID!$H$45*(1-GRID!$H$46),0))</f>
        <v>71100</v>
      </c>
      <c r="N92" s="8" cm="1">
        <f t="array" ref="N92">IF($I$2="Длительное проживание от 10 ночей ",
INDEX(GRID!$B$18:$U$29,MATCH(M$7,GRID!$A$18:$A$29,0),MATCH(1,($U$2=GRID!$B$1:$U$1)*(КАЛЕНДАРЬ!L18=GRID!$B$3:$U$3),0))*GRID!$H$45,
ROUNDUP(INDEX(GRID!$B$18:$U$29,MATCH(M$7,GRID!$A$18:$A$29,0),MATCH(1,($U$2=GRID!$B$1:$U$1)*(КАЛЕНДАРЬ!L18=GRID!$B$3:$U$3),0))*GRID!$H$45*(1-GRID!$H$46),0))</f>
        <v>75600</v>
      </c>
      <c r="O92" s="57" t="s">
        <v>119</v>
      </c>
      <c r="P92" s="8" cm="1">
        <f t="array" ref="P92">IF($I$2="Длительное проживание от 10 ночей ",
INDEX(GRID!$B$4:$U$15,MATCH(P$7,GRID!$A$4:$A$15,0),MATCH(1,($U$2=GRID!$B$1:$U$1)*(КАЛЕНДАРЬ!L18=GRID!$B$3:$U$3),0))*GRID!$H$45,
ROUNDUP(INDEX(GRID!$B$4:$U$15,MATCH(P$7,GRID!$A$4:$A$15,0),MATCH(1,($U$2=GRID!$B$1:$U$1)*(КАЛЕНДАРЬ!L18=GRID!$B$3:$U$3),0))*GRID!$H$45*(1-GRID!$H$46),0))</f>
        <v>142200</v>
      </c>
      <c r="Q92" s="8" cm="1">
        <f t="array" ref="Q92">IF($I$2="Длительное проживание от 10 ночей ",
INDEX(GRID!$B$4:$U$15,MATCH(Q$7,GRID!$A$4:$A$15,0),MATCH(1,($U$2=GRID!$B$1:$U$1)*(КАЛЕНДАРЬ!L18=GRID!$B$3:$U$3),0))*GRID!$H$45,
ROUNDUP(INDEX(GRID!$B$4:$U$15,MATCH(Q$7,GRID!$A$4:$A$15,0),MATCH(1,($U$2=GRID!$B$1:$U$1)*(КАЛЕНДАРЬ!L18=GRID!$B$3:$U$3),0))*GRID!$H$45*(1-GRID!$H$46),0))</f>
        <v>166950</v>
      </c>
      <c r="R92" s="57" t="s">
        <v>119</v>
      </c>
      <c r="S92" s="57" t="s">
        <v>119</v>
      </c>
      <c r="T92" s="57" t="s">
        <v>119</v>
      </c>
    </row>
    <row r="93" spans="1:21" hidden="1">
      <c r="A93" s="63" t="s">
        <v>14</v>
      </c>
      <c r="B93" s="64">
        <v>16</v>
      </c>
      <c r="C93" s="8" cm="1">
        <f t="array" ref="C93">IF($I$2="Длительное проживание от 10 ночей ",
INDEX(GRID!$B$4:$U$15,MATCH(C$7,GRID!$A$4:$A$15,0),MATCH(1,($U$2=GRID!$B$1:$U$1)*(КАЛЕНДАРЬ!L19=GRID!$B$3:$U$3),0))*GRID!$H$45,
ROUNDUP(INDEX(GRID!$B$4:$U$15,MATCH(C$7,GRID!$A$4:$A$15,0),MATCH(1,($U$2=GRID!$B$1:$U$1)*(КАЛЕНДАРЬ!L19=GRID!$B$3:$U$3),0))*GRID!$H$45*(1-GRID!$H$46),0))</f>
        <v>29880</v>
      </c>
      <c r="D93" s="8" cm="1">
        <f t="array" ref="D93">IF($I$2="Длительное проживание от 10 ночей ",
INDEX(GRID!$B$18:$U$29,MATCH(C$7,GRID!$A$18:$A$29,0),MATCH(1,($U$2=GRID!$B$1:$U$1)*(КАЛЕНДАРЬ!L19=GRID!$B$3:$U$3),0))*GRID!$H$45,
ROUNDUP(INDEX(GRID!$B$18:$U$29,MATCH(C$7,GRID!$A$18:$A$29,0),MATCH(1,($U$2=GRID!$B$1:$U$1)*(КАЛЕНДАРЬ!L19=GRID!$B$3:$U$3),0))*GRID!$H$45*(1-GRID!$H$46),0))</f>
        <v>34380</v>
      </c>
      <c r="E93" s="8" cm="1">
        <f t="array" ref="E93">IF($I$2="Длительное проживание от 10 ночей ",
INDEX(GRID!$B$4:$U$15,MATCH(E$7,GRID!$A$4:$A$15,0),MATCH(1,($U$2=GRID!$B$1:$U$1)*(КАЛЕНДАРЬ!L19=GRID!$B$3:$U$3),0))*GRID!$H$45,
ROUNDUP(INDEX(GRID!$B$4:$U$15,MATCH(E$7,GRID!$A$4:$A$15,0),MATCH(1,($U$2=GRID!$B$1:$U$1)*(КАЛЕНДАРЬ!L19=GRID!$B$3:$U$3),0))*GRID!$H$45*(1-GRID!$H$46),0))</f>
        <v>35910</v>
      </c>
      <c r="F93" s="8" cm="1">
        <f t="array" ref="F93">IF($I$2="Длительное проживание от 10 ночей ",
INDEX(GRID!$B$18:$U$29,MATCH(E$7,GRID!$A$18:$A$29,0),MATCH(1,($U$2=GRID!$B$1:$U$1)*(КАЛЕНДАРЬ!L19=GRID!$B$3:$U$3),0))*GRID!$H$45,
ROUNDUP(INDEX(GRID!$B$18:$U$29,MATCH(E$7,GRID!$A$18:$A$29,0),MATCH(1,($U$2=GRID!$B$1:$U$1)*(КАЛЕНДАРЬ!L19=GRID!$B$3:$U$3),0))*GRID!$H$45*(1-GRID!$H$46),0))</f>
        <v>40410</v>
      </c>
      <c r="G93" s="57" t="s">
        <v>119</v>
      </c>
      <c r="H93" s="57" t="s">
        <v>119</v>
      </c>
      <c r="I93" s="8" cm="1">
        <f t="array" ref="I93">IF($I$2="Длительное проживание от 10 ночей ",
INDEX(GRID!$B$4:$U$15,MATCH(I$7,GRID!$A$4:$A$15,0),MATCH(1,($U$2=GRID!$B$1:$U$1)*(КАЛЕНДАРЬ!L19=GRID!$B$3:$U$3),0))*GRID!$H$45,
ROUNDUP(INDEX(GRID!$B$4:$U$15,MATCH(I$7,GRID!$A$4:$A$15,0),MATCH(1,($U$2=GRID!$B$1:$U$1)*(КАЛЕНДАРЬ!L19=GRID!$B$3:$U$3),0))*GRID!$H$45*(1-GRID!$H$46),0))</f>
        <v>46530</v>
      </c>
      <c r="J93" s="8" cm="1">
        <f t="array" ref="J93">IF($I$2="Длительное проживание от 10 ночей ",
INDEX(GRID!$B$18:$U$29,MATCH(I$7,GRID!$A$18:$A$29,0),MATCH(1,($U$2=GRID!$B$1:$U$1)*(КАЛЕНДАРЬ!L19=GRID!$B$3:$U$3),0))*GRID!$H$45,
ROUNDUP(INDEX(GRID!$B$18:$U$29,MATCH(I$7,GRID!$A$18:$A$29,0),MATCH(1,($U$2=GRID!$B$1:$U$1)*(КАЛЕНДАРЬ!L19=GRID!$B$3:$U$3),0))*GRID!$H$45*(1-GRID!$H$46),0))</f>
        <v>51030</v>
      </c>
      <c r="K93" s="57" t="s">
        <v>119</v>
      </c>
      <c r="L93" s="57" t="s">
        <v>119</v>
      </c>
      <c r="M93" s="8" cm="1">
        <f t="array" ref="M93">IF($I$2="Длительное проживание от 10 ночей ",
INDEX(GRID!$B$4:$U$15,MATCH(M$7,GRID!$A$4:$A$15,0),MATCH(1,($U$2=GRID!$B$1:$U$1)*(КАЛЕНДАРЬ!L19=GRID!$B$3:$U$3),0))*GRID!$H$45,
ROUNDUP(INDEX(GRID!$B$4:$U$15,MATCH(M$7,GRID!$A$4:$A$15,0),MATCH(1,($U$2=GRID!$B$1:$U$1)*(КАЛЕНДАРЬ!L19=GRID!$B$3:$U$3),0))*GRID!$H$45*(1-GRID!$H$46),0))</f>
        <v>71100</v>
      </c>
      <c r="N93" s="8" cm="1">
        <f t="array" ref="N93">IF($I$2="Длительное проживание от 10 ночей ",
INDEX(GRID!$B$18:$U$29,MATCH(M$7,GRID!$A$18:$A$29,0),MATCH(1,($U$2=GRID!$B$1:$U$1)*(КАЛЕНДАРЬ!L19=GRID!$B$3:$U$3),0))*GRID!$H$45,
ROUNDUP(INDEX(GRID!$B$18:$U$29,MATCH(M$7,GRID!$A$18:$A$29,0),MATCH(1,($U$2=GRID!$B$1:$U$1)*(КАЛЕНДАРЬ!L19=GRID!$B$3:$U$3),0))*GRID!$H$45*(1-GRID!$H$46),0))</f>
        <v>75600</v>
      </c>
      <c r="O93" s="57" t="s">
        <v>119</v>
      </c>
      <c r="P93" s="8" cm="1">
        <f t="array" ref="P93">IF($I$2="Длительное проживание от 10 ночей ",
INDEX(GRID!$B$4:$U$15,MATCH(P$7,GRID!$A$4:$A$15,0),MATCH(1,($U$2=GRID!$B$1:$U$1)*(КАЛЕНДАРЬ!L19=GRID!$B$3:$U$3),0))*GRID!$H$45,
ROUNDUP(INDEX(GRID!$B$4:$U$15,MATCH(P$7,GRID!$A$4:$A$15,0),MATCH(1,($U$2=GRID!$B$1:$U$1)*(КАЛЕНДАРЬ!L19=GRID!$B$3:$U$3),0))*GRID!$H$45*(1-GRID!$H$46),0))</f>
        <v>142200</v>
      </c>
      <c r="Q93" s="8" cm="1">
        <f t="array" ref="Q93">IF($I$2="Длительное проживание от 10 ночей ",
INDEX(GRID!$B$4:$U$15,MATCH(Q$7,GRID!$A$4:$A$15,0),MATCH(1,($U$2=GRID!$B$1:$U$1)*(КАЛЕНДАРЬ!L19=GRID!$B$3:$U$3),0))*GRID!$H$45,
ROUNDUP(INDEX(GRID!$B$4:$U$15,MATCH(Q$7,GRID!$A$4:$A$15,0),MATCH(1,($U$2=GRID!$B$1:$U$1)*(КАЛЕНДАРЬ!L19=GRID!$B$3:$U$3),0))*GRID!$H$45*(1-GRID!$H$46),0))</f>
        <v>166950</v>
      </c>
      <c r="R93" s="57" t="s">
        <v>119</v>
      </c>
      <c r="S93" s="57" t="s">
        <v>119</v>
      </c>
      <c r="T93" s="57" t="s">
        <v>119</v>
      </c>
    </row>
    <row r="94" spans="1:21" hidden="1">
      <c r="A94" s="63" t="s">
        <v>15</v>
      </c>
      <c r="B94" s="64">
        <v>17</v>
      </c>
      <c r="C94" s="8" cm="1">
        <f t="array" ref="C94">IF($I$2="Длительное проживание от 10 ночей ",
INDEX(GRID!$B$4:$U$15,MATCH(C$7,GRID!$A$4:$A$15,0),MATCH(1,($U$2=GRID!$B$1:$U$1)*(КАЛЕНДАРЬ!L20=GRID!$B$3:$U$3),0))*GRID!$H$45,
ROUNDUP(INDEX(GRID!$B$4:$U$15,MATCH(C$7,GRID!$A$4:$A$15,0),MATCH(1,($U$2=GRID!$B$1:$U$1)*(КАЛЕНДАРЬ!L20=GRID!$B$3:$U$3),0))*GRID!$H$45*(1-GRID!$H$46),0))</f>
        <v>29880</v>
      </c>
      <c r="D94" s="8" cm="1">
        <f t="array" ref="D94">IF($I$2="Длительное проживание от 10 ночей ",
INDEX(GRID!$B$18:$U$29,MATCH(C$7,GRID!$A$18:$A$29,0),MATCH(1,($U$2=GRID!$B$1:$U$1)*(КАЛЕНДАРЬ!L20=GRID!$B$3:$U$3),0))*GRID!$H$45,
ROUNDUP(INDEX(GRID!$B$18:$U$29,MATCH(C$7,GRID!$A$18:$A$29,0),MATCH(1,($U$2=GRID!$B$1:$U$1)*(КАЛЕНДАРЬ!L20=GRID!$B$3:$U$3),0))*GRID!$H$45*(1-GRID!$H$46),0))</f>
        <v>34380</v>
      </c>
      <c r="E94" s="8" cm="1">
        <f t="array" ref="E94">IF($I$2="Длительное проживание от 10 ночей ",
INDEX(GRID!$B$4:$U$15,MATCH(E$7,GRID!$A$4:$A$15,0),MATCH(1,($U$2=GRID!$B$1:$U$1)*(КАЛЕНДАРЬ!L20=GRID!$B$3:$U$3),0))*GRID!$H$45,
ROUNDUP(INDEX(GRID!$B$4:$U$15,MATCH(E$7,GRID!$A$4:$A$15,0),MATCH(1,($U$2=GRID!$B$1:$U$1)*(КАЛЕНДАРЬ!L20=GRID!$B$3:$U$3),0))*GRID!$H$45*(1-GRID!$H$46),0))</f>
        <v>35910</v>
      </c>
      <c r="F94" s="8" cm="1">
        <f t="array" ref="F94">IF($I$2="Длительное проживание от 10 ночей ",
INDEX(GRID!$B$18:$U$29,MATCH(E$7,GRID!$A$18:$A$29,0),MATCH(1,($U$2=GRID!$B$1:$U$1)*(КАЛЕНДАРЬ!L20=GRID!$B$3:$U$3),0))*GRID!$H$45,
ROUNDUP(INDEX(GRID!$B$18:$U$29,MATCH(E$7,GRID!$A$18:$A$29,0),MATCH(1,($U$2=GRID!$B$1:$U$1)*(КАЛЕНДАРЬ!L20=GRID!$B$3:$U$3),0))*GRID!$H$45*(1-GRID!$H$46),0))</f>
        <v>40410</v>
      </c>
      <c r="G94" s="57" t="s">
        <v>119</v>
      </c>
      <c r="H94" s="57" t="s">
        <v>119</v>
      </c>
      <c r="I94" s="8" cm="1">
        <f t="array" ref="I94">IF($I$2="Длительное проживание от 10 ночей ",
INDEX(GRID!$B$4:$U$15,MATCH(I$7,GRID!$A$4:$A$15,0),MATCH(1,($U$2=GRID!$B$1:$U$1)*(КАЛЕНДАРЬ!L20=GRID!$B$3:$U$3),0))*GRID!$H$45,
ROUNDUP(INDEX(GRID!$B$4:$U$15,MATCH(I$7,GRID!$A$4:$A$15,0),MATCH(1,($U$2=GRID!$B$1:$U$1)*(КАЛЕНДАРЬ!L20=GRID!$B$3:$U$3),0))*GRID!$H$45*(1-GRID!$H$46),0))</f>
        <v>46530</v>
      </c>
      <c r="J94" s="8" cm="1">
        <f t="array" ref="J94">IF($I$2="Длительное проживание от 10 ночей ",
INDEX(GRID!$B$18:$U$29,MATCH(I$7,GRID!$A$18:$A$29,0),MATCH(1,($U$2=GRID!$B$1:$U$1)*(КАЛЕНДАРЬ!L20=GRID!$B$3:$U$3),0))*GRID!$H$45,
ROUNDUP(INDEX(GRID!$B$18:$U$29,MATCH(I$7,GRID!$A$18:$A$29,0),MATCH(1,($U$2=GRID!$B$1:$U$1)*(КАЛЕНДАРЬ!L20=GRID!$B$3:$U$3),0))*GRID!$H$45*(1-GRID!$H$46),0))</f>
        <v>51030</v>
      </c>
      <c r="K94" s="57" t="s">
        <v>119</v>
      </c>
      <c r="L94" s="57" t="s">
        <v>119</v>
      </c>
      <c r="M94" s="8" cm="1">
        <f t="array" ref="M94">IF($I$2="Длительное проживание от 10 ночей ",
INDEX(GRID!$B$4:$U$15,MATCH(M$7,GRID!$A$4:$A$15,0),MATCH(1,($U$2=GRID!$B$1:$U$1)*(КАЛЕНДАРЬ!L20=GRID!$B$3:$U$3),0))*GRID!$H$45,
ROUNDUP(INDEX(GRID!$B$4:$U$15,MATCH(M$7,GRID!$A$4:$A$15,0),MATCH(1,($U$2=GRID!$B$1:$U$1)*(КАЛЕНДАРЬ!L20=GRID!$B$3:$U$3),0))*GRID!$H$45*(1-GRID!$H$46),0))</f>
        <v>71100</v>
      </c>
      <c r="N94" s="8" cm="1">
        <f t="array" ref="N94">IF($I$2="Длительное проживание от 10 ночей ",
INDEX(GRID!$B$18:$U$29,MATCH(M$7,GRID!$A$18:$A$29,0),MATCH(1,($U$2=GRID!$B$1:$U$1)*(КАЛЕНДАРЬ!L20=GRID!$B$3:$U$3),0))*GRID!$H$45,
ROUNDUP(INDEX(GRID!$B$18:$U$29,MATCH(M$7,GRID!$A$18:$A$29,0),MATCH(1,($U$2=GRID!$B$1:$U$1)*(КАЛЕНДАРЬ!L20=GRID!$B$3:$U$3),0))*GRID!$H$45*(1-GRID!$H$46),0))</f>
        <v>75600</v>
      </c>
      <c r="O94" s="57" t="s">
        <v>119</v>
      </c>
      <c r="P94" s="8" cm="1">
        <f t="array" ref="P94">IF($I$2="Длительное проживание от 10 ночей ",
INDEX(GRID!$B$4:$U$15,MATCH(P$7,GRID!$A$4:$A$15,0),MATCH(1,($U$2=GRID!$B$1:$U$1)*(КАЛЕНДАРЬ!L20=GRID!$B$3:$U$3),0))*GRID!$H$45,
ROUNDUP(INDEX(GRID!$B$4:$U$15,MATCH(P$7,GRID!$A$4:$A$15,0),MATCH(1,($U$2=GRID!$B$1:$U$1)*(КАЛЕНДАРЬ!L20=GRID!$B$3:$U$3),0))*GRID!$H$45*(1-GRID!$H$46),0))</f>
        <v>142200</v>
      </c>
      <c r="Q94" s="8" cm="1">
        <f t="array" ref="Q94">IF($I$2="Длительное проживание от 10 ночей ",
INDEX(GRID!$B$4:$U$15,MATCH(Q$7,GRID!$A$4:$A$15,0),MATCH(1,($U$2=GRID!$B$1:$U$1)*(КАЛЕНДАРЬ!L20=GRID!$B$3:$U$3),0))*GRID!$H$45,
ROUNDUP(INDEX(GRID!$B$4:$U$15,MATCH(Q$7,GRID!$A$4:$A$15,0),MATCH(1,($U$2=GRID!$B$1:$U$1)*(КАЛЕНДАРЬ!L20=GRID!$B$3:$U$3),0))*GRID!$H$45*(1-GRID!$H$46),0))</f>
        <v>166950</v>
      </c>
      <c r="R94" s="57" t="s">
        <v>119</v>
      </c>
      <c r="S94" s="57" t="s">
        <v>119</v>
      </c>
      <c r="T94" s="57" t="s">
        <v>119</v>
      </c>
    </row>
    <row r="95" spans="1:21" hidden="1">
      <c r="A95" s="63" t="s">
        <v>16</v>
      </c>
      <c r="B95" s="64">
        <v>18</v>
      </c>
      <c r="C95" s="8" cm="1">
        <f t="array" ref="C95">IF($I$2="Длительное проживание от 10 ночей ",
INDEX(GRID!$B$4:$U$15,MATCH(C$7,GRID!$A$4:$A$15,0),MATCH(1,($U$2=GRID!$B$1:$U$1)*(КАЛЕНДАРЬ!L21=GRID!$B$3:$U$3),0))*GRID!$H$45,
ROUNDUP(INDEX(GRID!$B$4:$U$15,MATCH(C$7,GRID!$A$4:$A$15,0),MATCH(1,($U$2=GRID!$B$1:$U$1)*(КАЛЕНДАРЬ!L21=GRID!$B$3:$U$3),0))*GRID!$H$45*(1-GRID!$H$46),0))</f>
        <v>29880</v>
      </c>
      <c r="D95" s="8" cm="1">
        <f t="array" ref="D95">IF($I$2="Длительное проживание от 10 ночей ",
INDEX(GRID!$B$18:$U$29,MATCH(C$7,GRID!$A$18:$A$29,0),MATCH(1,($U$2=GRID!$B$1:$U$1)*(КАЛЕНДАРЬ!L21=GRID!$B$3:$U$3),0))*GRID!$H$45,
ROUNDUP(INDEX(GRID!$B$18:$U$29,MATCH(C$7,GRID!$A$18:$A$29,0),MATCH(1,($U$2=GRID!$B$1:$U$1)*(КАЛЕНДАРЬ!L21=GRID!$B$3:$U$3),0))*GRID!$H$45*(1-GRID!$H$46),0))</f>
        <v>34380</v>
      </c>
      <c r="E95" s="8" cm="1">
        <f t="array" ref="E95">IF($I$2="Длительное проживание от 10 ночей ",
INDEX(GRID!$B$4:$U$15,MATCH(E$7,GRID!$A$4:$A$15,0),MATCH(1,($U$2=GRID!$B$1:$U$1)*(КАЛЕНДАРЬ!L21=GRID!$B$3:$U$3),0))*GRID!$H$45,
ROUNDUP(INDEX(GRID!$B$4:$U$15,MATCH(E$7,GRID!$A$4:$A$15,0),MATCH(1,($U$2=GRID!$B$1:$U$1)*(КАЛЕНДАРЬ!L21=GRID!$B$3:$U$3),0))*GRID!$H$45*(1-GRID!$H$46),0))</f>
        <v>35910</v>
      </c>
      <c r="F95" s="8" cm="1">
        <f t="array" ref="F95">IF($I$2="Длительное проживание от 10 ночей ",
INDEX(GRID!$B$18:$U$29,MATCH(E$7,GRID!$A$18:$A$29,0),MATCH(1,($U$2=GRID!$B$1:$U$1)*(КАЛЕНДАРЬ!L21=GRID!$B$3:$U$3),0))*GRID!$H$45,
ROUNDUP(INDEX(GRID!$B$18:$U$29,MATCH(E$7,GRID!$A$18:$A$29,0),MATCH(1,($U$2=GRID!$B$1:$U$1)*(КАЛЕНДАРЬ!L21=GRID!$B$3:$U$3),0))*GRID!$H$45*(1-GRID!$H$46),0))</f>
        <v>40410</v>
      </c>
      <c r="G95" s="57" t="s">
        <v>119</v>
      </c>
      <c r="H95" s="57" t="s">
        <v>119</v>
      </c>
      <c r="I95" s="8" cm="1">
        <f t="array" ref="I95">IF($I$2="Длительное проживание от 10 ночей ",
INDEX(GRID!$B$4:$U$15,MATCH(I$7,GRID!$A$4:$A$15,0),MATCH(1,($U$2=GRID!$B$1:$U$1)*(КАЛЕНДАРЬ!L21=GRID!$B$3:$U$3),0))*GRID!$H$45,
ROUNDUP(INDEX(GRID!$B$4:$U$15,MATCH(I$7,GRID!$A$4:$A$15,0),MATCH(1,($U$2=GRID!$B$1:$U$1)*(КАЛЕНДАРЬ!L21=GRID!$B$3:$U$3),0))*GRID!$H$45*(1-GRID!$H$46),0))</f>
        <v>46530</v>
      </c>
      <c r="J95" s="8" cm="1">
        <f t="array" ref="J95">IF($I$2="Длительное проживание от 10 ночей ",
INDEX(GRID!$B$18:$U$29,MATCH(I$7,GRID!$A$18:$A$29,0),MATCH(1,($U$2=GRID!$B$1:$U$1)*(КАЛЕНДАРЬ!L21=GRID!$B$3:$U$3),0))*GRID!$H$45,
ROUNDUP(INDEX(GRID!$B$18:$U$29,MATCH(I$7,GRID!$A$18:$A$29,0),MATCH(1,($U$2=GRID!$B$1:$U$1)*(КАЛЕНДАРЬ!L21=GRID!$B$3:$U$3),0))*GRID!$H$45*(1-GRID!$H$46),0))</f>
        <v>51030</v>
      </c>
      <c r="K95" s="57" t="s">
        <v>119</v>
      </c>
      <c r="L95" s="57" t="s">
        <v>119</v>
      </c>
      <c r="M95" s="8" cm="1">
        <f t="array" ref="M95">IF($I$2="Длительное проживание от 10 ночей ",
INDEX(GRID!$B$4:$U$15,MATCH(M$7,GRID!$A$4:$A$15,0),MATCH(1,($U$2=GRID!$B$1:$U$1)*(КАЛЕНДАРЬ!L21=GRID!$B$3:$U$3),0))*GRID!$H$45,
ROUNDUP(INDEX(GRID!$B$4:$U$15,MATCH(M$7,GRID!$A$4:$A$15,0),MATCH(1,($U$2=GRID!$B$1:$U$1)*(КАЛЕНДАРЬ!L21=GRID!$B$3:$U$3),0))*GRID!$H$45*(1-GRID!$H$46),0))</f>
        <v>71100</v>
      </c>
      <c r="N95" s="8" cm="1">
        <f t="array" ref="N95">IF($I$2="Длительное проживание от 10 ночей ",
INDEX(GRID!$B$18:$U$29,MATCH(M$7,GRID!$A$18:$A$29,0),MATCH(1,($U$2=GRID!$B$1:$U$1)*(КАЛЕНДАРЬ!L21=GRID!$B$3:$U$3),0))*GRID!$H$45,
ROUNDUP(INDEX(GRID!$B$18:$U$29,MATCH(M$7,GRID!$A$18:$A$29,0),MATCH(1,($U$2=GRID!$B$1:$U$1)*(КАЛЕНДАРЬ!L21=GRID!$B$3:$U$3),0))*GRID!$H$45*(1-GRID!$H$46),0))</f>
        <v>75600</v>
      </c>
      <c r="O95" s="57" t="s">
        <v>119</v>
      </c>
      <c r="P95" s="8" cm="1">
        <f t="array" ref="P95">IF($I$2="Длительное проживание от 10 ночей ",
INDEX(GRID!$B$4:$U$15,MATCH(P$7,GRID!$A$4:$A$15,0),MATCH(1,($U$2=GRID!$B$1:$U$1)*(КАЛЕНДАРЬ!L21=GRID!$B$3:$U$3),0))*GRID!$H$45,
ROUNDUP(INDEX(GRID!$B$4:$U$15,MATCH(P$7,GRID!$A$4:$A$15,0),MATCH(1,($U$2=GRID!$B$1:$U$1)*(КАЛЕНДАРЬ!L21=GRID!$B$3:$U$3),0))*GRID!$H$45*(1-GRID!$H$46),0))</f>
        <v>142200</v>
      </c>
      <c r="Q95" s="8" cm="1">
        <f t="array" ref="Q95">IF($I$2="Длительное проживание от 10 ночей ",
INDEX(GRID!$B$4:$U$15,MATCH(Q$7,GRID!$A$4:$A$15,0),MATCH(1,($U$2=GRID!$B$1:$U$1)*(КАЛЕНДАРЬ!L21=GRID!$B$3:$U$3),0))*GRID!$H$45,
ROUNDUP(INDEX(GRID!$B$4:$U$15,MATCH(Q$7,GRID!$A$4:$A$15,0),MATCH(1,($U$2=GRID!$B$1:$U$1)*(КАЛЕНДАРЬ!L21=GRID!$B$3:$U$3),0))*GRID!$H$45*(1-GRID!$H$46),0))</f>
        <v>166950</v>
      </c>
      <c r="R95" s="57" t="s">
        <v>119</v>
      </c>
      <c r="S95" s="57" t="s">
        <v>119</v>
      </c>
      <c r="T95" s="57" t="s">
        <v>119</v>
      </c>
    </row>
    <row r="96" spans="1:21" hidden="1">
      <c r="A96" s="63" t="s">
        <v>17</v>
      </c>
      <c r="B96" s="64">
        <v>19</v>
      </c>
      <c r="C96" s="8" cm="1">
        <f t="array" ref="C96">IF($I$2="Длительное проживание от 10 ночей ",
INDEX(GRID!$B$4:$U$15,MATCH(C$7,GRID!$A$4:$A$15,0),MATCH(1,($U$2=GRID!$B$1:$U$1)*(КАЛЕНДАРЬ!L22=GRID!$B$3:$U$3),0))*GRID!$H$45,
ROUNDUP(INDEX(GRID!$B$4:$U$15,MATCH(C$7,GRID!$A$4:$A$15,0),MATCH(1,($U$2=GRID!$B$1:$U$1)*(КАЛЕНДАРЬ!L22=GRID!$B$3:$U$3),0))*GRID!$H$45*(1-GRID!$H$46),0))</f>
        <v>29880</v>
      </c>
      <c r="D96" s="8" cm="1">
        <f t="array" ref="D96">IF($I$2="Длительное проживание от 10 ночей ",
INDEX(GRID!$B$18:$U$29,MATCH(C$7,GRID!$A$18:$A$29,0),MATCH(1,($U$2=GRID!$B$1:$U$1)*(КАЛЕНДАРЬ!L22=GRID!$B$3:$U$3),0))*GRID!$H$45,
ROUNDUP(INDEX(GRID!$B$18:$U$29,MATCH(C$7,GRID!$A$18:$A$29,0),MATCH(1,($U$2=GRID!$B$1:$U$1)*(КАЛЕНДАРЬ!L22=GRID!$B$3:$U$3),0))*GRID!$H$45*(1-GRID!$H$46),0))</f>
        <v>34380</v>
      </c>
      <c r="E96" s="8" cm="1">
        <f t="array" ref="E96">IF($I$2="Длительное проживание от 10 ночей ",
INDEX(GRID!$B$4:$U$15,MATCH(E$7,GRID!$A$4:$A$15,0),MATCH(1,($U$2=GRID!$B$1:$U$1)*(КАЛЕНДАРЬ!L22=GRID!$B$3:$U$3),0))*GRID!$H$45,
ROUNDUP(INDEX(GRID!$B$4:$U$15,MATCH(E$7,GRID!$A$4:$A$15,0),MATCH(1,($U$2=GRID!$B$1:$U$1)*(КАЛЕНДАРЬ!L22=GRID!$B$3:$U$3),0))*GRID!$H$45*(1-GRID!$H$46),0))</f>
        <v>35910</v>
      </c>
      <c r="F96" s="8" cm="1">
        <f t="array" ref="F96">IF($I$2="Длительное проживание от 10 ночей ",
INDEX(GRID!$B$18:$U$29,MATCH(E$7,GRID!$A$18:$A$29,0),MATCH(1,($U$2=GRID!$B$1:$U$1)*(КАЛЕНДАРЬ!L22=GRID!$B$3:$U$3),0))*GRID!$H$45,
ROUNDUP(INDEX(GRID!$B$18:$U$29,MATCH(E$7,GRID!$A$18:$A$29,0),MATCH(1,($U$2=GRID!$B$1:$U$1)*(КАЛЕНДАРЬ!L22=GRID!$B$3:$U$3),0))*GRID!$H$45*(1-GRID!$H$46),0))</f>
        <v>40410</v>
      </c>
      <c r="G96" s="57" t="s">
        <v>119</v>
      </c>
      <c r="H96" s="57" t="s">
        <v>119</v>
      </c>
      <c r="I96" s="8" cm="1">
        <f t="array" ref="I96">IF($I$2="Длительное проживание от 10 ночей ",
INDEX(GRID!$B$4:$U$15,MATCH(I$7,GRID!$A$4:$A$15,0),MATCH(1,($U$2=GRID!$B$1:$U$1)*(КАЛЕНДАРЬ!L22=GRID!$B$3:$U$3),0))*GRID!$H$45,
ROUNDUP(INDEX(GRID!$B$4:$U$15,MATCH(I$7,GRID!$A$4:$A$15,0),MATCH(1,($U$2=GRID!$B$1:$U$1)*(КАЛЕНДАРЬ!L22=GRID!$B$3:$U$3),0))*GRID!$H$45*(1-GRID!$H$46),0))</f>
        <v>46530</v>
      </c>
      <c r="J96" s="8" cm="1">
        <f t="array" ref="J96">IF($I$2="Длительное проживание от 10 ночей ",
INDEX(GRID!$B$18:$U$29,MATCH(I$7,GRID!$A$18:$A$29,0),MATCH(1,($U$2=GRID!$B$1:$U$1)*(КАЛЕНДАРЬ!L22=GRID!$B$3:$U$3),0))*GRID!$H$45,
ROUNDUP(INDEX(GRID!$B$18:$U$29,MATCH(I$7,GRID!$A$18:$A$29,0),MATCH(1,($U$2=GRID!$B$1:$U$1)*(КАЛЕНДАРЬ!L22=GRID!$B$3:$U$3),0))*GRID!$H$45*(1-GRID!$H$46),0))</f>
        <v>51030</v>
      </c>
      <c r="K96" s="57" t="s">
        <v>119</v>
      </c>
      <c r="L96" s="57" t="s">
        <v>119</v>
      </c>
      <c r="M96" s="8" cm="1">
        <f t="array" ref="M96">IF($I$2="Длительное проживание от 10 ночей ",
INDEX(GRID!$B$4:$U$15,MATCH(M$7,GRID!$A$4:$A$15,0),MATCH(1,($U$2=GRID!$B$1:$U$1)*(КАЛЕНДАРЬ!L22=GRID!$B$3:$U$3),0))*GRID!$H$45,
ROUNDUP(INDEX(GRID!$B$4:$U$15,MATCH(M$7,GRID!$A$4:$A$15,0),MATCH(1,($U$2=GRID!$B$1:$U$1)*(КАЛЕНДАРЬ!L22=GRID!$B$3:$U$3),0))*GRID!$H$45*(1-GRID!$H$46),0))</f>
        <v>71100</v>
      </c>
      <c r="N96" s="8" cm="1">
        <f t="array" ref="N96">IF($I$2="Длительное проживание от 10 ночей ",
INDEX(GRID!$B$18:$U$29,MATCH(M$7,GRID!$A$18:$A$29,0),MATCH(1,($U$2=GRID!$B$1:$U$1)*(КАЛЕНДАРЬ!L22=GRID!$B$3:$U$3),0))*GRID!$H$45,
ROUNDUP(INDEX(GRID!$B$18:$U$29,MATCH(M$7,GRID!$A$18:$A$29,0),MATCH(1,($U$2=GRID!$B$1:$U$1)*(КАЛЕНДАРЬ!L22=GRID!$B$3:$U$3),0))*GRID!$H$45*(1-GRID!$H$46),0))</f>
        <v>75600</v>
      </c>
      <c r="O96" s="57" t="s">
        <v>119</v>
      </c>
      <c r="P96" s="8" cm="1">
        <f t="array" ref="P96">IF($I$2="Длительное проживание от 10 ночей ",
INDEX(GRID!$B$4:$U$15,MATCH(P$7,GRID!$A$4:$A$15,0),MATCH(1,($U$2=GRID!$B$1:$U$1)*(КАЛЕНДАРЬ!L22=GRID!$B$3:$U$3),0))*GRID!$H$45,
ROUNDUP(INDEX(GRID!$B$4:$U$15,MATCH(P$7,GRID!$A$4:$A$15,0),MATCH(1,($U$2=GRID!$B$1:$U$1)*(КАЛЕНДАРЬ!L22=GRID!$B$3:$U$3),0))*GRID!$H$45*(1-GRID!$H$46),0))</f>
        <v>142200</v>
      </c>
      <c r="Q96" s="8" cm="1">
        <f t="array" ref="Q96">IF($I$2="Длительное проживание от 10 ночей ",
INDEX(GRID!$B$4:$U$15,MATCH(Q$7,GRID!$A$4:$A$15,0),MATCH(1,($U$2=GRID!$B$1:$U$1)*(КАЛЕНДАРЬ!L22=GRID!$B$3:$U$3),0))*GRID!$H$45,
ROUNDUP(INDEX(GRID!$B$4:$U$15,MATCH(Q$7,GRID!$A$4:$A$15,0),MATCH(1,($U$2=GRID!$B$1:$U$1)*(КАЛЕНДАРЬ!L22=GRID!$B$3:$U$3),0))*GRID!$H$45*(1-GRID!$H$46),0))</f>
        <v>166950</v>
      </c>
      <c r="R96" s="57" t="s">
        <v>119</v>
      </c>
      <c r="S96" s="57" t="s">
        <v>119</v>
      </c>
      <c r="T96" s="57" t="s">
        <v>119</v>
      </c>
    </row>
    <row r="97" spans="1:20" hidden="1">
      <c r="A97" s="63" t="s">
        <v>11</v>
      </c>
      <c r="B97" s="64">
        <v>20</v>
      </c>
      <c r="C97" s="8" cm="1">
        <f t="array" ref="C97">IF($I$2="Длительное проживание от 10 ночей ",
INDEX(GRID!$B$4:$U$15,MATCH(C$7,GRID!$A$4:$A$15,0),MATCH(1,($U$2=GRID!$B$1:$U$1)*(КАЛЕНДАРЬ!L23=GRID!$B$3:$U$3),0))*GRID!$H$45,
ROUNDUP(INDEX(GRID!$B$4:$U$15,MATCH(C$7,GRID!$A$4:$A$15,0),MATCH(1,($U$2=GRID!$B$1:$U$1)*(КАЛЕНДАРЬ!L23=GRID!$B$3:$U$3),0))*GRID!$H$45*(1-GRID!$H$46),0))</f>
        <v>29880</v>
      </c>
      <c r="D97" s="8" cm="1">
        <f t="array" ref="D97">IF($I$2="Длительное проживание от 10 ночей ",
INDEX(GRID!$B$18:$U$29,MATCH(C$7,GRID!$A$18:$A$29,0),MATCH(1,($U$2=GRID!$B$1:$U$1)*(КАЛЕНДАРЬ!L23=GRID!$B$3:$U$3),0))*GRID!$H$45,
ROUNDUP(INDEX(GRID!$B$18:$U$29,MATCH(C$7,GRID!$A$18:$A$29,0),MATCH(1,($U$2=GRID!$B$1:$U$1)*(КАЛЕНДАРЬ!L23=GRID!$B$3:$U$3),0))*GRID!$H$45*(1-GRID!$H$46),0))</f>
        <v>34380</v>
      </c>
      <c r="E97" s="8" cm="1">
        <f t="array" ref="E97">IF($I$2="Длительное проживание от 10 ночей ",
INDEX(GRID!$B$4:$U$15,MATCH(E$7,GRID!$A$4:$A$15,0),MATCH(1,($U$2=GRID!$B$1:$U$1)*(КАЛЕНДАРЬ!L23=GRID!$B$3:$U$3),0))*GRID!$H$45,
ROUNDUP(INDEX(GRID!$B$4:$U$15,MATCH(E$7,GRID!$A$4:$A$15,0),MATCH(1,($U$2=GRID!$B$1:$U$1)*(КАЛЕНДАРЬ!L23=GRID!$B$3:$U$3),0))*GRID!$H$45*(1-GRID!$H$46),0))</f>
        <v>35910</v>
      </c>
      <c r="F97" s="8" cm="1">
        <f t="array" ref="F97">IF($I$2="Длительное проживание от 10 ночей ",
INDEX(GRID!$B$18:$U$29,MATCH(E$7,GRID!$A$18:$A$29,0),MATCH(1,($U$2=GRID!$B$1:$U$1)*(КАЛЕНДАРЬ!L23=GRID!$B$3:$U$3),0))*GRID!$H$45,
ROUNDUP(INDEX(GRID!$B$18:$U$29,MATCH(E$7,GRID!$A$18:$A$29,0),MATCH(1,($U$2=GRID!$B$1:$U$1)*(КАЛЕНДАРЬ!L23=GRID!$B$3:$U$3),0))*GRID!$H$45*(1-GRID!$H$46),0))</f>
        <v>40410</v>
      </c>
      <c r="G97" s="57" t="s">
        <v>119</v>
      </c>
      <c r="H97" s="57" t="s">
        <v>119</v>
      </c>
      <c r="I97" s="8" cm="1">
        <f t="array" ref="I97">IF($I$2="Длительное проживание от 10 ночей ",
INDEX(GRID!$B$4:$U$15,MATCH(I$7,GRID!$A$4:$A$15,0),MATCH(1,($U$2=GRID!$B$1:$U$1)*(КАЛЕНДАРЬ!L23=GRID!$B$3:$U$3),0))*GRID!$H$45,
ROUNDUP(INDEX(GRID!$B$4:$U$15,MATCH(I$7,GRID!$A$4:$A$15,0),MATCH(1,($U$2=GRID!$B$1:$U$1)*(КАЛЕНДАРЬ!L23=GRID!$B$3:$U$3),0))*GRID!$H$45*(1-GRID!$H$46),0))</f>
        <v>46530</v>
      </c>
      <c r="J97" s="8" cm="1">
        <f t="array" ref="J97">IF($I$2="Длительное проживание от 10 ночей ",
INDEX(GRID!$B$18:$U$29,MATCH(I$7,GRID!$A$18:$A$29,0),MATCH(1,($U$2=GRID!$B$1:$U$1)*(КАЛЕНДАРЬ!L23=GRID!$B$3:$U$3),0))*GRID!$H$45,
ROUNDUP(INDEX(GRID!$B$18:$U$29,MATCH(I$7,GRID!$A$18:$A$29,0),MATCH(1,($U$2=GRID!$B$1:$U$1)*(КАЛЕНДАРЬ!L23=GRID!$B$3:$U$3),0))*GRID!$H$45*(1-GRID!$H$46),0))</f>
        <v>51030</v>
      </c>
      <c r="K97" s="57" t="s">
        <v>119</v>
      </c>
      <c r="L97" s="57" t="s">
        <v>119</v>
      </c>
      <c r="M97" s="8" cm="1">
        <f t="array" ref="M97">IF($I$2="Длительное проживание от 10 ночей ",
INDEX(GRID!$B$4:$U$15,MATCH(M$7,GRID!$A$4:$A$15,0),MATCH(1,($U$2=GRID!$B$1:$U$1)*(КАЛЕНДАРЬ!L23=GRID!$B$3:$U$3),0))*GRID!$H$45,
ROUNDUP(INDEX(GRID!$B$4:$U$15,MATCH(M$7,GRID!$A$4:$A$15,0),MATCH(1,($U$2=GRID!$B$1:$U$1)*(КАЛЕНДАРЬ!L23=GRID!$B$3:$U$3),0))*GRID!$H$45*(1-GRID!$H$46),0))</f>
        <v>71100</v>
      </c>
      <c r="N97" s="8" cm="1">
        <f t="array" ref="N97">IF($I$2="Длительное проживание от 10 ночей ",
INDEX(GRID!$B$18:$U$29,MATCH(M$7,GRID!$A$18:$A$29,0),MATCH(1,($U$2=GRID!$B$1:$U$1)*(КАЛЕНДАРЬ!L23=GRID!$B$3:$U$3),0))*GRID!$H$45,
ROUNDUP(INDEX(GRID!$B$18:$U$29,MATCH(M$7,GRID!$A$18:$A$29,0),MATCH(1,($U$2=GRID!$B$1:$U$1)*(КАЛЕНДАРЬ!L23=GRID!$B$3:$U$3),0))*GRID!$H$45*(1-GRID!$H$46),0))</f>
        <v>75600</v>
      </c>
      <c r="O97" s="57" t="s">
        <v>119</v>
      </c>
      <c r="P97" s="8" cm="1">
        <f t="array" ref="P97">IF($I$2="Длительное проживание от 10 ночей ",
INDEX(GRID!$B$4:$U$15,MATCH(P$7,GRID!$A$4:$A$15,0),MATCH(1,($U$2=GRID!$B$1:$U$1)*(КАЛЕНДАРЬ!L23=GRID!$B$3:$U$3),0))*GRID!$H$45,
ROUNDUP(INDEX(GRID!$B$4:$U$15,MATCH(P$7,GRID!$A$4:$A$15,0),MATCH(1,($U$2=GRID!$B$1:$U$1)*(КАЛЕНДАРЬ!L23=GRID!$B$3:$U$3),0))*GRID!$H$45*(1-GRID!$H$46),0))</f>
        <v>142200</v>
      </c>
      <c r="Q97" s="8" cm="1">
        <f t="array" ref="Q97">IF($I$2="Длительное проживание от 10 ночей ",
INDEX(GRID!$B$4:$U$15,MATCH(Q$7,GRID!$A$4:$A$15,0),MATCH(1,($U$2=GRID!$B$1:$U$1)*(КАЛЕНДАРЬ!L23=GRID!$B$3:$U$3),0))*GRID!$H$45,
ROUNDUP(INDEX(GRID!$B$4:$U$15,MATCH(Q$7,GRID!$A$4:$A$15,0),MATCH(1,($U$2=GRID!$B$1:$U$1)*(КАЛЕНДАРЬ!L23=GRID!$B$3:$U$3),0))*GRID!$H$45*(1-GRID!$H$46),0))</f>
        <v>166950</v>
      </c>
      <c r="R97" s="57" t="s">
        <v>119</v>
      </c>
      <c r="S97" s="57" t="s">
        <v>119</v>
      </c>
      <c r="T97" s="57" t="s">
        <v>119</v>
      </c>
    </row>
    <row r="98" spans="1:20" hidden="1">
      <c r="A98" s="63" t="s">
        <v>12</v>
      </c>
      <c r="B98" s="64">
        <v>21</v>
      </c>
      <c r="C98" s="8" cm="1">
        <f t="array" ref="C98">IF($I$2="Длительное проживание от 10 ночей ",
INDEX(GRID!$B$4:$U$15,MATCH(C$7,GRID!$A$4:$A$15,0),MATCH(1,($U$2=GRID!$B$1:$U$1)*(КАЛЕНДАРЬ!L24=GRID!$B$3:$U$3),0))*GRID!$H$45,
ROUNDUP(INDEX(GRID!$B$4:$U$15,MATCH(C$7,GRID!$A$4:$A$15,0),MATCH(1,($U$2=GRID!$B$1:$U$1)*(КАЛЕНДАРЬ!L24=GRID!$B$3:$U$3),0))*GRID!$H$45*(1-GRID!$H$46),0))</f>
        <v>29880</v>
      </c>
      <c r="D98" s="8" cm="1">
        <f t="array" ref="D98">IF($I$2="Длительное проживание от 10 ночей ",
INDEX(GRID!$B$18:$U$29,MATCH(C$7,GRID!$A$18:$A$29,0),MATCH(1,($U$2=GRID!$B$1:$U$1)*(КАЛЕНДАРЬ!L24=GRID!$B$3:$U$3),0))*GRID!$H$45,
ROUNDUP(INDEX(GRID!$B$18:$U$29,MATCH(C$7,GRID!$A$18:$A$29,0),MATCH(1,($U$2=GRID!$B$1:$U$1)*(КАЛЕНДАРЬ!L24=GRID!$B$3:$U$3),0))*GRID!$H$45*(1-GRID!$H$46),0))</f>
        <v>34380</v>
      </c>
      <c r="E98" s="8" cm="1">
        <f t="array" ref="E98">IF($I$2="Длительное проживание от 10 ночей ",
INDEX(GRID!$B$4:$U$15,MATCH(E$7,GRID!$A$4:$A$15,0),MATCH(1,($U$2=GRID!$B$1:$U$1)*(КАЛЕНДАРЬ!L24=GRID!$B$3:$U$3),0))*GRID!$H$45,
ROUNDUP(INDEX(GRID!$B$4:$U$15,MATCH(E$7,GRID!$A$4:$A$15,0),MATCH(1,($U$2=GRID!$B$1:$U$1)*(КАЛЕНДАРЬ!L24=GRID!$B$3:$U$3),0))*GRID!$H$45*(1-GRID!$H$46),0))</f>
        <v>35910</v>
      </c>
      <c r="F98" s="8" cm="1">
        <f t="array" ref="F98">IF($I$2="Длительное проживание от 10 ночей ",
INDEX(GRID!$B$18:$U$29,MATCH(E$7,GRID!$A$18:$A$29,0),MATCH(1,($U$2=GRID!$B$1:$U$1)*(КАЛЕНДАРЬ!L24=GRID!$B$3:$U$3),0))*GRID!$H$45,
ROUNDUP(INDEX(GRID!$B$18:$U$29,MATCH(E$7,GRID!$A$18:$A$29,0),MATCH(1,($U$2=GRID!$B$1:$U$1)*(КАЛЕНДАРЬ!L24=GRID!$B$3:$U$3),0))*GRID!$H$45*(1-GRID!$H$46),0))</f>
        <v>40410</v>
      </c>
      <c r="G98" s="57" t="s">
        <v>119</v>
      </c>
      <c r="H98" s="57" t="s">
        <v>119</v>
      </c>
      <c r="I98" s="8" cm="1">
        <f t="array" ref="I98">IF($I$2="Длительное проживание от 10 ночей ",
INDEX(GRID!$B$4:$U$15,MATCH(I$7,GRID!$A$4:$A$15,0),MATCH(1,($U$2=GRID!$B$1:$U$1)*(КАЛЕНДАРЬ!L24=GRID!$B$3:$U$3),0))*GRID!$H$45,
ROUNDUP(INDEX(GRID!$B$4:$U$15,MATCH(I$7,GRID!$A$4:$A$15,0),MATCH(1,($U$2=GRID!$B$1:$U$1)*(КАЛЕНДАРЬ!L24=GRID!$B$3:$U$3),0))*GRID!$H$45*(1-GRID!$H$46),0))</f>
        <v>46530</v>
      </c>
      <c r="J98" s="8" cm="1">
        <f t="array" ref="J98">IF($I$2="Длительное проживание от 10 ночей ",
INDEX(GRID!$B$18:$U$29,MATCH(I$7,GRID!$A$18:$A$29,0),MATCH(1,($U$2=GRID!$B$1:$U$1)*(КАЛЕНДАРЬ!L24=GRID!$B$3:$U$3),0))*GRID!$H$45,
ROUNDUP(INDEX(GRID!$B$18:$U$29,MATCH(I$7,GRID!$A$18:$A$29,0),MATCH(1,($U$2=GRID!$B$1:$U$1)*(КАЛЕНДАРЬ!L24=GRID!$B$3:$U$3),0))*GRID!$H$45*(1-GRID!$H$46),0))</f>
        <v>51030</v>
      </c>
      <c r="K98" s="57" t="s">
        <v>119</v>
      </c>
      <c r="L98" s="57" t="s">
        <v>119</v>
      </c>
      <c r="M98" s="8" cm="1">
        <f t="array" ref="M98">IF($I$2="Длительное проживание от 10 ночей ",
INDEX(GRID!$B$4:$U$15,MATCH(M$7,GRID!$A$4:$A$15,0),MATCH(1,($U$2=GRID!$B$1:$U$1)*(КАЛЕНДАРЬ!L24=GRID!$B$3:$U$3),0))*GRID!$H$45,
ROUNDUP(INDEX(GRID!$B$4:$U$15,MATCH(M$7,GRID!$A$4:$A$15,0),MATCH(1,($U$2=GRID!$B$1:$U$1)*(КАЛЕНДАРЬ!L24=GRID!$B$3:$U$3),0))*GRID!$H$45*(1-GRID!$H$46),0))</f>
        <v>71100</v>
      </c>
      <c r="N98" s="8" cm="1">
        <f t="array" ref="N98">IF($I$2="Длительное проживание от 10 ночей ",
INDEX(GRID!$B$18:$U$29,MATCH(M$7,GRID!$A$18:$A$29,0),MATCH(1,($U$2=GRID!$B$1:$U$1)*(КАЛЕНДАРЬ!L24=GRID!$B$3:$U$3),0))*GRID!$H$45,
ROUNDUP(INDEX(GRID!$B$18:$U$29,MATCH(M$7,GRID!$A$18:$A$29,0),MATCH(1,($U$2=GRID!$B$1:$U$1)*(КАЛЕНДАРЬ!L24=GRID!$B$3:$U$3),0))*GRID!$H$45*(1-GRID!$H$46),0))</f>
        <v>75600</v>
      </c>
      <c r="O98" s="57" t="s">
        <v>119</v>
      </c>
      <c r="P98" s="8" cm="1">
        <f t="array" ref="P98">IF($I$2="Длительное проживание от 10 ночей ",
INDEX(GRID!$B$4:$U$15,MATCH(P$7,GRID!$A$4:$A$15,0),MATCH(1,($U$2=GRID!$B$1:$U$1)*(КАЛЕНДАРЬ!L24=GRID!$B$3:$U$3),0))*GRID!$H$45,
ROUNDUP(INDEX(GRID!$B$4:$U$15,MATCH(P$7,GRID!$A$4:$A$15,0),MATCH(1,($U$2=GRID!$B$1:$U$1)*(КАЛЕНДАРЬ!L24=GRID!$B$3:$U$3),0))*GRID!$H$45*(1-GRID!$H$46),0))</f>
        <v>142200</v>
      </c>
      <c r="Q98" s="8" cm="1">
        <f t="array" ref="Q98">IF($I$2="Длительное проживание от 10 ночей ",
INDEX(GRID!$B$4:$U$15,MATCH(Q$7,GRID!$A$4:$A$15,0),MATCH(1,($U$2=GRID!$B$1:$U$1)*(КАЛЕНДАРЬ!L24=GRID!$B$3:$U$3),0))*GRID!$H$45,
ROUNDUP(INDEX(GRID!$B$4:$U$15,MATCH(Q$7,GRID!$A$4:$A$15,0),MATCH(1,($U$2=GRID!$B$1:$U$1)*(КАЛЕНДАРЬ!L24=GRID!$B$3:$U$3),0))*GRID!$H$45*(1-GRID!$H$46),0))</f>
        <v>166950</v>
      </c>
      <c r="R98" s="57" t="s">
        <v>119</v>
      </c>
      <c r="S98" s="57" t="s">
        <v>119</v>
      </c>
      <c r="T98" s="57" t="s">
        <v>119</v>
      </c>
    </row>
    <row r="99" spans="1:20" hidden="1">
      <c r="A99" s="63" t="s">
        <v>13</v>
      </c>
      <c r="B99" s="64">
        <v>22</v>
      </c>
      <c r="C99" s="8" cm="1">
        <f t="array" ref="C99">IF($I$2="Длительное проживание от 10 ночей ",
INDEX(GRID!$B$4:$U$15,MATCH(C$7,GRID!$A$4:$A$15,0),MATCH(1,($U$2=GRID!$B$1:$U$1)*(КАЛЕНДАРЬ!L25=GRID!$B$3:$U$3),0))*GRID!$H$45,
ROUNDUP(INDEX(GRID!$B$4:$U$15,MATCH(C$7,GRID!$A$4:$A$15,0),MATCH(1,($U$2=GRID!$B$1:$U$1)*(КАЛЕНДАРЬ!L25=GRID!$B$3:$U$3),0))*GRID!$H$45*(1-GRID!$H$46),0))</f>
        <v>29880</v>
      </c>
      <c r="D99" s="8" cm="1">
        <f t="array" ref="D99">IF($I$2="Длительное проживание от 10 ночей ",
INDEX(GRID!$B$18:$U$29,MATCH(C$7,GRID!$A$18:$A$29,0),MATCH(1,($U$2=GRID!$B$1:$U$1)*(КАЛЕНДАРЬ!L25=GRID!$B$3:$U$3),0))*GRID!$H$45,
ROUNDUP(INDEX(GRID!$B$18:$U$29,MATCH(C$7,GRID!$A$18:$A$29,0),MATCH(1,($U$2=GRID!$B$1:$U$1)*(КАЛЕНДАРЬ!L25=GRID!$B$3:$U$3),0))*GRID!$H$45*(1-GRID!$H$46),0))</f>
        <v>34380</v>
      </c>
      <c r="E99" s="8" cm="1">
        <f t="array" ref="E99">IF($I$2="Длительное проживание от 10 ночей ",
INDEX(GRID!$B$4:$U$15,MATCH(E$7,GRID!$A$4:$A$15,0),MATCH(1,($U$2=GRID!$B$1:$U$1)*(КАЛЕНДАРЬ!L25=GRID!$B$3:$U$3),0))*GRID!$H$45,
ROUNDUP(INDEX(GRID!$B$4:$U$15,MATCH(E$7,GRID!$A$4:$A$15,0),MATCH(1,($U$2=GRID!$B$1:$U$1)*(КАЛЕНДАРЬ!L25=GRID!$B$3:$U$3),0))*GRID!$H$45*(1-GRID!$H$46),0))</f>
        <v>35910</v>
      </c>
      <c r="F99" s="8" cm="1">
        <f t="array" ref="F99">IF($I$2="Длительное проживание от 10 ночей ",
INDEX(GRID!$B$18:$U$29,MATCH(E$7,GRID!$A$18:$A$29,0),MATCH(1,($U$2=GRID!$B$1:$U$1)*(КАЛЕНДАРЬ!L25=GRID!$B$3:$U$3),0))*GRID!$H$45,
ROUNDUP(INDEX(GRID!$B$18:$U$29,MATCH(E$7,GRID!$A$18:$A$29,0),MATCH(1,($U$2=GRID!$B$1:$U$1)*(КАЛЕНДАРЬ!L25=GRID!$B$3:$U$3),0))*GRID!$H$45*(1-GRID!$H$46),0))</f>
        <v>40410</v>
      </c>
      <c r="G99" s="57" t="s">
        <v>119</v>
      </c>
      <c r="H99" s="57" t="s">
        <v>119</v>
      </c>
      <c r="I99" s="8" cm="1">
        <f t="array" ref="I99">IF($I$2="Длительное проживание от 10 ночей ",
INDEX(GRID!$B$4:$U$15,MATCH(I$7,GRID!$A$4:$A$15,0),MATCH(1,($U$2=GRID!$B$1:$U$1)*(КАЛЕНДАРЬ!L25=GRID!$B$3:$U$3),0))*GRID!$H$45,
ROUNDUP(INDEX(GRID!$B$4:$U$15,MATCH(I$7,GRID!$A$4:$A$15,0),MATCH(1,($U$2=GRID!$B$1:$U$1)*(КАЛЕНДАРЬ!L25=GRID!$B$3:$U$3),0))*GRID!$H$45*(1-GRID!$H$46),0))</f>
        <v>46530</v>
      </c>
      <c r="J99" s="8" cm="1">
        <f t="array" ref="J99">IF($I$2="Длительное проживание от 10 ночей ",
INDEX(GRID!$B$18:$U$29,MATCH(I$7,GRID!$A$18:$A$29,0),MATCH(1,($U$2=GRID!$B$1:$U$1)*(КАЛЕНДАРЬ!L25=GRID!$B$3:$U$3),0))*GRID!$H$45,
ROUNDUP(INDEX(GRID!$B$18:$U$29,MATCH(I$7,GRID!$A$18:$A$29,0),MATCH(1,($U$2=GRID!$B$1:$U$1)*(КАЛЕНДАРЬ!L25=GRID!$B$3:$U$3),0))*GRID!$H$45*(1-GRID!$H$46),0))</f>
        <v>51030</v>
      </c>
      <c r="K99" s="57" t="s">
        <v>119</v>
      </c>
      <c r="L99" s="57" t="s">
        <v>119</v>
      </c>
      <c r="M99" s="8" cm="1">
        <f t="array" ref="M99">IF($I$2="Длительное проживание от 10 ночей ",
INDEX(GRID!$B$4:$U$15,MATCH(M$7,GRID!$A$4:$A$15,0),MATCH(1,($U$2=GRID!$B$1:$U$1)*(КАЛЕНДАРЬ!L25=GRID!$B$3:$U$3),0))*GRID!$H$45,
ROUNDUP(INDEX(GRID!$B$4:$U$15,MATCH(M$7,GRID!$A$4:$A$15,0),MATCH(1,($U$2=GRID!$B$1:$U$1)*(КАЛЕНДАРЬ!L25=GRID!$B$3:$U$3),0))*GRID!$H$45*(1-GRID!$H$46),0))</f>
        <v>71100</v>
      </c>
      <c r="N99" s="8" cm="1">
        <f t="array" ref="N99">IF($I$2="Длительное проживание от 10 ночей ",
INDEX(GRID!$B$18:$U$29,MATCH(M$7,GRID!$A$18:$A$29,0),MATCH(1,($U$2=GRID!$B$1:$U$1)*(КАЛЕНДАРЬ!L25=GRID!$B$3:$U$3),0))*GRID!$H$45,
ROUNDUP(INDEX(GRID!$B$18:$U$29,MATCH(M$7,GRID!$A$18:$A$29,0),MATCH(1,($U$2=GRID!$B$1:$U$1)*(КАЛЕНДАРЬ!L25=GRID!$B$3:$U$3),0))*GRID!$H$45*(1-GRID!$H$46),0))</f>
        <v>75600</v>
      </c>
      <c r="O99" s="57" t="s">
        <v>119</v>
      </c>
      <c r="P99" s="8" cm="1">
        <f t="array" ref="P99">IF($I$2="Длительное проживание от 10 ночей ",
INDEX(GRID!$B$4:$U$15,MATCH(P$7,GRID!$A$4:$A$15,0),MATCH(1,($U$2=GRID!$B$1:$U$1)*(КАЛЕНДАРЬ!L25=GRID!$B$3:$U$3),0))*GRID!$H$45,
ROUNDUP(INDEX(GRID!$B$4:$U$15,MATCH(P$7,GRID!$A$4:$A$15,0),MATCH(1,($U$2=GRID!$B$1:$U$1)*(КАЛЕНДАРЬ!L25=GRID!$B$3:$U$3),0))*GRID!$H$45*(1-GRID!$H$46),0))</f>
        <v>142200</v>
      </c>
      <c r="Q99" s="8" cm="1">
        <f t="array" ref="Q99">IF($I$2="Длительное проживание от 10 ночей ",
INDEX(GRID!$B$4:$U$15,MATCH(Q$7,GRID!$A$4:$A$15,0),MATCH(1,($U$2=GRID!$B$1:$U$1)*(КАЛЕНДАРЬ!L25=GRID!$B$3:$U$3),0))*GRID!$H$45,
ROUNDUP(INDEX(GRID!$B$4:$U$15,MATCH(Q$7,GRID!$A$4:$A$15,0),MATCH(1,($U$2=GRID!$B$1:$U$1)*(КАЛЕНДАРЬ!L25=GRID!$B$3:$U$3),0))*GRID!$H$45*(1-GRID!$H$46),0))</f>
        <v>166950</v>
      </c>
      <c r="R99" s="57" t="s">
        <v>119</v>
      </c>
      <c r="S99" s="57" t="s">
        <v>119</v>
      </c>
      <c r="T99" s="57" t="s">
        <v>119</v>
      </c>
    </row>
    <row r="100" spans="1:20" hidden="1">
      <c r="A100" s="63" t="s">
        <v>14</v>
      </c>
      <c r="B100" s="64">
        <v>23</v>
      </c>
      <c r="C100" s="8" cm="1">
        <f t="array" ref="C100">IF($I$2="Длительное проживание от 10 ночей ",
INDEX(GRID!$B$4:$U$15,MATCH(C$7,GRID!$A$4:$A$15,0),MATCH(1,($U$2=GRID!$B$1:$U$1)*(КАЛЕНДАРЬ!L26=GRID!$B$3:$U$3),0))*GRID!$H$45,
ROUNDUP(INDEX(GRID!$B$4:$U$15,MATCH(C$7,GRID!$A$4:$A$15,0),MATCH(1,($U$2=GRID!$B$1:$U$1)*(КАЛЕНДАРЬ!L26=GRID!$B$3:$U$3),0))*GRID!$H$45*(1-GRID!$H$46),0))</f>
        <v>29880</v>
      </c>
      <c r="D100" s="8" cm="1">
        <f t="array" ref="D100">IF($I$2="Длительное проживание от 10 ночей ",
INDEX(GRID!$B$18:$U$29,MATCH(C$7,GRID!$A$18:$A$29,0),MATCH(1,($U$2=GRID!$B$1:$U$1)*(КАЛЕНДАРЬ!L26=GRID!$B$3:$U$3),0))*GRID!$H$45,
ROUNDUP(INDEX(GRID!$B$18:$U$29,MATCH(C$7,GRID!$A$18:$A$29,0),MATCH(1,($U$2=GRID!$B$1:$U$1)*(КАЛЕНДАРЬ!L26=GRID!$B$3:$U$3),0))*GRID!$H$45*(1-GRID!$H$46),0))</f>
        <v>34380</v>
      </c>
      <c r="E100" s="8" cm="1">
        <f t="array" ref="E100">IF($I$2="Длительное проживание от 10 ночей ",
INDEX(GRID!$B$4:$U$15,MATCH(E$7,GRID!$A$4:$A$15,0),MATCH(1,($U$2=GRID!$B$1:$U$1)*(КАЛЕНДАРЬ!L26=GRID!$B$3:$U$3),0))*GRID!$H$45,
ROUNDUP(INDEX(GRID!$B$4:$U$15,MATCH(E$7,GRID!$A$4:$A$15,0),MATCH(1,($U$2=GRID!$B$1:$U$1)*(КАЛЕНДАРЬ!L26=GRID!$B$3:$U$3),0))*GRID!$H$45*(1-GRID!$H$46),0))</f>
        <v>35910</v>
      </c>
      <c r="F100" s="8" cm="1">
        <f t="array" ref="F100">IF($I$2="Длительное проживание от 10 ночей ",
INDEX(GRID!$B$18:$U$29,MATCH(E$7,GRID!$A$18:$A$29,0),MATCH(1,($U$2=GRID!$B$1:$U$1)*(КАЛЕНДАРЬ!L26=GRID!$B$3:$U$3),0))*GRID!$H$45,
ROUNDUP(INDEX(GRID!$B$18:$U$29,MATCH(E$7,GRID!$A$18:$A$29,0),MATCH(1,($U$2=GRID!$B$1:$U$1)*(КАЛЕНДАРЬ!L26=GRID!$B$3:$U$3),0))*GRID!$H$45*(1-GRID!$H$46),0))</f>
        <v>40410</v>
      </c>
      <c r="G100" s="57" t="s">
        <v>119</v>
      </c>
      <c r="H100" s="57" t="s">
        <v>119</v>
      </c>
      <c r="I100" s="8" cm="1">
        <f t="array" ref="I100">IF($I$2="Длительное проживание от 10 ночей ",
INDEX(GRID!$B$4:$U$15,MATCH(I$7,GRID!$A$4:$A$15,0),MATCH(1,($U$2=GRID!$B$1:$U$1)*(КАЛЕНДАРЬ!L26=GRID!$B$3:$U$3),0))*GRID!$H$45,
ROUNDUP(INDEX(GRID!$B$4:$U$15,MATCH(I$7,GRID!$A$4:$A$15,0),MATCH(1,($U$2=GRID!$B$1:$U$1)*(КАЛЕНДАРЬ!L26=GRID!$B$3:$U$3),0))*GRID!$H$45*(1-GRID!$H$46),0))</f>
        <v>46530</v>
      </c>
      <c r="J100" s="8" cm="1">
        <f t="array" ref="J100">IF($I$2="Длительное проживание от 10 ночей ",
INDEX(GRID!$B$18:$U$29,MATCH(I$7,GRID!$A$18:$A$29,0),MATCH(1,($U$2=GRID!$B$1:$U$1)*(КАЛЕНДАРЬ!L26=GRID!$B$3:$U$3),0))*GRID!$H$45,
ROUNDUP(INDEX(GRID!$B$18:$U$29,MATCH(I$7,GRID!$A$18:$A$29,0),MATCH(1,($U$2=GRID!$B$1:$U$1)*(КАЛЕНДАРЬ!L26=GRID!$B$3:$U$3),0))*GRID!$H$45*(1-GRID!$H$46),0))</f>
        <v>51030</v>
      </c>
      <c r="K100" s="57" t="s">
        <v>119</v>
      </c>
      <c r="L100" s="57" t="s">
        <v>119</v>
      </c>
      <c r="M100" s="8" cm="1">
        <f t="array" ref="M100">IF($I$2="Длительное проживание от 10 ночей ",
INDEX(GRID!$B$4:$U$15,MATCH(M$7,GRID!$A$4:$A$15,0),MATCH(1,($U$2=GRID!$B$1:$U$1)*(КАЛЕНДАРЬ!L26=GRID!$B$3:$U$3),0))*GRID!$H$45,
ROUNDUP(INDEX(GRID!$B$4:$U$15,MATCH(M$7,GRID!$A$4:$A$15,0),MATCH(1,($U$2=GRID!$B$1:$U$1)*(КАЛЕНДАРЬ!L26=GRID!$B$3:$U$3),0))*GRID!$H$45*(1-GRID!$H$46),0))</f>
        <v>71100</v>
      </c>
      <c r="N100" s="8" cm="1">
        <f t="array" ref="N100">IF($I$2="Длительное проживание от 10 ночей ",
INDEX(GRID!$B$18:$U$29,MATCH(M$7,GRID!$A$18:$A$29,0),MATCH(1,($U$2=GRID!$B$1:$U$1)*(КАЛЕНДАРЬ!L26=GRID!$B$3:$U$3),0))*GRID!$H$45,
ROUNDUP(INDEX(GRID!$B$18:$U$29,MATCH(M$7,GRID!$A$18:$A$29,0),MATCH(1,($U$2=GRID!$B$1:$U$1)*(КАЛЕНДАРЬ!L26=GRID!$B$3:$U$3),0))*GRID!$H$45*(1-GRID!$H$46),0))</f>
        <v>75600</v>
      </c>
      <c r="O100" s="57" t="s">
        <v>119</v>
      </c>
      <c r="P100" s="8" cm="1">
        <f t="array" ref="P100">IF($I$2="Длительное проживание от 10 ночей ",
INDEX(GRID!$B$4:$U$15,MATCH(P$7,GRID!$A$4:$A$15,0),MATCH(1,($U$2=GRID!$B$1:$U$1)*(КАЛЕНДАРЬ!L26=GRID!$B$3:$U$3),0))*GRID!$H$45,
ROUNDUP(INDEX(GRID!$B$4:$U$15,MATCH(P$7,GRID!$A$4:$A$15,0),MATCH(1,($U$2=GRID!$B$1:$U$1)*(КАЛЕНДАРЬ!L26=GRID!$B$3:$U$3),0))*GRID!$H$45*(1-GRID!$H$46),0))</f>
        <v>142200</v>
      </c>
      <c r="Q100" s="8" cm="1">
        <f t="array" ref="Q100">IF($I$2="Длительное проживание от 10 ночей ",
INDEX(GRID!$B$4:$U$15,MATCH(Q$7,GRID!$A$4:$A$15,0),MATCH(1,($U$2=GRID!$B$1:$U$1)*(КАЛЕНДАРЬ!L26=GRID!$B$3:$U$3),0))*GRID!$H$45,
ROUNDUP(INDEX(GRID!$B$4:$U$15,MATCH(Q$7,GRID!$A$4:$A$15,0),MATCH(1,($U$2=GRID!$B$1:$U$1)*(КАЛЕНДАРЬ!L26=GRID!$B$3:$U$3),0))*GRID!$H$45*(1-GRID!$H$46),0))</f>
        <v>166950</v>
      </c>
      <c r="R100" s="57" t="s">
        <v>119</v>
      </c>
      <c r="S100" s="57" t="s">
        <v>119</v>
      </c>
      <c r="T100" s="57" t="s">
        <v>119</v>
      </c>
    </row>
    <row r="101" spans="1:20" hidden="1">
      <c r="A101" s="63" t="s">
        <v>15</v>
      </c>
      <c r="B101" s="64">
        <v>24</v>
      </c>
      <c r="C101" s="8" cm="1">
        <f t="array" ref="C101">IF($I$2="Длительное проживание от 10 ночей ",
INDEX(GRID!$B$4:$U$15,MATCH(C$7,GRID!$A$4:$A$15,0),MATCH(1,($U$2=GRID!$B$1:$U$1)*(КАЛЕНДАРЬ!L27=GRID!$B$3:$U$3),0))*GRID!$H$45,
ROUNDUP(INDEX(GRID!$B$4:$U$15,MATCH(C$7,GRID!$A$4:$A$15,0),MATCH(1,($U$2=GRID!$B$1:$U$1)*(КАЛЕНДАРЬ!L27=GRID!$B$3:$U$3),0))*GRID!$H$45*(1-GRID!$H$46),0))</f>
        <v>29880</v>
      </c>
      <c r="D101" s="8" cm="1">
        <f t="array" ref="D101">IF($I$2="Длительное проживание от 10 ночей ",
INDEX(GRID!$B$18:$U$29,MATCH(C$7,GRID!$A$18:$A$29,0),MATCH(1,($U$2=GRID!$B$1:$U$1)*(КАЛЕНДАРЬ!L27=GRID!$B$3:$U$3),0))*GRID!$H$45,
ROUNDUP(INDEX(GRID!$B$18:$U$29,MATCH(C$7,GRID!$A$18:$A$29,0),MATCH(1,($U$2=GRID!$B$1:$U$1)*(КАЛЕНДАРЬ!L27=GRID!$B$3:$U$3),0))*GRID!$H$45*(1-GRID!$H$46),0))</f>
        <v>34380</v>
      </c>
      <c r="E101" s="8" cm="1">
        <f t="array" ref="E101">IF($I$2="Длительное проживание от 10 ночей ",
INDEX(GRID!$B$4:$U$15,MATCH(E$7,GRID!$A$4:$A$15,0),MATCH(1,($U$2=GRID!$B$1:$U$1)*(КАЛЕНДАРЬ!L27=GRID!$B$3:$U$3),0))*GRID!$H$45,
ROUNDUP(INDEX(GRID!$B$4:$U$15,MATCH(E$7,GRID!$A$4:$A$15,0),MATCH(1,($U$2=GRID!$B$1:$U$1)*(КАЛЕНДАРЬ!L27=GRID!$B$3:$U$3),0))*GRID!$H$45*(1-GRID!$H$46),0))</f>
        <v>35910</v>
      </c>
      <c r="F101" s="8" cm="1">
        <f t="array" ref="F101">IF($I$2="Длительное проживание от 10 ночей ",
INDEX(GRID!$B$18:$U$29,MATCH(E$7,GRID!$A$18:$A$29,0),MATCH(1,($U$2=GRID!$B$1:$U$1)*(КАЛЕНДАРЬ!L27=GRID!$B$3:$U$3),0))*GRID!$H$45,
ROUNDUP(INDEX(GRID!$B$18:$U$29,MATCH(E$7,GRID!$A$18:$A$29,0),MATCH(1,($U$2=GRID!$B$1:$U$1)*(КАЛЕНДАРЬ!L27=GRID!$B$3:$U$3),0))*GRID!$H$45*(1-GRID!$H$46),0))</f>
        <v>40410</v>
      </c>
      <c r="G101" s="57" t="s">
        <v>119</v>
      </c>
      <c r="H101" s="57" t="s">
        <v>119</v>
      </c>
      <c r="I101" s="8" cm="1">
        <f t="array" ref="I101">IF($I$2="Длительное проживание от 10 ночей ",
INDEX(GRID!$B$4:$U$15,MATCH(I$7,GRID!$A$4:$A$15,0),MATCH(1,($U$2=GRID!$B$1:$U$1)*(КАЛЕНДАРЬ!L27=GRID!$B$3:$U$3),0))*GRID!$H$45,
ROUNDUP(INDEX(GRID!$B$4:$U$15,MATCH(I$7,GRID!$A$4:$A$15,0),MATCH(1,($U$2=GRID!$B$1:$U$1)*(КАЛЕНДАРЬ!L27=GRID!$B$3:$U$3),0))*GRID!$H$45*(1-GRID!$H$46),0))</f>
        <v>46530</v>
      </c>
      <c r="J101" s="8" cm="1">
        <f t="array" ref="J101">IF($I$2="Длительное проживание от 10 ночей ",
INDEX(GRID!$B$18:$U$29,MATCH(I$7,GRID!$A$18:$A$29,0),MATCH(1,($U$2=GRID!$B$1:$U$1)*(КАЛЕНДАРЬ!L27=GRID!$B$3:$U$3),0))*GRID!$H$45,
ROUNDUP(INDEX(GRID!$B$18:$U$29,MATCH(I$7,GRID!$A$18:$A$29,0),MATCH(1,($U$2=GRID!$B$1:$U$1)*(КАЛЕНДАРЬ!L27=GRID!$B$3:$U$3),0))*GRID!$H$45*(1-GRID!$H$46),0))</f>
        <v>51030</v>
      </c>
      <c r="K101" s="57" t="s">
        <v>119</v>
      </c>
      <c r="L101" s="57" t="s">
        <v>119</v>
      </c>
      <c r="M101" s="8" cm="1">
        <f t="array" ref="M101">IF($I$2="Длительное проживание от 10 ночей ",
INDEX(GRID!$B$4:$U$15,MATCH(M$7,GRID!$A$4:$A$15,0),MATCH(1,($U$2=GRID!$B$1:$U$1)*(КАЛЕНДАРЬ!L27=GRID!$B$3:$U$3),0))*GRID!$H$45,
ROUNDUP(INDEX(GRID!$B$4:$U$15,MATCH(M$7,GRID!$A$4:$A$15,0),MATCH(1,($U$2=GRID!$B$1:$U$1)*(КАЛЕНДАРЬ!L27=GRID!$B$3:$U$3),0))*GRID!$H$45*(1-GRID!$H$46),0))</f>
        <v>71100</v>
      </c>
      <c r="N101" s="8" cm="1">
        <f t="array" ref="N101">IF($I$2="Длительное проживание от 10 ночей ",
INDEX(GRID!$B$18:$U$29,MATCH(M$7,GRID!$A$18:$A$29,0),MATCH(1,($U$2=GRID!$B$1:$U$1)*(КАЛЕНДАРЬ!L27=GRID!$B$3:$U$3),0))*GRID!$H$45,
ROUNDUP(INDEX(GRID!$B$18:$U$29,MATCH(M$7,GRID!$A$18:$A$29,0),MATCH(1,($U$2=GRID!$B$1:$U$1)*(КАЛЕНДАРЬ!L27=GRID!$B$3:$U$3),0))*GRID!$H$45*(1-GRID!$H$46),0))</f>
        <v>75600</v>
      </c>
      <c r="O101" s="57" t="s">
        <v>119</v>
      </c>
      <c r="P101" s="8" cm="1">
        <f t="array" ref="P101">IF($I$2="Длительное проживание от 10 ночей ",
INDEX(GRID!$B$4:$U$15,MATCH(P$7,GRID!$A$4:$A$15,0),MATCH(1,($U$2=GRID!$B$1:$U$1)*(КАЛЕНДАРЬ!L27=GRID!$B$3:$U$3),0))*GRID!$H$45,
ROUNDUP(INDEX(GRID!$B$4:$U$15,MATCH(P$7,GRID!$A$4:$A$15,0),MATCH(1,($U$2=GRID!$B$1:$U$1)*(КАЛЕНДАРЬ!L27=GRID!$B$3:$U$3),0))*GRID!$H$45*(1-GRID!$H$46),0))</f>
        <v>142200</v>
      </c>
      <c r="Q101" s="8" cm="1">
        <f t="array" ref="Q101">IF($I$2="Длительное проживание от 10 ночей ",
INDEX(GRID!$B$4:$U$15,MATCH(Q$7,GRID!$A$4:$A$15,0),MATCH(1,($U$2=GRID!$B$1:$U$1)*(КАЛЕНДАРЬ!L27=GRID!$B$3:$U$3),0))*GRID!$H$45,
ROUNDUP(INDEX(GRID!$B$4:$U$15,MATCH(Q$7,GRID!$A$4:$A$15,0),MATCH(1,($U$2=GRID!$B$1:$U$1)*(КАЛЕНДАРЬ!L27=GRID!$B$3:$U$3),0))*GRID!$H$45*(1-GRID!$H$46),0))</f>
        <v>166950</v>
      </c>
      <c r="R101" s="57" t="s">
        <v>119</v>
      </c>
      <c r="S101" s="57" t="s">
        <v>119</v>
      </c>
      <c r="T101" s="57" t="s">
        <v>119</v>
      </c>
    </row>
    <row r="102" spans="1:20" hidden="1">
      <c r="A102" s="63" t="s">
        <v>16</v>
      </c>
      <c r="B102" s="64">
        <v>25</v>
      </c>
      <c r="C102" s="8" cm="1">
        <f t="array" ref="C102">IF($I$2="Длительное проживание от 10 ночей ",
INDEX(GRID!$B$4:$U$15,MATCH(C$7,GRID!$A$4:$A$15,0),MATCH(1,($U$2=GRID!$B$1:$U$1)*(КАЛЕНДАРЬ!L28=GRID!$B$3:$U$3),0))*GRID!$H$45,
ROUNDUP(INDEX(GRID!$B$4:$U$15,MATCH(C$7,GRID!$A$4:$A$15,0),MATCH(1,($U$2=GRID!$B$1:$U$1)*(КАЛЕНДАРЬ!L28=GRID!$B$3:$U$3),0))*GRID!$H$45*(1-GRID!$H$46),0))</f>
        <v>39510</v>
      </c>
      <c r="D102" s="8" cm="1">
        <f t="array" ref="D102">IF($I$2="Длительное проживание от 10 ночей ",
INDEX(GRID!$B$18:$U$29,MATCH(C$7,GRID!$A$18:$A$29,0),MATCH(1,($U$2=GRID!$B$1:$U$1)*(КАЛЕНДАРЬ!L28=GRID!$B$3:$U$3),0))*GRID!$H$45,
ROUNDUP(INDEX(GRID!$B$18:$U$29,MATCH(C$7,GRID!$A$18:$A$29,0),MATCH(1,($U$2=GRID!$B$1:$U$1)*(КАЛЕНДАРЬ!L28=GRID!$B$3:$U$3),0))*GRID!$H$45*(1-GRID!$H$46),0))</f>
        <v>44010</v>
      </c>
      <c r="E102" s="8" cm="1">
        <f t="array" ref="E102">IF($I$2="Длительное проживание от 10 ночей ",
INDEX(GRID!$B$4:$U$15,MATCH(E$7,GRID!$A$4:$A$15,0),MATCH(1,($U$2=GRID!$B$1:$U$1)*(КАЛЕНДАРЬ!L28=GRID!$B$3:$U$3),0))*GRID!$H$45,
ROUNDUP(INDEX(GRID!$B$4:$U$15,MATCH(E$7,GRID!$A$4:$A$15,0),MATCH(1,($U$2=GRID!$B$1:$U$1)*(КАЛЕНДАРЬ!L28=GRID!$B$3:$U$3),0))*GRID!$H$45*(1-GRID!$H$46),0))</f>
        <v>47160</v>
      </c>
      <c r="F102" s="8" cm="1">
        <f t="array" ref="F102">IF($I$2="Длительное проживание от 10 ночей ",
INDEX(GRID!$B$18:$U$29,MATCH(E$7,GRID!$A$18:$A$29,0),MATCH(1,($U$2=GRID!$B$1:$U$1)*(КАЛЕНДАРЬ!L28=GRID!$B$3:$U$3),0))*GRID!$H$45,
ROUNDUP(INDEX(GRID!$B$18:$U$29,MATCH(E$7,GRID!$A$18:$A$29,0),MATCH(1,($U$2=GRID!$B$1:$U$1)*(КАЛЕНДАРЬ!L28=GRID!$B$3:$U$3),0))*GRID!$H$45*(1-GRID!$H$46),0))</f>
        <v>51660</v>
      </c>
      <c r="G102" s="57" t="s">
        <v>119</v>
      </c>
      <c r="H102" s="57" t="s">
        <v>119</v>
      </c>
      <c r="I102" s="8" cm="1">
        <f t="array" ref="I102">IF($I$2="Длительное проживание от 10 ночей ",
INDEX(GRID!$B$4:$U$15,MATCH(I$7,GRID!$A$4:$A$15,0),MATCH(1,($U$2=GRID!$B$1:$U$1)*(КАЛЕНДАРЬ!L28=GRID!$B$3:$U$3),0))*GRID!$H$45,
ROUNDUP(INDEX(GRID!$B$4:$U$15,MATCH(I$7,GRID!$A$4:$A$15,0),MATCH(1,($U$2=GRID!$B$1:$U$1)*(КАЛЕНДАРЬ!L28=GRID!$B$3:$U$3),0))*GRID!$H$45*(1-GRID!$H$46),0))</f>
        <v>59220</v>
      </c>
      <c r="J102" s="8" cm="1">
        <f t="array" ref="J102">IF($I$2="Длительное проживание от 10 ночей ",
INDEX(GRID!$B$18:$U$29,MATCH(I$7,GRID!$A$18:$A$29,0),MATCH(1,($U$2=GRID!$B$1:$U$1)*(КАЛЕНДАРЬ!L28=GRID!$B$3:$U$3),0))*GRID!$H$45,
ROUNDUP(INDEX(GRID!$B$18:$U$29,MATCH(I$7,GRID!$A$18:$A$29,0),MATCH(1,($U$2=GRID!$B$1:$U$1)*(КАЛЕНДАРЬ!L28=GRID!$B$3:$U$3),0))*GRID!$H$45*(1-GRID!$H$46),0))</f>
        <v>63720</v>
      </c>
      <c r="K102" s="57" t="s">
        <v>119</v>
      </c>
      <c r="L102" s="57" t="s">
        <v>119</v>
      </c>
      <c r="M102" s="8" cm="1">
        <f t="array" ref="M102">IF($I$2="Длительное проживание от 10 ночей ",
INDEX(GRID!$B$4:$U$15,MATCH(M$7,GRID!$A$4:$A$15,0),MATCH(1,($U$2=GRID!$B$1:$U$1)*(КАЛЕНДАРЬ!L28=GRID!$B$3:$U$3),0))*GRID!$H$45,
ROUNDUP(INDEX(GRID!$B$4:$U$15,MATCH(M$7,GRID!$A$4:$A$15,0),MATCH(1,($U$2=GRID!$B$1:$U$1)*(КАЛЕНДАРЬ!L28=GRID!$B$3:$U$3),0))*GRID!$H$45*(1-GRID!$H$46),0))</f>
        <v>86850</v>
      </c>
      <c r="N102" s="8" cm="1">
        <f t="array" ref="N102">IF($I$2="Длительное проживание от 10 ночей ",
INDEX(GRID!$B$18:$U$29,MATCH(M$7,GRID!$A$18:$A$29,0),MATCH(1,($U$2=GRID!$B$1:$U$1)*(КАЛЕНДАРЬ!L28=GRID!$B$3:$U$3),0))*GRID!$H$45,
ROUNDUP(INDEX(GRID!$B$18:$U$29,MATCH(M$7,GRID!$A$18:$A$29,0),MATCH(1,($U$2=GRID!$B$1:$U$1)*(КАЛЕНДАРЬ!L28=GRID!$B$3:$U$3),0))*GRID!$H$45*(1-GRID!$H$46),0))</f>
        <v>91350</v>
      </c>
      <c r="O102" s="57" t="s">
        <v>119</v>
      </c>
      <c r="P102" s="8" cm="1">
        <f t="array" ref="P102">IF($I$2="Длительное проживание от 10 ночей ",
INDEX(GRID!$B$4:$U$15,MATCH(P$7,GRID!$A$4:$A$15,0),MATCH(1,($U$2=GRID!$B$1:$U$1)*(КАЛЕНДАРЬ!L28=GRID!$B$3:$U$3),0))*GRID!$H$45,
ROUNDUP(INDEX(GRID!$B$4:$U$15,MATCH(P$7,GRID!$A$4:$A$15,0),MATCH(1,($U$2=GRID!$B$1:$U$1)*(КАЛЕНДАРЬ!L28=GRID!$B$3:$U$3),0))*GRID!$H$45*(1-GRID!$H$46),0))</f>
        <v>163170</v>
      </c>
      <c r="Q102" s="8" cm="1">
        <f t="array" ref="Q102">IF($I$2="Длительное проживание от 10 ночей ",
INDEX(GRID!$B$4:$U$15,MATCH(Q$7,GRID!$A$4:$A$15,0),MATCH(1,($U$2=GRID!$B$1:$U$1)*(КАЛЕНДАРЬ!L28=GRID!$B$3:$U$3),0))*GRID!$H$45,
ROUNDUP(INDEX(GRID!$B$4:$U$15,MATCH(Q$7,GRID!$A$4:$A$15,0),MATCH(1,($U$2=GRID!$B$1:$U$1)*(КАЛЕНДАРЬ!L28=GRID!$B$3:$U$3),0))*GRID!$H$45*(1-GRID!$H$46),0))</f>
        <v>190350</v>
      </c>
      <c r="R102" s="57" t="s">
        <v>119</v>
      </c>
      <c r="S102" s="57" t="s">
        <v>119</v>
      </c>
      <c r="T102" s="57" t="s">
        <v>119</v>
      </c>
    </row>
    <row r="103" spans="1:20" hidden="1">
      <c r="A103" s="63" t="s">
        <v>17</v>
      </c>
      <c r="B103" s="64">
        <v>26</v>
      </c>
      <c r="C103" s="8" cm="1">
        <f t="array" ref="C103">IF($I$2="Длительное проживание от 10 ночей ",
INDEX(GRID!$B$4:$U$15,MATCH(C$7,GRID!$A$4:$A$15,0),MATCH(1,($U$2=GRID!$B$1:$U$1)*(КАЛЕНДАРЬ!L29=GRID!$B$3:$U$3),0))*GRID!$H$45,
ROUNDUP(INDEX(GRID!$B$4:$U$15,MATCH(C$7,GRID!$A$4:$A$15,0),MATCH(1,($U$2=GRID!$B$1:$U$1)*(КАЛЕНДАРЬ!L29=GRID!$B$3:$U$3),0))*GRID!$H$45*(1-GRID!$H$46),0))</f>
        <v>39510</v>
      </c>
      <c r="D103" s="8" cm="1">
        <f t="array" ref="D103">IF($I$2="Длительное проживание от 10 ночей ",
INDEX(GRID!$B$18:$U$29,MATCH(C$7,GRID!$A$18:$A$29,0),MATCH(1,($U$2=GRID!$B$1:$U$1)*(КАЛЕНДАРЬ!L29=GRID!$B$3:$U$3),0))*GRID!$H$45,
ROUNDUP(INDEX(GRID!$B$18:$U$29,MATCH(C$7,GRID!$A$18:$A$29,0),MATCH(1,($U$2=GRID!$B$1:$U$1)*(КАЛЕНДАРЬ!L29=GRID!$B$3:$U$3),0))*GRID!$H$45*(1-GRID!$H$46),0))</f>
        <v>44010</v>
      </c>
      <c r="E103" s="8" cm="1">
        <f t="array" ref="E103">IF($I$2="Длительное проживание от 10 ночей ",
INDEX(GRID!$B$4:$U$15,MATCH(E$7,GRID!$A$4:$A$15,0),MATCH(1,($U$2=GRID!$B$1:$U$1)*(КАЛЕНДАРЬ!L29=GRID!$B$3:$U$3),0))*GRID!$H$45,
ROUNDUP(INDEX(GRID!$B$4:$U$15,MATCH(E$7,GRID!$A$4:$A$15,0),MATCH(1,($U$2=GRID!$B$1:$U$1)*(КАЛЕНДАРЬ!L29=GRID!$B$3:$U$3),0))*GRID!$H$45*(1-GRID!$H$46),0))</f>
        <v>47160</v>
      </c>
      <c r="F103" s="8" cm="1">
        <f t="array" ref="F103">IF($I$2="Длительное проживание от 10 ночей ",
INDEX(GRID!$B$18:$U$29,MATCH(E$7,GRID!$A$18:$A$29,0),MATCH(1,($U$2=GRID!$B$1:$U$1)*(КАЛЕНДАРЬ!L29=GRID!$B$3:$U$3),0))*GRID!$H$45,
ROUNDUP(INDEX(GRID!$B$18:$U$29,MATCH(E$7,GRID!$A$18:$A$29,0),MATCH(1,($U$2=GRID!$B$1:$U$1)*(КАЛЕНДАРЬ!L29=GRID!$B$3:$U$3),0))*GRID!$H$45*(1-GRID!$H$46),0))</f>
        <v>51660</v>
      </c>
      <c r="G103" s="57" t="s">
        <v>119</v>
      </c>
      <c r="H103" s="57" t="s">
        <v>119</v>
      </c>
      <c r="I103" s="8" cm="1">
        <f t="array" ref="I103">IF($I$2="Длительное проживание от 10 ночей ",
INDEX(GRID!$B$4:$U$15,MATCH(I$7,GRID!$A$4:$A$15,0),MATCH(1,($U$2=GRID!$B$1:$U$1)*(КАЛЕНДАРЬ!L29=GRID!$B$3:$U$3),0))*GRID!$H$45,
ROUNDUP(INDEX(GRID!$B$4:$U$15,MATCH(I$7,GRID!$A$4:$A$15,0),MATCH(1,($U$2=GRID!$B$1:$U$1)*(КАЛЕНДАРЬ!L29=GRID!$B$3:$U$3),0))*GRID!$H$45*(1-GRID!$H$46),0))</f>
        <v>59220</v>
      </c>
      <c r="J103" s="8" cm="1">
        <f t="array" ref="J103">IF($I$2="Длительное проживание от 10 ночей ",
INDEX(GRID!$B$18:$U$29,MATCH(I$7,GRID!$A$18:$A$29,0),MATCH(1,($U$2=GRID!$B$1:$U$1)*(КАЛЕНДАРЬ!L29=GRID!$B$3:$U$3),0))*GRID!$H$45,
ROUNDUP(INDEX(GRID!$B$18:$U$29,MATCH(I$7,GRID!$A$18:$A$29,0),MATCH(1,($U$2=GRID!$B$1:$U$1)*(КАЛЕНДАРЬ!L29=GRID!$B$3:$U$3),0))*GRID!$H$45*(1-GRID!$H$46),0))</f>
        <v>63720</v>
      </c>
      <c r="K103" s="57" t="s">
        <v>119</v>
      </c>
      <c r="L103" s="57" t="s">
        <v>119</v>
      </c>
      <c r="M103" s="8" cm="1">
        <f t="array" ref="M103">IF($I$2="Длительное проживание от 10 ночей ",
INDEX(GRID!$B$4:$U$15,MATCH(M$7,GRID!$A$4:$A$15,0),MATCH(1,($U$2=GRID!$B$1:$U$1)*(КАЛЕНДАРЬ!L29=GRID!$B$3:$U$3),0))*GRID!$H$45,
ROUNDUP(INDEX(GRID!$B$4:$U$15,MATCH(M$7,GRID!$A$4:$A$15,0),MATCH(1,($U$2=GRID!$B$1:$U$1)*(КАЛЕНДАРЬ!L29=GRID!$B$3:$U$3),0))*GRID!$H$45*(1-GRID!$H$46),0))</f>
        <v>86850</v>
      </c>
      <c r="N103" s="8" cm="1">
        <f t="array" ref="N103">IF($I$2="Длительное проживание от 10 ночей ",
INDEX(GRID!$B$18:$U$29,MATCH(M$7,GRID!$A$18:$A$29,0),MATCH(1,($U$2=GRID!$B$1:$U$1)*(КАЛЕНДАРЬ!L29=GRID!$B$3:$U$3),0))*GRID!$H$45,
ROUNDUP(INDEX(GRID!$B$18:$U$29,MATCH(M$7,GRID!$A$18:$A$29,0),MATCH(1,($U$2=GRID!$B$1:$U$1)*(КАЛЕНДАРЬ!L29=GRID!$B$3:$U$3),0))*GRID!$H$45*(1-GRID!$H$46),0))</f>
        <v>91350</v>
      </c>
      <c r="O103" s="57" t="s">
        <v>119</v>
      </c>
      <c r="P103" s="8" cm="1">
        <f t="array" ref="P103">IF($I$2="Длительное проживание от 10 ночей ",
INDEX(GRID!$B$4:$U$15,MATCH(P$7,GRID!$A$4:$A$15,0),MATCH(1,($U$2=GRID!$B$1:$U$1)*(КАЛЕНДАРЬ!L29=GRID!$B$3:$U$3),0))*GRID!$H$45,
ROUNDUP(INDEX(GRID!$B$4:$U$15,MATCH(P$7,GRID!$A$4:$A$15,0),MATCH(1,($U$2=GRID!$B$1:$U$1)*(КАЛЕНДАРЬ!L29=GRID!$B$3:$U$3),0))*GRID!$H$45*(1-GRID!$H$46),0))</f>
        <v>163170</v>
      </c>
      <c r="Q103" s="8" cm="1">
        <f t="array" ref="Q103">IF($I$2="Длительное проживание от 10 ночей ",
INDEX(GRID!$B$4:$U$15,MATCH(Q$7,GRID!$A$4:$A$15,0),MATCH(1,($U$2=GRID!$B$1:$U$1)*(КАЛЕНДАРЬ!L29=GRID!$B$3:$U$3),0))*GRID!$H$45,
ROUNDUP(INDEX(GRID!$B$4:$U$15,MATCH(Q$7,GRID!$A$4:$A$15,0),MATCH(1,($U$2=GRID!$B$1:$U$1)*(КАЛЕНДАРЬ!L29=GRID!$B$3:$U$3),0))*GRID!$H$45*(1-GRID!$H$46),0))</f>
        <v>190350</v>
      </c>
      <c r="R103" s="57" t="s">
        <v>119</v>
      </c>
      <c r="S103" s="57" t="s">
        <v>119</v>
      </c>
      <c r="T103" s="57" t="s">
        <v>119</v>
      </c>
    </row>
    <row r="104" spans="1:20" hidden="1">
      <c r="A104" s="63" t="s">
        <v>11</v>
      </c>
      <c r="B104" s="64">
        <v>27</v>
      </c>
      <c r="C104" s="8" cm="1">
        <f t="array" ref="C104">IF($I$2="Длительное проживание от 10 ночей ",
INDEX(GRID!$B$4:$U$15,MATCH(C$7,GRID!$A$4:$A$15,0),MATCH(1,($U$2=GRID!$B$1:$U$1)*(КАЛЕНДАРЬ!L30=GRID!$B$3:$U$3),0))*GRID!$H$45,
ROUNDUP(INDEX(GRID!$B$4:$U$15,MATCH(C$7,GRID!$A$4:$A$15,0),MATCH(1,($U$2=GRID!$B$1:$U$1)*(КАЛЕНДАРЬ!L30=GRID!$B$3:$U$3),0))*GRID!$H$45*(1-GRID!$H$46),0))</f>
        <v>39510</v>
      </c>
      <c r="D104" s="8" cm="1">
        <f t="array" ref="D104">IF($I$2="Длительное проживание от 10 ночей ",
INDEX(GRID!$B$18:$U$29,MATCH(C$7,GRID!$A$18:$A$29,0),MATCH(1,($U$2=GRID!$B$1:$U$1)*(КАЛЕНДАРЬ!L30=GRID!$B$3:$U$3),0))*GRID!$H$45,
ROUNDUP(INDEX(GRID!$B$18:$U$29,MATCH(C$7,GRID!$A$18:$A$29,0),MATCH(1,($U$2=GRID!$B$1:$U$1)*(КАЛЕНДАРЬ!L30=GRID!$B$3:$U$3),0))*GRID!$H$45*(1-GRID!$H$46),0))</f>
        <v>44010</v>
      </c>
      <c r="E104" s="8" cm="1">
        <f t="array" ref="E104">IF($I$2="Длительное проживание от 10 ночей ",
INDEX(GRID!$B$4:$U$15,MATCH(E$7,GRID!$A$4:$A$15,0),MATCH(1,($U$2=GRID!$B$1:$U$1)*(КАЛЕНДАРЬ!L30=GRID!$B$3:$U$3),0))*GRID!$H$45,
ROUNDUP(INDEX(GRID!$B$4:$U$15,MATCH(E$7,GRID!$A$4:$A$15,0),MATCH(1,($U$2=GRID!$B$1:$U$1)*(КАЛЕНДАРЬ!L30=GRID!$B$3:$U$3),0))*GRID!$H$45*(1-GRID!$H$46),0))</f>
        <v>47160</v>
      </c>
      <c r="F104" s="8" cm="1">
        <f t="array" ref="F104">IF($I$2="Длительное проживание от 10 ночей ",
INDEX(GRID!$B$18:$U$29,MATCH(E$7,GRID!$A$18:$A$29,0),MATCH(1,($U$2=GRID!$B$1:$U$1)*(КАЛЕНДАРЬ!L30=GRID!$B$3:$U$3),0))*GRID!$H$45,
ROUNDUP(INDEX(GRID!$B$18:$U$29,MATCH(E$7,GRID!$A$18:$A$29,0),MATCH(1,($U$2=GRID!$B$1:$U$1)*(КАЛЕНДАРЬ!L30=GRID!$B$3:$U$3),0))*GRID!$H$45*(1-GRID!$H$46),0))</f>
        <v>51660</v>
      </c>
      <c r="G104" s="57" t="s">
        <v>119</v>
      </c>
      <c r="H104" s="57" t="s">
        <v>119</v>
      </c>
      <c r="I104" s="8" cm="1">
        <f t="array" ref="I104">IF($I$2="Длительное проживание от 10 ночей ",
INDEX(GRID!$B$4:$U$15,MATCH(I$7,GRID!$A$4:$A$15,0),MATCH(1,($U$2=GRID!$B$1:$U$1)*(КАЛЕНДАРЬ!L30=GRID!$B$3:$U$3),0))*GRID!$H$45,
ROUNDUP(INDEX(GRID!$B$4:$U$15,MATCH(I$7,GRID!$A$4:$A$15,0),MATCH(1,($U$2=GRID!$B$1:$U$1)*(КАЛЕНДАРЬ!L30=GRID!$B$3:$U$3),0))*GRID!$H$45*(1-GRID!$H$46),0))</f>
        <v>59220</v>
      </c>
      <c r="J104" s="8" cm="1">
        <f t="array" ref="J104">IF($I$2="Длительное проживание от 10 ночей ",
INDEX(GRID!$B$18:$U$29,MATCH(I$7,GRID!$A$18:$A$29,0),MATCH(1,($U$2=GRID!$B$1:$U$1)*(КАЛЕНДАРЬ!L30=GRID!$B$3:$U$3),0))*GRID!$H$45,
ROUNDUP(INDEX(GRID!$B$18:$U$29,MATCH(I$7,GRID!$A$18:$A$29,0),MATCH(1,($U$2=GRID!$B$1:$U$1)*(КАЛЕНДАРЬ!L30=GRID!$B$3:$U$3),0))*GRID!$H$45*(1-GRID!$H$46),0))</f>
        <v>63720</v>
      </c>
      <c r="K104" s="57" t="s">
        <v>119</v>
      </c>
      <c r="L104" s="57" t="s">
        <v>119</v>
      </c>
      <c r="M104" s="8" cm="1">
        <f t="array" ref="M104">IF($I$2="Длительное проживание от 10 ночей ",
INDEX(GRID!$B$4:$U$15,MATCH(M$7,GRID!$A$4:$A$15,0),MATCH(1,($U$2=GRID!$B$1:$U$1)*(КАЛЕНДАРЬ!L30=GRID!$B$3:$U$3),0))*GRID!$H$45,
ROUNDUP(INDEX(GRID!$B$4:$U$15,MATCH(M$7,GRID!$A$4:$A$15,0),MATCH(1,($U$2=GRID!$B$1:$U$1)*(КАЛЕНДАРЬ!L30=GRID!$B$3:$U$3),0))*GRID!$H$45*(1-GRID!$H$46),0))</f>
        <v>86850</v>
      </c>
      <c r="N104" s="8" cm="1">
        <f t="array" ref="N104">IF($I$2="Длительное проживание от 10 ночей ",
INDEX(GRID!$B$18:$U$29,MATCH(M$7,GRID!$A$18:$A$29,0),MATCH(1,($U$2=GRID!$B$1:$U$1)*(КАЛЕНДАРЬ!L30=GRID!$B$3:$U$3),0))*GRID!$H$45,
ROUNDUP(INDEX(GRID!$B$18:$U$29,MATCH(M$7,GRID!$A$18:$A$29,0),MATCH(1,($U$2=GRID!$B$1:$U$1)*(КАЛЕНДАРЬ!L30=GRID!$B$3:$U$3),0))*GRID!$H$45*(1-GRID!$H$46),0))</f>
        <v>91350</v>
      </c>
      <c r="O104" s="57" t="s">
        <v>119</v>
      </c>
      <c r="P104" s="8" cm="1">
        <f t="array" ref="P104">IF($I$2="Длительное проживание от 10 ночей ",
INDEX(GRID!$B$4:$U$15,MATCH(P$7,GRID!$A$4:$A$15,0),MATCH(1,($U$2=GRID!$B$1:$U$1)*(КАЛЕНДАРЬ!L30=GRID!$B$3:$U$3),0))*GRID!$H$45,
ROUNDUP(INDEX(GRID!$B$4:$U$15,MATCH(P$7,GRID!$A$4:$A$15,0),MATCH(1,($U$2=GRID!$B$1:$U$1)*(КАЛЕНДАРЬ!L30=GRID!$B$3:$U$3),0))*GRID!$H$45*(1-GRID!$H$46),0))</f>
        <v>163170</v>
      </c>
      <c r="Q104" s="8" cm="1">
        <f t="array" ref="Q104">IF($I$2="Длительное проживание от 10 ночей ",
INDEX(GRID!$B$4:$U$15,MATCH(Q$7,GRID!$A$4:$A$15,0),MATCH(1,($U$2=GRID!$B$1:$U$1)*(КАЛЕНДАРЬ!L30=GRID!$B$3:$U$3),0))*GRID!$H$45,
ROUNDUP(INDEX(GRID!$B$4:$U$15,MATCH(Q$7,GRID!$A$4:$A$15,0),MATCH(1,($U$2=GRID!$B$1:$U$1)*(КАЛЕНДАРЬ!L30=GRID!$B$3:$U$3),0))*GRID!$H$45*(1-GRID!$H$46),0))</f>
        <v>190350</v>
      </c>
      <c r="R104" s="57" t="s">
        <v>119</v>
      </c>
      <c r="S104" s="57" t="s">
        <v>119</v>
      </c>
      <c r="T104" s="57" t="s">
        <v>119</v>
      </c>
    </row>
    <row r="105" spans="1:20" hidden="1">
      <c r="A105" s="63" t="s">
        <v>12</v>
      </c>
      <c r="B105" s="64">
        <v>28</v>
      </c>
      <c r="C105" s="8" cm="1">
        <f t="array" ref="C105">IF($I$2="Длительное проживание от 10 ночей ",
INDEX(GRID!$B$4:$U$15,MATCH(C$7,GRID!$A$4:$A$15,0),MATCH(1,($U$2=GRID!$B$1:$U$1)*(КАЛЕНДАРЬ!L31=GRID!$B$3:$U$3),0))*GRID!$H$45,
ROUNDUP(INDEX(GRID!$B$4:$U$15,MATCH(C$7,GRID!$A$4:$A$15,0),MATCH(1,($U$2=GRID!$B$1:$U$1)*(КАЛЕНДАРЬ!L31=GRID!$B$3:$U$3),0))*GRID!$H$45*(1-GRID!$H$46),0))</f>
        <v>36090</v>
      </c>
      <c r="D105" s="8" cm="1">
        <f t="array" ref="D105">IF($I$2="Длительное проживание от 10 ночей ",
INDEX(GRID!$B$18:$U$29,MATCH(C$7,GRID!$A$18:$A$29,0),MATCH(1,($U$2=GRID!$B$1:$U$1)*(КАЛЕНДАРЬ!L31=GRID!$B$3:$U$3),0))*GRID!$H$45,
ROUNDUP(INDEX(GRID!$B$18:$U$29,MATCH(C$7,GRID!$A$18:$A$29,0),MATCH(1,($U$2=GRID!$B$1:$U$1)*(КАЛЕНДАРЬ!L31=GRID!$B$3:$U$3),0))*GRID!$H$45*(1-GRID!$H$46),0))</f>
        <v>40590</v>
      </c>
      <c r="E105" s="8" cm="1">
        <f t="array" ref="E105">IF($I$2="Длительное проживание от 10 ночей ",
INDEX(GRID!$B$4:$U$15,MATCH(E$7,GRID!$A$4:$A$15,0),MATCH(1,($U$2=GRID!$B$1:$U$1)*(КАЛЕНДАРЬ!L31=GRID!$B$3:$U$3),0))*GRID!$H$45,
ROUNDUP(INDEX(GRID!$B$4:$U$15,MATCH(E$7,GRID!$A$4:$A$15,0),MATCH(1,($U$2=GRID!$B$1:$U$1)*(КАЛЕНДАРЬ!L31=GRID!$B$3:$U$3),0))*GRID!$H$45*(1-GRID!$H$46),0))</f>
        <v>43110</v>
      </c>
      <c r="F105" s="8" cm="1">
        <f t="array" ref="F105">IF($I$2="Длительное проживание от 10 ночей ",
INDEX(GRID!$B$18:$U$29,MATCH(E$7,GRID!$A$18:$A$29,0),MATCH(1,($U$2=GRID!$B$1:$U$1)*(КАЛЕНДАРЬ!L31=GRID!$B$3:$U$3),0))*GRID!$H$45,
ROUNDUP(INDEX(GRID!$B$18:$U$29,MATCH(E$7,GRID!$A$18:$A$29,0),MATCH(1,($U$2=GRID!$B$1:$U$1)*(КАЛЕНДАРЬ!L31=GRID!$B$3:$U$3),0))*GRID!$H$45*(1-GRID!$H$46),0))</f>
        <v>47610</v>
      </c>
      <c r="G105" s="57" t="s">
        <v>119</v>
      </c>
      <c r="H105" s="57" t="s">
        <v>119</v>
      </c>
      <c r="I105" s="8" cm="1">
        <f t="array" ref="I105">IF($I$2="Длительное проживание от 10 ночей ",
INDEX(GRID!$B$4:$U$15,MATCH(I$7,GRID!$A$4:$A$15,0),MATCH(1,($U$2=GRID!$B$1:$U$1)*(КАЛЕНДАРЬ!L31=GRID!$B$3:$U$3),0))*GRID!$H$45,
ROUNDUP(INDEX(GRID!$B$4:$U$15,MATCH(I$7,GRID!$A$4:$A$15,0),MATCH(1,($U$2=GRID!$B$1:$U$1)*(КАЛЕНДАРЬ!L31=GRID!$B$3:$U$3),0))*GRID!$H$45*(1-GRID!$H$46),0))</f>
        <v>54810</v>
      </c>
      <c r="J105" s="8" cm="1">
        <f t="array" ref="J105">IF($I$2="Длительное проживание от 10 ночей ",
INDEX(GRID!$B$18:$U$29,MATCH(I$7,GRID!$A$18:$A$29,0),MATCH(1,($U$2=GRID!$B$1:$U$1)*(КАЛЕНДАРЬ!L31=GRID!$B$3:$U$3),0))*GRID!$H$45,
ROUNDUP(INDEX(GRID!$B$18:$U$29,MATCH(I$7,GRID!$A$18:$A$29,0),MATCH(1,($U$2=GRID!$B$1:$U$1)*(КАЛЕНДАРЬ!L31=GRID!$B$3:$U$3),0))*GRID!$H$45*(1-GRID!$H$46),0))</f>
        <v>59310</v>
      </c>
      <c r="K105" s="57" t="s">
        <v>119</v>
      </c>
      <c r="L105" s="57" t="s">
        <v>119</v>
      </c>
      <c r="M105" s="8" cm="1">
        <f t="array" ref="M105">IF($I$2="Длительное проживание от 10 ночей ",
INDEX(GRID!$B$4:$U$15,MATCH(M$7,GRID!$A$4:$A$15,0),MATCH(1,($U$2=GRID!$B$1:$U$1)*(КАЛЕНДАРЬ!L31=GRID!$B$3:$U$3),0))*GRID!$H$45,
ROUNDUP(INDEX(GRID!$B$4:$U$15,MATCH(M$7,GRID!$A$4:$A$15,0),MATCH(1,($U$2=GRID!$B$1:$U$1)*(КАЛЕНДАРЬ!L31=GRID!$B$3:$U$3),0))*GRID!$H$45*(1-GRID!$H$46),0))</f>
        <v>81180</v>
      </c>
      <c r="N105" s="8" cm="1">
        <f t="array" ref="N105">IF($I$2="Длительное проживание от 10 ночей ",
INDEX(GRID!$B$18:$U$29,MATCH(M$7,GRID!$A$18:$A$29,0),MATCH(1,($U$2=GRID!$B$1:$U$1)*(КАЛЕНДАРЬ!L31=GRID!$B$3:$U$3),0))*GRID!$H$45,
ROUNDUP(INDEX(GRID!$B$18:$U$29,MATCH(M$7,GRID!$A$18:$A$29,0),MATCH(1,($U$2=GRID!$B$1:$U$1)*(КАЛЕНДАРЬ!L31=GRID!$B$3:$U$3),0))*GRID!$H$45*(1-GRID!$H$46),0))</f>
        <v>85680</v>
      </c>
      <c r="O105" s="57" t="s">
        <v>119</v>
      </c>
      <c r="P105" s="8" cm="1">
        <f t="array" ref="P105">IF($I$2="Длительное проживание от 10 ночей ",
INDEX(GRID!$B$4:$U$15,MATCH(P$7,GRID!$A$4:$A$15,0),MATCH(1,($U$2=GRID!$B$1:$U$1)*(КАЛЕНДАРЬ!L31=GRID!$B$3:$U$3),0))*GRID!$H$45,
ROUNDUP(INDEX(GRID!$B$4:$U$15,MATCH(P$7,GRID!$A$4:$A$15,0),MATCH(1,($U$2=GRID!$B$1:$U$1)*(КАЛЕНДАРЬ!L31=GRID!$B$3:$U$3),0))*GRID!$H$45*(1-GRID!$H$46),0))</f>
        <v>155610</v>
      </c>
      <c r="Q105" s="8" cm="1">
        <f t="array" ref="Q105">IF($I$2="Длительное проживание от 10 ночей ",
INDEX(GRID!$B$4:$U$15,MATCH(Q$7,GRID!$A$4:$A$15,0),MATCH(1,($U$2=GRID!$B$1:$U$1)*(КАЛЕНДАРЬ!L31=GRID!$B$3:$U$3),0))*GRID!$H$45,
ROUNDUP(INDEX(GRID!$B$4:$U$15,MATCH(Q$7,GRID!$A$4:$A$15,0),MATCH(1,($U$2=GRID!$B$1:$U$1)*(КАЛЕНДАРЬ!L31=GRID!$B$3:$U$3),0))*GRID!$H$45*(1-GRID!$H$46),0))</f>
        <v>182160</v>
      </c>
      <c r="R105" s="57" t="s">
        <v>119</v>
      </c>
      <c r="S105" s="57" t="s">
        <v>119</v>
      </c>
      <c r="T105" s="57" t="s">
        <v>119</v>
      </c>
    </row>
    <row r="106" spans="1:20" hidden="1">
      <c r="A106" s="63" t="s">
        <v>13</v>
      </c>
      <c r="B106" s="64">
        <v>29</v>
      </c>
      <c r="C106" s="8" cm="1">
        <f t="array" ref="C106">IF($I$2="Длительное проживание от 10 ночей ",
INDEX(GRID!$B$4:$U$15,MATCH(C$7,GRID!$A$4:$A$15,0),MATCH(1,($U$2=GRID!$B$1:$U$1)*(КАЛЕНДАРЬ!L32=GRID!$B$3:$U$3),0))*GRID!$H$45,
ROUNDUP(INDEX(GRID!$B$4:$U$15,MATCH(C$7,GRID!$A$4:$A$15,0),MATCH(1,($U$2=GRID!$B$1:$U$1)*(КАЛЕНДАРЬ!L32=GRID!$B$3:$U$3),0))*GRID!$H$45*(1-GRID!$H$46),0))</f>
        <v>36090</v>
      </c>
      <c r="D106" s="8" cm="1">
        <f t="array" ref="D106">IF($I$2="Длительное проживание от 10 ночей ",
INDEX(GRID!$B$18:$U$29,MATCH(C$7,GRID!$A$18:$A$29,0),MATCH(1,($U$2=GRID!$B$1:$U$1)*(КАЛЕНДАРЬ!L32=GRID!$B$3:$U$3),0))*GRID!$H$45,
ROUNDUP(INDEX(GRID!$B$18:$U$29,MATCH(C$7,GRID!$A$18:$A$29,0),MATCH(1,($U$2=GRID!$B$1:$U$1)*(КАЛЕНДАРЬ!L32=GRID!$B$3:$U$3),0))*GRID!$H$45*(1-GRID!$H$46),0))</f>
        <v>40590</v>
      </c>
      <c r="E106" s="8" cm="1">
        <f t="array" ref="E106">IF($I$2="Длительное проживание от 10 ночей ",
INDEX(GRID!$B$4:$U$15,MATCH(E$7,GRID!$A$4:$A$15,0),MATCH(1,($U$2=GRID!$B$1:$U$1)*(КАЛЕНДАРЬ!L32=GRID!$B$3:$U$3),0))*GRID!$H$45,
ROUNDUP(INDEX(GRID!$B$4:$U$15,MATCH(E$7,GRID!$A$4:$A$15,0),MATCH(1,($U$2=GRID!$B$1:$U$1)*(КАЛЕНДАРЬ!L32=GRID!$B$3:$U$3),0))*GRID!$H$45*(1-GRID!$H$46),0))</f>
        <v>43110</v>
      </c>
      <c r="F106" s="8" cm="1">
        <f t="array" ref="F106">IF($I$2="Длительное проживание от 10 ночей ",
INDEX(GRID!$B$18:$U$29,MATCH(E$7,GRID!$A$18:$A$29,0),MATCH(1,($U$2=GRID!$B$1:$U$1)*(КАЛЕНДАРЬ!L32=GRID!$B$3:$U$3),0))*GRID!$H$45,
ROUNDUP(INDEX(GRID!$B$18:$U$29,MATCH(E$7,GRID!$A$18:$A$29,0),MATCH(1,($U$2=GRID!$B$1:$U$1)*(КАЛЕНДАРЬ!L32=GRID!$B$3:$U$3),0))*GRID!$H$45*(1-GRID!$H$46),0))</f>
        <v>47610</v>
      </c>
      <c r="G106" s="57" t="s">
        <v>119</v>
      </c>
      <c r="H106" s="57" t="s">
        <v>119</v>
      </c>
      <c r="I106" s="8" cm="1">
        <f t="array" ref="I106">IF($I$2="Длительное проживание от 10 ночей ",
INDEX(GRID!$B$4:$U$15,MATCH(I$7,GRID!$A$4:$A$15,0),MATCH(1,($U$2=GRID!$B$1:$U$1)*(КАЛЕНДАРЬ!L32=GRID!$B$3:$U$3),0))*GRID!$H$45,
ROUNDUP(INDEX(GRID!$B$4:$U$15,MATCH(I$7,GRID!$A$4:$A$15,0),MATCH(1,($U$2=GRID!$B$1:$U$1)*(КАЛЕНДАРЬ!L32=GRID!$B$3:$U$3),0))*GRID!$H$45*(1-GRID!$H$46),0))</f>
        <v>54810</v>
      </c>
      <c r="J106" s="8" cm="1">
        <f t="array" ref="J106">IF($I$2="Длительное проживание от 10 ночей ",
INDEX(GRID!$B$18:$U$29,MATCH(I$7,GRID!$A$18:$A$29,0),MATCH(1,($U$2=GRID!$B$1:$U$1)*(КАЛЕНДАРЬ!L32=GRID!$B$3:$U$3),0))*GRID!$H$45,
ROUNDUP(INDEX(GRID!$B$18:$U$29,MATCH(I$7,GRID!$A$18:$A$29,0),MATCH(1,($U$2=GRID!$B$1:$U$1)*(КАЛЕНДАРЬ!L32=GRID!$B$3:$U$3),0))*GRID!$H$45*(1-GRID!$H$46),0))</f>
        <v>59310</v>
      </c>
      <c r="K106" s="57" t="s">
        <v>119</v>
      </c>
      <c r="L106" s="57" t="s">
        <v>119</v>
      </c>
      <c r="M106" s="8" cm="1">
        <f t="array" ref="M106">IF($I$2="Длительное проживание от 10 ночей ",
INDEX(GRID!$B$4:$U$15,MATCH(M$7,GRID!$A$4:$A$15,0),MATCH(1,($U$2=GRID!$B$1:$U$1)*(КАЛЕНДАРЬ!L32=GRID!$B$3:$U$3),0))*GRID!$H$45,
ROUNDUP(INDEX(GRID!$B$4:$U$15,MATCH(M$7,GRID!$A$4:$A$15,0),MATCH(1,($U$2=GRID!$B$1:$U$1)*(КАЛЕНДАРЬ!L32=GRID!$B$3:$U$3),0))*GRID!$H$45*(1-GRID!$H$46),0))</f>
        <v>81180</v>
      </c>
      <c r="N106" s="8" cm="1">
        <f t="array" ref="N106">IF($I$2="Длительное проживание от 10 ночей ",
INDEX(GRID!$B$18:$U$29,MATCH(M$7,GRID!$A$18:$A$29,0),MATCH(1,($U$2=GRID!$B$1:$U$1)*(КАЛЕНДАРЬ!L32=GRID!$B$3:$U$3),0))*GRID!$H$45,
ROUNDUP(INDEX(GRID!$B$18:$U$29,MATCH(M$7,GRID!$A$18:$A$29,0),MATCH(1,($U$2=GRID!$B$1:$U$1)*(КАЛЕНДАРЬ!L32=GRID!$B$3:$U$3),0))*GRID!$H$45*(1-GRID!$H$46),0))</f>
        <v>85680</v>
      </c>
      <c r="O106" s="57" t="s">
        <v>119</v>
      </c>
      <c r="P106" s="8" cm="1">
        <f t="array" ref="P106">IF($I$2="Длительное проживание от 10 ночей ",
INDEX(GRID!$B$4:$U$15,MATCH(P$7,GRID!$A$4:$A$15,0),MATCH(1,($U$2=GRID!$B$1:$U$1)*(КАЛЕНДАРЬ!L32=GRID!$B$3:$U$3),0))*GRID!$H$45,
ROUNDUP(INDEX(GRID!$B$4:$U$15,MATCH(P$7,GRID!$A$4:$A$15,0),MATCH(1,($U$2=GRID!$B$1:$U$1)*(КАЛЕНДАРЬ!L32=GRID!$B$3:$U$3),0))*GRID!$H$45*(1-GRID!$H$46),0))</f>
        <v>155610</v>
      </c>
      <c r="Q106" s="8" cm="1">
        <f t="array" ref="Q106">IF($I$2="Длительное проживание от 10 ночей ",
INDEX(GRID!$B$4:$U$15,MATCH(Q$7,GRID!$A$4:$A$15,0),MATCH(1,($U$2=GRID!$B$1:$U$1)*(КАЛЕНДАРЬ!L32=GRID!$B$3:$U$3),0))*GRID!$H$45,
ROUNDUP(INDEX(GRID!$B$4:$U$15,MATCH(Q$7,GRID!$A$4:$A$15,0),MATCH(1,($U$2=GRID!$B$1:$U$1)*(КАЛЕНДАРЬ!L32=GRID!$B$3:$U$3),0))*GRID!$H$45*(1-GRID!$H$46),0))</f>
        <v>182160</v>
      </c>
      <c r="R106" s="57" t="s">
        <v>119</v>
      </c>
      <c r="S106" s="57" t="s">
        <v>119</v>
      </c>
      <c r="T106" s="57" t="s">
        <v>119</v>
      </c>
    </row>
    <row r="107" spans="1:20" hidden="1">
      <c r="A107" s="63" t="s">
        <v>14</v>
      </c>
      <c r="B107" s="64">
        <v>30</v>
      </c>
      <c r="C107" s="8" cm="1">
        <f t="array" ref="C107">IF($I$2="Длительное проживание от 10 ночей ",
INDEX(GRID!$B$4:$U$15,MATCH(C$7,GRID!$A$4:$A$15,0),MATCH(1,($U$2=GRID!$B$1:$U$1)*(КАЛЕНДАРЬ!L33=GRID!$B$3:$U$3),0))*GRID!$H$45,
ROUNDUP(INDEX(GRID!$B$4:$U$15,MATCH(C$7,GRID!$A$4:$A$15,0),MATCH(1,($U$2=GRID!$B$1:$U$1)*(КАЛЕНДАРЬ!L33=GRID!$B$3:$U$3),0))*GRID!$H$45*(1-GRID!$H$46),0))</f>
        <v>39510</v>
      </c>
      <c r="D107" s="8" cm="1">
        <f t="array" ref="D107">IF($I$2="Длительное проживание от 10 ночей ",
INDEX(GRID!$B$18:$U$29,MATCH(C$7,GRID!$A$18:$A$29,0),MATCH(1,($U$2=GRID!$B$1:$U$1)*(КАЛЕНДАРЬ!L33=GRID!$B$3:$U$3),0))*GRID!$H$45,
ROUNDUP(INDEX(GRID!$B$18:$U$29,MATCH(C$7,GRID!$A$18:$A$29,0),MATCH(1,($U$2=GRID!$B$1:$U$1)*(КАЛЕНДАРЬ!L33=GRID!$B$3:$U$3),0))*GRID!$H$45*(1-GRID!$H$46),0))</f>
        <v>44010</v>
      </c>
      <c r="E107" s="8" cm="1">
        <f t="array" ref="E107">IF($I$2="Длительное проживание от 10 ночей ",
INDEX(GRID!$B$4:$U$15,MATCH(E$7,GRID!$A$4:$A$15,0),MATCH(1,($U$2=GRID!$B$1:$U$1)*(КАЛЕНДАРЬ!L33=GRID!$B$3:$U$3),0))*GRID!$H$45,
ROUNDUP(INDEX(GRID!$B$4:$U$15,MATCH(E$7,GRID!$A$4:$A$15,0),MATCH(1,($U$2=GRID!$B$1:$U$1)*(КАЛЕНДАРЬ!L33=GRID!$B$3:$U$3),0))*GRID!$H$45*(1-GRID!$H$46),0))</f>
        <v>47160</v>
      </c>
      <c r="F107" s="8" cm="1">
        <f t="array" ref="F107">IF($I$2="Длительное проживание от 10 ночей ",
INDEX(GRID!$B$18:$U$29,MATCH(E$7,GRID!$A$18:$A$29,0),MATCH(1,($U$2=GRID!$B$1:$U$1)*(КАЛЕНДАРЬ!L33=GRID!$B$3:$U$3),0))*GRID!$H$45,
ROUNDUP(INDEX(GRID!$B$18:$U$29,MATCH(E$7,GRID!$A$18:$A$29,0),MATCH(1,($U$2=GRID!$B$1:$U$1)*(КАЛЕНДАРЬ!L33=GRID!$B$3:$U$3),0))*GRID!$H$45*(1-GRID!$H$46),0))</f>
        <v>51660</v>
      </c>
      <c r="G107" s="57" t="s">
        <v>119</v>
      </c>
      <c r="H107" s="57" t="s">
        <v>119</v>
      </c>
      <c r="I107" s="8" cm="1">
        <f t="array" ref="I107">IF($I$2="Длительное проживание от 10 ночей ",
INDEX(GRID!$B$4:$U$15,MATCH(I$7,GRID!$A$4:$A$15,0),MATCH(1,($U$2=GRID!$B$1:$U$1)*(КАЛЕНДАРЬ!L33=GRID!$B$3:$U$3),0))*GRID!$H$45,
ROUNDUP(INDEX(GRID!$B$4:$U$15,MATCH(I$7,GRID!$A$4:$A$15,0),MATCH(1,($U$2=GRID!$B$1:$U$1)*(КАЛЕНДАРЬ!L33=GRID!$B$3:$U$3),0))*GRID!$H$45*(1-GRID!$H$46),0))</f>
        <v>59220</v>
      </c>
      <c r="J107" s="8" cm="1">
        <f t="array" ref="J107">IF($I$2="Длительное проживание от 10 ночей ",
INDEX(GRID!$B$18:$U$29,MATCH(I$7,GRID!$A$18:$A$29,0),MATCH(1,($U$2=GRID!$B$1:$U$1)*(КАЛЕНДАРЬ!L33=GRID!$B$3:$U$3),0))*GRID!$H$45,
ROUNDUP(INDEX(GRID!$B$18:$U$29,MATCH(I$7,GRID!$A$18:$A$29,0),MATCH(1,($U$2=GRID!$B$1:$U$1)*(КАЛЕНДАРЬ!L33=GRID!$B$3:$U$3),0))*GRID!$H$45*(1-GRID!$H$46),0))</f>
        <v>63720</v>
      </c>
      <c r="K107" s="57" t="s">
        <v>119</v>
      </c>
      <c r="L107" s="57" t="s">
        <v>119</v>
      </c>
      <c r="M107" s="8" cm="1">
        <f t="array" ref="M107">IF($I$2="Длительное проживание от 10 ночей ",
INDEX(GRID!$B$4:$U$15,MATCH(M$7,GRID!$A$4:$A$15,0),MATCH(1,($U$2=GRID!$B$1:$U$1)*(КАЛЕНДАРЬ!L33=GRID!$B$3:$U$3),0))*GRID!$H$45,
ROUNDUP(INDEX(GRID!$B$4:$U$15,MATCH(M$7,GRID!$A$4:$A$15,0),MATCH(1,($U$2=GRID!$B$1:$U$1)*(КАЛЕНДАРЬ!L33=GRID!$B$3:$U$3),0))*GRID!$H$45*(1-GRID!$H$46),0))</f>
        <v>86850</v>
      </c>
      <c r="N107" s="8" cm="1">
        <f t="array" ref="N107">IF($I$2="Длительное проживание от 10 ночей ",
INDEX(GRID!$B$18:$U$29,MATCH(M$7,GRID!$A$18:$A$29,0),MATCH(1,($U$2=GRID!$B$1:$U$1)*(КАЛЕНДАРЬ!L33=GRID!$B$3:$U$3),0))*GRID!$H$45,
ROUNDUP(INDEX(GRID!$B$18:$U$29,MATCH(M$7,GRID!$A$18:$A$29,0),MATCH(1,($U$2=GRID!$B$1:$U$1)*(КАЛЕНДАРЬ!L33=GRID!$B$3:$U$3),0))*GRID!$H$45*(1-GRID!$H$46),0))</f>
        <v>91350</v>
      </c>
      <c r="O107" s="57" t="s">
        <v>119</v>
      </c>
      <c r="P107" s="8" cm="1">
        <f t="array" ref="P107">IF($I$2="Длительное проживание от 10 ночей ",
INDEX(GRID!$B$4:$U$15,MATCH(P$7,GRID!$A$4:$A$15,0),MATCH(1,($U$2=GRID!$B$1:$U$1)*(КАЛЕНДАРЬ!L33=GRID!$B$3:$U$3),0))*GRID!$H$45,
ROUNDUP(INDEX(GRID!$B$4:$U$15,MATCH(P$7,GRID!$A$4:$A$15,0),MATCH(1,($U$2=GRID!$B$1:$U$1)*(КАЛЕНДАРЬ!L33=GRID!$B$3:$U$3),0))*GRID!$H$45*(1-GRID!$H$46),0))</f>
        <v>163170</v>
      </c>
      <c r="Q107" s="8" cm="1">
        <f t="array" ref="Q107">IF($I$2="Длительное проживание от 10 ночей ",
INDEX(GRID!$B$4:$U$15,MATCH(Q$7,GRID!$A$4:$A$15,0),MATCH(1,($U$2=GRID!$B$1:$U$1)*(КАЛЕНДАРЬ!L33=GRID!$B$3:$U$3),0))*GRID!$H$45,
ROUNDUP(INDEX(GRID!$B$4:$U$15,MATCH(Q$7,GRID!$A$4:$A$15,0),MATCH(1,($U$2=GRID!$B$1:$U$1)*(КАЛЕНДАРЬ!L33=GRID!$B$3:$U$3),0))*GRID!$H$45*(1-GRID!$H$46),0))</f>
        <v>190350</v>
      </c>
      <c r="R107" s="57" t="s">
        <v>119</v>
      </c>
      <c r="S107" s="57" t="s">
        <v>119</v>
      </c>
      <c r="T107" s="57" t="s">
        <v>119</v>
      </c>
    </row>
    <row r="108" spans="1:20" hidden="1">
      <c r="A108" s="140"/>
      <c r="B108" s="141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</row>
    <row r="109" spans="1:20" s="9" customFormat="1" ht="17.25" hidden="1" customHeight="1">
      <c r="A109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09" s="264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</row>
    <row r="110" spans="1:20" hidden="1">
      <c r="A110" s="265" t="s">
        <v>104</v>
      </c>
      <c r="B110" s="266"/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</row>
    <row r="111" spans="1:20" ht="56.25" hidden="1" customHeight="1">
      <c r="A111" s="256" t="s">
        <v>8</v>
      </c>
      <c r="B111" s="257"/>
      <c r="C111" s="178" t="s">
        <v>101</v>
      </c>
      <c r="D111" s="179"/>
      <c r="E111" s="164" t="s">
        <v>93</v>
      </c>
      <c r="F111" s="165"/>
      <c r="G111" s="252" t="s">
        <v>94</v>
      </c>
      <c r="H111" s="253"/>
      <c r="I111" s="208" t="s">
        <v>95</v>
      </c>
      <c r="J111" s="208"/>
      <c r="K111" s="166" t="s">
        <v>96</v>
      </c>
      <c r="L111" s="166"/>
      <c r="M111" s="170" t="s">
        <v>97</v>
      </c>
      <c r="N111" s="170"/>
      <c r="O111" s="51" t="s">
        <v>71</v>
      </c>
      <c r="P111" s="22" t="s">
        <v>72</v>
      </c>
      <c r="Q111" s="23" t="s">
        <v>73</v>
      </c>
      <c r="R111" s="51" t="s">
        <v>74</v>
      </c>
      <c r="S111" s="51" t="s">
        <v>75</v>
      </c>
      <c r="T111" s="51" t="s">
        <v>76</v>
      </c>
    </row>
    <row r="112" spans="1:20" hidden="1">
      <c r="A112" s="258"/>
      <c r="B112" s="259"/>
      <c r="C112" s="55" t="s">
        <v>9</v>
      </c>
      <c r="D112" s="55" t="s">
        <v>10</v>
      </c>
      <c r="E112" s="55" t="s">
        <v>9</v>
      </c>
      <c r="F112" s="55" t="s">
        <v>10</v>
      </c>
      <c r="G112" s="55" t="s">
        <v>9</v>
      </c>
      <c r="H112" s="55" t="s">
        <v>10</v>
      </c>
      <c r="I112" s="55" t="s">
        <v>9</v>
      </c>
      <c r="J112" s="55" t="s">
        <v>10</v>
      </c>
      <c r="K112" s="55" t="s">
        <v>9</v>
      </c>
      <c r="L112" s="55" t="s">
        <v>10</v>
      </c>
      <c r="M112" s="55" t="s">
        <v>9</v>
      </c>
      <c r="N112" s="55" t="s">
        <v>10</v>
      </c>
      <c r="O112" s="55" t="s">
        <v>99</v>
      </c>
      <c r="P112" s="55" t="s">
        <v>100</v>
      </c>
      <c r="Q112" s="55" t="s">
        <v>100</v>
      </c>
      <c r="R112" s="55" t="s">
        <v>118</v>
      </c>
      <c r="S112" s="55" t="s">
        <v>118</v>
      </c>
      <c r="T112" s="55" t="s">
        <v>118</v>
      </c>
    </row>
    <row r="113" spans="1:20" hidden="1">
      <c r="A113" s="63" t="s">
        <v>15</v>
      </c>
      <c r="B113" s="64">
        <v>1</v>
      </c>
      <c r="C113" s="8" cm="1">
        <f t="array" ref="C113">IF($I$2="Длительное проживание от 10 ночей ",
INDEX(GRID!$B$4:$U$15,MATCH(C$7,GRID!$A$4:$A$15,0),MATCH(1,($U$2=GRID!$B$1:$U$1)*(КАЛЕНДАРЬ!O4=GRID!$B$3:$U$3),0))*GRID!$H$45,
ROUNDUP(INDEX(GRID!$B$4:$U$15,MATCH(C$7,GRID!$A$4:$A$15,0),MATCH(1,($U$2=GRID!$B$1:$U$1)*(КАЛЕНДАРЬ!O4=GRID!$B$3:$U$3),0))*GRID!$H$45*(1-GRID!$H$46),0))</f>
        <v>47340</v>
      </c>
      <c r="D113" s="8" cm="1">
        <f t="array" ref="D113">IF($I$2="Длительное проживание от 10 ночей ",
INDEX(GRID!$B$18:$U$29,MATCH(C$7,GRID!$A$18:$A$29,0),MATCH(1,($U$2=GRID!$B$1:$U$1)*(КАЛЕНДАРЬ!O4=GRID!$B$3:$U$3),0))*GRID!$H$45,
ROUNDUP(INDEX(GRID!$B$18:$U$29,MATCH(C$7,GRID!$A$18:$A$29,0),MATCH(1,($U$2=GRID!$B$1:$U$1)*(КАЛЕНДАРЬ!O4=GRID!$B$3:$U$3),0))*GRID!$H$45*(1-GRID!$H$46),0))</f>
        <v>51840</v>
      </c>
      <c r="E113" s="8" cm="1">
        <f t="array" ref="E113">IF($I$2="Длительное проживание от 10 ночей ",
INDEX(GRID!$B$4:$U$15,MATCH(E$7,GRID!$A$4:$A$15,0),MATCH(1,($U$2=GRID!$B$1:$U$1)*(КАЛЕНДАРЬ!O4=GRID!$B$3:$U$3),0))*GRID!$H$45,
ROUNDUP(INDEX(GRID!$B$4:$U$15,MATCH(E$7,GRID!$A$4:$A$15,0),MATCH(1,($U$2=GRID!$B$1:$U$1)*(КАЛЕНДАРЬ!O4=GRID!$B$3:$U$3),0))*GRID!$H$45*(1-GRID!$H$46),0))</f>
        <v>55890</v>
      </c>
      <c r="F113" s="8" cm="1">
        <f t="array" ref="F113">IF($I$2="Длительное проживание от 10 ночей ",
INDEX(GRID!$B$18:$U$29,MATCH(E$7,GRID!$A$18:$A$29,0),MATCH(1,($U$2=GRID!$B$1:$U$1)*(КАЛЕНДАРЬ!O4=GRID!$B$3:$U$3),0))*GRID!$H$45,
ROUNDUP(INDEX(GRID!$B$18:$U$29,MATCH(E$7,GRID!$A$18:$A$29,0),MATCH(1,($U$2=GRID!$B$1:$U$1)*(КАЛЕНДАРЬ!O4=GRID!$B$3:$U$3),0))*GRID!$H$45*(1-GRID!$H$46),0))</f>
        <v>60390</v>
      </c>
      <c r="G113" s="57" t="s">
        <v>119</v>
      </c>
      <c r="H113" s="57" t="s">
        <v>119</v>
      </c>
      <c r="I113" s="8" cm="1">
        <f t="array" ref="I113">IF($I$2="Длительное проживание от 10 ночей ",
INDEX(GRID!$B$4:$U$15,MATCH(I$7,GRID!$A$4:$A$15,0),MATCH(1,($U$2=GRID!$B$1:$U$1)*(КАЛЕНДАРЬ!O4=GRID!$B$3:$U$3),0))*GRID!$H$45,
ROUNDUP(INDEX(GRID!$B$4:$U$15,MATCH(I$7,GRID!$A$4:$A$15,0),MATCH(1,($U$2=GRID!$B$1:$U$1)*(КАЛЕНДАРЬ!O4=GRID!$B$3:$U$3),0))*GRID!$H$45*(1-GRID!$H$46),0))</f>
        <v>68940</v>
      </c>
      <c r="J113" s="8" cm="1">
        <f t="array" ref="J113">IF($I$2="Длительное проживание от 10 ночей ",
INDEX(GRID!$B$18:$U$29,MATCH(I$7,GRID!$A$18:$A$29,0),MATCH(1,($U$2=GRID!$B$1:$U$1)*(КАЛЕНДАРЬ!O4=GRID!$B$3:$U$3),0))*GRID!$H$45,
ROUNDUP(INDEX(GRID!$B$18:$U$29,MATCH(I$7,GRID!$A$18:$A$29,0),MATCH(1,($U$2=GRID!$B$1:$U$1)*(КАЛЕНДАРЬ!O4=GRID!$B$3:$U$3),0))*GRID!$H$45*(1-GRID!$H$46),0))</f>
        <v>73440</v>
      </c>
      <c r="K113" s="57" t="s">
        <v>119</v>
      </c>
      <c r="L113" s="57" t="s">
        <v>119</v>
      </c>
      <c r="M113" s="8" cm="1">
        <f t="array" ref="M113">IF($I$2="Длительное проживание от 10 ночей ",
INDEX(GRID!$B$4:$U$15,MATCH(M$7,GRID!$A$4:$A$15,0),MATCH(1,($U$2=GRID!$B$1:$U$1)*(КАЛЕНДАРЬ!O4=GRID!$B$3:$U$3),0))*GRID!$H$45,
ROUNDUP(INDEX(GRID!$B$4:$U$15,MATCH(M$7,GRID!$A$4:$A$15,0),MATCH(1,($U$2=GRID!$B$1:$U$1)*(КАЛЕНДАРЬ!O4=GRID!$B$3:$U$3),0))*GRID!$H$45*(1-GRID!$H$46),0))</f>
        <v>99360</v>
      </c>
      <c r="N113" s="8" cm="1">
        <f t="array" ref="N113">IF($I$2="Длительное проживание от 10 ночей ",
INDEX(GRID!$B$18:$U$29,MATCH(M$7,GRID!$A$18:$A$29,0),MATCH(1,($U$2=GRID!$B$1:$U$1)*(КАЛЕНДАРЬ!O4=GRID!$B$3:$U$3),0))*GRID!$H$45,
ROUNDUP(INDEX(GRID!$B$18:$U$29,MATCH(M$7,GRID!$A$18:$A$29,0),MATCH(1,($U$2=GRID!$B$1:$U$1)*(КАЛЕНДАРЬ!O4=GRID!$B$3:$U$3),0))*GRID!$H$45*(1-GRID!$H$46),0))</f>
        <v>103860</v>
      </c>
      <c r="O113" s="57" t="s">
        <v>119</v>
      </c>
      <c r="P113" s="8" cm="1">
        <f t="array" ref="P113">IF($I$2="Длительное проживание от 10 ночей ",
INDEX(GRID!$B$4:$U$15,MATCH(P$7,GRID!$A$4:$A$15,0),MATCH(1,($U$2=GRID!$B$1:$U$1)*(КАЛЕНДАРЬ!O4=GRID!$B$3:$U$3),0))*GRID!$H$45,
ROUNDUP(INDEX(GRID!$B$4:$U$15,MATCH(P$7,GRID!$A$4:$A$15,0),MATCH(1,($U$2=GRID!$B$1:$U$1)*(КАЛЕНДАРЬ!O4=GRID!$B$3:$U$3),0))*GRID!$H$45*(1-GRID!$H$46),0))</f>
        <v>179370</v>
      </c>
      <c r="Q113" s="8" cm="1">
        <f t="array" ref="Q113">IF($I$2="Длительное проживание от 10 ночей ",
INDEX(GRID!$B$4:$U$15,MATCH(Q$7,GRID!$A$4:$A$15,0),MATCH(1,($U$2=GRID!$B$1:$U$1)*(КАЛЕНДАРЬ!O4=GRID!$B$3:$U$3),0))*GRID!$H$45,
ROUNDUP(INDEX(GRID!$B$4:$U$15,MATCH(Q$7,GRID!$A$4:$A$15,0),MATCH(1,($U$2=GRID!$B$1:$U$1)*(КАЛЕНДАРЬ!O4=GRID!$B$3:$U$3),0))*GRID!$H$45*(1-GRID!$H$46),0))</f>
        <v>207540</v>
      </c>
      <c r="R113" s="57" t="s">
        <v>119</v>
      </c>
      <c r="S113" s="57" t="s">
        <v>119</v>
      </c>
      <c r="T113" s="57" t="s">
        <v>119</v>
      </c>
    </row>
    <row r="114" spans="1:20" hidden="1">
      <c r="A114" s="63" t="s">
        <v>16</v>
      </c>
      <c r="B114" s="64">
        <v>2</v>
      </c>
      <c r="C114" s="8" cm="1">
        <f t="array" ref="C114">IF($I$2="Длительное проживание от 10 ночей ",
INDEX(GRID!$B$4:$U$15,MATCH(C$7,GRID!$A$4:$A$15,0),MATCH(1,($U$2=GRID!$B$1:$U$1)*(КАЛЕНДАРЬ!O5=GRID!$B$3:$U$3),0))*GRID!$H$45,
ROUNDUP(INDEX(GRID!$B$4:$U$15,MATCH(C$7,GRID!$A$4:$A$15,0),MATCH(1,($U$2=GRID!$B$1:$U$1)*(КАЛЕНДАРЬ!O5=GRID!$B$3:$U$3),0))*GRID!$H$45*(1-GRID!$H$46),0))</f>
        <v>47340</v>
      </c>
      <c r="D114" s="8" cm="1">
        <f t="array" ref="D114">IF($I$2="Длительное проживание от 10 ночей ",
INDEX(GRID!$B$18:$U$29,MATCH(C$7,GRID!$A$18:$A$29,0),MATCH(1,($U$2=GRID!$B$1:$U$1)*(КАЛЕНДАРЬ!O5=GRID!$B$3:$U$3),0))*GRID!$H$45,
ROUNDUP(INDEX(GRID!$B$18:$U$29,MATCH(C$7,GRID!$A$18:$A$29,0),MATCH(1,($U$2=GRID!$B$1:$U$1)*(КАЛЕНДАРЬ!O5=GRID!$B$3:$U$3),0))*GRID!$H$45*(1-GRID!$H$46),0))</f>
        <v>51840</v>
      </c>
      <c r="E114" s="8" cm="1">
        <f t="array" ref="E114">IF($I$2="Длительное проживание от 10 ночей ",
INDEX(GRID!$B$4:$U$15,MATCH(E$7,GRID!$A$4:$A$15,0),MATCH(1,($U$2=GRID!$B$1:$U$1)*(КАЛЕНДАРЬ!O5=GRID!$B$3:$U$3),0))*GRID!$H$45,
ROUNDUP(INDEX(GRID!$B$4:$U$15,MATCH(E$7,GRID!$A$4:$A$15,0),MATCH(1,($U$2=GRID!$B$1:$U$1)*(КАЛЕНДАРЬ!O5=GRID!$B$3:$U$3),0))*GRID!$H$45*(1-GRID!$H$46),0))</f>
        <v>55890</v>
      </c>
      <c r="F114" s="8" cm="1">
        <f t="array" ref="F114">IF($I$2="Длительное проживание от 10 ночей ",
INDEX(GRID!$B$18:$U$29,MATCH(E$7,GRID!$A$18:$A$29,0),MATCH(1,($U$2=GRID!$B$1:$U$1)*(КАЛЕНДАРЬ!O5=GRID!$B$3:$U$3),0))*GRID!$H$45,
ROUNDUP(INDEX(GRID!$B$18:$U$29,MATCH(E$7,GRID!$A$18:$A$29,0),MATCH(1,($U$2=GRID!$B$1:$U$1)*(КАЛЕНДАРЬ!O5=GRID!$B$3:$U$3),0))*GRID!$H$45*(1-GRID!$H$46),0))</f>
        <v>60390</v>
      </c>
      <c r="G114" s="57" t="s">
        <v>119</v>
      </c>
      <c r="H114" s="57" t="s">
        <v>119</v>
      </c>
      <c r="I114" s="8" cm="1">
        <f t="array" ref="I114">IF($I$2="Длительное проживание от 10 ночей ",
INDEX(GRID!$B$4:$U$15,MATCH(I$7,GRID!$A$4:$A$15,0),MATCH(1,($U$2=GRID!$B$1:$U$1)*(КАЛЕНДАРЬ!O5=GRID!$B$3:$U$3),0))*GRID!$H$45,
ROUNDUP(INDEX(GRID!$B$4:$U$15,MATCH(I$7,GRID!$A$4:$A$15,0),MATCH(1,($U$2=GRID!$B$1:$U$1)*(КАЛЕНДАРЬ!O5=GRID!$B$3:$U$3),0))*GRID!$H$45*(1-GRID!$H$46),0))</f>
        <v>68940</v>
      </c>
      <c r="J114" s="8" cm="1">
        <f t="array" ref="J114">IF($I$2="Длительное проживание от 10 ночей ",
INDEX(GRID!$B$18:$U$29,MATCH(I$7,GRID!$A$18:$A$29,0),MATCH(1,($U$2=GRID!$B$1:$U$1)*(КАЛЕНДАРЬ!O5=GRID!$B$3:$U$3),0))*GRID!$H$45,
ROUNDUP(INDEX(GRID!$B$18:$U$29,MATCH(I$7,GRID!$A$18:$A$29,0),MATCH(1,($U$2=GRID!$B$1:$U$1)*(КАЛЕНДАРЬ!O5=GRID!$B$3:$U$3),0))*GRID!$H$45*(1-GRID!$H$46),0))</f>
        <v>73440</v>
      </c>
      <c r="K114" s="57" t="s">
        <v>119</v>
      </c>
      <c r="L114" s="57" t="s">
        <v>119</v>
      </c>
      <c r="M114" s="8" cm="1">
        <f t="array" ref="M114">IF($I$2="Длительное проживание от 10 ночей ",
INDEX(GRID!$B$4:$U$15,MATCH(M$7,GRID!$A$4:$A$15,0),MATCH(1,($U$2=GRID!$B$1:$U$1)*(КАЛЕНДАРЬ!O5=GRID!$B$3:$U$3),0))*GRID!$H$45,
ROUNDUP(INDEX(GRID!$B$4:$U$15,MATCH(M$7,GRID!$A$4:$A$15,0),MATCH(1,($U$2=GRID!$B$1:$U$1)*(КАЛЕНДАРЬ!O5=GRID!$B$3:$U$3),0))*GRID!$H$45*(1-GRID!$H$46),0))</f>
        <v>99360</v>
      </c>
      <c r="N114" s="8" cm="1">
        <f t="array" ref="N114">IF($I$2="Длительное проживание от 10 ночей ",
INDEX(GRID!$B$18:$U$29,MATCH(M$7,GRID!$A$18:$A$29,0),MATCH(1,($U$2=GRID!$B$1:$U$1)*(КАЛЕНДАРЬ!O5=GRID!$B$3:$U$3),0))*GRID!$H$45,
ROUNDUP(INDEX(GRID!$B$18:$U$29,MATCH(M$7,GRID!$A$18:$A$29,0),MATCH(1,($U$2=GRID!$B$1:$U$1)*(КАЛЕНДАРЬ!O5=GRID!$B$3:$U$3),0))*GRID!$H$45*(1-GRID!$H$46),0))</f>
        <v>103860</v>
      </c>
      <c r="O114" s="57" t="s">
        <v>119</v>
      </c>
      <c r="P114" s="8" cm="1">
        <f t="array" ref="P114">IF($I$2="Длительное проживание от 10 ночей ",
INDEX(GRID!$B$4:$U$15,MATCH(P$7,GRID!$A$4:$A$15,0),MATCH(1,($U$2=GRID!$B$1:$U$1)*(КАЛЕНДАРЬ!O5=GRID!$B$3:$U$3),0))*GRID!$H$45,
ROUNDUP(INDEX(GRID!$B$4:$U$15,MATCH(P$7,GRID!$A$4:$A$15,0),MATCH(1,($U$2=GRID!$B$1:$U$1)*(КАЛЕНДАРЬ!O5=GRID!$B$3:$U$3),0))*GRID!$H$45*(1-GRID!$H$46),0))</f>
        <v>179370</v>
      </c>
      <c r="Q114" s="8" cm="1">
        <f t="array" ref="Q114">IF($I$2="Длительное проживание от 10 ночей ",
INDEX(GRID!$B$4:$U$15,MATCH(Q$7,GRID!$A$4:$A$15,0),MATCH(1,($U$2=GRID!$B$1:$U$1)*(КАЛЕНДАРЬ!O5=GRID!$B$3:$U$3),0))*GRID!$H$45,
ROUNDUP(INDEX(GRID!$B$4:$U$15,MATCH(Q$7,GRID!$A$4:$A$15,0),MATCH(1,($U$2=GRID!$B$1:$U$1)*(КАЛЕНДАРЬ!O5=GRID!$B$3:$U$3),0))*GRID!$H$45*(1-GRID!$H$46),0))</f>
        <v>207540</v>
      </c>
      <c r="R114" s="57" t="s">
        <v>119</v>
      </c>
      <c r="S114" s="57" t="s">
        <v>119</v>
      </c>
      <c r="T114" s="57" t="s">
        <v>119</v>
      </c>
    </row>
    <row r="115" spans="1:20" hidden="1">
      <c r="A115" s="63" t="s">
        <v>17</v>
      </c>
      <c r="B115" s="64">
        <v>3</v>
      </c>
      <c r="C115" s="8" cm="1">
        <f t="array" ref="C115">IF($I$2="Длительное проживание от 10 ночей ",
INDEX(GRID!$B$4:$U$15,MATCH(C$7,GRID!$A$4:$A$15,0),MATCH(1,($U$2=GRID!$B$1:$U$1)*(КАЛЕНДАРЬ!O6=GRID!$B$3:$U$3),0))*GRID!$H$45,
ROUNDUP(INDEX(GRID!$B$4:$U$15,MATCH(C$7,GRID!$A$4:$A$15,0),MATCH(1,($U$2=GRID!$B$1:$U$1)*(КАЛЕНДАРЬ!O6=GRID!$B$3:$U$3),0))*GRID!$H$45*(1-GRID!$H$46),0))</f>
        <v>47340</v>
      </c>
      <c r="D115" s="8" cm="1">
        <f t="array" ref="D115">IF($I$2="Длительное проживание от 10 ночей ",
INDEX(GRID!$B$18:$U$29,MATCH(C$7,GRID!$A$18:$A$29,0),MATCH(1,($U$2=GRID!$B$1:$U$1)*(КАЛЕНДАРЬ!O6=GRID!$B$3:$U$3),0))*GRID!$H$45,
ROUNDUP(INDEX(GRID!$B$18:$U$29,MATCH(C$7,GRID!$A$18:$A$29,0),MATCH(1,($U$2=GRID!$B$1:$U$1)*(КАЛЕНДАРЬ!O6=GRID!$B$3:$U$3),0))*GRID!$H$45*(1-GRID!$H$46),0))</f>
        <v>51840</v>
      </c>
      <c r="E115" s="8" cm="1">
        <f t="array" ref="E115">IF($I$2="Длительное проживание от 10 ночей ",
INDEX(GRID!$B$4:$U$15,MATCH(E$7,GRID!$A$4:$A$15,0),MATCH(1,($U$2=GRID!$B$1:$U$1)*(КАЛЕНДАРЬ!O6=GRID!$B$3:$U$3),0))*GRID!$H$45,
ROUNDUP(INDEX(GRID!$B$4:$U$15,MATCH(E$7,GRID!$A$4:$A$15,0),MATCH(1,($U$2=GRID!$B$1:$U$1)*(КАЛЕНДАРЬ!O6=GRID!$B$3:$U$3),0))*GRID!$H$45*(1-GRID!$H$46),0))</f>
        <v>55890</v>
      </c>
      <c r="F115" s="8" cm="1">
        <f t="array" ref="F115">IF($I$2="Длительное проживание от 10 ночей ",
INDEX(GRID!$B$18:$U$29,MATCH(E$7,GRID!$A$18:$A$29,0),MATCH(1,($U$2=GRID!$B$1:$U$1)*(КАЛЕНДАРЬ!O6=GRID!$B$3:$U$3),0))*GRID!$H$45,
ROUNDUP(INDEX(GRID!$B$18:$U$29,MATCH(E$7,GRID!$A$18:$A$29,0),MATCH(1,($U$2=GRID!$B$1:$U$1)*(КАЛЕНДАРЬ!O6=GRID!$B$3:$U$3),0))*GRID!$H$45*(1-GRID!$H$46),0))</f>
        <v>60390</v>
      </c>
      <c r="G115" s="57" t="s">
        <v>119</v>
      </c>
      <c r="H115" s="57" t="s">
        <v>119</v>
      </c>
      <c r="I115" s="8" cm="1">
        <f t="array" ref="I115">IF($I$2="Длительное проживание от 10 ночей ",
INDEX(GRID!$B$4:$U$15,MATCH(I$7,GRID!$A$4:$A$15,0),MATCH(1,($U$2=GRID!$B$1:$U$1)*(КАЛЕНДАРЬ!O6=GRID!$B$3:$U$3),0))*GRID!$H$45,
ROUNDUP(INDEX(GRID!$B$4:$U$15,MATCH(I$7,GRID!$A$4:$A$15,0),MATCH(1,($U$2=GRID!$B$1:$U$1)*(КАЛЕНДАРЬ!O6=GRID!$B$3:$U$3),0))*GRID!$H$45*(1-GRID!$H$46),0))</f>
        <v>68940</v>
      </c>
      <c r="J115" s="8" cm="1">
        <f t="array" ref="J115">IF($I$2="Длительное проживание от 10 ночей ",
INDEX(GRID!$B$18:$U$29,MATCH(I$7,GRID!$A$18:$A$29,0),MATCH(1,($U$2=GRID!$B$1:$U$1)*(КАЛЕНДАРЬ!O6=GRID!$B$3:$U$3),0))*GRID!$H$45,
ROUNDUP(INDEX(GRID!$B$18:$U$29,MATCH(I$7,GRID!$A$18:$A$29,0),MATCH(1,($U$2=GRID!$B$1:$U$1)*(КАЛЕНДАРЬ!O6=GRID!$B$3:$U$3),0))*GRID!$H$45*(1-GRID!$H$46),0))</f>
        <v>73440</v>
      </c>
      <c r="K115" s="57" t="s">
        <v>119</v>
      </c>
      <c r="L115" s="57" t="s">
        <v>119</v>
      </c>
      <c r="M115" s="8" cm="1">
        <f t="array" ref="M115">IF($I$2="Длительное проживание от 10 ночей ",
INDEX(GRID!$B$4:$U$15,MATCH(M$7,GRID!$A$4:$A$15,0),MATCH(1,($U$2=GRID!$B$1:$U$1)*(КАЛЕНДАРЬ!O6=GRID!$B$3:$U$3),0))*GRID!$H$45,
ROUNDUP(INDEX(GRID!$B$4:$U$15,MATCH(M$7,GRID!$A$4:$A$15,0),MATCH(1,($U$2=GRID!$B$1:$U$1)*(КАЛЕНДАРЬ!O6=GRID!$B$3:$U$3),0))*GRID!$H$45*(1-GRID!$H$46),0))</f>
        <v>99360</v>
      </c>
      <c r="N115" s="8" cm="1">
        <f t="array" ref="N115">IF($I$2="Длительное проживание от 10 ночей ",
INDEX(GRID!$B$18:$U$29,MATCH(M$7,GRID!$A$18:$A$29,0),MATCH(1,($U$2=GRID!$B$1:$U$1)*(КАЛЕНДАРЬ!O6=GRID!$B$3:$U$3),0))*GRID!$H$45,
ROUNDUP(INDEX(GRID!$B$18:$U$29,MATCH(M$7,GRID!$A$18:$A$29,0),MATCH(1,($U$2=GRID!$B$1:$U$1)*(КАЛЕНДАРЬ!O6=GRID!$B$3:$U$3),0))*GRID!$H$45*(1-GRID!$H$46),0))</f>
        <v>103860</v>
      </c>
      <c r="O115" s="57" t="s">
        <v>119</v>
      </c>
      <c r="P115" s="8" cm="1">
        <f t="array" ref="P115">IF($I$2="Длительное проживание от 10 ночей ",
INDEX(GRID!$B$4:$U$15,MATCH(P$7,GRID!$A$4:$A$15,0),MATCH(1,($U$2=GRID!$B$1:$U$1)*(КАЛЕНДАРЬ!O6=GRID!$B$3:$U$3),0))*GRID!$H$45,
ROUNDUP(INDEX(GRID!$B$4:$U$15,MATCH(P$7,GRID!$A$4:$A$15,0),MATCH(1,($U$2=GRID!$B$1:$U$1)*(КАЛЕНДАРЬ!O6=GRID!$B$3:$U$3),0))*GRID!$H$45*(1-GRID!$H$46),0))</f>
        <v>179370</v>
      </c>
      <c r="Q115" s="8" cm="1">
        <f t="array" ref="Q115">IF($I$2="Длительное проживание от 10 ночей ",
INDEX(GRID!$B$4:$U$15,MATCH(Q$7,GRID!$A$4:$A$15,0),MATCH(1,($U$2=GRID!$B$1:$U$1)*(КАЛЕНДАРЬ!O6=GRID!$B$3:$U$3),0))*GRID!$H$45,
ROUNDUP(INDEX(GRID!$B$4:$U$15,MATCH(Q$7,GRID!$A$4:$A$15,0),MATCH(1,($U$2=GRID!$B$1:$U$1)*(КАЛЕНДАРЬ!O6=GRID!$B$3:$U$3),0))*GRID!$H$45*(1-GRID!$H$46),0))</f>
        <v>207540</v>
      </c>
      <c r="R115" s="57" t="s">
        <v>119</v>
      </c>
      <c r="S115" s="57" t="s">
        <v>119</v>
      </c>
      <c r="T115" s="57" t="s">
        <v>119</v>
      </c>
    </row>
    <row r="116" spans="1:20" hidden="1">
      <c r="A116" s="63" t="s">
        <v>11</v>
      </c>
      <c r="B116" s="64">
        <v>4</v>
      </c>
      <c r="C116" s="8" cm="1">
        <f t="array" ref="C116">IF($I$2="Длительное проживание от 10 ночей ",
INDEX(GRID!$B$4:$U$15,MATCH(C$7,GRID!$A$4:$A$15,0),MATCH(1,($U$2=GRID!$B$1:$U$1)*(КАЛЕНДАРЬ!O7=GRID!$B$3:$U$3),0))*GRID!$H$45,
ROUNDUP(INDEX(GRID!$B$4:$U$15,MATCH(C$7,GRID!$A$4:$A$15,0),MATCH(1,($U$2=GRID!$B$1:$U$1)*(КАЛЕНДАРЬ!O7=GRID!$B$3:$U$3),0))*GRID!$H$45*(1-GRID!$H$46),0))</f>
        <v>47340</v>
      </c>
      <c r="D116" s="8" cm="1">
        <f t="array" ref="D116">IF($I$2="Длительное проживание от 10 ночей ",
INDEX(GRID!$B$18:$U$29,MATCH(C$7,GRID!$A$18:$A$29,0),MATCH(1,($U$2=GRID!$B$1:$U$1)*(КАЛЕНДАРЬ!O7=GRID!$B$3:$U$3),0))*GRID!$H$45,
ROUNDUP(INDEX(GRID!$B$18:$U$29,MATCH(C$7,GRID!$A$18:$A$29,0),MATCH(1,($U$2=GRID!$B$1:$U$1)*(КАЛЕНДАРЬ!O7=GRID!$B$3:$U$3),0))*GRID!$H$45*(1-GRID!$H$46),0))</f>
        <v>51840</v>
      </c>
      <c r="E116" s="8" cm="1">
        <f t="array" ref="E116">IF($I$2="Длительное проживание от 10 ночей ",
INDEX(GRID!$B$4:$U$15,MATCH(E$7,GRID!$A$4:$A$15,0),MATCH(1,($U$2=GRID!$B$1:$U$1)*(КАЛЕНДАРЬ!O7=GRID!$B$3:$U$3),0))*GRID!$H$45,
ROUNDUP(INDEX(GRID!$B$4:$U$15,MATCH(E$7,GRID!$A$4:$A$15,0),MATCH(1,($U$2=GRID!$B$1:$U$1)*(КАЛЕНДАРЬ!O7=GRID!$B$3:$U$3),0))*GRID!$H$45*(1-GRID!$H$46),0))</f>
        <v>55890</v>
      </c>
      <c r="F116" s="8" cm="1">
        <f t="array" ref="F116">IF($I$2="Длительное проживание от 10 ночей ",
INDEX(GRID!$B$18:$U$29,MATCH(E$7,GRID!$A$18:$A$29,0),MATCH(1,($U$2=GRID!$B$1:$U$1)*(КАЛЕНДАРЬ!O7=GRID!$B$3:$U$3),0))*GRID!$H$45,
ROUNDUP(INDEX(GRID!$B$18:$U$29,MATCH(E$7,GRID!$A$18:$A$29,0),MATCH(1,($U$2=GRID!$B$1:$U$1)*(КАЛЕНДАРЬ!O7=GRID!$B$3:$U$3),0))*GRID!$H$45*(1-GRID!$H$46),0))</f>
        <v>60390</v>
      </c>
      <c r="G116" s="57" t="s">
        <v>119</v>
      </c>
      <c r="H116" s="57" t="s">
        <v>119</v>
      </c>
      <c r="I116" s="8" cm="1">
        <f t="array" ref="I116">IF($I$2="Длительное проживание от 10 ночей ",
INDEX(GRID!$B$4:$U$15,MATCH(I$7,GRID!$A$4:$A$15,0),MATCH(1,($U$2=GRID!$B$1:$U$1)*(КАЛЕНДАРЬ!O7=GRID!$B$3:$U$3),0))*GRID!$H$45,
ROUNDUP(INDEX(GRID!$B$4:$U$15,MATCH(I$7,GRID!$A$4:$A$15,0),MATCH(1,($U$2=GRID!$B$1:$U$1)*(КАЛЕНДАРЬ!O7=GRID!$B$3:$U$3),0))*GRID!$H$45*(1-GRID!$H$46),0))</f>
        <v>68940</v>
      </c>
      <c r="J116" s="8" cm="1">
        <f t="array" ref="J116">IF($I$2="Длительное проживание от 10 ночей ",
INDEX(GRID!$B$18:$U$29,MATCH(I$7,GRID!$A$18:$A$29,0),MATCH(1,($U$2=GRID!$B$1:$U$1)*(КАЛЕНДАРЬ!O7=GRID!$B$3:$U$3),0))*GRID!$H$45,
ROUNDUP(INDEX(GRID!$B$18:$U$29,MATCH(I$7,GRID!$A$18:$A$29,0),MATCH(1,($U$2=GRID!$B$1:$U$1)*(КАЛЕНДАРЬ!O7=GRID!$B$3:$U$3),0))*GRID!$H$45*(1-GRID!$H$46),0))</f>
        <v>73440</v>
      </c>
      <c r="K116" s="57" t="s">
        <v>119</v>
      </c>
      <c r="L116" s="57" t="s">
        <v>119</v>
      </c>
      <c r="M116" s="8" cm="1">
        <f t="array" ref="M116">IF($I$2="Длительное проживание от 10 ночей ",
INDEX(GRID!$B$4:$U$15,MATCH(M$7,GRID!$A$4:$A$15,0),MATCH(1,($U$2=GRID!$B$1:$U$1)*(КАЛЕНДАРЬ!O7=GRID!$B$3:$U$3),0))*GRID!$H$45,
ROUNDUP(INDEX(GRID!$B$4:$U$15,MATCH(M$7,GRID!$A$4:$A$15,0),MATCH(1,($U$2=GRID!$B$1:$U$1)*(КАЛЕНДАРЬ!O7=GRID!$B$3:$U$3),0))*GRID!$H$45*(1-GRID!$H$46),0))</f>
        <v>99360</v>
      </c>
      <c r="N116" s="8" cm="1">
        <f t="array" ref="N116">IF($I$2="Длительное проживание от 10 ночей ",
INDEX(GRID!$B$18:$U$29,MATCH(M$7,GRID!$A$18:$A$29,0),MATCH(1,($U$2=GRID!$B$1:$U$1)*(КАЛЕНДАРЬ!O7=GRID!$B$3:$U$3),0))*GRID!$H$45,
ROUNDUP(INDEX(GRID!$B$18:$U$29,MATCH(M$7,GRID!$A$18:$A$29,0),MATCH(1,($U$2=GRID!$B$1:$U$1)*(КАЛЕНДАРЬ!O7=GRID!$B$3:$U$3),0))*GRID!$H$45*(1-GRID!$H$46),0))</f>
        <v>103860</v>
      </c>
      <c r="O116" s="57" t="s">
        <v>119</v>
      </c>
      <c r="P116" s="8" cm="1">
        <f t="array" ref="P116">IF($I$2="Длительное проживание от 10 ночей ",
INDEX(GRID!$B$4:$U$15,MATCH(P$7,GRID!$A$4:$A$15,0),MATCH(1,($U$2=GRID!$B$1:$U$1)*(КАЛЕНДАРЬ!O7=GRID!$B$3:$U$3),0))*GRID!$H$45,
ROUNDUP(INDEX(GRID!$B$4:$U$15,MATCH(P$7,GRID!$A$4:$A$15,0),MATCH(1,($U$2=GRID!$B$1:$U$1)*(КАЛЕНДАРЬ!O7=GRID!$B$3:$U$3),0))*GRID!$H$45*(1-GRID!$H$46),0))</f>
        <v>179370</v>
      </c>
      <c r="Q116" s="8" cm="1">
        <f t="array" ref="Q116">IF($I$2="Длительное проживание от 10 ночей ",
INDEX(GRID!$B$4:$U$15,MATCH(Q$7,GRID!$A$4:$A$15,0),MATCH(1,($U$2=GRID!$B$1:$U$1)*(КАЛЕНДАРЬ!O7=GRID!$B$3:$U$3),0))*GRID!$H$45,
ROUNDUP(INDEX(GRID!$B$4:$U$15,MATCH(Q$7,GRID!$A$4:$A$15,0),MATCH(1,($U$2=GRID!$B$1:$U$1)*(КАЛЕНДАРЬ!O7=GRID!$B$3:$U$3),0))*GRID!$H$45*(1-GRID!$H$46),0))</f>
        <v>207540</v>
      </c>
      <c r="R116" s="57" t="s">
        <v>119</v>
      </c>
      <c r="S116" s="57" t="s">
        <v>119</v>
      </c>
      <c r="T116" s="57" t="s">
        <v>119</v>
      </c>
    </row>
    <row r="117" spans="1:20" hidden="1">
      <c r="A117" s="63" t="s">
        <v>12</v>
      </c>
      <c r="B117" s="64">
        <v>5</v>
      </c>
      <c r="C117" s="8" cm="1">
        <f t="array" ref="C117">IF($I$2="Длительное проживание от 10 ночей ",
INDEX(GRID!$B$4:$U$15,MATCH(C$7,GRID!$A$4:$A$15,0),MATCH(1,($U$2=GRID!$B$1:$U$1)*(КАЛЕНДАРЬ!O8=GRID!$B$3:$U$3),0))*GRID!$H$45,
ROUNDUP(INDEX(GRID!$B$4:$U$15,MATCH(C$7,GRID!$A$4:$A$15,0),MATCH(1,($U$2=GRID!$B$1:$U$1)*(КАЛЕНДАРЬ!O8=GRID!$B$3:$U$3),0))*GRID!$H$45*(1-GRID!$H$46),0))</f>
        <v>47340</v>
      </c>
      <c r="D117" s="8" cm="1">
        <f t="array" ref="D117">IF($I$2="Длительное проживание от 10 ночей ",
INDEX(GRID!$B$18:$U$29,MATCH(C$7,GRID!$A$18:$A$29,0),MATCH(1,($U$2=GRID!$B$1:$U$1)*(КАЛЕНДАРЬ!O8=GRID!$B$3:$U$3),0))*GRID!$H$45,
ROUNDUP(INDEX(GRID!$B$18:$U$29,MATCH(C$7,GRID!$A$18:$A$29,0),MATCH(1,($U$2=GRID!$B$1:$U$1)*(КАЛЕНДАРЬ!O8=GRID!$B$3:$U$3),0))*GRID!$H$45*(1-GRID!$H$46),0))</f>
        <v>51840</v>
      </c>
      <c r="E117" s="8" cm="1">
        <f t="array" ref="E117">IF($I$2="Длительное проживание от 10 ночей ",
INDEX(GRID!$B$4:$U$15,MATCH(E$7,GRID!$A$4:$A$15,0),MATCH(1,($U$2=GRID!$B$1:$U$1)*(КАЛЕНДАРЬ!O8=GRID!$B$3:$U$3),0))*GRID!$H$45,
ROUNDUP(INDEX(GRID!$B$4:$U$15,MATCH(E$7,GRID!$A$4:$A$15,0),MATCH(1,($U$2=GRID!$B$1:$U$1)*(КАЛЕНДАРЬ!O8=GRID!$B$3:$U$3),0))*GRID!$H$45*(1-GRID!$H$46),0))</f>
        <v>55890</v>
      </c>
      <c r="F117" s="8" cm="1">
        <f t="array" ref="F117">IF($I$2="Длительное проживание от 10 ночей ",
INDEX(GRID!$B$18:$U$29,MATCH(E$7,GRID!$A$18:$A$29,0),MATCH(1,($U$2=GRID!$B$1:$U$1)*(КАЛЕНДАРЬ!O8=GRID!$B$3:$U$3),0))*GRID!$H$45,
ROUNDUP(INDEX(GRID!$B$18:$U$29,MATCH(E$7,GRID!$A$18:$A$29,0),MATCH(1,($U$2=GRID!$B$1:$U$1)*(КАЛЕНДАРЬ!O8=GRID!$B$3:$U$3),0))*GRID!$H$45*(1-GRID!$H$46),0))</f>
        <v>60390</v>
      </c>
      <c r="G117" s="57" t="s">
        <v>119</v>
      </c>
      <c r="H117" s="57" t="s">
        <v>119</v>
      </c>
      <c r="I117" s="8" cm="1">
        <f t="array" ref="I117">IF($I$2="Длительное проживание от 10 ночей ",
INDEX(GRID!$B$4:$U$15,MATCH(I$7,GRID!$A$4:$A$15,0),MATCH(1,($U$2=GRID!$B$1:$U$1)*(КАЛЕНДАРЬ!O8=GRID!$B$3:$U$3),0))*GRID!$H$45,
ROUNDUP(INDEX(GRID!$B$4:$U$15,MATCH(I$7,GRID!$A$4:$A$15,0),MATCH(1,($U$2=GRID!$B$1:$U$1)*(КАЛЕНДАРЬ!O8=GRID!$B$3:$U$3),0))*GRID!$H$45*(1-GRID!$H$46),0))</f>
        <v>68940</v>
      </c>
      <c r="J117" s="8" cm="1">
        <f t="array" ref="J117">IF($I$2="Длительное проживание от 10 ночей ",
INDEX(GRID!$B$18:$U$29,MATCH(I$7,GRID!$A$18:$A$29,0),MATCH(1,($U$2=GRID!$B$1:$U$1)*(КАЛЕНДАРЬ!O8=GRID!$B$3:$U$3),0))*GRID!$H$45,
ROUNDUP(INDEX(GRID!$B$18:$U$29,MATCH(I$7,GRID!$A$18:$A$29,0),MATCH(1,($U$2=GRID!$B$1:$U$1)*(КАЛЕНДАРЬ!O8=GRID!$B$3:$U$3),0))*GRID!$H$45*(1-GRID!$H$46),0))</f>
        <v>73440</v>
      </c>
      <c r="K117" s="57" t="s">
        <v>119</v>
      </c>
      <c r="L117" s="57" t="s">
        <v>119</v>
      </c>
      <c r="M117" s="8" cm="1">
        <f t="array" ref="M117">IF($I$2="Длительное проживание от 10 ночей ",
INDEX(GRID!$B$4:$U$15,MATCH(M$7,GRID!$A$4:$A$15,0),MATCH(1,($U$2=GRID!$B$1:$U$1)*(КАЛЕНДАРЬ!O8=GRID!$B$3:$U$3),0))*GRID!$H$45,
ROUNDUP(INDEX(GRID!$B$4:$U$15,MATCH(M$7,GRID!$A$4:$A$15,0),MATCH(1,($U$2=GRID!$B$1:$U$1)*(КАЛЕНДАРЬ!O8=GRID!$B$3:$U$3),0))*GRID!$H$45*(1-GRID!$H$46),0))</f>
        <v>99360</v>
      </c>
      <c r="N117" s="8" cm="1">
        <f t="array" ref="N117">IF($I$2="Длительное проживание от 10 ночей ",
INDEX(GRID!$B$18:$U$29,MATCH(M$7,GRID!$A$18:$A$29,0),MATCH(1,($U$2=GRID!$B$1:$U$1)*(КАЛЕНДАРЬ!O8=GRID!$B$3:$U$3),0))*GRID!$H$45,
ROUNDUP(INDEX(GRID!$B$18:$U$29,MATCH(M$7,GRID!$A$18:$A$29,0),MATCH(1,($U$2=GRID!$B$1:$U$1)*(КАЛЕНДАРЬ!O8=GRID!$B$3:$U$3),0))*GRID!$H$45*(1-GRID!$H$46),0))</f>
        <v>103860</v>
      </c>
      <c r="O117" s="57" t="s">
        <v>119</v>
      </c>
      <c r="P117" s="8" cm="1">
        <f t="array" ref="P117">IF($I$2="Длительное проживание от 10 ночей ",
INDEX(GRID!$B$4:$U$15,MATCH(P$7,GRID!$A$4:$A$15,0),MATCH(1,($U$2=GRID!$B$1:$U$1)*(КАЛЕНДАРЬ!O8=GRID!$B$3:$U$3),0))*GRID!$H$45,
ROUNDUP(INDEX(GRID!$B$4:$U$15,MATCH(P$7,GRID!$A$4:$A$15,0),MATCH(1,($U$2=GRID!$B$1:$U$1)*(КАЛЕНДАРЬ!O8=GRID!$B$3:$U$3),0))*GRID!$H$45*(1-GRID!$H$46),0))</f>
        <v>179370</v>
      </c>
      <c r="Q117" s="8" cm="1">
        <f t="array" ref="Q117">IF($I$2="Длительное проживание от 10 ночей ",
INDEX(GRID!$B$4:$U$15,MATCH(Q$7,GRID!$A$4:$A$15,0),MATCH(1,($U$2=GRID!$B$1:$U$1)*(КАЛЕНДАРЬ!O8=GRID!$B$3:$U$3),0))*GRID!$H$45,
ROUNDUP(INDEX(GRID!$B$4:$U$15,MATCH(Q$7,GRID!$A$4:$A$15,0),MATCH(1,($U$2=GRID!$B$1:$U$1)*(КАЛЕНДАРЬ!O8=GRID!$B$3:$U$3),0))*GRID!$H$45*(1-GRID!$H$46),0))</f>
        <v>207540</v>
      </c>
      <c r="R117" s="57" t="s">
        <v>119</v>
      </c>
      <c r="S117" s="57" t="s">
        <v>119</v>
      </c>
      <c r="T117" s="57" t="s">
        <v>119</v>
      </c>
    </row>
    <row r="118" spans="1:20" hidden="1">
      <c r="A118" s="63" t="s">
        <v>13</v>
      </c>
      <c r="B118" s="64">
        <v>6</v>
      </c>
      <c r="C118" s="8" cm="1">
        <f t="array" ref="C118">IF($I$2="Длительное проживание от 10 ночей ",
INDEX(GRID!$B$4:$U$15,MATCH(C$7,GRID!$A$4:$A$15,0),MATCH(1,($U$2=GRID!$B$1:$U$1)*(КАЛЕНДАРЬ!O9=GRID!$B$3:$U$3),0))*GRID!$H$45,
ROUNDUP(INDEX(GRID!$B$4:$U$15,MATCH(C$7,GRID!$A$4:$A$15,0),MATCH(1,($U$2=GRID!$B$1:$U$1)*(КАЛЕНДАРЬ!O9=GRID!$B$3:$U$3),0))*GRID!$H$45*(1-GRID!$H$46),0))</f>
        <v>47340</v>
      </c>
      <c r="D118" s="8" cm="1">
        <f t="array" ref="D118">IF($I$2="Длительное проживание от 10 ночей ",
INDEX(GRID!$B$18:$U$29,MATCH(C$7,GRID!$A$18:$A$29,0),MATCH(1,($U$2=GRID!$B$1:$U$1)*(КАЛЕНДАРЬ!O9=GRID!$B$3:$U$3),0))*GRID!$H$45,
ROUNDUP(INDEX(GRID!$B$18:$U$29,MATCH(C$7,GRID!$A$18:$A$29,0),MATCH(1,($U$2=GRID!$B$1:$U$1)*(КАЛЕНДАРЬ!O9=GRID!$B$3:$U$3),0))*GRID!$H$45*(1-GRID!$H$46),0))</f>
        <v>51840</v>
      </c>
      <c r="E118" s="8" cm="1">
        <f t="array" ref="E118">IF($I$2="Длительное проживание от 10 ночей ",
INDEX(GRID!$B$4:$U$15,MATCH(E$7,GRID!$A$4:$A$15,0),MATCH(1,($U$2=GRID!$B$1:$U$1)*(КАЛЕНДАРЬ!O9=GRID!$B$3:$U$3),0))*GRID!$H$45,
ROUNDUP(INDEX(GRID!$B$4:$U$15,MATCH(E$7,GRID!$A$4:$A$15,0),MATCH(1,($U$2=GRID!$B$1:$U$1)*(КАЛЕНДАРЬ!O9=GRID!$B$3:$U$3),0))*GRID!$H$45*(1-GRID!$H$46),0))</f>
        <v>55890</v>
      </c>
      <c r="F118" s="8" cm="1">
        <f t="array" ref="F118">IF($I$2="Длительное проживание от 10 ночей ",
INDEX(GRID!$B$18:$U$29,MATCH(E$7,GRID!$A$18:$A$29,0),MATCH(1,($U$2=GRID!$B$1:$U$1)*(КАЛЕНДАРЬ!O9=GRID!$B$3:$U$3),0))*GRID!$H$45,
ROUNDUP(INDEX(GRID!$B$18:$U$29,MATCH(E$7,GRID!$A$18:$A$29,0),MATCH(1,($U$2=GRID!$B$1:$U$1)*(КАЛЕНДАРЬ!O9=GRID!$B$3:$U$3),0))*GRID!$H$45*(1-GRID!$H$46),0))</f>
        <v>60390</v>
      </c>
      <c r="G118" s="57" t="s">
        <v>119</v>
      </c>
      <c r="H118" s="57" t="s">
        <v>119</v>
      </c>
      <c r="I118" s="8" cm="1">
        <f t="array" ref="I118">IF($I$2="Длительное проживание от 10 ночей ",
INDEX(GRID!$B$4:$U$15,MATCH(I$7,GRID!$A$4:$A$15,0),MATCH(1,($U$2=GRID!$B$1:$U$1)*(КАЛЕНДАРЬ!O9=GRID!$B$3:$U$3),0))*GRID!$H$45,
ROUNDUP(INDEX(GRID!$B$4:$U$15,MATCH(I$7,GRID!$A$4:$A$15,0),MATCH(1,($U$2=GRID!$B$1:$U$1)*(КАЛЕНДАРЬ!O9=GRID!$B$3:$U$3),0))*GRID!$H$45*(1-GRID!$H$46),0))</f>
        <v>68940</v>
      </c>
      <c r="J118" s="8" cm="1">
        <f t="array" ref="J118">IF($I$2="Длительное проживание от 10 ночей ",
INDEX(GRID!$B$18:$U$29,MATCH(I$7,GRID!$A$18:$A$29,0),MATCH(1,($U$2=GRID!$B$1:$U$1)*(КАЛЕНДАРЬ!O9=GRID!$B$3:$U$3),0))*GRID!$H$45,
ROUNDUP(INDEX(GRID!$B$18:$U$29,MATCH(I$7,GRID!$A$18:$A$29,0),MATCH(1,($U$2=GRID!$B$1:$U$1)*(КАЛЕНДАРЬ!O9=GRID!$B$3:$U$3),0))*GRID!$H$45*(1-GRID!$H$46),0))</f>
        <v>73440</v>
      </c>
      <c r="K118" s="57" t="s">
        <v>119</v>
      </c>
      <c r="L118" s="57" t="s">
        <v>119</v>
      </c>
      <c r="M118" s="8" cm="1">
        <f t="array" ref="M118">IF($I$2="Длительное проживание от 10 ночей ",
INDEX(GRID!$B$4:$U$15,MATCH(M$7,GRID!$A$4:$A$15,0),MATCH(1,($U$2=GRID!$B$1:$U$1)*(КАЛЕНДАРЬ!O9=GRID!$B$3:$U$3),0))*GRID!$H$45,
ROUNDUP(INDEX(GRID!$B$4:$U$15,MATCH(M$7,GRID!$A$4:$A$15,0),MATCH(1,($U$2=GRID!$B$1:$U$1)*(КАЛЕНДАРЬ!O9=GRID!$B$3:$U$3),0))*GRID!$H$45*(1-GRID!$H$46),0))</f>
        <v>99360</v>
      </c>
      <c r="N118" s="8" cm="1">
        <f t="array" ref="N118">IF($I$2="Длительное проживание от 10 ночей ",
INDEX(GRID!$B$18:$U$29,MATCH(M$7,GRID!$A$18:$A$29,0),MATCH(1,($U$2=GRID!$B$1:$U$1)*(КАЛЕНДАРЬ!O9=GRID!$B$3:$U$3),0))*GRID!$H$45,
ROUNDUP(INDEX(GRID!$B$18:$U$29,MATCH(M$7,GRID!$A$18:$A$29,0),MATCH(1,($U$2=GRID!$B$1:$U$1)*(КАЛЕНДАРЬ!O9=GRID!$B$3:$U$3),0))*GRID!$H$45*(1-GRID!$H$46),0))</f>
        <v>103860</v>
      </c>
      <c r="O118" s="57" t="s">
        <v>119</v>
      </c>
      <c r="P118" s="8" cm="1">
        <f t="array" ref="P118">IF($I$2="Длительное проживание от 10 ночей ",
INDEX(GRID!$B$4:$U$15,MATCH(P$7,GRID!$A$4:$A$15,0),MATCH(1,($U$2=GRID!$B$1:$U$1)*(КАЛЕНДАРЬ!O9=GRID!$B$3:$U$3),0))*GRID!$H$45,
ROUNDUP(INDEX(GRID!$B$4:$U$15,MATCH(P$7,GRID!$A$4:$A$15,0),MATCH(1,($U$2=GRID!$B$1:$U$1)*(КАЛЕНДАРЬ!O9=GRID!$B$3:$U$3),0))*GRID!$H$45*(1-GRID!$H$46),0))</f>
        <v>179370</v>
      </c>
      <c r="Q118" s="8" cm="1">
        <f t="array" ref="Q118">IF($I$2="Длительное проживание от 10 ночей ",
INDEX(GRID!$B$4:$U$15,MATCH(Q$7,GRID!$A$4:$A$15,0),MATCH(1,($U$2=GRID!$B$1:$U$1)*(КАЛЕНДАРЬ!O9=GRID!$B$3:$U$3),0))*GRID!$H$45,
ROUNDUP(INDEX(GRID!$B$4:$U$15,MATCH(Q$7,GRID!$A$4:$A$15,0),MATCH(1,($U$2=GRID!$B$1:$U$1)*(КАЛЕНДАРЬ!O9=GRID!$B$3:$U$3),0))*GRID!$H$45*(1-GRID!$H$46),0))</f>
        <v>207540</v>
      </c>
      <c r="R118" s="57" t="s">
        <v>119</v>
      </c>
      <c r="S118" s="57" t="s">
        <v>119</v>
      </c>
      <c r="T118" s="57" t="s">
        <v>119</v>
      </c>
    </row>
    <row r="119" spans="1:20" hidden="1">
      <c r="A119" s="63" t="s">
        <v>14</v>
      </c>
      <c r="B119" s="64">
        <v>7</v>
      </c>
      <c r="C119" s="8" cm="1">
        <f t="array" ref="C119">IF($I$2="Длительное проживание от 10 ночей ",
INDEX(GRID!$B$4:$U$15,MATCH(C$7,GRID!$A$4:$A$15,0),MATCH(1,($U$2=GRID!$B$1:$U$1)*(КАЛЕНДАРЬ!O10=GRID!$B$3:$U$3),0))*GRID!$H$45,
ROUNDUP(INDEX(GRID!$B$4:$U$15,MATCH(C$7,GRID!$A$4:$A$15,0),MATCH(1,($U$2=GRID!$B$1:$U$1)*(КАЛЕНДАРЬ!O10=GRID!$B$3:$U$3),0))*GRID!$H$45*(1-GRID!$H$46),0))</f>
        <v>47340</v>
      </c>
      <c r="D119" s="8" cm="1">
        <f t="array" ref="D119">IF($I$2="Длительное проживание от 10 ночей ",
INDEX(GRID!$B$18:$U$29,MATCH(C$7,GRID!$A$18:$A$29,0),MATCH(1,($U$2=GRID!$B$1:$U$1)*(КАЛЕНДАРЬ!O10=GRID!$B$3:$U$3),0))*GRID!$H$45,
ROUNDUP(INDEX(GRID!$B$18:$U$29,MATCH(C$7,GRID!$A$18:$A$29,0),MATCH(1,($U$2=GRID!$B$1:$U$1)*(КАЛЕНДАРЬ!O10=GRID!$B$3:$U$3),0))*GRID!$H$45*(1-GRID!$H$46),0))</f>
        <v>51840</v>
      </c>
      <c r="E119" s="8" cm="1">
        <f t="array" ref="E119">IF($I$2="Длительное проживание от 10 ночей ",
INDEX(GRID!$B$4:$U$15,MATCH(E$7,GRID!$A$4:$A$15,0),MATCH(1,($U$2=GRID!$B$1:$U$1)*(КАЛЕНДАРЬ!O10=GRID!$B$3:$U$3),0))*GRID!$H$45,
ROUNDUP(INDEX(GRID!$B$4:$U$15,MATCH(E$7,GRID!$A$4:$A$15,0),MATCH(1,($U$2=GRID!$B$1:$U$1)*(КАЛЕНДАРЬ!O10=GRID!$B$3:$U$3),0))*GRID!$H$45*(1-GRID!$H$46),0))</f>
        <v>55890</v>
      </c>
      <c r="F119" s="8" cm="1">
        <f t="array" ref="F119">IF($I$2="Длительное проживание от 10 ночей ",
INDEX(GRID!$B$18:$U$29,MATCH(E$7,GRID!$A$18:$A$29,0),MATCH(1,($U$2=GRID!$B$1:$U$1)*(КАЛЕНДАРЬ!O10=GRID!$B$3:$U$3),0))*GRID!$H$45,
ROUNDUP(INDEX(GRID!$B$18:$U$29,MATCH(E$7,GRID!$A$18:$A$29,0),MATCH(1,($U$2=GRID!$B$1:$U$1)*(КАЛЕНДАРЬ!O10=GRID!$B$3:$U$3),0))*GRID!$H$45*(1-GRID!$H$46),0))</f>
        <v>60390</v>
      </c>
      <c r="G119" s="57" t="s">
        <v>119</v>
      </c>
      <c r="H119" s="57" t="s">
        <v>119</v>
      </c>
      <c r="I119" s="8" cm="1">
        <f t="array" ref="I119">IF($I$2="Длительное проживание от 10 ночей ",
INDEX(GRID!$B$4:$U$15,MATCH(I$7,GRID!$A$4:$A$15,0),MATCH(1,($U$2=GRID!$B$1:$U$1)*(КАЛЕНДАРЬ!O10=GRID!$B$3:$U$3),0))*GRID!$H$45,
ROUNDUP(INDEX(GRID!$B$4:$U$15,MATCH(I$7,GRID!$A$4:$A$15,0),MATCH(1,($U$2=GRID!$B$1:$U$1)*(КАЛЕНДАРЬ!O10=GRID!$B$3:$U$3),0))*GRID!$H$45*(1-GRID!$H$46),0))</f>
        <v>68940</v>
      </c>
      <c r="J119" s="8" cm="1">
        <f t="array" ref="J119">IF($I$2="Длительное проживание от 10 ночей ",
INDEX(GRID!$B$18:$U$29,MATCH(I$7,GRID!$A$18:$A$29,0),MATCH(1,($U$2=GRID!$B$1:$U$1)*(КАЛЕНДАРЬ!O10=GRID!$B$3:$U$3),0))*GRID!$H$45,
ROUNDUP(INDEX(GRID!$B$18:$U$29,MATCH(I$7,GRID!$A$18:$A$29,0),MATCH(1,($U$2=GRID!$B$1:$U$1)*(КАЛЕНДАРЬ!O10=GRID!$B$3:$U$3),0))*GRID!$H$45*(1-GRID!$H$46),0))</f>
        <v>73440</v>
      </c>
      <c r="K119" s="57" t="s">
        <v>119</v>
      </c>
      <c r="L119" s="57" t="s">
        <v>119</v>
      </c>
      <c r="M119" s="8" cm="1">
        <f t="array" ref="M119">IF($I$2="Длительное проживание от 10 ночей ",
INDEX(GRID!$B$4:$U$15,MATCH(M$7,GRID!$A$4:$A$15,0),MATCH(1,($U$2=GRID!$B$1:$U$1)*(КАЛЕНДАРЬ!O10=GRID!$B$3:$U$3),0))*GRID!$H$45,
ROUNDUP(INDEX(GRID!$B$4:$U$15,MATCH(M$7,GRID!$A$4:$A$15,0),MATCH(1,($U$2=GRID!$B$1:$U$1)*(КАЛЕНДАРЬ!O10=GRID!$B$3:$U$3),0))*GRID!$H$45*(1-GRID!$H$46),0))</f>
        <v>99360</v>
      </c>
      <c r="N119" s="8" cm="1">
        <f t="array" ref="N119">IF($I$2="Длительное проживание от 10 ночей ",
INDEX(GRID!$B$18:$U$29,MATCH(M$7,GRID!$A$18:$A$29,0),MATCH(1,($U$2=GRID!$B$1:$U$1)*(КАЛЕНДАРЬ!O10=GRID!$B$3:$U$3),0))*GRID!$H$45,
ROUNDUP(INDEX(GRID!$B$18:$U$29,MATCH(M$7,GRID!$A$18:$A$29,0),MATCH(1,($U$2=GRID!$B$1:$U$1)*(КАЛЕНДАРЬ!O10=GRID!$B$3:$U$3),0))*GRID!$H$45*(1-GRID!$H$46),0))</f>
        <v>103860</v>
      </c>
      <c r="O119" s="57" t="s">
        <v>119</v>
      </c>
      <c r="P119" s="8" cm="1">
        <f t="array" ref="P119">IF($I$2="Длительное проживание от 10 ночей ",
INDEX(GRID!$B$4:$U$15,MATCH(P$7,GRID!$A$4:$A$15,0),MATCH(1,($U$2=GRID!$B$1:$U$1)*(КАЛЕНДАРЬ!O10=GRID!$B$3:$U$3),0))*GRID!$H$45,
ROUNDUP(INDEX(GRID!$B$4:$U$15,MATCH(P$7,GRID!$A$4:$A$15,0),MATCH(1,($U$2=GRID!$B$1:$U$1)*(КАЛЕНДАРЬ!O10=GRID!$B$3:$U$3),0))*GRID!$H$45*(1-GRID!$H$46),0))</f>
        <v>179370</v>
      </c>
      <c r="Q119" s="8" cm="1">
        <f t="array" ref="Q119">IF($I$2="Длительное проживание от 10 ночей ",
INDEX(GRID!$B$4:$U$15,MATCH(Q$7,GRID!$A$4:$A$15,0),MATCH(1,($U$2=GRID!$B$1:$U$1)*(КАЛЕНДАРЬ!O10=GRID!$B$3:$U$3),0))*GRID!$H$45,
ROUNDUP(INDEX(GRID!$B$4:$U$15,MATCH(Q$7,GRID!$A$4:$A$15,0),MATCH(1,($U$2=GRID!$B$1:$U$1)*(КАЛЕНДАРЬ!O10=GRID!$B$3:$U$3),0))*GRID!$H$45*(1-GRID!$H$46),0))</f>
        <v>207540</v>
      </c>
      <c r="R119" s="57" t="s">
        <v>119</v>
      </c>
      <c r="S119" s="57" t="s">
        <v>119</v>
      </c>
      <c r="T119" s="57" t="s">
        <v>119</v>
      </c>
    </row>
    <row r="120" spans="1:20" hidden="1">
      <c r="A120" s="63" t="s">
        <v>15</v>
      </c>
      <c r="B120" s="64">
        <v>8</v>
      </c>
      <c r="C120" s="8" cm="1">
        <f t="array" ref="C120">IF($I$2="Длительное проживание от 10 ночей ",
INDEX(GRID!$B$4:$U$15,MATCH(C$7,GRID!$A$4:$A$15,0),MATCH(1,($U$2=GRID!$B$1:$U$1)*(КАЛЕНДАРЬ!O11=GRID!$B$3:$U$3),0))*GRID!$H$45,
ROUNDUP(INDEX(GRID!$B$4:$U$15,MATCH(C$7,GRID!$A$4:$A$15,0),MATCH(1,($U$2=GRID!$B$1:$U$1)*(КАЛЕНДАРЬ!O11=GRID!$B$3:$U$3),0))*GRID!$H$45*(1-GRID!$H$46),0))</f>
        <v>47340</v>
      </c>
      <c r="D120" s="8" cm="1">
        <f t="array" ref="D120">IF($I$2="Длительное проживание от 10 ночей ",
INDEX(GRID!$B$18:$U$29,MATCH(C$7,GRID!$A$18:$A$29,0),MATCH(1,($U$2=GRID!$B$1:$U$1)*(КАЛЕНДАРЬ!O11=GRID!$B$3:$U$3),0))*GRID!$H$45,
ROUNDUP(INDEX(GRID!$B$18:$U$29,MATCH(C$7,GRID!$A$18:$A$29,0),MATCH(1,($U$2=GRID!$B$1:$U$1)*(КАЛЕНДАРЬ!O11=GRID!$B$3:$U$3),0))*GRID!$H$45*(1-GRID!$H$46),0))</f>
        <v>51840</v>
      </c>
      <c r="E120" s="8" cm="1">
        <f t="array" ref="E120">IF($I$2="Длительное проживание от 10 ночей ",
INDEX(GRID!$B$4:$U$15,MATCH(E$7,GRID!$A$4:$A$15,0),MATCH(1,($U$2=GRID!$B$1:$U$1)*(КАЛЕНДАРЬ!O11=GRID!$B$3:$U$3),0))*GRID!$H$45,
ROUNDUP(INDEX(GRID!$B$4:$U$15,MATCH(E$7,GRID!$A$4:$A$15,0),MATCH(1,($U$2=GRID!$B$1:$U$1)*(КАЛЕНДАРЬ!O11=GRID!$B$3:$U$3),0))*GRID!$H$45*(1-GRID!$H$46),0))</f>
        <v>55890</v>
      </c>
      <c r="F120" s="8" cm="1">
        <f t="array" ref="F120">IF($I$2="Длительное проживание от 10 ночей ",
INDEX(GRID!$B$18:$U$29,MATCH(E$7,GRID!$A$18:$A$29,0),MATCH(1,($U$2=GRID!$B$1:$U$1)*(КАЛЕНДАРЬ!O11=GRID!$B$3:$U$3),0))*GRID!$H$45,
ROUNDUP(INDEX(GRID!$B$18:$U$29,MATCH(E$7,GRID!$A$18:$A$29,0),MATCH(1,($U$2=GRID!$B$1:$U$1)*(КАЛЕНДАРЬ!O11=GRID!$B$3:$U$3),0))*GRID!$H$45*(1-GRID!$H$46),0))</f>
        <v>60390</v>
      </c>
      <c r="G120" s="57" t="s">
        <v>119</v>
      </c>
      <c r="H120" s="57" t="s">
        <v>119</v>
      </c>
      <c r="I120" s="8" cm="1">
        <f t="array" ref="I120">IF($I$2="Длительное проживание от 10 ночей ",
INDEX(GRID!$B$4:$U$15,MATCH(I$7,GRID!$A$4:$A$15,0),MATCH(1,($U$2=GRID!$B$1:$U$1)*(КАЛЕНДАРЬ!O11=GRID!$B$3:$U$3),0))*GRID!$H$45,
ROUNDUP(INDEX(GRID!$B$4:$U$15,MATCH(I$7,GRID!$A$4:$A$15,0),MATCH(1,($U$2=GRID!$B$1:$U$1)*(КАЛЕНДАРЬ!O11=GRID!$B$3:$U$3),0))*GRID!$H$45*(1-GRID!$H$46),0))</f>
        <v>68940</v>
      </c>
      <c r="J120" s="8" cm="1">
        <f t="array" ref="J120">IF($I$2="Длительное проживание от 10 ночей ",
INDEX(GRID!$B$18:$U$29,MATCH(I$7,GRID!$A$18:$A$29,0),MATCH(1,($U$2=GRID!$B$1:$U$1)*(КАЛЕНДАРЬ!O11=GRID!$B$3:$U$3),0))*GRID!$H$45,
ROUNDUP(INDEX(GRID!$B$18:$U$29,MATCH(I$7,GRID!$A$18:$A$29,0),MATCH(1,($U$2=GRID!$B$1:$U$1)*(КАЛЕНДАРЬ!O11=GRID!$B$3:$U$3),0))*GRID!$H$45*(1-GRID!$H$46),0))</f>
        <v>73440</v>
      </c>
      <c r="K120" s="57" t="s">
        <v>119</v>
      </c>
      <c r="L120" s="57" t="s">
        <v>119</v>
      </c>
      <c r="M120" s="8" cm="1">
        <f t="array" ref="M120">IF($I$2="Длительное проживание от 10 ночей ",
INDEX(GRID!$B$4:$U$15,MATCH(M$7,GRID!$A$4:$A$15,0),MATCH(1,($U$2=GRID!$B$1:$U$1)*(КАЛЕНДАРЬ!O11=GRID!$B$3:$U$3),0))*GRID!$H$45,
ROUNDUP(INDEX(GRID!$B$4:$U$15,MATCH(M$7,GRID!$A$4:$A$15,0),MATCH(1,($U$2=GRID!$B$1:$U$1)*(КАЛЕНДАРЬ!O11=GRID!$B$3:$U$3),0))*GRID!$H$45*(1-GRID!$H$46),0))</f>
        <v>99360</v>
      </c>
      <c r="N120" s="8" cm="1">
        <f t="array" ref="N120">IF($I$2="Длительное проживание от 10 ночей ",
INDEX(GRID!$B$18:$U$29,MATCH(M$7,GRID!$A$18:$A$29,0),MATCH(1,($U$2=GRID!$B$1:$U$1)*(КАЛЕНДАРЬ!O11=GRID!$B$3:$U$3),0))*GRID!$H$45,
ROUNDUP(INDEX(GRID!$B$18:$U$29,MATCH(M$7,GRID!$A$18:$A$29,0),MATCH(1,($U$2=GRID!$B$1:$U$1)*(КАЛЕНДАРЬ!O11=GRID!$B$3:$U$3),0))*GRID!$H$45*(1-GRID!$H$46),0))</f>
        <v>103860</v>
      </c>
      <c r="O120" s="57" t="s">
        <v>119</v>
      </c>
      <c r="P120" s="8" cm="1">
        <f t="array" ref="P120">IF($I$2="Длительное проживание от 10 ночей ",
INDEX(GRID!$B$4:$U$15,MATCH(P$7,GRID!$A$4:$A$15,0),MATCH(1,($U$2=GRID!$B$1:$U$1)*(КАЛЕНДАРЬ!O11=GRID!$B$3:$U$3),0))*GRID!$H$45,
ROUNDUP(INDEX(GRID!$B$4:$U$15,MATCH(P$7,GRID!$A$4:$A$15,0),MATCH(1,($U$2=GRID!$B$1:$U$1)*(КАЛЕНДАРЬ!O11=GRID!$B$3:$U$3),0))*GRID!$H$45*(1-GRID!$H$46),0))</f>
        <v>179370</v>
      </c>
      <c r="Q120" s="8" cm="1">
        <f t="array" ref="Q120">IF($I$2="Длительное проживание от 10 ночей ",
INDEX(GRID!$B$4:$U$15,MATCH(Q$7,GRID!$A$4:$A$15,0),MATCH(1,($U$2=GRID!$B$1:$U$1)*(КАЛЕНДАРЬ!O11=GRID!$B$3:$U$3),0))*GRID!$H$45,
ROUNDUP(INDEX(GRID!$B$4:$U$15,MATCH(Q$7,GRID!$A$4:$A$15,0),MATCH(1,($U$2=GRID!$B$1:$U$1)*(КАЛЕНДАРЬ!O11=GRID!$B$3:$U$3),0))*GRID!$H$45*(1-GRID!$H$46),0))</f>
        <v>207540</v>
      </c>
      <c r="R120" s="57" t="s">
        <v>119</v>
      </c>
      <c r="S120" s="57" t="s">
        <v>119</v>
      </c>
      <c r="T120" s="57" t="s">
        <v>119</v>
      </c>
    </row>
    <row r="121" spans="1:20" hidden="1">
      <c r="A121" s="63" t="s">
        <v>16</v>
      </c>
      <c r="B121" s="64">
        <v>9</v>
      </c>
      <c r="C121" s="8" cm="1">
        <f t="array" ref="C121">IF($I$2="Длительное проживание от 10 ночей ",
INDEX(GRID!$B$4:$U$15,MATCH(C$7,GRID!$A$4:$A$15,0),MATCH(1,($U$2=GRID!$B$1:$U$1)*(КАЛЕНДАРЬ!O12=GRID!$B$3:$U$3),0))*GRID!$H$45,
ROUNDUP(INDEX(GRID!$B$4:$U$15,MATCH(C$7,GRID!$A$4:$A$15,0),MATCH(1,($U$2=GRID!$B$1:$U$1)*(КАЛЕНДАРЬ!O12=GRID!$B$3:$U$3),0))*GRID!$H$45*(1-GRID!$H$46),0))</f>
        <v>47340</v>
      </c>
      <c r="D121" s="8" cm="1">
        <f t="array" ref="D121">IF($I$2="Длительное проживание от 10 ночей ",
INDEX(GRID!$B$18:$U$29,MATCH(C$7,GRID!$A$18:$A$29,0),MATCH(1,($U$2=GRID!$B$1:$U$1)*(КАЛЕНДАРЬ!O12=GRID!$B$3:$U$3),0))*GRID!$H$45,
ROUNDUP(INDEX(GRID!$B$18:$U$29,MATCH(C$7,GRID!$A$18:$A$29,0),MATCH(1,($U$2=GRID!$B$1:$U$1)*(КАЛЕНДАРЬ!O12=GRID!$B$3:$U$3),0))*GRID!$H$45*(1-GRID!$H$46),0))</f>
        <v>51840</v>
      </c>
      <c r="E121" s="8" cm="1">
        <f t="array" ref="E121">IF($I$2="Длительное проживание от 10 ночей ",
INDEX(GRID!$B$4:$U$15,MATCH(E$7,GRID!$A$4:$A$15,0),MATCH(1,($U$2=GRID!$B$1:$U$1)*(КАЛЕНДАРЬ!O12=GRID!$B$3:$U$3),0))*GRID!$H$45,
ROUNDUP(INDEX(GRID!$B$4:$U$15,MATCH(E$7,GRID!$A$4:$A$15,0),MATCH(1,($U$2=GRID!$B$1:$U$1)*(КАЛЕНДАРЬ!O12=GRID!$B$3:$U$3),0))*GRID!$H$45*(1-GRID!$H$46),0))</f>
        <v>55890</v>
      </c>
      <c r="F121" s="8" cm="1">
        <f t="array" ref="F121">IF($I$2="Длительное проживание от 10 ночей ",
INDEX(GRID!$B$18:$U$29,MATCH(E$7,GRID!$A$18:$A$29,0),MATCH(1,($U$2=GRID!$B$1:$U$1)*(КАЛЕНДАРЬ!O12=GRID!$B$3:$U$3),0))*GRID!$H$45,
ROUNDUP(INDEX(GRID!$B$18:$U$29,MATCH(E$7,GRID!$A$18:$A$29,0),MATCH(1,($U$2=GRID!$B$1:$U$1)*(КАЛЕНДАРЬ!O12=GRID!$B$3:$U$3),0))*GRID!$H$45*(1-GRID!$H$46),0))</f>
        <v>60390</v>
      </c>
      <c r="G121" s="57" t="s">
        <v>119</v>
      </c>
      <c r="H121" s="57" t="s">
        <v>119</v>
      </c>
      <c r="I121" s="8" cm="1">
        <f t="array" ref="I121">IF($I$2="Длительное проживание от 10 ночей ",
INDEX(GRID!$B$4:$U$15,MATCH(I$7,GRID!$A$4:$A$15,0),MATCH(1,($U$2=GRID!$B$1:$U$1)*(КАЛЕНДАРЬ!O12=GRID!$B$3:$U$3),0))*GRID!$H$45,
ROUNDUP(INDEX(GRID!$B$4:$U$15,MATCH(I$7,GRID!$A$4:$A$15,0),MATCH(1,($U$2=GRID!$B$1:$U$1)*(КАЛЕНДАРЬ!O12=GRID!$B$3:$U$3),0))*GRID!$H$45*(1-GRID!$H$46),0))</f>
        <v>68940</v>
      </c>
      <c r="J121" s="8" cm="1">
        <f t="array" ref="J121">IF($I$2="Длительное проживание от 10 ночей ",
INDEX(GRID!$B$18:$U$29,MATCH(I$7,GRID!$A$18:$A$29,0),MATCH(1,($U$2=GRID!$B$1:$U$1)*(КАЛЕНДАРЬ!O12=GRID!$B$3:$U$3),0))*GRID!$H$45,
ROUNDUP(INDEX(GRID!$B$18:$U$29,MATCH(I$7,GRID!$A$18:$A$29,0),MATCH(1,($U$2=GRID!$B$1:$U$1)*(КАЛЕНДАРЬ!O12=GRID!$B$3:$U$3),0))*GRID!$H$45*(1-GRID!$H$46),0))</f>
        <v>73440</v>
      </c>
      <c r="K121" s="57" t="s">
        <v>119</v>
      </c>
      <c r="L121" s="57" t="s">
        <v>119</v>
      </c>
      <c r="M121" s="8" cm="1">
        <f t="array" ref="M121">IF($I$2="Длительное проживание от 10 ночей ",
INDEX(GRID!$B$4:$U$15,MATCH(M$7,GRID!$A$4:$A$15,0),MATCH(1,($U$2=GRID!$B$1:$U$1)*(КАЛЕНДАРЬ!O12=GRID!$B$3:$U$3),0))*GRID!$H$45,
ROUNDUP(INDEX(GRID!$B$4:$U$15,MATCH(M$7,GRID!$A$4:$A$15,0),MATCH(1,($U$2=GRID!$B$1:$U$1)*(КАЛЕНДАРЬ!O12=GRID!$B$3:$U$3),0))*GRID!$H$45*(1-GRID!$H$46),0))</f>
        <v>99360</v>
      </c>
      <c r="N121" s="8" cm="1">
        <f t="array" ref="N121">IF($I$2="Длительное проживание от 10 ночей ",
INDEX(GRID!$B$18:$U$29,MATCH(M$7,GRID!$A$18:$A$29,0),MATCH(1,($U$2=GRID!$B$1:$U$1)*(КАЛЕНДАРЬ!O12=GRID!$B$3:$U$3),0))*GRID!$H$45,
ROUNDUP(INDEX(GRID!$B$18:$U$29,MATCH(M$7,GRID!$A$18:$A$29,0),MATCH(1,($U$2=GRID!$B$1:$U$1)*(КАЛЕНДАРЬ!O12=GRID!$B$3:$U$3),0))*GRID!$H$45*(1-GRID!$H$46),0))</f>
        <v>103860</v>
      </c>
      <c r="O121" s="57" t="s">
        <v>119</v>
      </c>
      <c r="P121" s="8" cm="1">
        <f t="array" ref="P121">IF($I$2="Длительное проживание от 10 ночей ",
INDEX(GRID!$B$4:$U$15,MATCH(P$7,GRID!$A$4:$A$15,0),MATCH(1,($U$2=GRID!$B$1:$U$1)*(КАЛЕНДАРЬ!O12=GRID!$B$3:$U$3),0))*GRID!$H$45,
ROUNDUP(INDEX(GRID!$B$4:$U$15,MATCH(P$7,GRID!$A$4:$A$15,0),MATCH(1,($U$2=GRID!$B$1:$U$1)*(КАЛЕНДАРЬ!O12=GRID!$B$3:$U$3),0))*GRID!$H$45*(1-GRID!$H$46),0))</f>
        <v>179370</v>
      </c>
      <c r="Q121" s="8" cm="1">
        <f t="array" ref="Q121">IF($I$2="Длительное проживание от 10 ночей ",
INDEX(GRID!$B$4:$U$15,MATCH(Q$7,GRID!$A$4:$A$15,0),MATCH(1,($U$2=GRID!$B$1:$U$1)*(КАЛЕНДАРЬ!O12=GRID!$B$3:$U$3),0))*GRID!$H$45,
ROUNDUP(INDEX(GRID!$B$4:$U$15,MATCH(Q$7,GRID!$A$4:$A$15,0),MATCH(1,($U$2=GRID!$B$1:$U$1)*(КАЛЕНДАРЬ!O12=GRID!$B$3:$U$3),0))*GRID!$H$45*(1-GRID!$H$46),0))</f>
        <v>207540</v>
      </c>
      <c r="R121" s="57" t="s">
        <v>119</v>
      </c>
      <c r="S121" s="57" t="s">
        <v>119</v>
      </c>
      <c r="T121" s="57" t="s">
        <v>119</v>
      </c>
    </row>
    <row r="122" spans="1:20" hidden="1">
      <c r="A122" s="63" t="s">
        <v>17</v>
      </c>
      <c r="B122" s="64">
        <v>10</v>
      </c>
      <c r="C122" s="8" cm="1">
        <f t="array" ref="C122">IF($I$2="Длительное проживание от 10 ночей ",
INDEX(GRID!$B$4:$U$15,MATCH(C$7,GRID!$A$4:$A$15,0),MATCH(1,($U$2=GRID!$B$1:$U$1)*(КАЛЕНДАРЬ!O13=GRID!$B$3:$U$3),0))*GRID!$H$45,
ROUNDUP(INDEX(GRID!$B$4:$U$15,MATCH(C$7,GRID!$A$4:$A$15,0),MATCH(1,($U$2=GRID!$B$1:$U$1)*(КАЛЕНДАРЬ!O13=GRID!$B$3:$U$3),0))*GRID!$H$45*(1-GRID!$H$46),0))</f>
        <v>47340</v>
      </c>
      <c r="D122" s="8" cm="1">
        <f t="array" ref="D122">IF($I$2="Длительное проживание от 10 ночей ",
INDEX(GRID!$B$18:$U$29,MATCH(C$7,GRID!$A$18:$A$29,0),MATCH(1,($U$2=GRID!$B$1:$U$1)*(КАЛЕНДАРЬ!O13=GRID!$B$3:$U$3),0))*GRID!$H$45,
ROUNDUP(INDEX(GRID!$B$18:$U$29,MATCH(C$7,GRID!$A$18:$A$29,0),MATCH(1,($U$2=GRID!$B$1:$U$1)*(КАЛЕНДАРЬ!O13=GRID!$B$3:$U$3),0))*GRID!$H$45*(1-GRID!$H$46),0))</f>
        <v>51840</v>
      </c>
      <c r="E122" s="8" cm="1">
        <f t="array" ref="E122">IF($I$2="Длительное проживание от 10 ночей ",
INDEX(GRID!$B$4:$U$15,MATCH(E$7,GRID!$A$4:$A$15,0),MATCH(1,($U$2=GRID!$B$1:$U$1)*(КАЛЕНДАРЬ!O13=GRID!$B$3:$U$3),0))*GRID!$H$45,
ROUNDUP(INDEX(GRID!$B$4:$U$15,MATCH(E$7,GRID!$A$4:$A$15,0),MATCH(1,($U$2=GRID!$B$1:$U$1)*(КАЛЕНДАРЬ!O13=GRID!$B$3:$U$3),0))*GRID!$H$45*(1-GRID!$H$46),0))</f>
        <v>55890</v>
      </c>
      <c r="F122" s="8" cm="1">
        <f t="array" ref="F122">IF($I$2="Длительное проживание от 10 ночей ",
INDEX(GRID!$B$18:$U$29,MATCH(E$7,GRID!$A$18:$A$29,0),MATCH(1,($U$2=GRID!$B$1:$U$1)*(КАЛЕНДАРЬ!O13=GRID!$B$3:$U$3),0))*GRID!$H$45,
ROUNDUP(INDEX(GRID!$B$18:$U$29,MATCH(E$7,GRID!$A$18:$A$29,0),MATCH(1,($U$2=GRID!$B$1:$U$1)*(КАЛЕНДАРЬ!O13=GRID!$B$3:$U$3),0))*GRID!$H$45*(1-GRID!$H$46),0))</f>
        <v>60390</v>
      </c>
      <c r="G122" s="57" t="s">
        <v>119</v>
      </c>
      <c r="H122" s="57" t="s">
        <v>119</v>
      </c>
      <c r="I122" s="8" cm="1">
        <f t="array" ref="I122">IF($I$2="Длительное проживание от 10 ночей ",
INDEX(GRID!$B$4:$U$15,MATCH(I$7,GRID!$A$4:$A$15,0),MATCH(1,($U$2=GRID!$B$1:$U$1)*(КАЛЕНДАРЬ!O13=GRID!$B$3:$U$3),0))*GRID!$H$45,
ROUNDUP(INDEX(GRID!$B$4:$U$15,MATCH(I$7,GRID!$A$4:$A$15,0),MATCH(1,($U$2=GRID!$B$1:$U$1)*(КАЛЕНДАРЬ!O13=GRID!$B$3:$U$3),0))*GRID!$H$45*(1-GRID!$H$46),0))</f>
        <v>68940</v>
      </c>
      <c r="J122" s="8" cm="1">
        <f t="array" ref="J122">IF($I$2="Длительное проживание от 10 ночей ",
INDEX(GRID!$B$18:$U$29,MATCH(I$7,GRID!$A$18:$A$29,0),MATCH(1,($U$2=GRID!$B$1:$U$1)*(КАЛЕНДАРЬ!O13=GRID!$B$3:$U$3),0))*GRID!$H$45,
ROUNDUP(INDEX(GRID!$B$18:$U$29,MATCH(I$7,GRID!$A$18:$A$29,0),MATCH(1,($U$2=GRID!$B$1:$U$1)*(КАЛЕНДАРЬ!O13=GRID!$B$3:$U$3),0))*GRID!$H$45*(1-GRID!$H$46),0))</f>
        <v>73440</v>
      </c>
      <c r="K122" s="57" t="s">
        <v>119</v>
      </c>
      <c r="L122" s="57" t="s">
        <v>119</v>
      </c>
      <c r="M122" s="8" cm="1">
        <f t="array" ref="M122">IF($I$2="Длительное проживание от 10 ночей ",
INDEX(GRID!$B$4:$U$15,MATCH(M$7,GRID!$A$4:$A$15,0),MATCH(1,($U$2=GRID!$B$1:$U$1)*(КАЛЕНДАРЬ!O13=GRID!$B$3:$U$3),0))*GRID!$H$45,
ROUNDUP(INDEX(GRID!$B$4:$U$15,MATCH(M$7,GRID!$A$4:$A$15,0),MATCH(1,($U$2=GRID!$B$1:$U$1)*(КАЛЕНДАРЬ!O13=GRID!$B$3:$U$3),0))*GRID!$H$45*(1-GRID!$H$46),0))</f>
        <v>99360</v>
      </c>
      <c r="N122" s="8" cm="1">
        <f t="array" ref="N122">IF($I$2="Длительное проживание от 10 ночей ",
INDEX(GRID!$B$18:$U$29,MATCH(M$7,GRID!$A$18:$A$29,0),MATCH(1,($U$2=GRID!$B$1:$U$1)*(КАЛЕНДАРЬ!O13=GRID!$B$3:$U$3),0))*GRID!$H$45,
ROUNDUP(INDEX(GRID!$B$18:$U$29,MATCH(M$7,GRID!$A$18:$A$29,0),MATCH(1,($U$2=GRID!$B$1:$U$1)*(КАЛЕНДАРЬ!O13=GRID!$B$3:$U$3),0))*GRID!$H$45*(1-GRID!$H$46),0))</f>
        <v>103860</v>
      </c>
      <c r="O122" s="57" t="s">
        <v>119</v>
      </c>
      <c r="P122" s="8" cm="1">
        <f t="array" ref="P122">IF($I$2="Длительное проживание от 10 ночей ",
INDEX(GRID!$B$4:$U$15,MATCH(P$7,GRID!$A$4:$A$15,0),MATCH(1,($U$2=GRID!$B$1:$U$1)*(КАЛЕНДАРЬ!O13=GRID!$B$3:$U$3),0))*GRID!$H$45,
ROUNDUP(INDEX(GRID!$B$4:$U$15,MATCH(P$7,GRID!$A$4:$A$15,0),MATCH(1,($U$2=GRID!$B$1:$U$1)*(КАЛЕНДАРЬ!O13=GRID!$B$3:$U$3),0))*GRID!$H$45*(1-GRID!$H$46),0))</f>
        <v>179370</v>
      </c>
      <c r="Q122" s="8" cm="1">
        <f t="array" ref="Q122">IF($I$2="Длительное проживание от 10 ночей ",
INDEX(GRID!$B$4:$U$15,MATCH(Q$7,GRID!$A$4:$A$15,0),MATCH(1,($U$2=GRID!$B$1:$U$1)*(КАЛЕНДАРЬ!O13=GRID!$B$3:$U$3),0))*GRID!$H$45,
ROUNDUP(INDEX(GRID!$B$4:$U$15,MATCH(Q$7,GRID!$A$4:$A$15,0),MATCH(1,($U$2=GRID!$B$1:$U$1)*(КАЛЕНДАРЬ!O13=GRID!$B$3:$U$3),0))*GRID!$H$45*(1-GRID!$H$46),0))</f>
        <v>207540</v>
      </c>
      <c r="R122" s="57" t="s">
        <v>119</v>
      </c>
      <c r="S122" s="57" t="s">
        <v>119</v>
      </c>
      <c r="T122" s="57" t="s">
        <v>119</v>
      </c>
    </row>
    <row r="123" spans="1:20" hidden="1">
      <c r="A123" s="63" t="s">
        <v>11</v>
      </c>
      <c r="B123" s="64">
        <v>11</v>
      </c>
      <c r="C123" s="8" cm="1">
        <f t="array" ref="C123">IF($I$2="Длительное проживание от 10 ночей ",
INDEX(GRID!$B$4:$U$15,MATCH(C$7,GRID!$A$4:$A$15,0),MATCH(1,($U$2=GRID!$B$1:$U$1)*(КАЛЕНДАРЬ!O14=GRID!$B$3:$U$3),0))*GRID!$H$45,
ROUNDUP(INDEX(GRID!$B$4:$U$15,MATCH(C$7,GRID!$A$4:$A$15,0),MATCH(1,($U$2=GRID!$B$1:$U$1)*(КАЛЕНДАРЬ!O14=GRID!$B$3:$U$3),0))*GRID!$H$45*(1-GRID!$H$46),0))</f>
        <v>43290</v>
      </c>
      <c r="D123" s="8" cm="1">
        <f t="array" ref="D123">IF($I$2="Длительное проживание от 10 ночей ",
INDEX(GRID!$B$18:$U$29,MATCH(C$7,GRID!$A$18:$A$29,0),MATCH(1,($U$2=GRID!$B$1:$U$1)*(КАЛЕНДАРЬ!O14=GRID!$B$3:$U$3),0))*GRID!$H$45,
ROUNDUP(INDEX(GRID!$B$18:$U$29,MATCH(C$7,GRID!$A$18:$A$29,0),MATCH(1,($U$2=GRID!$B$1:$U$1)*(КАЛЕНДАРЬ!O14=GRID!$B$3:$U$3),0))*GRID!$H$45*(1-GRID!$H$46),0))</f>
        <v>47790</v>
      </c>
      <c r="E123" s="8" cm="1">
        <f t="array" ref="E123">IF($I$2="Длительное проживание от 10 ночей ",
INDEX(GRID!$B$4:$U$15,MATCH(E$7,GRID!$A$4:$A$15,0),MATCH(1,($U$2=GRID!$B$1:$U$1)*(КАЛЕНДАРЬ!O14=GRID!$B$3:$U$3),0))*GRID!$H$45,
ROUNDUP(INDEX(GRID!$B$4:$U$15,MATCH(E$7,GRID!$A$4:$A$15,0),MATCH(1,($U$2=GRID!$B$1:$U$1)*(КАЛЕНДАРЬ!O14=GRID!$B$3:$U$3),0))*GRID!$H$45*(1-GRID!$H$46),0))</f>
        <v>51390</v>
      </c>
      <c r="F123" s="8" cm="1">
        <f t="array" ref="F123">IF($I$2="Длительное проживание от 10 ночей ",
INDEX(GRID!$B$18:$U$29,MATCH(E$7,GRID!$A$18:$A$29,0),MATCH(1,($U$2=GRID!$B$1:$U$1)*(КАЛЕНДАРЬ!O14=GRID!$B$3:$U$3),0))*GRID!$H$45,
ROUNDUP(INDEX(GRID!$B$18:$U$29,MATCH(E$7,GRID!$A$18:$A$29,0),MATCH(1,($U$2=GRID!$B$1:$U$1)*(КАЛЕНДАРЬ!O14=GRID!$B$3:$U$3),0))*GRID!$H$45*(1-GRID!$H$46),0))</f>
        <v>55890</v>
      </c>
      <c r="G123" s="57" t="s">
        <v>119</v>
      </c>
      <c r="H123" s="57" t="s">
        <v>119</v>
      </c>
      <c r="I123" s="8" cm="1">
        <f t="array" ref="I123">IF($I$2="Длительное проживание от 10 ночей ",
INDEX(GRID!$B$4:$U$15,MATCH(I$7,GRID!$A$4:$A$15,0),MATCH(1,($U$2=GRID!$B$1:$U$1)*(КАЛЕНДАРЬ!O14=GRID!$B$3:$U$3),0))*GRID!$H$45,
ROUNDUP(INDEX(GRID!$B$4:$U$15,MATCH(I$7,GRID!$A$4:$A$15,0),MATCH(1,($U$2=GRID!$B$1:$U$1)*(КАЛЕНДАРЬ!O14=GRID!$B$3:$U$3),0))*GRID!$H$45*(1-GRID!$H$46),0))</f>
        <v>63900</v>
      </c>
      <c r="J123" s="8" cm="1">
        <f t="array" ref="J123">IF($I$2="Длительное проживание от 10 ночей ",
INDEX(GRID!$B$18:$U$29,MATCH(I$7,GRID!$A$18:$A$29,0),MATCH(1,($U$2=GRID!$B$1:$U$1)*(КАЛЕНДАРЬ!O14=GRID!$B$3:$U$3),0))*GRID!$H$45,
ROUNDUP(INDEX(GRID!$B$18:$U$29,MATCH(I$7,GRID!$A$18:$A$29,0),MATCH(1,($U$2=GRID!$B$1:$U$1)*(КАЛЕНДАРЬ!O14=GRID!$B$3:$U$3),0))*GRID!$H$45*(1-GRID!$H$46),0))</f>
        <v>68400</v>
      </c>
      <c r="K123" s="57" t="s">
        <v>119</v>
      </c>
      <c r="L123" s="57" t="s">
        <v>119</v>
      </c>
      <c r="M123" s="8" cm="1">
        <f t="array" ref="M123">IF($I$2="Длительное проживание от 10 ночей ",
INDEX(GRID!$B$4:$U$15,MATCH(M$7,GRID!$A$4:$A$15,0),MATCH(1,($U$2=GRID!$B$1:$U$1)*(КАЛЕНДАРЬ!O14=GRID!$B$3:$U$3),0))*GRID!$H$45,
ROUNDUP(INDEX(GRID!$B$4:$U$15,MATCH(M$7,GRID!$A$4:$A$15,0),MATCH(1,($U$2=GRID!$B$1:$U$1)*(КАЛЕНДАРЬ!O14=GRID!$B$3:$U$3),0))*GRID!$H$45*(1-GRID!$H$46),0))</f>
        <v>92880</v>
      </c>
      <c r="N123" s="8" cm="1">
        <f t="array" ref="N123">IF($I$2="Длительное проживание от 10 ночей ",
INDEX(GRID!$B$18:$U$29,MATCH(M$7,GRID!$A$18:$A$29,0),MATCH(1,($U$2=GRID!$B$1:$U$1)*(КАЛЕНДАРЬ!O14=GRID!$B$3:$U$3),0))*GRID!$H$45,
ROUNDUP(INDEX(GRID!$B$18:$U$29,MATCH(M$7,GRID!$A$18:$A$29,0),MATCH(1,($U$2=GRID!$B$1:$U$1)*(КАЛЕНДАРЬ!O14=GRID!$B$3:$U$3),0))*GRID!$H$45*(1-GRID!$H$46),0))</f>
        <v>97380</v>
      </c>
      <c r="O123" s="57" t="s">
        <v>119</v>
      </c>
      <c r="P123" s="8" cm="1">
        <f t="array" ref="P123">IF($I$2="Длительное проживание от 10 ночей ",
INDEX(GRID!$B$4:$U$15,MATCH(P$7,GRID!$A$4:$A$15,0),MATCH(1,($U$2=GRID!$B$1:$U$1)*(КАЛЕНДАРЬ!O14=GRID!$B$3:$U$3),0))*GRID!$H$45,
ROUNDUP(INDEX(GRID!$B$4:$U$15,MATCH(P$7,GRID!$A$4:$A$15,0),MATCH(1,($U$2=GRID!$B$1:$U$1)*(КАЛЕНДАРЬ!O14=GRID!$B$3:$U$3),0))*GRID!$H$45*(1-GRID!$H$46),0))</f>
        <v>171090</v>
      </c>
      <c r="Q123" s="8" cm="1">
        <f t="array" ref="Q123">IF($I$2="Длительное проживание от 10 ночей ",
INDEX(GRID!$B$4:$U$15,MATCH(Q$7,GRID!$A$4:$A$15,0),MATCH(1,($U$2=GRID!$B$1:$U$1)*(КАЛЕНДАРЬ!O14=GRID!$B$3:$U$3),0))*GRID!$H$45,
ROUNDUP(INDEX(GRID!$B$4:$U$15,MATCH(Q$7,GRID!$A$4:$A$15,0),MATCH(1,($U$2=GRID!$B$1:$U$1)*(КАЛЕНДАРЬ!O14=GRID!$B$3:$U$3),0))*GRID!$H$45*(1-GRID!$H$46),0))</f>
        <v>198810</v>
      </c>
      <c r="R123" s="57" t="s">
        <v>119</v>
      </c>
      <c r="S123" s="57" t="s">
        <v>119</v>
      </c>
      <c r="T123" s="57" t="s">
        <v>119</v>
      </c>
    </row>
    <row r="124" spans="1:20" hidden="1">
      <c r="A124" s="63" t="s">
        <v>12</v>
      </c>
      <c r="B124" s="64">
        <v>12</v>
      </c>
      <c r="C124" s="8" cm="1">
        <f t="array" ref="C124">IF($I$2="Длительное проживание от 10 ночей ",
INDEX(GRID!$B$4:$U$15,MATCH(C$7,GRID!$A$4:$A$15,0),MATCH(1,($U$2=GRID!$B$1:$U$1)*(КАЛЕНДАРЬ!O15=GRID!$B$3:$U$3),0))*GRID!$H$45,
ROUNDUP(INDEX(GRID!$B$4:$U$15,MATCH(C$7,GRID!$A$4:$A$15,0),MATCH(1,($U$2=GRID!$B$1:$U$1)*(КАЛЕНДАРЬ!O15=GRID!$B$3:$U$3),0))*GRID!$H$45*(1-GRID!$H$46),0))</f>
        <v>39510</v>
      </c>
      <c r="D124" s="8" cm="1">
        <f t="array" ref="D124">IF($I$2="Длительное проживание от 10 ночей ",
INDEX(GRID!$B$18:$U$29,MATCH(C$7,GRID!$A$18:$A$29,0),MATCH(1,($U$2=GRID!$B$1:$U$1)*(КАЛЕНДАРЬ!O15=GRID!$B$3:$U$3),0))*GRID!$H$45,
ROUNDUP(INDEX(GRID!$B$18:$U$29,MATCH(C$7,GRID!$A$18:$A$29,0),MATCH(1,($U$2=GRID!$B$1:$U$1)*(КАЛЕНДАРЬ!O15=GRID!$B$3:$U$3),0))*GRID!$H$45*(1-GRID!$H$46),0))</f>
        <v>44010</v>
      </c>
      <c r="E124" s="8" cm="1">
        <f t="array" ref="E124">IF($I$2="Длительное проживание от 10 ночей ",
INDEX(GRID!$B$4:$U$15,MATCH(E$7,GRID!$A$4:$A$15,0),MATCH(1,($U$2=GRID!$B$1:$U$1)*(КАЛЕНДАРЬ!O15=GRID!$B$3:$U$3),0))*GRID!$H$45,
ROUNDUP(INDEX(GRID!$B$4:$U$15,MATCH(E$7,GRID!$A$4:$A$15,0),MATCH(1,($U$2=GRID!$B$1:$U$1)*(КАЛЕНДАРЬ!O15=GRID!$B$3:$U$3),0))*GRID!$H$45*(1-GRID!$H$46),0))</f>
        <v>47160</v>
      </c>
      <c r="F124" s="8" cm="1">
        <f t="array" ref="F124">IF($I$2="Длительное проживание от 10 ночей ",
INDEX(GRID!$B$18:$U$29,MATCH(E$7,GRID!$A$18:$A$29,0),MATCH(1,($U$2=GRID!$B$1:$U$1)*(КАЛЕНДАРЬ!O15=GRID!$B$3:$U$3),0))*GRID!$H$45,
ROUNDUP(INDEX(GRID!$B$18:$U$29,MATCH(E$7,GRID!$A$18:$A$29,0),MATCH(1,($U$2=GRID!$B$1:$U$1)*(КАЛЕНДАРЬ!O15=GRID!$B$3:$U$3),0))*GRID!$H$45*(1-GRID!$H$46),0))</f>
        <v>51660</v>
      </c>
      <c r="G124" s="57" t="s">
        <v>119</v>
      </c>
      <c r="H124" s="57" t="s">
        <v>119</v>
      </c>
      <c r="I124" s="8" cm="1">
        <f t="array" ref="I124">IF($I$2="Длительное проживание от 10 ночей ",
INDEX(GRID!$B$4:$U$15,MATCH(I$7,GRID!$A$4:$A$15,0),MATCH(1,($U$2=GRID!$B$1:$U$1)*(КАЛЕНДАРЬ!O15=GRID!$B$3:$U$3),0))*GRID!$H$45,
ROUNDUP(INDEX(GRID!$B$4:$U$15,MATCH(I$7,GRID!$A$4:$A$15,0),MATCH(1,($U$2=GRID!$B$1:$U$1)*(КАЛЕНДАРЬ!O15=GRID!$B$3:$U$3),0))*GRID!$H$45*(1-GRID!$H$46),0))</f>
        <v>59220</v>
      </c>
      <c r="J124" s="8" cm="1">
        <f t="array" ref="J124">IF($I$2="Длительное проживание от 10 ночей ",
INDEX(GRID!$B$18:$U$29,MATCH(I$7,GRID!$A$18:$A$29,0),MATCH(1,($U$2=GRID!$B$1:$U$1)*(КАЛЕНДАРЬ!O15=GRID!$B$3:$U$3),0))*GRID!$H$45,
ROUNDUP(INDEX(GRID!$B$18:$U$29,MATCH(I$7,GRID!$A$18:$A$29,0),MATCH(1,($U$2=GRID!$B$1:$U$1)*(КАЛЕНДАРЬ!O15=GRID!$B$3:$U$3),0))*GRID!$H$45*(1-GRID!$H$46),0))</f>
        <v>63720</v>
      </c>
      <c r="K124" s="57" t="s">
        <v>119</v>
      </c>
      <c r="L124" s="57" t="s">
        <v>119</v>
      </c>
      <c r="M124" s="8" cm="1">
        <f t="array" ref="M124">IF($I$2="Длительное проживание от 10 ночей ",
INDEX(GRID!$B$4:$U$15,MATCH(M$7,GRID!$A$4:$A$15,0),MATCH(1,($U$2=GRID!$B$1:$U$1)*(КАЛЕНДАРЬ!O15=GRID!$B$3:$U$3),0))*GRID!$H$45,
ROUNDUP(INDEX(GRID!$B$4:$U$15,MATCH(M$7,GRID!$A$4:$A$15,0),MATCH(1,($U$2=GRID!$B$1:$U$1)*(КАЛЕНДАРЬ!O15=GRID!$B$3:$U$3),0))*GRID!$H$45*(1-GRID!$H$46),0))</f>
        <v>86850</v>
      </c>
      <c r="N124" s="8" cm="1">
        <f t="array" ref="N124">IF($I$2="Длительное проживание от 10 ночей ",
INDEX(GRID!$B$18:$U$29,MATCH(M$7,GRID!$A$18:$A$29,0),MATCH(1,($U$2=GRID!$B$1:$U$1)*(КАЛЕНДАРЬ!O15=GRID!$B$3:$U$3),0))*GRID!$H$45,
ROUNDUP(INDEX(GRID!$B$18:$U$29,MATCH(M$7,GRID!$A$18:$A$29,0),MATCH(1,($U$2=GRID!$B$1:$U$1)*(КАЛЕНДАРЬ!O15=GRID!$B$3:$U$3),0))*GRID!$H$45*(1-GRID!$H$46),0))</f>
        <v>91350</v>
      </c>
      <c r="O124" s="57" t="s">
        <v>119</v>
      </c>
      <c r="P124" s="8" cm="1">
        <f t="array" ref="P124">IF($I$2="Длительное проживание от 10 ночей ",
INDEX(GRID!$B$4:$U$15,MATCH(P$7,GRID!$A$4:$A$15,0),MATCH(1,($U$2=GRID!$B$1:$U$1)*(КАЛЕНДАРЬ!O15=GRID!$B$3:$U$3),0))*GRID!$H$45,
ROUNDUP(INDEX(GRID!$B$4:$U$15,MATCH(P$7,GRID!$A$4:$A$15,0),MATCH(1,($U$2=GRID!$B$1:$U$1)*(КАЛЕНДАРЬ!O15=GRID!$B$3:$U$3),0))*GRID!$H$45*(1-GRID!$H$46),0))</f>
        <v>163170</v>
      </c>
      <c r="Q124" s="8" cm="1">
        <f t="array" ref="Q124">IF($I$2="Длительное проживание от 10 ночей ",
INDEX(GRID!$B$4:$U$15,MATCH(Q$7,GRID!$A$4:$A$15,0),MATCH(1,($U$2=GRID!$B$1:$U$1)*(КАЛЕНДАРЬ!O15=GRID!$B$3:$U$3),0))*GRID!$H$45,
ROUNDUP(INDEX(GRID!$B$4:$U$15,MATCH(Q$7,GRID!$A$4:$A$15,0),MATCH(1,($U$2=GRID!$B$1:$U$1)*(КАЛЕНДАРЬ!O15=GRID!$B$3:$U$3),0))*GRID!$H$45*(1-GRID!$H$46),0))</f>
        <v>190350</v>
      </c>
      <c r="R124" s="57" t="s">
        <v>119</v>
      </c>
      <c r="S124" s="57" t="s">
        <v>119</v>
      </c>
      <c r="T124" s="57" t="s">
        <v>119</v>
      </c>
    </row>
    <row r="125" spans="1:20" hidden="1">
      <c r="A125" s="63" t="s">
        <v>13</v>
      </c>
      <c r="B125" s="64">
        <v>13</v>
      </c>
      <c r="C125" s="8" cm="1">
        <f t="array" ref="C125">IF($I$2="Длительное проживание от 10 ночей ",
INDEX(GRID!$B$4:$U$15,MATCH(C$7,GRID!$A$4:$A$15,0),MATCH(1,($U$2=GRID!$B$1:$U$1)*(КАЛЕНДАРЬ!O16=GRID!$B$3:$U$3),0))*GRID!$H$45,
ROUNDUP(INDEX(GRID!$B$4:$U$15,MATCH(C$7,GRID!$A$4:$A$15,0),MATCH(1,($U$2=GRID!$B$1:$U$1)*(КАЛЕНДАРЬ!O16=GRID!$B$3:$U$3),0))*GRID!$H$45*(1-GRID!$H$46),0))</f>
        <v>39510</v>
      </c>
      <c r="D125" s="8" cm="1">
        <f t="array" ref="D125">IF($I$2="Длительное проживание от 10 ночей ",
INDEX(GRID!$B$18:$U$29,MATCH(C$7,GRID!$A$18:$A$29,0),MATCH(1,($U$2=GRID!$B$1:$U$1)*(КАЛЕНДАРЬ!O16=GRID!$B$3:$U$3),0))*GRID!$H$45,
ROUNDUP(INDEX(GRID!$B$18:$U$29,MATCH(C$7,GRID!$A$18:$A$29,0),MATCH(1,($U$2=GRID!$B$1:$U$1)*(КАЛЕНДАРЬ!O16=GRID!$B$3:$U$3),0))*GRID!$H$45*(1-GRID!$H$46),0))</f>
        <v>44010</v>
      </c>
      <c r="E125" s="8" cm="1">
        <f t="array" ref="E125">IF($I$2="Длительное проживание от 10 ночей ",
INDEX(GRID!$B$4:$U$15,MATCH(E$7,GRID!$A$4:$A$15,0),MATCH(1,($U$2=GRID!$B$1:$U$1)*(КАЛЕНДАРЬ!O16=GRID!$B$3:$U$3),0))*GRID!$H$45,
ROUNDUP(INDEX(GRID!$B$4:$U$15,MATCH(E$7,GRID!$A$4:$A$15,0),MATCH(1,($U$2=GRID!$B$1:$U$1)*(КАЛЕНДАРЬ!O16=GRID!$B$3:$U$3),0))*GRID!$H$45*(1-GRID!$H$46),0))</f>
        <v>47160</v>
      </c>
      <c r="F125" s="8" cm="1">
        <f t="array" ref="F125">IF($I$2="Длительное проживание от 10 ночей ",
INDEX(GRID!$B$18:$U$29,MATCH(E$7,GRID!$A$18:$A$29,0),MATCH(1,($U$2=GRID!$B$1:$U$1)*(КАЛЕНДАРЬ!O16=GRID!$B$3:$U$3),0))*GRID!$H$45,
ROUNDUP(INDEX(GRID!$B$18:$U$29,MATCH(E$7,GRID!$A$18:$A$29,0),MATCH(1,($U$2=GRID!$B$1:$U$1)*(КАЛЕНДАРЬ!O16=GRID!$B$3:$U$3),0))*GRID!$H$45*(1-GRID!$H$46),0))</f>
        <v>51660</v>
      </c>
      <c r="G125" s="57" t="s">
        <v>119</v>
      </c>
      <c r="H125" s="57" t="s">
        <v>119</v>
      </c>
      <c r="I125" s="8" cm="1">
        <f t="array" ref="I125">IF($I$2="Длительное проживание от 10 ночей ",
INDEX(GRID!$B$4:$U$15,MATCH(I$7,GRID!$A$4:$A$15,0),MATCH(1,($U$2=GRID!$B$1:$U$1)*(КАЛЕНДАРЬ!O16=GRID!$B$3:$U$3),0))*GRID!$H$45,
ROUNDUP(INDEX(GRID!$B$4:$U$15,MATCH(I$7,GRID!$A$4:$A$15,0),MATCH(1,($U$2=GRID!$B$1:$U$1)*(КАЛЕНДАРЬ!O16=GRID!$B$3:$U$3),0))*GRID!$H$45*(1-GRID!$H$46),0))</f>
        <v>59220</v>
      </c>
      <c r="J125" s="8" cm="1">
        <f t="array" ref="J125">IF($I$2="Длительное проживание от 10 ночей ",
INDEX(GRID!$B$18:$U$29,MATCH(I$7,GRID!$A$18:$A$29,0),MATCH(1,($U$2=GRID!$B$1:$U$1)*(КАЛЕНДАРЬ!O16=GRID!$B$3:$U$3),0))*GRID!$H$45,
ROUNDUP(INDEX(GRID!$B$18:$U$29,MATCH(I$7,GRID!$A$18:$A$29,0),MATCH(1,($U$2=GRID!$B$1:$U$1)*(КАЛЕНДАРЬ!O16=GRID!$B$3:$U$3),0))*GRID!$H$45*(1-GRID!$H$46),0))</f>
        <v>63720</v>
      </c>
      <c r="K125" s="57" t="s">
        <v>119</v>
      </c>
      <c r="L125" s="57" t="s">
        <v>119</v>
      </c>
      <c r="M125" s="8" cm="1">
        <f t="array" ref="M125">IF($I$2="Длительное проживание от 10 ночей ",
INDEX(GRID!$B$4:$U$15,MATCH(M$7,GRID!$A$4:$A$15,0),MATCH(1,($U$2=GRID!$B$1:$U$1)*(КАЛЕНДАРЬ!O16=GRID!$B$3:$U$3),0))*GRID!$H$45,
ROUNDUP(INDEX(GRID!$B$4:$U$15,MATCH(M$7,GRID!$A$4:$A$15,0),MATCH(1,($U$2=GRID!$B$1:$U$1)*(КАЛЕНДАРЬ!O16=GRID!$B$3:$U$3),0))*GRID!$H$45*(1-GRID!$H$46),0))</f>
        <v>86850</v>
      </c>
      <c r="N125" s="8" cm="1">
        <f t="array" ref="N125">IF($I$2="Длительное проживание от 10 ночей ",
INDEX(GRID!$B$18:$U$29,MATCH(M$7,GRID!$A$18:$A$29,0),MATCH(1,($U$2=GRID!$B$1:$U$1)*(КАЛЕНДАРЬ!O16=GRID!$B$3:$U$3),0))*GRID!$H$45,
ROUNDUP(INDEX(GRID!$B$18:$U$29,MATCH(M$7,GRID!$A$18:$A$29,0),MATCH(1,($U$2=GRID!$B$1:$U$1)*(КАЛЕНДАРЬ!O16=GRID!$B$3:$U$3),0))*GRID!$H$45*(1-GRID!$H$46),0))</f>
        <v>91350</v>
      </c>
      <c r="O125" s="57" t="s">
        <v>119</v>
      </c>
      <c r="P125" s="8" cm="1">
        <f t="array" ref="P125">IF($I$2="Длительное проживание от 10 ночей ",
INDEX(GRID!$B$4:$U$15,MATCH(P$7,GRID!$A$4:$A$15,0),MATCH(1,($U$2=GRID!$B$1:$U$1)*(КАЛЕНДАРЬ!O16=GRID!$B$3:$U$3),0))*GRID!$H$45,
ROUNDUP(INDEX(GRID!$B$4:$U$15,MATCH(P$7,GRID!$A$4:$A$15,0),MATCH(1,($U$2=GRID!$B$1:$U$1)*(КАЛЕНДАРЬ!O16=GRID!$B$3:$U$3),0))*GRID!$H$45*(1-GRID!$H$46),0))</f>
        <v>163170</v>
      </c>
      <c r="Q125" s="8" cm="1">
        <f t="array" ref="Q125">IF($I$2="Длительное проживание от 10 ночей ",
INDEX(GRID!$B$4:$U$15,MATCH(Q$7,GRID!$A$4:$A$15,0),MATCH(1,($U$2=GRID!$B$1:$U$1)*(КАЛЕНДАРЬ!O16=GRID!$B$3:$U$3),0))*GRID!$H$45,
ROUNDUP(INDEX(GRID!$B$4:$U$15,MATCH(Q$7,GRID!$A$4:$A$15,0),MATCH(1,($U$2=GRID!$B$1:$U$1)*(КАЛЕНДАРЬ!O16=GRID!$B$3:$U$3),0))*GRID!$H$45*(1-GRID!$H$46),0))</f>
        <v>190350</v>
      </c>
      <c r="R125" s="57" t="s">
        <v>119</v>
      </c>
      <c r="S125" s="57" t="s">
        <v>119</v>
      </c>
      <c r="T125" s="57" t="s">
        <v>119</v>
      </c>
    </row>
    <row r="126" spans="1:20" hidden="1">
      <c r="A126" s="63" t="s">
        <v>14</v>
      </c>
      <c r="B126" s="64">
        <v>14</v>
      </c>
      <c r="C126" s="8" cm="1">
        <f t="array" ref="C126">IF($I$2="Длительное проживание от 10 ночей ",
INDEX(GRID!$B$4:$U$15,MATCH(C$7,GRID!$A$4:$A$15,0),MATCH(1,($U$2=GRID!$B$1:$U$1)*(КАЛЕНДАРЬ!O17=GRID!$B$3:$U$3),0))*GRID!$H$45,
ROUNDUP(INDEX(GRID!$B$4:$U$15,MATCH(C$7,GRID!$A$4:$A$15,0),MATCH(1,($U$2=GRID!$B$1:$U$1)*(КАЛЕНДАРЬ!O17=GRID!$B$3:$U$3),0))*GRID!$H$45*(1-GRID!$H$46),0))</f>
        <v>39510</v>
      </c>
      <c r="D126" s="8" cm="1">
        <f t="array" ref="D126">IF($I$2="Длительное проживание от 10 ночей ",
INDEX(GRID!$B$18:$U$29,MATCH(C$7,GRID!$A$18:$A$29,0),MATCH(1,($U$2=GRID!$B$1:$U$1)*(КАЛЕНДАРЬ!O17=GRID!$B$3:$U$3),0))*GRID!$H$45,
ROUNDUP(INDEX(GRID!$B$18:$U$29,MATCH(C$7,GRID!$A$18:$A$29,0),MATCH(1,($U$2=GRID!$B$1:$U$1)*(КАЛЕНДАРЬ!O17=GRID!$B$3:$U$3),0))*GRID!$H$45*(1-GRID!$H$46),0))</f>
        <v>44010</v>
      </c>
      <c r="E126" s="8" cm="1">
        <f t="array" ref="E126">IF($I$2="Длительное проживание от 10 ночей ",
INDEX(GRID!$B$4:$U$15,MATCH(E$7,GRID!$A$4:$A$15,0),MATCH(1,($U$2=GRID!$B$1:$U$1)*(КАЛЕНДАРЬ!O17=GRID!$B$3:$U$3),0))*GRID!$H$45,
ROUNDUP(INDEX(GRID!$B$4:$U$15,MATCH(E$7,GRID!$A$4:$A$15,0),MATCH(1,($U$2=GRID!$B$1:$U$1)*(КАЛЕНДАРЬ!O17=GRID!$B$3:$U$3),0))*GRID!$H$45*(1-GRID!$H$46),0))</f>
        <v>47160</v>
      </c>
      <c r="F126" s="8" cm="1">
        <f t="array" ref="F126">IF($I$2="Длительное проживание от 10 ночей ",
INDEX(GRID!$B$18:$U$29,MATCH(E$7,GRID!$A$18:$A$29,0),MATCH(1,($U$2=GRID!$B$1:$U$1)*(КАЛЕНДАРЬ!O17=GRID!$B$3:$U$3),0))*GRID!$H$45,
ROUNDUP(INDEX(GRID!$B$18:$U$29,MATCH(E$7,GRID!$A$18:$A$29,0),MATCH(1,($U$2=GRID!$B$1:$U$1)*(КАЛЕНДАРЬ!O17=GRID!$B$3:$U$3),0))*GRID!$H$45*(1-GRID!$H$46),0))</f>
        <v>51660</v>
      </c>
      <c r="G126" s="57" t="s">
        <v>119</v>
      </c>
      <c r="H126" s="57" t="s">
        <v>119</v>
      </c>
      <c r="I126" s="8" cm="1">
        <f t="array" ref="I126">IF($I$2="Длительное проживание от 10 ночей ",
INDEX(GRID!$B$4:$U$15,MATCH(I$7,GRID!$A$4:$A$15,0),MATCH(1,($U$2=GRID!$B$1:$U$1)*(КАЛЕНДАРЬ!O17=GRID!$B$3:$U$3),0))*GRID!$H$45,
ROUNDUP(INDEX(GRID!$B$4:$U$15,MATCH(I$7,GRID!$A$4:$A$15,0),MATCH(1,($U$2=GRID!$B$1:$U$1)*(КАЛЕНДАРЬ!O17=GRID!$B$3:$U$3),0))*GRID!$H$45*(1-GRID!$H$46),0))</f>
        <v>59220</v>
      </c>
      <c r="J126" s="8" cm="1">
        <f t="array" ref="J126">IF($I$2="Длительное проживание от 10 ночей ",
INDEX(GRID!$B$18:$U$29,MATCH(I$7,GRID!$A$18:$A$29,0),MATCH(1,($U$2=GRID!$B$1:$U$1)*(КАЛЕНДАРЬ!O17=GRID!$B$3:$U$3),0))*GRID!$H$45,
ROUNDUP(INDEX(GRID!$B$18:$U$29,MATCH(I$7,GRID!$A$18:$A$29,0),MATCH(1,($U$2=GRID!$B$1:$U$1)*(КАЛЕНДАРЬ!O17=GRID!$B$3:$U$3),0))*GRID!$H$45*(1-GRID!$H$46),0))</f>
        <v>63720</v>
      </c>
      <c r="K126" s="57" t="s">
        <v>119</v>
      </c>
      <c r="L126" s="57" t="s">
        <v>119</v>
      </c>
      <c r="M126" s="8" cm="1">
        <f t="array" ref="M126">IF($I$2="Длительное проживание от 10 ночей ",
INDEX(GRID!$B$4:$U$15,MATCH(M$7,GRID!$A$4:$A$15,0),MATCH(1,($U$2=GRID!$B$1:$U$1)*(КАЛЕНДАРЬ!O17=GRID!$B$3:$U$3),0))*GRID!$H$45,
ROUNDUP(INDEX(GRID!$B$4:$U$15,MATCH(M$7,GRID!$A$4:$A$15,0),MATCH(1,($U$2=GRID!$B$1:$U$1)*(КАЛЕНДАРЬ!O17=GRID!$B$3:$U$3),0))*GRID!$H$45*(1-GRID!$H$46),0))</f>
        <v>86850</v>
      </c>
      <c r="N126" s="8" cm="1">
        <f t="array" ref="N126">IF($I$2="Длительное проживание от 10 ночей ",
INDEX(GRID!$B$18:$U$29,MATCH(M$7,GRID!$A$18:$A$29,0),MATCH(1,($U$2=GRID!$B$1:$U$1)*(КАЛЕНДАРЬ!O17=GRID!$B$3:$U$3),0))*GRID!$H$45,
ROUNDUP(INDEX(GRID!$B$18:$U$29,MATCH(M$7,GRID!$A$18:$A$29,0),MATCH(1,($U$2=GRID!$B$1:$U$1)*(КАЛЕНДАРЬ!O17=GRID!$B$3:$U$3),0))*GRID!$H$45*(1-GRID!$H$46),0))</f>
        <v>91350</v>
      </c>
      <c r="O126" s="57" t="s">
        <v>119</v>
      </c>
      <c r="P126" s="8" cm="1">
        <f t="array" ref="P126">IF($I$2="Длительное проживание от 10 ночей ",
INDEX(GRID!$B$4:$U$15,MATCH(P$7,GRID!$A$4:$A$15,0),MATCH(1,($U$2=GRID!$B$1:$U$1)*(КАЛЕНДАРЬ!O17=GRID!$B$3:$U$3),0))*GRID!$H$45,
ROUNDUP(INDEX(GRID!$B$4:$U$15,MATCH(P$7,GRID!$A$4:$A$15,0),MATCH(1,($U$2=GRID!$B$1:$U$1)*(КАЛЕНДАРЬ!O17=GRID!$B$3:$U$3),0))*GRID!$H$45*(1-GRID!$H$46),0))</f>
        <v>163170</v>
      </c>
      <c r="Q126" s="8" cm="1">
        <f t="array" ref="Q126">IF($I$2="Длительное проживание от 10 ночей ",
INDEX(GRID!$B$4:$U$15,MATCH(Q$7,GRID!$A$4:$A$15,0),MATCH(1,($U$2=GRID!$B$1:$U$1)*(КАЛЕНДАРЬ!O17=GRID!$B$3:$U$3),0))*GRID!$H$45,
ROUNDUP(INDEX(GRID!$B$4:$U$15,MATCH(Q$7,GRID!$A$4:$A$15,0),MATCH(1,($U$2=GRID!$B$1:$U$1)*(КАЛЕНДАРЬ!O17=GRID!$B$3:$U$3),0))*GRID!$H$45*(1-GRID!$H$46),0))</f>
        <v>190350</v>
      </c>
      <c r="R126" s="57" t="s">
        <v>119</v>
      </c>
      <c r="S126" s="57" t="s">
        <v>119</v>
      </c>
      <c r="T126" s="57" t="s">
        <v>119</v>
      </c>
    </row>
    <row r="127" spans="1:20" hidden="1">
      <c r="A127" s="63" t="s">
        <v>15</v>
      </c>
      <c r="B127" s="64">
        <v>15</v>
      </c>
      <c r="C127" s="8" cm="1">
        <f t="array" ref="C127">IF($I$2="Длительное проживание от 10 ночей ",
INDEX(GRID!$B$4:$U$15,MATCH(C$7,GRID!$A$4:$A$15,0),MATCH(1,($U$2=GRID!$B$1:$U$1)*(КАЛЕНДАРЬ!O18=GRID!$B$3:$U$3),0))*GRID!$H$45,
ROUNDUP(INDEX(GRID!$B$4:$U$15,MATCH(C$7,GRID!$A$4:$A$15,0),MATCH(1,($U$2=GRID!$B$1:$U$1)*(КАЛЕНДАРЬ!O18=GRID!$B$3:$U$3),0))*GRID!$H$45*(1-GRID!$H$46),0))</f>
        <v>39510</v>
      </c>
      <c r="D127" s="8" cm="1">
        <f t="array" ref="D127">IF($I$2="Длительное проживание от 10 ночей ",
INDEX(GRID!$B$18:$U$29,MATCH(C$7,GRID!$A$18:$A$29,0),MATCH(1,($U$2=GRID!$B$1:$U$1)*(КАЛЕНДАРЬ!O18=GRID!$B$3:$U$3),0))*GRID!$H$45,
ROUNDUP(INDEX(GRID!$B$18:$U$29,MATCH(C$7,GRID!$A$18:$A$29,0),MATCH(1,($U$2=GRID!$B$1:$U$1)*(КАЛЕНДАРЬ!O18=GRID!$B$3:$U$3),0))*GRID!$H$45*(1-GRID!$H$46),0))</f>
        <v>44010</v>
      </c>
      <c r="E127" s="8" cm="1">
        <f t="array" ref="E127">IF($I$2="Длительное проживание от 10 ночей ",
INDEX(GRID!$B$4:$U$15,MATCH(E$7,GRID!$A$4:$A$15,0),MATCH(1,($U$2=GRID!$B$1:$U$1)*(КАЛЕНДАРЬ!O18=GRID!$B$3:$U$3),0))*GRID!$H$45,
ROUNDUP(INDEX(GRID!$B$4:$U$15,MATCH(E$7,GRID!$A$4:$A$15,0),MATCH(1,($U$2=GRID!$B$1:$U$1)*(КАЛЕНДАРЬ!O18=GRID!$B$3:$U$3),0))*GRID!$H$45*(1-GRID!$H$46),0))</f>
        <v>47160</v>
      </c>
      <c r="F127" s="8" cm="1">
        <f t="array" ref="F127">IF($I$2="Длительное проживание от 10 ночей ",
INDEX(GRID!$B$18:$U$29,MATCH(E$7,GRID!$A$18:$A$29,0),MATCH(1,($U$2=GRID!$B$1:$U$1)*(КАЛЕНДАРЬ!O18=GRID!$B$3:$U$3),0))*GRID!$H$45,
ROUNDUP(INDEX(GRID!$B$18:$U$29,MATCH(E$7,GRID!$A$18:$A$29,0),MATCH(1,($U$2=GRID!$B$1:$U$1)*(КАЛЕНДАРЬ!O18=GRID!$B$3:$U$3),0))*GRID!$H$45*(1-GRID!$H$46),0))</f>
        <v>51660</v>
      </c>
      <c r="G127" s="57" t="s">
        <v>119</v>
      </c>
      <c r="H127" s="57" t="s">
        <v>119</v>
      </c>
      <c r="I127" s="8" cm="1">
        <f t="array" ref="I127">IF($I$2="Длительное проживание от 10 ночей ",
INDEX(GRID!$B$4:$U$15,MATCH(I$7,GRID!$A$4:$A$15,0),MATCH(1,($U$2=GRID!$B$1:$U$1)*(КАЛЕНДАРЬ!O18=GRID!$B$3:$U$3),0))*GRID!$H$45,
ROUNDUP(INDEX(GRID!$B$4:$U$15,MATCH(I$7,GRID!$A$4:$A$15,0),MATCH(1,($U$2=GRID!$B$1:$U$1)*(КАЛЕНДАРЬ!O18=GRID!$B$3:$U$3),0))*GRID!$H$45*(1-GRID!$H$46),0))</f>
        <v>59220</v>
      </c>
      <c r="J127" s="8" cm="1">
        <f t="array" ref="J127">IF($I$2="Длительное проживание от 10 ночей ",
INDEX(GRID!$B$18:$U$29,MATCH(I$7,GRID!$A$18:$A$29,0),MATCH(1,($U$2=GRID!$B$1:$U$1)*(КАЛЕНДАРЬ!O18=GRID!$B$3:$U$3),0))*GRID!$H$45,
ROUNDUP(INDEX(GRID!$B$18:$U$29,MATCH(I$7,GRID!$A$18:$A$29,0),MATCH(1,($U$2=GRID!$B$1:$U$1)*(КАЛЕНДАРЬ!O18=GRID!$B$3:$U$3),0))*GRID!$H$45*(1-GRID!$H$46),0))</f>
        <v>63720</v>
      </c>
      <c r="K127" s="57" t="s">
        <v>119</v>
      </c>
      <c r="L127" s="57" t="s">
        <v>119</v>
      </c>
      <c r="M127" s="8" cm="1">
        <f t="array" ref="M127">IF($I$2="Длительное проживание от 10 ночей ",
INDEX(GRID!$B$4:$U$15,MATCH(M$7,GRID!$A$4:$A$15,0),MATCH(1,($U$2=GRID!$B$1:$U$1)*(КАЛЕНДАРЬ!O18=GRID!$B$3:$U$3),0))*GRID!$H$45,
ROUNDUP(INDEX(GRID!$B$4:$U$15,MATCH(M$7,GRID!$A$4:$A$15,0),MATCH(1,($U$2=GRID!$B$1:$U$1)*(КАЛЕНДАРЬ!O18=GRID!$B$3:$U$3),0))*GRID!$H$45*(1-GRID!$H$46),0))</f>
        <v>86850</v>
      </c>
      <c r="N127" s="8" cm="1">
        <f t="array" ref="N127">IF($I$2="Длительное проживание от 10 ночей ",
INDEX(GRID!$B$18:$U$29,MATCH(M$7,GRID!$A$18:$A$29,0),MATCH(1,($U$2=GRID!$B$1:$U$1)*(КАЛЕНДАРЬ!O18=GRID!$B$3:$U$3),0))*GRID!$H$45,
ROUNDUP(INDEX(GRID!$B$18:$U$29,MATCH(M$7,GRID!$A$18:$A$29,0),MATCH(1,($U$2=GRID!$B$1:$U$1)*(КАЛЕНДАРЬ!O18=GRID!$B$3:$U$3),0))*GRID!$H$45*(1-GRID!$H$46),0))</f>
        <v>91350</v>
      </c>
      <c r="O127" s="57" t="s">
        <v>119</v>
      </c>
      <c r="P127" s="8" cm="1">
        <f t="array" ref="P127">IF($I$2="Длительное проживание от 10 ночей ",
INDEX(GRID!$B$4:$U$15,MATCH(P$7,GRID!$A$4:$A$15,0),MATCH(1,($U$2=GRID!$B$1:$U$1)*(КАЛЕНДАРЬ!O18=GRID!$B$3:$U$3),0))*GRID!$H$45,
ROUNDUP(INDEX(GRID!$B$4:$U$15,MATCH(P$7,GRID!$A$4:$A$15,0),MATCH(1,($U$2=GRID!$B$1:$U$1)*(КАЛЕНДАРЬ!O18=GRID!$B$3:$U$3),0))*GRID!$H$45*(1-GRID!$H$46),0))</f>
        <v>163170</v>
      </c>
      <c r="Q127" s="8" cm="1">
        <f t="array" ref="Q127">IF($I$2="Длительное проживание от 10 ночей ",
INDEX(GRID!$B$4:$U$15,MATCH(Q$7,GRID!$A$4:$A$15,0),MATCH(1,($U$2=GRID!$B$1:$U$1)*(КАЛЕНДАРЬ!O18=GRID!$B$3:$U$3),0))*GRID!$H$45,
ROUNDUP(INDEX(GRID!$B$4:$U$15,MATCH(Q$7,GRID!$A$4:$A$15,0),MATCH(1,($U$2=GRID!$B$1:$U$1)*(КАЛЕНДАРЬ!O18=GRID!$B$3:$U$3),0))*GRID!$H$45*(1-GRID!$H$46),0))</f>
        <v>190350</v>
      </c>
      <c r="R127" s="57" t="s">
        <v>119</v>
      </c>
      <c r="S127" s="57" t="s">
        <v>119</v>
      </c>
      <c r="T127" s="57" t="s">
        <v>119</v>
      </c>
    </row>
    <row r="128" spans="1:20" hidden="1">
      <c r="A128" s="63" t="s">
        <v>16</v>
      </c>
      <c r="B128" s="64">
        <v>16</v>
      </c>
      <c r="C128" s="8" cm="1">
        <f t="array" ref="C128">IF($I$2="Длительное проживание от 10 ночей ",
INDEX(GRID!$B$4:$U$15,MATCH(C$7,GRID!$A$4:$A$15,0),MATCH(1,($U$2=GRID!$B$1:$U$1)*(КАЛЕНДАРЬ!O19=GRID!$B$3:$U$3),0))*GRID!$H$45,
ROUNDUP(INDEX(GRID!$B$4:$U$15,MATCH(C$7,GRID!$A$4:$A$15,0),MATCH(1,($U$2=GRID!$B$1:$U$1)*(КАЛЕНДАРЬ!O19=GRID!$B$3:$U$3),0))*GRID!$H$45*(1-GRID!$H$46),0))</f>
        <v>39510</v>
      </c>
      <c r="D128" s="8" cm="1">
        <f t="array" ref="D128">IF($I$2="Длительное проживание от 10 ночей ",
INDEX(GRID!$B$18:$U$29,MATCH(C$7,GRID!$A$18:$A$29,0),MATCH(1,($U$2=GRID!$B$1:$U$1)*(КАЛЕНДАРЬ!O19=GRID!$B$3:$U$3),0))*GRID!$H$45,
ROUNDUP(INDEX(GRID!$B$18:$U$29,MATCH(C$7,GRID!$A$18:$A$29,0),MATCH(1,($U$2=GRID!$B$1:$U$1)*(КАЛЕНДАРЬ!O19=GRID!$B$3:$U$3),0))*GRID!$H$45*(1-GRID!$H$46),0))</f>
        <v>44010</v>
      </c>
      <c r="E128" s="8" cm="1">
        <f t="array" ref="E128">IF($I$2="Длительное проживание от 10 ночей ",
INDEX(GRID!$B$4:$U$15,MATCH(E$7,GRID!$A$4:$A$15,0),MATCH(1,($U$2=GRID!$B$1:$U$1)*(КАЛЕНДАРЬ!O19=GRID!$B$3:$U$3),0))*GRID!$H$45,
ROUNDUP(INDEX(GRID!$B$4:$U$15,MATCH(E$7,GRID!$A$4:$A$15,0),MATCH(1,($U$2=GRID!$B$1:$U$1)*(КАЛЕНДАРЬ!O19=GRID!$B$3:$U$3),0))*GRID!$H$45*(1-GRID!$H$46),0))</f>
        <v>47160</v>
      </c>
      <c r="F128" s="8" cm="1">
        <f t="array" ref="F128">IF($I$2="Длительное проживание от 10 ночей ",
INDEX(GRID!$B$18:$U$29,MATCH(E$7,GRID!$A$18:$A$29,0),MATCH(1,($U$2=GRID!$B$1:$U$1)*(КАЛЕНДАРЬ!O19=GRID!$B$3:$U$3),0))*GRID!$H$45,
ROUNDUP(INDEX(GRID!$B$18:$U$29,MATCH(E$7,GRID!$A$18:$A$29,0),MATCH(1,($U$2=GRID!$B$1:$U$1)*(КАЛЕНДАРЬ!O19=GRID!$B$3:$U$3),0))*GRID!$H$45*(1-GRID!$H$46),0))</f>
        <v>51660</v>
      </c>
      <c r="G128" s="57" t="s">
        <v>119</v>
      </c>
      <c r="H128" s="57" t="s">
        <v>119</v>
      </c>
      <c r="I128" s="8" cm="1">
        <f t="array" ref="I128">IF($I$2="Длительное проживание от 10 ночей ",
INDEX(GRID!$B$4:$U$15,MATCH(I$7,GRID!$A$4:$A$15,0),MATCH(1,($U$2=GRID!$B$1:$U$1)*(КАЛЕНДАРЬ!O19=GRID!$B$3:$U$3),0))*GRID!$H$45,
ROUNDUP(INDEX(GRID!$B$4:$U$15,MATCH(I$7,GRID!$A$4:$A$15,0),MATCH(1,($U$2=GRID!$B$1:$U$1)*(КАЛЕНДАРЬ!O19=GRID!$B$3:$U$3),0))*GRID!$H$45*(1-GRID!$H$46),0))</f>
        <v>59220</v>
      </c>
      <c r="J128" s="8" cm="1">
        <f t="array" ref="J128">IF($I$2="Длительное проживание от 10 ночей ",
INDEX(GRID!$B$18:$U$29,MATCH(I$7,GRID!$A$18:$A$29,0),MATCH(1,($U$2=GRID!$B$1:$U$1)*(КАЛЕНДАРЬ!O19=GRID!$B$3:$U$3),0))*GRID!$H$45,
ROUNDUP(INDEX(GRID!$B$18:$U$29,MATCH(I$7,GRID!$A$18:$A$29,0),MATCH(1,($U$2=GRID!$B$1:$U$1)*(КАЛЕНДАРЬ!O19=GRID!$B$3:$U$3),0))*GRID!$H$45*(1-GRID!$H$46),0))</f>
        <v>63720</v>
      </c>
      <c r="K128" s="57" t="s">
        <v>119</v>
      </c>
      <c r="L128" s="57" t="s">
        <v>119</v>
      </c>
      <c r="M128" s="8" cm="1">
        <f t="array" ref="M128">IF($I$2="Длительное проживание от 10 ночей ",
INDEX(GRID!$B$4:$U$15,MATCH(M$7,GRID!$A$4:$A$15,0),MATCH(1,($U$2=GRID!$B$1:$U$1)*(КАЛЕНДАРЬ!O19=GRID!$B$3:$U$3),0))*GRID!$H$45,
ROUNDUP(INDEX(GRID!$B$4:$U$15,MATCH(M$7,GRID!$A$4:$A$15,0),MATCH(1,($U$2=GRID!$B$1:$U$1)*(КАЛЕНДАРЬ!O19=GRID!$B$3:$U$3),0))*GRID!$H$45*(1-GRID!$H$46),0))</f>
        <v>86850</v>
      </c>
      <c r="N128" s="8" cm="1">
        <f t="array" ref="N128">IF($I$2="Длительное проживание от 10 ночей ",
INDEX(GRID!$B$18:$U$29,MATCH(M$7,GRID!$A$18:$A$29,0),MATCH(1,($U$2=GRID!$B$1:$U$1)*(КАЛЕНДАРЬ!O19=GRID!$B$3:$U$3),0))*GRID!$H$45,
ROUNDUP(INDEX(GRID!$B$18:$U$29,MATCH(M$7,GRID!$A$18:$A$29,0),MATCH(1,($U$2=GRID!$B$1:$U$1)*(КАЛЕНДАРЬ!O19=GRID!$B$3:$U$3),0))*GRID!$H$45*(1-GRID!$H$46),0))</f>
        <v>91350</v>
      </c>
      <c r="O128" s="57" t="s">
        <v>119</v>
      </c>
      <c r="P128" s="8" cm="1">
        <f t="array" ref="P128">IF($I$2="Длительное проживание от 10 ночей ",
INDEX(GRID!$B$4:$U$15,MATCH(P$7,GRID!$A$4:$A$15,0),MATCH(1,($U$2=GRID!$B$1:$U$1)*(КАЛЕНДАРЬ!O19=GRID!$B$3:$U$3),0))*GRID!$H$45,
ROUNDUP(INDEX(GRID!$B$4:$U$15,MATCH(P$7,GRID!$A$4:$A$15,0),MATCH(1,($U$2=GRID!$B$1:$U$1)*(КАЛЕНДАРЬ!O19=GRID!$B$3:$U$3),0))*GRID!$H$45*(1-GRID!$H$46),0))</f>
        <v>163170</v>
      </c>
      <c r="Q128" s="8" cm="1">
        <f t="array" ref="Q128">IF($I$2="Длительное проживание от 10 ночей ",
INDEX(GRID!$B$4:$U$15,MATCH(Q$7,GRID!$A$4:$A$15,0),MATCH(1,($U$2=GRID!$B$1:$U$1)*(КАЛЕНДАРЬ!O19=GRID!$B$3:$U$3),0))*GRID!$H$45,
ROUNDUP(INDEX(GRID!$B$4:$U$15,MATCH(Q$7,GRID!$A$4:$A$15,0),MATCH(1,($U$2=GRID!$B$1:$U$1)*(КАЛЕНДАРЬ!O19=GRID!$B$3:$U$3),0))*GRID!$H$45*(1-GRID!$H$46),0))</f>
        <v>190350</v>
      </c>
      <c r="R128" s="57" t="s">
        <v>119</v>
      </c>
      <c r="S128" s="57" t="s">
        <v>119</v>
      </c>
      <c r="T128" s="57" t="s">
        <v>119</v>
      </c>
    </row>
    <row r="129" spans="1:20" hidden="1">
      <c r="A129" s="63" t="s">
        <v>17</v>
      </c>
      <c r="B129" s="64">
        <v>17</v>
      </c>
      <c r="C129" s="8" cm="1">
        <f t="array" ref="C129">IF($I$2="Длительное проживание от 10 ночей ",
INDEX(GRID!$B$4:$U$15,MATCH(C$7,GRID!$A$4:$A$15,0),MATCH(1,($U$2=GRID!$B$1:$U$1)*(КАЛЕНДАРЬ!O20=GRID!$B$3:$U$3),0))*GRID!$H$45,
ROUNDUP(INDEX(GRID!$B$4:$U$15,MATCH(C$7,GRID!$A$4:$A$15,0),MATCH(1,($U$2=GRID!$B$1:$U$1)*(КАЛЕНДАРЬ!O20=GRID!$B$3:$U$3),0))*GRID!$H$45*(1-GRID!$H$46),0))</f>
        <v>39510</v>
      </c>
      <c r="D129" s="8" cm="1">
        <f t="array" ref="D129">IF($I$2="Длительное проживание от 10 ночей ",
INDEX(GRID!$B$18:$U$29,MATCH(C$7,GRID!$A$18:$A$29,0),MATCH(1,($U$2=GRID!$B$1:$U$1)*(КАЛЕНДАРЬ!O20=GRID!$B$3:$U$3),0))*GRID!$H$45,
ROUNDUP(INDEX(GRID!$B$18:$U$29,MATCH(C$7,GRID!$A$18:$A$29,0),MATCH(1,($U$2=GRID!$B$1:$U$1)*(КАЛЕНДАРЬ!O20=GRID!$B$3:$U$3),0))*GRID!$H$45*(1-GRID!$H$46),0))</f>
        <v>44010</v>
      </c>
      <c r="E129" s="8" cm="1">
        <f t="array" ref="E129">IF($I$2="Длительное проживание от 10 ночей ",
INDEX(GRID!$B$4:$U$15,MATCH(E$7,GRID!$A$4:$A$15,0),MATCH(1,($U$2=GRID!$B$1:$U$1)*(КАЛЕНДАРЬ!O20=GRID!$B$3:$U$3),0))*GRID!$H$45,
ROUNDUP(INDEX(GRID!$B$4:$U$15,MATCH(E$7,GRID!$A$4:$A$15,0),MATCH(1,($U$2=GRID!$B$1:$U$1)*(КАЛЕНДАРЬ!O20=GRID!$B$3:$U$3),0))*GRID!$H$45*(1-GRID!$H$46),0))</f>
        <v>47160</v>
      </c>
      <c r="F129" s="8" cm="1">
        <f t="array" ref="F129">IF($I$2="Длительное проживание от 10 ночей ",
INDEX(GRID!$B$18:$U$29,MATCH(E$7,GRID!$A$18:$A$29,0),MATCH(1,($U$2=GRID!$B$1:$U$1)*(КАЛЕНДАРЬ!O20=GRID!$B$3:$U$3),0))*GRID!$H$45,
ROUNDUP(INDEX(GRID!$B$18:$U$29,MATCH(E$7,GRID!$A$18:$A$29,0),MATCH(1,($U$2=GRID!$B$1:$U$1)*(КАЛЕНДАРЬ!O20=GRID!$B$3:$U$3),0))*GRID!$H$45*(1-GRID!$H$46),0))</f>
        <v>51660</v>
      </c>
      <c r="G129" s="57" t="s">
        <v>119</v>
      </c>
      <c r="H129" s="57" t="s">
        <v>119</v>
      </c>
      <c r="I129" s="8" cm="1">
        <f t="array" ref="I129">IF($I$2="Длительное проживание от 10 ночей ",
INDEX(GRID!$B$4:$U$15,MATCH(I$7,GRID!$A$4:$A$15,0),MATCH(1,($U$2=GRID!$B$1:$U$1)*(КАЛЕНДАРЬ!O20=GRID!$B$3:$U$3),0))*GRID!$H$45,
ROUNDUP(INDEX(GRID!$B$4:$U$15,MATCH(I$7,GRID!$A$4:$A$15,0),MATCH(1,($U$2=GRID!$B$1:$U$1)*(КАЛЕНДАРЬ!O20=GRID!$B$3:$U$3),0))*GRID!$H$45*(1-GRID!$H$46),0))</f>
        <v>59220</v>
      </c>
      <c r="J129" s="8" cm="1">
        <f t="array" ref="J129">IF($I$2="Длительное проживание от 10 ночей ",
INDEX(GRID!$B$18:$U$29,MATCH(I$7,GRID!$A$18:$A$29,0),MATCH(1,($U$2=GRID!$B$1:$U$1)*(КАЛЕНДАРЬ!O20=GRID!$B$3:$U$3),0))*GRID!$H$45,
ROUNDUP(INDEX(GRID!$B$18:$U$29,MATCH(I$7,GRID!$A$18:$A$29,0),MATCH(1,($U$2=GRID!$B$1:$U$1)*(КАЛЕНДАРЬ!O20=GRID!$B$3:$U$3),0))*GRID!$H$45*(1-GRID!$H$46),0))</f>
        <v>63720</v>
      </c>
      <c r="K129" s="57" t="s">
        <v>119</v>
      </c>
      <c r="L129" s="57" t="s">
        <v>119</v>
      </c>
      <c r="M129" s="8" cm="1">
        <f t="array" ref="M129">IF($I$2="Длительное проживание от 10 ночей ",
INDEX(GRID!$B$4:$U$15,MATCH(M$7,GRID!$A$4:$A$15,0),MATCH(1,($U$2=GRID!$B$1:$U$1)*(КАЛЕНДАРЬ!O20=GRID!$B$3:$U$3),0))*GRID!$H$45,
ROUNDUP(INDEX(GRID!$B$4:$U$15,MATCH(M$7,GRID!$A$4:$A$15,0),MATCH(1,($U$2=GRID!$B$1:$U$1)*(КАЛЕНДАРЬ!O20=GRID!$B$3:$U$3),0))*GRID!$H$45*(1-GRID!$H$46),0))</f>
        <v>86850</v>
      </c>
      <c r="N129" s="8" cm="1">
        <f t="array" ref="N129">IF($I$2="Длительное проживание от 10 ночей ",
INDEX(GRID!$B$18:$U$29,MATCH(M$7,GRID!$A$18:$A$29,0),MATCH(1,($U$2=GRID!$B$1:$U$1)*(КАЛЕНДАРЬ!O20=GRID!$B$3:$U$3),0))*GRID!$H$45,
ROUNDUP(INDEX(GRID!$B$18:$U$29,MATCH(M$7,GRID!$A$18:$A$29,0),MATCH(1,($U$2=GRID!$B$1:$U$1)*(КАЛЕНДАРЬ!O20=GRID!$B$3:$U$3),0))*GRID!$H$45*(1-GRID!$H$46),0))</f>
        <v>91350</v>
      </c>
      <c r="O129" s="57" t="s">
        <v>119</v>
      </c>
      <c r="P129" s="8" cm="1">
        <f t="array" ref="P129">IF($I$2="Длительное проживание от 10 ночей ",
INDEX(GRID!$B$4:$U$15,MATCH(P$7,GRID!$A$4:$A$15,0),MATCH(1,($U$2=GRID!$B$1:$U$1)*(КАЛЕНДАРЬ!O20=GRID!$B$3:$U$3),0))*GRID!$H$45,
ROUNDUP(INDEX(GRID!$B$4:$U$15,MATCH(P$7,GRID!$A$4:$A$15,0),MATCH(1,($U$2=GRID!$B$1:$U$1)*(КАЛЕНДАРЬ!O20=GRID!$B$3:$U$3),0))*GRID!$H$45*(1-GRID!$H$46),0))</f>
        <v>163170</v>
      </c>
      <c r="Q129" s="8" cm="1">
        <f t="array" ref="Q129">IF($I$2="Длительное проживание от 10 ночей ",
INDEX(GRID!$B$4:$U$15,MATCH(Q$7,GRID!$A$4:$A$15,0),MATCH(1,($U$2=GRID!$B$1:$U$1)*(КАЛЕНДАРЬ!O20=GRID!$B$3:$U$3),0))*GRID!$H$45,
ROUNDUP(INDEX(GRID!$B$4:$U$15,MATCH(Q$7,GRID!$A$4:$A$15,0),MATCH(1,($U$2=GRID!$B$1:$U$1)*(КАЛЕНДАРЬ!O20=GRID!$B$3:$U$3),0))*GRID!$H$45*(1-GRID!$H$46),0))</f>
        <v>190350</v>
      </c>
      <c r="R129" s="57" t="s">
        <v>119</v>
      </c>
      <c r="S129" s="57" t="s">
        <v>119</v>
      </c>
      <c r="T129" s="57" t="s">
        <v>119</v>
      </c>
    </row>
    <row r="130" spans="1:20" hidden="1">
      <c r="A130" s="63" t="s">
        <v>11</v>
      </c>
      <c r="B130" s="64">
        <v>18</v>
      </c>
      <c r="C130" s="8" cm="1">
        <f t="array" ref="C130">IF($I$2="Длительное проживание от 10 ночей ",
INDEX(GRID!$B$4:$U$15,MATCH(C$7,GRID!$A$4:$A$15,0),MATCH(1,($U$2=GRID!$B$1:$U$1)*(КАЛЕНДАРЬ!O21=GRID!$B$3:$U$3),0))*GRID!$H$45,
ROUNDUP(INDEX(GRID!$B$4:$U$15,MATCH(C$7,GRID!$A$4:$A$15,0),MATCH(1,($U$2=GRID!$B$1:$U$1)*(КАЛЕНДАРЬ!O21=GRID!$B$3:$U$3),0))*GRID!$H$45*(1-GRID!$H$46),0))</f>
        <v>39510</v>
      </c>
      <c r="D130" s="8" cm="1">
        <f t="array" ref="D130">IF($I$2="Длительное проживание от 10 ночей ",
INDEX(GRID!$B$18:$U$29,MATCH(C$7,GRID!$A$18:$A$29,0),MATCH(1,($U$2=GRID!$B$1:$U$1)*(КАЛЕНДАРЬ!O21=GRID!$B$3:$U$3),0))*GRID!$H$45,
ROUNDUP(INDEX(GRID!$B$18:$U$29,MATCH(C$7,GRID!$A$18:$A$29,0),MATCH(1,($U$2=GRID!$B$1:$U$1)*(КАЛЕНДАРЬ!O21=GRID!$B$3:$U$3),0))*GRID!$H$45*(1-GRID!$H$46),0))</f>
        <v>44010</v>
      </c>
      <c r="E130" s="8" cm="1">
        <f t="array" ref="E130">IF($I$2="Длительное проживание от 10 ночей ",
INDEX(GRID!$B$4:$U$15,MATCH(E$7,GRID!$A$4:$A$15,0),MATCH(1,($U$2=GRID!$B$1:$U$1)*(КАЛЕНДАРЬ!O21=GRID!$B$3:$U$3),0))*GRID!$H$45,
ROUNDUP(INDEX(GRID!$B$4:$U$15,MATCH(E$7,GRID!$A$4:$A$15,0),MATCH(1,($U$2=GRID!$B$1:$U$1)*(КАЛЕНДАРЬ!O21=GRID!$B$3:$U$3),0))*GRID!$H$45*(1-GRID!$H$46),0))</f>
        <v>47160</v>
      </c>
      <c r="F130" s="8" cm="1">
        <f t="array" ref="F130">IF($I$2="Длительное проживание от 10 ночей ",
INDEX(GRID!$B$18:$U$29,MATCH(E$7,GRID!$A$18:$A$29,0),MATCH(1,($U$2=GRID!$B$1:$U$1)*(КАЛЕНДАРЬ!O21=GRID!$B$3:$U$3),0))*GRID!$H$45,
ROUNDUP(INDEX(GRID!$B$18:$U$29,MATCH(E$7,GRID!$A$18:$A$29,0),MATCH(1,($U$2=GRID!$B$1:$U$1)*(КАЛЕНДАРЬ!O21=GRID!$B$3:$U$3),0))*GRID!$H$45*(1-GRID!$H$46),0))</f>
        <v>51660</v>
      </c>
      <c r="G130" s="57" t="s">
        <v>119</v>
      </c>
      <c r="H130" s="57" t="s">
        <v>119</v>
      </c>
      <c r="I130" s="8" cm="1">
        <f t="array" ref="I130">IF($I$2="Длительное проживание от 10 ночей ",
INDEX(GRID!$B$4:$U$15,MATCH(I$7,GRID!$A$4:$A$15,0),MATCH(1,($U$2=GRID!$B$1:$U$1)*(КАЛЕНДАРЬ!O21=GRID!$B$3:$U$3),0))*GRID!$H$45,
ROUNDUP(INDEX(GRID!$B$4:$U$15,MATCH(I$7,GRID!$A$4:$A$15,0),MATCH(1,($U$2=GRID!$B$1:$U$1)*(КАЛЕНДАРЬ!O21=GRID!$B$3:$U$3),0))*GRID!$H$45*(1-GRID!$H$46),0))</f>
        <v>59220</v>
      </c>
      <c r="J130" s="8" cm="1">
        <f t="array" ref="J130">IF($I$2="Длительное проживание от 10 ночей ",
INDEX(GRID!$B$18:$U$29,MATCH(I$7,GRID!$A$18:$A$29,0),MATCH(1,($U$2=GRID!$B$1:$U$1)*(КАЛЕНДАРЬ!O21=GRID!$B$3:$U$3),0))*GRID!$H$45,
ROUNDUP(INDEX(GRID!$B$18:$U$29,MATCH(I$7,GRID!$A$18:$A$29,0),MATCH(1,($U$2=GRID!$B$1:$U$1)*(КАЛЕНДАРЬ!O21=GRID!$B$3:$U$3),0))*GRID!$H$45*(1-GRID!$H$46),0))</f>
        <v>63720</v>
      </c>
      <c r="K130" s="57" t="s">
        <v>119</v>
      </c>
      <c r="L130" s="57" t="s">
        <v>119</v>
      </c>
      <c r="M130" s="8" cm="1">
        <f t="array" ref="M130">IF($I$2="Длительное проживание от 10 ночей ",
INDEX(GRID!$B$4:$U$15,MATCH(M$7,GRID!$A$4:$A$15,0),MATCH(1,($U$2=GRID!$B$1:$U$1)*(КАЛЕНДАРЬ!O21=GRID!$B$3:$U$3),0))*GRID!$H$45,
ROUNDUP(INDEX(GRID!$B$4:$U$15,MATCH(M$7,GRID!$A$4:$A$15,0),MATCH(1,($U$2=GRID!$B$1:$U$1)*(КАЛЕНДАРЬ!O21=GRID!$B$3:$U$3),0))*GRID!$H$45*(1-GRID!$H$46),0))</f>
        <v>86850</v>
      </c>
      <c r="N130" s="8" cm="1">
        <f t="array" ref="N130">IF($I$2="Длительное проживание от 10 ночей ",
INDEX(GRID!$B$18:$U$29,MATCH(M$7,GRID!$A$18:$A$29,0),MATCH(1,($U$2=GRID!$B$1:$U$1)*(КАЛЕНДАРЬ!O21=GRID!$B$3:$U$3),0))*GRID!$H$45,
ROUNDUP(INDEX(GRID!$B$18:$U$29,MATCH(M$7,GRID!$A$18:$A$29,0),MATCH(1,($U$2=GRID!$B$1:$U$1)*(КАЛЕНДАРЬ!O21=GRID!$B$3:$U$3),0))*GRID!$H$45*(1-GRID!$H$46),0))</f>
        <v>91350</v>
      </c>
      <c r="O130" s="57" t="s">
        <v>119</v>
      </c>
      <c r="P130" s="8" cm="1">
        <f t="array" ref="P130">IF($I$2="Длительное проживание от 10 ночей ",
INDEX(GRID!$B$4:$U$15,MATCH(P$7,GRID!$A$4:$A$15,0),MATCH(1,($U$2=GRID!$B$1:$U$1)*(КАЛЕНДАРЬ!O21=GRID!$B$3:$U$3),0))*GRID!$H$45,
ROUNDUP(INDEX(GRID!$B$4:$U$15,MATCH(P$7,GRID!$A$4:$A$15,0),MATCH(1,($U$2=GRID!$B$1:$U$1)*(КАЛЕНДАРЬ!O21=GRID!$B$3:$U$3),0))*GRID!$H$45*(1-GRID!$H$46),0))</f>
        <v>163170</v>
      </c>
      <c r="Q130" s="8" cm="1">
        <f t="array" ref="Q130">IF($I$2="Длительное проживание от 10 ночей ",
INDEX(GRID!$B$4:$U$15,MATCH(Q$7,GRID!$A$4:$A$15,0),MATCH(1,($U$2=GRID!$B$1:$U$1)*(КАЛЕНДАРЬ!O21=GRID!$B$3:$U$3),0))*GRID!$H$45,
ROUNDUP(INDEX(GRID!$B$4:$U$15,MATCH(Q$7,GRID!$A$4:$A$15,0),MATCH(1,($U$2=GRID!$B$1:$U$1)*(КАЛЕНДАРЬ!O21=GRID!$B$3:$U$3),0))*GRID!$H$45*(1-GRID!$H$46),0))</f>
        <v>190350</v>
      </c>
      <c r="R130" s="57" t="s">
        <v>119</v>
      </c>
      <c r="S130" s="57" t="s">
        <v>119</v>
      </c>
      <c r="T130" s="57" t="s">
        <v>119</v>
      </c>
    </row>
    <row r="131" spans="1:20" hidden="1">
      <c r="A131" s="63" t="s">
        <v>12</v>
      </c>
      <c r="B131" s="64">
        <v>19</v>
      </c>
      <c r="C131" s="8" cm="1">
        <f t="array" ref="C131">IF($I$2="Длительное проживание от 10 ночей ",
INDEX(GRID!$B$4:$U$15,MATCH(C$7,GRID!$A$4:$A$15,0),MATCH(1,($U$2=GRID!$B$1:$U$1)*(КАЛЕНДАРЬ!O22=GRID!$B$3:$U$3),0))*GRID!$H$45,
ROUNDUP(INDEX(GRID!$B$4:$U$15,MATCH(C$7,GRID!$A$4:$A$15,0),MATCH(1,($U$2=GRID!$B$1:$U$1)*(КАЛЕНДАРЬ!O22=GRID!$B$3:$U$3),0))*GRID!$H$45*(1-GRID!$H$46),0))</f>
        <v>39510</v>
      </c>
      <c r="D131" s="8" cm="1">
        <f t="array" ref="D131">IF($I$2="Длительное проживание от 10 ночей ",
INDEX(GRID!$B$18:$U$29,MATCH(C$7,GRID!$A$18:$A$29,0),MATCH(1,($U$2=GRID!$B$1:$U$1)*(КАЛЕНДАРЬ!O22=GRID!$B$3:$U$3),0))*GRID!$H$45,
ROUNDUP(INDEX(GRID!$B$18:$U$29,MATCH(C$7,GRID!$A$18:$A$29,0),MATCH(1,($U$2=GRID!$B$1:$U$1)*(КАЛЕНДАРЬ!O22=GRID!$B$3:$U$3),0))*GRID!$H$45*(1-GRID!$H$46),0))</f>
        <v>44010</v>
      </c>
      <c r="E131" s="8" cm="1">
        <f t="array" ref="E131">IF($I$2="Длительное проживание от 10 ночей ",
INDEX(GRID!$B$4:$U$15,MATCH(E$7,GRID!$A$4:$A$15,0),MATCH(1,($U$2=GRID!$B$1:$U$1)*(КАЛЕНДАРЬ!O22=GRID!$B$3:$U$3),0))*GRID!$H$45,
ROUNDUP(INDEX(GRID!$B$4:$U$15,MATCH(E$7,GRID!$A$4:$A$15,0),MATCH(1,($U$2=GRID!$B$1:$U$1)*(КАЛЕНДАРЬ!O22=GRID!$B$3:$U$3),0))*GRID!$H$45*(1-GRID!$H$46),0))</f>
        <v>47160</v>
      </c>
      <c r="F131" s="8" cm="1">
        <f t="array" ref="F131">IF($I$2="Длительное проживание от 10 ночей ",
INDEX(GRID!$B$18:$U$29,MATCH(E$7,GRID!$A$18:$A$29,0),MATCH(1,($U$2=GRID!$B$1:$U$1)*(КАЛЕНДАРЬ!O22=GRID!$B$3:$U$3),0))*GRID!$H$45,
ROUNDUP(INDEX(GRID!$B$18:$U$29,MATCH(E$7,GRID!$A$18:$A$29,0),MATCH(1,($U$2=GRID!$B$1:$U$1)*(КАЛЕНДАРЬ!O22=GRID!$B$3:$U$3),0))*GRID!$H$45*(1-GRID!$H$46),0))</f>
        <v>51660</v>
      </c>
      <c r="G131" s="57" t="s">
        <v>119</v>
      </c>
      <c r="H131" s="57" t="s">
        <v>119</v>
      </c>
      <c r="I131" s="8" cm="1">
        <f t="array" ref="I131">IF($I$2="Длительное проживание от 10 ночей ",
INDEX(GRID!$B$4:$U$15,MATCH(I$7,GRID!$A$4:$A$15,0),MATCH(1,($U$2=GRID!$B$1:$U$1)*(КАЛЕНДАРЬ!O22=GRID!$B$3:$U$3),0))*GRID!$H$45,
ROUNDUP(INDEX(GRID!$B$4:$U$15,MATCH(I$7,GRID!$A$4:$A$15,0),MATCH(1,($U$2=GRID!$B$1:$U$1)*(КАЛЕНДАРЬ!O22=GRID!$B$3:$U$3),0))*GRID!$H$45*(1-GRID!$H$46),0))</f>
        <v>59220</v>
      </c>
      <c r="J131" s="8" cm="1">
        <f t="array" ref="J131">IF($I$2="Длительное проживание от 10 ночей ",
INDEX(GRID!$B$18:$U$29,MATCH(I$7,GRID!$A$18:$A$29,0),MATCH(1,($U$2=GRID!$B$1:$U$1)*(КАЛЕНДАРЬ!O22=GRID!$B$3:$U$3),0))*GRID!$H$45,
ROUNDUP(INDEX(GRID!$B$18:$U$29,MATCH(I$7,GRID!$A$18:$A$29,0),MATCH(1,($U$2=GRID!$B$1:$U$1)*(КАЛЕНДАРЬ!O22=GRID!$B$3:$U$3),0))*GRID!$H$45*(1-GRID!$H$46),0))</f>
        <v>63720</v>
      </c>
      <c r="K131" s="57" t="s">
        <v>119</v>
      </c>
      <c r="L131" s="57" t="s">
        <v>119</v>
      </c>
      <c r="M131" s="8" cm="1">
        <f t="array" ref="M131">IF($I$2="Длительное проживание от 10 ночей ",
INDEX(GRID!$B$4:$U$15,MATCH(M$7,GRID!$A$4:$A$15,0),MATCH(1,($U$2=GRID!$B$1:$U$1)*(КАЛЕНДАРЬ!O22=GRID!$B$3:$U$3),0))*GRID!$H$45,
ROUNDUP(INDEX(GRID!$B$4:$U$15,MATCH(M$7,GRID!$A$4:$A$15,0),MATCH(1,($U$2=GRID!$B$1:$U$1)*(КАЛЕНДАРЬ!O22=GRID!$B$3:$U$3),0))*GRID!$H$45*(1-GRID!$H$46),0))</f>
        <v>86850</v>
      </c>
      <c r="N131" s="8" cm="1">
        <f t="array" ref="N131">IF($I$2="Длительное проживание от 10 ночей ",
INDEX(GRID!$B$18:$U$29,MATCH(M$7,GRID!$A$18:$A$29,0),MATCH(1,($U$2=GRID!$B$1:$U$1)*(КАЛЕНДАРЬ!O22=GRID!$B$3:$U$3),0))*GRID!$H$45,
ROUNDUP(INDEX(GRID!$B$18:$U$29,MATCH(M$7,GRID!$A$18:$A$29,0),MATCH(1,($U$2=GRID!$B$1:$U$1)*(КАЛЕНДАРЬ!O22=GRID!$B$3:$U$3),0))*GRID!$H$45*(1-GRID!$H$46),0))</f>
        <v>91350</v>
      </c>
      <c r="O131" s="57" t="s">
        <v>119</v>
      </c>
      <c r="P131" s="8" cm="1">
        <f t="array" ref="P131">IF($I$2="Длительное проживание от 10 ночей ",
INDEX(GRID!$B$4:$U$15,MATCH(P$7,GRID!$A$4:$A$15,0),MATCH(1,($U$2=GRID!$B$1:$U$1)*(КАЛЕНДАРЬ!O22=GRID!$B$3:$U$3),0))*GRID!$H$45,
ROUNDUP(INDEX(GRID!$B$4:$U$15,MATCH(P$7,GRID!$A$4:$A$15,0),MATCH(1,($U$2=GRID!$B$1:$U$1)*(КАЛЕНДАРЬ!O22=GRID!$B$3:$U$3),0))*GRID!$H$45*(1-GRID!$H$46),0))</f>
        <v>163170</v>
      </c>
      <c r="Q131" s="8" cm="1">
        <f t="array" ref="Q131">IF($I$2="Длительное проживание от 10 ночей ",
INDEX(GRID!$B$4:$U$15,MATCH(Q$7,GRID!$A$4:$A$15,0),MATCH(1,($U$2=GRID!$B$1:$U$1)*(КАЛЕНДАРЬ!O22=GRID!$B$3:$U$3),0))*GRID!$H$45,
ROUNDUP(INDEX(GRID!$B$4:$U$15,MATCH(Q$7,GRID!$A$4:$A$15,0),MATCH(1,($U$2=GRID!$B$1:$U$1)*(КАЛЕНДАРЬ!O22=GRID!$B$3:$U$3),0))*GRID!$H$45*(1-GRID!$H$46),0))</f>
        <v>190350</v>
      </c>
      <c r="R131" s="57" t="s">
        <v>119</v>
      </c>
      <c r="S131" s="57" t="s">
        <v>119</v>
      </c>
      <c r="T131" s="57" t="s">
        <v>119</v>
      </c>
    </row>
    <row r="132" spans="1:20" hidden="1">
      <c r="A132" s="63" t="s">
        <v>13</v>
      </c>
      <c r="B132" s="64">
        <v>20</v>
      </c>
      <c r="C132" s="8" cm="1">
        <f t="array" ref="C132">IF($I$2="Длительное проживание от 10 ночей ",
INDEX(GRID!$B$4:$U$15,MATCH(C$7,GRID!$A$4:$A$15,0),MATCH(1,($U$2=GRID!$B$1:$U$1)*(КАЛЕНДАРЬ!O23=GRID!$B$3:$U$3),0))*GRID!$H$45,
ROUNDUP(INDEX(GRID!$B$4:$U$15,MATCH(C$7,GRID!$A$4:$A$15,0),MATCH(1,($U$2=GRID!$B$1:$U$1)*(КАЛЕНДАРЬ!O23=GRID!$B$3:$U$3),0))*GRID!$H$45*(1-GRID!$H$46),0))</f>
        <v>39510</v>
      </c>
      <c r="D132" s="8" cm="1">
        <f t="array" ref="D132">IF($I$2="Длительное проживание от 10 ночей ",
INDEX(GRID!$B$18:$U$29,MATCH(C$7,GRID!$A$18:$A$29,0),MATCH(1,($U$2=GRID!$B$1:$U$1)*(КАЛЕНДАРЬ!O23=GRID!$B$3:$U$3),0))*GRID!$H$45,
ROUNDUP(INDEX(GRID!$B$18:$U$29,MATCH(C$7,GRID!$A$18:$A$29,0),MATCH(1,($U$2=GRID!$B$1:$U$1)*(КАЛЕНДАРЬ!O23=GRID!$B$3:$U$3),0))*GRID!$H$45*(1-GRID!$H$46),0))</f>
        <v>44010</v>
      </c>
      <c r="E132" s="8" cm="1">
        <f t="array" ref="E132">IF($I$2="Длительное проживание от 10 ночей ",
INDEX(GRID!$B$4:$U$15,MATCH(E$7,GRID!$A$4:$A$15,0),MATCH(1,($U$2=GRID!$B$1:$U$1)*(КАЛЕНДАРЬ!O23=GRID!$B$3:$U$3),0))*GRID!$H$45,
ROUNDUP(INDEX(GRID!$B$4:$U$15,MATCH(E$7,GRID!$A$4:$A$15,0),MATCH(1,($U$2=GRID!$B$1:$U$1)*(КАЛЕНДАРЬ!O23=GRID!$B$3:$U$3),0))*GRID!$H$45*(1-GRID!$H$46),0))</f>
        <v>47160</v>
      </c>
      <c r="F132" s="8" cm="1">
        <f t="array" ref="F132">IF($I$2="Длительное проживание от 10 ночей ",
INDEX(GRID!$B$18:$U$29,MATCH(E$7,GRID!$A$18:$A$29,0),MATCH(1,($U$2=GRID!$B$1:$U$1)*(КАЛЕНДАРЬ!O23=GRID!$B$3:$U$3),0))*GRID!$H$45,
ROUNDUP(INDEX(GRID!$B$18:$U$29,MATCH(E$7,GRID!$A$18:$A$29,0),MATCH(1,($U$2=GRID!$B$1:$U$1)*(КАЛЕНДАРЬ!O23=GRID!$B$3:$U$3),0))*GRID!$H$45*(1-GRID!$H$46),0))</f>
        <v>51660</v>
      </c>
      <c r="G132" s="57" t="s">
        <v>119</v>
      </c>
      <c r="H132" s="57" t="s">
        <v>119</v>
      </c>
      <c r="I132" s="8" cm="1">
        <f t="array" ref="I132">IF($I$2="Длительное проживание от 10 ночей ",
INDEX(GRID!$B$4:$U$15,MATCH(I$7,GRID!$A$4:$A$15,0),MATCH(1,($U$2=GRID!$B$1:$U$1)*(КАЛЕНДАРЬ!O23=GRID!$B$3:$U$3),0))*GRID!$H$45,
ROUNDUP(INDEX(GRID!$B$4:$U$15,MATCH(I$7,GRID!$A$4:$A$15,0),MATCH(1,($U$2=GRID!$B$1:$U$1)*(КАЛЕНДАРЬ!O23=GRID!$B$3:$U$3),0))*GRID!$H$45*(1-GRID!$H$46),0))</f>
        <v>59220</v>
      </c>
      <c r="J132" s="8" cm="1">
        <f t="array" ref="J132">IF($I$2="Длительное проживание от 10 ночей ",
INDEX(GRID!$B$18:$U$29,MATCH(I$7,GRID!$A$18:$A$29,0),MATCH(1,($U$2=GRID!$B$1:$U$1)*(КАЛЕНДАРЬ!O23=GRID!$B$3:$U$3),0))*GRID!$H$45,
ROUNDUP(INDEX(GRID!$B$18:$U$29,MATCH(I$7,GRID!$A$18:$A$29,0),MATCH(1,($U$2=GRID!$B$1:$U$1)*(КАЛЕНДАРЬ!O23=GRID!$B$3:$U$3),0))*GRID!$H$45*(1-GRID!$H$46),0))</f>
        <v>63720</v>
      </c>
      <c r="K132" s="57" t="s">
        <v>119</v>
      </c>
      <c r="L132" s="57" t="s">
        <v>119</v>
      </c>
      <c r="M132" s="8" cm="1">
        <f t="array" ref="M132">IF($I$2="Длительное проживание от 10 ночей ",
INDEX(GRID!$B$4:$U$15,MATCH(M$7,GRID!$A$4:$A$15,0),MATCH(1,($U$2=GRID!$B$1:$U$1)*(КАЛЕНДАРЬ!O23=GRID!$B$3:$U$3),0))*GRID!$H$45,
ROUNDUP(INDEX(GRID!$B$4:$U$15,MATCH(M$7,GRID!$A$4:$A$15,0),MATCH(1,($U$2=GRID!$B$1:$U$1)*(КАЛЕНДАРЬ!O23=GRID!$B$3:$U$3),0))*GRID!$H$45*(1-GRID!$H$46),0))</f>
        <v>86850</v>
      </c>
      <c r="N132" s="8" cm="1">
        <f t="array" ref="N132">IF($I$2="Длительное проживание от 10 ночей ",
INDEX(GRID!$B$18:$U$29,MATCH(M$7,GRID!$A$18:$A$29,0),MATCH(1,($U$2=GRID!$B$1:$U$1)*(КАЛЕНДАРЬ!O23=GRID!$B$3:$U$3),0))*GRID!$H$45,
ROUNDUP(INDEX(GRID!$B$18:$U$29,MATCH(M$7,GRID!$A$18:$A$29,0),MATCH(1,($U$2=GRID!$B$1:$U$1)*(КАЛЕНДАРЬ!O23=GRID!$B$3:$U$3),0))*GRID!$H$45*(1-GRID!$H$46),0))</f>
        <v>91350</v>
      </c>
      <c r="O132" s="57" t="s">
        <v>119</v>
      </c>
      <c r="P132" s="8" cm="1">
        <f t="array" ref="P132">IF($I$2="Длительное проживание от 10 ночей ",
INDEX(GRID!$B$4:$U$15,MATCH(P$7,GRID!$A$4:$A$15,0),MATCH(1,($U$2=GRID!$B$1:$U$1)*(КАЛЕНДАРЬ!O23=GRID!$B$3:$U$3),0))*GRID!$H$45,
ROUNDUP(INDEX(GRID!$B$4:$U$15,MATCH(P$7,GRID!$A$4:$A$15,0),MATCH(1,($U$2=GRID!$B$1:$U$1)*(КАЛЕНДАРЬ!O23=GRID!$B$3:$U$3),0))*GRID!$H$45*(1-GRID!$H$46),0))</f>
        <v>163170</v>
      </c>
      <c r="Q132" s="8" cm="1">
        <f t="array" ref="Q132">IF($I$2="Длительное проживание от 10 ночей ",
INDEX(GRID!$B$4:$U$15,MATCH(Q$7,GRID!$A$4:$A$15,0),MATCH(1,($U$2=GRID!$B$1:$U$1)*(КАЛЕНДАРЬ!O23=GRID!$B$3:$U$3),0))*GRID!$H$45,
ROUNDUP(INDEX(GRID!$B$4:$U$15,MATCH(Q$7,GRID!$A$4:$A$15,0),MATCH(1,($U$2=GRID!$B$1:$U$1)*(КАЛЕНДАРЬ!O23=GRID!$B$3:$U$3),0))*GRID!$H$45*(1-GRID!$H$46),0))</f>
        <v>190350</v>
      </c>
      <c r="R132" s="57" t="s">
        <v>119</v>
      </c>
      <c r="S132" s="57" t="s">
        <v>119</v>
      </c>
      <c r="T132" s="57" t="s">
        <v>119</v>
      </c>
    </row>
    <row r="133" spans="1:20" hidden="1">
      <c r="A133" s="63" t="s">
        <v>14</v>
      </c>
      <c r="B133" s="64">
        <v>21</v>
      </c>
      <c r="C133" s="8" cm="1">
        <f t="array" ref="C133">IF($I$2="Длительное проживание от 10 ночей ",
INDEX(GRID!$B$4:$U$15,MATCH(C$7,GRID!$A$4:$A$15,0),MATCH(1,($U$2=GRID!$B$1:$U$1)*(КАЛЕНДАРЬ!O24=GRID!$B$3:$U$3),0))*GRID!$H$45,
ROUNDUP(INDEX(GRID!$B$4:$U$15,MATCH(C$7,GRID!$A$4:$A$15,0),MATCH(1,($U$2=GRID!$B$1:$U$1)*(КАЛЕНДАРЬ!O24=GRID!$B$3:$U$3),0))*GRID!$H$45*(1-GRID!$H$46),0))</f>
        <v>39510</v>
      </c>
      <c r="D133" s="8" cm="1">
        <f t="array" ref="D133">IF($I$2="Длительное проживание от 10 ночей ",
INDEX(GRID!$B$18:$U$29,MATCH(C$7,GRID!$A$18:$A$29,0),MATCH(1,($U$2=GRID!$B$1:$U$1)*(КАЛЕНДАРЬ!O24=GRID!$B$3:$U$3),0))*GRID!$H$45,
ROUNDUP(INDEX(GRID!$B$18:$U$29,MATCH(C$7,GRID!$A$18:$A$29,0),MATCH(1,($U$2=GRID!$B$1:$U$1)*(КАЛЕНДАРЬ!O24=GRID!$B$3:$U$3),0))*GRID!$H$45*(1-GRID!$H$46),0))</f>
        <v>44010</v>
      </c>
      <c r="E133" s="8" cm="1">
        <f t="array" ref="E133">IF($I$2="Длительное проживание от 10 ночей ",
INDEX(GRID!$B$4:$U$15,MATCH(E$7,GRID!$A$4:$A$15,0),MATCH(1,($U$2=GRID!$B$1:$U$1)*(КАЛЕНДАРЬ!O24=GRID!$B$3:$U$3),0))*GRID!$H$45,
ROUNDUP(INDEX(GRID!$B$4:$U$15,MATCH(E$7,GRID!$A$4:$A$15,0),MATCH(1,($U$2=GRID!$B$1:$U$1)*(КАЛЕНДАРЬ!O24=GRID!$B$3:$U$3),0))*GRID!$H$45*(1-GRID!$H$46),0))</f>
        <v>47160</v>
      </c>
      <c r="F133" s="8" cm="1">
        <f t="array" ref="F133">IF($I$2="Длительное проживание от 10 ночей ",
INDEX(GRID!$B$18:$U$29,MATCH(E$7,GRID!$A$18:$A$29,0),MATCH(1,($U$2=GRID!$B$1:$U$1)*(КАЛЕНДАРЬ!O24=GRID!$B$3:$U$3),0))*GRID!$H$45,
ROUNDUP(INDEX(GRID!$B$18:$U$29,MATCH(E$7,GRID!$A$18:$A$29,0),MATCH(1,($U$2=GRID!$B$1:$U$1)*(КАЛЕНДАРЬ!O24=GRID!$B$3:$U$3),0))*GRID!$H$45*(1-GRID!$H$46),0))</f>
        <v>51660</v>
      </c>
      <c r="G133" s="57" t="s">
        <v>119</v>
      </c>
      <c r="H133" s="57" t="s">
        <v>119</v>
      </c>
      <c r="I133" s="8" cm="1">
        <f t="array" ref="I133">IF($I$2="Длительное проживание от 10 ночей ",
INDEX(GRID!$B$4:$U$15,MATCH(I$7,GRID!$A$4:$A$15,0),MATCH(1,($U$2=GRID!$B$1:$U$1)*(КАЛЕНДАРЬ!O24=GRID!$B$3:$U$3),0))*GRID!$H$45,
ROUNDUP(INDEX(GRID!$B$4:$U$15,MATCH(I$7,GRID!$A$4:$A$15,0),MATCH(1,($U$2=GRID!$B$1:$U$1)*(КАЛЕНДАРЬ!O24=GRID!$B$3:$U$3),0))*GRID!$H$45*(1-GRID!$H$46),0))</f>
        <v>59220</v>
      </c>
      <c r="J133" s="8" cm="1">
        <f t="array" ref="J133">IF($I$2="Длительное проживание от 10 ночей ",
INDEX(GRID!$B$18:$U$29,MATCH(I$7,GRID!$A$18:$A$29,0),MATCH(1,($U$2=GRID!$B$1:$U$1)*(КАЛЕНДАРЬ!O24=GRID!$B$3:$U$3),0))*GRID!$H$45,
ROUNDUP(INDEX(GRID!$B$18:$U$29,MATCH(I$7,GRID!$A$18:$A$29,0),MATCH(1,($U$2=GRID!$B$1:$U$1)*(КАЛЕНДАРЬ!O24=GRID!$B$3:$U$3),0))*GRID!$H$45*(1-GRID!$H$46),0))</f>
        <v>63720</v>
      </c>
      <c r="K133" s="57" t="s">
        <v>119</v>
      </c>
      <c r="L133" s="57" t="s">
        <v>119</v>
      </c>
      <c r="M133" s="8" cm="1">
        <f t="array" ref="M133">IF($I$2="Длительное проживание от 10 ночей ",
INDEX(GRID!$B$4:$U$15,MATCH(M$7,GRID!$A$4:$A$15,0),MATCH(1,($U$2=GRID!$B$1:$U$1)*(КАЛЕНДАРЬ!O24=GRID!$B$3:$U$3),0))*GRID!$H$45,
ROUNDUP(INDEX(GRID!$B$4:$U$15,MATCH(M$7,GRID!$A$4:$A$15,0),MATCH(1,($U$2=GRID!$B$1:$U$1)*(КАЛЕНДАРЬ!O24=GRID!$B$3:$U$3),0))*GRID!$H$45*(1-GRID!$H$46),0))</f>
        <v>86850</v>
      </c>
      <c r="N133" s="8" cm="1">
        <f t="array" ref="N133">IF($I$2="Длительное проживание от 10 ночей ",
INDEX(GRID!$B$18:$U$29,MATCH(M$7,GRID!$A$18:$A$29,0),MATCH(1,($U$2=GRID!$B$1:$U$1)*(КАЛЕНДАРЬ!O24=GRID!$B$3:$U$3),0))*GRID!$H$45,
ROUNDUP(INDEX(GRID!$B$18:$U$29,MATCH(M$7,GRID!$A$18:$A$29,0),MATCH(1,($U$2=GRID!$B$1:$U$1)*(КАЛЕНДАРЬ!O24=GRID!$B$3:$U$3),0))*GRID!$H$45*(1-GRID!$H$46),0))</f>
        <v>91350</v>
      </c>
      <c r="O133" s="57" t="s">
        <v>119</v>
      </c>
      <c r="P133" s="8" cm="1">
        <f t="array" ref="P133">IF($I$2="Длительное проживание от 10 ночей ",
INDEX(GRID!$B$4:$U$15,MATCH(P$7,GRID!$A$4:$A$15,0),MATCH(1,($U$2=GRID!$B$1:$U$1)*(КАЛЕНДАРЬ!O24=GRID!$B$3:$U$3),0))*GRID!$H$45,
ROUNDUP(INDEX(GRID!$B$4:$U$15,MATCH(P$7,GRID!$A$4:$A$15,0),MATCH(1,($U$2=GRID!$B$1:$U$1)*(КАЛЕНДАРЬ!O24=GRID!$B$3:$U$3),0))*GRID!$H$45*(1-GRID!$H$46),0))</f>
        <v>163170</v>
      </c>
      <c r="Q133" s="8" cm="1">
        <f t="array" ref="Q133">IF($I$2="Длительное проживание от 10 ночей ",
INDEX(GRID!$B$4:$U$15,MATCH(Q$7,GRID!$A$4:$A$15,0),MATCH(1,($U$2=GRID!$B$1:$U$1)*(КАЛЕНДАРЬ!O24=GRID!$B$3:$U$3),0))*GRID!$H$45,
ROUNDUP(INDEX(GRID!$B$4:$U$15,MATCH(Q$7,GRID!$A$4:$A$15,0),MATCH(1,($U$2=GRID!$B$1:$U$1)*(КАЛЕНДАРЬ!O24=GRID!$B$3:$U$3),0))*GRID!$H$45*(1-GRID!$H$46),0))</f>
        <v>190350</v>
      </c>
      <c r="R133" s="57" t="s">
        <v>119</v>
      </c>
      <c r="S133" s="57" t="s">
        <v>119</v>
      </c>
      <c r="T133" s="57" t="s">
        <v>119</v>
      </c>
    </row>
    <row r="134" spans="1:20" hidden="1">
      <c r="A134" s="63" t="s">
        <v>15</v>
      </c>
      <c r="B134" s="64">
        <v>22</v>
      </c>
      <c r="C134" s="8" cm="1">
        <f t="array" ref="C134">IF($I$2="Длительное проживание от 10 ночей ",
INDEX(GRID!$B$4:$U$15,MATCH(C$7,GRID!$A$4:$A$15,0),MATCH(1,($U$2=GRID!$B$1:$U$1)*(КАЛЕНДАРЬ!O25=GRID!$B$3:$U$3),0))*GRID!$H$45,
ROUNDUP(INDEX(GRID!$B$4:$U$15,MATCH(C$7,GRID!$A$4:$A$15,0),MATCH(1,($U$2=GRID!$B$1:$U$1)*(КАЛЕНДАРЬ!O25=GRID!$B$3:$U$3),0))*GRID!$H$45*(1-GRID!$H$46),0))</f>
        <v>39510</v>
      </c>
      <c r="D134" s="8" cm="1">
        <f t="array" ref="D134">IF($I$2="Длительное проживание от 10 ночей ",
INDEX(GRID!$B$18:$U$29,MATCH(C$7,GRID!$A$18:$A$29,0),MATCH(1,($U$2=GRID!$B$1:$U$1)*(КАЛЕНДАРЬ!O25=GRID!$B$3:$U$3),0))*GRID!$H$45,
ROUNDUP(INDEX(GRID!$B$18:$U$29,MATCH(C$7,GRID!$A$18:$A$29,0),MATCH(1,($U$2=GRID!$B$1:$U$1)*(КАЛЕНДАРЬ!O25=GRID!$B$3:$U$3),0))*GRID!$H$45*(1-GRID!$H$46),0))</f>
        <v>44010</v>
      </c>
      <c r="E134" s="8" cm="1">
        <f t="array" ref="E134">IF($I$2="Длительное проживание от 10 ночей ",
INDEX(GRID!$B$4:$U$15,MATCH(E$7,GRID!$A$4:$A$15,0),MATCH(1,($U$2=GRID!$B$1:$U$1)*(КАЛЕНДАРЬ!O25=GRID!$B$3:$U$3),0))*GRID!$H$45,
ROUNDUP(INDEX(GRID!$B$4:$U$15,MATCH(E$7,GRID!$A$4:$A$15,0),MATCH(1,($U$2=GRID!$B$1:$U$1)*(КАЛЕНДАРЬ!O25=GRID!$B$3:$U$3),0))*GRID!$H$45*(1-GRID!$H$46),0))</f>
        <v>47160</v>
      </c>
      <c r="F134" s="8" cm="1">
        <f t="array" ref="F134">IF($I$2="Длительное проживание от 10 ночей ",
INDEX(GRID!$B$18:$U$29,MATCH(E$7,GRID!$A$18:$A$29,0),MATCH(1,($U$2=GRID!$B$1:$U$1)*(КАЛЕНДАРЬ!O25=GRID!$B$3:$U$3),0))*GRID!$H$45,
ROUNDUP(INDEX(GRID!$B$18:$U$29,MATCH(E$7,GRID!$A$18:$A$29,0),MATCH(1,($U$2=GRID!$B$1:$U$1)*(КАЛЕНДАРЬ!O25=GRID!$B$3:$U$3),0))*GRID!$H$45*(1-GRID!$H$46),0))</f>
        <v>51660</v>
      </c>
      <c r="G134" s="57" t="s">
        <v>119</v>
      </c>
      <c r="H134" s="57" t="s">
        <v>119</v>
      </c>
      <c r="I134" s="8" cm="1">
        <f t="array" ref="I134">IF($I$2="Длительное проживание от 10 ночей ",
INDEX(GRID!$B$4:$U$15,MATCH(I$7,GRID!$A$4:$A$15,0),MATCH(1,($U$2=GRID!$B$1:$U$1)*(КАЛЕНДАРЬ!O25=GRID!$B$3:$U$3),0))*GRID!$H$45,
ROUNDUP(INDEX(GRID!$B$4:$U$15,MATCH(I$7,GRID!$A$4:$A$15,0),MATCH(1,($U$2=GRID!$B$1:$U$1)*(КАЛЕНДАРЬ!O25=GRID!$B$3:$U$3),0))*GRID!$H$45*(1-GRID!$H$46),0))</f>
        <v>59220</v>
      </c>
      <c r="J134" s="8" cm="1">
        <f t="array" ref="J134">IF($I$2="Длительное проживание от 10 ночей ",
INDEX(GRID!$B$18:$U$29,MATCH(I$7,GRID!$A$18:$A$29,0),MATCH(1,($U$2=GRID!$B$1:$U$1)*(КАЛЕНДАРЬ!O25=GRID!$B$3:$U$3),0))*GRID!$H$45,
ROUNDUP(INDEX(GRID!$B$18:$U$29,MATCH(I$7,GRID!$A$18:$A$29,0),MATCH(1,($U$2=GRID!$B$1:$U$1)*(КАЛЕНДАРЬ!O25=GRID!$B$3:$U$3),0))*GRID!$H$45*(1-GRID!$H$46),0))</f>
        <v>63720</v>
      </c>
      <c r="K134" s="57" t="s">
        <v>119</v>
      </c>
      <c r="L134" s="57" t="s">
        <v>119</v>
      </c>
      <c r="M134" s="8" cm="1">
        <f t="array" ref="M134">IF($I$2="Длительное проживание от 10 ночей ",
INDEX(GRID!$B$4:$U$15,MATCH(M$7,GRID!$A$4:$A$15,0),MATCH(1,($U$2=GRID!$B$1:$U$1)*(КАЛЕНДАРЬ!O25=GRID!$B$3:$U$3),0))*GRID!$H$45,
ROUNDUP(INDEX(GRID!$B$4:$U$15,MATCH(M$7,GRID!$A$4:$A$15,0),MATCH(1,($U$2=GRID!$B$1:$U$1)*(КАЛЕНДАРЬ!O25=GRID!$B$3:$U$3),0))*GRID!$H$45*(1-GRID!$H$46),0))</f>
        <v>86850</v>
      </c>
      <c r="N134" s="8" cm="1">
        <f t="array" ref="N134">IF($I$2="Длительное проживание от 10 ночей ",
INDEX(GRID!$B$18:$U$29,MATCH(M$7,GRID!$A$18:$A$29,0),MATCH(1,($U$2=GRID!$B$1:$U$1)*(КАЛЕНДАРЬ!O25=GRID!$B$3:$U$3),0))*GRID!$H$45,
ROUNDUP(INDEX(GRID!$B$18:$U$29,MATCH(M$7,GRID!$A$18:$A$29,0),MATCH(1,($U$2=GRID!$B$1:$U$1)*(КАЛЕНДАРЬ!O25=GRID!$B$3:$U$3),0))*GRID!$H$45*(1-GRID!$H$46),0))</f>
        <v>91350</v>
      </c>
      <c r="O134" s="57" t="s">
        <v>119</v>
      </c>
      <c r="P134" s="8" cm="1">
        <f t="array" ref="P134">IF($I$2="Длительное проживание от 10 ночей ",
INDEX(GRID!$B$4:$U$15,MATCH(P$7,GRID!$A$4:$A$15,0),MATCH(1,($U$2=GRID!$B$1:$U$1)*(КАЛЕНДАРЬ!O25=GRID!$B$3:$U$3),0))*GRID!$H$45,
ROUNDUP(INDEX(GRID!$B$4:$U$15,MATCH(P$7,GRID!$A$4:$A$15,0),MATCH(1,($U$2=GRID!$B$1:$U$1)*(КАЛЕНДАРЬ!O25=GRID!$B$3:$U$3),0))*GRID!$H$45*(1-GRID!$H$46),0))</f>
        <v>163170</v>
      </c>
      <c r="Q134" s="8" cm="1">
        <f t="array" ref="Q134">IF($I$2="Длительное проживание от 10 ночей ",
INDEX(GRID!$B$4:$U$15,MATCH(Q$7,GRID!$A$4:$A$15,0),MATCH(1,($U$2=GRID!$B$1:$U$1)*(КАЛЕНДАРЬ!O25=GRID!$B$3:$U$3),0))*GRID!$H$45,
ROUNDUP(INDEX(GRID!$B$4:$U$15,MATCH(Q$7,GRID!$A$4:$A$15,0),MATCH(1,($U$2=GRID!$B$1:$U$1)*(КАЛЕНДАРЬ!O25=GRID!$B$3:$U$3),0))*GRID!$H$45*(1-GRID!$H$46),0))</f>
        <v>190350</v>
      </c>
      <c r="R134" s="57" t="s">
        <v>119</v>
      </c>
      <c r="S134" s="57" t="s">
        <v>119</v>
      </c>
      <c r="T134" s="57" t="s">
        <v>119</v>
      </c>
    </row>
    <row r="135" spans="1:20" hidden="1">
      <c r="A135" s="63" t="s">
        <v>16</v>
      </c>
      <c r="B135" s="64">
        <v>23</v>
      </c>
      <c r="C135" s="8" cm="1">
        <f t="array" ref="C135">IF($I$2="Длительное проживание от 10 ночей ",
INDEX(GRID!$B$4:$U$15,MATCH(C$7,GRID!$A$4:$A$15,0),MATCH(1,($U$2=GRID!$B$1:$U$1)*(КАЛЕНДАРЬ!O26=GRID!$B$3:$U$3),0))*GRID!$H$45,
ROUNDUP(INDEX(GRID!$B$4:$U$15,MATCH(C$7,GRID!$A$4:$A$15,0),MATCH(1,($U$2=GRID!$B$1:$U$1)*(КАЛЕНДАРЬ!O26=GRID!$B$3:$U$3),0))*GRID!$H$45*(1-GRID!$H$46),0))</f>
        <v>39510</v>
      </c>
      <c r="D135" s="8" cm="1">
        <f t="array" ref="D135">IF($I$2="Длительное проживание от 10 ночей ",
INDEX(GRID!$B$18:$U$29,MATCH(C$7,GRID!$A$18:$A$29,0),MATCH(1,($U$2=GRID!$B$1:$U$1)*(КАЛЕНДАРЬ!O26=GRID!$B$3:$U$3),0))*GRID!$H$45,
ROUNDUP(INDEX(GRID!$B$18:$U$29,MATCH(C$7,GRID!$A$18:$A$29,0),MATCH(1,($U$2=GRID!$B$1:$U$1)*(КАЛЕНДАРЬ!O26=GRID!$B$3:$U$3),0))*GRID!$H$45*(1-GRID!$H$46),0))</f>
        <v>44010</v>
      </c>
      <c r="E135" s="8" cm="1">
        <f t="array" ref="E135">IF($I$2="Длительное проживание от 10 ночей ",
INDEX(GRID!$B$4:$U$15,MATCH(E$7,GRID!$A$4:$A$15,0),MATCH(1,($U$2=GRID!$B$1:$U$1)*(КАЛЕНДАРЬ!O26=GRID!$B$3:$U$3),0))*GRID!$H$45,
ROUNDUP(INDEX(GRID!$B$4:$U$15,MATCH(E$7,GRID!$A$4:$A$15,0),MATCH(1,($U$2=GRID!$B$1:$U$1)*(КАЛЕНДАРЬ!O26=GRID!$B$3:$U$3),0))*GRID!$H$45*(1-GRID!$H$46),0))</f>
        <v>47160</v>
      </c>
      <c r="F135" s="8" cm="1">
        <f t="array" ref="F135">IF($I$2="Длительное проживание от 10 ночей ",
INDEX(GRID!$B$18:$U$29,MATCH(E$7,GRID!$A$18:$A$29,0),MATCH(1,($U$2=GRID!$B$1:$U$1)*(КАЛЕНДАРЬ!O26=GRID!$B$3:$U$3),0))*GRID!$H$45,
ROUNDUP(INDEX(GRID!$B$18:$U$29,MATCH(E$7,GRID!$A$18:$A$29,0),MATCH(1,($U$2=GRID!$B$1:$U$1)*(КАЛЕНДАРЬ!O26=GRID!$B$3:$U$3),0))*GRID!$H$45*(1-GRID!$H$46),0))</f>
        <v>51660</v>
      </c>
      <c r="G135" s="57" t="s">
        <v>119</v>
      </c>
      <c r="H135" s="57" t="s">
        <v>119</v>
      </c>
      <c r="I135" s="8" cm="1">
        <f t="array" ref="I135">IF($I$2="Длительное проживание от 10 ночей ",
INDEX(GRID!$B$4:$U$15,MATCH(I$7,GRID!$A$4:$A$15,0),MATCH(1,($U$2=GRID!$B$1:$U$1)*(КАЛЕНДАРЬ!O26=GRID!$B$3:$U$3),0))*GRID!$H$45,
ROUNDUP(INDEX(GRID!$B$4:$U$15,MATCH(I$7,GRID!$A$4:$A$15,0),MATCH(1,($U$2=GRID!$B$1:$U$1)*(КАЛЕНДАРЬ!O26=GRID!$B$3:$U$3),0))*GRID!$H$45*(1-GRID!$H$46),0))</f>
        <v>59220</v>
      </c>
      <c r="J135" s="8" cm="1">
        <f t="array" ref="J135">IF($I$2="Длительное проживание от 10 ночей ",
INDEX(GRID!$B$18:$U$29,MATCH(I$7,GRID!$A$18:$A$29,0),MATCH(1,($U$2=GRID!$B$1:$U$1)*(КАЛЕНДАРЬ!O26=GRID!$B$3:$U$3),0))*GRID!$H$45,
ROUNDUP(INDEX(GRID!$B$18:$U$29,MATCH(I$7,GRID!$A$18:$A$29,0),MATCH(1,($U$2=GRID!$B$1:$U$1)*(КАЛЕНДАРЬ!O26=GRID!$B$3:$U$3),0))*GRID!$H$45*(1-GRID!$H$46),0))</f>
        <v>63720</v>
      </c>
      <c r="K135" s="57" t="s">
        <v>119</v>
      </c>
      <c r="L135" s="57" t="s">
        <v>119</v>
      </c>
      <c r="M135" s="8" cm="1">
        <f t="array" ref="M135">IF($I$2="Длительное проживание от 10 ночей ",
INDEX(GRID!$B$4:$U$15,MATCH(M$7,GRID!$A$4:$A$15,0),MATCH(1,($U$2=GRID!$B$1:$U$1)*(КАЛЕНДАРЬ!O26=GRID!$B$3:$U$3),0))*GRID!$H$45,
ROUNDUP(INDEX(GRID!$B$4:$U$15,MATCH(M$7,GRID!$A$4:$A$15,0),MATCH(1,($U$2=GRID!$B$1:$U$1)*(КАЛЕНДАРЬ!O26=GRID!$B$3:$U$3),0))*GRID!$H$45*(1-GRID!$H$46),0))</f>
        <v>86850</v>
      </c>
      <c r="N135" s="8" cm="1">
        <f t="array" ref="N135">IF($I$2="Длительное проживание от 10 ночей ",
INDEX(GRID!$B$18:$U$29,MATCH(M$7,GRID!$A$18:$A$29,0),MATCH(1,($U$2=GRID!$B$1:$U$1)*(КАЛЕНДАРЬ!O26=GRID!$B$3:$U$3),0))*GRID!$H$45,
ROUNDUP(INDEX(GRID!$B$18:$U$29,MATCH(M$7,GRID!$A$18:$A$29,0),MATCH(1,($U$2=GRID!$B$1:$U$1)*(КАЛЕНДАРЬ!O26=GRID!$B$3:$U$3),0))*GRID!$H$45*(1-GRID!$H$46),0))</f>
        <v>91350</v>
      </c>
      <c r="O135" s="57" t="s">
        <v>119</v>
      </c>
      <c r="P135" s="8" cm="1">
        <f t="array" ref="P135">IF($I$2="Длительное проживание от 10 ночей ",
INDEX(GRID!$B$4:$U$15,MATCH(P$7,GRID!$A$4:$A$15,0),MATCH(1,($U$2=GRID!$B$1:$U$1)*(КАЛЕНДАРЬ!O26=GRID!$B$3:$U$3),0))*GRID!$H$45,
ROUNDUP(INDEX(GRID!$B$4:$U$15,MATCH(P$7,GRID!$A$4:$A$15,0),MATCH(1,($U$2=GRID!$B$1:$U$1)*(КАЛЕНДАРЬ!O26=GRID!$B$3:$U$3),0))*GRID!$H$45*(1-GRID!$H$46),0))</f>
        <v>163170</v>
      </c>
      <c r="Q135" s="8" cm="1">
        <f t="array" ref="Q135">IF($I$2="Длительное проживание от 10 ночей ",
INDEX(GRID!$B$4:$U$15,MATCH(Q$7,GRID!$A$4:$A$15,0),MATCH(1,($U$2=GRID!$B$1:$U$1)*(КАЛЕНДАРЬ!O26=GRID!$B$3:$U$3),0))*GRID!$H$45,
ROUNDUP(INDEX(GRID!$B$4:$U$15,MATCH(Q$7,GRID!$A$4:$A$15,0),MATCH(1,($U$2=GRID!$B$1:$U$1)*(КАЛЕНДАРЬ!O26=GRID!$B$3:$U$3),0))*GRID!$H$45*(1-GRID!$H$46),0))</f>
        <v>190350</v>
      </c>
      <c r="R135" s="57" t="s">
        <v>119</v>
      </c>
      <c r="S135" s="57" t="s">
        <v>119</v>
      </c>
      <c r="T135" s="57" t="s">
        <v>119</v>
      </c>
    </row>
    <row r="136" spans="1:20" hidden="1">
      <c r="A136" s="63" t="s">
        <v>17</v>
      </c>
      <c r="B136" s="64">
        <v>24</v>
      </c>
      <c r="C136" s="8" cm="1">
        <f t="array" ref="C136">IF($I$2="Длительное проживание от 10 ночей ",
INDEX(GRID!$B$4:$U$15,MATCH(C$7,GRID!$A$4:$A$15,0),MATCH(1,($U$2=GRID!$B$1:$U$1)*(КАЛЕНДАРЬ!O27=GRID!$B$3:$U$3),0))*GRID!$H$45,
ROUNDUP(INDEX(GRID!$B$4:$U$15,MATCH(C$7,GRID!$A$4:$A$15,0),MATCH(1,($U$2=GRID!$B$1:$U$1)*(КАЛЕНДАРЬ!O27=GRID!$B$3:$U$3),0))*GRID!$H$45*(1-GRID!$H$46),0))</f>
        <v>39510</v>
      </c>
      <c r="D136" s="8" cm="1">
        <f t="array" ref="D136">IF($I$2="Длительное проживание от 10 ночей ",
INDEX(GRID!$B$18:$U$29,MATCH(C$7,GRID!$A$18:$A$29,0),MATCH(1,($U$2=GRID!$B$1:$U$1)*(КАЛЕНДАРЬ!O27=GRID!$B$3:$U$3),0))*GRID!$H$45,
ROUNDUP(INDEX(GRID!$B$18:$U$29,MATCH(C$7,GRID!$A$18:$A$29,0),MATCH(1,($U$2=GRID!$B$1:$U$1)*(КАЛЕНДАРЬ!O27=GRID!$B$3:$U$3),0))*GRID!$H$45*(1-GRID!$H$46),0))</f>
        <v>44010</v>
      </c>
      <c r="E136" s="8" cm="1">
        <f t="array" ref="E136">IF($I$2="Длительное проживание от 10 ночей ",
INDEX(GRID!$B$4:$U$15,MATCH(E$7,GRID!$A$4:$A$15,0),MATCH(1,($U$2=GRID!$B$1:$U$1)*(КАЛЕНДАРЬ!O27=GRID!$B$3:$U$3),0))*GRID!$H$45,
ROUNDUP(INDEX(GRID!$B$4:$U$15,MATCH(E$7,GRID!$A$4:$A$15,0),MATCH(1,($U$2=GRID!$B$1:$U$1)*(КАЛЕНДАРЬ!O27=GRID!$B$3:$U$3),0))*GRID!$H$45*(1-GRID!$H$46),0))</f>
        <v>47160</v>
      </c>
      <c r="F136" s="8" cm="1">
        <f t="array" ref="F136">IF($I$2="Длительное проживание от 10 ночей ",
INDEX(GRID!$B$18:$U$29,MATCH(E$7,GRID!$A$18:$A$29,0),MATCH(1,($U$2=GRID!$B$1:$U$1)*(КАЛЕНДАРЬ!O27=GRID!$B$3:$U$3),0))*GRID!$H$45,
ROUNDUP(INDEX(GRID!$B$18:$U$29,MATCH(E$7,GRID!$A$18:$A$29,0),MATCH(1,($U$2=GRID!$B$1:$U$1)*(КАЛЕНДАРЬ!O27=GRID!$B$3:$U$3),0))*GRID!$H$45*(1-GRID!$H$46),0))</f>
        <v>51660</v>
      </c>
      <c r="G136" s="57" t="s">
        <v>119</v>
      </c>
      <c r="H136" s="57" t="s">
        <v>119</v>
      </c>
      <c r="I136" s="8" cm="1">
        <f t="array" ref="I136">IF($I$2="Длительное проживание от 10 ночей ",
INDEX(GRID!$B$4:$U$15,MATCH(I$7,GRID!$A$4:$A$15,0),MATCH(1,($U$2=GRID!$B$1:$U$1)*(КАЛЕНДАРЬ!O27=GRID!$B$3:$U$3),0))*GRID!$H$45,
ROUNDUP(INDEX(GRID!$B$4:$U$15,MATCH(I$7,GRID!$A$4:$A$15,0),MATCH(1,($U$2=GRID!$B$1:$U$1)*(КАЛЕНДАРЬ!O27=GRID!$B$3:$U$3),0))*GRID!$H$45*(1-GRID!$H$46),0))</f>
        <v>59220</v>
      </c>
      <c r="J136" s="8" cm="1">
        <f t="array" ref="J136">IF($I$2="Длительное проживание от 10 ночей ",
INDEX(GRID!$B$18:$U$29,MATCH(I$7,GRID!$A$18:$A$29,0),MATCH(1,($U$2=GRID!$B$1:$U$1)*(КАЛЕНДАРЬ!O27=GRID!$B$3:$U$3),0))*GRID!$H$45,
ROUNDUP(INDEX(GRID!$B$18:$U$29,MATCH(I$7,GRID!$A$18:$A$29,0),MATCH(1,($U$2=GRID!$B$1:$U$1)*(КАЛЕНДАРЬ!O27=GRID!$B$3:$U$3),0))*GRID!$H$45*(1-GRID!$H$46),0))</f>
        <v>63720</v>
      </c>
      <c r="K136" s="57" t="s">
        <v>119</v>
      </c>
      <c r="L136" s="57" t="s">
        <v>119</v>
      </c>
      <c r="M136" s="8" cm="1">
        <f t="array" ref="M136">IF($I$2="Длительное проживание от 10 ночей ",
INDEX(GRID!$B$4:$U$15,MATCH(M$7,GRID!$A$4:$A$15,0),MATCH(1,($U$2=GRID!$B$1:$U$1)*(КАЛЕНДАРЬ!O27=GRID!$B$3:$U$3),0))*GRID!$H$45,
ROUNDUP(INDEX(GRID!$B$4:$U$15,MATCH(M$7,GRID!$A$4:$A$15,0),MATCH(1,($U$2=GRID!$B$1:$U$1)*(КАЛЕНДАРЬ!O27=GRID!$B$3:$U$3),0))*GRID!$H$45*(1-GRID!$H$46),0))</f>
        <v>86850</v>
      </c>
      <c r="N136" s="8" cm="1">
        <f t="array" ref="N136">IF($I$2="Длительное проживание от 10 ночей ",
INDEX(GRID!$B$18:$U$29,MATCH(M$7,GRID!$A$18:$A$29,0),MATCH(1,($U$2=GRID!$B$1:$U$1)*(КАЛЕНДАРЬ!O27=GRID!$B$3:$U$3),0))*GRID!$H$45,
ROUNDUP(INDEX(GRID!$B$18:$U$29,MATCH(M$7,GRID!$A$18:$A$29,0),MATCH(1,($U$2=GRID!$B$1:$U$1)*(КАЛЕНДАРЬ!O27=GRID!$B$3:$U$3),0))*GRID!$H$45*(1-GRID!$H$46),0))</f>
        <v>91350</v>
      </c>
      <c r="O136" s="57" t="s">
        <v>119</v>
      </c>
      <c r="P136" s="8" cm="1">
        <f t="array" ref="P136">IF($I$2="Длительное проживание от 10 ночей ",
INDEX(GRID!$B$4:$U$15,MATCH(P$7,GRID!$A$4:$A$15,0),MATCH(1,($U$2=GRID!$B$1:$U$1)*(КАЛЕНДАРЬ!O27=GRID!$B$3:$U$3),0))*GRID!$H$45,
ROUNDUP(INDEX(GRID!$B$4:$U$15,MATCH(P$7,GRID!$A$4:$A$15,0),MATCH(1,($U$2=GRID!$B$1:$U$1)*(КАЛЕНДАРЬ!O27=GRID!$B$3:$U$3),0))*GRID!$H$45*(1-GRID!$H$46),0))</f>
        <v>163170</v>
      </c>
      <c r="Q136" s="8" cm="1">
        <f t="array" ref="Q136">IF($I$2="Длительное проживание от 10 ночей ",
INDEX(GRID!$B$4:$U$15,MATCH(Q$7,GRID!$A$4:$A$15,0),MATCH(1,($U$2=GRID!$B$1:$U$1)*(КАЛЕНДАРЬ!O27=GRID!$B$3:$U$3),0))*GRID!$H$45,
ROUNDUP(INDEX(GRID!$B$4:$U$15,MATCH(Q$7,GRID!$A$4:$A$15,0),MATCH(1,($U$2=GRID!$B$1:$U$1)*(КАЛЕНДАРЬ!O27=GRID!$B$3:$U$3),0))*GRID!$H$45*(1-GRID!$H$46),0))</f>
        <v>190350</v>
      </c>
      <c r="R136" s="57" t="s">
        <v>119</v>
      </c>
      <c r="S136" s="57" t="s">
        <v>119</v>
      </c>
      <c r="T136" s="57" t="s">
        <v>119</v>
      </c>
    </row>
    <row r="137" spans="1:20" hidden="1">
      <c r="A137" s="63" t="s">
        <v>11</v>
      </c>
      <c r="B137" s="64">
        <v>25</v>
      </c>
      <c r="C137" s="8" cm="1">
        <f t="array" ref="C137">IF($I$2="Длительное проживание от 10 ночей ",
INDEX(GRID!$B$4:$U$15,MATCH(C$7,GRID!$A$4:$A$15,0),MATCH(1,($U$2=GRID!$B$1:$U$1)*(КАЛЕНДАРЬ!O28=GRID!$B$3:$U$3),0))*GRID!$H$45,
ROUNDUP(INDEX(GRID!$B$4:$U$15,MATCH(C$7,GRID!$A$4:$A$15,0),MATCH(1,($U$2=GRID!$B$1:$U$1)*(КАЛЕНДАРЬ!O28=GRID!$B$3:$U$3),0))*GRID!$H$45*(1-GRID!$H$46),0))</f>
        <v>39510</v>
      </c>
      <c r="D137" s="8" cm="1">
        <f t="array" ref="D137">IF($I$2="Длительное проживание от 10 ночей ",
INDEX(GRID!$B$18:$U$29,MATCH(C$7,GRID!$A$18:$A$29,0),MATCH(1,($U$2=GRID!$B$1:$U$1)*(КАЛЕНДАРЬ!O28=GRID!$B$3:$U$3),0))*GRID!$H$45,
ROUNDUP(INDEX(GRID!$B$18:$U$29,MATCH(C$7,GRID!$A$18:$A$29,0),MATCH(1,($U$2=GRID!$B$1:$U$1)*(КАЛЕНДАРЬ!O28=GRID!$B$3:$U$3),0))*GRID!$H$45*(1-GRID!$H$46),0))</f>
        <v>44010</v>
      </c>
      <c r="E137" s="8" cm="1">
        <f t="array" ref="E137">IF($I$2="Длительное проживание от 10 ночей ",
INDEX(GRID!$B$4:$U$15,MATCH(E$7,GRID!$A$4:$A$15,0),MATCH(1,($U$2=GRID!$B$1:$U$1)*(КАЛЕНДАРЬ!O28=GRID!$B$3:$U$3),0))*GRID!$H$45,
ROUNDUP(INDEX(GRID!$B$4:$U$15,MATCH(E$7,GRID!$A$4:$A$15,0),MATCH(1,($U$2=GRID!$B$1:$U$1)*(КАЛЕНДАРЬ!O28=GRID!$B$3:$U$3),0))*GRID!$H$45*(1-GRID!$H$46),0))</f>
        <v>47160</v>
      </c>
      <c r="F137" s="8" cm="1">
        <f t="array" ref="F137">IF($I$2="Длительное проживание от 10 ночей ",
INDEX(GRID!$B$18:$U$29,MATCH(E$7,GRID!$A$18:$A$29,0),MATCH(1,($U$2=GRID!$B$1:$U$1)*(КАЛЕНДАРЬ!O28=GRID!$B$3:$U$3),0))*GRID!$H$45,
ROUNDUP(INDEX(GRID!$B$18:$U$29,MATCH(E$7,GRID!$A$18:$A$29,0),MATCH(1,($U$2=GRID!$B$1:$U$1)*(КАЛЕНДАРЬ!O28=GRID!$B$3:$U$3),0))*GRID!$H$45*(1-GRID!$H$46),0))</f>
        <v>51660</v>
      </c>
      <c r="G137" s="57" t="s">
        <v>119</v>
      </c>
      <c r="H137" s="57" t="s">
        <v>119</v>
      </c>
      <c r="I137" s="8" cm="1">
        <f t="array" ref="I137">IF($I$2="Длительное проживание от 10 ночей ",
INDEX(GRID!$B$4:$U$15,MATCH(I$7,GRID!$A$4:$A$15,0),MATCH(1,($U$2=GRID!$B$1:$U$1)*(КАЛЕНДАРЬ!O28=GRID!$B$3:$U$3),0))*GRID!$H$45,
ROUNDUP(INDEX(GRID!$B$4:$U$15,MATCH(I$7,GRID!$A$4:$A$15,0),MATCH(1,($U$2=GRID!$B$1:$U$1)*(КАЛЕНДАРЬ!O28=GRID!$B$3:$U$3),0))*GRID!$H$45*(1-GRID!$H$46),0))</f>
        <v>59220</v>
      </c>
      <c r="J137" s="8" cm="1">
        <f t="array" ref="J137">IF($I$2="Длительное проживание от 10 ночей ",
INDEX(GRID!$B$18:$U$29,MATCH(I$7,GRID!$A$18:$A$29,0),MATCH(1,($U$2=GRID!$B$1:$U$1)*(КАЛЕНДАРЬ!O28=GRID!$B$3:$U$3),0))*GRID!$H$45,
ROUNDUP(INDEX(GRID!$B$18:$U$29,MATCH(I$7,GRID!$A$18:$A$29,0),MATCH(1,($U$2=GRID!$B$1:$U$1)*(КАЛЕНДАРЬ!O28=GRID!$B$3:$U$3),0))*GRID!$H$45*(1-GRID!$H$46),0))</f>
        <v>63720</v>
      </c>
      <c r="K137" s="57" t="s">
        <v>119</v>
      </c>
      <c r="L137" s="57" t="s">
        <v>119</v>
      </c>
      <c r="M137" s="8" cm="1">
        <f t="array" ref="M137">IF($I$2="Длительное проживание от 10 ночей ",
INDEX(GRID!$B$4:$U$15,MATCH(M$7,GRID!$A$4:$A$15,0),MATCH(1,($U$2=GRID!$B$1:$U$1)*(КАЛЕНДАРЬ!O28=GRID!$B$3:$U$3),0))*GRID!$H$45,
ROUNDUP(INDEX(GRID!$B$4:$U$15,MATCH(M$7,GRID!$A$4:$A$15,0),MATCH(1,($U$2=GRID!$B$1:$U$1)*(КАЛЕНДАРЬ!O28=GRID!$B$3:$U$3),0))*GRID!$H$45*(1-GRID!$H$46),0))</f>
        <v>86850</v>
      </c>
      <c r="N137" s="8" cm="1">
        <f t="array" ref="N137">IF($I$2="Длительное проживание от 10 ночей ",
INDEX(GRID!$B$18:$U$29,MATCH(M$7,GRID!$A$18:$A$29,0),MATCH(1,($U$2=GRID!$B$1:$U$1)*(КАЛЕНДАРЬ!O28=GRID!$B$3:$U$3),0))*GRID!$H$45,
ROUNDUP(INDEX(GRID!$B$18:$U$29,MATCH(M$7,GRID!$A$18:$A$29,0),MATCH(1,($U$2=GRID!$B$1:$U$1)*(КАЛЕНДАРЬ!O28=GRID!$B$3:$U$3),0))*GRID!$H$45*(1-GRID!$H$46),0))</f>
        <v>91350</v>
      </c>
      <c r="O137" s="57" t="s">
        <v>119</v>
      </c>
      <c r="P137" s="8" cm="1">
        <f t="array" ref="P137">IF($I$2="Длительное проживание от 10 ночей ",
INDEX(GRID!$B$4:$U$15,MATCH(P$7,GRID!$A$4:$A$15,0),MATCH(1,($U$2=GRID!$B$1:$U$1)*(КАЛЕНДАРЬ!O28=GRID!$B$3:$U$3),0))*GRID!$H$45,
ROUNDUP(INDEX(GRID!$B$4:$U$15,MATCH(P$7,GRID!$A$4:$A$15,0),MATCH(1,($U$2=GRID!$B$1:$U$1)*(КАЛЕНДАРЬ!O28=GRID!$B$3:$U$3),0))*GRID!$H$45*(1-GRID!$H$46),0))</f>
        <v>163170</v>
      </c>
      <c r="Q137" s="8" cm="1">
        <f t="array" ref="Q137">IF($I$2="Длительное проживание от 10 ночей ",
INDEX(GRID!$B$4:$U$15,MATCH(Q$7,GRID!$A$4:$A$15,0),MATCH(1,($U$2=GRID!$B$1:$U$1)*(КАЛЕНДАРЬ!O28=GRID!$B$3:$U$3),0))*GRID!$H$45,
ROUNDUP(INDEX(GRID!$B$4:$U$15,MATCH(Q$7,GRID!$A$4:$A$15,0),MATCH(1,($U$2=GRID!$B$1:$U$1)*(КАЛЕНДАРЬ!O28=GRID!$B$3:$U$3),0))*GRID!$H$45*(1-GRID!$H$46),0))</f>
        <v>190350</v>
      </c>
      <c r="R137" s="57" t="s">
        <v>119</v>
      </c>
      <c r="S137" s="57" t="s">
        <v>119</v>
      </c>
      <c r="T137" s="57" t="s">
        <v>119</v>
      </c>
    </row>
    <row r="138" spans="1:20" hidden="1">
      <c r="A138" s="63" t="s">
        <v>12</v>
      </c>
      <c r="B138" s="64">
        <v>26</v>
      </c>
      <c r="C138" s="8" cm="1">
        <f t="array" ref="C138">IF($I$2="Длительное проживание от 10 ночей ",
INDEX(GRID!$B$4:$U$15,MATCH(C$7,GRID!$A$4:$A$15,0),MATCH(1,($U$2=GRID!$B$1:$U$1)*(КАЛЕНДАРЬ!O29=GRID!$B$3:$U$3),0))*GRID!$H$45,
ROUNDUP(INDEX(GRID!$B$4:$U$15,MATCH(C$7,GRID!$A$4:$A$15,0),MATCH(1,($U$2=GRID!$B$1:$U$1)*(КАЛЕНДАРЬ!O29=GRID!$B$3:$U$3),0))*GRID!$H$45*(1-GRID!$H$46),0))</f>
        <v>39510</v>
      </c>
      <c r="D138" s="8" cm="1">
        <f t="array" ref="D138">IF($I$2="Длительное проживание от 10 ночей ",
INDEX(GRID!$B$18:$U$29,MATCH(C$7,GRID!$A$18:$A$29,0),MATCH(1,($U$2=GRID!$B$1:$U$1)*(КАЛЕНДАРЬ!O29=GRID!$B$3:$U$3),0))*GRID!$H$45,
ROUNDUP(INDEX(GRID!$B$18:$U$29,MATCH(C$7,GRID!$A$18:$A$29,0),MATCH(1,($U$2=GRID!$B$1:$U$1)*(КАЛЕНДАРЬ!O29=GRID!$B$3:$U$3),0))*GRID!$H$45*(1-GRID!$H$46),0))</f>
        <v>44010</v>
      </c>
      <c r="E138" s="8" cm="1">
        <f t="array" ref="E138">IF($I$2="Длительное проживание от 10 ночей ",
INDEX(GRID!$B$4:$U$15,MATCH(E$7,GRID!$A$4:$A$15,0),MATCH(1,($U$2=GRID!$B$1:$U$1)*(КАЛЕНДАРЬ!O29=GRID!$B$3:$U$3),0))*GRID!$H$45,
ROUNDUP(INDEX(GRID!$B$4:$U$15,MATCH(E$7,GRID!$A$4:$A$15,0),MATCH(1,($U$2=GRID!$B$1:$U$1)*(КАЛЕНДАРЬ!O29=GRID!$B$3:$U$3),0))*GRID!$H$45*(1-GRID!$H$46),0))</f>
        <v>47160</v>
      </c>
      <c r="F138" s="8" cm="1">
        <f t="array" ref="F138">IF($I$2="Длительное проживание от 10 ночей ",
INDEX(GRID!$B$18:$U$29,MATCH(E$7,GRID!$A$18:$A$29,0),MATCH(1,($U$2=GRID!$B$1:$U$1)*(КАЛЕНДАРЬ!O29=GRID!$B$3:$U$3),0))*GRID!$H$45,
ROUNDUP(INDEX(GRID!$B$18:$U$29,MATCH(E$7,GRID!$A$18:$A$29,0),MATCH(1,($U$2=GRID!$B$1:$U$1)*(КАЛЕНДАРЬ!O29=GRID!$B$3:$U$3),0))*GRID!$H$45*(1-GRID!$H$46),0))</f>
        <v>51660</v>
      </c>
      <c r="G138" s="57" t="s">
        <v>119</v>
      </c>
      <c r="H138" s="57" t="s">
        <v>119</v>
      </c>
      <c r="I138" s="8" cm="1">
        <f t="array" ref="I138">IF($I$2="Длительное проживание от 10 ночей ",
INDEX(GRID!$B$4:$U$15,MATCH(I$7,GRID!$A$4:$A$15,0),MATCH(1,($U$2=GRID!$B$1:$U$1)*(КАЛЕНДАРЬ!O29=GRID!$B$3:$U$3),0))*GRID!$H$45,
ROUNDUP(INDEX(GRID!$B$4:$U$15,MATCH(I$7,GRID!$A$4:$A$15,0),MATCH(1,($U$2=GRID!$B$1:$U$1)*(КАЛЕНДАРЬ!O29=GRID!$B$3:$U$3),0))*GRID!$H$45*(1-GRID!$H$46),0))</f>
        <v>59220</v>
      </c>
      <c r="J138" s="8" cm="1">
        <f t="array" ref="J138">IF($I$2="Длительное проживание от 10 ночей ",
INDEX(GRID!$B$18:$U$29,MATCH(I$7,GRID!$A$18:$A$29,0),MATCH(1,($U$2=GRID!$B$1:$U$1)*(КАЛЕНДАРЬ!O29=GRID!$B$3:$U$3),0))*GRID!$H$45,
ROUNDUP(INDEX(GRID!$B$18:$U$29,MATCH(I$7,GRID!$A$18:$A$29,0),MATCH(1,($U$2=GRID!$B$1:$U$1)*(КАЛЕНДАРЬ!O29=GRID!$B$3:$U$3),0))*GRID!$H$45*(1-GRID!$H$46),0))</f>
        <v>63720</v>
      </c>
      <c r="K138" s="57" t="s">
        <v>119</v>
      </c>
      <c r="L138" s="57" t="s">
        <v>119</v>
      </c>
      <c r="M138" s="8" cm="1">
        <f t="array" ref="M138">IF($I$2="Длительное проживание от 10 ночей ",
INDEX(GRID!$B$4:$U$15,MATCH(M$7,GRID!$A$4:$A$15,0),MATCH(1,($U$2=GRID!$B$1:$U$1)*(КАЛЕНДАРЬ!O29=GRID!$B$3:$U$3),0))*GRID!$H$45,
ROUNDUP(INDEX(GRID!$B$4:$U$15,MATCH(M$7,GRID!$A$4:$A$15,0),MATCH(1,($U$2=GRID!$B$1:$U$1)*(КАЛЕНДАРЬ!O29=GRID!$B$3:$U$3),0))*GRID!$H$45*(1-GRID!$H$46),0))</f>
        <v>86850</v>
      </c>
      <c r="N138" s="8" cm="1">
        <f t="array" ref="N138">IF($I$2="Длительное проживание от 10 ночей ",
INDEX(GRID!$B$18:$U$29,MATCH(M$7,GRID!$A$18:$A$29,0),MATCH(1,($U$2=GRID!$B$1:$U$1)*(КАЛЕНДАРЬ!O29=GRID!$B$3:$U$3),0))*GRID!$H$45,
ROUNDUP(INDEX(GRID!$B$18:$U$29,MATCH(M$7,GRID!$A$18:$A$29,0),MATCH(1,($U$2=GRID!$B$1:$U$1)*(КАЛЕНДАРЬ!O29=GRID!$B$3:$U$3),0))*GRID!$H$45*(1-GRID!$H$46),0))</f>
        <v>91350</v>
      </c>
      <c r="O138" s="57" t="s">
        <v>119</v>
      </c>
      <c r="P138" s="8" cm="1">
        <f t="array" ref="P138">IF($I$2="Длительное проживание от 10 ночей ",
INDEX(GRID!$B$4:$U$15,MATCH(P$7,GRID!$A$4:$A$15,0),MATCH(1,($U$2=GRID!$B$1:$U$1)*(КАЛЕНДАРЬ!O29=GRID!$B$3:$U$3),0))*GRID!$H$45,
ROUNDUP(INDEX(GRID!$B$4:$U$15,MATCH(P$7,GRID!$A$4:$A$15,0),MATCH(1,($U$2=GRID!$B$1:$U$1)*(КАЛЕНДАРЬ!O29=GRID!$B$3:$U$3),0))*GRID!$H$45*(1-GRID!$H$46),0))</f>
        <v>163170</v>
      </c>
      <c r="Q138" s="8" cm="1">
        <f t="array" ref="Q138">IF($I$2="Длительное проживание от 10 ночей ",
INDEX(GRID!$B$4:$U$15,MATCH(Q$7,GRID!$A$4:$A$15,0),MATCH(1,($U$2=GRID!$B$1:$U$1)*(КАЛЕНДАРЬ!O29=GRID!$B$3:$U$3),0))*GRID!$H$45,
ROUNDUP(INDEX(GRID!$B$4:$U$15,MATCH(Q$7,GRID!$A$4:$A$15,0),MATCH(1,($U$2=GRID!$B$1:$U$1)*(КАЛЕНДАРЬ!O29=GRID!$B$3:$U$3),0))*GRID!$H$45*(1-GRID!$H$46),0))</f>
        <v>190350</v>
      </c>
      <c r="R138" s="57" t="s">
        <v>119</v>
      </c>
      <c r="S138" s="57" t="s">
        <v>119</v>
      </c>
      <c r="T138" s="57" t="s">
        <v>119</v>
      </c>
    </row>
    <row r="139" spans="1:20" hidden="1">
      <c r="A139" s="63" t="s">
        <v>13</v>
      </c>
      <c r="B139" s="64">
        <v>27</v>
      </c>
      <c r="C139" s="8" cm="1">
        <f t="array" ref="C139">IF($I$2="Длительное проживание от 10 ночей ",
INDEX(GRID!$B$4:$U$15,MATCH(C$7,GRID!$A$4:$A$15,0),MATCH(1,($U$2=GRID!$B$1:$U$1)*(КАЛЕНДАРЬ!O30=GRID!$B$3:$U$3),0))*GRID!$H$45,
ROUNDUP(INDEX(GRID!$B$4:$U$15,MATCH(C$7,GRID!$A$4:$A$15,0),MATCH(1,($U$2=GRID!$B$1:$U$1)*(КАЛЕНДАРЬ!O30=GRID!$B$3:$U$3),0))*GRID!$H$45*(1-GRID!$H$46),0))</f>
        <v>39510</v>
      </c>
      <c r="D139" s="8" cm="1">
        <f t="array" ref="D139">IF($I$2="Длительное проживание от 10 ночей ",
INDEX(GRID!$B$18:$U$29,MATCH(C$7,GRID!$A$18:$A$29,0),MATCH(1,($U$2=GRID!$B$1:$U$1)*(КАЛЕНДАРЬ!O30=GRID!$B$3:$U$3),0))*GRID!$H$45,
ROUNDUP(INDEX(GRID!$B$18:$U$29,MATCH(C$7,GRID!$A$18:$A$29,0),MATCH(1,($U$2=GRID!$B$1:$U$1)*(КАЛЕНДАРЬ!O30=GRID!$B$3:$U$3),0))*GRID!$H$45*(1-GRID!$H$46),0))</f>
        <v>44010</v>
      </c>
      <c r="E139" s="8" cm="1">
        <f t="array" ref="E139">IF($I$2="Длительное проживание от 10 ночей ",
INDEX(GRID!$B$4:$U$15,MATCH(E$7,GRID!$A$4:$A$15,0),MATCH(1,($U$2=GRID!$B$1:$U$1)*(КАЛЕНДАРЬ!O30=GRID!$B$3:$U$3),0))*GRID!$H$45,
ROUNDUP(INDEX(GRID!$B$4:$U$15,MATCH(E$7,GRID!$A$4:$A$15,0),MATCH(1,($U$2=GRID!$B$1:$U$1)*(КАЛЕНДАРЬ!O30=GRID!$B$3:$U$3),0))*GRID!$H$45*(1-GRID!$H$46),0))</f>
        <v>47160</v>
      </c>
      <c r="F139" s="8" cm="1">
        <f t="array" ref="F139">IF($I$2="Длительное проживание от 10 ночей ",
INDEX(GRID!$B$18:$U$29,MATCH(E$7,GRID!$A$18:$A$29,0),MATCH(1,($U$2=GRID!$B$1:$U$1)*(КАЛЕНДАРЬ!O30=GRID!$B$3:$U$3),0))*GRID!$H$45,
ROUNDUP(INDEX(GRID!$B$18:$U$29,MATCH(E$7,GRID!$A$18:$A$29,0),MATCH(1,($U$2=GRID!$B$1:$U$1)*(КАЛЕНДАРЬ!O30=GRID!$B$3:$U$3),0))*GRID!$H$45*(1-GRID!$H$46),0))</f>
        <v>51660</v>
      </c>
      <c r="G139" s="57" t="s">
        <v>119</v>
      </c>
      <c r="H139" s="57" t="s">
        <v>119</v>
      </c>
      <c r="I139" s="8" cm="1">
        <f t="array" ref="I139">IF($I$2="Длительное проживание от 10 ночей ",
INDEX(GRID!$B$4:$U$15,MATCH(I$7,GRID!$A$4:$A$15,0),MATCH(1,($U$2=GRID!$B$1:$U$1)*(КАЛЕНДАРЬ!O30=GRID!$B$3:$U$3),0))*GRID!$H$45,
ROUNDUP(INDEX(GRID!$B$4:$U$15,MATCH(I$7,GRID!$A$4:$A$15,0),MATCH(1,($U$2=GRID!$B$1:$U$1)*(КАЛЕНДАРЬ!O30=GRID!$B$3:$U$3),0))*GRID!$H$45*(1-GRID!$H$46),0))</f>
        <v>59220</v>
      </c>
      <c r="J139" s="8" cm="1">
        <f t="array" ref="J139">IF($I$2="Длительное проживание от 10 ночей ",
INDEX(GRID!$B$18:$U$29,MATCH(I$7,GRID!$A$18:$A$29,0),MATCH(1,($U$2=GRID!$B$1:$U$1)*(КАЛЕНДАРЬ!O30=GRID!$B$3:$U$3),0))*GRID!$H$45,
ROUNDUP(INDEX(GRID!$B$18:$U$29,MATCH(I$7,GRID!$A$18:$A$29,0),MATCH(1,($U$2=GRID!$B$1:$U$1)*(КАЛЕНДАРЬ!O30=GRID!$B$3:$U$3),0))*GRID!$H$45*(1-GRID!$H$46),0))</f>
        <v>63720</v>
      </c>
      <c r="K139" s="57" t="s">
        <v>119</v>
      </c>
      <c r="L139" s="57" t="s">
        <v>119</v>
      </c>
      <c r="M139" s="8" cm="1">
        <f t="array" ref="M139">IF($I$2="Длительное проживание от 10 ночей ",
INDEX(GRID!$B$4:$U$15,MATCH(M$7,GRID!$A$4:$A$15,0),MATCH(1,($U$2=GRID!$B$1:$U$1)*(КАЛЕНДАРЬ!O30=GRID!$B$3:$U$3),0))*GRID!$H$45,
ROUNDUP(INDEX(GRID!$B$4:$U$15,MATCH(M$7,GRID!$A$4:$A$15,0),MATCH(1,($U$2=GRID!$B$1:$U$1)*(КАЛЕНДАРЬ!O30=GRID!$B$3:$U$3),0))*GRID!$H$45*(1-GRID!$H$46),0))</f>
        <v>86850</v>
      </c>
      <c r="N139" s="8" cm="1">
        <f t="array" ref="N139">IF($I$2="Длительное проживание от 10 ночей ",
INDEX(GRID!$B$18:$U$29,MATCH(M$7,GRID!$A$18:$A$29,0),MATCH(1,($U$2=GRID!$B$1:$U$1)*(КАЛЕНДАРЬ!O30=GRID!$B$3:$U$3),0))*GRID!$H$45,
ROUNDUP(INDEX(GRID!$B$18:$U$29,MATCH(M$7,GRID!$A$18:$A$29,0),MATCH(1,($U$2=GRID!$B$1:$U$1)*(КАЛЕНДАРЬ!O30=GRID!$B$3:$U$3),0))*GRID!$H$45*(1-GRID!$H$46),0))</f>
        <v>91350</v>
      </c>
      <c r="O139" s="57" t="s">
        <v>119</v>
      </c>
      <c r="P139" s="8" cm="1">
        <f t="array" ref="P139">IF($I$2="Длительное проживание от 10 ночей ",
INDEX(GRID!$B$4:$U$15,MATCH(P$7,GRID!$A$4:$A$15,0),MATCH(1,($U$2=GRID!$B$1:$U$1)*(КАЛЕНДАРЬ!O30=GRID!$B$3:$U$3),0))*GRID!$H$45,
ROUNDUP(INDEX(GRID!$B$4:$U$15,MATCH(P$7,GRID!$A$4:$A$15,0),MATCH(1,($U$2=GRID!$B$1:$U$1)*(КАЛЕНДАРЬ!O30=GRID!$B$3:$U$3),0))*GRID!$H$45*(1-GRID!$H$46),0))</f>
        <v>163170</v>
      </c>
      <c r="Q139" s="8" cm="1">
        <f t="array" ref="Q139">IF($I$2="Длительное проживание от 10 ночей ",
INDEX(GRID!$B$4:$U$15,MATCH(Q$7,GRID!$A$4:$A$15,0),MATCH(1,($U$2=GRID!$B$1:$U$1)*(КАЛЕНДАРЬ!O30=GRID!$B$3:$U$3),0))*GRID!$H$45,
ROUNDUP(INDEX(GRID!$B$4:$U$15,MATCH(Q$7,GRID!$A$4:$A$15,0),MATCH(1,($U$2=GRID!$B$1:$U$1)*(КАЛЕНДАРЬ!O30=GRID!$B$3:$U$3),0))*GRID!$H$45*(1-GRID!$H$46),0))</f>
        <v>190350</v>
      </c>
      <c r="R139" s="57" t="s">
        <v>119</v>
      </c>
      <c r="S139" s="57" t="s">
        <v>119</v>
      </c>
      <c r="T139" s="57" t="s">
        <v>119</v>
      </c>
    </row>
    <row r="140" spans="1:20" hidden="1">
      <c r="A140" s="63" t="s">
        <v>14</v>
      </c>
      <c r="B140" s="64">
        <v>28</v>
      </c>
      <c r="C140" s="8" cm="1">
        <f t="array" ref="C140">IF($I$2="Длительное проживание от 10 ночей ",
INDEX(GRID!$B$4:$U$15,MATCH(C$7,GRID!$A$4:$A$15,0),MATCH(1,($U$2=GRID!$B$1:$U$1)*(КАЛЕНДАРЬ!O31=GRID!$B$3:$U$3),0))*GRID!$H$45,
ROUNDUP(INDEX(GRID!$B$4:$U$15,MATCH(C$7,GRID!$A$4:$A$15,0),MATCH(1,($U$2=GRID!$B$1:$U$1)*(КАЛЕНДАРЬ!O31=GRID!$B$3:$U$3),0))*GRID!$H$45*(1-GRID!$H$46),0))</f>
        <v>39510</v>
      </c>
      <c r="D140" s="8" cm="1">
        <f t="array" ref="D140">IF($I$2="Длительное проживание от 10 ночей ",
INDEX(GRID!$B$18:$U$29,MATCH(C$7,GRID!$A$18:$A$29,0),MATCH(1,($U$2=GRID!$B$1:$U$1)*(КАЛЕНДАРЬ!O31=GRID!$B$3:$U$3),0))*GRID!$H$45,
ROUNDUP(INDEX(GRID!$B$18:$U$29,MATCH(C$7,GRID!$A$18:$A$29,0),MATCH(1,($U$2=GRID!$B$1:$U$1)*(КАЛЕНДАРЬ!O31=GRID!$B$3:$U$3),0))*GRID!$H$45*(1-GRID!$H$46),0))</f>
        <v>44010</v>
      </c>
      <c r="E140" s="8" cm="1">
        <f t="array" ref="E140">IF($I$2="Длительное проживание от 10 ночей ",
INDEX(GRID!$B$4:$U$15,MATCH(E$7,GRID!$A$4:$A$15,0),MATCH(1,($U$2=GRID!$B$1:$U$1)*(КАЛЕНДАРЬ!O31=GRID!$B$3:$U$3),0))*GRID!$H$45,
ROUNDUP(INDEX(GRID!$B$4:$U$15,MATCH(E$7,GRID!$A$4:$A$15,0),MATCH(1,($U$2=GRID!$B$1:$U$1)*(КАЛЕНДАРЬ!O31=GRID!$B$3:$U$3),0))*GRID!$H$45*(1-GRID!$H$46),0))</f>
        <v>47160</v>
      </c>
      <c r="F140" s="8" cm="1">
        <f t="array" ref="F140">IF($I$2="Длительное проживание от 10 ночей ",
INDEX(GRID!$B$18:$U$29,MATCH(E$7,GRID!$A$18:$A$29,0),MATCH(1,($U$2=GRID!$B$1:$U$1)*(КАЛЕНДАРЬ!O31=GRID!$B$3:$U$3),0))*GRID!$H$45,
ROUNDUP(INDEX(GRID!$B$18:$U$29,MATCH(E$7,GRID!$A$18:$A$29,0),MATCH(1,($U$2=GRID!$B$1:$U$1)*(КАЛЕНДАРЬ!O31=GRID!$B$3:$U$3),0))*GRID!$H$45*(1-GRID!$H$46),0))</f>
        <v>51660</v>
      </c>
      <c r="G140" s="57" t="s">
        <v>119</v>
      </c>
      <c r="H140" s="57" t="s">
        <v>119</v>
      </c>
      <c r="I140" s="8" cm="1">
        <f t="array" ref="I140">IF($I$2="Длительное проживание от 10 ночей ",
INDEX(GRID!$B$4:$U$15,MATCH(I$7,GRID!$A$4:$A$15,0),MATCH(1,($U$2=GRID!$B$1:$U$1)*(КАЛЕНДАРЬ!O31=GRID!$B$3:$U$3),0))*GRID!$H$45,
ROUNDUP(INDEX(GRID!$B$4:$U$15,MATCH(I$7,GRID!$A$4:$A$15,0),MATCH(1,($U$2=GRID!$B$1:$U$1)*(КАЛЕНДАРЬ!O31=GRID!$B$3:$U$3),0))*GRID!$H$45*(1-GRID!$H$46),0))</f>
        <v>59220</v>
      </c>
      <c r="J140" s="8" cm="1">
        <f t="array" ref="J140">IF($I$2="Длительное проживание от 10 ночей ",
INDEX(GRID!$B$18:$U$29,MATCH(I$7,GRID!$A$18:$A$29,0),MATCH(1,($U$2=GRID!$B$1:$U$1)*(КАЛЕНДАРЬ!O31=GRID!$B$3:$U$3),0))*GRID!$H$45,
ROUNDUP(INDEX(GRID!$B$18:$U$29,MATCH(I$7,GRID!$A$18:$A$29,0),MATCH(1,($U$2=GRID!$B$1:$U$1)*(КАЛЕНДАРЬ!O31=GRID!$B$3:$U$3),0))*GRID!$H$45*(1-GRID!$H$46),0))</f>
        <v>63720</v>
      </c>
      <c r="K140" s="57" t="s">
        <v>119</v>
      </c>
      <c r="L140" s="57" t="s">
        <v>119</v>
      </c>
      <c r="M140" s="8" cm="1">
        <f t="array" ref="M140">IF($I$2="Длительное проживание от 10 ночей ",
INDEX(GRID!$B$4:$U$15,MATCH(M$7,GRID!$A$4:$A$15,0),MATCH(1,($U$2=GRID!$B$1:$U$1)*(КАЛЕНДАРЬ!O31=GRID!$B$3:$U$3),0))*GRID!$H$45,
ROUNDUP(INDEX(GRID!$B$4:$U$15,MATCH(M$7,GRID!$A$4:$A$15,0),MATCH(1,($U$2=GRID!$B$1:$U$1)*(КАЛЕНДАРЬ!O31=GRID!$B$3:$U$3),0))*GRID!$H$45*(1-GRID!$H$46),0))</f>
        <v>86850</v>
      </c>
      <c r="N140" s="8" cm="1">
        <f t="array" ref="N140">IF($I$2="Длительное проживание от 10 ночей ",
INDEX(GRID!$B$18:$U$29,MATCH(M$7,GRID!$A$18:$A$29,0),MATCH(1,($U$2=GRID!$B$1:$U$1)*(КАЛЕНДАРЬ!O31=GRID!$B$3:$U$3),0))*GRID!$H$45,
ROUNDUP(INDEX(GRID!$B$18:$U$29,MATCH(M$7,GRID!$A$18:$A$29,0),MATCH(1,($U$2=GRID!$B$1:$U$1)*(КАЛЕНДАРЬ!O31=GRID!$B$3:$U$3),0))*GRID!$H$45*(1-GRID!$H$46),0))</f>
        <v>91350</v>
      </c>
      <c r="O140" s="57" t="s">
        <v>119</v>
      </c>
      <c r="P140" s="8" cm="1">
        <f t="array" ref="P140">IF($I$2="Длительное проживание от 10 ночей ",
INDEX(GRID!$B$4:$U$15,MATCH(P$7,GRID!$A$4:$A$15,0),MATCH(1,($U$2=GRID!$B$1:$U$1)*(КАЛЕНДАРЬ!O31=GRID!$B$3:$U$3),0))*GRID!$H$45,
ROUNDUP(INDEX(GRID!$B$4:$U$15,MATCH(P$7,GRID!$A$4:$A$15,0),MATCH(1,($U$2=GRID!$B$1:$U$1)*(КАЛЕНДАРЬ!O31=GRID!$B$3:$U$3),0))*GRID!$H$45*(1-GRID!$H$46),0))</f>
        <v>163170</v>
      </c>
      <c r="Q140" s="8" cm="1">
        <f t="array" ref="Q140">IF($I$2="Длительное проживание от 10 ночей ",
INDEX(GRID!$B$4:$U$15,MATCH(Q$7,GRID!$A$4:$A$15,0),MATCH(1,($U$2=GRID!$B$1:$U$1)*(КАЛЕНДАРЬ!O31=GRID!$B$3:$U$3),0))*GRID!$H$45,
ROUNDUP(INDEX(GRID!$B$4:$U$15,MATCH(Q$7,GRID!$A$4:$A$15,0),MATCH(1,($U$2=GRID!$B$1:$U$1)*(КАЛЕНДАРЬ!O31=GRID!$B$3:$U$3),0))*GRID!$H$45*(1-GRID!$H$46),0))</f>
        <v>190350</v>
      </c>
      <c r="R140" s="57" t="s">
        <v>119</v>
      </c>
      <c r="S140" s="57" t="s">
        <v>119</v>
      </c>
      <c r="T140" s="57" t="s">
        <v>119</v>
      </c>
    </row>
    <row r="141" spans="1:20" hidden="1">
      <c r="A141" s="63" t="s">
        <v>15</v>
      </c>
      <c r="B141" s="64">
        <v>29</v>
      </c>
      <c r="C141" s="8" cm="1">
        <f t="array" ref="C141">IF($I$2="Длительное проживание от 10 ночей ",
INDEX(GRID!$B$4:$U$15,MATCH(C$7,GRID!$A$4:$A$15,0),MATCH(1,($U$2=GRID!$B$1:$U$1)*(КАЛЕНДАРЬ!O32=GRID!$B$3:$U$3),0))*GRID!$H$45,
ROUNDUP(INDEX(GRID!$B$4:$U$15,MATCH(C$7,GRID!$A$4:$A$15,0),MATCH(1,($U$2=GRID!$B$1:$U$1)*(КАЛЕНДАРЬ!O32=GRID!$B$3:$U$3),0))*GRID!$H$45*(1-GRID!$H$46),0))</f>
        <v>39510</v>
      </c>
      <c r="D141" s="8" cm="1">
        <f t="array" ref="D141">IF($I$2="Длительное проживание от 10 ночей ",
INDEX(GRID!$B$18:$U$29,MATCH(C$7,GRID!$A$18:$A$29,0),MATCH(1,($U$2=GRID!$B$1:$U$1)*(КАЛЕНДАРЬ!O32=GRID!$B$3:$U$3),0))*GRID!$H$45,
ROUNDUP(INDEX(GRID!$B$18:$U$29,MATCH(C$7,GRID!$A$18:$A$29,0),MATCH(1,($U$2=GRID!$B$1:$U$1)*(КАЛЕНДАРЬ!O32=GRID!$B$3:$U$3),0))*GRID!$H$45*(1-GRID!$H$46),0))</f>
        <v>44010</v>
      </c>
      <c r="E141" s="8" cm="1">
        <f t="array" ref="E141">IF($I$2="Длительное проживание от 10 ночей ",
INDEX(GRID!$B$4:$U$15,MATCH(E$7,GRID!$A$4:$A$15,0),MATCH(1,($U$2=GRID!$B$1:$U$1)*(КАЛЕНДАРЬ!O32=GRID!$B$3:$U$3),0))*GRID!$H$45,
ROUNDUP(INDEX(GRID!$B$4:$U$15,MATCH(E$7,GRID!$A$4:$A$15,0),MATCH(1,($U$2=GRID!$B$1:$U$1)*(КАЛЕНДАРЬ!O32=GRID!$B$3:$U$3),0))*GRID!$H$45*(1-GRID!$H$46),0))</f>
        <v>47160</v>
      </c>
      <c r="F141" s="8" cm="1">
        <f t="array" ref="F141">IF($I$2="Длительное проживание от 10 ночей ",
INDEX(GRID!$B$18:$U$29,MATCH(E$7,GRID!$A$18:$A$29,0),MATCH(1,($U$2=GRID!$B$1:$U$1)*(КАЛЕНДАРЬ!O32=GRID!$B$3:$U$3),0))*GRID!$H$45,
ROUNDUP(INDEX(GRID!$B$18:$U$29,MATCH(E$7,GRID!$A$18:$A$29,0),MATCH(1,($U$2=GRID!$B$1:$U$1)*(КАЛЕНДАРЬ!O32=GRID!$B$3:$U$3),0))*GRID!$H$45*(1-GRID!$H$46),0))</f>
        <v>51660</v>
      </c>
      <c r="G141" s="57" t="s">
        <v>119</v>
      </c>
      <c r="H141" s="57" t="s">
        <v>119</v>
      </c>
      <c r="I141" s="8" cm="1">
        <f t="array" ref="I141">IF($I$2="Длительное проживание от 10 ночей ",
INDEX(GRID!$B$4:$U$15,MATCH(I$7,GRID!$A$4:$A$15,0),MATCH(1,($U$2=GRID!$B$1:$U$1)*(КАЛЕНДАРЬ!O32=GRID!$B$3:$U$3),0))*GRID!$H$45,
ROUNDUP(INDEX(GRID!$B$4:$U$15,MATCH(I$7,GRID!$A$4:$A$15,0),MATCH(1,($U$2=GRID!$B$1:$U$1)*(КАЛЕНДАРЬ!O32=GRID!$B$3:$U$3),0))*GRID!$H$45*(1-GRID!$H$46),0))</f>
        <v>59220</v>
      </c>
      <c r="J141" s="8" cm="1">
        <f t="array" ref="J141">IF($I$2="Длительное проживание от 10 ночей ",
INDEX(GRID!$B$18:$U$29,MATCH(I$7,GRID!$A$18:$A$29,0),MATCH(1,($U$2=GRID!$B$1:$U$1)*(КАЛЕНДАРЬ!O32=GRID!$B$3:$U$3),0))*GRID!$H$45,
ROUNDUP(INDEX(GRID!$B$18:$U$29,MATCH(I$7,GRID!$A$18:$A$29,0),MATCH(1,($U$2=GRID!$B$1:$U$1)*(КАЛЕНДАРЬ!O32=GRID!$B$3:$U$3),0))*GRID!$H$45*(1-GRID!$H$46),0))</f>
        <v>63720</v>
      </c>
      <c r="K141" s="57" t="s">
        <v>119</v>
      </c>
      <c r="L141" s="57" t="s">
        <v>119</v>
      </c>
      <c r="M141" s="8" cm="1">
        <f t="array" ref="M141">IF($I$2="Длительное проживание от 10 ночей ",
INDEX(GRID!$B$4:$U$15,MATCH(M$7,GRID!$A$4:$A$15,0),MATCH(1,($U$2=GRID!$B$1:$U$1)*(КАЛЕНДАРЬ!O32=GRID!$B$3:$U$3),0))*GRID!$H$45,
ROUNDUP(INDEX(GRID!$B$4:$U$15,MATCH(M$7,GRID!$A$4:$A$15,0),MATCH(1,($U$2=GRID!$B$1:$U$1)*(КАЛЕНДАРЬ!O32=GRID!$B$3:$U$3),0))*GRID!$H$45*(1-GRID!$H$46),0))</f>
        <v>86850</v>
      </c>
      <c r="N141" s="8" cm="1">
        <f t="array" ref="N141">IF($I$2="Длительное проживание от 10 ночей ",
INDEX(GRID!$B$18:$U$29,MATCH(M$7,GRID!$A$18:$A$29,0),MATCH(1,($U$2=GRID!$B$1:$U$1)*(КАЛЕНДАРЬ!O32=GRID!$B$3:$U$3),0))*GRID!$H$45,
ROUNDUP(INDEX(GRID!$B$18:$U$29,MATCH(M$7,GRID!$A$18:$A$29,0),MATCH(1,($U$2=GRID!$B$1:$U$1)*(КАЛЕНДАРЬ!O32=GRID!$B$3:$U$3),0))*GRID!$H$45*(1-GRID!$H$46),0))</f>
        <v>91350</v>
      </c>
      <c r="O141" s="57" t="s">
        <v>119</v>
      </c>
      <c r="P141" s="8" cm="1">
        <f t="array" ref="P141">IF($I$2="Длительное проживание от 10 ночей ",
INDEX(GRID!$B$4:$U$15,MATCH(P$7,GRID!$A$4:$A$15,0),MATCH(1,($U$2=GRID!$B$1:$U$1)*(КАЛЕНДАРЬ!O32=GRID!$B$3:$U$3),0))*GRID!$H$45,
ROUNDUP(INDEX(GRID!$B$4:$U$15,MATCH(P$7,GRID!$A$4:$A$15,0),MATCH(1,($U$2=GRID!$B$1:$U$1)*(КАЛЕНДАРЬ!O32=GRID!$B$3:$U$3),0))*GRID!$H$45*(1-GRID!$H$46),0))</f>
        <v>163170</v>
      </c>
      <c r="Q141" s="8" cm="1">
        <f t="array" ref="Q141">IF($I$2="Длительное проживание от 10 ночей ",
INDEX(GRID!$B$4:$U$15,MATCH(Q$7,GRID!$A$4:$A$15,0),MATCH(1,($U$2=GRID!$B$1:$U$1)*(КАЛЕНДАРЬ!O32=GRID!$B$3:$U$3),0))*GRID!$H$45,
ROUNDUP(INDEX(GRID!$B$4:$U$15,MATCH(Q$7,GRID!$A$4:$A$15,0),MATCH(1,($U$2=GRID!$B$1:$U$1)*(КАЛЕНДАРЬ!O32=GRID!$B$3:$U$3),0))*GRID!$H$45*(1-GRID!$H$46),0))</f>
        <v>190350</v>
      </c>
      <c r="R141" s="57" t="s">
        <v>119</v>
      </c>
      <c r="S141" s="57" t="s">
        <v>119</v>
      </c>
      <c r="T141" s="57" t="s">
        <v>119</v>
      </c>
    </row>
    <row r="142" spans="1:20" hidden="1">
      <c r="A142" s="63" t="s">
        <v>16</v>
      </c>
      <c r="B142" s="64">
        <v>30</v>
      </c>
      <c r="C142" s="8" cm="1">
        <f t="array" ref="C142">IF($I$2="Длительное проживание от 10 ночей ",
INDEX(GRID!$B$4:$U$15,MATCH(C$7,GRID!$A$4:$A$15,0),MATCH(1,($U$2=GRID!$B$1:$U$1)*(КАЛЕНДАРЬ!O33=GRID!$B$3:$U$3),0))*GRID!$H$45,
ROUNDUP(INDEX(GRID!$B$4:$U$15,MATCH(C$7,GRID!$A$4:$A$15,0),MATCH(1,($U$2=GRID!$B$1:$U$1)*(КАЛЕНДАРЬ!O33=GRID!$B$3:$U$3),0))*GRID!$H$45*(1-GRID!$H$46),0))</f>
        <v>39510</v>
      </c>
      <c r="D142" s="8" cm="1">
        <f t="array" ref="D142">IF($I$2="Длительное проживание от 10 ночей ",
INDEX(GRID!$B$18:$U$29,MATCH(C$7,GRID!$A$18:$A$29,0),MATCH(1,($U$2=GRID!$B$1:$U$1)*(КАЛЕНДАРЬ!O33=GRID!$B$3:$U$3),0))*GRID!$H$45,
ROUNDUP(INDEX(GRID!$B$18:$U$29,MATCH(C$7,GRID!$A$18:$A$29,0),MATCH(1,($U$2=GRID!$B$1:$U$1)*(КАЛЕНДАРЬ!O33=GRID!$B$3:$U$3),0))*GRID!$H$45*(1-GRID!$H$46),0))</f>
        <v>44010</v>
      </c>
      <c r="E142" s="8" cm="1">
        <f t="array" ref="E142">IF($I$2="Длительное проживание от 10 ночей ",
INDEX(GRID!$B$4:$U$15,MATCH(E$7,GRID!$A$4:$A$15,0),MATCH(1,($U$2=GRID!$B$1:$U$1)*(КАЛЕНДАРЬ!O33=GRID!$B$3:$U$3),0))*GRID!$H$45,
ROUNDUP(INDEX(GRID!$B$4:$U$15,MATCH(E$7,GRID!$A$4:$A$15,0),MATCH(1,($U$2=GRID!$B$1:$U$1)*(КАЛЕНДАРЬ!O33=GRID!$B$3:$U$3),0))*GRID!$H$45*(1-GRID!$H$46),0))</f>
        <v>47160</v>
      </c>
      <c r="F142" s="8" cm="1">
        <f t="array" ref="F142">IF($I$2="Длительное проживание от 10 ночей ",
INDEX(GRID!$B$18:$U$29,MATCH(E$7,GRID!$A$18:$A$29,0),MATCH(1,($U$2=GRID!$B$1:$U$1)*(КАЛЕНДАРЬ!O33=GRID!$B$3:$U$3),0))*GRID!$H$45,
ROUNDUP(INDEX(GRID!$B$18:$U$29,MATCH(E$7,GRID!$A$18:$A$29,0),MATCH(1,($U$2=GRID!$B$1:$U$1)*(КАЛЕНДАРЬ!O33=GRID!$B$3:$U$3),0))*GRID!$H$45*(1-GRID!$H$46),0))</f>
        <v>51660</v>
      </c>
      <c r="G142" s="57" t="s">
        <v>119</v>
      </c>
      <c r="H142" s="57" t="s">
        <v>119</v>
      </c>
      <c r="I142" s="8" cm="1">
        <f t="array" ref="I142">IF($I$2="Длительное проживание от 10 ночей ",
INDEX(GRID!$B$4:$U$15,MATCH(I$7,GRID!$A$4:$A$15,0),MATCH(1,($U$2=GRID!$B$1:$U$1)*(КАЛЕНДАРЬ!O33=GRID!$B$3:$U$3),0))*GRID!$H$45,
ROUNDUP(INDEX(GRID!$B$4:$U$15,MATCH(I$7,GRID!$A$4:$A$15,0),MATCH(1,($U$2=GRID!$B$1:$U$1)*(КАЛЕНДАРЬ!O33=GRID!$B$3:$U$3),0))*GRID!$H$45*(1-GRID!$H$46),0))</f>
        <v>59220</v>
      </c>
      <c r="J142" s="8" cm="1">
        <f t="array" ref="J142">IF($I$2="Длительное проживание от 10 ночей ",
INDEX(GRID!$B$18:$U$29,MATCH(I$7,GRID!$A$18:$A$29,0),MATCH(1,($U$2=GRID!$B$1:$U$1)*(КАЛЕНДАРЬ!O33=GRID!$B$3:$U$3),0))*GRID!$H$45,
ROUNDUP(INDEX(GRID!$B$18:$U$29,MATCH(I$7,GRID!$A$18:$A$29,0),MATCH(1,($U$2=GRID!$B$1:$U$1)*(КАЛЕНДАРЬ!O33=GRID!$B$3:$U$3),0))*GRID!$H$45*(1-GRID!$H$46),0))</f>
        <v>63720</v>
      </c>
      <c r="K142" s="57" t="s">
        <v>119</v>
      </c>
      <c r="L142" s="57" t="s">
        <v>119</v>
      </c>
      <c r="M142" s="8" cm="1">
        <f t="array" ref="M142">IF($I$2="Длительное проживание от 10 ночей ",
INDEX(GRID!$B$4:$U$15,MATCH(M$7,GRID!$A$4:$A$15,0),MATCH(1,($U$2=GRID!$B$1:$U$1)*(КАЛЕНДАРЬ!O33=GRID!$B$3:$U$3),0))*GRID!$H$45,
ROUNDUP(INDEX(GRID!$B$4:$U$15,MATCH(M$7,GRID!$A$4:$A$15,0),MATCH(1,($U$2=GRID!$B$1:$U$1)*(КАЛЕНДАРЬ!O33=GRID!$B$3:$U$3),0))*GRID!$H$45*(1-GRID!$H$46),0))</f>
        <v>86850</v>
      </c>
      <c r="N142" s="8" cm="1">
        <f t="array" ref="N142">IF($I$2="Длительное проживание от 10 ночей ",
INDEX(GRID!$B$18:$U$29,MATCH(M$7,GRID!$A$18:$A$29,0),MATCH(1,($U$2=GRID!$B$1:$U$1)*(КАЛЕНДАРЬ!O33=GRID!$B$3:$U$3),0))*GRID!$H$45,
ROUNDUP(INDEX(GRID!$B$18:$U$29,MATCH(M$7,GRID!$A$18:$A$29,0),MATCH(1,($U$2=GRID!$B$1:$U$1)*(КАЛЕНДАРЬ!O33=GRID!$B$3:$U$3),0))*GRID!$H$45*(1-GRID!$H$46),0))</f>
        <v>91350</v>
      </c>
      <c r="O142" s="57" t="s">
        <v>119</v>
      </c>
      <c r="P142" s="8" cm="1">
        <f t="array" ref="P142">IF($I$2="Длительное проживание от 10 ночей ",
INDEX(GRID!$B$4:$U$15,MATCH(P$7,GRID!$A$4:$A$15,0),MATCH(1,($U$2=GRID!$B$1:$U$1)*(КАЛЕНДАРЬ!O33=GRID!$B$3:$U$3),0))*GRID!$H$45,
ROUNDUP(INDEX(GRID!$B$4:$U$15,MATCH(P$7,GRID!$A$4:$A$15,0),MATCH(1,($U$2=GRID!$B$1:$U$1)*(КАЛЕНДАРЬ!O33=GRID!$B$3:$U$3),0))*GRID!$H$45*(1-GRID!$H$46),0))</f>
        <v>163170</v>
      </c>
      <c r="Q142" s="8" cm="1">
        <f t="array" ref="Q142">IF($I$2="Длительное проживание от 10 ночей ",
INDEX(GRID!$B$4:$U$15,MATCH(Q$7,GRID!$A$4:$A$15,0),MATCH(1,($U$2=GRID!$B$1:$U$1)*(КАЛЕНДАРЬ!O33=GRID!$B$3:$U$3),0))*GRID!$H$45,
ROUNDUP(INDEX(GRID!$B$4:$U$15,MATCH(Q$7,GRID!$A$4:$A$15,0),MATCH(1,($U$2=GRID!$B$1:$U$1)*(КАЛЕНДАРЬ!O33=GRID!$B$3:$U$3),0))*GRID!$H$45*(1-GRID!$H$46),0))</f>
        <v>190350</v>
      </c>
      <c r="R142" s="57" t="s">
        <v>119</v>
      </c>
      <c r="S142" s="57" t="s">
        <v>119</v>
      </c>
      <c r="T142" s="57" t="s">
        <v>119</v>
      </c>
    </row>
    <row r="143" spans="1:20" hidden="1">
      <c r="A143" s="63" t="s">
        <v>17</v>
      </c>
      <c r="B143" s="64">
        <v>31</v>
      </c>
      <c r="C143" s="8" cm="1">
        <f t="array" ref="C143">IF($I$2="Длительное проживание от 10 ночей ",
INDEX(GRID!$B$4:$U$15,MATCH(C$7,GRID!$A$4:$A$15,0),MATCH(1,($U$2=GRID!$B$1:$U$1)*(КАЛЕНДАРЬ!O34=GRID!$B$3:$U$3),0))*GRID!$H$45,
ROUNDUP(INDEX(GRID!$B$4:$U$15,MATCH(C$7,GRID!$A$4:$A$15,0),MATCH(1,($U$2=GRID!$B$1:$U$1)*(КАЛЕНДАРЬ!O34=GRID!$B$3:$U$3),0))*GRID!$H$45*(1-GRID!$H$46),0))</f>
        <v>43290</v>
      </c>
      <c r="D143" s="8" cm="1">
        <f t="array" ref="D143">IF($I$2="Длительное проживание от 10 ночей ",
INDEX(GRID!$B$18:$U$29,MATCH(C$7,GRID!$A$18:$A$29,0),MATCH(1,($U$2=GRID!$B$1:$U$1)*(КАЛЕНДАРЬ!O34=GRID!$B$3:$U$3),0))*GRID!$H$45,
ROUNDUP(INDEX(GRID!$B$18:$U$29,MATCH(C$7,GRID!$A$18:$A$29,0),MATCH(1,($U$2=GRID!$B$1:$U$1)*(КАЛЕНДАРЬ!O34=GRID!$B$3:$U$3),0))*GRID!$H$45*(1-GRID!$H$46),0))</f>
        <v>47790</v>
      </c>
      <c r="E143" s="8" cm="1">
        <f t="array" ref="E143">IF($I$2="Длительное проживание от 10 ночей ",
INDEX(GRID!$B$4:$U$15,MATCH(E$7,GRID!$A$4:$A$15,0),MATCH(1,($U$2=GRID!$B$1:$U$1)*(КАЛЕНДАРЬ!O34=GRID!$B$3:$U$3),0))*GRID!$H$45,
ROUNDUP(INDEX(GRID!$B$4:$U$15,MATCH(E$7,GRID!$A$4:$A$15,0),MATCH(1,($U$2=GRID!$B$1:$U$1)*(КАЛЕНДАРЬ!O34=GRID!$B$3:$U$3),0))*GRID!$H$45*(1-GRID!$H$46),0))</f>
        <v>51390</v>
      </c>
      <c r="F143" s="8" cm="1">
        <f t="array" ref="F143">IF($I$2="Длительное проживание от 10 ночей ",
INDEX(GRID!$B$18:$U$29,MATCH(E$7,GRID!$A$18:$A$29,0),MATCH(1,($U$2=GRID!$B$1:$U$1)*(КАЛЕНДАРЬ!O34=GRID!$B$3:$U$3),0))*GRID!$H$45,
ROUNDUP(INDEX(GRID!$B$18:$U$29,MATCH(E$7,GRID!$A$18:$A$29,0),MATCH(1,($U$2=GRID!$B$1:$U$1)*(КАЛЕНДАРЬ!O34=GRID!$B$3:$U$3),0))*GRID!$H$45*(1-GRID!$H$46),0))</f>
        <v>55890</v>
      </c>
      <c r="G143" s="57" t="s">
        <v>119</v>
      </c>
      <c r="H143" s="57" t="s">
        <v>119</v>
      </c>
      <c r="I143" s="8" cm="1">
        <f t="array" ref="I143">IF($I$2="Длительное проживание от 10 ночей ",
INDEX(GRID!$B$4:$U$15,MATCH(I$7,GRID!$A$4:$A$15,0),MATCH(1,($U$2=GRID!$B$1:$U$1)*(КАЛЕНДАРЬ!O34=GRID!$B$3:$U$3),0))*GRID!$H$45,
ROUNDUP(INDEX(GRID!$B$4:$U$15,MATCH(I$7,GRID!$A$4:$A$15,0),MATCH(1,($U$2=GRID!$B$1:$U$1)*(КАЛЕНДАРЬ!O34=GRID!$B$3:$U$3),0))*GRID!$H$45*(1-GRID!$H$46),0))</f>
        <v>63900</v>
      </c>
      <c r="J143" s="8" cm="1">
        <f t="array" ref="J143">IF($I$2="Длительное проживание от 10 ночей ",
INDEX(GRID!$B$18:$U$29,MATCH(I$7,GRID!$A$18:$A$29,0),MATCH(1,($U$2=GRID!$B$1:$U$1)*(КАЛЕНДАРЬ!O34=GRID!$B$3:$U$3),0))*GRID!$H$45,
ROUNDUP(INDEX(GRID!$B$18:$U$29,MATCH(I$7,GRID!$A$18:$A$29,0),MATCH(1,($U$2=GRID!$B$1:$U$1)*(КАЛЕНДАРЬ!O34=GRID!$B$3:$U$3),0))*GRID!$H$45*(1-GRID!$H$46),0))</f>
        <v>68400</v>
      </c>
      <c r="K143" s="57" t="s">
        <v>119</v>
      </c>
      <c r="L143" s="57" t="s">
        <v>119</v>
      </c>
      <c r="M143" s="8" cm="1">
        <f t="array" ref="M143">IF($I$2="Длительное проживание от 10 ночей ",
INDEX(GRID!$B$4:$U$15,MATCH(M$7,GRID!$A$4:$A$15,0),MATCH(1,($U$2=GRID!$B$1:$U$1)*(КАЛЕНДАРЬ!O34=GRID!$B$3:$U$3),0))*GRID!$H$45,
ROUNDUP(INDEX(GRID!$B$4:$U$15,MATCH(M$7,GRID!$A$4:$A$15,0),MATCH(1,($U$2=GRID!$B$1:$U$1)*(КАЛЕНДАРЬ!O34=GRID!$B$3:$U$3),0))*GRID!$H$45*(1-GRID!$H$46),0))</f>
        <v>92880</v>
      </c>
      <c r="N143" s="8" cm="1">
        <f t="array" ref="N143">IF($I$2="Длительное проживание от 10 ночей ",
INDEX(GRID!$B$18:$U$29,MATCH(M$7,GRID!$A$18:$A$29,0),MATCH(1,($U$2=GRID!$B$1:$U$1)*(КАЛЕНДАРЬ!O34=GRID!$B$3:$U$3),0))*GRID!$H$45,
ROUNDUP(INDEX(GRID!$B$18:$U$29,MATCH(M$7,GRID!$A$18:$A$29,0),MATCH(1,($U$2=GRID!$B$1:$U$1)*(КАЛЕНДАРЬ!O34=GRID!$B$3:$U$3),0))*GRID!$H$45*(1-GRID!$H$46),0))</f>
        <v>97380</v>
      </c>
      <c r="O143" s="57" t="s">
        <v>119</v>
      </c>
      <c r="P143" s="8" cm="1">
        <f t="array" ref="P143">IF($I$2="Длительное проживание от 10 ночей ",
INDEX(GRID!$B$4:$U$15,MATCH(P$7,GRID!$A$4:$A$15,0),MATCH(1,($U$2=GRID!$B$1:$U$1)*(КАЛЕНДАРЬ!O34=GRID!$B$3:$U$3),0))*GRID!$H$45,
ROUNDUP(INDEX(GRID!$B$4:$U$15,MATCH(P$7,GRID!$A$4:$A$15,0),MATCH(1,($U$2=GRID!$B$1:$U$1)*(КАЛЕНДАРЬ!O34=GRID!$B$3:$U$3),0))*GRID!$H$45*(1-GRID!$H$46),0))</f>
        <v>171090</v>
      </c>
      <c r="Q143" s="8" cm="1">
        <f t="array" ref="Q143">IF($I$2="Длительное проживание от 10 ночей ",
INDEX(GRID!$B$4:$U$15,MATCH(Q$7,GRID!$A$4:$A$15,0),MATCH(1,($U$2=GRID!$B$1:$U$1)*(КАЛЕНДАРЬ!O34=GRID!$B$3:$U$3),0))*GRID!$H$45,
ROUNDUP(INDEX(GRID!$B$4:$U$15,MATCH(Q$7,GRID!$A$4:$A$15,0),MATCH(1,($U$2=GRID!$B$1:$U$1)*(КАЛЕНДАРЬ!O34=GRID!$B$3:$U$3),0))*GRID!$H$45*(1-GRID!$H$46),0))</f>
        <v>198810</v>
      </c>
      <c r="R143" s="57" t="s">
        <v>119</v>
      </c>
      <c r="S143" s="57" t="s">
        <v>119</v>
      </c>
      <c r="T143" s="57" t="s">
        <v>119</v>
      </c>
    </row>
    <row r="144" spans="1:20" hidden="1">
      <c r="A144" s="140"/>
      <c r="B144" s="141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</row>
    <row r="145" spans="1:20" s="9" customFormat="1" ht="17.25" hidden="1" customHeight="1">
      <c r="A145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45" s="264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</row>
    <row r="146" spans="1:20" hidden="1">
      <c r="A146" s="265" t="s">
        <v>105</v>
      </c>
      <c r="B146" s="266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</row>
    <row r="147" spans="1:20" ht="56.25" hidden="1" customHeight="1">
      <c r="A147" s="256" t="s">
        <v>8</v>
      </c>
      <c r="B147" s="257"/>
      <c r="C147" s="178" t="s">
        <v>101</v>
      </c>
      <c r="D147" s="179"/>
      <c r="E147" s="164" t="s">
        <v>93</v>
      </c>
      <c r="F147" s="165"/>
      <c r="G147" s="252" t="s">
        <v>94</v>
      </c>
      <c r="H147" s="253"/>
      <c r="I147" s="208" t="s">
        <v>95</v>
      </c>
      <c r="J147" s="208"/>
      <c r="K147" s="166" t="s">
        <v>96</v>
      </c>
      <c r="L147" s="166"/>
      <c r="M147" s="170" t="s">
        <v>97</v>
      </c>
      <c r="N147" s="170"/>
      <c r="O147" s="51" t="s">
        <v>71</v>
      </c>
      <c r="P147" s="22" t="s">
        <v>72</v>
      </c>
      <c r="Q147" s="23" t="s">
        <v>73</v>
      </c>
      <c r="R147" s="51" t="s">
        <v>74</v>
      </c>
      <c r="S147" s="51" t="s">
        <v>75</v>
      </c>
      <c r="T147" s="51" t="s">
        <v>76</v>
      </c>
    </row>
    <row r="148" spans="1:20" hidden="1">
      <c r="A148" s="258"/>
      <c r="B148" s="259"/>
      <c r="C148" s="55" t="s">
        <v>9</v>
      </c>
      <c r="D148" s="55" t="s">
        <v>10</v>
      </c>
      <c r="E148" s="55" t="s">
        <v>9</v>
      </c>
      <c r="F148" s="55" t="s">
        <v>10</v>
      </c>
      <c r="G148" s="55" t="s">
        <v>9</v>
      </c>
      <c r="H148" s="55" t="s">
        <v>10</v>
      </c>
      <c r="I148" s="55" t="s">
        <v>9</v>
      </c>
      <c r="J148" s="55" t="s">
        <v>10</v>
      </c>
      <c r="K148" s="55" t="s">
        <v>9</v>
      </c>
      <c r="L148" s="55" t="s">
        <v>10</v>
      </c>
      <c r="M148" s="55" t="s">
        <v>9</v>
      </c>
      <c r="N148" s="55" t="s">
        <v>10</v>
      </c>
      <c r="O148" s="55" t="s">
        <v>99</v>
      </c>
      <c r="P148" s="55" t="s">
        <v>100</v>
      </c>
      <c r="Q148" s="55" t="s">
        <v>100</v>
      </c>
      <c r="R148" s="55" t="s">
        <v>118</v>
      </c>
      <c r="S148" s="55" t="s">
        <v>118</v>
      </c>
      <c r="T148" s="55" t="s">
        <v>118</v>
      </c>
    </row>
    <row r="149" spans="1:20" hidden="1">
      <c r="A149" s="63" t="s">
        <v>11</v>
      </c>
      <c r="B149" s="64">
        <v>1</v>
      </c>
      <c r="C149" s="8" cm="1">
        <f t="array" ref="C149">IF($I$2="Длительное проживание от 10 ночей ",
INDEX(GRID!$B$4:$U$15,MATCH(C$7,GRID!$A$4:$A$15,0),MATCH(1,($U$2=GRID!$B$1:$U$1)*(КАЛЕНДАРЬ!R4=GRID!$B$3:$U$3),0))*GRID!$H$45,
ROUNDUP(INDEX(GRID!$B$4:$U$15,MATCH(C$7,GRID!$A$4:$A$15,0),MATCH(1,($U$2=GRID!$B$1:$U$1)*(КАЛЕНДАРЬ!R4=GRID!$B$3:$U$3),0))*GRID!$H$45*(1-GRID!$H$46),0))</f>
        <v>43290</v>
      </c>
      <c r="D149" s="8" cm="1">
        <f t="array" ref="D149">IF($I$2="Длительное проживание от 10 ночей ",
INDEX(GRID!$B$18:$U$29,MATCH(C$7,GRID!$A$18:$A$29,0),MATCH(1,($U$2=GRID!$B$1:$U$1)*(КАЛЕНДАРЬ!R4=GRID!$B$3:$U$3),0))*GRID!$H$45,
ROUNDUP(INDEX(GRID!$B$18:$U$29,MATCH(C$7,GRID!$A$18:$A$29,0),MATCH(1,($U$2=GRID!$B$1:$U$1)*(КАЛЕНДАРЬ!R4=GRID!$B$3:$U$3),0))*GRID!$H$45*(1-GRID!$H$46),0))</f>
        <v>47790</v>
      </c>
      <c r="E149" s="8" cm="1">
        <f t="array" ref="E149">IF($I$2="Длительное проживание от 10 ночей ",
INDEX(GRID!$B$4:$U$15,MATCH(E$7,GRID!$A$4:$A$15,0),MATCH(1,($U$2=GRID!$B$1:$U$1)*(КАЛЕНДАРЬ!R4=GRID!$B$3:$U$3),0))*GRID!$H$45,
ROUNDUP(INDEX(GRID!$B$4:$U$15,MATCH(E$7,GRID!$A$4:$A$15,0),MATCH(1,($U$2=GRID!$B$1:$U$1)*(КАЛЕНДАРЬ!R4=GRID!$B$3:$U$3),0))*GRID!$H$45*(1-GRID!$H$46),0))</f>
        <v>51390</v>
      </c>
      <c r="F149" s="8" cm="1">
        <f t="array" ref="F149">IF($I$2="Длительное проживание от 10 ночей ",
INDEX(GRID!$B$18:$U$29,MATCH(E$7,GRID!$A$18:$A$29,0),MATCH(1,($U$2=GRID!$B$1:$U$1)*(КАЛЕНДАРЬ!R4=GRID!$B$3:$U$3),0))*GRID!$H$45,
ROUNDUP(INDEX(GRID!$B$18:$U$29,MATCH(E$7,GRID!$A$18:$A$29,0),MATCH(1,($U$2=GRID!$B$1:$U$1)*(КАЛЕНДАРЬ!R4=GRID!$B$3:$U$3),0))*GRID!$H$45*(1-GRID!$H$46),0))</f>
        <v>55890</v>
      </c>
      <c r="G149" s="57" t="s">
        <v>119</v>
      </c>
      <c r="H149" s="57" t="s">
        <v>119</v>
      </c>
      <c r="I149" s="8" cm="1">
        <f t="array" ref="I149">IF($I$2="Длительное проживание от 10 ночей ",
INDEX(GRID!$B$4:$U$15,MATCH(I$7,GRID!$A$4:$A$15,0),MATCH(1,($U$2=GRID!$B$1:$U$1)*(КАЛЕНДАРЬ!R4=GRID!$B$3:$U$3),0))*GRID!$H$45,
ROUNDUP(INDEX(GRID!$B$4:$U$15,MATCH(I$7,GRID!$A$4:$A$15,0),MATCH(1,($U$2=GRID!$B$1:$U$1)*(КАЛЕНДАРЬ!R4=GRID!$B$3:$U$3),0))*GRID!$H$45*(1-GRID!$H$46),0))</f>
        <v>63900</v>
      </c>
      <c r="J149" s="8" cm="1">
        <f t="array" ref="J149">IF($I$2="Длительное проживание от 10 ночей ",
INDEX(GRID!$B$18:$U$29,MATCH(I$7,GRID!$A$18:$A$29,0),MATCH(1,($U$2=GRID!$B$1:$U$1)*(КАЛЕНДАРЬ!R4=GRID!$B$3:$U$3),0))*GRID!$H$45,
ROUNDUP(INDEX(GRID!$B$18:$U$29,MATCH(I$7,GRID!$A$18:$A$29,0),MATCH(1,($U$2=GRID!$B$1:$U$1)*(КАЛЕНДАРЬ!R4=GRID!$B$3:$U$3),0))*GRID!$H$45*(1-GRID!$H$46),0))</f>
        <v>68400</v>
      </c>
      <c r="K149" s="57" t="s">
        <v>119</v>
      </c>
      <c r="L149" s="57" t="s">
        <v>119</v>
      </c>
      <c r="M149" s="8" cm="1">
        <f t="array" ref="M149">IF($I$2="Длительное проживание от 10 ночей ",
INDEX(GRID!$B$4:$U$15,MATCH(M$7,GRID!$A$4:$A$15,0),MATCH(1,($U$2=GRID!$B$1:$U$1)*(КАЛЕНДАРЬ!R4=GRID!$B$3:$U$3),0))*GRID!$H$45,
ROUNDUP(INDEX(GRID!$B$4:$U$15,MATCH(M$7,GRID!$A$4:$A$15,0),MATCH(1,($U$2=GRID!$B$1:$U$1)*(КАЛЕНДАРЬ!R4=GRID!$B$3:$U$3),0))*GRID!$H$45*(1-GRID!$H$46),0))</f>
        <v>92880</v>
      </c>
      <c r="N149" s="8" cm="1">
        <f t="array" ref="N149">IF($I$2="Длительное проживание от 10 ночей ",
INDEX(GRID!$B$18:$U$29,MATCH(M$7,GRID!$A$18:$A$29,0),MATCH(1,($U$2=GRID!$B$1:$U$1)*(КАЛЕНДАРЬ!R4=GRID!$B$3:$U$3),0))*GRID!$H$45,
ROUNDUP(INDEX(GRID!$B$18:$U$29,MATCH(M$7,GRID!$A$18:$A$29,0),MATCH(1,($U$2=GRID!$B$1:$U$1)*(КАЛЕНДАРЬ!R4=GRID!$B$3:$U$3),0))*GRID!$H$45*(1-GRID!$H$46),0))</f>
        <v>97380</v>
      </c>
      <c r="O149" s="57" t="s">
        <v>119</v>
      </c>
      <c r="P149" s="8" cm="1">
        <f t="array" ref="P149">IF($I$2="Длительное проживание от 10 ночей ",
INDEX(GRID!$B$4:$U$15,MATCH(P$7,GRID!$A$4:$A$15,0),MATCH(1,($U$2=GRID!$B$1:$U$1)*(КАЛЕНДАРЬ!R4=GRID!$B$3:$U$3),0))*GRID!$H$45,
ROUNDUP(INDEX(GRID!$B$4:$U$15,MATCH(P$7,GRID!$A$4:$A$15,0),MATCH(1,($U$2=GRID!$B$1:$U$1)*(КАЛЕНДАРЬ!R4=GRID!$B$3:$U$3),0))*GRID!$H$45*(1-GRID!$H$46),0))</f>
        <v>171090</v>
      </c>
      <c r="Q149" s="8" cm="1">
        <f t="array" ref="Q149">IF($I$2="Длительное проживание от 10 ночей ",
INDEX(GRID!$B$4:$U$15,MATCH(Q$7,GRID!$A$4:$A$15,0),MATCH(1,($U$2=GRID!$B$1:$U$1)*(КАЛЕНДАРЬ!R4=GRID!$B$3:$U$3),0))*GRID!$H$45,
ROUNDUP(INDEX(GRID!$B$4:$U$15,MATCH(Q$7,GRID!$A$4:$A$15,0),MATCH(1,($U$2=GRID!$B$1:$U$1)*(КАЛЕНДАРЬ!R4=GRID!$B$3:$U$3),0))*GRID!$H$45*(1-GRID!$H$46),0))</f>
        <v>198810</v>
      </c>
      <c r="R149" s="57" t="s">
        <v>119</v>
      </c>
      <c r="S149" s="57" t="s">
        <v>119</v>
      </c>
      <c r="T149" s="57" t="s">
        <v>119</v>
      </c>
    </row>
    <row r="150" spans="1:20" hidden="1">
      <c r="A150" s="63" t="s">
        <v>12</v>
      </c>
      <c r="B150" s="64">
        <v>2</v>
      </c>
      <c r="C150" s="8" cm="1">
        <f t="array" ref="C150">IF($I$2="Длительное проживание от 10 ночей ",
INDEX(GRID!$B$4:$U$15,MATCH(C$7,GRID!$A$4:$A$15,0),MATCH(1,($U$2=GRID!$B$1:$U$1)*(КАЛЕНДАРЬ!R5=GRID!$B$3:$U$3),0))*GRID!$H$45,
ROUNDUP(INDEX(GRID!$B$4:$U$15,MATCH(C$7,GRID!$A$4:$A$15,0),MATCH(1,($U$2=GRID!$B$1:$U$1)*(КАЛЕНДАРЬ!R5=GRID!$B$3:$U$3),0))*GRID!$H$45*(1-GRID!$H$46),0))</f>
        <v>43290</v>
      </c>
      <c r="D150" s="8" cm="1">
        <f t="array" ref="D150">IF($I$2="Длительное проживание от 10 ночей ",
INDEX(GRID!$B$18:$U$29,MATCH(C$7,GRID!$A$18:$A$29,0),MATCH(1,($U$2=GRID!$B$1:$U$1)*(КАЛЕНДАРЬ!R5=GRID!$B$3:$U$3),0))*GRID!$H$45,
ROUNDUP(INDEX(GRID!$B$18:$U$29,MATCH(C$7,GRID!$A$18:$A$29,0),MATCH(1,($U$2=GRID!$B$1:$U$1)*(КАЛЕНДАРЬ!R5=GRID!$B$3:$U$3),0))*GRID!$H$45*(1-GRID!$H$46),0))</f>
        <v>47790</v>
      </c>
      <c r="E150" s="8" cm="1">
        <f t="array" ref="E150">IF($I$2="Длительное проживание от 10 ночей ",
INDEX(GRID!$B$4:$U$15,MATCH(E$7,GRID!$A$4:$A$15,0),MATCH(1,($U$2=GRID!$B$1:$U$1)*(КАЛЕНДАРЬ!R5=GRID!$B$3:$U$3),0))*GRID!$H$45,
ROUNDUP(INDEX(GRID!$B$4:$U$15,MATCH(E$7,GRID!$A$4:$A$15,0),MATCH(1,($U$2=GRID!$B$1:$U$1)*(КАЛЕНДАРЬ!R5=GRID!$B$3:$U$3),0))*GRID!$H$45*(1-GRID!$H$46),0))</f>
        <v>51390</v>
      </c>
      <c r="F150" s="8" cm="1">
        <f t="array" ref="F150">IF($I$2="Длительное проживание от 10 ночей ",
INDEX(GRID!$B$18:$U$29,MATCH(E$7,GRID!$A$18:$A$29,0),MATCH(1,($U$2=GRID!$B$1:$U$1)*(КАЛЕНДАРЬ!R5=GRID!$B$3:$U$3),0))*GRID!$H$45,
ROUNDUP(INDEX(GRID!$B$18:$U$29,MATCH(E$7,GRID!$A$18:$A$29,0),MATCH(1,($U$2=GRID!$B$1:$U$1)*(КАЛЕНДАРЬ!R5=GRID!$B$3:$U$3),0))*GRID!$H$45*(1-GRID!$H$46),0))</f>
        <v>55890</v>
      </c>
      <c r="G150" s="57" t="s">
        <v>119</v>
      </c>
      <c r="H150" s="57" t="s">
        <v>119</v>
      </c>
      <c r="I150" s="8" cm="1">
        <f t="array" ref="I150">IF($I$2="Длительное проживание от 10 ночей ",
INDEX(GRID!$B$4:$U$15,MATCH(I$7,GRID!$A$4:$A$15,0),MATCH(1,($U$2=GRID!$B$1:$U$1)*(КАЛЕНДАРЬ!R5=GRID!$B$3:$U$3),0))*GRID!$H$45,
ROUNDUP(INDEX(GRID!$B$4:$U$15,MATCH(I$7,GRID!$A$4:$A$15,0),MATCH(1,($U$2=GRID!$B$1:$U$1)*(КАЛЕНДАРЬ!R5=GRID!$B$3:$U$3),0))*GRID!$H$45*(1-GRID!$H$46),0))</f>
        <v>63900</v>
      </c>
      <c r="J150" s="8" cm="1">
        <f t="array" ref="J150">IF($I$2="Длительное проживание от 10 ночей ",
INDEX(GRID!$B$18:$U$29,MATCH(I$7,GRID!$A$18:$A$29,0),MATCH(1,($U$2=GRID!$B$1:$U$1)*(КАЛЕНДАРЬ!R5=GRID!$B$3:$U$3),0))*GRID!$H$45,
ROUNDUP(INDEX(GRID!$B$18:$U$29,MATCH(I$7,GRID!$A$18:$A$29,0),MATCH(1,($U$2=GRID!$B$1:$U$1)*(КАЛЕНДАРЬ!R5=GRID!$B$3:$U$3),0))*GRID!$H$45*(1-GRID!$H$46),0))</f>
        <v>68400</v>
      </c>
      <c r="K150" s="57" t="s">
        <v>119</v>
      </c>
      <c r="L150" s="57" t="s">
        <v>119</v>
      </c>
      <c r="M150" s="8" cm="1">
        <f t="array" ref="M150">IF($I$2="Длительное проживание от 10 ночей ",
INDEX(GRID!$B$4:$U$15,MATCH(M$7,GRID!$A$4:$A$15,0),MATCH(1,($U$2=GRID!$B$1:$U$1)*(КАЛЕНДАРЬ!R5=GRID!$B$3:$U$3),0))*GRID!$H$45,
ROUNDUP(INDEX(GRID!$B$4:$U$15,MATCH(M$7,GRID!$A$4:$A$15,0),MATCH(1,($U$2=GRID!$B$1:$U$1)*(КАЛЕНДАРЬ!R5=GRID!$B$3:$U$3),0))*GRID!$H$45*(1-GRID!$H$46),0))</f>
        <v>92880</v>
      </c>
      <c r="N150" s="8" cm="1">
        <f t="array" ref="N150">IF($I$2="Длительное проживание от 10 ночей ",
INDEX(GRID!$B$18:$U$29,MATCH(M$7,GRID!$A$18:$A$29,0),MATCH(1,($U$2=GRID!$B$1:$U$1)*(КАЛЕНДАРЬ!R5=GRID!$B$3:$U$3),0))*GRID!$H$45,
ROUNDUP(INDEX(GRID!$B$18:$U$29,MATCH(M$7,GRID!$A$18:$A$29,0),MATCH(1,($U$2=GRID!$B$1:$U$1)*(КАЛЕНДАРЬ!R5=GRID!$B$3:$U$3),0))*GRID!$H$45*(1-GRID!$H$46),0))</f>
        <v>97380</v>
      </c>
      <c r="O150" s="57" t="s">
        <v>119</v>
      </c>
      <c r="P150" s="8" cm="1">
        <f t="array" ref="P150">IF($I$2="Длительное проживание от 10 ночей ",
INDEX(GRID!$B$4:$U$15,MATCH(P$7,GRID!$A$4:$A$15,0),MATCH(1,($U$2=GRID!$B$1:$U$1)*(КАЛЕНДАРЬ!R5=GRID!$B$3:$U$3),0))*GRID!$H$45,
ROUNDUP(INDEX(GRID!$B$4:$U$15,MATCH(P$7,GRID!$A$4:$A$15,0),MATCH(1,($U$2=GRID!$B$1:$U$1)*(КАЛЕНДАРЬ!R5=GRID!$B$3:$U$3),0))*GRID!$H$45*(1-GRID!$H$46),0))</f>
        <v>171090</v>
      </c>
      <c r="Q150" s="8" cm="1">
        <f t="array" ref="Q150">IF($I$2="Длительное проживание от 10 ночей ",
INDEX(GRID!$B$4:$U$15,MATCH(Q$7,GRID!$A$4:$A$15,0),MATCH(1,($U$2=GRID!$B$1:$U$1)*(КАЛЕНДАРЬ!R5=GRID!$B$3:$U$3),0))*GRID!$H$45,
ROUNDUP(INDEX(GRID!$B$4:$U$15,MATCH(Q$7,GRID!$A$4:$A$15,0),MATCH(1,($U$2=GRID!$B$1:$U$1)*(КАЛЕНДАРЬ!R5=GRID!$B$3:$U$3),0))*GRID!$H$45*(1-GRID!$H$46),0))</f>
        <v>198810</v>
      </c>
      <c r="R150" s="57" t="s">
        <v>119</v>
      </c>
      <c r="S150" s="57" t="s">
        <v>119</v>
      </c>
      <c r="T150" s="57" t="s">
        <v>119</v>
      </c>
    </row>
    <row r="151" spans="1:20" hidden="1">
      <c r="A151" s="63" t="s">
        <v>13</v>
      </c>
      <c r="B151" s="64">
        <v>3</v>
      </c>
      <c r="C151" s="8" cm="1">
        <f t="array" ref="C151">IF($I$2="Длительное проживание от 10 ночей ",
INDEX(GRID!$B$4:$U$15,MATCH(C$7,GRID!$A$4:$A$15,0),MATCH(1,($U$2=GRID!$B$1:$U$1)*(КАЛЕНДАРЬ!R6=GRID!$B$3:$U$3),0))*GRID!$H$45,
ROUNDUP(INDEX(GRID!$B$4:$U$15,MATCH(C$7,GRID!$A$4:$A$15,0),MATCH(1,($U$2=GRID!$B$1:$U$1)*(КАЛЕНДАРЬ!R6=GRID!$B$3:$U$3),0))*GRID!$H$45*(1-GRID!$H$46),0))</f>
        <v>43290</v>
      </c>
      <c r="D151" s="8" cm="1">
        <f t="array" ref="D151">IF($I$2="Длительное проживание от 10 ночей ",
INDEX(GRID!$B$18:$U$29,MATCH(C$7,GRID!$A$18:$A$29,0),MATCH(1,($U$2=GRID!$B$1:$U$1)*(КАЛЕНДАРЬ!R6=GRID!$B$3:$U$3),0))*GRID!$H$45,
ROUNDUP(INDEX(GRID!$B$18:$U$29,MATCH(C$7,GRID!$A$18:$A$29,0),MATCH(1,($U$2=GRID!$B$1:$U$1)*(КАЛЕНДАРЬ!R6=GRID!$B$3:$U$3),0))*GRID!$H$45*(1-GRID!$H$46),0))</f>
        <v>47790</v>
      </c>
      <c r="E151" s="8" cm="1">
        <f t="array" ref="E151">IF($I$2="Длительное проживание от 10 ночей ",
INDEX(GRID!$B$4:$U$15,MATCH(E$7,GRID!$A$4:$A$15,0),MATCH(1,($U$2=GRID!$B$1:$U$1)*(КАЛЕНДАРЬ!R6=GRID!$B$3:$U$3),0))*GRID!$H$45,
ROUNDUP(INDEX(GRID!$B$4:$U$15,MATCH(E$7,GRID!$A$4:$A$15,0),MATCH(1,($U$2=GRID!$B$1:$U$1)*(КАЛЕНДАРЬ!R6=GRID!$B$3:$U$3),0))*GRID!$H$45*(1-GRID!$H$46),0))</f>
        <v>51390</v>
      </c>
      <c r="F151" s="8" cm="1">
        <f t="array" ref="F151">IF($I$2="Длительное проживание от 10 ночей ",
INDEX(GRID!$B$18:$U$29,MATCH(E$7,GRID!$A$18:$A$29,0),MATCH(1,($U$2=GRID!$B$1:$U$1)*(КАЛЕНДАРЬ!R6=GRID!$B$3:$U$3),0))*GRID!$H$45,
ROUNDUP(INDEX(GRID!$B$18:$U$29,MATCH(E$7,GRID!$A$18:$A$29,0),MATCH(1,($U$2=GRID!$B$1:$U$1)*(КАЛЕНДАРЬ!R6=GRID!$B$3:$U$3),0))*GRID!$H$45*(1-GRID!$H$46),0))</f>
        <v>55890</v>
      </c>
      <c r="G151" s="57" t="s">
        <v>119</v>
      </c>
      <c r="H151" s="57" t="s">
        <v>119</v>
      </c>
      <c r="I151" s="8" cm="1">
        <f t="array" ref="I151">IF($I$2="Длительное проживание от 10 ночей ",
INDEX(GRID!$B$4:$U$15,MATCH(I$7,GRID!$A$4:$A$15,0),MATCH(1,($U$2=GRID!$B$1:$U$1)*(КАЛЕНДАРЬ!R6=GRID!$B$3:$U$3),0))*GRID!$H$45,
ROUNDUP(INDEX(GRID!$B$4:$U$15,MATCH(I$7,GRID!$A$4:$A$15,0),MATCH(1,($U$2=GRID!$B$1:$U$1)*(КАЛЕНДАРЬ!R6=GRID!$B$3:$U$3),0))*GRID!$H$45*(1-GRID!$H$46),0))</f>
        <v>63900</v>
      </c>
      <c r="J151" s="8" cm="1">
        <f t="array" ref="J151">IF($I$2="Длительное проживание от 10 ночей ",
INDEX(GRID!$B$18:$U$29,MATCH(I$7,GRID!$A$18:$A$29,0),MATCH(1,($U$2=GRID!$B$1:$U$1)*(КАЛЕНДАРЬ!R6=GRID!$B$3:$U$3),0))*GRID!$H$45,
ROUNDUP(INDEX(GRID!$B$18:$U$29,MATCH(I$7,GRID!$A$18:$A$29,0),MATCH(1,($U$2=GRID!$B$1:$U$1)*(КАЛЕНДАРЬ!R6=GRID!$B$3:$U$3),0))*GRID!$H$45*(1-GRID!$H$46),0))</f>
        <v>68400</v>
      </c>
      <c r="K151" s="57" t="s">
        <v>119</v>
      </c>
      <c r="L151" s="57" t="s">
        <v>119</v>
      </c>
      <c r="M151" s="8" cm="1">
        <f t="array" ref="M151">IF($I$2="Длительное проживание от 10 ночей ",
INDEX(GRID!$B$4:$U$15,MATCH(M$7,GRID!$A$4:$A$15,0),MATCH(1,($U$2=GRID!$B$1:$U$1)*(КАЛЕНДАРЬ!R6=GRID!$B$3:$U$3),0))*GRID!$H$45,
ROUNDUP(INDEX(GRID!$B$4:$U$15,MATCH(M$7,GRID!$A$4:$A$15,0),MATCH(1,($U$2=GRID!$B$1:$U$1)*(КАЛЕНДАРЬ!R6=GRID!$B$3:$U$3),0))*GRID!$H$45*(1-GRID!$H$46),0))</f>
        <v>92880</v>
      </c>
      <c r="N151" s="8" cm="1">
        <f t="array" ref="N151">IF($I$2="Длительное проживание от 10 ночей ",
INDEX(GRID!$B$18:$U$29,MATCH(M$7,GRID!$A$18:$A$29,0),MATCH(1,($U$2=GRID!$B$1:$U$1)*(КАЛЕНДАРЬ!R6=GRID!$B$3:$U$3),0))*GRID!$H$45,
ROUNDUP(INDEX(GRID!$B$18:$U$29,MATCH(M$7,GRID!$A$18:$A$29,0),MATCH(1,($U$2=GRID!$B$1:$U$1)*(КАЛЕНДАРЬ!R6=GRID!$B$3:$U$3),0))*GRID!$H$45*(1-GRID!$H$46),0))</f>
        <v>97380</v>
      </c>
      <c r="O151" s="57" t="s">
        <v>119</v>
      </c>
      <c r="P151" s="8" cm="1">
        <f t="array" ref="P151">IF($I$2="Длительное проживание от 10 ночей ",
INDEX(GRID!$B$4:$U$15,MATCH(P$7,GRID!$A$4:$A$15,0),MATCH(1,($U$2=GRID!$B$1:$U$1)*(КАЛЕНДАРЬ!R6=GRID!$B$3:$U$3),0))*GRID!$H$45,
ROUNDUP(INDEX(GRID!$B$4:$U$15,MATCH(P$7,GRID!$A$4:$A$15,0),MATCH(1,($U$2=GRID!$B$1:$U$1)*(КАЛЕНДАРЬ!R6=GRID!$B$3:$U$3),0))*GRID!$H$45*(1-GRID!$H$46),0))</f>
        <v>171090</v>
      </c>
      <c r="Q151" s="8" cm="1">
        <f t="array" ref="Q151">IF($I$2="Длительное проживание от 10 ночей ",
INDEX(GRID!$B$4:$U$15,MATCH(Q$7,GRID!$A$4:$A$15,0),MATCH(1,($U$2=GRID!$B$1:$U$1)*(КАЛЕНДАРЬ!R6=GRID!$B$3:$U$3),0))*GRID!$H$45,
ROUNDUP(INDEX(GRID!$B$4:$U$15,MATCH(Q$7,GRID!$A$4:$A$15,0),MATCH(1,($U$2=GRID!$B$1:$U$1)*(КАЛЕНДАРЬ!R6=GRID!$B$3:$U$3),0))*GRID!$H$45*(1-GRID!$H$46),0))</f>
        <v>198810</v>
      </c>
      <c r="R151" s="57" t="s">
        <v>119</v>
      </c>
      <c r="S151" s="57" t="s">
        <v>119</v>
      </c>
      <c r="T151" s="57" t="s">
        <v>119</v>
      </c>
    </row>
    <row r="152" spans="1:20" hidden="1">
      <c r="A152" s="63" t="s">
        <v>14</v>
      </c>
      <c r="B152" s="64">
        <v>4</v>
      </c>
      <c r="C152" s="8" cm="1">
        <f t="array" ref="C152">IF($I$2="Длительное проживание от 10 ночей ",
INDEX(GRID!$B$4:$U$15,MATCH(C$7,GRID!$A$4:$A$15,0),MATCH(1,($U$2=GRID!$B$1:$U$1)*(КАЛЕНДАРЬ!R7=GRID!$B$3:$U$3),0))*GRID!$H$45,
ROUNDUP(INDEX(GRID!$B$4:$U$15,MATCH(C$7,GRID!$A$4:$A$15,0),MATCH(1,($U$2=GRID!$B$1:$U$1)*(КАЛЕНДАРЬ!R7=GRID!$B$3:$U$3),0))*GRID!$H$45*(1-GRID!$H$46),0))</f>
        <v>43290</v>
      </c>
      <c r="D152" s="8" cm="1">
        <f t="array" ref="D152">IF($I$2="Длительное проживание от 10 ночей ",
INDEX(GRID!$B$18:$U$29,MATCH(C$7,GRID!$A$18:$A$29,0),MATCH(1,($U$2=GRID!$B$1:$U$1)*(КАЛЕНДАРЬ!R7=GRID!$B$3:$U$3),0))*GRID!$H$45,
ROUNDUP(INDEX(GRID!$B$18:$U$29,MATCH(C$7,GRID!$A$18:$A$29,0),MATCH(1,($U$2=GRID!$B$1:$U$1)*(КАЛЕНДАРЬ!R7=GRID!$B$3:$U$3),0))*GRID!$H$45*(1-GRID!$H$46),0))</f>
        <v>47790</v>
      </c>
      <c r="E152" s="8" cm="1">
        <f t="array" ref="E152">IF($I$2="Длительное проживание от 10 ночей ",
INDEX(GRID!$B$4:$U$15,MATCH(E$7,GRID!$A$4:$A$15,0),MATCH(1,($U$2=GRID!$B$1:$U$1)*(КАЛЕНДАРЬ!R7=GRID!$B$3:$U$3),0))*GRID!$H$45,
ROUNDUP(INDEX(GRID!$B$4:$U$15,MATCH(E$7,GRID!$A$4:$A$15,0),MATCH(1,($U$2=GRID!$B$1:$U$1)*(КАЛЕНДАРЬ!R7=GRID!$B$3:$U$3),0))*GRID!$H$45*(1-GRID!$H$46),0))</f>
        <v>51390</v>
      </c>
      <c r="F152" s="8" cm="1">
        <f t="array" ref="F152">IF($I$2="Длительное проживание от 10 ночей ",
INDEX(GRID!$B$18:$U$29,MATCH(E$7,GRID!$A$18:$A$29,0),MATCH(1,($U$2=GRID!$B$1:$U$1)*(КАЛЕНДАРЬ!R7=GRID!$B$3:$U$3),0))*GRID!$H$45,
ROUNDUP(INDEX(GRID!$B$18:$U$29,MATCH(E$7,GRID!$A$18:$A$29,0),MATCH(1,($U$2=GRID!$B$1:$U$1)*(КАЛЕНДАРЬ!R7=GRID!$B$3:$U$3),0))*GRID!$H$45*(1-GRID!$H$46),0))</f>
        <v>55890</v>
      </c>
      <c r="G152" s="57" t="s">
        <v>119</v>
      </c>
      <c r="H152" s="57" t="s">
        <v>119</v>
      </c>
      <c r="I152" s="8" cm="1">
        <f t="array" ref="I152">IF($I$2="Длительное проживание от 10 ночей ",
INDEX(GRID!$B$4:$U$15,MATCH(I$7,GRID!$A$4:$A$15,0),MATCH(1,($U$2=GRID!$B$1:$U$1)*(КАЛЕНДАРЬ!R7=GRID!$B$3:$U$3),0))*GRID!$H$45,
ROUNDUP(INDEX(GRID!$B$4:$U$15,MATCH(I$7,GRID!$A$4:$A$15,0),MATCH(1,($U$2=GRID!$B$1:$U$1)*(КАЛЕНДАРЬ!R7=GRID!$B$3:$U$3),0))*GRID!$H$45*(1-GRID!$H$46),0))</f>
        <v>63900</v>
      </c>
      <c r="J152" s="8" cm="1">
        <f t="array" ref="J152">IF($I$2="Длительное проживание от 10 ночей ",
INDEX(GRID!$B$18:$U$29,MATCH(I$7,GRID!$A$18:$A$29,0),MATCH(1,($U$2=GRID!$B$1:$U$1)*(КАЛЕНДАРЬ!R7=GRID!$B$3:$U$3),0))*GRID!$H$45,
ROUNDUP(INDEX(GRID!$B$18:$U$29,MATCH(I$7,GRID!$A$18:$A$29,0),MATCH(1,($U$2=GRID!$B$1:$U$1)*(КАЛЕНДАРЬ!R7=GRID!$B$3:$U$3),0))*GRID!$H$45*(1-GRID!$H$46),0))</f>
        <v>68400</v>
      </c>
      <c r="K152" s="57" t="s">
        <v>119</v>
      </c>
      <c r="L152" s="57" t="s">
        <v>119</v>
      </c>
      <c r="M152" s="8" cm="1">
        <f t="array" ref="M152">IF($I$2="Длительное проживание от 10 ночей ",
INDEX(GRID!$B$4:$U$15,MATCH(M$7,GRID!$A$4:$A$15,0),MATCH(1,($U$2=GRID!$B$1:$U$1)*(КАЛЕНДАРЬ!R7=GRID!$B$3:$U$3),0))*GRID!$H$45,
ROUNDUP(INDEX(GRID!$B$4:$U$15,MATCH(M$7,GRID!$A$4:$A$15,0),MATCH(1,($U$2=GRID!$B$1:$U$1)*(КАЛЕНДАРЬ!R7=GRID!$B$3:$U$3),0))*GRID!$H$45*(1-GRID!$H$46),0))</f>
        <v>92880</v>
      </c>
      <c r="N152" s="8" cm="1">
        <f t="array" ref="N152">IF($I$2="Длительное проживание от 10 ночей ",
INDEX(GRID!$B$18:$U$29,MATCH(M$7,GRID!$A$18:$A$29,0),MATCH(1,($U$2=GRID!$B$1:$U$1)*(КАЛЕНДАРЬ!R7=GRID!$B$3:$U$3),0))*GRID!$H$45,
ROUNDUP(INDEX(GRID!$B$18:$U$29,MATCH(M$7,GRID!$A$18:$A$29,0),MATCH(1,($U$2=GRID!$B$1:$U$1)*(КАЛЕНДАРЬ!R7=GRID!$B$3:$U$3),0))*GRID!$H$45*(1-GRID!$H$46),0))</f>
        <v>97380</v>
      </c>
      <c r="O152" s="57" t="s">
        <v>119</v>
      </c>
      <c r="P152" s="8" cm="1">
        <f t="array" ref="P152">IF($I$2="Длительное проживание от 10 ночей ",
INDEX(GRID!$B$4:$U$15,MATCH(P$7,GRID!$A$4:$A$15,0),MATCH(1,($U$2=GRID!$B$1:$U$1)*(КАЛЕНДАРЬ!R7=GRID!$B$3:$U$3),0))*GRID!$H$45,
ROUNDUP(INDEX(GRID!$B$4:$U$15,MATCH(P$7,GRID!$A$4:$A$15,0),MATCH(1,($U$2=GRID!$B$1:$U$1)*(КАЛЕНДАРЬ!R7=GRID!$B$3:$U$3),0))*GRID!$H$45*(1-GRID!$H$46),0))</f>
        <v>171090</v>
      </c>
      <c r="Q152" s="8" cm="1">
        <f t="array" ref="Q152">IF($I$2="Длительное проживание от 10 ночей ",
INDEX(GRID!$B$4:$U$15,MATCH(Q$7,GRID!$A$4:$A$15,0),MATCH(1,($U$2=GRID!$B$1:$U$1)*(КАЛЕНДАРЬ!R7=GRID!$B$3:$U$3),0))*GRID!$H$45,
ROUNDUP(INDEX(GRID!$B$4:$U$15,MATCH(Q$7,GRID!$A$4:$A$15,0),MATCH(1,($U$2=GRID!$B$1:$U$1)*(КАЛЕНДАРЬ!R7=GRID!$B$3:$U$3),0))*GRID!$H$45*(1-GRID!$H$46),0))</f>
        <v>198810</v>
      </c>
      <c r="R152" s="57" t="s">
        <v>119</v>
      </c>
      <c r="S152" s="57" t="s">
        <v>119</v>
      </c>
      <c r="T152" s="57" t="s">
        <v>119</v>
      </c>
    </row>
    <row r="153" spans="1:20" hidden="1">
      <c r="A153" s="63" t="s">
        <v>15</v>
      </c>
      <c r="B153" s="64">
        <v>5</v>
      </c>
      <c r="C153" s="8" cm="1">
        <f t="array" ref="C153">IF($I$2="Длительное проживание от 10 ночей ",
INDEX(GRID!$B$4:$U$15,MATCH(C$7,GRID!$A$4:$A$15,0),MATCH(1,($U$2=GRID!$B$1:$U$1)*(КАЛЕНДАРЬ!R8=GRID!$B$3:$U$3),0))*GRID!$H$45,
ROUNDUP(INDEX(GRID!$B$4:$U$15,MATCH(C$7,GRID!$A$4:$A$15,0),MATCH(1,($U$2=GRID!$B$1:$U$1)*(КАЛЕНДАРЬ!R8=GRID!$B$3:$U$3),0))*GRID!$H$45*(1-GRID!$H$46),0))</f>
        <v>43290</v>
      </c>
      <c r="D153" s="8" cm="1">
        <f t="array" ref="D153">IF($I$2="Длительное проживание от 10 ночей ",
INDEX(GRID!$B$18:$U$29,MATCH(C$7,GRID!$A$18:$A$29,0),MATCH(1,($U$2=GRID!$B$1:$U$1)*(КАЛЕНДАРЬ!R8=GRID!$B$3:$U$3),0))*GRID!$H$45,
ROUNDUP(INDEX(GRID!$B$18:$U$29,MATCH(C$7,GRID!$A$18:$A$29,0),MATCH(1,($U$2=GRID!$B$1:$U$1)*(КАЛЕНДАРЬ!R8=GRID!$B$3:$U$3),0))*GRID!$H$45*(1-GRID!$H$46),0))</f>
        <v>47790</v>
      </c>
      <c r="E153" s="8" cm="1">
        <f t="array" ref="E153">IF($I$2="Длительное проживание от 10 ночей ",
INDEX(GRID!$B$4:$U$15,MATCH(E$7,GRID!$A$4:$A$15,0),MATCH(1,($U$2=GRID!$B$1:$U$1)*(КАЛЕНДАРЬ!R8=GRID!$B$3:$U$3),0))*GRID!$H$45,
ROUNDUP(INDEX(GRID!$B$4:$U$15,MATCH(E$7,GRID!$A$4:$A$15,0),MATCH(1,($U$2=GRID!$B$1:$U$1)*(КАЛЕНДАРЬ!R8=GRID!$B$3:$U$3),0))*GRID!$H$45*(1-GRID!$H$46),0))</f>
        <v>51390</v>
      </c>
      <c r="F153" s="8" cm="1">
        <f t="array" ref="F153">IF($I$2="Длительное проживание от 10 ночей ",
INDEX(GRID!$B$18:$U$29,MATCH(E$7,GRID!$A$18:$A$29,0),MATCH(1,($U$2=GRID!$B$1:$U$1)*(КАЛЕНДАРЬ!R8=GRID!$B$3:$U$3),0))*GRID!$H$45,
ROUNDUP(INDEX(GRID!$B$18:$U$29,MATCH(E$7,GRID!$A$18:$A$29,0),MATCH(1,($U$2=GRID!$B$1:$U$1)*(КАЛЕНДАРЬ!R8=GRID!$B$3:$U$3),0))*GRID!$H$45*(1-GRID!$H$46),0))</f>
        <v>55890</v>
      </c>
      <c r="G153" s="57" t="s">
        <v>119</v>
      </c>
      <c r="H153" s="57" t="s">
        <v>119</v>
      </c>
      <c r="I153" s="8" cm="1">
        <f t="array" ref="I153">IF($I$2="Длительное проживание от 10 ночей ",
INDEX(GRID!$B$4:$U$15,MATCH(I$7,GRID!$A$4:$A$15,0),MATCH(1,($U$2=GRID!$B$1:$U$1)*(КАЛЕНДАРЬ!R8=GRID!$B$3:$U$3),0))*GRID!$H$45,
ROUNDUP(INDEX(GRID!$B$4:$U$15,MATCH(I$7,GRID!$A$4:$A$15,0),MATCH(1,($U$2=GRID!$B$1:$U$1)*(КАЛЕНДАРЬ!R8=GRID!$B$3:$U$3),0))*GRID!$H$45*(1-GRID!$H$46),0))</f>
        <v>63900</v>
      </c>
      <c r="J153" s="8" cm="1">
        <f t="array" ref="J153">IF($I$2="Длительное проживание от 10 ночей ",
INDEX(GRID!$B$18:$U$29,MATCH(I$7,GRID!$A$18:$A$29,0),MATCH(1,($U$2=GRID!$B$1:$U$1)*(КАЛЕНДАРЬ!R8=GRID!$B$3:$U$3),0))*GRID!$H$45,
ROUNDUP(INDEX(GRID!$B$18:$U$29,MATCH(I$7,GRID!$A$18:$A$29,0),MATCH(1,($U$2=GRID!$B$1:$U$1)*(КАЛЕНДАРЬ!R8=GRID!$B$3:$U$3),0))*GRID!$H$45*(1-GRID!$H$46),0))</f>
        <v>68400</v>
      </c>
      <c r="K153" s="57" t="s">
        <v>119</v>
      </c>
      <c r="L153" s="57" t="s">
        <v>119</v>
      </c>
      <c r="M153" s="8" cm="1">
        <f t="array" ref="M153">IF($I$2="Длительное проживание от 10 ночей ",
INDEX(GRID!$B$4:$U$15,MATCH(M$7,GRID!$A$4:$A$15,0),MATCH(1,($U$2=GRID!$B$1:$U$1)*(КАЛЕНДАРЬ!R8=GRID!$B$3:$U$3),0))*GRID!$H$45,
ROUNDUP(INDEX(GRID!$B$4:$U$15,MATCH(M$7,GRID!$A$4:$A$15,0),MATCH(1,($U$2=GRID!$B$1:$U$1)*(КАЛЕНДАРЬ!R8=GRID!$B$3:$U$3),0))*GRID!$H$45*(1-GRID!$H$46),0))</f>
        <v>92880</v>
      </c>
      <c r="N153" s="8" cm="1">
        <f t="array" ref="N153">IF($I$2="Длительное проживание от 10 ночей ",
INDEX(GRID!$B$18:$U$29,MATCH(M$7,GRID!$A$18:$A$29,0),MATCH(1,($U$2=GRID!$B$1:$U$1)*(КАЛЕНДАРЬ!R8=GRID!$B$3:$U$3),0))*GRID!$H$45,
ROUNDUP(INDEX(GRID!$B$18:$U$29,MATCH(M$7,GRID!$A$18:$A$29,0),MATCH(1,($U$2=GRID!$B$1:$U$1)*(КАЛЕНДАРЬ!R8=GRID!$B$3:$U$3),0))*GRID!$H$45*(1-GRID!$H$46),0))</f>
        <v>97380</v>
      </c>
      <c r="O153" s="57" t="s">
        <v>119</v>
      </c>
      <c r="P153" s="8" cm="1">
        <f t="array" ref="P153">IF($I$2="Длительное проживание от 10 ночей ",
INDEX(GRID!$B$4:$U$15,MATCH(P$7,GRID!$A$4:$A$15,0),MATCH(1,($U$2=GRID!$B$1:$U$1)*(КАЛЕНДАРЬ!R8=GRID!$B$3:$U$3),0))*GRID!$H$45,
ROUNDUP(INDEX(GRID!$B$4:$U$15,MATCH(P$7,GRID!$A$4:$A$15,0),MATCH(1,($U$2=GRID!$B$1:$U$1)*(КАЛЕНДАРЬ!R8=GRID!$B$3:$U$3),0))*GRID!$H$45*(1-GRID!$H$46),0))</f>
        <v>171090</v>
      </c>
      <c r="Q153" s="8" cm="1">
        <f t="array" ref="Q153">IF($I$2="Длительное проживание от 10 ночей ",
INDEX(GRID!$B$4:$U$15,MATCH(Q$7,GRID!$A$4:$A$15,0),MATCH(1,($U$2=GRID!$B$1:$U$1)*(КАЛЕНДАРЬ!R8=GRID!$B$3:$U$3),0))*GRID!$H$45,
ROUNDUP(INDEX(GRID!$B$4:$U$15,MATCH(Q$7,GRID!$A$4:$A$15,0),MATCH(1,($U$2=GRID!$B$1:$U$1)*(КАЛЕНДАРЬ!R8=GRID!$B$3:$U$3),0))*GRID!$H$45*(1-GRID!$H$46),0))</f>
        <v>198810</v>
      </c>
      <c r="R153" s="57" t="s">
        <v>119</v>
      </c>
      <c r="S153" s="57" t="s">
        <v>119</v>
      </c>
      <c r="T153" s="57" t="s">
        <v>119</v>
      </c>
    </row>
    <row r="154" spans="1:20" hidden="1">
      <c r="A154" s="63" t="s">
        <v>16</v>
      </c>
      <c r="B154" s="64">
        <v>6</v>
      </c>
      <c r="C154" s="8" cm="1">
        <f t="array" ref="C154">IF($I$2="Длительное проживание от 10 ночей ",
INDEX(GRID!$B$4:$U$15,MATCH(C$7,GRID!$A$4:$A$15,0),MATCH(1,($U$2=GRID!$B$1:$U$1)*(КАЛЕНДАРЬ!R9=GRID!$B$3:$U$3),0))*GRID!$H$45,
ROUNDUP(INDEX(GRID!$B$4:$U$15,MATCH(C$7,GRID!$A$4:$A$15,0),MATCH(1,($U$2=GRID!$B$1:$U$1)*(КАЛЕНДАРЬ!R9=GRID!$B$3:$U$3),0))*GRID!$H$45*(1-GRID!$H$46),0))</f>
        <v>43290</v>
      </c>
      <c r="D154" s="8" cm="1">
        <f t="array" ref="D154">IF($I$2="Длительное проживание от 10 ночей ",
INDEX(GRID!$B$18:$U$29,MATCH(C$7,GRID!$A$18:$A$29,0),MATCH(1,($U$2=GRID!$B$1:$U$1)*(КАЛЕНДАРЬ!R9=GRID!$B$3:$U$3),0))*GRID!$H$45,
ROUNDUP(INDEX(GRID!$B$18:$U$29,MATCH(C$7,GRID!$A$18:$A$29,0),MATCH(1,($U$2=GRID!$B$1:$U$1)*(КАЛЕНДАРЬ!R9=GRID!$B$3:$U$3),0))*GRID!$H$45*(1-GRID!$H$46),0))</f>
        <v>47790</v>
      </c>
      <c r="E154" s="8" cm="1">
        <f t="array" ref="E154">IF($I$2="Длительное проживание от 10 ночей ",
INDEX(GRID!$B$4:$U$15,MATCH(E$7,GRID!$A$4:$A$15,0),MATCH(1,($U$2=GRID!$B$1:$U$1)*(КАЛЕНДАРЬ!R9=GRID!$B$3:$U$3),0))*GRID!$H$45,
ROUNDUP(INDEX(GRID!$B$4:$U$15,MATCH(E$7,GRID!$A$4:$A$15,0),MATCH(1,($U$2=GRID!$B$1:$U$1)*(КАЛЕНДАРЬ!R9=GRID!$B$3:$U$3),0))*GRID!$H$45*(1-GRID!$H$46),0))</f>
        <v>51390</v>
      </c>
      <c r="F154" s="8" cm="1">
        <f t="array" ref="F154">IF($I$2="Длительное проживание от 10 ночей ",
INDEX(GRID!$B$18:$U$29,MATCH(E$7,GRID!$A$18:$A$29,0),MATCH(1,($U$2=GRID!$B$1:$U$1)*(КАЛЕНДАРЬ!R9=GRID!$B$3:$U$3),0))*GRID!$H$45,
ROUNDUP(INDEX(GRID!$B$18:$U$29,MATCH(E$7,GRID!$A$18:$A$29,0),MATCH(1,($U$2=GRID!$B$1:$U$1)*(КАЛЕНДАРЬ!R9=GRID!$B$3:$U$3),0))*GRID!$H$45*(1-GRID!$H$46),0))</f>
        <v>55890</v>
      </c>
      <c r="G154" s="57" t="s">
        <v>119</v>
      </c>
      <c r="H154" s="57" t="s">
        <v>119</v>
      </c>
      <c r="I154" s="8" cm="1">
        <f t="array" ref="I154">IF($I$2="Длительное проживание от 10 ночей ",
INDEX(GRID!$B$4:$U$15,MATCH(I$7,GRID!$A$4:$A$15,0),MATCH(1,($U$2=GRID!$B$1:$U$1)*(КАЛЕНДАРЬ!R9=GRID!$B$3:$U$3),0))*GRID!$H$45,
ROUNDUP(INDEX(GRID!$B$4:$U$15,MATCH(I$7,GRID!$A$4:$A$15,0),MATCH(1,($U$2=GRID!$B$1:$U$1)*(КАЛЕНДАРЬ!R9=GRID!$B$3:$U$3),0))*GRID!$H$45*(1-GRID!$H$46),0))</f>
        <v>63900</v>
      </c>
      <c r="J154" s="8" cm="1">
        <f t="array" ref="J154">IF($I$2="Длительное проживание от 10 ночей ",
INDEX(GRID!$B$18:$U$29,MATCH(I$7,GRID!$A$18:$A$29,0),MATCH(1,($U$2=GRID!$B$1:$U$1)*(КАЛЕНДАРЬ!R9=GRID!$B$3:$U$3),0))*GRID!$H$45,
ROUNDUP(INDEX(GRID!$B$18:$U$29,MATCH(I$7,GRID!$A$18:$A$29,0),MATCH(1,($U$2=GRID!$B$1:$U$1)*(КАЛЕНДАРЬ!R9=GRID!$B$3:$U$3),0))*GRID!$H$45*(1-GRID!$H$46),0))</f>
        <v>68400</v>
      </c>
      <c r="K154" s="57" t="s">
        <v>119</v>
      </c>
      <c r="L154" s="57" t="s">
        <v>119</v>
      </c>
      <c r="M154" s="8" cm="1">
        <f t="array" ref="M154">IF($I$2="Длительное проживание от 10 ночей ",
INDEX(GRID!$B$4:$U$15,MATCH(M$7,GRID!$A$4:$A$15,0),MATCH(1,($U$2=GRID!$B$1:$U$1)*(КАЛЕНДАРЬ!R9=GRID!$B$3:$U$3),0))*GRID!$H$45,
ROUNDUP(INDEX(GRID!$B$4:$U$15,MATCH(M$7,GRID!$A$4:$A$15,0),MATCH(1,($U$2=GRID!$B$1:$U$1)*(КАЛЕНДАРЬ!R9=GRID!$B$3:$U$3),0))*GRID!$H$45*(1-GRID!$H$46),0))</f>
        <v>92880</v>
      </c>
      <c r="N154" s="8" cm="1">
        <f t="array" ref="N154">IF($I$2="Длительное проживание от 10 ночей ",
INDEX(GRID!$B$18:$U$29,MATCH(M$7,GRID!$A$18:$A$29,0),MATCH(1,($U$2=GRID!$B$1:$U$1)*(КАЛЕНДАРЬ!R9=GRID!$B$3:$U$3),0))*GRID!$H$45,
ROUNDUP(INDEX(GRID!$B$18:$U$29,MATCH(M$7,GRID!$A$18:$A$29,0),MATCH(1,($U$2=GRID!$B$1:$U$1)*(КАЛЕНДАРЬ!R9=GRID!$B$3:$U$3),0))*GRID!$H$45*(1-GRID!$H$46),0))</f>
        <v>97380</v>
      </c>
      <c r="O154" s="57" t="s">
        <v>119</v>
      </c>
      <c r="P154" s="8" cm="1">
        <f t="array" ref="P154">IF($I$2="Длительное проживание от 10 ночей ",
INDEX(GRID!$B$4:$U$15,MATCH(P$7,GRID!$A$4:$A$15,0),MATCH(1,($U$2=GRID!$B$1:$U$1)*(КАЛЕНДАРЬ!R9=GRID!$B$3:$U$3),0))*GRID!$H$45,
ROUNDUP(INDEX(GRID!$B$4:$U$15,MATCH(P$7,GRID!$A$4:$A$15,0),MATCH(1,($U$2=GRID!$B$1:$U$1)*(КАЛЕНДАРЬ!R9=GRID!$B$3:$U$3),0))*GRID!$H$45*(1-GRID!$H$46),0))</f>
        <v>171090</v>
      </c>
      <c r="Q154" s="8" cm="1">
        <f t="array" ref="Q154">IF($I$2="Длительное проживание от 10 ночей ",
INDEX(GRID!$B$4:$U$15,MATCH(Q$7,GRID!$A$4:$A$15,0),MATCH(1,($U$2=GRID!$B$1:$U$1)*(КАЛЕНДАРЬ!R9=GRID!$B$3:$U$3),0))*GRID!$H$45,
ROUNDUP(INDEX(GRID!$B$4:$U$15,MATCH(Q$7,GRID!$A$4:$A$15,0),MATCH(1,($U$2=GRID!$B$1:$U$1)*(КАЛЕНДАРЬ!R9=GRID!$B$3:$U$3),0))*GRID!$H$45*(1-GRID!$H$46),0))</f>
        <v>198810</v>
      </c>
      <c r="R154" s="57" t="s">
        <v>119</v>
      </c>
      <c r="S154" s="57" t="s">
        <v>119</v>
      </c>
      <c r="T154" s="57" t="s">
        <v>119</v>
      </c>
    </row>
    <row r="155" spans="1:20" hidden="1">
      <c r="A155" s="63" t="s">
        <v>17</v>
      </c>
      <c r="B155" s="64">
        <v>7</v>
      </c>
      <c r="C155" s="8" cm="1">
        <f t="array" ref="C155">IF($I$2="Длительное проживание от 10 ночей ",
INDEX(GRID!$B$4:$U$15,MATCH(C$7,GRID!$A$4:$A$15,0),MATCH(1,($U$2=GRID!$B$1:$U$1)*(КАЛЕНДАРЬ!R10=GRID!$B$3:$U$3),0))*GRID!$H$45,
ROUNDUP(INDEX(GRID!$B$4:$U$15,MATCH(C$7,GRID!$A$4:$A$15,0),MATCH(1,($U$2=GRID!$B$1:$U$1)*(КАЛЕНДАРЬ!R10=GRID!$B$3:$U$3),0))*GRID!$H$45*(1-GRID!$H$46),0))</f>
        <v>43290</v>
      </c>
      <c r="D155" s="8" cm="1">
        <f t="array" ref="D155">IF($I$2="Длительное проживание от 10 ночей ",
INDEX(GRID!$B$18:$U$29,MATCH(C$7,GRID!$A$18:$A$29,0),MATCH(1,($U$2=GRID!$B$1:$U$1)*(КАЛЕНДАРЬ!R10=GRID!$B$3:$U$3),0))*GRID!$H$45,
ROUNDUP(INDEX(GRID!$B$18:$U$29,MATCH(C$7,GRID!$A$18:$A$29,0),MATCH(1,($U$2=GRID!$B$1:$U$1)*(КАЛЕНДАРЬ!R10=GRID!$B$3:$U$3),0))*GRID!$H$45*(1-GRID!$H$46),0))</f>
        <v>47790</v>
      </c>
      <c r="E155" s="8" cm="1">
        <f t="array" ref="E155">IF($I$2="Длительное проживание от 10 ночей ",
INDEX(GRID!$B$4:$U$15,MATCH(E$7,GRID!$A$4:$A$15,0),MATCH(1,($U$2=GRID!$B$1:$U$1)*(КАЛЕНДАРЬ!R10=GRID!$B$3:$U$3),0))*GRID!$H$45,
ROUNDUP(INDEX(GRID!$B$4:$U$15,MATCH(E$7,GRID!$A$4:$A$15,0),MATCH(1,($U$2=GRID!$B$1:$U$1)*(КАЛЕНДАРЬ!R10=GRID!$B$3:$U$3),0))*GRID!$H$45*(1-GRID!$H$46),0))</f>
        <v>51390</v>
      </c>
      <c r="F155" s="8" cm="1">
        <f t="array" ref="F155">IF($I$2="Длительное проживание от 10 ночей ",
INDEX(GRID!$B$18:$U$29,MATCH(E$7,GRID!$A$18:$A$29,0),MATCH(1,($U$2=GRID!$B$1:$U$1)*(КАЛЕНДАРЬ!R10=GRID!$B$3:$U$3),0))*GRID!$H$45,
ROUNDUP(INDEX(GRID!$B$18:$U$29,MATCH(E$7,GRID!$A$18:$A$29,0),MATCH(1,($U$2=GRID!$B$1:$U$1)*(КАЛЕНДАРЬ!R10=GRID!$B$3:$U$3),0))*GRID!$H$45*(1-GRID!$H$46),0))</f>
        <v>55890</v>
      </c>
      <c r="G155" s="57" t="s">
        <v>119</v>
      </c>
      <c r="H155" s="57" t="s">
        <v>119</v>
      </c>
      <c r="I155" s="8" cm="1">
        <f t="array" ref="I155">IF($I$2="Длительное проживание от 10 ночей ",
INDEX(GRID!$B$4:$U$15,MATCH(I$7,GRID!$A$4:$A$15,0),MATCH(1,($U$2=GRID!$B$1:$U$1)*(КАЛЕНДАРЬ!R10=GRID!$B$3:$U$3),0))*GRID!$H$45,
ROUNDUP(INDEX(GRID!$B$4:$U$15,MATCH(I$7,GRID!$A$4:$A$15,0),MATCH(1,($U$2=GRID!$B$1:$U$1)*(КАЛЕНДАРЬ!R10=GRID!$B$3:$U$3),0))*GRID!$H$45*(1-GRID!$H$46),0))</f>
        <v>63900</v>
      </c>
      <c r="J155" s="8" cm="1">
        <f t="array" ref="J155">IF($I$2="Длительное проживание от 10 ночей ",
INDEX(GRID!$B$18:$U$29,MATCH(I$7,GRID!$A$18:$A$29,0),MATCH(1,($U$2=GRID!$B$1:$U$1)*(КАЛЕНДАРЬ!R10=GRID!$B$3:$U$3),0))*GRID!$H$45,
ROUNDUP(INDEX(GRID!$B$18:$U$29,MATCH(I$7,GRID!$A$18:$A$29,0),MATCH(1,($U$2=GRID!$B$1:$U$1)*(КАЛЕНДАРЬ!R10=GRID!$B$3:$U$3),0))*GRID!$H$45*(1-GRID!$H$46),0))</f>
        <v>68400</v>
      </c>
      <c r="K155" s="57" t="s">
        <v>119</v>
      </c>
      <c r="L155" s="57" t="s">
        <v>119</v>
      </c>
      <c r="M155" s="8" cm="1">
        <f t="array" ref="M155">IF($I$2="Длительное проживание от 10 ночей ",
INDEX(GRID!$B$4:$U$15,MATCH(M$7,GRID!$A$4:$A$15,0),MATCH(1,($U$2=GRID!$B$1:$U$1)*(КАЛЕНДАРЬ!R10=GRID!$B$3:$U$3),0))*GRID!$H$45,
ROUNDUP(INDEX(GRID!$B$4:$U$15,MATCH(M$7,GRID!$A$4:$A$15,0),MATCH(1,($U$2=GRID!$B$1:$U$1)*(КАЛЕНДАРЬ!R10=GRID!$B$3:$U$3),0))*GRID!$H$45*(1-GRID!$H$46),0))</f>
        <v>92880</v>
      </c>
      <c r="N155" s="8" cm="1">
        <f t="array" ref="N155">IF($I$2="Длительное проживание от 10 ночей ",
INDEX(GRID!$B$18:$U$29,MATCH(M$7,GRID!$A$18:$A$29,0),MATCH(1,($U$2=GRID!$B$1:$U$1)*(КАЛЕНДАРЬ!R10=GRID!$B$3:$U$3),0))*GRID!$H$45,
ROUNDUP(INDEX(GRID!$B$18:$U$29,MATCH(M$7,GRID!$A$18:$A$29,0),MATCH(1,($U$2=GRID!$B$1:$U$1)*(КАЛЕНДАРЬ!R10=GRID!$B$3:$U$3),0))*GRID!$H$45*(1-GRID!$H$46),0))</f>
        <v>97380</v>
      </c>
      <c r="O155" s="57" t="s">
        <v>119</v>
      </c>
      <c r="P155" s="8" cm="1">
        <f t="array" ref="P155">IF($I$2="Длительное проживание от 10 ночей ",
INDEX(GRID!$B$4:$U$15,MATCH(P$7,GRID!$A$4:$A$15,0),MATCH(1,($U$2=GRID!$B$1:$U$1)*(КАЛЕНДАРЬ!R10=GRID!$B$3:$U$3),0))*GRID!$H$45,
ROUNDUP(INDEX(GRID!$B$4:$U$15,MATCH(P$7,GRID!$A$4:$A$15,0),MATCH(1,($U$2=GRID!$B$1:$U$1)*(КАЛЕНДАРЬ!R10=GRID!$B$3:$U$3),0))*GRID!$H$45*(1-GRID!$H$46),0))</f>
        <v>171090</v>
      </c>
      <c r="Q155" s="8" cm="1">
        <f t="array" ref="Q155">IF($I$2="Длительное проживание от 10 ночей ",
INDEX(GRID!$B$4:$U$15,MATCH(Q$7,GRID!$A$4:$A$15,0),MATCH(1,($U$2=GRID!$B$1:$U$1)*(КАЛЕНДАРЬ!R10=GRID!$B$3:$U$3),0))*GRID!$H$45,
ROUNDUP(INDEX(GRID!$B$4:$U$15,MATCH(Q$7,GRID!$A$4:$A$15,0),MATCH(1,($U$2=GRID!$B$1:$U$1)*(КАЛЕНДАРЬ!R10=GRID!$B$3:$U$3),0))*GRID!$H$45*(1-GRID!$H$46),0))</f>
        <v>198810</v>
      </c>
      <c r="R155" s="57" t="s">
        <v>119</v>
      </c>
      <c r="S155" s="57" t="s">
        <v>119</v>
      </c>
      <c r="T155" s="57" t="s">
        <v>119</v>
      </c>
    </row>
    <row r="156" spans="1:20" hidden="1">
      <c r="A156" s="63" t="s">
        <v>11</v>
      </c>
      <c r="B156" s="64">
        <v>8</v>
      </c>
      <c r="C156" s="8" cm="1">
        <f t="array" ref="C156">IF($I$2="Длительное проживание от 10 ночей ",
INDEX(GRID!$B$4:$U$15,MATCH(C$7,GRID!$A$4:$A$15,0),MATCH(1,($U$2=GRID!$B$1:$U$1)*(КАЛЕНДАРЬ!R11=GRID!$B$3:$U$3),0))*GRID!$H$45,
ROUNDUP(INDEX(GRID!$B$4:$U$15,MATCH(C$7,GRID!$A$4:$A$15,0),MATCH(1,($U$2=GRID!$B$1:$U$1)*(КАЛЕНДАРЬ!R11=GRID!$B$3:$U$3),0))*GRID!$H$45*(1-GRID!$H$46),0))</f>
        <v>43290</v>
      </c>
      <c r="D156" s="8" cm="1">
        <f t="array" ref="D156">IF($I$2="Длительное проживание от 10 ночей ",
INDEX(GRID!$B$18:$U$29,MATCH(C$7,GRID!$A$18:$A$29,0),MATCH(1,($U$2=GRID!$B$1:$U$1)*(КАЛЕНДАРЬ!R11=GRID!$B$3:$U$3),0))*GRID!$H$45,
ROUNDUP(INDEX(GRID!$B$18:$U$29,MATCH(C$7,GRID!$A$18:$A$29,0),MATCH(1,($U$2=GRID!$B$1:$U$1)*(КАЛЕНДАРЬ!R11=GRID!$B$3:$U$3),0))*GRID!$H$45*(1-GRID!$H$46),0))</f>
        <v>47790</v>
      </c>
      <c r="E156" s="8" cm="1">
        <f t="array" ref="E156">IF($I$2="Длительное проживание от 10 ночей ",
INDEX(GRID!$B$4:$U$15,MATCH(E$7,GRID!$A$4:$A$15,0),MATCH(1,($U$2=GRID!$B$1:$U$1)*(КАЛЕНДАРЬ!R11=GRID!$B$3:$U$3),0))*GRID!$H$45,
ROUNDUP(INDEX(GRID!$B$4:$U$15,MATCH(E$7,GRID!$A$4:$A$15,0),MATCH(1,($U$2=GRID!$B$1:$U$1)*(КАЛЕНДАРЬ!R11=GRID!$B$3:$U$3),0))*GRID!$H$45*(1-GRID!$H$46),0))</f>
        <v>51390</v>
      </c>
      <c r="F156" s="8" cm="1">
        <f t="array" ref="F156">IF($I$2="Длительное проживание от 10 ночей ",
INDEX(GRID!$B$18:$U$29,MATCH(E$7,GRID!$A$18:$A$29,0),MATCH(1,($U$2=GRID!$B$1:$U$1)*(КАЛЕНДАРЬ!R11=GRID!$B$3:$U$3),0))*GRID!$H$45,
ROUNDUP(INDEX(GRID!$B$18:$U$29,MATCH(E$7,GRID!$A$18:$A$29,0),MATCH(1,($U$2=GRID!$B$1:$U$1)*(КАЛЕНДАРЬ!R11=GRID!$B$3:$U$3),0))*GRID!$H$45*(1-GRID!$H$46),0))</f>
        <v>55890</v>
      </c>
      <c r="G156" s="57" t="s">
        <v>119</v>
      </c>
      <c r="H156" s="57" t="s">
        <v>119</v>
      </c>
      <c r="I156" s="8" cm="1">
        <f t="array" ref="I156">IF($I$2="Длительное проживание от 10 ночей ",
INDEX(GRID!$B$4:$U$15,MATCH(I$7,GRID!$A$4:$A$15,0),MATCH(1,($U$2=GRID!$B$1:$U$1)*(КАЛЕНДАРЬ!R11=GRID!$B$3:$U$3),0))*GRID!$H$45,
ROUNDUP(INDEX(GRID!$B$4:$U$15,MATCH(I$7,GRID!$A$4:$A$15,0),MATCH(1,($U$2=GRID!$B$1:$U$1)*(КАЛЕНДАРЬ!R11=GRID!$B$3:$U$3),0))*GRID!$H$45*(1-GRID!$H$46),0))</f>
        <v>63900</v>
      </c>
      <c r="J156" s="8" cm="1">
        <f t="array" ref="J156">IF($I$2="Длительное проживание от 10 ночей ",
INDEX(GRID!$B$18:$U$29,MATCH(I$7,GRID!$A$18:$A$29,0),MATCH(1,($U$2=GRID!$B$1:$U$1)*(КАЛЕНДАРЬ!R11=GRID!$B$3:$U$3),0))*GRID!$H$45,
ROUNDUP(INDEX(GRID!$B$18:$U$29,MATCH(I$7,GRID!$A$18:$A$29,0),MATCH(1,($U$2=GRID!$B$1:$U$1)*(КАЛЕНДАРЬ!R11=GRID!$B$3:$U$3),0))*GRID!$H$45*(1-GRID!$H$46),0))</f>
        <v>68400</v>
      </c>
      <c r="K156" s="57" t="s">
        <v>119</v>
      </c>
      <c r="L156" s="57" t="s">
        <v>119</v>
      </c>
      <c r="M156" s="8" cm="1">
        <f t="array" ref="M156">IF($I$2="Длительное проживание от 10 ночей ",
INDEX(GRID!$B$4:$U$15,MATCH(M$7,GRID!$A$4:$A$15,0),MATCH(1,($U$2=GRID!$B$1:$U$1)*(КАЛЕНДАРЬ!R11=GRID!$B$3:$U$3),0))*GRID!$H$45,
ROUNDUP(INDEX(GRID!$B$4:$U$15,MATCH(M$7,GRID!$A$4:$A$15,0),MATCH(1,($U$2=GRID!$B$1:$U$1)*(КАЛЕНДАРЬ!R11=GRID!$B$3:$U$3),0))*GRID!$H$45*(1-GRID!$H$46),0))</f>
        <v>92880</v>
      </c>
      <c r="N156" s="8" cm="1">
        <f t="array" ref="N156">IF($I$2="Длительное проживание от 10 ночей ",
INDEX(GRID!$B$18:$U$29,MATCH(M$7,GRID!$A$18:$A$29,0),MATCH(1,($U$2=GRID!$B$1:$U$1)*(КАЛЕНДАРЬ!R11=GRID!$B$3:$U$3),0))*GRID!$H$45,
ROUNDUP(INDEX(GRID!$B$18:$U$29,MATCH(M$7,GRID!$A$18:$A$29,0),MATCH(1,($U$2=GRID!$B$1:$U$1)*(КАЛЕНДАРЬ!R11=GRID!$B$3:$U$3),0))*GRID!$H$45*(1-GRID!$H$46),0))</f>
        <v>97380</v>
      </c>
      <c r="O156" s="57" t="s">
        <v>119</v>
      </c>
      <c r="P156" s="8" cm="1">
        <f t="array" ref="P156">IF($I$2="Длительное проживание от 10 ночей ",
INDEX(GRID!$B$4:$U$15,MATCH(P$7,GRID!$A$4:$A$15,0),MATCH(1,($U$2=GRID!$B$1:$U$1)*(КАЛЕНДАРЬ!R11=GRID!$B$3:$U$3),0))*GRID!$H$45,
ROUNDUP(INDEX(GRID!$B$4:$U$15,MATCH(P$7,GRID!$A$4:$A$15,0),MATCH(1,($U$2=GRID!$B$1:$U$1)*(КАЛЕНДАРЬ!R11=GRID!$B$3:$U$3),0))*GRID!$H$45*(1-GRID!$H$46),0))</f>
        <v>171090</v>
      </c>
      <c r="Q156" s="8" cm="1">
        <f t="array" ref="Q156">IF($I$2="Длительное проживание от 10 ночей ",
INDEX(GRID!$B$4:$U$15,MATCH(Q$7,GRID!$A$4:$A$15,0),MATCH(1,($U$2=GRID!$B$1:$U$1)*(КАЛЕНДАРЬ!R11=GRID!$B$3:$U$3),0))*GRID!$H$45,
ROUNDUP(INDEX(GRID!$B$4:$U$15,MATCH(Q$7,GRID!$A$4:$A$15,0),MATCH(1,($U$2=GRID!$B$1:$U$1)*(КАЛЕНДАРЬ!R11=GRID!$B$3:$U$3),0))*GRID!$H$45*(1-GRID!$H$46),0))</f>
        <v>198810</v>
      </c>
      <c r="R156" s="57" t="s">
        <v>119</v>
      </c>
      <c r="S156" s="57" t="s">
        <v>119</v>
      </c>
      <c r="T156" s="57" t="s">
        <v>119</v>
      </c>
    </row>
    <row r="157" spans="1:20" hidden="1">
      <c r="A157" s="63" t="s">
        <v>12</v>
      </c>
      <c r="B157" s="64">
        <v>9</v>
      </c>
      <c r="C157" s="8" cm="1">
        <f t="array" ref="C157">IF($I$2="Длительное проживание от 10 ночей ",
INDEX(GRID!$B$4:$U$15,MATCH(C$7,GRID!$A$4:$A$15,0),MATCH(1,($U$2=GRID!$B$1:$U$1)*(КАЛЕНДАРЬ!R12=GRID!$B$3:$U$3),0))*GRID!$H$45,
ROUNDUP(INDEX(GRID!$B$4:$U$15,MATCH(C$7,GRID!$A$4:$A$15,0),MATCH(1,($U$2=GRID!$B$1:$U$1)*(КАЛЕНДАРЬ!R12=GRID!$B$3:$U$3),0))*GRID!$H$45*(1-GRID!$H$46),0))</f>
        <v>43290</v>
      </c>
      <c r="D157" s="8" cm="1">
        <f t="array" ref="D157">IF($I$2="Длительное проживание от 10 ночей ",
INDEX(GRID!$B$18:$U$29,MATCH(C$7,GRID!$A$18:$A$29,0),MATCH(1,($U$2=GRID!$B$1:$U$1)*(КАЛЕНДАРЬ!R12=GRID!$B$3:$U$3),0))*GRID!$H$45,
ROUNDUP(INDEX(GRID!$B$18:$U$29,MATCH(C$7,GRID!$A$18:$A$29,0),MATCH(1,($U$2=GRID!$B$1:$U$1)*(КАЛЕНДАРЬ!R12=GRID!$B$3:$U$3),0))*GRID!$H$45*(1-GRID!$H$46),0))</f>
        <v>47790</v>
      </c>
      <c r="E157" s="8" cm="1">
        <f t="array" ref="E157">IF($I$2="Длительное проживание от 10 ночей ",
INDEX(GRID!$B$4:$U$15,MATCH(E$7,GRID!$A$4:$A$15,0),MATCH(1,($U$2=GRID!$B$1:$U$1)*(КАЛЕНДАРЬ!R12=GRID!$B$3:$U$3),0))*GRID!$H$45,
ROUNDUP(INDEX(GRID!$B$4:$U$15,MATCH(E$7,GRID!$A$4:$A$15,0),MATCH(1,($U$2=GRID!$B$1:$U$1)*(КАЛЕНДАРЬ!R12=GRID!$B$3:$U$3),0))*GRID!$H$45*(1-GRID!$H$46),0))</f>
        <v>51390</v>
      </c>
      <c r="F157" s="8" cm="1">
        <f t="array" ref="F157">IF($I$2="Длительное проживание от 10 ночей ",
INDEX(GRID!$B$18:$U$29,MATCH(E$7,GRID!$A$18:$A$29,0),MATCH(1,($U$2=GRID!$B$1:$U$1)*(КАЛЕНДАРЬ!R12=GRID!$B$3:$U$3),0))*GRID!$H$45,
ROUNDUP(INDEX(GRID!$B$18:$U$29,MATCH(E$7,GRID!$A$18:$A$29,0),MATCH(1,($U$2=GRID!$B$1:$U$1)*(КАЛЕНДАРЬ!R12=GRID!$B$3:$U$3),0))*GRID!$H$45*(1-GRID!$H$46),0))</f>
        <v>55890</v>
      </c>
      <c r="G157" s="57" t="s">
        <v>119</v>
      </c>
      <c r="H157" s="57" t="s">
        <v>119</v>
      </c>
      <c r="I157" s="8" cm="1">
        <f t="array" ref="I157">IF($I$2="Длительное проживание от 10 ночей ",
INDEX(GRID!$B$4:$U$15,MATCH(I$7,GRID!$A$4:$A$15,0),MATCH(1,($U$2=GRID!$B$1:$U$1)*(КАЛЕНДАРЬ!R12=GRID!$B$3:$U$3),0))*GRID!$H$45,
ROUNDUP(INDEX(GRID!$B$4:$U$15,MATCH(I$7,GRID!$A$4:$A$15,0),MATCH(1,($U$2=GRID!$B$1:$U$1)*(КАЛЕНДАРЬ!R12=GRID!$B$3:$U$3),0))*GRID!$H$45*(1-GRID!$H$46),0))</f>
        <v>63900</v>
      </c>
      <c r="J157" s="8" cm="1">
        <f t="array" ref="J157">IF($I$2="Длительное проживание от 10 ночей ",
INDEX(GRID!$B$18:$U$29,MATCH(I$7,GRID!$A$18:$A$29,0),MATCH(1,($U$2=GRID!$B$1:$U$1)*(КАЛЕНДАРЬ!R12=GRID!$B$3:$U$3),0))*GRID!$H$45,
ROUNDUP(INDEX(GRID!$B$18:$U$29,MATCH(I$7,GRID!$A$18:$A$29,0),MATCH(1,($U$2=GRID!$B$1:$U$1)*(КАЛЕНДАРЬ!R12=GRID!$B$3:$U$3),0))*GRID!$H$45*(1-GRID!$H$46),0))</f>
        <v>68400</v>
      </c>
      <c r="K157" s="57" t="s">
        <v>119</v>
      </c>
      <c r="L157" s="57" t="s">
        <v>119</v>
      </c>
      <c r="M157" s="8" cm="1">
        <f t="array" ref="M157">IF($I$2="Длительное проживание от 10 ночей ",
INDEX(GRID!$B$4:$U$15,MATCH(M$7,GRID!$A$4:$A$15,0),MATCH(1,($U$2=GRID!$B$1:$U$1)*(КАЛЕНДАРЬ!R12=GRID!$B$3:$U$3),0))*GRID!$H$45,
ROUNDUP(INDEX(GRID!$B$4:$U$15,MATCH(M$7,GRID!$A$4:$A$15,0),MATCH(1,($U$2=GRID!$B$1:$U$1)*(КАЛЕНДАРЬ!R12=GRID!$B$3:$U$3),0))*GRID!$H$45*(1-GRID!$H$46),0))</f>
        <v>92880</v>
      </c>
      <c r="N157" s="8" cm="1">
        <f t="array" ref="N157">IF($I$2="Длительное проживание от 10 ночей ",
INDEX(GRID!$B$18:$U$29,MATCH(M$7,GRID!$A$18:$A$29,0),MATCH(1,($U$2=GRID!$B$1:$U$1)*(КАЛЕНДАРЬ!R12=GRID!$B$3:$U$3),0))*GRID!$H$45,
ROUNDUP(INDEX(GRID!$B$18:$U$29,MATCH(M$7,GRID!$A$18:$A$29,0),MATCH(1,($U$2=GRID!$B$1:$U$1)*(КАЛЕНДАРЬ!R12=GRID!$B$3:$U$3),0))*GRID!$H$45*(1-GRID!$H$46),0))</f>
        <v>97380</v>
      </c>
      <c r="O157" s="57" t="s">
        <v>119</v>
      </c>
      <c r="P157" s="8" cm="1">
        <f t="array" ref="P157">IF($I$2="Длительное проживание от 10 ночей ",
INDEX(GRID!$B$4:$U$15,MATCH(P$7,GRID!$A$4:$A$15,0),MATCH(1,($U$2=GRID!$B$1:$U$1)*(КАЛЕНДАРЬ!R12=GRID!$B$3:$U$3),0))*GRID!$H$45,
ROUNDUP(INDEX(GRID!$B$4:$U$15,MATCH(P$7,GRID!$A$4:$A$15,0),MATCH(1,($U$2=GRID!$B$1:$U$1)*(КАЛЕНДАРЬ!R12=GRID!$B$3:$U$3),0))*GRID!$H$45*(1-GRID!$H$46),0))</f>
        <v>171090</v>
      </c>
      <c r="Q157" s="8" cm="1">
        <f t="array" ref="Q157">IF($I$2="Длительное проживание от 10 ночей ",
INDEX(GRID!$B$4:$U$15,MATCH(Q$7,GRID!$A$4:$A$15,0),MATCH(1,($U$2=GRID!$B$1:$U$1)*(КАЛЕНДАРЬ!R12=GRID!$B$3:$U$3),0))*GRID!$H$45,
ROUNDUP(INDEX(GRID!$B$4:$U$15,MATCH(Q$7,GRID!$A$4:$A$15,0),MATCH(1,($U$2=GRID!$B$1:$U$1)*(КАЛЕНДАРЬ!R12=GRID!$B$3:$U$3),0))*GRID!$H$45*(1-GRID!$H$46),0))</f>
        <v>198810</v>
      </c>
      <c r="R157" s="57" t="s">
        <v>119</v>
      </c>
      <c r="S157" s="57" t="s">
        <v>119</v>
      </c>
      <c r="T157" s="57" t="s">
        <v>119</v>
      </c>
    </row>
    <row r="158" spans="1:20" hidden="1">
      <c r="A158" s="63" t="s">
        <v>13</v>
      </c>
      <c r="B158" s="64">
        <v>10</v>
      </c>
      <c r="C158" s="8" cm="1">
        <f t="array" ref="C158">IF($I$2="Длительное проживание от 10 ночей ",
INDEX(GRID!$B$4:$U$15,MATCH(C$7,GRID!$A$4:$A$15,0),MATCH(1,($U$2=GRID!$B$1:$U$1)*(КАЛЕНДАРЬ!R13=GRID!$B$3:$U$3),0))*GRID!$H$45,
ROUNDUP(INDEX(GRID!$B$4:$U$15,MATCH(C$7,GRID!$A$4:$A$15,0),MATCH(1,($U$2=GRID!$B$1:$U$1)*(КАЛЕНДАРЬ!R13=GRID!$B$3:$U$3),0))*GRID!$H$45*(1-GRID!$H$46),0))</f>
        <v>43290</v>
      </c>
      <c r="D158" s="8" cm="1">
        <f t="array" ref="D158">IF($I$2="Длительное проживание от 10 ночей ",
INDEX(GRID!$B$18:$U$29,MATCH(C$7,GRID!$A$18:$A$29,0),MATCH(1,($U$2=GRID!$B$1:$U$1)*(КАЛЕНДАРЬ!R13=GRID!$B$3:$U$3),0))*GRID!$H$45,
ROUNDUP(INDEX(GRID!$B$18:$U$29,MATCH(C$7,GRID!$A$18:$A$29,0),MATCH(1,($U$2=GRID!$B$1:$U$1)*(КАЛЕНДАРЬ!R13=GRID!$B$3:$U$3),0))*GRID!$H$45*(1-GRID!$H$46),0))</f>
        <v>47790</v>
      </c>
      <c r="E158" s="8" cm="1">
        <f t="array" ref="E158">IF($I$2="Длительное проживание от 10 ночей ",
INDEX(GRID!$B$4:$U$15,MATCH(E$7,GRID!$A$4:$A$15,0),MATCH(1,($U$2=GRID!$B$1:$U$1)*(КАЛЕНДАРЬ!R13=GRID!$B$3:$U$3),0))*GRID!$H$45,
ROUNDUP(INDEX(GRID!$B$4:$U$15,MATCH(E$7,GRID!$A$4:$A$15,0),MATCH(1,($U$2=GRID!$B$1:$U$1)*(КАЛЕНДАРЬ!R13=GRID!$B$3:$U$3),0))*GRID!$H$45*(1-GRID!$H$46),0))</f>
        <v>51390</v>
      </c>
      <c r="F158" s="8" cm="1">
        <f t="array" ref="F158">IF($I$2="Длительное проживание от 10 ночей ",
INDEX(GRID!$B$18:$U$29,MATCH(E$7,GRID!$A$18:$A$29,0),MATCH(1,($U$2=GRID!$B$1:$U$1)*(КАЛЕНДАРЬ!R13=GRID!$B$3:$U$3),0))*GRID!$H$45,
ROUNDUP(INDEX(GRID!$B$18:$U$29,MATCH(E$7,GRID!$A$18:$A$29,0),MATCH(1,($U$2=GRID!$B$1:$U$1)*(КАЛЕНДАРЬ!R13=GRID!$B$3:$U$3),0))*GRID!$H$45*(1-GRID!$H$46),0))</f>
        <v>55890</v>
      </c>
      <c r="G158" s="57" t="s">
        <v>119</v>
      </c>
      <c r="H158" s="57" t="s">
        <v>119</v>
      </c>
      <c r="I158" s="8" cm="1">
        <f t="array" ref="I158">IF($I$2="Длительное проживание от 10 ночей ",
INDEX(GRID!$B$4:$U$15,MATCH(I$7,GRID!$A$4:$A$15,0),MATCH(1,($U$2=GRID!$B$1:$U$1)*(КАЛЕНДАРЬ!R13=GRID!$B$3:$U$3),0))*GRID!$H$45,
ROUNDUP(INDEX(GRID!$B$4:$U$15,MATCH(I$7,GRID!$A$4:$A$15,0),MATCH(1,($U$2=GRID!$B$1:$U$1)*(КАЛЕНДАРЬ!R13=GRID!$B$3:$U$3),0))*GRID!$H$45*(1-GRID!$H$46),0))</f>
        <v>63900</v>
      </c>
      <c r="J158" s="8" cm="1">
        <f t="array" ref="J158">IF($I$2="Длительное проживание от 10 ночей ",
INDEX(GRID!$B$18:$U$29,MATCH(I$7,GRID!$A$18:$A$29,0),MATCH(1,($U$2=GRID!$B$1:$U$1)*(КАЛЕНДАРЬ!R13=GRID!$B$3:$U$3),0))*GRID!$H$45,
ROUNDUP(INDEX(GRID!$B$18:$U$29,MATCH(I$7,GRID!$A$18:$A$29,0),MATCH(1,($U$2=GRID!$B$1:$U$1)*(КАЛЕНДАРЬ!R13=GRID!$B$3:$U$3),0))*GRID!$H$45*(1-GRID!$H$46),0))</f>
        <v>68400</v>
      </c>
      <c r="K158" s="57" t="s">
        <v>119</v>
      </c>
      <c r="L158" s="57" t="s">
        <v>119</v>
      </c>
      <c r="M158" s="8" cm="1">
        <f t="array" ref="M158">IF($I$2="Длительное проживание от 10 ночей ",
INDEX(GRID!$B$4:$U$15,MATCH(M$7,GRID!$A$4:$A$15,0),MATCH(1,($U$2=GRID!$B$1:$U$1)*(КАЛЕНДАРЬ!R13=GRID!$B$3:$U$3),0))*GRID!$H$45,
ROUNDUP(INDEX(GRID!$B$4:$U$15,MATCH(M$7,GRID!$A$4:$A$15,0),MATCH(1,($U$2=GRID!$B$1:$U$1)*(КАЛЕНДАРЬ!R13=GRID!$B$3:$U$3),0))*GRID!$H$45*(1-GRID!$H$46),0))</f>
        <v>92880</v>
      </c>
      <c r="N158" s="8" cm="1">
        <f t="array" ref="N158">IF($I$2="Длительное проживание от 10 ночей ",
INDEX(GRID!$B$18:$U$29,MATCH(M$7,GRID!$A$18:$A$29,0),MATCH(1,($U$2=GRID!$B$1:$U$1)*(КАЛЕНДАРЬ!R13=GRID!$B$3:$U$3),0))*GRID!$H$45,
ROUNDUP(INDEX(GRID!$B$18:$U$29,MATCH(M$7,GRID!$A$18:$A$29,0),MATCH(1,($U$2=GRID!$B$1:$U$1)*(КАЛЕНДАРЬ!R13=GRID!$B$3:$U$3),0))*GRID!$H$45*(1-GRID!$H$46),0))</f>
        <v>97380</v>
      </c>
      <c r="O158" s="57" t="s">
        <v>119</v>
      </c>
      <c r="P158" s="8" cm="1">
        <f t="array" ref="P158">IF($I$2="Длительное проживание от 10 ночей ",
INDEX(GRID!$B$4:$U$15,MATCH(P$7,GRID!$A$4:$A$15,0),MATCH(1,($U$2=GRID!$B$1:$U$1)*(КАЛЕНДАРЬ!R13=GRID!$B$3:$U$3),0))*GRID!$H$45,
ROUNDUP(INDEX(GRID!$B$4:$U$15,MATCH(P$7,GRID!$A$4:$A$15,0),MATCH(1,($U$2=GRID!$B$1:$U$1)*(КАЛЕНДАРЬ!R13=GRID!$B$3:$U$3),0))*GRID!$H$45*(1-GRID!$H$46),0))</f>
        <v>171090</v>
      </c>
      <c r="Q158" s="8" cm="1">
        <f t="array" ref="Q158">IF($I$2="Длительное проживание от 10 ночей ",
INDEX(GRID!$B$4:$U$15,MATCH(Q$7,GRID!$A$4:$A$15,0),MATCH(1,($U$2=GRID!$B$1:$U$1)*(КАЛЕНДАРЬ!R13=GRID!$B$3:$U$3),0))*GRID!$H$45,
ROUNDUP(INDEX(GRID!$B$4:$U$15,MATCH(Q$7,GRID!$A$4:$A$15,0),MATCH(1,($U$2=GRID!$B$1:$U$1)*(КАЛЕНДАРЬ!R13=GRID!$B$3:$U$3),0))*GRID!$H$45*(1-GRID!$H$46),0))</f>
        <v>198810</v>
      </c>
      <c r="R158" s="57" t="s">
        <v>119</v>
      </c>
      <c r="S158" s="57" t="s">
        <v>119</v>
      </c>
      <c r="T158" s="57" t="s">
        <v>119</v>
      </c>
    </row>
    <row r="159" spans="1:20" hidden="1">
      <c r="A159" s="63" t="s">
        <v>14</v>
      </c>
      <c r="B159" s="64">
        <v>11</v>
      </c>
      <c r="C159" s="8" cm="1">
        <f t="array" ref="C159">IF($I$2="Длительное проживание от 10 ночей ",
INDEX(GRID!$B$4:$U$15,MATCH(C$7,GRID!$A$4:$A$15,0),MATCH(1,($U$2=GRID!$B$1:$U$1)*(КАЛЕНДАРЬ!R14=GRID!$B$3:$U$3),0))*GRID!$H$45,
ROUNDUP(INDEX(GRID!$B$4:$U$15,MATCH(C$7,GRID!$A$4:$A$15,0),MATCH(1,($U$2=GRID!$B$1:$U$1)*(КАЛЕНДАРЬ!R14=GRID!$B$3:$U$3),0))*GRID!$H$45*(1-GRID!$H$46),0))</f>
        <v>47340</v>
      </c>
      <c r="D159" s="8" cm="1">
        <f t="array" ref="D159">IF($I$2="Длительное проживание от 10 ночей ",
INDEX(GRID!$B$18:$U$29,MATCH(C$7,GRID!$A$18:$A$29,0),MATCH(1,($U$2=GRID!$B$1:$U$1)*(КАЛЕНДАРЬ!R14=GRID!$B$3:$U$3),0))*GRID!$H$45,
ROUNDUP(INDEX(GRID!$B$18:$U$29,MATCH(C$7,GRID!$A$18:$A$29,0),MATCH(1,($U$2=GRID!$B$1:$U$1)*(КАЛЕНДАРЬ!R14=GRID!$B$3:$U$3),0))*GRID!$H$45*(1-GRID!$H$46),0))</f>
        <v>51840</v>
      </c>
      <c r="E159" s="8" cm="1">
        <f t="array" ref="E159">IF($I$2="Длительное проживание от 10 ночей ",
INDEX(GRID!$B$4:$U$15,MATCH(E$7,GRID!$A$4:$A$15,0),MATCH(1,($U$2=GRID!$B$1:$U$1)*(КАЛЕНДАРЬ!R14=GRID!$B$3:$U$3),0))*GRID!$H$45,
ROUNDUP(INDEX(GRID!$B$4:$U$15,MATCH(E$7,GRID!$A$4:$A$15,0),MATCH(1,($U$2=GRID!$B$1:$U$1)*(КАЛЕНДАРЬ!R14=GRID!$B$3:$U$3),0))*GRID!$H$45*(1-GRID!$H$46),0))</f>
        <v>55890</v>
      </c>
      <c r="F159" s="8" cm="1">
        <f t="array" ref="F159">IF($I$2="Длительное проживание от 10 ночей ",
INDEX(GRID!$B$18:$U$29,MATCH(E$7,GRID!$A$18:$A$29,0),MATCH(1,($U$2=GRID!$B$1:$U$1)*(КАЛЕНДАРЬ!R14=GRID!$B$3:$U$3),0))*GRID!$H$45,
ROUNDUP(INDEX(GRID!$B$18:$U$29,MATCH(E$7,GRID!$A$18:$A$29,0),MATCH(1,($U$2=GRID!$B$1:$U$1)*(КАЛЕНДАРЬ!R14=GRID!$B$3:$U$3),0))*GRID!$H$45*(1-GRID!$H$46),0))</f>
        <v>60390</v>
      </c>
      <c r="G159" s="57" t="s">
        <v>119</v>
      </c>
      <c r="H159" s="57" t="s">
        <v>119</v>
      </c>
      <c r="I159" s="8" cm="1">
        <f t="array" ref="I159">IF($I$2="Длительное проживание от 10 ночей ",
INDEX(GRID!$B$4:$U$15,MATCH(I$7,GRID!$A$4:$A$15,0),MATCH(1,($U$2=GRID!$B$1:$U$1)*(КАЛЕНДАРЬ!R14=GRID!$B$3:$U$3),0))*GRID!$H$45,
ROUNDUP(INDEX(GRID!$B$4:$U$15,MATCH(I$7,GRID!$A$4:$A$15,0),MATCH(1,($U$2=GRID!$B$1:$U$1)*(КАЛЕНДАРЬ!R14=GRID!$B$3:$U$3),0))*GRID!$H$45*(1-GRID!$H$46),0))</f>
        <v>68940</v>
      </c>
      <c r="J159" s="8" cm="1">
        <f t="array" ref="J159">IF($I$2="Длительное проживание от 10 ночей ",
INDEX(GRID!$B$18:$U$29,MATCH(I$7,GRID!$A$18:$A$29,0),MATCH(1,($U$2=GRID!$B$1:$U$1)*(КАЛЕНДАРЬ!R14=GRID!$B$3:$U$3),0))*GRID!$H$45,
ROUNDUP(INDEX(GRID!$B$18:$U$29,MATCH(I$7,GRID!$A$18:$A$29,0),MATCH(1,($U$2=GRID!$B$1:$U$1)*(КАЛЕНДАРЬ!R14=GRID!$B$3:$U$3),0))*GRID!$H$45*(1-GRID!$H$46),0))</f>
        <v>73440</v>
      </c>
      <c r="K159" s="57" t="s">
        <v>119</v>
      </c>
      <c r="L159" s="57" t="s">
        <v>119</v>
      </c>
      <c r="M159" s="8" cm="1">
        <f t="array" ref="M159">IF($I$2="Длительное проживание от 10 ночей ",
INDEX(GRID!$B$4:$U$15,MATCH(M$7,GRID!$A$4:$A$15,0),MATCH(1,($U$2=GRID!$B$1:$U$1)*(КАЛЕНДАРЬ!R14=GRID!$B$3:$U$3),0))*GRID!$H$45,
ROUNDUP(INDEX(GRID!$B$4:$U$15,MATCH(M$7,GRID!$A$4:$A$15,0),MATCH(1,($U$2=GRID!$B$1:$U$1)*(КАЛЕНДАРЬ!R14=GRID!$B$3:$U$3),0))*GRID!$H$45*(1-GRID!$H$46),0))</f>
        <v>99360</v>
      </c>
      <c r="N159" s="8" cm="1">
        <f t="array" ref="N159">IF($I$2="Длительное проживание от 10 ночей ",
INDEX(GRID!$B$18:$U$29,MATCH(M$7,GRID!$A$18:$A$29,0),MATCH(1,($U$2=GRID!$B$1:$U$1)*(КАЛЕНДАРЬ!R14=GRID!$B$3:$U$3),0))*GRID!$H$45,
ROUNDUP(INDEX(GRID!$B$18:$U$29,MATCH(M$7,GRID!$A$18:$A$29,0),MATCH(1,($U$2=GRID!$B$1:$U$1)*(КАЛЕНДАРЬ!R14=GRID!$B$3:$U$3),0))*GRID!$H$45*(1-GRID!$H$46),0))</f>
        <v>103860</v>
      </c>
      <c r="O159" s="57" t="s">
        <v>119</v>
      </c>
      <c r="P159" s="8" cm="1">
        <f t="array" ref="P159">IF($I$2="Длительное проживание от 10 ночей ",
INDEX(GRID!$B$4:$U$15,MATCH(P$7,GRID!$A$4:$A$15,0),MATCH(1,($U$2=GRID!$B$1:$U$1)*(КАЛЕНДАРЬ!R14=GRID!$B$3:$U$3),0))*GRID!$H$45,
ROUNDUP(INDEX(GRID!$B$4:$U$15,MATCH(P$7,GRID!$A$4:$A$15,0),MATCH(1,($U$2=GRID!$B$1:$U$1)*(КАЛЕНДАРЬ!R14=GRID!$B$3:$U$3),0))*GRID!$H$45*(1-GRID!$H$46),0))</f>
        <v>179370</v>
      </c>
      <c r="Q159" s="8" cm="1">
        <f t="array" ref="Q159">IF($I$2="Длительное проживание от 10 ночей ",
INDEX(GRID!$B$4:$U$15,MATCH(Q$7,GRID!$A$4:$A$15,0),MATCH(1,($U$2=GRID!$B$1:$U$1)*(КАЛЕНДАРЬ!R14=GRID!$B$3:$U$3),0))*GRID!$H$45,
ROUNDUP(INDEX(GRID!$B$4:$U$15,MATCH(Q$7,GRID!$A$4:$A$15,0),MATCH(1,($U$2=GRID!$B$1:$U$1)*(КАЛЕНДАРЬ!R14=GRID!$B$3:$U$3),0))*GRID!$H$45*(1-GRID!$H$46),0))</f>
        <v>207540</v>
      </c>
      <c r="R159" s="57" t="s">
        <v>119</v>
      </c>
      <c r="S159" s="57" t="s">
        <v>119</v>
      </c>
      <c r="T159" s="57" t="s">
        <v>119</v>
      </c>
    </row>
    <row r="160" spans="1:20" hidden="1">
      <c r="A160" s="63" t="s">
        <v>15</v>
      </c>
      <c r="B160" s="64">
        <v>12</v>
      </c>
      <c r="C160" s="8" cm="1">
        <f t="array" ref="C160">IF($I$2="Длительное проживание от 10 ночей ",
INDEX(GRID!$B$4:$U$15,MATCH(C$7,GRID!$A$4:$A$15,0),MATCH(1,($U$2=GRID!$B$1:$U$1)*(КАЛЕНДАРЬ!R15=GRID!$B$3:$U$3),0))*GRID!$H$45,
ROUNDUP(INDEX(GRID!$B$4:$U$15,MATCH(C$7,GRID!$A$4:$A$15,0),MATCH(1,($U$2=GRID!$B$1:$U$1)*(КАЛЕНДАРЬ!R15=GRID!$B$3:$U$3),0))*GRID!$H$45*(1-GRID!$H$46),0))</f>
        <v>47340</v>
      </c>
      <c r="D160" s="8" cm="1">
        <f t="array" ref="D160">IF($I$2="Длительное проживание от 10 ночей ",
INDEX(GRID!$B$18:$U$29,MATCH(C$7,GRID!$A$18:$A$29,0),MATCH(1,($U$2=GRID!$B$1:$U$1)*(КАЛЕНДАРЬ!R15=GRID!$B$3:$U$3),0))*GRID!$H$45,
ROUNDUP(INDEX(GRID!$B$18:$U$29,MATCH(C$7,GRID!$A$18:$A$29,0),MATCH(1,($U$2=GRID!$B$1:$U$1)*(КАЛЕНДАРЬ!R15=GRID!$B$3:$U$3),0))*GRID!$H$45*(1-GRID!$H$46),0))</f>
        <v>51840</v>
      </c>
      <c r="E160" s="8" cm="1">
        <f t="array" ref="E160">IF($I$2="Длительное проживание от 10 ночей ",
INDEX(GRID!$B$4:$U$15,MATCH(E$7,GRID!$A$4:$A$15,0),MATCH(1,($U$2=GRID!$B$1:$U$1)*(КАЛЕНДАРЬ!R15=GRID!$B$3:$U$3),0))*GRID!$H$45,
ROUNDUP(INDEX(GRID!$B$4:$U$15,MATCH(E$7,GRID!$A$4:$A$15,0),MATCH(1,($U$2=GRID!$B$1:$U$1)*(КАЛЕНДАРЬ!R15=GRID!$B$3:$U$3),0))*GRID!$H$45*(1-GRID!$H$46),0))</f>
        <v>55890</v>
      </c>
      <c r="F160" s="8" cm="1">
        <f t="array" ref="F160">IF($I$2="Длительное проживание от 10 ночей ",
INDEX(GRID!$B$18:$U$29,MATCH(E$7,GRID!$A$18:$A$29,0),MATCH(1,($U$2=GRID!$B$1:$U$1)*(КАЛЕНДАРЬ!R15=GRID!$B$3:$U$3),0))*GRID!$H$45,
ROUNDUP(INDEX(GRID!$B$18:$U$29,MATCH(E$7,GRID!$A$18:$A$29,0),MATCH(1,($U$2=GRID!$B$1:$U$1)*(КАЛЕНДАРЬ!R15=GRID!$B$3:$U$3),0))*GRID!$H$45*(1-GRID!$H$46),0))</f>
        <v>60390</v>
      </c>
      <c r="G160" s="57" t="s">
        <v>119</v>
      </c>
      <c r="H160" s="57" t="s">
        <v>119</v>
      </c>
      <c r="I160" s="8" cm="1">
        <f t="array" ref="I160">IF($I$2="Длительное проживание от 10 ночей ",
INDEX(GRID!$B$4:$U$15,MATCH(I$7,GRID!$A$4:$A$15,0),MATCH(1,($U$2=GRID!$B$1:$U$1)*(КАЛЕНДАРЬ!R15=GRID!$B$3:$U$3),0))*GRID!$H$45,
ROUNDUP(INDEX(GRID!$B$4:$U$15,MATCH(I$7,GRID!$A$4:$A$15,0),MATCH(1,($U$2=GRID!$B$1:$U$1)*(КАЛЕНДАРЬ!R15=GRID!$B$3:$U$3),0))*GRID!$H$45*(1-GRID!$H$46),0))</f>
        <v>68940</v>
      </c>
      <c r="J160" s="8" cm="1">
        <f t="array" ref="J160">IF($I$2="Длительное проживание от 10 ночей ",
INDEX(GRID!$B$18:$U$29,MATCH(I$7,GRID!$A$18:$A$29,0),MATCH(1,($U$2=GRID!$B$1:$U$1)*(КАЛЕНДАРЬ!R15=GRID!$B$3:$U$3),0))*GRID!$H$45,
ROUNDUP(INDEX(GRID!$B$18:$U$29,MATCH(I$7,GRID!$A$18:$A$29,0),MATCH(1,($U$2=GRID!$B$1:$U$1)*(КАЛЕНДАРЬ!R15=GRID!$B$3:$U$3),0))*GRID!$H$45*(1-GRID!$H$46),0))</f>
        <v>73440</v>
      </c>
      <c r="K160" s="57" t="s">
        <v>119</v>
      </c>
      <c r="L160" s="57" t="s">
        <v>119</v>
      </c>
      <c r="M160" s="8" cm="1">
        <f t="array" ref="M160">IF($I$2="Длительное проживание от 10 ночей ",
INDEX(GRID!$B$4:$U$15,MATCH(M$7,GRID!$A$4:$A$15,0),MATCH(1,($U$2=GRID!$B$1:$U$1)*(КАЛЕНДАРЬ!R15=GRID!$B$3:$U$3),0))*GRID!$H$45,
ROUNDUP(INDEX(GRID!$B$4:$U$15,MATCH(M$7,GRID!$A$4:$A$15,0),MATCH(1,($U$2=GRID!$B$1:$U$1)*(КАЛЕНДАРЬ!R15=GRID!$B$3:$U$3),0))*GRID!$H$45*(1-GRID!$H$46),0))</f>
        <v>99360</v>
      </c>
      <c r="N160" s="8" cm="1">
        <f t="array" ref="N160">IF($I$2="Длительное проживание от 10 ночей ",
INDEX(GRID!$B$18:$U$29,MATCH(M$7,GRID!$A$18:$A$29,0),MATCH(1,($U$2=GRID!$B$1:$U$1)*(КАЛЕНДАРЬ!R15=GRID!$B$3:$U$3),0))*GRID!$H$45,
ROUNDUP(INDEX(GRID!$B$18:$U$29,MATCH(M$7,GRID!$A$18:$A$29,0),MATCH(1,($U$2=GRID!$B$1:$U$1)*(КАЛЕНДАРЬ!R15=GRID!$B$3:$U$3),0))*GRID!$H$45*(1-GRID!$H$46),0))</f>
        <v>103860</v>
      </c>
      <c r="O160" s="57" t="s">
        <v>119</v>
      </c>
      <c r="P160" s="8" cm="1">
        <f t="array" ref="P160">IF($I$2="Длительное проживание от 10 ночей ",
INDEX(GRID!$B$4:$U$15,MATCH(P$7,GRID!$A$4:$A$15,0),MATCH(1,($U$2=GRID!$B$1:$U$1)*(КАЛЕНДАРЬ!R15=GRID!$B$3:$U$3),0))*GRID!$H$45,
ROUNDUP(INDEX(GRID!$B$4:$U$15,MATCH(P$7,GRID!$A$4:$A$15,0),MATCH(1,($U$2=GRID!$B$1:$U$1)*(КАЛЕНДАРЬ!R15=GRID!$B$3:$U$3),0))*GRID!$H$45*(1-GRID!$H$46),0))</f>
        <v>179370</v>
      </c>
      <c r="Q160" s="8" cm="1">
        <f t="array" ref="Q160">IF($I$2="Длительное проживание от 10 ночей ",
INDEX(GRID!$B$4:$U$15,MATCH(Q$7,GRID!$A$4:$A$15,0),MATCH(1,($U$2=GRID!$B$1:$U$1)*(КАЛЕНДАРЬ!R15=GRID!$B$3:$U$3),0))*GRID!$H$45,
ROUNDUP(INDEX(GRID!$B$4:$U$15,MATCH(Q$7,GRID!$A$4:$A$15,0),MATCH(1,($U$2=GRID!$B$1:$U$1)*(КАЛЕНДАРЬ!R15=GRID!$B$3:$U$3),0))*GRID!$H$45*(1-GRID!$H$46),0))</f>
        <v>207540</v>
      </c>
      <c r="R160" s="57" t="s">
        <v>119</v>
      </c>
      <c r="S160" s="57" t="s">
        <v>119</v>
      </c>
      <c r="T160" s="57" t="s">
        <v>119</v>
      </c>
    </row>
    <row r="161" spans="1:20" hidden="1">
      <c r="A161" s="63" t="s">
        <v>16</v>
      </c>
      <c r="B161" s="64">
        <v>13</v>
      </c>
      <c r="C161" s="8" cm="1">
        <f t="array" ref="C161">IF($I$2="Длительное проживание от 10 ночей ",
INDEX(GRID!$B$4:$U$15,MATCH(C$7,GRID!$A$4:$A$15,0),MATCH(1,($U$2=GRID!$B$1:$U$1)*(КАЛЕНДАРЬ!R16=GRID!$B$3:$U$3),0))*GRID!$H$45,
ROUNDUP(INDEX(GRID!$B$4:$U$15,MATCH(C$7,GRID!$A$4:$A$15,0),MATCH(1,($U$2=GRID!$B$1:$U$1)*(КАЛЕНДАРЬ!R16=GRID!$B$3:$U$3),0))*GRID!$H$45*(1-GRID!$H$46),0))</f>
        <v>47340</v>
      </c>
      <c r="D161" s="8" cm="1">
        <f t="array" ref="D161">IF($I$2="Длительное проживание от 10 ночей ",
INDEX(GRID!$B$18:$U$29,MATCH(C$7,GRID!$A$18:$A$29,0),MATCH(1,($U$2=GRID!$B$1:$U$1)*(КАЛЕНДАРЬ!R16=GRID!$B$3:$U$3),0))*GRID!$H$45,
ROUNDUP(INDEX(GRID!$B$18:$U$29,MATCH(C$7,GRID!$A$18:$A$29,0),MATCH(1,($U$2=GRID!$B$1:$U$1)*(КАЛЕНДАРЬ!R16=GRID!$B$3:$U$3),0))*GRID!$H$45*(1-GRID!$H$46),0))</f>
        <v>51840</v>
      </c>
      <c r="E161" s="8" cm="1">
        <f t="array" ref="E161">IF($I$2="Длительное проживание от 10 ночей ",
INDEX(GRID!$B$4:$U$15,MATCH(E$7,GRID!$A$4:$A$15,0),MATCH(1,($U$2=GRID!$B$1:$U$1)*(КАЛЕНДАРЬ!R16=GRID!$B$3:$U$3),0))*GRID!$H$45,
ROUNDUP(INDEX(GRID!$B$4:$U$15,MATCH(E$7,GRID!$A$4:$A$15,0),MATCH(1,($U$2=GRID!$B$1:$U$1)*(КАЛЕНДАРЬ!R16=GRID!$B$3:$U$3),0))*GRID!$H$45*(1-GRID!$H$46),0))</f>
        <v>55890</v>
      </c>
      <c r="F161" s="8" cm="1">
        <f t="array" ref="F161">IF($I$2="Длительное проживание от 10 ночей ",
INDEX(GRID!$B$18:$U$29,MATCH(E$7,GRID!$A$18:$A$29,0),MATCH(1,($U$2=GRID!$B$1:$U$1)*(КАЛЕНДАРЬ!R16=GRID!$B$3:$U$3),0))*GRID!$H$45,
ROUNDUP(INDEX(GRID!$B$18:$U$29,MATCH(E$7,GRID!$A$18:$A$29,0),MATCH(1,($U$2=GRID!$B$1:$U$1)*(КАЛЕНДАРЬ!R16=GRID!$B$3:$U$3),0))*GRID!$H$45*(1-GRID!$H$46),0))</f>
        <v>60390</v>
      </c>
      <c r="G161" s="57" t="s">
        <v>119</v>
      </c>
      <c r="H161" s="57" t="s">
        <v>119</v>
      </c>
      <c r="I161" s="8" cm="1">
        <f t="array" ref="I161">IF($I$2="Длительное проживание от 10 ночей ",
INDEX(GRID!$B$4:$U$15,MATCH(I$7,GRID!$A$4:$A$15,0),MATCH(1,($U$2=GRID!$B$1:$U$1)*(КАЛЕНДАРЬ!R16=GRID!$B$3:$U$3),0))*GRID!$H$45,
ROUNDUP(INDEX(GRID!$B$4:$U$15,MATCH(I$7,GRID!$A$4:$A$15,0),MATCH(1,($U$2=GRID!$B$1:$U$1)*(КАЛЕНДАРЬ!R16=GRID!$B$3:$U$3),0))*GRID!$H$45*(1-GRID!$H$46),0))</f>
        <v>68940</v>
      </c>
      <c r="J161" s="8" cm="1">
        <f t="array" ref="J161">IF($I$2="Длительное проживание от 10 ночей ",
INDEX(GRID!$B$18:$U$29,MATCH(I$7,GRID!$A$18:$A$29,0),MATCH(1,($U$2=GRID!$B$1:$U$1)*(КАЛЕНДАРЬ!R16=GRID!$B$3:$U$3),0))*GRID!$H$45,
ROUNDUP(INDEX(GRID!$B$18:$U$29,MATCH(I$7,GRID!$A$18:$A$29,0),MATCH(1,($U$2=GRID!$B$1:$U$1)*(КАЛЕНДАРЬ!R16=GRID!$B$3:$U$3),0))*GRID!$H$45*(1-GRID!$H$46),0))</f>
        <v>73440</v>
      </c>
      <c r="K161" s="57" t="s">
        <v>119</v>
      </c>
      <c r="L161" s="57" t="s">
        <v>119</v>
      </c>
      <c r="M161" s="8" cm="1">
        <f t="array" ref="M161">IF($I$2="Длительное проживание от 10 ночей ",
INDEX(GRID!$B$4:$U$15,MATCH(M$7,GRID!$A$4:$A$15,0),MATCH(1,($U$2=GRID!$B$1:$U$1)*(КАЛЕНДАРЬ!R16=GRID!$B$3:$U$3),0))*GRID!$H$45,
ROUNDUP(INDEX(GRID!$B$4:$U$15,MATCH(M$7,GRID!$A$4:$A$15,0),MATCH(1,($U$2=GRID!$B$1:$U$1)*(КАЛЕНДАРЬ!R16=GRID!$B$3:$U$3),0))*GRID!$H$45*(1-GRID!$H$46),0))</f>
        <v>99360</v>
      </c>
      <c r="N161" s="8" cm="1">
        <f t="array" ref="N161">IF($I$2="Длительное проживание от 10 ночей ",
INDEX(GRID!$B$18:$U$29,MATCH(M$7,GRID!$A$18:$A$29,0),MATCH(1,($U$2=GRID!$B$1:$U$1)*(КАЛЕНДАРЬ!R16=GRID!$B$3:$U$3),0))*GRID!$H$45,
ROUNDUP(INDEX(GRID!$B$18:$U$29,MATCH(M$7,GRID!$A$18:$A$29,0),MATCH(1,($U$2=GRID!$B$1:$U$1)*(КАЛЕНДАРЬ!R16=GRID!$B$3:$U$3),0))*GRID!$H$45*(1-GRID!$H$46),0))</f>
        <v>103860</v>
      </c>
      <c r="O161" s="57" t="s">
        <v>119</v>
      </c>
      <c r="P161" s="8" cm="1">
        <f t="array" ref="P161">IF($I$2="Длительное проживание от 10 ночей ",
INDEX(GRID!$B$4:$U$15,MATCH(P$7,GRID!$A$4:$A$15,0),MATCH(1,($U$2=GRID!$B$1:$U$1)*(КАЛЕНДАРЬ!R16=GRID!$B$3:$U$3),0))*GRID!$H$45,
ROUNDUP(INDEX(GRID!$B$4:$U$15,MATCH(P$7,GRID!$A$4:$A$15,0),MATCH(1,($U$2=GRID!$B$1:$U$1)*(КАЛЕНДАРЬ!R16=GRID!$B$3:$U$3),0))*GRID!$H$45*(1-GRID!$H$46),0))</f>
        <v>179370</v>
      </c>
      <c r="Q161" s="8" cm="1">
        <f t="array" ref="Q161">IF($I$2="Длительное проживание от 10 ночей ",
INDEX(GRID!$B$4:$U$15,MATCH(Q$7,GRID!$A$4:$A$15,0),MATCH(1,($U$2=GRID!$B$1:$U$1)*(КАЛЕНДАРЬ!R16=GRID!$B$3:$U$3),0))*GRID!$H$45,
ROUNDUP(INDEX(GRID!$B$4:$U$15,MATCH(Q$7,GRID!$A$4:$A$15,0),MATCH(1,($U$2=GRID!$B$1:$U$1)*(КАЛЕНДАРЬ!R16=GRID!$B$3:$U$3),0))*GRID!$H$45*(1-GRID!$H$46),0))</f>
        <v>207540</v>
      </c>
      <c r="R161" s="57" t="s">
        <v>119</v>
      </c>
      <c r="S161" s="57" t="s">
        <v>119</v>
      </c>
      <c r="T161" s="57" t="s">
        <v>119</v>
      </c>
    </row>
    <row r="162" spans="1:20" hidden="1">
      <c r="A162" s="63" t="s">
        <v>17</v>
      </c>
      <c r="B162" s="64">
        <v>14</v>
      </c>
      <c r="C162" s="8" cm="1">
        <f t="array" ref="C162">IF($I$2="Длительное проживание от 10 ночей ",
INDEX(GRID!$B$4:$U$15,MATCH(C$7,GRID!$A$4:$A$15,0),MATCH(1,($U$2=GRID!$B$1:$U$1)*(КАЛЕНДАРЬ!R17=GRID!$B$3:$U$3),0))*GRID!$H$45,
ROUNDUP(INDEX(GRID!$B$4:$U$15,MATCH(C$7,GRID!$A$4:$A$15,0),MATCH(1,($U$2=GRID!$B$1:$U$1)*(КАЛЕНДАРЬ!R17=GRID!$B$3:$U$3),0))*GRID!$H$45*(1-GRID!$H$46),0))</f>
        <v>47340</v>
      </c>
      <c r="D162" s="8" cm="1">
        <f t="array" ref="D162">IF($I$2="Длительное проживание от 10 ночей ",
INDEX(GRID!$B$18:$U$29,MATCH(C$7,GRID!$A$18:$A$29,0),MATCH(1,($U$2=GRID!$B$1:$U$1)*(КАЛЕНДАРЬ!R17=GRID!$B$3:$U$3),0))*GRID!$H$45,
ROUNDUP(INDEX(GRID!$B$18:$U$29,MATCH(C$7,GRID!$A$18:$A$29,0),MATCH(1,($U$2=GRID!$B$1:$U$1)*(КАЛЕНДАРЬ!R17=GRID!$B$3:$U$3),0))*GRID!$H$45*(1-GRID!$H$46),0))</f>
        <v>51840</v>
      </c>
      <c r="E162" s="8" cm="1">
        <f t="array" ref="E162">IF($I$2="Длительное проживание от 10 ночей ",
INDEX(GRID!$B$4:$U$15,MATCH(E$7,GRID!$A$4:$A$15,0),MATCH(1,($U$2=GRID!$B$1:$U$1)*(КАЛЕНДАРЬ!R17=GRID!$B$3:$U$3),0))*GRID!$H$45,
ROUNDUP(INDEX(GRID!$B$4:$U$15,MATCH(E$7,GRID!$A$4:$A$15,0),MATCH(1,($U$2=GRID!$B$1:$U$1)*(КАЛЕНДАРЬ!R17=GRID!$B$3:$U$3),0))*GRID!$H$45*(1-GRID!$H$46),0))</f>
        <v>55890</v>
      </c>
      <c r="F162" s="8" cm="1">
        <f t="array" ref="F162">IF($I$2="Длительное проживание от 10 ночей ",
INDEX(GRID!$B$18:$U$29,MATCH(E$7,GRID!$A$18:$A$29,0),MATCH(1,($U$2=GRID!$B$1:$U$1)*(КАЛЕНДАРЬ!R17=GRID!$B$3:$U$3),0))*GRID!$H$45,
ROUNDUP(INDEX(GRID!$B$18:$U$29,MATCH(E$7,GRID!$A$18:$A$29,0),MATCH(1,($U$2=GRID!$B$1:$U$1)*(КАЛЕНДАРЬ!R17=GRID!$B$3:$U$3),0))*GRID!$H$45*(1-GRID!$H$46),0))</f>
        <v>60390</v>
      </c>
      <c r="G162" s="57" t="s">
        <v>119</v>
      </c>
      <c r="H162" s="57" t="s">
        <v>119</v>
      </c>
      <c r="I162" s="8" cm="1">
        <f t="array" ref="I162">IF($I$2="Длительное проживание от 10 ночей ",
INDEX(GRID!$B$4:$U$15,MATCH(I$7,GRID!$A$4:$A$15,0),MATCH(1,($U$2=GRID!$B$1:$U$1)*(КАЛЕНДАРЬ!R17=GRID!$B$3:$U$3),0))*GRID!$H$45,
ROUNDUP(INDEX(GRID!$B$4:$U$15,MATCH(I$7,GRID!$A$4:$A$15,0),MATCH(1,($U$2=GRID!$B$1:$U$1)*(КАЛЕНДАРЬ!R17=GRID!$B$3:$U$3),0))*GRID!$H$45*(1-GRID!$H$46),0))</f>
        <v>68940</v>
      </c>
      <c r="J162" s="8" cm="1">
        <f t="array" ref="J162">IF($I$2="Длительное проживание от 10 ночей ",
INDEX(GRID!$B$18:$U$29,MATCH(I$7,GRID!$A$18:$A$29,0),MATCH(1,($U$2=GRID!$B$1:$U$1)*(КАЛЕНДАРЬ!R17=GRID!$B$3:$U$3),0))*GRID!$H$45,
ROUNDUP(INDEX(GRID!$B$18:$U$29,MATCH(I$7,GRID!$A$18:$A$29,0),MATCH(1,($U$2=GRID!$B$1:$U$1)*(КАЛЕНДАРЬ!R17=GRID!$B$3:$U$3),0))*GRID!$H$45*(1-GRID!$H$46),0))</f>
        <v>73440</v>
      </c>
      <c r="K162" s="57" t="s">
        <v>119</v>
      </c>
      <c r="L162" s="57" t="s">
        <v>119</v>
      </c>
      <c r="M162" s="8" cm="1">
        <f t="array" ref="M162">IF($I$2="Длительное проживание от 10 ночей ",
INDEX(GRID!$B$4:$U$15,MATCH(M$7,GRID!$A$4:$A$15,0),MATCH(1,($U$2=GRID!$B$1:$U$1)*(КАЛЕНДАРЬ!R17=GRID!$B$3:$U$3),0))*GRID!$H$45,
ROUNDUP(INDEX(GRID!$B$4:$U$15,MATCH(M$7,GRID!$A$4:$A$15,0),MATCH(1,($U$2=GRID!$B$1:$U$1)*(КАЛЕНДАРЬ!R17=GRID!$B$3:$U$3),0))*GRID!$H$45*(1-GRID!$H$46),0))</f>
        <v>99360</v>
      </c>
      <c r="N162" s="8" cm="1">
        <f t="array" ref="N162">IF($I$2="Длительное проживание от 10 ночей ",
INDEX(GRID!$B$18:$U$29,MATCH(M$7,GRID!$A$18:$A$29,0),MATCH(1,($U$2=GRID!$B$1:$U$1)*(КАЛЕНДАРЬ!R17=GRID!$B$3:$U$3),0))*GRID!$H$45,
ROUNDUP(INDEX(GRID!$B$18:$U$29,MATCH(M$7,GRID!$A$18:$A$29,0),MATCH(1,($U$2=GRID!$B$1:$U$1)*(КАЛЕНДАРЬ!R17=GRID!$B$3:$U$3),0))*GRID!$H$45*(1-GRID!$H$46),0))</f>
        <v>103860</v>
      </c>
      <c r="O162" s="57" t="s">
        <v>119</v>
      </c>
      <c r="P162" s="8" cm="1">
        <f t="array" ref="P162">IF($I$2="Длительное проживание от 10 ночей ",
INDEX(GRID!$B$4:$U$15,MATCH(P$7,GRID!$A$4:$A$15,0),MATCH(1,($U$2=GRID!$B$1:$U$1)*(КАЛЕНДАРЬ!R17=GRID!$B$3:$U$3),0))*GRID!$H$45,
ROUNDUP(INDEX(GRID!$B$4:$U$15,MATCH(P$7,GRID!$A$4:$A$15,0),MATCH(1,($U$2=GRID!$B$1:$U$1)*(КАЛЕНДАРЬ!R17=GRID!$B$3:$U$3),0))*GRID!$H$45*(1-GRID!$H$46),0))</f>
        <v>179370</v>
      </c>
      <c r="Q162" s="8" cm="1">
        <f t="array" ref="Q162">IF($I$2="Длительное проживание от 10 ночей ",
INDEX(GRID!$B$4:$U$15,MATCH(Q$7,GRID!$A$4:$A$15,0),MATCH(1,($U$2=GRID!$B$1:$U$1)*(КАЛЕНДАРЬ!R17=GRID!$B$3:$U$3),0))*GRID!$H$45,
ROUNDUP(INDEX(GRID!$B$4:$U$15,MATCH(Q$7,GRID!$A$4:$A$15,0),MATCH(1,($U$2=GRID!$B$1:$U$1)*(КАЛЕНДАРЬ!R17=GRID!$B$3:$U$3),0))*GRID!$H$45*(1-GRID!$H$46),0))</f>
        <v>207540</v>
      </c>
      <c r="R162" s="57" t="s">
        <v>119</v>
      </c>
      <c r="S162" s="57" t="s">
        <v>119</v>
      </c>
      <c r="T162" s="57" t="s">
        <v>119</v>
      </c>
    </row>
    <row r="163" spans="1:20" hidden="1">
      <c r="A163" s="63" t="s">
        <v>11</v>
      </c>
      <c r="B163" s="64">
        <v>15</v>
      </c>
      <c r="C163" s="8" cm="1">
        <f t="array" ref="C163">IF($I$2="Длительное проживание от 10 ночей ",
INDEX(GRID!$B$4:$U$15,MATCH(C$7,GRID!$A$4:$A$15,0),MATCH(1,($U$2=GRID!$B$1:$U$1)*(КАЛЕНДАРЬ!R18=GRID!$B$3:$U$3),0))*GRID!$H$45,
ROUNDUP(INDEX(GRID!$B$4:$U$15,MATCH(C$7,GRID!$A$4:$A$15,0),MATCH(1,($U$2=GRID!$B$1:$U$1)*(КАЛЕНДАРЬ!R18=GRID!$B$3:$U$3),0))*GRID!$H$45*(1-GRID!$H$46),0))</f>
        <v>43290</v>
      </c>
      <c r="D163" s="8" cm="1">
        <f t="array" ref="D163">IF($I$2="Длительное проживание от 10 ночей ",
INDEX(GRID!$B$18:$U$29,MATCH(C$7,GRID!$A$18:$A$29,0),MATCH(1,($U$2=GRID!$B$1:$U$1)*(КАЛЕНДАРЬ!R18=GRID!$B$3:$U$3),0))*GRID!$H$45,
ROUNDUP(INDEX(GRID!$B$18:$U$29,MATCH(C$7,GRID!$A$18:$A$29,0),MATCH(1,($U$2=GRID!$B$1:$U$1)*(КАЛЕНДАРЬ!R18=GRID!$B$3:$U$3),0))*GRID!$H$45*(1-GRID!$H$46),0))</f>
        <v>47790</v>
      </c>
      <c r="E163" s="8" cm="1">
        <f t="array" ref="E163">IF($I$2="Длительное проживание от 10 ночей ",
INDEX(GRID!$B$4:$U$15,MATCH(E$7,GRID!$A$4:$A$15,0),MATCH(1,($U$2=GRID!$B$1:$U$1)*(КАЛЕНДАРЬ!R18=GRID!$B$3:$U$3),0))*GRID!$H$45,
ROUNDUP(INDEX(GRID!$B$4:$U$15,MATCH(E$7,GRID!$A$4:$A$15,0),MATCH(1,($U$2=GRID!$B$1:$U$1)*(КАЛЕНДАРЬ!R18=GRID!$B$3:$U$3),0))*GRID!$H$45*(1-GRID!$H$46),0))</f>
        <v>51390</v>
      </c>
      <c r="F163" s="8" cm="1">
        <f t="array" ref="F163">IF($I$2="Длительное проживание от 10 ночей ",
INDEX(GRID!$B$18:$U$29,MATCH(E$7,GRID!$A$18:$A$29,0),MATCH(1,($U$2=GRID!$B$1:$U$1)*(КАЛЕНДАРЬ!R18=GRID!$B$3:$U$3),0))*GRID!$H$45,
ROUNDUP(INDEX(GRID!$B$18:$U$29,MATCH(E$7,GRID!$A$18:$A$29,0),MATCH(1,($U$2=GRID!$B$1:$U$1)*(КАЛЕНДАРЬ!R18=GRID!$B$3:$U$3),0))*GRID!$H$45*(1-GRID!$H$46),0))</f>
        <v>55890</v>
      </c>
      <c r="G163" s="57" t="s">
        <v>119</v>
      </c>
      <c r="H163" s="57" t="s">
        <v>119</v>
      </c>
      <c r="I163" s="8" cm="1">
        <f t="array" ref="I163">IF($I$2="Длительное проживание от 10 ночей ",
INDEX(GRID!$B$4:$U$15,MATCH(I$7,GRID!$A$4:$A$15,0),MATCH(1,($U$2=GRID!$B$1:$U$1)*(КАЛЕНДАРЬ!R18=GRID!$B$3:$U$3),0))*GRID!$H$45,
ROUNDUP(INDEX(GRID!$B$4:$U$15,MATCH(I$7,GRID!$A$4:$A$15,0),MATCH(1,($U$2=GRID!$B$1:$U$1)*(КАЛЕНДАРЬ!R18=GRID!$B$3:$U$3),0))*GRID!$H$45*(1-GRID!$H$46),0))</f>
        <v>63900</v>
      </c>
      <c r="J163" s="8" cm="1">
        <f t="array" ref="J163">IF($I$2="Длительное проживание от 10 ночей ",
INDEX(GRID!$B$18:$U$29,MATCH(I$7,GRID!$A$18:$A$29,0),MATCH(1,($U$2=GRID!$B$1:$U$1)*(КАЛЕНДАРЬ!R18=GRID!$B$3:$U$3),0))*GRID!$H$45,
ROUNDUP(INDEX(GRID!$B$18:$U$29,MATCH(I$7,GRID!$A$18:$A$29,0),MATCH(1,($U$2=GRID!$B$1:$U$1)*(КАЛЕНДАРЬ!R18=GRID!$B$3:$U$3),0))*GRID!$H$45*(1-GRID!$H$46),0))</f>
        <v>68400</v>
      </c>
      <c r="K163" s="57" t="s">
        <v>119</v>
      </c>
      <c r="L163" s="57" t="s">
        <v>119</v>
      </c>
      <c r="M163" s="8" cm="1">
        <f t="array" ref="M163">IF($I$2="Длительное проживание от 10 ночей ",
INDEX(GRID!$B$4:$U$15,MATCH(M$7,GRID!$A$4:$A$15,0),MATCH(1,($U$2=GRID!$B$1:$U$1)*(КАЛЕНДАРЬ!R18=GRID!$B$3:$U$3),0))*GRID!$H$45,
ROUNDUP(INDEX(GRID!$B$4:$U$15,MATCH(M$7,GRID!$A$4:$A$15,0),MATCH(1,($U$2=GRID!$B$1:$U$1)*(КАЛЕНДАРЬ!R18=GRID!$B$3:$U$3),0))*GRID!$H$45*(1-GRID!$H$46),0))</f>
        <v>92880</v>
      </c>
      <c r="N163" s="8" cm="1">
        <f t="array" ref="N163">IF($I$2="Длительное проживание от 10 ночей ",
INDEX(GRID!$B$18:$U$29,MATCH(M$7,GRID!$A$18:$A$29,0),MATCH(1,($U$2=GRID!$B$1:$U$1)*(КАЛЕНДАРЬ!R18=GRID!$B$3:$U$3),0))*GRID!$H$45,
ROUNDUP(INDEX(GRID!$B$18:$U$29,MATCH(M$7,GRID!$A$18:$A$29,0),MATCH(1,($U$2=GRID!$B$1:$U$1)*(КАЛЕНДАРЬ!R18=GRID!$B$3:$U$3),0))*GRID!$H$45*(1-GRID!$H$46),0))</f>
        <v>97380</v>
      </c>
      <c r="O163" s="57" t="s">
        <v>119</v>
      </c>
      <c r="P163" s="8" cm="1">
        <f t="array" ref="P163">IF($I$2="Длительное проживание от 10 ночей ",
INDEX(GRID!$B$4:$U$15,MATCH(P$7,GRID!$A$4:$A$15,0),MATCH(1,($U$2=GRID!$B$1:$U$1)*(КАЛЕНДАРЬ!R18=GRID!$B$3:$U$3),0))*GRID!$H$45,
ROUNDUP(INDEX(GRID!$B$4:$U$15,MATCH(P$7,GRID!$A$4:$A$15,0),MATCH(1,($U$2=GRID!$B$1:$U$1)*(КАЛЕНДАРЬ!R18=GRID!$B$3:$U$3),0))*GRID!$H$45*(1-GRID!$H$46),0))</f>
        <v>171090</v>
      </c>
      <c r="Q163" s="8" cm="1">
        <f t="array" ref="Q163">IF($I$2="Длительное проживание от 10 ночей ",
INDEX(GRID!$B$4:$U$15,MATCH(Q$7,GRID!$A$4:$A$15,0),MATCH(1,($U$2=GRID!$B$1:$U$1)*(КАЛЕНДАРЬ!R18=GRID!$B$3:$U$3),0))*GRID!$H$45,
ROUNDUP(INDEX(GRID!$B$4:$U$15,MATCH(Q$7,GRID!$A$4:$A$15,0),MATCH(1,($U$2=GRID!$B$1:$U$1)*(КАЛЕНДАРЬ!R18=GRID!$B$3:$U$3),0))*GRID!$H$45*(1-GRID!$H$46),0))</f>
        <v>198810</v>
      </c>
      <c r="R163" s="57" t="s">
        <v>119</v>
      </c>
      <c r="S163" s="57" t="s">
        <v>119</v>
      </c>
      <c r="T163" s="57" t="s">
        <v>119</v>
      </c>
    </row>
    <row r="164" spans="1:20" hidden="1">
      <c r="A164" s="63" t="s">
        <v>12</v>
      </c>
      <c r="B164" s="64">
        <v>16</v>
      </c>
      <c r="C164" s="8" cm="1">
        <f t="array" ref="C164">IF($I$2="Длительное проживание от 10 ночей ",
INDEX(GRID!$B$4:$U$15,MATCH(C$7,GRID!$A$4:$A$15,0),MATCH(1,($U$2=GRID!$B$1:$U$1)*(КАЛЕНДАРЬ!R19=GRID!$B$3:$U$3),0))*GRID!$H$45,
ROUNDUP(INDEX(GRID!$B$4:$U$15,MATCH(C$7,GRID!$A$4:$A$15,0),MATCH(1,($U$2=GRID!$B$1:$U$1)*(КАЛЕНДАРЬ!R19=GRID!$B$3:$U$3),0))*GRID!$H$45*(1-GRID!$H$46),0))</f>
        <v>43290</v>
      </c>
      <c r="D164" s="8" cm="1">
        <f t="array" ref="D164">IF($I$2="Длительное проживание от 10 ночей ",
INDEX(GRID!$B$18:$U$29,MATCH(C$7,GRID!$A$18:$A$29,0),MATCH(1,($U$2=GRID!$B$1:$U$1)*(КАЛЕНДАРЬ!R19=GRID!$B$3:$U$3),0))*GRID!$H$45,
ROUNDUP(INDEX(GRID!$B$18:$U$29,MATCH(C$7,GRID!$A$18:$A$29,0),MATCH(1,($U$2=GRID!$B$1:$U$1)*(КАЛЕНДАРЬ!R19=GRID!$B$3:$U$3),0))*GRID!$H$45*(1-GRID!$H$46),0))</f>
        <v>47790</v>
      </c>
      <c r="E164" s="8" cm="1">
        <f t="array" ref="E164">IF($I$2="Длительное проживание от 10 ночей ",
INDEX(GRID!$B$4:$U$15,MATCH(E$7,GRID!$A$4:$A$15,0),MATCH(1,($U$2=GRID!$B$1:$U$1)*(КАЛЕНДАРЬ!R19=GRID!$B$3:$U$3),0))*GRID!$H$45,
ROUNDUP(INDEX(GRID!$B$4:$U$15,MATCH(E$7,GRID!$A$4:$A$15,0),MATCH(1,($U$2=GRID!$B$1:$U$1)*(КАЛЕНДАРЬ!R19=GRID!$B$3:$U$3),0))*GRID!$H$45*(1-GRID!$H$46),0))</f>
        <v>51390</v>
      </c>
      <c r="F164" s="8" cm="1">
        <f t="array" ref="F164">IF($I$2="Длительное проживание от 10 ночей ",
INDEX(GRID!$B$18:$U$29,MATCH(E$7,GRID!$A$18:$A$29,0),MATCH(1,($U$2=GRID!$B$1:$U$1)*(КАЛЕНДАРЬ!R19=GRID!$B$3:$U$3),0))*GRID!$H$45,
ROUNDUP(INDEX(GRID!$B$18:$U$29,MATCH(E$7,GRID!$A$18:$A$29,0),MATCH(1,($U$2=GRID!$B$1:$U$1)*(КАЛЕНДАРЬ!R19=GRID!$B$3:$U$3),0))*GRID!$H$45*(1-GRID!$H$46),0))</f>
        <v>55890</v>
      </c>
      <c r="G164" s="57" t="s">
        <v>119</v>
      </c>
      <c r="H164" s="57" t="s">
        <v>119</v>
      </c>
      <c r="I164" s="8" cm="1">
        <f t="array" ref="I164">IF($I$2="Длительное проживание от 10 ночей ",
INDEX(GRID!$B$4:$U$15,MATCH(I$7,GRID!$A$4:$A$15,0),MATCH(1,($U$2=GRID!$B$1:$U$1)*(КАЛЕНДАРЬ!R19=GRID!$B$3:$U$3),0))*GRID!$H$45,
ROUNDUP(INDEX(GRID!$B$4:$U$15,MATCH(I$7,GRID!$A$4:$A$15,0),MATCH(1,($U$2=GRID!$B$1:$U$1)*(КАЛЕНДАРЬ!R19=GRID!$B$3:$U$3),0))*GRID!$H$45*(1-GRID!$H$46),0))</f>
        <v>63900</v>
      </c>
      <c r="J164" s="8" cm="1">
        <f t="array" ref="J164">IF($I$2="Длительное проживание от 10 ночей ",
INDEX(GRID!$B$18:$U$29,MATCH(I$7,GRID!$A$18:$A$29,0),MATCH(1,($U$2=GRID!$B$1:$U$1)*(КАЛЕНДАРЬ!R19=GRID!$B$3:$U$3),0))*GRID!$H$45,
ROUNDUP(INDEX(GRID!$B$18:$U$29,MATCH(I$7,GRID!$A$18:$A$29,0),MATCH(1,($U$2=GRID!$B$1:$U$1)*(КАЛЕНДАРЬ!R19=GRID!$B$3:$U$3),0))*GRID!$H$45*(1-GRID!$H$46),0))</f>
        <v>68400</v>
      </c>
      <c r="K164" s="57" t="s">
        <v>119</v>
      </c>
      <c r="L164" s="57" t="s">
        <v>119</v>
      </c>
      <c r="M164" s="8" cm="1">
        <f t="array" ref="M164">IF($I$2="Длительное проживание от 10 ночей ",
INDEX(GRID!$B$4:$U$15,MATCH(M$7,GRID!$A$4:$A$15,0),MATCH(1,($U$2=GRID!$B$1:$U$1)*(КАЛЕНДАРЬ!R19=GRID!$B$3:$U$3),0))*GRID!$H$45,
ROUNDUP(INDEX(GRID!$B$4:$U$15,MATCH(M$7,GRID!$A$4:$A$15,0),MATCH(1,($U$2=GRID!$B$1:$U$1)*(КАЛЕНДАРЬ!R19=GRID!$B$3:$U$3),0))*GRID!$H$45*(1-GRID!$H$46),0))</f>
        <v>92880</v>
      </c>
      <c r="N164" s="8" cm="1">
        <f t="array" ref="N164">IF($I$2="Длительное проживание от 10 ночей ",
INDEX(GRID!$B$18:$U$29,MATCH(M$7,GRID!$A$18:$A$29,0),MATCH(1,($U$2=GRID!$B$1:$U$1)*(КАЛЕНДАРЬ!R19=GRID!$B$3:$U$3),0))*GRID!$H$45,
ROUNDUP(INDEX(GRID!$B$18:$U$29,MATCH(M$7,GRID!$A$18:$A$29,0),MATCH(1,($U$2=GRID!$B$1:$U$1)*(КАЛЕНДАРЬ!R19=GRID!$B$3:$U$3),0))*GRID!$H$45*(1-GRID!$H$46),0))</f>
        <v>97380</v>
      </c>
      <c r="O164" s="57" t="s">
        <v>119</v>
      </c>
      <c r="P164" s="8" cm="1">
        <f t="array" ref="P164">IF($I$2="Длительное проживание от 10 ночей ",
INDEX(GRID!$B$4:$U$15,MATCH(P$7,GRID!$A$4:$A$15,0),MATCH(1,($U$2=GRID!$B$1:$U$1)*(КАЛЕНДАРЬ!R19=GRID!$B$3:$U$3),0))*GRID!$H$45,
ROUNDUP(INDEX(GRID!$B$4:$U$15,MATCH(P$7,GRID!$A$4:$A$15,0),MATCH(1,($U$2=GRID!$B$1:$U$1)*(КАЛЕНДАРЬ!R19=GRID!$B$3:$U$3),0))*GRID!$H$45*(1-GRID!$H$46),0))</f>
        <v>171090</v>
      </c>
      <c r="Q164" s="8" cm="1">
        <f t="array" ref="Q164">IF($I$2="Длительное проживание от 10 ночей ",
INDEX(GRID!$B$4:$U$15,MATCH(Q$7,GRID!$A$4:$A$15,0),MATCH(1,($U$2=GRID!$B$1:$U$1)*(КАЛЕНДАРЬ!R19=GRID!$B$3:$U$3),0))*GRID!$H$45,
ROUNDUP(INDEX(GRID!$B$4:$U$15,MATCH(Q$7,GRID!$A$4:$A$15,0),MATCH(1,($U$2=GRID!$B$1:$U$1)*(КАЛЕНДАРЬ!R19=GRID!$B$3:$U$3),0))*GRID!$H$45*(1-GRID!$H$46),0))</f>
        <v>198810</v>
      </c>
      <c r="R164" s="57" t="s">
        <v>119</v>
      </c>
      <c r="S164" s="57" t="s">
        <v>119</v>
      </c>
      <c r="T164" s="57" t="s">
        <v>119</v>
      </c>
    </row>
    <row r="165" spans="1:20" hidden="1">
      <c r="A165" s="63" t="s">
        <v>13</v>
      </c>
      <c r="B165" s="64">
        <v>17</v>
      </c>
      <c r="C165" s="8" cm="1">
        <f t="array" ref="C165">IF($I$2="Длительное проживание от 10 ночей ",
INDEX(GRID!$B$4:$U$15,MATCH(C$7,GRID!$A$4:$A$15,0),MATCH(1,($U$2=GRID!$B$1:$U$1)*(КАЛЕНДАРЬ!R20=GRID!$B$3:$U$3),0))*GRID!$H$45,
ROUNDUP(INDEX(GRID!$B$4:$U$15,MATCH(C$7,GRID!$A$4:$A$15,0),MATCH(1,($U$2=GRID!$B$1:$U$1)*(КАЛЕНДАРЬ!R20=GRID!$B$3:$U$3),0))*GRID!$H$45*(1-GRID!$H$46),0))</f>
        <v>43290</v>
      </c>
      <c r="D165" s="8" cm="1">
        <f t="array" ref="D165">IF($I$2="Длительное проживание от 10 ночей ",
INDEX(GRID!$B$18:$U$29,MATCH(C$7,GRID!$A$18:$A$29,0),MATCH(1,($U$2=GRID!$B$1:$U$1)*(КАЛЕНДАРЬ!R20=GRID!$B$3:$U$3),0))*GRID!$H$45,
ROUNDUP(INDEX(GRID!$B$18:$U$29,MATCH(C$7,GRID!$A$18:$A$29,0),MATCH(1,($U$2=GRID!$B$1:$U$1)*(КАЛЕНДАРЬ!R20=GRID!$B$3:$U$3),0))*GRID!$H$45*(1-GRID!$H$46),0))</f>
        <v>47790</v>
      </c>
      <c r="E165" s="8" cm="1">
        <f t="array" ref="E165">IF($I$2="Длительное проживание от 10 ночей ",
INDEX(GRID!$B$4:$U$15,MATCH(E$7,GRID!$A$4:$A$15,0),MATCH(1,($U$2=GRID!$B$1:$U$1)*(КАЛЕНДАРЬ!R20=GRID!$B$3:$U$3),0))*GRID!$H$45,
ROUNDUP(INDEX(GRID!$B$4:$U$15,MATCH(E$7,GRID!$A$4:$A$15,0),MATCH(1,($U$2=GRID!$B$1:$U$1)*(КАЛЕНДАРЬ!R20=GRID!$B$3:$U$3),0))*GRID!$H$45*(1-GRID!$H$46),0))</f>
        <v>51390</v>
      </c>
      <c r="F165" s="8" cm="1">
        <f t="array" ref="F165">IF($I$2="Длительное проживание от 10 ночей ",
INDEX(GRID!$B$18:$U$29,MATCH(E$7,GRID!$A$18:$A$29,0),MATCH(1,($U$2=GRID!$B$1:$U$1)*(КАЛЕНДАРЬ!R20=GRID!$B$3:$U$3),0))*GRID!$H$45,
ROUNDUP(INDEX(GRID!$B$18:$U$29,MATCH(E$7,GRID!$A$18:$A$29,0),MATCH(1,($U$2=GRID!$B$1:$U$1)*(КАЛЕНДАРЬ!R20=GRID!$B$3:$U$3),0))*GRID!$H$45*(1-GRID!$H$46),0))</f>
        <v>55890</v>
      </c>
      <c r="G165" s="57" t="s">
        <v>119</v>
      </c>
      <c r="H165" s="57" t="s">
        <v>119</v>
      </c>
      <c r="I165" s="8" cm="1">
        <f t="array" ref="I165">IF($I$2="Длительное проживание от 10 ночей ",
INDEX(GRID!$B$4:$U$15,MATCH(I$7,GRID!$A$4:$A$15,0),MATCH(1,($U$2=GRID!$B$1:$U$1)*(КАЛЕНДАРЬ!R20=GRID!$B$3:$U$3),0))*GRID!$H$45,
ROUNDUP(INDEX(GRID!$B$4:$U$15,MATCH(I$7,GRID!$A$4:$A$15,0),MATCH(1,($U$2=GRID!$B$1:$U$1)*(КАЛЕНДАРЬ!R20=GRID!$B$3:$U$3),0))*GRID!$H$45*(1-GRID!$H$46),0))</f>
        <v>63900</v>
      </c>
      <c r="J165" s="8" cm="1">
        <f t="array" ref="J165">IF($I$2="Длительное проживание от 10 ночей ",
INDEX(GRID!$B$18:$U$29,MATCH(I$7,GRID!$A$18:$A$29,0),MATCH(1,($U$2=GRID!$B$1:$U$1)*(КАЛЕНДАРЬ!R20=GRID!$B$3:$U$3),0))*GRID!$H$45,
ROUNDUP(INDEX(GRID!$B$18:$U$29,MATCH(I$7,GRID!$A$18:$A$29,0),MATCH(1,($U$2=GRID!$B$1:$U$1)*(КАЛЕНДАРЬ!R20=GRID!$B$3:$U$3),0))*GRID!$H$45*(1-GRID!$H$46),0))</f>
        <v>68400</v>
      </c>
      <c r="K165" s="57" t="s">
        <v>119</v>
      </c>
      <c r="L165" s="57" t="s">
        <v>119</v>
      </c>
      <c r="M165" s="8" cm="1">
        <f t="array" ref="M165">IF($I$2="Длительное проживание от 10 ночей ",
INDEX(GRID!$B$4:$U$15,MATCH(M$7,GRID!$A$4:$A$15,0),MATCH(1,($U$2=GRID!$B$1:$U$1)*(КАЛЕНДАРЬ!R20=GRID!$B$3:$U$3),0))*GRID!$H$45,
ROUNDUP(INDEX(GRID!$B$4:$U$15,MATCH(M$7,GRID!$A$4:$A$15,0),MATCH(1,($U$2=GRID!$B$1:$U$1)*(КАЛЕНДАРЬ!R20=GRID!$B$3:$U$3),0))*GRID!$H$45*(1-GRID!$H$46),0))</f>
        <v>92880</v>
      </c>
      <c r="N165" s="8" cm="1">
        <f t="array" ref="N165">IF($I$2="Длительное проживание от 10 ночей ",
INDEX(GRID!$B$18:$U$29,MATCH(M$7,GRID!$A$18:$A$29,0),MATCH(1,($U$2=GRID!$B$1:$U$1)*(КАЛЕНДАРЬ!R20=GRID!$B$3:$U$3),0))*GRID!$H$45,
ROUNDUP(INDEX(GRID!$B$18:$U$29,MATCH(M$7,GRID!$A$18:$A$29,0),MATCH(1,($U$2=GRID!$B$1:$U$1)*(КАЛЕНДАРЬ!R20=GRID!$B$3:$U$3),0))*GRID!$H$45*(1-GRID!$H$46),0))</f>
        <v>97380</v>
      </c>
      <c r="O165" s="57" t="s">
        <v>119</v>
      </c>
      <c r="P165" s="8" cm="1">
        <f t="array" ref="P165">IF($I$2="Длительное проживание от 10 ночей ",
INDEX(GRID!$B$4:$U$15,MATCH(P$7,GRID!$A$4:$A$15,0),MATCH(1,($U$2=GRID!$B$1:$U$1)*(КАЛЕНДАРЬ!R20=GRID!$B$3:$U$3),0))*GRID!$H$45,
ROUNDUP(INDEX(GRID!$B$4:$U$15,MATCH(P$7,GRID!$A$4:$A$15,0),MATCH(1,($U$2=GRID!$B$1:$U$1)*(КАЛЕНДАРЬ!R20=GRID!$B$3:$U$3),0))*GRID!$H$45*(1-GRID!$H$46),0))</f>
        <v>171090</v>
      </c>
      <c r="Q165" s="8" cm="1">
        <f t="array" ref="Q165">IF($I$2="Длительное проживание от 10 ночей ",
INDEX(GRID!$B$4:$U$15,MATCH(Q$7,GRID!$A$4:$A$15,0),MATCH(1,($U$2=GRID!$B$1:$U$1)*(КАЛЕНДАРЬ!R20=GRID!$B$3:$U$3),0))*GRID!$H$45,
ROUNDUP(INDEX(GRID!$B$4:$U$15,MATCH(Q$7,GRID!$A$4:$A$15,0),MATCH(1,($U$2=GRID!$B$1:$U$1)*(КАЛЕНДАРЬ!R20=GRID!$B$3:$U$3),0))*GRID!$H$45*(1-GRID!$H$46),0))</f>
        <v>198810</v>
      </c>
      <c r="R165" s="57" t="s">
        <v>119</v>
      </c>
      <c r="S165" s="57" t="s">
        <v>119</v>
      </c>
      <c r="T165" s="57" t="s">
        <v>119</v>
      </c>
    </row>
    <row r="166" spans="1:20" hidden="1">
      <c r="A166" s="63" t="s">
        <v>14</v>
      </c>
      <c r="B166" s="64">
        <v>18</v>
      </c>
      <c r="C166" s="8" cm="1">
        <f t="array" ref="C166">IF($I$2="Длительное проживание от 10 ночей ",
INDEX(GRID!$B$4:$U$15,MATCH(C$7,GRID!$A$4:$A$15,0),MATCH(1,($U$2=GRID!$B$1:$U$1)*(КАЛЕНДАРЬ!R21=GRID!$B$3:$U$3),0))*GRID!$H$45,
ROUNDUP(INDEX(GRID!$B$4:$U$15,MATCH(C$7,GRID!$A$4:$A$15,0),MATCH(1,($U$2=GRID!$B$1:$U$1)*(КАЛЕНДАРЬ!R21=GRID!$B$3:$U$3),0))*GRID!$H$45*(1-GRID!$H$46),0))</f>
        <v>43290</v>
      </c>
      <c r="D166" s="8" cm="1">
        <f t="array" ref="D166">IF($I$2="Длительное проживание от 10 ночей ",
INDEX(GRID!$B$18:$U$29,MATCH(C$7,GRID!$A$18:$A$29,0),MATCH(1,($U$2=GRID!$B$1:$U$1)*(КАЛЕНДАРЬ!R21=GRID!$B$3:$U$3),0))*GRID!$H$45,
ROUNDUP(INDEX(GRID!$B$18:$U$29,MATCH(C$7,GRID!$A$18:$A$29,0),MATCH(1,($U$2=GRID!$B$1:$U$1)*(КАЛЕНДАРЬ!R21=GRID!$B$3:$U$3),0))*GRID!$H$45*(1-GRID!$H$46),0))</f>
        <v>47790</v>
      </c>
      <c r="E166" s="8" cm="1">
        <f t="array" ref="E166">IF($I$2="Длительное проживание от 10 ночей ",
INDEX(GRID!$B$4:$U$15,MATCH(E$7,GRID!$A$4:$A$15,0),MATCH(1,($U$2=GRID!$B$1:$U$1)*(КАЛЕНДАРЬ!R21=GRID!$B$3:$U$3),0))*GRID!$H$45,
ROUNDUP(INDEX(GRID!$B$4:$U$15,MATCH(E$7,GRID!$A$4:$A$15,0),MATCH(1,($U$2=GRID!$B$1:$U$1)*(КАЛЕНДАРЬ!R21=GRID!$B$3:$U$3),0))*GRID!$H$45*(1-GRID!$H$46),0))</f>
        <v>51390</v>
      </c>
      <c r="F166" s="8" cm="1">
        <f t="array" ref="F166">IF($I$2="Длительное проживание от 10 ночей ",
INDEX(GRID!$B$18:$U$29,MATCH(E$7,GRID!$A$18:$A$29,0),MATCH(1,($U$2=GRID!$B$1:$U$1)*(КАЛЕНДАРЬ!R21=GRID!$B$3:$U$3),0))*GRID!$H$45,
ROUNDUP(INDEX(GRID!$B$18:$U$29,MATCH(E$7,GRID!$A$18:$A$29,0),MATCH(1,($U$2=GRID!$B$1:$U$1)*(КАЛЕНДАРЬ!R21=GRID!$B$3:$U$3),0))*GRID!$H$45*(1-GRID!$H$46),0))</f>
        <v>55890</v>
      </c>
      <c r="G166" s="57" t="s">
        <v>119</v>
      </c>
      <c r="H166" s="57" t="s">
        <v>119</v>
      </c>
      <c r="I166" s="8" cm="1">
        <f t="array" ref="I166">IF($I$2="Длительное проживание от 10 ночей ",
INDEX(GRID!$B$4:$U$15,MATCH(I$7,GRID!$A$4:$A$15,0),MATCH(1,($U$2=GRID!$B$1:$U$1)*(КАЛЕНДАРЬ!R21=GRID!$B$3:$U$3),0))*GRID!$H$45,
ROUNDUP(INDEX(GRID!$B$4:$U$15,MATCH(I$7,GRID!$A$4:$A$15,0),MATCH(1,($U$2=GRID!$B$1:$U$1)*(КАЛЕНДАРЬ!R21=GRID!$B$3:$U$3),0))*GRID!$H$45*(1-GRID!$H$46),0))</f>
        <v>63900</v>
      </c>
      <c r="J166" s="8" cm="1">
        <f t="array" ref="J166">IF($I$2="Длительное проживание от 10 ночей ",
INDEX(GRID!$B$18:$U$29,MATCH(I$7,GRID!$A$18:$A$29,0),MATCH(1,($U$2=GRID!$B$1:$U$1)*(КАЛЕНДАРЬ!R21=GRID!$B$3:$U$3),0))*GRID!$H$45,
ROUNDUP(INDEX(GRID!$B$18:$U$29,MATCH(I$7,GRID!$A$18:$A$29,0),MATCH(1,($U$2=GRID!$B$1:$U$1)*(КАЛЕНДАРЬ!R21=GRID!$B$3:$U$3),0))*GRID!$H$45*(1-GRID!$H$46),0))</f>
        <v>68400</v>
      </c>
      <c r="K166" s="57" t="s">
        <v>119</v>
      </c>
      <c r="L166" s="57" t="s">
        <v>119</v>
      </c>
      <c r="M166" s="8" cm="1">
        <f t="array" ref="M166">IF($I$2="Длительное проживание от 10 ночей ",
INDEX(GRID!$B$4:$U$15,MATCH(M$7,GRID!$A$4:$A$15,0),MATCH(1,($U$2=GRID!$B$1:$U$1)*(КАЛЕНДАРЬ!R21=GRID!$B$3:$U$3),0))*GRID!$H$45,
ROUNDUP(INDEX(GRID!$B$4:$U$15,MATCH(M$7,GRID!$A$4:$A$15,0),MATCH(1,($U$2=GRID!$B$1:$U$1)*(КАЛЕНДАРЬ!R21=GRID!$B$3:$U$3),0))*GRID!$H$45*(1-GRID!$H$46),0))</f>
        <v>92880</v>
      </c>
      <c r="N166" s="8" cm="1">
        <f t="array" ref="N166">IF($I$2="Длительное проживание от 10 ночей ",
INDEX(GRID!$B$18:$U$29,MATCH(M$7,GRID!$A$18:$A$29,0),MATCH(1,($U$2=GRID!$B$1:$U$1)*(КАЛЕНДАРЬ!R21=GRID!$B$3:$U$3),0))*GRID!$H$45,
ROUNDUP(INDEX(GRID!$B$18:$U$29,MATCH(M$7,GRID!$A$18:$A$29,0),MATCH(1,($U$2=GRID!$B$1:$U$1)*(КАЛЕНДАРЬ!R21=GRID!$B$3:$U$3),0))*GRID!$H$45*(1-GRID!$H$46),0))</f>
        <v>97380</v>
      </c>
      <c r="O166" s="57" t="s">
        <v>119</v>
      </c>
      <c r="P166" s="8" cm="1">
        <f t="array" ref="P166">IF($I$2="Длительное проживание от 10 ночей ",
INDEX(GRID!$B$4:$U$15,MATCH(P$7,GRID!$A$4:$A$15,0),MATCH(1,($U$2=GRID!$B$1:$U$1)*(КАЛЕНДАРЬ!R21=GRID!$B$3:$U$3),0))*GRID!$H$45,
ROUNDUP(INDEX(GRID!$B$4:$U$15,MATCH(P$7,GRID!$A$4:$A$15,0),MATCH(1,($U$2=GRID!$B$1:$U$1)*(КАЛЕНДАРЬ!R21=GRID!$B$3:$U$3),0))*GRID!$H$45*(1-GRID!$H$46),0))</f>
        <v>171090</v>
      </c>
      <c r="Q166" s="8" cm="1">
        <f t="array" ref="Q166">IF($I$2="Длительное проживание от 10 ночей ",
INDEX(GRID!$B$4:$U$15,MATCH(Q$7,GRID!$A$4:$A$15,0),MATCH(1,($U$2=GRID!$B$1:$U$1)*(КАЛЕНДАРЬ!R21=GRID!$B$3:$U$3),0))*GRID!$H$45,
ROUNDUP(INDEX(GRID!$B$4:$U$15,MATCH(Q$7,GRID!$A$4:$A$15,0),MATCH(1,($U$2=GRID!$B$1:$U$1)*(КАЛЕНДАРЬ!R21=GRID!$B$3:$U$3),0))*GRID!$H$45*(1-GRID!$H$46),0))</f>
        <v>198810</v>
      </c>
      <c r="R166" s="57" t="s">
        <v>119</v>
      </c>
      <c r="S166" s="57" t="s">
        <v>119</v>
      </c>
      <c r="T166" s="57" t="s">
        <v>119</v>
      </c>
    </row>
    <row r="167" spans="1:20" hidden="1">
      <c r="A167" s="63" t="s">
        <v>15</v>
      </c>
      <c r="B167" s="64">
        <v>19</v>
      </c>
      <c r="C167" s="8" cm="1">
        <f t="array" ref="C167">IF($I$2="Длительное проживание от 10 ночей ",
INDEX(GRID!$B$4:$U$15,MATCH(C$7,GRID!$A$4:$A$15,0),MATCH(1,($U$2=GRID!$B$1:$U$1)*(КАЛЕНДАРЬ!R22=GRID!$B$3:$U$3),0))*GRID!$H$45,
ROUNDUP(INDEX(GRID!$B$4:$U$15,MATCH(C$7,GRID!$A$4:$A$15,0),MATCH(1,($U$2=GRID!$B$1:$U$1)*(КАЛЕНДАРЬ!R22=GRID!$B$3:$U$3),0))*GRID!$H$45*(1-GRID!$H$46),0))</f>
        <v>43290</v>
      </c>
      <c r="D167" s="8" cm="1">
        <f t="array" ref="D167">IF($I$2="Длительное проживание от 10 ночей ",
INDEX(GRID!$B$18:$U$29,MATCH(C$7,GRID!$A$18:$A$29,0),MATCH(1,($U$2=GRID!$B$1:$U$1)*(КАЛЕНДАРЬ!R22=GRID!$B$3:$U$3),0))*GRID!$H$45,
ROUNDUP(INDEX(GRID!$B$18:$U$29,MATCH(C$7,GRID!$A$18:$A$29,0),MATCH(1,($U$2=GRID!$B$1:$U$1)*(КАЛЕНДАРЬ!R22=GRID!$B$3:$U$3),0))*GRID!$H$45*(1-GRID!$H$46),0))</f>
        <v>47790</v>
      </c>
      <c r="E167" s="8" cm="1">
        <f t="array" ref="E167">IF($I$2="Длительное проживание от 10 ночей ",
INDEX(GRID!$B$4:$U$15,MATCH(E$7,GRID!$A$4:$A$15,0),MATCH(1,($U$2=GRID!$B$1:$U$1)*(КАЛЕНДАРЬ!R22=GRID!$B$3:$U$3),0))*GRID!$H$45,
ROUNDUP(INDEX(GRID!$B$4:$U$15,MATCH(E$7,GRID!$A$4:$A$15,0),MATCH(1,($U$2=GRID!$B$1:$U$1)*(КАЛЕНДАРЬ!R22=GRID!$B$3:$U$3),0))*GRID!$H$45*(1-GRID!$H$46),0))</f>
        <v>51390</v>
      </c>
      <c r="F167" s="8" cm="1">
        <f t="array" ref="F167">IF($I$2="Длительное проживание от 10 ночей ",
INDEX(GRID!$B$18:$U$29,MATCH(E$7,GRID!$A$18:$A$29,0),MATCH(1,($U$2=GRID!$B$1:$U$1)*(КАЛЕНДАРЬ!R22=GRID!$B$3:$U$3),0))*GRID!$H$45,
ROUNDUP(INDEX(GRID!$B$18:$U$29,MATCH(E$7,GRID!$A$18:$A$29,0),MATCH(1,($U$2=GRID!$B$1:$U$1)*(КАЛЕНДАРЬ!R22=GRID!$B$3:$U$3),0))*GRID!$H$45*(1-GRID!$H$46),0))</f>
        <v>55890</v>
      </c>
      <c r="G167" s="57" t="s">
        <v>119</v>
      </c>
      <c r="H167" s="57" t="s">
        <v>119</v>
      </c>
      <c r="I167" s="8" cm="1">
        <f t="array" ref="I167">IF($I$2="Длительное проживание от 10 ночей ",
INDEX(GRID!$B$4:$U$15,MATCH(I$7,GRID!$A$4:$A$15,0),MATCH(1,($U$2=GRID!$B$1:$U$1)*(КАЛЕНДАРЬ!R22=GRID!$B$3:$U$3),0))*GRID!$H$45,
ROUNDUP(INDEX(GRID!$B$4:$U$15,MATCH(I$7,GRID!$A$4:$A$15,0),MATCH(1,($U$2=GRID!$B$1:$U$1)*(КАЛЕНДАРЬ!R22=GRID!$B$3:$U$3),0))*GRID!$H$45*(1-GRID!$H$46),0))</f>
        <v>63900</v>
      </c>
      <c r="J167" s="8" cm="1">
        <f t="array" ref="J167">IF($I$2="Длительное проживание от 10 ночей ",
INDEX(GRID!$B$18:$U$29,MATCH(I$7,GRID!$A$18:$A$29,0),MATCH(1,($U$2=GRID!$B$1:$U$1)*(КАЛЕНДАРЬ!R22=GRID!$B$3:$U$3),0))*GRID!$H$45,
ROUNDUP(INDEX(GRID!$B$18:$U$29,MATCH(I$7,GRID!$A$18:$A$29,0),MATCH(1,($U$2=GRID!$B$1:$U$1)*(КАЛЕНДАРЬ!R22=GRID!$B$3:$U$3),0))*GRID!$H$45*(1-GRID!$H$46),0))</f>
        <v>68400</v>
      </c>
      <c r="K167" s="57" t="s">
        <v>119</v>
      </c>
      <c r="L167" s="57" t="s">
        <v>119</v>
      </c>
      <c r="M167" s="8" cm="1">
        <f t="array" ref="M167">IF($I$2="Длительное проживание от 10 ночей ",
INDEX(GRID!$B$4:$U$15,MATCH(M$7,GRID!$A$4:$A$15,0),MATCH(1,($U$2=GRID!$B$1:$U$1)*(КАЛЕНДАРЬ!R22=GRID!$B$3:$U$3),0))*GRID!$H$45,
ROUNDUP(INDEX(GRID!$B$4:$U$15,MATCH(M$7,GRID!$A$4:$A$15,0),MATCH(1,($U$2=GRID!$B$1:$U$1)*(КАЛЕНДАРЬ!R22=GRID!$B$3:$U$3),0))*GRID!$H$45*(1-GRID!$H$46),0))</f>
        <v>92880</v>
      </c>
      <c r="N167" s="8" cm="1">
        <f t="array" ref="N167">IF($I$2="Длительное проживание от 10 ночей ",
INDEX(GRID!$B$18:$U$29,MATCH(M$7,GRID!$A$18:$A$29,0),MATCH(1,($U$2=GRID!$B$1:$U$1)*(КАЛЕНДАРЬ!R22=GRID!$B$3:$U$3),0))*GRID!$H$45,
ROUNDUP(INDEX(GRID!$B$18:$U$29,MATCH(M$7,GRID!$A$18:$A$29,0),MATCH(1,($U$2=GRID!$B$1:$U$1)*(КАЛЕНДАРЬ!R22=GRID!$B$3:$U$3),0))*GRID!$H$45*(1-GRID!$H$46),0))</f>
        <v>97380</v>
      </c>
      <c r="O167" s="57" t="s">
        <v>119</v>
      </c>
      <c r="P167" s="8" cm="1">
        <f t="array" ref="P167">IF($I$2="Длительное проживание от 10 ночей ",
INDEX(GRID!$B$4:$U$15,MATCH(P$7,GRID!$A$4:$A$15,0),MATCH(1,($U$2=GRID!$B$1:$U$1)*(КАЛЕНДАРЬ!R22=GRID!$B$3:$U$3),0))*GRID!$H$45,
ROUNDUP(INDEX(GRID!$B$4:$U$15,MATCH(P$7,GRID!$A$4:$A$15,0),MATCH(1,($U$2=GRID!$B$1:$U$1)*(КАЛЕНДАРЬ!R22=GRID!$B$3:$U$3),0))*GRID!$H$45*(1-GRID!$H$46),0))</f>
        <v>171090</v>
      </c>
      <c r="Q167" s="8" cm="1">
        <f t="array" ref="Q167">IF($I$2="Длительное проживание от 10 ночей ",
INDEX(GRID!$B$4:$U$15,MATCH(Q$7,GRID!$A$4:$A$15,0),MATCH(1,($U$2=GRID!$B$1:$U$1)*(КАЛЕНДАРЬ!R22=GRID!$B$3:$U$3),0))*GRID!$H$45,
ROUNDUP(INDEX(GRID!$B$4:$U$15,MATCH(Q$7,GRID!$A$4:$A$15,0),MATCH(1,($U$2=GRID!$B$1:$U$1)*(КАЛЕНДАРЬ!R22=GRID!$B$3:$U$3),0))*GRID!$H$45*(1-GRID!$H$46),0))</f>
        <v>198810</v>
      </c>
      <c r="R167" s="57" t="s">
        <v>119</v>
      </c>
      <c r="S167" s="57" t="s">
        <v>119</v>
      </c>
      <c r="T167" s="57" t="s">
        <v>119</v>
      </c>
    </row>
    <row r="168" spans="1:20" hidden="1">
      <c r="A168" s="63" t="s">
        <v>16</v>
      </c>
      <c r="B168" s="64">
        <v>20</v>
      </c>
      <c r="C168" s="8" cm="1">
        <f t="array" ref="C168">IF($I$2="Длительное проживание от 10 ночей ",
INDEX(GRID!$B$4:$U$15,MATCH(C$7,GRID!$A$4:$A$15,0),MATCH(1,($U$2=GRID!$B$1:$U$1)*(КАЛЕНДАРЬ!R23=GRID!$B$3:$U$3),0))*GRID!$H$45,
ROUNDUP(INDEX(GRID!$B$4:$U$15,MATCH(C$7,GRID!$A$4:$A$15,0),MATCH(1,($U$2=GRID!$B$1:$U$1)*(КАЛЕНДАРЬ!R23=GRID!$B$3:$U$3),0))*GRID!$H$45*(1-GRID!$H$46),0))</f>
        <v>43290</v>
      </c>
      <c r="D168" s="8" cm="1">
        <f t="array" ref="D168">IF($I$2="Длительное проживание от 10 ночей ",
INDEX(GRID!$B$18:$U$29,MATCH(C$7,GRID!$A$18:$A$29,0),MATCH(1,($U$2=GRID!$B$1:$U$1)*(КАЛЕНДАРЬ!R23=GRID!$B$3:$U$3),0))*GRID!$H$45,
ROUNDUP(INDEX(GRID!$B$18:$U$29,MATCH(C$7,GRID!$A$18:$A$29,0),MATCH(1,($U$2=GRID!$B$1:$U$1)*(КАЛЕНДАРЬ!R23=GRID!$B$3:$U$3),0))*GRID!$H$45*(1-GRID!$H$46),0))</f>
        <v>47790</v>
      </c>
      <c r="E168" s="8" cm="1">
        <f t="array" ref="E168">IF($I$2="Длительное проживание от 10 ночей ",
INDEX(GRID!$B$4:$U$15,MATCH(E$7,GRID!$A$4:$A$15,0),MATCH(1,($U$2=GRID!$B$1:$U$1)*(КАЛЕНДАРЬ!R23=GRID!$B$3:$U$3),0))*GRID!$H$45,
ROUNDUP(INDEX(GRID!$B$4:$U$15,MATCH(E$7,GRID!$A$4:$A$15,0),MATCH(1,($U$2=GRID!$B$1:$U$1)*(КАЛЕНДАРЬ!R23=GRID!$B$3:$U$3),0))*GRID!$H$45*(1-GRID!$H$46),0))</f>
        <v>51390</v>
      </c>
      <c r="F168" s="8" cm="1">
        <f t="array" ref="F168">IF($I$2="Длительное проживание от 10 ночей ",
INDEX(GRID!$B$18:$U$29,MATCH(E$7,GRID!$A$18:$A$29,0),MATCH(1,($U$2=GRID!$B$1:$U$1)*(КАЛЕНДАРЬ!R23=GRID!$B$3:$U$3),0))*GRID!$H$45,
ROUNDUP(INDEX(GRID!$B$18:$U$29,MATCH(E$7,GRID!$A$18:$A$29,0),MATCH(1,($U$2=GRID!$B$1:$U$1)*(КАЛЕНДАРЬ!R23=GRID!$B$3:$U$3),0))*GRID!$H$45*(1-GRID!$H$46),0))</f>
        <v>55890</v>
      </c>
      <c r="G168" s="57" t="s">
        <v>119</v>
      </c>
      <c r="H168" s="57" t="s">
        <v>119</v>
      </c>
      <c r="I168" s="8" cm="1">
        <f t="array" ref="I168">IF($I$2="Длительное проживание от 10 ночей ",
INDEX(GRID!$B$4:$U$15,MATCH(I$7,GRID!$A$4:$A$15,0),MATCH(1,($U$2=GRID!$B$1:$U$1)*(КАЛЕНДАРЬ!R23=GRID!$B$3:$U$3),0))*GRID!$H$45,
ROUNDUP(INDEX(GRID!$B$4:$U$15,MATCH(I$7,GRID!$A$4:$A$15,0),MATCH(1,($U$2=GRID!$B$1:$U$1)*(КАЛЕНДАРЬ!R23=GRID!$B$3:$U$3),0))*GRID!$H$45*(1-GRID!$H$46),0))</f>
        <v>63900</v>
      </c>
      <c r="J168" s="8" cm="1">
        <f t="array" ref="J168">IF($I$2="Длительное проживание от 10 ночей ",
INDEX(GRID!$B$18:$U$29,MATCH(I$7,GRID!$A$18:$A$29,0),MATCH(1,($U$2=GRID!$B$1:$U$1)*(КАЛЕНДАРЬ!R23=GRID!$B$3:$U$3),0))*GRID!$H$45,
ROUNDUP(INDEX(GRID!$B$18:$U$29,MATCH(I$7,GRID!$A$18:$A$29,0),MATCH(1,($U$2=GRID!$B$1:$U$1)*(КАЛЕНДАРЬ!R23=GRID!$B$3:$U$3),0))*GRID!$H$45*(1-GRID!$H$46),0))</f>
        <v>68400</v>
      </c>
      <c r="K168" s="57" t="s">
        <v>119</v>
      </c>
      <c r="L168" s="57" t="s">
        <v>119</v>
      </c>
      <c r="M168" s="8" cm="1">
        <f t="array" ref="M168">IF($I$2="Длительное проживание от 10 ночей ",
INDEX(GRID!$B$4:$U$15,MATCH(M$7,GRID!$A$4:$A$15,0),MATCH(1,($U$2=GRID!$B$1:$U$1)*(КАЛЕНДАРЬ!R23=GRID!$B$3:$U$3),0))*GRID!$H$45,
ROUNDUP(INDEX(GRID!$B$4:$U$15,MATCH(M$7,GRID!$A$4:$A$15,0),MATCH(1,($U$2=GRID!$B$1:$U$1)*(КАЛЕНДАРЬ!R23=GRID!$B$3:$U$3),0))*GRID!$H$45*(1-GRID!$H$46),0))</f>
        <v>92880</v>
      </c>
      <c r="N168" s="8" cm="1">
        <f t="array" ref="N168">IF($I$2="Длительное проживание от 10 ночей ",
INDEX(GRID!$B$18:$U$29,MATCH(M$7,GRID!$A$18:$A$29,0),MATCH(1,($U$2=GRID!$B$1:$U$1)*(КАЛЕНДАРЬ!R23=GRID!$B$3:$U$3),0))*GRID!$H$45,
ROUNDUP(INDEX(GRID!$B$18:$U$29,MATCH(M$7,GRID!$A$18:$A$29,0),MATCH(1,($U$2=GRID!$B$1:$U$1)*(КАЛЕНДАРЬ!R23=GRID!$B$3:$U$3),0))*GRID!$H$45*(1-GRID!$H$46),0))</f>
        <v>97380</v>
      </c>
      <c r="O168" s="57" t="s">
        <v>119</v>
      </c>
      <c r="P168" s="8" cm="1">
        <f t="array" ref="P168">IF($I$2="Длительное проживание от 10 ночей ",
INDEX(GRID!$B$4:$U$15,MATCH(P$7,GRID!$A$4:$A$15,0),MATCH(1,($U$2=GRID!$B$1:$U$1)*(КАЛЕНДАРЬ!R23=GRID!$B$3:$U$3),0))*GRID!$H$45,
ROUNDUP(INDEX(GRID!$B$4:$U$15,MATCH(P$7,GRID!$A$4:$A$15,0),MATCH(1,($U$2=GRID!$B$1:$U$1)*(КАЛЕНДАРЬ!R23=GRID!$B$3:$U$3),0))*GRID!$H$45*(1-GRID!$H$46),0))</f>
        <v>171090</v>
      </c>
      <c r="Q168" s="8" cm="1">
        <f t="array" ref="Q168">IF($I$2="Длительное проживание от 10 ночей ",
INDEX(GRID!$B$4:$U$15,MATCH(Q$7,GRID!$A$4:$A$15,0),MATCH(1,($U$2=GRID!$B$1:$U$1)*(КАЛЕНДАРЬ!R23=GRID!$B$3:$U$3),0))*GRID!$H$45,
ROUNDUP(INDEX(GRID!$B$4:$U$15,MATCH(Q$7,GRID!$A$4:$A$15,0),MATCH(1,($U$2=GRID!$B$1:$U$1)*(КАЛЕНДАРЬ!R23=GRID!$B$3:$U$3),0))*GRID!$H$45*(1-GRID!$H$46),0))</f>
        <v>198810</v>
      </c>
      <c r="R168" s="57" t="s">
        <v>119</v>
      </c>
      <c r="S168" s="57" t="s">
        <v>119</v>
      </c>
      <c r="T168" s="57" t="s">
        <v>119</v>
      </c>
    </row>
    <row r="169" spans="1:20" hidden="1">
      <c r="A169" s="63" t="s">
        <v>17</v>
      </c>
      <c r="B169" s="64">
        <v>21</v>
      </c>
      <c r="C169" s="8" cm="1">
        <f t="array" ref="C169">IF($I$2="Длительное проживание от 10 ночей ",
INDEX(GRID!$B$4:$U$15,MATCH(C$7,GRID!$A$4:$A$15,0),MATCH(1,($U$2=GRID!$B$1:$U$1)*(КАЛЕНДАРЬ!R24=GRID!$B$3:$U$3),0))*GRID!$H$45,
ROUNDUP(INDEX(GRID!$B$4:$U$15,MATCH(C$7,GRID!$A$4:$A$15,0),MATCH(1,($U$2=GRID!$B$1:$U$1)*(КАЛЕНДАРЬ!R24=GRID!$B$3:$U$3),0))*GRID!$H$45*(1-GRID!$H$46),0))</f>
        <v>43290</v>
      </c>
      <c r="D169" s="8" cm="1">
        <f t="array" ref="D169">IF($I$2="Длительное проживание от 10 ночей ",
INDEX(GRID!$B$18:$U$29,MATCH(C$7,GRID!$A$18:$A$29,0),MATCH(1,($U$2=GRID!$B$1:$U$1)*(КАЛЕНДАРЬ!R24=GRID!$B$3:$U$3),0))*GRID!$H$45,
ROUNDUP(INDEX(GRID!$B$18:$U$29,MATCH(C$7,GRID!$A$18:$A$29,0),MATCH(1,($U$2=GRID!$B$1:$U$1)*(КАЛЕНДАРЬ!R24=GRID!$B$3:$U$3),0))*GRID!$H$45*(1-GRID!$H$46),0))</f>
        <v>47790</v>
      </c>
      <c r="E169" s="8" cm="1">
        <f t="array" ref="E169">IF($I$2="Длительное проживание от 10 ночей ",
INDEX(GRID!$B$4:$U$15,MATCH(E$7,GRID!$A$4:$A$15,0),MATCH(1,($U$2=GRID!$B$1:$U$1)*(КАЛЕНДАРЬ!R24=GRID!$B$3:$U$3),0))*GRID!$H$45,
ROUNDUP(INDEX(GRID!$B$4:$U$15,MATCH(E$7,GRID!$A$4:$A$15,0),MATCH(1,($U$2=GRID!$B$1:$U$1)*(КАЛЕНДАРЬ!R24=GRID!$B$3:$U$3),0))*GRID!$H$45*(1-GRID!$H$46),0))</f>
        <v>51390</v>
      </c>
      <c r="F169" s="8" cm="1">
        <f t="array" ref="F169">IF($I$2="Длительное проживание от 10 ночей ",
INDEX(GRID!$B$18:$U$29,MATCH(E$7,GRID!$A$18:$A$29,0),MATCH(1,($U$2=GRID!$B$1:$U$1)*(КАЛЕНДАРЬ!R24=GRID!$B$3:$U$3),0))*GRID!$H$45,
ROUNDUP(INDEX(GRID!$B$18:$U$29,MATCH(E$7,GRID!$A$18:$A$29,0),MATCH(1,($U$2=GRID!$B$1:$U$1)*(КАЛЕНДАРЬ!R24=GRID!$B$3:$U$3),0))*GRID!$H$45*(1-GRID!$H$46),0))</f>
        <v>55890</v>
      </c>
      <c r="G169" s="57" t="s">
        <v>119</v>
      </c>
      <c r="H169" s="57" t="s">
        <v>119</v>
      </c>
      <c r="I169" s="8" cm="1">
        <f t="array" ref="I169">IF($I$2="Длительное проживание от 10 ночей ",
INDEX(GRID!$B$4:$U$15,MATCH(I$7,GRID!$A$4:$A$15,0),MATCH(1,($U$2=GRID!$B$1:$U$1)*(КАЛЕНДАРЬ!R24=GRID!$B$3:$U$3),0))*GRID!$H$45,
ROUNDUP(INDEX(GRID!$B$4:$U$15,MATCH(I$7,GRID!$A$4:$A$15,0),MATCH(1,($U$2=GRID!$B$1:$U$1)*(КАЛЕНДАРЬ!R24=GRID!$B$3:$U$3),0))*GRID!$H$45*(1-GRID!$H$46),0))</f>
        <v>63900</v>
      </c>
      <c r="J169" s="8" cm="1">
        <f t="array" ref="J169">IF($I$2="Длительное проживание от 10 ночей ",
INDEX(GRID!$B$18:$U$29,MATCH(I$7,GRID!$A$18:$A$29,0),MATCH(1,($U$2=GRID!$B$1:$U$1)*(КАЛЕНДАРЬ!R24=GRID!$B$3:$U$3),0))*GRID!$H$45,
ROUNDUP(INDEX(GRID!$B$18:$U$29,MATCH(I$7,GRID!$A$18:$A$29,0),MATCH(1,($U$2=GRID!$B$1:$U$1)*(КАЛЕНДАРЬ!R24=GRID!$B$3:$U$3),0))*GRID!$H$45*(1-GRID!$H$46),0))</f>
        <v>68400</v>
      </c>
      <c r="K169" s="57" t="s">
        <v>119</v>
      </c>
      <c r="L169" s="57" t="s">
        <v>119</v>
      </c>
      <c r="M169" s="8" cm="1">
        <f t="array" ref="M169">IF($I$2="Длительное проживание от 10 ночей ",
INDEX(GRID!$B$4:$U$15,MATCH(M$7,GRID!$A$4:$A$15,0),MATCH(1,($U$2=GRID!$B$1:$U$1)*(КАЛЕНДАРЬ!R24=GRID!$B$3:$U$3),0))*GRID!$H$45,
ROUNDUP(INDEX(GRID!$B$4:$U$15,MATCH(M$7,GRID!$A$4:$A$15,0),MATCH(1,($U$2=GRID!$B$1:$U$1)*(КАЛЕНДАРЬ!R24=GRID!$B$3:$U$3),0))*GRID!$H$45*(1-GRID!$H$46),0))</f>
        <v>92880</v>
      </c>
      <c r="N169" s="8" cm="1">
        <f t="array" ref="N169">IF($I$2="Длительное проживание от 10 ночей ",
INDEX(GRID!$B$18:$U$29,MATCH(M$7,GRID!$A$18:$A$29,0),MATCH(1,($U$2=GRID!$B$1:$U$1)*(КАЛЕНДАРЬ!R24=GRID!$B$3:$U$3),0))*GRID!$H$45,
ROUNDUP(INDEX(GRID!$B$18:$U$29,MATCH(M$7,GRID!$A$18:$A$29,0),MATCH(1,($U$2=GRID!$B$1:$U$1)*(КАЛЕНДАРЬ!R24=GRID!$B$3:$U$3),0))*GRID!$H$45*(1-GRID!$H$46),0))</f>
        <v>97380</v>
      </c>
      <c r="O169" s="57" t="s">
        <v>119</v>
      </c>
      <c r="P169" s="8" cm="1">
        <f t="array" ref="P169">IF($I$2="Длительное проживание от 10 ночей ",
INDEX(GRID!$B$4:$U$15,MATCH(P$7,GRID!$A$4:$A$15,0),MATCH(1,($U$2=GRID!$B$1:$U$1)*(КАЛЕНДАРЬ!R24=GRID!$B$3:$U$3),0))*GRID!$H$45,
ROUNDUP(INDEX(GRID!$B$4:$U$15,MATCH(P$7,GRID!$A$4:$A$15,0),MATCH(1,($U$2=GRID!$B$1:$U$1)*(КАЛЕНДАРЬ!R24=GRID!$B$3:$U$3),0))*GRID!$H$45*(1-GRID!$H$46),0))</f>
        <v>171090</v>
      </c>
      <c r="Q169" s="8" cm="1">
        <f t="array" ref="Q169">IF($I$2="Длительное проживание от 10 ночей ",
INDEX(GRID!$B$4:$U$15,MATCH(Q$7,GRID!$A$4:$A$15,0),MATCH(1,($U$2=GRID!$B$1:$U$1)*(КАЛЕНДАРЬ!R24=GRID!$B$3:$U$3),0))*GRID!$H$45,
ROUNDUP(INDEX(GRID!$B$4:$U$15,MATCH(Q$7,GRID!$A$4:$A$15,0),MATCH(1,($U$2=GRID!$B$1:$U$1)*(КАЛЕНДАРЬ!R24=GRID!$B$3:$U$3),0))*GRID!$H$45*(1-GRID!$H$46),0))</f>
        <v>198810</v>
      </c>
      <c r="R169" s="57" t="s">
        <v>119</v>
      </c>
      <c r="S169" s="57" t="s">
        <v>119</v>
      </c>
      <c r="T169" s="57" t="s">
        <v>119</v>
      </c>
    </row>
    <row r="170" spans="1:20" hidden="1">
      <c r="A170" s="63" t="s">
        <v>11</v>
      </c>
      <c r="B170" s="64">
        <v>22</v>
      </c>
      <c r="C170" s="8" cm="1">
        <f t="array" ref="C170">IF($I$2="Длительное проживание от 10 ночей ",
INDEX(GRID!$B$4:$U$15,MATCH(C$7,GRID!$A$4:$A$15,0),MATCH(1,($U$2=GRID!$B$1:$U$1)*(КАЛЕНДАРЬ!R25=GRID!$B$3:$U$3),0))*GRID!$H$45,
ROUNDUP(INDEX(GRID!$B$4:$U$15,MATCH(C$7,GRID!$A$4:$A$15,0),MATCH(1,($U$2=GRID!$B$1:$U$1)*(КАЛЕНДАРЬ!R25=GRID!$B$3:$U$3),0))*GRID!$H$45*(1-GRID!$H$46),0))</f>
        <v>43290</v>
      </c>
      <c r="D170" s="8" cm="1">
        <f t="array" ref="D170">IF($I$2="Длительное проживание от 10 ночей ",
INDEX(GRID!$B$18:$U$29,MATCH(C$7,GRID!$A$18:$A$29,0),MATCH(1,($U$2=GRID!$B$1:$U$1)*(КАЛЕНДАРЬ!R25=GRID!$B$3:$U$3),0))*GRID!$H$45,
ROUNDUP(INDEX(GRID!$B$18:$U$29,MATCH(C$7,GRID!$A$18:$A$29,0),MATCH(1,($U$2=GRID!$B$1:$U$1)*(КАЛЕНДАРЬ!R25=GRID!$B$3:$U$3),0))*GRID!$H$45*(1-GRID!$H$46),0))</f>
        <v>47790</v>
      </c>
      <c r="E170" s="8" cm="1">
        <f t="array" ref="E170">IF($I$2="Длительное проживание от 10 ночей ",
INDEX(GRID!$B$4:$U$15,MATCH(E$7,GRID!$A$4:$A$15,0),MATCH(1,($U$2=GRID!$B$1:$U$1)*(КАЛЕНДАРЬ!R25=GRID!$B$3:$U$3),0))*GRID!$H$45,
ROUNDUP(INDEX(GRID!$B$4:$U$15,MATCH(E$7,GRID!$A$4:$A$15,0),MATCH(1,($U$2=GRID!$B$1:$U$1)*(КАЛЕНДАРЬ!R25=GRID!$B$3:$U$3),0))*GRID!$H$45*(1-GRID!$H$46),0))</f>
        <v>51390</v>
      </c>
      <c r="F170" s="8" cm="1">
        <f t="array" ref="F170">IF($I$2="Длительное проживание от 10 ночей ",
INDEX(GRID!$B$18:$U$29,MATCH(E$7,GRID!$A$18:$A$29,0),MATCH(1,($U$2=GRID!$B$1:$U$1)*(КАЛЕНДАРЬ!R25=GRID!$B$3:$U$3),0))*GRID!$H$45,
ROUNDUP(INDEX(GRID!$B$18:$U$29,MATCH(E$7,GRID!$A$18:$A$29,0),MATCH(1,($U$2=GRID!$B$1:$U$1)*(КАЛЕНДАРЬ!R25=GRID!$B$3:$U$3),0))*GRID!$H$45*(1-GRID!$H$46),0))</f>
        <v>55890</v>
      </c>
      <c r="G170" s="57" t="s">
        <v>119</v>
      </c>
      <c r="H170" s="57" t="s">
        <v>119</v>
      </c>
      <c r="I170" s="8" cm="1">
        <f t="array" ref="I170">IF($I$2="Длительное проживание от 10 ночей ",
INDEX(GRID!$B$4:$U$15,MATCH(I$7,GRID!$A$4:$A$15,0),MATCH(1,($U$2=GRID!$B$1:$U$1)*(КАЛЕНДАРЬ!R25=GRID!$B$3:$U$3),0))*GRID!$H$45,
ROUNDUP(INDEX(GRID!$B$4:$U$15,MATCH(I$7,GRID!$A$4:$A$15,0),MATCH(1,($U$2=GRID!$B$1:$U$1)*(КАЛЕНДАРЬ!R25=GRID!$B$3:$U$3),0))*GRID!$H$45*(1-GRID!$H$46),0))</f>
        <v>63900</v>
      </c>
      <c r="J170" s="8" cm="1">
        <f t="array" ref="J170">IF($I$2="Длительное проживание от 10 ночей ",
INDEX(GRID!$B$18:$U$29,MATCH(I$7,GRID!$A$18:$A$29,0),MATCH(1,($U$2=GRID!$B$1:$U$1)*(КАЛЕНДАРЬ!R25=GRID!$B$3:$U$3),0))*GRID!$H$45,
ROUNDUP(INDEX(GRID!$B$18:$U$29,MATCH(I$7,GRID!$A$18:$A$29,0),MATCH(1,($U$2=GRID!$B$1:$U$1)*(КАЛЕНДАРЬ!R25=GRID!$B$3:$U$3),0))*GRID!$H$45*(1-GRID!$H$46),0))</f>
        <v>68400</v>
      </c>
      <c r="K170" s="57" t="s">
        <v>119</v>
      </c>
      <c r="L170" s="57" t="s">
        <v>119</v>
      </c>
      <c r="M170" s="8" cm="1">
        <f t="array" ref="M170">IF($I$2="Длительное проживание от 10 ночей ",
INDEX(GRID!$B$4:$U$15,MATCH(M$7,GRID!$A$4:$A$15,0),MATCH(1,($U$2=GRID!$B$1:$U$1)*(КАЛЕНДАРЬ!R25=GRID!$B$3:$U$3),0))*GRID!$H$45,
ROUNDUP(INDEX(GRID!$B$4:$U$15,MATCH(M$7,GRID!$A$4:$A$15,0),MATCH(1,($U$2=GRID!$B$1:$U$1)*(КАЛЕНДАРЬ!R25=GRID!$B$3:$U$3),0))*GRID!$H$45*(1-GRID!$H$46),0))</f>
        <v>92880</v>
      </c>
      <c r="N170" s="8" cm="1">
        <f t="array" ref="N170">IF($I$2="Длительное проживание от 10 ночей ",
INDEX(GRID!$B$18:$U$29,MATCH(M$7,GRID!$A$18:$A$29,0),MATCH(1,($U$2=GRID!$B$1:$U$1)*(КАЛЕНДАРЬ!R25=GRID!$B$3:$U$3),0))*GRID!$H$45,
ROUNDUP(INDEX(GRID!$B$18:$U$29,MATCH(M$7,GRID!$A$18:$A$29,0),MATCH(1,($U$2=GRID!$B$1:$U$1)*(КАЛЕНДАРЬ!R25=GRID!$B$3:$U$3),0))*GRID!$H$45*(1-GRID!$H$46),0))</f>
        <v>97380</v>
      </c>
      <c r="O170" s="57" t="s">
        <v>119</v>
      </c>
      <c r="P170" s="8" cm="1">
        <f t="array" ref="P170">IF($I$2="Длительное проживание от 10 ночей ",
INDEX(GRID!$B$4:$U$15,MATCH(P$7,GRID!$A$4:$A$15,0),MATCH(1,($U$2=GRID!$B$1:$U$1)*(КАЛЕНДАРЬ!R25=GRID!$B$3:$U$3),0))*GRID!$H$45,
ROUNDUP(INDEX(GRID!$B$4:$U$15,MATCH(P$7,GRID!$A$4:$A$15,0),MATCH(1,($U$2=GRID!$B$1:$U$1)*(КАЛЕНДАРЬ!R25=GRID!$B$3:$U$3),0))*GRID!$H$45*(1-GRID!$H$46),0))</f>
        <v>171090</v>
      </c>
      <c r="Q170" s="8" cm="1">
        <f t="array" ref="Q170">IF($I$2="Длительное проживание от 10 ночей ",
INDEX(GRID!$B$4:$U$15,MATCH(Q$7,GRID!$A$4:$A$15,0),MATCH(1,($U$2=GRID!$B$1:$U$1)*(КАЛЕНДАРЬ!R25=GRID!$B$3:$U$3),0))*GRID!$H$45,
ROUNDUP(INDEX(GRID!$B$4:$U$15,MATCH(Q$7,GRID!$A$4:$A$15,0),MATCH(1,($U$2=GRID!$B$1:$U$1)*(КАЛЕНДАРЬ!R25=GRID!$B$3:$U$3),0))*GRID!$H$45*(1-GRID!$H$46),0))</f>
        <v>198810</v>
      </c>
      <c r="R170" s="57" t="s">
        <v>119</v>
      </c>
      <c r="S170" s="57" t="s">
        <v>119</v>
      </c>
      <c r="T170" s="57" t="s">
        <v>119</v>
      </c>
    </row>
    <row r="171" spans="1:20" hidden="1">
      <c r="A171" s="63" t="s">
        <v>12</v>
      </c>
      <c r="B171" s="64">
        <v>23</v>
      </c>
      <c r="C171" s="8" cm="1">
        <f t="array" ref="C171">IF($I$2="Длительное проживание от 10 ночей ",
INDEX(GRID!$B$4:$U$15,MATCH(C$7,GRID!$A$4:$A$15,0),MATCH(1,($U$2=GRID!$B$1:$U$1)*(КАЛЕНДАРЬ!R26=GRID!$B$3:$U$3),0))*GRID!$H$45,
ROUNDUP(INDEX(GRID!$B$4:$U$15,MATCH(C$7,GRID!$A$4:$A$15,0),MATCH(1,($U$2=GRID!$B$1:$U$1)*(КАЛЕНДАРЬ!R26=GRID!$B$3:$U$3),0))*GRID!$H$45*(1-GRID!$H$46),0))</f>
        <v>43290</v>
      </c>
      <c r="D171" s="8" cm="1">
        <f t="array" ref="D171">IF($I$2="Длительное проживание от 10 ночей ",
INDEX(GRID!$B$18:$U$29,MATCH(C$7,GRID!$A$18:$A$29,0),MATCH(1,($U$2=GRID!$B$1:$U$1)*(КАЛЕНДАРЬ!R26=GRID!$B$3:$U$3),0))*GRID!$H$45,
ROUNDUP(INDEX(GRID!$B$18:$U$29,MATCH(C$7,GRID!$A$18:$A$29,0),MATCH(1,($U$2=GRID!$B$1:$U$1)*(КАЛЕНДАРЬ!R26=GRID!$B$3:$U$3),0))*GRID!$H$45*(1-GRID!$H$46),0))</f>
        <v>47790</v>
      </c>
      <c r="E171" s="8" cm="1">
        <f t="array" ref="E171">IF($I$2="Длительное проживание от 10 ночей ",
INDEX(GRID!$B$4:$U$15,MATCH(E$7,GRID!$A$4:$A$15,0),MATCH(1,($U$2=GRID!$B$1:$U$1)*(КАЛЕНДАРЬ!R26=GRID!$B$3:$U$3),0))*GRID!$H$45,
ROUNDUP(INDEX(GRID!$B$4:$U$15,MATCH(E$7,GRID!$A$4:$A$15,0),MATCH(1,($U$2=GRID!$B$1:$U$1)*(КАЛЕНДАРЬ!R26=GRID!$B$3:$U$3),0))*GRID!$H$45*(1-GRID!$H$46),0))</f>
        <v>51390</v>
      </c>
      <c r="F171" s="8" cm="1">
        <f t="array" ref="F171">IF($I$2="Длительное проживание от 10 ночей ",
INDEX(GRID!$B$18:$U$29,MATCH(E$7,GRID!$A$18:$A$29,0),MATCH(1,($U$2=GRID!$B$1:$U$1)*(КАЛЕНДАРЬ!R26=GRID!$B$3:$U$3),0))*GRID!$H$45,
ROUNDUP(INDEX(GRID!$B$18:$U$29,MATCH(E$7,GRID!$A$18:$A$29,0),MATCH(1,($U$2=GRID!$B$1:$U$1)*(КАЛЕНДАРЬ!R26=GRID!$B$3:$U$3),0))*GRID!$H$45*(1-GRID!$H$46),0))</f>
        <v>55890</v>
      </c>
      <c r="G171" s="57" t="s">
        <v>119</v>
      </c>
      <c r="H171" s="57" t="s">
        <v>119</v>
      </c>
      <c r="I171" s="8" cm="1">
        <f t="array" ref="I171">IF($I$2="Длительное проживание от 10 ночей ",
INDEX(GRID!$B$4:$U$15,MATCH(I$7,GRID!$A$4:$A$15,0),MATCH(1,($U$2=GRID!$B$1:$U$1)*(КАЛЕНДАРЬ!R26=GRID!$B$3:$U$3),0))*GRID!$H$45,
ROUNDUP(INDEX(GRID!$B$4:$U$15,MATCH(I$7,GRID!$A$4:$A$15,0),MATCH(1,($U$2=GRID!$B$1:$U$1)*(КАЛЕНДАРЬ!R26=GRID!$B$3:$U$3),0))*GRID!$H$45*(1-GRID!$H$46),0))</f>
        <v>63900</v>
      </c>
      <c r="J171" s="8" cm="1">
        <f t="array" ref="J171">IF($I$2="Длительное проживание от 10 ночей ",
INDEX(GRID!$B$18:$U$29,MATCH(I$7,GRID!$A$18:$A$29,0),MATCH(1,($U$2=GRID!$B$1:$U$1)*(КАЛЕНДАРЬ!R26=GRID!$B$3:$U$3),0))*GRID!$H$45,
ROUNDUP(INDEX(GRID!$B$18:$U$29,MATCH(I$7,GRID!$A$18:$A$29,0),MATCH(1,($U$2=GRID!$B$1:$U$1)*(КАЛЕНДАРЬ!R26=GRID!$B$3:$U$3),0))*GRID!$H$45*(1-GRID!$H$46),0))</f>
        <v>68400</v>
      </c>
      <c r="K171" s="57" t="s">
        <v>119</v>
      </c>
      <c r="L171" s="57" t="s">
        <v>119</v>
      </c>
      <c r="M171" s="8" cm="1">
        <f t="array" ref="M171">IF($I$2="Длительное проживание от 10 ночей ",
INDEX(GRID!$B$4:$U$15,MATCH(M$7,GRID!$A$4:$A$15,0),MATCH(1,($U$2=GRID!$B$1:$U$1)*(КАЛЕНДАРЬ!R26=GRID!$B$3:$U$3),0))*GRID!$H$45,
ROUNDUP(INDEX(GRID!$B$4:$U$15,MATCH(M$7,GRID!$A$4:$A$15,0),MATCH(1,($U$2=GRID!$B$1:$U$1)*(КАЛЕНДАРЬ!R26=GRID!$B$3:$U$3),0))*GRID!$H$45*(1-GRID!$H$46),0))</f>
        <v>92880</v>
      </c>
      <c r="N171" s="8" cm="1">
        <f t="array" ref="N171">IF($I$2="Длительное проживание от 10 ночей ",
INDEX(GRID!$B$18:$U$29,MATCH(M$7,GRID!$A$18:$A$29,0),MATCH(1,($U$2=GRID!$B$1:$U$1)*(КАЛЕНДАРЬ!R26=GRID!$B$3:$U$3),0))*GRID!$H$45,
ROUNDUP(INDEX(GRID!$B$18:$U$29,MATCH(M$7,GRID!$A$18:$A$29,0),MATCH(1,($U$2=GRID!$B$1:$U$1)*(КАЛЕНДАРЬ!R26=GRID!$B$3:$U$3),0))*GRID!$H$45*(1-GRID!$H$46),0))</f>
        <v>97380</v>
      </c>
      <c r="O171" s="57" t="s">
        <v>119</v>
      </c>
      <c r="P171" s="8" cm="1">
        <f t="array" ref="P171">IF($I$2="Длительное проживание от 10 ночей ",
INDEX(GRID!$B$4:$U$15,MATCH(P$7,GRID!$A$4:$A$15,0),MATCH(1,($U$2=GRID!$B$1:$U$1)*(КАЛЕНДАРЬ!R26=GRID!$B$3:$U$3),0))*GRID!$H$45,
ROUNDUP(INDEX(GRID!$B$4:$U$15,MATCH(P$7,GRID!$A$4:$A$15,0),MATCH(1,($U$2=GRID!$B$1:$U$1)*(КАЛЕНДАРЬ!R26=GRID!$B$3:$U$3),0))*GRID!$H$45*(1-GRID!$H$46),0))</f>
        <v>171090</v>
      </c>
      <c r="Q171" s="8" cm="1">
        <f t="array" ref="Q171">IF($I$2="Длительное проживание от 10 ночей ",
INDEX(GRID!$B$4:$U$15,MATCH(Q$7,GRID!$A$4:$A$15,0),MATCH(1,($U$2=GRID!$B$1:$U$1)*(КАЛЕНДАРЬ!R26=GRID!$B$3:$U$3),0))*GRID!$H$45,
ROUNDUP(INDEX(GRID!$B$4:$U$15,MATCH(Q$7,GRID!$A$4:$A$15,0),MATCH(1,($U$2=GRID!$B$1:$U$1)*(КАЛЕНДАРЬ!R26=GRID!$B$3:$U$3),0))*GRID!$H$45*(1-GRID!$H$46),0))</f>
        <v>198810</v>
      </c>
      <c r="R171" s="57" t="s">
        <v>119</v>
      </c>
      <c r="S171" s="57" t="s">
        <v>119</v>
      </c>
      <c r="T171" s="57" t="s">
        <v>119</v>
      </c>
    </row>
    <row r="172" spans="1:20" hidden="1">
      <c r="A172" s="63" t="s">
        <v>13</v>
      </c>
      <c r="B172" s="64">
        <v>24</v>
      </c>
      <c r="C172" s="8" cm="1">
        <f t="array" ref="C172">IF($I$2="Длительное проживание от 10 ночей ",
INDEX(GRID!$B$4:$U$15,MATCH(C$7,GRID!$A$4:$A$15,0),MATCH(1,($U$2=GRID!$B$1:$U$1)*(КАЛЕНДАРЬ!R27=GRID!$B$3:$U$3),0))*GRID!$H$45,
ROUNDUP(INDEX(GRID!$B$4:$U$15,MATCH(C$7,GRID!$A$4:$A$15,0),MATCH(1,($U$2=GRID!$B$1:$U$1)*(КАЛЕНДАРЬ!R27=GRID!$B$3:$U$3),0))*GRID!$H$45*(1-GRID!$H$46),0))</f>
        <v>43290</v>
      </c>
      <c r="D172" s="8" cm="1">
        <f t="array" ref="D172">IF($I$2="Длительное проживание от 10 ночей ",
INDEX(GRID!$B$18:$U$29,MATCH(C$7,GRID!$A$18:$A$29,0),MATCH(1,($U$2=GRID!$B$1:$U$1)*(КАЛЕНДАРЬ!R27=GRID!$B$3:$U$3),0))*GRID!$H$45,
ROUNDUP(INDEX(GRID!$B$18:$U$29,MATCH(C$7,GRID!$A$18:$A$29,0),MATCH(1,($U$2=GRID!$B$1:$U$1)*(КАЛЕНДАРЬ!R27=GRID!$B$3:$U$3),0))*GRID!$H$45*(1-GRID!$H$46),0))</f>
        <v>47790</v>
      </c>
      <c r="E172" s="8" cm="1">
        <f t="array" ref="E172">IF($I$2="Длительное проживание от 10 ночей ",
INDEX(GRID!$B$4:$U$15,MATCH(E$7,GRID!$A$4:$A$15,0),MATCH(1,($U$2=GRID!$B$1:$U$1)*(КАЛЕНДАРЬ!R27=GRID!$B$3:$U$3),0))*GRID!$H$45,
ROUNDUP(INDEX(GRID!$B$4:$U$15,MATCH(E$7,GRID!$A$4:$A$15,0),MATCH(1,($U$2=GRID!$B$1:$U$1)*(КАЛЕНДАРЬ!R27=GRID!$B$3:$U$3),0))*GRID!$H$45*(1-GRID!$H$46),0))</f>
        <v>51390</v>
      </c>
      <c r="F172" s="8" cm="1">
        <f t="array" ref="F172">IF($I$2="Длительное проживание от 10 ночей ",
INDEX(GRID!$B$18:$U$29,MATCH(E$7,GRID!$A$18:$A$29,0),MATCH(1,($U$2=GRID!$B$1:$U$1)*(КАЛЕНДАРЬ!R27=GRID!$B$3:$U$3),0))*GRID!$H$45,
ROUNDUP(INDEX(GRID!$B$18:$U$29,MATCH(E$7,GRID!$A$18:$A$29,0),MATCH(1,($U$2=GRID!$B$1:$U$1)*(КАЛЕНДАРЬ!R27=GRID!$B$3:$U$3),0))*GRID!$H$45*(1-GRID!$H$46),0))</f>
        <v>55890</v>
      </c>
      <c r="G172" s="57" t="s">
        <v>119</v>
      </c>
      <c r="H172" s="57" t="s">
        <v>119</v>
      </c>
      <c r="I172" s="8" cm="1">
        <f t="array" ref="I172">IF($I$2="Длительное проживание от 10 ночей ",
INDEX(GRID!$B$4:$U$15,MATCH(I$7,GRID!$A$4:$A$15,0),MATCH(1,($U$2=GRID!$B$1:$U$1)*(КАЛЕНДАРЬ!R27=GRID!$B$3:$U$3),0))*GRID!$H$45,
ROUNDUP(INDEX(GRID!$B$4:$U$15,MATCH(I$7,GRID!$A$4:$A$15,0),MATCH(1,($U$2=GRID!$B$1:$U$1)*(КАЛЕНДАРЬ!R27=GRID!$B$3:$U$3),0))*GRID!$H$45*(1-GRID!$H$46),0))</f>
        <v>63900</v>
      </c>
      <c r="J172" s="8" cm="1">
        <f t="array" ref="J172">IF($I$2="Длительное проживание от 10 ночей ",
INDEX(GRID!$B$18:$U$29,MATCH(I$7,GRID!$A$18:$A$29,0),MATCH(1,($U$2=GRID!$B$1:$U$1)*(КАЛЕНДАРЬ!R27=GRID!$B$3:$U$3),0))*GRID!$H$45,
ROUNDUP(INDEX(GRID!$B$18:$U$29,MATCH(I$7,GRID!$A$18:$A$29,0),MATCH(1,($U$2=GRID!$B$1:$U$1)*(КАЛЕНДАРЬ!R27=GRID!$B$3:$U$3),0))*GRID!$H$45*(1-GRID!$H$46),0))</f>
        <v>68400</v>
      </c>
      <c r="K172" s="57" t="s">
        <v>119</v>
      </c>
      <c r="L172" s="57" t="s">
        <v>119</v>
      </c>
      <c r="M172" s="8" cm="1">
        <f t="array" ref="M172">IF($I$2="Длительное проживание от 10 ночей ",
INDEX(GRID!$B$4:$U$15,MATCH(M$7,GRID!$A$4:$A$15,0),MATCH(1,($U$2=GRID!$B$1:$U$1)*(КАЛЕНДАРЬ!R27=GRID!$B$3:$U$3),0))*GRID!$H$45,
ROUNDUP(INDEX(GRID!$B$4:$U$15,MATCH(M$7,GRID!$A$4:$A$15,0),MATCH(1,($U$2=GRID!$B$1:$U$1)*(КАЛЕНДАРЬ!R27=GRID!$B$3:$U$3),0))*GRID!$H$45*(1-GRID!$H$46),0))</f>
        <v>92880</v>
      </c>
      <c r="N172" s="8" cm="1">
        <f t="array" ref="N172">IF($I$2="Длительное проживание от 10 ночей ",
INDEX(GRID!$B$18:$U$29,MATCH(M$7,GRID!$A$18:$A$29,0),MATCH(1,($U$2=GRID!$B$1:$U$1)*(КАЛЕНДАРЬ!R27=GRID!$B$3:$U$3),0))*GRID!$H$45,
ROUNDUP(INDEX(GRID!$B$18:$U$29,MATCH(M$7,GRID!$A$18:$A$29,0),MATCH(1,($U$2=GRID!$B$1:$U$1)*(КАЛЕНДАРЬ!R27=GRID!$B$3:$U$3),0))*GRID!$H$45*(1-GRID!$H$46),0))</f>
        <v>97380</v>
      </c>
      <c r="O172" s="57" t="s">
        <v>119</v>
      </c>
      <c r="P172" s="8" cm="1">
        <f t="array" ref="P172">IF($I$2="Длительное проживание от 10 ночей ",
INDEX(GRID!$B$4:$U$15,MATCH(P$7,GRID!$A$4:$A$15,0),MATCH(1,($U$2=GRID!$B$1:$U$1)*(КАЛЕНДАРЬ!R27=GRID!$B$3:$U$3),0))*GRID!$H$45,
ROUNDUP(INDEX(GRID!$B$4:$U$15,MATCH(P$7,GRID!$A$4:$A$15,0),MATCH(1,($U$2=GRID!$B$1:$U$1)*(КАЛЕНДАРЬ!R27=GRID!$B$3:$U$3),0))*GRID!$H$45*(1-GRID!$H$46),0))</f>
        <v>171090</v>
      </c>
      <c r="Q172" s="8" cm="1">
        <f t="array" ref="Q172">IF($I$2="Длительное проживание от 10 ночей ",
INDEX(GRID!$B$4:$U$15,MATCH(Q$7,GRID!$A$4:$A$15,0),MATCH(1,($U$2=GRID!$B$1:$U$1)*(КАЛЕНДАРЬ!R27=GRID!$B$3:$U$3),0))*GRID!$H$45,
ROUNDUP(INDEX(GRID!$B$4:$U$15,MATCH(Q$7,GRID!$A$4:$A$15,0),MATCH(1,($U$2=GRID!$B$1:$U$1)*(КАЛЕНДАРЬ!R27=GRID!$B$3:$U$3),0))*GRID!$H$45*(1-GRID!$H$46),0))</f>
        <v>198810</v>
      </c>
      <c r="R172" s="57" t="s">
        <v>119</v>
      </c>
      <c r="S172" s="57" t="s">
        <v>119</v>
      </c>
      <c r="T172" s="57" t="s">
        <v>119</v>
      </c>
    </row>
    <row r="173" spans="1:20" hidden="1">
      <c r="A173" s="63" t="s">
        <v>14</v>
      </c>
      <c r="B173" s="64">
        <v>25</v>
      </c>
      <c r="C173" s="8" cm="1">
        <f t="array" ref="C173">IF($I$2="Длительное проживание от 10 ночей ",
INDEX(GRID!$B$4:$U$15,MATCH(C$7,GRID!$A$4:$A$15,0),MATCH(1,($U$2=GRID!$B$1:$U$1)*(КАЛЕНДАРЬ!R28=GRID!$B$3:$U$3),0))*GRID!$H$45,
ROUNDUP(INDEX(GRID!$B$4:$U$15,MATCH(C$7,GRID!$A$4:$A$15,0),MATCH(1,($U$2=GRID!$B$1:$U$1)*(КАЛЕНДАРЬ!R28=GRID!$B$3:$U$3),0))*GRID!$H$45*(1-GRID!$H$46),0))</f>
        <v>43290</v>
      </c>
      <c r="D173" s="8" cm="1">
        <f t="array" ref="D173">IF($I$2="Длительное проживание от 10 ночей ",
INDEX(GRID!$B$18:$U$29,MATCH(C$7,GRID!$A$18:$A$29,0),MATCH(1,($U$2=GRID!$B$1:$U$1)*(КАЛЕНДАРЬ!R28=GRID!$B$3:$U$3),0))*GRID!$H$45,
ROUNDUP(INDEX(GRID!$B$18:$U$29,MATCH(C$7,GRID!$A$18:$A$29,0),MATCH(1,($U$2=GRID!$B$1:$U$1)*(КАЛЕНДАРЬ!R28=GRID!$B$3:$U$3),0))*GRID!$H$45*(1-GRID!$H$46),0))</f>
        <v>47790</v>
      </c>
      <c r="E173" s="8" cm="1">
        <f t="array" ref="E173">IF($I$2="Длительное проживание от 10 ночей ",
INDEX(GRID!$B$4:$U$15,MATCH(E$7,GRID!$A$4:$A$15,0),MATCH(1,($U$2=GRID!$B$1:$U$1)*(КАЛЕНДАРЬ!R28=GRID!$B$3:$U$3),0))*GRID!$H$45,
ROUNDUP(INDEX(GRID!$B$4:$U$15,MATCH(E$7,GRID!$A$4:$A$15,0),MATCH(1,($U$2=GRID!$B$1:$U$1)*(КАЛЕНДАРЬ!R28=GRID!$B$3:$U$3),0))*GRID!$H$45*(1-GRID!$H$46),0))</f>
        <v>51390</v>
      </c>
      <c r="F173" s="8" cm="1">
        <f t="array" ref="F173">IF($I$2="Длительное проживание от 10 ночей ",
INDEX(GRID!$B$18:$U$29,MATCH(E$7,GRID!$A$18:$A$29,0),MATCH(1,($U$2=GRID!$B$1:$U$1)*(КАЛЕНДАРЬ!R28=GRID!$B$3:$U$3),0))*GRID!$H$45,
ROUNDUP(INDEX(GRID!$B$18:$U$29,MATCH(E$7,GRID!$A$18:$A$29,0),MATCH(1,($U$2=GRID!$B$1:$U$1)*(КАЛЕНДАРЬ!R28=GRID!$B$3:$U$3),0))*GRID!$H$45*(1-GRID!$H$46),0))</f>
        <v>55890</v>
      </c>
      <c r="G173" s="57" t="s">
        <v>119</v>
      </c>
      <c r="H173" s="57" t="s">
        <v>119</v>
      </c>
      <c r="I173" s="8" cm="1">
        <f t="array" ref="I173">IF($I$2="Длительное проживание от 10 ночей ",
INDEX(GRID!$B$4:$U$15,MATCH(I$7,GRID!$A$4:$A$15,0),MATCH(1,($U$2=GRID!$B$1:$U$1)*(КАЛЕНДАРЬ!R28=GRID!$B$3:$U$3),0))*GRID!$H$45,
ROUNDUP(INDEX(GRID!$B$4:$U$15,MATCH(I$7,GRID!$A$4:$A$15,0),MATCH(1,($U$2=GRID!$B$1:$U$1)*(КАЛЕНДАРЬ!R28=GRID!$B$3:$U$3),0))*GRID!$H$45*(1-GRID!$H$46),0))</f>
        <v>63900</v>
      </c>
      <c r="J173" s="8" cm="1">
        <f t="array" ref="J173">IF($I$2="Длительное проживание от 10 ночей ",
INDEX(GRID!$B$18:$U$29,MATCH(I$7,GRID!$A$18:$A$29,0),MATCH(1,($U$2=GRID!$B$1:$U$1)*(КАЛЕНДАРЬ!R28=GRID!$B$3:$U$3),0))*GRID!$H$45,
ROUNDUP(INDEX(GRID!$B$18:$U$29,MATCH(I$7,GRID!$A$18:$A$29,0),MATCH(1,($U$2=GRID!$B$1:$U$1)*(КАЛЕНДАРЬ!R28=GRID!$B$3:$U$3),0))*GRID!$H$45*(1-GRID!$H$46),0))</f>
        <v>68400</v>
      </c>
      <c r="K173" s="57" t="s">
        <v>119</v>
      </c>
      <c r="L173" s="57" t="s">
        <v>119</v>
      </c>
      <c r="M173" s="8" cm="1">
        <f t="array" ref="M173">IF($I$2="Длительное проживание от 10 ночей ",
INDEX(GRID!$B$4:$U$15,MATCH(M$7,GRID!$A$4:$A$15,0),MATCH(1,($U$2=GRID!$B$1:$U$1)*(КАЛЕНДАРЬ!R28=GRID!$B$3:$U$3),0))*GRID!$H$45,
ROUNDUP(INDEX(GRID!$B$4:$U$15,MATCH(M$7,GRID!$A$4:$A$15,0),MATCH(1,($U$2=GRID!$B$1:$U$1)*(КАЛЕНДАРЬ!R28=GRID!$B$3:$U$3),0))*GRID!$H$45*(1-GRID!$H$46),0))</f>
        <v>92880</v>
      </c>
      <c r="N173" s="8" cm="1">
        <f t="array" ref="N173">IF($I$2="Длительное проживание от 10 ночей ",
INDEX(GRID!$B$18:$U$29,MATCH(M$7,GRID!$A$18:$A$29,0),MATCH(1,($U$2=GRID!$B$1:$U$1)*(КАЛЕНДАРЬ!R28=GRID!$B$3:$U$3),0))*GRID!$H$45,
ROUNDUP(INDEX(GRID!$B$18:$U$29,MATCH(M$7,GRID!$A$18:$A$29,0),MATCH(1,($U$2=GRID!$B$1:$U$1)*(КАЛЕНДАРЬ!R28=GRID!$B$3:$U$3),0))*GRID!$H$45*(1-GRID!$H$46),0))</f>
        <v>97380</v>
      </c>
      <c r="O173" s="57" t="s">
        <v>119</v>
      </c>
      <c r="P173" s="8" cm="1">
        <f t="array" ref="P173">IF($I$2="Длительное проживание от 10 ночей ",
INDEX(GRID!$B$4:$U$15,MATCH(P$7,GRID!$A$4:$A$15,0),MATCH(1,($U$2=GRID!$B$1:$U$1)*(КАЛЕНДАРЬ!R28=GRID!$B$3:$U$3),0))*GRID!$H$45,
ROUNDUP(INDEX(GRID!$B$4:$U$15,MATCH(P$7,GRID!$A$4:$A$15,0),MATCH(1,($U$2=GRID!$B$1:$U$1)*(КАЛЕНДАРЬ!R28=GRID!$B$3:$U$3),0))*GRID!$H$45*(1-GRID!$H$46),0))</f>
        <v>171090</v>
      </c>
      <c r="Q173" s="8" cm="1">
        <f t="array" ref="Q173">IF($I$2="Длительное проживание от 10 ночей ",
INDEX(GRID!$B$4:$U$15,MATCH(Q$7,GRID!$A$4:$A$15,0),MATCH(1,($U$2=GRID!$B$1:$U$1)*(КАЛЕНДАРЬ!R28=GRID!$B$3:$U$3),0))*GRID!$H$45,
ROUNDUP(INDEX(GRID!$B$4:$U$15,MATCH(Q$7,GRID!$A$4:$A$15,0),MATCH(1,($U$2=GRID!$B$1:$U$1)*(КАЛЕНДАРЬ!R28=GRID!$B$3:$U$3),0))*GRID!$H$45*(1-GRID!$H$46),0))</f>
        <v>198810</v>
      </c>
      <c r="R173" s="57" t="s">
        <v>119</v>
      </c>
      <c r="S173" s="57" t="s">
        <v>119</v>
      </c>
      <c r="T173" s="57" t="s">
        <v>119</v>
      </c>
    </row>
    <row r="174" spans="1:20" hidden="1">
      <c r="A174" s="63" t="s">
        <v>15</v>
      </c>
      <c r="B174" s="64">
        <v>26</v>
      </c>
      <c r="C174" s="8" cm="1">
        <f t="array" ref="C174">IF($I$2="Длительное проживание от 10 ночей ",
INDEX(GRID!$B$4:$U$15,MATCH(C$7,GRID!$A$4:$A$15,0),MATCH(1,($U$2=GRID!$B$1:$U$1)*(КАЛЕНДАРЬ!R29=GRID!$B$3:$U$3),0))*GRID!$H$45,
ROUNDUP(INDEX(GRID!$B$4:$U$15,MATCH(C$7,GRID!$A$4:$A$15,0),MATCH(1,($U$2=GRID!$B$1:$U$1)*(КАЛЕНДАРЬ!R29=GRID!$B$3:$U$3),0))*GRID!$H$45*(1-GRID!$H$46),0))</f>
        <v>43290</v>
      </c>
      <c r="D174" s="8" cm="1">
        <f t="array" ref="D174">IF($I$2="Длительное проживание от 10 ночей ",
INDEX(GRID!$B$18:$U$29,MATCH(C$7,GRID!$A$18:$A$29,0),MATCH(1,($U$2=GRID!$B$1:$U$1)*(КАЛЕНДАРЬ!R29=GRID!$B$3:$U$3),0))*GRID!$H$45,
ROUNDUP(INDEX(GRID!$B$18:$U$29,MATCH(C$7,GRID!$A$18:$A$29,0),MATCH(1,($U$2=GRID!$B$1:$U$1)*(КАЛЕНДАРЬ!R29=GRID!$B$3:$U$3),0))*GRID!$H$45*(1-GRID!$H$46),0))</f>
        <v>47790</v>
      </c>
      <c r="E174" s="8" cm="1">
        <f t="array" ref="E174">IF($I$2="Длительное проживание от 10 ночей ",
INDEX(GRID!$B$4:$U$15,MATCH(E$7,GRID!$A$4:$A$15,0),MATCH(1,($U$2=GRID!$B$1:$U$1)*(КАЛЕНДАРЬ!R29=GRID!$B$3:$U$3),0))*GRID!$H$45,
ROUNDUP(INDEX(GRID!$B$4:$U$15,MATCH(E$7,GRID!$A$4:$A$15,0),MATCH(1,($U$2=GRID!$B$1:$U$1)*(КАЛЕНДАРЬ!R29=GRID!$B$3:$U$3),0))*GRID!$H$45*(1-GRID!$H$46),0))</f>
        <v>51390</v>
      </c>
      <c r="F174" s="8" cm="1">
        <f t="array" ref="F174">IF($I$2="Длительное проживание от 10 ночей ",
INDEX(GRID!$B$18:$U$29,MATCH(E$7,GRID!$A$18:$A$29,0),MATCH(1,($U$2=GRID!$B$1:$U$1)*(КАЛЕНДАРЬ!R29=GRID!$B$3:$U$3),0))*GRID!$H$45,
ROUNDUP(INDEX(GRID!$B$18:$U$29,MATCH(E$7,GRID!$A$18:$A$29,0),MATCH(1,($U$2=GRID!$B$1:$U$1)*(КАЛЕНДАРЬ!R29=GRID!$B$3:$U$3),0))*GRID!$H$45*(1-GRID!$H$46),0))</f>
        <v>55890</v>
      </c>
      <c r="G174" s="57" t="s">
        <v>119</v>
      </c>
      <c r="H174" s="57" t="s">
        <v>119</v>
      </c>
      <c r="I174" s="8" cm="1">
        <f t="array" ref="I174">IF($I$2="Длительное проживание от 10 ночей ",
INDEX(GRID!$B$4:$U$15,MATCH(I$7,GRID!$A$4:$A$15,0),MATCH(1,($U$2=GRID!$B$1:$U$1)*(КАЛЕНДАРЬ!R29=GRID!$B$3:$U$3),0))*GRID!$H$45,
ROUNDUP(INDEX(GRID!$B$4:$U$15,MATCH(I$7,GRID!$A$4:$A$15,0),MATCH(1,($U$2=GRID!$B$1:$U$1)*(КАЛЕНДАРЬ!R29=GRID!$B$3:$U$3),0))*GRID!$H$45*(1-GRID!$H$46),0))</f>
        <v>63900</v>
      </c>
      <c r="J174" s="8" cm="1">
        <f t="array" ref="J174">IF($I$2="Длительное проживание от 10 ночей ",
INDEX(GRID!$B$18:$U$29,MATCH(I$7,GRID!$A$18:$A$29,0),MATCH(1,($U$2=GRID!$B$1:$U$1)*(КАЛЕНДАРЬ!R29=GRID!$B$3:$U$3),0))*GRID!$H$45,
ROUNDUP(INDEX(GRID!$B$18:$U$29,MATCH(I$7,GRID!$A$18:$A$29,0),MATCH(1,($U$2=GRID!$B$1:$U$1)*(КАЛЕНДАРЬ!R29=GRID!$B$3:$U$3),0))*GRID!$H$45*(1-GRID!$H$46),0))</f>
        <v>68400</v>
      </c>
      <c r="K174" s="57" t="s">
        <v>119</v>
      </c>
      <c r="L174" s="57" t="s">
        <v>119</v>
      </c>
      <c r="M174" s="8" cm="1">
        <f t="array" ref="M174">IF($I$2="Длительное проживание от 10 ночей ",
INDEX(GRID!$B$4:$U$15,MATCH(M$7,GRID!$A$4:$A$15,0),MATCH(1,($U$2=GRID!$B$1:$U$1)*(КАЛЕНДАРЬ!R29=GRID!$B$3:$U$3),0))*GRID!$H$45,
ROUNDUP(INDEX(GRID!$B$4:$U$15,MATCH(M$7,GRID!$A$4:$A$15,0),MATCH(1,($U$2=GRID!$B$1:$U$1)*(КАЛЕНДАРЬ!R29=GRID!$B$3:$U$3),0))*GRID!$H$45*(1-GRID!$H$46),0))</f>
        <v>92880</v>
      </c>
      <c r="N174" s="8" cm="1">
        <f t="array" ref="N174">IF($I$2="Длительное проживание от 10 ночей ",
INDEX(GRID!$B$18:$U$29,MATCH(M$7,GRID!$A$18:$A$29,0),MATCH(1,($U$2=GRID!$B$1:$U$1)*(КАЛЕНДАРЬ!R29=GRID!$B$3:$U$3),0))*GRID!$H$45,
ROUNDUP(INDEX(GRID!$B$18:$U$29,MATCH(M$7,GRID!$A$18:$A$29,0),MATCH(1,($U$2=GRID!$B$1:$U$1)*(КАЛЕНДАРЬ!R29=GRID!$B$3:$U$3),0))*GRID!$H$45*(1-GRID!$H$46),0))</f>
        <v>97380</v>
      </c>
      <c r="O174" s="57" t="s">
        <v>119</v>
      </c>
      <c r="P174" s="8" cm="1">
        <f t="array" ref="P174">IF($I$2="Длительное проживание от 10 ночей ",
INDEX(GRID!$B$4:$U$15,MATCH(P$7,GRID!$A$4:$A$15,0),MATCH(1,($U$2=GRID!$B$1:$U$1)*(КАЛЕНДАРЬ!R29=GRID!$B$3:$U$3),0))*GRID!$H$45,
ROUNDUP(INDEX(GRID!$B$4:$U$15,MATCH(P$7,GRID!$A$4:$A$15,0),MATCH(1,($U$2=GRID!$B$1:$U$1)*(КАЛЕНДАРЬ!R29=GRID!$B$3:$U$3),0))*GRID!$H$45*(1-GRID!$H$46),0))</f>
        <v>171090</v>
      </c>
      <c r="Q174" s="8" cm="1">
        <f t="array" ref="Q174">IF($I$2="Длительное проживание от 10 ночей ",
INDEX(GRID!$B$4:$U$15,MATCH(Q$7,GRID!$A$4:$A$15,0),MATCH(1,($U$2=GRID!$B$1:$U$1)*(КАЛЕНДАРЬ!R29=GRID!$B$3:$U$3),0))*GRID!$H$45,
ROUNDUP(INDEX(GRID!$B$4:$U$15,MATCH(Q$7,GRID!$A$4:$A$15,0),MATCH(1,($U$2=GRID!$B$1:$U$1)*(КАЛЕНДАРЬ!R29=GRID!$B$3:$U$3),0))*GRID!$H$45*(1-GRID!$H$46),0))</f>
        <v>198810</v>
      </c>
      <c r="R174" s="57" t="s">
        <v>119</v>
      </c>
      <c r="S174" s="57" t="s">
        <v>119</v>
      </c>
      <c r="T174" s="57" t="s">
        <v>119</v>
      </c>
    </row>
    <row r="175" spans="1:20" hidden="1">
      <c r="A175" s="63" t="s">
        <v>16</v>
      </c>
      <c r="B175" s="64">
        <v>27</v>
      </c>
      <c r="C175" s="8" cm="1">
        <f t="array" ref="C175">IF($I$2="Длительное проживание от 10 ночей ",
INDEX(GRID!$B$4:$U$15,MATCH(C$7,GRID!$A$4:$A$15,0),MATCH(1,($U$2=GRID!$B$1:$U$1)*(КАЛЕНДАРЬ!R30=GRID!$B$3:$U$3),0))*GRID!$H$45,
ROUNDUP(INDEX(GRID!$B$4:$U$15,MATCH(C$7,GRID!$A$4:$A$15,0),MATCH(1,($U$2=GRID!$B$1:$U$1)*(КАЛЕНДАРЬ!R30=GRID!$B$3:$U$3),0))*GRID!$H$45*(1-GRID!$H$46),0))</f>
        <v>47340</v>
      </c>
      <c r="D175" s="8" cm="1">
        <f t="array" ref="D175">IF($I$2="Длительное проживание от 10 ночей ",
INDEX(GRID!$B$18:$U$29,MATCH(C$7,GRID!$A$18:$A$29,0),MATCH(1,($U$2=GRID!$B$1:$U$1)*(КАЛЕНДАРЬ!R30=GRID!$B$3:$U$3),0))*GRID!$H$45,
ROUNDUP(INDEX(GRID!$B$18:$U$29,MATCH(C$7,GRID!$A$18:$A$29,0),MATCH(1,($U$2=GRID!$B$1:$U$1)*(КАЛЕНДАРЬ!R30=GRID!$B$3:$U$3),0))*GRID!$H$45*(1-GRID!$H$46),0))</f>
        <v>51840</v>
      </c>
      <c r="E175" s="8" cm="1">
        <f t="array" ref="E175">IF($I$2="Длительное проживание от 10 ночей ",
INDEX(GRID!$B$4:$U$15,MATCH(E$7,GRID!$A$4:$A$15,0),MATCH(1,($U$2=GRID!$B$1:$U$1)*(КАЛЕНДАРЬ!R30=GRID!$B$3:$U$3),0))*GRID!$H$45,
ROUNDUP(INDEX(GRID!$B$4:$U$15,MATCH(E$7,GRID!$A$4:$A$15,0),MATCH(1,($U$2=GRID!$B$1:$U$1)*(КАЛЕНДАРЬ!R30=GRID!$B$3:$U$3),0))*GRID!$H$45*(1-GRID!$H$46),0))</f>
        <v>55890</v>
      </c>
      <c r="F175" s="8" cm="1">
        <f t="array" ref="F175">IF($I$2="Длительное проживание от 10 ночей ",
INDEX(GRID!$B$18:$U$29,MATCH(E$7,GRID!$A$18:$A$29,0),MATCH(1,($U$2=GRID!$B$1:$U$1)*(КАЛЕНДАРЬ!R30=GRID!$B$3:$U$3),0))*GRID!$H$45,
ROUNDUP(INDEX(GRID!$B$18:$U$29,MATCH(E$7,GRID!$A$18:$A$29,0),MATCH(1,($U$2=GRID!$B$1:$U$1)*(КАЛЕНДАРЬ!R30=GRID!$B$3:$U$3),0))*GRID!$H$45*(1-GRID!$H$46),0))</f>
        <v>60390</v>
      </c>
      <c r="G175" s="57" t="s">
        <v>119</v>
      </c>
      <c r="H175" s="57" t="s">
        <v>119</v>
      </c>
      <c r="I175" s="8" cm="1">
        <f t="array" ref="I175">IF($I$2="Длительное проживание от 10 ночей ",
INDEX(GRID!$B$4:$U$15,MATCH(I$7,GRID!$A$4:$A$15,0),MATCH(1,($U$2=GRID!$B$1:$U$1)*(КАЛЕНДАРЬ!R30=GRID!$B$3:$U$3),0))*GRID!$H$45,
ROUNDUP(INDEX(GRID!$B$4:$U$15,MATCH(I$7,GRID!$A$4:$A$15,0),MATCH(1,($U$2=GRID!$B$1:$U$1)*(КАЛЕНДАРЬ!R30=GRID!$B$3:$U$3),0))*GRID!$H$45*(1-GRID!$H$46),0))</f>
        <v>68940</v>
      </c>
      <c r="J175" s="8" cm="1">
        <f t="array" ref="J175">IF($I$2="Длительное проживание от 10 ночей ",
INDEX(GRID!$B$18:$U$29,MATCH(I$7,GRID!$A$18:$A$29,0),MATCH(1,($U$2=GRID!$B$1:$U$1)*(КАЛЕНДАРЬ!R30=GRID!$B$3:$U$3),0))*GRID!$H$45,
ROUNDUP(INDEX(GRID!$B$18:$U$29,MATCH(I$7,GRID!$A$18:$A$29,0),MATCH(1,($U$2=GRID!$B$1:$U$1)*(КАЛЕНДАРЬ!R30=GRID!$B$3:$U$3),0))*GRID!$H$45*(1-GRID!$H$46),0))</f>
        <v>73440</v>
      </c>
      <c r="K175" s="57" t="s">
        <v>119</v>
      </c>
      <c r="L175" s="57" t="s">
        <v>119</v>
      </c>
      <c r="M175" s="8" cm="1">
        <f t="array" ref="M175">IF($I$2="Длительное проживание от 10 ночей ",
INDEX(GRID!$B$4:$U$15,MATCH(M$7,GRID!$A$4:$A$15,0),MATCH(1,($U$2=GRID!$B$1:$U$1)*(КАЛЕНДАРЬ!R30=GRID!$B$3:$U$3),0))*GRID!$H$45,
ROUNDUP(INDEX(GRID!$B$4:$U$15,MATCH(M$7,GRID!$A$4:$A$15,0),MATCH(1,($U$2=GRID!$B$1:$U$1)*(КАЛЕНДАРЬ!R30=GRID!$B$3:$U$3),0))*GRID!$H$45*(1-GRID!$H$46),0))</f>
        <v>99360</v>
      </c>
      <c r="N175" s="8" cm="1">
        <f t="array" ref="N175">IF($I$2="Длительное проживание от 10 ночей ",
INDEX(GRID!$B$18:$U$29,MATCH(M$7,GRID!$A$18:$A$29,0),MATCH(1,($U$2=GRID!$B$1:$U$1)*(КАЛЕНДАРЬ!R30=GRID!$B$3:$U$3),0))*GRID!$H$45,
ROUNDUP(INDEX(GRID!$B$18:$U$29,MATCH(M$7,GRID!$A$18:$A$29,0),MATCH(1,($U$2=GRID!$B$1:$U$1)*(КАЛЕНДАРЬ!R30=GRID!$B$3:$U$3),0))*GRID!$H$45*(1-GRID!$H$46),0))</f>
        <v>103860</v>
      </c>
      <c r="O175" s="57" t="s">
        <v>119</v>
      </c>
      <c r="P175" s="8" cm="1">
        <f t="array" ref="P175">IF($I$2="Длительное проживание от 10 ночей ",
INDEX(GRID!$B$4:$U$15,MATCH(P$7,GRID!$A$4:$A$15,0),MATCH(1,($U$2=GRID!$B$1:$U$1)*(КАЛЕНДАРЬ!R30=GRID!$B$3:$U$3),0))*GRID!$H$45,
ROUNDUP(INDEX(GRID!$B$4:$U$15,MATCH(P$7,GRID!$A$4:$A$15,0),MATCH(1,($U$2=GRID!$B$1:$U$1)*(КАЛЕНДАРЬ!R30=GRID!$B$3:$U$3),0))*GRID!$H$45*(1-GRID!$H$46),0))</f>
        <v>179370</v>
      </c>
      <c r="Q175" s="8" cm="1">
        <f t="array" ref="Q175">IF($I$2="Длительное проживание от 10 ночей ",
INDEX(GRID!$B$4:$U$15,MATCH(Q$7,GRID!$A$4:$A$15,0),MATCH(1,($U$2=GRID!$B$1:$U$1)*(КАЛЕНДАРЬ!R30=GRID!$B$3:$U$3),0))*GRID!$H$45,
ROUNDUP(INDEX(GRID!$B$4:$U$15,MATCH(Q$7,GRID!$A$4:$A$15,0),MATCH(1,($U$2=GRID!$B$1:$U$1)*(КАЛЕНДАРЬ!R30=GRID!$B$3:$U$3),0))*GRID!$H$45*(1-GRID!$H$46),0))</f>
        <v>207540</v>
      </c>
      <c r="R175" s="57" t="s">
        <v>119</v>
      </c>
      <c r="S175" s="57" t="s">
        <v>119</v>
      </c>
      <c r="T175" s="57" t="s">
        <v>119</v>
      </c>
    </row>
    <row r="176" spans="1:20" hidden="1">
      <c r="A176" s="63" t="s">
        <v>17</v>
      </c>
      <c r="B176" s="64">
        <v>28</v>
      </c>
      <c r="C176" s="8" cm="1">
        <f t="array" ref="C176">IF($I$2="Длительное проживание от 10 ночей ",
INDEX(GRID!$B$4:$U$15,MATCH(C$7,GRID!$A$4:$A$15,0),MATCH(1,($U$2=GRID!$B$1:$U$1)*(КАЛЕНДАРЬ!R31=GRID!$B$3:$U$3),0))*GRID!$H$45,
ROUNDUP(INDEX(GRID!$B$4:$U$15,MATCH(C$7,GRID!$A$4:$A$15,0),MATCH(1,($U$2=GRID!$B$1:$U$1)*(КАЛЕНДАРЬ!R31=GRID!$B$3:$U$3),0))*GRID!$H$45*(1-GRID!$H$46),0))</f>
        <v>47340</v>
      </c>
      <c r="D176" s="8" cm="1">
        <f t="array" ref="D176">IF($I$2="Длительное проживание от 10 ночей ",
INDEX(GRID!$B$18:$U$29,MATCH(C$7,GRID!$A$18:$A$29,0),MATCH(1,($U$2=GRID!$B$1:$U$1)*(КАЛЕНДАРЬ!R31=GRID!$B$3:$U$3),0))*GRID!$H$45,
ROUNDUP(INDEX(GRID!$B$18:$U$29,MATCH(C$7,GRID!$A$18:$A$29,0),MATCH(1,($U$2=GRID!$B$1:$U$1)*(КАЛЕНДАРЬ!R31=GRID!$B$3:$U$3),0))*GRID!$H$45*(1-GRID!$H$46),0))</f>
        <v>51840</v>
      </c>
      <c r="E176" s="8" cm="1">
        <f t="array" ref="E176">IF($I$2="Длительное проживание от 10 ночей ",
INDEX(GRID!$B$4:$U$15,MATCH(E$7,GRID!$A$4:$A$15,0),MATCH(1,($U$2=GRID!$B$1:$U$1)*(КАЛЕНДАРЬ!R31=GRID!$B$3:$U$3),0))*GRID!$H$45,
ROUNDUP(INDEX(GRID!$B$4:$U$15,MATCH(E$7,GRID!$A$4:$A$15,0),MATCH(1,($U$2=GRID!$B$1:$U$1)*(КАЛЕНДАРЬ!R31=GRID!$B$3:$U$3),0))*GRID!$H$45*(1-GRID!$H$46),0))</f>
        <v>55890</v>
      </c>
      <c r="F176" s="8" cm="1">
        <f t="array" ref="F176">IF($I$2="Длительное проживание от 10 ночей ",
INDEX(GRID!$B$18:$U$29,MATCH(E$7,GRID!$A$18:$A$29,0),MATCH(1,($U$2=GRID!$B$1:$U$1)*(КАЛЕНДАРЬ!R31=GRID!$B$3:$U$3),0))*GRID!$H$45,
ROUNDUP(INDEX(GRID!$B$18:$U$29,MATCH(E$7,GRID!$A$18:$A$29,0),MATCH(1,($U$2=GRID!$B$1:$U$1)*(КАЛЕНДАРЬ!R31=GRID!$B$3:$U$3),0))*GRID!$H$45*(1-GRID!$H$46),0))</f>
        <v>60390</v>
      </c>
      <c r="G176" s="57" t="s">
        <v>119</v>
      </c>
      <c r="H176" s="57" t="s">
        <v>119</v>
      </c>
      <c r="I176" s="8" cm="1">
        <f t="array" ref="I176">IF($I$2="Длительное проживание от 10 ночей ",
INDEX(GRID!$B$4:$U$15,MATCH(I$7,GRID!$A$4:$A$15,0),MATCH(1,($U$2=GRID!$B$1:$U$1)*(КАЛЕНДАРЬ!R31=GRID!$B$3:$U$3),0))*GRID!$H$45,
ROUNDUP(INDEX(GRID!$B$4:$U$15,MATCH(I$7,GRID!$A$4:$A$15,0),MATCH(1,($U$2=GRID!$B$1:$U$1)*(КАЛЕНДАРЬ!R31=GRID!$B$3:$U$3),0))*GRID!$H$45*(1-GRID!$H$46),0))</f>
        <v>68940</v>
      </c>
      <c r="J176" s="8" cm="1">
        <f t="array" ref="J176">IF($I$2="Длительное проживание от 10 ночей ",
INDEX(GRID!$B$18:$U$29,MATCH(I$7,GRID!$A$18:$A$29,0),MATCH(1,($U$2=GRID!$B$1:$U$1)*(КАЛЕНДАРЬ!R31=GRID!$B$3:$U$3),0))*GRID!$H$45,
ROUNDUP(INDEX(GRID!$B$18:$U$29,MATCH(I$7,GRID!$A$18:$A$29,0),MATCH(1,($U$2=GRID!$B$1:$U$1)*(КАЛЕНДАРЬ!R31=GRID!$B$3:$U$3),0))*GRID!$H$45*(1-GRID!$H$46),0))</f>
        <v>73440</v>
      </c>
      <c r="K176" s="57" t="s">
        <v>119</v>
      </c>
      <c r="L176" s="57" t="s">
        <v>119</v>
      </c>
      <c r="M176" s="8" cm="1">
        <f t="array" ref="M176">IF($I$2="Длительное проживание от 10 ночей ",
INDEX(GRID!$B$4:$U$15,MATCH(M$7,GRID!$A$4:$A$15,0),MATCH(1,($U$2=GRID!$B$1:$U$1)*(КАЛЕНДАРЬ!R31=GRID!$B$3:$U$3),0))*GRID!$H$45,
ROUNDUP(INDEX(GRID!$B$4:$U$15,MATCH(M$7,GRID!$A$4:$A$15,0),MATCH(1,($U$2=GRID!$B$1:$U$1)*(КАЛЕНДАРЬ!R31=GRID!$B$3:$U$3),0))*GRID!$H$45*(1-GRID!$H$46),0))</f>
        <v>99360</v>
      </c>
      <c r="N176" s="8" cm="1">
        <f t="array" ref="N176">IF($I$2="Длительное проживание от 10 ночей ",
INDEX(GRID!$B$18:$U$29,MATCH(M$7,GRID!$A$18:$A$29,0),MATCH(1,($U$2=GRID!$B$1:$U$1)*(КАЛЕНДАРЬ!R31=GRID!$B$3:$U$3),0))*GRID!$H$45,
ROUNDUP(INDEX(GRID!$B$18:$U$29,MATCH(M$7,GRID!$A$18:$A$29,0),MATCH(1,($U$2=GRID!$B$1:$U$1)*(КАЛЕНДАРЬ!R31=GRID!$B$3:$U$3),0))*GRID!$H$45*(1-GRID!$H$46),0))</f>
        <v>103860</v>
      </c>
      <c r="O176" s="57" t="s">
        <v>119</v>
      </c>
      <c r="P176" s="8" cm="1">
        <f t="array" ref="P176">IF($I$2="Длительное проживание от 10 ночей ",
INDEX(GRID!$B$4:$U$15,MATCH(P$7,GRID!$A$4:$A$15,0),MATCH(1,($U$2=GRID!$B$1:$U$1)*(КАЛЕНДАРЬ!R31=GRID!$B$3:$U$3),0))*GRID!$H$45,
ROUNDUP(INDEX(GRID!$B$4:$U$15,MATCH(P$7,GRID!$A$4:$A$15,0),MATCH(1,($U$2=GRID!$B$1:$U$1)*(КАЛЕНДАРЬ!R31=GRID!$B$3:$U$3),0))*GRID!$H$45*(1-GRID!$H$46),0))</f>
        <v>179370</v>
      </c>
      <c r="Q176" s="8" cm="1">
        <f t="array" ref="Q176">IF($I$2="Длительное проживание от 10 ночей ",
INDEX(GRID!$B$4:$U$15,MATCH(Q$7,GRID!$A$4:$A$15,0),MATCH(1,($U$2=GRID!$B$1:$U$1)*(КАЛЕНДАРЬ!R31=GRID!$B$3:$U$3),0))*GRID!$H$45,
ROUNDUP(INDEX(GRID!$B$4:$U$15,MATCH(Q$7,GRID!$A$4:$A$15,0),MATCH(1,($U$2=GRID!$B$1:$U$1)*(КАЛЕНДАРЬ!R31=GRID!$B$3:$U$3),0))*GRID!$H$45*(1-GRID!$H$46),0))</f>
        <v>207540</v>
      </c>
      <c r="R176" s="57" t="s">
        <v>119</v>
      </c>
      <c r="S176" s="57" t="s">
        <v>119</v>
      </c>
      <c r="T176" s="57" t="s">
        <v>119</v>
      </c>
    </row>
    <row r="177" spans="1:20" hidden="1">
      <c r="A177" s="63" t="s">
        <v>11</v>
      </c>
      <c r="B177" s="64">
        <v>29</v>
      </c>
      <c r="C177" s="8" cm="1">
        <f t="array" ref="C177">IF($I$2="Длительное проживание от 10 ночей ",
INDEX(GRID!$B$4:$U$15,MATCH(C$7,GRID!$A$4:$A$15,0),MATCH(1,($U$2=GRID!$B$1:$U$1)*(КАЛЕНДАРЬ!R32=GRID!$B$3:$U$3),0))*GRID!$H$45,
ROUNDUP(INDEX(GRID!$B$4:$U$15,MATCH(C$7,GRID!$A$4:$A$15,0),MATCH(1,($U$2=GRID!$B$1:$U$1)*(КАЛЕНДАРЬ!R32=GRID!$B$3:$U$3),0))*GRID!$H$45*(1-GRID!$H$46),0))</f>
        <v>47340</v>
      </c>
      <c r="D177" s="8" cm="1">
        <f t="array" ref="D177">IF($I$2="Длительное проживание от 10 ночей ",
INDEX(GRID!$B$18:$U$29,MATCH(C$7,GRID!$A$18:$A$29,0),MATCH(1,($U$2=GRID!$B$1:$U$1)*(КАЛЕНДАРЬ!R32=GRID!$B$3:$U$3),0))*GRID!$H$45,
ROUNDUP(INDEX(GRID!$B$18:$U$29,MATCH(C$7,GRID!$A$18:$A$29,0),MATCH(1,($U$2=GRID!$B$1:$U$1)*(КАЛЕНДАРЬ!R32=GRID!$B$3:$U$3),0))*GRID!$H$45*(1-GRID!$H$46),0))</f>
        <v>51840</v>
      </c>
      <c r="E177" s="8" cm="1">
        <f t="array" ref="E177">IF($I$2="Длительное проживание от 10 ночей ",
INDEX(GRID!$B$4:$U$15,MATCH(E$7,GRID!$A$4:$A$15,0),MATCH(1,($U$2=GRID!$B$1:$U$1)*(КАЛЕНДАРЬ!R32=GRID!$B$3:$U$3),0))*GRID!$H$45,
ROUNDUP(INDEX(GRID!$B$4:$U$15,MATCH(E$7,GRID!$A$4:$A$15,0),MATCH(1,($U$2=GRID!$B$1:$U$1)*(КАЛЕНДАРЬ!R32=GRID!$B$3:$U$3),0))*GRID!$H$45*(1-GRID!$H$46),0))</f>
        <v>55890</v>
      </c>
      <c r="F177" s="8" cm="1">
        <f t="array" ref="F177">IF($I$2="Длительное проживание от 10 ночей ",
INDEX(GRID!$B$18:$U$29,MATCH(E$7,GRID!$A$18:$A$29,0),MATCH(1,($U$2=GRID!$B$1:$U$1)*(КАЛЕНДАРЬ!R32=GRID!$B$3:$U$3),0))*GRID!$H$45,
ROUNDUP(INDEX(GRID!$B$18:$U$29,MATCH(E$7,GRID!$A$18:$A$29,0),MATCH(1,($U$2=GRID!$B$1:$U$1)*(КАЛЕНДАРЬ!R32=GRID!$B$3:$U$3),0))*GRID!$H$45*(1-GRID!$H$46),0))</f>
        <v>60390</v>
      </c>
      <c r="G177" s="57" t="s">
        <v>119</v>
      </c>
      <c r="H177" s="57" t="s">
        <v>119</v>
      </c>
      <c r="I177" s="8" cm="1">
        <f t="array" ref="I177">IF($I$2="Длительное проживание от 10 ночей ",
INDEX(GRID!$B$4:$U$15,MATCH(I$7,GRID!$A$4:$A$15,0),MATCH(1,($U$2=GRID!$B$1:$U$1)*(КАЛЕНДАРЬ!R32=GRID!$B$3:$U$3),0))*GRID!$H$45,
ROUNDUP(INDEX(GRID!$B$4:$U$15,MATCH(I$7,GRID!$A$4:$A$15,0),MATCH(1,($U$2=GRID!$B$1:$U$1)*(КАЛЕНДАРЬ!R32=GRID!$B$3:$U$3),0))*GRID!$H$45*(1-GRID!$H$46),0))</f>
        <v>68940</v>
      </c>
      <c r="J177" s="8" cm="1">
        <f t="array" ref="J177">IF($I$2="Длительное проживание от 10 ночей ",
INDEX(GRID!$B$18:$U$29,MATCH(I$7,GRID!$A$18:$A$29,0),MATCH(1,($U$2=GRID!$B$1:$U$1)*(КАЛЕНДАРЬ!R32=GRID!$B$3:$U$3),0))*GRID!$H$45,
ROUNDUP(INDEX(GRID!$B$18:$U$29,MATCH(I$7,GRID!$A$18:$A$29,0),MATCH(1,($U$2=GRID!$B$1:$U$1)*(КАЛЕНДАРЬ!R32=GRID!$B$3:$U$3),0))*GRID!$H$45*(1-GRID!$H$46),0))</f>
        <v>73440</v>
      </c>
      <c r="K177" s="57" t="s">
        <v>119</v>
      </c>
      <c r="L177" s="57" t="s">
        <v>119</v>
      </c>
      <c r="M177" s="8" cm="1">
        <f t="array" ref="M177">IF($I$2="Длительное проживание от 10 ночей ",
INDEX(GRID!$B$4:$U$15,MATCH(M$7,GRID!$A$4:$A$15,0),MATCH(1,($U$2=GRID!$B$1:$U$1)*(КАЛЕНДАРЬ!R32=GRID!$B$3:$U$3),0))*GRID!$H$45,
ROUNDUP(INDEX(GRID!$B$4:$U$15,MATCH(M$7,GRID!$A$4:$A$15,0),MATCH(1,($U$2=GRID!$B$1:$U$1)*(КАЛЕНДАРЬ!R32=GRID!$B$3:$U$3),0))*GRID!$H$45*(1-GRID!$H$46),0))</f>
        <v>99360</v>
      </c>
      <c r="N177" s="8" cm="1">
        <f t="array" ref="N177">IF($I$2="Длительное проживание от 10 ночей ",
INDEX(GRID!$B$18:$U$29,MATCH(M$7,GRID!$A$18:$A$29,0),MATCH(1,($U$2=GRID!$B$1:$U$1)*(КАЛЕНДАРЬ!R32=GRID!$B$3:$U$3),0))*GRID!$H$45,
ROUNDUP(INDEX(GRID!$B$18:$U$29,MATCH(M$7,GRID!$A$18:$A$29,0),MATCH(1,($U$2=GRID!$B$1:$U$1)*(КАЛЕНДАРЬ!R32=GRID!$B$3:$U$3),0))*GRID!$H$45*(1-GRID!$H$46),0))</f>
        <v>103860</v>
      </c>
      <c r="O177" s="57" t="s">
        <v>119</v>
      </c>
      <c r="P177" s="8" cm="1">
        <f t="array" ref="P177">IF($I$2="Длительное проживание от 10 ночей ",
INDEX(GRID!$B$4:$U$15,MATCH(P$7,GRID!$A$4:$A$15,0),MATCH(1,($U$2=GRID!$B$1:$U$1)*(КАЛЕНДАРЬ!R32=GRID!$B$3:$U$3),0))*GRID!$H$45,
ROUNDUP(INDEX(GRID!$B$4:$U$15,MATCH(P$7,GRID!$A$4:$A$15,0),MATCH(1,($U$2=GRID!$B$1:$U$1)*(КАЛЕНДАРЬ!R32=GRID!$B$3:$U$3),0))*GRID!$H$45*(1-GRID!$H$46),0))</f>
        <v>179370</v>
      </c>
      <c r="Q177" s="8" cm="1">
        <f t="array" ref="Q177">IF($I$2="Длительное проживание от 10 ночей ",
INDEX(GRID!$B$4:$U$15,MATCH(Q$7,GRID!$A$4:$A$15,0),MATCH(1,($U$2=GRID!$B$1:$U$1)*(КАЛЕНДАРЬ!R32=GRID!$B$3:$U$3),0))*GRID!$H$45,
ROUNDUP(INDEX(GRID!$B$4:$U$15,MATCH(Q$7,GRID!$A$4:$A$15,0),MATCH(1,($U$2=GRID!$B$1:$U$1)*(КАЛЕНДАРЬ!R32=GRID!$B$3:$U$3),0))*GRID!$H$45*(1-GRID!$H$46),0))</f>
        <v>207540</v>
      </c>
      <c r="R177" s="57" t="s">
        <v>119</v>
      </c>
      <c r="S177" s="57" t="s">
        <v>119</v>
      </c>
      <c r="T177" s="57" t="s">
        <v>119</v>
      </c>
    </row>
    <row r="178" spans="1:20" hidden="1">
      <c r="A178" s="63" t="s">
        <v>12</v>
      </c>
      <c r="B178" s="64">
        <v>30</v>
      </c>
      <c r="C178" s="8" cm="1">
        <f t="array" ref="C178">IF($I$2="Длительное проживание от 10 ночей ",
INDEX(GRID!$B$4:$U$15,MATCH(C$7,GRID!$A$4:$A$15,0),MATCH(1,($U$2=GRID!$B$1:$U$1)*(КАЛЕНДАРЬ!R33=GRID!$B$3:$U$3),0))*GRID!$H$45,
ROUNDUP(INDEX(GRID!$B$4:$U$15,MATCH(C$7,GRID!$A$4:$A$15,0),MATCH(1,($U$2=GRID!$B$1:$U$1)*(КАЛЕНДАРЬ!R33=GRID!$B$3:$U$3),0))*GRID!$H$45*(1-GRID!$H$46),0))</f>
        <v>47340</v>
      </c>
      <c r="D178" s="8" cm="1">
        <f t="array" ref="D178">IF($I$2="Длительное проживание от 10 ночей ",
INDEX(GRID!$B$18:$U$29,MATCH(C$7,GRID!$A$18:$A$29,0),MATCH(1,($U$2=GRID!$B$1:$U$1)*(КАЛЕНДАРЬ!R33=GRID!$B$3:$U$3),0))*GRID!$H$45,
ROUNDUP(INDEX(GRID!$B$18:$U$29,MATCH(C$7,GRID!$A$18:$A$29,0),MATCH(1,($U$2=GRID!$B$1:$U$1)*(КАЛЕНДАРЬ!R33=GRID!$B$3:$U$3),0))*GRID!$H$45*(1-GRID!$H$46),0))</f>
        <v>51840</v>
      </c>
      <c r="E178" s="8" cm="1">
        <f t="array" ref="E178">IF($I$2="Длительное проживание от 10 ночей ",
INDEX(GRID!$B$4:$U$15,MATCH(E$7,GRID!$A$4:$A$15,0),MATCH(1,($U$2=GRID!$B$1:$U$1)*(КАЛЕНДАРЬ!R33=GRID!$B$3:$U$3),0))*GRID!$H$45,
ROUNDUP(INDEX(GRID!$B$4:$U$15,MATCH(E$7,GRID!$A$4:$A$15,0),MATCH(1,($U$2=GRID!$B$1:$U$1)*(КАЛЕНДАРЬ!R33=GRID!$B$3:$U$3),0))*GRID!$H$45*(1-GRID!$H$46),0))</f>
        <v>55890</v>
      </c>
      <c r="F178" s="8" cm="1">
        <f t="array" ref="F178">IF($I$2="Длительное проживание от 10 ночей ",
INDEX(GRID!$B$18:$U$29,MATCH(E$7,GRID!$A$18:$A$29,0),MATCH(1,($U$2=GRID!$B$1:$U$1)*(КАЛЕНДАРЬ!R33=GRID!$B$3:$U$3),0))*GRID!$H$45,
ROUNDUP(INDEX(GRID!$B$18:$U$29,MATCH(E$7,GRID!$A$18:$A$29,0),MATCH(1,($U$2=GRID!$B$1:$U$1)*(КАЛЕНДАРЬ!R33=GRID!$B$3:$U$3),0))*GRID!$H$45*(1-GRID!$H$46),0))</f>
        <v>60390</v>
      </c>
      <c r="G178" s="57" t="s">
        <v>119</v>
      </c>
      <c r="H178" s="57" t="s">
        <v>119</v>
      </c>
      <c r="I178" s="8" cm="1">
        <f t="array" ref="I178">IF($I$2="Длительное проживание от 10 ночей ",
INDEX(GRID!$B$4:$U$15,MATCH(I$7,GRID!$A$4:$A$15,0),MATCH(1,($U$2=GRID!$B$1:$U$1)*(КАЛЕНДАРЬ!R33=GRID!$B$3:$U$3),0))*GRID!$H$45,
ROUNDUP(INDEX(GRID!$B$4:$U$15,MATCH(I$7,GRID!$A$4:$A$15,0),MATCH(1,($U$2=GRID!$B$1:$U$1)*(КАЛЕНДАРЬ!R33=GRID!$B$3:$U$3),0))*GRID!$H$45*(1-GRID!$H$46),0))</f>
        <v>68940</v>
      </c>
      <c r="J178" s="8" cm="1">
        <f t="array" ref="J178">IF($I$2="Длительное проживание от 10 ночей ",
INDEX(GRID!$B$18:$U$29,MATCH(I$7,GRID!$A$18:$A$29,0),MATCH(1,($U$2=GRID!$B$1:$U$1)*(КАЛЕНДАРЬ!R33=GRID!$B$3:$U$3),0))*GRID!$H$45,
ROUNDUP(INDEX(GRID!$B$18:$U$29,MATCH(I$7,GRID!$A$18:$A$29,0),MATCH(1,($U$2=GRID!$B$1:$U$1)*(КАЛЕНДАРЬ!R33=GRID!$B$3:$U$3),0))*GRID!$H$45*(1-GRID!$H$46),0))</f>
        <v>73440</v>
      </c>
      <c r="K178" s="57" t="s">
        <v>119</v>
      </c>
      <c r="L178" s="57" t="s">
        <v>119</v>
      </c>
      <c r="M178" s="8" cm="1">
        <f t="array" ref="M178">IF($I$2="Длительное проживание от 10 ночей ",
INDEX(GRID!$B$4:$U$15,MATCH(M$7,GRID!$A$4:$A$15,0),MATCH(1,($U$2=GRID!$B$1:$U$1)*(КАЛЕНДАРЬ!R33=GRID!$B$3:$U$3),0))*GRID!$H$45,
ROUNDUP(INDEX(GRID!$B$4:$U$15,MATCH(M$7,GRID!$A$4:$A$15,0),MATCH(1,($U$2=GRID!$B$1:$U$1)*(КАЛЕНДАРЬ!R33=GRID!$B$3:$U$3),0))*GRID!$H$45*(1-GRID!$H$46),0))</f>
        <v>99360</v>
      </c>
      <c r="N178" s="8" cm="1">
        <f t="array" ref="N178">IF($I$2="Длительное проживание от 10 ночей ",
INDEX(GRID!$B$18:$U$29,MATCH(M$7,GRID!$A$18:$A$29,0),MATCH(1,($U$2=GRID!$B$1:$U$1)*(КАЛЕНДАРЬ!R33=GRID!$B$3:$U$3),0))*GRID!$H$45,
ROUNDUP(INDEX(GRID!$B$18:$U$29,MATCH(M$7,GRID!$A$18:$A$29,0),MATCH(1,($U$2=GRID!$B$1:$U$1)*(КАЛЕНДАРЬ!R33=GRID!$B$3:$U$3),0))*GRID!$H$45*(1-GRID!$H$46),0))</f>
        <v>103860</v>
      </c>
      <c r="O178" s="57" t="s">
        <v>119</v>
      </c>
      <c r="P178" s="8" cm="1">
        <f t="array" ref="P178">IF($I$2="Длительное проживание от 10 ночей ",
INDEX(GRID!$B$4:$U$15,MATCH(P$7,GRID!$A$4:$A$15,0),MATCH(1,($U$2=GRID!$B$1:$U$1)*(КАЛЕНДАРЬ!R33=GRID!$B$3:$U$3),0))*GRID!$H$45,
ROUNDUP(INDEX(GRID!$B$4:$U$15,MATCH(P$7,GRID!$A$4:$A$15,0),MATCH(1,($U$2=GRID!$B$1:$U$1)*(КАЛЕНДАРЬ!R33=GRID!$B$3:$U$3),0))*GRID!$H$45*(1-GRID!$H$46),0))</f>
        <v>179370</v>
      </c>
      <c r="Q178" s="8" cm="1">
        <f t="array" ref="Q178">IF($I$2="Длительное проживание от 10 ночей ",
INDEX(GRID!$B$4:$U$15,MATCH(Q$7,GRID!$A$4:$A$15,0),MATCH(1,($U$2=GRID!$B$1:$U$1)*(КАЛЕНДАРЬ!R33=GRID!$B$3:$U$3),0))*GRID!$H$45,
ROUNDUP(INDEX(GRID!$B$4:$U$15,MATCH(Q$7,GRID!$A$4:$A$15,0),MATCH(1,($U$2=GRID!$B$1:$U$1)*(КАЛЕНДАРЬ!R33=GRID!$B$3:$U$3),0))*GRID!$H$45*(1-GRID!$H$46),0))</f>
        <v>207540</v>
      </c>
      <c r="R178" s="57" t="s">
        <v>119</v>
      </c>
      <c r="S178" s="57" t="s">
        <v>119</v>
      </c>
      <c r="T178" s="57" t="s">
        <v>119</v>
      </c>
    </row>
    <row r="179" spans="1:20" hidden="1">
      <c r="A179" s="140"/>
      <c r="B179" s="141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</row>
    <row r="180" spans="1:20" s="9" customFormat="1" ht="17.25" hidden="1" customHeight="1">
      <c r="A180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80" s="264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</row>
    <row r="181" spans="1:20" hidden="1">
      <c r="A181" s="265" t="s">
        <v>106</v>
      </c>
      <c r="B181" s="266"/>
      <c r="C181" s="173"/>
      <c r="D181" s="173"/>
      <c r="E181" s="173"/>
      <c r="F181" s="173"/>
      <c r="G181" s="173"/>
      <c r="H181" s="173"/>
      <c r="I181" s="173"/>
      <c r="J181" s="173"/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</row>
    <row r="182" spans="1:20" ht="56.25" hidden="1" customHeight="1">
      <c r="A182" s="256" t="s">
        <v>8</v>
      </c>
      <c r="B182" s="257"/>
      <c r="C182" s="178" t="s">
        <v>101</v>
      </c>
      <c r="D182" s="179"/>
      <c r="E182" s="164" t="s">
        <v>93</v>
      </c>
      <c r="F182" s="165"/>
      <c r="G182" s="252" t="s">
        <v>94</v>
      </c>
      <c r="H182" s="253"/>
      <c r="I182" s="208" t="s">
        <v>95</v>
      </c>
      <c r="J182" s="208"/>
      <c r="K182" s="166" t="s">
        <v>96</v>
      </c>
      <c r="L182" s="166"/>
      <c r="M182" s="170" t="s">
        <v>97</v>
      </c>
      <c r="N182" s="170"/>
      <c r="O182" s="51" t="s">
        <v>71</v>
      </c>
      <c r="P182" s="22" t="s">
        <v>72</v>
      </c>
      <c r="Q182" s="23" t="s">
        <v>73</v>
      </c>
      <c r="R182" s="51" t="s">
        <v>74</v>
      </c>
      <c r="S182" s="51" t="s">
        <v>75</v>
      </c>
      <c r="T182" s="51" t="s">
        <v>76</v>
      </c>
    </row>
    <row r="183" spans="1:20" hidden="1">
      <c r="A183" s="258"/>
      <c r="B183" s="259"/>
      <c r="C183" s="55" t="s">
        <v>9</v>
      </c>
      <c r="D183" s="55" t="s">
        <v>10</v>
      </c>
      <c r="E183" s="55" t="s">
        <v>9</v>
      </c>
      <c r="F183" s="55" t="s">
        <v>10</v>
      </c>
      <c r="G183" s="55" t="s">
        <v>9</v>
      </c>
      <c r="H183" s="55" t="s">
        <v>10</v>
      </c>
      <c r="I183" s="55" t="s">
        <v>9</v>
      </c>
      <c r="J183" s="55" t="s">
        <v>10</v>
      </c>
      <c r="K183" s="55" t="s">
        <v>9</v>
      </c>
      <c r="L183" s="55" t="s">
        <v>10</v>
      </c>
      <c r="M183" s="55" t="s">
        <v>9</v>
      </c>
      <c r="N183" s="55" t="s">
        <v>10</v>
      </c>
      <c r="O183" s="55" t="s">
        <v>99</v>
      </c>
      <c r="P183" s="55" t="s">
        <v>100</v>
      </c>
      <c r="Q183" s="55" t="s">
        <v>100</v>
      </c>
      <c r="R183" s="55" t="s">
        <v>118</v>
      </c>
      <c r="S183" s="55" t="s">
        <v>118</v>
      </c>
      <c r="T183" s="55" t="s">
        <v>118</v>
      </c>
    </row>
    <row r="184" spans="1:20" hidden="1">
      <c r="A184" s="63" t="s">
        <v>13</v>
      </c>
      <c r="B184" s="64">
        <v>1</v>
      </c>
      <c r="C184" s="8" cm="1">
        <f t="array" ref="C184">IF($I$2="Длительное проживание от 10 ночей ",
INDEX(GRID!$B$4:$U$15,MATCH(C$7,GRID!$A$4:$A$15,0),MATCH(1,($U$2=GRID!$B$1:$U$1)*(КАЛЕНДАРЬ!U4=GRID!$B$3:$U$3),0))*GRID!$H$45,
ROUNDUP(INDEX(GRID!$B$4:$U$15,MATCH(C$7,GRID!$A$4:$A$15,0),MATCH(1,($U$2=GRID!$B$1:$U$1)*(КАЛЕНДАРЬ!U4=GRID!$B$3:$U$3),0))*GRID!$H$45*(1-GRID!$H$46),0))</f>
        <v>51570</v>
      </c>
      <c r="D184" s="8" cm="1">
        <f t="array" ref="D184">IF($I$2="Длительное проживание от 10 ночей ",
INDEX(GRID!$B$18:$U$29,MATCH(C$7,GRID!$A$18:$A$29,0),MATCH(1,($U$2=GRID!$B$1:$U$1)*(КАЛЕНДАРЬ!U4=GRID!$B$3:$U$3),0))*GRID!$H$45,
ROUNDUP(INDEX(GRID!$B$18:$U$29,MATCH(C$7,GRID!$A$18:$A$29,0),MATCH(1,($U$2=GRID!$B$1:$U$1)*(КАЛЕНДАРЬ!U4=GRID!$B$3:$U$3),0))*GRID!$H$45*(1-GRID!$H$46),0))</f>
        <v>56070</v>
      </c>
      <c r="E184" s="8" cm="1">
        <f t="array" ref="E184">IF($I$2="Длительное проживание от 10 ночей ",
INDEX(GRID!$B$4:$U$15,MATCH(E$7,GRID!$A$4:$A$15,0),MATCH(1,($U$2=GRID!$B$1:$U$1)*(КАЛЕНДАРЬ!U4=GRID!$B$3:$U$3),0))*GRID!$H$45,
ROUNDUP(INDEX(GRID!$B$4:$U$15,MATCH(E$7,GRID!$A$4:$A$15,0),MATCH(1,($U$2=GRID!$B$1:$U$1)*(КАЛЕНДАРЬ!U4=GRID!$B$3:$U$3),0))*GRID!$H$45*(1-GRID!$H$46),0))</f>
        <v>60660</v>
      </c>
      <c r="F184" s="8" cm="1">
        <f t="array" ref="F184">IF($I$2="Длительное проживание от 10 ночей ",
INDEX(GRID!$B$18:$U$29,MATCH(E$7,GRID!$A$18:$A$29,0),MATCH(1,($U$2=GRID!$B$1:$U$1)*(КАЛЕНДАРЬ!U4=GRID!$B$3:$U$3),0))*GRID!$H$45,
ROUNDUP(INDEX(GRID!$B$18:$U$29,MATCH(E$7,GRID!$A$18:$A$29,0),MATCH(1,($U$2=GRID!$B$1:$U$1)*(КАЛЕНДАРЬ!U4=GRID!$B$3:$U$3),0))*GRID!$H$45*(1-GRID!$H$46),0))</f>
        <v>65160</v>
      </c>
      <c r="G184" s="57" t="s">
        <v>119</v>
      </c>
      <c r="H184" s="57" t="s">
        <v>119</v>
      </c>
      <c r="I184" s="8" cm="1">
        <f t="array" ref="I184">IF($I$2="Длительное проживание от 10 ночей ",
INDEX(GRID!$B$4:$U$15,MATCH(I$7,GRID!$A$4:$A$15,0),MATCH(1,($U$2=GRID!$B$1:$U$1)*(КАЛЕНДАРЬ!U4=GRID!$B$3:$U$3),0))*GRID!$H$45,
ROUNDUP(INDEX(GRID!$B$4:$U$15,MATCH(I$7,GRID!$A$4:$A$15,0),MATCH(1,($U$2=GRID!$B$1:$U$1)*(КАЛЕНДАРЬ!U4=GRID!$B$3:$U$3),0))*GRID!$H$45*(1-GRID!$H$46),0))</f>
        <v>74250</v>
      </c>
      <c r="J184" s="8" cm="1">
        <f t="array" ref="J184">IF($I$2="Длительное проживание от 10 ночей ",
INDEX(GRID!$B$18:$U$29,MATCH(I$7,GRID!$A$18:$A$29,0),MATCH(1,($U$2=GRID!$B$1:$U$1)*(КАЛЕНДАРЬ!U4=GRID!$B$3:$U$3),0))*GRID!$H$45,
ROUNDUP(INDEX(GRID!$B$18:$U$29,MATCH(I$7,GRID!$A$18:$A$29,0),MATCH(1,($U$2=GRID!$B$1:$U$1)*(КАЛЕНДАРЬ!U4=GRID!$B$3:$U$3),0))*GRID!$H$45*(1-GRID!$H$46),0))</f>
        <v>78750</v>
      </c>
      <c r="K184" s="57" t="s">
        <v>119</v>
      </c>
      <c r="L184" s="57" t="s">
        <v>119</v>
      </c>
      <c r="M184" s="8" cm="1">
        <f t="array" ref="M184">IF($I$2="Длительное проживание от 10 ночей ",
INDEX(GRID!$B$4:$U$15,MATCH(M$7,GRID!$A$4:$A$15,0),MATCH(1,($U$2=GRID!$B$1:$U$1)*(КАЛЕНДАРЬ!U4=GRID!$B$3:$U$3),0))*GRID!$H$45,
ROUNDUP(INDEX(GRID!$B$4:$U$15,MATCH(M$7,GRID!$A$4:$A$15,0),MATCH(1,($U$2=GRID!$B$1:$U$1)*(КАЛЕНДАРЬ!U4=GRID!$B$3:$U$3),0))*GRID!$H$45*(1-GRID!$H$46),0))</f>
        <v>106470</v>
      </c>
      <c r="N184" s="8" cm="1">
        <f t="array" ref="N184">IF($I$2="Длительное проживание от 10 ночей ",
INDEX(GRID!$B$18:$U$29,MATCH(M$7,GRID!$A$18:$A$29,0),MATCH(1,($U$2=GRID!$B$1:$U$1)*(КАЛЕНДАРЬ!U4=GRID!$B$3:$U$3),0))*GRID!$H$45,
ROUNDUP(INDEX(GRID!$B$18:$U$29,MATCH(M$7,GRID!$A$18:$A$29,0),MATCH(1,($U$2=GRID!$B$1:$U$1)*(КАЛЕНДАРЬ!U4=GRID!$B$3:$U$3),0))*GRID!$H$45*(1-GRID!$H$46),0))</f>
        <v>110970</v>
      </c>
      <c r="O184" s="57" t="s">
        <v>119</v>
      </c>
      <c r="P184" s="8" cm="1">
        <f t="array" ref="P184">IF($I$2="Длительное проживание от 10 ночей ",
INDEX(GRID!$B$4:$U$15,MATCH(P$7,GRID!$A$4:$A$15,0),MATCH(1,($U$2=GRID!$B$1:$U$1)*(КАЛЕНДАРЬ!U4=GRID!$B$3:$U$3),0))*GRID!$H$45,
ROUNDUP(INDEX(GRID!$B$4:$U$15,MATCH(P$7,GRID!$A$4:$A$15,0),MATCH(1,($U$2=GRID!$B$1:$U$1)*(КАЛЕНДАРЬ!U4=GRID!$B$3:$U$3),0))*GRID!$H$45*(1-GRID!$H$46),0))</f>
        <v>188010</v>
      </c>
      <c r="Q184" s="8" cm="1">
        <f t="array" ref="Q184">IF($I$2="Длительное проживание от 10 ночей ",
INDEX(GRID!$B$4:$U$15,MATCH(Q$7,GRID!$A$4:$A$15,0),MATCH(1,($U$2=GRID!$B$1:$U$1)*(КАЛЕНДАРЬ!U4=GRID!$B$3:$U$3),0))*GRID!$H$45,
ROUNDUP(INDEX(GRID!$B$4:$U$15,MATCH(Q$7,GRID!$A$4:$A$15,0),MATCH(1,($U$2=GRID!$B$1:$U$1)*(КАЛЕНДАРЬ!U4=GRID!$B$3:$U$3),0))*GRID!$H$45*(1-GRID!$H$46),0))</f>
        <v>216810</v>
      </c>
      <c r="R184" s="57" t="s">
        <v>119</v>
      </c>
      <c r="S184" s="57" t="s">
        <v>119</v>
      </c>
      <c r="T184" s="57" t="s">
        <v>119</v>
      </c>
    </row>
    <row r="185" spans="1:20" hidden="1">
      <c r="A185" s="63" t="s">
        <v>14</v>
      </c>
      <c r="B185" s="64">
        <v>2</v>
      </c>
      <c r="C185" s="8" cm="1">
        <f t="array" ref="C185">IF($I$2="Длительное проживание от 10 ночей ",
INDEX(GRID!$B$4:$U$15,MATCH(C$7,GRID!$A$4:$A$15,0),MATCH(1,($U$2=GRID!$B$1:$U$1)*(КАЛЕНДАРЬ!U5=GRID!$B$3:$U$3),0))*GRID!$H$45,
ROUNDUP(INDEX(GRID!$B$4:$U$15,MATCH(C$7,GRID!$A$4:$A$15,0),MATCH(1,($U$2=GRID!$B$1:$U$1)*(КАЛЕНДАРЬ!U5=GRID!$B$3:$U$3),0))*GRID!$H$45*(1-GRID!$H$46),0))</f>
        <v>51570</v>
      </c>
      <c r="D185" s="8" cm="1">
        <f t="array" ref="D185">IF($I$2="Длительное проживание от 10 ночей ",
INDEX(GRID!$B$18:$U$29,MATCH(C$7,GRID!$A$18:$A$29,0),MATCH(1,($U$2=GRID!$B$1:$U$1)*(КАЛЕНДАРЬ!U5=GRID!$B$3:$U$3),0))*GRID!$H$45,
ROUNDUP(INDEX(GRID!$B$18:$U$29,MATCH(C$7,GRID!$A$18:$A$29,0),MATCH(1,($U$2=GRID!$B$1:$U$1)*(КАЛЕНДАРЬ!U5=GRID!$B$3:$U$3),0))*GRID!$H$45*(1-GRID!$H$46),0))</f>
        <v>56070</v>
      </c>
      <c r="E185" s="8" cm="1">
        <f t="array" ref="E185">IF($I$2="Длительное проживание от 10 ночей ",
INDEX(GRID!$B$4:$U$15,MATCH(E$7,GRID!$A$4:$A$15,0),MATCH(1,($U$2=GRID!$B$1:$U$1)*(КАЛЕНДАРЬ!U5=GRID!$B$3:$U$3),0))*GRID!$H$45,
ROUNDUP(INDEX(GRID!$B$4:$U$15,MATCH(E$7,GRID!$A$4:$A$15,0),MATCH(1,($U$2=GRID!$B$1:$U$1)*(КАЛЕНДАРЬ!U5=GRID!$B$3:$U$3),0))*GRID!$H$45*(1-GRID!$H$46),0))</f>
        <v>60660</v>
      </c>
      <c r="F185" s="8" cm="1">
        <f t="array" ref="F185">IF($I$2="Длительное проживание от 10 ночей ",
INDEX(GRID!$B$18:$U$29,MATCH(E$7,GRID!$A$18:$A$29,0),MATCH(1,($U$2=GRID!$B$1:$U$1)*(КАЛЕНДАРЬ!U5=GRID!$B$3:$U$3),0))*GRID!$H$45,
ROUNDUP(INDEX(GRID!$B$18:$U$29,MATCH(E$7,GRID!$A$18:$A$29,0),MATCH(1,($U$2=GRID!$B$1:$U$1)*(КАЛЕНДАРЬ!U5=GRID!$B$3:$U$3),0))*GRID!$H$45*(1-GRID!$H$46),0))</f>
        <v>65160</v>
      </c>
      <c r="G185" s="57" t="s">
        <v>119</v>
      </c>
      <c r="H185" s="57" t="s">
        <v>119</v>
      </c>
      <c r="I185" s="8" cm="1">
        <f t="array" ref="I185">IF($I$2="Длительное проживание от 10 ночей ",
INDEX(GRID!$B$4:$U$15,MATCH(I$7,GRID!$A$4:$A$15,0),MATCH(1,($U$2=GRID!$B$1:$U$1)*(КАЛЕНДАРЬ!U5=GRID!$B$3:$U$3),0))*GRID!$H$45,
ROUNDUP(INDEX(GRID!$B$4:$U$15,MATCH(I$7,GRID!$A$4:$A$15,0),MATCH(1,($U$2=GRID!$B$1:$U$1)*(КАЛЕНДАРЬ!U5=GRID!$B$3:$U$3),0))*GRID!$H$45*(1-GRID!$H$46),0))</f>
        <v>74250</v>
      </c>
      <c r="J185" s="8" cm="1">
        <f t="array" ref="J185">IF($I$2="Длительное проживание от 10 ночей ",
INDEX(GRID!$B$18:$U$29,MATCH(I$7,GRID!$A$18:$A$29,0),MATCH(1,($U$2=GRID!$B$1:$U$1)*(КАЛЕНДАРЬ!U5=GRID!$B$3:$U$3),0))*GRID!$H$45,
ROUNDUP(INDEX(GRID!$B$18:$U$29,MATCH(I$7,GRID!$A$18:$A$29,0),MATCH(1,($U$2=GRID!$B$1:$U$1)*(КАЛЕНДАРЬ!U5=GRID!$B$3:$U$3),0))*GRID!$H$45*(1-GRID!$H$46),0))</f>
        <v>78750</v>
      </c>
      <c r="K185" s="57" t="s">
        <v>119</v>
      </c>
      <c r="L185" s="57" t="s">
        <v>119</v>
      </c>
      <c r="M185" s="8" cm="1">
        <f t="array" ref="M185">IF($I$2="Длительное проживание от 10 ночей ",
INDEX(GRID!$B$4:$U$15,MATCH(M$7,GRID!$A$4:$A$15,0),MATCH(1,($U$2=GRID!$B$1:$U$1)*(КАЛЕНДАРЬ!U5=GRID!$B$3:$U$3),0))*GRID!$H$45,
ROUNDUP(INDEX(GRID!$B$4:$U$15,MATCH(M$7,GRID!$A$4:$A$15,0),MATCH(1,($U$2=GRID!$B$1:$U$1)*(КАЛЕНДАРЬ!U5=GRID!$B$3:$U$3),0))*GRID!$H$45*(1-GRID!$H$46),0))</f>
        <v>106470</v>
      </c>
      <c r="N185" s="8" cm="1">
        <f t="array" ref="N185">IF($I$2="Длительное проживание от 10 ночей ",
INDEX(GRID!$B$18:$U$29,MATCH(M$7,GRID!$A$18:$A$29,0),MATCH(1,($U$2=GRID!$B$1:$U$1)*(КАЛЕНДАРЬ!U5=GRID!$B$3:$U$3),0))*GRID!$H$45,
ROUNDUP(INDEX(GRID!$B$18:$U$29,MATCH(M$7,GRID!$A$18:$A$29,0),MATCH(1,($U$2=GRID!$B$1:$U$1)*(КАЛЕНДАРЬ!U5=GRID!$B$3:$U$3),0))*GRID!$H$45*(1-GRID!$H$46),0))</f>
        <v>110970</v>
      </c>
      <c r="O185" s="57" t="s">
        <v>119</v>
      </c>
      <c r="P185" s="8" cm="1">
        <f t="array" ref="P185">IF($I$2="Длительное проживание от 10 ночей ",
INDEX(GRID!$B$4:$U$15,MATCH(P$7,GRID!$A$4:$A$15,0),MATCH(1,($U$2=GRID!$B$1:$U$1)*(КАЛЕНДАРЬ!U5=GRID!$B$3:$U$3),0))*GRID!$H$45,
ROUNDUP(INDEX(GRID!$B$4:$U$15,MATCH(P$7,GRID!$A$4:$A$15,0),MATCH(1,($U$2=GRID!$B$1:$U$1)*(КАЛЕНДАРЬ!U5=GRID!$B$3:$U$3),0))*GRID!$H$45*(1-GRID!$H$46),0))</f>
        <v>188010</v>
      </c>
      <c r="Q185" s="8" cm="1">
        <f t="array" ref="Q185">IF($I$2="Длительное проживание от 10 ночей ",
INDEX(GRID!$B$4:$U$15,MATCH(Q$7,GRID!$A$4:$A$15,0),MATCH(1,($U$2=GRID!$B$1:$U$1)*(КАЛЕНДАРЬ!U5=GRID!$B$3:$U$3),0))*GRID!$H$45,
ROUNDUP(INDEX(GRID!$B$4:$U$15,MATCH(Q$7,GRID!$A$4:$A$15,0),MATCH(1,($U$2=GRID!$B$1:$U$1)*(КАЛЕНДАРЬ!U5=GRID!$B$3:$U$3),0))*GRID!$H$45*(1-GRID!$H$46),0))</f>
        <v>216810</v>
      </c>
      <c r="R185" s="57" t="s">
        <v>119</v>
      </c>
      <c r="S185" s="57" t="s">
        <v>119</v>
      </c>
      <c r="T185" s="57" t="s">
        <v>119</v>
      </c>
    </row>
    <row r="186" spans="1:20" hidden="1">
      <c r="A186" s="63" t="s">
        <v>15</v>
      </c>
      <c r="B186" s="64">
        <v>3</v>
      </c>
      <c r="C186" s="8" cm="1">
        <f t="array" ref="C186">IF($I$2="Длительное проживание от 10 ночей ",
INDEX(GRID!$B$4:$U$15,MATCH(C$7,GRID!$A$4:$A$15,0),MATCH(1,($U$2=GRID!$B$1:$U$1)*(КАЛЕНДАРЬ!U6=GRID!$B$3:$U$3),0))*GRID!$H$45,
ROUNDUP(INDEX(GRID!$B$4:$U$15,MATCH(C$7,GRID!$A$4:$A$15,0),MATCH(1,($U$2=GRID!$B$1:$U$1)*(КАЛЕНДАРЬ!U6=GRID!$B$3:$U$3),0))*GRID!$H$45*(1-GRID!$H$46),0))</f>
        <v>51570</v>
      </c>
      <c r="D186" s="8" cm="1">
        <f t="array" ref="D186">IF($I$2="Длительное проживание от 10 ночей ",
INDEX(GRID!$B$18:$U$29,MATCH(C$7,GRID!$A$18:$A$29,0),MATCH(1,($U$2=GRID!$B$1:$U$1)*(КАЛЕНДАРЬ!U6=GRID!$B$3:$U$3),0))*GRID!$H$45,
ROUNDUP(INDEX(GRID!$B$18:$U$29,MATCH(C$7,GRID!$A$18:$A$29,0),MATCH(1,($U$2=GRID!$B$1:$U$1)*(КАЛЕНДАРЬ!U6=GRID!$B$3:$U$3),0))*GRID!$H$45*(1-GRID!$H$46),0))</f>
        <v>56070</v>
      </c>
      <c r="E186" s="8" cm="1">
        <f t="array" ref="E186">IF($I$2="Длительное проживание от 10 ночей ",
INDEX(GRID!$B$4:$U$15,MATCH(E$7,GRID!$A$4:$A$15,0),MATCH(1,($U$2=GRID!$B$1:$U$1)*(КАЛЕНДАРЬ!U6=GRID!$B$3:$U$3),0))*GRID!$H$45,
ROUNDUP(INDEX(GRID!$B$4:$U$15,MATCH(E$7,GRID!$A$4:$A$15,0),MATCH(1,($U$2=GRID!$B$1:$U$1)*(КАЛЕНДАРЬ!U6=GRID!$B$3:$U$3),0))*GRID!$H$45*(1-GRID!$H$46),0))</f>
        <v>60660</v>
      </c>
      <c r="F186" s="8" cm="1">
        <f t="array" ref="F186">IF($I$2="Длительное проживание от 10 ночей ",
INDEX(GRID!$B$18:$U$29,MATCH(E$7,GRID!$A$18:$A$29,0),MATCH(1,($U$2=GRID!$B$1:$U$1)*(КАЛЕНДАРЬ!U6=GRID!$B$3:$U$3),0))*GRID!$H$45,
ROUNDUP(INDEX(GRID!$B$18:$U$29,MATCH(E$7,GRID!$A$18:$A$29,0),MATCH(1,($U$2=GRID!$B$1:$U$1)*(КАЛЕНДАРЬ!U6=GRID!$B$3:$U$3),0))*GRID!$H$45*(1-GRID!$H$46),0))</f>
        <v>65160</v>
      </c>
      <c r="G186" s="57" t="s">
        <v>119</v>
      </c>
      <c r="H186" s="57" t="s">
        <v>119</v>
      </c>
      <c r="I186" s="8" cm="1">
        <f t="array" ref="I186">IF($I$2="Длительное проживание от 10 ночей ",
INDEX(GRID!$B$4:$U$15,MATCH(I$7,GRID!$A$4:$A$15,0),MATCH(1,($U$2=GRID!$B$1:$U$1)*(КАЛЕНДАРЬ!U6=GRID!$B$3:$U$3),0))*GRID!$H$45,
ROUNDUP(INDEX(GRID!$B$4:$U$15,MATCH(I$7,GRID!$A$4:$A$15,0),MATCH(1,($U$2=GRID!$B$1:$U$1)*(КАЛЕНДАРЬ!U6=GRID!$B$3:$U$3),0))*GRID!$H$45*(1-GRID!$H$46),0))</f>
        <v>74250</v>
      </c>
      <c r="J186" s="8" cm="1">
        <f t="array" ref="J186">IF($I$2="Длительное проживание от 10 ночей ",
INDEX(GRID!$B$18:$U$29,MATCH(I$7,GRID!$A$18:$A$29,0),MATCH(1,($U$2=GRID!$B$1:$U$1)*(КАЛЕНДАРЬ!U6=GRID!$B$3:$U$3),0))*GRID!$H$45,
ROUNDUP(INDEX(GRID!$B$18:$U$29,MATCH(I$7,GRID!$A$18:$A$29,0),MATCH(1,($U$2=GRID!$B$1:$U$1)*(КАЛЕНДАРЬ!U6=GRID!$B$3:$U$3),0))*GRID!$H$45*(1-GRID!$H$46),0))</f>
        <v>78750</v>
      </c>
      <c r="K186" s="57" t="s">
        <v>119</v>
      </c>
      <c r="L186" s="57" t="s">
        <v>119</v>
      </c>
      <c r="M186" s="8" cm="1">
        <f t="array" ref="M186">IF($I$2="Длительное проживание от 10 ночей ",
INDEX(GRID!$B$4:$U$15,MATCH(M$7,GRID!$A$4:$A$15,0),MATCH(1,($U$2=GRID!$B$1:$U$1)*(КАЛЕНДАРЬ!U6=GRID!$B$3:$U$3),0))*GRID!$H$45,
ROUNDUP(INDEX(GRID!$B$4:$U$15,MATCH(M$7,GRID!$A$4:$A$15,0),MATCH(1,($U$2=GRID!$B$1:$U$1)*(КАЛЕНДАРЬ!U6=GRID!$B$3:$U$3),0))*GRID!$H$45*(1-GRID!$H$46),0))</f>
        <v>106470</v>
      </c>
      <c r="N186" s="8" cm="1">
        <f t="array" ref="N186">IF($I$2="Длительное проживание от 10 ночей ",
INDEX(GRID!$B$18:$U$29,MATCH(M$7,GRID!$A$18:$A$29,0),MATCH(1,($U$2=GRID!$B$1:$U$1)*(КАЛЕНДАРЬ!U6=GRID!$B$3:$U$3),0))*GRID!$H$45,
ROUNDUP(INDEX(GRID!$B$18:$U$29,MATCH(M$7,GRID!$A$18:$A$29,0),MATCH(1,($U$2=GRID!$B$1:$U$1)*(КАЛЕНДАРЬ!U6=GRID!$B$3:$U$3),0))*GRID!$H$45*(1-GRID!$H$46),0))</f>
        <v>110970</v>
      </c>
      <c r="O186" s="57" t="s">
        <v>119</v>
      </c>
      <c r="P186" s="8" cm="1">
        <f t="array" ref="P186">IF($I$2="Длительное проживание от 10 ночей ",
INDEX(GRID!$B$4:$U$15,MATCH(P$7,GRID!$A$4:$A$15,0),MATCH(1,($U$2=GRID!$B$1:$U$1)*(КАЛЕНДАРЬ!U6=GRID!$B$3:$U$3),0))*GRID!$H$45,
ROUNDUP(INDEX(GRID!$B$4:$U$15,MATCH(P$7,GRID!$A$4:$A$15,0),MATCH(1,($U$2=GRID!$B$1:$U$1)*(КАЛЕНДАРЬ!U6=GRID!$B$3:$U$3),0))*GRID!$H$45*(1-GRID!$H$46),0))</f>
        <v>188010</v>
      </c>
      <c r="Q186" s="8" cm="1">
        <f t="array" ref="Q186">IF($I$2="Длительное проживание от 10 ночей ",
INDEX(GRID!$B$4:$U$15,MATCH(Q$7,GRID!$A$4:$A$15,0),MATCH(1,($U$2=GRID!$B$1:$U$1)*(КАЛЕНДАРЬ!U6=GRID!$B$3:$U$3),0))*GRID!$H$45,
ROUNDUP(INDEX(GRID!$B$4:$U$15,MATCH(Q$7,GRID!$A$4:$A$15,0),MATCH(1,($U$2=GRID!$B$1:$U$1)*(КАЛЕНДАРЬ!U6=GRID!$B$3:$U$3),0))*GRID!$H$45*(1-GRID!$H$46),0))</f>
        <v>216810</v>
      </c>
      <c r="R186" s="57" t="s">
        <v>119</v>
      </c>
      <c r="S186" s="57" t="s">
        <v>119</v>
      </c>
      <c r="T186" s="57" t="s">
        <v>119</v>
      </c>
    </row>
    <row r="187" spans="1:20" hidden="1">
      <c r="A187" s="63" t="s">
        <v>16</v>
      </c>
      <c r="B187" s="64">
        <v>4</v>
      </c>
      <c r="C187" s="8" cm="1">
        <f t="array" ref="C187">IF($I$2="Длительное проживание от 10 ночей ",
INDEX(GRID!$B$4:$U$15,MATCH(C$7,GRID!$A$4:$A$15,0),MATCH(1,($U$2=GRID!$B$1:$U$1)*(КАЛЕНДАРЬ!U7=GRID!$B$3:$U$3),0))*GRID!$H$45,
ROUNDUP(INDEX(GRID!$B$4:$U$15,MATCH(C$7,GRID!$A$4:$A$15,0),MATCH(1,($U$2=GRID!$B$1:$U$1)*(КАЛЕНДАРЬ!U7=GRID!$B$3:$U$3),0))*GRID!$H$45*(1-GRID!$H$46),0))</f>
        <v>51570</v>
      </c>
      <c r="D187" s="8" cm="1">
        <f t="array" ref="D187">IF($I$2="Длительное проживание от 10 ночей ",
INDEX(GRID!$B$18:$U$29,MATCH(C$7,GRID!$A$18:$A$29,0),MATCH(1,($U$2=GRID!$B$1:$U$1)*(КАЛЕНДАРЬ!U7=GRID!$B$3:$U$3),0))*GRID!$H$45,
ROUNDUP(INDEX(GRID!$B$18:$U$29,MATCH(C$7,GRID!$A$18:$A$29,0),MATCH(1,($U$2=GRID!$B$1:$U$1)*(КАЛЕНДАРЬ!U7=GRID!$B$3:$U$3),0))*GRID!$H$45*(1-GRID!$H$46),0))</f>
        <v>56070</v>
      </c>
      <c r="E187" s="8" cm="1">
        <f t="array" ref="E187">IF($I$2="Длительное проживание от 10 ночей ",
INDEX(GRID!$B$4:$U$15,MATCH(E$7,GRID!$A$4:$A$15,0),MATCH(1,($U$2=GRID!$B$1:$U$1)*(КАЛЕНДАРЬ!U7=GRID!$B$3:$U$3),0))*GRID!$H$45,
ROUNDUP(INDEX(GRID!$B$4:$U$15,MATCH(E$7,GRID!$A$4:$A$15,0),MATCH(1,($U$2=GRID!$B$1:$U$1)*(КАЛЕНДАРЬ!U7=GRID!$B$3:$U$3),0))*GRID!$H$45*(1-GRID!$H$46),0))</f>
        <v>60660</v>
      </c>
      <c r="F187" s="8" cm="1">
        <f t="array" ref="F187">IF($I$2="Длительное проживание от 10 ночей ",
INDEX(GRID!$B$18:$U$29,MATCH(E$7,GRID!$A$18:$A$29,0),MATCH(1,($U$2=GRID!$B$1:$U$1)*(КАЛЕНДАРЬ!U7=GRID!$B$3:$U$3),0))*GRID!$H$45,
ROUNDUP(INDEX(GRID!$B$18:$U$29,MATCH(E$7,GRID!$A$18:$A$29,0),MATCH(1,($U$2=GRID!$B$1:$U$1)*(КАЛЕНДАРЬ!U7=GRID!$B$3:$U$3),0))*GRID!$H$45*(1-GRID!$H$46),0))</f>
        <v>65160</v>
      </c>
      <c r="G187" s="57" t="s">
        <v>119</v>
      </c>
      <c r="H187" s="57" t="s">
        <v>119</v>
      </c>
      <c r="I187" s="8" cm="1">
        <f t="array" ref="I187">IF($I$2="Длительное проживание от 10 ночей ",
INDEX(GRID!$B$4:$U$15,MATCH(I$7,GRID!$A$4:$A$15,0),MATCH(1,($U$2=GRID!$B$1:$U$1)*(КАЛЕНДАРЬ!U7=GRID!$B$3:$U$3),0))*GRID!$H$45,
ROUNDUP(INDEX(GRID!$B$4:$U$15,MATCH(I$7,GRID!$A$4:$A$15,0),MATCH(1,($U$2=GRID!$B$1:$U$1)*(КАЛЕНДАРЬ!U7=GRID!$B$3:$U$3),0))*GRID!$H$45*(1-GRID!$H$46),0))</f>
        <v>74250</v>
      </c>
      <c r="J187" s="8" cm="1">
        <f t="array" ref="J187">IF($I$2="Длительное проживание от 10 ночей ",
INDEX(GRID!$B$18:$U$29,MATCH(I$7,GRID!$A$18:$A$29,0),MATCH(1,($U$2=GRID!$B$1:$U$1)*(КАЛЕНДАРЬ!U7=GRID!$B$3:$U$3),0))*GRID!$H$45,
ROUNDUP(INDEX(GRID!$B$18:$U$29,MATCH(I$7,GRID!$A$18:$A$29,0),MATCH(1,($U$2=GRID!$B$1:$U$1)*(КАЛЕНДАРЬ!U7=GRID!$B$3:$U$3),0))*GRID!$H$45*(1-GRID!$H$46),0))</f>
        <v>78750</v>
      </c>
      <c r="K187" s="57" t="s">
        <v>119</v>
      </c>
      <c r="L187" s="57" t="s">
        <v>119</v>
      </c>
      <c r="M187" s="8" cm="1">
        <f t="array" ref="M187">IF($I$2="Длительное проживание от 10 ночей ",
INDEX(GRID!$B$4:$U$15,MATCH(M$7,GRID!$A$4:$A$15,0),MATCH(1,($U$2=GRID!$B$1:$U$1)*(КАЛЕНДАРЬ!U7=GRID!$B$3:$U$3),0))*GRID!$H$45,
ROUNDUP(INDEX(GRID!$B$4:$U$15,MATCH(M$7,GRID!$A$4:$A$15,0),MATCH(1,($U$2=GRID!$B$1:$U$1)*(КАЛЕНДАРЬ!U7=GRID!$B$3:$U$3),0))*GRID!$H$45*(1-GRID!$H$46),0))</f>
        <v>106470</v>
      </c>
      <c r="N187" s="8" cm="1">
        <f t="array" ref="N187">IF($I$2="Длительное проживание от 10 ночей ",
INDEX(GRID!$B$18:$U$29,MATCH(M$7,GRID!$A$18:$A$29,0),MATCH(1,($U$2=GRID!$B$1:$U$1)*(КАЛЕНДАРЬ!U7=GRID!$B$3:$U$3),0))*GRID!$H$45,
ROUNDUP(INDEX(GRID!$B$18:$U$29,MATCH(M$7,GRID!$A$18:$A$29,0),MATCH(1,($U$2=GRID!$B$1:$U$1)*(КАЛЕНДАРЬ!U7=GRID!$B$3:$U$3),0))*GRID!$H$45*(1-GRID!$H$46),0))</f>
        <v>110970</v>
      </c>
      <c r="O187" s="57" t="s">
        <v>119</v>
      </c>
      <c r="P187" s="8" cm="1">
        <f t="array" ref="P187">IF($I$2="Длительное проживание от 10 ночей ",
INDEX(GRID!$B$4:$U$15,MATCH(P$7,GRID!$A$4:$A$15,0),MATCH(1,($U$2=GRID!$B$1:$U$1)*(КАЛЕНДАРЬ!U7=GRID!$B$3:$U$3),0))*GRID!$H$45,
ROUNDUP(INDEX(GRID!$B$4:$U$15,MATCH(P$7,GRID!$A$4:$A$15,0),MATCH(1,($U$2=GRID!$B$1:$U$1)*(КАЛЕНДАРЬ!U7=GRID!$B$3:$U$3),0))*GRID!$H$45*(1-GRID!$H$46),0))</f>
        <v>188010</v>
      </c>
      <c r="Q187" s="8" cm="1">
        <f t="array" ref="Q187">IF($I$2="Длительное проживание от 10 ночей ",
INDEX(GRID!$B$4:$U$15,MATCH(Q$7,GRID!$A$4:$A$15,0),MATCH(1,($U$2=GRID!$B$1:$U$1)*(КАЛЕНДАРЬ!U7=GRID!$B$3:$U$3),0))*GRID!$H$45,
ROUNDUP(INDEX(GRID!$B$4:$U$15,MATCH(Q$7,GRID!$A$4:$A$15,0),MATCH(1,($U$2=GRID!$B$1:$U$1)*(КАЛЕНДАРЬ!U7=GRID!$B$3:$U$3),0))*GRID!$H$45*(1-GRID!$H$46),0))</f>
        <v>216810</v>
      </c>
      <c r="R187" s="57" t="s">
        <v>119</v>
      </c>
      <c r="S187" s="57" t="s">
        <v>119</v>
      </c>
      <c r="T187" s="57" t="s">
        <v>119</v>
      </c>
    </row>
    <row r="188" spans="1:20" hidden="1">
      <c r="A188" s="63" t="s">
        <v>17</v>
      </c>
      <c r="B188" s="64">
        <v>5</v>
      </c>
      <c r="C188" s="8" cm="1">
        <f t="array" ref="C188">IF($I$2="Длительное проживание от 10 ночей ",
INDEX(GRID!$B$4:$U$15,MATCH(C$7,GRID!$A$4:$A$15,0),MATCH(1,($U$2=GRID!$B$1:$U$1)*(КАЛЕНДАРЬ!U8=GRID!$B$3:$U$3),0))*GRID!$H$45,
ROUNDUP(INDEX(GRID!$B$4:$U$15,MATCH(C$7,GRID!$A$4:$A$15,0),MATCH(1,($U$2=GRID!$B$1:$U$1)*(КАЛЕНДАРЬ!U8=GRID!$B$3:$U$3),0))*GRID!$H$45*(1-GRID!$H$46),0))</f>
        <v>51570</v>
      </c>
      <c r="D188" s="8" cm="1">
        <f t="array" ref="D188">IF($I$2="Длительное проживание от 10 ночей ",
INDEX(GRID!$B$18:$U$29,MATCH(C$7,GRID!$A$18:$A$29,0),MATCH(1,($U$2=GRID!$B$1:$U$1)*(КАЛЕНДАРЬ!U8=GRID!$B$3:$U$3),0))*GRID!$H$45,
ROUNDUP(INDEX(GRID!$B$18:$U$29,MATCH(C$7,GRID!$A$18:$A$29,0),MATCH(1,($U$2=GRID!$B$1:$U$1)*(КАЛЕНДАРЬ!U8=GRID!$B$3:$U$3),0))*GRID!$H$45*(1-GRID!$H$46),0))</f>
        <v>56070</v>
      </c>
      <c r="E188" s="8" cm="1">
        <f t="array" ref="E188">IF($I$2="Длительное проживание от 10 ночей ",
INDEX(GRID!$B$4:$U$15,MATCH(E$7,GRID!$A$4:$A$15,0),MATCH(1,($U$2=GRID!$B$1:$U$1)*(КАЛЕНДАРЬ!U8=GRID!$B$3:$U$3),0))*GRID!$H$45,
ROUNDUP(INDEX(GRID!$B$4:$U$15,MATCH(E$7,GRID!$A$4:$A$15,0),MATCH(1,($U$2=GRID!$B$1:$U$1)*(КАЛЕНДАРЬ!U8=GRID!$B$3:$U$3),0))*GRID!$H$45*(1-GRID!$H$46),0))</f>
        <v>60660</v>
      </c>
      <c r="F188" s="8" cm="1">
        <f t="array" ref="F188">IF($I$2="Длительное проживание от 10 ночей ",
INDEX(GRID!$B$18:$U$29,MATCH(E$7,GRID!$A$18:$A$29,0),MATCH(1,($U$2=GRID!$B$1:$U$1)*(КАЛЕНДАРЬ!U8=GRID!$B$3:$U$3),0))*GRID!$H$45,
ROUNDUP(INDEX(GRID!$B$18:$U$29,MATCH(E$7,GRID!$A$18:$A$29,0),MATCH(1,($U$2=GRID!$B$1:$U$1)*(КАЛЕНДАРЬ!U8=GRID!$B$3:$U$3),0))*GRID!$H$45*(1-GRID!$H$46),0))</f>
        <v>65160</v>
      </c>
      <c r="G188" s="57" t="s">
        <v>119</v>
      </c>
      <c r="H188" s="57" t="s">
        <v>119</v>
      </c>
      <c r="I188" s="8" cm="1">
        <f t="array" ref="I188">IF($I$2="Длительное проживание от 10 ночей ",
INDEX(GRID!$B$4:$U$15,MATCH(I$7,GRID!$A$4:$A$15,0),MATCH(1,($U$2=GRID!$B$1:$U$1)*(КАЛЕНДАРЬ!U8=GRID!$B$3:$U$3),0))*GRID!$H$45,
ROUNDUP(INDEX(GRID!$B$4:$U$15,MATCH(I$7,GRID!$A$4:$A$15,0),MATCH(1,($U$2=GRID!$B$1:$U$1)*(КАЛЕНДАРЬ!U8=GRID!$B$3:$U$3),0))*GRID!$H$45*(1-GRID!$H$46),0))</f>
        <v>74250</v>
      </c>
      <c r="J188" s="8" cm="1">
        <f t="array" ref="J188">IF($I$2="Длительное проживание от 10 ночей ",
INDEX(GRID!$B$18:$U$29,MATCH(I$7,GRID!$A$18:$A$29,0),MATCH(1,($U$2=GRID!$B$1:$U$1)*(КАЛЕНДАРЬ!U8=GRID!$B$3:$U$3),0))*GRID!$H$45,
ROUNDUP(INDEX(GRID!$B$18:$U$29,MATCH(I$7,GRID!$A$18:$A$29,0),MATCH(1,($U$2=GRID!$B$1:$U$1)*(КАЛЕНДАРЬ!U8=GRID!$B$3:$U$3),0))*GRID!$H$45*(1-GRID!$H$46),0))</f>
        <v>78750</v>
      </c>
      <c r="K188" s="57" t="s">
        <v>119</v>
      </c>
      <c r="L188" s="57" t="s">
        <v>119</v>
      </c>
      <c r="M188" s="8" cm="1">
        <f t="array" ref="M188">IF($I$2="Длительное проживание от 10 ночей ",
INDEX(GRID!$B$4:$U$15,MATCH(M$7,GRID!$A$4:$A$15,0),MATCH(1,($U$2=GRID!$B$1:$U$1)*(КАЛЕНДАРЬ!U8=GRID!$B$3:$U$3),0))*GRID!$H$45,
ROUNDUP(INDEX(GRID!$B$4:$U$15,MATCH(M$7,GRID!$A$4:$A$15,0),MATCH(1,($U$2=GRID!$B$1:$U$1)*(КАЛЕНДАРЬ!U8=GRID!$B$3:$U$3),0))*GRID!$H$45*(1-GRID!$H$46),0))</f>
        <v>106470</v>
      </c>
      <c r="N188" s="8" cm="1">
        <f t="array" ref="N188">IF($I$2="Длительное проживание от 10 ночей ",
INDEX(GRID!$B$18:$U$29,MATCH(M$7,GRID!$A$18:$A$29,0),MATCH(1,($U$2=GRID!$B$1:$U$1)*(КАЛЕНДАРЬ!U8=GRID!$B$3:$U$3),0))*GRID!$H$45,
ROUNDUP(INDEX(GRID!$B$18:$U$29,MATCH(M$7,GRID!$A$18:$A$29,0),MATCH(1,($U$2=GRID!$B$1:$U$1)*(КАЛЕНДАРЬ!U8=GRID!$B$3:$U$3),0))*GRID!$H$45*(1-GRID!$H$46),0))</f>
        <v>110970</v>
      </c>
      <c r="O188" s="57" t="s">
        <v>119</v>
      </c>
      <c r="P188" s="8" cm="1">
        <f t="array" ref="P188">IF($I$2="Длительное проживание от 10 ночей ",
INDEX(GRID!$B$4:$U$15,MATCH(P$7,GRID!$A$4:$A$15,0),MATCH(1,($U$2=GRID!$B$1:$U$1)*(КАЛЕНДАРЬ!U8=GRID!$B$3:$U$3),0))*GRID!$H$45,
ROUNDUP(INDEX(GRID!$B$4:$U$15,MATCH(P$7,GRID!$A$4:$A$15,0),MATCH(1,($U$2=GRID!$B$1:$U$1)*(КАЛЕНДАРЬ!U8=GRID!$B$3:$U$3),0))*GRID!$H$45*(1-GRID!$H$46),0))</f>
        <v>188010</v>
      </c>
      <c r="Q188" s="8" cm="1">
        <f t="array" ref="Q188">IF($I$2="Длительное проживание от 10 ночей ",
INDEX(GRID!$B$4:$U$15,MATCH(Q$7,GRID!$A$4:$A$15,0),MATCH(1,($U$2=GRID!$B$1:$U$1)*(КАЛЕНДАРЬ!U8=GRID!$B$3:$U$3),0))*GRID!$H$45,
ROUNDUP(INDEX(GRID!$B$4:$U$15,MATCH(Q$7,GRID!$A$4:$A$15,0),MATCH(1,($U$2=GRID!$B$1:$U$1)*(КАЛЕНДАРЬ!U8=GRID!$B$3:$U$3),0))*GRID!$H$45*(1-GRID!$H$46),0))</f>
        <v>216810</v>
      </c>
      <c r="R188" s="57" t="s">
        <v>119</v>
      </c>
      <c r="S188" s="57" t="s">
        <v>119</v>
      </c>
      <c r="T188" s="57" t="s">
        <v>119</v>
      </c>
    </row>
    <row r="189" spans="1:20" hidden="1">
      <c r="A189" s="63" t="s">
        <v>11</v>
      </c>
      <c r="B189" s="64">
        <v>6</v>
      </c>
      <c r="C189" s="8" cm="1">
        <f t="array" ref="C189">IF($I$2="Длительное проживание от 10 ночей ",
INDEX(GRID!$B$4:$U$15,MATCH(C$7,GRID!$A$4:$A$15,0),MATCH(1,($U$2=GRID!$B$1:$U$1)*(КАЛЕНДАРЬ!U9=GRID!$B$3:$U$3),0))*GRID!$H$45,
ROUNDUP(INDEX(GRID!$B$4:$U$15,MATCH(C$7,GRID!$A$4:$A$15,0),MATCH(1,($U$2=GRID!$B$1:$U$1)*(КАЛЕНДАРЬ!U9=GRID!$B$3:$U$3),0))*GRID!$H$45*(1-GRID!$H$46),0))</f>
        <v>51570</v>
      </c>
      <c r="D189" s="8" cm="1">
        <f t="array" ref="D189">IF($I$2="Длительное проживание от 10 ночей ",
INDEX(GRID!$B$18:$U$29,MATCH(C$7,GRID!$A$18:$A$29,0),MATCH(1,($U$2=GRID!$B$1:$U$1)*(КАЛЕНДАРЬ!U9=GRID!$B$3:$U$3),0))*GRID!$H$45,
ROUNDUP(INDEX(GRID!$B$18:$U$29,MATCH(C$7,GRID!$A$18:$A$29,0),MATCH(1,($U$2=GRID!$B$1:$U$1)*(КАЛЕНДАРЬ!U9=GRID!$B$3:$U$3),0))*GRID!$H$45*(1-GRID!$H$46),0))</f>
        <v>56070</v>
      </c>
      <c r="E189" s="8" cm="1">
        <f t="array" ref="E189">IF($I$2="Длительное проживание от 10 ночей ",
INDEX(GRID!$B$4:$U$15,MATCH(E$7,GRID!$A$4:$A$15,0),MATCH(1,($U$2=GRID!$B$1:$U$1)*(КАЛЕНДАРЬ!U9=GRID!$B$3:$U$3),0))*GRID!$H$45,
ROUNDUP(INDEX(GRID!$B$4:$U$15,MATCH(E$7,GRID!$A$4:$A$15,0),MATCH(1,($U$2=GRID!$B$1:$U$1)*(КАЛЕНДАРЬ!U9=GRID!$B$3:$U$3),0))*GRID!$H$45*(1-GRID!$H$46),0))</f>
        <v>60660</v>
      </c>
      <c r="F189" s="8" cm="1">
        <f t="array" ref="F189">IF($I$2="Длительное проживание от 10 ночей ",
INDEX(GRID!$B$18:$U$29,MATCH(E$7,GRID!$A$18:$A$29,0),MATCH(1,($U$2=GRID!$B$1:$U$1)*(КАЛЕНДАРЬ!U9=GRID!$B$3:$U$3),0))*GRID!$H$45,
ROUNDUP(INDEX(GRID!$B$18:$U$29,MATCH(E$7,GRID!$A$18:$A$29,0),MATCH(1,($U$2=GRID!$B$1:$U$1)*(КАЛЕНДАРЬ!U9=GRID!$B$3:$U$3),0))*GRID!$H$45*(1-GRID!$H$46),0))</f>
        <v>65160</v>
      </c>
      <c r="G189" s="57" t="s">
        <v>119</v>
      </c>
      <c r="H189" s="57" t="s">
        <v>119</v>
      </c>
      <c r="I189" s="8" cm="1">
        <f t="array" ref="I189">IF($I$2="Длительное проживание от 10 ночей ",
INDEX(GRID!$B$4:$U$15,MATCH(I$7,GRID!$A$4:$A$15,0),MATCH(1,($U$2=GRID!$B$1:$U$1)*(КАЛЕНДАРЬ!U9=GRID!$B$3:$U$3),0))*GRID!$H$45,
ROUNDUP(INDEX(GRID!$B$4:$U$15,MATCH(I$7,GRID!$A$4:$A$15,0),MATCH(1,($U$2=GRID!$B$1:$U$1)*(КАЛЕНДАРЬ!U9=GRID!$B$3:$U$3),0))*GRID!$H$45*(1-GRID!$H$46),0))</f>
        <v>74250</v>
      </c>
      <c r="J189" s="8" cm="1">
        <f t="array" ref="J189">IF($I$2="Длительное проживание от 10 ночей ",
INDEX(GRID!$B$18:$U$29,MATCH(I$7,GRID!$A$18:$A$29,0),MATCH(1,($U$2=GRID!$B$1:$U$1)*(КАЛЕНДАРЬ!U9=GRID!$B$3:$U$3),0))*GRID!$H$45,
ROUNDUP(INDEX(GRID!$B$18:$U$29,MATCH(I$7,GRID!$A$18:$A$29,0),MATCH(1,($U$2=GRID!$B$1:$U$1)*(КАЛЕНДАРЬ!U9=GRID!$B$3:$U$3),0))*GRID!$H$45*(1-GRID!$H$46),0))</f>
        <v>78750</v>
      </c>
      <c r="K189" s="57" t="s">
        <v>119</v>
      </c>
      <c r="L189" s="57" t="s">
        <v>119</v>
      </c>
      <c r="M189" s="8" cm="1">
        <f t="array" ref="M189">IF($I$2="Длительное проживание от 10 ночей ",
INDEX(GRID!$B$4:$U$15,MATCH(M$7,GRID!$A$4:$A$15,0),MATCH(1,($U$2=GRID!$B$1:$U$1)*(КАЛЕНДАРЬ!U9=GRID!$B$3:$U$3),0))*GRID!$H$45,
ROUNDUP(INDEX(GRID!$B$4:$U$15,MATCH(M$7,GRID!$A$4:$A$15,0),MATCH(1,($U$2=GRID!$B$1:$U$1)*(КАЛЕНДАРЬ!U9=GRID!$B$3:$U$3),0))*GRID!$H$45*(1-GRID!$H$46),0))</f>
        <v>106470</v>
      </c>
      <c r="N189" s="8" cm="1">
        <f t="array" ref="N189">IF($I$2="Длительное проживание от 10 ночей ",
INDEX(GRID!$B$18:$U$29,MATCH(M$7,GRID!$A$18:$A$29,0),MATCH(1,($U$2=GRID!$B$1:$U$1)*(КАЛЕНДАРЬ!U9=GRID!$B$3:$U$3),0))*GRID!$H$45,
ROUNDUP(INDEX(GRID!$B$18:$U$29,MATCH(M$7,GRID!$A$18:$A$29,0),MATCH(1,($U$2=GRID!$B$1:$U$1)*(КАЛЕНДАРЬ!U9=GRID!$B$3:$U$3),0))*GRID!$H$45*(1-GRID!$H$46),0))</f>
        <v>110970</v>
      </c>
      <c r="O189" s="57" t="s">
        <v>119</v>
      </c>
      <c r="P189" s="8" cm="1">
        <f t="array" ref="P189">IF($I$2="Длительное проживание от 10 ночей ",
INDEX(GRID!$B$4:$U$15,MATCH(P$7,GRID!$A$4:$A$15,0),MATCH(1,($U$2=GRID!$B$1:$U$1)*(КАЛЕНДАРЬ!U9=GRID!$B$3:$U$3),0))*GRID!$H$45,
ROUNDUP(INDEX(GRID!$B$4:$U$15,MATCH(P$7,GRID!$A$4:$A$15,0),MATCH(1,($U$2=GRID!$B$1:$U$1)*(КАЛЕНДАРЬ!U9=GRID!$B$3:$U$3),0))*GRID!$H$45*(1-GRID!$H$46),0))</f>
        <v>188010</v>
      </c>
      <c r="Q189" s="8" cm="1">
        <f t="array" ref="Q189">IF($I$2="Длительное проживание от 10 ночей ",
INDEX(GRID!$B$4:$U$15,MATCH(Q$7,GRID!$A$4:$A$15,0),MATCH(1,($U$2=GRID!$B$1:$U$1)*(КАЛЕНДАРЬ!U9=GRID!$B$3:$U$3),0))*GRID!$H$45,
ROUNDUP(INDEX(GRID!$B$4:$U$15,MATCH(Q$7,GRID!$A$4:$A$15,0),MATCH(1,($U$2=GRID!$B$1:$U$1)*(КАЛЕНДАРЬ!U9=GRID!$B$3:$U$3),0))*GRID!$H$45*(1-GRID!$H$46),0))</f>
        <v>216810</v>
      </c>
      <c r="R189" s="57" t="s">
        <v>119</v>
      </c>
      <c r="S189" s="57" t="s">
        <v>119</v>
      </c>
      <c r="T189" s="57" t="s">
        <v>119</v>
      </c>
    </row>
    <row r="190" spans="1:20" hidden="1">
      <c r="A190" s="63" t="s">
        <v>12</v>
      </c>
      <c r="B190" s="64">
        <v>7</v>
      </c>
      <c r="C190" s="8" cm="1">
        <f t="array" ref="C190">IF($I$2="Длительное проживание от 10 ночей ",
INDEX(GRID!$B$4:$U$15,MATCH(C$7,GRID!$A$4:$A$15,0),MATCH(1,($U$2=GRID!$B$1:$U$1)*(КАЛЕНДАРЬ!U10=GRID!$B$3:$U$3),0))*GRID!$H$45,
ROUNDUP(INDEX(GRID!$B$4:$U$15,MATCH(C$7,GRID!$A$4:$A$15,0),MATCH(1,($U$2=GRID!$B$1:$U$1)*(КАЛЕНДАРЬ!U10=GRID!$B$3:$U$3),0))*GRID!$H$45*(1-GRID!$H$46),0))</f>
        <v>51570</v>
      </c>
      <c r="D190" s="8" cm="1">
        <f t="array" ref="D190">IF($I$2="Длительное проживание от 10 ночей ",
INDEX(GRID!$B$18:$U$29,MATCH(C$7,GRID!$A$18:$A$29,0),MATCH(1,($U$2=GRID!$B$1:$U$1)*(КАЛЕНДАРЬ!U10=GRID!$B$3:$U$3),0))*GRID!$H$45,
ROUNDUP(INDEX(GRID!$B$18:$U$29,MATCH(C$7,GRID!$A$18:$A$29,0),MATCH(1,($U$2=GRID!$B$1:$U$1)*(КАЛЕНДАРЬ!U10=GRID!$B$3:$U$3),0))*GRID!$H$45*(1-GRID!$H$46),0))</f>
        <v>56070</v>
      </c>
      <c r="E190" s="8" cm="1">
        <f t="array" ref="E190">IF($I$2="Длительное проживание от 10 ночей ",
INDEX(GRID!$B$4:$U$15,MATCH(E$7,GRID!$A$4:$A$15,0),MATCH(1,($U$2=GRID!$B$1:$U$1)*(КАЛЕНДАРЬ!U10=GRID!$B$3:$U$3),0))*GRID!$H$45,
ROUNDUP(INDEX(GRID!$B$4:$U$15,MATCH(E$7,GRID!$A$4:$A$15,0),MATCH(1,($U$2=GRID!$B$1:$U$1)*(КАЛЕНДАРЬ!U10=GRID!$B$3:$U$3),0))*GRID!$H$45*(1-GRID!$H$46),0))</f>
        <v>60660</v>
      </c>
      <c r="F190" s="8" cm="1">
        <f t="array" ref="F190">IF($I$2="Длительное проживание от 10 ночей ",
INDEX(GRID!$B$18:$U$29,MATCH(E$7,GRID!$A$18:$A$29,0),MATCH(1,($U$2=GRID!$B$1:$U$1)*(КАЛЕНДАРЬ!U10=GRID!$B$3:$U$3),0))*GRID!$H$45,
ROUNDUP(INDEX(GRID!$B$18:$U$29,MATCH(E$7,GRID!$A$18:$A$29,0),MATCH(1,($U$2=GRID!$B$1:$U$1)*(КАЛЕНДАРЬ!U10=GRID!$B$3:$U$3),0))*GRID!$H$45*(1-GRID!$H$46),0))</f>
        <v>65160</v>
      </c>
      <c r="G190" s="57" t="s">
        <v>119</v>
      </c>
      <c r="H190" s="57" t="s">
        <v>119</v>
      </c>
      <c r="I190" s="8" cm="1">
        <f t="array" ref="I190">IF($I$2="Длительное проживание от 10 ночей ",
INDEX(GRID!$B$4:$U$15,MATCH(I$7,GRID!$A$4:$A$15,0),MATCH(1,($U$2=GRID!$B$1:$U$1)*(КАЛЕНДАРЬ!U10=GRID!$B$3:$U$3),0))*GRID!$H$45,
ROUNDUP(INDEX(GRID!$B$4:$U$15,MATCH(I$7,GRID!$A$4:$A$15,0),MATCH(1,($U$2=GRID!$B$1:$U$1)*(КАЛЕНДАРЬ!U10=GRID!$B$3:$U$3),0))*GRID!$H$45*(1-GRID!$H$46),0))</f>
        <v>74250</v>
      </c>
      <c r="J190" s="8" cm="1">
        <f t="array" ref="J190">IF($I$2="Длительное проживание от 10 ночей ",
INDEX(GRID!$B$18:$U$29,MATCH(I$7,GRID!$A$18:$A$29,0),MATCH(1,($U$2=GRID!$B$1:$U$1)*(КАЛЕНДАРЬ!U10=GRID!$B$3:$U$3),0))*GRID!$H$45,
ROUNDUP(INDEX(GRID!$B$18:$U$29,MATCH(I$7,GRID!$A$18:$A$29,0),MATCH(1,($U$2=GRID!$B$1:$U$1)*(КАЛЕНДАРЬ!U10=GRID!$B$3:$U$3),0))*GRID!$H$45*(1-GRID!$H$46),0))</f>
        <v>78750</v>
      </c>
      <c r="K190" s="57" t="s">
        <v>119</v>
      </c>
      <c r="L190" s="57" t="s">
        <v>119</v>
      </c>
      <c r="M190" s="8" cm="1">
        <f t="array" ref="M190">IF($I$2="Длительное проживание от 10 ночей ",
INDEX(GRID!$B$4:$U$15,MATCH(M$7,GRID!$A$4:$A$15,0),MATCH(1,($U$2=GRID!$B$1:$U$1)*(КАЛЕНДАРЬ!U10=GRID!$B$3:$U$3),0))*GRID!$H$45,
ROUNDUP(INDEX(GRID!$B$4:$U$15,MATCH(M$7,GRID!$A$4:$A$15,0),MATCH(1,($U$2=GRID!$B$1:$U$1)*(КАЛЕНДАРЬ!U10=GRID!$B$3:$U$3),0))*GRID!$H$45*(1-GRID!$H$46),0))</f>
        <v>106470</v>
      </c>
      <c r="N190" s="8" cm="1">
        <f t="array" ref="N190">IF($I$2="Длительное проживание от 10 ночей ",
INDEX(GRID!$B$18:$U$29,MATCH(M$7,GRID!$A$18:$A$29,0),MATCH(1,($U$2=GRID!$B$1:$U$1)*(КАЛЕНДАРЬ!U10=GRID!$B$3:$U$3),0))*GRID!$H$45,
ROUNDUP(INDEX(GRID!$B$18:$U$29,MATCH(M$7,GRID!$A$18:$A$29,0),MATCH(1,($U$2=GRID!$B$1:$U$1)*(КАЛЕНДАРЬ!U10=GRID!$B$3:$U$3),0))*GRID!$H$45*(1-GRID!$H$46),0))</f>
        <v>110970</v>
      </c>
      <c r="O190" s="57" t="s">
        <v>119</v>
      </c>
      <c r="P190" s="8" cm="1">
        <f t="array" ref="P190">IF($I$2="Длительное проживание от 10 ночей ",
INDEX(GRID!$B$4:$U$15,MATCH(P$7,GRID!$A$4:$A$15,0),MATCH(1,($U$2=GRID!$B$1:$U$1)*(КАЛЕНДАРЬ!U10=GRID!$B$3:$U$3),0))*GRID!$H$45,
ROUNDUP(INDEX(GRID!$B$4:$U$15,MATCH(P$7,GRID!$A$4:$A$15,0),MATCH(1,($U$2=GRID!$B$1:$U$1)*(КАЛЕНДАРЬ!U10=GRID!$B$3:$U$3),0))*GRID!$H$45*(1-GRID!$H$46),0))</f>
        <v>188010</v>
      </c>
      <c r="Q190" s="8" cm="1">
        <f t="array" ref="Q190">IF($I$2="Длительное проживание от 10 ночей ",
INDEX(GRID!$B$4:$U$15,MATCH(Q$7,GRID!$A$4:$A$15,0),MATCH(1,($U$2=GRID!$B$1:$U$1)*(КАЛЕНДАРЬ!U10=GRID!$B$3:$U$3),0))*GRID!$H$45,
ROUNDUP(INDEX(GRID!$B$4:$U$15,MATCH(Q$7,GRID!$A$4:$A$15,0),MATCH(1,($U$2=GRID!$B$1:$U$1)*(КАЛЕНДАРЬ!U10=GRID!$B$3:$U$3),0))*GRID!$H$45*(1-GRID!$H$46),0))</f>
        <v>216810</v>
      </c>
      <c r="R190" s="57" t="s">
        <v>119</v>
      </c>
      <c r="S190" s="57" t="s">
        <v>119</v>
      </c>
      <c r="T190" s="57" t="s">
        <v>119</v>
      </c>
    </row>
    <row r="191" spans="1:20" hidden="1">
      <c r="A191" s="63" t="s">
        <v>13</v>
      </c>
      <c r="B191" s="64">
        <v>8</v>
      </c>
      <c r="C191" s="8" cm="1">
        <f t="array" ref="C191">IF($I$2="Длительное проживание от 10 ночей ",
INDEX(GRID!$B$4:$U$15,MATCH(C$7,GRID!$A$4:$A$15,0),MATCH(1,($U$2=GRID!$B$1:$U$1)*(КАЛЕНДАРЬ!U11=GRID!$B$3:$U$3),0))*GRID!$H$45,
ROUNDUP(INDEX(GRID!$B$4:$U$15,MATCH(C$7,GRID!$A$4:$A$15,0),MATCH(1,($U$2=GRID!$B$1:$U$1)*(КАЛЕНДАРЬ!U11=GRID!$B$3:$U$3),0))*GRID!$H$45*(1-GRID!$H$46),0))</f>
        <v>47340</v>
      </c>
      <c r="D191" s="8" cm="1">
        <f t="array" ref="D191">IF($I$2="Длительное проживание от 10 ночей ",
INDEX(GRID!$B$18:$U$29,MATCH(C$7,GRID!$A$18:$A$29,0),MATCH(1,($U$2=GRID!$B$1:$U$1)*(КАЛЕНДАРЬ!U11=GRID!$B$3:$U$3),0))*GRID!$H$45,
ROUNDUP(INDEX(GRID!$B$18:$U$29,MATCH(C$7,GRID!$A$18:$A$29,0),MATCH(1,($U$2=GRID!$B$1:$U$1)*(КАЛЕНДАРЬ!U11=GRID!$B$3:$U$3),0))*GRID!$H$45*(1-GRID!$H$46),0))</f>
        <v>51840</v>
      </c>
      <c r="E191" s="8" cm="1">
        <f t="array" ref="E191">IF($I$2="Длительное проживание от 10 ночей ",
INDEX(GRID!$B$4:$U$15,MATCH(E$7,GRID!$A$4:$A$15,0),MATCH(1,($U$2=GRID!$B$1:$U$1)*(КАЛЕНДАРЬ!U11=GRID!$B$3:$U$3),0))*GRID!$H$45,
ROUNDUP(INDEX(GRID!$B$4:$U$15,MATCH(E$7,GRID!$A$4:$A$15,0),MATCH(1,($U$2=GRID!$B$1:$U$1)*(КАЛЕНДАРЬ!U11=GRID!$B$3:$U$3),0))*GRID!$H$45*(1-GRID!$H$46),0))</f>
        <v>55890</v>
      </c>
      <c r="F191" s="8" cm="1">
        <f t="array" ref="F191">IF($I$2="Длительное проживание от 10 ночей ",
INDEX(GRID!$B$18:$U$29,MATCH(E$7,GRID!$A$18:$A$29,0),MATCH(1,($U$2=GRID!$B$1:$U$1)*(КАЛЕНДАРЬ!U11=GRID!$B$3:$U$3),0))*GRID!$H$45,
ROUNDUP(INDEX(GRID!$B$18:$U$29,MATCH(E$7,GRID!$A$18:$A$29,0),MATCH(1,($U$2=GRID!$B$1:$U$1)*(КАЛЕНДАРЬ!U11=GRID!$B$3:$U$3),0))*GRID!$H$45*(1-GRID!$H$46),0))</f>
        <v>60390</v>
      </c>
      <c r="G191" s="57" t="s">
        <v>119</v>
      </c>
      <c r="H191" s="57" t="s">
        <v>119</v>
      </c>
      <c r="I191" s="8" cm="1">
        <f t="array" ref="I191">IF($I$2="Длительное проживание от 10 ночей ",
INDEX(GRID!$B$4:$U$15,MATCH(I$7,GRID!$A$4:$A$15,0),MATCH(1,($U$2=GRID!$B$1:$U$1)*(КАЛЕНДАРЬ!U11=GRID!$B$3:$U$3),0))*GRID!$H$45,
ROUNDUP(INDEX(GRID!$B$4:$U$15,MATCH(I$7,GRID!$A$4:$A$15,0),MATCH(1,($U$2=GRID!$B$1:$U$1)*(КАЛЕНДАРЬ!U11=GRID!$B$3:$U$3),0))*GRID!$H$45*(1-GRID!$H$46),0))</f>
        <v>68940</v>
      </c>
      <c r="J191" s="8" cm="1">
        <f t="array" ref="J191">IF($I$2="Длительное проживание от 10 ночей ",
INDEX(GRID!$B$18:$U$29,MATCH(I$7,GRID!$A$18:$A$29,0),MATCH(1,($U$2=GRID!$B$1:$U$1)*(КАЛЕНДАРЬ!U11=GRID!$B$3:$U$3),0))*GRID!$H$45,
ROUNDUP(INDEX(GRID!$B$18:$U$29,MATCH(I$7,GRID!$A$18:$A$29,0),MATCH(1,($U$2=GRID!$B$1:$U$1)*(КАЛЕНДАРЬ!U11=GRID!$B$3:$U$3),0))*GRID!$H$45*(1-GRID!$H$46),0))</f>
        <v>73440</v>
      </c>
      <c r="K191" s="57" t="s">
        <v>119</v>
      </c>
      <c r="L191" s="57" t="s">
        <v>119</v>
      </c>
      <c r="M191" s="8" cm="1">
        <f t="array" ref="M191">IF($I$2="Длительное проживание от 10 ночей ",
INDEX(GRID!$B$4:$U$15,MATCH(M$7,GRID!$A$4:$A$15,0),MATCH(1,($U$2=GRID!$B$1:$U$1)*(КАЛЕНДАРЬ!U11=GRID!$B$3:$U$3),0))*GRID!$H$45,
ROUNDUP(INDEX(GRID!$B$4:$U$15,MATCH(M$7,GRID!$A$4:$A$15,0),MATCH(1,($U$2=GRID!$B$1:$U$1)*(КАЛЕНДАРЬ!U11=GRID!$B$3:$U$3),0))*GRID!$H$45*(1-GRID!$H$46),0))</f>
        <v>99360</v>
      </c>
      <c r="N191" s="8" cm="1">
        <f t="array" ref="N191">IF($I$2="Длительное проживание от 10 ночей ",
INDEX(GRID!$B$18:$U$29,MATCH(M$7,GRID!$A$18:$A$29,0),MATCH(1,($U$2=GRID!$B$1:$U$1)*(КАЛЕНДАРЬ!U11=GRID!$B$3:$U$3),0))*GRID!$H$45,
ROUNDUP(INDEX(GRID!$B$18:$U$29,MATCH(M$7,GRID!$A$18:$A$29,0),MATCH(1,($U$2=GRID!$B$1:$U$1)*(КАЛЕНДАРЬ!U11=GRID!$B$3:$U$3),0))*GRID!$H$45*(1-GRID!$H$46),0))</f>
        <v>103860</v>
      </c>
      <c r="O191" s="57" t="s">
        <v>119</v>
      </c>
      <c r="P191" s="8" cm="1">
        <f t="array" ref="P191">IF($I$2="Длительное проживание от 10 ночей ",
INDEX(GRID!$B$4:$U$15,MATCH(P$7,GRID!$A$4:$A$15,0),MATCH(1,($U$2=GRID!$B$1:$U$1)*(КАЛЕНДАРЬ!U11=GRID!$B$3:$U$3),0))*GRID!$H$45,
ROUNDUP(INDEX(GRID!$B$4:$U$15,MATCH(P$7,GRID!$A$4:$A$15,0),MATCH(1,($U$2=GRID!$B$1:$U$1)*(КАЛЕНДАРЬ!U11=GRID!$B$3:$U$3),0))*GRID!$H$45*(1-GRID!$H$46),0))</f>
        <v>179370</v>
      </c>
      <c r="Q191" s="8" cm="1">
        <f t="array" ref="Q191">IF($I$2="Длительное проживание от 10 ночей ",
INDEX(GRID!$B$4:$U$15,MATCH(Q$7,GRID!$A$4:$A$15,0),MATCH(1,($U$2=GRID!$B$1:$U$1)*(КАЛЕНДАРЬ!U11=GRID!$B$3:$U$3),0))*GRID!$H$45,
ROUNDUP(INDEX(GRID!$B$4:$U$15,MATCH(Q$7,GRID!$A$4:$A$15,0),MATCH(1,($U$2=GRID!$B$1:$U$1)*(КАЛЕНДАРЬ!U11=GRID!$B$3:$U$3),0))*GRID!$H$45*(1-GRID!$H$46),0))</f>
        <v>207540</v>
      </c>
      <c r="R191" s="57" t="s">
        <v>119</v>
      </c>
      <c r="S191" s="57" t="s">
        <v>119</v>
      </c>
      <c r="T191" s="57" t="s">
        <v>119</v>
      </c>
    </row>
    <row r="192" spans="1:20" hidden="1">
      <c r="A192" s="63" t="s">
        <v>14</v>
      </c>
      <c r="B192" s="64">
        <v>9</v>
      </c>
      <c r="C192" s="8" cm="1">
        <f t="array" ref="C192">IF($I$2="Длительное проживание от 10 ночей ",
INDEX(GRID!$B$4:$U$15,MATCH(C$7,GRID!$A$4:$A$15,0),MATCH(1,($U$2=GRID!$B$1:$U$1)*(КАЛЕНДАРЬ!U12=GRID!$B$3:$U$3),0))*GRID!$H$45,
ROUNDUP(INDEX(GRID!$B$4:$U$15,MATCH(C$7,GRID!$A$4:$A$15,0),MATCH(1,($U$2=GRID!$B$1:$U$1)*(КАЛЕНДАРЬ!U12=GRID!$B$3:$U$3),0))*GRID!$H$45*(1-GRID!$H$46),0))</f>
        <v>47340</v>
      </c>
      <c r="D192" s="8" cm="1">
        <f t="array" ref="D192">IF($I$2="Длительное проживание от 10 ночей ",
INDEX(GRID!$B$18:$U$29,MATCH(C$7,GRID!$A$18:$A$29,0),MATCH(1,($U$2=GRID!$B$1:$U$1)*(КАЛЕНДАРЬ!U12=GRID!$B$3:$U$3),0))*GRID!$H$45,
ROUNDUP(INDEX(GRID!$B$18:$U$29,MATCH(C$7,GRID!$A$18:$A$29,0),MATCH(1,($U$2=GRID!$B$1:$U$1)*(КАЛЕНДАРЬ!U12=GRID!$B$3:$U$3),0))*GRID!$H$45*(1-GRID!$H$46),0))</f>
        <v>51840</v>
      </c>
      <c r="E192" s="8" cm="1">
        <f t="array" ref="E192">IF($I$2="Длительное проживание от 10 ночей ",
INDEX(GRID!$B$4:$U$15,MATCH(E$7,GRID!$A$4:$A$15,0),MATCH(1,($U$2=GRID!$B$1:$U$1)*(КАЛЕНДАРЬ!U12=GRID!$B$3:$U$3),0))*GRID!$H$45,
ROUNDUP(INDEX(GRID!$B$4:$U$15,MATCH(E$7,GRID!$A$4:$A$15,0),MATCH(1,($U$2=GRID!$B$1:$U$1)*(КАЛЕНДАРЬ!U12=GRID!$B$3:$U$3),0))*GRID!$H$45*(1-GRID!$H$46),0))</f>
        <v>55890</v>
      </c>
      <c r="F192" s="8" cm="1">
        <f t="array" ref="F192">IF($I$2="Длительное проживание от 10 ночей ",
INDEX(GRID!$B$18:$U$29,MATCH(E$7,GRID!$A$18:$A$29,0),MATCH(1,($U$2=GRID!$B$1:$U$1)*(КАЛЕНДАРЬ!U12=GRID!$B$3:$U$3),0))*GRID!$H$45,
ROUNDUP(INDEX(GRID!$B$18:$U$29,MATCH(E$7,GRID!$A$18:$A$29,0),MATCH(1,($U$2=GRID!$B$1:$U$1)*(КАЛЕНДАРЬ!U12=GRID!$B$3:$U$3),0))*GRID!$H$45*(1-GRID!$H$46),0))</f>
        <v>60390</v>
      </c>
      <c r="G192" s="57" t="s">
        <v>119</v>
      </c>
      <c r="H192" s="57" t="s">
        <v>119</v>
      </c>
      <c r="I192" s="8" cm="1">
        <f t="array" ref="I192">IF($I$2="Длительное проживание от 10 ночей ",
INDEX(GRID!$B$4:$U$15,MATCH(I$7,GRID!$A$4:$A$15,0),MATCH(1,($U$2=GRID!$B$1:$U$1)*(КАЛЕНДАРЬ!U12=GRID!$B$3:$U$3),0))*GRID!$H$45,
ROUNDUP(INDEX(GRID!$B$4:$U$15,MATCH(I$7,GRID!$A$4:$A$15,0),MATCH(1,($U$2=GRID!$B$1:$U$1)*(КАЛЕНДАРЬ!U12=GRID!$B$3:$U$3),0))*GRID!$H$45*(1-GRID!$H$46),0))</f>
        <v>68940</v>
      </c>
      <c r="J192" s="8" cm="1">
        <f t="array" ref="J192">IF($I$2="Длительное проживание от 10 ночей ",
INDEX(GRID!$B$18:$U$29,MATCH(I$7,GRID!$A$18:$A$29,0),MATCH(1,($U$2=GRID!$B$1:$U$1)*(КАЛЕНДАРЬ!U12=GRID!$B$3:$U$3),0))*GRID!$H$45,
ROUNDUP(INDEX(GRID!$B$18:$U$29,MATCH(I$7,GRID!$A$18:$A$29,0),MATCH(1,($U$2=GRID!$B$1:$U$1)*(КАЛЕНДАРЬ!U12=GRID!$B$3:$U$3),0))*GRID!$H$45*(1-GRID!$H$46),0))</f>
        <v>73440</v>
      </c>
      <c r="K192" s="57" t="s">
        <v>119</v>
      </c>
      <c r="L192" s="57" t="s">
        <v>119</v>
      </c>
      <c r="M192" s="8" cm="1">
        <f t="array" ref="M192">IF($I$2="Длительное проживание от 10 ночей ",
INDEX(GRID!$B$4:$U$15,MATCH(M$7,GRID!$A$4:$A$15,0),MATCH(1,($U$2=GRID!$B$1:$U$1)*(КАЛЕНДАРЬ!U12=GRID!$B$3:$U$3),0))*GRID!$H$45,
ROUNDUP(INDEX(GRID!$B$4:$U$15,MATCH(M$7,GRID!$A$4:$A$15,0),MATCH(1,($U$2=GRID!$B$1:$U$1)*(КАЛЕНДАРЬ!U12=GRID!$B$3:$U$3),0))*GRID!$H$45*(1-GRID!$H$46),0))</f>
        <v>99360</v>
      </c>
      <c r="N192" s="8" cm="1">
        <f t="array" ref="N192">IF($I$2="Длительное проживание от 10 ночей ",
INDEX(GRID!$B$18:$U$29,MATCH(M$7,GRID!$A$18:$A$29,0),MATCH(1,($U$2=GRID!$B$1:$U$1)*(КАЛЕНДАРЬ!U12=GRID!$B$3:$U$3),0))*GRID!$H$45,
ROUNDUP(INDEX(GRID!$B$18:$U$29,MATCH(M$7,GRID!$A$18:$A$29,0),MATCH(1,($U$2=GRID!$B$1:$U$1)*(КАЛЕНДАРЬ!U12=GRID!$B$3:$U$3),0))*GRID!$H$45*(1-GRID!$H$46),0))</f>
        <v>103860</v>
      </c>
      <c r="O192" s="57" t="s">
        <v>119</v>
      </c>
      <c r="P192" s="8" cm="1">
        <f t="array" ref="P192">IF($I$2="Длительное проживание от 10 ночей ",
INDEX(GRID!$B$4:$U$15,MATCH(P$7,GRID!$A$4:$A$15,0),MATCH(1,($U$2=GRID!$B$1:$U$1)*(КАЛЕНДАРЬ!U12=GRID!$B$3:$U$3),0))*GRID!$H$45,
ROUNDUP(INDEX(GRID!$B$4:$U$15,MATCH(P$7,GRID!$A$4:$A$15,0),MATCH(1,($U$2=GRID!$B$1:$U$1)*(КАЛЕНДАРЬ!U12=GRID!$B$3:$U$3),0))*GRID!$H$45*(1-GRID!$H$46),0))</f>
        <v>179370</v>
      </c>
      <c r="Q192" s="8" cm="1">
        <f t="array" ref="Q192">IF($I$2="Длительное проживание от 10 ночей ",
INDEX(GRID!$B$4:$U$15,MATCH(Q$7,GRID!$A$4:$A$15,0),MATCH(1,($U$2=GRID!$B$1:$U$1)*(КАЛЕНДАРЬ!U12=GRID!$B$3:$U$3),0))*GRID!$H$45,
ROUNDUP(INDEX(GRID!$B$4:$U$15,MATCH(Q$7,GRID!$A$4:$A$15,0),MATCH(1,($U$2=GRID!$B$1:$U$1)*(КАЛЕНДАРЬ!U12=GRID!$B$3:$U$3),0))*GRID!$H$45*(1-GRID!$H$46),0))</f>
        <v>207540</v>
      </c>
      <c r="R192" s="57" t="s">
        <v>119</v>
      </c>
      <c r="S192" s="57" t="s">
        <v>119</v>
      </c>
      <c r="T192" s="57" t="s">
        <v>119</v>
      </c>
    </row>
    <row r="193" spans="1:20" hidden="1">
      <c r="A193" s="63" t="s">
        <v>15</v>
      </c>
      <c r="B193" s="64">
        <v>10</v>
      </c>
      <c r="C193" s="8" cm="1">
        <f t="array" ref="C193">IF($I$2="Длительное проживание от 10 ночей ",
INDEX(GRID!$B$4:$U$15,MATCH(C$7,GRID!$A$4:$A$15,0),MATCH(1,($U$2=GRID!$B$1:$U$1)*(КАЛЕНДАРЬ!U13=GRID!$B$3:$U$3),0))*GRID!$H$45,
ROUNDUP(INDEX(GRID!$B$4:$U$15,MATCH(C$7,GRID!$A$4:$A$15,0),MATCH(1,($U$2=GRID!$B$1:$U$1)*(КАЛЕНДАРЬ!U13=GRID!$B$3:$U$3),0))*GRID!$H$45*(1-GRID!$H$46),0))</f>
        <v>47340</v>
      </c>
      <c r="D193" s="8" cm="1">
        <f t="array" ref="D193">IF($I$2="Длительное проживание от 10 ночей ",
INDEX(GRID!$B$18:$U$29,MATCH(C$7,GRID!$A$18:$A$29,0),MATCH(1,($U$2=GRID!$B$1:$U$1)*(КАЛЕНДАРЬ!U13=GRID!$B$3:$U$3),0))*GRID!$H$45,
ROUNDUP(INDEX(GRID!$B$18:$U$29,MATCH(C$7,GRID!$A$18:$A$29,0),MATCH(1,($U$2=GRID!$B$1:$U$1)*(КАЛЕНДАРЬ!U13=GRID!$B$3:$U$3),0))*GRID!$H$45*(1-GRID!$H$46),0))</f>
        <v>51840</v>
      </c>
      <c r="E193" s="8" cm="1">
        <f t="array" ref="E193">IF($I$2="Длительное проживание от 10 ночей ",
INDEX(GRID!$B$4:$U$15,MATCH(E$7,GRID!$A$4:$A$15,0),MATCH(1,($U$2=GRID!$B$1:$U$1)*(КАЛЕНДАРЬ!U13=GRID!$B$3:$U$3),0))*GRID!$H$45,
ROUNDUP(INDEX(GRID!$B$4:$U$15,MATCH(E$7,GRID!$A$4:$A$15,0),MATCH(1,($U$2=GRID!$B$1:$U$1)*(КАЛЕНДАРЬ!U13=GRID!$B$3:$U$3),0))*GRID!$H$45*(1-GRID!$H$46),0))</f>
        <v>55890</v>
      </c>
      <c r="F193" s="8" cm="1">
        <f t="array" ref="F193">IF($I$2="Длительное проживание от 10 ночей ",
INDEX(GRID!$B$18:$U$29,MATCH(E$7,GRID!$A$18:$A$29,0),MATCH(1,($U$2=GRID!$B$1:$U$1)*(КАЛЕНДАРЬ!U13=GRID!$B$3:$U$3),0))*GRID!$H$45,
ROUNDUP(INDEX(GRID!$B$18:$U$29,MATCH(E$7,GRID!$A$18:$A$29,0),MATCH(1,($U$2=GRID!$B$1:$U$1)*(КАЛЕНДАРЬ!U13=GRID!$B$3:$U$3),0))*GRID!$H$45*(1-GRID!$H$46),0))</f>
        <v>60390</v>
      </c>
      <c r="G193" s="57" t="s">
        <v>119</v>
      </c>
      <c r="H193" s="57" t="s">
        <v>119</v>
      </c>
      <c r="I193" s="8" cm="1">
        <f t="array" ref="I193">IF($I$2="Длительное проживание от 10 ночей ",
INDEX(GRID!$B$4:$U$15,MATCH(I$7,GRID!$A$4:$A$15,0),MATCH(1,($U$2=GRID!$B$1:$U$1)*(КАЛЕНДАРЬ!U13=GRID!$B$3:$U$3),0))*GRID!$H$45,
ROUNDUP(INDEX(GRID!$B$4:$U$15,MATCH(I$7,GRID!$A$4:$A$15,0),MATCH(1,($U$2=GRID!$B$1:$U$1)*(КАЛЕНДАРЬ!U13=GRID!$B$3:$U$3),0))*GRID!$H$45*(1-GRID!$H$46),0))</f>
        <v>68940</v>
      </c>
      <c r="J193" s="8" cm="1">
        <f t="array" ref="J193">IF($I$2="Длительное проживание от 10 ночей ",
INDEX(GRID!$B$18:$U$29,MATCH(I$7,GRID!$A$18:$A$29,0),MATCH(1,($U$2=GRID!$B$1:$U$1)*(КАЛЕНДАРЬ!U13=GRID!$B$3:$U$3),0))*GRID!$H$45,
ROUNDUP(INDEX(GRID!$B$18:$U$29,MATCH(I$7,GRID!$A$18:$A$29,0),MATCH(1,($U$2=GRID!$B$1:$U$1)*(КАЛЕНДАРЬ!U13=GRID!$B$3:$U$3),0))*GRID!$H$45*(1-GRID!$H$46),0))</f>
        <v>73440</v>
      </c>
      <c r="K193" s="57" t="s">
        <v>119</v>
      </c>
      <c r="L193" s="57" t="s">
        <v>119</v>
      </c>
      <c r="M193" s="8" cm="1">
        <f t="array" ref="M193">IF($I$2="Длительное проживание от 10 ночей ",
INDEX(GRID!$B$4:$U$15,MATCH(M$7,GRID!$A$4:$A$15,0),MATCH(1,($U$2=GRID!$B$1:$U$1)*(КАЛЕНДАРЬ!U13=GRID!$B$3:$U$3),0))*GRID!$H$45,
ROUNDUP(INDEX(GRID!$B$4:$U$15,MATCH(M$7,GRID!$A$4:$A$15,0),MATCH(1,($U$2=GRID!$B$1:$U$1)*(КАЛЕНДАРЬ!U13=GRID!$B$3:$U$3),0))*GRID!$H$45*(1-GRID!$H$46),0))</f>
        <v>99360</v>
      </c>
      <c r="N193" s="8" cm="1">
        <f t="array" ref="N193">IF($I$2="Длительное проживание от 10 ночей ",
INDEX(GRID!$B$18:$U$29,MATCH(M$7,GRID!$A$18:$A$29,0),MATCH(1,($U$2=GRID!$B$1:$U$1)*(КАЛЕНДАРЬ!U13=GRID!$B$3:$U$3),0))*GRID!$H$45,
ROUNDUP(INDEX(GRID!$B$18:$U$29,MATCH(M$7,GRID!$A$18:$A$29,0),MATCH(1,($U$2=GRID!$B$1:$U$1)*(КАЛЕНДАРЬ!U13=GRID!$B$3:$U$3),0))*GRID!$H$45*(1-GRID!$H$46),0))</f>
        <v>103860</v>
      </c>
      <c r="O193" s="57" t="s">
        <v>119</v>
      </c>
      <c r="P193" s="8" cm="1">
        <f t="array" ref="P193">IF($I$2="Длительное проживание от 10 ночей ",
INDEX(GRID!$B$4:$U$15,MATCH(P$7,GRID!$A$4:$A$15,0),MATCH(1,($U$2=GRID!$B$1:$U$1)*(КАЛЕНДАРЬ!U13=GRID!$B$3:$U$3),0))*GRID!$H$45,
ROUNDUP(INDEX(GRID!$B$4:$U$15,MATCH(P$7,GRID!$A$4:$A$15,0),MATCH(1,($U$2=GRID!$B$1:$U$1)*(КАЛЕНДАРЬ!U13=GRID!$B$3:$U$3),0))*GRID!$H$45*(1-GRID!$H$46),0))</f>
        <v>179370</v>
      </c>
      <c r="Q193" s="8" cm="1">
        <f t="array" ref="Q193">IF($I$2="Длительное проживание от 10 ночей ",
INDEX(GRID!$B$4:$U$15,MATCH(Q$7,GRID!$A$4:$A$15,0),MATCH(1,($U$2=GRID!$B$1:$U$1)*(КАЛЕНДАРЬ!U13=GRID!$B$3:$U$3),0))*GRID!$H$45,
ROUNDUP(INDEX(GRID!$B$4:$U$15,MATCH(Q$7,GRID!$A$4:$A$15,0),MATCH(1,($U$2=GRID!$B$1:$U$1)*(КАЛЕНДАРЬ!U13=GRID!$B$3:$U$3),0))*GRID!$H$45*(1-GRID!$H$46),0))</f>
        <v>207540</v>
      </c>
      <c r="R193" s="57" t="s">
        <v>119</v>
      </c>
      <c r="S193" s="57" t="s">
        <v>119</v>
      </c>
      <c r="T193" s="57" t="s">
        <v>119</v>
      </c>
    </row>
    <row r="194" spans="1:20" hidden="1">
      <c r="A194" s="63" t="s">
        <v>16</v>
      </c>
      <c r="B194" s="64">
        <v>11</v>
      </c>
      <c r="C194" s="8" cm="1">
        <f t="array" ref="C194">IF($I$2="Длительное проживание от 10 ночей ",
INDEX(GRID!$B$4:$U$15,MATCH(C$7,GRID!$A$4:$A$15,0),MATCH(1,($U$2=GRID!$B$1:$U$1)*(КАЛЕНДАРЬ!U14=GRID!$B$3:$U$3),0))*GRID!$H$45,
ROUNDUP(INDEX(GRID!$B$4:$U$15,MATCH(C$7,GRID!$A$4:$A$15,0),MATCH(1,($U$2=GRID!$B$1:$U$1)*(КАЛЕНДАРЬ!U14=GRID!$B$3:$U$3),0))*GRID!$H$45*(1-GRID!$H$46),0))</f>
        <v>47340</v>
      </c>
      <c r="D194" s="8" cm="1">
        <f t="array" ref="D194">IF($I$2="Длительное проживание от 10 ночей ",
INDEX(GRID!$B$18:$U$29,MATCH(C$7,GRID!$A$18:$A$29,0),MATCH(1,($U$2=GRID!$B$1:$U$1)*(КАЛЕНДАРЬ!U14=GRID!$B$3:$U$3),0))*GRID!$H$45,
ROUNDUP(INDEX(GRID!$B$18:$U$29,MATCH(C$7,GRID!$A$18:$A$29,0),MATCH(1,($U$2=GRID!$B$1:$U$1)*(КАЛЕНДАРЬ!U14=GRID!$B$3:$U$3),0))*GRID!$H$45*(1-GRID!$H$46),0))</f>
        <v>51840</v>
      </c>
      <c r="E194" s="8" cm="1">
        <f t="array" ref="E194">IF($I$2="Длительное проживание от 10 ночей ",
INDEX(GRID!$B$4:$U$15,MATCH(E$7,GRID!$A$4:$A$15,0),MATCH(1,($U$2=GRID!$B$1:$U$1)*(КАЛЕНДАРЬ!U14=GRID!$B$3:$U$3),0))*GRID!$H$45,
ROUNDUP(INDEX(GRID!$B$4:$U$15,MATCH(E$7,GRID!$A$4:$A$15,0),MATCH(1,($U$2=GRID!$B$1:$U$1)*(КАЛЕНДАРЬ!U14=GRID!$B$3:$U$3),0))*GRID!$H$45*(1-GRID!$H$46),0))</f>
        <v>55890</v>
      </c>
      <c r="F194" s="8" cm="1">
        <f t="array" ref="F194">IF($I$2="Длительное проживание от 10 ночей ",
INDEX(GRID!$B$18:$U$29,MATCH(E$7,GRID!$A$18:$A$29,0),MATCH(1,($U$2=GRID!$B$1:$U$1)*(КАЛЕНДАРЬ!U14=GRID!$B$3:$U$3),0))*GRID!$H$45,
ROUNDUP(INDEX(GRID!$B$18:$U$29,MATCH(E$7,GRID!$A$18:$A$29,0),MATCH(1,($U$2=GRID!$B$1:$U$1)*(КАЛЕНДАРЬ!U14=GRID!$B$3:$U$3),0))*GRID!$H$45*(1-GRID!$H$46),0))</f>
        <v>60390</v>
      </c>
      <c r="G194" s="57" t="s">
        <v>119</v>
      </c>
      <c r="H194" s="57" t="s">
        <v>119</v>
      </c>
      <c r="I194" s="8" cm="1">
        <f t="array" ref="I194">IF($I$2="Длительное проживание от 10 ночей ",
INDEX(GRID!$B$4:$U$15,MATCH(I$7,GRID!$A$4:$A$15,0),MATCH(1,($U$2=GRID!$B$1:$U$1)*(КАЛЕНДАРЬ!U14=GRID!$B$3:$U$3),0))*GRID!$H$45,
ROUNDUP(INDEX(GRID!$B$4:$U$15,MATCH(I$7,GRID!$A$4:$A$15,0),MATCH(1,($U$2=GRID!$B$1:$U$1)*(КАЛЕНДАРЬ!U14=GRID!$B$3:$U$3),0))*GRID!$H$45*(1-GRID!$H$46),0))</f>
        <v>68940</v>
      </c>
      <c r="J194" s="8" cm="1">
        <f t="array" ref="J194">IF($I$2="Длительное проживание от 10 ночей ",
INDEX(GRID!$B$18:$U$29,MATCH(I$7,GRID!$A$18:$A$29,0),MATCH(1,($U$2=GRID!$B$1:$U$1)*(КАЛЕНДАРЬ!U14=GRID!$B$3:$U$3),0))*GRID!$H$45,
ROUNDUP(INDEX(GRID!$B$18:$U$29,MATCH(I$7,GRID!$A$18:$A$29,0),MATCH(1,($U$2=GRID!$B$1:$U$1)*(КАЛЕНДАРЬ!U14=GRID!$B$3:$U$3),0))*GRID!$H$45*(1-GRID!$H$46),0))</f>
        <v>73440</v>
      </c>
      <c r="K194" s="57" t="s">
        <v>119</v>
      </c>
      <c r="L194" s="57" t="s">
        <v>119</v>
      </c>
      <c r="M194" s="8" cm="1">
        <f t="array" ref="M194">IF($I$2="Длительное проживание от 10 ночей ",
INDEX(GRID!$B$4:$U$15,MATCH(M$7,GRID!$A$4:$A$15,0),MATCH(1,($U$2=GRID!$B$1:$U$1)*(КАЛЕНДАРЬ!U14=GRID!$B$3:$U$3),0))*GRID!$H$45,
ROUNDUP(INDEX(GRID!$B$4:$U$15,MATCH(M$7,GRID!$A$4:$A$15,0),MATCH(1,($U$2=GRID!$B$1:$U$1)*(КАЛЕНДАРЬ!U14=GRID!$B$3:$U$3),0))*GRID!$H$45*(1-GRID!$H$46),0))</f>
        <v>99360</v>
      </c>
      <c r="N194" s="8" cm="1">
        <f t="array" ref="N194">IF($I$2="Длительное проживание от 10 ночей ",
INDEX(GRID!$B$18:$U$29,MATCH(M$7,GRID!$A$18:$A$29,0),MATCH(1,($U$2=GRID!$B$1:$U$1)*(КАЛЕНДАРЬ!U14=GRID!$B$3:$U$3),0))*GRID!$H$45,
ROUNDUP(INDEX(GRID!$B$18:$U$29,MATCH(M$7,GRID!$A$18:$A$29,0),MATCH(1,($U$2=GRID!$B$1:$U$1)*(КАЛЕНДАРЬ!U14=GRID!$B$3:$U$3),0))*GRID!$H$45*(1-GRID!$H$46),0))</f>
        <v>103860</v>
      </c>
      <c r="O194" s="57" t="s">
        <v>119</v>
      </c>
      <c r="P194" s="8" cm="1">
        <f t="array" ref="P194">IF($I$2="Длительное проживание от 10 ночей ",
INDEX(GRID!$B$4:$U$15,MATCH(P$7,GRID!$A$4:$A$15,0),MATCH(1,($U$2=GRID!$B$1:$U$1)*(КАЛЕНДАРЬ!U14=GRID!$B$3:$U$3),0))*GRID!$H$45,
ROUNDUP(INDEX(GRID!$B$4:$U$15,MATCH(P$7,GRID!$A$4:$A$15,0),MATCH(1,($U$2=GRID!$B$1:$U$1)*(КАЛЕНДАРЬ!U14=GRID!$B$3:$U$3),0))*GRID!$H$45*(1-GRID!$H$46),0))</f>
        <v>179370</v>
      </c>
      <c r="Q194" s="8" cm="1">
        <f t="array" ref="Q194">IF($I$2="Длительное проживание от 10 ночей ",
INDEX(GRID!$B$4:$U$15,MATCH(Q$7,GRID!$A$4:$A$15,0),MATCH(1,($U$2=GRID!$B$1:$U$1)*(КАЛЕНДАРЬ!U14=GRID!$B$3:$U$3),0))*GRID!$H$45,
ROUNDUP(INDEX(GRID!$B$4:$U$15,MATCH(Q$7,GRID!$A$4:$A$15,0),MATCH(1,($U$2=GRID!$B$1:$U$1)*(КАЛЕНДАРЬ!U14=GRID!$B$3:$U$3),0))*GRID!$H$45*(1-GRID!$H$46),0))</f>
        <v>207540</v>
      </c>
      <c r="R194" s="57" t="s">
        <v>119</v>
      </c>
      <c r="S194" s="57" t="s">
        <v>119</v>
      </c>
      <c r="T194" s="57" t="s">
        <v>119</v>
      </c>
    </row>
    <row r="195" spans="1:20" hidden="1">
      <c r="A195" s="63" t="s">
        <v>17</v>
      </c>
      <c r="B195" s="64">
        <v>12</v>
      </c>
      <c r="C195" s="8" cm="1">
        <f t="array" ref="C195">IF($I$2="Длительное проживание от 10 ночей ",
INDEX(GRID!$B$4:$U$15,MATCH(C$7,GRID!$A$4:$A$15,0),MATCH(1,($U$2=GRID!$B$1:$U$1)*(КАЛЕНДАРЬ!U15=GRID!$B$3:$U$3),0))*GRID!$H$45,
ROUNDUP(INDEX(GRID!$B$4:$U$15,MATCH(C$7,GRID!$A$4:$A$15,0),MATCH(1,($U$2=GRID!$B$1:$U$1)*(КАЛЕНДАРЬ!U15=GRID!$B$3:$U$3),0))*GRID!$H$45*(1-GRID!$H$46),0))</f>
        <v>47340</v>
      </c>
      <c r="D195" s="8" cm="1">
        <f t="array" ref="D195">IF($I$2="Длительное проживание от 10 ночей ",
INDEX(GRID!$B$18:$U$29,MATCH(C$7,GRID!$A$18:$A$29,0),MATCH(1,($U$2=GRID!$B$1:$U$1)*(КАЛЕНДАРЬ!U15=GRID!$B$3:$U$3),0))*GRID!$H$45,
ROUNDUP(INDEX(GRID!$B$18:$U$29,MATCH(C$7,GRID!$A$18:$A$29,0),MATCH(1,($U$2=GRID!$B$1:$U$1)*(КАЛЕНДАРЬ!U15=GRID!$B$3:$U$3),0))*GRID!$H$45*(1-GRID!$H$46),0))</f>
        <v>51840</v>
      </c>
      <c r="E195" s="8" cm="1">
        <f t="array" ref="E195">IF($I$2="Длительное проживание от 10 ночей ",
INDEX(GRID!$B$4:$U$15,MATCH(E$7,GRID!$A$4:$A$15,0),MATCH(1,($U$2=GRID!$B$1:$U$1)*(КАЛЕНДАРЬ!U15=GRID!$B$3:$U$3),0))*GRID!$H$45,
ROUNDUP(INDEX(GRID!$B$4:$U$15,MATCH(E$7,GRID!$A$4:$A$15,0),MATCH(1,($U$2=GRID!$B$1:$U$1)*(КАЛЕНДАРЬ!U15=GRID!$B$3:$U$3),0))*GRID!$H$45*(1-GRID!$H$46),0))</f>
        <v>55890</v>
      </c>
      <c r="F195" s="8" cm="1">
        <f t="array" ref="F195">IF($I$2="Длительное проживание от 10 ночей ",
INDEX(GRID!$B$18:$U$29,MATCH(E$7,GRID!$A$18:$A$29,0),MATCH(1,($U$2=GRID!$B$1:$U$1)*(КАЛЕНДАРЬ!U15=GRID!$B$3:$U$3),0))*GRID!$H$45,
ROUNDUP(INDEX(GRID!$B$18:$U$29,MATCH(E$7,GRID!$A$18:$A$29,0),MATCH(1,($U$2=GRID!$B$1:$U$1)*(КАЛЕНДАРЬ!U15=GRID!$B$3:$U$3),0))*GRID!$H$45*(1-GRID!$H$46),0))</f>
        <v>60390</v>
      </c>
      <c r="G195" s="57" t="s">
        <v>119</v>
      </c>
      <c r="H195" s="57" t="s">
        <v>119</v>
      </c>
      <c r="I195" s="8" cm="1">
        <f t="array" ref="I195">IF($I$2="Длительное проживание от 10 ночей ",
INDEX(GRID!$B$4:$U$15,MATCH(I$7,GRID!$A$4:$A$15,0),MATCH(1,($U$2=GRID!$B$1:$U$1)*(КАЛЕНДАРЬ!U15=GRID!$B$3:$U$3),0))*GRID!$H$45,
ROUNDUP(INDEX(GRID!$B$4:$U$15,MATCH(I$7,GRID!$A$4:$A$15,0),MATCH(1,($U$2=GRID!$B$1:$U$1)*(КАЛЕНДАРЬ!U15=GRID!$B$3:$U$3),0))*GRID!$H$45*(1-GRID!$H$46),0))</f>
        <v>68940</v>
      </c>
      <c r="J195" s="8" cm="1">
        <f t="array" ref="J195">IF($I$2="Длительное проживание от 10 ночей ",
INDEX(GRID!$B$18:$U$29,MATCH(I$7,GRID!$A$18:$A$29,0),MATCH(1,($U$2=GRID!$B$1:$U$1)*(КАЛЕНДАРЬ!U15=GRID!$B$3:$U$3),0))*GRID!$H$45,
ROUNDUP(INDEX(GRID!$B$18:$U$29,MATCH(I$7,GRID!$A$18:$A$29,0),MATCH(1,($U$2=GRID!$B$1:$U$1)*(КАЛЕНДАРЬ!U15=GRID!$B$3:$U$3),0))*GRID!$H$45*(1-GRID!$H$46),0))</f>
        <v>73440</v>
      </c>
      <c r="K195" s="57" t="s">
        <v>119</v>
      </c>
      <c r="L195" s="57" t="s">
        <v>119</v>
      </c>
      <c r="M195" s="8" cm="1">
        <f t="array" ref="M195">IF($I$2="Длительное проживание от 10 ночей ",
INDEX(GRID!$B$4:$U$15,MATCH(M$7,GRID!$A$4:$A$15,0),MATCH(1,($U$2=GRID!$B$1:$U$1)*(КАЛЕНДАРЬ!U15=GRID!$B$3:$U$3),0))*GRID!$H$45,
ROUNDUP(INDEX(GRID!$B$4:$U$15,MATCH(M$7,GRID!$A$4:$A$15,0),MATCH(1,($U$2=GRID!$B$1:$U$1)*(КАЛЕНДАРЬ!U15=GRID!$B$3:$U$3),0))*GRID!$H$45*(1-GRID!$H$46),0))</f>
        <v>99360</v>
      </c>
      <c r="N195" s="8" cm="1">
        <f t="array" ref="N195">IF($I$2="Длительное проживание от 10 ночей ",
INDEX(GRID!$B$18:$U$29,MATCH(M$7,GRID!$A$18:$A$29,0),MATCH(1,($U$2=GRID!$B$1:$U$1)*(КАЛЕНДАРЬ!U15=GRID!$B$3:$U$3),0))*GRID!$H$45,
ROUNDUP(INDEX(GRID!$B$18:$U$29,MATCH(M$7,GRID!$A$18:$A$29,0),MATCH(1,($U$2=GRID!$B$1:$U$1)*(КАЛЕНДАРЬ!U15=GRID!$B$3:$U$3),0))*GRID!$H$45*(1-GRID!$H$46),0))</f>
        <v>103860</v>
      </c>
      <c r="O195" s="57" t="s">
        <v>119</v>
      </c>
      <c r="P195" s="8" cm="1">
        <f t="array" ref="P195">IF($I$2="Длительное проживание от 10 ночей ",
INDEX(GRID!$B$4:$U$15,MATCH(P$7,GRID!$A$4:$A$15,0),MATCH(1,($U$2=GRID!$B$1:$U$1)*(КАЛЕНДАРЬ!U15=GRID!$B$3:$U$3),0))*GRID!$H$45,
ROUNDUP(INDEX(GRID!$B$4:$U$15,MATCH(P$7,GRID!$A$4:$A$15,0),MATCH(1,($U$2=GRID!$B$1:$U$1)*(КАЛЕНДАРЬ!U15=GRID!$B$3:$U$3),0))*GRID!$H$45*(1-GRID!$H$46),0))</f>
        <v>179370</v>
      </c>
      <c r="Q195" s="8" cm="1">
        <f t="array" ref="Q195">IF($I$2="Длительное проживание от 10 ночей ",
INDEX(GRID!$B$4:$U$15,MATCH(Q$7,GRID!$A$4:$A$15,0),MATCH(1,($U$2=GRID!$B$1:$U$1)*(КАЛЕНДАРЬ!U15=GRID!$B$3:$U$3),0))*GRID!$H$45,
ROUNDUP(INDEX(GRID!$B$4:$U$15,MATCH(Q$7,GRID!$A$4:$A$15,0),MATCH(1,($U$2=GRID!$B$1:$U$1)*(КАЛЕНДАРЬ!U15=GRID!$B$3:$U$3),0))*GRID!$H$45*(1-GRID!$H$46),0))</f>
        <v>207540</v>
      </c>
      <c r="R195" s="57" t="s">
        <v>119</v>
      </c>
      <c r="S195" s="57" t="s">
        <v>119</v>
      </c>
      <c r="T195" s="57" t="s">
        <v>119</v>
      </c>
    </row>
    <row r="196" spans="1:20" hidden="1">
      <c r="A196" s="63" t="s">
        <v>11</v>
      </c>
      <c r="B196" s="64">
        <v>13</v>
      </c>
      <c r="C196" s="8" cm="1">
        <f t="array" ref="C196">IF($I$2="Длительное проживание от 10 ночей ",
INDEX(GRID!$B$4:$U$15,MATCH(C$7,GRID!$A$4:$A$15,0),MATCH(1,($U$2=GRID!$B$1:$U$1)*(КАЛЕНДАРЬ!U16=GRID!$B$3:$U$3),0))*GRID!$H$45,
ROUNDUP(INDEX(GRID!$B$4:$U$15,MATCH(C$7,GRID!$A$4:$A$15,0),MATCH(1,($U$2=GRID!$B$1:$U$1)*(КАЛЕНДАРЬ!U16=GRID!$B$3:$U$3),0))*GRID!$H$45*(1-GRID!$H$46),0))</f>
        <v>47340</v>
      </c>
      <c r="D196" s="8" cm="1">
        <f t="array" ref="D196">IF($I$2="Длительное проживание от 10 ночей ",
INDEX(GRID!$B$18:$U$29,MATCH(C$7,GRID!$A$18:$A$29,0),MATCH(1,($U$2=GRID!$B$1:$U$1)*(КАЛЕНДАРЬ!U16=GRID!$B$3:$U$3),0))*GRID!$H$45,
ROUNDUP(INDEX(GRID!$B$18:$U$29,MATCH(C$7,GRID!$A$18:$A$29,0),MATCH(1,($U$2=GRID!$B$1:$U$1)*(КАЛЕНДАРЬ!U16=GRID!$B$3:$U$3),0))*GRID!$H$45*(1-GRID!$H$46),0))</f>
        <v>51840</v>
      </c>
      <c r="E196" s="8" cm="1">
        <f t="array" ref="E196">IF($I$2="Длительное проживание от 10 ночей ",
INDEX(GRID!$B$4:$U$15,MATCH(E$7,GRID!$A$4:$A$15,0),MATCH(1,($U$2=GRID!$B$1:$U$1)*(КАЛЕНДАРЬ!U16=GRID!$B$3:$U$3),0))*GRID!$H$45,
ROUNDUP(INDEX(GRID!$B$4:$U$15,MATCH(E$7,GRID!$A$4:$A$15,0),MATCH(1,($U$2=GRID!$B$1:$U$1)*(КАЛЕНДАРЬ!U16=GRID!$B$3:$U$3),0))*GRID!$H$45*(1-GRID!$H$46),0))</f>
        <v>55890</v>
      </c>
      <c r="F196" s="8" cm="1">
        <f t="array" ref="F196">IF($I$2="Длительное проживание от 10 ночей ",
INDEX(GRID!$B$18:$U$29,MATCH(E$7,GRID!$A$18:$A$29,0),MATCH(1,($U$2=GRID!$B$1:$U$1)*(КАЛЕНДАРЬ!U16=GRID!$B$3:$U$3),0))*GRID!$H$45,
ROUNDUP(INDEX(GRID!$B$18:$U$29,MATCH(E$7,GRID!$A$18:$A$29,0),MATCH(1,($U$2=GRID!$B$1:$U$1)*(КАЛЕНДАРЬ!U16=GRID!$B$3:$U$3),0))*GRID!$H$45*(1-GRID!$H$46),0))</f>
        <v>60390</v>
      </c>
      <c r="G196" s="57" t="s">
        <v>119</v>
      </c>
      <c r="H196" s="57" t="s">
        <v>119</v>
      </c>
      <c r="I196" s="8" cm="1">
        <f t="array" ref="I196">IF($I$2="Длительное проживание от 10 ночей ",
INDEX(GRID!$B$4:$U$15,MATCH(I$7,GRID!$A$4:$A$15,0),MATCH(1,($U$2=GRID!$B$1:$U$1)*(КАЛЕНДАРЬ!U16=GRID!$B$3:$U$3),0))*GRID!$H$45,
ROUNDUP(INDEX(GRID!$B$4:$U$15,MATCH(I$7,GRID!$A$4:$A$15,0),MATCH(1,($U$2=GRID!$B$1:$U$1)*(КАЛЕНДАРЬ!U16=GRID!$B$3:$U$3),0))*GRID!$H$45*(1-GRID!$H$46),0))</f>
        <v>68940</v>
      </c>
      <c r="J196" s="8" cm="1">
        <f t="array" ref="J196">IF($I$2="Длительное проживание от 10 ночей ",
INDEX(GRID!$B$18:$U$29,MATCH(I$7,GRID!$A$18:$A$29,0),MATCH(1,($U$2=GRID!$B$1:$U$1)*(КАЛЕНДАРЬ!U16=GRID!$B$3:$U$3),0))*GRID!$H$45,
ROUNDUP(INDEX(GRID!$B$18:$U$29,MATCH(I$7,GRID!$A$18:$A$29,0),MATCH(1,($U$2=GRID!$B$1:$U$1)*(КАЛЕНДАРЬ!U16=GRID!$B$3:$U$3),0))*GRID!$H$45*(1-GRID!$H$46),0))</f>
        <v>73440</v>
      </c>
      <c r="K196" s="57" t="s">
        <v>119</v>
      </c>
      <c r="L196" s="57" t="s">
        <v>119</v>
      </c>
      <c r="M196" s="8" cm="1">
        <f t="array" ref="M196">IF($I$2="Длительное проживание от 10 ночей ",
INDEX(GRID!$B$4:$U$15,MATCH(M$7,GRID!$A$4:$A$15,0),MATCH(1,($U$2=GRID!$B$1:$U$1)*(КАЛЕНДАРЬ!U16=GRID!$B$3:$U$3),0))*GRID!$H$45,
ROUNDUP(INDEX(GRID!$B$4:$U$15,MATCH(M$7,GRID!$A$4:$A$15,0),MATCH(1,($U$2=GRID!$B$1:$U$1)*(КАЛЕНДАРЬ!U16=GRID!$B$3:$U$3),0))*GRID!$H$45*(1-GRID!$H$46),0))</f>
        <v>99360</v>
      </c>
      <c r="N196" s="8" cm="1">
        <f t="array" ref="N196">IF($I$2="Длительное проживание от 10 ночей ",
INDEX(GRID!$B$18:$U$29,MATCH(M$7,GRID!$A$18:$A$29,0),MATCH(1,($U$2=GRID!$B$1:$U$1)*(КАЛЕНДАРЬ!U16=GRID!$B$3:$U$3),0))*GRID!$H$45,
ROUNDUP(INDEX(GRID!$B$18:$U$29,MATCH(M$7,GRID!$A$18:$A$29,0),MATCH(1,($U$2=GRID!$B$1:$U$1)*(КАЛЕНДАРЬ!U16=GRID!$B$3:$U$3),0))*GRID!$H$45*(1-GRID!$H$46),0))</f>
        <v>103860</v>
      </c>
      <c r="O196" s="57" t="s">
        <v>119</v>
      </c>
      <c r="P196" s="8" cm="1">
        <f t="array" ref="P196">IF($I$2="Длительное проживание от 10 ночей ",
INDEX(GRID!$B$4:$U$15,MATCH(P$7,GRID!$A$4:$A$15,0),MATCH(1,($U$2=GRID!$B$1:$U$1)*(КАЛЕНДАРЬ!U16=GRID!$B$3:$U$3),0))*GRID!$H$45,
ROUNDUP(INDEX(GRID!$B$4:$U$15,MATCH(P$7,GRID!$A$4:$A$15,0),MATCH(1,($U$2=GRID!$B$1:$U$1)*(КАЛЕНДАРЬ!U16=GRID!$B$3:$U$3),0))*GRID!$H$45*(1-GRID!$H$46),0))</f>
        <v>179370</v>
      </c>
      <c r="Q196" s="8" cm="1">
        <f t="array" ref="Q196">IF($I$2="Длительное проживание от 10 ночей ",
INDEX(GRID!$B$4:$U$15,MATCH(Q$7,GRID!$A$4:$A$15,0),MATCH(1,($U$2=GRID!$B$1:$U$1)*(КАЛЕНДАРЬ!U16=GRID!$B$3:$U$3),0))*GRID!$H$45,
ROUNDUP(INDEX(GRID!$B$4:$U$15,MATCH(Q$7,GRID!$A$4:$A$15,0),MATCH(1,($U$2=GRID!$B$1:$U$1)*(КАЛЕНДАРЬ!U16=GRID!$B$3:$U$3),0))*GRID!$H$45*(1-GRID!$H$46),0))</f>
        <v>207540</v>
      </c>
      <c r="R196" s="57" t="s">
        <v>119</v>
      </c>
      <c r="S196" s="57" t="s">
        <v>119</v>
      </c>
      <c r="T196" s="57" t="s">
        <v>119</v>
      </c>
    </row>
    <row r="197" spans="1:20" hidden="1">
      <c r="A197" s="63" t="s">
        <v>12</v>
      </c>
      <c r="B197" s="64">
        <v>14</v>
      </c>
      <c r="C197" s="8" cm="1">
        <f t="array" ref="C197">IF($I$2="Длительное проживание от 10 ночей ",
INDEX(GRID!$B$4:$U$15,MATCH(C$7,GRID!$A$4:$A$15,0),MATCH(1,($U$2=GRID!$B$1:$U$1)*(КАЛЕНДАРЬ!U17=GRID!$B$3:$U$3),0))*GRID!$H$45,
ROUNDUP(INDEX(GRID!$B$4:$U$15,MATCH(C$7,GRID!$A$4:$A$15,0),MATCH(1,($U$2=GRID!$B$1:$U$1)*(КАЛЕНДАРЬ!U17=GRID!$B$3:$U$3),0))*GRID!$H$45*(1-GRID!$H$46),0))</f>
        <v>47340</v>
      </c>
      <c r="D197" s="8" cm="1">
        <f t="array" ref="D197">IF($I$2="Длительное проживание от 10 ночей ",
INDEX(GRID!$B$18:$U$29,MATCH(C$7,GRID!$A$18:$A$29,0),MATCH(1,($U$2=GRID!$B$1:$U$1)*(КАЛЕНДАРЬ!U17=GRID!$B$3:$U$3),0))*GRID!$H$45,
ROUNDUP(INDEX(GRID!$B$18:$U$29,MATCH(C$7,GRID!$A$18:$A$29,0),MATCH(1,($U$2=GRID!$B$1:$U$1)*(КАЛЕНДАРЬ!U17=GRID!$B$3:$U$3),0))*GRID!$H$45*(1-GRID!$H$46),0))</f>
        <v>51840</v>
      </c>
      <c r="E197" s="8" cm="1">
        <f t="array" ref="E197">IF($I$2="Длительное проживание от 10 ночей ",
INDEX(GRID!$B$4:$U$15,MATCH(E$7,GRID!$A$4:$A$15,0),MATCH(1,($U$2=GRID!$B$1:$U$1)*(КАЛЕНДАРЬ!U17=GRID!$B$3:$U$3),0))*GRID!$H$45,
ROUNDUP(INDEX(GRID!$B$4:$U$15,MATCH(E$7,GRID!$A$4:$A$15,0),MATCH(1,($U$2=GRID!$B$1:$U$1)*(КАЛЕНДАРЬ!U17=GRID!$B$3:$U$3),0))*GRID!$H$45*(1-GRID!$H$46),0))</f>
        <v>55890</v>
      </c>
      <c r="F197" s="8" cm="1">
        <f t="array" ref="F197">IF($I$2="Длительное проживание от 10 ночей ",
INDEX(GRID!$B$18:$U$29,MATCH(E$7,GRID!$A$18:$A$29,0),MATCH(1,($U$2=GRID!$B$1:$U$1)*(КАЛЕНДАРЬ!U17=GRID!$B$3:$U$3),0))*GRID!$H$45,
ROUNDUP(INDEX(GRID!$B$18:$U$29,MATCH(E$7,GRID!$A$18:$A$29,0),MATCH(1,($U$2=GRID!$B$1:$U$1)*(КАЛЕНДАРЬ!U17=GRID!$B$3:$U$3),0))*GRID!$H$45*(1-GRID!$H$46),0))</f>
        <v>60390</v>
      </c>
      <c r="G197" s="57" t="s">
        <v>119</v>
      </c>
      <c r="H197" s="57" t="s">
        <v>119</v>
      </c>
      <c r="I197" s="8" cm="1">
        <f t="array" ref="I197">IF($I$2="Длительное проживание от 10 ночей ",
INDEX(GRID!$B$4:$U$15,MATCH(I$7,GRID!$A$4:$A$15,0),MATCH(1,($U$2=GRID!$B$1:$U$1)*(КАЛЕНДАРЬ!U17=GRID!$B$3:$U$3),0))*GRID!$H$45,
ROUNDUP(INDEX(GRID!$B$4:$U$15,MATCH(I$7,GRID!$A$4:$A$15,0),MATCH(1,($U$2=GRID!$B$1:$U$1)*(КАЛЕНДАРЬ!U17=GRID!$B$3:$U$3),0))*GRID!$H$45*(1-GRID!$H$46),0))</f>
        <v>68940</v>
      </c>
      <c r="J197" s="8" cm="1">
        <f t="array" ref="J197">IF($I$2="Длительное проживание от 10 ночей ",
INDEX(GRID!$B$18:$U$29,MATCH(I$7,GRID!$A$18:$A$29,0),MATCH(1,($U$2=GRID!$B$1:$U$1)*(КАЛЕНДАРЬ!U17=GRID!$B$3:$U$3),0))*GRID!$H$45,
ROUNDUP(INDEX(GRID!$B$18:$U$29,MATCH(I$7,GRID!$A$18:$A$29,0),MATCH(1,($U$2=GRID!$B$1:$U$1)*(КАЛЕНДАРЬ!U17=GRID!$B$3:$U$3),0))*GRID!$H$45*(1-GRID!$H$46),0))</f>
        <v>73440</v>
      </c>
      <c r="K197" s="57" t="s">
        <v>119</v>
      </c>
      <c r="L197" s="57" t="s">
        <v>119</v>
      </c>
      <c r="M197" s="8" cm="1">
        <f t="array" ref="M197">IF($I$2="Длительное проживание от 10 ночей ",
INDEX(GRID!$B$4:$U$15,MATCH(M$7,GRID!$A$4:$A$15,0),MATCH(1,($U$2=GRID!$B$1:$U$1)*(КАЛЕНДАРЬ!U17=GRID!$B$3:$U$3),0))*GRID!$H$45,
ROUNDUP(INDEX(GRID!$B$4:$U$15,MATCH(M$7,GRID!$A$4:$A$15,0),MATCH(1,($U$2=GRID!$B$1:$U$1)*(КАЛЕНДАРЬ!U17=GRID!$B$3:$U$3),0))*GRID!$H$45*(1-GRID!$H$46),0))</f>
        <v>99360</v>
      </c>
      <c r="N197" s="8" cm="1">
        <f t="array" ref="N197">IF($I$2="Длительное проживание от 10 ночей ",
INDEX(GRID!$B$18:$U$29,MATCH(M$7,GRID!$A$18:$A$29,0),MATCH(1,($U$2=GRID!$B$1:$U$1)*(КАЛЕНДАРЬ!U17=GRID!$B$3:$U$3),0))*GRID!$H$45,
ROUNDUP(INDEX(GRID!$B$18:$U$29,MATCH(M$7,GRID!$A$18:$A$29,0),MATCH(1,($U$2=GRID!$B$1:$U$1)*(КАЛЕНДАРЬ!U17=GRID!$B$3:$U$3),0))*GRID!$H$45*(1-GRID!$H$46),0))</f>
        <v>103860</v>
      </c>
      <c r="O197" s="57" t="s">
        <v>119</v>
      </c>
      <c r="P197" s="8" cm="1">
        <f t="array" ref="P197">IF($I$2="Длительное проживание от 10 ночей ",
INDEX(GRID!$B$4:$U$15,MATCH(P$7,GRID!$A$4:$A$15,0),MATCH(1,($U$2=GRID!$B$1:$U$1)*(КАЛЕНДАРЬ!U17=GRID!$B$3:$U$3),0))*GRID!$H$45,
ROUNDUP(INDEX(GRID!$B$4:$U$15,MATCH(P$7,GRID!$A$4:$A$15,0),MATCH(1,($U$2=GRID!$B$1:$U$1)*(КАЛЕНДАРЬ!U17=GRID!$B$3:$U$3),0))*GRID!$H$45*(1-GRID!$H$46),0))</f>
        <v>179370</v>
      </c>
      <c r="Q197" s="8" cm="1">
        <f t="array" ref="Q197">IF($I$2="Длительное проживание от 10 ночей ",
INDEX(GRID!$B$4:$U$15,MATCH(Q$7,GRID!$A$4:$A$15,0),MATCH(1,($U$2=GRID!$B$1:$U$1)*(КАЛЕНДАРЬ!U17=GRID!$B$3:$U$3),0))*GRID!$H$45,
ROUNDUP(INDEX(GRID!$B$4:$U$15,MATCH(Q$7,GRID!$A$4:$A$15,0),MATCH(1,($U$2=GRID!$B$1:$U$1)*(КАЛЕНДАРЬ!U17=GRID!$B$3:$U$3),0))*GRID!$H$45*(1-GRID!$H$46),0))</f>
        <v>207540</v>
      </c>
      <c r="R197" s="57" t="s">
        <v>119</v>
      </c>
      <c r="S197" s="57" t="s">
        <v>119</v>
      </c>
      <c r="T197" s="57" t="s">
        <v>119</v>
      </c>
    </row>
    <row r="198" spans="1:20" hidden="1">
      <c r="A198" s="63" t="s">
        <v>13</v>
      </c>
      <c r="B198" s="64">
        <v>15</v>
      </c>
      <c r="C198" s="8" cm="1">
        <f t="array" ref="C198">IF($I$2="Длительное проживание от 10 ночей ",
INDEX(GRID!$B$4:$U$15,MATCH(C$7,GRID!$A$4:$A$15,0),MATCH(1,($U$2=GRID!$B$1:$U$1)*(КАЛЕНДАРЬ!U18=GRID!$B$3:$U$3),0))*GRID!$H$45,
ROUNDUP(INDEX(GRID!$B$4:$U$15,MATCH(C$7,GRID!$A$4:$A$15,0),MATCH(1,($U$2=GRID!$B$1:$U$1)*(КАЛЕНДАРЬ!U18=GRID!$B$3:$U$3),0))*GRID!$H$45*(1-GRID!$H$46),0))</f>
        <v>47340</v>
      </c>
      <c r="D198" s="8" cm="1">
        <f t="array" ref="D198">IF($I$2="Длительное проживание от 10 ночей ",
INDEX(GRID!$B$18:$U$29,MATCH(C$7,GRID!$A$18:$A$29,0),MATCH(1,($U$2=GRID!$B$1:$U$1)*(КАЛЕНДАРЬ!U18=GRID!$B$3:$U$3),0))*GRID!$H$45,
ROUNDUP(INDEX(GRID!$B$18:$U$29,MATCH(C$7,GRID!$A$18:$A$29,0),MATCH(1,($U$2=GRID!$B$1:$U$1)*(КАЛЕНДАРЬ!U18=GRID!$B$3:$U$3),0))*GRID!$H$45*(1-GRID!$H$46),0))</f>
        <v>51840</v>
      </c>
      <c r="E198" s="8" cm="1">
        <f t="array" ref="E198">IF($I$2="Длительное проживание от 10 ночей ",
INDEX(GRID!$B$4:$U$15,MATCH(E$7,GRID!$A$4:$A$15,0),MATCH(1,($U$2=GRID!$B$1:$U$1)*(КАЛЕНДАРЬ!U18=GRID!$B$3:$U$3),0))*GRID!$H$45,
ROUNDUP(INDEX(GRID!$B$4:$U$15,MATCH(E$7,GRID!$A$4:$A$15,0),MATCH(1,($U$2=GRID!$B$1:$U$1)*(КАЛЕНДАРЬ!U18=GRID!$B$3:$U$3),0))*GRID!$H$45*(1-GRID!$H$46),0))</f>
        <v>55890</v>
      </c>
      <c r="F198" s="8" cm="1">
        <f t="array" ref="F198">IF($I$2="Длительное проживание от 10 ночей ",
INDEX(GRID!$B$18:$U$29,MATCH(E$7,GRID!$A$18:$A$29,0),MATCH(1,($U$2=GRID!$B$1:$U$1)*(КАЛЕНДАРЬ!U18=GRID!$B$3:$U$3),0))*GRID!$H$45,
ROUNDUP(INDEX(GRID!$B$18:$U$29,MATCH(E$7,GRID!$A$18:$A$29,0),MATCH(1,($U$2=GRID!$B$1:$U$1)*(КАЛЕНДАРЬ!U18=GRID!$B$3:$U$3),0))*GRID!$H$45*(1-GRID!$H$46),0))</f>
        <v>60390</v>
      </c>
      <c r="G198" s="57" t="s">
        <v>119</v>
      </c>
      <c r="H198" s="57" t="s">
        <v>119</v>
      </c>
      <c r="I198" s="8" cm="1">
        <f t="array" ref="I198">IF($I$2="Длительное проживание от 10 ночей ",
INDEX(GRID!$B$4:$U$15,MATCH(I$7,GRID!$A$4:$A$15,0),MATCH(1,($U$2=GRID!$B$1:$U$1)*(КАЛЕНДАРЬ!U18=GRID!$B$3:$U$3),0))*GRID!$H$45,
ROUNDUP(INDEX(GRID!$B$4:$U$15,MATCH(I$7,GRID!$A$4:$A$15,0),MATCH(1,($U$2=GRID!$B$1:$U$1)*(КАЛЕНДАРЬ!U18=GRID!$B$3:$U$3),0))*GRID!$H$45*(1-GRID!$H$46),0))</f>
        <v>68940</v>
      </c>
      <c r="J198" s="8" cm="1">
        <f t="array" ref="J198">IF($I$2="Длительное проживание от 10 ночей ",
INDEX(GRID!$B$18:$U$29,MATCH(I$7,GRID!$A$18:$A$29,0),MATCH(1,($U$2=GRID!$B$1:$U$1)*(КАЛЕНДАРЬ!U18=GRID!$B$3:$U$3),0))*GRID!$H$45,
ROUNDUP(INDEX(GRID!$B$18:$U$29,MATCH(I$7,GRID!$A$18:$A$29,0),MATCH(1,($U$2=GRID!$B$1:$U$1)*(КАЛЕНДАРЬ!U18=GRID!$B$3:$U$3),0))*GRID!$H$45*(1-GRID!$H$46),0))</f>
        <v>73440</v>
      </c>
      <c r="K198" s="57" t="s">
        <v>119</v>
      </c>
      <c r="L198" s="57" t="s">
        <v>119</v>
      </c>
      <c r="M198" s="8" cm="1">
        <f t="array" ref="M198">IF($I$2="Длительное проживание от 10 ночей ",
INDEX(GRID!$B$4:$U$15,MATCH(M$7,GRID!$A$4:$A$15,0),MATCH(1,($U$2=GRID!$B$1:$U$1)*(КАЛЕНДАРЬ!U18=GRID!$B$3:$U$3),0))*GRID!$H$45,
ROUNDUP(INDEX(GRID!$B$4:$U$15,MATCH(M$7,GRID!$A$4:$A$15,0),MATCH(1,($U$2=GRID!$B$1:$U$1)*(КАЛЕНДАРЬ!U18=GRID!$B$3:$U$3),0))*GRID!$H$45*(1-GRID!$H$46),0))</f>
        <v>99360</v>
      </c>
      <c r="N198" s="8" cm="1">
        <f t="array" ref="N198">IF($I$2="Длительное проживание от 10 ночей ",
INDEX(GRID!$B$18:$U$29,MATCH(M$7,GRID!$A$18:$A$29,0),MATCH(1,($U$2=GRID!$B$1:$U$1)*(КАЛЕНДАРЬ!U18=GRID!$B$3:$U$3),0))*GRID!$H$45,
ROUNDUP(INDEX(GRID!$B$18:$U$29,MATCH(M$7,GRID!$A$18:$A$29,0),MATCH(1,($U$2=GRID!$B$1:$U$1)*(КАЛЕНДАРЬ!U18=GRID!$B$3:$U$3),0))*GRID!$H$45*(1-GRID!$H$46),0))</f>
        <v>103860</v>
      </c>
      <c r="O198" s="57" t="s">
        <v>119</v>
      </c>
      <c r="P198" s="8" cm="1">
        <f t="array" ref="P198">IF($I$2="Длительное проживание от 10 ночей ",
INDEX(GRID!$B$4:$U$15,MATCH(P$7,GRID!$A$4:$A$15,0),MATCH(1,($U$2=GRID!$B$1:$U$1)*(КАЛЕНДАРЬ!U18=GRID!$B$3:$U$3),0))*GRID!$H$45,
ROUNDUP(INDEX(GRID!$B$4:$U$15,MATCH(P$7,GRID!$A$4:$A$15,0),MATCH(1,($U$2=GRID!$B$1:$U$1)*(КАЛЕНДАРЬ!U18=GRID!$B$3:$U$3),0))*GRID!$H$45*(1-GRID!$H$46),0))</f>
        <v>179370</v>
      </c>
      <c r="Q198" s="8" cm="1">
        <f t="array" ref="Q198">IF($I$2="Длительное проживание от 10 ночей ",
INDEX(GRID!$B$4:$U$15,MATCH(Q$7,GRID!$A$4:$A$15,0),MATCH(1,($U$2=GRID!$B$1:$U$1)*(КАЛЕНДАРЬ!U18=GRID!$B$3:$U$3),0))*GRID!$H$45,
ROUNDUP(INDEX(GRID!$B$4:$U$15,MATCH(Q$7,GRID!$A$4:$A$15,0),MATCH(1,($U$2=GRID!$B$1:$U$1)*(КАЛЕНДАРЬ!U18=GRID!$B$3:$U$3),0))*GRID!$H$45*(1-GRID!$H$46),0))</f>
        <v>207540</v>
      </c>
      <c r="R198" s="57" t="s">
        <v>119</v>
      </c>
      <c r="S198" s="57" t="s">
        <v>119</v>
      </c>
      <c r="T198" s="57" t="s">
        <v>119</v>
      </c>
    </row>
    <row r="199" spans="1:20" hidden="1">
      <c r="A199" s="63" t="s">
        <v>14</v>
      </c>
      <c r="B199" s="64">
        <v>16</v>
      </c>
      <c r="C199" s="8" cm="1">
        <f t="array" ref="C199">IF($I$2="Длительное проживание от 10 ночей ",
INDEX(GRID!$B$4:$U$15,MATCH(C$7,GRID!$A$4:$A$15,0),MATCH(1,($U$2=GRID!$B$1:$U$1)*(КАЛЕНДАРЬ!U19=GRID!$B$3:$U$3),0))*GRID!$H$45,
ROUNDUP(INDEX(GRID!$B$4:$U$15,MATCH(C$7,GRID!$A$4:$A$15,0),MATCH(1,($U$2=GRID!$B$1:$U$1)*(КАЛЕНДАРЬ!U19=GRID!$B$3:$U$3),0))*GRID!$H$45*(1-GRID!$H$46),0))</f>
        <v>47340</v>
      </c>
      <c r="D199" s="8" cm="1">
        <f t="array" ref="D199">IF($I$2="Длительное проживание от 10 ночей ",
INDEX(GRID!$B$18:$U$29,MATCH(C$7,GRID!$A$18:$A$29,0),MATCH(1,($U$2=GRID!$B$1:$U$1)*(КАЛЕНДАРЬ!U19=GRID!$B$3:$U$3),0))*GRID!$H$45,
ROUNDUP(INDEX(GRID!$B$18:$U$29,MATCH(C$7,GRID!$A$18:$A$29,0),MATCH(1,($U$2=GRID!$B$1:$U$1)*(КАЛЕНДАРЬ!U19=GRID!$B$3:$U$3),0))*GRID!$H$45*(1-GRID!$H$46),0))</f>
        <v>51840</v>
      </c>
      <c r="E199" s="8" cm="1">
        <f t="array" ref="E199">IF($I$2="Длительное проживание от 10 ночей ",
INDEX(GRID!$B$4:$U$15,MATCH(E$7,GRID!$A$4:$A$15,0),MATCH(1,($U$2=GRID!$B$1:$U$1)*(КАЛЕНДАРЬ!U19=GRID!$B$3:$U$3),0))*GRID!$H$45,
ROUNDUP(INDEX(GRID!$B$4:$U$15,MATCH(E$7,GRID!$A$4:$A$15,0),MATCH(1,($U$2=GRID!$B$1:$U$1)*(КАЛЕНДАРЬ!U19=GRID!$B$3:$U$3),0))*GRID!$H$45*(1-GRID!$H$46),0))</f>
        <v>55890</v>
      </c>
      <c r="F199" s="8" cm="1">
        <f t="array" ref="F199">IF($I$2="Длительное проживание от 10 ночей ",
INDEX(GRID!$B$18:$U$29,MATCH(E$7,GRID!$A$18:$A$29,0),MATCH(1,($U$2=GRID!$B$1:$U$1)*(КАЛЕНДАРЬ!U19=GRID!$B$3:$U$3),0))*GRID!$H$45,
ROUNDUP(INDEX(GRID!$B$18:$U$29,MATCH(E$7,GRID!$A$18:$A$29,0),MATCH(1,($U$2=GRID!$B$1:$U$1)*(КАЛЕНДАРЬ!U19=GRID!$B$3:$U$3),0))*GRID!$H$45*(1-GRID!$H$46),0))</f>
        <v>60390</v>
      </c>
      <c r="G199" s="57" t="s">
        <v>119</v>
      </c>
      <c r="H199" s="57" t="s">
        <v>119</v>
      </c>
      <c r="I199" s="8" cm="1">
        <f t="array" ref="I199">IF($I$2="Длительное проживание от 10 ночей ",
INDEX(GRID!$B$4:$U$15,MATCH(I$7,GRID!$A$4:$A$15,0),MATCH(1,($U$2=GRID!$B$1:$U$1)*(КАЛЕНДАРЬ!U19=GRID!$B$3:$U$3),0))*GRID!$H$45,
ROUNDUP(INDEX(GRID!$B$4:$U$15,MATCH(I$7,GRID!$A$4:$A$15,0),MATCH(1,($U$2=GRID!$B$1:$U$1)*(КАЛЕНДАРЬ!U19=GRID!$B$3:$U$3),0))*GRID!$H$45*(1-GRID!$H$46),0))</f>
        <v>68940</v>
      </c>
      <c r="J199" s="8" cm="1">
        <f t="array" ref="J199">IF($I$2="Длительное проживание от 10 ночей ",
INDEX(GRID!$B$18:$U$29,MATCH(I$7,GRID!$A$18:$A$29,0),MATCH(1,($U$2=GRID!$B$1:$U$1)*(КАЛЕНДАРЬ!U19=GRID!$B$3:$U$3),0))*GRID!$H$45,
ROUNDUP(INDEX(GRID!$B$18:$U$29,MATCH(I$7,GRID!$A$18:$A$29,0),MATCH(1,($U$2=GRID!$B$1:$U$1)*(КАЛЕНДАРЬ!U19=GRID!$B$3:$U$3),0))*GRID!$H$45*(1-GRID!$H$46),0))</f>
        <v>73440</v>
      </c>
      <c r="K199" s="57" t="s">
        <v>119</v>
      </c>
      <c r="L199" s="57" t="s">
        <v>119</v>
      </c>
      <c r="M199" s="8" cm="1">
        <f t="array" ref="M199">IF($I$2="Длительное проживание от 10 ночей ",
INDEX(GRID!$B$4:$U$15,MATCH(M$7,GRID!$A$4:$A$15,0),MATCH(1,($U$2=GRID!$B$1:$U$1)*(КАЛЕНДАРЬ!U19=GRID!$B$3:$U$3),0))*GRID!$H$45,
ROUNDUP(INDEX(GRID!$B$4:$U$15,MATCH(M$7,GRID!$A$4:$A$15,0),MATCH(1,($U$2=GRID!$B$1:$U$1)*(КАЛЕНДАРЬ!U19=GRID!$B$3:$U$3),0))*GRID!$H$45*(1-GRID!$H$46),0))</f>
        <v>99360</v>
      </c>
      <c r="N199" s="8" cm="1">
        <f t="array" ref="N199">IF($I$2="Длительное проживание от 10 ночей ",
INDEX(GRID!$B$18:$U$29,MATCH(M$7,GRID!$A$18:$A$29,0),MATCH(1,($U$2=GRID!$B$1:$U$1)*(КАЛЕНДАРЬ!U19=GRID!$B$3:$U$3),0))*GRID!$H$45,
ROUNDUP(INDEX(GRID!$B$18:$U$29,MATCH(M$7,GRID!$A$18:$A$29,0),MATCH(1,($U$2=GRID!$B$1:$U$1)*(КАЛЕНДАРЬ!U19=GRID!$B$3:$U$3),0))*GRID!$H$45*(1-GRID!$H$46),0))</f>
        <v>103860</v>
      </c>
      <c r="O199" s="57" t="s">
        <v>119</v>
      </c>
      <c r="P199" s="8" cm="1">
        <f t="array" ref="P199">IF($I$2="Длительное проживание от 10 ночей ",
INDEX(GRID!$B$4:$U$15,MATCH(P$7,GRID!$A$4:$A$15,0),MATCH(1,($U$2=GRID!$B$1:$U$1)*(КАЛЕНДАРЬ!U19=GRID!$B$3:$U$3),0))*GRID!$H$45,
ROUNDUP(INDEX(GRID!$B$4:$U$15,MATCH(P$7,GRID!$A$4:$A$15,0),MATCH(1,($U$2=GRID!$B$1:$U$1)*(КАЛЕНДАРЬ!U19=GRID!$B$3:$U$3),0))*GRID!$H$45*(1-GRID!$H$46),0))</f>
        <v>179370</v>
      </c>
      <c r="Q199" s="8" cm="1">
        <f t="array" ref="Q199">IF($I$2="Длительное проживание от 10 ночей ",
INDEX(GRID!$B$4:$U$15,MATCH(Q$7,GRID!$A$4:$A$15,0),MATCH(1,($U$2=GRID!$B$1:$U$1)*(КАЛЕНДАРЬ!U19=GRID!$B$3:$U$3),0))*GRID!$H$45,
ROUNDUP(INDEX(GRID!$B$4:$U$15,MATCH(Q$7,GRID!$A$4:$A$15,0),MATCH(1,($U$2=GRID!$B$1:$U$1)*(КАЛЕНДАРЬ!U19=GRID!$B$3:$U$3),0))*GRID!$H$45*(1-GRID!$H$46),0))</f>
        <v>207540</v>
      </c>
      <c r="R199" s="57" t="s">
        <v>119</v>
      </c>
      <c r="S199" s="57" t="s">
        <v>119</v>
      </c>
      <c r="T199" s="57" t="s">
        <v>119</v>
      </c>
    </row>
    <row r="200" spans="1:20" hidden="1">
      <c r="A200" s="63" t="s">
        <v>15</v>
      </c>
      <c r="B200" s="64">
        <v>17</v>
      </c>
      <c r="C200" s="8" cm="1">
        <f t="array" ref="C200">IF($I$2="Длительное проживание от 10 ночей ",
INDEX(GRID!$B$4:$U$15,MATCH(C$7,GRID!$A$4:$A$15,0),MATCH(1,($U$2=GRID!$B$1:$U$1)*(КАЛЕНДАРЬ!U20=GRID!$B$3:$U$3),0))*GRID!$H$45,
ROUNDUP(INDEX(GRID!$B$4:$U$15,MATCH(C$7,GRID!$A$4:$A$15,0),MATCH(1,($U$2=GRID!$B$1:$U$1)*(КАЛЕНДАРЬ!U20=GRID!$B$3:$U$3),0))*GRID!$H$45*(1-GRID!$H$46),0))</f>
        <v>47340</v>
      </c>
      <c r="D200" s="8" cm="1">
        <f t="array" ref="D200">IF($I$2="Длительное проживание от 10 ночей ",
INDEX(GRID!$B$18:$U$29,MATCH(C$7,GRID!$A$18:$A$29,0),MATCH(1,($U$2=GRID!$B$1:$U$1)*(КАЛЕНДАРЬ!U20=GRID!$B$3:$U$3),0))*GRID!$H$45,
ROUNDUP(INDEX(GRID!$B$18:$U$29,MATCH(C$7,GRID!$A$18:$A$29,0),MATCH(1,($U$2=GRID!$B$1:$U$1)*(КАЛЕНДАРЬ!U20=GRID!$B$3:$U$3),0))*GRID!$H$45*(1-GRID!$H$46),0))</f>
        <v>51840</v>
      </c>
      <c r="E200" s="8" cm="1">
        <f t="array" ref="E200">IF($I$2="Длительное проживание от 10 ночей ",
INDEX(GRID!$B$4:$U$15,MATCH(E$7,GRID!$A$4:$A$15,0),MATCH(1,($U$2=GRID!$B$1:$U$1)*(КАЛЕНДАРЬ!U20=GRID!$B$3:$U$3),0))*GRID!$H$45,
ROUNDUP(INDEX(GRID!$B$4:$U$15,MATCH(E$7,GRID!$A$4:$A$15,0),MATCH(1,($U$2=GRID!$B$1:$U$1)*(КАЛЕНДАРЬ!U20=GRID!$B$3:$U$3),0))*GRID!$H$45*(1-GRID!$H$46),0))</f>
        <v>55890</v>
      </c>
      <c r="F200" s="8" cm="1">
        <f t="array" ref="F200">IF($I$2="Длительное проживание от 10 ночей ",
INDEX(GRID!$B$18:$U$29,MATCH(E$7,GRID!$A$18:$A$29,0),MATCH(1,($U$2=GRID!$B$1:$U$1)*(КАЛЕНДАРЬ!U20=GRID!$B$3:$U$3),0))*GRID!$H$45,
ROUNDUP(INDEX(GRID!$B$18:$U$29,MATCH(E$7,GRID!$A$18:$A$29,0),MATCH(1,($U$2=GRID!$B$1:$U$1)*(КАЛЕНДАРЬ!U20=GRID!$B$3:$U$3),0))*GRID!$H$45*(1-GRID!$H$46),0))</f>
        <v>60390</v>
      </c>
      <c r="G200" s="57" t="s">
        <v>119</v>
      </c>
      <c r="H200" s="57" t="s">
        <v>119</v>
      </c>
      <c r="I200" s="8" cm="1">
        <f t="array" ref="I200">IF($I$2="Длительное проживание от 10 ночей ",
INDEX(GRID!$B$4:$U$15,MATCH(I$7,GRID!$A$4:$A$15,0),MATCH(1,($U$2=GRID!$B$1:$U$1)*(КАЛЕНДАРЬ!U20=GRID!$B$3:$U$3),0))*GRID!$H$45,
ROUNDUP(INDEX(GRID!$B$4:$U$15,MATCH(I$7,GRID!$A$4:$A$15,0),MATCH(1,($U$2=GRID!$B$1:$U$1)*(КАЛЕНДАРЬ!U20=GRID!$B$3:$U$3),0))*GRID!$H$45*(1-GRID!$H$46),0))</f>
        <v>68940</v>
      </c>
      <c r="J200" s="8" cm="1">
        <f t="array" ref="J200">IF($I$2="Длительное проживание от 10 ночей ",
INDEX(GRID!$B$18:$U$29,MATCH(I$7,GRID!$A$18:$A$29,0),MATCH(1,($U$2=GRID!$B$1:$U$1)*(КАЛЕНДАРЬ!U20=GRID!$B$3:$U$3),0))*GRID!$H$45,
ROUNDUP(INDEX(GRID!$B$18:$U$29,MATCH(I$7,GRID!$A$18:$A$29,0),MATCH(1,($U$2=GRID!$B$1:$U$1)*(КАЛЕНДАРЬ!U20=GRID!$B$3:$U$3),0))*GRID!$H$45*(1-GRID!$H$46),0))</f>
        <v>73440</v>
      </c>
      <c r="K200" s="57" t="s">
        <v>119</v>
      </c>
      <c r="L200" s="57" t="s">
        <v>119</v>
      </c>
      <c r="M200" s="8" cm="1">
        <f t="array" ref="M200">IF($I$2="Длительное проживание от 10 ночей ",
INDEX(GRID!$B$4:$U$15,MATCH(M$7,GRID!$A$4:$A$15,0),MATCH(1,($U$2=GRID!$B$1:$U$1)*(КАЛЕНДАРЬ!U20=GRID!$B$3:$U$3),0))*GRID!$H$45,
ROUNDUP(INDEX(GRID!$B$4:$U$15,MATCH(M$7,GRID!$A$4:$A$15,0),MATCH(1,($U$2=GRID!$B$1:$U$1)*(КАЛЕНДАРЬ!U20=GRID!$B$3:$U$3),0))*GRID!$H$45*(1-GRID!$H$46),0))</f>
        <v>99360</v>
      </c>
      <c r="N200" s="8" cm="1">
        <f t="array" ref="N200">IF($I$2="Длительное проживание от 10 ночей ",
INDEX(GRID!$B$18:$U$29,MATCH(M$7,GRID!$A$18:$A$29,0),MATCH(1,($U$2=GRID!$B$1:$U$1)*(КАЛЕНДАРЬ!U20=GRID!$B$3:$U$3),0))*GRID!$H$45,
ROUNDUP(INDEX(GRID!$B$18:$U$29,MATCH(M$7,GRID!$A$18:$A$29,0),MATCH(1,($U$2=GRID!$B$1:$U$1)*(КАЛЕНДАРЬ!U20=GRID!$B$3:$U$3),0))*GRID!$H$45*(1-GRID!$H$46),0))</f>
        <v>103860</v>
      </c>
      <c r="O200" s="57" t="s">
        <v>119</v>
      </c>
      <c r="P200" s="8" cm="1">
        <f t="array" ref="P200">IF($I$2="Длительное проживание от 10 ночей ",
INDEX(GRID!$B$4:$U$15,MATCH(P$7,GRID!$A$4:$A$15,0),MATCH(1,($U$2=GRID!$B$1:$U$1)*(КАЛЕНДАРЬ!U20=GRID!$B$3:$U$3),0))*GRID!$H$45,
ROUNDUP(INDEX(GRID!$B$4:$U$15,MATCH(P$7,GRID!$A$4:$A$15,0),MATCH(1,($U$2=GRID!$B$1:$U$1)*(КАЛЕНДАРЬ!U20=GRID!$B$3:$U$3),0))*GRID!$H$45*(1-GRID!$H$46),0))</f>
        <v>179370</v>
      </c>
      <c r="Q200" s="8" cm="1">
        <f t="array" ref="Q200">IF($I$2="Длительное проживание от 10 ночей ",
INDEX(GRID!$B$4:$U$15,MATCH(Q$7,GRID!$A$4:$A$15,0),MATCH(1,($U$2=GRID!$B$1:$U$1)*(КАЛЕНДАРЬ!U20=GRID!$B$3:$U$3),0))*GRID!$H$45,
ROUNDUP(INDEX(GRID!$B$4:$U$15,MATCH(Q$7,GRID!$A$4:$A$15,0),MATCH(1,($U$2=GRID!$B$1:$U$1)*(КАЛЕНДАРЬ!U20=GRID!$B$3:$U$3),0))*GRID!$H$45*(1-GRID!$H$46),0))</f>
        <v>207540</v>
      </c>
      <c r="R200" s="57" t="s">
        <v>119</v>
      </c>
      <c r="S200" s="57" t="s">
        <v>119</v>
      </c>
      <c r="T200" s="57" t="s">
        <v>119</v>
      </c>
    </row>
    <row r="201" spans="1:20" hidden="1">
      <c r="A201" s="63" t="s">
        <v>16</v>
      </c>
      <c r="B201" s="64">
        <v>18</v>
      </c>
      <c r="C201" s="8" cm="1">
        <f t="array" ref="C201">IF($I$2="Длительное проживание от 10 ночей ",
INDEX(GRID!$B$4:$U$15,MATCH(C$7,GRID!$A$4:$A$15,0),MATCH(1,($U$2=GRID!$B$1:$U$1)*(КАЛЕНДАРЬ!U21=GRID!$B$3:$U$3),0))*GRID!$H$45,
ROUNDUP(INDEX(GRID!$B$4:$U$15,MATCH(C$7,GRID!$A$4:$A$15,0),MATCH(1,($U$2=GRID!$B$1:$U$1)*(КАЛЕНДАРЬ!U21=GRID!$B$3:$U$3),0))*GRID!$H$45*(1-GRID!$H$46),0))</f>
        <v>51570</v>
      </c>
      <c r="D201" s="8" cm="1">
        <f t="array" ref="D201">IF($I$2="Длительное проживание от 10 ночей ",
INDEX(GRID!$B$18:$U$29,MATCH(C$7,GRID!$A$18:$A$29,0),MATCH(1,($U$2=GRID!$B$1:$U$1)*(КАЛЕНДАРЬ!U21=GRID!$B$3:$U$3),0))*GRID!$H$45,
ROUNDUP(INDEX(GRID!$B$18:$U$29,MATCH(C$7,GRID!$A$18:$A$29,0),MATCH(1,($U$2=GRID!$B$1:$U$1)*(КАЛЕНДАРЬ!U21=GRID!$B$3:$U$3),0))*GRID!$H$45*(1-GRID!$H$46),0))</f>
        <v>56070</v>
      </c>
      <c r="E201" s="8" cm="1">
        <f t="array" ref="E201">IF($I$2="Длительное проживание от 10 ночей ",
INDEX(GRID!$B$4:$U$15,MATCH(E$7,GRID!$A$4:$A$15,0),MATCH(1,($U$2=GRID!$B$1:$U$1)*(КАЛЕНДАРЬ!U21=GRID!$B$3:$U$3),0))*GRID!$H$45,
ROUNDUP(INDEX(GRID!$B$4:$U$15,MATCH(E$7,GRID!$A$4:$A$15,0),MATCH(1,($U$2=GRID!$B$1:$U$1)*(КАЛЕНДАРЬ!U21=GRID!$B$3:$U$3),0))*GRID!$H$45*(1-GRID!$H$46),0))</f>
        <v>60660</v>
      </c>
      <c r="F201" s="8" cm="1">
        <f t="array" ref="F201">IF($I$2="Длительное проживание от 10 ночей ",
INDEX(GRID!$B$18:$U$29,MATCH(E$7,GRID!$A$18:$A$29,0),MATCH(1,($U$2=GRID!$B$1:$U$1)*(КАЛЕНДАРЬ!U21=GRID!$B$3:$U$3),0))*GRID!$H$45,
ROUNDUP(INDEX(GRID!$B$18:$U$29,MATCH(E$7,GRID!$A$18:$A$29,0),MATCH(1,($U$2=GRID!$B$1:$U$1)*(КАЛЕНДАРЬ!U21=GRID!$B$3:$U$3),0))*GRID!$H$45*(1-GRID!$H$46),0))</f>
        <v>65160</v>
      </c>
      <c r="G201" s="57" t="s">
        <v>119</v>
      </c>
      <c r="H201" s="57" t="s">
        <v>119</v>
      </c>
      <c r="I201" s="8" cm="1">
        <f t="array" ref="I201">IF($I$2="Длительное проживание от 10 ночей ",
INDEX(GRID!$B$4:$U$15,MATCH(I$7,GRID!$A$4:$A$15,0),MATCH(1,($U$2=GRID!$B$1:$U$1)*(КАЛЕНДАРЬ!U21=GRID!$B$3:$U$3),0))*GRID!$H$45,
ROUNDUP(INDEX(GRID!$B$4:$U$15,MATCH(I$7,GRID!$A$4:$A$15,0),MATCH(1,($U$2=GRID!$B$1:$U$1)*(КАЛЕНДАРЬ!U21=GRID!$B$3:$U$3),0))*GRID!$H$45*(1-GRID!$H$46),0))</f>
        <v>74250</v>
      </c>
      <c r="J201" s="8" cm="1">
        <f t="array" ref="J201">IF($I$2="Длительное проживание от 10 ночей ",
INDEX(GRID!$B$18:$U$29,MATCH(I$7,GRID!$A$18:$A$29,0),MATCH(1,($U$2=GRID!$B$1:$U$1)*(КАЛЕНДАРЬ!U21=GRID!$B$3:$U$3),0))*GRID!$H$45,
ROUNDUP(INDEX(GRID!$B$18:$U$29,MATCH(I$7,GRID!$A$18:$A$29,0),MATCH(1,($U$2=GRID!$B$1:$U$1)*(КАЛЕНДАРЬ!U21=GRID!$B$3:$U$3),0))*GRID!$H$45*(1-GRID!$H$46),0))</f>
        <v>78750</v>
      </c>
      <c r="K201" s="57" t="s">
        <v>119</v>
      </c>
      <c r="L201" s="57" t="s">
        <v>119</v>
      </c>
      <c r="M201" s="8" cm="1">
        <f t="array" ref="M201">IF($I$2="Длительное проживание от 10 ночей ",
INDEX(GRID!$B$4:$U$15,MATCH(M$7,GRID!$A$4:$A$15,0),MATCH(1,($U$2=GRID!$B$1:$U$1)*(КАЛЕНДАРЬ!U21=GRID!$B$3:$U$3),0))*GRID!$H$45,
ROUNDUP(INDEX(GRID!$B$4:$U$15,MATCH(M$7,GRID!$A$4:$A$15,0),MATCH(1,($U$2=GRID!$B$1:$U$1)*(КАЛЕНДАРЬ!U21=GRID!$B$3:$U$3),0))*GRID!$H$45*(1-GRID!$H$46),0))</f>
        <v>106470</v>
      </c>
      <c r="N201" s="8" cm="1">
        <f t="array" ref="N201">IF($I$2="Длительное проживание от 10 ночей ",
INDEX(GRID!$B$18:$U$29,MATCH(M$7,GRID!$A$18:$A$29,0),MATCH(1,($U$2=GRID!$B$1:$U$1)*(КАЛЕНДАРЬ!U21=GRID!$B$3:$U$3),0))*GRID!$H$45,
ROUNDUP(INDEX(GRID!$B$18:$U$29,MATCH(M$7,GRID!$A$18:$A$29,0),MATCH(1,($U$2=GRID!$B$1:$U$1)*(КАЛЕНДАРЬ!U21=GRID!$B$3:$U$3),0))*GRID!$H$45*(1-GRID!$H$46),0))</f>
        <v>110970</v>
      </c>
      <c r="O201" s="57" t="s">
        <v>119</v>
      </c>
      <c r="P201" s="8" cm="1">
        <f t="array" ref="P201">IF($I$2="Длительное проживание от 10 ночей ",
INDEX(GRID!$B$4:$U$15,MATCH(P$7,GRID!$A$4:$A$15,0),MATCH(1,($U$2=GRID!$B$1:$U$1)*(КАЛЕНДАРЬ!U21=GRID!$B$3:$U$3),0))*GRID!$H$45,
ROUNDUP(INDEX(GRID!$B$4:$U$15,MATCH(P$7,GRID!$A$4:$A$15,0),MATCH(1,($U$2=GRID!$B$1:$U$1)*(КАЛЕНДАРЬ!U21=GRID!$B$3:$U$3),0))*GRID!$H$45*(1-GRID!$H$46),0))</f>
        <v>188010</v>
      </c>
      <c r="Q201" s="8" cm="1">
        <f t="array" ref="Q201">IF($I$2="Длительное проживание от 10 ночей ",
INDEX(GRID!$B$4:$U$15,MATCH(Q$7,GRID!$A$4:$A$15,0),MATCH(1,($U$2=GRID!$B$1:$U$1)*(КАЛЕНДАРЬ!U21=GRID!$B$3:$U$3),0))*GRID!$H$45,
ROUNDUP(INDEX(GRID!$B$4:$U$15,MATCH(Q$7,GRID!$A$4:$A$15,0),MATCH(1,($U$2=GRID!$B$1:$U$1)*(КАЛЕНДАРЬ!U21=GRID!$B$3:$U$3),0))*GRID!$H$45*(1-GRID!$H$46),0))</f>
        <v>216810</v>
      </c>
      <c r="R201" s="57" t="s">
        <v>119</v>
      </c>
      <c r="S201" s="57" t="s">
        <v>119</v>
      </c>
      <c r="T201" s="57" t="s">
        <v>119</v>
      </c>
    </row>
    <row r="202" spans="1:20" hidden="1">
      <c r="A202" s="63" t="s">
        <v>17</v>
      </c>
      <c r="B202" s="64">
        <v>19</v>
      </c>
      <c r="C202" s="8" cm="1">
        <f t="array" ref="C202">IF($I$2="Длительное проживание от 10 ночей ",
INDEX(GRID!$B$4:$U$15,MATCH(C$7,GRID!$A$4:$A$15,0),MATCH(1,($U$2=GRID!$B$1:$U$1)*(КАЛЕНДАРЬ!U22=GRID!$B$3:$U$3),0))*GRID!$H$45,
ROUNDUP(INDEX(GRID!$B$4:$U$15,MATCH(C$7,GRID!$A$4:$A$15,0),MATCH(1,($U$2=GRID!$B$1:$U$1)*(КАЛЕНДАРЬ!U22=GRID!$B$3:$U$3),0))*GRID!$H$45*(1-GRID!$H$46),0))</f>
        <v>51570</v>
      </c>
      <c r="D202" s="8" cm="1">
        <f t="array" ref="D202">IF($I$2="Длительное проживание от 10 ночей ",
INDEX(GRID!$B$18:$U$29,MATCH(C$7,GRID!$A$18:$A$29,0),MATCH(1,($U$2=GRID!$B$1:$U$1)*(КАЛЕНДАРЬ!U22=GRID!$B$3:$U$3),0))*GRID!$H$45,
ROUNDUP(INDEX(GRID!$B$18:$U$29,MATCH(C$7,GRID!$A$18:$A$29,0),MATCH(1,($U$2=GRID!$B$1:$U$1)*(КАЛЕНДАРЬ!U22=GRID!$B$3:$U$3),0))*GRID!$H$45*(1-GRID!$H$46),0))</f>
        <v>56070</v>
      </c>
      <c r="E202" s="8" cm="1">
        <f t="array" ref="E202">IF($I$2="Длительное проживание от 10 ночей ",
INDEX(GRID!$B$4:$U$15,MATCH(E$7,GRID!$A$4:$A$15,0),MATCH(1,($U$2=GRID!$B$1:$U$1)*(КАЛЕНДАРЬ!U22=GRID!$B$3:$U$3),0))*GRID!$H$45,
ROUNDUP(INDEX(GRID!$B$4:$U$15,MATCH(E$7,GRID!$A$4:$A$15,0),MATCH(1,($U$2=GRID!$B$1:$U$1)*(КАЛЕНДАРЬ!U22=GRID!$B$3:$U$3),0))*GRID!$H$45*(1-GRID!$H$46),0))</f>
        <v>60660</v>
      </c>
      <c r="F202" s="8" cm="1">
        <f t="array" ref="F202">IF($I$2="Длительное проживание от 10 ночей ",
INDEX(GRID!$B$18:$U$29,MATCH(E$7,GRID!$A$18:$A$29,0),MATCH(1,($U$2=GRID!$B$1:$U$1)*(КАЛЕНДАРЬ!U22=GRID!$B$3:$U$3),0))*GRID!$H$45,
ROUNDUP(INDEX(GRID!$B$18:$U$29,MATCH(E$7,GRID!$A$18:$A$29,0),MATCH(1,($U$2=GRID!$B$1:$U$1)*(КАЛЕНДАРЬ!U22=GRID!$B$3:$U$3),0))*GRID!$H$45*(1-GRID!$H$46),0))</f>
        <v>65160</v>
      </c>
      <c r="G202" s="57" t="s">
        <v>119</v>
      </c>
      <c r="H202" s="57" t="s">
        <v>119</v>
      </c>
      <c r="I202" s="8" cm="1">
        <f t="array" ref="I202">IF($I$2="Длительное проживание от 10 ночей ",
INDEX(GRID!$B$4:$U$15,MATCH(I$7,GRID!$A$4:$A$15,0),MATCH(1,($U$2=GRID!$B$1:$U$1)*(КАЛЕНДАРЬ!U22=GRID!$B$3:$U$3),0))*GRID!$H$45,
ROUNDUP(INDEX(GRID!$B$4:$U$15,MATCH(I$7,GRID!$A$4:$A$15,0),MATCH(1,($U$2=GRID!$B$1:$U$1)*(КАЛЕНДАРЬ!U22=GRID!$B$3:$U$3),0))*GRID!$H$45*(1-GRID!$H$46),0))</f>
        <v>74250</v>
      </c>
      <c r="J202" s="8" cm="1">
        <f t="array" ref="J202">IF($I$2="Длительное проживание от 10 ночей ",
INDEX(GRID!$B$18:$U$29,MATCH(I$7,GRID!$A$18:$A$29,0),MATCH(1,($U$2=GRID!$B$1:$U$1)*(КАЛЕНДАРЬ!U22=GRID!$B$3:$U$3),0))*GRID!$H$45,
ROUNDUP(INDEX(GRID!$B$18:$U$29,MATCH(I$7,GRID!$A$18:$A$29,0),MATCH(1,($U$2=GRID!$B$1:$U$1)*(КАЛЕНДАРЬ!U22=GRID!$B$3:$U$3),0))*GRID!$H$45*(1-GRID!$H$46),0))</f>
        <v>78750</v>
      </c>
      <c r="K202" s="57" t="s">
        <v>119</v>
      </c>
      <c r="L202" s="57" t="s">
        <v>119</v>
      </c>
      <c r="M202" s="8" cm="1">
        <f t="array" ref="M202">IF($I$2="Длительное проживание от 10 ночей ",
INDEX(GRID!$B$4:$U$15,MATCH(M$7,GRID!$A$4:$A$15,0),MATCH(1,($U$2=GRID!$B$1:$U$1)*(КАЛЕНДАРЬ!U22=GRID!$B$3:$U$3),0))*GRID!$H$45,
ROUNDUP(INDEX(GRID!$B$4:$U$15,MATCH(M$7,GRID!$A$4:$A$15,0),MATCH(1,($U$2=GRID!$B$1:$U$1)*(КАЛЕНДАРЬ!U22=GRID!$B$3:$U$3),0))*GRID!$H$45*(1-GRID!$H$46),0))</f>
        <v>106470</v>
      </c>
      <c r="N202" s="8" cm="1">
        <f t="array" ref="N202">IF($I$2="Длительное проживание от 10 ночей ",
INDEX(GRID!$B$18:$U$29,MATCH(M$7,GRID!$A$18:$A$29,0),MATCH(1,($U$2=GRID!$B$1:$U$1)*(КАЛЕНДАРЬ!U22=GRID!$B$3:$U$3),0))*GRID!$H$45,
ROUNDUP(INDEX(GRID!$B$18:$U$29,MATCH(M$7,GRID!$A$18:$A$29,0),MATCH(1,($U$2=GRID!$B$1:$U$1)*(КАЛЕНДАРЬ!U22=GRID!$B$3:$U$3),0))*GRID!$H$45*(1-GRID!$H$46),0))</f>
        <v>110970</v>
      </c>
      <c r="O202" s="57" t="s">
        <v>119</v>
      </c>
      <c r="P202" s="8" cm="1">
        <f t="array" ref="P202">IF($I$2="Длительное проживание от 10 ночей ",
INDEX(GRID!$B$4:$U$15,MATCH(P$7,GRID!$A$4:$A$15,0),MATCH(1,($U$2=GRID!$B$1:$U$1)*(КАЛЕНДАРЬ!U22=GRID!$B$3:$U$3),0))*GRID!$H$45,
ROUNDUP(INDEX(GRID!$B$4:$U$15,MATCH(P$7,GRID!$A$4:$A$15,0),MATCH(1,($U$2=GRID!$B$1:$U$1)*(КАЛЕНДАРЬ!U22=GRID!$B$3:$U$3),0))*GRID!$H$45*(1-GRID!$H$46),0))</f>
        <v>188010</v>
      </c>
      <c r="Q202" s="8" cm="1">
        <f t="array" ref="Q202">IF($I$2="Длительное проживание от 10 ночей ",
INDEX(GRID!$B$4:$U$15,MATCH(Q$7,GRID!$A$4:$A$15,0),MATCH(1,($U$2=GRID!$B$1:$U$1)*(КАЛЕНДАРЬ!U22=GRID!$B$3:$U$3),0))*GRID!$H$45,
ROUNDUP(INDEX(GRID!$B$4:$U$15,MATCH(Q$7,GRID!$A$4:$A$15,0),MATCH(1,($U$2=GRID!$B$1:$U$1)*(КАЛЕНДАРЬ!U22=GRID!$B$3:$U$3),0))*GRID!$H$45*(1-GRID!$H$46),0))</f>
        <v>216810</v>
      </c>
      <c r="R202" s="57" t="s">
        <v>119</v>
      </c>
      <c r="S202" s="57" t="s">
        <v>119</v>
      </c>
      <c r="T202" s="57" t="s">
        <v>119</v>
      </c>
    </row>
    <row r="203" spans="1:20" hidden="1">
      <c r="A203" s="63" t="s">
        <v>11</v>
      </c>
      <c r="B203" s="64">
        <v>20</v>
      </c>
      <c r="C203" s="8" cm="1">
        <f t="array" ref="C203">IF($I$2="Длительное проживание от 10 ночей ",
INDEX(GRID!$B$4:$U$15,MATCH(C$7,GRID!$A$4:$A$15,0),MATCH(1,($U$2=GRID!$B$1:$U$1)*(КАЛЕНДАРЬ!U23=GRID!$B$3:$U$3),0))*GRID!$H$45,
ROUNDUP(INDEX(GRID!$B$4:$U$15,MATCH(C$7,GRID!$A$4:$A$15,0),MATCH(1,($U$2=GRID!$B$1:$U$1)*(КАЛЕНДАРЬ!U23=GRID!$B$3:$U$3),0))*GRID!$H$45*(1-GRID!$H$46),0))</f>
        <v>51570</v>
      </c>
      <c r="D203" s="8" cm="1">
        <f t="array" ref="D203">IF($I$2="Длительное проживание от 10 ночей ",
INDEX(GRID!$B$18:$U$29,MATCH(C$7,GRID!$A$18:$A$29,0),MATCH(1,($U$2=GRID!$B$1:$U$1)*(КАЛЕНДАРЬ!U23=GRID!$B$3:$U$3),0))*GRID!$H$45,
ROUNDUP(INDEX(GRID!$B$18:$U$29,MATCH(C$7,GRID!$A$18:$A$29,0),MATCH(1,($U$2=GRID!$B$1:$U$1)*(КАЛЕНДАРЬ!U23=GRID!$B$3:$U$3),0))*GRID!$H$45*(1-GRID!$H$46),0))</f>
        <v>56070</v>
      </c>
      <c r="E203" s="8" cm="1">
        <f t="array" ref="E203">IF($I$2="Длительное проживание от 10 ночей ",
INDEX(GRID!$B$4:$U$15,MATCH(E$7,GRID!$A$4:$A$15,0),MATCH(1,($U$2=GRID!$B$1:$U$1)*(КАЛЕНДАРЬ!U23=GRID!$B$3:$U$3),0))*GRID!$H$45,
ROUNDUP(INDEX(GRID!$B$4:$U$15,MATCH(E$7,GRID!$A$4:$A$15,0),MATCH(1,($U$2=GRID!$B$1:$U$1)*(КАЛЕНДАРЬ!U23=GRID!$B$3:$U$3),0))*GRID!$H$45*(1-GRID!$H$46),0))</f>
        <v>60660</v>
      </c>
      <c r="F203" s="8" cm="1">
        <f t="array" ref="F203">IF($I$2="Длительное проживание от 10 ночей ",
INDEX(GRID!$B$18:$U$29,MATCH(E$7,GRID!$A$18:$A$29,0),MATCH(1,($U$2=GRID!$B$1:$U$1)*(КАЛЕНДАРЬ!U23=GRID!$B$3:$U$3),0))*GRID!$H$45,
ROUNDUP(INDEX(GRID!$B$18:$U$29,MATCH(E$7,GRID!$A$18:$A$29,0),MATCH(1,($U$2=GRID!$B$1:$U$1)*(КАЛЕНДАРЬ!U23=GRID!$B$3:$U$3),0))*GRID!$H$45*(1-GRID!$H$46),0))</f>
        <v>65160</v>
      </c>
      <c r="G203" s="57" t="s">
        <v>119</v>
      </c>
      <c r="H203" s="57" t="s">
        <v>119</v>
      </c>
      <c r="I203" s="8" cm="1">
        <f t="array" ref="I203">IF($I$2="Длительное проживание от 10 ночей ",
INDEX(GRID!$B$4:$U$15,MATCH(I$7,GRID!$A$4:$A$15,0),MATCH(1,($U$2=GRID!$B$1:$U$1)*(КАЛЕНДАРЬ!U23=GRID!$B$3:$U$3),0))*GRID!$H$45,
ROUNDUP(INDEX(GRID!$B$4:$U$15,MATCH(I$7,GRID!$A$4:$A$15,0),MATCH(1,($U$2=GRID!$B$1:$U$1)*(КАЛЕНДАРЬ!U23=GRID!$B$3:$U$3),0))*GRID!$H$45*(1-GRID!$H$46),0))</f>
        <v>74250</v>
      </c>
      <c r="J203" s="8" cm="1">
        <f t="array" ref="J203">IF($I$2="Длительное проживание от 10 ночей ",
INDEX(GRID!$B$18:$U$29,MATCH(I$7,GRID!$A$18:$A$29,0),MATCH(1,($U$2=GRID!$B$1:$U$1)*(КАЛЕНДАРЬ!U23=GRID!$B$3:$U$3),0))*GRID!$H$45,
ROUNDUP(INDEX(GRID!$B$18:$U$29,MATCH(I$7,GRID!$A$18:$A$29,0),MATCH(1,($U$2=GRID!$B$1:$U$1)*(КАЛЕНДАРЬ!U23=GRID!$B$3:$U$3),0))*GRID!$H$45*(1-GRID!$H$46),0))</f>
        <v>78750</v>
      </c>
      <c r="K203" s="57" t="s">
        <v>119</v>
      </c>
      <c r="L203" s="57" t="s">
        <v>119</v>
      </c>
      <c r="M203" s="8" cm="1">
        <f t="array" ref="M203">IF($I$2="Длительное проживание от 10 ночей ",
INDEX(GRID!$B$4:$U$15,MATCH(M$7,GRID!$A$4:$A$15,0),MATCH(1,($U$2=GRID!$B$1:$U$1)*(КАЛЕНДАРЬ!U23=GRID!$B$3:$U$3),0))*GRID!$H$45,
ROUNDUP(INDEX(GRID!$B$4:$U$15,MATCH(M$7,GRID!$A$4:$A$15,0),MATCH(1,($U$2=GRID!$B$1:$U$1)*(КАЛЕНДАРЬ!U23=GRID!$B$3:$U$3),0))*GRID!$H$45*(1-GRID!$H$46),0))</f>
        <v>106470</v>
      </c>
      <c r="N203" s="8" cm="1">
        <f t="array" ref="N203">IF($I$2="Длительное проживание от 10 ночей ",
INDEX(GRID!$B$18:$U$29,MATCH(M$7,GRID!$A$18:$A$29,0),MATCH(1,($U$2=GRID!$B$1:$U$1)*(КАЛЕНДАРЬ!U23=GRID!$B$3:$U$3),0))*GRID!$H$45,
ROUNDUP(INDEX(GRID!$B$18:$U$29,MATCH(M$7,GRID!$A$18:$A$29,0),MATCH(1,($U$2=GRID!$B$1:$U$1)*(КАЛЕНДАРЬ!U23=GRID!$B$3:$U$3),0))*GRID!$H$45*(1-GRID!$H$46),0))</f>
        <v>110970</v>
      </c>
      <c r="O203" s="57" t="s">
        <v>119</v>
      </c>
      <c r="P203" s="8" cm="1">
        <f t="array" ref="P203">IF($I$2="Длительное проживание от 10 ночей ",
INDEX(GRID!$B$4:$U$15,MATCH(P$7,GRID!$A$4:$A$15,0),MATCH(1,($U$2=GRID!$B$1:$U$1)*(КАЛЕНДАРЬ!U23=GRID!$B$3:$U$3),0))*GRID!$H$45,
ROUNDUP(INDEX(GRID!$B$4:$U$15,MATCH(P$7,GRID!$A$4:$A$15,0),MATCH(1,($U$2=GRID!$B$1:$U$1)*(КАЛЕНДАРЬ!U23=GRID!$B$3:$U$3),0))*GRID!$H$45*(1-GRID!$H$46),0))</f>
        <v>188010</v>
      </c>
      <c r="Q203" s="8" cm="1">
        <f t="array" ref="Q203">IF($I$2="Длительное проживание от 10 ночей ",
INDEX(GRID!$B$4:$U$15,MATCH(Q$7,GRID!$A$4:$A$15,0),MATCH(1,($U$2=GRID!$B$1:$U$1)*(КАЛЕНДАРЬ!U23=GRID!$B$3:$U$3),0))*GRID!$H$45,
ROUNDUP(INDEX(GRID!$B$4:$U$15,MATCH(Q$7,GRID!$A$4:$A$15,0),MATCH(1,($U$2=GRID!$B$1:$U$1)*(КАЛЕНДАРЬ!U23=GRID!$B$3:$U$3),0))*GRID!$H$45*(1-GRID!$H$46),0))</f>
        <v>216810</v>
      </c>
      <c r="R203" s="57" t="s">
        <v>119</v>
      </c>
      <c r="S203" s="57" t="s">
        <v>119</v>
      </c>
      <c r="T203" s="57" t="s">
        <v>119</v>
      </c>
    </row>
    <row r="204" spans="1:20" hidden="1">
      <c r="A204" s="63" t="s">
        <v>12</v>
      </c>
      <c r="B204" s="64">
        <v>21</v>
      </c>
      <c r="C204" s="8" cm="1">
        <f t="array" ref="C204">IF($I$2="Длительное проживание от 10 ночей ",
INDEX(GRID!$B$4:$U$15,MATCH(C$7,GRID!$A$4:$A$15,0),MATCH(1,($U$2=GRID!$B$1:$U$1)*(КАЛЕНДАРЬ!U24=GRID!$B$3:$U$3),0))*GRID!$H$45,
ROUNDUP(INDEX(GRID!$B$4:$U$15,MATCH(C$7,GRID!$A$4:$A$15,0),MATCH(1,($U$2=GRID!$B$1:$U$1)*(КАЛЕНДАРЬ!U24=GRID!$B$3:$U$3),0))*GRID!$H$45*(1-GRID!$H$46),0))</f>
        <v>51570</v>
      </c>
      <c r="D204" s="8" cm="1">
        <f t="array" ref="D204">IF($I$2="Длительное проживание от 10 ночей ",
INDEX(GRID!$B$18:$U$29,MATCH(C$7,GRID!$A$18:$A$29,0),MATCH(1,($U$2=GRID!$B$1:$U$1)*(КАЛЕНДАРЬ!U24=GRID!$B$3:$U$3),0))*GRID!$H$45,
ROUNDUP(INDEX(GRID!$B$18:$U$29,MATCH(C$7,GRID!$A$18:$A$29,0),MATCH(1,($U$2=GRID!$B$1:$U$1)*(КАЛЕНДАРЬ!U24=GRID!$B$3:$U$3),0))*GRID!$H$45*(1-GRID!$H$46),0))</f>
        <v>56070</v>
      </c>
      <c r="E204" s="8" cm="1">
        <f t="array" ref="E204">IF($I$2="Длительное проживание от 10 ночей ",
INDEX(GRID!$B$4:$U$15,MATCH(E$7,GRID!$A$4:$A$15,0),MATCH(1,($U$2=GRID!$B$1:$U$1)*(КАЛЕНДАРЬ!U24=GRID!$B$3:$U$3),0))*GRID!$H$45,
ROUNDUP(INDEX(GRID!$B$4:$U$15,MATCH(E$7,GRID!$A$4:$A$15,0),MATCH(1,($U$2=GRID!$B$1:$U$1)*(КАЛЕНДАРЬ!U24=GRID!$B$3:$U$3),0))*GRID!$H$45*(1-GRID!$H$46),0))</f>
        <v>60660</v>
      </c>
      <c r="F204" s="8" cm="1">
        <f t="array" ref="F204">IF($I$2="Длительное проживание от 10 ночей ",
INDEX(GRID!$B$18:$U$29,MATCH(E$7,GRID!$A$18:$A$29,0),MATCH(1,($U$2=GRID!$B$1:$U$1)*(КАЛЕНДАРЬ!U24=GRID!$B$3:$U$3),0))*GRID!$H$45,
ROUNDUP(INDEX(GRID!$B$18:$U$29,MATCH(E$7,GRID!$A$18:$A$29,0),MATCH(1,($U$2=GRID!$B$1:$U$1)*(КАЛЕНДАРЬ!U24=GRID!$B$3:$U$3),0))*GRID!$H$45*(1-GRID!$H$46),0))</f>
        <v>65160</v>
      </c>
      <c r="G204" s="57" t="s">
        <v>119</v>
      </c>
      <c r="H204" s="57" t="s">
        <v>119</v>
      </c>
      <c r="I204" s="8" cm="1">
        <f t="array" ref="I204">IF($I$2="Длительное проживание от 10 ночей ",
INDEX(GRID!$B$4:$U$15,MATCH(I$7,GRID!$A$4:$A$15,0),MATCH(1,($U$2=GRID!$B$1:$U$1)*(КАЛЕНДАРЬ!U24=GRID!$B$3:$U$3),0))*GRID!$H$45,
ROUNDUP(INDEX(GRID!$B$4:$U$15,MATCH(I$7,GRID!$A$4:$A$15,0),MATCH(1,($U$2=GRID!$B$1:$U$1)*(КАЛЕНДАРЬ!U24=GRID!$B$3:$U$3),0))*GRID!$H$45*(1-GRID!$H$46),0))</f>
        <v>74250</v>
      </c>
      <c r="J204" s="8" cm="1">
        <f t="array" ref="J204">IF($I$2="Длительное проживание от 10 ночей ",
INDEX(GRID!$B$18:$U$29,MATCH(I$7,GRID!$A$18:$A$29,0),MATCH(1,($U$2=GRID!$B$1:$U$1)*(КАЛЕНДАРЬ!U24=GRID!$B$3:$U$3),0))*GRID!$H$45,
ROUNDUP(INDEX(GRID!$B$18:$U$29,MATCH(I$7,GRID!$A$18:$A$29,0),MATCH(1,($U$2=GRID!$B$1:$U$1)*(КАЛЕНДАРЬ!U24=GRID!$B$3:$U$3),0))*GRID!$H$45*(1-GRID!$H$46),0))</f>
        <v>78750</v>
      </c>
      <c r="K204" s="57" t="s">
        <v>119</v>
      </c>
      <c r="L204" s="57" t="s">
        <v>119</v>
      </c>
      <c r="M204" s="8" cm="1">
        <f t="array" ref="M204">IF($I$2="Длительное проживание от 10 ночей ",
INDEX(GRID!$B$4:$U$15,MATCH(M$7,GRID!$A$4:$A$15,0),MATCH(1,($U$2=GRID!$B$1:$U$1)*(КАЛЕНДАРЬ!U24=GRID!$B$3:$U$3),0))*GRID!$H$45,
ROUNDUP(INDEX(GRID!$B$4:$U$15,MATCH(M$7,GRID!$A$4:$A$15,0),MATCH(1,($U$2=GRID!$B$1:$U$1)*(КАЛЕНДАРЬ!U24=GRID!$B$3:$U$3),0))*GRID!$H$45*(1-GRID!$H$46),0))</f>
        <v>106470</v>
      </c>
      <c r="N204" s="8" cm="1">
        <f t="array" ref="N204">IF($I$2="Длительное проживание от 10 ночей ",
INDEX(GRID!$B$18:$U$29,MATCH(M$7,GRID!$A$18:$A$29,0),MATCH(1,($U$2=GRID!$B$1:$U$1)*(КАЛЕНДАРЬ!U24=GRID!$B$3:$U$3),0))*GRID!$H$45,
ROUNDUP(INDEX(GRID!$B$18:$U$29,MATCH(M$7,GRID!$A$18:$A$29,0),MATCH(1,($U$2=GRID!$B$1:$U$1)*(КАЛЕНДАРЬ!U24=GRID!$B$3:$U$3),0))*GRID!$H$45*(1-GRID!$H$46),0))</f>
        <v>110970</v>
      </c>
      <c r="O204" s="57" t="s">
        <v>119</v>
      </c>
      <c r="P204" s="8" cm="1">
        <f t="array" ref="P204">IF($I$2="Длительное проживание от 10 ночей ",
INDEX(GRID!$B$4:$U$15,MATCH(P$7,GRID!$A$4:$A$15,0),MATCH(1,($U$2=GRID!$B$1:$U$1)*(КАЛЕНДАРЬ!U24=GRID!$B$3:$U$3),0))*GRID!$H$45,
ROUNDUP(INDEX(GRID!$B$4:$U$15,MATCH(P$7,GRID!$A$4:$A$15,0),MATCH(1,($U$2=GRID!$B$1:$U$1)*(КАЛЕНДАРЬ!U24=GRID!$B$3:$U$3),0))*GRID!$H$45*(1-GRID!$H$46),0))</f>
        <v>188010</v>
      </c>
      <c r="Q204" s="8" cm="1">
        <f t="array" ref="Q204">IF($I$2="Длительное проживание от 10 ночей ",
INDEX(GRID!$B$4:$U$15,MATCH(Q$7,GRID!$A$4:$A$15,0),MATCH(1,($U$2=GRID!$B$1:$U$1)*(КАЛЕНДАРЬ!U24=GRID!$B$3:$U$3),0))*GRID!$H$45,
ROUNDUP(INDEX(GRID!$B$4:$U$15,MATCH(Q$7,GRID!$A$4:$A$15,0),MATCH(1,($U$2=GRID!$B$1:$U$1)*(КАЛЕНДАРЬ!U24=GRID!$B$3:$U$3),0))*GRID!$H$45*(1-GRID!$H$46),0))</f>
        <v>216810</v>
      </c>
      <c r="R204" s="57" t="s">
        <v>119</v>
      </c>
      <c r="S204" s="57" t="s">
        <v>119</v>
      </c>
      <c r="T204" s="57" t="s">
        <v>119</v>
      </c>
    </row>
    <row r="205" spans="1:20" hidden="1">
      <c r="A205" s="63" t="s">
        <v>13</v>
      </c>
      <c r="B205" s="64">
        <v>22</v>
      </c>
      <c r="C205" s="8" cm="1">
        <f t="array" ref="C205">IF($I$2="Длительное проживание от 10 ночей ",
INDEX(GRID!$B$4:$U$15,MATCH(C$7,GRID!$A$4:$A$15,0),MATCH(1,($U$2=GRID!$B$1:$U$1)*(КАЛЕНДАРЬ!U25=GRID!$B$3:$U$3),0))*GRID!$H$45,
ROUNDUP(INDEX(GRID!$B$4:$U$15,MATCH(C$7,GRID!$A$4:$A$15,0),MATCH(1,($U$2=GRID!$B$1:$U$1)*(КАЛЕНДАРЬ!U25=GRID!$B$3:$U$3),0))*GRID!$H$45*(1-GRID!$H$46),0))</f>
        <v>51570</v>
      </c>
      <c r="D205" s="8" cm="1">
        <f t="array" ref="D205">IF($I$2="Длительное проживание от 10 ночей ",
INDEX(GRID!$B$18:$U$29,MATCH(C$7,GRID!$A$18:$A$29,0),MATCH(1,($U$2=GRID!$B$1:$U$1)*(КАЛЕНДАРЬ!U25=GRID!$B$3:$U$3),0))*GRID!$H$45,
ROUNDUP(INDEX(GRID!$B$18:$U$29,MATCH(C$7,GRID!$A$18:$A$29,0),MATCH(1,($U$2=GRID!$B$1:$U$1)*(КАЛЕНДАРЬ!U25=GRID!$B$3:$U$3),0))*GRID!$H$45*(1-GRID!$H$46),0))</f>
        <v>56070</v>
      </c>
      <c r="E205" s="8" cm="1">
        <f t="array" ref="E205">IF($I$2="Длительное проживание от 10 ночей ",
INDEX(GRID!$B$4:$U$15,MATCH(E$7,GRID!$A$4:$A$15,0),MATCH(1,($U$2=GRID!$B$1:$U$1)*(КАЛЕНДАРЬ!U25=GRID!$B$3:$U$3),0))*GRID!$H$45,
ROUNDUP(INDEX(GRID!$B$4:$U$15,MATCH(E$7,GRID!$A$4:$A$15,0),MATCH(1,($U$2=GRID!$B$1:$U$1)*(КАЛЕНДАРЬ!U25=GRID!$B$3:$U$3),0))*GRID!$H$45*(1-GRID!$H$46),0))</f>
        <v>60660</v>
      </c>
      <c r="F205" s="8" cm="1">
        <f t="array" ref="F205">IF($I$2="Длительное проживание от 10 ночей ",
INDEX(GRID!$B$18:$U$29,MATCH(E$7,GRID!$A$18:$A$29,0),MATCH(1,($U$2=GRID!$B$1:$U$1)*(КАЛЕНДАРЬ!U25=GRID!$B$3:$U$3),0))*GRID!$H$45,
ROUNDUP(INDEX(GRID!$B$18:$U$29,MATCH(E$7,GRID!$A$18:$A$29,0),MATCH(1,($U$2=GRID!$B$1:$U$1)*(КАЛЕНДАРЬ!U25=GRID!$B$3:$U$3),0))*GRID!$H$45*(1-GRID!$H$46),0))</f>
        <v>65160</v>
      </c>
      <c r="G205" s="57" t="s">
        <v>119</v>
      </c>
      <c r="H205" s="57" t="s">
        <v>119</v>
      </c>
      <c r="I205" s="8" cm="1">
        <f t="array" ref="I205">IF($I$2="Длительное проживание от 10 ночей ",
INDEX(GRID!$B$4:$U$15,MATCH(I$7,GRID!$A$4:$A$15,0),MATCH(1,($U$2=GRID!$B$1:$U$1)*(КАЛЕНДАРЬ!U25=GRID!$B$3:$U$3),0))*GRID!$H$45,
ROUNDUP(INDEX(GRID!$B$4:$U$15,MATCH(I$7,GRID!$A$4:$A$15,0),MATCH(1,($U$2=GRID!$B$1:$U$1)*(КАЛЕНДАРЬ!U25=GRID!$B$3:$U$3),0))*GRID!$H$45*(1-GRID!$H$46),0))</f>
        <v>74250</v>
      </c>
      <c r="J205" s="8" cm="1">
        <f t="array" ref="J205">IF($I$2="Длительное проживание от 10 ночей ",
INDEX(GRID!$B$18:$U$29,MATCH(I$7,GRID!$A$18:$A$29,0),MATCH(1,($U$2=GRID!$B$1:$U$1)*(КАЛЕНДАРЬ!U25=GRID!$B$3:$U$3),0))*GRID!$H$45,
ROUNDUP(INDEX(GRID!$B$18:$U$29,MATCH(I$7,GRID!$A$18:$A$29,0),MATCH(1,($U$2=GRID!$B$1:$U$1)*(КАЛЕНДАРЬ!U25=GRID!$B$3:$U$3),0))*GRID!$H$45*(1-GRID!$H$46),0))</f>
        <v>78750</v>
      </c>
      <c r="K205" s="57" t="s">
        <v>119</v>
      </c>
      <c r="L205" s="57" t="s">
        <v>119</v>
      </c>
      <c r="M205" s="8" cm="1">
        <f t="array" ref="M205">IF($I$2="Длительное проживание от 10 ночей ",
INDEX(GRID!$B$4:$U$15,MATCH(M$7,GRID!$A$4:$A$15,0),MATCH(1,($U$2=GRID!$B$1:$U$1)*(КАЛЕНДАРЬ!U25=GRID!$B$3:$U$3),0))*GRID!$H$45,
ROUNDUP(INDEX(GRID!$B$4:$U$15,MATCH(M$7,GRID!$A$4:$A$15,0),MATCH(1,($U$2=GRID!$B$1:$U$1)*(КАЛЕНДАРЬ!U25=GRID!$B$3:$U$3),0))*GRID!$H$45*(1-GRID!$H$46),0))</f>
        <v>106470</v>
      </c>
      <c r="N205" s="8" cm="1">
        <f t="array" ref="N205">IF($I$2="Длительное проживание от 10 ночей ",
INDEX(GRID!$B$18:$U$29,MATCH(M$7,GRID!$A$18:$A$29,0),MATCH(1,($U$2=GRID!$B$1:$U$1)*(КАЛЕНДАРЬ!U25=GRID!$B$3:$U$3),0))*GRID!$H$45,
ROUNDUP(INDEX(GRID!$B$18:$U$29,MATCH(M$7,GRID!$A$18:$A$29,0),MATCH(1,($U$2=GRID!$B$1:$U$1)*(КАЛЕНДАРЬ!U25=GRID!$B$3:$U$3),0))*GRID!$H$45*(1-GRID!$H$46),0))</f>
        <v>110970</v>
      </c>
      <c r="O205" s="57" t="s">
        <v>119</v>
      </c>
      <c r="P205" s="8" cm="1">
        <f t="array" ref="P205">IF($I$2="Длительное проживание от 10 ночей ",
INDEX(GRID!$B$4:$U$15,MATCH(P$7,GRID!$A$4:$A$15,0),MATCH(1,($U$2=GRID!$B$1:$U$1)*(КАЛЕНДАРЬ!U25=GRID!$B$3:$U$3),0))*GRID!$H$45,
ROUNDUP(INDEX(GRID!$B$4:$U$15,MATCH(P$7,GRID!$A$4:$A$15,0),MATCH(1,($U$2=GRID!$B$1:$U$1)*(КАЛЕНДАРЬ!U25=GRID!$B$3:$U$3),0))*GRID!$H$45*(1-GRID!$H$46),0))</f>
        <v>188010</v>
      </c>
      <c r="Q205" s="8" cm="1">
        <f t="array" ref="Q205">IF($I$2="Длительное проживание от 10 ночей ",
INDEX(GRID!$B$4:$U$15,MATCH(Q$7,GRID!$A$4:$A$15,0),MATCH(1,($U$2=GRID!$B$1:$U$1)*(КАЛЕНДАРЬ!U25=GRID!$B$3:$U$3),0))*GRID!$H$45,
ROUNDUP(INDEX(GRID!$B$4:$U$15,MATCH(Q$7,GRID!$A$4:$A$15,0),MATCH(1,($U$2=GRID!$B$1:$U$1)*(КАЛЕНДАРЬ!U25=GRID!$B$3:$U$3),0))*GRID!$H$45*(1-GRID!$H$46),0))</f>
        <v>216810</v>
      </c>
      <c r="R205" s="57" t="s">
        <v>119</v>
      </c>
      <c r="S205" s="57" t="s">
        <v>119</v>
      </c>
      <c r="T205" s="57" t="s">
        <v>119</v>
      </c>
    </row>
    <row r="206" spans="1:20" hidden="1">
      <c r="A206" s="63" t="s">
        <v>14</v>
      </c>
      <c r="B206" s="64">
        <v>23</v>
      </c>
      <c r="C206" s="8" cm="1">
        <f t="array" ref="C206">IF($I$2="Длительное проживание от 10 ночей ",
INDEX(GRID!$B$4:$U$15,MATCH(C$7,GRID!$A$4:$A$15,0),MATCH(1,($U$2=GRID!$B$1:$U$1)*(КАЛЕНДАРЬ!U26=GRID!$B$3:$U$3),0))*GRID!$H$45,
ROUNDUP(INDEX(GRID!$B$4:$U$15,MATCH(C$7,GRID!$A$4:$A$15,0),MATCH(1,($U$2=GRID!$B$1:$U$1)*(КАЛЕНДАРЬ!U26=GRID!$B$3:$U$3),0))*GRID!$H$45*(1-GRID!$H$46),0))</f>
        <v>51570</v>
      </c>
      <c r="D206" s="8" cm="1">
        <f t="array" ref="D206">IF($I$2="Длительное проживание от 10 ночей ",
INDEX(GRID!$B$18:$U$29,MATCH(C$7,GRID!$A$18:$A$29,0),MATCH(1,($U$2=GRID!$B$1:$U$1)*(КАЛЕНДАРЬ!U26=GRID!$B$3:$U$3),0))*GRID!$H$45,
ROUNDUP(INDEX(GRID!$B$18:$U$29,MATCH(C$7,GRID!$A$18:$A$29,0),MATCH(1,($U$2=GRID!$B$1:$U$1)*(КАЛЕНДАРЬ!U26=GRID!$B$3:$U$3),0))*GRID!$H$45*(1-GRID!$H$46),0))</f>
        <v>56070</v>
      </c>
      <c r="E206" s="8" cm="1">
        <f t="array" ref="E206">IF($I$2="Длительное проживание от 10 ночей ",
INDEX(GRID!$B$4:$U$15,MATCH(E$7,GRID!$A$4:$A$15,0),MATCH(1,($U$2=GRID!$B$1:$U$1)*(КАЛЕНДАРЬ!U26=GRID!$B$3:$U$3),0))*GRID!$H$45,
ROUNDUP(INDEX(GRID!$B$4:$U$15,MATCH(E$7,GRID!$A$4:$A$15,0),MATCH(1,($U$2=GRID!$B$1:$U$1)*(КАЛЕНДАРЬ!U26=GRID!$B$3:$U$3),0))*GRID!$H$45*(1-GRID!$H$46),0))</f>
        <v>60660</v>
      </c>
      <c r="F206" s="8" cm="1">
        <f t="array" ref="F206">IF($I$2="Длительное проживание от 10 ночей ",
INDEX(GRID!$B$18:$U$29,MATCH(E$7,GRID!$A$18:$A$29,0),MATCH(1,($U$2=GRID!$B$1:$U$1)*(КАЛЕНДАРЬ!U26=GRID!$B$3:$U$3),0))*GRID!$H$45,
ROUNDUP(INDEX(GRID!$B$18:$U$29,MATCH(E$7,GRID!$A$18:$A$29,0),MATCH(1,($U$2=GRID!$B$1:$U$1)*(КАЛЕНДАРЬ!U26=GRID!$B$3:$U$3),0))*GRID!$H$45*(1-GRID!$H$46),0))</f>
        <v>65160</v>
      </c>
      <c r="G206" s="57" t="s">
        <v>119</v>
      </c>
      <c r="H206" s="57" t="s">
        <v>119</v>
      </c>
      <c r="I206" s="8" cm="1">
        <f t="array" ref="I206">IF($I$2="Длительное проживание от 10 ночей ",
INDEX(GRID!$B$4:$U$15,MATCH(I$7,GRID!$A$4:$A$15,0),MATCH(1,($U$2=GRID!$B$1:$U$1)*(КАЛЕНДАРЬ!U26=GRID!$B$3:$U$3),0))*GRID!$H$45,
ROUNDUP(INDEX(GRID!$B$4:$U$15,MATCH(I$7,GRID!$A$4:$A$15,0),MATCH(1,($U$2=GRID!$B$1:$U$1)*(КАЛЕНДАРЬ!U26=GRID!$B$3:$U$3),0))*GRID!$H$45*(1-GRID!$H$46),0))</f>
        <v>74250</v>
      </c>
      <c r="J206" s="8" cm="1">
        <f t="array" ref="J206">IF($I$2="Длительное проживание от 10 ночей ",
INDEX(GRID!$B$18:$U$29,MATCH(I$7,GRID!$A$18:$A$29,0),MATCH(1,($U$2=GRID!$B$1:$U$1)*(КАЛЕНДАРЬ!U26=GRID!$B$3:$U$3),0))*GRID!$H$45,
ROUNDUP(INDEX(GRID!$B$18:$U$29,MATCH(I$7,GRID!$A$18:$A$29,0),MATCH(1,($U$2=GRID!$B$1:$U$1)*(КАЛЕНДАРЬ!U26=GRID!$B$3:$U$3),0))*GRID!$H$45*(1-GRID!$H$46),0))</f>
        <v>78750</v>
      </c>
      <c r="K206" s="57" t="s">
        <v>119</v>
      </c>
      <c r="L206" s="57" t="s">
        <v>119</v>
      </c>
      <c r="M206" s="8" cm="1">
        <f t="array" ref="M206">IF($I$2="Длительное проживание от 10 ночей ",
INDEX(GRID!$B$4:$U$15,MATCH(M$7,GRID!$A$4:$A$15,0),MATCH(1,($U$2=GRID!$B$1:$U$1)*(КАЛЕНДАРЬ!U26=GRID!$B$3:$U$3),0))*GRID!$H$45,
ROUNDUP(INDEX(GRID!$B$4:$U$15,MATCH(M$7,GRID!$A$4:$A$15,0),MATCH(1,($U$2=GRID!$B$1:$U$1)*(КАЛЕНДАРЬ!U26=GRID!$B$3:$U$3),0))*GRID!$H$45*(1-GRID!$H$46),0))</f>
        <v>106470</v>
      </c>
      <c r="N206" s="8" cm="1">
        <f t="array" ref="N206">IF($I$2="Длительное проживание от 10 ночей ",
INDEX(GRID!$B$18:$U$29,MATCH(M$7,GRID!$A$18:$A$29,0),MATCH(1,($U$2=GRID!$B$1:$U$1)*(КАЛЕНДАРЬ!U26=GRID!$B$3:$U$3),0))*GRID!$H$45,
ROUNDUP(INDEX(GRID!$B$18:$U$29,MATCH(M$7,GRID!$A$18:$A$29,0),MATCH(1,($U$2=GRID!$B$1:$U$1)*(КАЛЕНДАРЬ!U26=GRID!$B$3:$U$3),0))*GRID!$H$45*(1-GRID!$H$46),0))</f>
        <v>110970</v>
      </c>
      <c r="O206" s="57" t="s">
        <v>119</v>
      </c>
      <c r="P206" s="8" cm="1">
        <f t="array" ref="P206">IF($I$2="Длительное проживание от 10 ночей ",
INDEX(GRID!$B$4:$U$15,MATCH(P$7,GRID!$A$4:$A$15,0),MATCH(1,($U$2=GRID!$B$1:$U$1)*(КАЛЕНДАРЬ!U26=GRID!$B$3:$U$3),0))*GRID!$H$45,
ROUNDUP(INDEX(GRID!$B$4:$U$15,MATCH(P$7,GRID!$A$4:$A$15,0),MATCH(1,($U$2=GRID!$B$1:$U$1)*(КАЛЕНДАРЬ!U26=GRID!$B$3:$U$3),0))*GRID!$H$45*(1-GRID!$H$46),0))</f>
        <v>188010</v>
      </c>
      <c r="Q206" s="8" cm="1">
        <f t="array" ref="Q206">IF($I$2="Длительное проживание от 10 ночей ",
INDEX(GRID!$B$4:$U$15,MATCH(Q$7,GRID!$A$4:$A$15,0),MATCH(1,($U$2=GRID!$B$1:$U$1)*(КАЛЕНДАРЬ!U26=GRID!$B$3:$U$3),0))*GRID!$H$45,
ROUNDUP(INDEX(GRID!$B$4:$U$15,MATCH(Q$7,GRID!$A$4:$A$15,0),MATCH(1,($U$2=GRID!$B$1:$U$1)*(КАЛЕНДАРЬ!U26=GRID!$B$3:$U$3),0))*GRID!$H$45*(1-GRID!$H$46),0))</f>
        <v>216810</v>
      </c>
      <c r="R206" s="57" t="s">
        <v>119</v>
      </c>
      <c r="S206" s="57" t="s">
        <v>119</v>
      </c>
      <c r="T206" s="57" t="s">
        <v>119</v>
      </c>
    </row>
    <row r="207" spans="1:20" hidden="1">
      <c r="A207" s="63" t="s">
        <v>15</v>
      </c>
      <c r="B207" s="64">
        <v>24</v>
      </c>
      <c r="C207" s="8" cm="1">
        <f t="array" ref="C207">IF($I$2="Длительное проживание от 10 ночей ",
INDEX(GRID!$B$4:$U$15,MATCH(C$7,GRID!$A$4:$A$15,0),MATCH(1,($U$2=GRID!$B$1:$U$1)*(КАЛЕНДАРЬ!U27=GRID!$B$3:$U$3),0))*GRID!$H$45,
ROUNDUP(INDEX(GRID!$B$4:$U$15,MATCH(C$7,GRID!$A$4:$A$15,0),MATCH(1,($U$2=GRID!$B$1:$U$1)*(КАЛЕНДАРЬ!U27=GRID!$B$3:$U$3),0))*GRID!$H$45*(1-GRID!$H$46),0))</f>
        <v>51570</v>
      </c>
      <c r="D207" s="8" cm="1">
        <f t="array" ref="D207">IF($I$2="Длительное проживание от 10 ночей ",
INDEX(GRID!$B$18:$U$29,MATCH(C$7,GRID!$A$18:$A$29,0),MATCH(1,($U$2=GRID!$B$1:$U$1)*(КАЛЕНДАРЬ!U27=GRID!$B$3:$U$3),0))*GRID!$H$45,
ROUNDUP(INDEX(GRID!$B$18:$U$29,MATCH(C$7,GRID!$A$18:$A$29,0),MATCH(1,($U$2=GRID!$B$1:$U$1)*(КАЛЕНДАРЬ!U27=GRID!$B$3:$U$3),0))*GRID!$H$45*(1-GRID!$H$46),0))</f>
        <v>56070</v>
      </c>
      <c r="E207" s="8" cm="1">
        <f t="array" ref="E207">IF($I$2="Длительное проживание от 10 ночей ",
INDEX(GRID!$B$4:$U$15,MATCH(E$7,GRID!$A$4:$A$15,0),MATCH(1,($U$2=GRID!$B$1:$U$1)*(КАЛЕНДАРЬ!U27=GRID!$B$3:$U$3),0))*GRID!$H$45,
ROUNDUP(INDEX(GRID!$B$4:$U$15,MATCH(E$7,GRID!$A$4:$A$15,0),MATCH(1,($U$2=GRID!$B$1:$U$1)*(КАЛЕНДАРЬ!U27=GRID!$B$3:$U$3),0))*GRID!$H$45*(1-GRID!$H$46),0))</f>
        <v>60660</v>
      </c>
      <c r="F207" s="8" cm="1">
        <f t="array" ref="F207">IF($I$2="Длительное проживание от 10 ночей ",
INDEX(GRID!$B$18:$U$29,MATCH(E$7,GRID!$A$18:$A$29,0),MATCH(1,($U$2=GRID!$B$1:$U$1)*(КАЛЕНДАРЬ!U27=GRID!$B$3:$U$3),0))*GRID!$H$45,
ROUNDUP(INDEX(GRID!$B$18:$U$29,MATCH(E$7,GRID!$A$18:$A$29,0),MATCH(1,($U$2=GRID!$B$1:$U$1)*(КАЛЕНДАРЬ!U27=GRID!$B$3:$U$3),0))*GRID!$H$45*(1-GRID!$H$46),0))</f>
        <v>65160</v>
      </c>
      <c r="G207" s="57" t="s">
        <v>119</v>
      </c>
      <c r="H207" s="57" t="s">
        <v>119</v>
      </c>
      <c r="I207" s="8" cm="1">
        <f t="array" ref="I207">IF($I$2="Длительное проживание от 10 ночей ",
INDEX(GRID!$B$4:$U$15,MATCH(I$7,GRID!$A$4:$A$15,0),MATCH(1,($U$2=GRID!$B$1:$U$1)*(КАЛЕНДАРЬ!U27=GRID!$B$3:$U$3),0))*GRID!$H$45,
ROUNDUP(INDEX(GRID!$B$4:$U$15,MATCH(I$7,GRID!$A$4:$A$15,0),MATCH(1,($U$2=GRID!$B$1:$U$1)*(КАЛЕНДАРЬ!U27=GRID!$B$3:$U$3),0))*GRID!$H$45*(1-GRID!$H$46),0))</f>
        <v>74250</v>
      </c>
      <c r="J207" s="8" cm="1">
        <f t="array" ref="J207">IF($I$2="Длительное проживание от 10 ночей ",
INDEX(GRID!$B$18:$U$29,MATCH(I$7,GRID!$A$18:$A$29,0),MATCH(1,($U$2=GRID!$B$1:$U$1)*(КАЛЕНДАРЬ!U27=GRID!$B$3:$U$3),0))*GRID!$H$45,
ROUNDUP(INDEX(GRID!$B$18:$U$29,MATCH(I$7,GRID!$A$18:$A$29,0),MATCH(1,($U$2=GRID!$B$1:$U$1)*(КАЛЕНДАРЬ!U27=GRID!$B$3:$U$3),0))*GRID!$H$45*(1-GRID!$H$46),0))</f>
        <v>78750</v>
      </c>
      <c r="K207" s="57" t="s">
        <v>119</v>
      </c>
      <c r="L207" s="57" t="s">
        <v>119</v>
      </c>
      <c r="M207" s="8" cm="1">
        <f t="array" ref="M207">IF($I$2="Длительное проживание от 10 ночей ",
INDEX(GRID!$B$4:$U$15,MATCH(M$7,GRID!$A$4:$A$15,0),MATCH(1,($U$2=GRID!$B$1:$U$1)*(КАЛЕНДАРЬ!U27=GRID!$B$3:$U$3),0))*GRID!$H$45,
ROUNDUP(INDEX(GRID!$B$4:$U$15,MATCH(M$7,GRID!$A$4:$A$15,0),MATCH(1,($U$2=GRID!$B$1:$U$1)*(КАЛЕНДАРЬ!U27=GRID!$B$3:$U$3),0))*GRID!$H$45*(1-GRID!$H$46),0))</f>
        <v>106470</v>
      </c>
      <c r="N207" s="8" cm="1">
        <f t="array" ref="N207">IF($I$2="Длительное проживание от 10 ночей ",
INDEX(GRID!$B$18:$U$29,MATCH(M$7,GRID!$A$18:$A$29,0),MATCH(1,($U$2=GRID!$B$1:$U$1)*(КАЛЕНДАРЬ!U27=GRID!$B$3:$U$3),0))*GRID!$H$45,
ROUNDUP(INDEX(GRID!$B$18:$U$29,MATCH(M$7,GRID!$A$18:$A$29,0),MATCH(1,($U$2=GRID!$B$1:$U$1)*(КАЛЕНДАРЬ!U27=GRID!$B$3:$U$3),0))*GRID!$H$45*(1-GRID!$H$46),0))</f>
        <v>110970</v>
      </c>
      <c r="O207" s="57" t="s">
        <v>119</v>
      </c>
      <c r="P207" s="8" cm="1">
        <f t="array" ref="P207">IF($I$2="Длительное проживание от 10 ночей ",
INDEX(GRID!$B$4:$U$15,MATCH(P$7,GRID!$A$4:$A$15,0),MATCH(1,($U$2=GRID!$B$1:$U$1)*(КАЛЕНДАРЬ!U27=GRID!$B$3:$U$3),0))*GRID!$H$45,
ROUNDUP(INDEX(GRID!$B$4:$U$15,MATCH(P$7,GRID!$A$4:$A$15,0),MATCH(1,($U$2=GRID!$B$1:$U$1)*(КАЛЕНДАРЬ!U27=GRID!$B$3:$U$3),0))*GRID!$H$45*(1-GRID!$H$46),0))</f>
        <v>188010</v>
      </c>
      <c r="Q207" s="8" cm="1">
        <f t="array" ref="Q207">IF($I$2="Длительное проживание от 10 ночей ",
INDEX(GRID!$B$4:$U$15,MATCH(Q$7,GRID!$A$4:$A$15,0),MATCH(1,($U$2=GRID!$B$1:$U$1)*(КАЛЕНДАРЬ!U27=GRID!$B$3:$U$3),0))*GRID!$H$45,
ROUNDUP(INDEX(GRID!$B$4:$U$15,MATCH(Q$7,GRID!$A$4:$A$15,0),MATCH(1,($U$2=GRID!$B$1:$U$1)*(КАЛЕНДАРЬ!U27=GRID!$B$3:$U$3),0))*GRID!$H$45*(1-GRID!$H$46),0))</f>
        <v>216810</v>
      </c>
      <c r="R207" s="57" t="s">
        <v>119</v>
      </c>
      <c r="S207" s="57" t="s">
        <v>119</v>
      </c>
      <c r="T207" s="57" t="s">
        <v>119</v>
      </c>
    </row>
    <row r="208" spans="1:20" hidden="1">
      <c r="A208" s="63" t="s">
        <v>16</v>
      </c>
      <c r="B208" s="64">
        <v>25</v>
      </c>
      <c r="C208" s="8" cm="1">
        <f t="array" ref="C208">IF($I$2="Длительное проживание от 10 ночей ",
INDEX(GRID!$B$4:$U$15,MATCH(C$7,GRID!$A$4:$A$15,0),MATCH(1,($U$2=GRID!$B$1:$U$1)*(КАЛЕНДАРЬ!U28=GRID!$B$3:$U$3),0))*GRID!$H$45,
ROUNDUP(INDEX(GRID!$B$4:$U$15,MATCH(C$7,GRID!$A$4:$A$15,0),MATCH(1,($U$2=GRID!$B$1:$U$1)*(КАЛЕНДАРЬ!U28=GRID!$B$3:$U$3),0))*GRID!$H$45*(1-GRID!$H$46),0))</f>
        <v>51570</v>
      </c>
      <c r="D208" s="8" cm="1">
        <f t="array" ref="D208">IF($I$2="Длительное проживание от 10 ночей ",
INDEX(GRID!$B$18:$U$29,MATCH(C$7,GRID!$A$18:$A$29,0),MATCH(1,($U$2=GRID!$B$1:$U$1)*(КАЛЕНДАРЬ!U28=GRID!$B$3:$U$3),0))*GRID!$H$45,
ROUNDUP(INDEX(GRID!$B$18:$U$29,MATCH(C$7,GRID!$A$18:$A$29,0),MATCH(1,($U$2=GRID!$B$1:$U$1)*(КАЛЕНДАРЬ!U28=GRID!$B$3:$U$3),0))*GRID!$H$45*(1-GRID!$H$46),0))</f>
        <v>56070</v>
      </c>
      <c r="E208" s="8" cm="1">
        <f t="array" ref="E208">IF($I$2="Длительное проживание от 10 ночей ",
INDEX(GRID!$B$4:$U$15,MATCH(E$7,GRID!$A$4:$A$15,0),MATCH(1,($U$2=GRID!$B$1:$U$1)*(КАЛЕНДАРЬ!U28=GRID!$B$3:$U$3),0))*GRID!$H$45,
ROUNDUP(INDEX(GRID!$B$4:$U$15,MATCH(E$7,GRID!$A$4:$A$15,0),MATCH(1,($U$2=GRID!$B$1:$U$1)*(КАЛЕНДАРЬ!U28=GRID!$B$3:$U$3),0))*GRID!$H$45*(1-GRID!$H$46),0))</f>
        <v>60660</v>
      </c>
      <c r="F208" s="8" cm="1">
        <f t="array" ref="F208">IF($I$2="Длительное проживание от 10 ночей ",
INDEX(GRID!$B$18:$U$29,MATCH(E$7,GRID!$A$18:$A$29,0),MATCH(1,($U$2=GRID!$B$1:$U$1)*(КАЛЕНДАРЬ!U28=GRID!$B$3:$U$3),0))*GRID!$H$45,
ROUNDUP(INDEX(GRID!$B$18:$U$29,MATCH(E$7,GRID!$A$18:$A$29,0),MATCH(1,($U$2=GRID!$B$1:$U$1)*(КАЛЕНДАРЬ!U28=GRID!$B$3:$U$3),0))*GRID!$H$45*(1-GRID!$H$46),0))</f>
        <v>65160</v>
      </c>
      <c r="G208" s="57" t="s">
        <v>119</v>
      </c>
      <c r="H208" s="57" t="s">
        <v>119</v>
      </c>
      <c r="I208" s="8" cm="1">
        <f t="array" ref="I208">IF($I$2="Длительное проживание от 10 ночей ",
INDEX(GRID!$B$4:$U$15,MATCH(I$7,GRID!$A$4:$A$15,0),MATCH(1,($U$2=GRID!$B$1:$U$1)*(КАЛЕНДАРЬ!U28=GRID!$B$3:$U$3),0))*GRID!$H$45,
ROUNDUP(INDEX(GRID!$B$4:$U$15,MATCH(I$7,GRID!$A$4:$A$15,0),MATCH(1,($U$2=GRID!$B$1:$U$1)*(КАЛЕНДАРЬ!U28=GRID!$B$3:$U$3),0))*GRID!$H$45*(1-GRID!$H$46),0))</f>
        <v>74250</v>
      </c>
      <c r="J208" s="8" cm="1">
        <f t="array" ref="J208">IF($I$2="Длительное проживание от 10 ночей ",
INDEX(GRID!$B$18:$U$29,MATCH(I$7,GRID!$A$18:$A$29,0),MATCH(1,($U$2=GRID!$B$1:$U$1)*(КАЛЕНДАРЬ!U28=GRID!$B$3:$U$3),0))*GRID!$H$45,
ROUNDUP(INDEX(GRID!$B$18:$U$29,MATCH(I$7,GRID!$A$18:$A$29,0),MATCH(1,($U$2=GRID!$B$1:$U$1)*(КАЛЕНДАРЬ!U28=GRID!$B$3:$U$3),0))*GRID!$H$45*(1-GRID!$H$46),0))</f>
        <v>78750</v>
      </c>
      <c r="K208" s="57" t="s">
        <v>119</v>
      </c>
      <c r="L208" s="57" t="s">
        <v>119</v>
      </c>
      <c r="M208" s="8" cm="1">
        <f t="array" ref="M208">IF($I$2="Длительное проживание от 10 ночей ",
INDEX(GRID!$B$4:$U$15,MATCH(M$7,GRID!$A$4:$A$15,0),MATCH(1,($U$2=GRID!$B$1:$U$1)*(КАЛЕНДАРЬ!U28=GRID!$B$3:$U$3),0))*GRID!$H$45,
ROUNDUP(INDEX(GRID!$B$4:$U$15,MATCH(M$7,GRID!$A$4:$A$15,0),MATCH(1,($U$2=GRID!$B$1:$U$1)*(КАЛЕНДАРЬ!U28=GRID!$B$3:$U$3),0))*GRID!$H$45*(1-GRID!$H$46),0))</f>
        <v>106470</v>
      </c>
      <c r="N208" s="8" cm="1">
        <f t="array" ref="N208">IF($I$2="Длительное проживание от 10 ночей ",
INDEX(GRID!$B$18:$U$29,MATCH(M$7,GRID!$A$18:$A$29,0),MATCH(1,($U$2=GRID!$B$1:$U$1)*(КАЛЕНДАРЬ!U28=GRID!$B$3:$U$3),0))*GRID!$H$45,
ROUNDUP(INDEX(GRID!$B$18:$U$29,MATCH(M$7,GRID!$A$18:$A$29,0),MATCH(1,($U$2=GRID!$B$1:$U$1)*(КАЛЕНДАРЬ!U28=GRID!$B$3:$U$3),0))*GRID!$H$45*(1-GRID!$H$46),0))</f>
        <v>110970</v>
      </c>
      <c r="O208" s="57" t="s">
        <v>119</v>
      </c>
      <c r="P208" s="8" cm="1">
        <f t="array" ref="P208">IF($I$2="Длительное проживание от 10 ночей ",
INDEX(GRID!$B$4:$U$15,MATCH(P$7,GRID!$A$4:$A$15,0),MATCH(1,($U$2=GRID!$B$1:$U$1)*(КАЛЕНДАРЬ!U28=GRID!$B$3:$U$3),0))*GRID!$H$45,
ROUNDUP(INDEX(GRID!$B$4:$U$15,MATCH(P$7,GRID!$A$4:$A$15,0),MATCH(1,($U$2=GRID!$B$1:$U$1)*(КАЛЕНДАРЬ!U28=GRID!$B$3:$U$3),0))*GRID!$H$45*(1-GRID!$H$46),0))</f>
        <v>188010</v>
      </c>
      <c r="Q208" s="8" cm="1">
        <f t="array" ref="Q208">IF($I$2="Длительное проживание от 10 ночей ",
INDEX(GRID!$B$4:$U$15,MATCH(Q$7,GRID!$A$4:$A$15,0),MATCH(1,($U$2=GRID!$B$1:$U$1)*(КАЛЕНДАРЬ!U28=GRID!$B$3:$U$3),0))*GRID!$H$45,
ROUNDUP(INDEX(GRID!$B$4:$U$15,MATCH(Q$7,GRID!$A$4:$A$15,0),MATCH(1,($U$2=GRID!$B$1:$U$1)*(КАЛЕНДАРЬ!U28=GRID!$B$3:$U$3),0))*GRID!$H$45*(1-GRID!$H$46),0))</f>
        <v>216810</v>
      </c>
      <c r="R208" s="57" t="s">
        <v>119</v>
      </c>
      <c r="S208" s="57" t="s">
        <v>119</v>
      </c>
      <c r="T208" s="57" t="s">
        <v>119</v>
      </c>
    </row>
    <row r="209" spans="1:20" hidden="1">
      <c r="A209" s="63" t="s">
        <v>17</v>
      </c>
      <c r="B209" s="64">
        <v>26</v>
      </c>
      <c r="C209" s="8" cm="1">
        <f t="array" ref="C209">IF($I$2="Длительное проживание от 10 ночей ",
INDEX(GRID!$B$4:$U$15,MATCH(C$7,GRID!$A$4:$A$15,0),MATCH(1,($U$2=GRID!$B$1:$U$1)*(КАЛЕНДАРЬ!U29=GRID!$B$3:$U$3),0))*GRID!$H$45,
ROUNDUP(INDEX(GRID!$B$4:$U$15,MATCH(C$7,GRID!$A$4:$A$15,0),MATCH(1,($U$2=GRID!$B$1:$U$1)*(КАЛЕНДАРЬ!U29=GRID!$B$3:$U$3),0))*GRID!$H$45*(1-GRID!$H$46),0))</f>
        <v>51570</v>
      </c>
      <c r="D209" s="8" cm="1">
        <f t="array" ref="D209">IF($I$2="Длительное проживание от 10 ночей ",
INDEX(GRID!$B$18:$U$29,MATCH(C$7,GRID!$A$18:$A$29,0),MATCH(1,($U$2=GRID!$B$1:$U$1)*(КАЛЕНДАРЬ!U29=GRID!$B$3:$U$3),0))*GRID!$H$45,
ROUNDUP(INDEX(GRID!$B$18:$U$29,MATCH(C$7,GRID!$A$18:$A$29,0),MATCH(1,($U$2=GRID!$B$1:$U$1)*(КАЛЕНДАРЬ!U29=GRID!$B$3:$U$3),0))*GRID!$H$45*(1-GRID!$H$46),0))</f>
        <v>56070</v>
      </c>
      <c r="E209" s="8" cm="1">
        <f t="array" ref="E209">IF($I$2="Длительное проживание от 10 ночей ",
INDEX(GRID!$B$4:$U$15,MATCH(E$7,GRID!$A$4:$A$15,0),MATCH(1,($U$2=GRID!$B$1:$U$1)*(КАЛЕНДАРЬ!U29=GRID!$B$3:$U$3),0))*GRID!$H$45,
ROUNDUP(INDEX(GRID!$B$4:$U$15,MATCH(E$7,GRID!$A$4:$A$15,0),MATCH(1,($U$2=GRID!$B$1:$U$1)*(КАЛЕНДАРЬ!U29=GRID!$B$3:$U$3),0))*GRID!$H$45*(1-GRID!$H$46),0))</f>
        <v>60660</v>
      </c>
      <c r="F209" s="8" cm="1">
        <f t="array" ref="F209">IF($I$2="Длительное проживание от 10 ночей ",
INDEX(GRID!$B$18:$U$29,MATCH(E$7,GRID!$A$18:$A$29,0),MATCH(1,($U$2=GRID!$B$1:$U$1)*(КАЛЕНДАРЬ!U29=GRID!$B$3:$U$3),0))*GRID!$H$45,
ROUNDUP(INDEX(GRID!$B$18:$U$29,MATCH(E$7,GRID!$A$18:$A$29,0),MATCH(1,($U$2=GRID!$B$1:$U$1)*(КАЛЕНДАРЬ!U29=GRID!$B$3:$U$3),0))*GRID!$H$45*(1-GRID!$H$46),0))</f>
        <v>65160</v>
      </c>
      <c r="G209" s="57" t="s">
        <v>119</v>
      </c>
      <c r="H209" s="57" t="s">
        <v>119</v>
      </c>
      <c r="I209" s="8" cm="1">
        <f t="array" ref="I209">IF($I$2="Длительное проживание от 10 ночей ",
INDEX(GRID!$B$4:$U$15,MATCH(I$7,GRID!$A$4:$A$15,0),MATCH(1,($U$2=GRID!$B$1:$U$1)*(КАЛЕНДАРЬ!U29=GRID!$B$3:$U$3),0))*GRID!$H$45,
ROUNDUP(INDEX(GRID!$B$4:$U$15,MATCH(I$7,GRID!$A$4:$A$15,0),MATCH(1,($U$2=GRID!$B$1:$U$1)*(КАЛЕНДАРЬ!U29=GRID!$B$3:$U$3),0))*GRID!$H$45*(1-GRID!$H$46),0))</f>
        <v>74250</v>
      </c>
      <c r="J209" s="8" cm="1">
        <f t="array" ref="J209">IF($I$2="Длительное проживание от 10 ночей ",
INDEX(GRID!$B$18:$U$29,MATCH(I$7,GRID!$A$18:$A$29,0),MATCH(1,($U$2=GRID!$B$1:$U$1)*(КАЛЕНДАРЬ!U29=GRID!$B$3:$U$3),0))*GRID!$H$45,
ROUNDUP(INDEX(GRID!$B$18:$U$29,MATCH(I$7,GRID!$A$18:$A$29,0),MATCH(1,($U$2=GRID!$B$1:$U$1)*(КАЛЕНДАРЬ!U29=GRID!$B$3:$U$3),0))*GRID!$H$45*(1-GRID!$H$46),0))</f>
        <v>78750</v>
      </c>
      <c r="K209" s="57" t="s">
        <v>119</v>
      </c>
      <c r="L209" s="57" t="s">
        <v>119</v>
      </c>
      <c r="M209" s="8" cm="1">
        <f t="array" ref="M209">IF($I$2="Длительное проживание от 10 ночей ",
INDEX(GRID!$B$4:$U$15,MATCH(M$7,GRID!$A$4:$A$15,0),MATCH(1,($U$2=GRID!$B$1:$U$1)*(КАЛЕНДАРЬ!U29=GRID!$B$3:$U$3),0))*GRID!$H$45,
ROUNDUP(INDEX(GRID!$B$4:$U$15,MATCH(M$7,GRID!$A$4:$A$15,0),MATCH(1,($U$2=GRID!$B$1:$U$1)*(КАЛЕНДАРЬ!U29=GRID!$B$3:$U$3),0))*GRID!$H$45*(1-GRID!$H$46),0))</f>
        <v>106470</v>
      </c>
      <c r="N209" s="8" cm="1">
        <f t="array" ref="N209">IF($I$2="Длительное проживание от 10 ночей ",
INDEX(GRID!$B$18:$U$29,MATCH(M$7,GRID!$A$18:$A$29,0),MATCH(1,($U$2=GRID!$B$1:$U$1)*(КАЛЕНДАРЬ!U29=GRID!$B$3:$U$3),0))*GRID!$H$45,
ROUNDUP(INDEX(GRID!$B$18:$U$29,MATCH(M$7,GRID!$A$18:$A$29,0),MATCH(1,($U$2=GRID!$B$1:$U$1)*(КАЛЕНДАРЬ!U29=GRID!$B$3:$U$3),0))*GRID!$H$45*(1-GRID!$H$46),0))</f>
        <v>110970</v>
      </c>
      <c r="O209" s="57" t="s">
        <v>119</v>
      </c>
      <c r="P209" s="8" cm="1">
        <f t="array" ref="P209">IF($I$2="Длительное проживание от 10 ночей ",
INDEX(GRID!$B$4:$U$15,MATCH(P$7,GRID!$A$4:$A$15,0),MATCH(1,($U$2=GRID!$B$1:$U$1)*(КАЛЕНДАРЬ!U29=GRID!$B$3:$U$3),0))*GRID!$H$45,
ROUNDUP(INDEX(GRID!$B$4:$U$15,MATCH(P$7,GRID!$A$4:$A$15,0),MATCH(1,($U$2=GRID!$B$1:$U$1)*(КАЛЕНДАРЬ!U29=GRID!$B$3:$U$3),0))*GRID!$H$45*(1-GRID!$H$46),0))</f>
        <v>188010</v>
      </c>
      <c r="Q209" s="8" cm="1">
        <f t="array" ref="Q209">IF($I$2="Длительное проживание от 10 ночей ",
INDEX(GRID!$B$4:$U$15,MATCH(Q$7,GRID!$A$4:$A$15,0),MATCH(1,($U$2=GRID!$B$1:$U$1)*(КАЛЕНДАРЬ!U29=GRID!$B$3:$U$3),0))*GRID!$H$45,
ROUNDUP(INDEX(GRID!$B$4:$U$15,MATCH(Q$7,GRID!$A$4:$A$15,0),MATCH(1,($U$2=GRID!$B$1:$U$1)*(КАЛЕНДАРЬ!U29=GRID!$B$3:$U$3),0))*GRID!$H$45*(1-GRID!$H$46),0))</f>
        <v>216810</v>
      </c>
      <c r="R209" s="57" t="s">
        <v>119</v>
      </c>
      <c r="S209" s="57" t="s">
        <v>119</v>
      </c>
      <c r="T209" s="57" t="s">
        <v>119</v>
      </c>
    </row>
    <row r="210" spans="1:20" hidden="1">
      <c r="A210" s="63" t="s">
        <v>11</v>
      </c>
      <c r="B210" s="64">
        <v>27</v>
      </c>
      <c r="C210" s="8" cm="1">
        <f t="array" ref="C210">IF($I$2="Длительное проживание от 10 ночей ",
INDEX(GRID!$B$4:$U$15,MATCH(C$7,GRID!$A$4:$A$15,0),MATCH(1,($U$2=GRID!$B$1:$U$1)*(КАЛЕНДАРЬ!U30=GRID!$B$3:$U$3),0))*GRID!$H$45,
ROUNDUP(INDEX(GRID!$B$4:$U$15,MATCH(C$7,GRID!$A$4:$A$15,0),MATCH(1,($U$2=GRID!$B$1:$U$1)*(КАЛЕНДАРЬ!U30=GRID!$B$3:$U$3),0))*GRID!$H$45*(1-GRID!$H$46),0))</f>
        <v>47340</v>
      </c>
      <c r="D210" s="8" cm="1">
        <f t="array" ref="D210">IF($I$2="Длительное проживание от 10 ночей ",
INDEX(GRID!$B$18:$U$29,MATCH(C$7,GRID!$A$18:$A$29,0),MATCH(1,($U$2=GRID!$B$1:$U$1)*(КАЛЕНДАРЬ!U30=GRID!$B$3:$U$3),0))*GRID!$H$45,
ROUNDUP(INDEX(GRID!$B$18:$U$29,MATCH(C$7,GRID!$A$18:$A$29,0),MATCH(1,($U$2=GRID!$B$1:$U$1)*(КАЛЕНДАРЬ!U30=GRID!$B$3:$U$3),0))*GRID!$H$45*(1-GRID!$H$46),0))</f>
        <v>51840</v>
      </c>
      <c r="E210" s="8" cm="1">
        <f t="array" ref="E210">IF($I$2="Длительное проживание от 10 ночей ",
INDEX(GRID!$B$4:$U$15,MATCH(E$7,GRID!$A$4:$A$15,0),MATCH(1,($U$2=GRID!$B$1:$U$1)*(КАЛЕНДАРЬ!U30=GRID!$B$3:$U$3),0))*GRID!$H$45,
ROUNDUP(INDEX(GRID!$B$4:$U$15,MATCH(E$7,GRID!$A$4:$A$15,0),MATCH(1,($U$2=GRID!$B$1:$U$1)*(КАЛЕНДАРЬ!U30=GRID!$B$3:$U$3),0))*GRID!$H$45*(1-GRID!$H$46),0))</f>
        <v>55890</v>
      </c>
      <c r="F210" s="8" cm="1">
        <f t="array" ref="F210">IF($I$2="Длительное проживание от 10 ночей ",
INDEX(GRID!$B$18:$U$29,MATCH(E$7,GRID!$A$18:$A$29,0),MATCH(1,($U$2=GRID!$B$1:$U$1)*(КАЛЕНДАРЬ!U30=GRID!$B$3:$U$3),0))*GRID!$H$45,
ROUNDUP(INDEX(GRID!$B$18:$U$29,MATCH(E$7,GRID!$A$18:$A$29,0),MATCH(1,($U$2=GRID!$B$1:$U$1)*(КАЛЕНДАРЬ!U30=GRID!$B$3:$U$3),0))*GRID!$H$45*(1-GRID!$H$46),0))</f>
        <v>60390</v>
      </c>
      <c r="G210" s="57" t="s">
        <v>119</v>
      </c>
      <c r="H210" s="57" t="s">
        <v>119</v>
      </c>
      <c r="I210" s="8" cm="1">
        <f t="array" ref="I210">IF($I$2="Длительное проживание от 10 ночей ",
INDEX(GRID!$B$4:$U$15,MATCH(I$7,GRID!$A$4:$A$15,0),MATCH(1,($U$2=GRID!$B$1:$U$1)*(КАЛЕНДАРЬ!U30=GRID!$B$3:$U$3),0))*GRID!$H$45,
ROUNDUP(INDEX(GRID!$B$4:$U$15,MATCH(I$7,GRID!$A$4:$A$15,0),MATCH(1,($U$2=GRID!$B$1:$U$1)*(КАЛЕНДАРЬ!U30=GRID!$B$3:$U$3),0))*GRID!$H$45*(1-GRID!$H$46),0))</f>
        <v>68940</v>
      </c>
      <c r="J210" s="8" cm="1">
        <f t="array" ref="J210">IF($I$2="Длительное проживание от 10 ночей ",
INDEX(GRID!$B$18:$U$29,MATCH(I$7,GRID!$A$18:$A$29,0),MATCH(1,($U$2=GRID!$B$1:$U$1)*(КАЛЕНДАРЬ!U30=GRID!$B$3:$U$3),0))*GRID!$H$45,
ROUNDUP(INDEX(GRID!$B$18:$U$29,MATCH(I$7,GRID!$A$18:$A$29,0),MATCH(1,($U$2=GRID!$B$1:$U$1)*(КАЛЕНДАРЬ!U30=GRID!$B$3:$U$3),0))*GRID!$H$45*(1-GRID!$H$46),0))</f>
        <v>73440</v>
      </c>
      <c r="K210" s="57" t="s">
        <v>119</v>
      </c>
      <c r="L210" s="57" t="s">
        <v>119</v>
      </c>
      <c r="M210" s="8" cm="1">
        <f t="array" ref="M210">IF($I$2="Длительное проживание от 10 ночей ",
INDEX(GRID!$B$4:$U$15,MATCH(M$7,GRID!$A$4:$A$15,0),MATCH(1,($U$2=GRID!$B$1:$U$1)*(КАЛЕНДАРЬ!U30=GRID!$B$3:$U$3),0))*GRID!$H$45,
ROUNDUP(INDEX(GRID!$B$4:$U$15,MATCH(M$7,GRID!$A$4:$A$15,0),MATCH(1,($U$2=GRID!$B$1:$U$1)*(КАЛЕНДАРЬ!U30=GRID!$B$3:$U$3),0))*GRID!$H$45*(1-GRID!$H$46),0))</f>
        <v>99360</v>
      </c>
      <c r="N210" s="8" cm="1">
        <f t="array" ref="N210">IF($I$2="Длительное проживание от 10 ночей ",
INDEX(GRID!$B$18:$U$29,MATCH(M$7,GRID!$A$18:$A$29,0),MATCH(1,($U$2=GRID!$B$1:$U$1)*(КАЛЕНДАРЬ!U30=GRID!$B$3:$U$3),0))*GRID!$H$45,
ROUNDUP(INDEX(GRID!$B$18:$U$29,MATCH(M$7,GRID!$A$18:$A$29,0),MATCH(1,($U$2=GRID!$B$1:$U$1)*(КАЛЕНДАРЬ!U30=GRID!$B$3:$U$3),0))*GRID!$H$45*(1-GRID!$H$46),0))</f>
        <v>103860</v>
      </c>
      <c r="O210" s="57" t="s">
        <v>119</v>
      </c>
      <c r="P210" s="8" cm="1">
        <f t="array" ref="P210">IF($I$2="Длительное проживание от 10 ночей ",
INDEX(GRID!$B$4:$U$15,MATCH(P$7,GRID!$A$4:$A$15,0),MATCH(1,($U$2=GRID!$B$1:$U$1)*(КАЛЕНДАРЬ!U30=GRID!$B$3:$U$3),0))*GRID!$H$45,
ROUNDUP(INDEX(GRID!$B$4:$U$15,MATCH(P$7,GRID!$A$4:$A$15,0),MATCH(1,($U$2=GRID!$B$1:$U$1)*(КАЛЕНДАРЬ!U30=GRID!$B$3:$U$3),0))*GRID!$H$45*(1-GRID!$H$46),0))</f>
        <v>179370</v>
      </c>
      <c r="Q210" s="8" cm="1">
        <f t="array" ref="Q210">IF($I$2="Длительное проживание от 10 ночей ",
INDEX(GRID!$B$4:$U$15,MATCH(Q$7,GRID!$A$4:$A$15,0),MATCH(1,($U$2=GRID!$B$1:$U$1)*(КАЛЕНДАРЬ!U30=GRID!$B$3:$U$3),0))*GRID!$H$45,
ROUNDUP(INDEX(GRID!$B$4:$U$15,MATCH(Q$7,GRID!$A$4:$A$15,0),MATCH(1,($U$2=GRID!$B$1:$U$1)*(КАЛЕНДАРЬ!U30=GRID!$B$3:$U$3),0))*GRID!$H$45*(1-GRID!$H$46),0))</f>
        <v>207540</v>
      </c>
      <c r="R210" s="57" t="s">
        <v>119</v>
      </c>
      <c r="S210" s="57" t="s">
        <v>119</v>
      </c>
      <c r="T210" s="57" t="s">
        <v>119</v>
      </c>
    </row>
    <row r="211" spans="1:20" hidden="1">
      <c r="A211" s="63" t="s">
        <v>12</v>
      </c>
      <c r="B211" s="64">
        <v>28</v>
      </c>
      <c r="C211" s="8" cm="1">
        <f t="array" ref="C211">IF($I$2="Длительное проживание от 10 ночей ",
INDEX(GRID!$B$4:$U$15,MATCH(C$7,GRID!$A$4:$A$15,0),MATCH(1,($U$2=GRID!$B$1:$U$1)*(КАЛЕНДАРЬ!U31=GRID!$B$3:$U$3),0))*GRID!$H$45,
ROUNDUP(INDEX(GRID!$B$4:$U$15,MATCH(C$7,GRID!$A$4:$A$15,0),MATCH(1,($U$2=GRID!$B$1:$U$1)*(КАЛЕНДАРЬ!U31=GRID!$B$3:$U$3),0))*GRID!$H$45*(1-GRID!$H$46),0))</f>
        <v>47340</v>
      </c>
      <c r="D211" s="8" cm="1">
        <f t="array" ref="D211">IF($I$2="Длительное проживание от 10 ночей ",
INDEX(GRID!$B$18:$U$29,MATCH(C$7,GRID!$A$18:$A$29,0),MATCH(1,($U$2=GRID!$B$1:$U$1)*(КАЛЕНДАРЬ!U31=GRID!$B$3:$U$3),0))*GRID!$H$45,
ROUNDUP(INDEX(GRID!$B$18:$U$29,MATCH(C$7,GRID!$A$18:$A$29,0),MATCH(1,($U$2=GRID!$B$1:$U$1)*(КАЛЕНДАРЬ!U31=GRID!$B$3:$U$3),0))*GRID!$H$45*(1-GRID!$H$46),0))</f>
        <v>51840</v>
      </c>
      <c r="E211" s="8" cm="1">
        <f t="array" ref="E211">IF($I$2="Длительное проживание от 10 ночей ",
INDEX(GRID!$B$4:$U$15,MATCH(E$7,GRID!$A$4:$A$15,0),MATCH(1,($U$2=GRID!$B$1:$U$1)*(КАЛЕНДАРЬ!U31=GRID!$B$3:$U$3),0))*GRID!$H$45,
ROUNDUP(INDEX(GRID!$B$4:$U$15,MATCH(E$7,GRID!$A$4:$A$15,0),MATCH(1,($U$2=GRID!$B$1:$U$1)*(КАЛЕНДАРЬ!U31=GRID!$B$3:$U$3),0))*GRID!$H$45*(1-GRID!$H$46),0))</f>
        <v>55890</v>
      </c>
      <c r="F211" s="8" cm="1">
        <f t="array" ref="F211">IF($I$2="Длительное проживание от 10 ночей ",
INDEX(GRID!$B$18:$U$29,MATCH(E$7,GRID!$A$18:$A$29,0),MATCH(1,($U$2=GRID!$B$1:$U$1)*(КАЛЕНДАРЬ!U31=GRID!$B$3:$U$3),0))*GRID!$H$45,
ROUNDUP(INDEX(GRID!$B$18:$U$29,MATCH(E$7,GRID!$A$18:$A$29,0),MATCH(1,($U$2=GRID!$B$1:$U$1)*(КАЛЕНДАРЬ!U31=GRID!$B$3:$U$3),0))*GRID!$H$45*(1-GRID!$H$46),0))</f>
        <v>60390</v>
      </c>
      <c r="G211" s="57" t="s">
        <v>119</v>
      </c>
      <c r="H211" s="57" t="s">
        <v>119</v>
      </c>
      <c r="I211" s="8" cm="1">
        <f t="array" ref="I211">IF($I$2="Длительное проживание от 10 ночей ",
INDEX(GRID!$B$4:$U$15,MATCH(I$7,GRID!$A$4:$A$15,0),MATCH(1,($U$2=GRID!$B$1:$U$1)*(КАЛЕНДАРЬ!U31=GRID!$B$3:$U$3),0))*GRID!$H$45,
ROUNDUP(INDEX(GRID!$B$4:$U$15,MATCH(I$7,GRID!$A$4:$A$15,0),MATCH(1,($U$2=GRID!$B$1:$U$1)*(КАЛЕНДАРЬ!U31=GRID!$B$3:$U$3),0))*GRID!$H$45*(1-GRID!$H$46),0))</f>
        <v>68940</v>
      </c>
      <c r="J211" s="8" cm="1">
        <f t="array" ref="J211">IF($I$2="Длительное проживание от 10 ночей ",
INDEX(GRID!$B$18:$U$29,MATCH(I$7,GRID!$A$18:$A$29,0),MATCH(1,($U$2=GRID!$B$1:$U$1)*(КАЛЕНДАРЬ!U31=GRID!$B$3:$U$3),0))*GRID!$H$45,
ROUNDUP(INDEX(GRID!$B$18:$U$29,MATCH(I$7,GRID!$A$18:$A$29,0),MATCH(1,($U$2=GRID!$B$1:$U$1)*(КАЛЕНДАРЬ!U31=GRID!$B$3:$U$3),0))*GRID!$H$45*(1-GRID!$H$46),0))</f>
        <v>73440</v>
      </c>
      <c r="K211" s="57" t="s">
        <v>119</v>
      </c>
      <c r="L211" s="57" t="s">
        <v>119</v>
      </c>
      <c r="M211" s="8" cm="1">
        <f t="array" ref="M211">IF($I$2="Длительное проживание от 10 ночей ",
INDEX(GRID!$B$4:$U$15,MATCH(M$7,GRID!$A$4:$A$15,0),MATCH(1,($U$2=GRID!$B$1:$U$1)*(КАЛЕНДАРЬ!U31=GRID!$B$3:$U$3),0))*GRID!$H$45,
ROUNDUP(INDEX(GRID!$B$4:$U$15,MATCH(M$7,GRID!$A$4:$A$15,0),MATCH(1,($U$2=GRID!$B$1:$U$1)*(КАЛЕНДАРЬ!U31=GRID!$B$3:$U$3),0))*GRID!$H$45*(1-GRID!$H$46),0))</f>
        <v>99360</v>
      </c>
      <c r="N211" s="8" cm="1">
        <f t="array" ref="N211">IF($I$2="Длительное проживание от 10 ночей ",
INDEX(GRID!$B$18:$U$29,MATCH(M$7,GRID!$A$18:$A$29,0),MATCH(1,($U$2=GRID!$B$1:$U$1)*(КАЛЕНДАРЬ!U31=GRID!$B$3:$U$3),0))*GRID!$H$45,
ROUNDUP(INDEX(GRID!$B$18:$U$29,MATCH(M$7,GRID!$A$18:$A$29,0),MATCH(1,($U$2=GRID!$B$1:$U$1)*(КАЛЕНДАРЬ!U31=GRID!$B$3:$U$3),0))*GRID!$H$45*(1-GRID!$H$46),0))</f>
        <v>103860</v>
      </c>
      <c r="O211" s="57" t="s">
        <v>119</v>
      </c>
      <c r="P211" s="8" cm="1">
        <f t="array" ref="P211">IF($I$2="Длительное проживание от 10 ночей ",
INDEX(GRID!$B$4:$U$15,MATCH(P$7,GRID!$A$4:$A$15,0),MATCH(1,($U$2=GRID!$B$1:$U$1)*(КАЛЕНДАРЬ!U31=GRID!$B$3:$U$3),0))*GRID!$H$45,
ROUNDUP(INDEX(GRID!$B$4:$U$15,MATCH(P$7,GRID!$A$4:$A$15,0),MATCH(1,($U$2=GRID!$B$1:$U$1)*(КАЛЕНДАРЬ!U31=GRID!$B$3:$U$3),0))*GRID!$H$45*(1-GRID!$H$46),0))</f>
        <v>179370</v>
      </c>
      <c r="Q211" s="8" cm="1">
        <f t="array" ref="Q211">IF($I$2="Длительное проживание от 10 ночей ",
INDEX(GRID!$B$4:$U$15,MATCH(Q$7,GRID!$A$4:$A$15,0),MATCH(1,($U$2=GRID!$B$1:$U$1)*(КАЛЕНДАРЬ!U31=GRID!$B$3:$U$3),0))*GRID!$H$45,
ROUNDUP(INDEX(GRID!$B$4:$U$15,MATCH(Q$7,GRID!$A$4:$A$15,0),MATCH(1,($U$2=GRID!$B$1:$U$1)*(КАЛЕНДАРЬ!U31=GRID!$B$3:$U$3),0))*GRID!$H$45*(1-GRID!$H$46),0))</f>
        <v>207540</v>
      </c>
      <c r="R211" s="57" t="s">
        <v>119</v>
      </c>
      <c r="S211" s="57" t="s">
        <v>119</v>
      </c>
      <c r="T211" s="57" t="s">
        <v>119</v>
      </c>
    </row>
    <row r="212" spans="1:20" hidden="1">
      <c r="A212" s="63" t="s">
        <v>13</v>
      </c>
      <c r="B212" s="64">
        <v>29</v>
      </c>
      <c r="C212" s="8" cm="1">
        <f t="array" ref="C212">IF($I$2="Длительное проживание от 10 ночей ",
INDEX(GRID!$B$4:$U$15,MATCH(C$7,GRID!$A$4:$A$15,0),MATCH(1,($U$2=GRID!$B$1:$U$1)*(КАЛЕНДАРЬ!U32=GRID!$B$3:$U$3),0))*GRID!$H$45,
ROUNDUP(INDEX(GRID!$B$4:$U$15,MATCH(C$7,GRID!$A$4:$A$15,0),MATCH(1,($U$2=GRID!$B$1:$U$1)*(КАЛЕНДАРЬ!U32=GRID!$B$3:$U$3),0))*GRID!$H$45*(1-GRID!$H$46),0))</f>
        <v>47340</v>
      </c>
      <c r="D212" s="8" cm="1">
        <f t="array" ref="D212">IF($I$2="Длительное проживание от 10 ночей ",
INDEX(GRID!$B$18:$U$29,MATCH(C$7,GRID!$A$18:$A$29,0),MATCH(1,($U$2=GRID!$B$1:$U$1)*(КАЛЕНДАРЬ!U32=GRID!$B$3:$U$3),0))*GRID!$H$45,
ROUNDUP(INDEX(GRID!$B$18:$U$29,MATCH(C$7,GRID!$A$18:$A$29,0),MATCH(1,($U$2=GRID!$B$1:$U$1)*(КАЛЕНДАРЬ!U32=GRID!$B$3:$U$3),0))*GRID!$H$45*(1-GRID!$H$46),0))</f>
        <v>51840</v>
      </c>
      <c r="E212" s="8" cm="1">
        <f t="array" ref="E212">IF($I$2="Длительное проживание от 10 ночей ",
INDEX(GRID!$B$4:$U$15,MATCH(E$7,GRID!$A$4:$A$15,0),MATCH(1,($U$2=GRID!$B$1:$U$1)*(КАЛЕНДАРЬ!U32=GRID!$B$3:$U$3),0))*GRID!$H$45,
ROUNDUP(INDEX(GRID!$B$4:$U$15,MATCH(E$7,GRID!$A$4:$A$15,0),MATCH(1,($U$2=GRID!$B$1:$U$1)*(КАЛЕНДАРЬ!U32=GRID!$B$3:$U$3),0))*GRID!$H$45*(1-GRID!$H$46),0))</f>
        <v>55890</v>
      </c>
      <c r="F212" s="8" cm="1">
        <f t="array" ref="F212">IF($I$2="Длительное проживание от 10 ночей ",
INDEX(GRID!$B$18:$U$29,MATCH(E$7,GRID!$A$18:$A$29,0),MATCH(1,($U$2=GRID!$B$1:$U$1)*(КАЛЕНДАРЬ!U32=GRID!$B$3:$U$3),0))*GRID!$H$45,
ROUNDUP(INDEX(GRID!$B$18:$U$29,MATCH(E$7,GRID!$A$18:$A$29,0),MATCH(1,($U$2=GRID!$B$1:$U$1)*(КАЛЕНДАРЬ!U32=GRID!$B$3:$U$3),0))*GRID!$H$45*(1-GRID!$H$46),0))</f>
        <v>60390</v>
      </c>
      <c r="G212" s="57" t="s">
        <v>119</v>
      </c>
      <c r="H212" s="57" t="s">
        <v>119</v>
      </c>
      <c r="I212" s="8" cm="1">
        <f t="array" ref="I212">IF($I$2="Длительное проживание от 10 ночей ",
INDEX(GRID!$B$4:$U$15,MATCH(I$7,GRID!$A$4:$A$15,0),MATCH(1,($U$2=GRID!$B$1:$U$1)*(КАЛЕНДАРЬ!U32=GRID!$B$3:$U$3),0))*GRID!$H$45,
ROUNDUP(INDEX(GRID!$B$4:$U$15,MATCH(I$7,GRID!$A$4:$A$15,0),MATCH(1,($U$2=GRID!$B$1:$U$1)*(КАЛЕНДАРЬ!U32=GRID!$B$3:$U$3),0))*GRID!$H$45*(1-GRID!$H$46),0))</f>
        <v>68940</v>
      </c>
      <c r="J212" s="8" cm="1">
        <f t="array" ref="J212">IF($I$2="Длительное проживание от 10 ночей ",
INDEX(GRID!$B$18:$U$29,MATCH(I$7,GRID!$A$18:$A$29,0),MATCH(1,($U$2=GRID!$B$1:$U$1)*(КАЛЕНДАРЬ!U32=GRID!$B$3:$U$3),0))*GRID!$H$45,
ROUNDUP(INDEX(GRID!$B$18:$U$29,MATCH(I$7,GRID!$A$18:$A$29,0),MATCH(1,($U$2=GRID!$B$1:$U$1)*(КАЛЕНДАРЬ!U32=GRID!$B$3:$U$3),0))*GRID!$H$45*(1-GRID!$H$46),0))</f>
        <v>73440</v>
      </c>
      <c r="K212" s="57" t="s">
        <v>119</v>
      </c>
      <c r="L212" s="57" t="s">
        <v>119</v>
      </c>
      <c r="M212" s="8" cm="1">
        <f t="array" ref="M212">IF($I$2="Длительное проживание от 10 ночей ",
INDEX(GRID!$B$4:$U$15,MATCH(M$7,GRID!$A$4:$A$15,0),MATCH(1,($U$2=GRID!$B$1:$U$1)*(КАЛЕНДАРЬ!U32=GRID!$B$3:$U$3),0))*GRID!$H$45,
ROUNDUP(INDEX(GRID!$B$4:$U$15,MATCH(M$7,GRID!$A$4:$A$15,0),MATCH(1,($U$2=GRID!$B$1:$U$1)*(КАЛЕНДАРЬ!U32=GRID!$B$3:$U$3),0))*GRID!$H$45*(1-GRID!$H$46),0))</f>
        <v>99360</v>
      </c>
      <c r="N212" s="8" cm="1">
        <f t="array" ref="N212">IF($I$2="Длительное проживание от 10 ночей ",
INDEX(GRID!$B$18:$U$29,MATCH(M$7,GRID!$A$18:$A$29,0),MATCH(1,($U$2=GRID!$B$1:$U$1)*(КАЛЕНДАРЬ!U32=GRID!$B$3:$U$3),0))*GRID!$H$45,
ROUNDUP(INDEX(GRID!$B$18:$U$29,MATCH(M$7,GRID!$A$18:$A$29,0),MATCH(1,($U$2=GRID!$B$1:$U$1)*(КАЛЕНДАРЬ!U32=GRID!$B$3:$U$3),0))*GRID!$H$45*(1-GRID!$H$46),0))</f>
        <v>103860</v>
      </c>
      <c r="O212" s="57" t="s">
        <v>119</v>
      </c>
      <c r="P212" s="8" cm="1">
        <f t="array" ref="P212">IF($I$2="Длительное проживание от 10 ночей ",
INDEX(GRID!$B$4:$U$15,MATCH(P$7,GRID!$A$4:$A$15,0),MATCH(1,($U$2=GRID!$B$1:$U$1)*(КАЛЕНДАРЬ!U32=GRID!$B$3:$U$3),0))*GRID!$H$45,
ROUNDUP(INDEX(GRID!$B$4:$U$15,MATCH(P$7,GRID!$A$4:$A$15,0),MATCH(1,($U$2=GRID!$B$1:$U$1)*(КАЛЕНДАРЬ!U32=GRID!$B$3:$U$3),0))*GRID!$H$45*(1-GRID!$H$46),0))</f>
        <v>179370</v>
      </c>
      <c r="Q212" s="8" cm="1">
        <f t="array" ref="Q212">IF($I$2="Длительное проживание от 10 ночей ",
INDEX(GRID!$B$4:$U$15,MATCH(Q$7,GRID!$A$4:$A$15,0),MATCH(1,($U$2=GRID!$B$1:$U$1)*(КАЛЕНДАРЬ!U32=GRID!$B$3:$U$3),0))*GRID!$H$45,
ROUNDUP(INDEX(GRID!$B$4:$U$15,MATCH(Q$7,GRID!$A$4:$A$15,0),MATCH(1,($U$2=GRID!$B$1:$U$1)*(КАЛЕНДАРЬ!U32=GRID!$B$3:$U$3),0))*GRID!$H$45*(1-GRID!$H$46),0))</f>
        <v>207540</v>
      </c>
      <c r="R212" s="57" t="s">
        <v>119</v>
      </c>
      <c r="S212" s="57" t="s">
        <v>119</v>
      </c>
      <c r="T212" s="57" t="s">
        <v>119</v>
      </c>
    </row>
    <row r="213" spans="1:20" hidden="1">
      <c r="A213" s="63" t="s">
        <v>14</v>
      </c>
      <c r="B213" s="64">
        <v>30</v>
      </c>
      <c r="C213" s="8" cm="1">
        <f t="array" ref="C213">IF($I$2="Длительное проживание от 10 ночей ",
INDEX(GRID!$B$4:$U$15,MATCH(C$7,GRID!$A$4:$A$15,0),MATCH(1,($U$2=GRID!$B$1:$U$1)*(КАЛЕНДАРЬ!U33=GRID!$B$3:$U$3),0))*GRID!$H$45,
ROUNDUP(INDEX(GRID!$B$4:$U$15,MATCH(C$7,GRID!$A$4:$A$15,0),MATCH(1,($U$2=GRID!$B$1:$U$1)*(КАЛЕНДАРЬ!U33=GRID!$B$3:$U$3),0))*GRID!$H$45*(1-GRID!$H$46),0))</f>
        <v>47340</v>
      </c>
      <c r="D213" s="8" cm="1">
        <f t="array" ref="D213">IF($I$2="Длительное проживание от 10 ночей ",
INDEX(GRID!$B$18:$U$29,MATCH(C$7,GRID!$A$18:$A$29,0),MATCH(1,($U$2=GRID!$B$1:$U$1)*(КАЛЕНДАРЬ!U33=GRID!$B$3:$U$3),0))*GRID!$H$45,
ROUNDUP(INDEX(GRID!$B$18:$U$29,MATCH(C$7,GRID!$A$18:$A$29,0),MATCH(1,($U$2=GRID!$B$1:$U$1)*(КАЛЕНДАРЬ!U33=GRID!$B$3:$U$3),0))*GRID!$H$45*(1-GRID!$H$46),0))</f>
        <v>51840</v>
      </c>
      <c r="E213" s="8" cm="1">
        <f t="array" ref="E213">IF($I$2="Длительное проживание от 10 ночей ",
INDEX(GRID!$B$4:$U$15,MATCH(E$7,GRID!$A$4:$A$15,0),MATCH(1,($U$2=GRID!$B$1:$U$1)*(КАЛЕНДАРЬ!U33=GRID!$B$3:$U$3),0))*GRID!$H$45,
ROUNDUP(INDEX(GRID!$B$4:$U$15,MATCH(E$7,GRID!$A$4:$A$15,0),MATCH(1,($U$2=GRID!$B$1:$U$1)*(КАЛЕНДАРЬ!U33=GRID!$B$3:$U$3),0))*GRID!$H$45*(1-GRID!$H$46),0))</f>
        <v>55890</v>
      </c>
      <c r="F213" s="8" cm="1">
        <f t="array" ref="F213">IF($I$2="Длительное проживание от 10 ночей ",
INDEX(GRID!$B$18:$U$29,MATCH(E$7,GRID!$A$18:$A$29,0),MATCH(1,($U$2=GRID!$B$1:$U$1)*(КАЛЕНДАРЬ!U33=GRID!$B$3:$U$3),0))*GRID!$H$45,
ROUNDUP(INDEX(GRID!$B$18:$U$29,MATCH(E$7,GRID!$A$18:$A$29,0),MATCH(1,($U$2=GRID!$B$1:$U$1)*(КАЛЕНДАРЬ!U33=GRID!$B$3:$U$3),0))*GRID!$H$45*(1-GRID!$H$46),0))</f>
        <v>60390</v>
      </c>
      <c r="G213" s="57" t="s">
        <v>119</v>
      </c>
      <c r="H213" s="57" t="s">
        <v>119</v>
      </c>
      <c r="I213" s="8" cm="1">
        <f t="array" ref="I213">IF($I$2="Длительное проживание от 10 ночей ",
INDEX(GRID!$B$4:$U$15,MATCH(I$7,GRID!$A$4:$A$15,0),MATCH(1,($U$2=GRID!$B$1:$U$1)*(КАЛЕНДАРЬ!U33=GRID!$B$3:$U$3),0))*GRID!$H$45,
ROUNDUP(INDEX(GRID!$B$4:$U$15,MATCH(I$7,GRID!$A$4:$A$15,0),MATCH(1,($U$2=GRID!$B$1:$U$1)*(КАЛЕНДАРЬ!U33=GRID!$B$3:$U$3),0))*GRID!$H$45*(1-GRID!$H$46),0))</f>
        <v>68940</v>
      </c>
      <c r="J213" s="8" cm="1">
        <f t="array" ref="J213">IF($I$2="Длительное проживание от 10 ночей ",
INDEX(GRID!$B$18:$U$29,MATCH(I$7,GRID!$A$18:$A$29,0),MATCH(1,($U$2=GRID!$B$1:$U$1)*(КАЛЕНДАРЬ!U33=GRID!$B$3:$U$3),0))*GRID!$H$45,
ROUNDUP(INDEX(GRID!$B$18:$U$29,MATCH(I$7,GRID!$A$18:$A$29,0),MATCH(1,($U$2=GRID!$B$1:$U$1)*(КАЛЕНДАРЬ!U33=GRID!$B$3:$U$3),0))*GRID!$H$45*(1-GRID!$H$46),0))</f>
        <v>73440</v>
      </c>
      <c r="K213" s="57" t="s">
        <v>119</v>
      </c>
      <c r="L213" s="57" t="s">
        <v>119</v>
      </c>
      <c r="M213" s="8" cm="1">
        <f t="array" ref="M213">IF($I$2="Длительное проживание от 10 ночей ",
INDEX(GRID!$B$4:$U$15,MATCH(M$7,GRID!$A$4:$A$15,0),MATCH(1,($U$2=GRID!$B$1:$U$1)*(КАЛЕНДАРЬ!U33=GRID!$B$3:$U$3),0))*GRID!$H$45,
ROUNDUP(INDEX(GRID!$B$4:$U$15,MATCH(M$7,GRID!$A$4:$A$15,0),MATCH(1,($U$2=GRID!$B$1:$U$1)*(КАЛЕНДАРЬ!U33=GRID!$B$3:$U$3),0))*GRID!$H$45*(1-GRID!$H$46),0))</f>
        <v>99360</v>
      </c>
      <c r="N213" s="8" cm="1">
        <f t="array" ref="N213">IF($I$2="Длительное проживание от 10 ночей ",
INDEX(GRID!$B$18:$U$29,MATCH(M$7,GRID!$A$18:$A$29,0),MATCH(1,($U$2=GRID!$B$1:$U$1)*(КАЛЕНДАРЬ!U33=GRID!$B$3:$U$3),0))*GRID!$H$45,
ROUNDUP(INDEX(GRID!$B$18:$U$29,MATCH(M$7,GRID!$A$18:$A$29,0),MATCH(1,($U$2=GRID!$B$1:$U$1)*(КАЛЕНДАРЬ!U33=GRID!$B$3:$U$3),0))*GRID!$H$45*(1-GRID!$H$46),0))</f>
        <v>103860</v>
      </c>
      <c r="O213" s="57" t="s">
        <v>119</v>
      </c>
      <c r="P213" s="8" cm="1">
        <f t="array" ref="P213">IF($I$2="Длительное проживание от 10 ночей ",
INDEX(GRID!$B$4:$U$15,MATCH(P$7,GRID!$A$4:$A$15,0),MATCH(1,($U$2=GRID!$B$1:$U$1)*(КАЛЕНДАРЬ!U33=GRID!$B$3:$U$3),0))*GRID!$H$45,
ROUNDUP(INDEX(GRID!$B$4:$U$15,MATCH(P$7,GRID!$A$4:$A$15,0),MATCH(1,($U$2=GRID!$B$1:$U$1)*(КАЛЕНДАРЬ!U33=GRID!$B$3:$U$3),0))*GRID!$H$45*(1-GRID!$H$46),0))</f>
        <v>179370</v>
      </c>
      <c r="Q213" s="8" cm="1">
        <f t="array" ref="Q213">IF($I$2="Длительное проживание от 10 ночей ",
INDEX(GRID!$B$4:$U$15,MATCH(Q$7,GRID!$A$4:$A$15,0),MATCH(1,($U$2=GRID!$B$1:$U$1)*(КАЛЕНДАРЬ!U33=GRID!$B$3:$U$3),0))*GRID!$H$45,
ROUNDUP(INDEX(GRID!$B$4:$U$15,MATCH(Q$7,GRID!$A$4:$A$15,0),MATCH(1,($U$2=GRID!$B$1:$U$1)*(КАЛЕНДАРЬ!U33=GRID!$B$3:$U$3),0))*GRID!$H$45*(1-GRID!$H$46),0))</f>
        <v>207540</v>
      </c>
      <c r="R213" s="57" t="s">
        <v>119</v>
      </c>
      <c r="S213" s="57" t="s">
        <v>119</v>
      </c>
      <c r="T213" s="57" t="s">
        <v>119</v>
      </c>
    </row>
    <row r="214" spans="1:20" hidden="1">
      <c r="A214" s="63" t="s">
        <v>15</v>
      </c>
      <c r="B214" s="64">
        <v>31</v>
      </c>
      <c r="C214" s="8" cm="1">
        <f t="array" ref="C214">IF($I$2="Длительное проживание от 10 ночей ",
INDEX(GRID!$B$4:$U$15,MATCH(C$7,GRID!$A$4:$A$15,0),MATCH(1,($U$2=GRID!$B$1:$U$1)*(КАЛЕНДАРЬ!U34=GRID!$B$3:$U$3),0))*GRID!$H$45,
ROUNDUP(INDEX(GRID!$B$4:$U$15,MATCH(C$7,GRID!$A$4:$A$15,0),MATCH(1,($U$2=GRID!$B$1:$U$1)*(КАЛЕНДАРЬ!U34=GRID!$B$3:$U$3),0))*GRID!$H$45*(1-GRID!$H$46),0))</f>
        <v>47340</v>
      </c>
      <c r="D214" s="8" cm="1">
        <f t="array" ref="D214">IF($I$2="Длительное проживание от 10 ночей ",
INDEX(GRID!$B$18:$U$29,MATCH(C$7,GRID!$A$18:$A$29,0),MATCH(1,($U$2=GRID!$B$1:$U$1)*(КАЛЕНДАРЬ!U34=GRID!$B$3:$U$3),0))*GRID!$H$45,
ROUNDUP(INDEX(GRID!$B$18:$U$29,MATCH(C$7,GRID!$A$18:$A$29,0),MATCH(1,($U$2=GRID!$B$1:$U$1)*(КАЛЕНДАРЬ!U34=GRID!$B$3:$U$3),0))*GRID!$H$45*(1-GRID!$H$46),0))</f>
        <v>51840</v>
      </c>
      <c r="E214" s="8" cm="1">
        <f t="array" ref="E214">IF($I$2="Длительное проживание от 10 ночей ",
INDEX(GRID!$B$4:$U$15,MATCH(E$7,GRID!$A$4:$A$15,0),MATCH(1,($U$2=GRID!$B$1:$U$1)*(КАЛЕНДАРЬ!U34=GRID!$B$3:$U$3),0))*GRID!$H$45,
ROUNDUP(INDEX(GRID!$B$4:$U$15,MATCH(E$7,GRID!$A$4:$A$15,0),MATCH(1,($U$2=GRID!$B$1:$U$1)*(КАЛЕНДАРЬ!U34=GRID!$B$3:$U$3),0))*GRID!$H$45*(1-GRID!$H$46),0))</f>
        <v>55890</v>
      </c>
      <c r="F214" s="8" cm="1">
        <f t="array" ref="F214">IF($I$2="Длительное проживание от 10 ночей ",
INDEX(GRID!$B$18:$U$29,MATCH(E$7,GRID!$A$18:$A$29,0),MATCH(1,($U$2=GRID!$B$1:$U$1)*(КАЛЕНДАРЬ!U34=GRID!$B$3:$U$3),0))*GRID!$H$45,
ROUNDUP(INDEX(GRID!$B$18:$U$29,MATCH(E$7,GRID!$A$18:$A$29,0),MATCH(1,($U$2=GRID!$B$1:$U$1)*(КАЛЕНДАРЬ!U34=GRID!$B$3:$U$3),0))*GRID!$H$45*(1-GRID!$H$46),0))</f>
        <v>60390</v>
      </c>
      <c r="G214" s="57" t="s">
        <v>119</v>
      </c>
      <c r="H214" s="57" t="s">
        <v>119</v>
      </c>
      <c r="I214" s="8" cm="1">
        <f t="array" ref="I214">IF($I$2="Длительное проживание от 10 ночей ",
INDEX(GRID!$B$4:$U$15,MATCH(I$7,GRID!$A$4:$A$15,0),MATCH(1,($U$2=GRID!$B$1:$U$1)*(КАЛЕНДАРЬ!U34=GRID!$B$3:$U$3),0))*GRID!$H$45,
ROUNDUP(INDEX(GRID!$B$4:$U$15,MATCH(I$7,GRID!$A$4:$A$15,0),MATCH(1,($U$2=GRID!$B$1:$U$1)*(КАЛЕНДАРЬ!U34=GRID!$B$3:$U$3),0))*GRID!$H$45*(1-GRID!$H$46),0))</f>
        <v>68940</v>
      </c>
      <c r="J214" s="8" cm="1">
        <f t="array" ref="J214">IF($I$2="Длительное проживание от 10 ночей ",
INDEX(GRID!$B$18:$U$29,MATCH(I$7,GRID!$A$18:$A$29,0),MATCH(1,($U$2=GRID!$B$1:$U$1)*(КАЛЕНДАРЬ!U34=GRID!$B$3:$U$3),0))*GRID!$H$45,
ROUNDUP(INDEX(GRID!$B$18:$U$29,MATCH(I$7,GRID!$A$18:$A$29,0),MATCH(1,($U$2=GRID!$B$1:$U$1)*(КАЛЕНДАРЬ!U34=GRID!$B$3:$U$3),0))*GRID!$H$45*(1-GRID!$H$46),0))</f>
        <v>73440</v>
      </c>
      <c r="K214" s="57" t="s">
        <v>119</v>
      </c>
      <c r="L214" s="57" t="s">
        <v>119</v>
      </c>
      <c r="M214" s="8" cm="1">
        <f t="array" ref="M214">IF($I$2="Длительное проживание от 10 ночей ",
INDEX(GRID!$B$4:$U$15,MATCH(M$7,GRID!$A$4:$A$15,0),MATCH(1,($U$2=GRID!$B$1:$U$1)*(КАЛЕНДАРЬ!U34=GRID!$B$3:$U$3),0))*GRID!$H$45,
ROUNDUP(INDEX(GRID!$B$4:$U$15,MATCH(M$7,GRID!$A$4:$A$15,0),MATCH(1,($U$2=GRID!$B$1:$U$1)*(КАЛЕНДАРЬ!U34=GRID!$B$3:$U$3),0))*GRID!$H$45*(1-GRID!$H$46),0))</f>
        <v>99360</v>
      </c>
      <c r="N214" s="8" cm="1">
        <f t="array" ref="N214">IF($I$2="Длительное проживание от 10 ночей ",
INDEX(GRID!$B$18:$U$29,MATCH(M$7,GRID!$A$18:$A$29,0),MATCH(1,($U$2=GRID!$B$1:$U$1)*(КАЛЕНДАРЬ!U34=GRID!$B$3:$U$3),0))*GRID!$H$45,
ROUNDUP(INDEX(GRID!$B$18:$U$29,MATCH(M$7,GRID!$A$18:$A$29,0),MATCH(1,($U$2=GRID!$B$1:$U$1)*(КАЛЕНДАРЬ!U34=GRID!$B$3:$U$3),0))*GRID!$H$45*(1-GRID!$H$46),0))</f>
        <v>103860</v>
      </c>
      <c r="O214" s="57" t="s">
        <v>119</v>
      </c>
      <c r="P214" s="8" cm="1">
        <f t="array" ref="P214">IF($I$2="Длительное проживание от 10 ночей ",
INDEX(GRID!$B$4:$U$15,MATCH(P$7,GRID!$A$4:$A$15,0),MATCH(1,($U$2=GRID!$B$1:$U$1)*(КАЛЕНДАРЬ!U34=GRID!$B$3:$U$3),0))*GRID!$H$45,
ROUNDUP(INDEX(GRID!$B$4:$U$15,MATCH(P$7,GRID!$A$4:$A$15,0),MATCH(1,($U$2=GRID!$B$1:$U$1)*(КАЛЕНДАРЬ!U34=GRID!$B$3:$U$3),0))*GRID!$H$45*(1-GRID!$H$46),0))</f>
        <v>179370</v>
      </c>
      <c r="Q214" s="8" cm="1">
        <f t="array" ref="Q214">IF($I$2="Длительное проживание от 10 ночей ",
INDEX(GRID!$B$4:$U$15,MATCH(Q$7,GRID!$A$4:$A$15,0),MATCH(1,($U$2=GRID!$B$1:$U$1)*(КАЛЕНДАРЬ!U34=GRID!$B$3:$U$3),0))*GRID!$H$45,
ROUNDUP(INDEX(GRID!$B$4:$U$15,MATCH(Q$7,GRID!$A$4:$A$15,0),MATCH(1,($U$2=GRID!$B$1:$U$1)*(КАЛЕНДАРЬ!U34=GRID!$B$3:$U$3),0))*GRID!$H$45*(1-GRID!$H$46),0))</f>
        <v>207540</v>
      </c>
      <c r="R214" s="57" t="s">
        <v>119</v>
      </c>
      <c r="S214" s="57" t="s">
        <v>119</v>
      </c>
      <c r="T214" s="57" t="s">
        <v>119</v>
      </c>
    </row>
    <row r="215" spans="1:20" hidden="1">
      <c r="A215" s="140"/>
      <c r="B215" s="141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</row>
    <row r="216" spans="1:20" s="9" customFormat="1" ht="17.25" hidden="1" customHeight="1">
      <c r="A216" s="264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16" s="264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</row>
    <row r="217" spans="1:20" hidden="1">
      <c r="A217" s="265" t="s">
        <v>107</v>
      </c>
      <c r="B217" s="266"/>
      <c r="C217" s="173"/>
      <c r="D217" s="173"/>
      <c r="E217" s="173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  <c r="P217" s="173"/>
      <c r="Q217" s="173"/>
      <c r="R217" s="173"/>
      <c r="S217" s="173"/>
      <c r="T217" s="173"/>
    </row>
    <row r="218" spans="1:20" ht="56.25" hidden="1" customHeight="1">
      <c r="A218" s="256" t="s">
        <v>8</v>
      </c>
      <c r="B218" s="257"/>
      <c r="C218" s="178" t="s">
        <v>101</v>
      </c>
      <c r="D218" s="179"/>
      <c r="E218" s="164" t="s">
        <v>93</v>
      </c>
      <c r="F218" s="165"/>
      <c r="G218" s="252" t="s">
        <v>94</v>
      </c>
      <c r="H218" s="253"/>
      <c r="I218" s="208" t="s">
        <v>95</v>
      </c>
      <c r="J218" s="208"/>
      <c r="K218" s="166" t="s">
        <v>96</v>
      </c>
      <c r="L218" s="166"/>
      <c r="M218" s="170" t="s">
        <v>97</v>
      </c>
      <c r="N218" s="170"/>
      <c r="O218" s="51" t="s">
        <v>71</v>
      </c>
      <c r="P218" s="22" t="s">
        <v>72</v>
      </c>
      <c r="Q218" s="23" t="s">
        <v>73</v>
      </c>
      <c r="R218" s="51" t="s">
        <v>74</v>
      </c>
      <c r="S218" s="51" t="s">
        <v>75</v>
      </c>
      <c r="T218" s="51" t="s">
        <v>76</v>
      </c>
    </row>
    <row r="219" spans="1:20" hidden="1">
      <c r="A219" s="258"/>
      <c r="B219" s="259"/>
      <c r="C219" s="55" t="s">
        <v>9</v>
      </c>
      <c r="D219" s="55" t="s">
        <v>10</v>
      </c>
      <c r="E219" s="55" t="s">
        <v>9</v>
      </c>
      <c r="F219" s="55" t="s">
        <v>10</v>
      </c>
      <c r="G219" s="55" t="s">
        <v>9</v>
      </c>
      <c r="H219" s="55" t="s">
        <v>10</v>
      </c>
      <c r="I219" s="55" t="s">
        <v>9</v>
      </c>
      <c r="J219" s="55" t="s">
        <v>10</v>
      </c>
      <c r="K219" s="55" t="s">
        <v>9</v>
      </c>
      <c r="L219" s="55" t="s">
        <v>10</v>
      </c>
      <c r="M219" s="55" t="s">
        <v>9</v>
      </c>
      <c r="N219" s="55" t="s">
        <v>10</v>
      </c>
      <c r="O219" s="55" t="s">
        <v>99</v>
      </c>
      <c r="P219" s="55" t="s">
        <v>100</v>
      </c>
      <c r="Q219" s="55" t="s">
        <v>100</v>
      </c>
      <c r="R219" s="55" t="s">
        <v>118</v>
      </c>
      <c r="S219" s="55" t="s">
        <v>118</v>
      </c>
      <c r="T219" s="55" t="s">
        <v>118</v>
      </c>
    </row>
    <row r="220" spans="1:20" hidden="1">
      <c r="A220" s="63" t="s">
        <v>16</v>
      </c>
      <c r="B220" s="64">
        <v>1</v>
      </c>
      <c r="C220" s="8" cm="1">
        <f t="array" ref="C220">IF($I$2="Длительное проживание от 10 ночей ",
INDEX(GRID!$B$4:$U$15,MATCH(C$7,GRID!$A$4:$A$15,0),MATCH(1,($U$2=GRID!$B$1:$U$1)*(КАЛЕНДАРЬ!X4=GRID!$B$3:$U$3),0))*GRID!$H$45,
ROUNDUP(INDEX(GRID!$B$4:$U$15,MATCH(C$7,GRID!$A$4:$A$15,0),MATCH(1,($U$2=GRID!$B$1:$U$1)*(КАЛЕНДАРЬ!X4=GRID!$B$3:$U$3),0))*GRID!$H$45*(1-GRID!$H$46),0))</f>
        <v>51570</v>
      </c>
      <c r="D220" s="8" cm="1">
        <f t="array" ref="D220">IF($I$2="Длительное проживание от 10 ночей ",
INDEX(GRID!$B$18:$U$29,MATCH(C$7,GRID!$A$18:$A$29,0),MATCH(1,($U$2=GRID!$B$1:$U$1)*(КАЛЕНДАРЬ!X4=GRID!$B$3:$U$3),0))*GRID!$H$45,
ROUNDUP(INDEX(GRID!$B$18:$U$29,MATCH(C$7,GRID!$A$18:$A$29,0),MATCH(1,($U$2=GRID!$B$1:$U$1)*(КАЛЕНДАРЬ!X4=GRID!$B$3:$U$3),0))*GRID!$H$45*(1-GRID!$H$46),0))</f>
        <v>56070</v>
      </c>
      <c r="E220" s="8" cm="1">
        <f t="array" ref="E220">IF($I$2="Длительное проживание от 10 ночей ",
INDEX(GRID!$B$4:$U$15,MATCH(E$7,GRID!$A$4:$A$15,0),MATCH(1,($U$2=GRID!$B$1:$U$1)*(КАЛЕНДАРЬ!X4=GRID!$B$3:$U$3),0))*GRID!$H$45,
ROUNDUP(INDEX(GRID!$B$4:$U$15,MATCH(E$7,GRID!$A$4:$A$15,0),MATCH(1,($U$2=GRID!$B$1:$U$1)*(КАЛЕНДАРЬ!X4=GRID!$B$3:$U$3),0))*GRID!$H$45*(1-GRID!$H$46),0))</f>
        <v>60660</v>
      </c>
      <c r="F220" s="8" cm="1">
        <f t="array" ref="F220">IF($I$2="Длительное проживание от 10 ночей ",
INDEX(GRID!$B$18:$U$29,MATCH(E$7,GRID!$A$18:$A$29,0),MATCH(1,($U$2=GRID!$B$1:$U$1)*(КАЛЕНДАРЬ!X4=GRID!$B$3:$U$3),0))*GRID!$H$45,
ROUNDUP(INDEX(GRID!$B$18:$U$29,MATCH(E$7,GRID!$A$18:$A$29,0),MATCH(1,($U$2=GRID!$B$1:$U$1)*(КАЛЕНДАРЬ!X4=GRID!$B$3:$U$3),0))*GRID!$H$45*(1-GRID!$H$46),0))</f>
        <v>65160</v>
      </c>
      <c r="G220" s="57" t="s">
        <v>119</v>
      </c>
      <c r="H220" s="57" t="s">
        <v>119</v>
      </c>
      <c r="I220" s="8" cm="1">
        <f t="array" ref="I220">IF($I$2="Длительное проживание от 10 ночей ",
INDEX(GRID!$B$4:$U$15,MATCH(I$7,GRID!$A$4:$A$15,0),MATCH(1,($U$2=GRID!$B$1:$U$1)*(КАЛЕНДАРЬ!X4=GRID!$B$3:$U$3),0))*GRID!$H$45,
ROUNDUP(INDEX(GRID!$B$4:$U$15,MATCH(I$7,GRID!$A$4:$A$15,0),MATCH(1,($U$2=GRID!$B$1:$U$1)*(КАЛЕНДАРЬ!X4=GRID!$B$3:$U$3),0))*GRID!$H$45*(1-GRID!$H$46),0))</f>
        <v>74250</v>
      </c>
      <c r="J220" s="8" cm="1">
        <f t="array" ref="J220">IF($I$2="Длительное проживание от 10 ночей ",
INDEX(GRID!$B$18:$U$29,MATCH(I$7,GRID!$A$18:$A$29,0),MATCH(1,($U$2=GRID!$B$1:$U$1)*(КАЛЕНДАРЬ!X4=GRID!$B$3:$U$3),0))*GRID!$H$45,
ROUNDUP(INDEX(GRID!$B$18:$U$29,MATCH(I$7,GRID!$A$18:$A$29,0),MATCH(1,($U$2=GRID!$B$1:$U$1)*(КАЛЕНДАРЬ!X4=GRID!$B$3:$U$3),0))*GRID!$H$45*(1-GRID!$H$46),0))</f>
        <v>78750</v>
      </c>
      <c r="K220" s="57" t="s">
        <v>119</v>
      </c>
      <c r="L220" s="57" t="s">
        <v>119</v>
      </c>
      <c r="M220" s="8" cm="1">
        <f t="array" ref="M220">IF($I$2="Длительное проживание от 10 ночей ",
INDEX(GRID!$B$4:$U$15,MATCH(M$7,GRID!$A$4:$A$15,0),MATCH(1,($U$2=GRID!$B$1:$U$1)*(КАЛЕНДАРЬ!X4=GRID!$B$3:$U$3),0))*GRID!$H$45,
ROUNDUP(INDEX(GRID!$B$4:$U$15,MATCH(M$7,GRID!$A$4:$A$15,0),MATCH(1,($U$2=GRID!$B$1:$U$1)*(КАЛЕНДАРЬ!X4=GRID!$B$3:$U$3),0))*GRID!$H$45*(1-GRID!$H$46),0))</f>
        <v>106470</v>
      </c>
      <c r="N220" s="8" cm="1">
        <f t="array" ref="N220">IF($I$2="Длительное проживание от 10 ночей ",
INDEX(GRID!$B$18:$U$29,MATCH(M$7,GRID!$A$18:$A$29,0),MATCH(1,($U$2=GRID!$B$1:$U$1)*(КАЛЕНДАРЬ!X4=GRID!$B$3:$U$3),0))*GRID!$H$45,
ROUNDUP(INDEX(GRID!$B$18:$U$29,MATCH(M$7,GRID!$A$18:$A$29,0),MATCH(1,($U$2=GRID!$B$1:$U$1)*(КАЛЕНДАРЬ!X4=GRID!$B$3:$U$3),0))*GRID!$H$45*(1-GRID!$H$46),0))</f>
        <v>110970</v>
      </c>
      <c r="O220" s="57" t="s">
        <v>119</v>
      </c>
      <c r="P220" s="8" cm="1">
        <f t="array" ref="P220">IF($I$2="Длительное проживание от 10 ночей ",
INDEX(GRID!$B$4:$U$15,MATCH(P$7,GRID!$A$4:$A$15,0),MATCH(1,($U$2=GRID!$B$1:$U$1)*(КАЛЕНДАРЬ!X4=GRID!$B$3:$U$3),0))*GRID!$H$45,
ROUNDUP(INDEX(GRID!$B$4:$U$15,MATCH(P$7,GRID!$A$4:$A$15,0),MATCH(1,($U$2=GRID!$B$1:$U$1)*(КАЛЕНДАРЬ!X4=GRID!$B$3:$U$3),0))*GRID!$H$45*(1-GRID!$H$46),0))</f>
        <v>188010</v>
      </c>
      <c r="Q220" s="8" cm="1">
        <f t="array" ref="Q220">IF($I$2="Длительное проживание от 10 ночей ",
INDEX(GRID!$B$4:$U$15,MATCH(Q$7,GRID!$A$4:$A$15,0),MATCH(1,($U$2=GRID!$B$1:$U$1)*(КАЛЕНДАРЬ!X4=GRID!$B$3:$U$3),0))*GRID!$H$45,
ROUNDUP(INDEX(GRID!$B$4:$U$15,MATCH(Q$7,GRID!$A$4:$A$15,0),MATCH(1,($U$2=GRID!$B$1:$U$1)*(КАЛЕНДАРЬ!X4=GRID!$B$3:$U$3),0))*GRID!$H$45*(1-GRID!$H$46),0))</f>
        <v>216810</v>
      </c>
      <c r="R220" s="57" t="s">
        <v>119</v>
      </c>
      <c r="S220" s="57" t="s">
        <v>119</v>
      </c>
      <c r="T220" s="57" t="s">
        <v>119</v>
      </c>
    </row>
    <row r="221" spans="1:20" hidden="1">
      <c r="A221" s="63" t="s">
        <v>17</v>
      </c>
      <c r="B221" s="64">
        <v>2</v>
      </c>
      <c r="C221" s="8" cm="1">
        <f t="array" ref="C221">IF($I$2="Длительное проживание от 10 ночей ",
INDEX(GRID!$B$4:$U$15,MATCH(C$7,GRID!$A$4:$A$15,0),MATCH(1,($U$2=GRID!$B$1:$U$1)*(КАЛЕНДАРЬ!X5=GRID!$B$3:$U$3),0))*GRID!$H$45,
ROUNDUP(INDEX(GRID!$B$4:$U$15,MATCH(C$7,GRID!$A$4:$A$15,0),MATCH(1,($U$2=GRID!$B$1:$U$1)*(КАЛЕНДАРЬ!X5=GRID!$B$3:$U$3),0))*GRID!$H$45*(1-GRID!$H$46),0))</f>
        <v>51570</v>
      </c>
      <c r="D221" s="8" cm="1">
        <f t="array" ref="D221">IF($I$2="Длительное проживание от 10 ночей ",
INDEX(GRID!$B$18:$U$29,MATCH(C$7,GRID!$A$18:$A$29,0),MATCH(1,($U$2=GRID!$B$1:$U$1)*(КАЛЕНДАРЬ!X5=GRID!$B$3:$U$3),0))*GRID!$H$45,
ROUNDUP(INDEX(GRID!$B$18:$U$29,MATCH(C$7,GRID!$A$18:$A$29,0),MATCH(1,($U$2=GRID!$B$1:$U$1)*(КАЛЕНДАРЬ!X5=GRID!$B$3:$U$3),0))*GRID!$H$45*(1-GRID!$H$46),0))</f>
        <v>56070</v>
      </c>
      <c r="E221" s="8" cm="1">
        <f t="array" ref="E221">IF($I$2="Длительное проживание от 10 ночей ",
INDEX(GRID!$B$4:$U$15,MATCH(E$7,GRID!$A$4:$A$15,0),MATCH(1,($U$2=GRID!$B$1:$U$1)*(КАЛЕНДАРЬ!X5=GRID!$B$3:$U$3),0))*GRID!$H$45,
ROUNDUP(INDEX(GRID!$B$4:$U$15,MATCH(E$7,GRID!$A$4:$A$15,0),MATCH(1,($U$2=GRID!$B$1:$U$1)*(КАЛЕНДАРЬ!X5=GRID!$B$3:$U$3),0))*GRID!$H$45*(1-GRID!$H$46),0))</f>
        <v>60660</v>
      </c>
      <c r="F221" s="8" cm="1">
        <f t="array" ref="F221">IF($I$2="Длительное проживание от 10 ночей ",
INDEX(GRID!$B$18:$U$29,MATCH(E$7,GRID!$A$18:$A$29,0),MATCH(1,($U$2=GRID!$B$1:$U$1)*(КАЛЕНДАРЬ!X5=GRID!$B$3:$U$3),0))*GRID!$H$45,
ROUNDUP(INDEX(GRID!$B$18:$U$29,MATCH(E$7,GRID!$A$18:$A$29,0),MATCH(1,($U$2=GRID!$B$1:$U$1)*(КАЛЕНДАРЬ!X5=GRID!$B$3:$U$3),0))*GRID!$H$45*(1-GRID!$H$46),0))</f>
        <v>65160</v>
      </c>
      <c r="G221" s="57" t="s">
        <v>119</v>
      </c>
      <c r="H221" s="57" t="s">
        <v>119</v>
      </c>
      <c r="I221" s="8" cm="1">
        <f t="array" ref="I221">IF($I$2="Длительное проживание от 10 ночей ",
INDEX(GRID!$B$4:$U$15,MATCH(I$7,GRID!$A$4:$A$15,0),MATCH(1,($U$2=GRID!$B$1:$U$1)*(КАЛЕНДАРЬ!X5=GRID!$B$3:$U$3),0))*GRID!$H$45,
ROUNDUP(INDEX(GRID!$B$4:$U$15,MATCH(I$7,GRID!$A$4:$A$15,0),MATCH(1,($U$2=GRID!$B$1:$U$1)*(КАЛЕНДАРЬ!X5=GRID!$B$3:$U$3),0))*GRID!$H$45*(1-GRID!$H$46),0))</f>
        <v>74250</v>
      </c>
      <c r="J221" s="8" cm="1">
        <f t="array" ref="J221">IF($I$2="Длительное проживание от 10 ночей ",
INDEX(GRID!$B$18:$U$29,MATCH(I$7,GRID!$A$18:$A$29,0),MATCH(1,($U$2=GRID!$B$1:$U$1)*(КАЛЕНДАРЬ!X5=GRID!$B$3:$U$3),0))*GRID!$H$45,
ROUNDUP(INDEX(GRID!$B$18:$U$29,MATCH(I$7,GRID!$A$18:$A$29,0),MATCH(1,($U$2=GRID!$B$1:$U$1)*(КАЛЕНДАРЬ!X5=GRID!$B$3:$U$3),0))*GRID!$H$45*(1-GRID!$H$46),0))</f>
        <v>78750</v>
      </c>
      <c r="K221" s="57" t="s">
        <v>119</v>
      </c>
      <c r="L221" s="57" t="s">
        <v>119</v>
      </c>
      <c r="M221" s="8" cm="1">
        <f t="array" ref="M221">IF($I$2="Длительное проживание от 10 ночей ",
INDEX(GRID!$B$4:$U$15,MATCH(M$7,GRID!$A$4:$A$15,0),MATCH(1,($U$2=GRID!$B$1:$U$1)*(КАЛЕНДАРЬ!X5=GRID!$B$3:$U$3),0))*GRID!$H$45,
ROUNDUP(INDEX(GRID!$B$4:$U$15,MATCH(M$7,GRID!$A$4:$A$15,0),MATCH(1,($U$2=GRID!$B$1:$U$1)*(КАЛЕНДАРЬ!X5=GRID!$B$3:$U$3),0))*GRID!$H$45*(1-GRID!$H$46),0))</f>
        <v>106470</v>
      </c>
      <c r="N221" s="8" cm="1">
        <f t="array" ref="N221">IF($I$2="Длительное проживание от 10 ночей ",
INDEX(GRID!$B$18:$U$29,MATCH(M$7,GRID!$A$18:$A$29,0),MATCH(1,($U$2=GRID!$B$1:$U$1)*(КАЛЕНДАРЬ!X5=GRID!$B$3:$U$3),0))*GRID!$H$45,
ROUNDUP(INDEX(GRID!$B$18:$U$29,MATCH(M$7,GRID!$A$18:$A$29,0),MATCH(1,($U$2=GRID!$B$1:$U$1)*(КАЛЕНДАРЬ!X5=GRID!$B$3:$U$3),0))*GRID!$H$45*(1-GRID!$H$46),0))</f>
        <v>110970</v>
      </c>
      <c r="O221" s="57" t="s">
        <v>119</v>
      </c>
      <c r="P221" s="8" cm="1">
        <f t="array" ref="P221">IF($I$2="Длительное проживание от 10 ночей ",
INDEX(GRID!$B$4:$U$15,MATCH(P$7,GRID!$A$4:$A$15,0),MATCH(1,($U$2=GRID!$B$1:$U$1)*(КАЛЕНДАРЬ!X5=GRID!$B$3:$U$3),0))*GRID!$H$45,
ROUNDUP(INDEX(GRID!$B$4:$U$15,MATCH(P$7,GRID!$A$4:$A$15,0),MATCH(1,($U$2=GRID!$B$1:$U$1)*(КАЛЕНДАРЬ!X5=GRID!$B$3:$U$3),0))*GRID!$H$45*(1-GRID!$H$46),0))</f>
        <v>188010</v>
      </c>
      <c r="Q221" s="8" cm="1">
        <f t="array" ref="Q221">IF($I$2="Длительное проживание от 10 ночей ",
INDEX(GRID!$B$4:$U$15,MATCH(Q$7,GRID!$A$4:$A$15,0),MATCH(1,($U$2=GRID!$B$1:$U$1)*(КАЛЕНДАРЬ!X5=GRID!$B$3:$U$3),0))*GRID!$H$45,
ROUNDUP(INDEX(GRID!$B$4:$U$15,MATCH(Q$7,GRID!$A$4:$A$15,0),MATCH(1,($U$2=GRID!$B$1:$U$1)*(КАЛЕНДАРЬ!X5=GRID!$B$3:$U$3),0))*GRID!$H$45*(1-GRID!$H$46),0))</f>
        <v>216810</v>
      </c>
      <c r="R221" s="57" t="s">
        <v>119</v>
      </c>
      <c r="S221" s="57" t="s">
        <v>119</v>
      </c>
      <c r="T221" s="57" t="s">
        <v>119</v>
      </c>
    </row>
    <row r="222" spans="1:20" hidden="1">
      <c r="A222" s="63" t="s">
        <v>11</v>
      </c>
      <c r="B222" s="64">
        <v>3</v>
      </c>
      <c r="C222" s="8" cm="1">
        <f t="array" ref="C222">IF($I$2="Длительное проживание от 10 ночей ",
INDEX(GRID!$B$4:$U$15,MATCH(C$7,GRID!$A$4:$A$15,0),MATCH(1,($U$2=GRID!$B$1:$U$1)*(КАЛЕНДАРЬ!X6=GRID!$B$3:$U$3),0))*GRID!$H$45,
ROUNDUP(INDEX(GRID!$B$4:$U$15,MATCH(C$7,GRID!$A$4:$A$15,0),MATCH(1,($U$2=GRID!$B$1:$U$1)*(КАЛЕНДАРЬ!X6=GRID!$B$3:$U$3),0))*GRID!$H$45*(1-GRID!$H$46),0))</f>
        <v>51570</v>
      </c>
      <c r="D222" s="8" cm="1">
        <f t="array" ref="D222">IF($I$2="Длительное проживание от 10 ночей ",
INDEX(GRID!$B$18:$U$29,MATCH(C$7,GRID!$A$18:$A$29,0),MATCH(1,($U$2=GRID!$B$1:$U$1)*(КАЛЕНДАРЬ!X6=GRID!$B$3:$U$3),0))*GRID!$H$45,
ROUNDUP(INDEX(GRID!$B$18:$U$29,MATCH(C$7,GRID!$A$18:$A$29,0),MATCH(1,($U$2=GRID!$B$1:$U$1)*(КАЛЕНДАРЬ!X6=GRID!$B$3:$U$3),0))*GRID!$H$45*(1-GRID!$H$46),0))</f>
        <v>56070</v>
      </c>
      <c r="E222" s="8" cm="1">
        <f t="array" ref="E222">IF($I$2="Длительное проживание от 10 ночей ",
INDEX(GRID!$B$4:$U$15,MATCH(E$7,GRID!$A$4:$A$15,0),MATCH(1,($U$2=GRID!$B$1:$U$1)*(КАЛЕНДАРЬ!X6=GRID!$B$3:$U$3),0))*GRID!$H$45,
ROUNDUP(INDEX(GRID!$B$4:$U$15,MATCH(E$7,GRID!$A$4:$A$15,0),MATCH(1,($U$2=GRID!$B$1:$U$1)*(КАЛЕНДАРЬ!X6=GRID!$B$3:$U$3),0))*GRID!$H$45*(1-GRID!$H$46),0))</f>
        <v>60660</v>
      </c>
      <c r="F222" s="8" cm="1">
        <f t="array" ref="F222">IF($I$2="Длительное проживание от 10 ночей ",
INDEX(GRID!$B$18:$U$29,MATCH(E$7,GRID!$A$18:$A$29,0),MATCH(1,($U$2=GRID!$B$1:$U$1)*(КАЛЕНДАРЬ!X6=GRID!$B$3:$U$3),0))*GRID!$H$45,
ROUNDUP(INDEX(GRID!$B$18:$U$29,MATCH(E$7,GRID!$A$18:$A$29,0),MATCH(1,($U$2=GRID!$B$1:$U$1)*(КАЛЕНДАРЬ!X6=GRID!$B$3:$U$3),0))*GRID!$H$45*(1-GRID!$H$46),0))</f>
        <v>65160</v>
      </c>
      <c r="G222" s="57" t="s">
        <v>119</v>
      </c>
      <c r="H222" s="57" t="s">
        <v>119</v>
      </c>
      <c r="I222" s="8" cm="1">
        <f t="array" ref="I222">IF($I$2="Длительное проживание от 10 ночей ",
INDEX(GRID!$B$4:$U$15,MATCH(I$7,GRID!$A$4:$A$15,0),MATCH(1,($U$2=GRID!$B$1:$U$1)*(КАЛЕНДАРЬ!X6=GRID!$B$3:$U$3),0))*GRID!$H$45,
ROUNDUP(INDEX(GRID!$B$4:$U$15,MATCH(I$7,GRID!$A$4:$A$15,0),MATCH(1,($U$2=GRID!$B$1:$U$1)*(КАЛЕНДАРЬ!X6=GRID!$B$3:$U$3),0))*GRID!$H$45*(1-GRID!$H$46),0))</f>
        <v>74250</v>
      </c>
      <c r="J222" s="8" cm="1">
        <f t="array" ref="J222">IF($I$2="Длительное проживание от 10 ночей ",
INDEX(GRID!$B$18:$U$29,MATCH(I$7,GRID!$A$18:$A$29,0),MATCH(1,($U$2=GRID!$B$1:$U$1)*(КАЛЕНДАРЬ!X6=GRID!$B$3:$U$3),0))*GRID!$H$45,
ROUNDUP(INDEX(GRID!$B$18:$U$29,MATCH(I$7,GRID!$A$18:$A$29,0),MATCH(1,($U$2=GRID!$B$1:$U$1)*(КАЛЕНДАРЬ!X6=GRID!$B$3:$U$3),0))*GRID!$H$45*(1-GRID!$H$46),0))</f>
        <v>78750</v>
      </c>
      <c r="K222" s="57" t="s">
        <v>119</v>
      </c>
      <c r="L222" s="57" t="s">
        <v>119</v>
      </c>
      <c r="M222" s="8" cm="1">
        <f t="array" ref="M222">IF($I$2="Длительное проживание от 10 ночей ",
INDEX(GRID!$B$4:$U$15,MATCH(M$7,GRID!$A$4:$A$15,0),MATCH(1,($U$2=GRID!$B$1:$U$1)*(КАЛЕНДАРЬ!X6=GRID!$B$3:$U$3),0))*GRID!$H$45,
ROUNDUP(INDEX(GRID!$B$4:$U$15,MATCH(M$7,GRID!$A$4:$A$15,0),MATCH(1,($U$2=GRID!$B$1:$U$1)*(КАЛЕНДАРЬ!X6=GRID!$B$3:$U$3),0))*GRID!$H$45*(1-GRID!$H$46),0))</f>
        <v>106470</v>
      </c>
      <c r="N222" s="8" cm="1">
        <f t="array" ref="N222">IF($I$2="Длительное проживание от 10 ночей ",
INDEX(GRID!$B$18:$U$29,MATCH(M$7,GRID!$A$18:$A$29,0),MATCH(1,($U$2=GRID!$B$1:$U$1)*(КАЛЕНДАРЬ!X6=GRID!$B$3:$U$3),0))*GRID!$H$45,
ROUNDUP(INDEX(GRID!$B$18:$U$29,MATCH(M$7,GRID!$A$18:$A$29,0),MATCH(1,($U$2=GRID!$B$1:$U$1)*(КАЛЕНДАРЬ!X6=GRID!$B$3:$U$3),0))*GRID!$H$45*(1-GRID!$H$46),0))</f>
        <v>110970</v>
      </c>
      <c r="O222" s="57" t="s">
        <v>119</v>
      </c>
      <c r="P222" s="8" cm="1">
        <f t="array" ref="P222">IF($I$2="Длительное проживание от 10 ночей ",
INDEX(GRID!$B$4:$U$15,MATCH(P$7,GRID!$A$4:$A$15,0),MATCH(1,($U$2=GRID!$B$1:$U$1)*(КАЛЕНДАРЬ!X6=GRID!$B$3:$U$3),0))*GRID!$H$45,
ROUNDUP(INDEX(GRID!$B$4:$U$15,MATCH(P$7,GRID!$A$4:$A$15,0),MATCH(1,($U$2=GRID!$B$1:$U$1)*(КАЛЕНДАРЬ!X6=GRID!$B$3:$U$3),0))*GRID!$H$45*(1-GRID!$H$46),0))</f>
        <v>188010</v>
      </c>
      <c r="Q222" s="8" cm="1">
        <f t="array" ref="Q222">IF($I$2="Длительное проживание от 10 ночей ",
INDEX(GRID!$B$4:$U$15,MATCH(Q$7,GRID!$A$4:$A$15,0),MATCH(1,($U$2=GRID!$B$1:$U$1)*(КАЛЕНДАРЬ!X6=GRID!$B$3:$U$3),0))*GRID!$H$45,
ROUNDUP(INDEX(GRID!$B$4:$U$15,MATCH(Q$7,GRID!$A$4:$A$15,0),MATCH(1,($U$2=GRID!$B$1:$U$1)*(КАЛЕНДАРЬ!X6=GRID!$B$3:$U$3),0))*GRID!$H$45*(1-GRID!$H$46),0))</f>
        <v>216810</v>
      </c>
      <c r="R222" s="57" t="s">
        <v>119</v>
      </c>
      <c r="S222" s="57" t="s">
        <v>119</v>
      </c>
      <c r="T222" s="57" t="s">
        <v>119</v>
      </c>
    </row>
    <row r="223" spans="1:20" hidden="1">
      <c r="A223" s="63" t="s">
        <v>12</v>
      </c>
      <c r="B223" s="64">
        <v>4</v>
      </c>
      <c r="C223" s="8" cm="1">
        <f t="array" ref="C223">IF($I$2="Длительное проживание от 10 ночей ",
INDEX(GRID!$B$4:$U$15,MATCH(C$7,GRID!$A$4:$A$15,0),MATCH(1,($U$2=GRID!$B$1:$U$1)*(КАЛЕНДАРЬ!X7=GRID!$B$3:$U$3),0))*GRID!$H$45,
ROUNDUP(INDEX(GRID!$B$4:$U$15,MATCH(C$7,GRID!$A$4:$A$15,0),MATCH(1,($U$2=GRID!$B$1:$U$1)*(КАЛЕНДАРЬ!X7=GRID!$B$3:$U$3),0))*GRID!$H$45*(1-GRID!$H$46),0))</f>
        <v>51570</v>
      </c>
      <c r="D223" s="8" cm="1">
        <f t="array" ref="D223">IF($I$2="Длительное проживание от 10 ночей ",
INDEX(GRID!$B$18:$U$29,MATCH(C$7,GRID!$A$18:$A$29,0),MATCH(1,($U$2=GRID!$B$1:$U$1)*(КАЛЕНДАРЬ!X7=GRID!$B$3:$U$3),0))*GRID!$H$45,
ROUNDUP(INDEX(GRID!$B$18:$U$29,MATCH(C$7,GRID!$A$18:$A$29,0),MATCH(1,($U$2=GRID!$B$1:$U$1)*(КАЛЕНДАРЬ!X7=GRID!$B$3:$U$3),0))*GRID!$H$45*(1-GRID!$H$46),0))</f>
        <v>56070</v>
      </c>
      <c r="E223" s="8" cm="1">
        <f t="array" ref="E223">IF($I$2="Длительное проживание от 10 ночей ",
INDEX(GRID!$B$4:$U$15,MATCH(E$7,GRID!$A$4:$A$15,0),MATCH(1,($U$2=GRID!$B$1:$U$1)*(КАЛЕНДАРЬ!X7=GRID!$B$3:$U$3),0))*GRID!$H$45,
ROUNDUP(INDEX(GRID!$B$4:$U$15,MATCH(E$7,GRID!$A$4:$A$15,0),MATCH(1,($U$2=GRID!$B$1:$U$1)*(КАЛЕНДАРЬ!X7=GRID!$B$3:$U$3),0))*GRID!$H$45*(1-GRID!$H$46),0))</f>
        <v>60660</v>
      </c>
      <c r="F223" s="8" cm="1">
        <f t="array" ref="F223">IF($I$2="Длительное проживание от 10 ночей ",
INDEX(GRID!$B$18:$U$29,MATCH(E$7,GRID!$A$18:$A$29,0),MATCH(1,($U$2=GRID!$B$1:$U$1)*(КАЛЕНДАРЬ!X7=GRID!$B$3:$U$3),0))*GRID!$H$45,
ROUNDUP(INDEX(GRID!$B$18:$U$29,MATCH(E$7,GRID!$A$18:$A$29,0),MATCH(1,($U$2=GRID!$B$1:$U$1)*(КАЛЕНДАРЬ!X7=GRID!$B$3:$U$3),0))*GRID!$H$45*(1-GRID!$H$46),0))</f>
        <v>65160</v>
      </c>
      <c r="G223" s="57" t="s">
        <v>119</v>
      </c>
      <c r="H223" s="57" t="s">
        <v>119</v>
      </c>
      <c r="I223" s="8" cm="1">
        <f t="array" ref="I223">IF($I$2="Длительное проживание от 10 ночей ",
INDEX(GRID!$B$4:$U$15,MATCH(I$7,GRID!$A$4:$A$15,0),MATCH(1,($U$2=GRID!$B$1:$U$1)*(КАЛЕНДАРЬ!X7=GRID!$B$3:$U$3),0))*GRID!$H$45,
ROUNDUP(INDEX(GRID!$B$4:$U$15,MATCH(I$7,GRID!$A$4:$A$15,0),MATCH(1,($U$2=GRID!$B$1:$U$1)*(КАЛЕНДАРЬ!X7=GRID!$B$3:$U$3),0))*GRID!$H$45*(1-GRID!$H$46),0))</f>
        <v>74250</v>
      </c>
      <c r="J223" s="8" cm="1">
        <f t="array" ref="J223">IF($I$2="Длительное проживание от 10 ночей ",
INDEX(GRID!$B$18:$U$29,MATCH(I$7,GRID!$A$18:$A$29,0),MATCH(1,($U$2=GRID!$B$1:$U$1)*(КАЛЕНДАРЬ!X7=GRID!$B$3:$U$3),0))*GRID!$H$45,
ROUNDUP(INDEX(GRID!$B$18:$U$29,MATCH(I$7,GRID!$A$18:$A$29,0),MATCH(1,($U$2=GRID!$B$1:$U$1)*(КАЛЕНДАРЬ!X7=GRID!$B$3:$U$3),0))*GRID!$H$45*(1-GRID!$H$46),0))</f>
        <v>78750</v>
      </c>
      <c r="K223" s="57" t="s">
        <v>119</v>
      </c>
      <c r="L223" s="57" t="s">
        <v>119</v>
      </c>
      <c r="M223" s="8" cm="1">
        <f t="array" ref="M223">IF($I$2="Длительное проживание от 10 ночей ",
INDEX(GRID!$B$4:$U$15,MATCH(M$7,GRID!$A$4:$A$15,0),MATCH(1,($U$2=GRID!$B$1:$U$1)*(КАЛЕНДАРЬ!X7=GRID!$B$3:$U$3),0))*GRID!$H$45,
ROUNDUP(INDEX(GRID!$B$4:$U$15,MATCH(M$7,GRID!$A$4:$A$15,0),MATCH(1,($U$2=GRID!$B$1:$U$1)*(КАЛЕНДАРЬ!X7=GRID!$B$3:$U$3),0))*GRID!$H$45*(1-GRID!$H$46),0))</f>
        <v>106470</v>
      </c>
      <c r="N223" s="8" cm="1">
        <f t="array" ref="N223">IF($I$2="Длительное проживание от 10 ночей ",
INDEX(GRID!$B$18:$U$29,MATCH(M$7,GRID!$A$18:$A$29,0),MATCH(1,($U$2=GRID!$B$1:$U$1)*(КАЛЕНДАРЬ!X7=GRID!$B$3:$U$3),0))*GRID!$H$45,
ROUNDUP(INDEX(GRID!$B$18:$U$29,MATCH(M$7,GRID!$A$18:$A$29,0),MATCH(1,($U$2=GRID!$B$1:$U$1)*(КАЛЕНДАРЬ!X7=GRID!$B$3:$U$3),0))*GRID!$H$45*(1-GRID!$H$46),0))</f>
        <v>110970</v>
      </c>
      <c r="O223" s="57" t="s">
        <v>119</v>
      </c>
      <c r="P223" s="8" cm="1">
        <f t="array" ref="P223">IF($I$2="Длительное проживание от 10 ночей ",
INDEX(GRID!$B$4:$U$15,MATCH(P$7,GRID!$A$4:$A$15,0),MATCH(1,($U$2=GRID!$B$1:$U$1)*(КАЛЕНДАРЬ!X7=GRID!$B$3:$U$3),0))*GRID!$H$45,
ROUNDUP(INDEX(GRID!$B$4:$U$15,MATCH(P$7,GRID!$A$4:$A$15,0),MATCH(1,($U$2=GRID!$B$1:$U$1)*(КАЛЕНДАРЬ!X7=GRID!$B$3:$U$3),0))*GRID!$H$45*(1-GRID!$H$46),0))</f>
        <v>188010</v>
      </c>
      <c r="Q223" s="8" cm="1">
        <f t="array" ref="Q223">IF($I$2="Длительное проживание от 10 ночей ",
INDEX(GRID!$B$4:$U$15,MATCH(Q$7,GRID!$A$4:$A$15,0),MATCH(1,($U$2=GRID!$B$1:$U$1)*(КАЛЕНДАРЬ!X7=GRID!$B$3:$U$3),0))*GRID!$H$45,
ROUNDUP(INDEX(GRID!$B$4:$U$15,MATCH(Q$7,GRID!$A$4:$A$15,0),MATCH(1,($U$2=GRID!$B$1:$U$1)*(КАЛЕНДАРЬ!X7=GRID!$B$3:$U$3),0))*GRID!$H$45*(1-GRID!$H$46),0))</f>
        <v>216810</v>
      </c>
      <c r="R223" s="57" t="s">
        <v>119</v>
      </c>
      <c r="S223" s="57" t="s">
        <v>119</v>
      </c>
      <c r="T223" s="57" t="s">
        <v>119</v>
      </c>
    </row>
    <row r="224" spans="1:20" hidden="1">
      <c r="A224" s="63" t="s">
        <v>13</v>
      </c>
      <c r="B224" s="64">
        <v>5</v>
      </c>
      <c r="C224" s="8" cm="1">
        <f t="array" ref="C224">IF($I$2="Длительное проживание от 10 ночей ",
INDEX(GRID!$B$4:$U$15,MATCH(C$7,GRID!$A$4:$A$15,0),MATCH(1,($U$2=GRID!$B$1:$U$1)*(КАЛЕНДАРЬ!X8=GRID!$B$3:$U$3),0))*GRID!$H$45,
ROUNDUP(INDEX(GRID!$B$4:$U$15,MATCH(C$7,GRID!$A$4:$A$15,0),MATCH(1,($U$2=GRID!$B$1:$U$1)*(КАЛЕНДАРЬ!X8=GRID!$B$3:$U$3),0))*GRID!$H$45*(1-GRID!$H$46),0))</f>
        <v>51570</v>
      </c>
      <c r="D224" s="8" cm="1">
        <f t="array" ref="D224">IF($I$2="Длительное проживание от 10 ночей ",
INDEX(GRID!$B$18:$U$29,MATCH(C$7,GRID!$A$18:$A$29,0),MATCH(1,($U$2=GRID!$B$1:$U$1)*(КАЛЕНДАРЬ!X8=GRID!$B$3:$U$3),0))*GRID!$H$45,
ROUNDUP(INDEX(GRID!$B$18:$U$29,MATCH(C$7,GRID!$A$18:$A$29,0),MATCH(1,($U$2=GRID!$B$1:$U$1)*(КАЛЕНДАРЬ!X8=GRID!$B$3:$U$3),0))*GRID!$H$45*(1-GRID!$H$46),0))</f>
        <v>56070</v>
      </c>
      <c r="E224" s="8" cm="1">
        <f t="array" ref="E224">IF($I$2="Длительное проживание от 10 ночей ",
INDEX(GRID!$B$4:$U$15,MATCH(E$7,GRID!$A$4:$A$15,0),MATCH(1,($U$2=GRID!$B$1:$U$1)*(КАЛЕНДАРЬ!X8=GRID!$B$3:$U$3),0))*GRID!$H$45,
ROUNDUP(INDEX(GRID!$B$4:$U$15,MATCH(E$7,GRID!$A$4:$A$15,0),MATCH(1,($U$2=GRID!$B$1:$U$1)*(КАЛЕНДАРЬ!X8=GRID!$B$3:$U$3),0))*GRID!$H$45*(1-GRID!$H$46),0))</f>
        <v>60660</v>
      </c>
      <c r="F224" s="8" cm="1">
        <f t="array" ref="F224">IF($I$2="Длительное проживание от 10 ночей ",
INDEX(GRID!$B$18:$U$29,MATCH(E$7,GRID!$A$18:$A$29,0),MATCH(1,($U$2=GRID!$B$1:$U$1)*(КАЛЕНДАРЬ!X8=GRID!$B$3:$U$3),0))*GRID!$H$45,
ROUNDUP(INDEX(GRID!$B$18:$U$29,MATCH(E$7,GRID!$A$18:$A$29,0),MATCH(1,($U$2=GRID!$B$1:$U$1)*(КАЛЕНДАРЬ!X8=GRID!$B$3:$U$3),0))*GRID!$H$45*(1-GRID!$H$46),0))</f>
        <v>65160</v>
      </c>
      <c r="G224" s="57" t="s">
        <v>119</v>
      </c>
      <c r="H224" s="57" t="s">
        <v>119</v>
      </c>
      <c r="I224" s="8" cm="1">
        <f t="array" ref="I224">IF($I$2="Длительное проживание от 10 ночей ",
INDEX(GRID!$B$4:$U$15,MATCH(I$7,GRID!$A$4:$A$15,0),MATCH(1,($U$2=GRID!$B$1:$U$1)*(КАЛЕНДАРЬ!X8=GRID!$B$3:$U$3),0))*GRID!$H$45,
ROUNDUP(INDEX(GRID!$B$4:$U$15,MATCH(I$7,GRID!$A$4:$A$15,0),MATCH(1,($U$2=GRID!$B$1:$U$1)*(КАЛЕНДАРЬ!X8=GRID!$B$3:$U$3),0))*GRID!$H$45*(1-GRID!$H$46),0))</f>
        <v>74250</v>
      </c>
      <c r="J224" s="8" cm="1">
        <f t="array" ref="J224">IF($I$2="Длительное проживание от 10 ночей ",
INDEX(GRID!$B$18:$U$29,MATCH(I$7,GRID!$A$18:$A$29,0),MATCH(1,($U$2=GRID!$B$1:$U$1)*(КАЛЕНДАРЬ!X8=GRID!$B$3:$U$3),0))*GRID!$H$45,
ROUNDUP(INDEX(GRID!$B$18:$U$29,MATCH(I$7,GRID!$A$18:$A$29,0),MATCH(1,($U$2=GRID!$B$1:$U$1)*(КАЛЕНДАРЬ!X8=GRID!$B$3:$U$3),0))*GRID!$H$45*(1-GRID!$H$46),0))</f>
        <v>78750</v>
      </c>
      <c r="K224" s="57" t="s">
        <v>119</v>
      </c>
      <c r="L224" s="57" t="s">
        <v>119</v>
      </c>
      <c r="M224" s="8" cm="1">
        <f t="array" ref="M224">IF($I$2="Длительное проживание от 10 ночей ",
INDEX(GRID!$B$4:$U$15,MATCH(M$7,GRID!$A$4:$A$15,0),MATCH(1,($U$2=GRID!$B$1:$U$1)*(КАЛЕНДАРЬ!X8=GRID!$B$3:$U$3),0))*GRID!$H$45,
ROUNDUP(INDEX(GRID!$B$4:$U$15,MATCH(M$7,GRID!$A$4:$A$15,0),MATCH(1,($U$2=GRID!$B$1:$U$1)*(КАЛЕНДАРЬ!X8=GRID!$B$3:$U$3),0))*GRID!$H$45*(1-GRID!$H$46),0))</f>
        <v>106470</v>
      </c>
      <c r="N224" s="8" cm="1">
        <f t="array" ref="N224">IF($I$2="Длительное проживание от 10 ночей ",
INDEX(GRID!$B$18:$U$29,MATCH(M$7,GRID!$A$18:$A$29,0),MATCH(1,($U$2=GRID!$B$1:$U$1)*(КАЛЕНДАРЬ!X8=GRID!$B$3:$U$3),0))*GRID!$H$45,
ROUNDUP(INDEX(GRID!$B$18:$U$29,MATCH(M$7,GRID!$A$18:$A$29,0),MATCH(1,($U$2=GRID!$B$1:$U$1)*(КАЛЕНДАРЬ!X8=GRID!$B$3:$U$3),0))*GRID!$H$45*(1-GRID!$H$46),0))</f>
        <v>110970</v>
      </c>
      <c r="O224" s="57" t="s">
        <v>119</v>
      </c>
      <c r="P224" s="8" cm="1">
        <f t="array" ref="P224">IF($I$2="Длительное проживание от 10 ночей ",
INDEX(GRID!$B$4:$U$15,MATCH(P$7,GRID!$A$4:$A$15,0),MATCH(1,($U$2=GRID!$B$1:$U$1)*(КАЛЕНДАРЬ!X8=GRID!$B$3:$U$3),0))*GRID!$H$45,
ROUNDUP(INDEX(GRID!$B$4:$U$15,MATCH(P$7,GRID!$A$4:$A$15,0),MATCH(1,($U$2=GRID!$B$1:$U$1)*(КАЛЕНДАРЬ!X8=GRID!$B$3:$U$3),0))*GRID!$H$45*(1-GRID!$H$46),0))</f>
        <v>188010</v>
      </c>
      <c r="Q224" s="8" cm="1">
        <f t="array" ref="Q224">IF($I$2="Длительное проживание от 10 ночей ",
INDEX(GRID!$B$4:$U$15,MATCH(Q$7,GRID!$A$4:$A$15,0),MATCH(1,($U$2=GRID!$B$1:$U$1)*(КАЛЕНДАРЬ!X8=GRID!$B$3:$U$3),0))*GRID!$H$45,
ROUNDUP(INDEX(GRID!$B$4:$U$15,MATCH(Q$7,GRID!$A$4:$A$15,0),MATCH(1,($U$2=GRID!$B$1:$U$1)*(КАЛЕНДАРЬ!X8=GRID!$B$3:$U$3),0))*GRID!$H$45*(1-GRID!$H$46),0))</f>
        <v>216810</v>
      </c>
      <c r="R224" s="57" t="s">
        <v>119</v>
      </c>
      <c r="S224" s="57" t="s">
        <v>119</v>
      </c>
      <c r="T224" s="57" t="s">
        <v>119</v>
      </c>
    </row>
    <row r="225" spans="1:20" hidden="1">
      <c r="A225" s="63" t="s">
        <v>14</v>
      </c>
      <c r="B225" s="64">
        <v>6</v>
      </c>
      <c r="C225" s="8" cm="1">
        <f t="array" ref="C225">IF($I$2="Длительное проживание от 10 ночей ",
INDEX(GRID!$B$4:$U$15,MATCH(C$7,GRID!$A$4:$A$15,0),MATCH(1,($U$2=GRID!$B$1:$U$1)*(КАЛЕНДАРЬ!X9=GRID!$B$3:$U$3),0))*GRID!$H$45,
ROUNDUP(INDEX(GRID!$B$4:$U$15,MATCH(C$7,GRID!$A$4:$A$15,0),MATCH(1,($U$2=GRID!$B$1:$U$1)*(КАЛЕНДАРЬ!X9=GRID!$B$3:$U$3),0))*GRID!$H$45*(1-GRID!$H$46),0))</f>
        <v>51570</v>
      </c>
      <c r="D225" s="8" cm="1">
        <f t="array" ref="D225">IF($I$2="Длительное проживание от 10 ночей ",
INDEX(GRID!$B$18:$U$29,MATCH(C$7,GRID!$A$18:$A$29,0),MATCH(1,($U$2=GRID!$B$1:$U$1)*(КАЛЕНДАРЬ!X9=GRID!$B$3:$U$3),0))*GRID!$H$45,
ROUNDUP(INDEX(GRID!$B$18:$U$29,MATCH(C$7,GRID!$A$18:$A$29,0),MATCH(1,($U$2=GRID!$B$1:$U$1)*(КАЛЕНДАРЬ!X9=GRID!$B$3:$U$3),0))*GRID!$H$45*(1-GRID!$H$46),0))</f>
        <v>56070</v>
      </c>
      <c r="E225" s="8" cm="1">
        <f t="array" ref="E225">IF($I$2="Длительное проживание от 10 ночей ",
INDEX(GRID!$B$4:$U$15,MATCH(E$7,GRID!$A$4:$A$15,0),MATCH(1,($U$2=GRID!$B$1:$U$1)*(КАЛЕНДАРЬ!X9=GRID!$B$3:$U$3),0))*GRID!$H$45,
ROUNDUP(INDEX(GRID!$B$4:$U$15,MATCH(E$7,GRID!$A$4:$A$15,0),MATCH(1,($U$2=GRID!$B$1:$U$1)*(КАЛЕНДАРЬ!X9=GRID!$B$3:$U$3),0))*GRID!$H$45*(1-GRID!$H$46),0))</f>
        <v>60660</v>
      </c>
      <c r="F225" s="8" cm="1">
        <f t="array" ref="F225">IF($I$2="Длительное проживание от 10 ночей ",
INDEX(GRID!$B$18:$U$29,MATCH(E$7,GRID!$A$18:$A$29,0),MATCH(1,($U$2=GRID!$B$1:$U$1)*(КАЛЕНДАРЬ!X9=GRID!$B$3:$U$3),0))*GRID!$H$45,
ROUNDUP(INDEX(GRID!$B$18:$U$29,MATCH(E$7,GRID!$A$18:$A$29,0),MATCH(1,($U$2=GRID!$B$1:$U$1)*(КАЛЕНДАРЬ!X9=GRID!$B$3:$U$3),0))*GRID!$H$45*(1-GRID!$H$46),0))</f>
        <v>65160</v>
      </c>
      <c r="G225" s="57" t="s">
        <v>119</v>
      </c>
      <c r="H225" s="57" t="s">
        <v>119</v>
      </c>
      <c r="I225" s="8" cm="1">
        <f t="array" ref="I225">IF($I$2="Длительное проживание от 10 ночей ",
INDEX(GRID!$B$4:$U$15,MATCH(I$7,GRID!$A$4:$A$15,0),MATCH(1,($U$2=GRID!$B$1:$U$1)*(КАЛЕНДАРЬ!X9=GRID!$B$3:$U$3),0))*GRID!$H$45,
ROUNDUP(INDEX(GRID!$B$4:$U$15,MATCH(I$7,GRID!$A$4:$A$15,0),MATCH(1,($U$2=GRID!$B$1:$U$1)*(КАЛЕНДАРЬ!X9=GRID!$B$3:$U$3),0))*GRID!$H$45*(1-GRID!$H$46),0))</f>
        <v>74250</v>
      </c>
      <c r="J225" s="8" cm="1">
        <f t="array" ref="J225">IF($I$2="Длительное проживание от 10 ночей ",
INDEX(GRID!$B$18:$U$29,MATCH(I$7,GRID!$A$18:$A$29,0),MATCH(1,($U$2=GRID!$B$1:$U$1)*(КАЛЕНДАРЬ!X9=GRID!$B$3:$U$3),0))*GRID!$H$45,
ROUNDUP(INDEX(GRID!$B$18:$U$29,MATCH(I$7,GRID!$A$18:$A$29,0),MATCH(1,($U$2=GRID!$B$1:$U$1)*(КАЛЕНДАРЬ!X9=GRID!$B$3:$U$3),0))*GRID!$H$45*(1-GRID!$H$46),0))</f>
        <v>78750</v>
      </c>
      <c r="K225" s="57" t="s">
        <v>119</v>
      </c>
      <c r="L225" s="57" t="s">
        <v>119</v>
      </c>
      <c r="M225" s="8" cm="1">
        <f t="array" ref="M225">IF($I$2="Длительное проживание от 10 ночей ",
INDEX(GRID!$B$4:$U$15,MATCH(M$7,GRID!$A$4:$A$15,0),MATCH(1,($U$2=GRID!$B$1:$U$1)*(КАЛЕНДАРЬ!X9=GRID!$B$3:$U$3),0))*GRID!$H$45,
ROUNDUP(INDEX(GRID!$B$4:$U$15,MATCH(M$7,GRID!$A$4:$A$15,0),MATCH(1,($U$2=GRID!$B$1:$U$1)*(КАЛЕНДАРЬ!X9=GRID!$B$3:$U$3),0))*GRID!$H$45*(1-GRID!$H$46),0))</f>
        <v>106470</v>
      </c>
      <c r="N225" s="8" cm="1">
        <f t="array" ref="N225">IF($I$2="Длительное проживание от 10 ночей ",
INDEX(GRID!$B$18:$U$29,MATCH(M$7,GRID!$A$18:$A$29,0),MATCH(1,($U$2=GRID!$B$1:$U$1)*(КАЛЕНДАРЬ!X9=GRID!$B$3:$U$3),0))*GRID!$H$45,
ROUNDUP(INDEX(GRID!$B$18:$U$29,MATCH(M$7,GRID!$A$18:$A$29,0),MATCH(1,($U$2=GRID!$B$1:$U$1)*(КАЛЕНДАРЬ!X9=GRID!$B$3:$U$3),0))*GRID!$H$45*(1-GRID!$H$46),0))</f>
        <v>110970</v>
      </c>
      <c r="O225" s="57" t="s">
        <v>119</v>
      </c>
      <c r="P225" s="8" cm="1">
        <f t="array" ref="P225">IF($I$2="Длительное проживание от 10 ночей ",
INDEX(GRID!$B$4:$U$15,MATCH(P$7,GRID!$A$4:$A$15,0),MATCH(1,($U$2=GRID!$B$1:$U$1)*(КАЛЕНДАРЬ!X9=GRID!$B$3:$U$3),0))*GRID!$H$45,
ROUNDUP(INDEX(GRID!$B$4:$U$15,MATCH(P$7,GRID!$A$4:$A$15,0),MATCH(1,($U$2=GRID!$B$1:$U$1)*(КАЛЕНДАРЬ!X9=GRID!$B$3:$U$3),0))*GRID!$H$45*(1-GRID!$H$46),0))</f>
        <v>188010</v>
      </c>
      <c r="Q225" s="8" cm="1">
        <f t="array" ref="Q225">IF($I$2="Длительное проживание от 10 ночей ",
INDEX(GRID!$B$4:$U$15,MATCH(Q$7,GRID!$A$4:$A$15,0),MATCH(1,($U$2=GRID!$B$1:$U$1)*(КАЛЕНДАРЬ!X9=GRID!$B$3:$U$3),0))*GRID!$H$45,
ROUNDUP(INDEX(GRID!$B$4:$U$15,MATCH(Q$7,GRID!$A$4:$A$15,0),MATCH(1,($U$2=GRID!$B$1:$U$1)*(КАЛЕНДАРЬ!X9=GRID!$B$3:$U$3),0))*GRID!$H$45*(1-GRID!$H$46),0))</f>
        <v>216810</v>
      </c>
      <c r="R225" s="57" t="s">
        <v>119</v>
      </c>
      <c r="S225" s="57" t="s">
        <v>119</v>
      </c>
      <c r="T225" s="57" t="s">
        <v>119</v>
      </c>
    </row>
    <row r="226" spans="1:20" hidden="1">
      <c r="A226" s="63" t="s">
        <v>15</v>
      </c>
      <c r="B226" s="64">
        <v>7</v>
      </c>
      <c r="C226" s="8" cm="1">
        <f t="array" ref="C226">IF($I$2="Длительное проживание от 10 ночей ",
INDEX(GRID!$B$4:$U$15,MATCH(C$7,GRID!$A$4:$A$15,0),MATCH(1,($U$2=GRID!$B$1:$U$1)*(КАЛЕНДАРЬ!X10=GRID!$B$3:$U$3),0))*GRID!$H$45,
ROUNDUP(INDEX(GRID!$B$4:$U$15,MATCH(C$7,GRID!$A$4:$A$15,0),MATCH(1,($U$2=GRID!$B$1:$U$1)*(КАЛЕНДАРЬ!X10=GRID!$B$3:$U$3),0))*GRID!$H$45*(1-GRID!$H$46),0))</f>
        <v>56070</v>
      </c>
      <c r="D226" s="8" cm="1">
        <f t="array" ref="D226">IF($I$2="Длительное проживание от 10 ночей ",
INDEX(GRID!$B$18:$U$29,MATCH(C$7,GRID!$A$18:$A$29,0),MATCH(1,($U$2=GRID!$B$1:$U$1)*(КАЛЕНДАРЬ!X10=GRID!$B$3:$U$3),0))*GRID!$H$45,
ROUNDUP(INDEX(GRID!$B$18:$U$29,MATCH(C$7,GRID!$A$18:$A$29,0),MATCH(1,($U$2=GRID!$B$1:$U$1)*(КАЛЕНДАРЬ!X10=GRID!$B$3:$U$3),0))*GRID!$H$45*(1-GRID!$H$46),0))</f>
        <v>60570</v>
      </c>
      <c r="E226" s="8" cm="1">
        <f t="array" ref="E226">IF($I$2="Длительное проживание от 10 ночей ",
INDEX(GRID!$B$4:$U$15,MATCH(E$7,GRID!$A$4:$A$15,0),MATCH(1,($U$2=GRID!$B$1:$U$1)*(КАЛЕНДАРЬ!X10=GRID!$B$3:$U$3),0))*GRID!$H$45,
ROUNDUP(INDEX(GRID!$B$4:$U$15,MATCH(E$7,GRID!$A$4:$A$15,0),MATCH(1,($U$2=GRID!$B$1:$U$1)*(КАЛЕНДАРЬ!X10=GRID!$B$3:$U$3),0))*GRID!$H$45*(1-GRID!$H$46),0))</f>
        <v>65610</v>
      </c>
      <c r="F226" s="8" cm="1">
        <f t="array" ref="F226">IF($I$2="Длительное проживание от 10 ночей ",
INDEX(GRID!$B$18:$U$29,MATCH(E$7,GRID!$A$18:$A$29,0),MATCH(1,($U$2=GRID!$B$1:$U$1)*(КАЛЕНДАРЬ!X10=GRID!$B$3:$U$3),0))*GRID!$H$45,
ROUNDUP(INDEX(GRID!$B$18:$U$29,MATCH(E$7,GRID!$A$18:$A$29,0),MATCH(1,($U$2=GRID!$B$1:$U$1)*(КАЛЕНДАРЬ!X10=GRID!$B$3:$U$3),0))*GRID!$H$45*(1-GRID!$H$46),0))</f>
        <v>70110</v>
      </c>
      <c r="G226" s="57" t="s">
        <v>119</v>
      </c>
      <c r="H226" s="57" t="s">
        <v>119</v>
      </c>
      <c r="I226" s="8" cm="1">
        <f t="array" ref="I226">IF($I$2="Длительное проживание от 10 ночей ",
INDEX(GRID!$B$4:$U$15,MATCH(I$7,GRID!$A$4:$A$15,0),MATCH(1,($U$2=GRID!$B$1:$U$1)*(КАЛЕНДАРЬ!X10=GRID!$B$3:$U$3),0))*GRID!$H$45,
ROUNDUP(INDEX(GRID!$B$4:$U$15,MATCH(I$7,GRID!$A$4:$A$15,0),MATCH(1,($U$2=GRID!$B$1:$U$1)*(КАЛЕНДАРЬ!X10=GRID!$B$3:$U$3),0))*GRID!$H$45*(1-GRID!$H$46),0))</f>
        <v>80100</v>
      </c>
      <c r="J226" s="8" cm="1">
        <f t="array" ref="J226">IF($I$2="Длительное проживание от 10 ночей ",
INDEX(GRID!$B$18:$U$29,MATCH(I$7,GRID!$A$18:$A$29,0),MATCH(1,($U$2=GRID!$B$1:$U$1)*(КАЛЕНДАРЬ!X10=GRID!$B$3:$U$3),0))*GRID!$H$45,
ROUNDUP(INDEX(GRID!$B$18:$U$29,MATCH(I$7,GRID!$A$18:$A$29,0),MATCH(1,($U$2=GRID!$B$1:$U$1)*(КАЛЕНДАРЬ!X10=GRID!$B$3:$U$3),0))*GRID!$H$45*(1-GRID!$H$46),0))</f>
        <v>84600</v>
      </c>
      <c r="K226" s="57" t="s">
        <v>119</v>
      </c>
      <c r="L226" s="57" t="s">
        <v>119</v>
      </c>
      <c r="M226" s="8" cm="1">
        <f t="array" ref="M226">IF($I$2="Длительное проживание от 10 ночей ",
INDEX(GRID!$B$4:$U$15,MATCH(M$7,GRID!$A$4:$A$15,0),MATCH(1,($U$2=GRID!$B$1:$U$1)*(КАЛЕНДАРЬ!X10=GRID!$B$3:$U$3),0))*GRID!$H$45,
ROUNDUP(INDEX(GRID!$B$4:$U$15,MATCH(M$7,GRID!$A$4:$A$15,0),MATCH(1,($U$2=GRID!$B$1:$U$1)*(КАЛЕНДАРЬ!X10=GRID!$B$3:$U$3),0))*GRID!$H$45*(1-GRID!$H$46),0))</f>
        <v>114030</v>
      </c>
      <c r="N226" s="8" cm="1">
        <f t="array" ref="N226">IF($I$2="Длительное проживание от 10 ночей ",
INDEX(GRID!$B$18:$U$29,MATCH(M$7,GRID!$A$18:$A$29,0),MATCH(1,($U$2=GRID!$B$1:$U$1)*(КАЛЕНДАРЬ!X10=GRID!$B$3:$U$3),0))*GRID!$H$45,
ROUNDUP(INDEX(GRID!$B$18:$U$29,MATCH(M$7,GRID!$A$18:$A$29,0),MATCH(1,($U$2=GRID!$B$1:$U$1)*(КАЛЕНДАРЬ!X10=GRID!$B$3:$U$3),0))*GRID!$H$45*(1-GRID!$H$46),0))</f>
        <v>118530</v>
      </c>
      <c r="O226" s="57" t="s">
        <v>119</v>
      </c>
      <c r="P226" s="8" cm="1">
        <f t="array" ref="P226">IF($I$2="Длительное проживание от 10 ночей ",
INDEX(GRID!$B$4:$U$15,MATCH(P$7,GRID!$A$4:$A$15,0),MATCH(1,($U$2=GRID!$B$1:$U$1)*(КАЛЕНДАРЬ!X10=GRID!$B$3:$U$3),0))*GRID!$H$45,
ROUNDUP(INDEX(GRID!$B$4:$U$15,MATCH(P$7,GRID!$A$4:$A$15,0),MATCH(1,($U$2=GRID!$B$1:$U$1)*(КАЛЕНДАРЬ!X10=GRID!$B$3:$U$3),0))*GRID!$H$45*(1-GRID!$H$46),0))</f>
        <v>197190</v>
      </c>
      <c r="Q226" s="8" cm="1">
        <f t="array" ref="Q226">IF($I$2="Длительное проживание от 10 ночей ",
INDEX(GRID!$B$4:$U$15,MATCH(Q$7,GRID!$A$4:$A$15,0),MATCH(1,($U$2=GRID!$B$1:$U$1)*(КАЛЕНДАРЬ!X10=GRID!$B$3:$U$3),0))*GRID!$H$45,
ROUNDUP(INDEX(GRID!$B$4:$U$15,MATCH(Q$7,GRID!$A$4:$A$15,0),MATCH(1,($U$2=GRID!$B$1:$U$1)*(КАЛЕНДАРЬ!X10=GRID!$B$3:$U$3),0))*GRID!$H$45*(1-GRID!$H$46),0))</f>
        <v>226710</v>
      </c>
      <c r="R226" s="57" t="s">
        <v>119</v>
      </c>
      <c r="S226" s="57" t="s">
        <v>119</v>
      </c>
      <c r="T226" s="57" t="s">
        <v>119</v>
      </c>
    </row>
    <row r="227" spans="1:20" hidden="1">
      <c r="A227" s="63" t="s">
        <v>16</v>
      </c>
      <c r="B227" s="64">
        <v>8</v>
      </c>
      <c r="C227" s="8" cm="1">
        <f t="array" ref="C227">IF($I$2="Длительное проживание от 10 ночей ",
INDEX(GRID!$B$4:$U$15,MATCH(C$7,GRID!$A$4:$A$15,0),MATCH(1,($U$2=GRID!$B$1:$U$1)*(КАЛЕНДАРЬ!X11=GRID!$B$3:$U$3),0))*GRID!$H$45,
ROUNDUP(INDEX(GRID!$B$4:$U$15,MATCH(C$7,GRID!$A$4:$A$15,0),MATCH(1,($U$2=GRID!$B$1:$U$1)*(КАЛЕНДАРЬ!X11=GRID!$B$3:$U$3),0))*GRID!$H$45*(1-GRID!$H$46),0))</f>
        <v>56070</v>
      </c>
      <c r="D227" s="8" cm="1">
        <f t="array" ref="D227">IF($I$2="Длительное проживание от 10 ночей ",
INDEX(GRID!$B$18:$U$29,MATCH(C$7,GRID!$A$18:$A$29,0),MATCH(1,($U$2=GRID!$B$1:$U$1)*(КАЛЕНДАРЬ!X11=GRID!$B$3:$U$3),0))*GRID!$H$45,
ROUNDUP(INDEX(GRID!$B$18:$U$29,MATCH(C$7,GRID!$A$18:$A$29,0),MATCH(1,($U$2=GRID!$B$1:$U$1)*(КАЛЕНДАРЬ!X11=GRID!$B$3:$U$3),0))*GRID!$H$45*(1-GRID!$H$46),0))</f>
        <v>60570</v>
      </c>
      <c r="E227" s="8" cm="1">
        <f t="array" ref="E227">IF($I$2="Длительное проживание от 10 ночей ",
INDEX(GRID!$B$4:$U$15,MATCH(E$7,GRID!$A$4:$A$15,0),MATCH(1,($U$2=GRID!$B$1:$U$1)*(КАЛЕНДАРЬ!X11=GRID!$B$3:$U$3),0))*GRID!$H$45,
ROUNDUP(INDEX(GRID!$B$4:$U$15,MATCH(E$7,GRID!$A$4:$A$15,0),MATCH(1,($U$2=GRID!$B$1:$U$1)*(КАЛЕНДАРЬ!X11=GRID!$B$3:$U$3),0))*GRID!$H$45*(1-GRID!$H$46),0))</f>
        <v>65610</v>
      </c>
      <c r="F227" s="8" cm="1">
        <f t="array" ref="F227">IF($I$2="Длительное проживание от 10 ночей ",
INDEX(GRID!$B$18:$U$29,MATCH(E$7,GRID!$A$18:$A$29,0),MATCH(1,($U$2=GRID!$B$1:$U$1)*(КАЛЕНДАРЬ!X11=GRID!$B$3:$U$3),0))*GRID!$H$45,
ROUNDUP(INDEX(GRID!$B$18:$U$29,MATCH(E$7,GRID!$A$18:$A$29,0),MATCH(1,($U$2=GRID!$B$1:$U$1)*(КАЛЕНДАРЬ!X11=GRID!$B$3:$U$3),0))*GRID!$H$45*(1-GRID!$H$46),0))</f>
        <v>70110</v>
      </c>
      <c r="G227" s="57" t="s">
        <v>119</v>
      </c>
      <c r="H227" s="57" t="s">
        <v>119</v>
      </c>
      <c r="I227" s="8" cm="1">
        <f t="array" ref="I227">IF($I$2="Длительное проживание от 10 ночей ",
INDEX(GRID!$B$4:$U$15,MATCH(I$7,GRID!$A$4:$A$15,0),MATCH(1,($U$2=GRID!$B$1:$U$1)*(КАЛЕНДАРЬ!X11=GRID!$B$3:$U$3),0))*GRID!$H$45,
ROUNDUP(INDEX(GRID!$B$4:$U$15,MATCH(I$7,GRID!$A$4:$A$15,0),MATCH(1,($U$2=GRID!$B$1:$U$1)*(КАЛЕНДАРЬ!X11=GRID!$B$3:$U$3),0))*GRID!$H$45*(1-GRID!$H$46),0))</f>
        <v>80100</v>
      </c>
      <c r="J227" s="8" cm="1">
        <f t="array" ref="J227">IF($I$2="Длительное проживание от 10 ночей ",
INDEX(GRID!$B$18:$U$29,MATCH(I$7,GRID!$A$18:$A$29,0),MATCH(1,($U$2=GRID!$B$1:$U$1)*(КАЛЕНДАРЬ!X11=GRID!$B$3:$U$3),0))*GRID!$H$45,
ROUNDUP(INDEX(GRID!$B$18:$U$29,MATCH(I$7,GRID!$A$18:$A$29,0),MATCH(1,($U$2=GRID!$B$1:$U$1)*(КАЛЕНДАРЬ!X11=GRID!$B$3:$U$3),0))*GRID!$H$45*(1-GRID!$H$46),0))</f>
        <v>84600</v>
      </c>
      <c r="K227" s="57" t="s">
        <v>119</v>
      </c>
      <c r="L227" s="57" t="s">
        <v>119</v>
      </c>
      <c r="M227" s="8" cm="1">
        <f t="array" ref="M227">IF($I$2="Длительное проживание от 10 ночей ",
INDEX(GRID!$B$4:$U$15,MATCH(M$7,GRID!$A$4:$A$15,0),MATCH(1,($U$2=GRID!$B$1:$U$1)*(КАЛЕНДАРЬ!X11=GRID!$B$3:$U$3),0))*GRID!$H$45,
ROUNDUP(INDEX(GRID!$B$4:$U$15,MATCH(M$7,GRID!$A$4:$A$15,0),MATCH(1,($U$2=GRID!$B$1:$U$1)*(КАЛЕНДАРЬ!X11=GRID!$B$3:$U$3),0))*GRID!$H$45*(1-GRID!$H$46),0))</f>
        <v>114030</v>
      </c>
      <c r="N227" s="8" cm="1">
        <f t="array" ref="N227">IF($I$2="Длительное проживание от 10 ночей ",
INDEX(GRID!$B$18:$U$29,MATCH(M$7,GRID!$A$18:$A$29,0),MATCH(1,($U$2=GRID!$B$1:$U$1)*(КАЛЕНДАРЬ!X11=GRID!$B$3:$U$3),0))*GRID!$H$45,
ROUNDUP(INDEX(GRID!$B$18:$U$29,MATCH(M$7,GRID!$A$18:$A$29,0),MATCH(1,($U$2=GRID!$B$1:$U$1)*(КАЛЕНДАРЬ!X11=GRID!$B$3:$U$3),0))*GRID!$H$45*(1-GRID!$H$46),0))</f>
        <v>118530</v>
      </c>
      <c r="O227" s="57" t="s">
        <v>119</v>
      </c>
      <c r="P227" s="8" cm="1">
        <f t="array" ref="P227">IF($I$2="Длительное проживание от 10 ночей ",
INDEX(GRID!$B$4:$U$15,MATCH(P$7,GRID!$A$4:$A$15,0),MATCH(1,($U$2=GRID!$B$1:$U$1)*(КАЛЕНДАРЬ!X11=GRID!$B$3:$U$3),0))*GRID!$H$45,
ROUNDUP(INDEX(GRID!$B$4:$U$15,MATCH(P$7,GRID!$A$4:$A$15,0),MATCH(1,($U$2=GRID!$B$1:$U$1)*(КАЛЕНДАРЬ!X11=GRID!$B$3:$U$3),0))*GRID!$H$45*(1-GRID!$H$46),0))</f>
        <v>197190</v>
      </c>
      <c r="Q227" s="8" cm="1">
        <f t="array" ref="Q227">IF($I$2="Длительное проживание от 10 ночей ",
INDEX(GRID!$B$4:$U$15,MATCH(Q$7,GRID!$A$4:$A$15,0),MATCH(1,($U$2=GRID!$B$1:$U$1)*(КАЛЕНДАРЬ!X11=GRID!$B$3:$U$3),0))*GRID!$H$45,
ROUNDUP(INDEX(GRID!$B$4:$U$15,MATCH(Q$7,GRID!$A$4:$A$15,0),MATCH(1,($U$2=GRID!$B$1:$U$1)*(КАЛЕНДАРЬ!X11=GRID!$B$3:$U$3),0))*GRID!$H$45*(1-GRID!$H$46),0))</f>
        <v>226710</v>
      </c>
      <c r="R227" s="57" t="s">
        <v>119</v>
      </c>
      <c r="S227" s="57" t="s">
        <v>119</v>
      </c>
      <c r="T227" s="57" t="s">
        <v>119</v>
      </c>
    </row>
    <row r="228" spans="1:20" hidden="1">
      <c r="A228" s="63" t="s">
        <v>17</v>
      </c>
      <c r="B228" s="64">
        <v>9</v>
      </c>
      <c r="C228" s="8" cm="1">
        <f t="array" ref="C228">IF($I$2="Длительное проживание от 10 ночей ",
INDEX(GRID!$B$4:$U$15,MATCH(C$7,GRID!$A$4:$A$15,0),MATCH(1,($U$2=GRID!$B$1:$U$1)*(КАЛЕНДАРЬ!X12=GRID!$B$3:$U$3),0))*GRID!$H$45,
ROUNDUP(INDEX(GRID!$B$4:$U$15,MATCH(C$7,GRID!$A$4:$A$15,0),MATCH(1,($U$2=GRID!$B$1:$U$1)*(КАЛЕНДАРЬ!X12=GRID!$B$3:$U$3),0))*GRID!$H$45*(1-GRID!$H$46),0))</f>
        <v>51570</v>
      </c>
      <c r="D228" s="8" cm="1">
        <f t="array" ref="D228">IF($I$2="Длительное проживание от 10 ночей ",
INDEX(GRID!$B$18:$U$29,MATCH(C$7,GRID!$A$18:$A$29,0),MATCH(1,($U$2=GRID!$B$1:$U$1)*(КАЛЕНДАРЬ!X12=GRID!$B$3:$U$3),0))*GRID!$H$45,
ROUNDUP(INDEX(GRID!$B$18:$U$29,MATCH(C$7,GRID!$A$18:$A$29,0),MATCH(1,($U$2=GRID!$B$1:$U$1)*(КАЛЕНДАРЬ!X12=GRID!$B$3:$U$3),0))*GRID!$H$45*(1-GRID!$H$46),0))</f>
        <v>56070</v>
      </c>
      <c r="E228" s="8" cm="1">
        <f t="array" ref="E228">IF($I$2="Длительное проживание от 10 ночей ",
INDEX(GRID!$B$4:$U$15,MATCH(E$7,GRID!$A$4:$A$15,0),MATCH(1,($U$2=GRID!$B$1:$U$1)*(КАЛЕНДАРЬ!X12=GRID!$B$3:$U$3),0))*GRID!$H$45,
ROUNDUP(INDEX(GRID!$B$4:$U$15,MATCH(E$7,GRID!$A$4:$A$15,0),MATCH(1,($U$2=GRID!$B$1:$U$1)*(КАЛЕНДАРЬ!X12=GRID!$B$3:$U$3),0))*GRID!$H$45*(1-GRID!$H$46),0))</f>
        <v>60660</v>
      </c>
      <c r="F228" s="8" cm="1">
        <f t="array" ref="F228">IF($I$2="Длительное проживание от 10 ночей ",
INDEX(GRID!$B$18:$U$29,MATCH(E$7,GRID!$A$18:$A$29,0),MATCH(1,($U$2=GRID!$B$1:$U$1)*(КАЛЕНДАРЬ!X12=GRID!$B$3:$U$3),0))*GRID!$H$45,
ROUNDUP(INDEX(GRID!$B$18:$U$29,MATCH(E$7,GRID!$A$18:$A$29,0),MATCH(1,($U$2=GRID!$B$1:$U$1)*(КАЛЕНДАРЬ!X12=GRID!$B$3:$U$3),0))*GRID!$H$45*(1-GRID!$H$46),0))</f>
        <v>65160</v>
      </c>
      <c r="G228" s="57" t="s">
        <v>119</v>
      </c>
      <c r="H228" s="57" t="s">
        <v>119</v>
      </c>
      <c r="I228" s="8" cm="1">
        <f t="array" ref="I228">IF($I$2="Длительное проживание от 10 ночей ",
INDEX(GRID!$B$4:$U$15,MATCH(I$7,GRID!$A$4:$A$15,0),MATCH(1,($U$2=GRID!$B$1:$U$1)*(КАЛЕНДАРЬ!X12=GRID!$B$3:$U$3),0))*GRID!$H$45,
ROUNDUP(INDEX(GRID!$B$4:$U$15,MATCH(I$7,GRID!$A$4:$A$15,0),MATCH(1,($U$2=GRID!$B$1:$U$1)*(КАЛЕНДАРЬ!X12=GRID!$B$3:$U$3),0))*GRID!$H$45*(1-GRID!$H$46),0))</f>
        <v>74250</v>
      </c>
      <c r="J228" s="8" cm="1">
        <f t="array" ref="J228">IF($I$2="Длительное проживание от 10 ночей ",
INDEX(GRID!$B$18:$U$29,MATCH(I$7,GRID!$A$18:$A$29,0),MATCH(1,($U$2=GRID!$B$1:$U$1)*(КАЛЕНДАРЬ!X12=GRID!$B$3:$U$3),0))*GRID!$H$45,
ROUNDUP(INDEX(GRID!$B$18:$U$29,MATCH(I$7,GRID!$A$18:$A$29,0),MATCH(1,($U$2=GRID!$B$1:$U$1)*(КАЛЕНДАРЬ!X12=GRID!$B$3:$U$3),0))*GRID!$H$45*(1-GRID!$H$46),0))</f>
        <v>78750</v>
      </c>
      <c r="K228" s="57" t="s">
        <v>119</v>
      </c>
      <c r="L228" s="57" t="s">
        <v>119</v>
      </c>
      <c r="M228" s="8" cm="1">
        <f t="array" ref="M228">IF($I$2="Длительное проживание от 10 ночей ",
INDEX(GRID!$B$4:$U$15,MATCH(M$7,GRID!$A$4:$A$15,0),MATCH(1,($U$2=GRID!$B$1:$U$1)*(КАЛЕНДАРЬ!X12=GRID!$B$3:$U$3),0))*GRID!$H$45,
ROUNDUP(INDEX(GRID!$B$4:$U$15,MATCH(M$7,GRID!$A$4:$A$15,0),MATCH(1,($U$2=GRID!$B$1:$U$1)*(КАЛЕНДАРЬ!X12=GRID!$B$3:$U$3),0))*GRID!$H$45*(1-GRID!$H$46),0))</f>
        <v>106470</v>
      </c>
      <c r="N228" s="8" cm="1">
        <f t="array" ref="N228">IF($I$2="Длительное проживание от 10 ночей ",
INDEX(GRID!$B$18:$U$29,MATCH(M$7,GRID!$A$18:$A$29,0),MATCH(1,($U$2=GRID!$B$1:$U$1)*(КАЛЕНДАРЬ!X12=GRID!$B$3:$U$3),0))*GRID!$H$45,
ROUNDUP(INDEX(GRID!$B$18:$U$29,MATCH(M$7,GRID!$A$18:$A$29,0),MATCH(1,($U$2=GRID!$B$1:$U$1)*(КАЛЕНДАРЬ!X12=GRID!$B$3:$U$3),0))*GRID!$H$45*(1-GRID!$H$46),0))</f>
        <v>110970</v>
      </c>
      <c r="O228" s="57" t="s">
        <v>119</v>
      </c>
      <c r="P228" s="8" cm="1">
        <f t="array" ref="P228">IF($I$2="Длительное проживание от 10 ночей ",
INDEX(GRID!$B$4:$U$15,MATCH(P$7,GRID!$A$4:$A$15,0),MATCH(1,($U$2=GRID!$B$1:$U$1)*(КАЛЕНДАРЬ!X12=GRID!$B$3:$U$3),0))*GRID!$H$45,
ROUNDUP(INDEX(GRID!$B$4:$U$15,MATCH(P$7,GRID!$A$4:$A$15,0),MATCH(1,($U$2=GRID!$B$1:$U$1)*(КАЛЕНДАРЬ!X12=GRID!$B$3:$U$3),0))*GRID!$H$45*(1-GRID!$H$46),0))</f>
        <v>188010</v>
      </c>
      <c r="Q228" s="8" cm="1">
        <f t="array" ref="Q228">IF($I$2="Длительное проживание от 10 ночей ",
INDEX(GRID!$B$4:$U$15,MATCH(Q$7,GRID!$A$4:$A$15,0),MATCH(1,($U$2=GRID!$B$1:$U$1)*(КАЛЕНДАРЬ!X12=GRID!$B$3:$U$3),0))*GRID!$H$45,
ROUNDUP(INDEX(GRID!$B$4:$U$15,MATCH(Q$7,GRID!$A$4:$A$15,0),MATCH(1,($U$2=GRID!$B$1:$U$1)*(КАЛЕНДАРЬ!X12=GRID!$B$3:$U$3),0))*GRID!$H$45*(1-GRID!$H$46),0))</f>
        <v>216810</v>
      </c>
      <c r="R228" s="57" t="s">
        <v>119</v>
      </c>
      <c r="S228" s="57" t="s">
        <v>119</v>
      </c>
      <c r="T228" s="57" t="s">
        <v>119</v>
      </c>
    </row>
    <row r="229" spans="1:20" hidden="1">
      <c r="A229" s="63" t="s">
        <v>11</v>
      </c>
      <c r="B229" s="64">
        <v>10</v>
      </c>
      <c r="C229" s="8" cm="1">
        <f t="array" ref="C229">IF($I$2="Длительное проживание от 10 ночей ",
INDEX(GRID!$B$4:$U$15,MATCH(C$7,GRID!$A$4:$A$15,0),MATCH(1,($U$2=GRID!$B$1:$U$1)*(КАЛЕНДАРЬ!X13=GRID!$B$3:$U$3),0))*GRID!$H$45,
ROUNDUP(INDEX(GRID!$B$4:$U$15,MATCH(C$7,GRID!$A$4:$A$15,0),MATCH(1,($U$2=GRID!$B$1:$U$1)*(КАЛЕНДАРЬ!X13=GRID!$B$3:$U$3),0))*GRID!$H$45*(1-GRID!$H$46),0))</f>
        <v>51570</v>
      </c>
      <c r="D229" s="8" cm="1">
        <f t="array" ref="D229">IF($I$2="Длительное проживание от 10 ночей ",
INDEX(GRID!$B$18:$U$29,MATCH(C$7,GRID!$A$18:$A$29,0),MATCH(1,($U$2=GRID!$B$1:$U$1)*(КАЛЕНДАРЬ!X13=GRID!$B$3:$U$3),0))*GRID!$H$45,
ROUNDUP(INDEX(GRID!$B$18:$U$29,MATCH(C$7,GRID!$A$18:$A$29,0),MATCH(1,($U$2=GRID!$B$1:$U$1)*(КАЛЕНДАРЬ!X13=GRID!$B$3:$U$3),0))*GRID!$H$45*(1-GRID!$H$46),0))</f>
        <v>56070</v>
      </c>
      <c r="E229" s="8" cm="1">
        <f t="array" ref="E229">IF($I$2="Длительное проживание от 10 ночей ",
INDEX(GRID!$B$4:$U$15,MATCH(E$7,GRID!$A$4:$A$15,0),MATCH(1,($U$2=GRID!$B$1:$U$1)*(КАЛЕНДАРЬ!X13=GRID!$B$3:$U$3),0))*GRID!$H$45,
ROUNDUP(INDEX(GRID!$B$4:$U$15,MATCH(E$7,GRID!$A$4:$A$15,0),MATCH(1,($U$2=GRID!$B$1:$U$1)*(КАЛЕНДАРЬ!X13=GRID!$B$3:$U$3),0))*GRID!$H$45*(1-GRID!$H$46),0))</f>
        <v>60660</v>
      </c>
      <c r="F229" s="8" cm="1">
        <f t="array" ref="F229">IF($I$2="Длительное проживание от 10 ночей ",
INDEX(GRID!$B$18:$U$29,MATCH(E$7,GRID!$A$18:$A$29,0),MATCH(1,($U$2=GRID!$B$1:$U$1)*(КАЛЕНДАРЬ!X13=GRID!$B$3:$U$3),0))*GRID!$H$45,
ROUNDUP(INDEX(GRID!$B$18:$U$29,MATCH(E$7,GRID!$A$18:$A$29,0),MATCH(1,($U$2=GRID!$B$1:$U$1)*(КАЛЕНДАРЬ!X13=GRID!$B$3:$U$3),0))*GRID!$H$45*(1-GRID!$H$46),0))</f>
        <v>65160</v>
      </c>
      <c r="G229" s="57" t="s">
        <v>119</v>
      </c>
      <c r="H229" s="57" t="s">
        <v>119</v>
      </c>
      <c r="I229" s="8" cm="1">
        <f t="array" ref="I229">IF($I$2="Длительное проживание от 10 ночей ",
INDEX(GRID!$B$4:$U$15,MATCH(I$7,GRID!$A$4:$A$15,0),MATCH(1,($U$2=GRID!$B$1:$U$1)*(КАЛЕНДАРЬ!X13=GRID!$B$3:$U$3),0))*GRID!$H$45,
ROUNDUP(INDEX(GRID!$B$4:$U$15,MATCH(I$7,GRID!$A$4:$A$15,0),MATCH(1,($U$2=GRID!$B$1:$U$1)*(КАЛЕНДАРЬ!X13=GRID!$B$3:$U$3),0))*GRID!$H$45*(1-GRID!$H$46),0))</f>
        <v>74250</v>
      </c>
      <c r="J229" s="8" cm="1">
        <f t="array" ref="J229">IF($I$2="Длительное проживание от 10 ночей ",
INDEX(GRID!$B$18:$U$29,MATCH(I$7,GRID!$A$18:$A$29,0),MATCH(1,($U$2=GRID!$B$1:$U$1)*(КАЛЕНДАРЬ!X13=GRID!$B$3:$U$3),0))*GRID!$H$45,
ROUNDUP(INDEX(GRID!$B$18:$U$29,MATCH(I$7,GRID!$A$18:$A$29,0),MATCH(1,($U$2=GRID!$B$1:$U$1)*(КАЛЕНДАРЬ!X13=GRID!$B$3:$U$3),0))*GRID!$H$45*(1-GRID!$H$46),0))</f>
        <v>78750</v>
      </c>
      <c r="K229" s="57" t="s">
        <v>119</v>
      </c>
      <c r="L229" s="57" t="s">
        <v>119</v>
      </c>
      <c r="M229" s="8" cm="1">
        <f t="array" ref="M229">IF($I$2="Длительное проживание от 10 ночей ",
INDEX(GRID!$B$4:$U$15,MATCH(M$7,GRID!$A$4:$A$15,0),MATCH(1,($U$2=GRID!$B$1:$U$1)*(КАЛЕНДАРЬ!X13=GRID!$B$3:$U$3),0))*GRID!$H$45,
ROUNDUP(INDEX(GRID!$B$4:$U$15,MATCH(M$7,GRID!$A$4:$A$15,0),MATCH(1,($U$2=GRID!$B$1:$U$1)*(КАЛЕНДАРЬ!X13=GRID!$B$3:$U$3),0))*GRID!$H$45*(1-GRID!$H$46),0))</f>
        <v>106470</v>
      </c>
      <c r="N229" s="8" cm="1">
        <f t="array" ref="N229">IF($I$2="Длительное проживание от 10 ночей ",
INDEX(GRID!$B$18:$U$29,MATCH(M$7,GRID!$A$18:$A$29,0),MATCH(1,($U$2=GRID!$B$1:$U$1)*(КАЛЕНДАРЬ!X13=GRID!$B$3:$U$3),0))*GRID!$H$45,
ROUNDUP(INDEX(GRID!$B$18:$U$29,MATCH(M$7,GRID!$A$18:$A$29,0),MATCH(1,($U$2=GRID!$B$1:$U$1)*(КАЛЕНДАРЬ!X13=GRID!$B$3:$U$3),0))*GRID!$H$45*(1-GRID!$H$46),0))</f>
        <v>110970</v>
      </c>
      <c r="O229" s="57" t="s">
        <v>119</v>
      </c>
      <c r="P229" s="8" cm="1">
        <f t="array" ref="P229">IF($I$2="Длительное проживание от 10 ночей ",
INDEX(GRID!$B$4:$U$15,MATCH(P$7,GRID!$A$4:$A$15,0),MATCH(1,($U$2=GRID!$B$1:$U$1)*(КАЛЕНДАРЬ!X13=GRID!$B$3:$U$3),0))*GRID!$H$45,
ROUNDUP(INDEX(GRID!$B$4:$U$15,MATCH(P$7,GRID!$A$4:$A$15,0),MATCH(1,($U$2=GRID!$B$1:$U$1)*(КАЛЕНДАРЬ!X13=GRID!$B$3:$U$3),0))*GRID!$H$45*(1-GRID!$H$46),0))</f>
        <v>188010</v>
      </c>
      <c r="Q229" s="8" cm="1">
        <f t="array" ref="Q229">IF($I$2="Длительное проживание от 10 ночей ",
INDEX(GRID!$B$4:$U$15,MATCH(Q$7,GRID!$A$4:$A$15,0),MATCH(1,($U$2=GRID!$B$1:$U$1)*(КАЛЕНДАРЬ!X13=GRID!$B$3:$U$3),0))*GRID!$H$45,
ROUNDUP(INDEX(GRID!$B$4:$U$15,MATCH(Q$7,GRID!$A$4:$A$15,0),MATCH(1,($U$2=GRID!$B$1:$U$1)*(КАЛЕНДАРЬ!X13=GRID!$B$3:$U$3),0))*GRID!$H$45*(1-GRID!$H$46),0))</f>
        <v>216810</v>
      </c>
      <c r="R229" s="57" t="s">
        <v>119</v>
      </c>
      <c r="S229" s="57" t="s">
        <v>119</v>
      </c>
      <c r="T229" s="57" t="s">
        <v>119</v>
      </c>
    </row>
    <row r="230" spans="1:20" hidden="1">
      <c r="A230" s="63" t="s">
        <v>12</v>
      </c>
      <c r="B230" s="64">
        <v>11</v>
      </c>
      <c r="C230" s="8" cm="1">
        <f t="array" ref="C230">IF($I$2="Длительное проживание от 10 ночей ",
INDEX(GRID!$B$4:$U$15,MATCH(C$7,GRID!$A$4:$A$15,0),MATCH(1,($U$2=GRID!$B$1:$U$1)*(КАЛЕНДАРЬ!X14=GRID!$B$3:$U$3),0))*GRID!$H$45,
ROUNDUP(INDEX(GRID!$B$4:$U$15,MATCH(C$7,GRID!$A$4:$A$15,0),MATCH(1,($U$2=GRID!$B$1:$U$1)*(КАЛЕНДАРЬ!X14=GRID!$B$3:$U$3),0))*GRID!$H$45*(1-GRID!$H$46),0))</f>
        <v>51570</v>
      </c>
      <c r="D230" s="8" cm="1">
        <f t="array" ref="D230">IF($I$2="Длительное проживание от 10 ночей ",
INDEX(GRID!$B$18:$U$29,MATCH(C$7,GRID!$A$18:$A$29,0),MATCH(1,($U$2=GRID!$B$1:$U$1)*(КАЛЕНДАРЬ!X14=GRID!$B$3:$U$3),0))*GRID!$H$45,
ROUNDUP(INDEX(GRID!$B$18:$U$29,MATCH(C$7,GRID!$A$18:$A$29,0),MATCH(1,($U$2=GRID!$B$1:$U$1)*(КАЛЕНДАРЬ!X14=GRID!$B$3:$U$3),0))*GRID!$H$45*(1-GRID!$H$46),0))</f>
        <v>56070</v>
      </c>
      <c r="E230" s="8" cm="1">
        <f t="array" ref="E230">IF($I$2="Длительное проживание от 10 ночей ",
INDEX(GRID!$B$4:$U$15,MATCH(E$7,GRID!$A$4:$A$15,0),MATCH(1,($U$2=GRID!$B$1:$U$1)*(КАЛЕНДАРЬ!X14=GRID!$B$3:$U$3),0))*GRID!$H$45,
ROUNDUP(INDEX(GRID!$B$4:$U$15,MATCH(E$7,GRID!$A$4:$A$15,0),MATCH(1,($U$2=GRID!$B$1:$U$1)*(КАЛЕНДАРЬ!X14=GRID!$B$3:$U$3),0))*GRID!$H$45*(1-GRID!$H$46),0))</f>
        <v>60660</v>
      </c>
      <c r="F230" s="8" cm="1">
        <f t="array" ref="F230">IF($I$2="Длительное проживание от 10 ночей ",
INDEX(GRID!$B$18:$U$29,MATCH(E$7,GRID!$A$18:$A$29,0),MATCH(1,($U$2=GRID!$B$1:$U$1)*(КАЛЕНДАРЬ!X14=GRID!$B$3:$U$3),0))*GRID!$H$45,
ROUNDUP(INDEX(GRID!$B$18:$U$29,MATCH(E$7,GRID!$A$18:$A$29,0),MATCH(1,($U$2=GRID!$B$1:$U$1)*(КАЛЕНДАРЬ!X14=GRID!$B$3:$U$3),0))*GRID!$H$45*(1-GRID!$H$46),0))</f>
        <v>65160</v>
      </c>
      <c r="G230" s="57" t="s">
        <v>119</v>
      </c>
      <c r="H230" s="57" t="s">
        <v>119</v>
      </c>
      <c r="I230" s="8" cm="1">
        <f t="array" ref="I230">IF($I$2="Длительное проживание от 10 ночей ",
INDEX(GRID!$B$4:$U$15,MATCH(I$7,GRID!$A$4:$A$15,0),MATCH(1,($U$2=GRID!$B$1:$U$1)*(КАЛЕНДАРЬ!X14=GRID!$B$3:$U$3),0))*GRID!$H$45,
ROUNDUP(INDEX(GRID!$B$4:$U$15,MATCH(I$7,GRID!$A$4:$A$15,0),MATCH(1,($U$2=GRID!$B$1:$U$1)*(КАЛЕНДАРЬ!X14=GRID!$B$3:$U$3),0))*GRID!$H$45*(1-GRID!$H$46),0))</f>
        <v>74250</v>
      </c>
      <c r="J230" s="8" cm="1">
        <f t="array" ref="J230">IF($I$2="Длительное проживание от 10 ночей ",
INDEX(GRID!$B$18:$U$29,MATCH(I$7,GRID!$A$18:$A$29,0),MATCH(1,($U$2=GRID!$B$1:$U$1)*(КАЛЕНДАРЬ!X14=GRID!$B$3:$U$3),0))*GRID!$H$45,
ROUNDUP(INDEX(GRID!$B$18:$U$29,MATCH(I$7,GRID!$A$18:$A$29,0),MATCH(1,($U$2=GRID!$B$1:$U$1)*(КАЛЕНДАРЬ!X14=GRID!$B$3:$U$3),0))*GRID!$H$45*(1-GRID!$H$46),0))</f>
        <v>78750</v>
      </c>
      <c r="K230" s="57" t="s">
        <v>119</v>
      </c>
      <c r="L230" s="57" t="s">
        <v>119</v>
      </c>
      <c r="M230" s="8" cm="1">
        <f t="array" ref="M230">IF($I$2="Длительное проживание от 10 ночей ",
INDEX(GRID!$B$4:$U$15,MATCH(M$7,GRID!$A$4:$A$15,0),MATCH(1,($U$2=GRID!$B$1:$U$1)*(КАЛЕНДАРЬ!X14=GRID!$B$3:$U$3),0))*GRID!$H$45,
ROUNDUP(INDEX(GRID!$B$4:$U$15,MATCH(M$7,GRID!$A$4:$A$15,0),MATCH(1,($U$2=GRID!$B$1:$U$1)*(КАЛЕНДАРЬ!X14=GRID!$B$3:$U$3),0))*GRID!$H$45*(1-GRID!$H$46),0))</f>
        <v>106470</v>
      </c>
      <c r="N230" s="8" cm="1">
        <f t="array" ref="N230">IF($I$2="Длительное проживание от 10 ночей ",
INDEX(GRID!$B$18:$U$29,MATCH(M$7,GRID!$A$18:$A$29,0),MATCH(1,($U$2=GRID!$B$1:$U$1)*(КАЛЕНДАРЬ!X14=GRID!$B$3:$U$3),0))*GRID!$H$45,
ROUNDUP(INDEX(GRID!$B$18:$U$29,MATCH(M$7,GRID!$A$18:$A$29,0),MATCH(1,($U$2=GRID!$B$1:$U$1)*(КАЛЕНДАРЬ!X14=GRID!$B$3:$U$3),0))*GRID!$H$45*(1-GRID!$H$46),0))</f>
        <v>110970</v>
      </c>
      <c r="O230" s="57" t="s">
        <v>119</v>
      </c>
      <c r="P230" s="8" cm="1">
        <f t="array" ref="P230">IF($I$2="Длительное проживание от 10 ночей ",
INDEX(GRID!$B$4:$U$15,MATCH(P$7,GRID!$A$4:$A$15,0),MATCH(1,($U$2=GRID!$B$1:$U$1)*(КАЛЕНДАРЬ!X14=GRID!$B$3:$U$3),0))*GRID!$H$45,
ROUNDUP(INDEX(GRID!$B$4:$U$15,MATCH(P$7,GRID!$A$4:$A$15,0),MATCH(1,($U$2=GRID!$B$1:$U$1)*(КАЛЕНДАРЬ!X14=GRID!$B$3:$U$3),0))*GRID!$H$45*(1-GRID!$H$46),0))</f>
        <v>188010</v>
      </c>
      <c r="Q230" s="8" cm="1">
        <f t="array" ref="Q230">IF($I$2="Длительное проживание от 10 ночей ",
INDEX(GRID!$B$4:$U$15,MATCH(Q$7,GRID!$A$4:$A$15,0),MATCH(1,($U$2=GRID!$B$1:$U$1)*(КАЛЕНДАРЬ!X14=GRID!$B$3:$U$3),0))*GRID!$H$45,
ROUNDUP(INDEX(GRID!$B$4:$U$15,MATCH(Q$7,GRID!$A$4:$A$15,0),MATCH(1,($U$2=GRID!$B$1:$U$1)*(КАЛЕНДАРЬ!X14=GRID!$B$3:$U$3),0))*GRID!$H$45*(1-GRID!$H$46),0))</f>
        <v>216810</v>
      </c>
      <c r="R230" s="57" t="s">
        <v>119</v>
      </c>
      <c r="S230" s="57" t="s">
        <v>119</v>
      </c>
      <c r="T230" s="57" t="s">
        <v>119</v>
      </c>
    </row>
    <row r="231" spans="1:20" hidden="1">
      <c r="A231" s="63" t="s">
        <v>13</v>
      </c>
      <c r="B231" s="64">
        <v>12</v>
      </c>
      <c r="C231" s="8" cm="1">
        <f t="array" ref="C231">IF($I$2="Длительное проживание от 10 ночей ",
INDEX(GRID!$B$4:$U$15,MATCH(C$7,GRID!$A$4:$A$15,0),MATCH(1,($U$2=GRID!$B$1:$U$1)*(КАЛЕНДАРЬ!X15=GRID!$B$3:$U$3),0))*GRID!$H$45,
ROUNDUP(INDEX(GRID!$B$4:$U$15,MATCH(C$7,GRID!$A$4:$A$15,0),MATCH(1,($U$2=GRID!$B$1:$U$1)*(КАЛЕНДАРЬ!X15=GRID!$B$3:$U$3),0))*GRID!$H$45*(1-GRID!$H$46),0))</f>
        <v>51570</v>
      </c>
      <c r="D231" s="8" cm="1">
        <f t="array" ref="D231">IF($I$2="Длительное проживание от 10 ночей ",
INDEX(GRID!$B$18:$U$29,MATCH(C$7,GRID!$A$18:$A$29,0),MATCH(1,($U$2=GRID!$B$1:$U$1)*(КАЛЕНДАРЬ!X15=GRID!$B$3:$U$3),0))*GRID!$H$45,
ROUNDUP(INDEX(GRID!$B$18:$U$29,MATCH(C$7,GRID!$A$18:$A$29,0),MATCH(1,($U$2=GRID!$B$1:$U$1)*(КАЛЕНДАРЬ!X15=GRID!$B$3:$U$3),0))*GRID!$H$45*(1-GRID!$H$46),0))</f>
        <v>56070</v>
      </c>
      <c r="E231" s="8" cm="1">
        <f t="array" ref="E231">IF($I$2="Длительное проживание от 10 ночей ",
INDEX(GRID!$B$4:$U$15,MATCH(E$7,GRID!$A$4:$A$15,0),MATCH(1,($U$2=GRID!$B$1:$U$1)*(КАЛЕНДАРЬ!X15=GRID!$B$3:$U$3),0))*GRID!$H$45,
ROUNDUP(INDEX(GRID!$B$4:$U$15,MATCH(E$7,GRID!$A$4:$A$15,0),MATCH(1,($U$2=GRID!$B$1:$U$1)*(КАЛЕНДАРЬ!X15=GRID!$B$3:$U$3),0))*GRID!$H$45*(1-GRID!$H$46),0))</f>
        <v>60660</v>
      </c>
      <c r="F231" s="8" cm="1">
        <f t="array" ref="F231">IF($I$2="Длительное проживание от 10 ночей ",
INDEX(GRID!$B$18:$U$29,MATCH(E$7,GRID!$A$18:$A$29,0),MATCH(1,($U$2=GRID!$B$1:$U$1)*(КАЛЕНДАРЬ!X15=GRID!$B$3:$U$3),0))*GRID!$H$45,
ROUNDUP(INDEX(GRID!$B$18:$U$29,MATCH(E$7,GRID!$A$18:$A$29,0),MATCH(1,($U$2=GRID!$B$1:$U$1)*(КАЛЕНДАРЬ!X15=GRID!$B$3:$U$3),0))*GRID!$H$45*(1-GRID!$H$46),0))</f>
        <v>65160</v>
      </c>
      <c r="G231" s="57" t="s">
        <v>119</v>
      </c>
      <c r="H231" s="57" t="s">
        <v>119</v>
      </c>
      <c r="I231" s="8" cm="1">
        <f t="array" ref="I231">IF($I$2="Длительное проживание от 10 ночей ",
INDEX(GRID!$B$4:$U$15,MATCH(I$7,GRID!$A$4:$A$15,0),MATCH(1,($U$2=GRID!$B$1:$U$1)*(КАЛЕНДАРЬ!X15=GRID!$B$3:$U$3),0))*GRID!$H$45,
ROUNDUP(INDEX(GRID!$B$4:$U$15,MATCH(I$7,GRID!$A$4:$A$15,0),MATCH(1,($U$2=GRID!$B$1:$U$1)*(КАЛЕНДАРЬ!X15=GRID!$B$3:$U$3),0))*GRID!$H$45*(1-GRID!$H$46),0))</f>
        <v>74250</v>
      </c>
      <c r="J231" s="8" cm="1">
        <f t="array" ref="J231">IF($I$2="Длительное проживание от 10 ночей ",
INDEX(GRID!$B$18:$U$29,MATCH(I$7,GRID!$A$18:$A$29,0),MATCH(1,($U$2=GRID!$B$1:$U$1)*(КАЛЕНДАРЬ!X15=GRID!$B$3:$U$3),0))*GRID!$H$45,
ROUNDUP(INDEX(GRID!$B$18:$U$29,MATCH(I$7,GRID!$A$18:$A$29,0),MATCH(1,($U$2=GRID!$B$1:$U$1)*(КАЛЕНДАРЬ!X15=GRID!$B$3:$U$3),0))*GRID!$H$45*(1-GRID!$H$46),0))</f>
        <v>78750</v>
      </c>
      <c r="K231" s="57" t="s">
        <v>119</v>
      </c>
      <c r="L231" s="57" t="s">
        <v>119</v>
      </c>
      <c r="M231" s="8" cm="1">
        <f t="array" ref="M231">IF($I$2="Длительное проживание от 10 ночей ",
INDEX(GRID!$B$4:$U$15,MATCH(M$7,GRID!$A$4:$A$15,0),MATCH(1,($U$2=GRID!$B$1:$U$1)*(КАЛЕНДАРЬ!X15=GRID!$B$3:$U$3),0))*GRID!$H$45,
ROUNDUP(INDEX(GRID!$B$4:$U$15,MATCH(M$7,GRID!$A$4:$A$15,0),MATCH(1,($U$2=GRID!$B$1:$U$1)*(КАЛЕНДАРЬ!X15=GRID!$B$3:$U$3),0))*GRID!$H$45*(1-GRID!$H$46),0))</f>
        <v>106470</v>
      </c>
      <c r="N231" s="8" cm="1">
        <f t="array" ref="N231">IF($I$2="Длительное проживание от 10 ночей ",
INDEX(GRID!$B$18:$U$29,MATCH(M$7,GRID!$A$18:$A$29,0),MATCH(1,($U$2=GRID!$B$1:$U$1)*(КАЛЕНДАРЬ!X15=GRID!$B$3:$U$3),0))*GRID!$H$45,
ROUNDUP(INDEX(GRID!$B$18:$U$29,MATCH(M$7,GRID!$A$18:$A$29,0),MATCH(1,($U$2=GRID!$B$1:$U$1)*(КАЛЕНДАРЬ!X15=GRID!$B$3:$U$3),0))*GRID!$H$45*(1-GRID!$H$46),0))</f>
        <v>110970</v>
      </c>
      <c r="O231" s="57" t="s">
        <v>119</v>
      </c>
      <c r="P231" s="8" cm="1">
        <f t="array" ref="P231">IF($I$2="Длительное проживание от 10 ночей ",
INDEX(GRID!$B$4:$U$15,MATCH(P$7,GRID!$A$4:$A$15,0),MATCH(1,($U$2=GRID!$B$1:$U$1)*(КАЛЕНДАРЬ!X15=GRID!$B$3:$U$3),0))*GRID!$H$45,
ROUNDUP(INDEX(GRID!$B$4:$U$15,MATCH(P$7,GRID!$A$4:$A$15,0),MATCH(1,($U$2=GRID!$B$1:$U$1)*(КАЛЕНДАРЬ!X15=GRID!$B$3:$U$3),0))*GRID!$H$45*(1-GRID!$H$46),0))</f>
        <v>188010</v>
      </c>
      <c r="Q231" s="8" cm="1">
        <f t="array" ref="Q231">IF($I$2="Длительное проживание от 10 ночей ",
INDEX(GRID!$B$4:$U$15,MATCH(Q$7,GRID!$A$4:$A$15,0),MATCH(1,($U$2=GRID!$B$1:$U$1)*(КАЛЕНДАРЬ!X15=GRID!$B$3:$U$3),0))*GRID!$H$45,
ROUNDUP(INDEX(GRID!$B$4:$U$15,MATCH(Q$7,GRID!$A$4:$A$15,0),MATCH(1,($U$2=GRID!$B$1:$U$1)*(КАЛЕНДАРЬ!X15=GRID!$B$3:$U$3),0))*GRID!$H$45*(1-GRID!$H$46),0))</f>
        <v>216810</v>
      </c>
      <c r="R231" s="57" t="s">
        <v>119</v>
      </c>
      <c r="S231" s="57" t="s">
        <v>119</v>
      </c>
      <c r="T231" s="57" t="s">
        <v>119</v>
      </c>
    </row>
    <row r="232" spans="1:20" hidden="1">
      <c r="A232" s="63" t="s">
        <v>14</v>
      </c>
      <c r="B232" s="64">
        <v>13</v>
      </c>
      <c r="C232" s="8" cm="1">
        <f t="array" ref="C232">IF($I$2="Длительное проживание от 10 ночей ",
INDEX(GRID!$B$4:$U$15,MATCH(C$7,GRID!$A$4:$A$15,0),MATCH(1,($U$2=GRID!$B$1:$U$1)*(КАЛЕНДАРЬ!X16=GRID!$B$3:$U$3),0))*GRID!$H$45,
ROUNDUP(INDEX(GRID!$B$4:$U$15,MATCH(C$7,GRID!$A$4:$A$15,0),MATCH(1,($U$2=GRID!$B$1:$U$1)*(КАЛЕНДАРЬ!X16=GRID!$B$3:$U$3),0))*GRID!$H$45*(1-GRID!$H$46),0))</f>
        <v>51570</v>
      </c>
      <c r="D232" s="8" cm="1">
        <f t="array" ref="D232">IF($I$2="Длительное проживание от 10 ночей ",
INDEX(GRID!$B$18:$U$29,MATCH(C$7,GRID!$A$18:$A$29,0),MATCH(1,($U$2=GRID!$B$1:$U$1)*(КАЛЕНДАРЬ!X16=GRID!$B$3:$U$3),0))*GRID!$H$45,
ROUNDUP(INDEX(GRID!$B$18:$U$29,MATCH(C$7,GRID!$A$18:$A$29,0),MATCH(1,($U$2=GRID!$B$1:$U$1)*(КАЛЕНДАРЬ!X16=GRID!$B$3:$U$3),0))*GRID!$H$45*(1-GRID!$H$46),0))</f>
        <v>56070</v>
      </c>
      <c r="E232" s="8" cm="1">
        <f t="array" ref="E232">IF($I$2="Длительное проживание от 10 ночей ",
INDEX(GRID!$B$4:$U$15,MATCH(E$7,GRID!$A$4:$A$15,0),MATCH(1,($U$2=GRID!$B$1:$U$1)*(КАЛЕНДАРЬ!X16=GRID!$B$3:$U$3),0))*GRID!$H$45,
ROUNDUP(INDEX(GRID!$B$4:$U$15,MATCH(E$7,GRID!$A$4:$A$15,0),MATCH(1,($U$2=GRID!$B$1:$U$1)*(КАЛЕНДАРЬ!X16=GRID!$B$3:$U$3),0))*GRID!$H$45*(1-GRID!$H$46),0))</f>
        <v>60660</v>
      </c>
      <c r="F232" s="8" cm="1">
        <f t="array" ref="F232">IF($I$2="Длительное проживание от 10 ночей ",
INDEX(GRID!$B$18:$U$29,MATCH(E$7,GRID!$A$18:$A$29,0),MATCH(1,($U$2=GRID!$B$1:$U$1)*(КАЛЕНДАРЬ!X16=GRID!$B$3:$U$3),0))*GRID!$H$45,
ROUNDUP(INDEX(GRID!$B$18:$U$29,MATCH(E$7,GRID!$A$18:$A$29,0),MATCH(1,($U$2=GRID!$B$1:$U$1)*(КАЛЕНДАРЬ!X16=GRID!$B$3:$U$3),0))*GRID!$H$45*(1-GRID!$H$46),0))</f>
        <v>65160</v>
      </c>
      <c r="G232" s="57" t="s">
        <v>119</v>
      </c>
      <c r="H232" s="57" t="s">
        <v>119</v>
      </c>
      <c r="I232" s="8" cm="1">
        <f t="array" ref="I232">IF($I$2="Длительное проживание от 10 ночей ",
INDEX(GRID!$B$4:$U$15,MATCH(I$7,GRID!$A$4:$A$15,0),MATCH(1,($U$2=GRID!$B$1:$U$1)*(КАЛЕНДАРЬ!X16=GRID!$B$3:$U$3),0))*GRID!$H$45,
ROUNDUP(INDEX(GRID!$B$4:$U$15,MATCH(I$7,GRID!$A$4:$A$15,0),MATCH(1,($U$2=GRID!$B$1:$U$1)*(КАЛЕНДАРЬ!X16=GRID!$B$3:$U$3),0))*GRID!$H$45*(1-GRID!$H$46),0))</f>
        <v>74250</v>
      </c>
      <c r="J232" s="8" cm="1">
        <f t="array" ref="J232">IF($I$2="Длительное проживание от 10 ночей ",
INDEX(GRID!$B$18:$U$29,MATCH(I$7,GRID!$A$18:$A$29,0),MATCH(1,($U$2=GRID!$B$1:$U$1)*(КАЛЕНДАРЬ!X16=GRID!$B$3:$U$3),0))*GRID!$H$45,
ROUNDUP(INDEX(GRID!$B$18:$U$29,MATCH(I$7,GRID!$A$18:$A$29,0),MATCH(1,($U$2=GRID!$B$1:$U$1)*(КАЛЕНДАРЬ!X16=GRID!$B$3:$U$3),0))*GRID!$H$45*(1-GRID!$H$46),0))</f>
        <v>78750</v>
      </c>
      <c r="K232" s="57" t="s">
        <v>119</v>
      </c>
      <c r="L232" s="57" t="s">
        <v>119</v>
      </c>
      <c r="M232" s="8" cm="1">
        <f t="array" ref="M232">IF($I$2="Длительное проживание от 10 ночей ",
INDEX(GRID!$B$4:$U$15,MATCH(M$7,GRID!$A$4:$A$15,0),MATCH(1,($U$2=GRID!$B$1:$U$1)*(КАЛЕНДАРЬ!X16=GRID!$B$3:$U$3),0))*GRID!$H$45,
ROUNDUP(INDEX(GRID!$B$4:$U$15,MATCH(M$7,GRID!$A$4:$A$15,0),MATCH(1,($U$2=GRID!$B$1:$U$1)*(КАЛЕНДАРЬ!X16=GRID!$B$3:$U$3),0))*GRID!$H$45*(1-GRID!$H$46),0))</f>
        <v>106470</v>
      </c>
      <c r="N232" s="8" cm="1">
        <f t="array" ref="N232">IF($I$2="Длительное проживание от 10 ночей ",
INDEX(GRID!$B$18:$U$29,MATCH(M$7,GRID!$A$18:$A$29,0),MATCH(1,($U$2=GRID!$B$1:$U$1)*(КАЛЕНДАРЬ!X16=GRID!$B$3:$U$3),0))*GRID!$H$45,
ROUNDUP(INDEX(GRID!$B$18:$U$29,MATCH(M$7,GRID!$A$18:$A$29,0),MATCH(1,($U$2=GRID!$B$1:$U$1)*(КАЛЕНДАРЬ!X16=GRID!$B$3:$U$3),0))*GRID!$H$45*(1-GRID!$H$46),0))</f>
        <v>110970</v>
      </c>
      <c r="O232" s="57" t="s">
        <v>119</v>
      </c>
      <c r="P232" s="8" cm="1">
        <f t="array" ref="P232">IF($I$2="Длительное проживание от 10 ночей ",
INDEX(GRID!$B$4:$U$15,MATCH(P$7,GRID!$A$4:$A$15,0),MATCH(1,($U$2=GRID!$B$1:$U$1)*(КАЛЕНДАРЬ!X16=GRID!$B$3:$U$3),0))*GRID!$H$45,
ROUNDUP(INDEX(GRID!$B$4:$U$15,MATCH(P$7,GRID!$A$4:$A$15,0),MATCH(1,($U$2=GRID!$B$1:$U$1)*(КАЛЕНДАРЬ!X16=GRID!$B$3:$U$3),0))*GRID!$H$45*(1-GRID!$H$46),0))</f>
        <v>188010</v>
      </c>
      <c r="Q232" s="8" cm="1">
        <f t="array" ref="Q232">IF($I$2="Длительное проживание от 10 ночей ",
INDEX(GRID!$B$4:$U$15,MATCH(Q$7,GRID!$A$4:$A$15,0),MATCH(1,($U$2=GRID!$B$1:$U$1)*(КАЛЕНДАРЬ!X16=GRID!$B$3:$U$3),0))*GRID!$H$45,
ROUNDUP(INDEX(GRID!$B$4:$U$15,MATCH(Q$7,GRID!$A$4:$A$15,0),MATCH(1,($U$2=GRID!$B$1:$U$1)*(КАЛЕНДАРЬ!X16=GRID!$B$3:$U$3),0))*GRID!$H$45*(1-GRID!$H$46),0))</f>
        <v>216810</v>
      </c>
      <c r="R232" s="57" t="s">
        <v>119</v>
      </c>
      <c r="S232" s="57" t="s">
        <v>119</v>
      </c>
      <c r="T232" s="57" t="s">
        <v>119</v>
      </c>
    </row>
    <row r="233" spans="1:20" hidden="1">
      <c r="A233" s="63" t="s">
        <v>15</v>
      </c>
      <c r="B233" s="64">
        <v>14</v>
      </c>
      <c r="C233" s="8" cm="1">
        <f t="array" ref="C233">IF($I$2="Длительное проживание от 10 ночей ",
INDEX(GRID!$B$4:$U$15,MATCH(C$7,GRID!$A$4:$A$15,0),MATCH(1,($U$2=GRID!$B$1:$U$1)*(КАЛЕНДАРЬ!X17=GRID!$B$3:$U$3),0))*GRID!$H$45,
ROUNDUP(INDEX(GRID!$B$4:$U$15,MATCH(C$7,GRID!$A$4:$A$15,0),MATCH(1,($U$2=GRID!$B$1:$U$1)*(КАЛЕНДАРЬ!X17=GRID!$B$3:$U$3),0))*GRID!$H$45*(1-GRID!$H$46),0))</f>
        <v>51570</v>
      </c>
      <c r="D233" s="8" cm="1">
        <f t="array" ref="D233">IF($I$2="Длительное проживание от 10 ночей ",
INDEX(GRID!$B$18:$U$29,MATCH(C$7,GRID!$A$18:$A$29,0),MATCH(1,($U$2=GRID!$B$1:$U$1)*(КАЛЕНДАРЬ!X17=GRID!$B$3:$U$3),0))*GRID!$H$45,
ROUNDUP(INDEX(GRID!$B$18:$U$29,MATCH(C$7,GRID!$A$18:$A$29,0),MATCH(1,($U$2=GRID!$B$1:$U$1)*(КАЛЕНДАРЬ!X17=GRID!$B$3:$U$3),0))*GRID!$H$45*(1-GRID!$H$46),0))</f>
        <v>56070</v>
      </c>
      <c r="E233" s="8" cm="1">
        <f t="array" ref="E233">IF($I$2="Длительное проживание от 10 ночей ",
INDEX(GRID!$B$4:$U$15,MATCH(E$7,GRID!$A$4:$A$15,0),MATCH(1,($U$2=GRID!$B$1:$U$1)*(КАЛЕНДАРЬ!X17=GRID!$B$3:$U$3),0))*GRID!$H$45,
ROUNDUP(INDEX(GRID!$B$4:$U$15,MATCH(E$7,GRID!$A$4:$A$15,0),MATCH(1,($U$2=GRID!$B$1:$U$1)*(КАЛЕНДАРЬ!X17=GRID!$B$3:$U$3),0))*GRID!$H$45*(1-GRID!$H$46),0))</f>
        <v>60660</v>
      </c>
      <c r="F233" s="8" cm="1">
        <f t="array" ref="F233">IF($I$2="Длительное проживание от 10 ночей ",
INDEX(GRID!$B$18:$U$29,MATCH(E$7,GRID!$A$18:$A$29,0),MATCH(1,($U$2=GRID!$B$1:$U$1)*(КАЛЕНДАРЬ!X17=GRID!$B$3:$U$3),0))*GRID!$H$45,
ROUNDUP(INDEX(GRID!$B$18:$U$29,MATCH(E$7,GRID!$A$18:$A$29,0),MATCH(1,($U$2=GRID!$B$1:$U$1)*(КАЛЕНДАРЬ!X17=GRID!$B$3:$U$3),0))*GRID!$H$45*(1-GRID!$H$46),0))</f>
        <v>65160</v>
      </c>
      <c r="G233" s="57" t="s">
        <v>119</v>
      </c>
      <c r="H233" s="57" t="s">
        <v>119</v>
      </c>
      <c r="I233" s="8" cm="1">
        <f t="array" ref="I233">IF($I$2="Длительное проживание от 10 ночей ",
INDEX(GRID!$B$4:$U$15,MATCH(I$7,GRID!$A$4:$A$15,0),MATCH(1,($U$2=GRID!$B$1:$U$1)*(КАЛЕНДАРЬ!X17=GRID!$B$3:$U$3),0))*GRID!$H$45,
ROUNDUP(INDEX(GRID!$B$4:$U$15,MATCH(I$7,GRID!$A$4:$A$15,0),MATCH(1,($U$2=GRID!$B$1:$U$1)*(КАЛЕНДАРЬ!X17=GRID!$B$3:$U$3),0))*GRID!$H$45*(1-GRID!$H$46),0))</f>
        <v>74250</v>
      </c>
      <c r="J233" s="8" cm="1">
        <f t="array" ref="J233">IF($I$2="Длительное проживание от 10 ночей ",
INDEX(GRID!$B$18:$U$29,MATCH(I$7,GRID!$A$18:$A$29,0),MATCH(1,($U$2=GRID!$B$1:$U$1)*(КАЛЕНДАРЬ!X17=GRID!$B$3:$U$3),0))*GRID!$H$45,
ROUNDUP(INDEX(GRID!$B$18:$U$29,MATCH(I$7,GRID!$A$18:$A$29,0),MATCH(1,($U$2=GRID!$B$1:$U$1)*(КАЛЕНДАРЬ!X17=GRID!$B$3:$U$3),0))*GRID!$H$45*(1-GRID!$H$46),0))</f>
        <v>78750</v>
      </c>
      <c r="K233" s="57" t="s">
        <v>119</v>
      </c>
      <c r="L233" s="57" t="s">
        <v>119</v>
      </c>
      <c r="M233" s="8" cm="1">
        <f t="array" ref="M233">IF($I$2="Длительное проживание от 10 ночей ",
INDEX(GRID!$B$4:$U$15,MATCH(M$7,GRID!$A$4:$A$15,0),MATCH(1,($U$2=GRID!$B$1:$U$1)*(КАЛЕНДАРЬ!X17=GRID!$B$3:$U$3),0))*GRID!$H$45,
ROUNDUP(INDEX(GRID!$B$4:$U$15,MATCH(M$7,GRID!$A$4:$A$15,0),MATCH(1,($U$2=GRID!$B$1:$U$1)*(КАЛЕНДАРЬ!X17=GRID!$B$3:$U$3),0))*GRID!$H$45*(1-GRID!$H$46),0))</f>
        <v>106470</v>
      </c>
      <c r="N233" s="8" cm="1">
        <f t="array" ref="N233">IF($I$2="Длительное проживание от 10 ночей ",
INDEX(GRID!$B$18:$U$29,MATCH(M$7,GRID!$A$18:$A$29,0),MATCH(1,($U$2=GRID!$B$1:$U$1)*(КАЛЕНДАРЬ!X17=GRID!$B$3:$U$3),0))*GRID!$H$45,
ROUNDUP(INDEX(GRID!$B$18:$U$29,MATCH(M$7,GRID!$A$18:$A$29,0),MATCH(1,($U$2=GRID!$B$1:$U$1)*(КАЛЕНДАРЬ!X17=GRID!$B$3:$U$3),0))*GRID!$H$45*(1-GRID!$H$46),0))</f>
        <v>110970</v>
      </c>
      <c r="O233" s="57" t="s">
        <v>119</v>
      </c>
      <c r="P233" s="8" cm="1">
        <f t="array" ref="P233">IF($I$2="Длительное проживание от 10 ночей ",
INDEX(GRID!$B$4:$U$15,MATCH(P$7,GRID!$A$4:$A$15,0),MATCH(1,($U$2=GRID!$B$1:$U$1)*(КАЛЕНДАРЬ!X17=GRID!$B$3:$U$3),0))*GRID!$H$45,
ROUNDUP(INDEX(GRID!$B$4:$U$15,MATCH(P$7,GRID!$A$4:$A$15,0),MATCH(1,($U$2=GRID!$B$1:$U$1)*(КАЛЕНДАРЬ!X17=GRID!$B$3:$U$3),0))*GRID!$H$45*(1-GRID!$H$46),0))</f>
        <v>188010</v>
      </c>
      <c r="Q233" s="8" cm="1">
        <f t="array" ref="Q233">IF($I$2="Длительное проживание от 10 ночей ",
INDEX(GRID!$B$4:$U$15,MATCH(Q$7,GRID!$A$4:$A$15,0),MATCH(1,($U$2=GRID!$B$1:$U$1)*(КАЛЕНДАРЬ!X17=GRID!$B$3:$U$3),0))*GRID!$H$45,
ROUNDUP(INDEX(GRID!$B$4:$U$15,MATCH(Q$7,GRID!$A$4:$A$15,0),MATCH(1,($U$2=GRID!$B$1:$U$1)*(КАЛЕНДАРЬ!X17=GRID!$B$3:$U$3),0))*GRID!$H$45*(1-GRID!$H$46),0))</f>
        <v>216810</v>
      </c>
      <c r="R233" s="57" t="s">
        <v>119</v>
      </c>
      <c r="S233" s="57" t="s">
        <v>119</v>
      </c>
      <c r="T233" s="57" t="s">
        <v>119</v>
      </c>
    </row>
    <row r="234" spans="1:20" hidden="1">
      <c r="A234" s="63" t="s">
        <v>16</v>
      </c>
      <c r="B234" s="64">
        <v>15</v>
      </c>
      <c r="C234" s="8" cm="1">
        <f t="array" ref="C234">IF($I$2="Длительное проживание от 10 ночей ",
INDEX(GRID!$B$4:$U$15,MATCH(C$7,GRID!$A$4:$A$15,0),MATCH(1,($U$2=GRID!$B$1:$U$1)*(КАЛЕНДАРЬ!X18=GRID!$B$3:$U$3),0))*GRID!$H$45,
ROUNDUP(INDEX(GRID!$B$4:$U$15,MATCH(C$7,GRID!$A$4:$A$15,0),MATCH(1,($U$2=GRID!$B$1:$U$1)*(КАЛЕНДАРЬ!X18=GRID!$B$3:$U$3),0))*GRID!$H$45*(1-GRID!$H$46),0))</f>
        <v>51570</v>
      </c>
      <c r="D234" s="8" cm="1">
        <f t="array" ref="D234">IF($I$2="Длительное проживание от 10 ночей ",
INDEX(GRID!$B$18:$U$29,MATCH(C$7,GRID!$A$18:$A$29,0),MATCH(1,($U$2=GRID!$B$1:$U$1)*(КАЛЕНДАРЬ!X18=GRID!$B$3:$U$3),0))*GRID!$H$45,
ROUNDUP(INDEX(GRID!$B$18:$U$29,MATCH(C$7,GRID!$A$18:$A$29,0),MATCH(1,($U$2=GRID!$B$1:$U$1)*(КАЛЕНДАРЬ!X18=GRID!$B$3:$U$3),0))*GRID!$H$45*(1-GRID!$H$46),0))</f>
        <v>56070</v>
      </c>
      <c r="E234" s="8" cm="1">
        <f t="array" ref="E234">IF($I$2="Длительное проживание от 10 ночей ",
INDEX(GRID!$B$4:$U$15,MATCH(E$7,GRID!$A$4:$A$15,0),MATCH(1,($U$2=GRID!$B$1:$U$1)*(КАЛЕНДАРЬ!X18=GRID!$B$3:$U$3),0))*GRID!$H$45,
ROUNDUP(INDEX(GRID!$B$4:$U$15,MATCH(E$7,GRID!$A$4:$A$15,0),MATCH(1,($U$2=GRID!$B$1:$U$1)*(КАЛЕНДАРЬ!X18=GRID!$B$3:$U$3),0))*GRID!$H$45*(1-GRID!$H$46),0))</f>
        <v>60660</v>
      </c>
      <c r="F234" s="8" cm="1">
        <f t="array" ref="F234">IF($I$2="Длительное проживание от 10 ночей ",
INDEX(GRID!$B$18:$U$29,MATCH(E$7,GRID!$A$18:$A$29,0),MATCH(1,($U$2=GRID!$B$1:$U$1)*(КАЛЕНДАРЬ!X18=GRID!$B$3:$U$3),0))*GRID!$H$45,
ROUNDUP(INDEX(GRID!$B$18:$U$29,MATCH(E$7,GRID!$A$18:$A$29,0),MATCH(1,($U$2=GRID!$B$1:$U$1)*(КАЛЕНДАРЬ!X18=GRID!$B$3:$U$3),0))*GRID!$H$45*(1-GRID!$H$46),0))</f>
        <v>65160</v>
      </c>
      <c r="G234" s="57" t="s">
        <v>119</v>
      </c>
      <c r="H234" s="57" t="s">
        <v>119</v>
      </c>
      <c r="I234" s="8" cm="1">
        <f t="array" ref="I234">IF($I$2="Длительное проживание от 10 ночей ",
INDEX(GRID!$B$4:$U$15,MATCH(I$7,GRID!$A$4:$A$15,0),MATCH(1,($U$2=GRID!$B$1:$U$1)*(КАЛЕНДАРЬ!X18=GRID!$B$3:$U$3),0))*GRID!$H$45,
ROUNDUP(INDEX(GRID!$B$4:$U$15,MATCH(I$7,GRID!$A$4:$A$15,0),MATCH(1,($U$2=GRID!$B$1:$U$1)*(КАЛЕНДАРЬ!X18=GRID!$B$3:$U$3),0))*GRID!$H$45*(1-GRID!$H$46),0))</f>
        <v>74250</v>
      </c>
      <c r="J234" s="8" cm="1">
        <f t="array" ref="J234">IF($I$2="Длительное проживание от 10 ночей ",
INDEX(GRID!$B$18:$U$29,MATCH(I$7,GRID!$A$18:$A$29,0),MATCH(1,($U$2=GRID!$B$1:$U$1)*(КАЛЕНДАРЬ!X18=GRID!$B$3:$U$3),0))*GRID!$H$45,
ROUNDUP(INDEX(GRID!$B$18:$U$29,MATCH(I$7,GRID!$A$18:$A$29,0),MATCH(1,($U$2=GRID!$B$1:$U$1)*(КАЛЕНДАРЬ!X18=GRID!$B$3:$U$3),0))*GRID!$H$45*(1-GRID!$H$46),0))</f>
        <v>78750</v>
      </c>
      <c r="K234" s="57" t="s">
        <v>119</v>
      </c>
      <c r="L234" s="57" t="s">
        <v>119</v>
      </c>
      <c r="M234" s="8" cm="1">
        <f t="array" ref="M234">IF($I$2="Длительное проживание от 10 ночей ",
INDEX(GRID!$B$4:$U$15,MATCH(M$7,GRID!$A$4:$A$15,0),MATCH(1,($U$2=GRID!$B$1:$U$1)*(КАЛЕНДАРЬ!X18=GRID!$B$3:$U$3),0))*GRID!$H$45,
ROUNDUP(INDEX(GRID!$B$4:$U$15,MATCH(M$7,GRID!$A$4:$A$15,0),MATCH(1,($U$2=GRID!$B$1:$U$1)*(КАЛЕНДАРЬ!X18=GRID!$B$3:$U$3),0))*GRID!$H$45*(1-GRID!$H$46),0))</f>
        <v>106470</v>
      </c>
      <c r="N234" s="8" cm="1">
        <f t="array" ref="N234">IF($I$2="Длительное проживание от 10 ночей ",
INDEX(GRID!$B$18:$U$29,MATCH(M$7,GRID!$A$18:$A$29,0),MATCH(1,($U$2=GRID!$B$1:$U$1)*(КАЛЕНДАРЬ!X18=GRID!$B$3:$U$3),0))*GRID!$H$45,
ROUNDUP(INDEX(GRID!$B$18:$U$29,MATCH(M$7,GRID!$A$18:$A$29,0),MATCH(1,($U$2=GRID!$B$1:$U$1)*(КАЛЕНДАРЬ!X18=GRID!$B$3:$U$3),0))*GRID!$H$45*(1-GRID!$H$46),0))</f>
        <v>110970</v>
      </c>
      <c r="O234" s="57" t="s">
        <v>119</v>
      </c>
      <c r="P234" s="8" cm="1">
        <f t="array" ref="P234">IF($I$2="Длительное проживание от 10 ночей ",
INDEX(GRID!$B$4:$U$15,MATCH(P$7,GRID!$A$4:$A$15,0),MATCH(1,($U$2=GRID!$B$1:$U$1)*(КАЛЕНДАРЬ!X18=GRID!$B$3:$U$3),0))*GRID!$H$45,
ROUNDUP(INDEX(GRID!$B$4:$U$15,MATCH(P$7,GRID!$A$4:$A$15,0),MATCH(1,($U$2=GRID!$B$1:$U$1)*(КАЛЕНДАРЬ!X18=GRID!$B$3:$U$3),0))*GRID!$H$45*(1-GRID!$H$46),0))</f>
        <v>188010</v>
      </c>
      <c r="Q234" s="8" cm="1">
        <f t="array" ref="Q234">IF($I$2="Длительное проживание от 10 ночей ",
INDEX(GRID!$B$4:$U$15,MATCH(Q$7,GRID!$A$4:$A$15,0),MATCH(1,($U$2=GRID!$B$1:$U$1)*(КАЛЕНДАРЬ!X18=GRID!$B$3:$U$3),0))*GRID!$H$45,
ROUNDUP(INDEX(GRID!$B$4:$U$15,MATCH(Q$7,GRID!$A$4:$A$15,0),MATCH(1,($U$2=GRID!$B$1:$U$1)*(КАЛЕНДАРЬ!X18=GRID!$B$3:$U$3),0))*GRID!$H$45*(1-GRID!$H$46),0))</f>
        <v>216810</v>
      </c>
      <c r="R234" s="57" t="s">
        <v>119</v>
      </c>
      <c r="S234" s="57" t="s">
        <v>119</v>
      </c>
      <c r="T234" s="57" t="s">
        <v>119</v>
      </c>
    </row>
    <row r="235" spans="1:20" hidden="1">
      <c r="A235" s="63" t="s">
        <v>17</v>
      </c>
      <c r="B235" s="64">
        <v>16</v>
      </c>
      <c r="C235" s="8" cm="1">
        <f t="array" ref="C235">IF($I$2="Длительное проживание от 10 ночей ",
INDEX(GRID!$B$4:$U$15,MATCH(C$7,GRID!$A$4:$A$15,0),MATCH(1,($U$2=GRID!$B$1:$U$1)*(КАЛЕНДАРЬ!X19=GRID!$B$3:$U$3),0))*GRID!$H$45,
ROUNDUP(INDEX(GRID!$B$4:$U$15,MATCH(C$7,GRID!$A$4:$A$15,0),MATCH(1,($U$2=GRID!$B$1:$U$1)*(КАЛЕНДАРЬ!X19=GRID!$B$3:$U$3),0))*GRID!$H$45*(1-GRID!$H$46),0))</f>
        <v>51570</v>
      </c>
      <c r="D235" s="8" cm="1">
        <f t="array" ref="D235">IF($I$2="Длительное проживание от 10 ночей ",
INDEX(GRID!$B$18:$U$29,MATCH(C$7,GRID!$A$18:$A$29,0),MATCH(1,($U$2=GRID!$B$1:$U$1)*(КАЛЕНДАРЬ!X19=GRID!$B$3:$U$3),0))*GRID!$H$45,
ROUNDUP(INDEX(GRID!$B$18:$U$29,MATCH(C$7,GRID!$A$18:$A$29,0),MATCH(1,($U$2=GRID!$B$1:$U$1)*(КАЛЕНДАРЬ!X19=GRID!$B$3:$U$3),0))*GRID!$H$45*(1-GRID!$H$46),0))</f>
        <v>56070</v>
      </c>
      <c r="E235" s="8" cm="1">
        <f t="array" ref="E235">IF($I$2="Длительное проживание от 10 ночей ",
INDEX(GRID!$B$4:$U$15,MATCH(E$7,GRID!$A$4:$A$15,0),MATCH(1,($U$2=GRID!$B$1:$U$1)*(КАЛЕНДАРЬ!X19=GRID!$B$3:$U$3),0))*GRID!$H$45,
ROUNDUP(INDEX(GRID!$B$4:$U$15,MATCH(E$7,GRID!$A$4:$A$15,0),MATCH(1,($U$2=GRID!$B$1:$U$1)*(КАЛЕНДАРЬ!X19=GRID!$B$3:$U$3),0))*GRID!$H$45*(1-GRID!$H$46),0))</f>
        <v>60660</v>
      </c>
      <c r="F235" s="8" cm="1">
        <f t="array" ref="F235">IF($I$2="Длительное проживание от 10 ночей ",
INDEX(GRID!$B$18:$U$29,MATCH(E$7,GRID!$A$18:$A$29,0),MATCH(1,($U$2=GRID!$B$1:$U$1)*(КАЛЕНДАРЬ!X19=GRID!$B$3:$U$3),0))*GRID!$H$45,
ROUNDUP(INDEX(GRID!$B$18:$U$29,MATCH(E$7,GRID!$A$18:$A$29,0),MATCH(1,($U$2=GRID!$B$1:$U$1)*(КАЛЕНДАРЬ!X19=GRID!$B$3:$U$3),0))*GRID!$H$45*(1-GRID!$H$46),0))</f>
        <v>65160</v>
      </c>
      <c r="G235" s="57" t="s">
        <v>119</v>
      </c>
      <c r="H235" s="57" t="s">
        <v>119</v>
      </c>
      <c r="I235" s="8" cm="1">
        <f t="array" ref="I235">IF($I$2="Длительное проживание от 10 ночей ",
INDEX(GRID!$B$4:$U$15,MATCH(I$7,GRID!$A$4:$A$15,0),MATCH(1,($U$2=GRID!$B$1:$U$1)*(КАЛЕНДАРЬ!X19=GRID!$B$3:$U$3),0))*GRID!$H$45,
ROUNDUP(INDEX(GRID!$B$4:$U$15,MATCH(I$7,GRID!$A$4:$A$15,0),MATCH(1,($U$2=GRID!$B$1:$U$1)*(КАЛЕНДАРЬ!X19=GRID!$B$3:$U$3),0))*GRID!$H$45*(1-GRID!$H$46),0))</f>
        <v>74250</v>
      </c>
      <c r="J235" s="8" cm="1">
        <f t="array" ref="J235">IF($I$2="Длительное проживание от 10 ночей ",
INDEX(GRID!$B$18:$U$29,MATCH(I$7,GRID!$A$18:$A$29,0),MATCH(1,($U$2=GRID!$B$1:$U$1)*(КАЛЕНДАРЬ!X19=GRID!$B$3:$U$3),0))*GRID!$H$45,
ROUNDUP(INDEX(GRID!$B$18:$U$29,MATCH(I$7,GRID!$A$18:$A$29,0),MATCH(1,($U$2=GRID!$B$1:$U$1)*(КАЛЕНДАРЬ!X19=GRID!$B$3:$U$3),0))*GRID!$H$45*(1-GRID!$H$46),0))</f>
        <v>78750</v>
      </c>
      <c r="K235" s="57" t="s">
        <v>119</v>
      </c>
      <c r="L235" s="57" t="s">
        <v>119</v>
      </c>
      <c r="M235" s="8" cm="1">
        <f t="array" ref="M235">IF($I$2="Длительное проживание от 10 ночей ",
INDEX(GRID!$B$4:$U$15,MATCH(M$7,GRID!$A$4:$A$15,0),MATCH(1,($U$2=GRID!$B$1:$U$1)*(КАЛЕНДАРЬ!X19=GRID!$B$3:$U$3),0))*GRID!$H$45,
ROUNDUP(INDEX(GRID!$B$4:$U$15,MATCH(M$7,GRID!$A$4:$A$15,0),MATCH(1,($U$2=GRID!$B$1:$U$1)*(КАЛЕНДАРЬ!X19=GRID!$B$3:$U$3),0))*GRID!$H$45*(1-GRID!$H$46),0))</f>
        <v>106470</v>
      </c>
      <c r="N235" s="8" cm="1">
        <f t="array" ref="N235">IF($I$2="Длительное проживание от 10 ночей ",
INDEX(GRID!$B$18:$U$29,MATCH(M$7,GRID!$A$18:$A$29,0),MATCH(1,($U$2=GRID!$B$1:$U$1)*(КАЛЕНДАРЬ!X19=GRID!$B$3:$U$3),0))*GRID!$H$45,
ROUNDUP(INDEX(GRID!$B$18:$U$29,MATCH(M$7,GRID!$A$18:$A$29,0),MATCH(1,($U$2=GRID!$B$1:$U$1)*(КАЛЕНДАРЬ!X19=GRID!$B$3:$U$3),0))*GRID!$H$45*(1-GRID!$H$46),0))</f>
        <v>110970</v>
      </c>
      <c r="O235" s="57" t="s">
        <v>119</v>
      </c>
      <c r="P235" s="8" cm="1">
        <f t="array" ref="P235">IF($I$2="Длительное проживание от 10 ночей ",
INDEX(GRID!$B$4:$U$15,MATCH(P$7,GRID!$A$4:$A$15,0),MATCH(1,($U$2=GRID!$B$1:$U$1)*(КАЛЕНДАРЬ!X19=GRID!$B$3:$U$3),0))*GRID!$H$45,
ROUNDUP(INDEX(GRID!$B$4:$U$15,MATCH(P$7,GRID!$A$4:$A$15,0),MATCH(1,($U$2=GRID!$B$1:$U$1)*(КАЛЕНДАРЬ!X19=GRID!$B$3:$U$3),0))*GRID!$H$45*(1-GRID!$H$46),0))</f>
        <v>188010</v>
      </c>
      <c r="Q235" s="8" cm="1">
        <f t="array" ref="Q235">IF($I$2="Длительное проживание от 10 ночей ",
INDEX(GRID!$B$4:$U$15,MATCH(Q$7,GRID!$A$4:$A$15,0),MATCH(1,($U$2=GRID!$B$1:$U$1)*(КАЛЕНДАРЬ!X19=GRID!$B$3:$U$3),0))*GRID!$H$45,
ROUNDUP(INDEX(GRID!$B$4:$U$15,MATCH(Q$7,GRID!$A$4:$A$15,0),MATCH(1,($U$2=GRID!$B$1:$U$1)*(КАЛЕНДАРЬ!X19=GRID!$B$3:$U$3),0))*GRID!$H$45*(1-GRID!$H$46),0))</f>
        <v>216810</v>
      </c>
      <c r="R235" s="57" t="s">
        <v>119</v>
      </c>
      <c r="S235" s="57" t="s">
        <v>119</v>
      </c>
      <c r="T235" s="57" t="s">
        <v>119</v>
      </c>
    </row>
    <row r="236" spans="1:20" hidden="1">
      <c r="A236" s="63" t="s">
        <v>11</v>
      </c>
      <c r="B236" s="64">
        <v>17</v>
      </c>
      <c r="C236" s="8" cm="1">
        <f t="array" ref="C236">IF($I$2="Длительное проживание от 10 ночей ",
INDEX(GRID!$B$4:$U$15,MATCH(C$7,GRID!$A$4:$A$15,0),MATCH(1,($U$2=GRID!$B$1:$U$1)*(КАЛЕНДАРЬ!X20=GRID!$B$3:$U$3),0))*GRID!$H$45,
ROUNDUP(INDEX(GRID!$B$4:$U$15,MATCH(C$7,GRID!$A$4:$A$15,0),MATCH(1,($U$2=GRID!$B$1:$U$1)*(КАЛЕНДАРЬ!X20=GRID!$B$3:$U$3),0))*GRID!$H$45*(1-GRID!$H$46),0))</f>
        <v>47340</v>
      </c>
      <c r="D236" s="8" cm="1">
        <f t="array" ref="D236">IF($I$2="Длительное проживание от 10 ночей ",
INDEX(GRID!$B$18:$U$29,MATCH(C$7,GRID!$A$18:$A$29,0),MATCH(1,($U$2=GRID!$B$1:$U$1)*(КАЛЕНДАРЬ!X20=GRID!$B$3:$U$3),0))*GRID!$H$45,
ROUNDUP(INDEX(GRID!$B$18:$U$29,MATCH(C$7,GRID!$A$18:$A$29,0),MATCH(1,($U$2=GRID!$B$1:$U$1)*(КАЛЕНДАРЬ!X20=GRID!$B$3:$U$3),0))*GRID!$H$45*(1-GRID!$H$46),0))</f>
        <v>51840</v>
      </c>
      <c r="E236" s="8" cm="1">
        <f t="array" ref="E236">IF($I$2="Длительное проживание от 10 ночей ",
INDEX(GRID!$B$4:$U$15,MATCH(E$7,GRID!$A$4:$A$15,0),MATCH(1,($U$2=GRID!$B$1:$U$1)*(КАЛЕНДАРЬ!X20=GRID!$B$3:$U$3),0))*GRID!$H$45,
ROUNDUP(INDEX(GRID!$B$4:$U$15,MATCH(E$7,GRID!$A$4:$A$15,0),MATCH(1,($U$2=GRID!$B$1:$U$1)*(КАЛЕНДАРЬ!X20=GRID!$B$3:$U$3),0))*GRID!$H$45*(1-GRID!$H$46),0))</f>
        <v>55890</v>
      </c>
      <c r="F236" s="8" cm="1">
        <f t="array" ref="F236">IF($I$2="Длительное проживание от 10 ночей ",
INDEX(GRID!$B$18:$U$29,MATCH(E$7,GRID!$A$18:$A$29,0),MATCH(1,($U$2=GRID!$B$1:$U$1)*(КАЛЕНДАРЬ!X20=GRID!$B$3:$U$3),0))*GRID!$H$45,
ROUNDUP(INDEX(GRID!$B$18:$U$29,MATCH(E$7,GRID!$A$18:$A$29,0),MATCH(1,($U$2=GRID!$B$1:$U$1)*(КАЛЕНДАРЬ!X20=GRID!$B$3:$U$3),0))*GRID!$H$45*(1-GRID!$H$46),0))</f>
        <v>60390</v>
      </c>
      <c r="G236" s="57" t="s">
        <v>119</v>
      </c>
      <c r="H236" s="57" t="s">
        <v>119</v>
      </c>
      <c r="I236" s="8" cm="1">
        <f t="array" ref="I236">IF($I$2="Длительное проживание от 10 ночей ",
INDEX(GRID!$B$4:$U$15,MATCH(I$7,GRID!$A$4:$A$15,0),MATCH(1,($U$2=GRID!$B$1:$U$1)*(КАЛЕНДАРЬ!X20=GRID!$B$3:$U$3),0))*GRID!$H$45,
ROUNDUP(INDEX(GRID!$B$4:$U$15,MATCH(I$7,GRID!$A$4:$A$15,0),MATCH(1,($U$2=GRID!$B$1:$U$1)*(КАЛЕНДАРЬ!X20=GRID!$B$3:$U$3),0))*GRID!$H$45*(1-GRID!$H$46),0))</f>
        <v>68940</v>
      </c>
      <c r="J236" s="8" cm="1">
        <f t="array" ref="J236">IF($I$2="Длительное проживание от 10 ночей ",
INDEX(GRID!$B$18:$U$29,MATCH(I$7,GRID!$A$18:$A$29,0),MATCH(1,($U$2=GRID!$B$1:$U$1)*(КАЛЕНДАРЬ!X20=GRID!$B$3:$U$3),0))*GRID!$H$45,
ROUNDUP(INDEX(GRID!$B$18:$U$29,MATCH(I$7,GRID!$A$18:$A$29,0),MATCH(1,($U$2=GRID!$B$1:$U$1)*(КАЛЕНДАРЬ!X20=GRID!$B$3:$U$3),0))*GRID!$H$45*(1-GRID!$H$46),0))</f>
        <v>73440</v>
      </c>
      <c r="K236" s="57" t="s">
        <v>119</v>
      </c>
      <c r="L236" s="57" t="s">
        <v>119</v>
      </c>
      <c r="M236" s="8" cm="1">
        <f t="array" ref="M236">IF($I$2="Длительное проживание от 10 ночей ",
INDEX(GRID!$B$4:$U$15,MATCH(M$7,GRID!$A$4:$A$15,0),MATCH(1,($U$2=GRID!$B$1:$U$1)*(КАЛЕНДАРЬ!X20=GRID!$B$3:$U$3),0))*GRID!$H$45,
ROUNDUP(INDEX(GRID!$B$4:$U$15,MATCH(M$7,GRID!$A$4:$A$15,0),MATCH(1,($U$2=GRID!$B$1:$U$1)*(КАЛЕНДАРЬ!X20=GRID!$B$3:$U$3),0))*GRID!$H$45*(1-GRID!$H$46),0))</f>
        <v>99360</v>
      </c>
      <c r="N236" s="8" cm="1">
        <f t="array" ref="N236">IF($I$2="Длительное проживание от 10 ночей ",
INDEX(GRID!$B$18:$U$29,MATCH(M$7,GRID!$A$18:$A$29,0),MATCH(1,($U$2=GRID!$B$1:$U$1)*(КАЛЕНДАРЬ!X20=GRID!$B$3:$U$3),0))*GRID!$H$45,
ROUNDUP(INDEX(GRID!$B$18:$U$29,MATCH(M$7,GRID!$A$18:$A$29,0),MATCH(1,($U$2=GRID!$B$1:$U$1)*(КАЛЕНДАРЬ!X20=GRID!$B$3:$U$3),0))*GRID!$H$45*(1-GRID!$H$46),0))</f>
        <v>103860</v>
      </c>
      <c r="O236" s="57" t="s">
        <v>119</v>
      </c>
      <c r="P236" s="8" cm="1">
        <f t="array" ref="P236">IF($I$2="Длительное проживание от 10 ночей ",
INDEX(GRID!$B$4:$U$15,MATCH(P$7,GRID!$A$4:$A$15,0),MATCH(1,($U$2=GRID!$B$1:$U$1)*(КАЛЕНДАРЬ!X20=GRID!$B$3:$U$3),0))*GRID!$H$45,
ROUNDUP(INDEX(GRID!$B$4:$U$15,MATCH(P$7,GRID!$A$4:$A$15,0),MATCH(1,($U$2=GRID!$B$1:$U$1)*(КАЛЕНДАРЬ!X20=GRID!$B$3:$U$3),0))*GRID!$H$45*(1-GRID!$H$46),0))</f>
        <v>179370</v>
      </c>
      <c r="Q236" s="8" cm="1">
        <f t="array" ref="Q236">IF($I$2="Длительное проживание от 10 ночей ",
INDEX(GRID!$B$4:$U$15,MATCH(Q$7,GRID!$A$4:$A$15,0),MATCH(1,($U$2=GRID!$B$1:$U$1)*(КАЛЕНДАРЬ!X20=GRID!$B$3:$U$3),0))*GRID!$H$45,
ROUNDUP(INDEX(GRID!$B$4:$U$15,MATCH(Q$7,GRID!$A$4:$A$15,0),MATCH(1,($U$2=GRID!$B$1:$U$1)*(КАЛЕНДАРЬ!X20=GRID!$B$3:$U$3),0))*GRID!$H$45*(1-GRID!$H$46),0))</f>
        <v>207540</v>
      </c>
      <c r="R236" s="57" t="s">
        <v>119</v>
      </c>
      <c r="S236" s="57" t="s">
        <v>119</v>
      </c>
      <c r="T236" s="57" t="s">
        <v>119</v>
      </c>
    </row>
    <row r="237" spans="1:20" hidden="1">
      <c r="A237" s="63" t="s">
        <v>12</v>
      </c>
      <c r="B237" s="64">
        <v>18</v>
      </c>
      <c r="C237" s="8" cm="1">
        <f t="array" ref="C237">IF($I$2="Длительное проживание от 10 ночей ",
INDEX(GRID!$B$4:$U$15,MATCH(C$7,GRID!$A$4:$A$15,0),MATCH(1,($U$2=GRID!$B$1:$U$1)*(КАЛЕНДАРЬ!X21=GRID!$B$3:$U$3),0))*GRID!$H$45,
ROUNDUP(INDEX(GRID!$B$4:$U$15,MATCH(C$7,GRID!$A$4:$A$15,0),MATCH(1,($U$2=GRID!$B$1:$U$1)*(КАЛЕНДАРЬ!X21=GRID!$B$3:$U$3),0))*GRID!$H$45*(1-GRID!$H$46),0))</f>
        <v>47340</v>
      </c>
      <c r="D237" s="8" cm="1">
        <f t="array" ref="D237">IF($I$2="Длительное проживание от 10 ночей ",
INDEX(GRID!$B$18:$U$29,MATCH(C$7,GRID!$A$18:$A$29,0),MATCH(1,($U$2=GRID!$B$1:$U$1)*(КАЛЕНДАРЬ!X21=GRID!$B$3:$U$3),0))*GRID!$H$45,
ROUNDUP(INDEX(GRID!$B$18:$U$29,MATCH(C$7,GRID!$A$18:$A$29,0),MATCH(1,($U$2=GRID!$B$1:$U$1)*(КАЛЕНДАРЬ!X21=GRID!$B$3:$U$3),0))*GRID!$H$45*(1-GRID!$H$46),0))</f>
        <v>51840</v>
      </c>
      <c r="E237" s="8" cm="1">
        <f t="array" ref="E237">IF($I$2="Длительное проживание от 10 ночей ",
INDEX(GRID!$B$4:$U$15,MATCH(E$7,GRID!$A$4:$A$15,0),MATCH(1,($U$2=GRID!$B$1:$U$1)*(КАЛЕНДАРЬ!X21=GRID!$B$3:$U$3),0))*GRID!$H$45,
ROUNDUP(INDEX(GRID!$B$4:$U$15,MATCH(E$7,GRID!$A$4:$A$15,0),MATCH(1,($U$2=GRID!$B$1:$U$1)*(КАЛЕНДАРЬ!X21=GRID!$B$3:$U$3),0))*GRID!$H$45*(1-GRID!$H$46),0))</f>
        <v>55890</v>
      </c>
      <c r="F237" s="8" cm="1">
        <f t="array" ref="F237">IF($I$2="Длительное проживание от 10 ночей ",
INDEX(GRID!$B$18:$U$29,MATCH(E$7,GRID!$A$18:$A$29,0),MATCH(1,($U$2=GRID!$B$1:$U$1)*(КАЛЕНДАРЬ!X21=GRID!$B$3:$U$3),0))*GRID!$H$45,
ROUNDUP(INDEX(GRID!$B$18:$U$29,MATCH(E$7,GRID!$A$18:$A$29,0),MATCH(1,($U$2=GRID!$B$1:$U$1)*(КАЛЕНДАРЬ!X21=GRID!$B$3:$U$3),0))*GRID!$H$45*(1-GRID!$H$46),0))</f>
        <v>60390</v>
      </c>
      <c r="G237" s="57" t="s">
        <v>119</v>
      </c>
      <c r="H237" s="57" t="s">
        <v>119</v>
      </c>
      <c r="I237" s="8" cm="1">
        <f t="array" ref="I237">IF($I$2="Длительное проживание от 10 ночей ",
INDEX(GRID!$B$4:$U$15,MATCH(I$7,GRID!$A$4:$A$15,0),MATCH(1,($U$2=GRID!$B$1:$U$1)*(КАЛЕНДАРЬ!X21=GRID!$B$3:$U$3),0))*GRID!$H$45,
ROUNDUP(INDEX(GRID!$B$4:$U$15,MATCH(I$7,GRID!$A$4:$A$15,0),MATCH(1,($U$2=GRID!$B$1:$U$1)*(КАЛЕНДАРЬ!X21=GRID!$B$3:$U$3),0))*GRID!$H$45*(1-GRID!$H$46),0))</f>
        <v>68940</v>
      </c>
      <c r="J237" s="8" cm="1">
        <f t="array" ref="J237">IF($I$2="Длительное проживание от 10 ночей ",
INDEX(GRID!$B$18:$U$29,MATCH(I$7,GRID!$A$18:$A$29,0),MATCH(1,($U$2=GRID!$B$1:$U$1)*(КАЛЕНДАРЬ!X21=GRID!$B$3:$U$3),0))*GRID!$H$45,
ROUNDUP(INDEX(GRID!$B$18:$U$29,MATCH(I$7,GRID!$A$18:$A$29,0),MATCH(1,($U$2=GRID!$B$1:$U$1)*(КАЛЕНДАРЬ!X21=GRID!$B$3:$U$3),0))*GRID!$H$45*(1-GRID!$H$46),0))</f>
        <v>73440</v>
      </c>
      <c r="K237" s="57" t="s">
        <v>119</v>
      </c>
      <c r="L237" s="57" t="s">
        <v>119</v>
      </c>
      <c r="M237" s="8" cm="1">
        <f t="array" ref="M237">IF($I$2="Длительное проживание от 10 ночей ",
INDEX(GRID!$B$4:$U$15,MATCH(M$7,GRID!$A$4:$A$15,0),MATCH(1,($U$2=GRID!$B$1:$U$1)*(КАЛЕНДАРЬ!X21=GRID!$B$3:$U$3),0))*GRID!$H$45,
ROUNDUP(INDEX(GRID!$B$4:$U$15,MATCH(M$7,GRID!$A$4:$A$15,0),MATCH(1,($U$2=GRID!$B$1:$U$1)*(КАЛЕНДАРЬ!X21=GRID!$B$3:$U$3),0))*GRID!$H$45*(1-GRID!$H$46),0))</f>
        <v>99360</v>
      </c>
      <c r="N237" s="8" cm="1">
        <f t="array" ref="N237">IF($I$2="Длительное проживание от 10 ночей ",
INDEX(GRID!$B$18:$U$29,MATCH(M$7,GRID!$A$18:$A$29,0),MATCH(1,($U$2=GRID!$B$1:$U$1)*(КАЛЕНДАРЬ!X21=GRID!$B$3:$U$3),0))*GRID!$H$45,
ROUNDUP(INDEX(GRID!$B$18:$U$29,MATCH(M$7,GRID!$A$18:$A$29,0),MATCH(1,($U$2=GRID!$B$1:$U$1)*(КАЛЕНДАРЬ!X21=GRID!$B$3:$U$3),0))*GRID!$H$45*(1-GRID!$H$46),0))</f>
        <v>103860</v>
      </c>
      <c r="O237" s="57" t="s">
        <v>119</v>
      </c>
      <c r="P237" s="8" cm="1">
        <f t="array" ref="P237">IF($I$2="Длительное проживание от 10 ночей ",
INDEX(GRID!$B$4:$U$15,MATCH(P$7,GRID!$A$4:$A$15,0),MATCH(1,($U$2=GRID!$B$1:$U$1)*(КАЛЕНДАРЬ!X21=GRID!$B$3:$U$3),0))*GRID!$H$45,
ROUNDUP(INDEX(GRID!$B$4:$U$15,MATCH(P$7,GRID!$A$4:$A$15,0),MATCH(1,($U$2=GRID!$B$1:$U$1)*(КАЛЕНДАРЬ!X21=GRID!$B$3:$U$3),0))*GRID!$H$45*(1-GRID!$H$46),0))</f>
        <v>179370</v>
      </c>
      <c r="Q237" s="8" cm="1">
        <f t="array" ref="Q237">IF($I$2="Длительное проживание от 10 ночей ",
INDEX(GRID!$B$4:$U$15,MATCH(Q$7,GRID!$A$4:$A$15,0),MATCH(1,($U$2=GRID!$B$1:$U$1)*(КАЛЕНДАРЬ!X21=GRID!$B$3:$U$3),0))*GRID!$H$45,
ROUNDUP(INDEX(GRID!$B$4:$U$15,MATCH(Q$7,GRID!$A$4:$A$15,0),MATCH(1,($U$2=GRID!$B$1:$U$1)*(КАЛЕНДАРЬ!X21=GRID!$B$3:$U$3),0))*GRID!$H$45*(1-GRID!$H$46),0))</f>
        <v>207540</v>
      </c>
      <c r="R237" s="57" t="s">
        <v>119</v>
      </c>
      <c r="S237" s="57" t="s">
        <v>119</v>
      </c>
      <c r="T237" s="57" t="s">
        <v>119</v>
      </c>
    </row>
    <row r="238" spans="1:20" hidden="1">
      <c r="A238" s="63" t="s">
        <v>13</v>
      </c>
      <c r="B238" s="64">
        <v>19</v>
      </c>
      <c r="C238" s="8" cm="1">
        <f t="array" ref="C238">IF($I$2="Длительное проживание от 10 ночей ",
INDEX(GRID!$B$4:$U$15,MATCH(C$7,GRID!$A$4:$A$15,0),MATCH(1,($U$2=GRID!$B$1:$U$1)*(КАЛЕНДАРЬ!X22=GRID!$B$3:$U$3),0))*GRID!$H$45,
ROUNDUP(INDEX(GRID!$B$4:$U$15,MATCH(C$7,GRID!$A$4:$A$15,0),MATCH(1,($U$2=GRID!$B$1:$U$1)*(КАЛЕНДАРЬ!X22=GRID!$B$3:$U$3),0))*GRID!$H$45*(1-GRID!$H$46),0))</f>
        <v>47340</v>
      </c>
      <c r="D238" s="8" cm="1">
        <f t="array" ref="D238">IF($I$2="Длительное проживание от 10 ночей ",
INDEX(GRID!$B$18:$U$29,MATCH(C$7,GRID!$A$18:$A$29,0),MATCH(1,($U$2=GRID!$B$1:$U$1)*(КАЛЕНДАРЬ!X22=GRID!$B$3:$U$3),0))*GRID!$H$45,
ROUNDUP(INDEX(GRID!$B$18:$U$29,MATCH(C$7,GRID!$A$18:$A$29,0),MATCH(1,($U$2=GRID!$B$1:$U$1)*(КАЛЕНДАРЬ!X22=GRID!$B$3:$U$3),0))*GRID!$H$45*(1-GRID!$H$46),0))</f>
        <v>51840</v>
      </c>
      <c r="E238" s="8" cm="1">
        <f t="array" ref="E238">IF($I$2="Длительное проживание от 10 ночей ",
INDEX(GRID!$B$4:$U$15,MATCH(E$7,GRID!$A$4:$A$15,0),MATCH(1,($U$2=GRID!$B$1:$U$1)*(КАЛЕНДАРЬ!X22=GRID!$B$3:$U$3),0))*GRID!$H$45,
ROUNDUP(INDEX(GRID!$B$4:$U$15,MATCH(E$7,GRID!$A$4:$A$15,0),MATCH(1,($U$2=GRID!$B$1:$U$1)*(КАЛЕНДАРЬ!X22=GRID!$B$3:$U$3),0))*GRID!$H$45*(1-GRID!$H$46),0))</f>
        <v>55890</v>
      </c>
      <c r="F238" s="8" cm="1">
        <f t="array" ref="F238">IF($I$2="Длительное проживание от 10 ночей ",
INDEX(GRID!$B$18:$U$29,MATCH(E$7,GRID!$A$18:$A$29,0),MATCH(1,($U$2=GRID!$B$1:$U$1)*(КАЛЕНДАРЬ!X22=GRID!$B$3:$U$3),0))*GRID!$H$45,
ROUNDUP(INDEX(GRID!$B$18:$U$29,MATCH(E$7,GRID!$A$18:$A$29,0),MATCH(1,($U$2=GRID!$B$1:$U$1)*(КАЛЕНДАРЬ!X22=GRID!$B$3:$U$3),0))*GRID!$H$45*(1-GRID!$H$46),0))</f>
        <v>60390</v>
      </c>
      <c r="G238" s="57" t="s">
        <v>119</v>
      </c>
      <c r="H238" s="57" t="s">
        <v>119</v>
      </c>
      <c r="I238" s="8" cm="1">
        <f t="array" ref="I238">IF($I$2="Длительное проживание от 10 ночей ",
INDEX(GRID!$B$4:$U$15,MATCH(I$7,GRID!$A$4:$A$15,0),MATCH(1,($U$2=GRID!$B$1:$U$1)*(КАЛЕНДАРЬ!X22=GRID!$B$3:$U$3),0))*GRID!$H$45,
ROUNDUP(INDEX(GRID!$B$4:$U$15,MATCH(I$7,GRID!$A$4:$A$15,0),MATCH(1,($U$2=GRID!$B$1:$U$1)*(КАЛЕНДАРЬ!X22=GRID!$B$3:$U$3),0))*GRID!$H$45*(1-GRID!$H$46),0))</f>
        <v>68940</v>
      </c>
      <c r="J238" s="8" cm="1">
        <f t="array" ref="J238">IF($I$2="Длительное проживание от 10 ночей ",
INDEX(GRID!$B$18:$U$29,MATCH(I$7,GRID!$A$18:$A$29,0),MATCH(1,($U$2=GRID!$B$1:$U$1)*(КАЛЕНДАРЬ!X22=GRID!$B$3:$U$3),0))*GRID!$H$45,
ROUNDUP(INDEX(GRID!$B$18:$U$29,MATCH(I$7,GRID!$A$18:$A$29,0),MATCH(1,($U$2=GRID!$B$1:$U$1)*(КАЛЕНДАРЬ!X22=GRID!$B$3:$U$3),0))*GRID!$H$45*(1-GRID!$H$46),0))</f>
        <v>73440</v>
      </c>
      <c r="K238" s="57" t="s">
        <v>119</v>
      </c>
      <c r="L238" s="57" t="s">
        <v>119</v>
      </c>
      <c r="M238" s="8" cm="1">
        <f t="array" ref="M238">IF($I$2="Длительное проживание от 10 ночей ",
INDEX(GRID!$B$4:$U$15,MATCH(M$7,GRID!$A$4:$A$15,0),MATCH(1,($U$2=GRID!$B$1:$U$1)*(КАЛЕНДАРЬ!X22=GRID!$B$3:$U$3),0))*GRID!$H$45,
ROUNDUP(INDEX(GRID!$B$4:$U$15,MATCH(M$7,GRID!$A$4:$A$15,0),MATCH(1,($U$2=GRID!$B$1:$U$1)*(КАЛЕНДАРЬ!X22=GRID!$B$3:$U$3),0))*GRID!$H$45*(1-GRID!$H$46),0))</f>
        <v>99360</v>
      </c>
      <c r="N238" s="8" cm="1">
        <f t="array" ref="N238">IF($I$2="Длительное проживание от 10 ночей ",
INDEX(GRID!$B$18:$U$29,MATCH(M$7,GRID!$A$18:$A$29,0),MATCH(1,($U$2=GRID!$B$1:$U$1)*(КАЛЕНДАРЬ!X22=GRID!$B$3:$U$3),0))*GRID!$H$45,
ROUNDUP(INDEX(GRID!$B$18:$U$29,MATCH(M$7,GRID!$A$18:$A$29,0),MATCH(1,($U$2=GRID!$B$1:$U$1)*(КАЛЕНДАРЬ!X22=GRID!$B$3:$U$3),0))*GRID!$H$45*(1-GRID!$H$46),0))</f>
        <v>103860</v>
      </c>
      <c r="O238" s="57" t="s">
        <v>119</v>
      </c>
      <c r="P238" s="8" cm="1">
        <f t="array" ref="P238">IF($I$2="Длительное проживание от 10 ночей ",
INDEX(GRID!$B$4:$U$15,MATCH(P$7,GRID!$A$4:$A$15,0),MATCH(1,($U$2=GRID!$B$1:$U$1)*(КАЛЕНДАРЬ!X22=GRID!$B$3:$U$3),0))*GRID!$H$45,
ROUNDUP(INDEX(GRID!$B$4:$U$15,MATCH(P$7,GRID!$A$4:$A$15,0),MATCH(1,($U$2=GRID!$B$1:$U$1)*(КАЛЕНДАРЬ!X22=GRID!$B$3:$U$3),0))*GRID!$H$45*(1-GRID!$H$46),0))</f>
        <v>179370</v>
      </c>
      <c r="Q238" s="8" cm="1">
        <f t="array" ref="Q238">IF($I$2="Длительное проживание от 10 ночей ",
INDEX(GRID!$B$4:$U$15,MATCH(Q$7,GRID!$A$4:$A$15,0),MATCH(1,($U$2=GRID!$B$1:$U$1)*(КАЛЕНДАРЬ!X22=GRID!$B$3:$U$3),0))*GRID!$H$45,
ROUNDUP(INDEX(GRID!$B$4:$U$15,MATCH(Q$7,GRID!$A$4:$A$15,0),MATCH(1,($U$2=GRID!$B$1:$U$1)*(КАЛЕНДАРЬ!X22=GRID!$B$3:$U$3),0))*GRID!$H$45*(1-GRID!$H$46),0))</f>
        <v>207540</v>
      </c>
      <c r="R238" s="57" t="s">
        <v>119</v>
      </c>
      <c r="S238" s="57" t="s">
        <v>119</v>
      </c>
      <c r="T238" s="57" t="s">
        <v>119</v>
      </c>
    </row>
    <row r="239" spans="1:20" hidden="1">
      <c r="A239" s="63" t="s">
        <v>14</v>
      </c>
      <c r="B239" s="64">
        <v>20</v>
      </c>
      <c r="C239" s="8" cm="1">
        <f t="array" ref="C239">IF($I$2="Длительное проживание от 10 ночей ",
INDEX(GRID!$B$4:$U$15,MATCH(C$7,GRID!$A$4:$A$15,0),MATCH(1,($U$2=GRID!$B$1:$U$1)*(КАЛЕНДАРЬ!X23=GRID!$B$3:$U$3),0))*GRID!$H$45,
ROUNDUP(INDEX(GRID!$B$4:$U$15,MATCH(C$7,GRID!$A$4:$A$15,0),MATCH(1,($U$2=GRID!$B$1:$U$1)*(КАЛЕНДАРЬ!X23=GRID!$B$3:$U$3),0))*GRID!$H$45*(1-GRID!$H$46),0))</f>
        <v>47340</v>
      </c>
      <c r="D239" s="8" cm="1">
        <f t="array" ref="D239">IF($I$2="Длительное проживание от 10 ночей ",
INDEX(GRID!$B$18:$U$29,MATCH(C$7,GRID!$A$18:$A$29,0),MATCH(1,($U$2=GRID!$B$1:$U$1)*(КАЛЕНДАРЬ!X23=GRID!$B$3:$U$3),0))*GRID!$H$45,
ROUNDUP(INDEX(GRID!$B$18:$U$29,MATCH(C$7,GRID!$A$18:$A$29,0),MATCH(1,($U$2=GRID!$B$1:$U$1)*(КАЛЕНДАРЬ!X23=GRID!$B$3:$U$3),0))*GRID!$H$45*(1-GRID!$H$46),0))</f>
        <v>51840</v>
      </c>
      <c r="E239" s="8" cm="1">
        <f t="array" ref="E239">IF($I$2="Длительное проживание от 10 ночей ",
INDEX(GRID!$B$4:$U$15,MATCH(E$7,GRID!$A$4:$A$15,0),MATCH(1,($U$2=GRID!$B$1:$U$1)*(КАЛЕНДАРЬ!X23=GRID!$B$3:$U$3),0))*GRID!$H$45,
ROUNDUP(INDEX(GRID!$B$4:$U$15,MATCH(E$7,GRID!$A$4:$A$15,0),MATCH(1,($U$2=GRID!$B$1:$U$1)*(КАЛЕНДАРЬ!X23=GRID!$B$3:$U$3),0))*GRID!$H$45*(1-GRID!$H$46),0))</f>
        <v>55890</v>
      </c>
      <c r="F239" s="8" cm="1">
        <f t="array" ref="F239">IF($I$2="Длительное проживание от 10 ночей ",
INDEX(GRID!$B$18:$U$29,MATCH(E$7,GRID!$A$18:$A$29,0),MATCH(1,($U$2=GRID!$B$1:$U$1)*(КАЛЕНДАРЬ!X23=GRID!$B$3:$U$3),0))*GRID!$H$45,
ROUNDUP(INDEX(GRID!$B$18:$U$29,MATCH(E$7,GRID!$A$18:$A$29,0),MATCH(1,($U$2=GRID!$B$1:$U$1)*(КАЛЕНДАРЬ!X23=GRID!$B$3:$U$3),0))*GRID!$H$45*(1-GRID!$H$46),0))</f>
        <v>60390</v>
      </c>
      <c r="G239" s="57" t="s">
        <v>119</v>
      </c>
      <c r="H239" s="57" t="s">
        <v>119</v>
      </c>
      <c r="I239" s="8" cm="1">
        <f t="array" ref="I239">IF($I$2="Длительное проживание от 10 ночей ",
INDEX(GRID!$B$4:$U$15,MATCH(I$7,GRID!$A$4:$A$15,0),MATCH(1,($U$2=GRID!$B$1:$U$1)*(КАЛЕНДАРЬ!X23=GRID!$B$3:$U$3),0))*GRID!$H$45,
ROUNDUP(INDEX(GRID!$B$4:$U$15,MATCH(I$7,GRID!$A$4:$A$15,0),MATCH(1,($U$2=GRID!$B$1:$U$1)*(КАЛЕНДАРЬ!X23=GRID!$B$3:$U$3),0))*GRID!$H$45*(1-GRID!$H$46),0))</f>
        <v>68940</v>
      </c>
      <c r="J239" s="8" cm="1">
        <f t="array" ref="J239">IF($I$2="Длительное проживание от 10 ночей ",
INDEX(GRID!$B$18:$U$29,MATCH(I$7,GRID!$A$18:$A$29,0),MATCH(1,($U$2=GRID!$B$1:$U$1)*(КАЛЕНДАРЬ!X23=GRID!$B$3:$U$3),0))*GRID!$H$45,
ROUNDUP(INDEX(GRID!$B$18:$U$29,MATCH(I$7,GRID!$A$18:$A$29,0),MATCH(1,($U$2=GRID!$B$1:$U$1)*(КАЛЕНДАРЬ!X23=GRID!$B$3:$U$3),0))*GRID!$H$45*(1-GRID!$H$46),0))</f>
        <v>73440</v>
      </c>
      <c r="K239" s="57" t="s">
        <v>119</v>
      </c>
      <c r="L239" s="57" t="s">
        <v>119</v>
      </c>
      <c r="M239" s="8" cm="1">
        <f t="array" ref="M239">IF($I$2="Длительное проживание от 10 ночей ",
INDEX(GRID!$B$4:$U$15,MATCH(M$7,GRID!$A$4:$A$15,0),MATCH(1,($U$2=GRID!$B$1:$U$1)*(КАЛЕНДАРЬ!X23=GRID!$B$3:$U$3),0))*GRID!$H$45,
ROUNDUP(INDEX(GRID!$B$4:$U$15,MATCH(M$7,GRID!$A$4:$A$15,0),MATCH(1,($U$2=GRID!$B$1:$U$1)*(КАЛЕНДАРЬ!X23=GRID!$B$3:$U$3),0))*GRID!$H$45*(1-GRID!$H$46),0))</f>
        <v>99360</v>
      </c>
      <c r="N239" s="8" cm="1">
        <f t="array" ref="N239">IF($I$2="Длительное проживание от 10 ночей ",
INDEX(GRID!$B$18:$U$29,MATCH(M$7,GRID!$A$18:$A$29,0),MATCH(1,($U$2=GRID!$B$1:$U$1)*(КАЛЕНДАРЬ!X23=GRID!$B$3:$U$3),0))*GRID!$H$45,
ROUNDUP(INDEX(GRID!$B$18:$U$29,MATCH(M$7,GRID!$A$18:$A$29,0),MATCH(1,($U$2=GRID!$B$1:$U$1)*(КАЛЕНДАРЬ!X23=GRID!$B$3:$U$3),0))*GRID!$H$45*(1-GRID!$H$46),0))</f>
        <v>103860</v>
      </c>
      <c r="O239" s="57" t="s">
        <v>119</v>
      </c>
      <c r="P239" s="8" cm="1">
        <f t="array" ref="P239">IF($I$2="Длительное проживание от 10 ночей ",
INDEX(GRID!$B$4:$U$15,MATCH(P$7,GRID!$A$4:$A$15,0),MATCH(1,($U$2=GRID!$B$1:$U$1)*(КАЛЕНДАРЬ!X23=GRID!$B$3:$U$3),0))*GRID!$H$45,
ROUNDUP(INDEX(GRID!$B$4:$U$15,MATCH(P$7,GRID!$A$4:$A$15,0),MATCH(1,($U$2=GRID!$B$1:$U$1)*(КАЛЕНДАРЬ!X23=GRID!$B$3:$U$3),0))*GRID!$H$45*(1-GRID!$H$46),0))</f>
        <v>179370</v>
      </c>
      <c r="Q239" s="8" cm="1">
        <f t="array" ref="Q239">IF($I$2="Длительное проживание от 10 ночей ",
INDEX(GRID!$B$4:$U$15,MATCH(Q$7,GRID!$A$4:$A$15,0),MATCH(1,($U$2=GRID!$B$1:$U$1)*(КАЛЕНДАРЬ!X23=GRID!$B$3:$U$3),0))*GRID!$H$45,
ROUNDUP(INDEX(GRID!$B$4:$U$15,MATCH(Q$7,GRID!$A$4:$A$15,0),MATCH(1,($U$2=GRID!$B$1:$U$1)*(КАЛЕНДАРЬ!X23=GRID!$B$3:$U$3),0))*GRID!$H$45*(1-GRID!$H$46),0))</f>
        <v>207540</v>
      </c>
      <c r="R239" s="57" t="s">
        <v>119</v>
      </c>
      <c r="S239" s="57" t="s">
        <v>119</v>
      </c>
      <c r="T239" s="57" t="s">
        <v>119</v>
      </c>
    </row>
    <row r="240" spans="1:20" hidden="1">
      <c r="A240" s="63" t="s">
        <v>15</v>
      </c>
      <c r="B240" s="64">
        <v>21</v>
      </c>
      <c r="C240" s="8" cm="1">
        <f t="array" ref="C240">IF($I$2="Длительное проживание от 10 ночей ",
INDEX(GRID!$B$4:$U$15,MATCH(C$7,GRID!$A$4:$A$15,0),MATCH(1,($U$2=GRID!$B$1:$U$1)*(КАЛЕНДАРЬ!X24=GRID!$B$3:$U$3),0))*GRID!$H$45,
ROUNDUP(INDEX(GRID!$B$4:$U$15,MATCH(C$7,GRID!$A$4:$A$15,0),MATCH(1,($U$2=GRID!$B$1:$U$1)*(КАЛЕНДАРЬ!X24=GRID!$B$3:$U$3),0))*GRID!$H$45*(1-GRID!$H$46),0))</f>
        <v>47340</v>
      </c>
      <c r="D240" s="8" cm="1">
        <f t="array" ref="D240">IF($I$2="Длительное проживание от 10 ночей ",
INDEX(GRID!$B$18:$U$29,MATCH(C$7,GRID!$A$18:$A$29,0),MATCH(1,($U$2=GRID!$B$1:$U$1)*(КАЛЕНДАРЬ!X24=GRID!$B$3:$U$3),0))*GRID!$H$45,
ROUNDUP(INDEX(GRID!$B$18:$U$29,MATCH(C$7,GRID!$A$18:$A$29,0),MATCH(1,($U$2=GRID!$B$1:$U$1)*(КАЛЕНДАРЬ!X24=GRID!$B$3:$U$3),0))*GRID!$H$45*(1-GRID!$H$46),0))</f>
        <v>51840</v>
      </c>
      <c r="E240" s="8" cm="1">
        <f t="array" ref="E240">IF($I$2="Длительное проживание от 10 ночей ",
INDEX(GRID!$B$4:$U$15,MATCH(E$7,GRID!$A$4:$A$15,0),MATCH(1,($U$2=GRID!$B$1:$U$1)*(КАЛЕНДАРЬ!X24=GRID!$B$3:$U$3),0))*GRID!$H$45,
ROUNDUP(INDEX(GRID!$B$4:$U$15,MATCH(E$7,GRID!$A$4:$A$15,0),MATCH(1,($U$2=GRID!$B$1:$U$1)*(КАЛЕНДАРЬ!X24=GRID!$B$3:$U$3),0))*GRID!$H$45*(1-GRID!$H$46),0))</f>
        <v>55890</v>
      </c>
      <c r="F240" s="8" cm="1">
        <f t="array" ref="F240">IF($I$2="Длительное проживание от 10 ночей ",
INDEX(GRID!$B$18:$U$29,MATCH(E$7,GRID!$A$18:$A$29,0),MATCH(1,($U$2=GRID!$B$1:$U$1)*(КАЛЕНДАРЬ!X24=GRID!$B$3:$U$3),0))*GRID!$H$45,
ROUNDUP(INDEX(GRID!$B$18:$U$29,MATCH(E$7,GRID!$A$18:$A$29,0),MATCH(1,($U$2=GRID!$B$1:$U$1)*(КАЛЕНДАРЬ!X24=GRID!$B$3:$U$3),0))*GRID!$H$45*(1-GRID!$H$46),0))</f>
        <v>60390</v>
      </c>
      <c r="G240" s="57" t="s">
        <v>119</v>
      </c>
      <c r="H240" s="57" t="s">
        <v>119</v>
      </c>
      <c r="I240" s="8" cm="1">
        <f t="array" ref="I240">IF($I$2="Длительное проживание от 10 ночей ",
INDEX(GRID!$B$4:$U$15,MATCH(I$7,GRID!$A$4:$A$15,0),MATCH(1,($U$2=GRID!$B$1:$U$1)*(КАЛЕНДАРЬ!X24=GRID!$B$3:$U$3),0))*GRID!$H$45,
ROUNDUP(INDEX(GRID!$B$4:$U$15,MATCH(I$7,GRID!$A$4:$A$15,0),MATCH(1,($U$2=GRID!$B$1:$U$1)*(КАЛЕНДАРЬ!X24=GRID!$B$3:$U$3),0))*GRID!$H$45*(1-GRID!$H$46),0))</f>
        <v>68940</v>
      </c>
      <c r="J240" s="8" cm="1">
        <f t="array" ref="J240">IF($I$2="Длительное проживание от 10 ночей ",
INDEX(GRID!$B$18:$U$29,MATCH(I$7,GRID!$A$18:$A$29,0),MATCH(1,($U$2=GRID!$B$1:$U$1)*(КАЛЕНДАРЬ!X24=GRID!$B$3:$U$3),0))*GRID!$H$45,
ROUNDUP(INDEX(GRID!$B$18:$U$29,MATCH(I$7,GRID!$A$18:$A$29,0),MATCH(1,($U$2=GRID!$B$1:$U$1)*(КАЛЕНДАРЬ!X24=GRID!$B$3:$U$3),0))*GRID!$H$45*(1-GRID!$H$46),0))</f>
        <v>73440</v>
      </c>
      <c r="K240" s="57" t="s">
        <v>119</v>
      </c>
      <c r="L240" s="57" t="s">
        <v>119</v>
      </c>
      <c r="M240" s="8" cm="1">
        <f t="array" ref="M240">IF($I$2="Длительное проживание от 10 ночей ",
INDEX(GRID!$B$4:$U$15,MATCH(M$7,GRID!$A$4:$A$15,0),MATCH(1,($U$2=GRID!$B$1:$U$1)*(КАЛЕНДАРЬ!X24=GRID!$B$3:$U$3),0))*GRID!$H$45,
ROUNDUP(INDEX(GRID!$B$4:$U$15,MATCH(M$7,GRID!$A$4:$A$15,0),MATCH(1,($U$2=GRID!$B$1:$U$1)*(КАЛЕНДАРЬ!X24=GRID!$B$3:$U$3),0))*GRID!$H$45*(1-GRID!$H$46),0))</f>
        <v>99360</v>
      </c>
      <c r="N240" s="8" cm="1">
        <f t="array" ref="N240">IF($I$2="Длительное проживание от 10 ночей ",
INDEX(GRID!$B$18:$U$29,MATCH(M$7,GRID!$A$18:$A$29,0),MATCH(1,($U$2=GRID!$B$1:$U$1)*(КАЛЕНДАРЬ!X24=GRID!$B$3:$U$3),0))*GRID!$H$45,
ROUNDUP(INDEX(GRID!$B$18:$U$29,MATCH(M$7,GRID!$A$18:$A$29,0),MATCH(1,($U$2=GRID!$B$1:$U$1)*(КАЛЕНДАРЬ!X24=GRID!$B$3:$U$3),0))*GRID!$H$45*(1-GRID!$H$46),0))</f>
        <v>103860</v>
      </c>
      <c r="O240" s="57" t="s">
        <v>119</v>
      </c>
      <c r="P240" s="8" cm="1">
        <f t="array" ref="P240">IF($I$2="Длительное проживание от 10 ночей ",
INDEX(GRID!$B$4:$U$15,MATCH(P$7,GRID!$A$4:$A$15,0),MATCH(1,($U$2=GRID!$B$1:$U$1)*(КАЛЕНДАРЬ!X24=GRID!$B$3:$U$3),0))*GRID!$H$45,
ROUNDUP(INDEX(GRID!$B$4:$U$15,MATCH(P$7,GRID!$A$4:$A$15,0),MATCH(1,($U$2=GRID!$B$1:$U$1)*(КАЛЕНДАРЬ!X24=GRID!$B$3:$U$3),0))*GRID!$H$45*(1-GRID!$H$46),0))</f>
        <v>179370</v>
      </c>
      <c r="Q240" s="8" cm="1">
        <f t="array" ref="Q240">IF($I$2="Длительное проживание от 10 ночей ",
INDEX(GRID!$B$4:$U$15,MATCH(Q$7,GRID!$A$4:$A$15,0),MATCH(1,($U$2=GRID!$B$1:$U$1)*(КАЛЕНДАРЬ!X24=GRID!$B$3:$U$3),0))*GRID!$H$45,
ROUNDUP(INDEX(GRID!$B$4:$U$15,MATCH(Q$7,GRID!$A$4:$A$15,0),MATCH(1,($U$2=GRID!$B$1:$U$1)*(КАЛЕНДАРЬ!X24=GRID!$B$3:$U$3),0))*GRID!$H$45*(1-GRID!$H$46),0))</f>
        <v>207540</v>
      </c>
      <c r="R240" s="57" t="s">
        <v>119</v>
      </c>
      <c r="S240" s="57" t="s">
        <v>119</v>
      </c>
      <c r="T240" s="57" t="s">
        <v>119</v>
      </c>
    </row>
    <row r="241" spans="1:20" hidden="1">
      <c r="A241" s="63" t="s">
        <v>16</v>
      </c>
      <c r="B241" s="64">
        <v>22</v>
      </c>
      <c r="C241" s="8" cm="1">
        <f t="array" ref="C241">IF($I$2="Длительное проживание от 10 ночей ",
INDEX(GRID!$B$4:$U$15,MATCH(C$7,GRID!$A$4:$A$15,0),MATCH(1,($U$2=GRID!$B$1:$U$1)*(КАЛЕНДАРЬ!X25=GRID!$B$3:$U$3),0))*GRID!$H$45,
ROUNDUP(INDEX(GRID!$B$4:$U$15,MATCH(C$7,GRID!$A$4:$A$15,0),MATCH(1,($U$2=GRID!$B$1:$U$1)*(КАЛЕНДАРЬ!X25=GRID!$B$3:$U$3),0))*GRID!$H$45*(1-GRID!$H$46),0))</f>
        <v>47340</v>
      </c>
      <c r="D241" s="8" cm="1">
        <f t="array" ref="D241">IF($I$2="Длительное проживание от 10 ночей ",
INDEX(GRID!$B$18:$U$29,MATCH(C$7,GRID!$A$18:$A$29,0),MATCH(1,($U$2=GRID!$B$1:$U$1)*(КАЛЕНДАРЬ!X25=GRID!$B$3:$U$3),0))*GRID!$H$45,
ROUNDUP(INDEX(GRID!$B$18:$U$29,MATCH(C$7,GRID!$A$18:$A$29,0),MATCH(1,($U$2=GRID!$B$1:$U$1)*(КАЛЕНДАРЬ!X25=GRID!$B$3:$U$3),0))*GRID!$H$45*(1-GRID!$H$46),0))</f>
        <v>51840</v>
      </c>
      <c r="E241" s="8" cm="1">
        <f t="array" ref="E241">IF($I$2="Длительное проживание от 10 ночей ",
INDEX(GRID!$B$4:$U$15,MATCH(E$7,GRID!$A$4:$A$15,0),MATCH(1,($U$2=GRID!$B$1:$U$1)*(КАЛЕНДАРЬ!X25=GRID!$B$3:$U$3),0))*GRID!$H$45,
ROUNDUP(INDEX(GRID!$B$4:$U$15,MATCH(E$7,GRID!$A$4:$A$15,0),MATCH(1,($U$2=GRID!$B$1:$U$1)*(КАЛЕНДАРЬ!X25=GRID!$B$3:$U$3),0))*GRID!$H$45*(1-GRID!$H$46),0))</f>
        <v>55890</v>
      </c>
      <c r="F241" s="8" cm="1">
        <f t="array" ref="F241">IF($I$2="Длительное проживание от 10 ночей ",
INDEX(GRID!$B$18:$U$29,MATCH(E$7,GRID!$A$18:$A$29,0),MATCH(1,($U$2=GRID!$B$1:$U$1)*(КАЛЕНДАРЬ!X25=GRID!$B$3:$U$3),0))*GRID!$H$45,
ROUNDUP(INDEX(GRID!$B$18:$U$29,MATCH(E$7,GRID!$A$18:$A$29,0),MATCH(1,($U$2=GRID!$B$1:$U$1)*(КАЛЕНДАРЬ!X25=GRID!$B$3:$U$3),0))*GRID!$H$45*(1-GRID!$H$46),0))</f>
        <v>60390</v>
      </c>
      <c r="G241" s="57" t="s">
        <v>119</v>
      </c>
      <c r="H241" s="57" t="s">
        <v>119</v>
      </c>
      <c r="I241" s="8" cm="1">
        <f t="array" ref="I241">IF($I$2="Длительное проживание от 10 ночей ",
INDEX(GRID!$B$4:$U$15,MATCH(I$7,GRID!$A$4:$A$15,0),MATCH(1,($U$2=GRID!$B$1:$U$1)*(КАЛЕНДАРЬ!X25=GRID!$B$3:$U$3),0))*GRID!$H$45,
ROUNDUP(INDEX(GRID!$B$4:$U$15,MATCH(I$7,GRID!$A$4:$A$15,0),MATCH(1,($U$2=GRID!$B$1:$U$1)*(КАЛЕНДАРЬ!X25=GRID!$B$3:$U$3),0))*GRID!$H$45*(1-GRID!$H$46),0))</f>
        <v>68940</v>
      </c>
      <c r="J241" s="8" cm="1">
        <f t="array" ref="J241">IF($I$2="Длительное проживание от 10 ночей ",
INDEX(GRID!$B$18:$U$29,MATCH(I$7,GRID!$A$18:$A$29,0),MATCH(1,($U$2=GRID!$B$1:$U$1)*(КАЛЕНДАРЬ!X25=GRID!$B$3:$U$3),0))*GRID!$H$45,
ROUNDUP(INDEX(GRID!$B$18:$U$29,MATCH(I$7,GRID!$A$18:$A$29,0),MATCH(1,($U$2=GRID!$B$1:$U$1)*(КАЛЕНДАРЬ!X25=GRID!$B$3:$U$3),0))*GRID!$H$45*(1-GRID!$H$46),0))</f>
        <v>73440</v>
      </c>
      <c r="K241" s="57" t="s">
        <v>119</v>
      </c>
      <c r="L241" s="57" t="s">
        <v>119</v>
      </c>
      <c r="M241" s="8" cm="1">
        <f t="array" ref="M241">IF($I$2="Длительное проживание от 10 ночей ",
INDEX(GRID!$B$4:$U$15,MATCH(M$7,GRID!$A$4:$A$15,0),MATCH(1,($U$2=GRID!$B$1:$U$1)*(КАЛЕНДАРЬ!X25=GRID!$B$3:$U$3),0))*GRID!$H$45,
ROUNDUP(INDEX(GRID!$B$4:$U$15,MATCH(M$7,GRID!$A$4:$A$15,0),MATCH(1,($U$2=GRID!$B$1:$U$1)*(КАЛЕНДАРЬ!X25=GRID!$B$3:$U$3),0))*GRID!$H$45*(1-GRID!$H$46),0))</f>
        <v>99360</v>
      </c>
      <c r="N241" s="8" cm="1">
        <f t="array" ref="N241">IF($I$2="Длительное проживание от 10 ночей ",
INDEX(GRID!$B$18:$U$29,MATCH(M$7,GRID!$A$18:$A$29,0),MATCH(1,($U$2=GRID!$B$1:$U$1)*(КАЛЕНДАРЬ!X25=GRID!$B$3:$U$3),0))*GRID!$H$45,
ROUNDUP(INDEX(GRID!$B$18:$U$29,MATCH(M$7,GRID!$A$18:$A$29,0),MATCH(1,($U$2=GRID!$B$1:$U$1)*(КАЛЕНДАРЬ!X25=GRID!$B$3:$U$3),0))*GRID!$H$45*(1-GRID!$H$46),0))</f>
        <v>103860</v>
      </c>
      <c r="O241" s="57" t="s">
        <v>119</v>
      </c>
      <c r="P241" s="8" cm="1">
        <f t="array" ref="P241">IF($I$2="Длительное проживание от 10 ночей ",
INDEX(GRID!$B$4:$U$15,MATCH(P$7,GRID!$A$4:$A$15,0),MATCH(1,($U$2=GRID!$B$1:$U$1)*(КАЛЕНДАРЬ!X25=GRID!$B$3:$U$3),0))*GRID!$H$45,
ROUNDUP(INDEX(GRID!$B$4:$U$15,MATCH(P$7,GRID!$A$4:$A$15,0),MATCH(1,($U$2=GRID!$B$1:$U$1)*(КАЛЕНДАРЬ!X25=GRID!$B$3:$U$3),0))*GRID!$H$45*(1-GRID!$H$46),0))</f>
        <v>179370</v>
      </c>
      <c r="Q241" s="8" cm="1">
        <f t="array" ref="Q241">IF($I$2="Длительное проживание от 10 ночей ",
INDEX(GRID!$B$4:$U$15,MATCH(Q$7,GRID!$A$4:$A$15,0),MATCH(1,($U$2=GRID!$B$1:$U$1)*(КАЛЕНДАРЬ!X25=GRID!$B$3:$U$3),0))*GRID!$H$45,
ROUNDUP(INDEX(GRID!$B$4:$U$15,MATCH(Q$7,GRID!$A$4:$A$15,0),MATCH(1,($U$2=GRID!$B$1:$U$1)*(КАЛЕНДАРЬ!X25=GRID!$B$3:$U$3),0))*GRID!$H$45*(1-GRID!$H$46),0))</f>
        <v>207540</v>
      </c>
      <c r="R241" s="57" t="s">
        <v>119</v>
      </c>
      <c r="S241" s="57" t="s">
        <v>119</v>
      </c>
      <c r="T241" s="57" t="s">
        <v>119</v>
      </c>
    </row>
    <row r="242" spans="1:20" hidden="1">
      <c r="A242" s="63" t="s">
        <v>17</v>
      </c>
      <c r="B242" s="64">
        <v>23</v>
      </c>
      <c r="C242" s="8" cm="1">
        <f t="array" ref="C242">IF($I$2="Длительное проживание от 10 ночей ",
INDEX(GRID!$B$4:$U$15,MATCH(C$7,GRID!$A$4:$A$15,0),MATCH(1,($U$2=GRID!$B$1:$U$1)*(КАЛЕНДАРЬ!X26=GRID!$B$3:$U$3),0))*GRID!$H$45,
ROUNDUP(INDEX(GRID!$B$4:$U$15,MATCH(C$7,GRID!$A$4:$A$15,0),MATCH(1,($U$2=GRID!$B$1:$U$1)*(КАЛЕНДАРЬ!X26=GRID!$B$3:$U$3),0))*GRID!$H$45*(1-GRID!$H$46),0))</f>
        <v>47340</v>
      </c>
      <c r="D242" s="8" cm="1">
        <f t="array" ref="D242">IF($I$2="Длительное проживание от 10 ночей ",
INDEX(GRID!$B$18:$U$29,MATCH(C$7,GRID!$A$18:$A$29,0),MATCH(1,($U$2=GRID!$B$1:$U$1)*(КАЛЕНДАРЬ!X26=GRID!$B$3:$U$3),0))*GRID!$H$45,
ROUNDUP(INDEX(GRID!$B$18:$U$29,MATCH(C$7,GRID!$A$18:$A$29,0),MATCH(1,($U$2=GRID!$B$1:$U$1)*(КАЛЕНДАРЬ!X26=GRID!$B$3:$U$3),0))*GRID!$H$45*(1-GRID!$H$46),0))</f>
        <v>51840</v>
      </c>
      <c r="E242" s="8" cm="1">
        <f t="array" ref="E242">IF($I$2="Длительное проживание от 10 ночей ",
INDEX(GRID!$B$4:$U$15,MATCH(E$7,GRID!$A$4:$A$15,0),MATCH(1,($U$2=GRID!$B$1:$U$1)*(КАЛЕНДАРЬ!X26=GRID!$B$3:$U$3),0))*GRID!$H$45,
ROUNDUP(INDEX(GRID!$B$4:$U$15,MATCH(E$7,GRID!$A$4:$A$15,0),MATCH(1,($U$2=GRID!$B$1:$U$1)*(КАЛЕНДАРЬ!X26=GRID!$B$3:$U$3),0))*GRID!$H$45*(1-GRID!$H$46),0))</f>
        <v>55890</v>
      </c>
      <c r="F242" s="8" cm="1">
        <f t="array" ref="F242">IF($I$2="Длительное проживание от 10 ночей ",
INDEX(GRID!$B$18:$U$29,MATCH(E$7,GRID!$A$18:$A$29,0),MATCH(1,($U$2=GRID!$B$1:$U$1)*(КАЛЕНДАРЬ!X26=GRID!$B$3:$U$3),0))*GRID!$H$45,
ROUNDUP(INDEX(GRID!$B$18:$U$29,MATCH(E$7,GRID!$A$18:$A$29,0),MATCH(1,($U$2=GRID!$B$1:$U$1)*(КАЛЕНДАРЬ!X26=GRID!$B$3:$U$3),0))*GRID!$H$45*(1-GRID!$H$46),0))</f>
        <v>60390</v>
      </c>
      <c r="G242" s="57" t="s">
        <v>119</v>
      </c>
      <c r="H242" s="57" t="s">
        <v>119</v>
      </c>
      <c r="I242" s="8" cm="1">
        <f t="array" ref="I242">IF($I$2="Длительное проживание от 10 ночей ",
INDEX(GRID!$B$4:$U$15,MATCH(I$7,GRID!$A$4:$A$15,0),MATCH(1,($U$2=GRID!$B$1:$U$1)*(КАЛЕНДАРЬ!X26=GRID!$B$3:$U$3),0))*GRID!$H$45,
ROUNDUP(INDEX(GRID!$B$4:$U$15,MATCH(I$7,GRID!$A$4:$A$15,0),MATCH(1,($U$2=GRID!$B$1:$U$1)*(КАЛЕНДАРЬ!X26=GRID!$B$3:$U$3),0))*GRID!$H$45*(1-GRID!$H$46),0))</f>
        <v>68940</v>
      </c>
      <c r="J242" s="8" cm="1">
        <f t="array" ref="J242">IF($I$2="Длительное проживание от 10 ночей ",
INDEX(GRID!$B$18:$U$29,MATCH(I$7,GRID!$A$18:$A$29,0),MATCH(1,($U$2=GRID!$B$1:$U$1)*(КАЛЕНДАРЬ!X26=GRID!$B$3:$U$3),0))*GRID!$H$45,
ROUNDUP(INDEX(GRID!$B$18:$U$29,MATCH(I$7,GRID!$A$18:$A$29,0),MATCH(1,($U$2=GRID!$B$1:$U$1)*(КАЛЕНДАРЬ!X26=GRID!$B$3:$U$3),0))*GRID!$H$45*(1-GRID!$H$46),0))</f>
        <v>73440</v>
      </c>
      <c r="K242" s="57" t="s">
        <v>119</v>
      </c>
      <c r="L242" s="57" t="s">
        <v>119</v>
      </c>
      <c r="M242" s="8" cm="1">
        <f t="array" ref="M242">IF($I$2="Длительное проживание от 10 ночей ",
INDEX(GRID!$B$4:$U$15,MATCH(M$7,GRID!$A$4:$A$15,0),MATCH(1,($U$2=GRID!$B$1:$U$1)*(КАЛЕНДАРЬ!X26=GRID!$B$3:$U$3),0))*GRID!$H$45,
ROUNDUP(INDEX(GRID!$B$4:$U$15,MATCH(M$7,GRID!$A$4:$A$15,0),MATCH(1,($U$2=GRID!$B$1:$U$1)*(КАЛЕНДАРЬ!X26=GRID!$B$3:$U$3),0))*GRID!$H$45*(1-GRID!$H$46),0))</f>
        <v>99360</v>
      </c>
      <c r="N242" s="8" cm="1">
        <f t="array" ref="N242">IF($I$2="Длительное проживание от 10 ночей ",
INDEX(GRID!$B$18:$U$29,MATCH(M$7,GRID!$A$18:$A$29,0),MATCH(1,($U$2=GRID!$B$1:$U$1)*(КАЛЕНДАРЬ!X26=GRID!$B$3:$U$3),0))*GRID!$H$45,
ROUNDUP(INDEX(GRID!$B$18:$U$29,MATCH(M$7,GRID!$A$18:$A$29,0),MATCH(1,($U$2=GRID!$B$1:$U$1)*(КАЛЕНДАРЬ!X26=GRID!$B$3:$U$3),0))*GRID!$H$45*(1-GRID!$H$46),0))</f>
        <v>103860</v>
      </c>
      <c r="O242" s="57" t="s">
        <v>119</v>
      </c>
      <c r="P242" s="8" cm="1">
        <f t="array" ref="P242">IF($I$2="Длительное проживание от 10 ночей ",
INDEX(GRID!$B$4:$U$15,MATCH(P$7,GRID!$A$4:$A$15,0),MATCH(1,($U$2=GRID!$B$1:$U$1)*(КАЛЕНДАРЬ!X26=GRID!$B$3:$U$3),0))*GRID!$H$45,
ROUNDUP(INDEX(GRID!$B$4:$U$15,MATCH(P$7,GRID!$A$4:$A$15,0),MATCH(1,($U$2=GRID!$B$1:$U$1)*(КАЛЕНДАРЬ!X26=GRID!$B$3:$U$3),0))*GRID!$H$45*(1-GRID!$H$46),0))</f>
        <v>179370</v>
      </c>
      <c r="Q242" s="8" cm="1">
        <f t="array" ref="Q242">IF($I$2="Длительное проживание от 10 ночей ",
INDEX(GRID!$B$4:$U$15,MATCH(Q$7,GRID!$A$4:$A$15,0),MATCH(1,($U$2=GRID!$B$1:$U$1)*(КАЛЕНДАРЬ!X26=GRID!$B$3:$U$3),0))*GRID!$H$45,
ROUNDUP(INDEX(GRID!$B$4:$U$15,MATCH(Q$7,GRID!$A$4:$A$15,0),MATCH(1,($U$2=GRID!$B$1:$U$1)*(КАЛЕНДАРЬ!X26=GRID!$B$3:$U$3),0))*GRID!$H$45*(1-GRID!$H$46),0))</f>
        <v>207540</v>
      </c>
      <c r="R242" s="57" t="s">
        <v>119</v>
      </c>
      <c r="S242" s="57" t="s">
        <v>119</v>
      </c>
      <c r="T242" s="57" t="s">
        <v>119</v>
      </c>
    </row>
    <row r="243" spans="1:20" hidden="1">
      <c r="A243" s="63" t="s">
        <v>11</v>
      </c>
      <c r="B243" s="64">
        <v>24</v>
      </c>
      <c r="C243" s="8" cm="1">
        <f t="array" ref="C243">IF($I$2="Длительное проживание от 10 ночей ",
INDEX(GRID!$B$4:$U$15,MATCH(C$7,GRID!$A$4:$A$15,0),MATCH(1,($U$2=GRID!$B$1:$U$1)*(КАЛЕНДАРЬ!X27=GRID!$B$3:$U$3),0))*GRID!$H$45,
ROUNDUP(INDEX(GRID!$B$4:$U$15,MATCH(C$7,GRID!$A$4:$A$15,0),MATCH(1,($U$2=GRID!$B$1:$U$1)*(КАЛЕНДАРЬ!X27=GRID!$B$3:$U$3),0))*GRID!$H$45*(1-GRID!$H$46),0))</f>
        <v>47340</v>
      </c>
      <c r="D243" s="8" cm="1">
        <f t="array" ref="D243">IF($I$2="Длительное проживание от 10 ночей ",
INDEX(GRID!$B$18:$U$29,MATCH(C$7,GRID!$A$18:$A$29,0),MATCH(1,($U$2=GRID!$B$1:$U$1)*(КАЛЕНДАРЬ!X27=GRID!$B$3:$U$3),0))*GRID!$H$45,
ROUNDUP(INDEX(GRID!$B$18:$U$29,MATCH(C$7,GRID!$A$18:$A$29,0),MATCH(1,($U$2=GRID!$B$1:$U$1)*(КАЛЕНДАРЬ!X27=GRID!$B$3:$U$3),0))*GRID!$H$45*(1-GRID!$H$46),0))</f>
        <v>51840</v>
      </c>
      <c r="E243" s="8" cm="1">
        <f t="array" ref="E243">IF($I$2="Длительное проживание от 10 ночей ",
INDEX(GRID!$B$4:$U$15,MATCH(E$7,GRID!$A$4:$A$15,0),MATCH(1,($U$2=GRID!$B$1:$U$1)*(КАЛЕНДАРЬ!X27=GRID!$B$3:$U$3),0))*GRID!$H$45,
ROUNDUP(INDEX(GRID!$B$4:$U$15,MATCH(E$7,GRID!$A$4:$A$15,0),MATCH(1,($U$2=GRID!$B$1:$U$1)*(КАЛЕНДАРЬ!X27=GRID!$B$3:$U$3),0))*GRID!$H$45*(1-GRID!$H$46),0))</f>
        <v>55890</v>
      </c>
      <c r="F243" s="8" cm="1">
        <f t="array" ref="F243">IF($I$2="Длительное проживание от 10 ночей ",
INDEX(GRID!$B$18:$U$29,MATCH(E$7,GRID!$A$18:$A$29,0),MATCH(1,($U$2=GRID!$B$1:$U$1)*(КАЛЕНДАРЬ!X27=GRID!$B$3:$U$3),0))*GRID!$H$45,
ROUNDUP(INDEX(GRID!$B$18:$U$29,MATCH(E$7,GRID!$A$18:$A$29,0),MATCH(1,($U$2=GRID!$B$1:$U$1)*(КАЛЕНДАРЬ!X27=GRID!$B$3:$U$3),0))*GRID!$H$45*(1-GRID!$H$46),0))</f>
        <v>60390</v>
      </c>
      <c r="G243" s="57" t="s">
        <v>119</v>
      </c>
      <c r="H243" s="57" t="s">
        <v>119</v>
      </c>
      <c r="I243" s="8" cm="1">
        <f t="array" ref="I243">IF($I$2="Длительное проживание от 10 ночей ",
INDEX(GRID!$B$4:$U$15,MATCH(I$7,GRID!$A$4:$A$15,0),MATCH(1,($U$2=GRID!$B$1:$U$1)*(КАЛЕНДАРЬ!X27=GRID!$B$3:$U$3),0))*GRID!$H$45,
ROUNDUP(INDEX(GRID!$B$4:$U$15,MATCH(I$7,GRID!$A$4:$A$15,0),MATCH(1,($U$2=GRID!$B$1:$U$1)*(КАЛЕНДАРЬ!X27=GRID!$B$3:$U$3),0))*GRID!$H$45*(1-GRID!$H$46),0))</f>
        <v>68940</v>
      </c>
      <c r="J243" s="8" cm="1">
        <f t="array" ref="J243">IF($I$2="Длительное проживание от 10 ночей ",
INDEX(GRID!$B$18:$U$29,MATCH(I$7,GRID!$A$18:$A$29,0),MATCH(1,($U$2=GRID!$B$1:$U$1)*(КАЛЕНДАРЬ!X27=GRID!$B$3:$U$3),0))*GRID!$H$45,
ROUNDUP(INDEX(GRID!$B$18:$U$29,MATCH(I$7,GRID!$A$18:$A$29,0),MATCH(1,($U$2=GRID!$B$1:$U$1)*(КАЛЕНДАРЬ!X27=GRID!$B$3:$U$3),0))*GRID!$H$45*(1-GRID!$H$46),0))</f>
        <v>73440</v>
      </c>
      <c r="K243" s="57" t="s">
        <v>119</v>
      </c>
      <c r="L243" s="57" t="s">
        <v>119</v>
      </c>
      <c r="M243" s="8" cm="1">
        <f t="array" ref="M243">IF($I$2="Длительное проживание от 10 ночей ",
INDEX(GRID!$B$4:$U$15,MATCH(M$7,GRID!$A$4:$A$15,0),MATCH(1,($U$2=GRID!$B$1:$U$1)*(КАЛЕНДАРЬ!X27=GRID!$B$3:$U$3),0))*GRID!$H$45,
ROUNDUP(INDEX(GRID!$B$4:$U$15,MATCH(M$7,GRID!$A$4:$A$15,0),MATCH(1,($U$2=GRID!$B$1:$U$1)*(КАЛЕНДАРЬ!X27=GRID!$B$3:$U$3),0))*GRID!$H$45*(1-GRID!$H$46),0))</f>
        <v>99360</v>
      </c>
      <c r="N243" s="8" cm="1">
        <f t="array" ref="N243">IF($I$2="Длительное проживание от 10 ночей ",
INDEX(GRID!$B$18:$U$29,MATCH(M$7,GRID!$A$18:$A$29,0),MATCH(1,($U$2=GRID!$B$1:$U$1)*(КАЛЕНДАРЬ!X27=GRID!$B$3:$U$3),0))*GRID!$H$45,
ROUNDUP(INDEX(GRID!$B$18:$U$29,MATCH(M$7,GRID!$A$18:$A$29,0),MATCH(1,($U$2=GRID!$B$1:$U$1)*(КАЛЕНДАРЬ!X27=GRID!$B$3:$U$3),0))*GRID!$H$45*(1-GRID!$H$46),0))</f>
        <v>103860</v>
      </c>
      <c r="O243" s="57" t="s">
        <v>119</v>
      </c>
      <c r="P243" s="8" cm="1">
        <f t="array" ref="P243">IF($I$2="Длительное проживание от 10 ночей ",
INDEX(GRID!$B$4:$U$15,MATCH(P$7,GRID!$A$4:$A$15,0),MATCH(1,($U$2=GRID!$B$1:$U$1)*(КАЛЕНДАРЬ!X27=GRID!$B$3:$U$3),0))*GRID!$H$45,
ROUNDUP(INDEX(GRID!$B$4:$U$15,MATCH(P$7,GRID!$A$4:$A$15,0),MATCH(1,($U$2=GRID!$B$1:$U$1)*(КАЛЕНДАРЬ!X27=GRID!$B$3:$U$3),0))*GRID!$H$45*(1-GRID!$H$46),0))</f>
        <v>179370</v>
      </c>
      <c r="Q243" s="8" cm="1">
        <f t="array" ref="Q243">IF($I$2="Длительное проживание от 10 ночей ",
INDEX(GRID!$B$4:$U$15,MATCH(Q$7,GRID!$A$4:$A$15,0),MATCH(1,($U$2=GRID!$B$1:$U$1)*(КАЛЕНДАРЬ!X27=GRID!$B$3:$U$3),0))*GRID!$H$45,
ROUNDUP(INDEX(GRID!$B$4:$U$15,MATCH(Q$7,GRID!$A$4:$A$15,0),MATCH(1,($U$2=GRID!$B$1:$U$1)*(КАЛЕНДАРЬ!X27=GRID!$B$3:$U$3),0))*GRID!$H$45*(1-GRID!$H$46),0))</f>
        <v>207540</v>
      </c>
      <c r="R243" s="57" t="s">
        <v>119</v>
      </c>
      <c r="S243" s="57" t="s">
        <v>119</v>
      </c>
      <c r="T243" s="57" t="s">
        <v>119</v>
      </c>
    </row>
    <row r="244" spans="1:20" hidden="1">
      <c r="A244" s="63" t="s">
        <v>12</v>
      </c>
      <c r="B244" s="64">
        <v>25</v>
      </c>
      <c r="C244" s="8" cm="1">
        <f t="array" ref="C244">IF($I$2="Длительное проживание от 10 ночей ",
INDEX(GRID!$B$4:$U$15,MATCH(C$7,GRID!$A$4:$A$15,0),MATCH(1,($U$2=GRID!$B$1:$U$1)*(КАЛЕНДАРЬ!X28=GRID!$B$3:$U$3),0))*GRID!$H$45,
ROUNDUP(INDEX(GRID!$B$4:$U$15,MATCH(C$7,GRID!$A$4:$A$15,0),MATCH(1,($U$2=GRID!$B$1:$U$1)*(КАЛЕНДАРЬ!X28=GRID!$B$3:$U$3),0))*GRID!$H$45*(1-GRID!$H$46),0))</f>
        <v>47340</v>
      </c>
      <c r="D244" s="8" cm="1">
        <f t="array" ref="D244">IF($I$2="Длительное проживание от 10 ночей ",
INDEX(GRID!$B$18:$U$29,MATCH(C$7,GRID!$A$18:$A$29,0),MATCH(1,($U$2=GRID!$B$1:$U$1)*(КАЛЕНДАРЬ!X28=GRID!$B$3:$U$3),0))*GRID!$H$45,
ROUNDUP(INDEX(GRID!$B$18:$U$29,MATCH(C$7,GRID!$A$18:$A$29,0),MATCH(1,($U$2=GRID!$B$1:$U$1)*(КАЛЕНДАРЬ!X28=GRID!$B$3:$U$3),0))*GRID!$H$45*(1-GRID!$H$46),0))</f>
        <v>51840</v>
      </c>
      <c r="E244" s="8" cm="1">
        <f t="array" ref="E244">IF($I$2="Длительное проживание от 10 ночей ",
INDEX(GRID!$B$4:$U$15,MATCH(E$7,GRID!$A$4:$A$15,0),MATCH(1,($U$2=GRID!$B$1:$U$1)*(КАЛЕНДАРЬ!X28=GRID!$B$3:$U$3),0))*GRID!$H$45,
ROUNDUP(INDEX(GRID!$B$4:$U$15,MATCH(E$7,GRID!$A$4:$A$15,0),MATCH(1,($U$2=GRID!$B$1:$U$1)*(КАЛЕНДАРЬ!X28=GRID!$B$3:$U$3),0))*GRID!$H$45*(1-GRID!$H$46),0))</f>
        <v>55890</v>
      </c>
      <c r="F244" s="8" cm="1">
        <f t="array" ref="F244">IF($I$2="Длительное проживание от 10 ночей ",
INDEX(GRID!$B$18:$U$29,MATCH(E$7,GRID!$A$18:$A$29,0),MATCH(1,($U$2=GRID!$B$1:$U$1)*(КАЛЕНДАРЬ!X28=GRID!$B$3:$U$3),0))*GRID!$H$45,
ROUNDUP(INDEX(GRID!$B$18:$U$29,MATCH(E$7,GRID!$A$18:$A$29,0),MATCH(1,($U$2=GRID!$B$1:$U$1)*(КАЛЕНДАРЬ!X28=GRID!$B$3:$U$3),0))*GRID!$H$45*(1-GRID!$H$46),0))</f>
        <v>60390</v>
      </c>
      <c r="G244" s="57" t="s">
        <v>119</v>
      </c>
      <c r="H244" s="57" t="s">
        <v>119</v>
      </c>
      <c r="I244" s="8" cm="1">
        <f t="array" ref="I244">IF($I$2="Длительное проживание от 10 ночей ",
INDEX(GRID!$B$4:$U$15,MATCH(I$7,GRID!$A$4:$A$15,0),MATCH(1,($U$2=GRID!$B$1:$U$1)*(КАЛЕНДАРЬ!X28=GRID!$B$3:$U$3),0))*GRID!$H$45,
ROUNDUP(INDEX(GRID!$B$4:$U$15,MATCH(I$7,GRID!$A$4:$A$15,0),MATCH(1,($U$2=GRID!$B$1:$U$1)*(КАЛЕНДАРЬ!X28=GRID!$B$3:$U$3),0))*GRID!$H$45*(1-GRID!$H$46),0))</f>
        <v>68940</v>
      </c>
      <c r="J244" s="8" cm="1">
        <f t="array" ref="J244">IF($I$2="Длительное проживание от 10 ночей ",
INDEX(GRID!$B$18:$U$29,MATCH(I$7,GRID!$A$18:$A$29,0),MATCH(1,($U$2=GRID!$B$1:$U$1)*(КАЛЕНДАРЬ!X28=GRID!$B$3:$U$3),0))*GRID!$H$45,
ROUNDUP(INDEX(GRID!$B$18:$U$29,MATCH(I$7,GRID!$A$18:$A$29,0),MATCH(1,($U$2=GRID!$B$1:$U$1)*(КАЛЕНДАРЬ!X28=GRID!$B$3:$U$3),0))*GRID!$H$45*(1-GRID!$H$46),0))</f>
        <v>73440</v>
      </c>
      <c r="K244" s="57" t="s">
        <v>119</v>
      </c>
      <c r="L244" s="57" t="s">
        <v>119</v>
      </c>
      <c r="M244" s="8" cm="1">
        <f t="array" ref="M244">IF($I$2="Длительное проживание от 10 ночей ",
INDEX(GRID!$B$4:$U$15,MATCH(M$7,GRID!$A$4:$A$15,0),MATCH(1,($U$2=GRID!$B$1:$U$1)*(КАЛЕНДАРЬ!X28=GRID!$B$3:$U$3),0))*GRID!$H$45,
ROUNDUP(INDEX(GRID!$B$4:$U$15,MATCH(M$7,GRID!$A$4:$A$15,0),MATCH(1,($U$2=GRID!$B$1:$U$1)*(КАЛЕНДАРЬ!X28=GRID!$B$3:$U$3),0))*GRID!$H$45*(1-GRID!$H$46),0))</f>
        <v>99360</v>
      </c>
      <c r="N244" s="8" cm="1">
        <f t="array" ref="N244">IF($I$2="Длительное проживание от 10 ночей ",
INDEX(GRID!$B$18:$U$29,MATCH(M$7,GRID!$A$18:$A$29,0),MATCH(1,($U$2=GRID!$B$1:$U$1)*(КАЛЕНДАРЬ!X28=GRID!$B$3:$U$3),0))*GRID!$H$45,
ROUNDUP(INDEX(GRID!$B$18:$U$29,MATCH(M$7,GRID!$A$18:$A$29,0),MATCH(1,($U$2=GRID!$B$1:$U$1)*(КАЛЕНДАРЬ!X28=GRID!$B$3:$U$3),0))*GRID!$H$45*(1-GRID!$H$46),0))</f>
        <v>103860</v>
      </c>
      <c r="O244" s="57" t="s">
        <v>119</v>
      </c>
      <c r="P244" s="8" cm="1">
        <f t="array" ref="P244">IF($I$2="Длительное проживание от 10 ночей ",
INDEX(GRID!$B$4:$U$15,MATCH(P$7,GRID!$A$4:$A$15,0),MATCH(1,($U$2=GRID!$B$1:$U$1)*(КАЛЕНДАРЬ!X28=GRID!$B$3:$U$3),0))*GRID!$H$45,
ROUNDUP(INDEX(GRID!$B$4:$U$15,MATCH(P$7,GRID!$A$4:$A$15,0),MATCH(1,($U$2=GRID!$B$1:$U$1)*(КАЛЕНДАРЬ!X28=GRID!$B$3:$U$3),0))*GRID!$H$45*(1-GRID!$H$46),0))</f>
        <v>179370</v>
      </c>
      <c r="Q244" s="8" cm="1">
        <f t="array" ref="Q244">IF($I$2="Длительное проживание от 10 ночей ",
INDEX(GRID!$B$4:$U$15,MATCH(Q$7,GRID!$A$4:$A$15,0),MATCH(1,($U$2=GRID!$B$1:$U$1)*(КАЛЕНДАРЬ!X28=GRID!$B$3:$U$3),0))*GRID!$H$45,
ROUNDUP(INDEX(GRID!$B$4:$U$15,MATCH(Q$7,GRID!$A$4:$A$15,0),MATCH(1,($U$2=GRID!$B$1:$U$1)*(КАЛЕНДАРЬ!X28=GRID!$B$3:$U$3),0))*GRID!$H$45*(1-GRID!$H$46),0))</f>
        <v>207540</v>
      </c>
      <c r="R244" s="57" t="s">
        <v>119</v>
      </c>
      <c r="S244" s="57" t="s">
        <v>119</v>
      </c>
      <c r="T244" s="57" t="s">
        <v>119</v>
      </c>
    </row>
    <row r="245" spans="1:20" hidden="1">
      <c r="A245" s="63" t="s">
        <v>13</v>
      </c>
      <c r="B245" s="64">
        <v>26</v>
      </c>
      <c r="C245" s="8" cm="1">
        <f t="array" ref="C245">IF($I$2="Длительное проживание от 10 ночей ",
INDEX(GRID!$B$4:$U$15,MATCH(C$7,GRID!$A$4:$A$15,0),MATCH(1,($U$2=GRID!$B$1:$U$1)*(КАЛЕНДАРЬ!X29=GRID!$B$3:$U$3),0))*GRID!$H$45,
ROUNDUP(INDEX(GRID!$B$4:$U$15,MATCH(C$7,GRID!$A$4:$A$15,0),MATCH(1,($U$2=GRID!$B$1:$U$1)*(КАЛЕНДАРЬ!X29=GRID!$B$3:$U$3),0))*GRID!$H$45*(1-GRID!$H$46),0))</f>
        <v>47340</v>
      </c>
      <c r="D245" s="8" cm="1">
        <f t="array" ref="D245">IF($I$2="Длительное проживание от 10 ночей ",
INDEX(GRID!$B$18:$U$29,MATCH(C$7,GRID!$A$18:$A$29,0),MATCH(1,($U$2=GRID!$B$1:$U$1)*(КАЛЕНДАРЬ!X29=GRID!$B$3:$U$3),0))*GRID!$H$45,
ROUNDUP(INDEX(GRID!$B$18:$U$29,MATCH(C$7,GRID!$A$18:$A$29,0),MATCH(1,($U$2=GRID!$B$1:$U$1)*(КАЛЕНДАРЬ!X29=GRID!$B$3:$U$3),0))*GRID!$H$45*(1-GRID!$H$46),0))</f>
        <v>51840</v>
      </c>
      <c r="E245" s="8" cm="1">
        <f t="array" ref="E245">IF($I$2="Длительное проживание от 10 ночей ",
INDEX(GRID!$B$4:$U$15,MATCH(E$7,GRID!$A$4:$A$15,0),MATCH(1,($U$2=GRID!$B$1:$U$1)*(КАЛЕНДАРЬ!X29=GRID!$B$3:$U$3),0))*GRID!$H$45,
ROUNDUP(INDEX(GRID!$B$4:$U$15,MATCH(E$7,GRID!$A$4:$A$15,0),MATCH(1,($U$2=GRID!$B$1:$U$1)*(КАЛЕНДАРЬ!X29=GRID!$B$3:$U$3),0))*GRID!$H$45*(1-GRID!$H$46),0))</f>
        <v>55890</v>
      </c>
      <c r="F245" s="8" cm="1">
        <f t="array" ref="F245">IF($I$2="Длительное проживание от 10 ночей ",
INDEX(GRID!$B$18:$U$29,MATCH(E$7,GRID!$A$18:$A$29,0),MATCH(1,($U$2=GRID!$B$1:$U$1)*(КАЛЕНДАРЬ!X29=GRID!$B$3:$U$3),0))*GRID!$H$45,
ROUNDUP(INDEX(GRID!$B$18:$U$29,MATCH(E$7,GRID!$A$18:$A$29,0),MATCH(1,($U$2=GRID!$B$1:$U$1)*(КАЛЕНДАРЬ!X29=GRID!$B$3:$U$3),0))*GRID!$H$45*(1-GRID!$H$46),0))</f>
        <v>60390</v>
      </c>
      <c r="G245" s="57" t="s">
        <v>119</v>
      </c>
      <c r="H245" s="57" t="s">
        <v>119</v>
      </c>
      <c r="I245" s="8" cm="1">
        <f t="array" ref="I245">IF($I$2="Длительное проживание от 10 ночей ",
INDEX(GRID!$B$4:$U$15,MATCH(I$7,GRID!$A$4:$A$15,0),MATCH(1,($U$2=GRID!$B$1:$U$1)*(КАЛЕНДАРЬ!X29=GRID!$B$3:$U$3),0))*GRID!$H$45,
ROUNDUP(INDEX(GRID!$B$4:$U$15,MATCH(I$7,GRID!$A$4:$A$15,0),MATCH(1,($U$2=GRID!$B$1:$U$1)*(КАЛЕНДАРЬ!X29=GRID!$B$3:$U$3),0))*GRID!$H$45*(1-GRID!$H$46),0))</f>
        <v>68940</v>
      </c>
      <c r="J245" s="8" cm="1">
        <f t="array" ref="J245">IF($I$2="Длительное проживание от 10 ночей ",
INDEX(GRID!$B$18:$U$29,MATCH(I$7,GRID!$A$18:$A$29,0),MATCH(1,($U$2=GRID!$B$1:$U$1)*(КАЛЕНДАРЬ!X29=GRID!$B$3:$U$3),0))*GRID!$H$45,
ROUNDUP(INDEX(GRID!$B$18:$U$29,MATCH(I$7,GRID!$A$18:$A$29,0),MATCH(1,($U$2=GRID!$B$1:$U$1)*(КАЛЕНДАРЬ!X29=GRID!$B$3:$U$3),0))*GRID!$H$45*(1-GRID!$H$46),0))</f>
        <v>73440</v>
      </c>
      <c r="K245" s="57" t="s">
        <v>119</v>
      </c>
      <c r="L245" s="57" t="s">
        <v>119</v>
      </c>
      <c r="M245" s="8" cm="1">
        <f t="array" ref="M245">IF($I$2="Длительное проживание от 10 ночей ",
INDEX(GRID!$B$4:$U$15,MATCH(M$7,GRID!$A$4:$A$15,0),MATCH(1,($U$2=GRID!$B$1:$U$1)*(КАЛЕНДАРЬ!X29=GRID!$B$3:$U$3),0))*GRID!$H$45,
ROUNDUP(INDEX(GRID!$B$4:$U$15,MATCH(M$7,GRID!$A$4:$A$15,0),MATCH(1,($U$2=GRID!$B$1:$U$1)*(КАЛЕНДАРЬ!X29=GRID!$B$3:$U$3),0))*GRID!$H$45*(1-GRID!$H$46),0))</f>
        <v>99360</v>
      </c>
      <c r="N245" s="8" cm="1">
        <f t="array" ref="N245">IF($I$2="Длительное проживание от 10 ночей ",
INDEX(GRID!$B$18:$U$29,MATCH(M$7,GRID!$A$18:$A$29,0),MATCH(1,($U$2=GRID!$B$1:$U$1)*(КАЛЕНДАРЬ!X29=GRID!$B$3:$U$3),0))*GRID!$H$45,
ROUNDUP(INDEX(GRID!$B$18:$U$29,MATCH(M$7,GRID!$A$18:$A$29,0),MATCH(1,($U$2=GRID!$B$1:$U$1)*(КАЛЕНДАРЬ!X29=GRID!$B$3:$U$3),0))*GRID!$H$45*(1-GRID!$H$46),0))</f>
        <v>103860</v>
      </c>
      <c r="O245" s="57" t="s">
        <v>119</v>
      </c>
      <c r="P245" s="8" cm="1">
        <f t="array" ref="P245">IF($I$2="Длительное проживание от 10 ночей ",
INDEX(GRID!$B$4:$U$15,MATCH(P$7,GRID!$A$4:$A$15,0),MATCH(1,($U$2=GRID!$B$1:$U$1)*(КАЛЕНДАРЬ!X29=GRID!$B$3:$U$3),0))*GRID!$H$45,
ROUNDUP(INDEX(GRID!$B$4:$U$15,MATCH(P$7,GRID!$A$4:$A$15,0),MATCH(1,($U$2=GRID!$B$1:$U$1)*(КАЛЕНДАРЬ!X29=GRID!$B$3:$U$3),0))*GRID!$H$45*(1-GRID!$H$46),0))</f>
        <v>179370</v>
      </c>
      <c r="Q245" s="8" cm="1">
        <f t="array" ref="Q245">IF($I$2="Длительное проживание от 10 ночей ",
INDEX(GRID!$B$4:$U$15,MATCH(Q$7,GRID!$A$4:$A$15,0),MATCH(1,($U$2=GRID!$B$1:$U$1)*(КАЛЕНДАРЬ!X29=GRID!$B$3:$U$3),0))*GRID!$H$45,
ROUNDUP(INDEX(GRID!$B$4:$U$15,MATCH(Q$7,GRID!$A$4:$A$15,0),MATCH(1,($U$2=GRID!$B$1:$U$1)*(КАЛЕНДАРЬ!X29=GRID!$B$3:$U$3),0))*GRID!$H$45*(1-GRID!$H$46),0))</f>
        <v>207540</v>
      </c>
      <c r="R245" s="57" t="s">
        <v>119</v>
      </c>
      <c r="S245" s="57" t="s">
        <v>119</v>
      </c>
      <c r="T245" s="57" t="s">
        <v>119</v>
      </c>
    </row>
    <row r="246" spans="1:20" hidden="1">
      <c r="A246" s="63" t="s">
        <v>14</v>
      </c>
      <c r="B246" s="64">
        <v>27</v>
      </c>
      <c r="C246" s="8" cm="1">
        <f t="array" ref="C246">IF($I$2="Длительное проживание от 10 ночей ",
INDEX(GRID!$B$4:$U$15,MATCH(C$7,GRID!$A$4:$A$15,0),MATCH(1,($U$2=GRID!$B$1:$U$1)*(КАЛЕНДАРЬ!X30=GRID!$B$3:$U$3),0))*GRID!$H$45,
ROUNDUP(INDEX(GRID!$B$4:$U$15,MATCH(C$7,GRID!$A$4:$A$15,0),MATCH(1,($U$2=GRID!$B$1:$U$1)*(КАЛЕНДАРЬ!X30=GRID!$B$3:$U$3),0))*GRID!$H$45*(1-GRID!$H$46),0))</f>
        <v>47340</v>
      </c>
      <c r="D246" s="8" cm="1">
        <f t="array" ref="D246">IF($I$2="Длительное проживание от 10 ночей ",
INDEX(GRID!$B$18:$U$29,MATCH(C$7,GRID!$A$18:$A$29,0),MATCH(1,($U$2=GRID!$B$1:$U$1)*(КАЛЕНДАРЬ!X30=GRID!$B$3:$U$3),0))*GRID!$H$45,
ROUNDUP(INDEX(GRID!$B$18:$U$29,MATCH(C$7,GRID!$A$18:$A$29,0),MATCH(1,($U$2=GRID!$B$1:$U$1)*(КАЛЕНДАРЬ!X30=GRID!$B$3:$U$3),0))*GRID!$H$45*(1-GRID!$H$46),0))</f>
        <v>51840</v>
      </c>
      <c r="E246" s="8" cm="1">
        <f t="array" ref="E246">IF($I$2="Длительное проживание от 10 ночей ",
INDEX(GRID!$B$4:$U$15,MATCH(E$7,GRID!$A$4:$A$15,0),MATCH(1,($U$2=GRID!$B$1:$U$1)*(КАЛЕНДАРЬ!X30=GRID!$B$3:$U$3),0))*GRID!$H$45,
ROUNDUP(INDEX(GRID!$B$4:$U$15,MATCH(E$7,GRID!$A$4:$A$15,0),MATCH(1,($U$2=GRID!$B$1:$U$1)*(КАЛЕНДАРЬ!X30=GRID!$B$3:$U$3),0))*GRID!$H$45*(1-GRID!$H$46),0))</f>
        <v>55890</v>
      </c>
      <c r="F246" s="8" cm="1">
        <f t="array" ref="F246">IF($I$2="Длительное проживание от 10 ночей ",
INDEX(GRID!$B$18:$U$29,MATCH(E$7,GRID!$A$18:$A$29,0),MATCH(1,($U$2=GRID!$B$1:$U$1)*(КАЛЕНДАРЬ!X30=GRID!$B$3:$U$3),0))*GRID!$H$45,
ROUNDUP(INDEX(GRID!$B$18:$U$29,MATCH(E$7,GRID!$A$18:$A$29,0),MATCH(1,($U$2=GRID!$B$1:$U$1)*(КАЛЕНДАРЬ!X30=GRID!$B$3:$U$3),0))*GRID!$H$45*(1-GRID!$H$46),0))</f>
        <v>60390</v>
      </c>
      <c r="G246" s="57" t="s">
        <v>119</v>
      </c>
      <c r="H246" s="57" t="s">
        <v>119</v>
      </c>
      <c r="I246" s="8" cm="1">
        <f t="array" ref="I246">IF($I$2="Длительное проживание от 10 ночей ",
INDEX(GRID!$B$4:$U$15,MATCH(I$7,GRID!$A$4:$A$15,0),MATCH(1,($U$2=GRID!$B$1:$U$1)*(КАЛЕНДАРЬ!X30=GRID!$B$3:$U$3),0))*GRID!$H$45,
ROUNDUP(INDEX(GRID!$B$4:$U$15,MATCH(I$7,GRID!$A$4:$A$15,0),MATCH(1,($U$2=GRID!$B$1:$U$1)*(КАЛЕНДАРЬ!X30=GRID!$B$3:$U$3),0))*GRID!$H$45*(1-GRID!$H$46),0))</f>
        <v>68940</v>
      </c>
      <c r="J246" s="8" cm="1">
        <f t="array" ref="J246">IF($I$2="Длительное проживание от 10 ночей ",
INDEX(GRID!$B$18:$U$29,MATCH(I$7,GRID!$A$18:$A$29,0),MATCH(1,($U$2=GRID!$B$1:$U$1)*(КАЛЕНДАРЬ!X30=GRID!$B$3:$U$3),0))*GRID!$H$45,
ROUNDUP(INDEX(GRID!$B$18:$U$29,MATCH(I$7,GRID!$A$18:$A$29,0),MATCH(1,($U$2=GRID!$B$1:$U$1)*(КАЛЕНДАРЬ!X30=GRID!$B$3:$U$3),0))*GRID!$H$45*(1-GRID!$H$46),0))</f>
        <v>73440</v>
      </c>
      <c r="K246" s="57" t="s">
        <v>119</v>
      </c>
      <c r="L246" s="57" t="s">
        <v>119</v>
      </c>
      <c r="M246" s="8" cm="1">
        <f t="array" ref="M246">IF($I$2="Длительное проживание от 10 ночей ",
INDEX(GRID!$B$4:$U$15,MATCH(M$7,GRID!$A$4:$A$15,0),MATCH(1,($U$2=GRID!$B$1:$U$1)*(КАЛЕНДАРЬ!X30=GRID!$B$3:$U$3),0))*GRID!$H$45,
ROUNDUP(INDEX(GRID!$B$4:$U$15,MATCH(M$7,GRID!$A$4:$A$15,0),MATCH(1,($U$2=GRID!$B$1:$U$1)*(КАЛЕНДАРЬ!X30=GRID!$B$3:$U$3),0))*GRID!$H$45*(1-GRID!$H$46),0))</f>
        <v>99360</v>
      </c>
      <c r="N246" s="8" cm="1">
        <f t="array" ref="N246">IF($I$2="Длительное проживание от 10 ночей ",
INDEX(GRID!$B$18:$U$29,MATCH(M$7,GRID!$A$18:$A$29,0),MATCH(1,($U$2=GRID!$B$1:$U$1)*(КАЛЕНДАРЬ!X30=GRID!$B$3:$U$3),0))*GRID!$H$45,
ROUNDUP(INDEX(GRID!$B$18:$U$29,MATCH(M$7,GRID!$A$18:$A$29,0),MATCH(1,($U$2=GRID!$B$1:$U$1)*(КАЛЕНДАРЬ!X30=GRID!$B$3:$U$3),0))*GRID!$H$45*(1-GRID!$H$46),0))</f>
        <v>103860</v>
      </c>
      <c r="O246" s="57" t="s">
        <v>119</v>
      </c>
      <c r="P246" s="8" cm="1">
        <f t="array" ref="P246">IF($I$2="Длительное проживание от 10 ночей ",
INDEX(GRID!$B$4:$U$15,MATCH(P$7,GRID!$A$4:$A$15,0),MATCH(1,($U$2=GRID!$B$1:$U$1)*(КАЛЕНДАРЬ!X30=GRID!$B$3:$U$3),0))*GRID!$H$45,
ROUNDUP(INDEX(GRID!$B$4:$U$15,MATCH(P$7,GRID!$A$4:$A$15,0),MATCH(1,($U$2=GRID!$B$1:$U$1)*(КАЛЕНДАРЬ!X30=GRID!$B$3:$U$3),0))*GRID!$H$45*(1-GRID!$H$46),0))</f>
        <v>179370</v>
      </c>
      <c r="Q246" s="8" cm="1">
        <f t="array" ref="Q246">IF($I$2="Длительное проживание от 10 ночей ",
INDEX(GRID!$B$4:$U$15,MATCH(Q$7,GRID!$A$4:$A$15,0),MATCH(1,($U$2=GRID!$B$1:$U$1)*(КАЛЕНДАРЬ!X30=GRID!$B$3:$U$3),0))*GRID!$H$45,
ROUNDUP(INDEX(GRID!$B$4:$U$15,MATCH(Q$7,GRID!$A$4:$A$15,0),MATCH(1,($U$2=GRID!$B$1:$U$1)*(КАЛЕНДАРЬ!X30=GRID!$B$3:$U$3),0))*GRID!$H$45*(1-GRID!$H$46),0))</f>
        <v>207540</v>
      </c>
      <c r="R246" s="57" t="s">
        <v>119</v>
      </c>
      <c r="S246" s="57" t="s">
        <v>119</v>
      </c>
      <c r="T246" s="57" t="s">
        <v>119</v>
      </c>
    </row>
    <row r="247" spans="1:20" hidden="1">
      <c r="A247" s="63" t="s">
        <v>15</v>
      </c>
      <c r="B247" s="64">
        <v>28</v>
      </c>
      <c r="C247" s="8" cm="1">
        <f t="array" ref="C247">IF($I$2="Длительное проживание от 10 ночей ",
INDEX(GRID!$B$4:$U$15,MATCH(C$7,GRID!$A$4:$A$15,0),MATCH(1,($U$2=GRID!$B$1:$U$1)*(КАЛЕНДАРЬ!X31=GRID!$B$3:$U$3),0))*GRID!$H$45,
ROUNDUP(INDEX(GRID!$B$4:$U$15,MATCH(C$7,GRID!$A$4:$A$15,0),MATCH(1,($U$2=GRID!$B$1:$U$1)*(КАЛЕНДАРЬ!X31=GRID!$B$3:$U$3),0))*GRID!$H$45*(1-GRID!$H$46),0))</f>
        <v>47340</v>
      </c>
      <c r="D247" s="8" cm="1">
        <f t="array" ref="D247">IF($I$2="Длительное проживание от 10 ночей ",
INDEX(GRID!$B$18:$U$29,MATCH(C$7,GRID!$A$18:$A$29,0),MATCH(1,($U$2=GRID!$B$1:$U$1)*(КАЛЕНДАРЬ!X31=GRID!$B$3:$U$3),0))*GRID!$H$45,
ROUNDUP(INDEX(GRID!$B$18:$U$29,MATCH(C$7,GRID!$A$18:$A$29,0),MATCH(1,($U$2=GRID!$B$1:$U$1)*(КАЛЕНДАРЬ!X31=GRID!$B$3:$U$3),0))*GRID!$H$45*(1-GRID!$H$46),0))</f>
        <v>51840</v>
      </c>
      <c r="E247" s="8" cm="1">
        <f t="array" ref="E247">IF($I$2="Длительное проживание от 10 ночей ",
INDEX(GRID!$B$4:$U$15,MATCH(E$7,GRID!$A$4:$A$15,0),MATCH(1,($U$2=GRID!$B$1:$U$1)*(КАЛЕНДАРЬ!X31=GRID!$B$3:$U$3),0))*GRID!$H$45,
ROUNDUP(INDEX(GRID!$B$4:$U$15,MATCH(E$7,GRID!$A$4:$A$15,0),MATCH(1,($U$2=GRID!$B$1:$U$1)*(КАЛЕНДАРЬ!X31=GRID!$B$3:$U$3),0))*GRID!$H$45*(1-GRID!$H$46),0))</f>
        <v>55890</v>
      </c>
      <c r="F247" s="8" cm="1">
        <f t="array" ref="F247">IF($I$2="Длительное проживание от 10 ночей ",
INDEX(GRID!$B$18:$U$29,MATCH(E$7,GRID!$A$18:$A$29,0),MATCH(1,($U$2=GRID!$B$1:$U$1)*(КАЛЕНДАРЬ!X31=GRID!$B$3:$U$3),0))*GRID!$H$45,
ROUNDUP(INDEX(GRID!$B$18:$U$29,MATCH(E$7,GRID!$A$18:$A$29,0),MATCH(1,($U$2=GRID!$B$1:$U$1)*(КАЛЕНДАРЬ!X31=GRID!$B$3:$U$3),0))*GRID!$H$45*(1-GRID!$H$46),0))</f>
        <v>60390</v>
      </c>
      <c r="G247" s="57" t="s">
        <v>119</v>
      </c>
      <c r="H247" s="57" t="s">
        <v>119</v>
      </c>
      <c r="I247" s="8" cm="1">
        <f t="array" ref="I247">IF($I$2="Длительное проживание от 10 ночей ",
INDEX(GRID!$B$4:$U$15,MATCH(I$7,GRID!$A$4:$A$15,0),MATCH(1,($U$2=GRID!$B$1:$U$1)*(КАЛЕНДАРЬ!X31=GRID!$B$3:$U$3),0))*GRID!$H$45,
ROUNDUP(INDEX(GRID!$B$4:$U$15,MATCH(I$7,GRID!$A$4:$A$15,0),MATCH(1,($U$2=GRID!$B$1:$U$1)*(КАЛЕНДАРЬ!X31=GRID!$B$3:$U$3),0))*GRID!$H$45*(1-GRID!$H$46),0))</f>
        <v>68940</v>
      </c>
      <c r="J247" s="8" cm="1">
        <f t="array" ref="J247">IF($I$2="Длительное проживание от 10 ночей ",
INDEX(GRID!$B$18:$U$29,MATCH(I$7,GRID!$A$18:$A$29,0),MATCH(1,($U$2=GRID!$B$1:$U$1)*(КАЛЕНДАРЬ!X31=GRID!$B$3:$U$3),0))*GRID!$H$45,
ROUNDUP(INDEX(GRID!$B$18:$U$29,MATCH(I$7,GRID!$A$18:$A$29,0),MATCH(1,($U$2=GRID!$B$1:$U$1)*(КАЛЕНДАРЬ!X31=GRID!$B$3:$U$3),0))*GRID!$H$45*(1-GRID!$H$46),0))</f>
        <v>73440</v>
      </c>
      <c r="K247" s="57" t="s">
        <v>119</v>
      </c>
      <c r="L247" s="57" t="s">
        <v>119</v>
      </c>
      <c r="M247" s="8" cm="1">
        <f t="array" ref="M247">IF($I$2="Длительное проживание от 10 ночей ",
INDEX(GRID!$B$4:$U$15,MATCH(M$7,GRID!$A$4:$A$15,0),MATCH(1,($U$2=GRID!$B$1:$U$1)*(КАЛЕНДАРЬ!X31=GRID!$B$3:$U$3),0))*GRID!$H$45,
ROUNDUP(INDEX(GRID!$B$4:$U$15,MATCH(M$7,GRID!$A$4:$A$15,0),MATCH(1,($U$2=GRID!$B$1:$U$1)*(КАЛЕНДАРЬ!X31=GRID!$B$3:$U$3),0))*GRID!$H$45*(1-GRID!$H$46),0))</f>
        <v>99360</v>
      </c>
      <c r="N247" s="8" cm="1">
        <f t="array" ref="N247">IF($I$2="Длительное проживание от 10 ночей ",
INDEX(GRID!$B$18:$U$29,MATCH(M$7,GRID!$A$18:$A$29,0),MATCH(1,($U$2=GRID!$B$1:$U$1)*(КАЛЕНДАРЬ!X31=GRID!$B$3:$U$3),0))*GRID!$H$45,
ROUNDUP(INDEX(GRID!$B$18:$U$29,MATCH(M$7,GRID!$A$18:$A$29,0),MATCH(1,($U$2=GRID!$B$1:$U$1)*(КАЛЕНДАРЬ!X31=GRID!$B$3:$U$3),0))*GRID!$H$45*(1-GRID!$H$46),0))</f>
        <v>103860</v>
      </c>
      <c r="O247" s="57" t="s">
        <v>119</v>
      </c>
      <c r="P247" s="8" cm="1">
        <f t="array" ref="P247">IF($I$2="Длительное проживание от 10 ночей ",
INDEX(GRID!$B$4:$U$15,MATCH(P$7,GRID!$A$4:$A$15,0),MATCH(1,($U$2=GRID!$B$1:$U$1)*(КАЛЕНДАРЬ!X31=GRID!$B$3:$U$3),0))*GRID!$H$45,
ROUNDUP(INDEX(GRID!$B$4:$U$15,MATCH(P$7,GRID!$A$4:$A$15,0),MATCH(1,($U$2=GRID!$B$1:$U$1)*(КАЛЕНДАРЬ!X31=GRID!$B$3:$U$3),0))*GRID!$H$45*(1-GRID!$H$46),0))</f>
        <v>179370</v>
      </c>
      <c r="Q247" s="8" cm="1">
        <f t="array" ref="Q247">IF($I$2="Длительное проживание от 10 ночей ",
INDEX(GRID!$B$4:$U$15,MATCH(Q$7,GRID!$A$4:$A$15,0),MATCH(1,($U$2=GRID!$B$1:$U$1)*(КАЛЕНДАРЬ!X31=GRID!$B$3:$U$3),0))*GRID!$H$45,
ROUNDUP(INDEX(GRID!$B$4:$U$15,MATCH(Q$7,GRID!$A$4:$A$15,0),MATCH(1,($U$2=GRID!$B$1:$U$1)*(КАЛЕНДАРЬ!X31=GRID!$B$3:$U$3),0))*GRID!$H$45*(1-GRID!$H$46),0))</f>
        <v>207540</v>
      </c>
      <c r="R247" s="57" t="s">
        <v>119</v>
      </c>
      <c r="S247" s="57" t="s">
        <v>119</v>
      </c>
      <c r="T247" s="57" t="s">
        <v>119</v>
      </c>
    </row>
    <row r="248" spans="1:20" hidden="1">
      <c r="A248" s="63" t="s">
        <v>16</v>
      </c>
      <c r="B248" s="64">
        <v>29</v>
      </c>
      <c r="C248" s="8" cm="1">
        <f t="array" ref="C248">IF($I$2="Длительное проживание от 10 ночей ",
INDEX(GRID!$B$4:$U$15,MATCH(C$7,GRID!$A$4:$A$15,0),MATCH(1,($U$2=GRID!$B$1:$U$1)*(КАЛЕНДАРЬ!X32=GRID!$B$3:$U$3),0))*GRID!$H$45,
ROUNDUP(INDEX(GRID!$B$4:$U$15,MATCH(C$7,GRID!$A$4:$A$15,0),MATCH(1,($U$2=GRID!$B$1:$U$1)*(КАЛЕНДАРЬ!X32=GRID!$B$3:$U$3),0))*GRID!$H$45*(1-GRID!$H$46),0))</f>
        <v>47340</v>
      </c>
      <c r="D248" s="8" cm="1">
        <f t="array" ref="D248">IF($I$2="Длительное проживание от 10 ночей ",
INDEX(GRID!$B$18:$U$29,MATCH(C$7,GRID!$A$18:$A$29,0),MATCH(1,($U$2=GRID!$B$1:$U$1)*(КАЛЕНДАРЬ!X32=GRID!$B$3:$U$3),0))*GRID!$H$45,
ROUNDUP(INDEX(GRID!$B$18:$U$29,MATCH(C$7,GRID!$A$18:$A$29,0),MATCH(1,($U$2=GRID!$B$1:$U$1)*(КАЛЕНДАРЬ!X32=GRID!$B$3:$U$3),0))*GRID!$H$45*(1-GRID!$H$46),0))</f>
        <v>51840</v>
      </c>
      <c r="E248" s="8" cm="1">
        <f t="array" ref="E248">IF($I$2="Длительное проживание от 10 ночей ",
INDEX(GRID!$B$4:$U$15,MATCH(E$7,GRID!$A$4:$A$15,0),MATCH(1,($U$2=GRID!$B$1:$U$1)*(КАЛЕНДАРЬ!X32=GRID!$B$3:$U$3),0))*GRID!$H$45,
ROUNDUP(INDEX(GRID!$B$4:$U$15,MATCH(E$7,GRID!$A$4:$A$15,0),MATCH(1,($U$2=GRID!$B$1:$U$1)*(КАЛЕНДАРЬ!X32=GRID!$B$3:$U$3),0))*GRID!$H$45*(1-GRID!$H$46),0))</f>
        <v>55890</v>
      </c>
      <c r="F248" s="8" cm="1">
        <f t="array" ref="F248">IF($I$2="Длительное проживание от 10 ночей ",
INDEX(GRID!$B$18:$U$29,MATCH(E$7,GRID!$A$18:$A$29,0),MATCH(1,($U$2=GRID!$B$1:$U$1)*(КАЛЕНДАРЬ!X32=GRID!$B$3:$U$3),0))*GRID!$H$45,
ROUNDUP(INDEX(GRID!$B$18:$U$29,MATCH(E$7,GRID!$A$18:$A$29,0),MATCH(1,($U$2=GRID!$B$1:$U$1)*(КАЛЕНДАРЬ!X32=GRID!$B$3:$U$3),0))*GRID!$H$45*(1-GRID!$H$46),0))</f>
        <v>60390</v>
      </c>
      <c r="G248" s="57" t="s">
        <v>119</v>
      </c>
      <c r="H248" s="57" t="s">
        <v>119</v>
      </c>
      <c r="I248" s="8" cm="1">
        <f t="array" ref="I248">IF($I$2="Длительное проживание от 10 ночей ",
INDEX(GRID!$B$4:$U$15,MATCH(I$7,GRID!$A$4:$A$15,0),MATCH(1,($U$2=GRID!$B$1:$U$1)*(КАЛЕНДАРЬ!X32=GRID!$B$3:$U$3),0))*GRID!$H$45,
ROUNDUP(INDEX(GRID!$B$4:$U$15,MATCH(I$7,GRID!$A$4:$A$15,0),MATCH(1,($U$2=GRID!$B$1:$U$1)*(КАЛЕНДАРЬ!X32=GRID!$B$3:$U$3),0))*GRID!$H$45*(1-GRID!$H$46),0))</f>
        <v>68940</v>
      </c>
      <c r="J248" s="8" cm="1">
        <f t="array" ref="J248">IF($I$2="Длительное проживание от 10 ночей ",
INDEX(GRID!$B$18:$U$29,MATCH(I$7,GRID!$A$18:$A$29,0),MATCH(1,($U$2=GRID!$B$1:$U$1)*(КАЛЕНДАРЬ!X32=GRID!$B$3:$U$3),0))*GRID!$H$45,
ROUNDUP(INDEX(GRID!$B$18:$U$29,MATCH(I$7,GRID!$A$18:$A$29,0),MATCH(1,($U$2=GRID!$B$1:$U$1)*(КАЛЕНДАРЬ!X32=GRID!$B$3:$U$3),0))*GRID!$H$45*(1-GRID!$H$46),0))</f>
        <v>73440</v>
      </c>
      <c r="K248" s="57" t="s">
        <v>119</v>
      </c>
      <c r="L248" s="57" t="s">
        <v>119</v>
      </c>
      <c r="M248" s="8" cm="1">
        <f t="array" ref="M248">IF($I$2="Длительное проживание от 10 ночей ",
INDEX(GRID!$B$4:$U$15,MATCH(M$7,GRID!$A$4:$A$15,0),MATCH(1,($U$2=GRID!$B$1:$U$1)*(КАЛЕНДАРЬ!X32=GRID!$B$3:$U$3),0))*GRID!$H$45,
ROUNDUP(INDEX(GRID!$B$4:$U$15,MATCH(M$7,GRID!$A$4:$A$15,0),MATCH(1,($U$2=GRID!$B$1:$U$1)*(КАЛЕНДАРЬ!X32=GRID!$B$3:$U$3),0))*GRID!$H$45*(1-GRID!$H$46),0))</f>
        <v>99360</v>
      </c>
      <c r="N248" s="8" cm="1">
        <f t="array" ref="N248">IF($I$2="Длительное проживание от 10 ночей ",
INDEX(GRID!$B$18:$U$29,MATCH(M$7,GRID!$A$18:$A$29,0),MATCH(1,($U$2=GRID!$B$1:$U$1)*(КАЛЕНДАРЬ!X32=GRID!$B$3:$U$3),0))*GRID!$H$45,
ROUNDUP(INDEX(GRID!$B$18:$U$29,MATCH(M$7,GRID!$A$18:$A$29,0),MATCH(1,($U$2=GRID!$B$1:$U$1)*(КАЛЕНДАРЬ!X32=GRID!$B$3:$U$3),0))*GRID!$H$45*(1-GRID!$H$46),0))</f>
        <v>103860</v>
      </c>
      <c r="O248" s="57" t="s">
        <v>119</v>
      </c>
      <c r="P248" s="8" cm="1">
        <f t="array" ref="P248">IF($I$2="Длительное проживание от 10 ночей ",
INDEX(GRID!$B$4:$U$15,MATCH(P$7,GRID!$A$4:$A$15,0),MATCH(1,($U$2=GRID!$B$1:$U$1)*(КАЛЕНДАРЬ!X32=GRID!$B$3:$U$3),0))*GRID!$H$45,
ROUNDUP(INDEX(GRID!$B$4:$U$15,MATCH(P$7,GRID!$A$4:$A$15,0),MATCH(1,($U$2=GRID!$B$1:$U$1)*(КАЛЕНДАРЬ!X32=GRID!$B$3:$U$3),0))*GRID!$H$45*(1-GRID!$H$46),0))</f>
        <v>179370</v>
      </c>
      <c r="Q248" s="8" cm="1">
        <f t="array" ref="Q248">IF($I$2="Длительное проживание от 10 ночей ",
INDEX(GRID!$B$4:$U$15,MATCH(Q$7,GRID!$A$4:$A$15,0),MATCH(1,($U$2=GRID!$B$1:$U$1)*(КАЛЕНДАРЬ!X32=GRID!$B$3:$U$3),0))*GRID!$H$45,
ROUNDUP(INDEX(GRID!$B$4:$U$15,MATCH(Q$7,GRID!$A$4:$A$15,0),MATCH(1,($U$2=GRID!$B$1:$U$1)*(КАЛЕНДАРЬ!X32=GRID!$B$3:$U$3),0))*GRID!$H$45*(1-GRID!$H$46),0))</f>
        <v>207540</v>
      </c>
      <c r="R248" s="57" t="s">
        <v>119</v>
      </c>
      <c r="S248" s="57" t="s">
        <v>119</v>
      </c>
      <c r="T248" s="57" t="s">
        <v>119</v>
      </c>
    </row>
    <row r="249" spans="1:20" hidden="1">
      <c r="A249" s="63" t="s">
        <v>17</v>
      </c>
      <c r="B249" s="64">
        <v>30</v>
      </c>
      <c r="C249" s="8" cm="1">
        <f t="array" ref="C249">IF($I$2="Длительное проживание от 10 ночей ",
INDEX(GRID!$B$4:$U$15,MATCH(C$7,GRID!$A$4:$A$15,0),MATCH(1,($U$2=GRID!$B$1:$U$1)*(КАЛЕНДАРЬ!X33=GRID!$B$3:$U$3),0))*GRID!$H$45,
ROUNDUP(INDEX(GRID!$B$4:$U$15,MATCH(C$7,GRID!$A$4:$A$15,0),MATCH(1,($U$2=GRID!$B$1:$U$1)*(КАЛЕНДАРЬ!X33=GRID!$B$3:$U$3),0))*GRID!$H$45*(1-GRID!$H$46),0))</f>
        <v>47340</v>
      </c>
      <c r="D249" s="8" cm="1">
        <f t="array" ref="D249">IF($I$2="Длительное проживание от 10 ночей ",
INDEX(GRID!$B$18:$U$29,MATCH(C$7,GRID!$A$18:$A$29,0),MATCH(1,($U$2=GRID!$B$1:$U$1)*(КАЛЕНДАРЬ!X33=GRID!$B$3:$U$3),0))*GRID!$H$45,
ROUNDUP(INDEX(GRID!$B$18:$U$29,MATCH(C$7,GRID!$A$18:$A$29,0),MATCH(1,($U$2=GRID!$B$1:$U$1)*(КАЛЕНДАРЬ!X33=GRID!$B$3:$U$3),0))*GRID!$H$45*(1-GRID!$H$46),0))</f>
        <v>51840</v>
      </c>
      <c r="E249" s="8" cm="1">
        <f t="array" ref="E249">IF($I$2="Длительное проживание от 10 ночей ",
INDEX(GRID!$B$4:$U$15,MATCH(E$7,GRID!$A$4:$A$15,0),MATCH(1,($U$2=GRID!$B$1:$U$1)*(КАЛЕНДАРЬ!X33=GRID!$B$3:$U$3),0))*GRID!$H$45,
ROUNDUP(INDEX(GRID!$B$4:$U$15,MATCH(E$7,GRID!$A$4:$A$15,0),MATCH(1,($U$2=GRID!$B$1:$U$1)*(КАЛЕНДАРЬ!X33=GRID!$B$3:$U$3),0))*GRID!$H$45*(1-GRID!$H$46),0))</f>
        <v>55890</v>
      </c>
      <c r="F249" s="8" cm="1">
        <f t="array" ref="F249">IF($I$2="Длительное проживание от 10 ночей ",
INDEX(GRID!$B$18:$U$29,MATCH(E$7,GRID!$A$18:$A$29,0),MATCH(1,($U$2=GRID!$B$1:$U$1)*(КАЛЕНДАРЬ!X33=GRID!$B$3:$U$3),0))*GRID!$H$45,
ROUNDUP(INDEX(GRID!$B$18:$U$29,MATCH(E$7,GRID!$A$18:$A$29,0),MATCH(1,($U$2=GRID!$B$1:$U$1)*(КАЛЕНДАРЬ!X33=GRID!$B$3:$U$3),0))*GRID!$H$45*(1-GRID!$H$46),0))</f>
        <v>60390</v>
      </c>
      <c r="G249" s="57" t="s">
        <v>119</v>
      </c>
      <c r="H249" s="57" t="s">
        <v>119</v>
      </c>
      <c r="I249" s="8" cm="1">
        <f t="array" ref="I249">IF($I$2="Длительное проживание от 10 ночей ",
INDEX(GRID!$B$4:$U$15,MATCH(I$7,GRID!$A$4:$A$15,0),MATCH(1,($U$2=GRID!$B$1:$U$1)*(КАЛЕНДАРЬ!X33=GRID!$B$3:$U$3),0))*GRID!$H$45,
ROUNDUP(INDEX(GRID!$B$4:$U$15,MATCH(I$7,GRID!$A$4:$A$15,0),MATCH(1,($U$2=GRID!$B$1:$U$1)*(КАЛЕНДАРЬ!X33=GRID!$B$3:$U$3),0))*GRID!$H$45*(1-GRID!$H$46),0))</f>
        <v>68940</v>
      </c>
      <c r="J249" s="8" cm="1">
        <f t="array" ref="J249">IF($I$2="Длительное проживание от 10 ночей ",
INDEX(GRID!$B$18:$U$29,MATCH(I$7,GRID!$A$18:$A$29,0),MATCH(1,($U$2=GRID!$B$1:$U$1)*(КАЛЕНДАРЬ!X33=GRID!$B$3:$U$3),0))*GRID!$H$45,
ROUNDUP(INDEX(GRID!$B$18:$U$29,MATCH(I$7,GRID!$A$18:$A$29,0),MATCH(1,($U$2=GRID!$B$1:$U$1)*(КАЛЕНДАРЬ!X33=GRID!$B$3:$U$3),0))*GRID!$H$45*(1-GRID!$H$46),0))</f>
        <v>73440</v>
      </c>
      <c r="K249" s="57" t="s">
        <v>119</v>
      </c>
      <c r="L249" s="57" t="s">
        <v>119</v>
      </c>
      <c r="M249" s="8" cm="1">
        <f t="array" ref="M249">IF($I$2="Длительное проживание от 10 ночей ",
INDEX(GRID!$B$4:$U$15,MATCH(M$7,GRID!$A$4:$A$15,0),MATCH(1,($U$2=GRID!$B$1:$U$1)*(КАЛЕНДАРЬ!X33=GRID!$B$3:$U$3),0))*GRID!$H$45,
ROUNDUP(INDEX(GRID!$B$4:$U$15,MATCH(M$7,GRID!$A$4:$A$15,0),MATCH(1,($U$2=GRID!$B$1:$U$1)*(КАЛЕНДАРЬ!X33=GRID!$B$3:$U$3),0))*GRID!$H$45*(1-GRID!$H$46),0))</f>
        <v>99360</v>
      </c>
      <c r="N249" s="8" cm="1">
        <f t="array" ref="N249">IF($I$2="Длительное проживание от 10 ночей ",
INDEX(GRID!$B$18:$U$29,MATCH(M$7,GRID!$A$18:$A$29,0),MATCH(1,($U$2=GRID!$B$1:$U$1)*(КАЛЕНДАРЬ!X33=GRID!$B$3:$U$3),0))*GRID!$H$45,
ROUNDUP(INDEX(GRID!$B$18:$U$29,MATCH(M$7,GRID!$A$18:$A$29,0),MATCH(1,($U$2=GRID!$B$1:$U$1)*(КАЛЕНДАРЬ!X33=GRID!$B$3:$U$3),0))*GRID!$H$45*(1-GRID!$H$46),0))</f>
        <v>103860</v>
      </c>
      <c r="O249" s="57" t="s">
        <v>119</v>
      </c>
      <c r="P249" s="8" cm="1">
        <f t="array" ref="P249">IF($I$2="Длительное проживание от 10 ночей ",
INDEX(GRID!$B$4:$U$15,MATCH(P$7,GRID!$A$4:$A$15,0),MATCH(1,($U$2=GRID!$B$1:$U$1)*(КАЛЕНДАРЬ!X33=GRID!$B$3:$U$3),0))*GRID!$H$45,
ROUNDUP(INDEX(GRID!$B$4:$U$15,MATCH(P$7,GRID!$A$4:$A$15,0),MATCH(1,($U$2=GRID!$B$1:$U$1)*(КАЛЕНДАРЬ!X33=GRID!$B$3:$U$3),0))*GRID!$H$45*(1-GRID!$H$46),0))</f>
        <v>179370</v>
      </c>
      <c r="Q249" s="8" cm="1">
        <f t="array" ref="Q249">IF($I$2="Длительное проживание от 10 ночей ",
INDEX(GRID!$B$4:$U$15,MATCH(Q$7,GRID!$A$4:$A$15,0),MATCH(1,($U$2=GRID!$B$1:$U$1)*(КАЛЕНДАРЬ!X33=GRID!$B$3:$U$3),0))*GRID!$H$45,
ROUNDUP(INDEX(GRID!$B$4:$U$15,MATCH(Q$7,GRID!$A$4:$A$15,0),MATCH(1,($U$2=GRID!$B$1:$U$1)*(КАЛЕНДАРЬ!X33=GRID!$B$3:$U$3),0))*GRID!$H$45*(1-GRID!$H$46),0))</f>
        <v>207540</v>
      </c>
      <c r="R249" s="57" t="s">
        <v>119</v>
      </c>
      <c r="S249" s="57" t="s">
        <v>119</v>
      </c>
      <c r="T249" s="57" t="s">
        <v>119</v>
      </c>
    </row>
    <row r="250" spans="1:20" hidden="1">
      <c r="A250" s="63" t="s">
        <v>11</v>
      </c>
      <c r="B250" s="64">
        <v>31</v>
      </c>
      <c r="C250" s="8" cm="1">
        <f t="array" ref="C250">IF($I$2="Длительное проживание от 10 ночей ",
INDEX(GRID!$B$4:$U$15,MATCH(C$7,GRID!$A$4:$A$15,0),MATCH(1,($U$2=GRID!$B$1:$U$1)*(КАЛЕНДАРЬ!X34=GRID!$B$3:$U$3),0))*GRID!$H$45,
ROUNDUP(INDEX(GRID!$B$4:$U$15,MATCH(C$7,GRID!$A$4:$A$15,0),MATCH(1,($U$2=GRID!$B$1:$U$1)*(КАЛЕНДАРЬ!X34=GRID!$B$3:$U$3),0))*GRID!$H$45*(1-GRID!$H$46),0))</f>
        <v>47340</v>
      </c>
      <c r="D250" s="8" cm="1">
        <f t="array" ref="D250">IF($I$2="Длительное проживание от 10 ночей ",
INDEX(GRID!$B$18:$U$29,MATCH(C$7,GRID!$A$18:$A$29,0),MATCH(1,($U$2=GRID!$B$1:$U$1)*(КАЛЕНДАРЬ!X34=GRID!$B$3:$U$3),0))*GRID!$H$45,
ROUNDUP(INDEX(GRID!$B$18:$U$29,MATCH(C$7,GRID!$A$18:$A$29,0),MATCH(1,($U$2=GRID!$B$1:$U$1)*(КАЛЕНДАРЬ!X34=GRID!$B$3:$U$3),0))*GRID!$H$45*(1-GRID!$H$46),0))</f>
        <v>51840</v>
      </c>
      <c r="E250" s="8" cm="1">
        <f t="array" ref="E250">IF($I$2="Длительное проживание от 10 ночей ",
INDEX(GRID!$B$4:$U$15,MATCH(E$7,GRID!$A$4:$A$15,0),MATCH(1,($U$2=GRID!$B$1:$U$1)*(КАЛЕНДАРЬ!X34=GRID!$B$3:$U$3),0))*GRID!$H$45,
ROUNDUP(INDEX(GRID!$B$4:$U$15,MATCH(E$7,GRID!$A$4:$A$15,0),MATCH(1,($U$2=GRID!$B$1:$U$1)*(КАЛЕНДАРЬ!X34=GRID!$B$3:$U$3),0))*GRID!$H$45*(1-GRID!$H$46),0))</f>
        <v>55890</v>
      </c>
      <c r="F250" s="8" cm="1">
        <f t="array" ref="F250">IF($I$2="Длительное проживание от 10 ночей ",
INDEX(GRID!$B$18:$U$29,MATCH(E$7,GRID!$A$18:$A$29,0),MATCH(1,($U$2=GRID!$B$1:$U$1)*(КАЛЕНДАРЬ!X34=GRID!$B$3:$U$3),0))*GRID!$H$45,
ROUNDUP(INDEX(GRID!$B$18:$U$29,MATCH(E$7,GRID!$A$18:$A$29,0),MATCH(1,($U$2=GRID!$B$1:$U$1)*(КАЛЕНДАРЬ!X34=GRID!$B$3:$U$3),0))*GRID!$H$45*(1-GRID!$H$46),0))</f>
        <v>60390</v>
      </c>
      <c r="G250" s="57" t="s">
        <v>119</v>
      </c>
      <c r="H250" s="57" t="s">
        <v>119</v>
      </c>
      <c r="I250" s="8" cm="1">
        <f t="array" ref="I250">IF($I$2="Длительное проживание от 10 ночей ",
INDEX(GRID!$B$4:$U$15,MATCH(I$7,GRID!$A$4:$A$15,0),MATCH(1,($U$2=GRID!$B$1:$U$1)*(КАЛЕНДАРЬ!X34=GRID!$B$3:$U$3),0))*GRID!$H$45,
ROUNDUP(INDEX(GRID!$B$4:$U$15,MATCH(I$7,GRID!$A$4:$A$15,0),MATCH(1,($U$2=GRID!$B$1:$U$1)*(КАЛЕНДАРЬ!X34=GRID!$B$3:$U$3),0))*GRID!$H$45*(1-GRID!$H$46),0))</f>
        <v>68940</v>
      </c>
      <c r="J250" s="8" cm="1">
        <f t="array" ref="J250">IF($I$2="Длительное проживание от 10 ночей ",
INDEX(GRID!$B$18:$U$29,MATCH(I$7,GRID!$A$18:$A$29,0),MATCH(1,($U$2=GRID!$B$1:$U$1)*(КАЛЕНДАРЬ!X34=GRID!$B$3:$U$3),0))*GRID!$H$45,
ROUNDUP(INDEX(GRID!$B$18:$U$29,MATCH(I$7,GRID!$A$18:$A$29,0),MATCH(1,($U$2=GRID!$B$1:$U$1)*(КАЛЕНДАРЬ!X34=GRID!$B$3:$U$3),0))*GRID!$H$45*(1-GRID!$H$46),0))</f>
        <v>73440</v>
      </c>
      <c r="K250" s="57" t="s">
        <v>119</v>
      </c>
      <c r="L250" s="57" t="s">
        <v>119</v>
      </c>
      <c r="M250" s="8" cm="1">
        <f t="array" ref="M250">IF($I$2="Длительное проживание от 10 ночей ",
INDEX(GRID!$B$4:$U$15,MATCH(M$7,GRID!$A$4:$A$15,0),MATCH(1,($U$2=GRID!$B$1:$U$1)*(КАЛЕНДАРЬ!X34=GRID!$B$3:$U$3),0))*GRID!$H$45,
ROUNDUP(INDEX(GRID!$B$4:$U$15,MATCH(M$7,GRID!$A$4:$A$15,0),MATCH(1,($U$2=GRID!$B$1:$U$1)*(КАЛЕНДАРЬ!X34=GRID!$B$3:$U$3),0))*GRID!$H$45*(1-GRID!$H$46),0))</f>
        <v>99360</v>
      </c>
      <c r="N250" s="8" cm="1">
        <f t="array" ref="N250">IF($I$2="Длительное проживание от 10 ночей ",
INDEX(GRID!$B$18:$U$29,MATCH(M$7,GRID!$A$18:$A$29,0),MATCH(1,($U$2=GRID!$B$1:$U$1)*(КАЛЕНДАРЬ!X34=GRID!$B$3:$U$3),0))*GRID!$H$45,
ROUNDUP(INDEX(GRID!$B$18:$U$29,MATCH(M$7,GRID!$A$18:$A$29,0),MATCH(1,($U$2=GRID!$B$1:$U$1)*(КАЛЕНДАРЬ!X34=GRID!$B$3:$U$3),0))*GRID!$H$45*(1-GRID!$H$46),0))</f>
        <v>103860</v>
      </c>
      <c r="O250" s="57" t="s">
        <v>119</v>
      </c>
      <c r="P250" s="8" cm="1">
        <f t="array" ref="P250">IF($I$2="Длительное проживание от 10 ночей ",
INDEX(GRID!$B$4:$U$15,MATCH(P$7,GRID!$A$4:$A$15,0),MATCH(1,($U$2=GRID!$B$1:$U$1)*(КАЛЕНДАРЬ!X34=GRID!$B$3:$U$3),0))*GRID!$H$45,
ROUNDUP(INDEX(GRID!$B$4:$U$15,MATCH(P$7,GRID!$A$4:$A$15,0),MATCH(1,($U$2=GRID!$B$1:$U$1)*(КАЛЕНДАРЬ!X34=GRID!$B$3:$U$3),0))*GRID!$H$45*(1-GRID!$H$46),0))</f>
        <v>179370</v>
      </c>
      <c r="Q250" s="8" cm="1">
        <f t="array" ref="Q250">IF($I$2="Длительное проживание от 10 ночей ",
INDEX(GRID!$B$4:$U$15,MATCH(Q$7,GRID!$A$4:$A$15,0),MATCH(1,($U$2=GRID!$B$1:$U$1)*(КАЛЕНДАРЬ!X34=GRID!$B$3:$U$3),0))*GRID!$H$45,
ROUNDUP(INDEX(GRID!$B$4:$U$15,MATCH(Q$7,GRID!$A$4:$A$15,0),MATCH(1,($U$2=GRID!$B$1:$U$1)*(КАЛЕНДАРЬ!X34=GRID!$B$3:$U$3),0))*GRID!$H$45*(1-GRID!$H$46),0))</f>
        <v>207540</v>
      </c>
      <c r="R250" s="57" t="s">
        <v>119</v>
      </c>
      <c r="S250" s="57" t="s">
        <v>119</v>
      </c>
      <c r="T250" s="57" t="s">
        <v>119</v>
      </c>
    </row>
    <row r="251" spans="1:20" hidden="1">
      <c r="A251" s="140"/>
      <c r="B251" s="141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</row>
    <row r="252" spans="1:20" s="9" customFormat="1" ht="17.25" hidden="1" customHeight="1">
      <c r="A252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</row>
    <row r="253" spans="1:20" hidden="1">
      <c r="A253" s="172" t="s">
        <v>108</v>
      </c>
      <c r="B253" s="173"/>
      <c r="C253" s="173"/>
      <c r="D253" s="173"/>
      <c r="E253" s="173"/>
      <c r="F253" s="173"/>
      <c r="G253" s="173"/>
      <c r="H253" s="173"/>
      <c r="I253" s="173"/>
      <c r="J253" s="173"/>
      <c r="K253" s="173"/>
      <c r="L253" s="173"/>
      <c r="M253" s="173"/>
      <c r="N253" s="173"/>
      <c r="O253" s="173"/>
      <c r="P253" s="173"/>
      <c r="Q253" s="173"/>
      <c r="R253" s="173"/>
      <c r="S253" s="173"/>
      <c r="T253" s="173"/>
    </row>
    <row r="254" spans="1:20" ht="56.25" hidden="1" customHeight="1">
      <c r="A254" s="256" t="s">
        <v>8</v>
      </c>
      <c r="B254" s="257"/>
      <c r="C254" s="178" t="s">
        <v>101</v>
      </c>
      <c r="D254" s="179"/>
      <c r="E254" s="164" t="s">
        <v>93</v>
      </c>
      <c r="F254" s="165"/>
      <c r="G254" s="166" t="s">
        <v>94</v>
      </c>
      <c r="H254" s="166"/>
      <c r="I254" s="167" t="s">
        <v>95</v>
      </c>
      <c r="J254" s="168"/>
      <c r="K254" s="169" t="s">
        <v>96</v>
      </c>
      <c r="L254" s="169"/>
      <c r="M254" s="170" t="s">
        <v>97</v>
      </c>
      <c r="N254" s="170"/>
      <c r="O254" s="21" t="s">
        <v>71</v>
      </c>
      <c r="P254" s="22" t="s">
        <v>72</v>
      </c>
      <c r="Q254" s="23" t="s">
        <v>73</v>
      </c>
      <c r="R254" s="24" t="s">
        <v>74</v>
      </c>
      <c r="S254" s="25" t="s">
        <v>75</v>
      </c>
      <c r="T254" s="26" t="s">
        <v>76</v>
      </c>
    </row>
    <row r="255" spans="1:20" hidden="1">
      <c r="A255" s="258"/>
      <c r="B255" s="259"/>
      <c r="C255" s="55" t="s">
        <v>9</v>
      </c>
      <c r="D255" s="55" t="s">
        <v>10</v>
      </c>
      <c r="E255" s="55" t="s">
        <v>9</v>
      </c>
      <c r="F255" s="55" t="s">
        <v>10</v>
      </c>
      <c r="G255" s="55" t="s">
        <v>9</v>
      </c>
      <c r="H255" s="55" t="s">
        <v>10</v>
      </c>
      <c r="I255" s="55" t="s">
        <v>9</v>
      </c>
      <c r="J255" s="55" t="s">
        <v>10</v>
      </c>
      <c r="K255" s="55" t="s">
        <v>9</v>
      </c>
      <c r="L255" s="55" t="s">
        <v>10</v>
      </c>
      <c r="M255" s="55" t="s">
        <v>9</v>
      </c>
      <c r="N255" s="55" t="s">
        <v>10</v>
      </c>
      <c r="O255" s="55" t="s">
        <v>99</v>
      </c>
      <c r="P255" s="55" t="s">
        <v>100</v>
      </c>
      <c r="Q255" s="55" t="s">
        <v>100</v>
      </c>
      <c r="R255" s="55" t="s">
        <v>118</v>
      </c>
      <c r="S255" s="55" t="s">
        <v>118</v>
      </c>
      <c r="T255" s="55" t="s">
        <v>118</v>
      </c>
    </row>
    <row r="256" spans="1:20" hidden="1">
      <c r="A256" s="63" t="s">
        <v>12</v>
      </c>
      <c r="B256" s="64">
        <v>1</v>
      </c>
      <c r="C256" s="8" cm="1">
        <f t="array" ref="C256">IF($I$2="Длительное проживание от 10 ночей ",
INDEX(GRID!$B$4:$U$15,MATCH(C$7,GRID!$A$4:$A$15,0),MATCH(1,($U$2=GRID!$B$1:$U$1)*(КАЛЕНДАРЬ!AA4=GRID!$B$3:$U$3),0))*GRID!$H$45,
ROUNDUP(INDEX(GRID!$B$4:$U$15,MATCH(C$7,GRID!$A$4:$A$15,0),MATCH(1,($U$2=GRID!$B$1:$U$1)*(КАЛЕНДАРЬ!AA4=GRID!$B$3:$U$3),0))*GRID!$H$45*(1-GRID!$H$46),0))</f>
        <v>43290</v>
      </c>
      <c r="D256" s="8" cm="1">
        <f t="array" ref="D256">IF($I$2="Длительное проживание от 10 ночей ",
INDEX(GRID!$B$18:$U$29,MATCH(C$7,GRID!$A$18:$A$29,0),MATCH(1,($U$2=GRID!$B$1:$U$1)*(КАЛЕНДАРЬ!AA4=GRID!$B$3:$U$3),0))*GRID!$H$45,
ROUNDUP(INDEX(GRID!$B$18:$U$29,MATCH(C$7,GRID!$A$18:$A$29,0),MATCH(1,($U$2=GRID!$B$1:$U$1)*(КАЛЕНДАРЬ!AA4=GRID!$B$3:$U$3),0))*GRID!$H$45*(1-GRID!$H$46),0))</f>
        <v>47790</v>
      </c>
      <c r="E256" s="8" cm="1">
        <f t="array" ref="E256">IF($I$2="Длительное проживание от 10 ночей ",
INDEX(GRID!$B$4:$U$15,MATCH(E$7,GRID!$A$4:$A$15,0),MATCH(1,($U$2=GRID!$B$1:$U$1)*(КАЛЕНДАРЬ!AA4=GRID!$B$3:$U$3),0))*GRID!$H$45,
ROUNDUP(INDEX(GRID!$B$4:$U$15,MATCH(E$7,GRID!$A$4:$A$15,0),MATCH(1,($U$2=GRID!$B$1:$U$1)*(КАЛЕНДАРЬ!AA4=GRID!$B$3:$U$3),0))*GRID!$H$45*(1-GRID!$H$46),0))</f>
        <v>51390</v>
      </c>
      <c r="F256" s="8" cm="1">
        <f t="array" ref="F256">IF($I$2="Длительное проживание от 10 ночей ",
INDEX(GRID!$B$18:$U$29,MATCH(E$7,GRID!$A$18:$A$29,0),MATCH(1,($U$2=GRID!$B$1:$U$1)*(КАЛЕНДАРЬ!AA4=GRID!$B$3:$U$3),0))*GRID!$H$45,
ROUNDUP(INDEX(GRID!$B$18:$U$29,MATCH(E$7,GRID!$A$18:$A$29,0),MATCH(1,($U$2=GRID!$B$1:$U$1)*(КАЛЕНДАРЬ!AA4=GRID!$B$3:$U$3),0))*GRID!$H$45*(1-GRID!$H$46),0))</f>
        <v>55890</v>
      </c>
      <c r="G256" s="57" t="s">
        <v>119</v>
      </c>
      <c r="H256" s="57" t="s">
        <v>119</v>
      </c>
      <c r="I256" s="8" cm="1">
        <f t="array" ref="I256">IF($I$2="Длительное проживание от 10 ночей ",
INDEX(GRID!$B$4:$U$15,MATCH(I$7,GRID!$A$4:$A$15,0),MATCH(1,($U$2=GRID!$B$1:$U$1)*(КАЛЕНДАРЬ!AA4=GRID!$B$3:$U$3),0))*GRID!$H$45,
ROUNDUP(INDEX(GRID!$B$4:$U$15,MATCH(I$7,GRID!$A$4:$A$15,0),MATCH(1,($U$2=GRID!$B$1:$U$1)*(КАЛЕНДАРЬ!AA4=GRID!$B$3:$U$3),0))*GRID!$H$45*(1-GRID!$H$46),0))</f>
        <v>63900</v>
      </c>
      <c r="J256" s="8" cm="1">
        <f t="array" ref="J256">IF($I$2="Длительное проживание от 10 ночей ",
INDEX(GRID!$B$18:$U$29,MATCH(I$7,GRID!$A$18:$A$29,0),MATCH(1,($U$2=GRID!$B$1:$U$1)*(КАЛЕНДАРЬ!AA4=GRID!$B$3:$U$3),0))*GRID!$H$45,
ROUNDUP(INDEX(GRID!$B$18:$U$29,MATCH(I$7,GRID!$A$18:$A$29,0),MATCH(1,($U$2=GRID!$B$1:$U$1)*(КАЛЕНДАРЬ!AA4=GRID!$B$3:$U$3),0))*GRID!$H$45*(1-GRID!$H$46),0))</f>
        <v>68400</v>
      </c>
      <c r="K256" s="57" t="s">
        <v>119</v>
      </c>
      <c r="L256" s="57" t="s">
        <v>119</v>
      </c>
      <c r="M256" s="8" cm="1">
        <f t="array" ref="M256">IF($I$2="Длительное проживание от 10 ночей ",
INDEX(GRID!$B$4:$U$15,MATCH(M$7,GRID!$A$4:$A$15,0),MATCH(1,($U$2=GRID!$B$1:$U$1)*(КАЛЕНДАРЬ!AA4=GRID!$B$3:$U$3),0))*GRID!$H$45,
ROUNDUP(INDEX(GRID!$B$4:$U$15,MATCH(M$7,GRID!$A$4:$A$15,0),MATCH(1,($U$2=GRID!$B$1:$U$1)*(КАЛЕНДАРЬ!AA4=GRID!$B$3:$U$3),0))*GRID!$H$45*(1-GRID!$H$46),0))</f>
        <v>92880</v>
      </c>
      <c r="N256" s="8" cm="1">
        <f t="array" ref="N256">IF($I$2="Длительное проживание от 10 ночей ",
INDEX(GRID!$B$18:$U$29,MATCH(M$7,GRID!$A$18:$A$29,0),MATCH(1,($U$2=GRID!$B$1:$U$1)*(КАЛЕНДАРЬ!AA4=GRID!$B$3:$U$3),0))*GRID!$H$45,
ROUNDUP(INDEX(GRID!$B$18:$U$29,MATCH(M$7,GRID!$A$18:$A$29,0),MATCH(1,($U$2=GRID!$B$1:$U$1)*(КАЛЕНДАРЬ!AA4=GRID!$B$3:$U$3),0))*GRID!$H$45*(1-GRID!$H$46),0))</f>
        <v>97380</v>
      </c>
      <c r="O256" s="57" t="s">
        <v>119</v>
      </c>
      <c r="P256" s="8" cm="1">
        <f t="array" ref="P256">IF($I$2="Длительное проживание от 10 ночей ",
INDEX(GRID!$B$4:$U$15,MATCH(P$7,GRID!$A$4:$A$15,0),MATCH(1,($U$2=GRID!$B$1:$U$1)*(КАЛЕНДАРЬ!AA4=GRID!$B$3:$U$3),0))*GRID!$H$45,
ROUNDUP(INDEX(GRID!$B$4:$U$15,MATCH(P$7,GRID!$A$4:$A$15,0),MATCH(1,($U$2=GRID!$B$1:$U$1)*(КАЛЕНДАРЬ!AA4=GRID!$B$3:$U$3),0))*GRID!$H$45*(1-GRID!$H$46),0))</f>
        <v>171090</v>
      </c>
      <c r="Q256" s="8" cm="1">
        <f t="array" ref="Q256">IF($I$2="Длительное проживание от 10 ночей ",
INDEX(GRID!$B$4:$U$15,MATCH(Q$7,GRID!$A$4:$A$15,0),MATCH(1,($U$2=GRID!$B$1:$U$1)*(КАЛЕНДАРЬ!AA4=GRID!$B$3:$U$3),0))*GRID!$H$45,
ROUNDUP(INDEX(GRID!$B$4:$U$15,MATCH(Q$7,GRID!$A$4:$A$15,0),MATCH(1,($U$2=GRID!$B$1:$U$1)*(КАЛЕНДАРЬ!AA4=GRID!$B$3:$U$3),0))*GRID!$H$45*(1-GRID!$H$46),0))</f>
        <v>198810</v>
      </c>
      <c r="R256" s="57" t="s">
        <v>119</v>
      </c>
      <c r="S256" s="57" t="s">
        <v>119</v>
      </c>
      <c r="T256" s="57" t="s">
        <v>119</v>
      </c>
    </row>
    <row r="257" spans="1:20" hidden="1">
      <c r="A257" s="63" t="s">
        <v>13</v>
      </c>
      <c r="B257" s="64">
        <v>2</v>
      </c>
      <c r="C257" s="8" cm="1">
        <f t="array" ref="C257">IF($I$2="Длительное проживание от 10 ночей ",
INDEX(GRID!$B$4:$U$15,MATCH(C$7,GRID!$A$4:$A$15,0),MATCH(1,($U$2=GRID!$B$1:$U$1)*(КАЛЕНДАРЬ!AA5=GRID!$B$3:$U$3),0))*GRID!$H$45,
ROUNDUP(INDEX(GRID!$B$4:$U$15,MATCH(C$7,GRID!$A$4:$A$15,0),MATCH(1,($U$2=GRID!$B$1:$U$1)*(КАЛЕНДАРЬ!AA5=GRID!$B$3:$U$3),0))*GRID!$H$45*(1-GRID!$H$46),0))</f>
        <v>43290</v>
      </c>
      <c r="D257" s="8" cm="1">
        <f t="array" ref="D257">IF($I$2="Длительное проживание от 10 ночей ",
INDEX(GRID!$B$18:$U$29,MATCH(C$7,GRID!$A$18:$A$29,0),MATCH(1,($U$2=GRID!$B$1:$U$1)*(КАЛЕНДАРЬ!AA5=GRID!$B$3:$U$3),0))*GRID!$H$45,
ROUNDUP(INDEX(GRID!$B$18:$U$29,MATCH(C$7,GRID!$A$18:$A$29,0),MATCH(1,($U$2=GRID!$B$1:$U$1)*(КАЛЕНДАРЬ!AA5=GRID!$B$3:$U$3),0))*GRID!$H$45*(1-GRID!$H$46),0))</f>
        <v>47790</v>
      </c>
      <c r="E257" s="8" cm="1">
        <f t="array" ref="E257">IF($I$2="Длительное проживание от 10 ночей ",
INDEX(GRID!$B$4:$U$15,MATCH(E$7,GRID!$A$4:$A$15,0),MATCH(1,($U$2=GRID!$B$1:$U$1)*(КАЛЕНДАРЬ!AA5=GRID!$B$3:$U$3),0))*GRID!$H$45,
ROUNDUP(INDEX(GRID!$B$4:$U$15,MATCH(E$7,GRID!$A$4:$A$15,0),MATCH(1,($U$2=GRID!$B$1:$U$1)*(КАЛЕНДАРЬ!AA5=GRID!$B$3:$U$3),0))*GRID!$H$45*(1-GRID!$H$46),0))</f>
        <v>51390</v>
      </c>
      <c r="F257" s="8" cm="1">
        <f t="array" ref="F257">IF($I$2="Длительное проживание от 10 ночей ",
INDEX(GRID!$B$18:$U$29,MATCH(E$7,GRID!$A$18:$A$29,0),MATCH(1,($U$2=GRID!$B$1:$U$1)*(КАЛЕНДАРЬ!AA5=GRID!$B$3:$U$3),0))*GRID!$H$45,
ROUNDUP(INDEX(GRID!$B$18:$U$29,MATCH(E$7,GRID!$A$18:$A$29,0),MATCH(1,($U$2=GRID!$B$1:$U$1)*(КАЛЕНДАРЬ!AA5=GRID!$B$3:$U$3),0))*GRID!$H$45*(1-GRID!$H$46),0))</f>
        <v>55890</v>
      </c>
      <c r="G257" s="57" t="s">
        <v>119</v>
      </c>
      <c r="H257" s="57" t="s">
        <v>119</v>
      </c>
      <c r="I257" s="8" cm="1">
        <f t="array" ref="I257">IF($I$2="Длительное проживание от 10 ночей ",
INDEX(GRID!$B$4:$U$15,MATCH(I$7,GRID!$A$4:$A$15,0),MATCH(1,($U$2=GRID!$B$1:$U$1)*(КАЛЕНДАРЬ!AA5=GRID!$B$3:$U$3),0))*GRID!$H$45,
ROUNDUP(INDEX(GRID!$B$4:$U$15,MATCH(I$7,GRID!$A$4:$A$15,0),MATCH(1,($U$2=GRID!$B$1:$U$1)*(КАЛЕНДАРЬ!AA5=GRID!$B$3:$U$3),0))*GRID!$H$45*(1-GRID!$H$46),0))</f>
        <v>63900</v>
      </c>
      <c r="J257" s="8" cm="1">
        <f t="array" ref="J257">IF($I$2="Длительное проживание от 10 ночей ",
INDEX(GRID!$B$18:$U$29,MATCH(I$7,GRID!$A$18:$A$29,0),MATCH(1,($U$2=GRID!$B$1:$U$1)*(КАЛЕНДАРЬ!AA5=GRID!$B$3:$U$3),0))*GRID!$H$45,
ROUNDUP(INDEX(GRID!$B$18:$U$29,MATCH(I$7,GRID!$A$18:$A$29,0),MATCH(1,($U$2=GRID!$B$1:$U$1)*(КАЛЕНДАРЬ!AA5=GRID!$B$3:$U$3),0))*GRID!$H$45*(1-GRID!$H$46),0))</f>
        <v>68400</v>
      </c>
      <c r="K257" s="57" t="s">
        <v>119</v>
      </c>
      <c r="L257" s="57" t="s">
        <v>119</v>
      </c>
      <c r="M257" s="8" cm="1">
        <f t="array" ref="M257">IF($I$2="Длительное проживание от 10 ночей ",
INDEX(GRID!$B$4:$U$15,MATCH(M$7,GRID!$A$4:$A$15,0),MATCH(1,($U$2=GRID!$B$1:$U$1)*(КАЛЕНДАРЬ!AA5=GRID!$B$3:$U$3),0))*GRID!$H$45,
ROUNDUP(INDEX(GRID!$B$4:$U$15,MATCH(M$7,GRID!$A$4:$A$15,0),MATCH(1,($U$2=GRID!$B$1:$U$1)*(КАЛЕНДАРЬ!AA5=GRID!$B$3:$U$3),0))*GRID!$H$45*(1-GRID!$H$46),0))</f>
        <v>92880</v>
      </c>
      <c r="N257" s="8" cm="1">
        <f t="array" ref="N257">IF($I$2="Длительное проживание от 10 ночей ",
INDEX(GRID!$B$18:$U$29,MATCH(M$7,GRID!$A$18:$A$29,0),MATCH(1,($U$2=GRID!$B$1:$U$1)*(КАЛЕНДАРЬ!AA5=GRID!$B$3:$U$3),0))*GRID!$H$45,
ROUNDUP(INDEX(GRID!$B$18:$U$29,MATCH(M$7,GRID!$A$18:$A$29,0),MATCH(1,($U$2=GRID!$B$1:$U$1)*(КАЛЕНДАРЬ!AA5=GRID!$B$3:$U$3),0))*GRID!$H$45*(1-GRID!$H$46),0))</f>
        <v>97380</v>
      </c>
      <c r="O257" s="57" t="s">
        <v>119</v>
      </c>
      <c r="P257" s="8" cm="1">
        <f t="array" ref="P257">IF($I$2="Длительное проживание от 10 ночей ",
INDEX(GRID!$B$4:$U$15,MATCH(P$7,GRID!$A$4:$A$15,0),MATCH(1,($U$2=GRID!$B$1:$U$1)*(КАЛЕНДАРЬ!AA5=GRID!$B$3:$U$3),0))*GRID!$H$45,
ROUNDUP(INDEX(GRID!$B$4:$U$15,MATCH(P$7,GRID!$A$4:$A$15,0),MATCH(1,($U$2=GRID!$B$1:$U$1)*(КАЛЕНДАРЬ!AA5=GRID!$B$3:$U$3),0))*GRID!$H$45*(1-GRID!$H$46),0))</f>
        <v>171090</v>
      </c>
      <c r="Q257" s="8" cm="1">
        <f t="array" ref="Q257">IF($I$2="Длительное проживание от 10 ночей ",
INDEX(GRID!$B$4:$U$15,MATCH(Q$7,GRID!$A$4:$A$15,0),MATCH(1,($U$2=GRID!$B$1:$U$1)*(КАЛЕНДАРЬ!AA5=GRID!$B$3:$U$3),0))*GRID!$H$45,
ROUNDUP(INDEX(GRID!$B$4:$U$15,MATCH(Q$7,GRID!$A$4:$A$15,0),MATCH(1,($U$2=GRID!$B$1:$U$1)*(КАЛЕНДАРЬ!AA5=GRID!$B$3:$U$3),0))*GRID!$H$45*(1-GRID!$H$46),0))</f>
        <v>198810</v>
      </c>
      <c r="R257" s="57" t="s">
        <v>119</v>
      </c>
      <c r="S257" s="57" t="s">
        <v>119</v>
      </c>
      <c r="T257" s="57" t="s">
        <v>119</v>
      </c>
    </row>
    <row r="258" spans="1:20" hidden="1">
      <c r="A258" s="63" t="s">
        <v>14</v>
      </c>
      <c r="B258" s="64">
        <v>3</v>
      </c>
      <c r="C258" s="8" cm="1">
        <f t="array" ref="C258">IF($I$2="Длительное проживание от 10 ночей ",
INDEX(GRID!$B$4:$U$15,MATCH(C$7,GRID!$A$4:$A$15,0),MATCH(1,($U$2=GRID!$B$1:$U$1)*(КАЛЕНДАРЬ!AA6=GRID!$B$3:$U$3),0))*GRID!$H$45,
ROUNDUP(INDEX(GRID!$B$4:$U$15,MATCH(C$7,GRID!$A$4:$A$15,0),MATCH(1,($U$2=GRID!$B$1:$U$1)*(КАЛЕНДАРЬ!AA6=GRID!$B$3:$U$3),0))*GRID!$H$45*(1-GRID!$H$46),0))</f>
        <v>43290</v>
      </c>
      <c r="D258" s="8" cm="1">
        <f t="array" ref="D258">IF($I$2="Длительное проживание от 10 ночей ",
INDEX(GRID!$B$18:$U$29,MATCH(C$7,GRID!$A$18:$A$29,0),MATCH(1,($U$2=GRID!$B$1:$U$1)*(КАЛЕНДАРЬ!AA6=GRID!$B$3:$U$3),0))*GRID!$H$45,
ROUNDUP(INDEX(GRID!$B$18:$U$29,MATCH(C$7,GRID!$A$18:$A$29,0),MATCH(1,($U$2=GRID!$B$1:$U$1)*(КАЛЕНДАРЬ!AA6=GRID!$B$3:$U$3),0))*GRID!$H$45*(1-GRID!$H$46),0))</f>
        <v>47790</v>
      </c>
      <c r="E258" s="8" cm="1">
        <f t="array" ref="E258">IF($I$2="Длительное проживание от 10 ночей ",
INDEX(GRID!$B$4:$U$15,MATCH(E$7,GRID!$A$4:$A$15,0),MATCH(1,($U$2=GRID!$B$1:$U$1)*(КАЛЕНДАРЬ!AA6=GRID!$B$3:$U$3),0))*GRID!$H$45,
ROUNDUP(INDEX(GRID!$B$4:$U$15,MATCH(E$7,GRID!$A$4:$A$15,0),MATCH(1,($U$2=GRID!$B$1:$U$1)*(КАЛЕНДАРЬ!AA6=GRID!$B$3:$U$3),0))*GRID!$H$45*(1-GRID!$H$46),0))</f>
        <v>51390</v>
      </c>
      <c r="F258" s="8" cm="1">
        <f t="array" ref="F258">IF($I$2="Длительное проживание от 10 ночей ",
INDEX(GRID!$B$18:$U$29,MATCH(E$7,GRID!$A$18:$A$29,0),MATCH(1,($U$2=GRID!$B$1:$U$1)*(КАЛЕНДАРЬ!AA6=GRID!$B$3:$U$3),0))*GRID!$H$45,
ROUNDUP(INDEX(GRID!$B$18:$U$29,MATCH(E$7,GRID!$A$18:$A$29,0),MATCH(1,($U$2=GRID!$B$1:$U$1)*(КАЛЕНДАРЬ!AA6=GRID!$B$3:$U$3),0))*GRID!$H$45*(1-GRID!$H$46),0))</f>
        <v>55890</v>
      </c>
      <c r="G258" s="57" t="s">
        <v>119</v>
      </c>
      <c r="H258" s="57" t="s">
        <v>119</v>
      </c>
      <c r="I258" s="8" cm="1">
        <f t="array" ref="I258">IF($I$2="Длительное проживание от 10 ночей ",
INDEX(GRID!$B$4:$U$15,MATCH(I$7,GRID!$A$4:$A$15,0),MATCH(1,($U$2=GRID!$B$1:$U$1)*(КАЛЕНДАРЬ!AA6=GRID!$B$3:$U$3),0))*GRID!$H$45,
ROUNDUP(INDEX(GRID!$B$4:$U$15,MATCH(I$7,GRID!$A$4:$A$15,0),MATCH(1,($U$2=GRID!$B$1:$U$1)*(КАЛЕНДАРЬ!AA6=GRID!$B$3:$U$3),0))*GRID!$H$45*(1-GRID!$H$46),0))</f>
        <v>63900</v>
      </c>
      <c r="J258" s="8" cm="1">
        <f t="array" ref="J258">IF($I$2="Длительное проживание от 10 ночей ",
INDEX(GRID!$B$18:$U$29,MATCH(I$7,GRID!$A$18:$A$29,0),MATCH(1,($U$2=GRID!$B$1:$U$1)*(КАЛЕНДАРЬ!AA6=GRID!$B$3:$U$3),0))*GRID!$H$45,
ROUNDUP(INDEX(GRID!$B$18:$U$29,MATCH(I$7,GRID!$A$18:$A$29,0),MATCH(1,($U$2=GRID!$B$1:$U$1)*(КАЛЕНДАРЬ!AA6=GRID!$B$3:$U$3),0))*GRID!$H$45*(1-GRID!$H$46),0))</f>
        <v>68400</v>
      </c>
      <c r="K258" s="57" t="s">
        <v>119</v>
      </c>
      <c r="L258" s="57" t="s">
        <v>119</v>
      </c>
      <c r="M258" s="8" cm="1">
        <f t="array" ref="M258">IF($I$2="Длительное проживание от 10 ночей ",
INDEX(GRID!$B$4:$U$15,MATCH(M$7,GRID!$A$4:$A$15,0),MATCH(1,($U$2=GRID!$B$1:$U$1)*(КАЛЕНДАРЬ!AA6=GRID!$B$3:$U$3),0))*GRID!$H$45,
ROUNDUP(INDEX(GRID!$B$4:$U$15,MATCH(M$7,GRID!$A$4:$A$15,0),MATCH(1,($U$2=GRID!$B$1:$U$1)*(КАЛЕНДАРЬ!AA6=GRID!$B$3:$U$3),0))*GRID!$H$45*(1-GRID!$H$46),0))</f>
        <v>92880</v>
      </c>
      <c r="N258" s="8" cm="1">
        <f t="array" ref="N258">IF($I$2="Длительное проживание от 10 ночей ",
INDEX(GRID!$B$18:$U$29,MATCH(M$7,GRID!$A$18:$A$29,0),MATCH(1,($U$2=GRID!$B$1:$U$1)*(КАЛЕНДАРЬ!AA6=GRID!$B$3:$U$3),0))*GRID!$H$45,
ROUNDUP(INDEX(GRID!$B$18:$U$29,MATCH(M$7,GRID!$A$18:$A$29,0),MATCH(1,($U$2=GRID!$B$1:$U$1)*(КАЛЕНДАРЬ!AA6=GRID!$B$3:$U$3),0))*GRID!$H$45*(1-GRID!$H$46),0))</f>
        <v>97380</v>
      </c>
      <c r="O258" s="57" t="s">
        <v>119</v>
      </c>
      <c r="P258" s="8" cm="1">
        <f t="array" ref="P258">IF($I$2="Длительное проживание от 10 ночей ",
INDEX(GRID!$B$4:$U$15,MATCH(P$7,GRID!$A$4:$A$15,0),MATCH(1,($U$2=GRID!$B$1:$U$1)*(КАЛЕНДАРЬ!AA6=GRID!$B$3:$U$3),0))*GRID!$H$45,
ROUNDUP(INDEX(GRID!$B$4:$U$15,MATCH(P$7,GRID!$A$4:$A$15,0),MATCH(1,($U$2=GRID!$B$1:$U$1)*(КАЛЕНДАРЬ!AA6=GRID!$B$3:$U$3),0))*GRID!$H$45*(1-GRID!$H$46),0))</f>
        <v>171090</v>
      </c>
      <c r="Q258" s="8" cm="1">
        <f t="array" ref="Q258">IF($I$2="Длительное проживание от 10 ночей ",
INDEX(GRID!$B$4:$U$15,MATCH(Q$7,GRID!$A$4:$A$15,0),MATCH(1,($U$2=GRID!$B$1:$U$1)*(КАЛЕНДАРЬ!AA6=GRID!$B$3:$U$3),0))*GRID!$H$45,
ROUNDUP(INDEX(GRID!$B$4:$U$15,MATCH(Q$7,GRID!$A$4:$A$15,0),MATCH(1,($U$2=GRID!$B$1:$U$1)*(КАЛЕНДАРЬ!AA6=GRID!$B$3:$U$3),0))*GRID!$H$45*(1-GRID!$H$46),0))</f>
        <v>198810</v>
      </c>
      <c r="R258" s="57" t="s">
        <v>119</v>
      </c>
      <c r="S258" s="57" t="s">
        <v>119</v>
      </c>
      <c r="T258" s="57" t="s">
        <v>119</v>
      </c>
    </row>
    <row r="259" spans="1:20" hidden="1">
      <c r="A259" s="63" t="s">
        <v>15</v>
      </c>
      <c r="B259" s="64">
        <v>4</v>
      </c>
      <c r="C259" s="8" cm="1">
        <f t="array" ref="C259">IF($I$2="Длительное проживание от 10 ночей ",
INDEX(GRID!$B$4:$U$15,MATCH(C$7,GRID!$A$4:$A$15,0),MATCH(1,($U$2=GRID!$B$1:$U$1)*(КАЛЕНДАРЬ!AA7=GRID!$B$3:$U$3),0))*GRID!$H$45,
ROUNDUP(INDEX(GRID!$B$4:$U$15,MATCH(C$7,GRID!$A$4:$A$15,0),MATCH(1,($U$2=GRID!$B$1:$U$1)*(КАЛЕНДАРЬ!AA7=GRID!$B$3:$U$3),0))*GRID!$H$45*(1-GRID!$H$46),0))</f>
        <v>43290</v>
      </c>
      <c r="D259" s="8" cm="1">
        <f t="array" ref="D259">IF($I$2="Длительное проживание от 10 ночей ",
INDEX(GRID!$B$18:$U$29,MATCH(C$7,GRID!$A$18:$A$29,0),MATCH(1,($U$2=GRID!$B$1:$U$1)*(КАЛЕНДАРЬ!AA7=GRID!$B$3:$U$3),0))*GRID!$H$45,
ROUNDUP(INDEX(GRID!$B$18:$U$29,MATCH(C$7,GRID!$A$18:$A$29,0),MATCH(1,($U$2=GRID!$B$1:$U$1)*(КАЛЕНДАРЬ!AA7=GRID!$B$3:$U$3),0))*GRID!$H$45*(1-GRID!$H$46),0))</f>
        <v>47790</v>
      </c>
      <c r="E259" s="8" cm="1">
        <f t="array" ref="E259">IF($I$2="Длительное проживание от 10 ночей ",
INDEX(GRID!$B$4:$U$15,MATCH(E$7,GRID!$A$4:$A$15,0),MATCH(1,($U$2=GRID!$B$1:$U$1)*(КАЛЕНДАРЬ!AA7=GRID!$B$3:$U$3),0))*GRID!$H$45,
ROUNDUP(INDEX(GRID!$B$4:$U$15,MATCH(E$7,GRID!$A$4:$A$15,0),MATCH(1,($U$2=GRID!$B$1:$U$1)*(КАЛЕНДАРЬ!AA7=GRID!$B$3:$U$3),0))*GRID!$H$45*(1-GRID!$H$46),0))</f>
        <v>51390</v>
      </c>
      <c r="F259" s="8" cm="1">
        <f t="array" ref="F259">IF($I$2="Длительное проживание от 10 ночей ",
INDEX(GRID!$B$18:$U$29,MATCH(E$7,GRID!$A$18:$A$29,0),MATCH(1,($U$2=GRID!$B$1:$U$1)*(КАЛЕНДАРЬ!AA7=GRID!$B$3:$U$3),0))*GRID!$H$45,
ROUNDUP(INDEX(GRID!$B$18:$U$29,MATCH(E$7,GRID!$A$18:$A$29,0),MATCH(1,($U$2=GRID!$B$1:$U$1)*(КАЛЕНДАРЬ!AA7=GRID!$B$3:$U$3),0))*GRID!$H$45*(1-GRID!$H$46),0))</f>
        <v>55890</v>
      </c>
      <c r="G259" s="57" t="s">
        <v>119</v>
      </c>
      <c r="H259" s="57" t="s">
        <v>119</v>
      </c>
      <c r="I259" s="8" cm="1">
        <f t="array" ref="I259">IF($I$2="Длительное проживание от 10 ночей ",
INDEX(GRID!$B$4:$U$15,MATCH(I$7,GRID!$A$4:$A$15,0),MATCH(1,($U$2=GRID!$B$1:$U$1)*(КАЛЕНДАРЬ!AA7=GRID!$B$3:$U$3),0))*GRID!$H$45,
ROUNDUP(INDEX(GRID!$B$4:$U$15,MATCH(I$7,GRID!$A$4:$A$15,0),MATCH(1,($U$2=GRID!$B$1:$U$1)*(КАЛЕНДАРЬ!AA7=GRID!$B$3:$U$3),0))*GRID!$H$45*(1-GRID!$H$46),0))</f>
        <v>63900</v>
      </c>
      <c r="J259" s="8" cm="1">
        <f t="array" ref="J259">IF($I$2="Длительное проживание от 10 ночей ",
INDEX(GRID!$B$18:$U$29,MATCH(I$7,GRID!$A$18:$A$29,0),MATCH(1,($U$2=GRID!$B$1:$U$1)*(КАЛЕНДАРЬ!AA7=GRID!$B$3:$U$3),0))*GRID!$H$45,
ROUNDUP(INDEX(GRID!$B$18:$U$29,MATCH(I$7,GRID!$A$18:$A$29,0),MATCH(1,($U$2=GRID!$B$1:$U$1)*(КАЛЕНДАРЬ!AA7=GRID!$B$3:$U$3),0))*GRID!$H$45*(1-GRID!$H$46),0))</f>
        <v>68400</v>
      </c>
      <c r="K259" s="57" t="s">
        <v>119</v>
      </c>
      <c r="L259" s="57" t="s">
        <v>119</v>
      </c>
      <c r="M259" s="8" cm="1">
        <f t="array" ref="M259">IF($I$2="Длительное проживание от 10 ночей ",
INDEX(GRID!$B$4:$U$15,MATCH(M$7,GRID!$A$4:$A$15,0),MATCH(1,($U$2=GRID!$B$1:$U$1)*(КАЛЕНДАРЬ!AA7=GRID!$B$3:$U$3),0))*GRID!$H$45,
ROUNDUP(INDEX(GRID!$B$4:$U$15,MATCH(M$7,GRID!$A$4:$A$15,0),MATCH(1,($U$2=GRID!$B$1:$U$1)*(КАЛЕНДАРЬ!AA7=GRID!$B$3:$U$3),0))*GRID!$H$45*(1-GRID!$H$46),0))</f>
        <v>92880</v>
      </c>
      <c r="N259" s="8" cm="1">
        <f t="array" ref="N259">IF($I$2="Длительное проживание от 10 ночей ",
INDEX(GRID!$B$18:$U$29,MATCH(M$7,GRID!$A$18:$A$29,0),MATCH(1,($U$2=GRID!$B$1:$U$1)*(КАЛЕНДАРЬ!AA7=GRID!$B$3:$U$3),0))*GRID!$H$45,
ROUNDUP(INDEX(GRID!$B$18:$U$29,MATCH(M$7,GRID!$A$18:$A$29,0),MATCH(1,($U$2=GRID!$B$1:$U$1)*(КАЛЕНДАРЬ!AA7=GRID!$B$3:$U$3),0))*GRID!$H$45*(1-GRID!$H$46),0))</f>
        <v>97380</v>
      </c>
      <c r="O259" s="57" t="s">
        <v>119</v>
      </c>
      <c r="P259" s="8" cm="1">
        <f t="array" ref="P259">IF($I$2="Длительное проживание от 10 ночей ",
INDEX(GRID!$B$4:$U$15,MATCH(P$7,GRID!$A$4:$A$15,0),MATCH(1,($U$2=GRID!$B$1:$U$1)*(КАЛЕНДАРЬ!AA7=GRID!$B$3:$U$3),0))*GRID!$H$45,
ROUNDUP(INDEX(GRID!$B$4:$U$15,MATCH(P$7,GRID!$A$4:$A$15,0),MATCH(1,($U$2=GRID!$B$1:$U$1)*(КАЛЕНДАРЬ!AA7=GRID!$B$3:$U$3),0))*GRID!$H$45*(1-GRID!$H$46),0))</f>
        <v>171090</v>
      </c>
      <c r="Q259" s="8" cm="1">
        <f t="array" ref="Q259">IF($I$2="Длительное проживание от 10 ночей ",
INDEX(GRID!$B$4:$U$15,MATCH(Q$7,GRID!$A$4:$A$15,0),MATCH(1,($U$2=GRID!$B$1:$U$1)*(КАЛЕНДАРЬ!AA7=GRID!$B$3:$U$3),0))*GRID!$H$45,
ROUNDUP(INDEX(GRID!$B$4:$U$15,MATCH(Q$7,GRID!$A$4:$A$15,0),MATCH(1,($U$2=GRID!$B$1:$U$1)*(КАЛЕНДАРЬ!AA7=GRID!$B$3:$U$3),0))*GRID!$H$45*(1-GRID!$H$46),0))</f>
        <v>198810</v>
      </c>
      <c r="R259" s="57" t="s">
        <v>119</v>
      </c>
      <c r="S259" s="57" t="s">
        <v>119</v>
      </c>
      <c r="T259" s="57" t="s">
        <v>119</v>
      </c>
    </row>
    <row r="260" spans="1:20" hidden="1">
      <c r="A260" s="63" t="s">
        <v>16</v>
      </c>
      <c r="B260" s="64">
        <v>5</v>
      </c>
      <c r="C260" s="8" cm="1">
        <f t="array" ref="C260">IF($I$2="Длительное проживание от 10 ночей ",
INDEX(GRID!$B$4:$U$15,MATCH(C$7,GRID!$A$4:$A$15,0),MATCH(1,($U$2=GRID!$B$1:$U$1)*(КАЛЕНДАРЬ!AA8=GRID!$B$3:$U$3),0))*GRID!$H$45,
ROUNDUP(INDEX(GRID!$B$4:$U$15,MATCH(C$7,GRID!$A$4:$A$15,0),MATCH(1,($U$2=GRID!$B$1:$U$1)*(КАЛЕНДАРЬ!AA8=GRID!$B$3:$U$3),0))*GRID!$H$45*(1-GRID!$H$46),0))</f>
        <v>43290</v>
      </c>
      <c r="D260" s="8" cm="1">
        <f t="array" ref="D260">IF($I$2="Длительное проживание от 10 ночей ",
INDEX(GRID!$B$18:$U$29,MATCH(C$7,GRID!$A$18:$A$29,0),MATCH(1,($U$2=GRID!$B$1:$U$1)*(КАЛЕНДАРЬ!AA8=GRID!$B$3:$U$3),0))*GRID!$H$45,
ROUNDUP(INDEX(GRID!$B$18:$U$29,MATCH(C$7,GRID!$A$18:$A$29,0),MATCH(1,($U$2=GRID!$B$1:$U$1)*(КАЛЕНДАРЬ!AA8=GRID!$B$3:$U$3),0))*GRID!$H$45*(1-GRID!$H$46),0))</f>
        <v>47790</v>
      </c>
      <c r="E260" s="8" cm="1">
        <f t="array" ref="E260">IF($I$2="Длительное проживание от 10 ночей ",
INDEX(GRID!$B$4:$U$15,MATCH(E$7,GRID!$A$4:$A$15,0),MATCH(1,($U$2=GRID!$B$1:$U$1)*(КАЛЕНДАРЬ!AA8=GRID!$B$3:$U$3),0))*GRID!$H$45,
ROUNDUP(INDEX(GRID!$B$4:$U$15,MATCH(E$7,GRID!$A$4:$A$15,0),MATCH(1,($U$2=GRID!$B$1:$U$1)*(КАЛЕНДАРЬ!AA8=GRID!$B$3:$U$3),0))*GRID!$H$45*(1-GRID!$H$46),0))</f>
        <v>51390</v>
      </c>
      <c r="F260" s="8" cm="1">
        <f t="array" ref="F260">IF($I$2="Длительное проживание от 10 ночей ",
INDEX(GRID!$B$18:$U$29,MATCH(E$7,GRID!$A$18:$A$29,0),MATCH(1,($U$2=GRID!$B$1:$U$1)*(КАЛЕНДАРЬ!AA8=GRID!$B$3:$U$3),0))*GRID!$H$45,
ROUNDUP(INDEX(GRID!$B$18:$U$29,MATCH(E$7,GRID!$A$18:$A$29,0),MATCH(1,($U$2=GRID!$B$1:$U$1)*(КАЛЕНДАРЬ!AA8=GRID!$B$3:$U$3),0))*GRID!$H$45*(1-GRID!$H$46),0))</f>
        <v>55890</v>
      </c>
      <c r="G260" s="57" t="s">
        <v>119</v>
      </c>
      <c r="H260" s="57" t="s">
        <v>119</v>
      </c>
      <c r="I260" s="8" cm="1">
        <f t="array" ref="I260">IF($I$2="Длительное проживание от 10 ночей ",
INDEX(GRID!$B$4:$U$15,MATCH(I$7,GRID!$A$4:$A$15,0),MATCH(1,($U$2=GRID!$B$1:$U$1)*(КАЛЕНДАРЬ!AA8=GRID!$B$3:$U$3),0))*GRID!$H$45,
ROUNDUP(INDEX(GRID!$B$4:$U$15,MATCH(I$7,GRID!$A$4:$A$15,0),MATCH(1,($U$2=GRID!$B$1:$U$1)*(КАЛЕНДАРЬ!AA8=GRID!$B$3:$U$3),0))*GRID!$H$45*(1-GRID!$H$46),0))</f>
        <v>63900</v>
      </c>
      <c r="J260" s="8" cm="1">
        <f t="array" ref="J260">IF($I$2="Длительное проживание от 10 ночей ",
INDEX(GRID!$B$18:$U$29,MATCH(I$7,GRID!$A$18:$A$29,0),MATCH(1,($U$2=GRID!$B$1:$U$1)*(КАЛЕНДАРЬ!AA8=GRID!$B$3:$U$3),0))*GRID!$H$45,
ROUNDUP(INDEX(GRID!$B$18:$U$29,MATCH(I$7,GRID!$A$18:$A$29,0),MATCH(1,($U$2=GRID!$B$1:$U$1)*(КАЛЕНДАРЬ!AA8=GRID!$B$3:$U$3),0))*GRID!$H$45*(1-GRID!$H$46),0))</f>
        <v>68400</v>
      </c>
      <c r="K260" s="57" t="s">
        <v>119</v>
      </c>
      <c r="L260" s="57" t="s">
        <v>119</v>
      </c>
      <c r="M260" s="8" cm="1">
        <f t="array" ref="M260">IF($I$2="Длительное проживание от 10 ночей ",
INDEX(GRID!$B$4:$U$15,MATCH(M$7,GRID!$A$4:$A$15,0),MATCH(1,($U$2=GRID!$B$1:$U$1)*(КАЛЕНДАРЬ!AA8=GRID!$B$3:$U$3),0))*GRID!$H$45,
ROUNDUP(INDEX(GRID!$B$4:$U$15,MATCH(M$7,GRID!$A$4:$A$15,0),MATCH(1,($U$2=GRID!$B$1:$U$1)*(КАЛЕНДАРЬ!AA8=GRID!$B$3:$U$3),0))*GRID!$H$45*(1-GRID!$H$46),0))</f>
        <v>92880</v>
      </c>
      <c r="N260" s="8" cm="1">
        <f t="array" ref="N260">IF($I$2="Длительное проживание от 10 ночей ",
INDEX(GRID!$B$18:$U$29,MATCH(M$7,GRID!$A$18:$A$29,0),MATCH(1,($U$2=GRID!$B$1:$U$1)*(КАЛЕНДАРЬ!AA8=GRID!$B$3:$U$3),0))*GRID!$H$45,
ROUNDUP(INDEX(GRID!$B$18:$U$29,MATCH(M$7,GRID!$A$18:$A$29,0),MATCH(1,($U$2=GRID!$B$1:$U$1)*(КАЛЕНДАРЬ!AA8=GRID!$B$3:$U$3),0))*GRID!$H$45*(1-GRID!$H$46),0))</f>
        <v>97380</v>
      </c>
      <c r="O260" s="57" t="s">
        <v>119</v>
      </c>
      <c r="P260" s="8" cm="1">
        <f t="array" ref="P260">IF($I$2="Длительное проживание от 10 ночей ",
INDEX(GRID!$B$4:$U$15,MATCH(P$7,GRID!$A$4:$A$15,0),MATCH(1,($U$2=GRID!$B$1:$U$1)*(КАЛЕНДАРЬ!AA8=GRID!$B$3:$U$3),0))*GRID!$H$45,
ROUNDUP(INDEX(GRID!$B$4:$U$15,MATCH(P$7,GRID!$A$4:$A$15,0),MATCH(1,($U$2=GRID!$B$1:$U$1)*(КАЛЕНДАРЬ!AA8=GRID!$B$3:$U$3),0))*GRID!$H$45*(1-GRID!$H$46),0))</f>
        <v>171090</v>
      </c>
      <c r="Q260" s="8" cm="1">
        <f t="array" ref="Q260">IF($I$2="Длительное проживание от 10 ночей ",
INDEX(GRID!$B$4:$U$15,MATCH(Q$7,GRID!$A$4:$A$15,0),MATCH(1,($U$2=GRID!$B$1:$U$1)*(КАЛЕНДАРЬ!AA8=GRID!$B$3:$U$3),0))*GRID!$H$45,
ROUNDUP(INDEX(GRID!$B$4:$U$15,MATCH(Q$7,GRID!$A$4:$A$15,0),MATCH(1,($U$2=GRID!$B$1:$U$1)*(КАЛЕНДАРЬ!AA8=GRID!$B$3:$U$3),0))*GRID!$H$45*(1-GRID!$H$46),0))</f>
        <v>198810</v>
      </c>
      <c r="R260" s="57" t="s">
        <v>119</v>
      </c>
      <c r="S260" s="57" t="s">
        <v>119</v>
      </c>
      <c r="T260" s="57" t="s">
        <v>119</v>
      </c>
    </row>
    <row r="261" spans="1:20" hidden="1">
      <c r="A261" s="63" t="s">
        <v>17</v>
      </c>
      <c r="B261" s="64">
        <v>6</v>
      </c>
      <c r="C261" s="8" cm="1">
        <f t="array" ref="C261">IF($I$2="Длительное проживание от 10 ночей ",
INDEX(GRID!$B$4:$U$15,MATCH(C$7,GRID!$A$4:$A$15,0),MATCH(1,($U$2=GRID!$B$1:$U$1)*(КАЛЕНДАРЬ!AA9=GRID!$B$3:$U$3),0))*GRID!$H$45,
ROUNDUP(INDEX(GRID!$B$4:$U$15,MATCH(C$7,GRID!$A$4:$A$15,0),MATCH(1,($U$2=GRID!$B$1:$U$1)*(КАЛЕНДАРЬ!AA9=GRID!$B$3:$U$3),0))*GRID!$H$45*(1-GRID!$H$46),0))</f>
        <v>43290</v>
      </c>
      <c r="D261" s="8" cm="1">
        <f t="array" ref="D261">IF($I$2="Длительное проживание от 10 ночей ",
INDEX(GRID!$B$18:$U$29,MATCH(C$7,GRID!$A$18:$A$29,0),MATCH(1,($U$2=GRID!$B$1:$U$1)*(КАЛЕНДАРЬ!AA9=GRID!$B$3:$U$3),0))*GRID!$H$45,
ROUNDUP(INDEX(GRID!$B$18:$U$29,MATCH(C$7,GRID!$A$18:$A$29,0),MATCH(1,($U$2=GRID!$B$1:$U$1)*(КАЛЕНДАРЬ!AA9=GRID!$B$3:$U$3),0))*GRID!$H$45*(1-GRID!$H$46),0))</f>
        <v>47790</v>
      </c>
      <c r="E261" s="8" cm="1">
        <f t="array" ref="E261">IF($I$2="Длительное проживание от 10 ночей ",
INDEX(GRID!$B$4:$U$15,MATCH(E$7,GRID!$A$4:$A$15,0),MATCH(1,($U$2=GRID!$B$1:$U$1)*(КАЛЕНДАРЬ!AA9=GRID!$B$3:$U$3),0))*GRID!$H$45,
ROUNDUP(INDEX(GRID!$B$4:$U$15,MATCH(E$7,GRID!$A$4:$A$15,0),MATCH(1,($U$2=GRID!$B$1:$U$1)*(КАЛЕНДАРЬ!AA9=GRID!$B$3:$U$3),0))*GRID!$H$45*(1-GRID!$H$46),0))</f>
        <v>51390</v>
      </c>
      <c r="F261" s="8" cm="1">
        <f t="array" ref="F261">IF($I$2="Длительное проживание от 10 ночей ",
INDEX(GRID!$B$18:$U$29,MATCH(E$7,GRID!$A$18:$A$29,0),MATCH(1,($U$2=GRID!$B$1:$U$1)*(КАЛЕНДАРЬ!AA9=GRID!$B$3:$U$3),0))*GRID!$H$45,
ROUNDUP(INDEX(GRID!$B$18:$U$29,MATCH(E$7,GRID!$A$18:$A$29,0),MATCH(1,($U$2=GRID!$B$1:$U$1)*(КАЛЕНДАРЬ!AA9=GRID!$B$3:$U$3),0))*GRID!$H$45*(1-GRID!$H$46),0))</f>
        <v>55890</v>
      </c>
      <c r="G261" s="57" t="s">
        <v>119</v>
      </c>
      <c r="H261" s="57" t="s">
        <v>119</v>
      </c>
      <c r="I261" s="8" cm="1">
        <f t="array" ref="I261">IF($I$2="Длительное проживание от 10 ночей ",
INDEX(GRID!$B$4:$U$15,MATCH(I$7,GRID!$A$4:$A$15,0),MATCH(1,($U$2=GRID!$B$1:$U$1)*(КАЛЕНДАРЬ!AA9=GRID!$B$3:$U$3),0))*GRID!$H$45,
ROUNDUP(INDEX(GRID!$B$4:$U$15,MATCH(I$7,GRID!$A$4:$A$15,0),MATCH(1,($U$2=GRID!$B$1:$U$1)*(КАЛЕНДАРЬ!AA9=GRID!$B$3:$U$3),0))*GRID!$H$45*(1-GRID!$H$46),0))</f>
        <v>63900</v>
      </c>
      <c r="J261" s="8" cm="1">
        <f t="array" ref="J261">IF($I$2="Длительное проживание от 10 ночей ",
INDEX(GRID!$B$18:$U$29,MATCH(I$7,GRID!$A$18:$A$29,0),MATCH(1,($U$2=GRID!$B$1:$U$1)*(КАЛЕНДАРЬ!AA9=GRID!$B$3:$U$3),0))*GRID!$H$45,
ROUNDUP(INDEX(GRID!$B$18:$U$29,MATCH(I$7,GRID!$A$18:$A$29,0),MATCH(1,($U$2=GRID!$B$1:$U$1)*(КАЛЕНДАРЬ!AA9=GRID!$B$3:$U$3),0))*GRID!$H$45*(1-GRID!$H$46),0))</f>
        <v>68400</v>
      </c>
      <c r="K261" s="57" t="s">
        <v>119</v>
      </c>
      <c r="L261" s="57" t="s">
        <v>119</v>
      </c>
      <c r="M261" s="8" cm="1">
        <f t="array" ref="M261">IF($I$2="Длительное проживание от 10 ночей ",
INDEX(GRID!$B$4:$U$15,MATCH(M$7,GRID!$A$4:$A$15,0),MATCH(1,($U$2=GRID!$B$1:$U$1)*(КАЛЕНДАРЬ!AA9=GRID!$B$3:$U$3),0))*GRID!$H$45,
ROUNDUP(INDEX(GRID!$B$4:$U$15,MATCH(M$7,GRID!$A$4:$A$15,0),MATCH(1,($U$2=GRID!$B$1:$U$1)*(КАЛЕНДАРЬ!AA9=GRID!$B$3:$U$3),0))*GRID!$H$45*(1-GRID!$H$46),0))</f>
        <v>92880</v>
      </c>
      <c r="N261" s="8" cm="1">
        <f t="array" ref="N261">IF($I$2="Длительное проживание от 10 ночей ",
INDEX(GRID!$B$18:$U$29,MATCH(M$7,GRID!$A$18:$A$29,0),MATCH(1,($U$2=GRID!$B$1:$U$1)*(КАЛЕНДАРЬ!AA9=GRID!$B$3:$U$3),0))*GRID!$H$45,
ROUNDUP(INDEX(GRID!$B$18:$U$29,MATCH(M$7,GRID!$A$18:$A$29,0),MATCH(1,($U$2=GRID!$B$1:$U$1)*(КАЛЕНДАРЬ!AA9=GRID!$B$3:$U$3),0))*GRID!$H$45*(1-GRID!$H$46),0))</f>
        <v>97380</v>
      </c>
      <c r="O261" s="57" t="s">
        <v>119</v>
      </c>
      <c r="P261" s="8" cm="1">
        <f t="array" ref="P261">IF($I$2="Длительное проживание от 10 ночей ",
INDEX(GRID!$B$4:$U$15,MATCH(P$7,GRID!$A$4:$A$15,0),MATCH(1,($U$2=GRID!$B$1:$U$1)*(КАЛЕНДАРЬ!AA9=GRID!$B$3:$U$3),0))*GRID!$H$45,
ROUNDUP(INDEX(GRID!$B$4:$U$15,MATCH(P$7,GRID!$A$4:$A$15,0),MATCH(1,($U$2=GRID!$B$1:$U$1)*(КАЛЕНДАРЬ!AA9=GRID!$B$3:$U$3),0))*GRID!$H$45*(1-GRID!$H$46),0))</f>
        <v>171090</v>
      </c>
      <c r="Q261" s="8" cm="1">
        <f t="array" ref="Q261">IF($I$2="Длительное проживание от 10 ночей ",
INDEX(GRID!$B$4:$U$15,MATCH(Q$7,GRID!$A$4:$A$15,0),MATCH(1,($U$2=GRID!$B$1:$U$1)*(КАЛЕНДАРЬ!AA9=GRID!$B$3:$U$3),0))*GRID!$H$45,
ROUNDUP(INDEX(GRID!$B$4:$U$15,MATCH(Q$7,GRID!$A$4:$A$15,0),MATCH(1,($U$2=GRID!$B$1:$U$1)*(КАЛЕНДАРЬ!AA9=GRID!$B$3:$U$3),0))*GRID!$H$45*(1-GRID!$H$46),0))</f>
        <v>198810</v>
      </c>
      <c r="R261" s="57" t="s">
        <v>119</v>
      </c>
      <c r="S261" s="57" t="s">
        <v>119</v>
      </c>
      <c r="T261" s="57" t="s">
        <v>119</v>
      </c>
    </row>
    <row r="262" spans="1:20" hidden="1">
      <c r="A262" s="63" t="s">
        <v>11</v>
      </c>
      <c r="B262" s="64">
        <v>7</v>
      </c>
      <c r="C262" s="8" cm="1">
        <f t="array" ref="C262">IF($I$2="Длительное проживание от 10 ночей ",
INDEX(GRID!$B$4:$U$15,MATCH(C$7,GRID!$A$4:$A$15,0),MATCH(1,($U$2=GRID!$B$1:$U$1)*(КАЛЕНДАРЬ!AA10=GRID!$B$3:$U$3),0))*GRID!$H$45,
ROUNDUP(INDEX(GRID!$B$4:$U$15,MATCH(C$7,GRID!$A$4:$A$15,0),MATCH(1,($U$2=GRID!$B$1:$U$1)*(КАЛЕНДАРЬ!AA10=GRID!$B$3:$U$3),0))*GRID!$H$45*(1-GRID!$H$46),0))</f>
        <v>43290</v>
      </c>
      <c r="D262" s="8" cm="1">
        <f t="array" ref="D262">IF($I$2="Длительное проживание от 10 ночей ",
INDEX(GRID!$B$18:$U$29,MATCH(C$7,GRID!$A$18:$A$29,0),MATCH(1,($U$2=GRID!$B$1:$U$1)*(КАЛЕНДАРЬ!AA10=GRID!$B$3:$U$3),0))*GRID!$H$45,
ROUNDUP(INDEX(GRID!$B$18:$U$29,MATCH(C$7,GRID!$A$18:$A$29,0),MATCH(1,($U$2=GRID!$B$1:$U$1)*(КАЛЕНДАРЬ!AA10=GRID!$B$3:$U$3),0))*GRID!$H$45*(1-GRID!$H$46),0))</f>
        <v>47790</v>
      </c>
      <c r="E262" s="8" cm="1">
        <f t="array" ref="E262">IF($I$2="Длительное проживание от 10 ночей ",
INDEX(GRID!$B$4:$U$15,MATCH(E$7,GRID!$A$4:$A$15,0),MATCH(1,($U$2=GRID!$B$1:$U$1)*(КАЛЕНДАРЬ!AA10=GRID!$B$3:$U$3),0))*GRID!$H$45,
ROUNDUP(INDEX(GRID!$B$4:$U$15,MATCH(E$7,GRID!$A$4:$A$15,0),MATCH(1,($U$2=GRID!$B$1:$U$1)*(КАЛЕНДАРЬ!AA10=GRID!$B$3:$U$3),0))*GRID!$H$45*(1-GRID!$H$46),0))</f>
        <v>51390</v>
      </c>
      <c r="F262" s="8" cm="1">
        <f t="array" ref="F262">IF($I$2="Длительное проживание от 10 ночей ",
INDEX(GRID!$B$18:$U$29,MATCH(E$7,GRID!$A$18:$A$29,0),MATCH(1,($U$2=GRID!$B$1:$U$1)*(КАЛЕНДАРЬ!AA10=GRID!$B$3:$U$3),0))*GRID!$H$45,
ROUNDUP(INDEX(GRID!$B$18:$U$29,MATCH(E$7,GRID!$A$18:$A$29,0),MATCH(1,($U$2=GRID!$B$1:$U$1)*(КАЛЕНДАРЬ!AA10=GRID!$B$3:$U$3),0))*GRID!$H$45*(1-GRID!$H$46),0))</f>
        <v>55890</v>
      </c>
      <c r="G262" s="57" t="s">
        <v>119</v>
      </c>
      <c r="H262" s="57" t="s">
        <v>119</v>
      </c>
      <c r="I262" s="8" cm="1">
        <f t="array" ref="I262">IF($I$2="Длительное проживание от 10 ночей ",
INDEX(GRID!$B$4:$U$15,MATCH(I$7,GRID!$A$4:$A$15,0),MATCH(1,($U$2=GRID!$B$1:$U$1)*(КАЛЕНДАРЬ!AA10=GRID!$B$3:$U$3),0))*GRID!$H$45,
ROUNDUP(INDEX(GRID!$B$4:$U$15,MATCH(I$7,GRID!$A$4:$A$15,0),MATCH(1,($U$2=GRID!$B$1:$U$1)*(КАЛЕНДАРЬ!AA10=GRID!$B$3:$U$3),0))*GRID!$H$45*(1-GRID!$H$46),0))</f>
        <v>63900</v>
      </c>
      <c r="J262" s="8" cm="1">
        <f t="array" ref="J262">IF($I$2="Длительное проживание от 10 ночей ",
INDEX(GRID!$B$18:$U$29,MATCH(I$7,GRID!$A$18:$A$29,0),MATCH(1,($U$2=GRID!$B$1:$U$1)*(КАЛЕНДАРЬ!AA10=GRID!$B$3:$U$3),0))*GRID!$H$45,
ROUNDUP(INDEX(GRID!$B$18:$U$29,MATCH(I$7,GRID!$A$18:$A$29,0),MATCH(1,($U$2=GRID!$B$1:$U$1)*(КАЛЕНДАРЬ!AA10=GRID!$B$3:$U$3),0))*GRID!$H$45*(1-GRID!$H$46),0))</f>
        <v>68400</v>
      </c>
      <c r="K262" s="57" t="s">
        <v>119</v>
      </c>
      <c r="L262" s="57" t="s">
        <v>119</v>
      </c>
      <c r="M262" s="8" cm="1">
        <f t="array" ref="M262">IF($I$2="Длительное проживание от 10 ночей ",
INDEX(GRID!$B$4:$U$15,MATCH(M$7,GRID!$A$4:$A$15,0),MATCH(1,($U$2=GRID!$B$1:$U$1)*(КАЛЕНДАРЬ!AA10=GRID!$B$3:$U$3),0))*GRID!$H$45,
ROUNDUP(INDEX(GRID!$B$4:$U$15,MATCH(M$7,GRID!$A$4:$A$15,0),MATCH(1,($U$2=GRID!$B$1:$U$1)*(КАЛЕНДАРЬ!AA10=GRID!$B$3:$U$3),0))*GRID!$H$45*(1-GRID!$H$46),0))</f>
        <v>92880</v>
      </c>
      <c r="N262" s="8" cm="1">
        <f t="array" ref="N262">IF($I$2="Длительное проживание от 10 ночей ",
INDEX(GRID!$B$18:$U$29,MATCH(M$7,GRID!$A$18:$A$29,0),MATCH(1,($U$2=GRID!$B$1:$U$1)*(КАЛЕНДАРЬ!AA10=GRID!$B$3:$U$3),0))*GRID!$H$45,
ROUNDUP(INDEX(GRID!$B$18:$U$29,MATCH(M$7,GRID!$A$18:$A$29,0),MATCH(1,($U$2=GRID!$B$1:$U$1)*(КАЛЕНДАРЬ!AA10=GRID!$B$3:$U$3),0))*GRID!$H$45*(1-GRID!$H$46),0))</f>
        <v>97380</v>
      </c>
      <c r="O262" s="57" t="s">
        <v>119</v>
      </c>
      <c r="P262" s="8" cm="1">
        <f t="array" ref="P262">IF($I$2="Длительное проживание от 10 ночей ",
INDEX(GRID!$B$4:$U$15,MATCH(P$7,GRID!$A$4:$A$15,0),MATCH(1,($U$2=GRID!$B$1:$U$1)*(КАЛЕНДАРЬ!AA10=GRID!$B$3:$U$3),0))*GRID!$H$45,
ROUNDUP(INDEX(GRID!$B$4:$U$15,MATCH(P$7,GRID!$A$4:$A$15,0),MATCH(1,($U$2=GRID!$B$1:$U$1)*(КАЛЕНДАРЬ!AA10=GRID!$B$3:$U$3),0))*GRID!$H$45*(1-GRID!$H$46),0))</f>
        <v>171090</v>
      </c>
      <c r="Q262" s="8" cm="1">
        <f t="array" ref="Q262">IF($I$2="Длительное проживание от 10 ночей ",
INDEX(GRID!$B$4:$U$15,MATCH(Q$7,GRID!$A$4:$A$15,0),MATCH(1,($U$2=GRID!$B$1:$U$1)*(КАЛЕНДАРЬ!AA10=GRID!$B$3:$U$3),0))*GRID!$H$45,
ROUNDUP(INDEX(GRID!$B$4:$U$15,MATCH(Q$7,GRID!$A$4:$A$15,0),MATCH(1,($U$2=GRID!$B$1:$U$1)*(КАЛЕНДАРЬ!AA10=GRID!$B$3:$U$3),0))*GRID!$H$45*(1-GRID!$H$46),0))</f>
        <v>198810</v>
      </c>
      <c r="R262" s="57" t="s">
        <v>119</v>
      </c>
      <c r="S262" s="57" t="s">
        <v>119</v>
      </c>
      <c r="T262" s="57" t="s">
        <v>119</v>
      </c>
    </row>
    <row r="263" spans="1:20" hidden="1">
      <c r="A263" s="63" t="s">
        <v>12</v>
      </c>
      <c r="B263" s="64">
        <v>8</v>
      </c>
      <c r="C263" s="8" cm="1">
        <f t="array" ref="C263">IF($I$2="Длительное проживание от 10 ночей ",
INDEX(GRID!$B$4:$U$15,MATCH(C$7,GRID!$A$4:$A$15,0),MATCH(1,($U$2=GRID!$B$1:$U$1)*(КАЛЕНДАРЬ!AA11=GRID!$B$3:$U$3),0))*GRID!$H$45,
ROUNDUP(INDEX(GRID!$B$4:$U$15,MATCH(C$7,GRID!$A$4:$A$15,0),MATCH(1,($U$2=GRID!$B$1:$U$1)*(КАЛЕНДАРЬ!AA11=GRID!$B$3:$U$3),0))*GRID!$H$45*(1-GRID!$H$46),0))</f>
        <v>43290</v>
      </c>
      <c r="D263" s="8" cm="1">
        <f t="array" ref="D263">IF($I$2="Длительное проживание от 10 ночей ",
INDEX(GRID!$B$18:$U$29,MATCH(C$7,GRID!$A$18:$A$29,0),MATCH(1,($U$2=GRID!$B$1:$U$1)*(КАЛЕНДАРЬ!AA11=GRID!$B$3:$U$3),0))*GRID!$H$45,
ROUNDUP(INDEX(GRID!$B$18:$U$29,MATCH(C$7,GRID!$A$18:$A$29,0),MATCH(1,($U$2=GRID!$B$1:$U$1)*(КАЛЕНДАРЬ!AA11=GRID!$B$3:$U$3),0))*GRID!$H$45*(1-GRID!$H$46),0))</f>
        <v>47790</v>
      </c>
      <c r="E263" s="8" cm="1">
        <f t="array" ref="E263">IF($I$2="Длительное проживание от 10 ночей ",
INDEX(GRID!$B$4:$U$15,MATCH(E$7,GRID!$A$4:$A$15,0),MATCH(1,($U$2=GRID!$B$1:$U$1)*(КАЛЕНДАРЬ!AA11=GRID!$B$3:$U$3),0))*GRID!$H$45,
ROUNDUP(INDEX(GRID!$B$4:$U$15,MATCH(E$7,GRID!$A$4:$A$15,0),MATCH(1,($U$2=GRID!$B$1:$U$1)*(КАЛЕНДАРЬ!AA11=GRID!$B$3:$U$3),0))*GRID!$H$45*(1-GRID!$H$46),0))</f>
        <v>51390</v>
      </c>
      <c r="F263" s="8" cm="1">
        <f t="array" ref="F263">IF($I$2="Длительное проживание от 10 ночей ",
INDEX(GRID!$B$18:$U$29,MATCH(E$7,GRID!$A$18:$A$29,0),MATCH(1,($U$2=GRID!$B$1:$U$1)*(КАЛЕНДАРЬ!AA11=GRID!$B$3:$U$3),0))*GRID!$H$45,
ROUNDUP(INDEX(GRID!$B$18:$U$29,MATCH(E$7,GRID!$A$18:$A$29,0),MATCH(1,($U$2=GRID!$B$1:$U$1)*(КАЛЕНДАРЬ!AA11=GRID!$B$3:$U$3),0))*GRID!$H$45*(1-GRID!$H$46),0))</f>
        <v>55890</v>
      </c>
      <c r="G263" s="57" t="s">
        <v>119</v>
      </c>
      <c r="H263" s="57" t="s">
        <v>119</v>
      </c>
      <c r="I263" s="8" cm="1">
        <f t="array" ref="I263">IF($I$2="Длительное проживание от 10 ночей ",
INDEX(GRID!$B$4:$U$15,MATCH(I$7,GRID!$A$4:$A$15,0),MATCH(1,($U$2=GRID!$B$1:$U$1)*(КАЛЕНДАРЬ!AA11=GRID!$B$3:$U$3),0))*GRID!$H$45,
ROUNDUP(INDEX(GRID!$B$4:$U$15,MATCH(I$7,GRID!$A$4:$A$15,0),MATCH(1,($U$2=GRID!$B$1:$U$1)*(КАЛЕНДАРЬ!AA11=GRID!$B$3:$U$3),0))*GRID!$H$45*(1-GRID!$H$46),0))</f>
        <v>63900</v>
      </c>
      <c r="J263" s="8" cm="1">
        <f t="array" ref="J263">IF($I$2="Длительное проживание от 10 ночей ",
INDEX(GRID!$B$18:$U$29,MATCH(I$7,GRID!$A$18:$A$29,0),MATCH(1,($U$2=GRID!$B$1:$U$1)*(КАЛЕНДАРЬ!AA11=GRID!$B$3:$U$3),0))*GRID!$H$45,
ROUNDUP(INDEX(GRID!$B$18:$U$29,MATCH(I$7,GRID!$A$18:$A$29,0),MATCH(1,($U$2=GRID!$B$1:$U$1)*(КАЛЕНДАРЬ!AA11=GRID!$B$3:$U$3),0))*GRID!$H$45*(1-GRID!$H$46),0))</f>
        <v>68400</v>
      </c>
      <c r="K263" s="57" t="s">
        <v>119</v>
      </c>
      <c r="L263" s="57" t="s">
        <v>119</v>
      </c>
      <c r="M263" s="8" cm="1">
        <f t="array" ref="M263">IF($I$2="Длительное проживание от 10 ночей ",
INDEX(GRID!$B$4:$U$15,MATCH(M$7,GRID!$A$4:$A$15,0),MATCH(1,($U$2=GRID!$B$1:$U$1)*(КАЛЕНДАРЬ!AA11=GRID!$B$3:$U$3),0))*GRID!$H$45,
ROUNDUP(INDEX(GRID!$B$4:$U$15,MATCH(M$7,GRID!$A$4:$A$15,0),MATCH(1,($U$2=GRID!$B$1:$U$1)*(КАЛЕНДАРЬ!AA11=GRID!$B$3:$U$3),0))*GRID!$H$45*(1-GRID!$H$46),0))</f>
        <v>92880</v>
      </c>
      <c r="N263" s="8" cm="1">
        <f t="array" ref="N263">IF($I$2="Длительное проживание от 10 ночей ",
INDEX(GRID!$B$18:$U$29,MATCH(M$7,GRID!$A$18:$A$29,0),MATCH(1,($U$2=GRID!$B$1:$U$1)*(КАЛЕНДАРЬ!AA11=GRID!$B$3:$U$3),0))*GRID!$H$45,
ROUNDUP(INDEX(GRID!$B$18:$U$29,MATCH(M$7,GRID!$A$18:$A$29,0),MATCH(1,($U$2=GRID!$B$1:$U$1)*(КАЛЕНДАРЬ!AA11=GRID!$B$3:$U$3),0))*GRID!$H$45*(1-GRID!$H$46),0))</f>
        <v>97380</v>
      </c>
      <c r="O263" s="57" t="s">
        <v>119</v>
      </c>
      <c r="P263" s="8" cm="1">
        <f t="array" ref="P263">IF($I$2="Длительное проживание от 10 ночей ",
INDEX(GRID!$B$4:$U$15,MATCH(P$7,GRID!$A$4:$A$15,0),MATCH(1,($U$2=GRID!$B$1:$U$1)*(КАЛЕНДАРЬ!AA11=GRID!$B$3:$U$3),0))*GRID!$H$45,
ROUNDUP(INDEX(GRID!$B$4:$U$15,MATCH(P$7,GRID!$A$4:$A$15,0),MATCH(1,($U$2=GRID!$B$1:$U$1)*(КАЛЕНДАРЬ!AA11=GRID!$B$3:$U$3),0))*GRID!$H$45*(1-GRID!$H$46),0))</f>
        <v>171090</v>
      </c>
      <c r="Q263" s="8" cm="1">
        <f t="array" ref="Q263">IF($I$2="Длительное проживание от 10 ночей ",
INDEX(GRID!$B$4:$U$15,MATCH(Q$7,GRID!$A$4:$A$15,0),MATCH(1,($U$2=GRID!$B$1:$U$1)*(КАЛЕНДАРЬ!AA11=GRID!$B$3:$U$3),0))*GRID!$H$45,
ROUNDUP(INDEX(GRID!$B$4:$U$15,MATCH(Q$7,GRID!$A$4:$A$15,0),MATCH(1,($U$2=GRID!$B$1:$U$1)*(КАЛЕНДАРЬ!AA11=GRID!$B$3:$U$3),0))*GRID!$H$45*(1-GRID!$H$46),0))</f>
        <v>198810</v>
      </c>
      <c r="R263" s="57" t="s">
        <v>119</v>
      </c>
      <c r="S263" s="57" t="s">
        <v>119</v>
      </c>
      <c r="T263" s="57" t="s">
        <v>119</v>
      </c>
    </row>
    <row r="264" spans="1:20" hidden="1">
      <c r="A264" s="63" t="s">
        <v>13</v>
      </c>
      <c r="B264" s="64">
        <v>9</v>
      </c>
      <c r="C264" s="8" cm="1">
        <f t="array" ref="C264">IF($I$2="Длительное проживание от 10 ночей ",
INDEX(GRID!$B$4:$U$15,MATCH(C$7,GRID!$A$4:$A$15,0),MATCH(1,($U$2=GRID!$B$1:$U$1)*(КАЛЕНДАРЬ!AA12=GRID!$B$3:$U$3),0))*GRID!$H$45,
ROUNDUP(INDEX(GRID!$B$4:$U$15,MATCH(C$7,GRID!$A$4:$A$15,0),MATCH(1,($U$2=GRID!$B$1:$U$1)*(КАЛЕНДАРЬ!AA12=GRID!$B$3:$U$3),0))*GRID!$H$45*(1-GRID!$H$46),0))</f>
        <v>43290</v>
      </c>
      <c r="D264" s="8" cm="1">
        <f t="array" ref="D264">IF($I$2="Длительное проживание от 10 ночей ",
INDEX(GRID!$B$18:$U$29,MATCH(C$7,GRID!$A$18:$A$29,0),MATCH(1,($U$2=GRID!$B$1:$U$1)*(КАЛЕНДАРЬ!AA12=GRID!$B$3:$U$3),0))*GRID!$H$45,
ROUNDUP(INDEX(GRID!$B$18:$U$29,MATCH(C$7,GRID!$A$18:$A$29,0),MATCH(1,($U$2=GRID!$B$1:$U$1)*(КАЛЕНДАРЬ!AA12=GRID!$B$3:$U$3),0))*GRID!$H$45*(1-GRID!$H$46),0))</f>
        <v>47790</v>
      </c>
      <c r="E264" s="8" cm="1">
        <f t="array" ref="E264">IF($I$2="Длительное проживание от 10 ночей ",
INDEX(GRID!$B$4:$U$15,MATCH(E$7,GRID!$A$4:$A$15,0),MATCH(1,($U$2=GRID!$B$1:$U$1)*(КАЛЕНДАРЬ!AA12=GRID!$B$3:$U$3),0))*GRID!$H$45,
ROUNDUP(INDEX(GRID!$B$4:$U$15,MATCH(E$7,GRID!$A$4:$A$15,0),MATCH(1,($U$2=GRID!$B$1:$U$1)*(КАЛЕНДАРЬ!AA12=GRID!$B$3:$U$3),0))*GRID!$H$45*(1-GRID!$H$46),0))</f>
        <v>51390</v>
      </c>
      <c r="F264" s="8" cm="1">
        <f t="array" ref="F264">IF($I$2="Длительное проживание от 10 ночей ",
INDEX(GRID!$B$18:$U$29,MATCH(E$7,GRID!$A$18:$A$29,0),MATCH(1,($U$2=GRID!$B$1:$U$1)*(КАЛЕНДАРЬ!AA12=GRID!$B$3:$U$3),0))*GRID!$H$45,
ROUNDUP(INDEX(GRID!$B$18:$U$29,MATCH(E$7,GRID!$A$18:$A$29,0),MATCH(1,($U$2=GRID!$B$1:$U$1)*(КАЛЕНДАРЬ!AA12=GRID!$B$3:$U$3),0))*GRID!$H$45*(1-GRID!$H$46),0))</f>
        <v>55890</v>
      </c>
      <c r="G264" s="57" t="s">
        <v>119</v>
      </c>
      <c r="H264" s="57" t="s">
        <v>119</v>
      </c>
      <c r="I264" s="8" cm="1">
        <f t="array" ref="I264">IF($I$2="Длительное проживание от 10 ночей ",
INDEX(GRID!$B$4:$U$15,MATCH(I$7,GRID!$A$4:$A$15,0),MATCH(1,($U$2=GRID!$B$1:$U$1)*(КАЛЕНДАРЬ!AA12=GRID!$B$3:$U$3),0))*GRID!$H$45,
ROUNDUP(INDEX(GRID!$B$4:$U$15,MATCH(I$7,GRID!$A$4:$A$15,0),MATCH(1,($U$2=GRID!$B$1:$U$1)*(КАЛЕНДАРЬ!AA12=GRID!$B$3:$U$3),0))*GRID!$H$45*(1-GRID!$H$46),0))</f>
        <v>63900</v>
      </c>
      <c r="J264" s="8" cm="1">
        <f t="array" ref="J264">IF($I$2="Длительное проживание от 10 ночей ",
INDEX(GRID!$B$18:$U$29,MATCH(I$7,GRID!$A$18:$A$29,0),MATCH(1,($U$2=GRID!$B$1:$U$1)*(КАЛЕНДАРЬ!AA12=GRID!$B$3:$U$3),0))*GRID!$H$45,
ROUNDUP(INDEX(GRID!$B$18:$U$29,MATCH(I$7,GRID!$A$18:$A$29,0),MATCH(1,($U$2=GRID!$B$1:$U$1)*(КАЛЕНДАРЬ!AA12=GRID!$B$3:$U$3),0))*GRID!$H$45*(1-GRID!$H$46),0))</f>
        <v>68400</v>
      </c>
      <c r="K264" s="57" t="s">
        <v>119</v>
      </c>
      <c r="L264" s="57" t="s">
        <v>119</v>
      </c>
      <c r="M264" s="8" cm="1">
        <f t="array" ref="M264">IF($I$2="Длительное проживание от 10 ночей ",
INDEX(GRID!$B$4:$U$15,MATCH(M$7,GRID!$A$4:$A$15,0),MATCH(1,($U$2=GRID!$B$1:$U$1)*(КАЛЕНДАРЬ!AA12=GRID!$B$3:$U$3),0))*GRID!$H$45,
ROUNDUP(INDEX(GRID!$B$4:$U$15,MATCH(M$7,GRID!$A$4:$A$15,0),MATCH(1,($U$2=GRID!$B$1:$U$1)*(КАЛЕНДАРЬ!AA12=GRID!$B$3:$U$3),0))*GRID!$H$45*(1-GRID!$H$46),0))</f>
        <v>92880</v>
      </c>
      <c r="N264" s="8" cm="1">
        <f t="array" ref="N264">IF($I$2="Длительное проживание от 10 ночей ",
INDEX(GRID!$B$18:$U$29,MATCH(M$7,GRID!$A$18:$A$29,0),MATCH(1,($U$2=GRID!$B$1:$U$1)*(КАЛЕНДАРЬ!AA12=GRID!$B$3:$U$3),0))*GRID!$H$45,
ROUNDUP(INDEX(GRID!$B$18:$U$29,MATCH(M$7,GRID!$A$18:$A$29,0),MATCH(1,($U$2=GRID!$B$1:$U$1)*(КАЛЕНДАРЬ!AA12=GRID!$B$3:$U$3),0))*GRID!$H$45*(1-GRID!$H$46),0))</f>
        <v>97380</v>
      </c>
      <c r="O264" s="57" t="s">
        <v>119</v>
      </c>
      <c r="P264" s="8" cm="1">
        <f t="array" ref="P264">IF($I$2="Длительное проживание от 10 ночей ",
INDEX(GRID!$B$4:$U$15,MATCH(P$7,GRID!$A$4:$A$15,0),MATCH(1,($U$2=GRID!$B$1:$U$1)*(КАЛЕНДАРЬ!AA12=GRID!$B$3:$U$3),0))*GRID!$H$45,
ROUNDUP(INDEX(GRID!$B$4:$U$15,MATCH(P$7,GRID!$A$4:$A$15,0),MATCH(1,($U$2=GRID!$B$1:$U$1)*(КАЛЕНДАРЬ!AA12=GRID!$B$3:$U$3),0))*GRID!$H$45*(1-GRID!$H$46),0))</f>
        <v>171090</v>
      </c>
      <c r="Q264" s="8" cm="1">
        <f t="array" ref="Q264">IF($I$2="Длительное проживание от 10 ночей ",
INDEX(GRID!$B$4:$U$15,MATCH(Q$7,GRID!$A$4:$A$15,0),MATCH(1,($U$2=GRID!$B$1:$U$1)*(КАЛЕНДАРЬ!AA12=GRID!$B$3:$U$3),0))*GRID!$H$45,
ROUNDUP(INDEX(GRID!$B$4:$U$15,MATCH(Q$7,GRID!$A$4:$A$15,0),MATCH(1,($U$2=GRID!$B$1:$U$1)*(КАЛЕНДАРЬ!AA12=GRID!$B$3:$U$3),0))*GRID!$H$45*(1-GRID!$H$46),0))</f>
        <v>198810</v>
      </c>
      <c r="R264" s="57" t="s">
        <v>119</v>
      </c>
      <c r="S264" s="57" t="s">
        <v>119</v>
      </c>
      <c r="T264" s="57" t="s">
        <v>119</v>
      </c>
    </row>
    <row r="265" spans="1:20" hidden="1">
      <c r="A265" s="63" t="s">
        <v>14</v>
      </c>
      <c r="B265" s="64">
        <v>10</v>
      </c>
      <c r="C265" s="8" cm="1">
        <f t="array" ref="C265">IF($I$2="Длительное проживание от 10 ночей ",
INDEX(GRID!$B$4:$U$15,MATCH(C$7,GRID!$A$4:$A$15,0),MATCH(1,($U$2=GRID!$B$1:$U$1)*(КАЛЕНДАРЬ!AA13=GRID!$B$3:$U$3),0))*GRID!$H$45,
ROUNDUP(INDEX(GRID!$B$4:$U$15,MATCH(C$7,GRID!$A$4:$A$15,0),MATCH(1,($U$2=GRID!$B$1:$U$1)*(КАЛЕНДАРЬ!AA13=GRID!$B$3:$U$3),0))*GRID!$H$45*(1-GRID!$H$46),0))</f>
        <v>43290</v>
      </c>
      <c r="D265" s="8" cm="1">
        <f t="array" ref="D265">IF($I$2="Длительное проживание от 10 ночей ",
INDEX(GRID!$B$18:$U$29,MATCH(C$7,GRID!$A$18:$A$29,0),MATCH(1,($U$2=GRID!$B$1:$U$1)*(КАЛЕНДАРЬ!AA13=GRID!$B$3:$U$3),0))*GRID!$H$45,
ROUNDUP(INDEX(GRID!$B$18:$U$29,MATCH(C$7,GRID!$A$18:$A$29,0),MATCH(1,($U$2=GRID!$B$1:$U$1)*(КАЛЕНДАРЬ!AA13=GRID!$B$3:$U$3),0))*GRID!$H$45*(1-GRID!$H$46),0))</f>
        <v>47790</v>
      </c>
      <c r="E265" s="8" cm="1">
        <f t="array" ref="E265">IF($I$2="Длительное проживание от 10 ночей ",
INDEX(GRID!$B$4:$U$15,MATCH(E$7,GRID!$A$4:$A$15,0),MATCH(1,($U$2=GRID!$B$1:$U$1)*(КАЛЕНДАРЬ!AA13=GRID!$B$3:$U$3),0))*GRID!$H$45,
ROUNDUP(INDEX(GRID!$B$4:$U$15,MATCH(E$7,GRID!$A$4:$A$15,0),MATCH(1,($U$2=GRID!$B$1:$U$1)*(КАЛЕНДАРЬ!AA13=GRID!$B$3:$U$3),0))*GRID!$H$45*(1-GRID!$H$46),0))</f>
        <v>51390</v>
      </c>
      <c r="F265" s="8" cm="1">
        <f t="array" ref="F265">IF($I$2="Длительное проживание от 10 ночей ",
INDEX(GRID!$B$18:$U$29,MATCH(E$7,GRID!$A$18:$A$29,0),MATCH(1,($U$2=GRID!$B$1:$U$1)*(КАЛЕНДАРЬ!AA13=GRID!$B$3:$U$3),0))*GRID!$H$45,
ROUNDUP(INDEX(GRID!$B$18:$U$29,MATCH(E$7,GRID!$A$18:$A$29,0),MATCH(1,($U$2=GRID!$B$1:$U$1)*(КАЛЕНДАРЬ!AA13=GRID!$B$3:$U$3),0))*GRID!$H$45*(1-GRID!$H$46),0))</f>
        <v>55890</v>
      </c>
      <c r="G265" s="57" t="s">
        <v>119</v>
      </c>
      <c r="H265" s="57" t="s">
        <v>119</v>
      </c>
      <c r="I265" s="8" cm="1">
        <f t="array" ref="I265">IF($I$2="Длительное проживание от 10 ночей ",
INDEX(GRID!$B$4:$U$15,MATCH(I$7,GRID!$A$4:$A$15,0),MATCH(1,($U$2=GRID!$B$1:$U$1)*(КАЛЕНДАРЬ!AA13=GRID!$B$3:$U$3),0))*GRID!$H$45,
ROUNDUP(INDEX(GRID!$B$4:$U$15,MATCH(I$7,GRID!$A$4:$A$15,0),MATCH(1,($U$2=GRID!$B$1:$U$1)*(КАЛЕНДАРЬ!AA13=GRID!$B$3:$U$3),0))*GRID!$H$45*(1-GRID!$H$46),0))</f>
        <v>63900</v>
      </c>
      <c r="J265" s="8" cm="1">
        <f t="array" ref="J265">IF($I$2="Длительное проживание от 10 ночей ",
INDEX(GRID!$B$18:$U$29,MATCH(I$7,GRID!$A$18:$A$29,0),MATCH(1,($U$2=GRID!$B$1:$U$1)*(КАЛЕНДАРЬ!AA13=GRID!$B$3:$U$3),0))*GRID!$H$45,
ROUNDUP(INDEX(GRID!$B$18:$U$29,MATCH(I$7,GRID!$A$18:$A$29,0),MATCH(1,($U$2=GRID!$B$1:$U$1)*(КАЛЕНДАРЬ!AA13=GRID!$B$3:$U$3),0))*GRID!$H$45*(1-GRID!$H$46),0))</f>
        <v>68400</v>
      </c>
      <c r="K265" s="57" t="s">
        <v>119</v>
      </c>
      <c r="L265" s="57" t="s">
        <v>119</v>
      </c>
      <c r="M265" s="8" cm="1">
        <f t="array" ref="M265">IF($I$2="Длительное проживание от 10 ночей ",
INDEX(GRID!$B$4:$U$15,MATCH(M$7,GRID!$A$4:$A$15,0),MATCH(1,($U$2=GRID!$B$1:$U$1)*(КАЛЕНДАРЬ!AA13=GRID!$B$3:$U$3),0))*GRID!$H$45,
ROUNDUP(INDEX(GRID!$B$4:$U$15,MATCH(M$7,GRID!$A$4:$A$15,0),MATCH(1,($U$2=GRID!$B$1:$U$1)*(КАЛЕНДАРЬ!AA13=GRID!$B$3:$U$3),0))*GRID!$H$45*(1-GRID!$H$46),0))</f>
        <v>92880</v>
      </c>
      <c r="N265" s="8" cm="1">
        <f t="array" ref="N265">IF($I$2="Длительное проживание от 10 ночей ",
INDEX(GRID!$B$18:$U$29,MATCH(M$7,GRID!$A$18:$A$29,0),MATCH(1,($U$2=GRID!$B$1:$U$1)*(КАЛЕНДАРЬ!AA13=GRID!$B$3:$U$3),0))*GRID!$H$45,
ROUNDUP(INDEX(GRID!$B$18:$U$29,MATCH(M$7,GRID!$A$18:$A$29,0),MATCH(1,($U$2=GRID!$B$1:$U$1)*(КАЛЕНДАРЬ!AA13=GRID!$B$3:$U$3),0))*GRID!$H$45*(1-GRID!$H$46),0))</f>
        <v>97380</v>
      </c>
      <c r="O265" s="57" t="s">
        <v>119</v>
      </c>
      <c r="P265" s="8" cm="1">
        <f t="array" ref="P265">IF($I$2="Длительное проживание от 10 ночей ",
INDEX(GRID!$B$4:$U$15,MATCH(P$7,GRID!$A$4:$A$15,0),MATCH(1,($U$2=GRID!$B$1:$U$1)*(КАЛЕНДАРЬ!AA13=GRID!$B$3:$U$3),0))*GRID!$H$45,
ROUNDUP(INDEX(GRID!$B$4:$U$15,MATCH(P$7,GRID!$A$4:$A$15,0),MATCH(1,($U$2=GRID!$B$1:$U$1)*(КАЛЕНДАРЬ!AA13=GRID!$B$3:$U$3),0))*GRID!$H$45*(1-GRID!$H$46),0))</f>
        <v>171090</v>
      </c>
      <c r="Q265" s="8" cm="1">
        <f t="array" ref="Q265">IF($I$2="Длительное проживание от 10 ночей ",
INDEX(GRID!$B$4:$U$15,MATCH(Q$7,GRID!$A$4:$A$15,0),MATCH(1,($U$2=GRID!$B$1:$U$1)*(КАЛЕНДАРЬ!AA13=GRID!$B$3:$U$3),0))*GRID!$H$45,
ROUNDUP(INDEX(GRID!$B$4:$U$15,MATCH(Q$7,GRID!$A$4:$A$15,0),MATCH(1,($U$2=GRID!$B$1:$U$1)*(КАЛЕНДАРЬ!AA13=GRID!$B$3:$U$3),0))*GRID!$H$45*(1-GRID!$H$46),0))</f>
        <v>198810</v>
      </c>
      <c r="R265" s="57" t="s">
        <v>119</v>
      </c>
      <c r="S265" s="57" t="s">
        <v>119</v>
      </c>
      <c r="T265" s="57" t="s">
        <v>119</v>
      </c>
    </row>
    <row r="266" spans="1:20" hidden="1">
      <c r="A266" s="63" t="s">
        <v>15</v>
      </c>
      <c r="B266" s="64">
        <v>11</v>
      </c>
      <c r="C266" s="8" cm="1">
        <f t="array" ref="C266">IF($I$2="Длительное проживание от 10 ночей ",
INDEX(GRID!$B$4:$U$15,MATCH(C$7,GRID!$A$4:$A$15,0),MATCH(1,($U$2=GRID!$B$1:$U$1)*(КАЛЕНДАРЬ!AA14=GRID!$B$3:$U$3),0))*GRID!$H$45,
ROUNDUP(INDEX(GRID!$B$4:$U$15,MATCH(C$7,GRID!$A$4:$A$15,0),MATCH(1,($U$2=GRID!$B$1:$U$1)*(КАЛЕНДАРЬ!AA14=GRID!$B$3:$U$3),0))*GRID!$H$45*(1-GRID!$H$46),0))</f>
        <v>43290</v>
      </c>
      <c r="D266" s="8" cm="1">
        <f t="array" ref="D266">IF($I$2="Длительное проживание от 10 ночей ",
INDEX(GRID!$B$18:$U$29,MATCH(C$7,GRID!$A$18:$A$29,0),MATCH(1,($U$2=GRID!$B$1:$U$1)*(КАЛЕНДАРЬ!AA14=GRID!$B$3:$U$3),0))*GRID!$H$45,
ROUNDUP(INDEX(GRID!$B$18:$U$29,MATCH(C$7,GRID!$A$18:$A$29,0),MATCH(1,($U$2=GRID!$B$1:$U$1)*(КАЛЕНДАРЬ!AA14=GRID!$B$3:$U$3),0))*GRID!$H$45*(1-GRID!$H$46),0))</f>
        <v>47790</v>
      </c>
      <c r="E266" s="8" cm="1">
        <f t="array" ref="E266">IF($I$2="Длительное проживание от 10 ночей ",
INDEX(GRID!$B$4:$U$15,MATCH(E$7,GRID!$A$4:$A$15,0),MATCH(1,($U$2=GRID!$B$1:$U$1)*(КАЛЕНДАРЬ!AA14=GRID!$B$3:$U$3),0))*GRID!$H$45,
ROUNDUP(INDEX(GRID!$B$4:$U$15,MATCH(E$7,GRID!$A$4:$A$15,0),MATCH(1,($U$2=GRID!$B$1:$U$1)*(КАЛЕНДАРЬ!AA14=GRID!$B$3:$U$3),0))*GRID!$H$45*(1-GRID!$H$46),0))</f>
        <v>51390</v>
      </c>
      <c r="F266" s="8" cm="1">
        <f t="array" ref="F266">IF($I$2="Длительное проживание от 10 ночей ",
INDEX(GRID!$B$18:$U$29,MATCH(E$7,GRID!$A$18:$A$29,0),MATCH(1,($U$2=GRID!$B$1:$U$1)*(КАЛЕНДАРЬ!AA14=GRID!$B$3:$U$3),0))*GRID!$H$45,
ROUNDUP(INDEX(GRID!$B$18:$U$29,MATCH(E$7,GRID!$A$18:$A$29,0),MATCH(1,($U$2=GRID!$B$1:$U$1)*(КАЛЕНДАРЬ!AA14=GRID!$B$3:$U$3),0))*GRID!$H$45*(1-GRID!$H$46),0))</f>
        <v>55890</v>
      </c>
      <c r="G266" s="57" t="s">
        <v>119</v>
      </c>
      <c r="H266" s="57" t="s">
        <v>119</v>
      </c>
      <c r="I266" s="8" cm="1">
        <f t="array" ref="I266">IF($I$2="Длительное проживание от 10 ночей ",
INDEX(GRID!$B$4:$U$15,MATCH(I$7,GRID!$A$4:$A$15,0),MATCH(1,($U$2=GRID!$B$1:$U$1)*(КАЛЕНДАРЬ!AA14=GRID!$B$3:$U$3),0))*GRID!$H$45,
ROUNDUP(INDEX(GRID!$B$4:$U$15,MATCH(I$7,GRID!$A$4:$A$15,0),MATCH(1,($U$2=GRID!$B$1:$U$1)*(КАЛЕНДАРЬ!AA14=GRID!$B$3:$U$3),0))*GRID!$H$45*(1-GRID!$H$46),0))</f>
        <v>63900</v>
      </c>
      <c r="J266" s="8" cm="1">
        <f t="array" ref="J266">IF($I$2="Длительное проживание от 10 ночей ",
INDEX(GRID!$B$18:$U$29,MATCH(I$7,GRID!$A$18:$A$29,0),MATCH(1,($U$2=GRID!$B$1:$U$1)*(КАЛЕНДАРЬ!AA14=GRID!$B$3:$U$3),0))*GRID!$H$45,
ROUNDUP(INDEX(GRID!$B$18:$U$29,MATCH(I$7,GRID!$A$18:$A$29,0),MATCH(1,($U$2=GRID!$B$1:$U$1)*(КАЛЕНДАРЬ!AA14=GRID!$B$3:$U$3),0))*GRID!$H$45*(1-GRID!$H$46),0))</f>
        <v>68400</v>
      </c>
      <c r="K266" s="57" t="s">
        <v>119</v>
      </c>
      <c r="L266" s="57" t="s">
        <v>119</v>
      </c>
      <c r="M266" s="8" cm="1">
        <f t="array" ref="M266">IF($I$2="Длительное проживание от 10 ночей ",
INDEX(GRID!$B$4:$U$15,MATCH(M$7,GRID!$A$4:$A$15,0),MATCH(1,($U$2=GRID!$B$1:$U$1)*(КАЛЕНДАРЬ!AA14=GRID!$B$3:$U$3),0))*GRID!$H$45,
ROUNDUP(INDEX(GRID!$B$4:$U$15,MATCH(M$7,GRID!$A$4:$A$15,0),MATCH(1,($U$2=GRID!$B$1:$U$1)*(КАЛЕНДАРЬ!AA14=GRID!$B$3:$U$3),0))*GRID!$H$45*(1-GRID!$H$46),0))</f>
        <v>92880</v>
      </c>
      <c r="N266" s="8" cm="1">
        <f t="array" ref="N266">IF($I$2="Длительное проживание от 10 ночей ",
INDEX(GRID!$B$18:$U$29,MATCH(M$7,GRID!$A$18:$A$29,0),MATCH(1,($U$2=GRID!$B$1:$U$1)*(КАЛЕНДАРЬ!AA14=GRID!$B$3:$U$3),0))*GRID!$H$45,
ROUNDUP(INDEX(GRID!$B$18:$U$29,MATCH(M$7,GRID!$A$18:$A$29,0),MATCH(1,($U$2=GRID!$B$1:$U$1)*(КАЛЕНДАРЬ!AA14=GRID!$B$3:$U$3),0))*GRID!$H$45*(1-GRID!$H$46),0))</f>
        <v>97380</v>
      </c>
      <c r="O266" s="57" t="s">
        <v>119</v>
      </c>
      <c r="P266" s="8" cm="1">
        <f t="array" ref="P266">IF($I$2="Длительное проживание от 10 ночей ",
INDEX(GRID!$B$4:$U$15,MATCH(P$7,GRID!$A$4:$A$15,0),MATCH(1,($U$2=GRID!$B$1:$U$1)*(КАЛЕНДАРЬ!AA14=GRID!$B$3:$U$3),0))*GRID!$H$45,
ROUNDUP(INDEX(GRID!$B$4:$U$15,MATCH(P$7,GRID!$A$4:$A$15,0),MATCH(1,($U$2=GRID!$B$1:$U$1)*(КАЛЕНДАРЬ!AA14=GRID!$B$3:$U$3),0))*GRID!$H$45*(1-GRID!$H$46),0))</f>
        <v>171090</v>
      </c>
      <c r="Q266" s="8" cm="1">
        <f t="array" ref="Q266">IF($I$2="Длительное проживание от 10 ночей ",
INDEX(GRID!$B$4:$U$15,MATCH(Q$7,GRID!$A$4:$A$15,0),MATCH(1,($U$2=GRID!$B$1:$U$1)*(КАЛЕНДАРЬ!AA14=GRID!$B$3:$U$3),0))*GRID!$H$45,
ROUNDUP(INDEX(GRID!$B$4:$U$15,MATCH(Q$7,GRID!$A$4:$A$15,0),MATCH(1,($U$2=GRID!$B$1:$U$1)*(КАЛЕНДАРЬ!AA14=GRID!$B$3:$U$3),0))*GRID!$H$45*(1-GRID!$H$46),0))</f>
        <v>198810</v>
      </c>
      <c r="R266" s="57" t="s">
        <v>119</v>
      </c>
      <c r="S266" s="57" t="s">
        <v>119</v>
      </c>
      <c r="T266" s="57" t="s">
        <v>119</v>
      </c>
    </row>
    <row r="267" spans="1:20" hidden="1">
      <c r="A267" s="63" t="s">
        <v>16</v>
      </c>
      <c r="B267" s="64">
        <v>12</v>
      </c>
      <c r="C267" s="8" cm="1">
        <f t="array" ref="C267">IF($I$2="Длительное проживание от 10 ночей ",
INDEX(GRID!$B$4:$U$15,MATCH(C$7,GRID!$A$4:$A$15,0),MATCH(1,($U$2=GRID!$B$1:$U$1)*(КАЛЕНДАРЬ!AA15=GRID!$B$3:$U$3),0))*GRID!$H$45,
ROUNDUP(INDEX(GRID!$B$4:$U$15,MATCH(C$7,GRID!$A$4:$A$15,0),MATCH(1,($U$2=GRID!$B$1:$U$1)*(КАЛЕНДАРЬ!AA15=GRID!$B$3:$U$3),0))*GRID!$H$45*(1-GRID!$H$46),0))</f>
        <v>43290</v>
      </c>
      <c r="D267" s="8" cm="1">
        <f t="array" ref="D267">IF($I$2="Длительное проживание от 10 ночей ",
INDEX(GRID!$B$18:$U$29,MATCH(C$7,GRID!$A$18:$A$29,0),MATCH(1,($U$2=GRID!$B$1:$U$1)*(КАЛЕНДАРЬ!AA15=GRID!$B$3:$U$3),0))*GRID!$H$45,
ROUNDUP(INDEX(GRID!$B$18:$U$29,MATCH(C$7,GRID!$A$18:$A$29,0),MATCH(1,($U$2=GRID!$B$1:$U$1)*(КАЛЕНДАРЬ!AA15=GRID!$B$3:$U$3),0))*GRID!$H$45*(1-GRID!$H$46),0))</f>
        <v>47790</v>
      </c>
      <c r="E267" s="8" cm="1">
        <f t="array" ref="E267">IF($I$2="Длительное проживание от 10 ночей ",
INDEX(GRID!$B$4:$U$15,MATCH(E$7,GRID!$A$4:$A$15,0),MATCH(1,($U$2=GRID!$B$1:$U$1)*(КАЛЕНДАРЬ!AA15=GRID!$B$3:$U$3),0))*GRID!$H$45,
ROUNDUP(INDEX(GRID!$B$4:$U$15,MATCH(E$7,GRID!$A$4:$A$15,0),MATCH(1,($U$2=GRID!$B$1:$U$1)*(КАЛЕНДАРЬ!AA15=GRID!$B$3:$U$3),0))*GRID!$H$45*(1-GRID!$H$46),0))</f>
        <v>51390</v>
      </c>
      <c r="F267" s="8" cm="1">
        <f t="array" ref="F267">IF($I$2="Длительное проживание от 10 ночей ",
INDEX(GRID!$B$18:$U$29,MATCH(E$7,GRID!$A$18:$A$29,0),MATCH(1,($U$2=GRID!$B$1:$U$1)*(КАЛЕНДАРЬ!AA15=GRID!$B$3:$U$3),0))*GRID!$H$45,
ROUNDUP(INDEX(GRID!$B$18:$U$29,MATCH(E$7,GRID!$A$18:$A$29,0),MATCH(1,($U$2=GRID!$B$1:$U$1)*(КАЛЕНДАРЬ!AA15=GRID!$B$3:$U$3),0))*GRID!$H$45*(1-GRID!$H$46),0))</f>
        <v>55890</v>
      </c>
      <c r="G267" s="57" t="s">
        <v>119</v>
      </c>
      <c r="H267" s="57" t="s">
        <v>119</v>
      </c>
      <c r="I267" s="8" cm="1">
        <f t="array" ref="I267">IF($I$2="Длительное проживание от 10 ночей ",
INDEX(GRID!$B$4:$U$15,MATCH(I$7,GRID!$A$4:$A$15,0),MATCH(1,($U$2=GRID!$B$1:$U$1)*(КАЛЕНДАРЬ!AA15=GRID!$B$3:$U$3),0))*GRID!$H$45,
ROUNDUP(INDEX(GRID!$B$4:$U$15,MATCH(I$7,GRID!$A$4:$A$15,0),MATCH(1,($U$2=GRID!$B$1:$U$1)*(КАЛЕНДАРЬ!AA15=GRID!$B$3:$U$3),0))*GRID!$H$45*(1-GRID!$H$46),0))</f>
        <v>63900</v>
      </c>
      <c r="J267" s="8" cm="1">
        <f t="array" ref="J267">IF($I$2="Длительное проживание от 10 ночей ",
INDEX(GRID!$B$18:$U$29,MATCH(I$7,GRID!$A$18:$A$29,0),MATCH(1,($U$2=GRID!$B$1:$U$1)*(КАЛЕНДАРЬ!AA15=GRID!$B$3:$U$3),0))*GRID!$H$45,
ROUNDUP(INDEX(GRID!$B$18:$U$29,MATCH(I$7,GRID!$A$18:$A$29,0),MATCH(1,($U$2=GRID!$B$1:$U$1)*(КАЛЕНДАРЬ!AA15=GRID!$B$3:$U$3),0))*GRID!$H$45*(1-GRID!$H$46),0))</f>
        <v>68400</v>
      </c>
      <c r="K267" s="57" t="s">
        <v>119</v>
      </c>
      <c r="L267" s="57" t="s">
        <v>119</v>
      </c>
      <c r="M267" s="8" cm="1">
        <f t="array" ref="M267">IF($I$2="Длительное проживание от 10 ночей ",
INDEX(GRID!$B$4:$U$15,MATCH(M$7,GRID!$A$4:$A$15,0),MATCH(1,($U$2=GRID!$B$1:$U$1)*(КАЛЕНДАРЬ!AA15=GRID!$B$3:$U$3),0))*GRID!$H$45,
ROUNDUP(INDEX(GRID!$B$4:$U$15,MATCH(M$7,GRID!$A$4:$A$15,0),MATCH(1,($U$2=GRID!$B$1:$U$1)*(КАЛЕНДАРЬ!AA15=GRID!$B$3:$U$3),0))*GRID!$H$45*(1-GRID!$H$46),0))</f>
        <v>92880</v>
      </c>
      <c r="N267" s="8" cm="1">
        <f t="array" ref="N267">IF($I$2="Длительное проживание от 10 ночей ",
INDEX(GRID!$B$18:$U$29,MATCH(M$7,GRID!$A$18:$A$29,0),MATCH(1,($U$2=GRID!$B$1:$U$1)*(КАЛЕНДАРЬ!AA15=GRID!$B$3:$U$3),0))*GRID!$H$45,
ROUNDUP(INDEX(GRID!$B$18:$U$29,MATCH(M$7,GRID!$A$18:$A$29,0),MATCH(1,($U$2=GRID!$B$1:$U$1)*(КАЛЕНДАРЬ!AA15=GRID!$B$3:$U$3),0))*GRID!$H$45*(1-GRID!$H$46),0))</f>
        <v>97380</v>
      </c>
      <c r="O267" s="57" t="s">
        <v>119</v>
      </c>
      <c r="P267" s="8" cm="1">
        <f t="array" ref="P267">IF($I$2="Длительное проживание от 10 ночей ",
INDEX(GRID!$B$4:$U$15,MATCH(P$7,GRID!$A$4:$A$15,0),MATCH(1,($U$2=GRID!$B$1:$U$1)*(КАЛЕНДАРЬ!AA15=GRID!$B$3:$U$3),0))*GRID!$H$45,
ROUNDUP(INDEX(GRID!$B$4:$U$15,MATCH(P$7,GRID!$A$4:$A$15,0),MATCH(1,($U$2=GRID!$B$1:$U$1)*(КАЛЕНДАРЬ!AA15=GRID!$B$3:$U$3),0))*GRID!$H$45*(1-GRID!$H$46),0))</f>
        <v>171090</v>
      </c>
      <c r="Q267" s="8" cm="1">
        <f t="array" ref="Q267">IF($I$2="Длительное проживание от 10 ночей ",
INDEX(GRID!$B$4:$U$15,MATCH(Q$7,GRID!$A$4:$A$15,0),MATCH(1,($U$2=GRID!$B$1:$U$1)*(КАЛЕНДАРЬ!AA15=GRID!$B$3:$U$3),0))*GRID!$H$45,
ROUNDUP(INDEX(GRID!$B$4:$U$15,MATCH(Q$7,GRID!$A$4:$A$15,0),MATCH(1,($U$2=GRID!$B$1:$U$1)*(КАЛЕНДАРЬ!AA15=GRID!$B$3:$U$3),0))*GRID!$H$45*(1-GRID!$H$46),0))</f>
        <v>198810</v>
      </c>
      <c r="R267" s="57" t="s">
        <v>119</v>
      </c>
      <c r="S267" s="57" t="s">
        <v>119</v>
      </c>
      <c r="T267" s="57" t="s">
        <v>119</v>
      </c>
    </row>
    <row r="268" spans="1:20" hidden="1">
      <c r="A268" s="63" t="s">
        <v>17</v>
      </c>
      <c r="B268" s="64">
        <v>13</v>
      </c>
      <c r="C268" s="8" cm="1">
        <f t="array" ref="C268">IF($I$2="Длительное проживание от 10 ночей ",
INDEX(GRID!$B$4:$U$15,MATCH(C$7,GRID!$A$4:$A$15,0),MATCH(1,($U$2=GRID!$B$1:$U$1)*(КАЛЕНДАРЬ!AA16=GRID!$B$3:$U$3),0))*GRID!$H$45,
ROUNDUP(INDEX(GRID!$B$4:$U$15,MATCH(C$7,GRID!$A$4:$A$15,0),MATCH(1,($U$2=GRID!$B$1:$U$1)*(КАЛЕНДАРЬ!AA16=GRID!$B$3:$U$3),0))*GRID!$H$45*(1-GRID!$H$46),0))</f>
        <v>43290</v>
      </c>
      <c r="D268" s="8" cm="1">
        <f t="array" ref="D268">IF($I$2="Длительное проживание от 10 ночей ",
INDEX(GRID!$B$18:$U$29,MATCH(C$7,GRID!$A$18:$A$29,0),MATCH(1,($U$2=GRID!$B$1:$U$1)*(КАЛЕНДАРЬ!AA16=GRID!$B$3:$U$3),0))*GRID!$H$45,
ROUNDUP(INDEX(GRID!$B$18:$U$29,MATCH(C$7,GRID!$A$18:$A$29,0),MATCH(1,($U$2=GRID!$B$1:$U$1)*(КАЛЕНДАРЬ!AA16=GRID!$B$3:$U$3),0))*GRID!$H$45*(1-GRID!$H$46),0))</f>
        <v>47790</v>
      </c>
      <c r="E268" s="8" cm="1">
        <f t="array" ref="E268">IF($I$2="Длительное проживание от 10 ночей ",
INDEX(GRID!$B$4:$U$15,MATCH(E$7,GRID!$A$4:$A$15,0),MATCH(1,($U$2=GRID!$B$1:$U$1)*(КАЛЕНДАРЬ!AA16=GRID!$B$3:$U$3),0))*GRID!$H$45,
ROUNDUP(INDEX(GRID!$B$4:$U$15,MATCH(E$7,GRID!$A$4:$A$15,0),MATCH(1,($U$2=GRID!$B$1:$U$1)*(КАЛЕНДАРЬ!AA16=GRID!$B$3:$U$3),0))*GRID!$H$45*(1-GRID!$H$46),0))</f>
        <v>51390</v>
      </c>
      <c r="F268" s="8" cm="1">
        <f t="array" ref="F268">IF($I$2="Длительное проживание от 10 ночей ",
INDEX(GRID!$B$18:$U$29,MATCH(E$7,GRID!$A$18:$A$29,0),MATCH(1,($U$2=GRID!$B$1:$U$1)*(КАЛЕНДАРЬ!AA16=GRID!$B$3:$U$3),0))*GRID!$H$45,
ROUNDUP(INDEX(GRID!$B$18:$U$29,MATCH(E$7,GRID!$A$18:$A$29,0),MATCH(1,($U$2=GRID!$B$1:$U$1)*(КАЛЕНДАРЬ!AA16=GRID!$B$3:$U$3),0))*GRID!$H$45*(1-GRID!$H$46),0))</f>
        <v>55890</v>
      </c>
      <c r="G268" s="57" t="s">
        <v>119</v>
      </c>
      <c r="H268" s="57" t="s">
        <v>119</v>
      </c>
      <c r="I268" s="8" cm="1">
        <f t="array" ref="I268">IF($I$2="Длительное проживание от 10 ночей ",
INDEX(GRID!$B$4:$U$15,MATCH(I$7,GRID!$A$4:$A$15,0),MATCH(1,($U$2=GRID!$B$1:$U$1)*(КАЛЕНДАРЬ!AA16=GRID!$B$3:$U$3),0))*GRID!$H$45,
ROUNDUP(INDEX(GRID!$B$4:$U$15,MATCH(I$7,GRID!$A$4:$A$15,0),MATCH(1,($U$2=GRID!$B$1:$U$1)*(КАЛЕНДАРЬ!AA16=GRID!$B$3:$U$3),0))*GRID!$H$45*(1-GRID!$H$46),0))</f>
        <v>63900</v>
      </c>
      <c r="J268" s="8" cm="1">
        <f t="array" ref="J268">IF($I$2="Длительное проживание от 10 ночей ",
INDEX(GRID!$B$18:$U$29,MATCH(I$7,GRID!$A$18:$A$29,0),MATCH(1,($U$2=GRID!$B$1:$U$1)*(КАЛЕНДАРЬ!AA16=GRID!$B$3:$U$3),0))*GRID!$H$45,
ROUNDUP(INDEX(GRID!$B$18:$U$29,MATCH(I$7,GRID!$A$18:$A$29,0),MATCH(1,($U$2=GRID!$B$1:$U$1)*(КАЛЕНДАРЬ!AA16=GRID!$B$3:$U$3),0))*GRID!$H$45*(1-GRID!$H$46),0))</f>
        <v>68400</v>
      </c>
      <c r="K268" s="57" t="s">
        <v>119</v>
      </c>
      <c r="L268" s="57" t="s">
        <v>119</v>
      </c>
      <c r="M268" s="8" cm="1">
        <f t="array" ref="M268">IF($I$2="Длительное проживание от 10 ночей ",
INDEX(GRID!$B$4:$U$15,MATCH(M$7,GRID!$A$4:$A$15,0),MATCH(1,($U$2=GRID!$B$1:$U$1)*(КАЛЕНДАРЬ!AA16=GRID!$B$3:$U$3),0))*GRID!$H$45,
ROUNDUP(INDEX(GRID!$B$4:$U$15,MATCH(M$7,GRID!$A$4:$A$15,0),MATCH(1,($U$2=GRID!$B$1:$U$1)*(КАЛЕНДАРЬ!AA16=GRID!$B$3:$U$3),0))*GRID!$H$45*(1-GRID!$H$46),0))</f>
        <v>92880</v>
      </c>
      <c r="N268" s="8" cm="1">
        <f t="array" ref="N268">IF($I$2="Длительное проживание от 10 ночей ",
INDEX(GRID!$B$18:$U$29,MATCH(M$7,GRID!$A$18:$A$29,0),MATCH(1,($U$2=GRID!$B$1:$U$1)*(КАЛЕНДАРЬ!AA16=GRID!$B$3:$U$3),0))*GRID!$H$45,
ROUNDUP(INDEX(GRID!$B$18:$U$29,MATCH(M$7,GRID!$A$18:$A$29,0),MATCH(1,($U$2=GRID!$B$1:$U$1)*(КАЛЕНДАРЬ!AA16=GRID!$B$3:$U$3),0))*GRID!$H$45*(1-GRID!$H$46),0))</f>
        <v>97380</v>
      </c>
      <c r="O268" s="57" t="s">
        <v>119</v>
      </c>
      <c r="P268" s="8" cm="1">
        <f t="array" ref="P268">IF($I$2="Длительное проживание от 10 ночей ",
INDEX(GRID!$B$4:$U$15,MATCH(P$7,GRID!$A$4:$A$15,0),MATCH(1,($U$2=GRID!$B$1:$U$1)*(КАЛЕНДАРЬ!AA16=GRID!$B$3:$U$3),0))*GRID!$H$45,
ROUNDUP(INDEX(GRID!$B$4:$U$15,MATCH(P$7,GRID!$A$4:$A$15,0),MATCH(1,($U$2=GRID!$B$1:$U$1)*(КАЛЕНДАРЬ!AA16=GRID!$B$3:$U$3),0))*GRID!$H$45*(1-GRID!$H$46),0))</f>
        <v>171090</v>
      </c>
      <c r="Q268" s="8" cm="1">
        <f t="array" ref="Q268">IF($I$2="Длительное проживание от 10 ночей ",
INDEX(GRID!$B$4:$U$15,MATCH(Q$7,GRID!$A$4:$A$15,0),MATCH(1,($U$2=GRID!$B$1:$U$1)*(КАЛЕНДАРЬ!AA16=GRID!$B$3:$U$3),0))*GRID!$H$45,
ROUNDUP(INDEX(GRID!$B$4:$U$15,MATCH(Q$7,GRID!$A$4:$A$15,0),MATCH(1,($U$2=GRID!$B$1:$U$1)*(КАЛЕНДАРЬ!AA16=GRID!$B$3:$U$3),0))*GRID!$H$45*(1-GRID!$H$46),0))</f>
        <v>198810</v>
      </c>
      <c r="R268" s="57" t="s">
        <v>119</v>
      </c>
      <c r="S268" s="57" t="s">
        <v>119</v>
      </c>
      <c r="T268" s="57" t="s">
        <v>119</v>
      </c>
    </row>
    <row r="269" spans="1:20" hidden="1">
      <c r="A269" s="63" t="s">
        <v>11</v>
      </c>
      <c r="B269" s="64">
        <v>14</v>
      </c>
      <c r="C269" s="8" cm="1">
        <f t="array" ref="C269">IF($I$2="Длительное проживание от 10 ночей ",
INDEX(GRID!$B$4:$U$15,MATCH(C$7,GRID!$A$4:$A$15,0),MATCH(1,($U$2=GRID!$B$1:$U$1)*(КАЛЕНДАРЬ!AA17=GRID!$B$3:$U$3),0))*GRID!$H$45,
ROUNDUP(INDEX(GRID!$B$4:$U$15,MATCH(C$7,GRID!$A$4:$A$15,0),MATCH(1,($U$2=GRID!$B$1:$U$1)*(КАЛЕНДАРЬ!AA17=GRID!$B$3:$U$3),0))*GRID!$H$45*(1-GRID!$H$46),0))</f>
        <v>43290</v>
      </c>
      <c r="D269" s="8" cm="1">
        <f t="array" ref="D269">IF($I$2="Длительное проживание от 10 ночей ",
INDEX(GRID!$B$18:$U$29,MATCH(C$7,GRID!$A$18:$A$29,0),MATCH(1,($U$2=GRID!$B$1:$U$1)*(КАЛЕНДАРЬ!AA17=GRID!$B$3:$U$3),0))*GRID!$H$45,
ROUNDUP(INDEX(GRID!$B$18:$U$29,MATCH(C$7,GRID!$A$18:$A$29,0),MATCH(1,($U$2=GRID!$B$1:$U$1)*(КАЛЕНДАРЬ!AA17=GRID!$B$3:$U$3),0))*GRID!$H$45*(1-GRID!$H$46),0))</f>
        <v>47790</v>
      </c>
      <c r="E269" s="8" cm="1">
        <f t="array" ref="E269">IF($I$2="Длительное проживание от 10 ночей ",
INDEX(GRID!$B$4:$U$15,MATCH(E$7,GRID!$A$4:$A$15,0),MATCH(1,($U$2=GRID!$B$1:$U$1)*(КАЛЕНДАРЬ!AA17=GRID!$B$3:$U$3),0))*GRID!$H$45,
ROUNDUP(INDEX(GRID!$B$4:$U$15,MATCH(E$7,GRID!$A$4:$A$15,0),MATCH(1,($U$2=GRID!$B$1:$U$1)*(КАЛЕНДАРЬ!AA17=GRID!$B$3:$U$3),0))*GRID!$H$45*(1-GRID!$H$46),0))</f>
        <v>51390</v>
      </c>
      <c r="F269" s="8" cm="1">
        <f t="array" ref="F269">IF($I$2="Длительное проживание от 10 ночей ",
INDEX(GRID!$B$18:$U$29,MATCH(E$7,GRID!$A$18:$A$29,0),MATCH(1,($U$2=GRID!$B$1:$U$1)*(КАЛЕНДАРЬ!AA17=GRID!$B$3:$U$3),0))*GRID!$H$45,
ROUNDUP(INDEX(GRID!$B$18:$U$29,MATCH(E$7,GRID!$A$18:$A$29,0),MATCH(1,($U$2=GRID!$B$1:$U$1)*(КАЛЕНДАРЬ!AA17=GRID!$B$3:$U$3),0))*GRID!$H$45*(1-GRID!$H$46),0))</f>
        <v>55890</v>
      </c>
      <c r="G269" s="57" t="s">
        <v>119</v>
      </c>
      <c r="H269" s="57" t="s">
        <v>119</v>
      </c>
      <c r="I269" s="8" cm="1">
        <f t="array" ref="I269">IF($I$2="Длительное проживание от 10 ночей ",
INDEX(GRID!$B$4:$U$15,MATCH(I$7,GRID!$A$4:$A$15,0),MATCH(1,($U$2=GRID!$B$1:$U$1)*(КАЛЕНДАРЬ!AA17=GRID!$B$3:$U$3),0))*GRID!$H$45,
ROUNDUP(INDEX(GRID!$B$4:$U$15,MATCH(I$7,GRID!$A$4:$A$15,0),MATCH(1,($U$2=GRID!$B$1:$U$1)*(КАЛЕНДАРЬ!AA17=GRID!$B$3:$U$3),0))*GRID!$H$45*(1-GRID!$H$46),0))</f>
        <v>63900</v>
      </c>
      <c r="J269" s="8" cm="1">
        <f t="array" ref="J269">IF($I$2="Длительное проживание от 10 ночей ",
INDEX(GRID!$B$18:$U$29,MATCH(I$7,GRID!$A$18:$A$29,0),MATCH(1,($U$2=GRID!$B$1:$U$1)*(КАЛЕНДАРЬ!AA17=GRID!$B$3:$U$3),0))*GRID!$H$45,
ROUNDUP(INDEX(GRID!$B$18:$U$29,MATCH(I$7,GRID!$A$18:$A$29,0),MATCH(1,($U$2=GRID!$B$1:$U$1)*(КАЛЕНДАРЬ!AA17=GRID!$B$3:$U$3),0))*GRID!$H$45*(1-GRID!$H$46),0))</f>
        <v>68400</v>
      </c>
      <c r="K269" s="57" t="s">
        <v>119</v>
      </c>
      <c r="L269" s="57" t="s">
        <v>119</v>
      </c>
      <c r="M269" s="8" cm="1">
        <f t="array" ref="M269">IF($I$2="Длительное проживание от 10 ночей ",
INDEX(GRID!$B$4:$U$15,MATCH(M$7,GRID!$A$4:$A$15,0),MATCH(1,($U$2=GRID!$B$1:$U$1)*(КАЛЕНДАРЬ!AA17=GRID!$B$3:$U$3),0))*GRID!$H$45,
ROUNDUP(INDEX(GRID!$B$4:$U$15,MATCH(M$7,GRID!$A$4:$A$15,0),MATCH(1,($U$2=GRID!$B$1:$U$1)*(КАЛЕНДАРЬ!AA17=GRID!$B$3:$U$3),0))*GRID!$H$45*(1-GRID!$H$46),0))</f>
        <v>92880</v>
      </c>
      <c r="N269" s="8" cm="1">
        <f t="array" ref="N269">IF($I$2="Длительное проживание от 10 ночей ",
INDEX(GRID!$B$18:$U$29,MATCH(M$7,GRID!$A$18:$A$29,0),MATCH(1,($U$2=GRID!$B$1:$U$1)*(КАЛЕНДАРЬ!AA17=GRID!$B$3:$U$3),0))*GRID!$H$45,
ROUNDUP(INDEX(GRID!$B$18:$U$29,MATCH(M$7,GRID!$A$18:$A$29,0),MATCH(1,($U$2=GRID!$B$1:$U$1)*(КАЛЕНДАРЬ!AA17=GRID!$B$3:$U$3),0))*GRID!$H$45*(1-GRID!$H$46),0))</f>
        <v>97380</v>
      </c>
      <c r="O269" s="57" t="s">
        <v>119</v>
      </c>
      <c r="P269" s="8" cm="1">
        <f t="array" ref="P269">IF($I$2="Длительное проживание от 10 ночей ",
INDEX(GRID!$B$4:$U$15,MATCH(P$7,GRID!$A$4:$A$15,0),MATCH(1,($U$2=GRID!$B$1:$U$1)*(КАЛЕНДАРЬ!AA17=GRID!$B$3:$U$3),0))*GRID!$H$45,
ROUNDUP(INDEX(GRID!$B$4:$U$15,MATCH(P$7,GRID!$A$4:$A$15,0),MATCH(1,($U$2=GRID!$B$1:$U$1)*(КАЛЕНДАРЬ!AA17=GRID!$B$3:$U$3),0))*GRID!$H$45*(1-GRID!$H$46),0))</f>
        <v>171090</v>
      </c>
      <c r="Q269" s="8" cm="1">
        <f t="array" ref="Q269">IF($I$2="Длительное проживание от 10 ночей ",
INDEX(GRID!$B$4:$U$15,MATCH(Q$7,GRID!$A$4:$A$15,0),MATCH(1,($U$2=GRID!$B$1:$U$1)*(КАЛЕНДАРЬ!AA17=GRID!$B$3:$U$3),0))*GRID!$H$45,
ROUNDUP(INDEX(GRID!$B$4:$U$15,MATCH(Q$7,GRID!$A$4:$A$15,0),MATCH(1,($U$2=GRID!$B$1:$U$1)*(КАЛЕНДАРЬ!AA17=GRID!$B$3:$U$3),0))*GRID!$H$45*(1-GRID!$H$46),0))</f>
        <v>198810</v>
      </c>
      <c r="R269" s="57" t="s">
        <v>119</v>
      </c>
      <c r="S269" s="57" t="s">
        <v>119</v>
      </c>
      <c r="T269" s="57" t="s">
        <v>119</v>
      </c>
    </row>
    <row r="270" spans="1:20" hidden="1">
      <c r="A270" s="63" t="s">
        <v>12</v>
      </c>
      <c r="B270" s="64">
        <v>15</v>
      </c>
      <c r="C270" s="8" cm="1">
        <f t="array" ref="C270">IF($I$2="Длительное проживание от 10 ночей ",
INDEX(GRID!$B$4:$U$15,MATCH(C$7,GRID!$A$4:$A$15,0),MATCH(1,($U$2=GRID!$B$1:$U$1)*(КАЛЕНДАРЬ!AA18=GRID!$B$3:$U$3),0))*GRID!$H$45,
ROUNDUP(INDEX(GRID!$B$4:$U$15,MATCH(C$7,GRID!$A$4:$A$15,0),MATCH(1,($U$2=GRID!$B$1:$U$1)*(КАЛЕНДАРЬ!AA18=GRID!$B$3:$U$3),0))*GRID!$H$45*(1-GRID!$H$46),0))</f>
        <v>43290</v>
      </c>
      <c r="D270" s="8" cm="1">
        <f t="array" ref="D270">IF($I$2="Длительное проживание от 10 ночей ",
INDEX(GRID!$B$18:$U$29,MATCH(C$7,GRID!$A$18:$A$29,0),MATCH(1,($U$2=GRID!$B$1:$U$1)*(КАЛЕНДАРЬ!AA18=GRID!$B$3:$U$3),0))*GRID!$H$45,
ROUNDUP(INDEX(GRID!$B$18:$U$29,MATCH(C$7,GRID!$A$18:$A$29,0),MATCH(1,($U$2=GRID!$B$1:$U$1)*(КАЛЕНДАРЬ!AA18=GRID!$B$3:$U$3),0))*GRID!$H$45*(1-GRID!$H$46),0))</f>
        <v>47790</v>
      </c>
      <c r="E270" s="8" cm="1">
        <f t="array" ref="E270">IF($I$2="Длительное проживание от 10 ночей ",
INDEX(GRID!$B$4:$U$15,MATCH(E$7,GRID!$A$4:$A$15,0),MATCH(1,($U$2=GRID!$B$1:$U$1)*(КАЛЕНДАРЬ!AA18=GRID!$B$3:$U$3),0))*GRID!$H$45,
ROUNDUP(INDEX(GRID!$B$4:$U$15,MATCH(E$7,GRID!$A$4:$A$15,0),MATCH(1,($U$2=GRID!$B$1:$U$1)*(КАЛЕНДАРЬ!AA18=GRID!$B$3:$U$3),0))*GRID!$H$45*(1-GRID!$H$46),0))</f>
        <v>51390</v>
      </c>
      <c r="F270" s="8" cm="1">
        <f t="array" ref="F270">IF($I$2="Длительное проживание от 10 ночей ",
INDEX(GRID!$B$18:$U$29,MATCH(E$7,GRID!$A$18:$A$29,0),MATCH(1,($U$2=GRID!$B$1:$U$1)*(КАЛЕНДАРЬ!AA18=GRID!$B$3:$U$3),0))*GRID!$H$45,
ROUNDUP(INDEX(GRID!$B$18:$U$29,MATCH(E$7,GRID!$A$18:$A$29,0),MATCH(1,($U$2=GRID!$B$1:$U$1)*(КАЛЕНДАРЬ!AA18=GRID!$B$3:$U$3),0))*GRID!$H$45*(1-GRID!$H$46),0))</f>
        <v>55890</v>
      </c>
      <c r="G270" s="57" t="s">
        <v>119</v>
      </c>
      <c r="H270" s="57" t="s">
        <v>119</v>
      </c>
      <c r="I270" s="8" cm="1">
        <f t="array" ref="I270">IF($I$2="Длительное проживание от 10 ночей ",
INDEX(GRID!$B$4:$U$15,MATCH(I$7,GRID!$A$4:$A$15,0),MATCH(1,($U$2=GRID!$B$1:$U$1)*(КАЛЕНДАРЬ!AA18=GRID!$B$3:$U$3),0))*GRID!$H$45,
ROUNDUP(INDEX(GRID!$B$4:$U$15,MATCH(I$7,GRID!$A$4:$A$15,0),MATCH(1,($U$2=GRID!$B$1:$U$1)*(КАЛЕНДАРЬ!AA18=GRID!$B$3:$U$3),0))*GRID!$H$45*(1-GRID!$H$46),0))</f>
        <v>63900</v>
      </c>
      <c r="J270" s="8" cm="1">
        <f t="array" ref="J270">IF($I$2="Длительное проживание от 10 ночей ",
INDEX(GRID!$B$18:$U$29,MATCH(I$7,GRID!$A$18:$A$29,0),MATCH(1,($U$2=GRID!$B$1:$U$1)*(КАЛЕНДАРЬ!AA18=GRID!$B$3:$U$3),0))*GRID!$H$45,
ROUNDUP(INDEX(GRID!$B$18:$U$29,MATCH(I$7,GRID!$A$18:$A$29,0),MATCH(1,($U$2=GRID!$B$1:$U$1)*(КАЛЕНДАРЬ!AA18=GRID!$B$3:$U$3),0))*GRID!$H$45*(1-GRID!$H$46),0))</f>
        <v>68400</v>
      </c>
      <c r="K270" s="57" t="s">
        <v>119</v>
      </c>
      <c r="L270" s="57" t="s">
        <v>119</v>
      </c>
      <c r="M270" s="8" cm="1">
        <f t="array" ref="M270">IF($I$2="Длительное проживание от 10 ночей ",
INDEX(GRID!$B$4:$U$15,MATCH(M$7,GRID!$A$4:$A$15,0),MATCH(1,($U$2=GRID!$B$1:$U$1)*(КАЛЕНДАРЬ!AA18=GRID!$B$3:$U$3),0))*GRID!$H$45,
ROUNDUP(INDEX(GRID!$B$4:$U$15,MATCH(M$7,GRID!$A$4:$A$15,0),MATCH(1,($U$2=GRID!$B$1:$U$1)*(КАЛЕНДАРЬ!AA18=GRID!$B$3:$U$3),0))*GRID!$H$45*(1-GRID!$H$46),0))</f>
        <v>92880</v>
      </c>
      <c r="N270" s="8" cm="1">
        <f t="array" ref="N270">IF($I$2="Длительное проживание от 10 ночей ",
INDEX(GRID!$B$18:$U$29,MATCH(M$7,GRID!$A$18:$A$29,0),MATCH(1,($U$2=GRID!$B$1:$U$1)*(КАЛЕНДАРЬ!AA18=GRID!$B$3:$U$3),0))*GRID!$H$45,
ROUNDUP(INDEX(GRID!$B$18:$U$29,MATCH(M$7,GRID!$A$18:$A$29,0),MATCH(1,($U$2=GRID!$B$1:$U$1)*(КАЛЕНДАРЬ!AA18=GRID!$B$3:$U$3),0))*GRID!$H$45*(1-GRID!$H$46),0))</f>
        <v>97380</v>
      </c>
      <c r="O270" s="57" t="s">
        <v>119</v>
      </c>
      <c r="P270" s="8" cm="1">
        <f t="array" ref="P270">IF($I$2="Длительное проживание от 10 ночей ",
INDEX(GRID!$B$4:$U$15,MATCH(P$7,GRID!$A$4:$A$15,0),MATCH(1,($U$2=GRID!$B$1:$U$1)*(КАЛЕНДАРЬ!AA18=GRID!$B$3:$U$3),0))*GRID!$H$45,
ROUNDUP(INDEX(GRID!$B$4:$U$15,MATCH(P$7,GRID!$A$4:$A$15,0),MATCH(1,($U$2=GRID!$B$1:$U$1)*(КАЛЕНДАРЬ!AA18=GRID!$B$3:$U$3),0))*GRID!$H$45*(1-GRID!$H$46),0))</f>
        <v>171090</v>
      </c>
      <c r="Q270" s="8" cm="1">
        <f t="array" ref="Q270">IF($I$2="Длительное проживание от 10 ночей ",
INDEX(GRID!$B$4:$U$15,MATCH(Q$7,GRID!$A$4:$A$15,0),MATCH(1,($U$2=GRID!$B$1:$U$1)*(КАЛЕНДАРЬ!AA18=GRID!$B$3:$U$3),0))*GRID!$H$45,
ROUNDUP(INDEX(GRID!$B$4:$U$15,MATCH(Q$7,GRID!$A$4:$A$15,0),MATCH(1,($U$2=GRID!$B$1:$U$1)*(КАЛЕНДАРЬ!AA18=GRID!$B$3:$U$3),0))*GRID!$H$45*(1-GRID!$H$46),0))</f>
        <v>198810</v>
      </c>
      <c r="R270" s="57" t="s">
        <v>119</v>
      </c>
      <c r="S270" s="57" t="s">
        <v>119</v>
      </c>
      <c r="T270" s="57" t="s">
        <v>119</v>
      </c>
    </row>
    <row r="271" spans="1:20" hidden="1">
      <c r="A271" s="63" t="s">
        <v>13</v>
      </c>
      <c r="B271" s="64">
        <v>16</v>
      </c>
      <c r="C271" s="8" cm="1">
        <f t="array" ref="C271">IF($I$2="Длительное проживание от 10 ночей ",
INDEX(GRID!$B$4:$U$15,MATCH(C$7,GRID!$A$4:$A$15,0),MATCH(1,($U$2=GRID!$B$1:$U$1)*(КАЛЕНДАРЬ!AA19=GRID!$B$3:$U$3),0))*GRID!$H$45,
ROUNDUP(INDEX(GRID!$B$4:$U$15,MATCH(C$7,GRID!$A$4:$A$15,0),MATCH(1,($U$2=GRID!$B$1:$U$1)*(КАЛЕНДАРЬ!AA19=GRID!$B$3:$U$3),0))*GRID!$H$45*(1-GRID!$H$46),0))</f>
        <v>43290</v>
      </c>
      <c r="D271" s="8" cm="1">
        <f t="array" ref="D271">IF($I$2="Длительное проживание от 10 ночей ",
INDEX(GRID!$B$18:$U$29,MATCH(C$7,GRID!$A$18:$A$29,0),MATCH(1,($U$2=GRID!$B$1:$U$1)*(КАЛЕНДАРЬ!AA19=GRID!$B$3:$U$3),0))*GRID!$H$45,
ROUNDUP(INDEX(GRID!$B$18:$U$29,MATCH(C$7,GRID!$A$18:$A$29,0),MATCH(1,($U$2=GRID!$B$1:$U$1)*(КАЛЕНДАРЬ!AA19=GRID!$B$3:$U$3),0))*GRID!$H$45*(1-GRID!$H$46),0))</f>
        <v>47790</v>
      </c>
      <c r="E271" s="8" cm="1">
        <f t="array" ref="E271">IF($I$2="Длительное проживание от 10 ночей ",
INDEX(GRID!$B$4:$U$15,MATCH(E$7,GRID!$A$4:$A$15,0),MATCH(1,($U$2=GRID!$B$1:$U$1)*(КАЛЕНДАРЬ!AA19=GRID!$B$3:$U$3),0))*GRID!$H$45,
ROUNDUP(INDEX(GRID!$B$4:$U$15,MATCH(E$7,GRID!$A$4:$A$15,0),MATCH(1,($U$2=GRID!$B$1:$U$1)*(КАЛЕНДАРЬ!AA19=GRID!$B$3:$U$3),0))*GRID!$H$45*(1-GRID!$H$46),0))</f>
        <v>51390</v>
      </c>
      <c r="F271" s="8" cm="1">
        <f t="array" ref="F271">IF($I$2="Длительное проживание от 10 ночей ",
INDEX(GRID!$B$18:$U$29,MATCH(E$7,GRID!$A$18:$A$29,0),MATCH(1,($U$2=GRID!$B$1:$U$1)*(КАЛЕНДАРЬ!AA19=GRID!$B$3:$U$3),0))*GRID!$H$45,
ROUNDUP(INDEX(GRID!$B$18:$U$29,MATCH(E$7,GRID!$A$18:$A$29,0),MATCH(1,($U$2=GRID!$B$1:$U$1)*(КАЛЕНДАРЬ!AA19=GRID!$B$3:$U$3),0))*GRID!$H$45*(1-GRID!$H$46),0))</f>
        <v>55890</v>
      </c>
      <c r="G271" s="57" t="s">
        <v>119</v>
      </c>
      <c r="H271" s="57" t="s">
        <v>119</v>
      </c>
      <c r="I271" s="8" cm="1">
        <f t="array" ref="I271">IF($I$2="Длительное проживание от 10 ночей ",
INDEX(GRID!$B$4:$U$15,MATCH(I$7,GRID!$A$4:$A$15,0),MATCH(1,($U$2=GRID!$B$1:$U$1)*(КАЛЕНДАРЬ!AA19=GRID!$B$3:$U$3),0))*GRID!$H$45,
ROUNDUP(INDEX(GRID!$B$4:$U$15,MATCH(I$7,GRID!$A$4:$A$15,0),MATCH(1,($U$2=GRID!$B$1:$U$1)*(КАЛЕНДАРЬ!AA19=GRID!$B$3:$U$3),0))*GRID!$H$45*(1-GRID!$H$46),0))</f>
        <v>63900</v>
      </c>
      <c r="J271" s="8" cm="1">
        <f t="array" ref="J271">IF($I$2="Длительное проживание от 10 ночей ",
INDEX(GRID!$B$18:$U$29,MATCH(I$7,GRID!$A$18:$A$29,0),MATCH(1,($U$2=GRID!$B$1:$U$1)*(КАЛЕНДАРЬ!AA19=GRID!$B$3:$U$3),0))*GRID!$H$45,
ROUNDUP(INDEX(GRID!$B$18:$U$29,MATCH(I$7,GRID!$A$18:$A$29,0),MATCH(1,($U$2=GRID!$B$1:$U$1)*(КАЛЕНДАРЬ!AA19=GRID!$B$3:$U$3),0))*GRID!$H$45*(1-GRID!$H$46),0))</f>
        <v>68400</v>
      </c>
      <c r="K271" s="57" t="s">
        <v>119</v>
      </c>
      <c r="L271" s="57" t="s">
        <v>119</v>
      </c>
      <c r="M271" s="8" cm="1">
        <f t="array" ref="M271">IF($I$2="Длительное проживание от 10 ночей ",
INDEX(GRID!$B$4:$U$15,MATCH(M$7,GRID!$A$4:$A$15,0),MATCH(1,($U$2=GRID!$B$1:$U$1)*(КАЛЕНДАРЬ!AA19=GRID!$B$3:$U$3),0))*GRID!$H$45,
ROUNDUP(INDEX(GRID!$B$4:$U$15,MATCH(M$7,GRID!$A$4:$A$15,0),MATCH(1,($U$2=GRID!$B$1:$U$1)*(КАЛЕНДАРЬ!AA19=GRID!$B$3:$U$3),0))*GRID!$H$45*(1-GRID!$H$46),0))</f>
        <v>92880</v>
      </c>
      <c r="N271" s="8" cm="1">
        <f t="array" ref="N271">IF($I$2="Длительное проживание от 10 ночей ",
INDEX(GRID!$B$18:$U$29,MATCH(M$7,GRID!$A$18:$A$29,0),MATCH(1,($U$2=GRID!$B$1:$U$1)*(КАЛЕНДАРЬ!AA19=GRID!$B$3:$U$3),0))*GRID!$H$45,
ROUNDUP(INDEX(GRID!$B$18:$U$29,MATCH(M$7,GRID!$A$18:$A$29,0),MATCH(1,($U$2=GRID!$B$1:$U$1)*(КАЛЕНДАРЬ!AA19=GRID!$B$3:$U$3),0))*GRID!$H$45*(1-GRID!$H$46),0))</f>
        <v>97380</v>
      </c>
      <c r="O271" s="57" t="s">
        <v>119</v>
      </c>
      <c r="P271" s="8" cm="1">
        <f t="array" ref="P271">IF($I$2="Длительное проживание от 10 ночей ",
INDEX(GRID!$B$4:$U$15,MATCH(P$7,GRID!$A$4:$A$15,0),MATCH(1,($U$2=GRID!$B$1:$U$1)*(КАЛЕНДАРЬ!AA19=GRID!$B$3:$U$3),0))*GRID!$H$45,
ROUNDUP(INDEX(GRID!$B$4:$U$15,MATCH(P$7,GRID!$A$4:$A$15,0),MATCH(1,($U$2=GRID!$B$1:$U$1)*(КАЛЕНДАРЬ!AA19=GRID!$B$3:$U$3),0))*GRID!$H$45*(1-GRID!$H$46),0))</f>
        <v>171090</v>
      </c>
      <c r="Q271" s="8" cm="1">
        <f t="array" ref="Q271">IF($I$2="Длительное проживание от 10 ночей ",
INDEX(GRID!$B$4:$U$15,MATCH(Q$7,GRID!$A$4:$A$15,0),MATCH(1,($U$2=GRID!$B$1:$U$1)*(КАЛЕНДАРЬ!AA19=GRID!$B$3:$U$3),0))*GRID!$H$45,
ROUNDUP(INDEX(GRID!$B$4:$U$15,MATCH(Q$7,GRID!$A$4:$A$15,0),MATCH(1,($U$2=GRID!$B$1:$U$1)*(КАЛЕНДАРЬ!AA19=GRID!$B$3:$U$3),0))*GRID!$H$45*(1-GRID!$H$46),0))</f>
        <v>198810</v>
      </c>
      <c r="R271" s="57" t="s">
        <v>119</v>
      </c>
      <c r="S271" s="57" t="s">
        <v>119</v>
      </c>
      <c r="T271" s="57" t="s">
        <v>119</v>
      </c>
    </row>
    <row r="272" spans="1:20" hidden="1">
      <c r="A272" s="63" t="s">
        <v>14</v>
      </c>
      <c r="B272" s="64">
        <v>17</v>
      </c>
      <c r="C272" s="8" cm="1">
        <f t="array" ref="C272">IF($I$2="Длительное проживание от 10 ночей ",
INDEX(GRID!$B$4:$U$15,MATCH(C$7,GRID!$A$4:$A$15,0),MATCH(1,($U$2=GRID!$B$1:$U$1)*(КАЛЕНДАРЬ!AA20=GRID!$B$3:$U$3),0))*GRID!$H$45,
ROUNDUP(INDEX(GRID!$B$4:$U$15,MATCH(C$7,GRID!$A$4:$A$15,0),MATCH(1,($U$2=GRID!$B$1:$U$1)*(КАЛЕНДАРЬ!AA20=GRID!$B$3:$U$3),0))*GRID!$H$45*(1-GRID!$H$46),0))</f>
        <v>43290</v>
      </c>
      <c r="D272" s="8" cm="1">
        <f t="array" ref="D272">IF($I$2="Длительное проживание от 10 ночей ",
INDEX(GRID!$B$18:$U$29,MATCH(C$7,GRID!$A$18:$A$29,0),MATCH(1,($U$2=GRID!$B$1:$U$1)*(КАЛЕНДАРЬ!AA20=GRID!$B$3:$U$3),0))*GRID!$H$45,
ROUNDUP(INDEX(GRID!$B$18:$U$29,MATCH(C$7,GRID!$A$18:$A$29,0),MATCH(1,($U$2=GRID!$B$1:$U$1)*(КАЛЕНДАРЬ!AA20=GRID!$B$3:$U$3),0))*GRID!$H$45*(1-GRID!$H$46),0))</f>
        <v>47790</v>
      </c>
      <c r="E272" s="8" cm="1">
        <f t="array" ref="E272">IF($I$2="Длительное проживание от 10 ночей ",
INDEX(GRID!$B$4:$U$15,MATCH(E$7,GRID!$A$4:$A$15,0),MATCH(1,($U$2=GRID!$B$1:$U$1)*(КАЛЕНДАРЬ!AA20=GRID!$B$3:$U$3),0))*GRID!$H$45,
ROUNDUP(INDEX(GRID!$B$4:$U$15,MATCH(E$7,GRID!$A$4:$A$15,0),MATCH(1,($U$2=GRID!$B$1:$U$1)*(КАЛЕНДАРЬ!AA20=GRID!$B$3:$U$3),0))*GRID!$H$45*(1-GRID!$H$46),0))</f>
        <v>51390</v>
      </c>
      <c r="F272" s="8" cm="1">
        <f t="array" ref="F272">IF($I$2="Длительное проживание от 10 ночей ",
INDEX(GRID!$B$18:$U$29,MATCH(E$7,GRID!$A$18:$A$29,0),MATCH(1,($U$2=GRID!$B$1:$U$1)*(КАЛЕНДАРЬ!AA20=GRID!$B$3:$U$3),0))*GRID!$H$45,
ROUNDUP(INDEX(GRID!$B$18:$U$29,MATCH(E$7,GRID!$A$18:$A$29,0),MATCH(1,($U$2=GRID!$B$1:$U$1)*(КАЛЕНДАРЬ!AA20=GRID!$B$3:$U$3),0))*GRID!$H$45*(1-GRID!$H$46),0))</f>
        <v>55890</v>
      </c>
      <c r="G272" s="57" t="s">
        <v>119</v>
      </c>
      <c r="H272" s="57" t="s">
        <v>119</v>
      </c>
      <c r="I272" s="8" cm="1">
        <f t="array" ref="I272">IF($I$2="Длительное проживание от 10 ночей ",
INDEX(GRID!$B$4:$U$15,MATCH(I$7,GRID!$A$4:$A$15,0),MATCH(1,($U$2=GRID!$B$1:$U$1)*(КАЛЕНДАРЬ!AA20=GRID!$B$3:$U$3),0))*GRID!$H$45,
ROUNDUP(INDEX(GRID!$B$4:$U$15,MATCH(I$7,GRID!$A$4:$A$15,0),MATCH(1,($U$2=GRID!$B$1:$U$1)*(КАЛЕНДАРЬ!AA20=GRID!$B$3:$U$3),0))*GRID!$H$45*(1-GRID!$H$46),0))</f>
        <v>63900</v>
      </c>
      <c r="J272" s="8" cm="1">
        <f t="array" ref="J272">IF($I$2="Длительное проживание от 10 ночей ",
INDEX(GRID!$B$18:$U$29,MATCH(I$7,GRID!$A$18:$A$29,0),MATCH(1,($U$2=GRID!$B$1:$U$1)*(КАЛЕНДАРЬ!AA20=GRID!$B$3:$U$3),0))*GRID!$H$45,
ROUNDUP(INDEX(GRID!$B$18:$U$29,MATCH(I$7,GRID!$A$18:$A$29,0),MATCH(1,($U$2=GRID!$B$1:$U$1)*(КАЛЕНДАРЬ!AA20=GRID!$B$3:$U$3),0))*GRID!$H$45*(1-GRID!$H$46),0))</f>
        <v>68400</v>
      </c>
      <c r="K272" s="57" t="s">
        <v>119</v>
      </c>
      <c r="L272" s="57" t="s">
        <v>119</v>
      </c>
      <c r="M272" s="8" cm="1">
        <f t="array" ref="M272">IF($I$2="Длительное проживание от 10 ночей ",
INDEX(GRID!$B$4:$U$15,MATCH(M$7,GRID!$A$4:$A$15,0),MATCH(1,($U$2=GRID!$B$1:$U$1)*(КАЛЕНДАРЬ!AA20=GRID!$B$3:$U$3),0))*GRID!$H$45,
ROUNDUP(INDEX(GRID!$B$4:$U$15,MATCH(M$7,GRID!$A$4:$A$15,0),MATCH(1,($U$2=GRID!$B$1:$U$1)*(КАЛЕНДАРЬ!AA20=GRID!$B$3:$U$3),0))*GRID!$H$45*(1-GRID!$H$46),0))</f>
        <v>92880</v>
      </c>
      <c r="N272" s="8" cm="1">
        <f t="array" ref="N272">IF($I$2="Длительное проживание от 10 ночей ",
INDEX(GRID!$B$18:$U$29,MATCH(M$7,GRID!$A$18:$A$29,0),MATCH(1,($U$2=GRID!$B$1:$U$1)*(КАЛЕНДАРЬ!AA20=GRID!$B$3:$U$3),0))*GRID!$H$45,
ROUNDUP(INDEX(GRID!$B$18:$U$29,MATCH(M$7,GRID!$A$18:$A$29,0),MATCH(1,($U$2=GRID!$B$1:$U$1)*(КАЛЕНДАРЬ!AA20=GRID!$B$3:$U$3),0))*GRID!$H$45*(1-GRID!$H$46),0))</f>
        <v>97380</v>
      </c>
      <c r="O272" s="57" t="s">
        <v>119</v>
      </c>
      <c r="P272" s="8" cm="1">
        <f t="array" ref="P272">IF($I$2="Длительное проживание от 10 ночей ",
INDEX(GRID!$B$4:$U$15,MATCH(P$7,GRID!$A$4:$A$15,0),MATCH(1,($U$2=GRID!$B$1:$U$1)*(КАЛЕНДАРЬ!AA20=GRID!$B$3:$U$3),0))*GRID!$H$45,
ROUNDUP(INDEX(GRID!$B$4:$U$15,MATCH(P$7,GRID!$A$4:$A$15,0),MATCH(1,($U$2=GRID!$B$1:$U$1)*(КАЛЕНДАРЬ!AA20=GRID!$B$3:$U$3),0))*GRID!$H$45*(1-GRID!$H$46),0))</f>
        <v>171090</v>
      </c>
      <c r="Q272" s="8" cm="1">
        <f t="array" ref="Q272">IF($I$2="Длительное проживание от 10 ночей ",
INDEX(GRID!$B$4:$U$15,MATCH(Q$7,GRID!$A$4:$A$15,0),MATCH(1,($U$2=GRID!$B$1:$U$1)*(КАЛЕНДАРЬ!AA20=GRID!$B$3:$U$3),0))*GRID!$H$45,
ROUNDUP(INDEX(GRID!$B$4:$U$15,MATCH(Q$7,GRID!$A$4:$A$15,0),MATCH(1,($U$2=GRID!$B$1:$U$1)*(КАЛЕНДАРЬ!AA20=GRID!$B$3:$U$3),0))*GRID!$H$45*(1-GRID!$H$46),0))</f>
        <v>198810</v>
      </c>
      <c r="R272" s="57" t="s">
        <v>119</v>
      </c>
      <c r="S272" s="57" t="s">
        <v>119</v>
      </c>
      <c r="T272" s="57" t="s">
        <v>119</v>
      </c>
    </row>
    <row r="273" spans="1:20" hidden="1">
      <c r="A273" s="63" t="s">
        <v>15</v>
      </c>
      <c r="B273" s="64">
        <v>18</v>
      </c>
      <c r="C273" s="8" cm="1">
        <f t="array" ref="C273">IF($I$2="Длительное проживание от 10 ночей ",
INDEX(GRID!$B$4:$U$15,MATCH(C$7,GRID!$A$4:$A$15,0),MATCH(1,($U$2=GRID!$B$1:$U$1)*(КАЛЕНДАРЬ!AA21=GRID!$B$3:$U$3),0))*GRID!$H$45,
ROUNDUP(INDEX(GRID!$B$4:$U$15,MATCH(C$7,GRID!$A$4:$A$15,0),MATCH(1,($U$2=GRID!$B$1:$U$1)*(КАЛЕНДАРЬ!AA21=GRID!$B$3:$U$3),0))*GRID!$H$45*(1-GRID!$H$46),0))</f>
        <v>43290</v>
      </c>
      <c r="D273" s="8" cm="1">
        <f t="array" ref="D273">IF($I$2="Длительное проживание от 10 ночей ",
INDEX(GRID!$B$18:$U$29,MATCH(C$7,GRID!$A$18:$A$29,0),MATCH(1,($U$2=GRID!$B$1:$U$1)*(КАЛЕНДАРЬ!AA21=GRID!$B$3:$U$3),0))*GRID!$H$45,
ROUNDUP(INDEX(GRID!$B$18:$U$29,MATCH(C$7,GRID!$A$18:$A$29,0),MATCH(1,($U$2=GRID!$B$1:$U$1)*(КАЛЕНДАРЬ!AA21=GRID!$B$3:$U$3),0))*GRID!$H$45*(1-GRID!$H$46),0))</f>
        <v>47790</v>
      </c>
      <c r="E273" s="8" cm="1">
        <f t="array" ref="E273">IF($I$2="Длительное проживание от 10 ночей ",
INDEX(GRID!$B$4:$U$15,MATCH(E$7,GRID!$A$4:$A$15,0),MATCH(1,($U$2=GRID!$B$1:$U$1)*(КАЛЕНДАРЬ!AA21=GRID!$B$3:$U$3),0))*GRID!$H$45,
ROUNDUP(INDEX(GRID!$B$4:$U$15,MATCH(E$7,GRID!$A$4:$A$15,0),MATCH(1,($U$2=GRID!$B$1:$U$1)*(КАЛЕНДАРЬ!AA21=GRID!$B$3:$U$3),0))*GRID!$H$45*(1-GRID!$H$46),0))</f>
        <v>51390</v>
      </c>
      <c r="F273" s="8" cm="1">
        <f t="array" ref="F273">IF($I$2="Длительное проживание от 10 ночей ",
INDEX(GRID!$B$18:$U$29,MATCH(E$7,GRID!$A$18:$A$29,0),MATCH(1,($U$2=GRID!$B$1:$U$1)*(КАЛЕНДАРЬ!AA21=GRID!$B$3:$U$3),0))*GRID!$H$45,
ROUNDUP(INDEX(GRID!$B$18:$U$29,MATCH(E$7,GRID!$A$18:$A$29,0),MATCH(1,($U$2=GRID!$B$1:$U$1)*(КАЛЕНДАРЬ!AA21=GRID!$B$3:$U$3),0))*GRID!$H$45*(1-GRID!$H$46),0))</f>
        <v>55890</v>
      </c>
      <c r="G273" s="57" t="s">
        <v>119</v>
      </c>
      <c r="H273" s="57" t="s">
        <v>119</v>
      </c>
      <c r="I273" s="8" cm="1">
        <f t="array" ref="I273">IF($I$2="Длительное проживание от 10 ночей ",
INDEX(GRID!$B$4:$U$15,MATCH(I$7,GRID!$A$4:$A$15,0),MATCH(1,($U$2=GRID!$B$1:$U$1)*(КАЛЕНДАРЬ!AA21=GRID!$B$3:$U$3),0))*GRID!$H$45,
ROUNDUP(INDEX(GRID!$B$4:$U$15,MATCH(I$7,GRID!$A$4:$A$15,0),MATCH(1,($U$2=GRID!$B$1:$U$1)*(КАЛЕНДАРЬ!AA21=GRID!$B$3:$U$3),0))*GRID!$H$45*(1-GRID!$H$46),0))</f>
        <v>63900</v>
      </c>
      <c r="J273" s="8" cm="1">
        <f t="array" ref="J273">IF($I$2="Длительное проживание от 10 ночей ",
INDEX(GRID!$B$18:$U$29,MATCH(I$7,GRID!$A$18:$A$29,0),MATCH(1,($U$2=GRID!$B$1:$U$1)*(КАЛЕНДАРЬ!AA21=GRID!$B$3:$U$3),0))*GRID!$H$45,
ROUNDUP(INDEX(GRID!$B$18:$U$29,MATCH(I$7,GRID!$A$18:$A$29,0),MATCH(1,($U$2=GRID!$B$1:$U$1)*(КАЛЕНДАРЬ!AA21=GRID!$B$3:$U$3),0))*GRID!$H$45*(1-GRID!$H$46),0))</f>
        <v>68400</v>
      </c>
      <c r="K273" s="57" t="s">
        <v>119</v>
      </c>
      <c r="L273" s="57" t="s">
        <v>119</v>
      </c>
      <c r="M273" s="8" cm="1">
        <f t="array" ref="M273">IF($I$2="Длительное проживание от 10 ночей ",
INDEX(GRID!$B$4:$U$15,MATCH(M$7,GRID!$A$4:$A$15,0),MATCH(1,($U$2=GRID!$B$1:$U$1)*(КАЛЕНДАРЬ!AA21=GRID!$B$3:$U$3),0))*GRID!$H$45,
ROUNDUP(INDEX(GRID!$B$4:$U$15,MATCH(M$7,GRID!$A$4:$A$15,0),MATCH(1,($U$2=GRID!$B$1:$U$1)*(КАЛЕНДАРЬ!AA21=GRID!$B$3:$U$3),0))*GRID!$H$45*(1-GRID!$H$46),0))</f>
        <v>92880</v>
      </c>
      <c r="N273" s="8" cm="1">
        <f t="array" ref="N273">IF($I$2="Длительное проживание от 10 ночей ",
INDEX(GRID!$B$18:$U$29,MATCH(M$7,GRID!$A$18:$A$29,0),MATCH(1,($U$2=GRID!$B$1:$U$1)*(КАЛЕНДАРЬ!AA21=GRID!$B$3:$U$3),0))*GRID!$H$45,
ROUNDUP(INDEX(GRID!$B$18:$U$29,MATCH(M$7,GRID!$A$18:$A$29,0),MATCH(1,($U$2=GRID!$B$1:$U$1)*(КАЛЕНДАРЬ!AA21=GRID!$B$3:$U$3),0))*GRID!$H$45*(1-GRID!$H$46),0))</f>
        <v>97380</v>
      </c>
      <c r="O273" s="57" t="s">
        <v>119</v>
      </c>
      <c r="P273" s="8" cm="1">
        <f t="array" ref="P273">IF($I$2="Длительное проживание от 10 ночей ",
INDEX(GRID!$B$4:$U$15,MATCH(P$7,GRID!$A$4:$A$15,0),MATCH(1,($U$2=GRID!$B$1:$U$1)*(КАЛЕНДАРЬ!AA21=GRID!$B$3:$U$3),0))*GRID!$H$45,
ROUNDUP(INDEX(GRID!$B$4:$U$15,MATCH(P$7,GRID!$A$4:$A$15,0),MATCH(1,($U$2=GRID!$B$1:$U$1)*(КАЛЕНДАРЬ!AA21=GRID!$B$3:$U$3),0))*GRID!$H$45*(1-GRID!$H$46),0))</f>
        <v>171090</v>
      </c>
      <c r="Q273" s="8" cm="1">
        <f t="array" ref="Q273">IF($I$2="Длительное проживание от 10 ночей ",
INDEX(GRID!$B$4:$U$15,MATCH(Q$7,GRID!$A$4:$A$15,0),MATCH(1,($U$2=GRID!$B$1:$U$1)*(КАЛЕНДАРЬ!AA21=GRID!$B$3:$U$3),0))*GRID!$H$45,
ROUNDUP(INDEX(GRID!$B$4:$U$15,MATCH(Q$7,GRID!$A$4:$A$15,0),MATCH(1,($U$2=GRID!$B$1:$U$1)*(КАЛЕНДАРЬ!AA21=GRID!$B$3:$U$3),0))*GRID!$H$45*(1-GRID!$H$46),0))</f>
        <v>198810</v>
      </c>
      <c r="R273" s="57" t="s">
        <v>119</v>
      </c>
      <c r="S273" s="57" t="s">
        <v>119</v>
      </c>
      <c r="T273" s="57" t="s">
        <v>119</v>
      </c>
    </row>
    <row r="274" spans="1:20" hidden="1">
      <c r="A274" s="63" t="s">
        <v>16</v>
      </c>
      <c r="B274" s="64">
        <v>19</v>
      </c>
      <c r="C274" s="8" cm="1">
        <f t="array" ref="C274">IF($I$2="Длительное проживание от 10 ночей ",
INDEX(GRID!$B$4:$U$15,MATCH(C$7,GRID!$A$4:$A$15,0),MATCH(1,($U$2=GRID!$B$1:$U$1)*(КАЛЕНДАРЬ!AA22=GRID!$B$3:$U$3),0))*GRID!$H$45,
ROUNDUP(INDEX(GRID!$B$4:$U$15,MATCH(C$7,GRID!$A$4:$A$15,0),MATCH(1,($U$2=GRID!$B$1:$U$1)*(КАЛЕНДАРЬ!AA22=GRID!$B$3:$U$3),0))*GRID!$H$45*(1-GRID!$H$46),0))</f>
        <v>51570</v>
      </c>
      <c r="D274" s="8" cm="1">
        <f t="array" ref="D274">IF($I$2="Длительное проживание от 10 ночей ",
INDEX(GRID!$B$18:$U$29,MATCH(C$7,GRID!$A$18:$A$29,0),MATCH(1,($U$2=GRID!$B$1:$U$1)*(КАЛЕНДАРЬ!AA22=GRID!$B$3:$U$3),0))*GRID!$H$45,
ROUNDUP(INDEX(GRID!$B$18:$U$29,MATCH(C$7,GRID!$A$18:$A$29,0),MATCH(1,($U$2=GRID!$B$1:$U$1)*(КАЛЕНДАРЬ!AA22=GRID!$B$3:$U$3),0))*GRID!$H$45*(1-GRID!$H$46),0))</f>
        <v>56070</v>
      </c>
      <c r="E274" s="8" cm="1">
        <f t="array" ref="E274">IF($I$2="Длительное проживание от 10 ночей ",
INDEX(GRID!$B$4:$U$15,MATCH(E$7,GRID!$A$4:$A$15,0),MATCH(1,($U$2=GRID!$B$1:$U$1)*(КАЛЕНДАРЬ!AA22=GRID!$B$3:$U$3),0))*GRID!$H$45,
ROUNDUP(INDEX(GRID!$B$4:$U$15,MATCH(E$7,GRID!$A$4:$A$15,0),MATCH(1,($U$2=GRID!$B$1:$U$1)*(КАЛЕНДАРЬ!AA22=GRID!$B$3:$U$3),0))*GRID!$H$45*(1-GRID!$H$46),0))</f>
        <v>60660</v>
      </c>
      <c r="F274" s="8" cm="1">
        <f t="array" ref="F274">IF($I$2="Длительное проживание от 10 ночей ",
INDEX(GRID!$B$18:$U$29,MATCH(E$7,GRID!$A$18:$A$29,0),MATCH(1,($U$2=GRID!$B$1:$U$1)*(КАЛЕНДАРЬ!AA22=GRID!$B$3:$U$3),0))*GRID!$H$45,
ROUNDUP(INDEX(GRID!$B$18:$U$29,MATCH(E$7,GRID!$A$18:$A$29,0),MATCH(1,($U$2=GRID!$B$1:$U$1)*(КАЛЕНДАРЬ!AA22=GRID!$B$3:$U$3),0))*GRID!$H$45*(1-GRID!$H$46),0))</f>
        <v>65160</v>
      </c>
      <c r="G274" s="57" t="s">
        <v>119</v>
      </c>
      <c r="H274" s="57" t="s">
        <v>119</v>
      </c>
      <c r="I274" s="8" cm="1">
        <f t="array" ref="I274">IF($I$2="Длительное проживание от 10 ночей ",
INDEX(GRID!$B$4:$U$15,MATCH(I$7,GRID!$A$4:$A$15,0),MATCH(1,($U$2=GRID!$B$1:$U$1)*(КАЛЕНДАРЬ!AA22=GRID!$B$3:$U$3),0))*GRID!$H$45,
ROUNDUP(INDEX(GRID!$B$4:$U$15,MATCH(I$7,GRID!$A$4:$A$15,0),MATCH(1,($U$2=GRID!$B$1:$U$1)*(КАЛЕНДАРЬ!AA22=GRID!$B$3:$U$3),0))*GRID!$H$45*(1-GRID!$H$46),0))</f>
        <v>74250</v>
      </c>
      <c r="J274" s="8" cm="1">
        <f t="array" ref="J274">IF($I$2="Длительное проживание от 10 ночей ",
INDEX(GRID!$B$18:$U$29,MATCH(I$7,GRID!$A$18:$A$29,0),MATCH(1,($U$2=GRID!$B$1:$U$1)*(КАЛЕНДАРЬ!AA22=GRID!$B$3:$U$3),0))*GRID!$H$45,
ROUNDUP(INDEX(GRID!$B$18:$U$29,MATCH(I$7,GRID!$A$18:$A$29,0),MATCH(1,($U$2=GRID!$B$1:$U$1)*(КАЛЕНДАРЬ!AA22=GRID!$B$3:$U$3),0))*GRID!$H$45*(1-GRID!$H$46),0))</f>
        <v>78750</v>
      </c>
      <c r="K274" s="57" t="s">
        <v>119</v>
      </c>
      <c r="L274" s="57" t="s">
        <v>119</v>
      </c>
      <c r="M274" s="8" cm="1">
        <f t="array" ref="M274">IF($I$2="Длительное проживание от 10 ночей ",
INDEX(GRID!$B$4:$U$15,MATCH(M$7,GRID!$A$4:$A$15,0),MATCH(1,($U$2=GRID!$B$1:$U$1)*(КАЛЕНДАРЬ!AA22=GRID!$B$3:$U$3),0))*GRID!$H$45,
ROUNDUP(INDEX(GRID!$B$4:$U$15,MATCH(M$7,GRID!$A$4:$A$15,0),MATCH(1,($U$2=GRID!$B$1:$U$1)*(КАЛЕНДАРЬ!AA22=GRID!$B$3:$U$3),0))*GRID!$H$45*(1-GRID!$H$46),0))</f>
        <v>106470</v>
      </c>
      <c r="N274" s="8" cm="1">
        <f t="array" ref="N274">IF($I$2="Длительное проживание от 10 ночей ",
INDEX(GRID!$B$18:$U$29,MATCH(M$7,GRID!$A$18:$A$29,0),MATCH(1,($U$2=GRID!$B$1:$U$1)*(КАЛЕНДАРЬ!AA22=GRID!$B$3:$U$3),0))*GRID!$H$45,
ROUNDUP(INDEX(GRID!$B$18:$U$29,MATCH(M$7,GRID!$A$18:$A$29,0),MATCH(1,($U$2=GRID!$B$1:$U$1)*(КАЛЕНДАРЬ!AA22=GRID!$B$3:$U$3),0))*GRID!$H$45*(1-GRID!$H$46),0))</f>
        <v>110970</v>
      </c>
      <c r="O274" s="57" t="s">
        <v>119</v>
      </c>
      <c r="P274" s="8" cm="1">
        <f t="array" ref="P274">IF($I$2="Длительное проживание от 10 ночей ",
INDEX(GRID!$B$4:$U$15,MATCH(P$7,GRID!$A$4:$A$15,0),MATCH(1,($U$2=GRID!$B$1:$U$1)*(КАЛЕНДАРЬ!AA22=GRID!$B$3:$U$3),0))*GRID!$H$45,
ROUNDUP(INDEX(GRID!$B$4:$U$15,MATCH(P$7,GRID!$A$4:$A$15,0),MATCH(1,($U$2=GRID!$B$1:$U$1)*(КАЛЕНДАРЬ!AA22=GRID!$B$3:$U$3),0))*GRID!$H$45*(1-GRID!$H$46),0))</f>
        <v>188010</v>
      </c>
      <c r="Q274" s="8" cm="1">
        <f t="array" ref="Q274">IF($I$2="Длительное проживание от 10 ночей ",
INDEX(GRID!$B$4:$U$15,MATCH(Q$7,GRID!$A$4:$A$15,0),MATCH(1,($U$2=GRID!$B$1:$U$1)*(КАЛЕНДАРЬ!AA22=GRID!$B$3:$U$3),0))*GRID!$H$45,
ROUNDUP(INDEX(GRID!$B$4:$U$15,MATCH(Q$7,GRID!$A$4:$A$15,0),MATCH(1,($U$2=GRID!$B$1:$U$1)*(КАЛЕНДАРЬ!AA22=GRID!$B$3:$U$3),0))*GRID!$H$45*(1-GRID!$H$46),0))</f>
        <v>216810</v>
      </c>
      <c r="R274" s="57" t="s">
        <v>119</v>
      </c>
      <c r="S274" s="57" t="s">
        <v>119</v>
      </c>
      <c r="T274" s="57" t="s">
        <v>119</v>
      </c>
    </row>
    <row r="275" spans="1:20" hidden="1">
      <c r="A275" s="63" t="s">
        <v>17</v>
      </c>
      <c r="B275" s="64">
        <v>20</v>
      </c>
      <c r="C275" s="8" cm="1">
        <f t="array" ref="C275">IF($I$2="Длительное проживание от 10 ночей ",
INDEX(GRID!$B$4:$U$15,MATCH(C$7,GRID!$A$4:$A$15,0),MATCH(1,($U$2=GRID!$B$1:$U$1)*(КАЛЕНДАРЬ!AA23=GRID!$B$3:$U$3),0))*GRID!$H$45,
ROUNDUP(INDEX(GRID!$B$4:$U$15,MATCH(C$7,GRID!$A$4:$A$15,0),MATCH(1,($U$2=GRID!$B$1:$U$1)*(КАЛЕНДАРЬ!AA23=GRID!$B$3:$U$3),0))*GRID!$H$45*(1-GRID!$H$46),0))</f>
        <v>51570</v>
      </c>
      <c r="D275" s="8" cm="1">
        <f t="array" ref="D275">IF($I$2="Длительное проживание от 10 ночей ",
INDEX(GRID!$B$18:$U$29,MATCH(C$7,GRID!$A$18:$A$29,0),MATCH(1,($U$2=GRID!$B$1:$U$1)*(КАЛЕНДАРЬ!AA23=GRID!$B$3:$U$3),0))*GRID!$H$45,
ROUNDUP(INDEX(GRID!$B$18:$U$29,MATCH(C$7,GRID!$A$18:$A$29,0),MATCH(1,($U$2=GRID!$B$1:$U$1)*(КАЛЕНДАРЬ!AA23=GRID!$B$3:$U$3),0))*GRID!$H$45*(1-GRID!$H$46),0))</f>
        <v>56070</v>
      </c>
      <c r="E275" s="8" cm="1">
        <f t="array" ref="E275">IF($I$2="Длительное проживание от 10 ночей ",
INDEX(GRID!$B$4:$U$15,MATCH(E$7,GRID!$A$4:$A$15,0),MATCH(1,($U$2=GRID!$B$1:$U$1)*(КАЛЕНДАРЬ!AA23=GRID!$B$3:$U$3),0))*GRID!$H$45,
ROUNDUP(INDEX(GRID!$B$4:$U$15,MATCH(E$7,GRID!$A$4:$A$15,0),MATCH(1,($U$2=GRID!$B$1:$U$1)*(КАЛЕНДАРЬ!AA23=GRID!$B$3:$U$3),0))*GRID!$H$45*(1-GRID!$H$46),0))</f>
        <v>60660</v>
      </c>
      <c r="F275" s="8" cm="1">
        <f t="array" ref="F275">IF($I$2="Длительное проживание от 10 ночей ",
INDEX(GRID!$B$18:$U$29,MATCH(E$7,GRID!$A$18:$A$29,0),MATCH(1,($U$2=GRID!$B$1:$U$1)*(КАЛЕНДАРЬ!AA23=GRID!$B$3:$U$3),0))*GRID!$H$45,
ROUNDUP(INDEX(GRID!$B$18:$U$29,MATCH(E$7,GRID!$A$18:$A$29,0),MATCH(1,($U$2=GRID!$B$1:$U$1)*(КАЛЕНДАРЬ!AA23=GRID!$B$3:$U$3),0))*GRID!$H$45*(1-GRID!$H$46),0))</f>
        <v>65160</v>
      </c>
      <c r="G275" s="57" t="s">
        <v>119</v>
      </c>
      <c r="H275" s="57" t="s">
        <v>119</v>
      </c>
      <c r="I275" s="8" cm="1">
        <f t="array" ref="I275">IF($I$2="Длительное проживание от 10 ночей ",
INDEX(GRID!$B$4:$U$15,MATCH(I$7,GRID!$A$4:$A$15,0),MATCH(1,($U$2=GRID!$B$1:$U$1)*(КАЛЕНДАРЬ!AA23=GRID!$B$3:$U$3),0))*GRID!$H$45,
ROUNDUP(INDEX(GRID!$B$4:$U$15,MATCH(I$7,GRID!$A$4:$A$15,0),MATCH(1,($U$2=GRID!$B$1:$U$1)*(КАЛЕНДАРЬ!AA23=GRID!$B$3:$U$3),0))*GRID!$H$45*(1-GRID!$H$46),0))</f>
        <v>74250</v>
      </c>
      <c r="J275" s="8" cm="1">
        <f t="array" ref="J275">IF($I$2="Длительное проживание от 10 ночей ",
INDEX(GRID!$B$18:$U$29,MATCH(I$7,GRID!$A$18:$A$29,0),MATCH(1,($U$2=GRID!$B$1:$U$1)*(КАЛЕНДАРЬ!AA23=GRID!$B$3:$U$3),0))*GRID!$H$45,
ROUNDUP(INDEX(GRID!$B$18:$U$29,MATCH(I$7,GRID!$A$18:$A$29,0),MATCH(1,($U$2=GRID!$B$1:$U$1)*(КАЛЕНДАРЬ!AA23=GRID!$B$3:$U$3),0))*GRID!$H$45*(1-GRID!$H$46),0))</f>
        <v>78750</v>
      </c>
      <c r="K275" s="57" t="s">
        <v>119</v>
      </c>
      <c r="L275" s="57" t="s">
        <v>119</v>
      </c>
      <c r="M275" s="8" cm="1">
        <f t="array" ref="M275">IF($I$2="Длительное проживание от 10 ночей ",
INDEX(GRID!$B$4:$U$15,MATCH(M$7,GRID!$A$4:$A$15,0),MATCH(1,($U$2=GRID!$B$1:$U$1)*(КАЛЕНДАРЬ!AA23=GRID!$B$3:$U$3),0))*GRID!$H$45,
ROUNDUP(INDEX(GRID!$B$4:$U$15,MATCH(M$7,GRID!$A$4:$A$15,0),MATCH(1,($U$2=GRID!$B$1:$U$1)*(КАЛЕНДАРЬ!AA23=GRID!$B$3:$U$3),0))*GRID!$H$45*(1-GRID!$H$46),0))</f>
        <v>106470</v>
      </c>
      <c r="N275" s="8" cm="1">
        <f t="array" ref="N275">IF($I$2="Длительное проживание от 10 ночей ",
INDEX(GRID!$B$18:$U$29,MATCH(M$7,GRID!$A$18:$A$29,0),MATCH(1,($U$2=GRID!$B$1:$U$1)*(КАЛЕНДАРЬ!AA23=GRID!$B$3:$U$3),0))*GRID!$H$45,
ROUNDUP(INDEX(GRID!$B$18:$U$29,MATCH(M$7,GRID!$A$18:$A$29,0),MATCH(1,($U$2=GRID!$B$1:$U$1)*(КАЛЕНДАРЬ!AA23=GRID!$B$3:$U$3),0))*GRID!$H$45*(1-GRID!$H$46),0))</f>
        <v>110970</v>
      </c>
      <c r="O275" s="57" t="s">
        <v>119</v>
      </c>
      <c r="P275" s="8" cm="1">
        <f t="array" ref="P275">IF($I$2="Длительное проживание от 10 ночей ",
INDEX(GRID!$B$4:$U$15,MATCH(P$7,GRID!$A$4:$A$15,0),MATCH(1,($U$2=GRID!$B$1:$U$1)*(КАЛЕНДАРЬ!AA23=GRID!$B$3:$U$3),0))*GRID!$H$45,
ROUNDUP(INDEX(GRID!$B$4:$U$15,MATCH(P$7,GRID!$A$4:$A$15,0),MATCH(1,($U$2=GRID!$B$1:$U$1)*(КАЛЕНДАРЬ!AA23=GRID!$B$3:$U$3),0))*GRID!$H$45*(1-GRID!$H$46),0))</f>
        <v>188010</v>
      </c>
      <c r="Q275" s="8" cm="1">
        <f t="array" ref="Q275">IF($I$2="Длительное проживание от 10 ночей ",
INDEX(GRID!$B$4:$U$15,MATCH(Q$7,GRID!$A$4:$A$15,0),MATCH(1,($U$2=GRID!$B$1:$U$1)*(КАЛЕНДАРЬ!AA23=GRID!$B$3:$U$3),0))*GRID!$H$45,
ROUNDUP(INDEX(GRID!$B$4:$U$15,MATCH(Q$7,GRID!$A$4:$A$15,0),MATCH(1,($U$2=GRID!$B$1:$U$1)*(КАЛЕНДАРЬ!AA23=GRID!$B$3:$U$3),0))*GRID!$H$45*(1-GRID!$H$46),0))</f>
        <v>216810</v>
      </c>
      <c r="R275" s="57" t="s">
        <v>119</v>
      </c>
      <c r="S275" s="57" t="s">
        <v>119</v>
      </c>
      <c r="T275" s="57" t="s">
        <v>119</v>
      </c>
    </row>
    <row r="276" spans="1:20" hidden="1">
      <c r="A276" s="63" t="s">
        <v>11</v>
      </c>
      <c r="B276" s="64">
        <v>21</v>
      </c>
      <c r="C276" s="8" cm="1">
        <f t="array" ref="C276">IF($I$2="Длительное проживание от 10 ночей ",
INDEX(GRID!$B$4:$U$15,MATCH(C$7,GRID!$A$4:$A$15,0),MATCH(1,($U$2=GRID!$B$1:$U$1)*(КАЛЕНДАРЬ!AA24=GRID!$B$3:$U$3),0))*GRID!$H$45,
ROUNDUP(INDEX(GRID!$B$4:$U$15,MATCH(C$7,GRID!$A$4:$A$15,0),MATCH(1,($U$2=GRID!$B$1:$U$1)*(КАЛЕНДАРЬ!AA24=GRID!$B$3:$U$3),0))*GRID!$H$45*(1-GRID!$H$46),0))</f>
        <v>36090</v>
      </c>
      <c r="D276" s="8" cm="1">
        <f t="array" ref="D276">IF($I$2="Длительное проживание от 10 ночей ",
INDEX(GRID!$B$18:$U$29,MATCH(C$7,GRID!$A$18:$A$29,0),MATCH(1,($U$2=GRID!$B$1:$U$1)*(КАЛЕНДАРЬ!AA24=GRID!$B$3:$U$3),0))*GRID!$H$45,
ROUNDUP(INDEX(GRID!$B$18:$U$29,MATCH(C$7,GRID!$A$18:$A$29,0),MATCH(1,($U$2=GRID!$B$1:$U$1)*(КАЛЕНДАРЬ!AA24=GRID!$B$3:$U$3),0))*GRID!$H$45*(1-GRID!$H$46),0))</f>
        <v>40590</v>
      </c>
      <c r="E276" s="8" cm="1">
        <f t="array" ref="E276">IF($I$2="Длительное проживание от 10 ночей ",
INDEX(GRID!$B$4:$U$15,MATCH(E$7,GRID!$A$4:$A$15,0),MATCH(1,($U$2=GRID!$B$1:$U$1)*(КАЛЕНДАРЬ!AA24=GRID!$B$3:$U$3),0))*GRID!$H$45,
ROUNDUP(INDEX(GRID!$B$4:$U$15,MATCH(E$7,GRID!$A$4:$A$15,0),MATCH(1,($U$2=GRID!$B$1:$U$1)*(КАЛЕНДАРЬ!AA24=GRID!$B$3:$U$3),0))*GRID!$H$45*(1-GRID!$H$46),0))</f>
        <v>43110</v>
      </c>
      <c r="F276" s="8" cm="1">
        <f t="array" ref="F276">IF($I$2="Длительное проживание от 10 ночей ",
INDEX(GRID!$B$18:$U$29,MATCH(E$7,GRID!$A$18:$A$29,0),MATCH(1,($U$2=GRID!$B$1:$U$1)*(КАЛЕНДАРЬ!AA24=GRID!$B$3:$U$3),0))*GRID!$H$45,
ROUNDUP(INDEX(GRID!$B$18:$U$29,MATCH(E$7,GRID!$A$18:$A$29,0),MATCH(1,($U$2=GRID!$B$1:$U$1)*(КАЛЕНДАРЬ!AA24=GRID!$B$3:$U$3),0))*GRID!$H$45*(1-GRID!$H$46),0))</f>
        <v>47610</v>
      </c>
      <c r="G276" s="57" t="s">
        <v>119</v>
      </c>
      <c r="H276" s="57" t="s">
        <v>119</v>
      </c>
      <c r="I276" s="8" cm="1">
        <f t="array" ref="I276">IF($I$2="Длительное проживание от 10 ночей ",
INDEX(GRID!$B$4:$U$15,MATCH(I$7,GRID!$A$4:$A$15,0),MATCH(1,($U$2=GRID!$B$1:$U$1)*(КАЛЕНДАРЬ!AA24=GRID!$B$3:$U$3),0))*GRID!$H$45,
ROUNDUP(INDEX(GRID!$B$4:$U$15,MATCH(I$7,GRID!$A$4:$A$15,0),MATCH(1,($U$2=GRID!$B$1:$U$1)*(КАЛЕНДАРЬ!AA24=GRID!$B$3:$U$3),0))*GRID!$H$45*(1-GRID!$H$46),0))</f>
        <v>54810</v>
      </c>
      <c r="J276" s="8" cm="1">
        <f t="array" ref="J276">IF($I$2="Длительное проживание от 10 ночей ",
INDEX(GRID!$B$18:$U$29,MATCH(I$7,GRID!$A$18:$A$29,0),MATCH(1,($U$2=GRID!$B$1:$U$1)*(КАЛЕНДАРЬ!AA24=GRID!$B$3:$U$3),0))*GRID!$H$45,
ROUNDUP(INDEX(GRID!$B$18:$U$29,MATCH(I$7,GRID!$A$18:$A$29,0),MATCH(1,($U$2=GRID!$B$1:$U$1)*(КАЛЕНДАРЬ!AA24=GRID!$B$3:$U$3),0))*GRID!$H$45*(1-GRID!$H$46),0))</f>
        <v>59310</v>
      </c>
      <c r="K276" s="57" t="s">
        <v>119</v>
      </c>
      <c r="L276" s="57" t="s">
        <v>119</v>
      </c>
      <c r="M276" s="8" cm="1">
        <f t="array" ref="M276">IF($I$2="Длительное проживание от 10 ночей ",
INDEX(GRID!$B$4:$U$15,MATCH(M$7,GRID!$A$4:$A$15,0),MATCH(1,($U$2=GRID!$B$1:$U$1)*(КАЛЕНДАРЬ!AA24=GRID!$B$3:$U$3),0))*GRID!$H$45,
ROUNDUP(INDEX(GRID!$B$4:$U$15,MATCH(M$7,GRID!$A$4:$A$15,0),MATCH(1,($U$2=GRID!$B$1:$U$1)*(КАЛЕНДАРЬ!AA24=GRID!$B$3:$U$3),0))*GRID!$H$45*(1-GRID!$H$46),0))</f>
        <v>81180</v>
      </c>
      <c r="N276" s="8" cm="1">
        <f t="array" ref="N276">IF($I$2="Длительное проживание от 10 ночей ",
INDEX(GRID!$B$18:$U$29,MATCH(M$7,GRID!$A$18:$A$29,0),MATCH(1,($U$2=GRID!$B$1:$U$1)*(КАЛЕНДАРЬ!AA24=GRID!$B$3:$U$3),0))*GRID!$H$45,
ROUNDUP(INDEX(GRID!$B$18:$U$29,MATCH(M$7,GRID!$A$18:$A$29,0),MATCH(1,($U$2=GRID!$B$1:$U$1)*(КАЛЕНДАРЬ!AA24=GRID!$B$3:$U$3),0))*GRID!$H$45*(1-GRID!$H$46),0))</f>
        <v>85680</v>
      </c>
      <c r="O276" s="57" t="s">
        <v>119</v>
      </c>
      <c r="P276" s="8" cm="1">
        <f t="array" ref="P276">IF($I$2="Длительное проживание от 10 ночей ",
INDEX(GRID!$B$4:$U$15,MATCH(P$7,GRID!$A$4:$A$15,0),MATCH(1,($U$2=GRID!$B$1:$U$1)*(КАЛЕНДАРЬ!AA24=GRID!$B$3:$U$3),0))*GRID!$H$45,
ROUNDUP(INDEX(GRID!$B$4:$U$15,MATCH(P$7,GRID!$A$4:$A$15,0),MATCH(1,($U$2=GRID!$B$1:$U$1)*(КАЛЕНДАРЬ!AA24=GRID!$B$3:$U$3),0))*GRID!$H$45*(1-GRID!$H$46),0))</f>
        <v>155610</v>
      </c>
      <c r="Q276" s="8" cm="1">
        <f t="array" ref="Q276">IF($I$2="Длительное проживание от 10 ночей ",
INDEX(GRID!$B$4:$U$15,MATCH(Q$7,GRID!$A$4:$A$15,0),MATCH(1,($U$2=GRID!$B$1:$U$1)*(КАЛЕНДАРЬ!AA24=GRID!$B$3:$U$3),0))*GRID!$H$45,
ROUNDUP(INDEX(GRID!$B$4:$U$15,MATCH(Q$7,GRID!$A$4:$A$15,0),MATCH(1,($U$2=GRID!$B$1:$U$1)*(КАЛЕНДАРЬ!AA24=GRID!$B$3:$U$3),0))*GRID!$H$45*(1-GRID!$H$46),0))</f>
        <v>182160</v>
      </c>
      <c r="R276" s="57" t="s">
        <v>119</v>
      </c>
      <c r="S276" s="57" t="s">
        <v>119</v>
      </c>
      <c r="T276" s="57" t="s">
        <v>119</v>
      </c>
    </row>
    <row r="277" spans="1:20" hidden="1">
      <c r="A277" s="63" t="s">
        <v>12</v>
      </c>
      <c r="B277" s="64">
        <v>22</v>
      </c>
      <c r="C277" s="8" cm="1">
        <f t="array" ref="C277">IF($I$2="Длительное проживание от 10 ночей ",
INDEX(GRID!$B$4:$U$15,MATCH(C$7,GRID!$A$4:$A$15,0),MATCH(1,($U$2=GRID!$B$1:$U$1)*(КАЛЕНДАРЬ!AA25=GRID!$B$3:$U$3),0))*GRID!$H$45,
ROUNDUP(INDEX(GRID!$B$4:$U$15,MATCH(C$7,GRID!$A$4:$A$15,0),MATCH(1,($U$2=GRID!$B$1:$U$1)*(КАЛЕНДАРЬ!AA25=GRID!$B$3:$U$3),0))*GRID!$H$45*(1-GRID!$H$46),0))</f>
        <v>36090</v>
      </c>
      <c r="D277" s="8" cm="1">
        <f t="array" ref="D277">IF($I$2="Длительное проживание от 10 ночей ",
INDEX(GRID!$B$18:$U$29,MATCH(C$7,GRID!$A$18:$A$29,0),MATCH(1,($U$2=GRID!$B$1:$U$1)*(КАЛЕНДАРЬ!AA25=GRID!$B$3:$U$3),0))*GRID!$H$45,
ROUNDUP(INDEX(GRID!$B$18:$U$29,MATCH(C$7,GRID!$A$18:$A$29,0),MATCH(1,($U$2=GRID!$B$1:$U$1)*(КАЛЕНДАРЬ!AA25=GRID!$B$3:$U$3),0))*GRID!$H$45*(1-GRID!$H$46),0))</f>
        <v>40590</v>
      </c>
      <c r="E277" s="8" cm="1">
        <f t="array" ref="E277">IF($I$2="Длительное проживание от 10 ночей ",
INDEX(GRID!$B$4:$U$15,MATCH(E$7,GRID!$A$4:$A$15,0),MATCH(1,($U$2=GRID!$B$1:$U$1)*(КАЛЕНДАРЬ!AA25=GRID!$B$3:$U$3),0))*GRID!$H$45,
ROUNDUP(INDEX(GRID!$B$4:$U$15,MATCH(E$7,GRID!$A$4:$A$15,0),MATCH(1,($U$2=GRID!$B$1:$U$1)*(КАЛЕНДАРЬ!AA25=GRID!$B$3:$U$3),0))*GRID!$H$45*(1-GRID!$H$46),0))</f>
        <v>43110</v>
      </c>
      <c r="F277" s="8" cm="1">
        <f t="array" ref="F277">IF($I$2="Длительное проживание от 10 ночей ",
INDEX(GRID!$B$18:$U$29,MATCH(E$7,GRID!$A$18:$A$29,0),MATCH(1,($U$2=GRID!$B$1:$U$1)*(КАЛЕНДАРЬ!AA25=GRID!$B$3:$U$3),0))*GRID!$H$45,
ROUNDUP(INDEX(GRID!$B$18:$U$29,MATCH(E$7,GRID!$A$18:$A$29,0),MATCH(1,($U$2=GRID!$B$1:$U$1)*(КАЛЕНДАРЬ!AA25=GRID!$B$3:$U$3),0))*GRID!$H$45*(1-GRID!$H$46),0))</f>
        <v>47610</v>
      </c>
      <c r="G277" s="57" t="s">
        <v>119</v>
      </c>
      <c r="H277" s="57" t="s">
        <v>119</v>
      </c>
      <c r="I277" s="8" cm="1">
        <f t="array" ref="I277">IF($I$2="Длительное проживание от 10 ночей ",
INDEX(GRID!$B$4:$U$15,MATCH(I$7,GRID!$A$4:$A$15,0),MATCH(1,($U$2=GRID!$B$1:$U$1)*(КАЛЕНДАРЬ!AA25=GRID!$B$3:$U$3),0))*GRID!$H$45,
ROUNDUP(INDEX(GRID!$B$4:$U$15,MATCH(I$7,GRID!$A$4:$A$15,0),MATCH(1,($U$2=GRID!$B$1:$U$1)*(КАЛЕНДАРЬ!AA25=GRID!$B$3:$U$3),0))*GRID!$H$45*(1-GRID!$H$46),0))</f>
        <v>54810</v>
      </c>
      <c r="J277" s="8" cm="1">
        <f t="array" ref="J277">IF($I$2="Длительное проживание от 10 ночей ",
INDEX(GRID!$B$18:$U$29,MATCH(I$7,GRID!$A$18:$A$29,0),MATCH(1,($U$2=GRID!$B$1:$U$1)*(КАЛЕНДАРЬ!AA25=GRID!$B$3:$U$3),0))*GRID!$H$45,
ROUNDUP(INDEX(GRID!$B$18:$U$29,MATCH(I$7,GRID!$A$18:$A$29,0),MATCH(1,($U$2=GRID!$B$1:$U$1)*(КАЛЕНДАРЬ!AA25=GRID!$B$3:$U$3),0))*GRID!$H$45*(1-GRID!$H$46),0))</f>
        <v>59310</v>
      </c>
      <c r="K277" s="57" t="s">
        <v>119</v>
      </c>
      <c r="L277" s="57" t="s">
        <v>119</v>
      </c>
      <c r="M277" s="8" cm="1">
        <f t="array" ref="M277">IF($I$2="Длительное проживание от 10 ночей ",
INDEX(GRID!$B$4:$U$15,MATCH(M$7,GRID!$A$4:$A$15,0),MATCH(1,($U$2=GRID!$B$1:$U$1)*(КАЛЕНДАРЬ!AA25=GRID!$B$3:$U$3),0))*GRID!$H$45,
ROUNDUP(INDEX(GRID!$B$4:$U$15,MATCH(M$7,GRID!$A$4:$A$15,0),MATCH(1,($U$2=GRID!$B$1:$U$1)*(КАЛЕНДАРЬ!AA25=GRID!$B$3:$U$3),0))*GRID!$H$45*(1-GRID!$H$46),0))</f>
        <v>81180</v>
      </c>
      <c r="N277" s="8" cm="1">
        <f t="array" ref="N277">IF($I$2="Длительное проживание от 10 ночей ",
INDEX(GRID!$B$18:$U$29,MATCH(M$7,GRID!$A$18:$A$29,0),MATCH(1,($U$2=GRID!$B$1:$U$1)*(КАЛЕНДАРЬ!AA25=GRID!$B$3:$U$3),0))*GRID!$H$45,
ROUNDUP(INDEX(GRID!$B$18:$U$29,MATCH(M$7,GRID!$A$18:$A$29,0),MATCH(1,($U$2=GRID!$B$1:$U$1)*(КАЛЕНДАРЬ!AA25=GRID!$B$3:$U$3),0))*GRID!$H$45*(1-GRID!$H$46),0))</f>
        <v>85680</v>
      </c>
      <c r="O277" s="57" t="s">
        <v>119</v>
      </c>
      <c r="P277" s="8" cm="1">
        <f t="array" ref="P277">IF($I$2="Длительное проживание от 10 ночей ",
INDEX(GRID!$B$4:$U$15,MATCH(P$7,GRID!$A$4:$A$15,0),MATCH(1,($U$2=GRID!$B$1:$U$1)*(КАЛЕНДАРЬ!AA25=GRID!$B$3:$U$3),0))*GRID!$H$45,
ROUNDUP(INDEX(GRID!$B$4:$U$15,MATCH(P$7,GRID!$A$4:$A$15,0),MATCH(1,($U$2=GRID!$B$1:$U$1)*(КАЛЕНДАРЬ!AA25=GRID!$B$3:$U$3),0))*GRID!$H$45*(1-GRID!$H$46),0))</f>
        <v>155610</v>
      </c>
      <c r="Q277" s="8" cm="1">
        <f t="array" ref="Q277">IF($I$2="Длительное проживание от 10 ночей ",
INDEX(GRID!$B$4:$U$15,MATCH(Q$7,GRID!$A$4:$A$15,0),MATCH(1,($U$2=GRID!$B$1:$U$1)*(КАЛЕНДАРЬ!AA25=GRID!$B$3:$U$3),0))*GRID!$H$45,
ROUNDUP(INDEX(GRID!$B$4:$U$15,MATCH(Q$7,GRID!$A$4:$A$15,0),MATCH(1,($U$2=GRID!$B$1:$U$1)*(КАЛЕНДАРЬ!AA25=GRID!$B$3:$U$3),0))*GRID!$H$45*(1-GRID!$H$46),0))</f>
        <v>182160</v>
      </c>
      <c r="R277" s="57" t="s">
        <v>119</v>
      </c>
      <c r="S277" s="57" t="s">
        <v>119</v>
      </c>
      <c r="T277" s="57" t="s">
        <v>119</v>
      </c>
    </row>
    <row r="278" spans="1:20" hidden="1">
      <c r="A278" s="63" t="s">
        <v>13</v>
      </c>
      <c r="B278" s="64">
        <v>23</v>
      </c>
      <c r="C278" s="8" cm="1">
        <f t="array" ref="C278">IF($I$2="Длительное проживание от 10 ночей ",
INDEX(GRID!$B$4:$U$15,MATCH(C$7,GRID!$A$4:$A$15,0),MATCH(1,($U$2=GRID!$B$1:$U$1)*(КАЛЕНДАРЬ!AA26=GRID!$B$3:$U$3),0))*GRID!$H$45,
ROUNDUP(INDEX(GRID!$B$4:$U$15,MATCH(C$7,GRID!$A$4:$A$15,0),MATCH(1,($U$2=GRID!$B$1:$U$1)*(КАЛЕНДАРЬ!AA26=GRID!$B$3:$U$3),0))*GRID!$H$45*(1-GRID!$H$46),0))</f>
        <v>36090</v>
      </c>
      <c r="D278" s="8" cm="1">
        <f t="array" ref="D278">IF($I$2="Длительное проживание от 10 ночей ",
INDEX(GRID!$B$18:$U$29,MATCH(C$7,GRID!$A$18:$A$29,0),MATCH(1,($U$2=GRID!$B$1:$U$1)*(КАЛЕНДАРЬ!AA26=GRID!$B$3:$U$3),0))*GRID!$H$45,
ROUNDUP(INDEX(GRID!$B$18:$U$29,MATCH(C$7,GRID!$A$18:$A$29,0),MATCH(1,($U$2=GRID!$B$1:$U$1)*(КАЛЕНДАРЬ!AA26=GRID!$B$3:$U$3),0))*GRID!$H$45*(1-GRID!$H$46),0))</f>
        <v>40590</v>
      </c>
      <c r="E278" s="8" cm="1">
        <f t="array" ref="E278">IF($I$2="Длительное проживание от 10 ночей ",
INDEX(GRID!$B$4:$U$15,MATCH(E$7,GRID!$A$4:$A$15,0),MATCH(1,($U$2=GRID!$B$1:$U$1)*(КАЛЕНДАРЬ!AA26=GRID!$B$3:$U$3),0))*GRID!$H$45,
ROUNDUP(INDEX(GRID!$B$4:$U$15,MATCH(E$7,GRID!$A$4:$A$15,0),MATCH(1,($U$2=GRID!$B$1:$U$1)*(КАЛЕНДАРЬ!AA26=GRID!$B$3:$U$3),0))*GRID!$H$45*(1-GRID!$H$46),0))</f>
        <v>43110</v>
      </c>
      <c r="F278" s="8" cm="1">
        <f t="array" ref="F278">IF($I$2="Длительное проживание от 10 ночей ",
INDEX(GRID!$B$18:$U$29,MATCH(E$7,GRID!$A$18:$A$29,0),MATCH(1,($U$2=GRID!$B$1:$U$1)*(КАЛЕНДАРЬ!AA26=GRID!$B$3:$U$3),0))*GRID!$H$45,
ROUNDUP(INDEX(GRID!$B$18:$U$29,MATCH(E$7,GRID!$A$18:$A$29,0),MATCH(1,($U$2=GRID!$B$1:$U$1)*(КАЛЕНДАРЬ!AA26=GRID!$B$3:$U$3),0))*GRID!$H$45*(1-GRID!$H$46),0))</f>
        <v>47610</v>
      </c>
      <c r="G278" s="57" t="s">
        <v>119</v>
      </c>
      <c r="H278" s="57" t="s">
        <v>119</v>
      </c>
      <c r="I278" s="8" cm="1">
        <f t="array" ref="I278">IF($I$2="Длительное проживание от 10 ночей ",
INDEX(GRID!$B$4:$U$15,MATCH(I$7,GRID!$A$4:$A$15,0),MATCH(1,($U$2=GRID!$B$1:$U$1)*(КАЛЕНДАРЬ!AA26=GRID!$B$3:$U$3),0))*GRID!$H$45,
ROUNDUP(INDEX(GRID!$B$4:$U$15,MATCH(I$7,GRID!$A$4:$A$15,0),MATCH(1,($U$2=GRID!$B$1:$U$1)*(КАЛЕНДАРЬ!AA26=GRID!$B$3:$U$3),0))*GRID!$H$45*(1-GRID!$H$46),0))</f>
        <v>54810</v>
      </c>
      <c r="J278" s="8" cm="1">
        <f t="array" ref="J278">IF($I$2="Длительное проживание от 10 ночей ",
INDEX(GRID!$B$18:$U$29,MATCH(I$7,GRID!$A$18:$A$29,0),MATCH(1,($U$2=GRID!$B$1:$U$1)*(КАЛЕНДАРЬ!AA26=GRID!$B$3:$U$3),0))*GRID!$H$45,
ROUNDUP(INDEX(GRID!$B$18:$U$29,MATCH(I$7,GRID!$A$18:$A$29,0),MATCH(1,($U$2=GRID!$B$1:$U$1)*(КАЛЕНДАРЬ!AA26=GRID!$B$3:$U$3),0))*GRID!$H$45*(1-GRID!$H$46),0))</f>
        <v>59310</v>
      </c>
      <c r="K278" s="57" t="s">
        <v>119</v>
      </c>
      <c r="L278" s="57" t="s">
        <v>119</v>
      </c>
      <c r="M278" s="8" cm="1">
        <f t="array" ref="M278">IF($I$2="Длительное проживание от 10 ночей ",
INDEX(GRID!$B$4:$U$15,MATCH(M$7,GRID!$A$4:$A$15,0),MATCH(1,($U$2=GRID!$B$1:$U$1)*(КАЛЕНДАРЬ!AA26=GRID!$B$3:$U$3),0))*GRID!$H$45,
ROUNDUP(INDEX(GRID!$B$4:$U$15,MATCH(M$7,GRID!$A$4:$A$15,0),MATCH(1,($U$2=GRID!$B$1:$U$1)*(КАЛЕНДАРЬ!AA26=GRID!$B$3:$U$3),0))*GRID!$H$45*(1-GRID!$H$46),0))</f>
        <v>81180</v>
      </c>
      <c r="N278" s="8" cm="1">
        <f t="array" ref="N278">IF($I$2="Длительное проживание от 10 ночей ",
INDEX(GRID!$B$18:$U$29,MATCH(M$7,GRID!$A$18:$A$29,0),MATCH(1,($U$2=GRID!$B$1:$U$1)*(КАЛЕНДАРЬ!AA26=GRID!$B$3:$U$3),0))*GRID!$H$45,
ROUNDUP(INDEX(GRID!$B$18:$U$29,MATCH(M$7,GRID!$A$18:$A$29,0),MATCH(1,($U$2=GRID!$B$1:$U$1)*(КАЛЕНДАРЬ!AA26=GRID!$B$3:$U$3),0))*GRID!$H$45*(1-GRID!$H$46),0))</f>
        <v>85680</v>
      </c>
      <c r="O278" s="57" t="s">
        <v>119</v>
      </c>
      <c r="P278" s="8" cm="1">
        <f t="array" ref="P278">IF($I$2="Длительное проживание от 10 ночей ",
INDEX(GRID!$B$4:$U$15,MATCH(P$7,GRID!$A$4:$A$15,0),MATCH(1,($U$2=GRID!$B$1:$U$1)*(КАЛЕНДАРЬ!AA26=GRID!$B$3:$U$3),0))*GRID!$H$45,
ROUNDUP(INDEX(GRID!$B$4:$U$15,MATCH(P$7,GRID!$A$4:$A$15,0),MATCH(1,($U$2=GRID!$B$1:$U$1)*(КАЛЕНДАРЬ!AA26=GRID!$B$3:$U$3),0))*GRID!$H$45*(1-GRID!$H$46),0))</f>
        <v>155610</v>
      </c>
      <c r="Q278" s="8" cm="1">
        <f t="array" ref="Q278">IF($I$2="Длительное проживание от 10 ночей ",
INDEX(GRID!$B$4:$U$15,MATCH(Q$7,GRID!$A$4:$A$15,0),MATCH(1,($U$2=GRID!$B$1:$U$1)*(КАЛЕНДАРЬ!AA26=GRID!$B$3:$U$3),0))*GRID!$H$45,
ROUNDUP(INDEX(GRID!$B$4:$U$15,MATCH(Q$7,GRID!$A$4:$A$15,0),MATCH(1,($U$2=GRID!$B$1:$U$1)*(КАЛЕНДАРЬ!AA26=GRID!$B$3:$U$3),0))*GRID!$H$45*(1-GRID!$H$46),0))</f>
        <v>182160</v>
      </c>
      <c r="R278" s="57" t="s">
        <v>119</v>
      </c>
      <c r="S278" s="57" t="s">
        <v>119</v>
      </c>
      <c r="T278" s="57" t="s">
        <v>119</v>
      </c>
    </row>
    <row r="279" spans="1:20" hidden="1">
      <c r="A279" s="63" t="s">
        <v>14</v>
      </c>
      <c r="B279" s="64">
        <v>24</v>
      </c>
      <c r="C279" s="8" cm="1">
        <f t="array" ref="C279">IF($I$2="Длительное проживание от 10 ночей ",
INDEX(GRID!$B$4:$U$15,MATCH(C$7,GRID!$A$4:$A$15,0),MATCH(1,($U$2=GRID!$B$1:$U$1)*(КАЛЕНДАРЬ!AA27=GRID!$B$3:$U$3),0))*GRID!$H$45,
ROUNDUP(INDEX(GRID!$B$4:$U$15,MATCH(C$7,GRID!$A$4:$A$15,0),MATCH(1,($U$2=GRID!$B$1:$U$1)*(КАЛЕНДАРЬ!AA27=GRID!$B$3:$U$3),0))*GRID!$H$45*(1-GRID!$H$46),0))</f>
        <v>36090</v>
      </c>
      <c r="D279" s="8" cm="1">
        <f t="array" ref="D279">IF($I$2="Длительное проживание от 10 ночей ",
INDEX(GRID!$B$18:$U$29,MATCH(C$7,GRID!$A$18:$A$29,0),MATCH(1,($U$2=GRID!$B$1:$U$1)*(КАЛЕНДАРЬ!AA27=GRID!$B$3:$U$3),0))*GRID!$H$45,
ROUNDUP(INDEX(GRID!$B$18:$U$29,MATCH(C$7,GRID!$A$18:$A$29,0),MATCH(1,($U$2=GRID!$B$1:$U$1)*(КАЛЕНДАРЬ!AA27=GRID!$B$3:$U$3),0))*GRID!$H$45*(1-GRID!$H$46),0))</f>
        <v>40590</v>
      </c>
      <c r="E279" s="8" cm="1">
        <f t="array" ref="E279">IF($I$2="Длительное проживание от 10 ночей ",
INDEX(GRID!$B$4:$U$15,MATCH(E$7,GRID!$A$4:$A$15,0),MATCH(1,($U$2=GRID!$B$1:$U$1)*(КАЛЕНДАРЬ!AA27=GRID!$B$3:$U$3),0))*GRID!$H$45,
ROUNDUP(INDEX(GRID!$B$4:$U$15,MATCH(E$7,GRID!$A$4:$A$15,0),MATCH(1,($U$2=GRID!$B$1:$U$1)*(КАЛЕНДАРЬ!AA27=GRID!$B$3:$U$3),0))*GRID!$H$45*(1-GRID!$H$46),0))</f>
        <v>43110</v>
      </c>
      <c r="F279" s="8" cm="1">
        <f t="array" ref="F279">IF($I$2="Длительное проживание от 10 ночей ",
INDEX(GRID!$B$18:$U$29,MATCH(E$7,GRID!$A$18:$A$29,0),MATCH(1,($U$2=GRID!$B$1:$U$1)*(КАЛЕНДАРЬ!AA27=GRID!$B$3:$U$3),0))*GRID!$H$45,
ROUNDUP(INDEX(GRID!$B$18:$U$29,MATCH(E$7,GRID!$A$18:$A$29,0),MATCH(1,($U$2=GRID!$B$1:$U$1)*(КАЛЕНДАРЬ!AA27=GRID!$B$3:$U$3),0))*GRID!$H$45*(1-GRID!$H$46),0))</f>
        <v>47610</v>
      </c>
      <c r="G279" s="57" t="s">
        <v>119</v>
      </c>
      <c r="H279" s="57" t="s">
        <v>119</v>
      </c>
      <c r="I279" s="8" cm="1">
        <f t="array" ref="I279">IF($I$2="Длительное проживание от 10 ночей ",
INDEX(GRID!$B$4:$U$15,MATCH(I$7,GRID!$A$4:$A$15,0),MATCH(1,($U$2=GRID!$B$1:$U$1)*(КАЛЕНДАРЬ!AA27=GRID!$B$3:$U$3),0))*GRID!$H$45,
ROUNDUP(INDEX(GRID!$B$4:$U$15,MATCH(I$7,GRID!$A$4:$A$15,0),MATCH(1,($U$2=GRID!$B$1:$U$1)*(КАЛЕНДАРЬ!AA27=GRID!$B$3:$U$3),0))*GRID!$H$45*(1-GRID!$H$46),0))</f>
        <v>54810</v>
      </c>
      <c r="J279" s="8" cm="1">
        <f t="array" ref="J279">IF($I$2="Длительное проживание от 10 ночей ",
INDEX(GRID!$B$18:$U$29,MATCH(I$7,GRID!$A$18:$A$29,0),MATCH(1,($U$2=GRID!$B$1:$U$1)*(КАЛЕНДАРЬ!AA27=GRID!$B$3:$U$3),0))*GRID!$H$45,
ROUNDUP(INDEX(GRID!$B$18:$U$29,MATCH(I$7,GRID!$A$18:$A$29,0),MATCH(1,($U$2=GRID!$B$1:$U$1)*(КАЛЕНДАРЬ!AA27=GRID!$B$3:$U$3),0))*GRID!$H$45*(1-GRID!$H$46),0))</f>
        <v>59310</v>
      </c>
      <c r="K279" s="57" t="s">
        <v>119</v>
      </c>
      <c r="L279" s="57" t="s">
        <v>119</v>
      </c>
      <c r="M279" s="8" cm="1">
        <f t="array" ref="M279">IF($I$2="Длительное проживание от 10 ночей ",
INDEX(GRID!$B$4:$U$15,MATCH(M$7,GRID!$A$4:$A$15,0),MATCH(1,($U$2=GRID!$B$1:$U$1)*(КАЛЕНДАРЬ!AA27=GRID!$B$3:$U$3),0))*GRID!$H$45,
ROUNDUP(INDEX(GRID!$B$4:$U$15,MATCH(M$7,GRID!$A$4:$A$15,0),MATCH(1,($U$2=GRID!$B$1:$U$1)*(КАЛЕНДАРЬ!AA27=GRID!$B$3:$U$3),0))*GRID!$H$45*(1-GRID!$H$46),0))</f>
        <v>81180</v>
      </c>
      <c r="N279" s="8" cm="1">
        <f t="array" ref="N279">IF($I$2="Длительное проживание от 10 ночей ",
INDEX(GRID!$B$18:$U$29,MATCH(M$7,GRID!$A$18:$A$29,0),MATCH(1,($U$2=GRID!$B$1:$U$1)*(КАЛЕНДАРЬ!AA27=GRID!$B$3:$U$3),0))*GRID!$H$45,
ROUNDUP(INDEX(GRID!$B$18:$U$29,MATCH(M$7,GRID!$A$18:$A$29,0),MATCH(1,($U$2=GRID!$B$1:$U$1)*(КАЛЕНДАРЬ!AA27=GRID!$B$3:$U$3),0))*GRID!$H$45*(1-GRID!$H$46),0))</f>
        <v>85680</v>
      </c>
      <c r="O279" s="57" t="s">
        <v>119</v>
      </c>
      <c r="P279" s="8" cm="1">
        <f t="array" ref="P279">IF($I$2="Длительное проживание от 10 ночей ",
INDEX(GRID!$B$4:$U$15,MATCH(P$7,GRID!$A$4:$A$15,0),MATCH(1,($U$2=GRID!$B$1:$U$1)*(КАЛЕНДАРЬ!AA27=GRID!$B$3:$U$3),0))*GRID!$H$45,
ROUNDUP(INDEX(GRID!$B$4:$U$15,MATCH(P$7,GRID!$A$4:$A$15,0),MATCH(1,($U$2=GRID!$B$1:$U$1)*(КАЛЕНДАРЬ!AA27=GRID!$B$3:$U$3),0))*GRID!$H$45*(1-GRID!$H$46),0))</f>
        <v>155610</v>
      </c>
      <c r="Q279" s="8" cm="1">
        <f t="array" ref="Q279">IF($I$2="Длительное проживание от 10 ночей ",
INDEX(GRID!$B$4:$U$15,MATCH(Q$7,GRID!$A$4:$A$15,0),MATCH(1,($U$2=GRID!$B$1:$U$1)*(КАЛЕНДАРЬ!AA27=GRID!$B$3:$U$3),0))*GRID!$H$45,
ROUNDUP(INDEX(GRID!$B$4:$U$15,MATCH(Q$7,GRID!$A$4:$A$15,0),MATCH(1,($U$2=GRID!$B$1:$U$1)*(КАЛЕНДАРЬ!AA27=GRID!$B$3:$U$3),0))*GRID!$H$45*(1-GRID!$H$46),0))</f>
        <v>182160</v>
      </c>
      <c r="R279" s="57" t="s">
        <v>119</v>
      </c>
      <c r="S279" s="57" t="s">
        <v>119</v>
      </c>
      <c r="T279" s="57" t="s">
        <v>119</v>
      </c>
    </row>
    <row r="280" spans="1:20" hidden="1">
      <c r="A280" s="63" t="s">
        <v>15</v>
      </c>
      <c r="B280" s="64">
        <v>25</v>
      </c>
      <c r="C280" s="8" cm="1">
        <f t="array" ref="C280">IF($I$2="Длительное проживание от 10 ночей ",
INDEX(GRID!$B$4:$U$15,MATCH(C$7,GRID!$A$4:$A$15,0),MATCH(1,($U$2=GRID!$B$1:$U$1)*(КАЛЕНДАРЬ!AA28=GRID!$B$3:$U$3),0))*GRID!$H$45,
ROUNDUP(INDEX(GRID!$B$4:$U$15,MATCH(C$7,GRID!$A$4:$A$15,0),MATCH(1,($U$2=GRID!$B$1:$U$1)*(КАЛЕНДАРЬ!AA28=GRID!$B$3:$U$3),0))*GRID!$H$45*(1-GRID!$H$46),0))</f>
        <v>36090</v>
      </c>
      <c r="D280" s="8" cm="1">
        <f t="array" ref="D280">IF($I$2="Длительное проживание от 10 ночей ",
INDEX(GRID!$B$18:$U$29,MATCH(C$7,GRID!$A$18:$A$29,0),MATCH(1,($U$2=GRID!$B$1:$U$1)*(КАЛЕНДАРЬ!AA28=GRID!$B$3:$U$3),0))*GRID!$H$45,
ROUNDUP(INDEX(GRID!$B$18:$U$29,MATCH(C$7,GRID!$A$18:$A$29,0),MATCH(1,($U$2=GRID!$B$1:$U$1)*(КАЛЕНДАРЬ!AA28=GRID!$B$3:$U$3),0))*GRID!$H$45*(1-GRID!$H$46),0))</f>
        <v>40590</v>
      </c>
      <c r="E280" s="8" cm="1">
        <f t="array" ref="E280">IF($I$2="Длительное проживание от 10 ночей ",
INDEX(GRID!$B$4:$U$15,MATCH(E$7,GRID!$A$4:$A$15,0),MATCH(1,($U$2=GRID!$B$1:$U$1)*(КАЛЕНДАРЬ!AA28=GRID!$B$3:$U$3),0))*GRID!$H$45,
ROUNDUP(INDEX(GRID!$B$4:$U$15,MATCH(E$7,GRID!$A$4:$A$15,0),MATCH(1,($U$2=GRID!$B$1:$U$1)*(КАЛЕНДАРЬ!AA28=GRID!$B$3:$U$3),0))*GRID!$H$45*(1-GRID!$H$46),0))</f>
        <v>43110</v>
      </c>
      <c r="F280" s="8" cm="1">
        <f t="array" ref="F280">IF($I$2="Длительное проживание от 10 ночей ",
INDEX(GRID!$B$18:$U$29,MATCH(E$7,GRID!$A$18:$A$29,0),MATCH(1,($U$2=GRID!$B$1:$U$1)*(КАЛЕНДАРЬ!AA28=GRID!$B$3:$U$3),0))*GRID!$H$45,
ROUNDUP(INDEX(GRID!$B$18:$U$29,MATCH(E$7,GRID!$A$18:$A$29,0),MATCH(1,($U$2=GRID!$B$1:$U$1)*(КАЛЕНДАРЬ!AA28=GRID!$B$3:$U$3),0))*GRID!$H$45*(1-GRID!$H$46),0))</f>
        <v>47610</v>
      </c>
      <c r="G280" s="57" t="s">
        <v>119</v>
      </c>
      <c r="H280" s="57" t="s">
        <v>119</v>
      </c>
      <c r="I280" s="8" cm="1">
        <f t="array" ref="I280">IF($I$2="Длительное проживание от 10 ночей ",
INDEX(GRID!$B$4:$U$15,MATCH(I$7,GRID!$A$4:$A$15,0),MATCH(1,($U$2=GRID!$B$1:$U$1)*(КАЛЕНДАРЬ!AA28=GRID!$B$3:$U$3),0))*GRID!$H$45,
ROUNDUP(INDEX(GRID!$B$4:$U$15,MATCH(I$7,GRID!$A$4:$A$15,0),MATCH(1,($U$2=GRID!$B$1:$U$1)*(КАЛЕНДАРЬ!AA28=GRID!$B$3:$U$3),0))*GRID!$H$45*(1-GRID!$H$46),0))</f>
        <v>54810</v>
      </c>
      <c r="J280" s="8" cm="1">
        <f t="array" ref="J280">IF($I$2="Длительное проживание от 10 ночей ",
INDEX(GRID!$B$18:$U$29,MATCH(I$7,GRID!$A$18:$A$29,0),MATCH(1,($U$2=GRID!$B$1:$U$1)*(КАЛЕНДАРЬ!AA28=GRID!$B$3:$U$3),0))*GRID!$H$45,
ROUNDUP(INDEX(GRID!$B$18:$U$29,MATCH(I$7,GRID!$A$18:$A$29,0),MATCH(1,($U$2=GRID!$B$1:$U$1)*(КАЛЕНДАРЬ!AA28=GRID!$B$3:$U$3),0))*GRID!$H$45*(1-GRID!$H$46),0))</f>
        <v>59310</v>
      </c>
      <c r="K280" s="57" t="s">
        <v>119</v>
      </c>
      <c r="L280" s="57" t="s">
        <v>119</v>
      </c>
      <c r="M280" s="8" cm="1">
        <f t="array" ref="M280">IF($I$2="Длительное проживание от 10 ночей ",
INDEX(GRID!$B$4:$U$15,MATCH(M$7,GRID!$A$4:$A$15,0),MATCH(1,($U$2=GRID!$B$1:$U$1)*(КАЛЕНДАРЬ!AA28=GRID!$B$3:$U$3),0))*GRID!$H$45,
ROUNDUP(INDEX(GRID!$B$4:$U$15,MATCH(M$7,GRID!$A$4:$A$15,0),MATCH(1,($U$2=GRID!$B$1:$U$1)*(КАЛЕНДАРЬ!AA28=GRID!$B$3:$U$3),0))*GRID!$H$45*(1-GRID!$H$46),0))</f>
        <v>81180</v>
      </c>
      <c r="N280" s="8" cm="1">
        <f t="array" ref="N280">IF($I$2="Длительное проживание от 10 ночей ",
INDEX(GRID!$B$18:$U$29,MATCH(M$7,GRID!$A$18:$A$29,0),MATCH(1,($U$2=GRID!$B$1:$U$1)*(КАЛЕНДАРЬ!AA28=GRID!$B$3:$U$3),0))*GRID!$H$45,
ROUNDUP(INDEX(GRID!$B$18:$U$29,MATCH(M$7,GRID!$A$18:$A$29,0),MATCH(1,($U$2=GRID!$B$1:$U$1)*(КАЛЕНДАРЬ!AA28=GRID!$B$3:$U$3),0))*GRID!$H$45*(1-GRID!$H$46),0))</f>
        <v>85680</v>
      </c>
      <c r="O280" s="57" t="s">
        <v>119</v>
      </c>
      <c r="P280" s="8" cm="1">
        <f t="array" ref="P280">IF($I$2="Длительное проживание от 10 ночей ",
INDEX(GRID!$B$4:$U$15,MATCH(P$7,GRID!$A$4:$A$15,0),MATCH(1,($U$2=GRID!$B$1:$U$1)*(КАЛЕНДАРЬ!AA28=GRID!$B$3:$U$3),0))*GRID!$H$45,
ROUNDUP(INDEX(GRID!$B$4:$U$15,MATCH(P$7,GRID!$A$4:$A$15,0),MATCH(1,($U$2=GRID!$B$1:$U$1)*(КАЛЕНДАРЬ!AA28=GRID!$B$3:$U$3),0))*GRID!$H$45*(1-GRID!$H$46),0))</f>
        <v>155610</v>
      </c>
      <c r="Q280" s="8" cm="1">
        <f t="array" ref="Q280">IF($I$2="Длительное проживание от 10 ночей ",
INDEX(GRID!$B$4:$U$15,MATCH(Q$7,GRID!$A$4:$A$15,0),MATCH(1,($U$2=GRID!$B$1:$U$1)*(КАЛЕНДАРЬ!AA28=GRID!$B$3:$U$3),0))*GRID!$H$45,
ROUNDUP(INDEX(GRID!$B$4:$U$15,MATCH(Q$7,GRID!$A$4:$A$15,0),MATCH(1,($U$2=GRID!$B$1:$U$1)*(КАЛЕНДАРЬ!AA28=GRID!$B$3:$U$3),0))*GRID!$H$45*(1-GRID!$H$46),0))</f>
        <v>182160</v>
      </c>
      <c r="R280" s="57" t="s">
        <v>119</v>
      </c>
      <c r="S280" s="57" t="s">
        <v>119</v>
      </c>
      <c r="T280" s="57" t="s">
        <v>119</v>
      </c>
    </row>
    <row r="281" spans="1:20" hidden="1">
      <c r="A281" s="63" t="s">
        <v>16</v>
      </c>
      <c r="B281" s="64">
        <v>26</v>
      </c>
      <c r="C281" s="8" cm="1">
        <f t="array" ref="C281">IF($I$2="Длительное проживание от 10 ночей ",
INDEX(GRID!$B$4:$U$15,MATCH(C$7,GRID!$A$4:$A$15,0),MATCH(1,($U$2=GRID!$B$1:$U$1)*(КАЛЕНДАРЬ!AA29=GRID!$B$3:$U$3),0))*GRID!$H$45,
ROUNDUP(INDEX(GRID!$B$4:$U$15,MATCH(C$7,GRID!$A$4:$A$15,0),MATCH(1,($U$2=GRID!$B$1:$U$1)*(КАЛЕНДАРЬ!AA29=GRID!$B$3:$U$3),0))*GRID!$H$45*(1-GRID!$H$46),0))</f>
        <v>36090</v>
      </c>
      <c r="D281" s="8" cm="1">
        <f t="array" ref="D281">IF($I$2="Длительное проживание от 10 ночей ",
INDEX(GRID!$B$18:$U$29,MATCH(C$7,GRID!$A$18:$A$29,0),MATCH(1,($U$2=GRID!$B$1:$U$1)*(КАЛЕНДАРЬ!AA29=GRID!$B$3:$U$3),0))*GRID!$H$45,
ROUNDUP(INDEX(GRID!$B$18:$U$29,MATCH(C$7,GRID!$A$18:$A$29,0),MATCH(1,($U$2=GRID!$B$1:$U$1)*(КАЛЕНДАРЬ!AA29=GRID!$B$3:$U$3),0))*GRID!$H$45*(1-GRID!$H$46),0))</f>
        <v>40590</v>
      </c>
      <c r="E281" s="8" cm="1">
        <f t="array" ref="E281">IF($I$2="Длительное проживание от 10 ночей ",
INDEX(GRID!$B$4:$U$15,MATCH(E$7,GRID!$A$4:$A$15,0),MATCH(1,($U$2=GRID!$B$1:$U$1)*(КАЛЕНДАРЬ!AA29=GRID!$B$3:$U$3),0))*GRID!$H$45,
ROUNDUP(INDEX(GRID!$B$4:$U$15,MATCH(E$7,GRID!$A$4:$A$15,0),MATCH(1,($U$2=GRID!$B$1:$U$1)*(КАЛЕНДАРЬ!AA29=GRID!$B$3:$U$3),0))*GRID!$H$45*(1-GRID!$H$46),0))</f>
        <v>43110</v>
      </c>
      <c r="F281" s="8" cm="1">
        <f t="array" ref="F281">IF($I$2="Длительное проживание от 10 ночей ",
INDEX(GRID!$B$18:$U$29,MATCH(E$7,GRID!$A$18:$A$29,0),MATCH(1,($U$2=GRID!$B$1:$U$1)*(КАЛЕНДАРЬ!AA29=GRID!$B$3:$U$3),0))*GRID!$H$45,
ROUNDUP(INDEX(GRID!$B$18:$U$29,MATCH(E$7,GRID!$A$18:$A$29,0),MATCH(1,($U$2=GRID!$B$1:$U$1)*(КАЛЕНДАРЬ!AA29=GRID!$B$3:$U$3),0))*GRID!$H$45*(1-GRID!$H$46),0))</f>
        <v>47610</v>
      </c>
      <c r="G281" s="57" t="s">
        <v>119</v>
      </c>
      <c r="H281" s="57" t="s">
        <v>119</v>
      </c>
      <c r="I281" s="8" cm="1">
        <f t="array" ref="I281">IF($I$2="Длительное проживание от 10 ночей ",
INDEX(GRID!$B$4:$U$15,MATCH(I$7,GRID!$A$4:$A$15,0),MATCH(1,($U$2=GRID!$B$1:$U$1)*(КАЛЕНДАРЬ!AA29=GRID!$B$3:$U$3),0))*GRID!$H$45,
ROUNDUP(INDEX(GRID!$B$4:$U$15,MATCH(I$7,GRID!$A$4:$A$15,0),MATCH(1,($U$2=GRID!$B$1:$U$1)*(КАЛЕНДАРЬ!AA29=GRID!$B$3:$U$3),0))*GRID!$H$45*(1-GRID!$H$46),0))</f>
        <v>54810</v>
      </c>
      <c r="J281" s="8" cm="1">
        <f t="array" ref="J281">IF($I$2="Длительное проживание от 10 ночей ",
INDEX(GRID!$B$18:$U$29,MATCH(I$7,GRID!$A$18:$A$29,0),MATCH(1,($U$2=GRID!$B$1:$U$1)*(КАЛЕНДАРЬ!AA29=GRID!$B$3:$U$3),0))*GRID!$H$45,
ROUNDUP(INDEX(GRID!$B$18:$U$29,MATCH(I$7,GRID!$A$18:$A$29,0),MATCH(1,($U$2=GRID!$B$1:$U$1)*(КАЛЕНДАРЬ!AA29=GRID!$B$3:$U$3),0))*GRID!$H$45*(1-GRID!$H$46),0))</f>
        <v>59310</v>
      </c>
      <c r="K281" s="57" t="s">
        <v>119</v>
      </c>
      <c r="L281" s="57" t="s">
        <v>119</v>
      </c>
      <c r="M281" s="8" cm="1">
        <f t="array" ref="M281">IF($I$2="Длительное проживание от 10 ночей ",
INDEX(GRID!$B$4:$U$15,MATCH(M$7,GRID!$A$4:$A$15,0),MATCH(1,($U$2=GRID!$B$1:$U$1)*(КАЛЕНДАРЬ!AA29=GRID!$B$3:$U$3),0))*GRID!$H$45,
ROUNDUP(INDEX(GRID!$B$4:$U$15,MATCH(M$7,GRID!$A$4:$A$15,0),MATCH(1,($U$2=GRID!$B$1:$U$1)*(КАЛЕНДАРЬ!AA29=GRID!$B$3:$U$3),0))*GRID!$H$45*(1-GRID!$H$46),0))</f>
        <v>81180</v>
      </c>
      <c r="N281" s="8" cm="1">
        <f t="array" ref="N281">IF($I$2="Длительное проживание от 10 ночей ",
INDEX(GRID!$B$18:$U$29,MATCH(M$7,GRID!$A$18:$A$29,0),MATCH(1,($U$2=GRID!$B$1:$U$1)*(КАЛЕНДАРЬ!AA29=GRID!$B$3:$U$3),0))*GRID!$H$45,
ROUNDUP(INDEX(GRID!$B$18:$U$29,MATCH(M$7,GRID!$A$18:$A$29,0),MATCH(1,($U$2=GRID!$B$1:$U$1)*(КАЛЕНДАРЬ!AA29=GRID!$B$3:$U$3),0))*GRID!$H$45*(1-GRID!$H$46),0))</f>
        <v>85680</v>
      </c>
      <c r="O281" s="57" t="s">
        <v>119</v>
      </c>
      <c r="P281" s="8" cm="1">
        <f t="array" ref="P281">IF($I$2="Длительное проживание от 10 ночей ",
INDEX(GRID!$B$4:$U$15,MATCH(P$7,GRID!$A$4:$A$15,0),MATCH(1,($U$2=GRID!$B$1:$U$1)*(КАЛЕНДАРЬ!AA29=GRID!$B$3:$U$3),0))*GRID!$H$45,
ROUNDUP(INDEX(GRID!$B$4:$U$15,MATCH(P$7,GRID!$A$4:$A$15,0),MATCH(1,($U$2=GRID!$B$1:$U$1)*(КАЛЕНДАРЬ!AA29=GRID!$B$3:$U$3),0))*GRID!$H$45*(1-GRID!$H$46),0))</f>
        <v>155610</v>
      </c>
      <c r="Q281" s="8" cm="1">
        <f t="array" ref="Q281">IF($I$2="Длительное проживание от 10 ночей ",
INDEX(GRID!$B$4:$U$15,MATCH(Q$7,GRID!$A$4:$A$15,0),MATCH(1,($U$2=GRID!$B$1:$U$1)*(КАЛЕНДАРЬ!AA29=GRID!$B$3:$U$3),0))*GRID!$H$45,
ROUNDUP(INDEX(GRID!$B$4:$U$15,MATCH(Q$7,GRID!$A$4:$A$15,0),MATCH(1,($U$2=GRID!$B$1:$U$1)*(КАЛЕНДАРЬ!AA29=GRID!$B$3:$U$3),0))*GRID!$H$45*(1-GRID!$H$46),0))</f>
        <v>182160</v>
      </c>
      <c r="R281" s="57" t="s">
        <v>119</v>
      </c>
      <c r="S281" s="57" t="s">
        <v>119</v>
      </c>
      <c r="T281" s="57" t="s">
        <v>119</v>
      </c>
    </row>
    <row r="282" spans="1:20" hidden="1">
      <c r="A282" s="63" t="s">
        <v>17</v>
      </c>
      <c r="B282" s="64">
        <v>27</v>
      </c>
      <c r="C282" s="8" cm="1">
        <f t="array" ref="C282">IF($I$2="Длительное проживание от 10 ночей ",
INDEX(GRID!$B$4:$U$15,MATCH(C$7,GRID!$A$4:$A$15,0),MATCH(1,($U$2=GRID!$B$1:$U$1)*(КАЛЕНДАРЬ!AA30=GRID!$B$3:$U$3),0))*GRID!$H$45,
ROUNDUP(INDEX(GRID!$B$4:$U$15,MATCH(C$7,GRID!$A$4:$A$15,0),MATCH(1,($U$2=GRID!$B$1:$U$1)*(КАЛЕНДАРЬ!AA30=GRID!$B$3:$U$3),0))*GRID!$H$45*(1-GRID!$H$46),0))</f>
        <v>36090</v>
      </c>
      <c r="D282" s="8" cm="1">
        <f t="array" ref="D282">IF($I$2="Длительное проживание от 10 ночей ",
INDEX(GRID!$B$18:$U$29,MATCH(C$7,GRID!$A$18:$A$29,0),MATCH(1,($U$2=GRID!$B$1:$U$1)*(КАЛЕНДАРЬ!AA30=GRID!$B$3:$U$3),0))*GRID!$H$45,
ROUNDUP(INDEX(GRID!$B$18:$U$29,MATCH(C$7,GRID!$A$18:$A$29,0),MATCH(1,($U$2=GRID!$B$1:$U$1)*(КАЛЕНДАРЬ!AA30=GRID!$B$3:$U$3),0))*GRID!$H$45*(1-GRID!$H$46),0))</f>
        <v>40590</v>
      </c>
      <c r="E282" s="8" cm="1">
        <f t="array" ref="E282">IF($I$2="Длительное проживание от 10 ночей ",
INDEX(GRID!$B$4:$U$15,MATCH(E$7,GRID!$A$4:$A$15,0),MATCH(1,($U$2=GRID!$B$1:$U$1)*(КАЛЕНДАРЬ!AA30=GRID!$B$3:$U$3),0))*GRID!$H$45,
ROUNDUP(INDEX(GRID!$B$4:$U$15,MATCH(E$7,GRID!$A$4:$A$15,0),MATCH(1,($U$2=GRID!$B$1:$U$1)*(КАЛЕНДАРЬ!AA30=GRID!$B$3:$U$3),0))*GRID!$H$45*(1-GRID!$H$46),0))</f>
        <v>43110</v>
      </c>
      <c r="F282" s="8" cm="1">
        <f t="array" ref="F282">IF($I$2="Длительное проживание от 10 ночей ",
INDEX(GRID!$B$18:$U$29,MATCH(E$7,GRID!$A$18:$A$29,0),MATCH(1,($U$2=GRID!$B$1:$U$1)*(КАЛЕНДАРЬ!AA30=GRID!$B$3:$U$3),0))*GRID!$H$45,
ROUNDUP(INDEX(GRID!$B$18:$U$29,MATCH(E$7,GRID!$A$18:$A$29,0),MATCH(1,($U$2=GRID!$B$1:$U$1)*(КАЛЕНДАРЬ!AA30=GRID!$B$3:$U$3),0))*GRID!$H$45*(1-GRID!$H$46),0))</f>
        <v>47610</v>
      </c>
      <c r="G282" s="57" t="s">
        <v>119</v>
      </c>
      <c r="H282" s="57" t="s">
        <v>119</v>
      </c>
      <c r="I282" s="8" cm="1">
        <f t="array" ref="I282">IF($I$2="Длительное проживание от 10 ночей ",
INDEX(GRID!$B$4:$U$15,MATCH(I$7,GRID!$A$4:$A$15,0),MATCH(1,($U$2=GRID!$B$1:$U$1)*(КАЛЕНДАРЬ!AA30=GRID!$B$3:$U$3),0))*GRID!$H$45,
ROUNDUP(INDEX(GRID!$B$4:$U$15,MATCH(I$7,GRID!$A$4:$A$15,0),MATCH(1,($U$2=GRID!$B$1:$U$1)*(КАЛЕНДАРЬ!AA30=GRID!$B$3:$U$3),0))*GRID!$H$45*(1-GRID!$H$46),0))</f>
        <v>54810</v>
      </c>
      <c r="J282" s="8" cm="1">
        <f t="array" ref="J282">IF($I$2="Длительное проживание от 10 ночей ",
INDEX(GRID!$B$18:$U$29,MATCH(I$7,GRID!$A$18:$A$29,0),MATCH(1,($U$2=GRID!$B$1:$U$1)*(КАЛЕНДАРЬ!AA30=GRID!$B$3:$U$3),0))*GRID!$H$45,
ROUNDUP(INDEX(GRID!$B$18:$U$29,MATCH(I$7,GRID!$A$18:$A$29,0),MATCH(1,($U$2=GRID!$B$1:$U$1)*(КАЛЕНДАРЬ!AA30=GRID!$B$3:$U$3),0))*GRID!$H$45*(1-GRID!$H$46),0))</f>
        <v>59310</v>
      </c>
      <c r="K282" s="57" t="s">
        <v>119</v>
      </c>
      <c r="L282" s="57" t="s">
        <v>119</v>
      </c>
      <c r="M282" s="8" cm="1">
        <f t="array" ref="M282">IF($I$2="Длительное проживание от 10 ночей ",
INDEX(GRID!$B$4:$U$15,MATCH(M$7,GRID!$A$4:$A$15,0),MATCH(1,($U$2=GRID!$B$1:$U$1)*(КАЛЕНДАРЬ!AA30=GRID!$B$3:$U$3),0))*GRID!$H$45,
ROUNDUP(INDEX(GRID!$B$4:$U$15,MATCH(M$7,GRID!$A$4:$A$15,0),MATCH(1,($U$2=GRID!$B$1:$U$1)*(КАЛЕНДАРЬ!AA30=GRID!$B$3:$U$3),0))*GRID!$H$45*(1-GRID!$H$46),0))</f>
        <v>81180</v>
      </c>
      <c r="N282" s="8" cm="1">
        <f t="array" ref="N282">IF($I$2="Длительное проживание от 10 ночей ",
INDEX(GRID!$B$18:$U$29,MATCH(M$7,GRID!$A$18:$A$29,0),MATCH(1,($U$2=GRID!$B$1:$U$1)*(КАЛЕНДАРЬ!AA30=GRID!$B$3:$U$3),0))*GRID!$H$45,
ROUNDUP(INDEX(GRID!$B$18:$U$29,MATCH(M$7,GRID!$A$18:$A$29,0),MATCH(1,($U$2=GRID!$B$1:$U$1)*(КАЛЕНДАРЬ!AA30=GRID!$B$3:$U$3),0))*GRID!$H$45*(1-GRID!$H$46),0))</f>
        <v>85680</v>
      </c>
      <c r="O282" s="57" t="s">
        <v>119</v>
      </c>
      <c r="P282" s="8" cm="1">
        <f t="array" ref="P282">IF($I$2="Длительное проживание от 10 ночей ",
INDEX(GRID!$B$4:$U$15,MATCH(P$7,GRID!$A$4:$A$15,0),MATCH(1,($U$2=GRID!$B$1:$U$1)*(КАЛЕНДАРЬ!AA30=GRID!$B$3:$U$3),0))*GRID!$H$45,
ROUNDUP(INDEX(GRID!$B$4:$U$15,MATCH(P$7,GRID!$A$4:$A$15,0),MATCH(1,($U$2=GRID!$B$1:$U$1)*(КАЛЕНДАРЬ!AA30=GRID!$B$3:$U$3),0))*GRID!$H$45*(1-GRID!$H$46),0))</f>
        <v>155610</v>
      </c>
      <c r="Q282" s="8" cm="1">
        <f t="array" ref="Q282">IF($I$2="Длительное проживание от 10 ночей ",
INDEX(GRID!$B$4:$U$15,MATCH(Q$7,GRID!$A$4:$A$15,0),MATCH(1,($U$2=GRID!$B$1:$U$1)*(КАЛЕНДАРЬ!AA30=GRID!$B$3:$U$3),0))*GRID!$H$45,
ROUNDUP(INDEX(GRID!$B$4:$U$15,MATCH(Q$7,GRID!$A$4:$A$15,0),MATCH(1,($U$2=GRID!$B$1:$U$1)*(КАЛЕНДАРЬ!AA30=GRID!$B$3:$U$3),0))*GRID!$H$45*(1-GRID!$H$46),0))</f>
        <v>182160</v>
      </c>
      <c r="R282" s="57" t="s">
        <v>119</v>
      </c>
      <c r="S282" s="57" t="s">
        <v>119</v>
      </c>
      <c r="T282" s="57" t="s">
        <v>119</v>
      </c>
    </row>
    <row r="283" spans="1:20" hidden="1">
      <c r="A283" s="63" t="s">
        <v>11</v>
      </c>
      <c r="B283" s="64">
        <v>28</v>
      </c>
      <c r="C283" s="8" cm="1">
        <f t="array" ref="C283">IF($I$2="Длительное проживание от 10 ночей ",
INDEX(GRID!$B$4:$U$15,MATCH(C$7,GRID!$A$4:$A$15,0),MATCH(1,($U$2=GRID!$B$1:$U$1)*(КАЛЕНДАРЬ!AA31=GRID!$B$3:$U$3),0))*GRID!$H$45,
ROUNDUP(INDEX(GRID!$B$4:$U$15,MATCH(C$7,GRID!$A$4:$A$15,0),MATCH(1,($U$2=GRID!$B$1:$U$1)*(КАЛЕНДАРЬ!AA31=GRID!$B$3:$U$3),0))*GRID!$H$45*(1-GRID!$H$46),0))</f>
        <v>32850</v>
      </c>
      <c r="D283" s="8" cm="1">
        <f t="array" ref="D283">IF($I$2="Длительное проживание от 10 ночей ",
INDEX(GRID!$B$18:$U$29,MATCH(C$7,GRID!$A$18:$A$29,0),MATCH(1,($U$2=GRID!$B$1:$U$1)*(КАЛЕНДАРЬ!AA31=GRID!$B$3:$U$3),0))*GRID!$H$45,
ROUNDUP(INDEX(GRID!$B$18:$U$29,MATCH(C$7,GRID!$A$18:$A$29,0),MATCH(1,($U$2=GRID!$B$1:$U$1)*(КАЛЕНДАРЬ!AA31=GRID!$B$3:$U$3),0))*GRID!$H$45*(1-GRID!$H$46),0))</f>
        <v>37350</v>
      </c>
      <c r="E283" s="8" cm="1">
        <f t="array" ref="E283">IF($I$2="Длительное проживание от 10 ночей ",
INDEX(GRID!$B$4:$U$15,MATCH(E$7,GRID!$A$4:$A$15,0),MATCH(1,($U$2=GRID!$B$1:$U$1)*(КАЛЕНДАРЬ!AA31=GRID!$B$3:$U$3),0))*GRID!$H$45,
ROUNDUP(INDEX(GRID!$B$4:$U$15,MATCH(E$7,GRID!$A$4:$A$15,0),MATCH(1,($U$2=GRID!$B$1:$U$1)*(КАЛЕНДАРЬ!AA31=GRID!$B$3:$U$3),0))*GRID!$H$45*(1-GRID!$H$46),0))</f>
        <v>39330</v>
      </c>
      <c r="F283" s="8" cm="1">
        <f t="array" ref="F283">IF($I$2="Длительное проживание от 10 ночей ",
INDEX(GRID!$B$18:$U$29,MATCH(E$7,GRID!$A$18:$A$29,0),MATCH(1,($U$2=GRID!$B$1:$U$1)*(КАЛЕНДАРЬ!AA31=GRID!$B$3:$U$3),0))*GRID!$H$45,
ROUNDUP(INDEX(GRID!$B$18:$U$29,MATCH(E$7,GRID!$A$18:$A$29,0),MATCH(1,($U$2=GRID!$B$1:$U$1)*(КАЛЕНДАРЬ!AA31=GRID!$B$3:$U$3),0))*GRID!$H$45*(1-GRID!$H$46),0))</f>
        <v>43830</v>
      </c>
      <c r="G283" s="57" t="s">
        <v>119</v>
      </c>
      <c r="H283" s="57" t="s">
        <v>119</v>
      </c>
      <c r="I283" s="8" cm="1">
        <f t="array" ref="I283">IF($I$2="Длительное проживание от 10 ночей ",
INDEX(GRID!$B$4:$U$15,MATCH(I$7,GRID!$A$4:$A$15,0),MATCH(1,($U$2=GRID!$B$1:$U$1)*(КАЛЕНДАРЬ!AA31=GRID!$B$3:$U$3),0))*GRID!$H$45,
ROUNDUP(INDEX(GRID!$B$4:$U$15,MATCH(I$7,GRID!$A$4:$A$15,0),MATCH(1,($U$2=GRID!$B$1:$U$1)*(КАЛЕНДАРЬ!AA31=GRID!$B$3:$U$3),0))*GRID!$H$45*(1-GRID!$H$46),0))</f>
        <v>50580</v>
      </c>
      <c r="J283" s="8" cm="1">
        <f t="array" ref="J283">IF($I$2="Длительное проживание от 10 ночей ",
INDEX(GRID!$B$18:$U$29,MATCH(I$7,GRID!$A$18:$A$29,0),MATCH(1,($U$2=GRID!$B$1:$U$1)*(КАЛЕНДАРЬ!AA31=GRID!$B$3:$U$3),0))*GRID!$H$45,
ROUNDUP(INDEX(GRID!$B$18:$U$29,MATCH(I$7,GRID!$A$18:$A$29,0),MATCH(1,($U$2=GRID!$B$1:$U$1)*(КАЛЕНДАРЬ!AA31=GRID!$B$3:$U$3),0))*GRID!$H$45*(1-GRID!$H$46),0))</f>
        <v>55080</v>
      </c>
      <c r="K283" s="57" t="s">
        <v>119</v>
      </c>
      <c r="L283" s="57" t="s">
        <v>119</v>
      </c>
      <c r="M283" s="8" cm="1">
        <f t="array" ref="M283">IF($I$2="Длительное проживание от 10 ночей ",
INDEX(GRID!$B$4:$U$15,MATCH(M$7,GRID!$A$4:$A$15,0),MATCH(1,($U$2=GRID!$B$1:$U$1)*(КАЛЕНДАРЬ!AA31=GRID!$B$3:$U$3),0))*GRID!$H$45,
ROUNDUP(INDEX(GRID!$B$4:$U$15,MATCH(M$7,GRID!$A$4:$A$15,0),MATCH(1,($U$2=GRID!$B$1:$U$1)*(КАЛЕНДАРЬ!AA31=GRID!$B$3:$U$3),0))*GRID!$H$45*(1-GRID!$H$46),0))</f>
        <v>75870</v>
      </c>
      <c r="N283" s="8" cm="1">
        <f t="array" ref="N283">IF($I$2="Длительное проживание от 10 ночей ",
INDEX(GRID!$B$18:$U$29,MATCH(M$7,GRID!$A$18:$A$29,0),MATCH(1,($U$2=GRID!$B$1:$U$1)*(КАЛЕНДАРЬ!AA31=GRID!$B$3:$U$3),0))*GRID!$H$45,
ROUNDUP(INDEX(GRID!$B$18:$U$29,MATCH(M$7,GRID!$A$18:$A$29,0),MATCH(1,($U$2=GRID!$B$1:$U$1)*(КАЛЕНДАРЬ!AA31=GRID!$B$3:$U$3),0))*GRID!$H$45*(1-GRID!$H$46),0))</f>
        <v>80370</v>
      </c>
      <c r="O283" s="57" t="s">
        <v>119</v>
      </c>
      <c r="P283" s="8" cm="1">
        <f t="array" ref="P283">IF($I$2="Длительное проживание от 10 ночей ",
INDEX(GRID!$B$4:$U$15,MATCH(P$7,GRID!$A$4:$A$15,0),MATCH(1,($U$2=GRID!$B$1:$U$1)*(КАЛЕНДАРЬ!AA31=GRID!$B$3:$U$3),0))*GRID!$H$45,
ROUNDUP(INDEX(GRID!$B$4:$U$15,MATCH(P$7,GRID!$A$4:$A$15,0),MATCH(1,($U$2=GRID!$B$1:$U$1)*(КАЛЕНДАРЬ!AA31=GRID!$B$3:$U$3),0))*GRID!$H$45*(1-GRID!$H$46),0))</f>
        <v>148680</v>
      </c>
      <c r="Q283" s="8" cm="1">
        <f t="array" ref="Q283">IF($I$2="Длительное проживание от 10 ночей ",
INDEX(GRID!$B$4:$U$15,MATCH(Q$7,GRID!$A$4:$A$15,0),MATCH(1,($U$2=GRID!$B$1:$U$1)*(КАЛЕНДАРЬ!AA31=GRID!$B$3:$U$3),0))*GRID!$H$45,
ROUNDUP(INDEX(GRID!$B$4:$U$15,MATCH(Q$7,GRID!$A$4:$A$15,0),MATCH(1,($U$2=GRID!$B$1:$U$1)*(КАЛЕНДАРЬ!AA31=GRID!$B$3:$U$3),0))*GRID!$H$45*(1-GRID!$H$46),0))</f>
        <v>174330</v>
      </c>
      <c r="R283" s="57" t="s">
        <v>119</v>
      </c>
      <c r="S283" s="57" t="s">
        <v>119</v>
      </c>
      <c r="T283" s="57" t="s">
        <v>119</v>
      </c>
    </row>
    <row r="284" spans="1:20" hidden="1">
      <c r="A284" s="63" t="s">
        <v>12</v>
      </c>
      <c r="B284" s="64">
        <v>29</v>
      </c>
      <c r="C284" s="8" cm="1">
        <f t="array" ref="C284">IF($I$2="Длительное проживание от 10 ночей ",
INDEX(GRID!$B$4:$U$15,MATCH(C$7,GRID!$A$4:$A$15,0),MATCH(1,($U$2=GRID!$B$1:$U$1)*(КАЛЕНДАРЬ!AA32=GRID!$B$3:$U$3),0))*GRID!$H$45,
ROUNDUP(INDEX(GRID!$B$4:$U$15,MATCH(C$7,GRID!$A$4:$A$15,0),MATCH(1,($U$2=GRID!$B$1:$U$1)*(КАЛЕНДАРЬ!AA32=GRID!$B$3:$U$3),0))*GRID!$H$45*(1-GRID!$H$46),0))</f>
        <v>32850</v>
      </c>
      <c r="D284" s="8" cm="1">
        <f t="array" ref="D284">IF($I$2="Длительное проживание от 10 ночей ",
INDEX(GRID!$B$18:$U$29,MATCH(C$7,GRID!$A$18:$A$29,0),MATCH(1,($U$2=GRID!$B$1:$U$1)*(КАЛЕНДАРЬ!AA32=GRID!$B$3:$U$3),0))*GRID!$H$45,
ROUNDUP(INDEX(GRID!$B$18:$U$29,MATCH(C$7,GRID!$A$18:$A$29,0),MATCH(1,($U$2=GRID!$B$1:$U$1)*(КАЛЕНДАРЬ!AA32=GRID!$B$3:$U$3),0))*GRID!$H$45*(1-GRID!$H$46),0))</f>
        <v>37350</v>
      </c>
      <c r="E284" s="8" cm="1">
        <f t="array" ref="E284">IF($I$2="Длительное проживание от 10 ночей ",
INDEX(GRID!$B$4:$U$15,MATCH(E$7,GRID!$A$4:$A$15,0),MATCH(1,($U$2=GRID!$B$1:$U$1)*(КАЛЕНДАРЬ!AA32=GRID!$B$3:$U$3),0))*GRID!$H$45,
ROUNDUP(INDEX(GRID!$B$4:$U$15,MATCH(E$7,GRID!$A$4:$A$15,0),MATCH(1,($U$2=GRID!$B$1:$U$1)*(КАЛЕНДАРЬ!AA32=GRID!$B$3:$U$3),0))*GRID!$H$45*(1-GRID!$H$46),0))</f>
        <v>39330</v>
      </c>
      <c r="F284" s="8" cm="1">
        <f t="array" ref="F284">IF($I$2="Длительное проживание от 10 ночей ",
INDEX(GRID!$B$18:$U$29,MATCH(E$7,GRID!$A$18:$A$29,0),MATCH(1,($U$2=GRID!$B$1:$U$1)*(КАЛЕНДАРЬ!AA32=GRID!$B$3:$U$3),0))*GRID!$H$45,
ROUNDUP(INDEX(GRID!$B$18:$U$29,MATCH(E$7,GRID!$A$18:$A$29,0),MATCH(1,($U$2=GRID!$B$1:$U$1)*(КАЛЕНДАРЬ!AA32=GRID!$B$3:$U$3),0))*GRID!$H$45*(1-GRID!$H$46),0))</f>
        <v>43830</v>
      </c>
      <c r="G284" s="57" t="s">
        <v>119</v>
      </c>
      <c r="H284" s="57" t="s">
        <v>119</v>
      </c>
      <c r="I284" s="8" cm="1">
        <f t="array" ref="I284">IF($I$2="Длительное проживание от 10 ночей ",
INDEX(GRID!$B$4:$U$15,MATCH(I$7,GRID!$A$4:$A$15,0),MATCH(1,($U$2=GRID!$B$1:$U$1)*(КАЛЕНДАРЬ!AA32=GRID!$B$3:$U$3),0))*GRID!$H$45,
ROUNDUP(INDEX(GRID!$B$4:$U$15,MATCH(I$7,GRID!$A$4:$A$15,0),MATCH(1,($U$2=GRID!$B$1:$U$1)*(КАЛЕНДАРЬ!AA32=GRID!$B$3:$U$3),0))*GRID!$H$45*(1-GRID!$H$46),0))</f>
        <v>50580</v>
      </c>
      <c r="J284" s="8" cm="1">
        <f t="array" ref="J284">IF($I$2="Длительное проживание от 10 ночей ",
INDEX(GRID!$B$18:$U$29,MATCH(I$7,GRID!$A$18:$A$29,0),MATCH(1,($U$2=GRID!$B$1:$U$1)*(КАЛЕНДАРЬ!AA32=GRID!$B$3:$U$3),0))*GRID!$H$45,
ROUNDUP(INDEX(GRID!$B$18:$U$29,MATCH(I$7,GRID!$A$18:$A$29,0),MATCH(1,($U$2=GRID!$B$1:$U$1)*(КАЛЕНДАРЬ!AA32=GRID!$B$3:$U$3),0))*GRID!$H$45*(1-GRID!$H$46),0))</f>
        <v>55080</v>
      </c>
      <c r="K284" s="57" t="s">
        <v>119</v>
      </c>
      <c r="L284" s="57" t="s">
        <v>119</v>
      </c>
      <c r="M284" s="8" cm="1">
        <f t="array" ref="M284">IF($I$2="Длительное проживание от 10 ночей ",
INDEX(GRID!$B$4:$U$15,MATCH(M$7,GRID!$A$4:$A$15,0),MATCH(1,($U$2=GRID!$B$1:$U$1)*(КАЛЕНДАРЬ!AA32=GRID!$B$3:$U$3),0))*GRID!$H$45,
ROUNDUP(INDEX(GRID!$B$4:$U$15,MATCH(M$7,GRID!$A$4:$A$15,0),MATCH(1,($U$2=GRID!$B$1:$U$1)*(КАЛЕНДАРЬ!AA32=GRID!$B$3:$U$3),0))*GRID!$H$45*(1-GRID!$H$46),0))</f>
        <v>75870</v>
      </c>
      <c r="N284" s="8" cm="1">
        <f t="array" ref="N284">IF($I$2="Длительное проживание от 10 ночей ",
INDEX(GRID!$B$18:$U$29,MATCH(M$7,GRID!$A$18:$A$29,0),MATCH(1,($U$2=GRID!$B$1:$U$1)*(КАЛЕНДАРЬ!AA32=GRID!$B$3:$U$3),0))*GRID!$H$45,
ROUNDUP(INDEX(GRID!$B$18:$U$29,MATCH(M$7,GRID!$A$18:$A$29,0),MATCH(1,($U$2=GRID!$B$1:$U$1)*(КАЛЕНДАРЬ!AA32=GRID!$B$3:$U$3),0))*GRID!$H$45*(1-GRID!$H$46),0))</f>
        <v>80370</v>
      </c>
      <c r="O284" s="57" t="s">
        <v>119</v>
      </c>
      <c r="P284" s="8" cm="1">
        <f t="array" ref="P284">IF($I$2="Длительное проживание от 10 ночей ",
INDEX(GRID!$B$4:$U$15,MATCH(P$7,GRID!$A$4:$A$15,0),MATCH(1,($U$2=GRID!$B$1:$U$1)*(КАЛЕНДАРЬ!AA32=GRID!$B$3:$U$3),0))*GRID!$H$45,
ROUNDUP(INDEX(GRID!$B$4:$U$15,MATCH(P$7,GRID!$A$4:$A$15,0),MATCH(1,($U$2=GRID!$B$1:$U$1)*(КАЛЕНДАРЬ!AA32=GRID!$B$3:$U$3),0))*GRID!$H$45*(1-GRID!$H$46),0))</f>
        <v>148680</v>
      </c>
      <c r="Q284" s="8" cm="1">
        <f t="array" ref="Q284">IF($I$2="Длительное проживание от 10 ночей ",
INDEX(GRID!$B$4:$U$15,MATCH(Q$7,GRID!$A$4:$A$15,0),MATCH(1,($U$2=GRID!$B$1:$U$1)*(КАЛЕНДАРЬ!AA32=GRID!$B$3:$U$3),0))*GRID!$H$45,
ROUNDUP(INDEX(GRID!$B$4:$U$15,MATCH(Q$7,GRID!$A$4:$A$15,0),MATCH(1,($U$2=GRID!$B$1:$U$1)*(КАЛЕНДАРЬ!AA32=GRID!$B$3:$U$3),0))*GRID!$H$45*(1-GRID!$H$46),0))</f>
        <v>174330</v>
      </c>
      <c r="R284" s="57" t="s">
        <v>119</v>
      </c>
      <c r="S284" s="57" t="s">
        <v>119</v>
      </c>
      <c r="T284" s="57" t="s">
        <v>119</v>
      </c>
    </row>
    <row r="285" spans="1:20" hidden="1">
      <c r="A285" s="63" t="s">
        <v>13</v>
      </c>
      <c r="B285" s="64">
        <v>30</v>
      </c>
      <c r="C285" s="8" cm="1">
        <f t="array" ref="C285">IF($I$2="Длительное проживание от 10 ночей ",
INDEX(GRID!$B$4:$U$15,MATCH(C$7,GRID!$A$4:$A$15,0),MATCH(1,($U$2=GRID!$B$1:$U$1)*(КАЛЕНДАРЬ!AA33=GRID!$B$3:$U$3),0))*GRID!$H$45,
ROUNDUP(INDEX(GRID!$B$4:$U$15,MATCH(C$7,GRID!$A$4:$A$15,0),MATCH(1,($U$2=GRID!$B$1:$U$1)*(КАЛЕНДАРЬ!AA33=GRID!$B$3:$U$3),0))*GRID!$H$45*(1-GRID!$H$46),0))</f>
        <v>32850</v>
      </c>
      <c r="D285" s="8" cm="1">
        <f t="array" ref="D285">IF($I$2="Длительное проживание от 10 ночей ",
INDEX(GRID!$B$18:$U$29,MATCH(C$7,GRID!$A$18:$A$29,0),MATCH(1,($U$2=GRID!$B$1:$U$1)*(КАЛЕНДАРЬ!AA33=GRID!$B$3:$U$3),0))*GRID!$H$45,
ROUNDUP(INDEX(GRID!$B$18:$U$29,MATCH(C$7,GRID!$A$18:$A$29,0),MATCH(1,($U$2=GRID!$B$1:$U$1)*(КАЛЕНДАРЬ!AA33=GRID!$B$3:$U$3),0))*GRID!$H$45*(1-GRID!$H$46),0))</f>
        <v>37350</v>
      </c>
      <c r="E285" s="8" cm="1">
        <f t="array" ref="E285">IF($I$2="Длительное проживание от 10 ночей ",
INDEX(GRID!$B$4:$U$15,MATCH(E$7,GRID!$A$4:$A$15,0),MATCH(1,($U$2=GRID!$B$1:$U$1)*(КАЛЕНДАРЬ!AA33=GRID!$B$3:$U$3),0))*GRID!$H$45,
ROUNDUP(INDEX(GRID!$B$4:$U$15,MATCH(E$7,GRID!$A$4:$A$15,0),MATCH(1,($U$2=GRID!$B$1:$U$1)*(КАЛЕНДАРЬ!AA33=GRID!$B$3:$U$3),0))*GRID!$H$45*(1-GRID!$H$46),0))</f>
        <v>39330</v>
      </c>
      <c r="F285" s="8" cm="1">
        <f t="array" ref="F285">IF($I$2="Длительное проживание от 10 ночей ",
INDEX(GRID!$B$18:$U$29,MATCH(E$7,GRID!$A$18:$A$29,0),MATCH(1,($U$2=GRID!$B$1:$U$1)*(КАЛЕНДАРЬ!AA33=GRID!$B$3:$U$3),0))*GRID!$H$45,
ROUNDUP(INDEX(GRID!$B$18:$U$29,MATCH(E$7,GRID!$A$18:$A$29,0),MATCH(1,($U$2=GRID!$B$1:$U$1)*(КАЛЕНДАРЬ!AA33=GRID!$B$3:$U$3),0))*GRID!$H$45*(1-GRID!$H$46),0))</f>
        <v>43830</v>
      </c>
      <c r="G285" s="57" t="s">
        <v>119</v>
      </c>
      <c r="H285" s="57" t="s">
        <v>119</v>
      </c>
      <c r="I285" s="8" cm="1">
        <f t="array" ref="I285">IF($I$2="Длительное проживание от 10 ночей ",
INDEX(GRID!$B$4:$U$15,MATCH(I$7,GRID!$A$4:$A$15,0),MATCH(1,($U$2=GRID!$B$1:$U$1)*(КАЛЕНДАРЬ!AA33=GRID!$B$3:$U$3),0))*GRID!$H$45,
ROUNDUP(INDEX(GRID!$B$4:$U$15,MATCH(I$7,GRID!$A$4:$A$15,0),MATCH(1,($U$2=GRID!$B$1:$U$1)*(КАЛЕНДАРЬ!AA33=GRID!$B$3:$U$3),0))*GRID!$H$45*(1-GRID!$H$46),0))</f>
        <v>50580</v>
      </c>
      <c r="J285" s="8" cm="1">
        <f t="array" ref="J285">IF($I$2="Длительное проживание от 10 ночей ",
INDEX(GRID!$B$18:$U$29,MATCH(I$7,GRID!$A$18:$A$29,0),MATCH(1,($U$2=GRID!$B$1:$U$1)*(КАЛЕНДАРЬ!AA33=GRID!$B$3:$U$3),0))*GRID!$H$45,
ROUNDUP(INDEX(GRID!$B$18:$U$29,MATCH(I$7,GRID!$A$18:$A$29,0),MATCH(1,($U$2=GRID!$B$1:$U$1)*(КАЛЕНДАРЬ!AA33=GRID!$B$3:$U$3),0))*GRID!$H$45*(1-GRID!$H$46),0))</f>
        <v>55080</v>
      </c>
      <c r="K285" s="57" t="s">
        <v>119</v>
      </c>
      <c r="L285" s="57" t="s">
        <v>119</v>
      </c>
      <c r="M285" s="8" cm="1">
        <f t="array" ref="M285">IF($I$2="Длительное проживание от 10 ночей ",
INDEX(GRID!$B$4:$U$15,MATCH(M$7,GRID!$A$4:$A$15,0),MATCH(1,($U$2=GRID!$B$1:$U$1)*(КАЛЕНДАРЬ!AA33=GRID!$B$3:$U$3),0))*GRID!$H$45,
ROUNDUP(INDEX(GRID!$B$4:$U$15,MATCH(M$7,GRID!$A$4:$A$15,0),MATCH(1,($U$2=GRID!$B$1:$U$1)*(КАЛЕНДАРЬ!AA33=GRID!$B$3:$U$3),0))*GRID!$H$45*(1-GRID!$H$46),0))</f>
        <v>75870</v>
      </c>
      <c r="N285" s="8" cm="1">
        <f t="array" ref="N285">IF($I$2="Длительное проживание от 10 ночей ",
INDEX(GRID!$B$18:$U$29,MATCH(M$7,GRID!$A$18:$A$29,0),MATCH(1,($U$2=GRID!$B$1:$U$1)*(КАЛЕНДАРЬ!AA33=GRID!$B$3:$U$3),0))*GRID!$H$45,
ROUNDUP(INDEX(GRID!$B$18:$U$29,MATCH(M$7,GRID!$A$18:$A$29,0),MATCH(1,($U$2=GRID!$B$1:$U$1)*(КАЛЕНДАРЬ!AA33=GRID!$B$3:$U$3),0))*GRID!$H$45*(1-GRID!$H$46),0))</f>
        <v>80370</v>
      </c>
      <c r="O285" s="57" t="s">
        <v>119</v>
      </c>
      <c r="P285" s="8" cm="1">
        <f t="array" ref="P285">IF($I$2="Длительное проживание от 10 ночей ",
INDEX(GRID!$B$4:$U$15,MATCH(P$7,GRID!$A$4:$A$15,0),MATCH(1,($U$2=GRID!$B$1:$U$1)*(КАЛЕНДАРЬ!AA33=GRID!$B$3:$U$3),0))*GRID!$H$45,
ROUNDUP(INDEX(GRID!$B$4:$U$15,MATCH(P$7,GRID!$A$4:$A$15,0),MATCH(1,($U$2=GRID!$B$1:$U$1)*(КАЛЕНДАРЬ!AA33=GRID!$B$3:$U$3),0))*GRID!$H$45*(1-GRID!$H$46),0))</f>
        <v>148680</v>
      </c>
      <c r="Q285" s="8" cm="1">
        <f t="array" ref="Q285">IF($I$2="Длительное проживание от 10 ночей ",
INDEX(GRID!$B$4:$U$15,MATCH(Q$7,GRID!$A$4:$A$15,0),MATCH(1,($U$2=GRID!$B$1:$U$1)*(КАЛЕНДАРЬ!AA33=GRID!$B$3:$U$3),0))*GRID!$H$45,
ROUNDUP(INDEX(GRID!$B$4:$U$15,MATCH(Q$7,GRID!$A$4:$A$15,0),MATCH(1,($U$2=GRID!$B$1:$U$1)*(КАЛЕНДАРЬ!AA33=GRID!$B$3:$U$3),0))*GRID!$H$45*(1-GRID!$H$46),0))</f>
        <v>174330</v>
      </c>
      <c r="R285" s="57" t="s">
        <v>119</v>
      </c>
      <c r="S285" s="57" t="s">
        <v>119</v>
      </c>
      <c r="T285" s="57" t="s">
        <v>119</v>
      </c>
    </row>
    <row r="286" spans="1:20" ht="12.75" customHeight="1">
      <c r="A286" s="140"/>
      <c r="B286" s="141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</row>
    <row r="287" spans="1:20" s="9" customFormat="1" ht="17.25" customHeight="1">
      <c r="A287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87" s="171"/>
      <c r="C287" s="171"/>
      <c r="D287" s="17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</row>
    <row r="288" spans="1:20" ht="12.75" customHeight="1">
      <c r="A288" s="172" t="s">
        <v>109</v>
      </c>
      <c r="B288" s="173"/>
      <c r="C288" s="173"/>
      <c r="D288" s="173"/>
      <c r="E288" s="173"/>
      <c r="F288" s="173"/>
      <c r="G288" s="173"/>
      <c r="H288" s="173"/>
      <c r="I288" s="173"/>
      <c r="J288" s="173"/>
      <c r="K288" s="173"/>
      <c r="L288" s="173"/>
      <c r="M288" s="173"/>
      <c r="N288" s="173"/>
      <c r="O288" s="173"/>
      <c r="P288" s="173"/>
      <c r="Q288" s="173"/>
      <c r="R288" s="173"/>
      <c r="S288" s="173"/>
      <c r="T288" s="173"/>
    </row>
    <row r="289" spans="1:20" ht="56.25" customHeight="1">
      <c r="A289" s="256" t="s">
        <v>8</v>
      </c>
      <c r="B289" s="257"/>
      <c r="C289" s="178" t="s">
        <v>101</v>
      </c>
      <c r="D289" s="179"/>
      <c r="E289" s="164" t="s">
        <v>93</v>
      </c>
      <c r="F289" s="165"/>
      <c r="G289" s="166" t="s">
        <v>94</v>
      </c>
      <c r="H289" s="166"/>
      <c r="I289" s="167" t="s">
        <v>95</v>
      </c>
      <c r="J289" s="168"/>
      <c r="K289" s="169" t="s">
        <v>96</v>
      </c>
      <c r="L289" s="169"/>
      <c r="M289" s="170" t="s">
        <v>97</v>
      </c>
      <c r="N289" s="170"/>
      <c r="O289" s="21" t="s">
        <v>71</v>
      </c>
      <c r="P289" s="22" t="s">
        <v>72</v>
      </c>
      <c r="Q289" s="23" t="s">
        <v>73</v>
      </c>
      <c r="R289" s="24" t="s">
        <v>74</v>
      </c>
      <c r="S289" s="25" t="s">
        <v>75</v>
      </c>
      <c r="T289" s="26" t="s">
        <v>76</v>
      </c>
    </row>
    <row r="290" spans="1:20" ht="15" customHeight="1">
      <c r="A290" s="258"/>
      <c r="B290" s="259"/>
      <c r="C290" s="55" t="s">
        <v>9</v>
      </c>
      <c r="D290" s="55" t="s">
        <v>10</v>
      </c>
      <c r="E290" s="55" t="s">
        <v>9</v>
      </c>
      <c r="F290" s="55" t="s">
        <v>10</v>
      </c>
      <c r="G290" s="55" t="s">
        <v>9</v>
      </c>
      <c r="H290" s="55" t="s">
        <v>10</v>
      </c>
      <c r="I290" s="55" t="s">
        <v>9</v>
      </c>
      <c r="J290" s="55" t="s">
        <v>10</v>
      </c>
      <c r="K290" s="55" t="s">
        <v>9</v>
      </c>
      <c r="L290" s="55" t="s">
        <v>10</v>
      </c>
      <c r="M290" s="55" t="s">
        <v>9</v>
      </c>
      <c r="N290" s="55" t="s">
        <v>10</v>
      </c>
      <c r="O290" s="55" t="s">
        <v>99</v>
      </c>
      <c r="P290" s="55" t="s">
        <v>100</v>
      </c>
      <c r="Q290" s="55" t="s">
        <v>100</v>
      </c>
      <c r="R290" s="55" t="s">
        <v>118</v>
      </c>
      <c r="S290" s="55" t="s">
        <v>118</v>
      </c>
      <c r="T290" s="55" t="s">
        <v>118</v>
      </c>
    </row>
    <row r="291" spans="1:20" hidden="1">
      <c r="A291" s="63" t="s">
        <v>14</v>
      </c>
      <c r="B291" s="64">
        <v>1</v>
      </c>
      <c r="C291" s="8" cm="1">
        <f t="array" ref="C291">IF($I$2="Длительное проживание от 10 ночей ",
INDEX(GRID!$B$4:$U$15,MATCH(C$7,GRID!$A$4:$A$15,0),MATCH(1,($U$2=GRID!$B$1:$U$1)*(КАЛЕНДАРЬ!AD4=GRID!$B$3:$U$3),0))*GRID!$H$45,
ROUNDUP(INDEX(GRID!$B$4:$U$15,MATCH(C$7,GRID!$A$4:$A$15,0),MATCH(1,($U$2=GRID!$B$1:$U$1)*(КАЛЕНДАРЬ!AD4=GRID!$B$3:$U$3),0))*GRID!$H$45*(1-GRID!$H$46),0))</f>
        <v>27180.000000000004</v>
      </c>
      <c r="D291" s="8" cm="1">
        <f t="array" ref="D291">IF($I$2="Длительное проживание от 10 ночей ",
INDEX(GRID!$B$18:$U$29,MATCH(C$7,GRID!$A$18:$A$29,0),MATCH(1,($U$2=GRID!$B$1:$U$1)*(КАЛЕНДАРЬ!AD4=GRID!$B$3:$U$3),0))*GRID!$H$45,
ROUNDUP(INDEX(GRID!$B$18:$U$29,MATCH(C$7,GRID!$A$18:$A$29,0),MATCH(1,($U$2=GRID!$B$1:$U$1)*(КАЛЕНДАРЬ!AD4=GRID!$B$3:$U$3),0))*GRID!$H$45*(1-GRID!$H$46),0))</f>
        <v>31680</v>
      </c>
      <c r="E291" s="8" cm="1">
        <f t="array" ref="E291">IF($I$2="Длительное проживание от 10 ночей ",
INDEX(GRID!$B$4:$U$15,MATCH(E$7,GRID!$A$4:$A$15,0),MATCH(1,($U$2=GRID!$B$1:$U$1)*(КАЛЕНДАРЬ!AD4=GRID!$B$3:$U$3),0))*GRID!$H$45,
ROUNDUP(INDEX(GRID!$B$4:$U$15,MATCH(E$7,GRID!$A$4:$A$15,0),MATCH(1,($U$2=GRID!$B$1:$U$1)*(КАЛЕНДАРЬ!AD4=GRID!$B$3:$U$3),0))*GRID!$H$45*(1-GRID!$H$46),0))</f>
        <v>32670</v>
      </c>
      <c r="F291" s="8" cm="1">
        <f t="array" ref="F291">IF($I$2="Длительное проживание от 10 ночей ",
INDEX(GRID!$B$18:$U$29,MATCH(E$7,GRID!$A$18:$A$29,0),MATCH(1,($U$2=GRID!$B$1:$U$1)*(КАЛЕНДАРЬ!AD4=GRID!$B$3:$U$3),0))*GRID!$H$45,
ROUNDUP(INDEX(GRID!$B$18:$U$29,MATCH(E$7,GRID!$A$18:$A$29,0),MATCH(1,($U$2=GRID!$B$1:$U$1)*(КАЛЕНДАРЬ!AD4=GRID!$B$3:$U$3),0))*GRID!$H$45*(1-GRID!$H$46),0))</f>
        <v>37170</v>
      </c>
      <c r="G291" s="57" t="s">
        <v>119</v>
      </c>
      <c r="H291" s="57" t="s">
        <v>119</v>
      </c>
      <c r="I291" s="8" cm="1">
        <f t="array" ref="I291">IF($I$2="Длительное проживание от 10 ночей ",
INDEX(GRID!$B$4:$U$15,MATCH(I$7,GRID!$A$4:$A$15,0),MATCH(1,($U$2=GRID!$B$1:$U$1)*(КАЛЕНДАРЬ!AD4=GRID!$B$3:$U$3),0))*GRID!$H$45,
ROUNDUP(INDEX(GRID!$B$4:$U$15,MATCH(I$7,GRID!$A$4:$A$15,0),MATCH(1,($U$2=GRID!$B$1:$U$1)*(КАЛЕНДАРЬ!AD4=GRID!$B$3:$U$3),0))*GRID!$H$45*(1-GRID!$H$46),0))</f>
        <v>42660</v>
      </c>
      <c r="J291" s="8" cm="1">
        <f t="array" ref="J291">IF($I$2="Длительное проживание от 10 ночей ",
INDEX(GRID!$B$18:$U$29,MATCH(I$7,GRID!$A$18:$A$29,0),MATCH(1,($U$2=GRID!$B$1:$U$1)*(КАЛЕНДАРЬ!AD4=GRID!$B$3:$U$3),0))*GRID!$H$45,
ROUNDUP(INDEX(GRID!$B$18:$U$29,MATCH(I$7,GRID!$A$18:$A$29,0),MATCH(1,($U$2=GRID!$B$1:$U$1)*(КАЛЕНДАРЬ!AD4=GRID!$B$3:$U$3),0))*GRID!$H$45*(1-GRID!$H$46),0))</f>
        <v>47160</v>
      </c>
      <c r="K291" s="57" t="s">
        <v>119</v>
      </c>
      <c r="L291" s="57" t="s">
        <v>119</v>
      </c>
      <c r="M291" s="8" cm="1">
        <f t="array" ref="M291">IF($I$2="Длительное проживание от 10 ночей ",
INDEX(GRID!$B$4:$U$15,MATCH(M$7,GRID!$A$4:$A$15,0),MATCH(1,($U$2=GRID!$B$1:$U$1)*(КАЛЕНДАРЬ!AD4=GRID!$B$3:$U$3),0))*GRID!$H$45,
ROUNDUP(INDEX(GRID!$B$4:$U$15,MATCH(M$7,GRID!$A$4:$A$15,0),MATCH(1,($U$2=GRID!$B$1:$U$1)*(КАЛЕНДАРЬ!AD4=GRID!$B$3:$U$3),0))*GRID!$H$45*(1-GRID!$H$46),0))</f>
        <v>66600</v>
      </c>
      <c r="N291" s="8" cm="1">
        <f t="array" ref="N291">IF($I$2="Длительное проживание от 10 ночей ",
INDEX(GRID!$B$18:$U$29,MATCH(M$7,GRID!$A$18:$A$29,0),MATCH(1,($U$2=GRID!$B$1:$U$1)*(КАЛЕНДАРЬ!AD4=GRID!$B$3:$U$3),0))*GRID!$H$45,
ROUNDUP(INDEX(GRID!$B$18:$U$29,MATCH(M$7,GRID!$A$18:$A$29,0),MATCH(1,($U$2=GRID!$B$1:$U$1)*(КАЛЕНДАРЬ!AD4=GRID!$B$3:$U$3),0))*GRID!$H$45*(1-GRID!$H$46),0))</f>
        <v>71100</v>
      </c>
      <c r="O291" s="57" t="s">
        <v>119</v>
      </c>
      <c r="P291" s="8" cm="1">
        <f t="array" ref="P291">IF($I$2="Длительное проживание от 10 ночей ",
INDEX(GRID!$B$4:$U$15,MATCH(P$7,GRID!$A$4:$A$15,0),MATCH(1,($U$2=GRID!$B$1:$U$1)*(КАЛЕНДАРЬ!AD4=GRID!$B$3:$U$3),0))*GRID!$H$45,
ROUNDUP(INDEX(GRID!$B$4:$U$15,MATCH(P$7,GRID!$A$4:$A$15,0),MATCH(1,($U$2=GRID!$B$1:$U$1)*(КАЛЕНДАРЬ!AD4=GRID!$B$3:$U$3),0))*GRID!$H$45*(1-GRID!$H$46),0))</f>
        <v>136260</v>
      </c>
      <c r="Q291" s="8" cm="1">
        <f t="array" ref="Q291">IF($I$2="Длительное проживание от 10 ночей ",
INDEX(GRID!$B$4:$U$15,MATCH(Q$7,GRID!$A$4:$A$15,0),MATCH(1,($U$2=GRID!$B$1:$U$1)*(КАЛЕНДАРЬ!AD4=GRID!$B$3:$U$3),0))*GRID!$H$45,
ROUNDUP(INDEX(GRID!$B$4:$U$15,MATCH(Q$7,GRID!$A$4:$A$15,0),MATCH(1,($U$2=GRID!$B$1:$U$1)*(КАЛЕНДАРЬ!AD4=GRID!$B$3:$U$3),0))*GRID!$H$45*(1-GRID!$H$46),0))</f>
        <v>160110</v>
      </c>
      <c r="R291" s="57" t="s">
        <v>119</v>
      </c>
      <c r="S291" s="57" t="s">
        <v>119</v>
      </c>
      <c r="T291" s="57" t="s">
        <v>119</v>
      </c>
    </row>
    <row r="292" spans="1:20" hidden="1">
      <c r="A292" s="63" t="s">
        <v>15</v>
      </c>
      <c r="B292" s="64">
        <v>2</v>
      </c>
      <c r="C292" s="8" cm="1">
        <f t="array" ref="C292">IF($I$2="Длительное проживание от 10 ночей ",
INDEX(GRID!$B$4:$U$15,MATCH(C$7,GRID!$A$4:$A$15,0),MATCH(1,($U$2=GRID!$B$1:$U$1)*(КАЛЕНДАРЬ!AD5=GRID!$B$3:$U$3),0))*GRID!$H$45,
ROUNDUP(INDEX(GRID!$B$4:$U$15,MATCH(C$7,GRID!$A$4:$A$15,0),MATCH(1,($U$2=GRID!$B$1:$U$1)*(КАЛЕНДАРЬ!AD5=GRID!$B$3:$U$3),0))*GRID!$H$45*(1-GRID!$H$46),0))</f>
        <v>27180.000000000004</v>
      </c>
      <c r="D292" s="8" cm="1">
        <f t="array" ref="D292">IF($I$2="Длительное проживание от 10 ночей ",
INDEX(GRID!$B$18:$U$29,MATCH(C$7,GRID!$A$18:$A$29,0),MATCH(1,($U$2=GRID!$B$1:$U$1)*(КАЛЕНДАРЬ!AD5=GRID!$B$3:$U$3),0))*GRID!$H$45,
ROUNDUP(INDEX(GRID!$B$18:$U$29,MATCH(C$7,GRID!$A$18:$A$29,0),MATCH(1,($U$2=GRID!$B$1:$U$1)*(КАЛЕНДАРЬ!AD5=GRID!$B$3:$U$3),0))*GRID!$H$45*(1-GRID!$H$46),0))</f>
        <v>31680</v>
      </c>
      <c r="E292" s="8" cm="1">
        <f t="array" ref="E292">IF($I$2="Длительное проживание от 10 ночей ",
INDEX(GRID!$B$4:$U$15,MATCH(E$7,GRID!$A$4:$A$15,0),MATCH(1,($U$2=GRID!$B$1:$U$1)*(КАЛЕНДАРЬ!AD5=GRID!$B$3:$U$3),0))*GRID!$H$45,
ROUNDUP(INDEX(GRID!$B$4:$U$15,MATCH(E$7,GRID!$A$4:$A$15,0),MATCH(1,($U$2=GRID!$B$1:$U$1)*(КАЛЕНДАРЬ!AD5=GRID!$B$3:$U$3),0))*GRID!$H$45*(1-GRID!$H$46),0))</f>
        <v>32670</v>
      </c>
      <c r="F292" s="8" cm="1">
        <f t="array" ref="F292">IF($I$2="Длительное проживание от 10 ночей ",
INDEX(GRID!$B$18:$U$29,MATCH(E$7,GRID!$A$18:$A$29,0),MATCH(1,($U$2=GRID!$B$1:$U$1)*(КАЛЕНДАРЬ!AD5=GRID!$B$3:$U$3),0))*GRID!$H$45,
ROUNDUP(INDEX(GRID!$B$18:$U$29,MATCH(E$7,GRID!$A$18:$A$29,0),MATCH(1,($U$2=GRID!$B$1:$U$1)*(КАЛЕНДАРЬ!AD5=GRID!$B$3:$U$3),0))*GRID!$H$45*(1-GRID!$H$46),0))</f>
        <v>37170</v>
      </c>
      <c r="G292" s="57" t="s">
        <v>119</v>
      </c>
      <c r="H292" s="57" t="s">
        <v>119</v>
      </c>
      <c r="I292" s="8" cm="1">
        <f t="array" ref="I292">IF($I$2="Длительное проживание от 10 ночей ",
INDEX(GRID!$B$4:$U$15,MATCH(I$7,GRID!$A$4:$A$15,0),MATCH(1,($U$2=GRID!$B$1:$U$1)*(КАЛЕНДАРЬ!AD5=GRID!$B$3:$U$3),0))*GRID!$H$45,
ROUNDUP(INDEX(GRID!$B$4:$U$15,MATCH(I$7,GRID!$A$4:$A$15,0),MATCH(1,($U$2=GRID!$B$1:$U$1)*(КАЛЕНДАРЬ!AD5=GRID!$B$3:$U$3),0))*GRID!$H$45*(1-GRID!$H$46),0))</f>
        <v>42660</v>
      </c>
      <c r="J292" s="8" cm="1">
        <f t="array" ref="J292">IF($I$2="Длительное проживание от 10 ночей ",
INDEX(GRID!$B$18:$U$29,MATCH(I$7,GRID!$A$18:$A$29,0),MATCH(1,($U$2=GRID!$B$1:$U$1)*(КАЛЕНДАРЬ!AD5=GRID!$B$3:$U$3),0))*GRID!$H$45,
ROUNDUP(INDEX(GRID!$B$18:$U$29,MATCH(I$7,GRID!$A$18:$A$29,0),MATCH(1,($U$2=GRID!$B$1:$U$1)*(КАЛЕНДАРЬ!AD5=GRID!$B$3:$U$3),0))*GRID!$H$45*(1-GRID!$H$46),0))</f>
        <v>47160</v>
      </c>
      <c r="K292" s="57" t="s">
        <v>119</v>
      </c>
      <c r="L292" s="57" t="s">
        <v>119</v>
      </c>
      <c r="M292" s="8" cm="1">
        <f t="array" ref="M292">IF($I$2="Длительное проживание от 10 ночей ",
INDEX(GRID!$B$4:$U$15,MATCH(M$7,GRID!$A$4:$A$15,0),MATCH(1,($U$2=GRID!$B$1:$U$1)*(КАЛЕНДАРЬ!AD5=GRID!$B$3:$U$3),0))*GRID!$H$45,
ROUNDUP(INDEX(GRID!$B$4:$U$15,MATCH(M$7,GRID!$A$4:$A$15,0),MATCH(1,($U$2=GRID!$B$1:$U$1)*(КАЛЕНДАРЬ!AD5=GRID!$B$3:$U$3),0))*GRID!$H$45*(1-GRID!$H$46),0))</f>
        <v>66600</v>
      </c>
      <c r="N292" s="8" cm="1">
        <f t="array" ref="N292">IF($I$2="Длительное проживание от 10 ночей ",
INDEX(GRID!$B$18:$U$29,MATCH(M$7,GRID!$A$18:$A$29,0),MATCH(1,($U$2=GRID!$B$1:$U$1)*(КАЛЕНДАРЬ!AD5=GRID!$B$3:$U$3),0))*GRID!$H$45,
ROUNDUP(INDEX(GRID!$B$18:$U$29,MATCH(M$7,GRID!$A$18:$A$29,0),MATCH(1,($U$2=GRID!$B$1:$U$1)*(КАЛЕНДАРЬ!AD5=GRID!$B$3:$U$3),0))*GRID!$H$45*(1-GRID!$H$46),0))</f>
        <v>71100</v>
      </c>
      <c r="O292" s="57" t="s">
        <v>119</v>
      </c>
      <c r="P292" s="8" cm="1">
        <f t="array" ref="P292">IF($I$2="Длительное проживание от 10 ночей ",
INDEX(GRID!$B$4:$U$15,MATCH(P$7,GRID!$A$4:$A$15,0),MATCH(1,($U$2=GRID!$B$1:$U$1)*(КАЛЕНДАРЬ!AD5=GRID!$B$3:$U$3),0))*GRID!$H$45,
ROUNDUP(INDEX(GRID!$B$4:$U$15,MATCH(P$7,GRID!$A$4:$A$15,0),MATCH(1,($U$2=GRID!$B$1:$U$1)*(КАЛЕНДАРЬ!AD5=GRID!$B$3:$U$3),0))*GRID!$H$45*(1-GRID!$H$46),0))</f>
        <v>136260</v>
      </c>
      <c r="Q292" s="8" cm="1">
        <f t="array" ref="Q292">IF($I$2="Длительное проживание от 10 ночей ",
INDEX(GRID!$B$4:$U$15,MATCH(Q$7,GRID!$A$4:$A$15,0),MATCH(1,($U$2=GRID!$B$1:$U$1)*(КАЛЕНДАРЬ!AD5=GRID!$B$3:$U$3),0))*GRID!$H$45,
ROUNDUP(INDEX(GRID!$B$4:$U$15,MATCH(Q$7,GRID!$A$4:$A$15,0),MATCH(1,($U$2=GRID!$B$1:$U$1)*(КАЛЕНДАРЬ!AD5=GRID!$B$3:$U$3),0))*GRID!$H$45*(1-GRID!$H$46),0))</f>
        <v>160110</v>
      </c>
      <c r="R292" s="57" t="s">
        <v>119</v>
      </c>
      <c r="S292" s="57" t="s">
        <v>119</v>
      </c>
      <c r="T292" s="57" t="s">
        <v>119</v>
      </c>
    </row>
    <row r="293" spans="1:20" hidden="1">
      <c r="A293" s="63" t="s">
        <v>16</v>
      </c>
      <c r="B293" s="64">
        <v>3</v>
      </c>
      <c r="C293" s="8" cm="1">
        <f t="array" ref="C293">IF($I$2="Длительное проживание от 10 ночей ",
INDEX(GRID!$B$4:$U$15,MATCH(C$7,GRID!$A$4:$A$15,0),MATCH(1,($U$2=GRID!$B$1:$U$1)*(КАЛЕНДАРЬ!AD6=GRID!$B$3:$U$3),0))*GRID!$H$45,
ROUNDUP(INDEX(GRID!$B$4:$U$15,MATCH(C$7,GRID!$A$4:$A$15,0),MATCH(1,($U$2=GRID!$B$1:$U$1)*(КАЛЕНДАРЬ!AD6=GRID!$B$3:$U$3),0))*GRID!$H$45*(1-GRID!$H$46),0))</f>
        <v>27180.000000000004</v>
      </c>
      <c r="D293" s="8" cm="1">
        <f t="array" ref="D293">IF($I$2="Длительное проживание от 10 ночей ",
INDEX(GRID!$B$18:$U$29,MATCH(C$7,GRID!$A$18:$A$29,0),MATCH(1,($U$2=GRID!$B$1:$U$1)*(КАЛЕНДАРЬ!AD6=GRID!$B$3:$U$3),0))*GRID!$H$45,
ROUNDUP(INDEX(GRID!$B$18:$U$29,MATCH(C$7,GRID!$A$18:$A$29,0),MATCH(1,($U$2=GRID!$B$1:$U$1)*(КАЛЕНДАРЬ!AD6=GRID!$B$3:$U$3),0))*GRID!$H$45*(1-GRID!$H$46),0))</f>
        <v>31680</v>
      </c>
      <c r="E293" s="8" cm="1">
        <f t="array" ref="E293">IF($I$2="Длительное проживание от 10 ночей ",
INDEX(GRID!$B$4:$U$15,MATCH(E$7,GRID!$A$4:$A$15,0),MATCH(1,($U$2=GRID!$B$1:$U$1)*(КАЛЕНДАРЬ!AD6=GRID!$B$3:$U$3),0))*GRID!$H$45,
ROUNDUP(INDEX(GRID!$B$4:$U$15,MATCH(E$7,GRID!$A$4:$A$15,0),MATCH(1,($U$2=GRID!$B$1:$U$1)*(КАЛЕНДАРЬ!AD6=GRID!$B$3:$U$3),0))*GRID!$H$45*(1-GRID!$H$46),0))</f>
        <v>32670</v>
      </c>
      <c r="F293" s="8" cm="1">
        <f t="array" ref="F293">IF($I$2="Длительное проживание от 10 ночей ",
INDEX(GRID!$B$18:$U$29,MATCH(E$7,GRID!$A$18:$A$29,0),MATCH(1,($U$2=GRID!$B$1:$U$1)*(КАЛЕНДАРЬ!AD6=GRID!$B$3:$U$3),0))*GRID!$H$45,
ROUNDUP(INDEX(GRID!$B$18:$U$29,MATCH(E$7,GRID!$A$18:$A$29,0),MATCH(1,($U$2=GRID!$B$1:$U$1)*(КАЛЕНДАРЬ!AD6=GRID!$B$3:$U$3),0))*GRID!$H$45*(1-GRID!$H$46),0))</f>
        <v>37170</v>
      </c>
      <c r="G293" s="57" t="s">
        <v>119</v>
      </c>
      <c r="H293" s="57" t="s">
        <v>119</v>
      </c>
      <c r="I293" s="8" cm="1">
        <f t="array" ref="I293">IF($I$2="Длительное проживание от 10 ночей ",
INDEX(GRID!$B$4:$U$15,MATCH(I$7,GRID!$A$4:$A$15,0),MATCH(1,($U$2=GRID!$B$1:$U$1)*(КАЛЕНДАРЬ!AD6=GRID!$B$3:$U$3),0))*GRID!$H$45,
ROUNDUP(INDEX(GRID!$B$4:$U$15,MATCH(I$7,GRID!$A$4:$A$15,0),MATCH(1,($U$2=GRID!$B$1:$U$1)*(КАЛЕНДАРЬ!AD6=GRID!$B$3:$U$3),0))*GRID!$H$45*(1-GRID!$H$46),0))</f>
        <v>42660</v>
      </c>
      <c r="J293" s="8" cm="1">
        <f t="array" ref="J293">IF($I$2="Длительное проживание от 10 ночей ",
INDEX(GRID!$B$18:$U$29,MATCH(I$7,GRID!$A$18:$A$29,0),MATCH(1,($U$2=GRID!$B$1:$U$1)*(КАЛЕНДАРЬ!AD6=GRID!$B$3:$U$3),0))*GRID!$H$45,
ROUNDUP(INDEX(GRID!$B$18:$U$29,MATCH(I$7,GRID!$A$18:$A$29,0),MATCH(1,($U$2=GRID!$B$1:$U$1)*(КАЛЕНДАРЬ!AD6=GRID!$B$3:$U$3),0))*GRID!$H$45*(1-GRID!$H$46),0))</f>
        <v>47160</v>
      </c>
      <c r="K293" s="57" t="s">
        <v>119</v>
      </c>
      <c r="L293" s="57" t="s">
        <v>119</v>
      </c>
      <c r="M293" s="8" cm="1">
        <f t="array" ref="M293">IF($I$2="Длительное проживание от 10 ночей ",
INDEX(GRID!$B$4:$U$15,MATCH(M$7,GRID!$A$4:$A$15,0),MATCH(1,($U$2=GRID!$B$1:$U$1)*(КАЛЕНДАРЬ!AD6=GRID!$B$3:$U$3),0))*GRID!$H$45,
ROUNDUP(INDEX(GRID!$B$4:$U$15,MATCH(M$7,GRID!$A$4:$A$15,0),MATCH(1,($U$2=GRID!$B$1:$U$1)*(КАЛЕНДАРЬ!AD6=GRID!$B$3:$U$3),0))*GRID!$H$45*(1-GRID!$H$46),0))</f>
        <v>66600</v>
      </c>
      <c r="N293" s="8" cm="1">
        <f t="array" ref="N293">IF($I$2="Длительное проживание от 10 ночей ",
INDEX(GRID!$B$18:$U$29,MATCH(M$7,GRID!$A$18:$A$29,0),MATCH(1,($U$2=GRID!$B$1:$U$1)*(КАЛЕНДАРЬ!AD6=GRID!$B$3:$U$3),0))*GRID!$H$45,
ROUNDUP(INDEX(GRID!$B$18:$U$29,MATCH(M$7,GRID!$A$18:$A$29,0),MATCH(1,($U$2=GRID!$B$1:$U$1)*(КАЛЕНДАРЬ!AD6=GRID!$B$3:$U$3),0))*GRID!$H$45*(1-GRID!$H$46),0))</f>
        <v>71100</v>
      </c>
      <c r="O293" s="57" t="s">
        <v>119</v>
      </c>
      <c r="P293" s="8" cm="1">
        <f t="array" ref="P293">IF($I$2="Длительное проживание от 10 ночей ",
INDEX(GRID!$B$4:$U$15,MATCH(P$7,GRID!$A$4:$A$15,0),MATCH(1,($U$2=GRID!$B$1:$U$1)*(КАЛЕНДАРЬ!AD6=GRID!$B$3:$U$3),0))*GRID!$H$45,
ROUNDUP(INDEX(GRID!$B$4:$U$15,MATCH(P$7,GRID!$A$4:$A$15,0),MATCH(1,($U$2=GRID!$B$1:$U$1)*(КАЛЕНДАРЬ!AD6=GRID!$B$3:$U$3),0))*GRID!$H$45*(1-GRID!$H$46),0))</f>
        <v>136260</v>
      </c>
      <c r="Q293" s="8" cm="1">
        <f t="array" ref="Q293">IF($I$2="Длительное проживание от 10 ночей ",
INDEX(GRID!$B$4:$U$15,MATCH(Q$7,GRID!$A$4:$A$15,0),MATCH(1,($U$2=GRID!$B$1:$U$1)*(КАЛЕНДАРЬ!AD6=GRID!$B$3:$U$3),0))*GRID!$H$45,
ROUNDUP(INDEX(GRID!$B$4:$U$15,MATCH(Q$7,GRID!$A$4:$A$15,0),MATCH(1,($U$2=GRID!$B$1:$U$1)*(КАЛЕНДАРЬ!AD6=GRID!$B$3:$U$3),0))*GRID!$H$45*(1-GRID!$H$46),0))</f>
        <v>160110</v>
      </c>
      <c r="R293" s="57" t="s">
        <v>119</v>
      </c>
      <c r="S293" s="57" t="s">
        <v>119</v>
      </c>
      <c r="T293" s="57" t="s">
        <v>119</v>
      </c>
    </row>
    <row r="294" spans="1:20" hidden="1">
      <c r="A294" s="63" t="s">
        <v>17</v>
      </c>
      <c r="B294" s="64">
        <v>4</v>
      </c>
      <c r="C294" s="8" cm="1">
        <f t="array" ref="C294">IF($I$2="Длительное проживание от 10 ночей ",
INDEX(GRID!$B$4:$U$15,MATCH(C$7,GRID!$A$4:$A$15,0),MATCH(1,($U$2=GRID!$B$1:$U$1)*(КАЛЕНДАРЬ!AD7=GRID!$B$3:$U$3),0))*GRID!$H$45,
ROUNDUP(INDEX(GRID!$B$4:$U$15,MATCH(C$7,GRID!$A$4:$A$15,0),MATCH(1,($U$2=GRID!$B$1:$U$1)*(КАЛЕНДАРЬ!AD7=GRID!$B$3:$U$3),0))*GRID!$H$45*(1-GRID!$H$46),0))</f>
        <v>27180.000000000004</v>
      </c>
      <c r="D294" s="8" cm="1">
        <f t="array" ref="D294">IF($I$2="Длительное проживание от 10 ночей ",
INDEX(GRID!$B$18:$U$29,MATCH(C$7,GRID!$A$18:$A$29,0),MATCH(1,($U$2=GRID!$B$1:$U$1)*(КАЛЕНДАРЬ!AD7=GRID!$B$3:$U$3),0))*GRID!$H$45,
ROUNDUP(INDEX(GRID!$B$18:$U$29,MATCH(C$7,GRID!$A$18:$A$29,0),MATCH(1,($U$2=GRID!$B$1:$U$1)*(КАЛЕНДАРЬ!AD7=GRID!$B$3:$U$3),0))*GRID!$H$45*(1-GRID!$H$46),0))</f>
        <v>31680</v>
      </c>
      <c r="E294" s="8" cm="1">
        <f t="array" ref="E294">IF($I$2="Длительное проживание от 10 ночей ",
INDEX(GRID!$B$4:$U$15,MATCH(E$7,GRID!$A$4:$A$15,0),MATCH(1,($U$2=GRID!$B$1:$U$1)*(КАЛЕНДАРЬ!AD7=GRID!$B$3:$U$3),0))*GRID!$H$45,
ROUNDUP(INDEX(GRID!$B$4:$U$15,MATCH(E$7,GRID!$A$4:$A$15,0),MATCH(1,($U$2=GRID!$B$1:$U$1)*(КАЛЕНДАРЬ!AD7=GRID!$B$3:$U$3),0))*GRID!$H$45*(1-GRID!$H$46),0))</f>
        <v>32670</v>
      </c>
      <c r="F294" s="8" cm="1">
        <f t="array" ref="F294">IF($I$2="Длительное проживание от 10 ночей ",
INDEX(GRID!$B$18:$U$29,MATCH(E$7,GRID!$A$18:$A$29,0),MATCH(1,($U$2=GRID!$B$1:$U$1)*(КАЛЕНДАРЬ!AD7=GRID!$B$3:$U$3),0))*GRID!$H$45,
ROUNDUP(INDEX(GRID!$B$18:$U$29,MATCH(E$7,GRID!$A$18:$A$29,0),MATCH(1,($U$2=GRID!$B$1:$U$1)*(КАЛЕНДАРЬ!AD7=GRID!$B$3:$U$3),0))*GRID!$H$45*(1-GRID!$H$46),0))</f>
        <v>37170</v>
      </c>
      <c r="G294" s="57" t="s">
        <v>119</v>
      </c>
      <c r="H294" s="57" t="s">
        <v>119</v>
      </c>
      <c r="I294" s="8" cm="1">
        <f t="array" ref="I294">IF($I$2="Длительное проживание от 10 ночей ",
INDEX(GRID!$B$4:$U$15,MATCH(I$7,GRID!$A$4:$A$15,0),MATCH(1,($U$2=GRID!$B$1:$U$1)*(КАЛЕНДАРЬ!AD7=GRID!$B$3:$U$3),0))*GRID!$H$45,
ROUNDUP(INDEX(GRID!$B$4:$U$15,MATCH(I$7,GRID!$A$4:$A$15,0),MATCH(1,($U$2=GRID!$B$1:$U$1)*(КАЛЕНДАРЬ!AD7=GRID!$B$3:$U$3),0))*GRID!$H$45*(1-GRID!$H$46),0))</f>
        <v>42660</v>
      </c>
      <c r="J294" s="8" cm="1">
        <f t="array" ref="J294">IF($I$2="Длительное проживание от 10 ночей ",
INDEX(GRID!$B$18:$U$29,MATCH(I$7,GRID!$A$18:$A$29,0),MATCH(1,($U$2=GRID!$B$1:$U$1)*(КАЛЕНДАРЬ!AD7=GRID!$B$3:$U$3),0))*GRID!$H$45,
ROUNDUP(INDEX(GRID!$B$18:$U$29,MATCH(I$7,GRID!$A$18:$A$29,0),MATCH(1,($U$2=GRID!$B$1:$U$1)*(КАЛЕНДАРЬ!AD7=GRID!$B$3:$U$3),0))*GRID!$H$45*(1-GRID!$H$46),0))</f>
        <v>47160</v>
      </c>
      <c r="K294" s="57" t="s">
        <v>119</v>
      </c>
      <c r="L294" s="57" t="s">
        <v>119</v>
      </c>
      <c r="M294" s="8" cm="1">
        <f t="array" ref="M294">IF($I$2="Длительное проживание от 10 ночей ",
INDEX(GRID!$B$4:$U$15,MATCH(M$7,GRID!$A$4:$A$15,0),MATCH(1,($U$2=GRID!$B$1:$U$1)*(КАЛЕНДАРЬ!AD7=GRID!$B$3:$U$3),0))*GRID!$H$45,
ROUNDUP(INDEX(GRID!$B$4:$U$15,MATCH(M$7,GRID!$A$4:$A$15,0),MATCH(1,($U$2=GRID!$B$1:$U$1)*(КАЛЕНДАРЬ!AD7=GRID!$B$3:$U$3),0))*GRID!$H$45*(1-GRID!$H$46),0))</f>
        <v>66600</v>
      </c>
      <c r="N294" s="8" cm="1">
        <f t="array" ref="N294">IF($I$2="Длительное проживание от 10 ночей ",
INDEX(GRID!$B$18:$U$29,MATCH(M$7,GRID!$A$18:$A$29,0),MATCH(1,($U$2=GRID!$B$1:$U$1)*(КАЛЕНДАРЬ!AD7=GRID!$B$3:$U$3),0))*GRID!$H$45,
ROUNDUP(INDEX(GRID!$B$18:$U$29,MATCH(M$7,GRID!$A$18:$A$29,0),MATCH(1,($U$2=GRID!$B$1:$U$1)*(КАЛЕНДАРЬ!AD7=GRID!$B$3:$U$3),0))*GRID!$H$45*(1-GRID!$H$46),0))</f>
        <v>71100</v>
      </c>
      <c r="O294" s="57" t="s">
        <v>119</v>
      </c>
      <c r="P294" s="8" cm="1">
        <f t="array" ref="P294">IF($I$2="Длительное проживание от 10 ночей ",
INDEX(GRID!$B$4:$U$15,MATCH(P$7,GRID!$A$4:$A$15,0),MATCH(1,($U$2=GRID!$B$1:$U$1)*(КАЛЕНДАРЬ!AD7=GRID!$B$3:$U$3),0))*GRID!$H$45,
ROUNDUP(INDEX(GRID!$B$4:$U$15,MATCH(P$7,GRID!$A$4:$A$15,0),MATCH(1,($U$2=GRID!$B$1:$U$1)*(КАЛЕНДАРЬ!AD7=GRID!$B$3:$U$3),0))*GRID!$H$45*(1-GRID!$H$46),0))</f>
        <v>136260</v>
      </c>
      <c r="Q294" s="8" cm="1">
        <f t="array" ref="Q294">IF($I$2="Длительное проживание от 10 ночей ",
INDEX(GRID!$B$4:$U$15,MATCH(Q$7,GRID!$A$4:$A$15,0),MATCH(1,($U$2=GRID!$B$1:$U$1)*(КАЛЕНДАРЬ!AD7=GRID!$B$3:$U$3),0))*GRID!$H$45,
ROUNDUP(INDEX(GRID!$B$4:$U$15,MATCH(Q$7,GRID!$A$4:$A$15,0),MATCH(1,($U$2=GRID!$B$1:$U$1)*(КАЛЕНДАРЬ!AD7=GRID!$B$3:$U$3),0))*GRID!$H$45*(1-GRID!$H$46),0))</f>
        <v>160110</v>
      </c>
      <c r="R294" s="57" t="s">
        <v>119</v>
      </c>
      <c r="S294" s="57" t="s">
        <v>119</v>
      </c>
      <c r="T294" s="57" t="s">
        <v>119</v>
      </c>
    </row>
    <row r="295" spans="1:20" hidden="1">
      <c r="A295" s="63" t="s">
        <v>11</v>
      </c>
      <c r="B295" s="64">
        <v>5</v>
      </c>
      <c r="C295" s="8" cm="1">
        <f t="array" ref="C295">IF($I$2="Длительное проживание от 10 ночей ",
INDEX(GRID!$B$4:$U$15,MATCH(C$7,GRID!$A$4:$A$15,0),MATCH(1,($U$2=GRID!$B$1:$U$1)*(КАЛЕНДАРЬ!AD8=GRID!$B$3:$U$3),0))*GRID!$H$45,
ROUNDUP(INDEX(GRID!$B$4:$U$15,MATCH(C$7,GRID!$A$4:$A$15,0),MATCH(1,($U$2=GRID!$B$1:$U$1)*(КАЛЕНДАРЬ!AD8=GRID!$B$3:$U$3),0))*GRID!$H$45*(1-GRID!$H$46),0))</f>
        <v>27180.000000000004</v>
      </c>
      <c r="D295" s="8" cm="1">
        <f t="array" ref="D295">IF($I$2="Длительное проживание от 10 ночей ",
INDEX(GRID!$B$18:$U$29,MATCH(C$7,GRID!$A$18:$A$29,0),MATCH(1,($U$2=GRID!$B$1:$U$1)*(КАЛЕНДАРЬ!AD8=GRID!$B$3:$U$3),0))*GRID!$H$45,
ROUNDUP(INDEX(GRID!$B$18:$U$29,MATCH(C$7,GRID!$A$18:$A$29,0),MATCH(1,($U$2=GRID!$B$1:$U$1)*(КАЛЕНДАРЬ!AD8=GRID!$B$3:$U$3),0))*GRID!$H$45*(1-GRID!$H$46),0))</f>
        <v>31680</v>
      </c>
      <c r="E295" s="8" cm="1">
        <f t="array" ref="E295">IF($I$2="Длительное проживание от 10 ночей ",
INDEX(GRID!$B$4:$U$15,MATCH(E$7,GRID!$A$4:$A$15,0),MATCH(1,($U$2=GRID!$B$1:$U$1)*(КАЛЕНДАРЬ!AD8=GRID!$B$3:$U$3),0))*GRID!$H$45,
ROUNDUP(INDEX(GRID!$B$4:$U$15,MATCH(E$7,GRID!$A$4:$A$15,0),MATCH(1,($U$2=GRID!$B$1:$U$1)*(КАЛЕНДАРЬ!AD8=GRID!$B$3:$U$3),0))*GRID!$H$45*(1-GRID!$H$46),0))</f>
        <v>32670</v>
      </c>
      <c r="F295" s="8" cm="1">
        <f t="array" ref="F295">IF($I$2="Длительное проживание от 10 ночей ",
INDEX(GRID!$B$18:$U$29,MATCH(E$7,GRID!$A$18:$A$29,0),MATCH(1,($U$2=GRID!$B$1:$U$1)*(КАЛЕНДАРЬ!AD8=GRID!$B$3:$U$3),0))*GRID!$H$45,
ROUNDUP(INDEX(GRID!$B$18:$U$29,MATCH(E$7,GRID!$A$18:$A$29,0),MATCH(1,($U$2=GRID!$B$1:$U$1)*(КАЛЕНДАРЬ!AD8=GRID!$B$3:$U$3),0))*GRID!$H$45*(1-GRID!$H$46),0))</f>
        <v>37170</v>
      </c>
      <c r="G295" s="57" t="s">
        <v>119</v>
      </c>
      <c r="H295" s="57" t="s">
        <v>119</v>
      </c>
      <c r="I295" s="8" cm="1">
        <f t="array" ref="I295">IF($I$2="Длительное проживание от 10 ночей ",
INDEX(GRID!$B$4:$U$15,MATCH(I$7,GRID!$A$4:$A$15,0),MATCH(1,($U$2=GRID!$B$1:$U$1)*(КАЛЕНДАРЬ!AD8=GRID!$B$3:$U$3),0))*GRID!$H$45,
ROUNDUP(INDEX(GRID!$B$4:$U$15,MATCH(I$7,GRID!$A$4:$A$15,0),MATCH(1,($U$2=GRID!$B$1:$U$1)*(КАЛЕНДАРЬ!AD8=GRID!$B$3:$U$3),0))*GRID!$H$45*(1-GRID!$H$46),0))</f>
        <v>42660</v>
      </c>
      <c r="J295" s="8" cm="1">
        <f t="array" ref="J295">IF($I$2="Длительное проживание от 10 ночей ",
INDEX(GRID!$B$18:$U$29,MATCH(I$7,GRID!$A$18:$A$29,0),MATCH(1,($U$2=GRID!$B$1:$U$1)*(КАЛЕНДАРЬ!AD8=GRID!$B$3:$U$3),0))*GRID!$H$45,
ROUNDUP(INDEX(GRID!$B$18:$U$29,MATCH(I$7,GRID!$A$18:$A$29,0),MATCH(1,($U$2=GRID!$B$1:$U$1)*(КАЛЕНДАРЬ!AD8=GRID!$B$3:$U$3),0))*GRID!$H$45*(1-GRID!$H$46),0))</f>
        <v>47160</v>
      </c>
      <c r="K295" s="57" t="s">
        <v>119</v>
      </c>
      <c r="L295" s="57" t="s">
        <v>119</v>
      </c>
      <c r="M295" s="8" cm="1">
        <f t="array" ref="M295">IF($I$2="Длительное проживание от 10 ночей ",
INDEX(GRID!$B$4:$U$15,MATCH(M$7,GRID!$A$4:$A$15,0),MATCH(1,($U$2=GRID!$B$1:$U$1)*(КАЛЕНДАРЬ!AD8=GRID!$B$3:$U$3),0))*GRID!$H$45,
ROUNDUP(INDEX(GRID!$B$4:$U$15,MATCH(M$7,GRID!$A$4:$A$15,0),MATCH(1,($U$2=GRID!$B$1:$U$1)*(КАЛЕНДАРЬ!AD8=GRID!$B$3:$U$3),0))*GRID!$H$45*(1-GRID!$H$46),0))</f>
        <v>66600</v>
      </c>
      <c r="N295" s="8" cm="1">
        <f t="array" ref="N295">IF($I$2="Длительное проживание от 10 ночей ",
INDEX(GRID!$B$18:$U$29,MATCH(M$7,GRID!$A$18:$A$29,0),MATCH(1,($U$2=GRID!$B$1:$U$1)*(КАЛЕНДАРЬ!AD8=GRID!$B$3:$U$3),0))*GRID!$H$45,
ROUNDUP(INDEX(GRID!$B$18:$U$29,MATCH(M$7,GRID!$A$18:$A$29,0),MATCH(1,($U$2=GRID!$B$1:$U$1)*(КАЛЕНДАРЬ!AD8=GRID!$B$3:$U$3),0))*GRID!$H$45*(1-GRID!$H$46),0))</f>
        <v>71100</v>
      </c>
      <c r="O295" s="57" t="s">
        <v>119</v>
      </c>
      <c r="P295" s="8" cm="1">
        <f t="array" ref="P295">IF($I$2="Длительное проживание от 10 ночей ",
INDEX(GRID!$B$4:$U$15,MATCH(P$7,GRID!$A$4:$A$15,0),MATCH(1,($U$2=GRID!$B$1:$U$1)*(КАЛЕНДАРЬ!AD8=GRID!$B$3:$U$3),0))*GRID!$H$45,
ROUNDUP(INDEX(GRID!$B$4:$U$15,MATCH(P$7,GRID!$A$4:$A$15,0),MATCH(1,($U$2=GRID!$B$1:$U$1)*(КАЛЕНДАРЬ!AD8=GRID!$B$3:$U$3),0))*GRID!$H$45*(1-GRID!$H$46),0))</f>
        <v>136260</v>
      </c>
      <c r="Q295" s="8" cm="1">
        <f t="array" ref="Q295">IF($I$2="Длительное проживание от 10 ночей ",
INDEX(GRID!$B$4:$U$15,MATCH(Q$7,GRID!$A$4:$A$15,0),MATCH(1,($U$2=GRID!$B$1:$U$1)*(КАЛЕНДАРЬ!AD8=GRID!$B$3:$U$3),0))*GRID!$H$45,
ROUNDUP(INDEX(GRID!$B$4:$U$15,MATCH(Q$7,GRID!$A$4:$A$15,0),MATCH(1,($U$2=GRID!$B$1:$U$1)*(КАЛЕНДАРЬ!AD8=GRID!$B$3:$U$3),0))*GRID!$H$45*(1-GRID!$H$46),0))</f>
        <v>160110</v>
      </c>
      <c r="R295" s="57" t="s">
        <v>119</v>
      </c>
      <c r="S295" s="57" t="s">
        <v>119</v>
      </c>
      <c r="T295" s="57" t="s">
        <v>119</v>
      </c>
    </row>
    <row r="296" spans="1:20" hidden="1">
      <c r="A296" s="63" t="s">
        <v>12</v>
      </c>
      <c r="B296" s="64">
        <v>6</v>
      </c>
      <c r="C296" s="8" cm="1">
        <f t="array" ref="C296">IF($I$2="Длительное проживание от 10 ночей ",
INDEX(GRID!$B$4:$U$15,MATCH(C$7,GRID!$A$4:$A$15,0),MATCH(1,($U$2=GRID!$B$1:$U$1)*(КАЛЕНДАРЬ!AD9=GRID!$B$3:$U$3),0))*GRID!$H$45,
ROUNDUP(INDEX(GRID!$B$4:$U$15,MATCH(C$7,GRID!$A$4:$A$15,0),MATCH(1,($U$2=GRID!$B$1:$U$1)*(КАЛЕНДАРЬ!AD9=GRID!$B$3:$U$3),0))*GRID!$H$45*(1-GRID!$H$46),0))</f>
        <v>27180.000000000004</v>
      </c>
      <c r="D296" s="8" cm="1">
        <f t="array" ref="D296">IF($I$2="Длительное проживание от 10 ночей ",
INDEX(GRID!$B$18:$U$29,MATCH(C$7,GRID!$A$18:$A$29,0),MATCH(1,($U$2=GRID!$B$1:$U$1)*(КАЛЕНДАРЬ!AD9=GRID!$B$3:$U$3),0))*GRID!$H$45,
ROUNDUP(INDEX(GRID!$B$18:$U$29,MATCH(C$7,GRID!$A$18:$A$29,0),MATCH(1,($U$2=GRID!$B$1:$U$1)*(КАЛЕНДАРЬ!AD9=GRID!$B$3:$U$3),0))*GRID!$H$45*(1-GRID!$H$46),0))</f>
        <v>31680</v>
      </c>
      <c r="E296" s="8" cm="1">
        <f t="array" ref="E296">IF($I$2="Длительное проживание от 10 ночей ",
INDEX(GRID!$B$4:$U$15,MATCH(E$7,GRID!$A$4:$A$15,0),MATCH(1,($U$2=GRID!$B$1:$U$1)*(КАЛЕНДАРЬ!AD9=GRID!$B$3:$U$3),0))*GRID!$H$45,
ROUNDUP(INDEX(GRID!$B$4:$U$15,MATCH(E$7,GRID!$A$4:$A$15,0),MATCH(1,($U$2=GRID!$B$1:$U$1)*(КАЛЕНДАРЬ!AD9=GRID!$B$3:$U$3),0))*GRID!$H$45*(1-GRID!$H$46),0))</f>
        <v>32670</v>
      </c>
      <c r="F296" s="8" cm="1">
        <f t="array" ref="F296">IF($I$2="Длительное проживание от 10 ночей ",
INDEX(GRID!$B$18:$U$29,MATCH(E$7,GRID!$A$18:$A$29,0),MATCH(1,($U$2=GRID!$B$1:$U$1)*(КАЛЕНДАРЬ!AD9=GRID!$B$3:$U$3),0))*GRID!$H$45,
ROUNDUP(INDEX(GRID!$B$18:$U$29,MATCH(E$7,GRID!$A$18:$A$29,0),MATCH(1,($U$2=GRID!$B$1:$U$1)*(КАЛЕНДАРЬ!AD9=GRID!$B$3:$U$3),0))*GRID!$H$45*(1-GRID!$H$46),0))</f>
        <v>37170</v>
      </c>
      <c r="G296" s="57" t="s">
        <v>119</v>
      </c>
      <c r="H296" s="57" t="s">
        <v>119</v>
      </c>
      <c r="I296" s="8" cm="1">
        <f t="array" ref="I296">IF($I$2="Длительное проживание от 10 ночей ",
INDEX(GRID!$B$4:$U$15,MATCH(I$7,GRID!$A$4:$A$15,0),MATCH(1,($U$2=GRID!$B$1:$U$1)*(КАЛЕНДАРЬ!AD9=GRID!$B$3:$U$3),0))*GRID!$H$45,
ROUNDUP(INDEX(GRID!$B$4:$U$15,MATCH(I$7,GRID!$A$4:$A$15,0),MATCH(1,($U$2=GRID!$B$1:$U$1)*(КАЛЕНДАРЬ!AD9=GRID!$B$3:$U$3),0))*GRID!$H$45*(1-GRID!$H$46),0))</f>
        <v>42660</v>
      </c>
      <c r="J296" s="8" cm="1">
        <f t="array" ref="J296">IF($I$2="Длительное проживание от 10 ночей ",
INDEX(GRID!$B$18:$U$29,MATCH(I$7,GRID!$A$18:$A$29,0),MATCH(1,($U$2=GRID!$B$1:$U$1)*(КАЛЕНДАРЬ!AD9=GRID!$B$3:$U$3),0))*GRID!$H$45,
ROUNDUP(INDEX(GRID!$B$18:$U$29,MATCH(I$7,GRID!$A$18:$A$29,0),MATCH(1,($U$2=GRID!$B$1:$U$1)*(КАЛЕНДАРЬ!AD9=GRID!$B$3:$U$3),0))*GRID!$H$45*(1-GRID!$H$46),0))</f>
        <v>47160</v>
      </c>
      <c r="K296" s="57" t="s">
        <v>119</v>
      </c>
      <c r="L296" s="57" t="s">
        <v>119</v>
      </c>
      <c r="M296" s="8" cm="1">
        <f t="array" ref="M296">IF($I$2="Длительное проживание от 10 ночей ",
INDEX(GRID!$B$4:$U$15,MATCH(M$7,GRID!$A$4:$A$15,0),MATCH(1,($U$2=GRID!$B$1:$U$1)*(КАЛЕНДАРЬ!AD9=GRID!$B$3:$U$3),0))*GRID!$H$45,
ROUNDUP(INDEX(GRID!$B$4:$U$15,MATCH(M$7,GRID!$A$4:$A$15,0),MATCH(1,($U$2=GRID!$B$1:$U$1)*(КАЛЕНДАРЬ!AD9=GRID!$B$3:$U$3),0))*GRID!$H$45*(1-GRID!$H$46),0))</f>
        <v>66600</v>
      </c>
      <c r="N296" s="8" cm="1">
        <f t="array" ref="N296">IF($I$2="Длительное проживание от 10 ночей ",
INDEX(GRID!$B$18:$U$29,MATCH(M$7,GRID!$A$18:$A$29,0),MATCH(1,($U$2=GRID!$B$1:$U$1)*(КАЛЕНДАРЬ!AD9=GRID!$B$3:$U$3),0))*GRID!$H$45,
ROUNDUP(INDEX(GRID!$B$18:$U$29,MATCH(M$7,GRID!$A$18:$A$29,0),MATCH(1,($U$2=GRID!$B$1:$U$1)*(КАЛЕНДАРЬ!AD9=GRID!$B$3:$U$3),0))*GRID!$H$45*(1-GRID!$H$46),0))</f>
        <v>71100</v>
      </c>
      <c r="O296" s="57" t="s">
        <v>119</v>
      </c>
      <c r="P296" s="8" cm="1">
        <f t="array" ref="P296">IF($I$2="Длительное проживание от 10 ночей ",
INDEX(GRID!$B$4:$U$15,MATCH(P$7,GRID!$A$4:$A$15,0),MATCH(1,($U$2=GRID!$B$1:$U$1)*(КАЛЕНДАРЬ!AD9=GRID!$B$3:$U$3),0))*GRID!$H$45,
ROUNDUP(INDEX(GRID!$B$4:$U$15,MATCH(P$7,GRID!$A$4:$A$15,0),MATCH(1,($U$2=GRID!$B$1:$U$1)*(КАЛЕНДАРЬ!AD9=GRID!$B$3:$U$3),0))*GRID!$H$45*(1-GRID!$H$46),0))</f>
        <v>136260</v>
      </c>
      <c r="Q296" s="8" cm="1">
        <f t="array" ref="Q296">IF($I$2="Длительное проживание от 10 ночей ",
INDEX(GRID!$B$4:$U$15,MATCH(Q$7,GRID!$A$4:$A$15,0),MATCH(1,($U$2=GRID!$B$1:$U$1)*(КАЛЕНДАРЬ!AD9=GRID!$B$3:$U$3),0))*GRID!$H$45,
ROUNDUP(INDEX(GRID!$B$4:$U$15,MATCH(Q$7,GRID!$A$4:$A$15,0),MATCH(1,($U$2=GRID!$B$1:$U$1)*(КАЛЕНДАРЬ!AD9=GRID!$B$3:$U$3),0))*GRID!$H$45*(1-GRID!$H$46),0))</f>
        <v>160110</v>
      </c>
      <c r="R296" s="57" t="s">
        <v>119</v>
      </c>
      <c r="S296" s="57" t="s">
        <v>119</v>
      </c>
      <c r="T296" s="57" t="s">
        <v>119</v>
      </c>
    </row>
    <row r="297" spans="1:20" hidden="1">
      <c r="A297" s="63" t="s">
        <v>13</v>
      </c>
      <c r="B297" s="64">
        <v>7</v>
      </c>
      <c r="C297" s="8" cm="1">
        <f t="array" ref="C297">IF($I$2="Длительное проживание от 10 ночей ",
INDEX(GRID!$B$4:$U$15,MATCH(C$7,GRID!$A$4:$A$15,0),MATCH(1,($U$2=GRID!$B$1:$U$1)*(КАЛЕНДАРЬ!AD10=GRID!$B$3:$U$3),0))*GRID!$H$45,
ROUNDUP(INDEX(GRID!$B$4:$U$15,MATCH(C$7,GRID!$A$4:$A$15,0),MATCH(1,($U$2=GRID!$B$1:$U$1)*(КАЛЕНДАРЬ!AD10=GRID!$B$3:$U$3),0))*GRID!$H$45*(1-GRID!$H$46),0))</f>
        <v>60840</v>
      </c>
      <c r="D297" s="8" cm="1">
        <f t="array" ref="D297">IF($I$2="Длительное проживание от 10 ночей ",
INDEX(GRID!$B$18:$U$29,MATCH(C$7,GRID!$A$18:$A$29,0),MATCH(1,($U$2=GRID!$B$1:$U$1)*(КАЛЕНДАРЬ!AD10=GRID!$B$3:$U$3),0))*GRID!$H$45,
ROUNDUP(INDEX(GRID!$B$18:$U$29,MATCH(C$7,GRID!$A$18:$A$29,0),MATCH(1,($U$2=GRID!$B$1:$U$1)*(КАЛЕНДАРЬ!AD10=GRID!$B$3:$U$3),0))*GRID!$H$45*(1-GRID!$H$46),0))</f>
        <v>65340</v>
      </c>
      <c r="E297" s="8" cm="1">
        <f t="array" ref="E297">IF($I$2="Длительное проживание от 10 ночей ",
INDEX(GRID!$B$4:$U$15,MATCH(E$7,GRID!$A$4:$A$15,0),MATCH(1,($U$2=GRID!$B$1:$U$1)*(КАЛЕНДАРЬ!AD10=GRID!$B$3:$U$3),0))*GRID!$H$45,
ROUNDUP(INDEX(GRID!$B$4:$U$15,MATCH(E$7,GRID!$A$4:$A$15,0),MATCH(1,($U$2=GRID!$B$1:$U$1)*(КАЛЕНДАРЬ!AD10=GRID!$B$3:$U$3),0))*GRID!$H$45*(1-GRID!$H$46),0))</f>
        <v>70740</v>
      </c>
      <c r="F297" s="8" cm="1">
        <f t="array" ref="F297">IF($I$2="Длительное проживание от 10 ночей ",
INDEX(GRID!$B$18:$U$29,MATCH(E$7,GRID!$A$18:$A$29,0),MATCH(1,($U$2=GRID!$B$1:$U$1)*(КАЛЕНДАРЬ!AD10=GRID!$B$3:$U$3),0))*GRID!$H$45,
ROUNDUP(INDEX(GRID!$B$18:$U$29,MATCH(E$7,GRID!$A$18:$A$29,0),MATCH(1,($U$2=GRID!$B$1:$U$1)*(КАЛЕНДАРЬ!AD10=GRID!$B$3:$U$3),0))*GRID!$H$45*(1-GRID!$H$46),0))</f>
        <v>75240</v>
      </c>
      <c r="G297" s="57" t="s">
        <v>119</v>
      </c>
      <c r="H297" s="57" t="s">
        <v>119</v>
      </c>
      <c r="I297" s="8" cm="1">
        <f t="array" ref="I297">IF($I$2="Длительное проживание от 10 ночей ",
INDEX(GRID!$B$4:$U$15,MATCH(I$7,GRID!$A$4:$A$15,0),MATCH(1,($U$2=GRID!$B$1:$U$1)*(КАЛЕНДАРЬ!AD10=GRID!$B$3:$U$3),0))*GRID!$H$45,
ROUNDUP(INDEX(GRID!$B$4:$U$15,MATCH(I$7,GRID!$A$4:$A$15,0),MATCH(1,($U$2=GRID!$B$1:$U$1)*(КАЛЕНДАРЬ!AD10=GRID!$B$3:$U$3),0))*GRID!$H$45*(1-GRID!$H$46),0))</f>
        <v>86310</v>
      </c>
      <c r="J297" s="8" cm="1">
        <f t="array" ref="J297">IF($I$2="Длительное проживание от 10 ночей ",
INDEX(GRID!$B$18:$U$29,MATCH(I$7,GRID!$A$18:$A$29,0),MATCH(1,($U$2=GRID!$B$1:$U$1)*(КАЛЕНДАРЬ!AD10=GRID!$B$3:$U$3),0))*GRID!$H$45,
ROUNDUP(INDEX(GRID!$B$18:$U$29,MATCH(I$7,GRID!$A$18:$A$29,0),MATCH(1,($U$2=GRID!$B$1:$U$1)*(КАЛЕНДАРЬ!AD10=GRID!$B$3:$U$3),0))*GRID!$H$45*(1-GRID!$H$46),0))</f>
        <v>90810</v>
      </c>
      <c r="K297" s="57" t="s">
        <v>119</v>
      </c>
      <c r="L297" s="57" t="s">
        <v>119</v>
      </c>
      <c r="M297" s="8" cm="1">
        <f t="array" ref="M297">IF($I$2="Длительное проживание от 10 ночей ",
INDEX(GRID!$B$4:$U$15,MATCH(M$7,GRID!$A$4:$A$15,0),MATCH(1,($U$2=GRID!$B$1:$U$1)*(КАЛЕНДАРЬ!AD10=GRID!$B$3:$U$3),0))*GRID!$H$45,
ROUNDUP(INDEX(GRID!$B$4:$U$15,MATCH(M$7,GRID!$A$4:$A$15,0),MATCH(1,($U$2=GRID!$B$1:$U$1)*(КАЛЕНДАРЬ!AD10=GRID!$B$3:$U$3),0))*GRID!$H$45*(1-GRID!$H$46),0))</f>
        <v>121950</v>
      </c>
      <c r="N297" s="8" cm="1">
        <f t="array" ref="N297">IF($I$2="Длительное проживание от 10 ночей ",
INDEX(GRID!$B$18:$U$29,MATCH(M$7,GRID!$A$18:$A$29,0),MATCH(1,($U$2=GRID!$B$1:$U$1)*(КАЛЕНДАРЬ!AD10=GRID!$B$3:$U$3),0))*GRID!$H$45,
ROUNDUP(INDEX(GRID!$B$18:$U$29,MATCH(M$7,GRID!$A$18:$A$29,0),MATCH(1,($U$2=GRID!$B$1:$U$1)*(КАЛЕНДАРЬ!AD10=GRID!$B$3:$U$3),0))*GRID!$H$45*(1-GRID!$H$46),0))</f>
        <v>126450</v>
      </c>
      <c r="O297" s="57" t="s">
        <v>119</v>
      </c>
      <c r="P297" s="8" cm="1">
        <f t="array" ref="P297">IF($I$2="Длительное проживание от 10 ночей ",
INDEX(GRID!$B$4:$U$15,MATCH(P$7,GRID!$A$4:$A$15,0),MATCH(1,($U$2=GRID!$B$1:$U$1)*(КАЛЕНДАРЬ!AD10=GRID!$B$3:$U$3),0))*GRID!$H$45,
ROUNDUP(INDEX(GRID!$B$4:$U$15,MATCH(P$7,GRID!$A$4:$A$15,0),MATCH(1,($U$2=GRID!$B$1:$U$1)*(КАЛЕНДАРЬ!AD10=GRID!$B$3:$U$3),0))*GRID!$H$45*(1-GRID!$H$46),0))</f>
        <v>206910</v>
      </c>
      <c r="Q297" s="8" cm="1">
        <f t="array" ref="Q297">IF($I$2="Длительное проживание от 10 ночей ",
INDEX(GRID!$B$4:$U$15,MATCH(Q$7,GRID!$A$4:$A$15,0),MATCH(1,($U$2=GRID!$B$1:$U$1)*(КАЛЕНДАРЬ!AD10=GRID!$B$3:$U$3),0))*GRID!$H$45,
ROUNDUP(INDEX(GRID!$B$4:$U$15,MATCH(Q$7,GRID!$A$4:$A$15,0),MATCH(1,($U$2=GRID!$B$1:$U$1)*(КАЛЕНДАРЬ!AD10=GRID!$B$3:$U$3),0))*GRID!$H$45*(1-GRID!$H$46),0))</f>
        <v>237960</v>
      </c>
      <c r="R297" s="57" t="s">
        <v>119</v>
      </c>
      <c r="S297" s="57" t="s">
        <v>119</v>
      </c>
      <c r="T297" s="57" t="s">
        <v>119</v>
      </c>
    </row>
    <row r="298" spans="1:20" hidden="1">
      <c r="A298" s="63" t="s">
        <v>14</v>
      </c>
      <c r="B298" s="64">
        <v>8</v>
      </c>
      <c r="C298" s="8" cm="1">
        <f t="array" ref="C298">IF($I$2="Длительное проживание от 10 ночей ",
INDEX(GRID!$B$4:$U$15,MATCH(C$7,GRID!$A$4:$A$15,0),MATCH(1,($U$2=GRID!$B$1:$U$1)*(КАЛЕНДАРЬ!AD11=GRID!$B$3:$U$3),0))*GRID!$H$45,
ROUNDUP(INDEX(GRID!$B$4:$U$15,MATCH(C$7,GRID!$A$4:$A$15,0),MATCH(1,($U$2=GRID!$B$1:$U$1)*(КАЛЕНДАРЬ!AD11=GRID!$B$3:$U$3),0))*GRID!$H$45*(1-GRID!$H$46),0))</f>
        <v>60840</v>
      </c>
      <c r="D298" s="8" cm="1">
        <f t="array" ref="D298">IF($I$2="Длительное проживание от 10 ночей ",
INDEX(GRID!$B$18:$U$29,MATCH(C$7,GRID!$A$18:$A$29,0),MATCH(1,($U$2=GRID!$B$1:$U$1)*(КАЛЕНДАРЬ!AD11=GRID!$B$3:$U$3),0))*GRID!$H$45,
ROUNDUP(INDEX(GRID!$B$18:$U$29,MATCH(C$7,GRID!$A$18:$A$29,0),MATCH(1,($U$2=GRID!$B$1:$U$1)*(КАЛЕНДАРЬ!AD11=GRID!$B$3:$U$3),0))*GRID!$H$45*(1-GRID!$H$46),0))</f>
        <v>65340</v>
      </c>
      <c r="E298" s="8" cm="1">
        <f t="array" ref="E298">IF($I$2="Длительное проживание от 10 ночей ",
INDEX(GRID!$B$4:$U$15,MATCH(E$7,GRID!$A$4:$A$15,0),MATCH(1,($U$2=GRID!$B$1:$U$1)*(КАЛЕНДАРЬ!AD11=GRID!$B$3:$U$3),0))*GRID!$H$45,
ROUNDUP(INDEX(GRID!$B$4:$U$15,MATCH(E$7,GRID!$A$4:$A$15,0),MATCH(1,($U$2=GRID!$B$1:$U$1)*(КАЛЕНДАРЬ!AD11=GRID!$B$3:$U$3),0))*GRID!$H$45*(1-GRID!$H$46),0))</f>
        <v>70740</v>
      </c>
      <c r="F298" s="8" cm="1">
        <f t="array" ref="F298">IF($I$2="Длительное проживание от 10 ночей ",
INDEX(GRID!$B$18:$U$29,MATCH(E$7,GRID!$A$18:$A$29,0),MATCH(1,($U$2=GRID!$B$1:$U$1)*(КАЛЕНДАРЬ!AD11=GRID!$B$3:$U$3),0))*GRID!$H$45,
ROUNDUP(INDEX(GRID!$B$18:$U$29,MATCH(E$7,GRID!$A$18:$A$29,0),MATCH(1,($U$2=GRID!$B$1:$U$1)*(КАЛЕНДАРЬ!AD11=GRID!$B$3:$U$3),0))*GRID!$H$45*(1-GRID!$H$46),0))</f>
        <v>75240</v>
      </c>
      <c r="G298" s="57" t="s">
        <v>119</v>
      </c>
      <c r="H298" s="57" t="s">
        <v>119</v>
      </c>
      <c r="I298" s="8" cm="1">
        <f t="array" ref="I298">IF($I$2="Длительное проживание от 10 ночей ",
INDEX(GRID!$B$4:$U$15,MATCH(I$7,GRID!$A$4:$A$15,0),MATCH(1,($U$2=GRID!$B$1:$U$1)*(КАЛЕНДАРЬ!AD11=GRID!$B$3:$U$3),0))*GRID!$H$45,
ROUNDUP(INDEX(GRID!$B$4:$U$15,MATCH(I$7,GRID!$A$4:$A$15,0),MATCH(1,($U$2=GRID!$B$1:$U$1)*(КАЛЕНДАРЬ!AD11=GRID!$B$3:$U$3),0))*GRID!$H$45*(1-GRID!$H$46),0))</f>
        <v>86310</v>
      </c>
      <c r="J298" s="8" cm="1">
        <f t="array" ref="J298">IF($I$2="Длительное проживание от 10 ночей ",
INDEX(GRID!$B$18:$U$29,MATCH(I$7,GRID!$A$18:$A$29,0),MATCH(1,($U$2=GRID!$B$1:$U$1)*(КАЛЕНДАРЬ!AD11=GRID!$B$3:$U$3),0))*GRID!$H$45,
ROUNDUP(INDEX(GRID!$B$18:$U$29,MATCH(I$7,GRID!$A$18:$A$29,0),MATCH(1,($U$2=GRID!$B$1:$U$1)*(КАЛЕНДАРЬ!AD11=GRID!$B$3:$U$3),0))*GRID!$H$45*(1-GRID!$H$46),0))</f>
        <v>90810</v>
      </c>
      <c r="K298" s="57" t="s">
        <v>119</v>
      </c>
      <c r="L298" s="57" t="s">
        <v>119</v>
      </c>
      <c r="M298" s="8" cm="1">
        <f t="array" ref="M298">IF($I$2="Длительное проживание от 10 ночей ",
INDEX(GRID!$B$4:$U$15,MATCH(M$7,GRID!$A$4:$A$15,0),MATCH(1,($U$2=GRID!$B$1:$U$1)*(КАЛЕНДАРЬ!AD11=GRID!$B$3:$U$3),0))*GRID!$H$45,
ROUNDUP(INDEX(GRID!$B$4:$U$15,MATCH(M$7,GRID!$A$4:$A$15,0),MATCH(1,($U$2=GRID!$B$1:$U$1)*(КАЛЕНДАРЬ!AD11=GRID!$B$3:$U$3),0))*GRID!$H$45*(1-GRID!$H$46),0))</f>
        <v>121950</v>
      </c>
      <c r="N298" s="8" cm="1">
        <f t="array" ref="N298">IF($I$2="Длительное проживание от 10 ночей ",
INDEX(GRID!$B$18:$U$29,MATCH(M$7,GRID!$A$18:$A$29,0),MATCH(1,($U$2=GRID!$B$1:$U$1)*(КАЛЕНДАРЬ!AD11=GRID!$B$3:$U$3),0))*GRID!$H$45,
ROUNDUP(INDEX(GRID!$B$18:$U$29,MATCH(M$7,GRID!$A$18:$A$29,0),MATCH(1,($U$2=GRID!$B$1:$U$1)*(КАЛЕНДАРЬ!AD11=GRID!$B$3:$U$3),0))*GRID!$H$45*(1-GRID!$H$46),0))</f>
        <v>126450</v>
      </c>
      <c r="O298" s="57" t="s">
        <v>119</v>
      </c>
      <c r="P298" s="8" cm="1">
        <f t="array" ref="P298">IF($I$2="Длительное проживание от 10 ночей ",
INDEX(GRID!$B$4:$U$15,MATCH(P$7,GRID!$A$4:$A$15,0),MATCH(1,($U$2=GRID!$B$1:$U$1)*(КАЛЕНДАРЬ!AD11=GRID!$B$3:$U$3),0))*GRID!$H$45,
ROUNDUP(INDEX(GRID!$B$4:$U$15,MATCH(P$7,GRID!$A$4:$A$15,0),MATCH(1,($U$2=GRID!$B$1:$U$1)*(КАЛЕНДАРЬ!AD11=GRID!$B$3:$U$3),0))*GRID!$H$45*(1-GRID!$H$46),0))</f>
        <v>206910</v>
      </c>
      <c r="Q298" s="8" cm="1">
        <f t="array" ref="Q298">IF($I$2="Длительное проживание от 10 ночей ",
INDEX(GRID!$B$4:$U$15,MATCH(Q$7,GRID!$A$4:$A$15,0),MATCH(1,($U$2=GRID!$B$1:$U$1)*(КАЛЕНДАРЬ!AD11=GRID!$B$3:$U$3),0))*GRID!$H$45,
ROUNDUP(INDEX(GRID!$B$4:$U$15,MATCH(Q$7,GRID!$A$4:$A$15,0),MATCH(1,($U$2=GRID!$B$1:$U$1)*(КАЛЕНДАРЬ!AD11=GRID!$B$3:$U$3),0))*GRID!$H$45*(1-GRID!$H$46),0))</f>
        <v>237960</v>
      </c>
      <c r="R298" s="57" t="s">
        <v>119</v>
      </c>
      <c r="S298" s="57" t="s">
        <v>119</v>
      </c>
      <c r="T298" s="57" t="s">
        <v>119</v>
      </c>
    </row>
    <row r="299" spans="1:20" hidden="1">
      <c r="A299" s="63" t="s">
        <v>15</v>
      </c>
      <c r="B299" s="64">
        <v>9</v>
      </c>
      <c r="C299" s="8" cm="1">
        <f t="array" ref="C299">IF($I$2="Длительное проживание от 10 ночей ",
INDEX(GRID!$B$4:$U$15,MATCH(C$7,GRID!$A$4:$A$15,0),MATCH(1,($U$2=GRID!$B$1:$U$1)*(КАЛЕНДАРЬ!AD12=GRID!$B$3:$U$3),0))*GRID!$H$45,
ROUNDUP(INDEX(GRID!$B$4:$U$15,MATCH(C$7,GRID!$A$4:$A$15,0),MATCH(1,($U$2=GRID!$B$1:$U$1)*(КАЛЕНДАРЬ!AD12=GRID!$B$3:$U$3),0))*GRID!$H$45*(1-GRID!$H$46),0))</f>
        <v>60840</v>
      </c>
      <c r="D299" s="8" cm="1">
        <f t="array" ref="D299">IF($I$2="Длительное проживание от 10 ночей ",
INDEX(GRID!$B$18:$U$29,MATCH(C$7,GRID!$A$18:$A$29,0),MATCH(1,($U$2=GRID!$B$1:$U$1)*(КАЛЕНДАРЬ!AD12=GRID!$B$3:$U$3),0))*GRID!$H$45,
ROUNDUP(INDEX(GRID!$B$18:$U$29,MATCH(C$7,GRID!$A$18:$A$29,0),MATCH(1,($U$2=GRID!$B$1:$U$1)*(КАЛЕНДАРЬ!AD12=GRID!$B$3:$U$3),0))*GRID!$H$45*(1-GRID!$H$46),0))</f>
        <v>65340</v>
      </c>
      <c r="E299" s="8" cm="1">
        <f t="array" ref="E299">IF($I$2="Длительное проживание от 10 ночей ",
INDEX(GRID!$B$4:$U$15,MATCH(E$7,GRID!$A$4:$A$15,0),MATCH(1,($U$2=GRID!$B$1:$U$1)*(КАЛЕНДАРЬ!AD12=GRID!$B$3:$U$3),0))*GRID!$H$45,
ROUNDUP(INDEX(GRID!$B$4:$U$15,MATCH(E$7,GRID!$A$4:$A$15,0),MATCH(1,($U$2=GRID!$B$1:$U$1)*(КАЛЕНДАРЬ!AD12=GRID!$B$3:$U$3),0))*GRID!$H$45*(1-GRID!$H$46),0))</f>
        <v>70740</v>
      </c>
      <c r="F299" s="8" cm="1">
        <f t="array" ref="F299">IF($I$2="Длительное проживание от 10 ночей ",
INDEX(GRID!$B$18:$U$29,MATCH(E$7,GRID!$A$18:$A$29,0),MATCH(1,($U$2=GRID!$B$1:$U$1)*(КАЛЕНДАРЬ!AD12=GRID!$B$3:$U$3),0))*GRID!$H$45,
ROUNDUP(INDEX(GRID!$B$18:$U$29,MATCH(E$7,GRID!$A$18:$A$29,0),MATCH(1,($U$2=GRID!$B$1:$U$1)*(КАЛЕНДАРЬ!AD12=GRID!$B$3:$U$3),0))*GRID!$H$45*(1-GRID!$H$46),0))</f>
        <v>75240</v>
      </c>
      <c r="G299" s="57" t="s">
        <v>119</v>
      </c>
      <c r="H299" s="57" t="s">
        <v>119</v>
      </c>
      <c r="I299" s="8" cm="1">
        <f t="array" ref="I299">IF($I$2="Длительное проживание от 10 ночей ",
INDEX(GRID!$B$4:$U$15,MATCH(I$7,GRID!$A$4:$A$15,0),MATCH(1,($U$2=GRID!$B$1:$U$1)*(КАЛЕНДАРЬ!AD12=GRID!$B$3:$U$3),0))*GRID!$H$45,
ROUNDUP(INDEX(GRID!$B$4:$U$15,MATCH(I$7,GRID!$A$4:$A$15,0),MATCH(1,($U$2=GRID!$B$1:$U$1)*(КАЛЕНДАРЬ!AD12=GRID!$B$3:$U$3),0))*GRID!$H$45*(1-GRID!$H$46),0))</f>
        <v>86310</v>
      </c>
      <c r="J299" s="8" cm="1">
        <f t="array" ref="J299">IF($I$2="Длительное проживание от 10 ночей ",
INDEX(GRID!$B$18:$U$29,MATCH(I$7,GRID!$A$18:$A$29,0),MATCH(1,($U$2=GRID!$B$1:$U$1)*(КАЛЕНДАРЬ!AD12=GRID!$B$3:$U$3),0))*GRID!$H$45,
ROUNDUP(INDEX(GRID!$B$18:$U$29,MATCH(I$7,GRID!$A$18:$A$29,0),MATCH(1,($U$2=GRID!$B$1:$U$1)*(КАЛЕНДАРЬ!AD12=GRID!$B$3:$U$3),0))*GRID!$H$45*(1-GRID!$H$46),0))</f>
        <v>90810</v>
      </c>
      <c r="K299" s="57" t="s">
        <v>119</v>
      </c>
      <c r="L299" s="57" t="s">
        <v>119</v>
      </c>
      <c r="M299" s="8" cm="1">
        <f t="array" ref="M299">IF($I$2="Длительное проживание от 10 ночей ",
INDEX(GRID!$B$4:$U$15,MATCH(M$7,GRID!$A$4:$A$15,0),MATCH(1,($U$2=GRID!$B$1:$U$1)*(КАЛЕНДАРЬ!AD12=GRID!$B$3:$U$3),0))*GRID!$H$45,
ROUNDUP(INDEX(GRID!$B$4:$U$15,MATCH(M$7,GRID!$A$4:$A$15,0),MATCH(1,($U$2=GRID!$B$1:$U$1)*(КАЛЕНДАРЬ!AD12=GRID!$B$3:$U$3),0))*GRID!$H$45*(1-GRID!$H$46),0))</f>
        <v>121950</v>
      </c>
      <c r="N299" s="8" cm="1">
        <f t="array" ref="N299">IF($I$2="Длительное проживание от 10 ночей ",
INDEX(GRID!$B$18:$U$29,MATCH(M$7,GRID!$A$18:$A$29,0),MATCH(1,($U$2=GRID!$B$1:$U$1)*(КАЛЕНДАРЬ!AD12=GRID!$B$3:$U$3),0))*GRID!$H$45,
ROUNDUP(INDEX(GRID!$B$18:$U$29,MATCH(M$7,GRID!$A$18:$A$29,0),MATCH(1,($U$2=GRID!$B$1:$U$1)*(КАЛЕНДАРЬ!AD12=GRID!$B$3:$U$3),0))*GRID!$H$45*(1-GRID!$H$46),0))</f>
        <v>126450</v>
      </c>
      <c r="O299" s="57" t="s">
        <v>119</v>
      </c>
      <c r="P299" s="8" cm="1">
        <f t="array" ref="P299">IF($I$2="Длительное проживание от 10 ночей ",
INDEX(GRID!$B$4:$U$15,MATCH(P$7,GRID!$A$4:$A$15,0),MATCH(1,($U$2=GRID!$B$1:$U$1)*(КАЛЕНДАРЬ!AD12=GRID!$B$3:$U$3),0))*GRID!$H$45,
ROUNDUP(INDEX(GRID!$B$4:$U$15,MATCH(P$7,GRID!$A$4:$A$15,0),MATCH(1,($U$2=GRID!$B$1:$U$1)*(КАЛЕНДАРЬ!AD12=GRID!$B$3:$U$3),0))*GRID!$H$45*(1-GRID!$H$46),0))</f>
        <v>206910</v>
      </c>
      <c r="Q299" s="8" cm="1">
        <f t="array" ref="Q299">IF($I$2="Длительное проживание от 10 ночей ",
INDEX(GRID!$B$4:$U$15,MATCH(Q$7,GRID!$A$4:$A$15,0),MATCH(1,($U$2=GRID!$B$1:$U$1)*(КАЛЕНДАРЬ!AD12=GRID!$B$3:$U$3),0))*GRID!$H$45,
ROUNDUP(INDEX(GRID!$B$4:$U$15,MATCH(Q$7,GRID!$A$4:$A$15,0),MATCH(1,($U$2=GRID!$B$1:$U$1)*(КАЛЕНДАРЬ!AD12=GRID!$B$3:$U$3),0))*GRID!$H$45*(1-GRID!$H$46),0))</f>
        <v>237960</v>
      </c>
      <c r="R299" s="57" t="s">
        <v>119</v>
      </c>
      <c r="S299" s="57" t="s">
        <v>119</v>
      </c>
      <c r="T299" s="57" t="s">
        <v>119</v>
      </c>
    </row>
    <row r="300" spans="1:20" hidden="1">
      <c r="A300" s="63" t="s">
        <v>16</v>
      </c>
      <c r="B300" s="64">
        <v>10</v>
      </c>
      <c r="C300" s="8" cm="1">
        <f t="array" ref="C300">IF($I$2="Длительное проживание от 10 ночей ",
INDEX(GRID!$B$4:$U$15,MATCH(C$7,GRID!$A$4:$A$15,0),MATCH(1,($U$2=GRID!$B$1:$U$1)*(КАЛЕНДАРЬ!AD13=GRID!$B$3:$U$3),0))*GRID!$H$45,
ROUNDUP(INDEX(GRID!$B$4:$U$15,MATCH(C$7,GRID!$A$4:$A$15,0),MATCH(1,($U$2=GRID!$B$1:$U$1)*(КАЛЕНДАРЬ!AD13=GRID!$B$3:$U$3),0))*GRID!$H$45*(1-GRID!$H$46),0))</f>
        <v>60840</v>
      </c>
      <c r="D300" s="8" cm="1">
        <f t="array" ref="D300">IF($I$2="Длительное проживание от 10 ночей ",
INDEX(GRID!$B$18:$U$29,MATCH(C$7,GRID!$A$18:$A$29,0),MATCH(1,($U$2=GRID!$B$1:$U$1)*(КАЛЕНДАРЬ!AD13=GRID!$B$3:$U$3),0))*GRID!$H$45,
ROUNDUP(INDEX(GRID!$B$18:$U$29,MATCH(C$7,GRID!$A$18:$A$29,0),MATCH(1,($U$2=GRID!$B$1:$U$1)*(КАЛЕНДАРЬ!AD13=GRID!$B$3:$U$3),0))*GRID!$H$45*(1-GRID!$H$46),0))</f>
        <v>65340</v>
      </c>
      <c r="E300" s="8" cm="1">
        <f t="array" ref="E300">IF($I$2="Длительное проживание от 10 ночей ",
INDEX(GRID!$B$4:$U$15,MATCH(E$7,GRID!$A$4:$A$15,0),MATCH(1,($U$2=GRID!$B$1:$U$1)*(КАЛЕНДАРЬ!AD13=GRID!$B$3:$U$3),0))*GRID!$H$45,
ROUNDUP(INDEX(GRID!$B$4:$U$15,MATCH(E$7,GRID!$A$4:$A$15,0),MATCH(1,($U$2=GRID!$B$1:$U$1)*(КАЛЕНДАРЬ!AD13=GRID!$B$3:$U$3),0))*GRID!$H$45*(1-GRID!$H$46),0))</f>
        <v>70740</v>
      </c>
      <c r="F300" s="8" cm="1">
        <f t="array" ref="F300">IF($I$2="Длительное проживание от 10 ночей ",
INDEX(GRID!$B$18:$U$29,MATCH(E$7,GRID!$A$18:$A$29,0),MATCH(1,($U$2=GRID!$B$1:$U$1)*(КАЛЕНДАРЬ!AD13=GRID!$B$3:$U$3),0))*GRID!$H$45,
ROUNDUP(INDEX(GRID!$B$18:$U$29,MATCH(E$7,GRID!$A$18:$A$29,0),MATCH(1,($U$2=GRID!$B$1:$U$1)*(КАЛЕНДАРЬ!AD13=GRID!$B$3:$U$3),0))*GRID!$H$45*(1-GRID!$H$46),0))</f>
        <v>75240</v>
      </c>
      <c r="G300" s="57" t="s">
        <v>119</v>
      </c>
      <c r="H300" s="57" t="s">
        <v>119</v>
      </c>
      <c r="I300" s="8" cm="1">
        <f t="array" ref="I300">IF($I$2="Длительное проживание от 10 ночей ",
INDEX(GRID!$B$4:$U$15,MATCH(I$7,GRID!$A$4:$A$15,0),MATCH(1,($U$2=GRID!$B$1:$U$1)*(КАЛЕНДАРЬ!AD13=GRID!$B$3:$U$3),0))*GRID!$H$45,
ROUNDUP(INDEX(GRID!$B$4:$U$15,MATCH(I$7,GRID!$A$4:$A$15,0),MATCH(1,($U$2=GRID!$B$1:$U$1)*(КАЛЕНДАРЬ!AD13=GRID!$B$3:$U$3),0))*GRID!$H$45*(1-GRID!$H$46),0))</f>
        <v>86310</v>
      </c>
      <c r="J300" s="8" cm="1">
        <f t="array" ref="J300">IF($I$2="Длительное проживание от 10 ночей ",
INDEX(GRID!$B$18:$U$29,MATCH(I$7,GRID!$A$18:$A$29,0),MATCH(1,($U$2=GRID!$B$1:$U$1)*(КАЛЕНДАРЬ!AD13=GRID!$B$3:$U$3),0))*GRID!$H$45,
ROUNDUP(INDEX(GRID!$B$18:$U$29,MATCH(I$7,GRID!$A$18:$A$29,0),MATCH(1,($U$2=GRID!$B$1:$U$1)*(КАЛЕНДАРЬ!AD13=GRID!$B$3:$U$3),0))*GRID!$H$45*(1-GRID!$H$46),0))</f>
        <v>90810</v>
      </c>
      <c r="K300" s="57" t="s">
        <v>119</v>
      </c>
      <c r="L300" s="57" t="s">
        <v>119</v>
      </c>
      <c r="M300" s="8" cm="1">
        <f t="array" ref="M300">IF($I$2="Длительное проживание от 10 ночей ",
INDEX(GRID!$B$4:$U$15,MATCH(M$7,GRID!$A$4:$A$15,0),MATCH(1,($U$2=GRID!$B$1:$U$1)*(КАЛЕНДАРЬ!AD13=GRID!$B$3:$U$3),0))*GRID!$H$45,
ROUNDUP(INDEX(GRID!$B$4:$U$15,MATCH(M$7,GRID!$A$4:$A$15,0),MATCH(1,($U$2=GRID!$B$1:$U$1)*(КАЛЕНДАРЬ!AD13=GRID!$B$3:$U$3),0))*GRID!$H$45*(1-GRID!$H$46),0))</f>
        <v>121950</v>
      </c>
      <c r="N300" s="8" cm="1">
        <f t="array" ref="N300">IF($I$2="Длительное проживание от 10 ночей ",
INDEX(GRID!$B$18:$U$29,MATCH(M$7,GRID!$A$18:$A$29,0),MATCH(1,($U$2=GRID!$B$1:$U$1)*(КАЛЕНДАРЬ!AD13=GRID!$B$3:$U$3),0))*GRID!$H$45,
ROUNDUP(INDEX(GRID!$B$18:$U$29,MATCH(M$7,GRID!$A$18:$A$29,0),MATCH(1,($U$2=GRID!$B$1:$U$1)*(КАЛЕНДАРЬ!AD13=GRID!$B$3:$U$3),0))*GRID!$H$45*(1-GRID!$H$46),0))</f>
        <v>126450</v>
      </c>
      <c r="O300" s="57" t="s">
        <v>119</v>
      </c>
      <c r="P300" s="8" cm="1">
        <f t="array" ref="P300">IF($I$2="Длительное проживание от 10 ночей ",
INDEX(GRID!$B$4:$U$15,MATCH(P$7,GRID!$A$4:$A$15,0),MATCH(1,($U$2=GRID!$B$1:$U$1)*(КАЛЕНДАРЬ!AD13=GRID!$B$3:$U$3),0))*GRID!$H$45,
ROUNDUP(INDEX(GRID!$B$4:$U$15,MATCH(P$7,GRID!$A$4:$A$15,0),MATCH(1,($U$2=GRID!$B$1:$U$1)*(КАЛЕНДАРЬ!AD13=GRID!$B$3:$U$3),0))*GRID!$H$45*(1-GRID!$H$46),0))</f>
        <v>206910</v>
      </c>
      <c r="Q300" s="8" cm="1">
        <f t="array" ref="Q300">IF($I$2="Длительное проживание от 10 ночей ",
INDEX(GRID!$B$4:$U$15,MATCH(Q$7,GRID!$A$4:$A$15,0),MATCH(1,($U$2=GRID!$B$1:$U$1)*(КАЛЕНДАРЬ!AD13=GRID!$B$3:$U$3),0))*GRID!$H$45,
ROUNDUP(INDEX(GRID!$B$4:$U$15,MATCH(Q$7,GRID!$A$4:$A$15,0),MATCH(1,($U$2=GRID!$B$1:$U$1)*(КАЛЕНДАРЬ!AD13=GRID!$B$3:$U$3),0))*GRID!$H$45*(1-GRID!$H$46),0))</f>
        <v>237960</v>
      </c>
      <c r="R300" s="57" t="s">
        <v>119</v>
      </c>
      <c r="S300" s="57" t="s">
        <v>119</v>
      </c>
      <c r="T300" s="57" t="s">
        <v>119</v>
      </c>
    </row>
    <row r="301" spans="1:20" hidden="1">
      <c r="A301" s="63" t="s">
        <v>17</v>
      </c>
      <c r="B301" s="64">
        <v>11</v>
      </c>
      <c r="C301" s="8" cm="1">
        <f t="array" ref="C301">IF($I$2="Длительное проживание от 10 ночей ",
INDEX(GRID!$B$4:$U$15,MATCH(C$7,GRID!$A$4:$A$15,0),MATCH(1,($U$2=GRID!$B$1:$U$1)*(КАЛЕНДАРЬ!AD14=GRID!$B$3:$U$3),0))*GRID!$H$45,
ROUNDUP(INDEX(GRID!$B$4:$U$15,MATCH(C$7,GRID!$A$4:$A$15,0),MATCH(1,($U$2=GRID!$B$1:$U$1)*(КАЛЕНДАРЬ!AD14=GRID!$B$3:$U$3),0))*GRID!$H$45*(1-GRID!$H$46),0))</f>
        <v>47340</v>
      </c>
      <c r="D301" s="8" cm="1">
        <f t="array" ref="D301">IF($I$2="Длительное проживание от 10 ночей ",
INDEX(GRID!$B$18:$U$29,MATCH(C$7,GRID!$A$18:$A$29,0),MATCH(1,($U$2=GRID!$B$1:$U$1)*(КАЛЕНДАРЬ!AD14=GRID!$B$3:$U$3),0))*GRID!$H$45,
ROUNDUP(INDEX(GRID!$B$18:$U$29,MATCH(C$7,GRID!$A$18:$A$29,0),MATCH(1,($U$2=GRID!$B$1:$U$1)*(КАЛЕНДАРЬ!AD14=GRID!$B$3:$U$3),0))*GRID!$H$45*(1-GRID!$H$46),0))</f>
        <v>51840</v>
      </c>
      <c r="E301" s="8" cm="1">
        <f t="array" ref="E301">IF($I$2="Длительное проживание от 10 ночей ",
INDEX(GRID!$B$4:$U$15,MATCH(E$7,GRID!$A$4:$A$15,0),MATCH(1,($U$2=GRID!$B$1:$U$1)*(КАЛЕНДАРЬ!AD14=GRID!$B$3:$U$3),0))*GRID!$H$45,
ROUNDUP(INDEX(GRID!$B$4:$U$15,MATCH(E$7,GRID!$A$4:$A$15,0),MATCH(1,($U$2=GRID!$B$1:$U$1)*(КАЛЕНДАРЬ!AD14=GRID!$B$3:$U$3),0))*GRID!$H$45*(1-GRID!$H$46),0))</f>
        <v>55890</v>
      </c>
      <c r="F301" s="8" cm="1">
        <f t="array" ref="F301">IF($I$2="Длительное проживание от 10 ночей ",
INDEX(GRID!$B$18:$U$29,MATCH(E$7,GRID!$A$18:$A$29,0),MATCH(1,($U$2=GRID!$B$1:$U$1)*(КАЛЕНДАРЬ!AD14=GRID!$B$3:$U$3),0))*GRID!$H$45,
ROUNDUP(INDEX(GRID!$B$18:$U$29,MATCH(E$7,GRID!$A$18:$A$29,0),MATCH(1,($U$2=GRID!$B$1:$U$1)*(КАЛЕНДАРЬ!AD14=GRID!$B$3:$U$3),0))*GRID!$H$45*(1-GRID!$H$46),0))</f>
        <v>60390</v>
      </c>
      <c r="G301" s="57" t="s">
        <v>119</v>
      </c>
      <c r="H301" s="57" t="s">
        <v>119</v>
      </c>
      <c r="I301" s="8" cm="1">
        <f t="array" ref="I301">IF($I$2="Длительное проживание от 10 ночей ",
INDEX(GRID!$B$4:$U$15,MATCH(I$7,GRID!$A$4:$A$15,0),MATCH(1,($U$2=GRID!$B$1:$U$1)*(КАЛЕНДАРЬ!AD14=GRID!$B$3:$U$3),0))*GRID!$H$45,
ROUNDUP(INDEX(GRID!$B$4:$U$15,MATCH(I$7,GRID!$A$4:$A$15,0),MATCH(1,($U$2=GRID!$B$1:$U$1)*(КАЛЕНДАРЬ!AD14=GRID!$B$3:$U$3),0))*GRID!$H$45*(1-GRID!$H$46),0))</f>
        <v>68940</v>
      </c>
      <c r="J301" s="8" cm="1">
        <f t="array" ref="J301">IF($I$2="Длительное проживание от 10 ночей ",
INDEX(GRID!$B$18:$U$29,MATCH(I$7,GRID!$A$18:$A$29,0),MATCH(1,($U$2=GRID!$B$1:$U$1)*(КАЛЕНДАРЬ!AD14=GRID!$B$3:$U$3),0))*GRID!$H$45,
ROUNDUP(INDEX(GRID!$B$18:$U$29,MATCH(I$7,GRID!$A$18:$A$29,0),MATCH(1,($U$2=GRID!$B$1:$U$1)*(КАЛЕНДАРЬ!AD14=GRID!$B$3:$U$3),0))*GRID!$H$45*(1-GRID!$H$46),0))</f>
        <v>73440</v>
      </c>
      <c r="K301" s="57" t="s">
        <v>119</v>
      </c>
      <c r="L301" s="57" t="s">
        <v>119</v>
      </c>
      <c r="M301" s="8" cm="1">
        <f t="array" ref="M301">IF($I$2="Длительное проживание от 10 ночей ",
INDEX(GRID!$B$4:$U$15,MATCH(M$7,GRID!$A$4:$A$15,0),MATCH(1,($U$2=GRID!$B$1:$U$1)*(КАЛЕНДАРЬ!AD14=GRID!$B$3:$U$3),0))*GRID!$H$45,
ROUNDUP(INDEX(GRID!$B$4:$U$15,MATCH(M$7,GRID!$A$4:$A$15,0),MATCH(1,($U$2=GRID!$B$1:$U$1)*(КАЛЕНДАРЬ!AD14=GRID!$B$3:$U$3),0))*GRID!$H$45*(1-GRID!$H$46),0))</f>
        <v>99360</v>
      </c>
      <c r="N301" s="8" cm="1">
        <f t="array" ref="N301">IF($I$2="Длительное проживание от 10 ночей ",
INDEX(GRID!$B$18:$U$29,MATCH(M$7,GRID!$A$18:$A$29,0),MATCH(1,($U$2=GRID!$B$1:$U$1)*(КАЛЕНДАРЬ!AD14=GRID!$B$3:$U$3),0))*GRID!$H$45,
ROUNDUP(INDEX(GRID!$B$18:$U$29,MATCH(M$7,GRID!$A$18:$A$29,0),MATCH(1,($U$2=GRID!$B$1:$U$1)*(КАЛЕНДАРЬ!AD14=GRID!$B$3:$U$3),0))*GRID!$H$45*(1-GRID!$H$46),0))</f>
        <v>103860</v>
      </c>
      <c r="O301" s="57" t="s">
        <v>119</v>
      </c>
      <c r="P301" s="8" cm="1">
        <f t="array" ref="P301">IF($I$2="Длительное проживание от 10 ночей ",
INDEX(GRID!$B$4:$U$15,MATCH(P$7,GRID!$A$4:$A$15,0),MATCH(1,($U$2=GRID!$B$1:$U$1)*(КАЛЕНДАРЬ!AD14=GRID!$B$3:$U$3),0))*GRID!$H$45,
ROUNDUP(INDEX(GRID!$B$4:$U$15,MATCH(P$7,GRID!$A$4:$A$15,0),MATCH(1,($U$2=GRID!$B$1:$U$1)*(КАЛЕНДАРЬ!AD14=GRID!$B$3:$U$3),0))*GRID!$H$45*(1-GRID!$H$46),0))</f>
        <v>179370</v>
      </c>
      <c r="Q301" s="8" cm="1">
        <f t="array" ref="Q301">IF($I$2="Длительное проживание от 10 ночей ",
INDEX(GRID!$B$4:$U$15,MATCH(Q$7,GRID!$A$4:$A$15,0),MATCH(1,($U$2=GRID!$B$1:$U$1)*(КАЛЕНДАРЬ!AD14=GRID!$B$3:$U$3),0))*GRID!$H$45,
ROUNDUP(INDEX(GRID!$B$4:$U$15,MATCH(Q$7,GRID!$A$4:$A$15,0),MATCH(1,($U$2=GRID!$B$1:$U$1)*(КАЛЕНДАРЬ!AD14=GRID!$B$3:$U$3),0))*GRID!$H$45*(1-GRID!$H$46),0))</f>
        <v>207540</v>
      </c>
      <c r="R301" s="57" t="s">
        <v>119</v>
      </c>
      <c r="S301" s="57" t="s">
        <v>119</v>
      </c>
      <c r="T301" s="57" t="s">
        <v>119</v>
      </c>
    </row>
    <row r="302" spans="1:20" hidden="1">
      <c r="A302" s="63" t="s">
        <v>11</v>
      </c>
      <c r="B302" s="64">
        <v>12</v>
      </c>
      <c r="C302" s="8" cm="1">
        <f t="array" ref="C302">IF($I$2="Длительное проживание от 10 ночей ",
INDEX(GRID!$B$4:$U$15,MATCH(C$7,GRID!$A$4:$A$15,0),MATCH(1,($U$2=GRID!$B$1:$U$1)*(КАЛЕНДАРЬ!AD15=GRID!$B$3:$U$3),0))*GRID!$H$45,
ROUNDUP(INDEX(GRID!$B$4:$U$15,MATCH(C$7,GRID!$A$4:$A$15,0),MATCH(1,($U$2=GRID!$B$1:$U$1)*(КАЛЕНДАРЬ!AD15=GRID!$B$3:$U$3),0))*GRID!$H$45*(1-GRID!$H$46),0))</f>
        <v>24750.000000000004</v>
      </c>
      <c r="D302" s="8" cm="1">
        <f t="array" ref="D302">IF($I$2="Длительное проживание от 10 ночей ",
INDEX(GRID!$B$18:$U$29,MATCH(C$7,GRID!$A$18:$A$29,0),MATCH(1,($U$2=GRID!$B$1:$U$1)*(КАЛЕНДАРЬ!AD15=GRID!$B$3:$U$3),0))*GRID!$H$45,
ROUNDUP(INDEX(GRID!$B$18:$U$29,MATCH(C$7,GRID!$A$18:$A$29,0),MATCH(1,($U$2=GRID!$B$1:$U$1)*(КАЛЕНДАРЬ!AD15=GRID!$B$3:$U$3),0))*GRID!$H$45*(1-GRID!$H$46),0))</f>
        <v>29250.000000000004</v>
      </c>
      <c r="E302" s="8" cm="1">
        <f t="array" ref="E302">IF($I$2="Длительное проживание от 10 ночей ",
INDEX(GRID!$B$4:$U$15,MATCH(E$7,GRID!$A$4:$A$15,0),MATCH(1,($U$2=GRID!$B$1:$U$1)*(КАЛЕНДАРЬ!AD15=GRID!$B$3:$U$3),0))*GRID!$H$45,
ROUNDUP(INDEX(GRID!$B$4:$U$15,MATCH(E$7,GRID!$A$4:$A$15,0),MATCH(1,($U$2=GRID!$B$1:$U$1)*(КАЛЕНДАРЬ!AD15=GRID!$B$3:$U$3),0))*GRID!$H$45*(1-GRID!$H$46),0))</f>
        <v>29700</v>
      </c>
      <c r="F302" s="8" cm="1">
        <f t="array" ref="F302">IF($I$2="Длительное проживание от 10 ночей ",
INDEX(GRID!$B$18:$U$29,MATCH(E$7,GRID!$A$18:$A$29,0),MATCH(1,($U$2=GRID!$B$1:$U$1)*(КАЛЕНДАРЬ!AD15=GRID!$B$3:$U$3),0))*GRID!$H$45,
ROUNDUP(INDEX(GRID!$B$18:$U$29,MATCH(E$7,GRID!$A$18:$A$29,0),MATCH(1,($U$2=GRID!$B$1:$U$1)*(КАЛЕНДАРЬ!AD15=GRID!$B$3:$U$3),0))*GRID!$H$45*(1-GRID!$H$46),0))</f>
        <v>34200</v>
      </c>
      <c r="G302" s="57" t="s">
        <v>119</v>
      </c>
      <c r="H302" s="57" t="s">
        <v>119</v>
      </c>
      <c r="I302" s="8" cm="1">
        <f t="array" ref="I302">IF($I$2="Длительное проживание от 10 ночей ",
INDEX(GRID!$B$4:$U$15,MATCH(I$7,GRID!$A$4:$A$15,0),MATCH(1,($U$2=GRID!$B$1:$U$1)*(КАЛЕНДАРЬ!AD15=GRID!$B$3:$U$3),0))*GRID!$H$45,
ROUNDUP(INDEX(GRID!$B$4:$U$15,MATCH(I$7,GRID!$A$4:$A$15,0),MATCH(1,($U$2=GRID!$B$1:$U$1)*(КАЛЕНДАРЬ!AD15=GRID!$B$3:$U$3),0))*GRID!$H$45*(1-GRID!$H$46),0))</f>
        <v>39060</v>
      </c>
      <c r="J302" s="8" cm="1">
        <f t="array" ref="J302">IF($I$2="Длительное проживание от 10 ночей ",
INDEX(GRID!$B$18:$U$29,MATCH(I$7,GRID!$A$18:$A$29,0),MATCH(1,($U$2=GRID!$B$1:$U$1)*(КАЛЕНДАРЬ!AD15=GRID!$B$3:$U$3),0))*GRID!$H$45,
ROUNDUP(INDEX(GRID!$B$18:$U$29,MATCH(I$7,GRID!$A$18:$A$29,0),MATCH(1,($U$2=GRID!$B$1:$U$1)*(КАЛЕНДАРЬ!AD15=GRID!$B$3:$U$3),0))*GRID!$H$45*(1-GRID!$H$46),0))</f>
        <v>43560</v>
      </c>
      <c r="K302" s="57" t="s">
        <v>119</v>
      </c>
      <c r="L302" s="57" t="s">
        <v>119</v>
      </c>
      <c r="M302" s="8" cm="1">
        <f t="array" ref="M302">IF($I$2="Длительное проживание от 10 ночей ",
INDEX(GRID!$B$4:$U$15,MATCH(M$7,GRID!$A$4:$A$15,0),MATCH(1,($U$2=GRID!$B$1:$U$1)*(КАЛЕНДАРЬ!AD15=GRID!$B$3:$U$3),0))*GRID!$H$45,
ROUNDUP(INDEX(GRID!$B$4:$U$15,MATCH(M$7,GRID!$A$4:$A$15,0),MATCH(1,($U$2=GRID!$B$1:$U$1)*(КАЛЕНДАРЬ!AD15=GRID!$B$3:$U$3),0))*GRID!$H$45*(1-GRID!$H$46),0))</f>
        <v>62550</v>
      </c>
      <c r="N302" s="8" cm="1">
        <f t="array" ref="N302">IF($I$2="Длительное проживание от 10 ночей ",
INDEX(GRID!$B$18:$U$29,MATCH(M$7,GRID!$A$18:$A$29,0),MATCH(1,($U$2=GRID!$B$1:$U$1)*(КАЛЕНДАРЬ!AD15=GRID!$B$3:$U$3),0))*GRID!$H$45,
ROUNDUP(INDEX(GRID!$B$18:$U$29,MATCH(M$7,GRID!$A$18:$A$29,0),MATCH(1,($U$2=GRID!$B$1:$U$1)*(КАЛЕНДАРЬ!AD15=GRID!$B$3:$U$3),0))*GRID!$H$45*(1-GRID!$H$46),0))</f>
        <v>67050</v>
      </c>
      <c r="O302" s="57" t="s">
        <v>119</v>
      </c>
      <c r="P302" s="8" cm="1">
        <f t="array" ref="P302">IF($I$2="Длительное проживание от 10 ночей ",
INDEX(GRID!$B$4:$U$15,MATCH(P$7,GRID!$A$4:$A$15,0),MATCH(1,($U$2=GRID!$B$1:$U$1)*(КАЛЕНДАРЬ!AD15=GRID!$B$3:$U$3),0))*GRID!$H$45,
ROUNDUP(INDEX(GRID!$B$4:$U$15,MATCH(P$7,GRID!$A$4:$A$15,0),MATCH(1,($U$2=GRID!$B$1:$U$1)*(КАЛЕНДАРЬ!AD15=GRID!$B$3:$U$3),0))*GRID!$H$45*(1-GRID!$H$46),0))</f>
        <v>130860</v>
      </c>
      <c r="Q302" s="8" cm="1">
        <f t="array" ref="Q302">IF($I$2="Длительное проживание от 10 ночей ",
INDEX(GRID!$B$4:$U$15,MATCH(Q$7,GRID!$A$4:$A$15,0),MATCH(1,($U$2=GRID!$B$1:$U$1)*(КАЛЕНДАРЬ!AD15=GRID!$B$3:$U$3),0))*GRID!$H$45,
ROUNDUP(INDEX(GRID!$B$4:$U$15,MATCH(Q$7,GRID!$A$4:$A$15,0),MATCH(1,($U$2=GRID!$B$1:$U$1)*(КАЛЕНДАРЬ!AD15=GRID!$B$3:$U$3),0))*GRID!$H$45*(1-GRID!$H$46),0))</f>
        <v>153810</v>
      </c>
      <c r="R302" s="57" t="s">
        <v>119</v>
      </c>
      <c r="S302" s="57" t="s">
        <v>119</v>
      </c>
      <c r="T302" s="57" t="s">
        <v>119</v>
      </c>
    </row>
    <row r="303" spans="1:20" hidden="1">
      <c r="A303" s="63" t="s">
        <v>12</v>
      </c>
      <c r="B303" s="64">
        <v>13</v>
      </c>
      <c r="C303" s="8" cm="1">
        <f t="array" ref="C303">IF($I$2="Длительное проживание от 10 ночей ",
INDEX(GRID!$B$4:$U$15,MATCH(C$7,GRID!$A$4:$A$15,0),MATCH(1,($U$2=GRID!$B$1:$U$1)*(КАЛЕНДАРЬ!AD16=GRID!$B$3:$U$3),0))*GRID!$H$45,
ROUNDUP(INDEX(GRID!$B$4:$U$15,MATCH(C$7,GRID!$A$4:$A$15,0),MATCH(1,($U$2=GRID!$B$1:$U$1)*(КАЛЕНДАРЬ!AD16=GRID!$B$3:$U$3),0))*GRID!$H$45*(1-GRID!$H$46),0))</f>
        <v>24750.000000000004</v>
      </c>
      <c r="D303" s="8" cm="1">
        <f t="array" ref="D303">IF($I$2="Длительное проживание от 10 ночей ",
INDEX(GRID!$B$18:$U$29,MATCH(C$7,GRID!$A$18:$A$29,0),MATCH(1,($U$2=GRID!$B$1:$U$1)*(КАЛЕНДАРЬ!AD16=GRID!$B$3:$U$3),0))*GRID!$H$45,
ROUNDUP(INDEX(GRID!$B$18:$U$29,MATCH(C$7,GRID!$A$18:$A$29,0),MATCH(1,($U$2=GRID!$B$1:$U$1)*(КАЛЕНДАРЬ!AD16=GRID!$B$3:$U$3),0))*GRID!$H$45*(1-GRID!$H$46),0))</f>
        <v>29250.000000000004</v>
      </c>
      <c r="E303" s="8" cm="1">
        <f t="array" ref="E303">IF($I$2="Длительное проживание от 10 ночей ",
INDEX(GRID!$B$4:$U$15,MATCH(E$7,GRID!$A$4:$A$15,0),MATCH(1,($U$2=GRID!$B$1:$U$1)*(КАЛЕНДАРЬ!AD16=GRID!$B$3:$U$3),0))*GRID!$H$45,
ROUNDUP(INDEX(GRID!$B$4:$U$15,MATCH(E$7,GRID!$A$4:$A$15,0),MATCH(1,($U$2=GRID!$B$1:$U$1)*(КАЛЕНДАРЬ!AD16=GRID!$B$3:$U$3),0))*GRID!$H$45*(1-GRID!$H$46),0))</f>
        <v>29700</v>
      </c>
      <c r="F303" s="8" cm="1">
        <f t="array" ref="F303">IF($I$2="Длительное проживание от 10 ночей ",
INDEX(GRID!$B$18:$U$29,MATCH(E$7,GRID!$A$18:$A$29,0),MATCH(1,($U$2=GRID!$B$1:$U$1)*(КАЛЕНДАРЬ!AD16=GRID!$B$3:$U$3),0))*GRID!$H$45,
ROUNDUP(INDEX(GRID!$B$18:$U$29,MATCH(E$7,GRID!$A$18:$A$29,0),MATCH(1,($U$2=GRID!$B$1:$U$1)*(КАЛЕНДАРЬ!AD16=GRID!$B$3:$U$3),0))*GRID!$H$45*(1-GRID!$H$46),0))</f>
        <v>34200</v>
      </c>
      <c r="G303" s="57" t="s">
        <v>119</v>
      </c>
      <c r="H303" s="57" t="s">
        <v>119</v>
      </c>
      <c r="I303" s="8" cm="1">
        <f t="array" ref="I303">IF($I$2="Длительное проживание от 10 ночей ",
INDEX(GRID!$B$4:$U$15,MATCH(I$7,GRID!$A$4:$A$15,0),MATCH(1,($U$2=GRID!$B$1:$U$1)*(КАЛЕНДАРЬ!AD16=GRID!$B$3:$U$3),0))*GRID!$H$45,
ROUNDUP(INDEX(GRID!$B$4:$U$15,MATCH(I$7,GRID!$A$4:$A$15,0),MATCH(1,($U$2=GRID!$B$1:$U$1)*(КАЛЕНДАРЬ!AD16=GRID!$B$3:$U$3),0))*GRID!$H$45*(1-GRID!$H$46),0))</f>
        <v>39060</v>
      </c>
      <c r="J303" s="8" cm="1">
        <f t="array" ref="J303">IF($I$2="Длительное проживание от 10 ночей ",
INDEX(GRID!$B$18:$U$29,MATCH(I$7,GRID!$A$18:$A$29,0),MATCH(1,($U$2=GRID!$B$1:$U$1)*(КАЛЕНДАРЬ!AD16=GRID!$B$3:$U$3),0))*GRID!$H$45,
ROUNDUP(INDEX(GRID!$B$18:$U$29,MATCH(I$7,GRID!$A$18:$A$29,0),MATCH(1,($U$2=GRID!$B$1:$U$1)*(КАЛЕНДАРЬ!AD16=GRID!$B$3:$U$3),0))*GRID!$H$45*(1-GRID!$H$46),0))</f>
        <v>43560</v>
      </c>
      <c r="K303" s="57" t="s">
        <v>119</v>
      </c>
      <c r="L303" s="57" t="s">
        <v>119</v>
      </c>
      <c r="M303" s="8" cm="1">
        <f t="array" ref="M303">IF($I$2="Длительное проживание от 10 ночей ",
INDEX(GRID!$B$4:$U$15,MATCH(M$7,GRID!$A$4:$A$15,0),MATCH(1,($U$2=GRID!$B$1:$U$1)*(КАЛЕНДАРЬ!AD16=GRID!$B$3:$U$3),0))*GRID!$H$45,
ROUNDUP(INDEX(GRID!$B$4:$U$15,MATCH(M$7,GRID!$A$4:$A$15,0),MATCH(1,($U$2=GRID!$B$1:$U$1)*(КАЛЕНДАРЬ!AD16=GRID!$B$3:$U$3),0))*GRID!$H$45*(1-GRID!$H$46),0))</f>
        <v>62550</v>
      </c>
      <c r="N303" s="8" cm="1">
        <f t="array" ref="N303">IF($I$2="Длительное проживание от 10 ночей ",
INDEX(GRID!$B$18:$U$29,MATCH(M$7,GRID!$A$18:$A$29,0),MATCH(1,($U$2=GRID!$B$1:$U$1)*(КАЛЕНДАРЬ!AD16=GRID!$B$3:$U$3),0))*GRID!$H$45,
ROUNDUP(INDEX(GRID!$B$18:$U$29,MATCH(M$7,GRID!$A$18:$A$29,0),MATCH(1,($U$2=GRID!$B$1:$U$1)*(КАЛЕНДАРЬ!AD16=GRID!$B$3:$U$3),0))*GRID!$H$45*(1-GRID!$H$46),0))</f>
        <v>67050</v>
      </c>
      <c r="O303" s="57" t="s">
        <v>119</v>
      </c>
      <c r="P303" s="8" cm="1">
        <f t="array" ref="P303">IF($I$2="Длительное проживание от 10 ночей ",
INDEX(GRID!$B$4:$U$15,MATCH(P$7,GRID!$A$4:$A$15,0),MATCH(1,($U$2=GRID!$B$1:$U$1)*(КАЛЕНДАРЬ!AD16=GRID!$B$3:$U$3),0))*GRID!$H$45,
ROUNDUP(INDEX(GRID!$B$4:$U$15,MATCH(P$7,GRID!$A$4:$A$15,0),MATCH(1,($U$2=GRID!$B$1:$U$1)*(КАЛЕНДАРЬ!AD16=GRID!$B$3:$U$3),0))*GRID!$H$45*(1-GRID!$H$46),0))</f>
        <v>130860</v>
      </c>
      <c r="Q303" s="8" cm="1">
        <f t="array" ref="Q303">IF($I$2="Длительное проживание от 10 ночей ",
INDEX(GRID!$B$4:$U$15,MATCH(Q$7,GRID!$A$4:$A$15,0),MATCH(1,($U$2=GRID!$B$1:$U$1)*(КАЛЕНДАРЬ!AD16=GRID!$B$3:$U$3),0))*GRID!$H$45,
ROUNDUP(INDEX(GRID!$B$4:$U$15,MATCH(Q$7,GRID!$A$4:$A$15,0),MATCH(1,($U$2=GRID!$B$1:$U$1)*(КАЛЕНДАРЬ!AD16=GRID!$B$3:$U$3),0))*GRID!$H$45*(1-GRID!$H$46),0))</f>
        <v>153810</v>
      </c>
      <c r="R303" s="57" t="s">
        <v>119</v>
      </c>
      <c r="S303" s="57" t="s">
        <v>119</v>
      </c>
      <c r="T303" s="57" t="s">
        <v>119</v>
      </c>
    </row>
    <row r="304" spans="1:20" hidden="1">
      <c r="A304" s="63" t="s">
        <v>13</v>
      </c>
      <c r="B304" s="64">
        <v>14</v>
      </c>
      <c r="C304" s="8" cm="1">
        <f t="array" ref="C304">IF($I$2="Длительное проживание от 10 ночей ",
INDEX(GRID!$B$4:$U$15,MATCH(C$7,GRID!$A$4:$A$15,0),MATCH(1,($U$2=GRID!$B$1:$U$1)*(КАЛЕНДАРЬ!AD17=GRID!$B$3:$U$3),0))*GRID!$H$45,
ROUNDUP(INDEX(GRID!$B$4:$U$15,MATCH(C$7,GRID!$A$4:$A$15,0),MATCH(1,($U$2=GRID!$B$1:$U$1)*(КАЛЕНДАРЬ!AD17=GRID!$B$3:$U$3),0))*GRID!$H$45*(1-GRID!$H$46),0))</f>
        <v>24750.000000000004</v>
      </c>
      <c r="D304" s="8" cm="1">
        <f t="array" ref="D304">IF($I$2="Длительное проживание от 10 ночей ",
INDEX(GRID!$B$18:$U$29,MATCH(C$7,GRID!$A$18:$A$29,0),MATCH(1,($U$2=GRID!$B$1:$U$1)*(КАЛЕНДАРЬ!AD17=GRID!$B$3:$U$3),0))*GRID!$H$45,
ROUNDUP(INDEX(GRID!$B$18:$U$29,MATCH(C$7,GRID!$A$18:$A$29,0),MATCH(1,($U$2=GRID!$B$1:$U$1)*(КАЛЕНДАРЬ!AD17=GRID!$B$3:$U$3),0))*GRID!$H$45*(1-GRID!$H$46),0))</f>
        <v>29250.000000000004</v>
      </c>
      <c r="E304" s="8" cm="1">
        <f t="array" ref="E304">IF($I$2="Длительное проживание от 10 ночей ",
INDEX(GRID!$B$4:$U$15,MATCH(E$7,GRID!$A$4:$A$15,0),MATCH(1,($U$2=GRID!$B$1:$U$1)*(КАЛЕНДАРЬ!AD17=GRID!$B$3:$U$3),0))*GRID!$H$45,
ROUNDUP(INDEX(GRID!$B$4:$U$15,MATCH(E$7,GRID!$A$4:$A$15,0),MATCH(1,($U$2=GRID!$B$1:$U$1)*(КАЛЕНДАРЬ!AD17=GRID!$B$3:$U$3),0))*GRID!$H$45*(1-GRID!$H$46),0))</f>
        <v>29700</v>
      </c>
      <c r="F304" s="8" cm="1">
        <f t="array" ref="F304">IF($I$2="Длительное проживание от 10 ночей ",
INDEX(GRID!$B$18:$U$29,MATCH(E$7,GRID!$A$18:$A$29,0),MATCH(1,($U$2=GRID!$B$1:$U$1)*(КАЛЕНДАРЬ!AD17=GRID!$B$3:$U$3),0))*GRID!$H$45,
ROUNDUP(INDEX(GRID!$B$18:$U$29,MATCH(E$7,GRID!$A$18:$A$29,0),MATCH(1,($U$2=GRID!$B$1:$U$1)*(КАЛЕНДАРЬ!AD17=GRID!$B$3:$U$3),0))*GRID!$H$45*(1-GRID!$H$46),0))</f>
        <v>34200</v>
      </c>
      <c r="G304" s="57" t="s">
        <v>119</v>
      </c>
      <c r="H304" s="57" t="s">
        <v>119</v>
      </c>
      <c r="I304" s="8" cm="1">
        <f t="array" ref="I304">IF($I$2="Длительное проживание от 10 ночей ",
INDEX(GRID!$B$4:$U$15,MATCH(I$7,GRID!$A$4:$A$15,0),MATCH(1,($U$2=GRID!$B$1:$U$1)*(КАЛЕНДАРЬ!AD17=GRID!$B$3:$U$3),0))*GRID!$H$45,
ROUNDUP(INDEX(GRID!$B$4:$U$15,MATCH(I$7,GRID!$A$4:$A$15,0),MATCH(1,($U$2=GRID!$B$1:$U$1)*(КАЛЕНДАРЬ!AD17=GRID!$B$3:$U$3),0))*GRID!$H$45*(1-GRID!$H$46),0))</f>
        <v>39060</v>
      </c>
      <c r="J304" s="8" cm="1">
        <f t="array" ref="J304">IF($I$2="Длительное проживание от 10 ночей ",
INDEX(GRID!$B$18:$U$29,MATCH(I$7,GRID!$A$18:$A$29,0),MATCH(1,($U$2=GRID!$B$1:$U$1)*(КАЛЕНДАРЬ!AD17=GRID!$B$3:$U$3),0))*GRID!$H$45,
ROUNDUP(INDEX(GRID!$B$18:$U$29,MATCH(I$7,GRID!$A$18:$A$29,0),MATCH(1,($U$2=GRID!$B$1:$U$1)*(КАЛЕНДАРЬ!AD17=GRID!$B$3:$U$3),0))*GRID!$H$45*(1-GRID!$H$46),0))</f>
        <v>43560</v>
      </c>
      <c r="K304" s="57" t="s">
        <v>119</v>
      </c>
      <c r="L304" s="57" t="s">
        <v>119</v>
      </c>
      <c r="M304" s="8" cm="1">
        <f t="array" ref="M304">IF($I$2="Длительное проживание от 10 ночей ",
INDEX(GRID!$B$4:$U$15,MATCH(M$7,GRID!$A$4:$A$15,0),MATCH(1,($U$2=GRID!$B$1:$U$1)*(КАЛЕНДАРЬ!AD17=GRID!$B$3:$U$3),0))*GRID!$H$45,
ROUNDUP(INDEX(GRID!$B$4:$U$15,MATCH(M$7,GRID!$A$4:$A$15,0),MATCH(1,($U$2=GRID!$B$1:$U$1)*(КАЛЕНДАРЬ!AD17=GRID!$B$3:$U$3),0))*GRID!$H$45*(1-GRID!$H$46),0))</f>
        <v>62550</v>
      </c>
      <c r="N304" s="8" cm="1">
        <f t="array" ref="N304">IF($I$2="Длительное проживание от 10 ночей ",
INDEX(GRID!$B$18:$U$29,MATCH(M$7,GRID!$A$18:$A$29,0),MATCH(1,($U$2=GRID!$B$1:$U$1)*(КАЛЕНДАРЬ!AD17=GRID!$B$3:$U$3),0))*GRID!$H$45,
ROUNDUP(INDEX(GRID!$B$18:$U$29,MATCH(M$7,GRID!$A$18:$A$29,0),MATCH(1,($U$2=GRID!$B$1:$U$1)*(КАЛЕНДАРЬ!AD17=GRID!$B$3:$U$3),0))*GRID!$H$45*(1-GRID!$H$46),0))</f>
        <v>67050</v>
      </c>
      <c r="O304" s="57" t="s">
        <v>119</v>
      </c>
      <c r="P304" s="8" cm="1">
        <f t="array" ref="P304">IF($I$2="Длительное проживание от 10 ночей ",
INDEX(GRID!$B$4:$U$15,MATCH(P$7,GRID!$A$4:$A$15,0),MATCH(1,($U$2=GRID!$B$1:$U$1)*(КАЛЕНДАРЬ!AD17=GRID!$B$3:$U$3),0))*GRID!$H$45,
ROUNDUP(INDEX(GRID!$B$4:$U$15,MATCH(P$7,GRID!$A$4:$A$15,0),MATCH(1,($U$2=GRID!$B$1:$U$1)*(КАЛЕНДАРЬ!AD17=GRID!$B$3:$U$3),0))*GRID!$H$45*(1-GRID!$H$46),0))</f>
        <v>130860</v>
      </c>
      <c r="Q304" s="8" cm="1">
        <f t="array" ref="Q304">IF($I$2="Длительное проживание от 10 ночей ",
INDEX(GRID!$B$4:$U$15,MATCH(Q$7,GRID!$A$4:$A$15,0),MATCH(1,($U$2=GRID!$B$1:$U$1)*(КАЛЕНДАРЬ!AD17=GRID!$B$3:$U$3),0))*GRID!$H$45,
ROUNDUP(INDEX(GRID!$B$4:$U$15,MATCH(Q$7,GRID!$A$4:$A$15,0),MATCH(1,($U$2=GRID!$B$1:$U$1)*(КАЛЕНДАРЬ!AD17=GRID!$B$3:$U$3),0))*GRID!$H$45*(1-GRID!$H$46),0))</f>
        <v>153810</v>
      </c>
      <c r="R304" s="57" t="s">
        <v>119</v>
      </c>
      <c r="S304" s="57" t="s">
        <v>119</v>
      </c>
      <c r="T304" s="57" t="s">
        <v>119</v>
      </c>
    </row>
    <row r="305" spans="1:20" hidden="1">
      <c r="A305" s="63" t="s">
        <v>14</v>
      </c>
      <c r="B305" s="64">
        <v>15</v>
      </c>
      <c r="C305" s="8" cm="1">
        <f t="array" ref="C305">IF($I$2="Длительное проживание от 10 ночей ",
INDEX(GRID!$B$4:$U$15,MATCH(C$7,GRID!$A$4:$A$15,0),MATCH(1,($U$2=GRID!$B$1:$U$1)*(КАЛЕНДАРЬ!AD18=GRID!$B$3:$U$3),0))*GRID!$H$45,
ROUNDUP(INDEX(GRID!$B$4:$U$15,MATCH(C$7,GRID!$A$4:$A$15,0),MATCH(1,($U$2=GRID!$B$1:$U$1)*(КАЛЕНДАРЬ!AD18=GRID!$B$3:$U$3),0))*GRID!$H$45*(1-GRID!$H$46),0))</f>
        <v>24750.000000000004</v>
      </c>
      <c r="D305" s="8" cm="1">
        <f t="array" ref="D305">IF($I$2="Длительное проживание от 10 ночей ",
INDEX(GRID!$B$18:$U$29,MATCH(C$7,GRID!$A$18:$A$29,0),MATCH(1,($U$2=GRID!$B$1:$U$1)*(КАЛЕНДАРЬ!AD18=GRID!$B$3:$U$3),0))*GRID!$H$45,
ROUNDUP(INDEX(GRID!$B$18:$U$29,MATCH(C$7,GRID!$A$18:$A$29,0),MATCH(1,($U$2=GRID!$B$1:$U$1)*(КАЛЕНДАРЬ!AD18=GRID!$B$3:$U$3),0))*GRID!$H$45*(1-GRID!$H$46),0))</f>
        <v>29250.000000000004</v>
      </c>
      <c r="E305" s="8" cm="1">
        <f t="array" ref="E305">IF($I$2="Длительное проживание от 10 ночей ",
INDEX(GRID!$B$4:$U$15,MATCH(E$7,GRID!$A$4:$A$15,0),MATCH(1,($U$2=GRID!$B$1:$U$1)*(КАЛЕНДАРЬ!AD18=GRID!$B$3:$U$3),0))*GRID!$H$45,
ROUNDUP(INDEX(GRID!$B$4:$U$15,MATCH(E$7,GRID!$A$4:$A$15,0),MATCH(1,($U$2=GRID!$B$1:$U$1)*(КАЛЕНДАРЬ!AD18=GRID!$B$3:$U$3),0))*GRID!$H$45*(1-GRID!$H$46),0))</f>
        <v>29700</v>
      </c>
      <c r="F305" s="8" cm="1">
        <f t="array" ref="F305">IF($I$2="Длительное проживание от 10 ночей ",
INDEX(GRID!$B$18:$U$29,MATCH(E$7,GRID!$A$18:$A$29,0),MATCH(1,($U$2=GRID!$B$1:$U$1)*(КАЛЕНДАРЬ!AD18=GRID!$B$3:$U$3),0))*GRID!$H$45,
ROUNDUP(INDEX(GRID!$B$18:$U$29,MATCH(E$7,GRID!$A$18:$A$29,0),MATCH(1,($U$2=GRID!$B$1:$U$1)*(КАЛЕНДАРЬ!AD18=GRID!$B$3:$U$3),0))*GRID!$H$45*(1-GRID!$H$46),0))</f>
        <v>34200</v>
      </c>
      <c r="G305" s="57" t="s">
        <v>119</v>
      </c>
      <c r="H305" s="57" t="s">
        <v>119</v>
      </c>
      <c r="I305" s="8" cm="1">
        <f t="array" ref="I305">IF($I$2="Длительное проживание от 10 ночей ",
INDEX(GRID!$B$4:$U$15,MATCH(I$7,GRID!$A$4:$A$15,0),MATCH(1,($U$2=GRID!$B$1:$U$1)*(КАЛЕНДАРЬ!AD18=GRID!$B$3:$U$3),0))*GRID!$H$45,
ROUNDUP(INDEX(GRID!$B$4:$U$15,MATCH(I$7,GRID!$A$4:$A$15,0),MATCH(1,($U$2=GRID!$B$1:$U$1)*(КАЛЕНДАРЬ!AD18=GRID!$B$3:$U$3),0))*GRID!$H$45*(1-GRID!$H$46),0))</f>
        <v>39060</v>
      </c>
      <c r="J305" s="8" cm="1">
        <f t="array" ref="J305">IF($I$2="Длительное проживание от 10 ночей ",
INDEX(GRID!$B$18:$U$29,MATCH(I$7,GRID!$A$18:$A$29,0),MATCH(1,($U$2=GRID!$B$1:$U$1)*(КАЛЕНДАРЬ!AD18=GRID!$B$3:$U$3),0))*GRID!$H$45,
ROUNDUP(INDEX(GRID!$B$18:$U$29,MATCH(I$7,GRID!$A$18:$A$29,0),MATCH(1,($U$2=GRID!$B$1:$U$1)*(КАЛЕНДАРЬ!AD18=GRID!$B$3:$U$3),0))*GRID!$H$45*(1-GRID!$H$46),0))</f>
        <v>43560</v>
      </c>
      <c r="K305" s="57" t="s">
        <v>119</v>
      </c>
      <c r="L305" s="57" t="s">
        <v>119</v>
      </c>
      <c r="M305" s="8" cm="1">
        <f t="array" ref="M305">IF($I$2="Длительное проживание от 10 ночей ",
INDEX(GRID!$B$4:$U$15,MATCH(M$7,GRID!$A$4:$A$15,0),MATCH(1,($U$2=GRID!$B$1:$U$1)*(КАЛЕНДАРЬ!AD18=GRID!$B$3:$U$3),0))*GRID!$H$45,
ROUNDUP(INDEX(GRID!$B$4:$U$15,MATCH(M$7,GRID!$A$4:$A$15,0),MATCH(1,($U$2=GRID!$B$1:$U$1)*(КАЛЕНДАРЬ!AD18=GRID!$B$3:$U$3),0))*GRID!$H$45*(1-GRID!$H$46),0))</f>
        <v>62550</v>
      </c>
      <c r="N305" s="8" cm="1">
        <f t="array" ref="N305">IF($I$2="Длительное проживание от 10 ночей ",
INDEX(GRID!$B$18:$U$29,MATCH(M$7,GRID!$A$18:$A$29,0),MATCH(1,($U$2=GRID!$B$1:$U$1)*(КАЛЕНДАРЬ!AD18=GRID!$B$3:$U$3),0))*GRID!$H$45,
ROUNDUP(INDEX(GRID!$B$18:$U$29,MATCH(M$7,GRID!$A$18:$A$29,0),MATCH(1,($U$2=GRID!$B$1:$U$1)*(КАЛЕНДАРЬ!AD18=GRID!$B$3:$U$3),0))*GRID!$H$45*(1-GRID!$H$46),0))</f>
        <v>67050</v>
      </c>
      <c r="O305" s="57" t="s">
        <v>119</v>
      </c>
      <c r="P305" s="8" cm="1">
        <f t="array" ref="P305">IF($I$2="Длительное проживание от 10 ночей ",
INDEX(GRID!$B$4:$U$15,MATCH(P$7,GRID!$A$4:$A$15,0),MATCH(1,($U$2=GRID!$B$1:$U$1)*(КАЛЕНДАРЬ!AD18=GRID!$B$3:$U$3),0))*GRID!$H$45,
ROUNDUP(INDEX(GRID!$B$4:$U$15,MATCH(P$7,GRID!$A$4:$A$15,0),MATCH(1,($U$2=GRID!$B$1:$U$1)*(КАЛЕНДАРЬ!AD18=GRID!$B$3:$U$3),0))*GRID!$H$45*(1-GRID!$H$46),0))</f>
        <v>130860</v>
      </c>
      <c r="Q305" s="8" cm="1">
        <f t="array" ref="Q305">IF($I$2="Длительное проживание от 10 ночей ",
INDEX(GRID!$B$4:$U$15,MATCH(Q$7,GRID!$A$4:$A$15,0),MATCH(1,($U$2=GRID!$B$1:$U$1)*(КАЛЕНДАРЬ!AD18=GRID!$B$3:$U$3),0))*GRID!$H$45,
ROUNDUP(INDEX(GRID!$B$4:$U$15,MATCH(Q$7,GRID!$A$4:$A$15,0),MATCH(1,($U$2=GRID!$B$1:$U$1)*(КАЛЕНДАРЬ!AD18=GRID!$B$3:$U$3),0))*GRID!$H$45*(1-GRID!$H$46),0))</f>
        <v>153810</v>
      </c>
      <c r="R305" s="57" t="s">
        <v>119</v>
      </c>
      <c r="S305" s="57" t="s">
        <v>119</v>
      </c>
      <c r="T305" s="57" t="s">
        <v>119</v>
      </c>
    </row>
    <row r="306" spans="1:20" hidden="1">
      <c r="A306" s="63" t="s">
        <v>15</v>
      </c>
      <c r="B306" s="64">
        <v>16</v>
      </c>
      <c r="C306" s="8" cm="1">
        <f t="array" ref="C306">IF($I$2="Длительное проживание от 10 ночей ",
INDEX(GRID!$B$4:$U$15,MATCH(C$7,GRID!$A$4:$A$15,0),MATCH(1,($U$2=GRID!$B$1:$U$1)*(КАЛЕНДАРЬ!AD19=GRID!$B$3:$U$3),0))*GRID!$H$45,
ROUNDUP(INDEX(GRID!$B$4:$U$15,MATCH(C$7,GRID!$A$4:$A$15,0),MATCH(1,($U$2=GRID!$B$1:$U$1)*(КАЛЕНДАРЬ!AD19=GRID!$B$3:$U$3),0))*GRID!$H$45*(1-GRID!$H$46),0))</f>
        <v>24750.000000000004</v>
      </c>
      <c r="D306" s="8" cm="1">
        <f t="array" ref="D306">IF($I$2="Длительное проживание от 10 ночей ",
INDEX(GRID!$B$18:$U$29,MATCH(C$7,GRID!$A$18:$A$29,0),MATCH(1,($U$2=GRID!$B$1:$U$1)*(КАЛЕНДАРЬ!AD19=GRID!$B$3:$U$3),0))*GRID!$H$45,
ROUNDUP(INDEX(GRID!$B$18:$U$29,MATCH(C$7,GRID!$A$18:$A$29,0),MATCH(1,($U$2=GRID!$B$1:$U$1)*(КАЛЕНДАРЬ!AD19=GRID!$B$3:$U$3),0))*GRID!$H$45*(1-GRID!$H$46),0))</f>
        <v>29250.000000000004</v>
      </c>
      <c r="E306" s="8" cm="1">
        <f t="array" ref="E306">IF($I$2="Длительное проживание от 10 ночей ",
INDEX(GRID!$B$4:$U$15,MATCH(E$7,GRID!$A$4:$A$15,0),MATCH(1,($U$2=GRID!$B$1:$U$1)*(КАЛЕНДАРЬ!AD19=GRID!$B$3:$U$3),0))*GRID!$H$45,
ROUNDUP(INDEX(GRID!$B$4:$U$15,MATCH(E$7,GRID!$A$4:$A$15,0),MATCH(1,($U$2=GRID!$B$1:$U$1)*(КАЛЕНДАРЬ!AD19=GRID!$B$3:$U$3),0))*GRID!$H$45*(1-GRID!$H$46),0))</f>
        <v>29700</v>
      </c>
      <c r="F306" s="8" cm="1">
        <f t="array" ref="F306">IF($I$2="Длительное проживание от 10 ночей ",
INDEX(GRID!$B$18:$U$29,MATCH(E$7,GRID!$A$18:$A$29,0),MATCH(1,($U$2=GRID!$B$1:$U$1)*(КАЛЕНДАРЬ!AD19=GRID!$B$3:$U$3),0))*GRID!$H$45,
ROUNDUP(INDEX(GRID!$B$18:$U$29,MATCH(E$7,GRID!$A$18:$A$29,0),MATCH(1,($U$2=GRID!$B$1:$U$1)*(КАЛЕНДАРЬ!AD19=GRID!$B$3:$U$3),0))*GRID!$H$45*(1-GRID!$H$46),0))</f>
        <v>34200</v>
      </c>
      <c r="G306" s="57" t="s">
        <v>119</v>
      </c>
      <c r="H306" s="57" t="s">
        <v>119</v>
      </c>
      <c r="I306" s="8" cm="1">
        <f t="array" ref="I306">IF($I$2="Длительное проживание от 10 ночей ",
INDEX(GRID!$B$4:$U$15,MATCH(I$7,GRID!$A$4:$A$15,0),MATCH(1,($U$2=GRID!$B$1:$U$1)*(КАЛЕНДАРЬ!AD19=GRID!$B$3:$U$3),0))*GRID!$H$45,
ROUNDUP(INDEX(GRID!$B$4:$U$15,MATCH(I$7,GRID!$A$4:$A$15,0),MATCH(1,($U$2=GRID!$B$1:$U$1)*(КАЛЕНДАРЬ!AD19=GRID!$B$3:$U$3),0))*GRID!$H$45*(1-GRID!$H$46),0))</f>
        <v>39060</v>
      </c>
      <c r="J306" s="8" cm="1">
        <f t="array" ref="J306">IF($I$2="Длительное проживание от 10 ночей ",
INDEX(GRID!$B$18:$U$29,MATCH(I$7,GRID!$A$18:$A$29,0),MATCH(1,($U$2=GRID!$B$1:$U$1)*(КАЛЕНДАРЬ!AD19=GRID!$B$3:$U$3),0))*GRID!$H$45,
ROUNDUP(INDEX(GRID!$B$18:$U$29,MATCH(I$7,GRID!$A$18:$A$29,0),MATCH(1,($U$2=GRID!$B$1:$U$1)*(КАЛЕНДАРЬ!AD19=GRID!$B$3:$U$3),0))*GRID!$H$45*(1-GRID!$H$46),0))</f>
        <v>43560</v>
      </c>
      <c r="K306" s="57" t="s">
        <v>119</v>
      </c>
      <c r="L306" s="57" t="s">
        <v>119</v>
      </c>
      <c r="M306" s="8" cm="1">
        <f t="array" ref="M306">IF($I$2="Длительное проживание от 10 ночей ",
INDEX(GRID!$B$4:$U$15,MATCH(M$7,GRID!$A$4:$A$15,0),MATCH(1,($U$2=GRID!$B$1:$U$1)*(КАЛЕНДАРЬ!AD19=GRID!$B$3:$U$3),0))*GRID!$H$45,
ROUNDUP(INDEX(GRID!$B$4:$U$15,MATCH(M$7,GRID!$A$4:$A$15,0),MATCH(1,($U$2=GRID!$B$1:$U$1)*(КАЛЕНДАРЬ!AD19=GRID!$B$3:$U$3),0))*GRID!$H$45*(1-GRID!$H$46),0))</f>
        <v>62550</v>
      </c>
      <c r="N306" s="8" cm="1">
        <f t="array" ref="N306">IF($I$2="Длительное проживание от 10 ночей ",
INDEX(GRID!$B$18:$U$29,MATCH(M$7,GRID!$A$18:$A$29,0),MATCH(1,($U$2=GRID!$B$1:$U$1)*(КАЛЕНДАРЬ!AD19=GRID!$B$3:$U$3),0))*GRID!$H$45,
ROUNDUP(INDEX(GRID!$B$18:$U$29,MATCH(M$7,GRID!$A$18:$A$29,0),MATCH(1,($U$2=GRID!$B$1:$U$1)*(КАЛЕНДАРЬ!AD19=GRID!$B$3:$U$3),0))*GRID!$H$45*(1-GRID!$H$46),0))</f>
        <v>67050</v>
      </c>
      <c r="O306" s="57" t="s">
        <v>119</v>
      </c>
      <c r="P306" s="8" cm="1">
        <f t="array" ref="P306">IF($I$2="Длительное проживание от 10 ночей ",
INDEX(GRID!$B$4:$U$15,MATCH(P$7,GRID!$A$4:$A$15,0),MATCH(1,($U$2=GRID!$B$1:$U$1)*(КАЛЕНДАРЬ!AD19=GRID!$B$3:$U$3),0))*GRID!$H$45,
ROUNDUP(INDEX(GRID!$B$4:$U$15,MATCH(P$7,GRID!$A$4:$A$15,0),MATCH(1,($U$2=GRID!$B$1:$U$1)*(КАЛЕНДАРЬ!AD19=GRID!$B$3:$U$3),0))*GRID!$H$45*(1-GRID!$H$46),0))</f>
        <v>130860</v>
      </c>
      <c r="Q306" s="8" cm="1">
        <f t="array" ref="Q306">IF($I$2="Длительное проживание от 10 ночей ",
INDEX(GRID!$B$4:$U$15,MATCH(Q$7,GRID!$A$4:$A$15,0),MATCH(1,($U$2=GRID!$B$1:$U$1)*(КАЛЕНДАРЬ!AD19=GRID!$B$3:$U$3),0))*GRID!$H$45,
ROUNDUP(INDEX(GRID!$B$4:$U$15,MATCH(Q$7,GRID!$A$4:$A$15,0),MATCH(1,($U$2=GRID!$B$1:$U$1)*(КАЛЕНДАРЬ!AD19=GRID!$B$3:$U$3),0))*GRID!$H$45*(1-GRID!$H$46),0))</f>
        <v>153810</v>
      </c>
      <c r="R306" s="57" t="s">
        <v>119</v>
      </c>
      <c r="S306" s="57" t="s">
        <v>119</v>
      </c>
      <c r="T306" s="57" t="s">
        <v>119</v>
      </c>
    </row>
    <row r="307" spans="1:20" hidden="1">
      <c r="A307" s="63" t="s">
        <v>16</v>
      </c>
      <c r="B307" s="64">
        <v>17</v>
      </c>
      <c r="C307" s="8" cm="1">
        <f t="array" ref="C307">IF($I$2="Длительное проживание от 10 ночей ",
INDEX(GRID!$B$4:$U$15,MATCH(C$7,GRID!$A$4:$A$15,0),MATCH(1,($U$2=GRID!$B$1:$U$1)*(КАЛЕНДАРЬ!AD20=GRID!$B$3:$U$3),0))*GRID!$H$45,
ROUNDUP(INDEX(GRID!$B$4:$U$15,MATCH(C$7,GRID!$A$4:$A$15,0),MATCH(1,($U$2=GRID!$B$1:$U$1)*(КАЛЕНДАРЬ!AD20=GRID!$B$3:$U$3),0))*GRID!$H$45*(1-GRID!$H$46),0))</f>
        <v>27180.000000000004</v>
      </c>
      <c r="D307" s="8" cm="1">
        <f t="array" ref="D307">IF($I$2="Длительное проживание от 10 ночей ",
INDEX(GRID!$B$18:$U$29,MATCH(C$7,GRID!$A$18:$A$29,0),MATCH(1,($U$2=GRID!$B$1:$U$1)*(КАЛЕНДАРЬ!AD20=GRID!$B$3:$U$3),0))*GRID!$H$45,
ROUNDUP(INDEX(GRID!$B$18:$U$29,MATCH(C$7,GRID!$A$18:$A$29,0),MATCH(1,($U$2=GRID!$B$1:$U$1)*(КАЛЕНДАРЬ!AD20=GRID!$B$3:$U$3),0))*GRID!$H$45*(1-GRID!$H$46),0))</f>
        <v>31680</v>
      </c>
      <c r="E307" s="8" cm="1">
        <f t="array" ref="E307">IF($I$2="Длительное проживание от 10 ночей ",
INDEX(GRID!$B$4:$U$15,MATCH(E$7,GRID!$A$4:$A$15,0),MATCH(1,($U$2=GRID!$B$1:$U$1)*(КАЛЕНДАРЬ!AD20=GRID!$B$3:$U$3),0))*GRID!$H$45,
ROUNDUP(INDEX(GRID!$B$4:$U$15,MATCH(E$7,GRID!$A$4:$A$15,0),MATCH(1,($U$2=GRID!$B$1:$U$1)*(КАЛЕНДАРЬ!AD20=GRID!$B$3:$U$3),0))*GRID!$H$45*(1-GRID!$H$46),0))</f>
        <v>32670</v>
      </c>
      <c r="F307" s="8" cm="1">
        <f t="array" ref="F307">IF($I$2="Длительное проживание от 10 ночей ",
INDEX(GRID!$B$18:$U$29,MATCH(E$7,GRID!$A$18:$A$29,0),MATCH(1,($U$2=GRID!$B$1:$U$1)*(КАЛЕНДАРЬ!AD20=GRID!$B$3:$U$3),0))*GRID!$H$45,
ROUNDUP(INDEX(GRID!$B$18:$U$29,MATCH(E$7,GRID!$A$18:$A$29,0),MATCH(1,($U$2=GRID!$B$1:$U$1)*(КАЛЕНДАРЬ!AD20=GRID!$B$3:$U$3),0))*GRID!$H$45*(1-GRID!$H$46),0))</f>
        <v>37170</v>
      </c>
      <c r="G307" s="57" t="s">
        <v>119</v>
      </c>
      <c r="H307" s="57" t="s">
        <v>119</v>
      </c>
      <c r="I307" s="8" cm="1">
        <f t="array" ref="I307">IF($I$2="Длительное проживание от 10 ночей ",
INDEX(GRID!$B$4:$U$15,MATCH(I$7,GRID!$A$4:$A$15,0),MATCH(1,($U$2=GRID!$B$1:$U$1)*(КАЛЕНДАРЬ!AD20=GRID!$B$3:$U$3),0))*GRID!$H$45,
ROUNDUP(INDEX(GRID!$B$4:$U$15,MATCH(I$7,GRID!$A$4:$A$15,0),MATCH(1,($U$2=GRID!$B$1:$U$1)*(КАЛЕНДАРЬ!AD20=GRID!$B$3:$U$3),0))*GRID!$H$45*(1-GRID!$H$46),0))</f>
        <v>42660</v>
      </c>
      <c r="J307" s="8" cm="1">
        <f t="array" ref="J307">IF($I$2="Длительное проживание от 10 ночей ",
INDEX(GRID!$B$18:$U$29,MATCH(I$7,GRID!$A$18:$A$29,0),MATCH(1,($U$2=GRID!$B$1:$U$1)*(КАЛЕНДАРЬ!AD20=GRID!$B$3:$U$3),0))*GRID!$H$45,
ROUNDUP(INDEX(GRID!$B$18:$U$29,MATCH(I$7,GRID!$A$18:$A$29,0),MATCH(1,($U$2=GRID!$B$1:$U$1)*(КАЛЕНДАРЬ!AD20=GRID!$B$3:$U$3),0))*GRID!$H$45*(1-GRID!$H$46),0))</f>
        <v>47160</v>
      </c>
      <c r="K307" s="57" t="s">
        <v>119</v>
      </c>
      <c r="L307" s="57" t="s">
        <v>119</v>
      </c>
      <c r="M307" s="8" cm="1">
        <f t="array" ref="M307">IF($I$2="Длительное проживание от 10 ночей ",
INDEX(GRID!$B$4:$U$15,MATCH(M$7,GRID!$A$4:$A$15,0),MATCH(1,($U$2=GRID!$B$1:$U$1)*(КАЛЕНДАРЬ!AD20=GRID!$B$3:$U$3),0))*GRID!$H$45,
ROUNDUP(INDEX(GRID!$B$4:$U$15,MATCH(M$7,GRID!$A$4:$A$15,0),MATCH(1,($U$2=GRID!$B$1:$U$1)*(КАЛЕНДАРЬ!AD20=GRID!$B$3:$U$3),0))*GRID!$H$45*(1-GRID!$H$46),0))</f>
        <v>66600</v>
      </c>
      <c r="N307" s="8" cm="1">
        <f t="array" ref="N307">IF($I$2="Длительное проживание от 10 ночей ",
INDEX(GRID!$B$18:$U$29,MATCH(M$7,GRID!$A$18:$A$29,0),MATCH(1,($U$2=GRID!$B$1:$U$1)*(КАЛЕНДАРЬ!AD20=GRID!$B$3:$U$3),0))*GRID!$H$45,
ROUNDUP(INDEX(GRID!$B$18:$U$29,MATCH(M$7,GRID!$A$18:$A$29,0),MATCH(1,($U$2=GRID!$B$1:$U$1)*(КАЛЕНДАРЬ!AD20=GRID!$B$3:$U$3),0))*GRID!$H$45*(1-GRID!$H$46),0))</f>
        <v>71100</v>
      </c>
      <c r="O307" s="57" t="s">
        <v>119</v>
      </c>
      <c r="P307" s="8" cm="1">
        <f t="array" ref="P307">IF($I$2="Длительное проживание от 10 ночей ",
INDEX(GRID!$B$4:$U$15,MATCH(P$7,GRID!$A$4:$A$15,0),MATCH(1,($U$2=GRID!$B$1:$U$1)*(КАЛЕНДАРЬ!AD20=GRID!$B$3:$U$3),0))*GRID!$H$45,
ROUNDUP(INDEX(GRID!$B$4:$U$15,MATCH(P$7,GRID!$A$4:$A$15,0),MATCH(1,($U$2=GRID!$B$1:$U$1)*(КАЛЕНДАРЬ!AD20=GRID!$B$3:$U$3),0))*GRID!$H$45*(1-GRID!$H$46),0))</f>
        <v>136260</v>
      </c>
      <c r="Q307" s="8" cm="1">
        <f t="array" ref="Q307">IF($I$2="Длительное проживание от 10 ночей ",
INDEX(GRID!$B$4:$U$15,MATCH(Q$7,GRID!$A$4:$A$15,0),MATCH(1,($U$2=GRID!$B$1:$U$1)*(КАЛЕНДАРЬ!AD20=GRID!$B$3:$U$3),0))*GRID!$H$45,
ROUNDUP(INDEX(GRID!$B$4:$U$15,MATCH(Q$7,GRID!$A$4:$A$15,0),MATCH(1,($U$2=GRID!$B$1:$U$1)*(КАЛЕНДАРЬ!AD20=GRID!$B$3:$U$3),0))*GRID!$H$45*(1-GRID!$H$46),0))</f>
        <v>160110</v>
      </c>
      <c r="R307" s="57" t="s">
        <v>119</v>
      </c>
      <c r="S307" s="57" t="s">
        <v>119</v>
      </c>
      <c r="T307" s="57" t="s">
        <v>119</v>
      </c>
    </row>
    <row r="308" spans="1:20" hidden="1">
      <c r="A308" s="63" t="s">
        <v>17</v>
      </c>
      <c r="B308" s="64">
        <v>18</v>
      </c>
      <c r="C308" s="8" cm="1">
        <f t="array" ref="C308">IF($I$2="Длительное проживание от 10 ночей ",
INDEX(GRID!$B$4:$U$15,MATCH(C$7,GRID!$A$4:$A$15,0),MATCH(1,($U$2=GRID!$B$1:$U$1)*(КАЛЕНДАРЬ!AD21=GRID!$B$3:$U$3),0))*GRID!$H$45,
ROUNDUP(INDEX(GRID!$B$4:$U$15,MATCH(C$7,GRID!$A$4:$A$15,0),MATCH(1,($U$2=GRID!$B$1:$U$1)*(КАЛЕНДАРЬ!AD21=GRID!$B$3:$U$3),0))*GRID!$H$45*(1-GRID!$H$46),0))</f>
        <v>27180.000000000004</v>
      </c>
      <c r="D308" s="8" cm="1">
        <f t="array" ref="D308">IF($I$2="Длительное проживание от 10 ночей ",
INDEX(GRID!$B$18:$U$29,MATCH(C$7,GRID!$A$18:$A$29,0),MATCH(1,($U$2=GRID!$B$1:$U$1)*(КАЛЕНДАРЬ!AD21=GRID!$B$3:$U$3),0))*GRID!$H$45,
ROUNDUP(INDEX(GRID!$B$18:$U$29,MATCH(C$7,GRID!$A$18:$A$29,0),MATCH(1,($U$2=GRID!$B$1:$U$1)*(КАЛЕНДАРЬ!AD21=GRID!$B$3:$U$3),0))*GRID!$H$45*(1-GRID!$H$46),0))</f>
        <v>31680</v>
      </c>
      <c r="E308" s="8" cm="1">
        <f t="array" ref="E308">IF($I$2="Длительное проживание от 10 ночей ",
INDEX(GRID!$B$4:$U$15,MATCH(E$7,GRID!$A$4:$A$15,0),MATCH(1,($U$2=GRID!$B$1:$U$1)*(КАЛЕНДАРЬ!AD21=GRID!$B$3:$U$3),0))*GRID!$H$45,
ROUNDUP(INDEX(GRID!$B$4:$U$15,MATCH(E$7,GRID!$A$4:$A$15,0),MATCH(1,($U$2=GRID!$B$1:$U$1)*(КАЛЕНДАРЬ!AD21=GRID!$B$3:$U$3),0))*GRID!$H$45*(1-GRID!$H$46),0))</f>
        <v>32670</v>
      </c>
      <c r="F308" s="8" cm="1">
        <f t="array" ref="F308">IF($I$2="Длительное проживание от 10 ночей ",
INDEX(GRID!$B$18:$U$29,MATCH(E$7,GRID!$A$18:$A$29,0),MATCH(1,($U$2=GRID!$B$1:$U$1)*(КАЛЕНДАРЬ!AD21=GRID!$B$3:$U$3),0))*GRID!$H$45,
ROUNDUP(INDEX(GRID!$B$18:$U$29,MATCH(E$7,GRID!$A$18:$A$29,0),MATCH(1,($U$2=GRID!$B$1:$U$1)*(КАЛЕНДАРЬ!AD21=GRID!$B$3:$U$3),0))*GRID!$H$45*(1-GRID!$H$46),0))</f>
        <v>37170</v>
      </c>
      <c r="G308" s="57" t="s">
        <v>119</v>
      </c>
      <c r="H308" s="57" t="s">
        <v>119</v>
      </c>
      <c r="I308" s="8" cm="1">
        <f t="array" ref="I308">IF($I$2="Длительное проживание от 10 ночей ",
INDEX(GRID!$B$4:$U$15,MATCH(I$7,GRID!$A$4:$A$15,0),MATCH(1,($U$2=GRID!$B$1:$U$1)*(КАЛЕНДАРЬ!AD21=GRID!$B$3:$U$3),0))*GRID!$H$45,
ROUNDUP(INDEX(GRID!$B$4:$U$15,MATCH(I$7,GRID!$A$4:$A$15,0),MATCH(1,($U$2=GRID!$B$1:$U$1)*(КАЛЕНДАРЬ!AD21=GRID!$B$3:$U$3),0))*GRID!$H$45*(1-GRID!$H$46),0))</f>
        <v>42660</v>
      </c>
      <c r="J308" s="8" cm="1">
        <f t="array" ref="J308">IF($I$2="Длительное проживание от 10 ночей ",
INDEX(GRID!$B$18:$U$29,MATCH(I$7,GRID!$A$18:$A$29,0),MATCH(1,($U$2=GRID!$B$1:$U$1)*(КАЛЕНДАРЬ!AD21=GRID!$B$3:$U$3),0))*GRID!$H$45,
ROUNDUP(INDEX(GRID!$B$18:$U$29,MATCH(I$7,GRID!$A$18:$A$29,0),MATCH(1,($U$2=GRID!$B$1:$U$1)*(КАЛЕНДАРЬ!AD21=GRID!$B$3:$U$3),0))*GRID!$H$45*(1-GRID!$H$46),0))</f>
        <v>47160</v>
      </c>
      <c r="K308" s="57" t="s">
        <v>119</v>
      </c>
      <c r="L308" s="57" t="s">
        <v>119</v>
      </c>
      <c r="M308" s="8" cm="1">
        <f t="array" ref="M308">IF($I$2="Длительное проживание от 10 ночей ",
INDEX(GRID!$B$4:$U$15,MATCH(M$7,GRID!$A$4:$A$15,0),MATCH(1,($U$2=GRID!$B$1:$U$1)*(КАЛЕНДАРЬ!AD21=GRID!$B$3:$U$3),0))*GRID!$H$45,
ROUNDUP(INDEX(GRID!$B$4:$U$15,MATCH(M$7,GRID!$A$4:$A$15,0),MATCH(1,($U$2=GRID!$B$1:$U$1)*(КАЛЕНДАРЬ!AD21=GRID!$B$3:$U$3),0))*GRID!$H$45*(1-GRID!$H$46),0))</f>
        <v>66600</v>
      </c>
      <c r="N308" s="8" cm="1">
        <f t="array" ref="N308">IF($I$2="Длительное проживание от 10 ночей ",
INDEX(GRID!$B$18:$U$29,MATCH(M$7,GRID!$A$18:$A$29,0),MATCH(1,($U$2=GRID!$B$1:$U$1)*(КАЛЕНДАРЬ!AD21=GRID!$B$3:$U$3),0))*GRID!$H$45,
ROUNDUP(INDEX(GRID!$B$18:$U$29,MATCH(M$7,GRID!$A$18:$A$29,0),MATCH(1,($U$2=GRID!$B$1:$U$1)*(КАЛЕНДАРЬ!AD21=GRID!$B$3:$U$3),0))*GRID!$H$45*(1-GRID!$H$46),0))</f>
        <v>71100</v>
      </c>
      <c r="O308" s="57" t="s">
        <v>119</v>
      </c>
      <c r="P308" s="8" cm="1">
        <f t="array" ref="P308">IF($I$2="Длительное проживание от 10 ночей ",
INDEX(GRID!$B$4:$U$15,MATCH(P$7,GRID!$A$4:$A$15,0),MATCH(1,($U$2=GRID!$B$1:$U$1)*(КАЛЕНДАРЬ!AD21=GRID!$B$3:$U$3),0))*GRID!$H$45,
ROUNDUP(INDEX(GRID!$B$4:$U$15,MATCH(P$7,GRID!$A$4:$A$15,0),MATCH(1,($U$2=GRID!$B$1:$U$1)*(КАЛЕНДАРЬ!AD21=GRID!$B$3:$U$3),0))*GRID!$H$45*(1-GRID!$H$46),0))</f>
        <v>136260</v>
      </c>
      <c r="Q308" s="8" cm="1">
        <f t="array" ref="Q308">IF($I$2="Длительное проживание от 10 ночей ",
INDEX(GRID!$B$4:$U$15,MATCH(Q$7,GRID!$A$4:$A$15,0),MATCH(1,($U$2=GRID!$B$1:$U$1)*(КАЛЕНДАРЬ!AD21=GRID!$B$3:$U$3),0))*GRID!$H$45,
ROUNDUP(INDEX(GRID!$B$4:$U$15,MATCH(Q$7,GRID!$A$4:$A$15,0),MATCH(1,($U$2=GRID!$B$1:$U$1)*(КАЛЕНДАРЬ!AD21=GRID!$B$3:$U$3),0))*GRID!$H$45*(1-GRID!$H$46),0))</f>
        <v>160110</v>
      </c>
      <c r="R308" s="57" t="s">
        <v>119</v>
      </c>
      <c r="S308" s="57" t="s">
        <v>119</v>
      </c>
      <c r="T308" s="57" t="s">
        <v>119</v>
      </c>
    </row>
    <row r="309" spans="1:20" hidden="1">
      <c r="A309" s="63" t="s">
        <v>11</v>
      </c>
      <c r="B309" s="64">
        <v>19</v>
      </c>
      <c r="C309" s="8" cm="1">
        <f t="array" ref="C309">IF($I$2="Длительное проживание от 10 ночей ",
INDEX(GRID!$B$4:$U$15,MATCH(C$7,GRID!$A$4:$A$15,0),MATCH(1,($U$2=GRID!$B$1:$U$1)*(КАЛЕНДАРЬ!AD22=GRID!$B$3:$U$3),0))*GRID!$H$45,
ROUNDUP(INDEX(GRID!$B$4:$U$15,MATCH(C$7,GRID!$A$4:$A$15,0),MATCH(1,($U$2=GRID!$B$1:$U$1)*(КАЛЕНДАРЬ!AD22=GRID!$B$3:$U$3),0))*GRID!$H$45*(1-GRID!$H$46),0))</f>
        <v>24750.000000000004</v>
      </c>
      <c r="D309" s="8" cm="1">
        <f t="array" ref="D309">IF($I$2="Длительное проживание от 10 ночей ",
INDEX(GRID!$B$18:$U$29,MATCH(C$7,GRID!$A$18:$A$29,0),MATCH(1,($U$2=GRID!$B$1:$U$1)*(КАЛЕНДАРЬ!AD22=GRID!$B$3:$U$3),0))*GRID!$H$45,
ROUNDUP(INDEX(GRID!$B$18:$U$29,MATCH(C$7,GRID!$A$18:$A$29,0),MATCH(1,($U$2=GRID!$B$1:$U$1)*(КАЛЕНДАРЬ!AD22=GRID!$B$3:$U$3),0))*GRID!$H$45*(1-GRID!$H$46),0))</f>
        <v>29250.000000000004</v>
      </c>
      <c r="E309" s="8" cm="1">
        <f t="array" ref="E309">IF($I$2="Длительное проживание от 10 ночей ",
INDEX(GRID!$B$4:$U$15,MATCH(E$7,GRID!$A$4:$A$15,0),MATCH(1,($U$2=GRID!$B$1:$U$1)*(КАЛЕНДАРЬ!AD22=GRID!$B$3:$U$3),0))*GRID!$H$45,
ROUNDUP(INDEX(GRID!$B$4:$U$15,MATCH(E$7,GRID!$A$4:$A$15,0),MATCH(1,($U$2=GRID!$B$1:$U$1)*(КАЛЕНДАРЬ!AD22=GRID!$B$3:$U$3),0))*GRID!$H$45*(1-GRID!$H$46),0))</f>
        <v>29700</v>
      </c>
      <c r="F309" s="8" cm="1">
        <f t="array" ref="F309">IF($I$2="Длительное проживание от 10 ночей ",
INDEX(GRID!$B$18:$U$29,MATCH(E$7,GRID!$A$18:$A$29,0),MATCH(1,($U$2=GRID!$B$1:$U$1)*(КАЛЕНДАРЬ!AD22=GRID!$B$3:$U$3),0))*GRID!$H$45,
ROUNDUP(INDEX(GRID!$B$18:$U$29,MATCH(E$7,GRID!$A$18:$A$29,0),MATCH(1,($U$2=GRID!$B$1:$U$1)*(КАЛЕНДАРЬ!AD22=GRID!$B$3:$U$3),0))*GRID!$H$45*(1-GRID!$H$46),0))</f>
        <v>34200</v>
      </c>
      <c r="G309" s="57" t="s">
        <v>119</v>
      </c>
      <c r="H309" s="57" t="s">
        <v>119</v>
      </c>
      <c r="I309" s="8" cm="1">
        <f t="array" ref="I309">IF($I$2="Длительное проживание от 10 ночей ",
INDEX(GRID!$B$4:$U$15,MATCH(I$7,GRID!$A$4:$A$15,0),MATCH(1,($U$2=GRID!$B$1:$U$1)*(КАЛЕНДАРЬ!AD22=GRID!$B$3:$U$3),0))*GRID!$H$45,
ROUNDUP(INDEX(GRID!$B$4:$U$15,MATCH(I$7,GRID!$A$4:$A$15,0),MATCH(1,($U$2=GRID!$B$1:$U$1)*(КАЛЕНДАРЬ!AD22=GRID!$B$3:$U$3),0))*GRID!$H$45*(1-GRID!$H$46),0))</f>
        <v>39060</v>
      </c>
      <c r="J309" s="8" cm="1">
        <f t="array" ref="J309">IF($I$2="Длительное проживание от 10 ночей ",
INDEX(GRID!$B$18:$U$29,MATCH(I$7,GRID!$A$18:$A$29,0),MATCH(1,($U$2=GRID!$B$1:$U$1)*(КАЛЕНДАРЬ!AD22=GRID!$B$3:$U$3),0))*GRID!$H$45,
ROUNDUP(INDEX(GRID!$B$18:$U$29,MATCH(I$7,GRID!$A$18:$A$29,0),MATCH(1,($U$2=GRID!$B$1:$U$1)*(КАЛЕНДАРЬ!AD22=GRID!$B$3:$U$3),0))*GRID!$H$45*(1-GRID!$H$46),0))</f>
        <v>43560</v>
      </c>
      <c r="K309" s="57" t="s">
        <v>119</v>
      </c>
      <c r="L309" s="57" t="s">
        <v>119</v>
      </c>
      <c r="M309" s="8" cm="1">
        <f t="array" ref="M309">IF($I$2="Длительное проживание от 10 ночей ",
INDEX(GRID!$B$4:$U$15,MATCH(M$7,GRID!$A$4:$A$15,0),MATCH(1,($U$2=GRID!$B$1:$U$1)*(КАЛЕНДАРЬ!AD22=GRID!$B$3:$U$3),0))*GRID!$H$45,
ROUNDUP(INDEX(GRID!$B$4:$U$15,MATCH(M$7,GRID!$A$4:$A$15,0),MATCH(1,($U$2=GRID!$B$1:$U$1)*(КАЛЕНДАРЬ!AD22=GRID!$B$3:$U$3),0))*GRID!$H$45*(1-GRID!$H$46),0))</f>
        <v>62550</v>
      </c>
      <c r="N309" s="8" cm="1">
        <f t="array" ref="N309">IF($I$2="Длительное проживание от 10 ночей ",
INDEX(GRID!$B$18:$U$29,MATCH(M$7,GRID!$A$18:$A$29,0),MATCH(1,($U$2=GRID!$B$1:$U$1)*(КАЛЕНДАРЬ!AD22=GRID!$B$3:$U$3),0))*GRID!$H$45,
ROUNDUP(INDEX(GRID!$B$18:$U$29,MATCH(M$7,GRID!$A$18:$A$29,0),MATCH(1,($U$2=GRID!$B$1:$U$1)*(КАЛЕНДАРЬ!AD22=GRID!$B$3:$U$3),0))*GRID!$H$45*(1-GRID!$H$46),0))</f>
        <v>67050</v>
      </c>
      <c r="O309" s="57" t="s">
        <v>119</v>
      </c>
      <c r="P309" s="8" cm="1">
        <f t="array" ref="P309">IF($I$2="Длительное проживание от 10 ночей ",
INDEX(GRID!$B$4:$U$15,MATCH(P$7,GRID!$A$4:$A$15,0),MATCH(1,($U$2=GRID!$B$1:$U$1)*(КАЛЕНДАРЬ!AD22=GRID!$B$3:$U$3),0))*GRID!$H$45,
ROUNDUP(INDEX(GRID!$B$4:$U$15,MATCH(P$7,GRID!$A$4:$A$15,0),MATCH(1,($U$2=GRID!$B$1:$U$1)*(КАЛЕНДАРЬ!AD22=GRID!$B$3:$U$3),0))*GRID!$H$45*(1-GRID!$H$46),0))</f>
        <v>130860</v>
      </c>
      <c r="Q309" s="8" cm="1">
        <f t="array" ref="Q309">IF($I$2="Длительное проживание от 10 ночей ",
INDEX(GRID!$B$4:$U$15,MATCH(Q$7,GRID!$A$4:$A$15,0),MATCH(1,($U$2=GRID!$B$1:$U$1)*(КАЛЕНДАРЬ!AD22=GRID!$B$3:$U$3),0))*GRID!$H$45,
ROUNDUP(INDEX(GRID!$B$4:$U$15,MATCH(Q$7,GRID!$A$4:$A$15,0),MATCH(1,($U$2=GRID!$B$1:$U$1)*(КАЛЕНДАРЬ!AD22=GRID!$B$3:$U$3),0))*GRID!$H$45*(1-GRID!$H$46),0))</f>
        <v>153810</v>
      </c>
      <c r="R309" s="57" t="s">
        <v>119</v>
      </c>
      <c r="S309" s="57" t="s">
        <v>119</v>
      </c>
      <c r="T309" s="57" t="s">
        <v>119</v>
      </c>
    </row>
    <row r="310" spans="1:20" hidden="1">
      <c r="A310" s="63" t="s">
        <v>12</v>
      </c>
      <c r="B310" s="64">
        <v>20</v>
      </c>
      <c r="C310" s="8" cm="1">
        <f t="array" ref="C310">IF($I$2="Длительное проживание от 10 ночей ",
INDEX(GRID!$B$4:$U$15,MATCH(C$7,GRID!$A$4:$A$15,0),MATCH(1,($U$2=GRID!$B$1:$U$1)*(КАЛЕНДАРЬ!AD23=GRID!$B$3:$U$3),0))*GRID!$H$45,
ROUNDUP(INDEX(GRID!$B$4:$U$15,MATCH(C$7,GRID!$A$4:$A$15,0),MATCH(1,($U$2=GRID!$B$1:$U$1)*(КАЛЕНДАРЬ!AD23=GRID!$B$3:$U$3),0))*GRID!$H$45*(1-GRID!$H$46),0))</f>
        <v>24750.000000000004</v>
      </c>
      <c r="D310" s="8" cm="1">
        <f t="array" ref="D310">IF($I$2="Длительное проживание от 10 ночей ",
INDEX(GRID!$B$18:$U$29,MATCH(C$7,GRID!$A$18:$A$29,0),MATCH(1,($U$2=GRID!$B$1:$U$1)*(КАЛЕНДАРЬ!AD23=GRID!$B$3:$U$3),0))*GRID!$H$45,
ROUNDUP(INDEX(GRID!$B$18:$U$29,MATCH(C$7,GRID!$A$18:$A$29,0),MATCH(1,($U$2=GRID!$B$1:$U$1)*(КАЛЕНДАРЬ!AD23=GRID!$B$3:$U$3),0))*GRID!$H$45*(1-GRID!$H$46),0))</f>
        <v>29250.000000000004</v>
      </c>
      <c r="E310" s="8" cm="1">
        <f t="array" ref="E310">IF($I$2="Длительное проживание от 10 ночей ",
INDEX(GRID!$B$4:$U$15,MATCH(E$7,GRID!$A$4:$A$15,0),MATCH(1,($U$2=GRID!$B$1:$U$1)*(КАЛЕНДАРЬ!AD23=GRID!$B$3:$U$3),0))*GRID!$H$45,
ROUNDUP(INDEX(GRID!$B$4:$U$15,MATCH(E$7,GRID!$A$4:$A$15,0),MATCH(1,($U$2=GRID!$B$1:$U$1)*(КАЛЕНДАРЬ!AD23=GRID!$B$3:$U$3),0))*GRID!$H$45*(1-GRID!$H$46),0))</f>
        <v>29700</v>
      </c>
      <c r="F310" s="8" cm="1">
        <f t="array" ref="F310">IF($I$2="Длительное проживание от 10 ночей ",
INDEX(GRID!$B$18:$U$29,MATCH(E$7,GRID!$A$18:$A$29,0),MATCH(1,($U$2=GRID!$B$1:$U$1)*(КАЛЕНДАРЬ!AD23=GRID!$B$3:$U$3),0))*GRID!$H$45,
ROUNDUP(INDEX(GRID!$B$18:$U$29,MATCH(E$7,GRID!$A$18:$A$29,0),MATCH(1,($U$2=GRID!$B$1:$U$1)*(КАЛЕНДАРЬ!AD23=GRID!$B$3:$U$3),0))*GRID!$H$45*(1-GRID!$H$46),0))</f>
        <v>34200</v>
      </c>
      <c r="G310" s="57" t="s">
        <v>119</v>
      </c>
      <c r="H310" s="57" t="s">
        <v>119</v>
      </c>
      <c r="I310" s="8" cm="1">
        <f t="array" ref="I310">IF($I$2="Длительное проживание от 10 ночей ",
INDEX(GRID!$B$4:$U$15,MATCH(I$7,GRID!$A$4:$A$15,0),MATCH(1,($U$2=GRID!$B$1:$U$1)*(КАЛЕНДАРЬ!AD23=GRID!$B$3:$U$3),0))*GRID!$H$45,
ROUNDUP(INDEX(GRID!$B$4:$U$15,MATCH(I$7,GRID!$A$4:$A$15,0),MATCH(1,($U$2=GRID!$B$1:$U$1)*(КАЛЕНДАРЬ!AD23=GRID!$B$3:$U$3),0))*GRID!$H$45*(1-GRID!$H$46),0))</f>
        <v>39060</v>
      </c>
      <c r="J310" s="8" cm="1">
        <f t="array" ref="J310">IF($I$2="Длительное проживание от 10 ночей ",
INDEX(GRID!$B$18:$U$29,MATCH(I$7,GRID!$A$18:$A$29,0),MATCH(1,($U$2=GRID!$B$1:$U$1)*(КАЛЕНДАРЬ!AD23=GRID!$B$3:$U$3),0))*GRID!$H$45,
ROUNDUP(INDEX(GRID!$B$18:$U$29,MATCH(I$7,GRID!$A$18:$A$29,0),MATCH(1,($U$2=GRID!$B$1:$U$1)*(КАЛЕНДАРЬ!AD23=GRID!$B$3:$U$3),0))*GRID!$H$45*(1-GRID!$H$46),0))</f>
        <v>43560</v>
      </c>
      <c r="K310" s="57" t="s">
        <v>119</v>
      </c>
      <c r="L310" s="57" t="s">
        <v>119</v>
      </c>
      <c r="M310" s="8" cm="1">
        <f t="array" ref="M310">IF($I$2="Длительное проживание от 10 ночей ",
INDEX(GRID!$B$4:$U$15,MATCH(M$7,GRID!$A$4:$A$15,0),MATCH(1,($U$2=GRID!$B$1:$U$1)*(КАЛЕНДАРЬ!AD23=GRID!$B$3:$U$3),0))*GRID!$H$45,
ROUNDUP(INDEX(GRID!$B$4:$U$15,MATCH(M$7,GRID!$A$4:$A$15,0),MATCH(1,($U$2=GRID!$B$1:$U$1)*(КАЛЕНДАРЬ!AD23=GRID!$B$3:$U$3),0))*GRID!$H$45*(1-GRID!$H$46),0))</f>
        <v>62550</v>
      </c>
      <c r="N310" s="8" cm="1">
        <f t="array" ref="N310">IF($I$2="Длительное проживание от 10 ночей ",
INDEX(GRID!$B$18:$U$29,MATCH(M$7,GRID!$A$18:$A$29,0),MATCH(1,($U$2=GRID!$B$1:$U$1)*(КАЛЕНДАРЬ!AD23=GRID!$B$3:$U$3),0))*GRID!$H$45,
ROUNDUP(INDEX(GRID!$B$18:$U$29,MATCH(M$7,GRID!$A$18:$A$29,0),MATCH(1,($U$2=GRID!$B$1:$U$1)*(КАЛЕНДАРЬ!AD23=GRID!$B$3:$U$3),0))*GRID!$H$45*(1-GRID!$H$46),0))</f>
        <v>67050</v>
      </c>
      <c r="O310" s="57" t="s">
        <v>119</v>
      </c>
      <c r="P310" s="8" cm="1">
        <f t="array" ref="P310">IF($I$2="Длительное проживание от 10 ночей ",
INDEX(GRID!$B$4:$U$15,MATCH(P$7,GRID!$A$4:$A$15,0),MATCH(1,($U$2=GRID!$B$1:$U$1)*(КАЛЕНДАРЬ!AD23=GRID!$B$3:$U$3),0))*GRID!$H$45,
ROUNDUP(INDEX(GRID!$B$4:$U$15,MATCH(P$7,GRID!$A$4:$A$15,0),MATCH(1,($U$2=GRID!$B$1:$U$1)*(КАЛЕНДАРЬ!AD23=GRID!$B$3:$U$3),0))*GRID!$H$45*(1-GRID!$H$46),0))</f>
        <v>130860</v>
      </c>
      <c r="Q310" s="8" cm="1">
        <f t="array" ref="Q310">IF($I$2="Длительное проживание от 10 ночей ",
INDEX(GRID!$B$4:$U$15,MATCH(Q$7,GRID!$A$4:$A$15,0),MATCH(1,($U$2=GRID!$B$1:$U$1)*(КАЛЕНДАРЬ!AD23=GRID!$B$3:$U$3),0))*GRID!$H$45,
ROUNDUP(INDEX(GRID!$B$4:$U$15,MATCH(Q$7,GRID!$A$4:$A$15,0),MATCH(1,($U$2=GRID!$B$1:$U$1)*(КАЛЕНДАРЬ!AD23=GRID!$B$3:$U$3),0))*GRID!$H$45*(1-GRID!$H$46),0))</f>
        <v>153810</v>
      </c>
      <c r="R310" s="57" t="s">
        <v>119</v>
      </c>
      <c r="S310" s="57" t="s">
        <v>119</v>
      </c>
      <c r="T310" s="57" t="s">
        <v>119</v>
      </c>
    </row>
    <row r="311" spans="1:20" hidden="1">
      <c r="A311" s="63" t="s">
        <v>13</v>
      </c>
      <c r="B311" s="64">
        <v>21</v>
      </c>
      <c r="C311" s="8" cm="1">
        <f t="array" ref="C311">IF($I$2="Длительное проживание от 10 ночей ",
INDEX(GRID!$B$4:$U$15,MATCH(C$7,GRID!$A$4:$A$15,0),MATCH(1,($U$2=GRID!$B$1:$U$1)*(КАЛЕНДАРЬ!AD24=GRID!$B$3:$U$3),0))*GRID!$H$45,
ROUNDUP(INDEX(GRID!$B$4:$U$15,MATCH(C$7,GRID!$A$4:$A$15,0),MATCH(1,($U$2=GRID!$B$1:$U$1)*(КАЛЕНДАРЬ!AD24=GRID!$B$3:$U$3),0))*GRID!$H$45*(1-GRID!$H$46),0))</f>
        <v>32850</v>
      </c>
      <c r="D311" s="8" cm="1">
        <f t="array" ref="D311">IF($I$2="Длительное проживание от 10 ночей ",
INDEX(GRID!$B$18:$U$29,MATCH(C$7,GRID!$A$18:$A$29,0),MATCH(1,($U$2=GRID!$B$1:$U$1)*(КАЛЕНДАРЬ!AD24=GRID!$B$3:$U$3),0))*GRID!$H$45,
ROUNDUP(INDEX(GRID!$B$18:$U$29,MATCH(C$7,GRID!$A$18:$A$29,0),MATCH(1,($U$2=GRID!$B$1:$U$1)*(КАЛЕНДАРЬ!AD24=GRID!$B$3:$U$3),0))*GRID!$H$45*(1-GRID!$H$46),0))</f>
        <v>37350</v>
      </c>
      <c r="E311" s="8" cm="1">
        <f t="array" ref="E311">IF($I$2="Длительное проживание от 10 ночей ",
INDEX(GRID!$B$4:$U$15,MATCH(E$7,GRID!$A$4:$A$15,0),MATCH(1,($U$2=GRID!$B$1:$U$1)*(КАЛЕНДАРЬ!AD24=GRID!$B$3:$U$3),0))*GRID!$H$45,
ROUNDUP(INDEX(GRID!$B$4:$U$15,MATCH(E$7,GRID!$A$4:$A$15,0),MATCH(1,($U$2=GRID!$B$1:$U$1)*(КАЛЕНДАРЬ!AD24=GRID!$B$3:$U$3),0))*GRID!$H$45*(1-GRID!$H$46),0))</f>
        <v>39330</v>
      </c>
      <c r="F311" s="8" cm="1">
        <f t="array" ref="F311">IF($I$2="Длительное проживание от 10 ночей ",
INDEX(GRID!$B$18:$U$29,MATCH(E$7,GRID!$A$18:$A$29,0),MATCH(1,($U$2=GRID!$B$1:$U$1)*(КАЛЕНДАРЬ!AD24=GRID!$B$3:$U$3),0))*GRID!$H$45,
ROUNDUP(INDEX(GRID!$B$18:$U$29,MATCH(E$7,GRID!$A$18:$A$29,0),MATCH(1,($U$2=GRID!$B$1:$U$1)*(КАЛЕНДАРЬ!AD24=GRID!$B$3:$U$3),0))*GRID!$H$45*(1-GRID!$H$46),0))</f>
        <v>43830</v>
      </c>
      <c r="G311" s="57" t="s">
        <v>119</v>
      </c>
      <c r="H311" s="57" t="s">
        <v>119</v>
      </c>
      <c r="I311" s="8" cm="1">
        <f t="array" ref="I311">IF($I$2="Длительное проживание от 10 ночей ",
INDEX(GRID!$B$4:$U$15,MATCH(I$7,GRID!$A$4:$A$15,0),MATCH(1,($U$2=GRID!$B$1:$U$1)*(КАЛЕНДАРЬ!AD24=GRID!$B$3:$U$3),0))*GRID!$H$45,
ROUNDUP(INDEX(GRID!$B$4:$U$15,MATCH(I$7,GRID!$A$4:$A$15,0),MATCH(1,($U$2=GRID!$B$1:$U$1)*(КАЛЕНДАРЬ!AD24=GRID!$B$3:$U$3),0))*GRID!$H$45*(1-GRID!$H$46),0))</f>
        <v>50580</v>
      </c>
      <c r="J311" s="8" cm="1">
        <f t="array" ref="J311">IF($I$2="Длительное проживание от 10 ночей ",
INDEX(GRID!$B$18:$U$29,MATCH(I$7,GRID!$A$18:$A$29,0),MATCH(1,($U$2=GRID!$B$1:$U$1)*(КАЛЕНДАРЬ!AD24=GRID!$B$3:$U$3),0))*GRID!$H$45,
ROUNDUP(INDEX(GRID!$B$18:$U$29,MATCH(I$7,GRID!$A$18:$A$29,0),MATCH(1,($U$2=GRID!$B$1:$U$1)*(КАЛЕНДАРЬ!AD24=GRID!$B$3:$U$3),0))*GRID!$H$45*(1-GRID!$H$46),0))</f>
        <v>55080</v>
      </c>
      <c r="K311" s="57" t="s">
        <v>119</v>
      </c>
      <c r="L311" s="57" t="s">
        <v>119</v>
      </c>
      <c r="M311" s="8" cm="1">
        <f t="array" ref="M311">IF($I$2="Длительное проживание от 10 ночей ",
INDEX(GRID!$B$4:$U$15,MATCH(M$7,GRID!$A$4:$A$15,0),MATCH(1,($U$2=GRID!$B$1:$U$1)*(КАЛЕНДАРЬ!AD24=GRID!$B$3:$U$3),0))*GRID!$H$45,
ROUNDUP(INDEX(GRID!$B$4:$U$15,MATCH(M$7,GRID!$A$4:$A$15,0),MATCH(1,($U$2=GRID!$B$1:$U$1)*(КАЛЕНДАРЬ!AD24=GRID!$B$3:$U$3),0))*GRID!$H$45*(1-GRID!$H$46),0))</f>
        <v>75870</v>
      </c>
      <c r="N311" s="8" cm="1">
        <f t="array" ref="N311">IF($I$2="Длительное проживание от 10 ночей ",
INDEX(GRID!$B$18:$U$29,MATCH(M$7,GRID!$A$18:$A$29,0),MATCH(1,($U$2=GRID!$B$1:$U$1)*(КАЛЕНДАРЬ!AD24=GRID!$B$3:$U$3),0))*GRID!$H$45,
ROUNDUP(INDEX(GRID!$B$18:$U$29,MATCH(M$7,GRID!$A$18:$A$29,0),MATCH(1,($U$2=GRID!$B$1:$U$1)*(КАЛЕНДАРЬ!AD24=GRID!$B$3:$U$3),0))*GRID!$H$45*(1-GRID!$H$46),0))</f>
        <v>80370</v>
      </c>
      <c r="O311" s="57" t="s">
        <v>119</v>
      </c>
      <c r="P311" s="8" cm="1">
        <f t="array" ref="P311">IF($I$2="Длительное проживание от 10 ночей ",
INDEX(GRID!$B$4:$U$15,MATCH(P$7,GRID!$A$4:$A$15,0),MATCH(1,($U$2=GRID!$B$1:$U$1)*(КАЛЕНДАРЬ!AD24=GRID!$B$3:$U$3),0))*GRID!$H$45,
ROUNDUP(INDEX(GRID!$B$4:$U$15,MATCH(P$7,GRID!$A$4:$A$15,0),MATCH(1,($U$2=GRID!$B$1:$U$1)*(КАЛЕНДАРЬ!AD24=GRID!$B$3:$U$3),0))*GRID!$H$45*(1-GRID!$H$46),0))</f>
        <v>148680</v>
      </c>
      <c r="Q311" s="8" cm="1">
        <f t="array" ref="Q311">IF($I$2="Длительное проживание от 10 ночей ",
INDEX(GRID!$B$4:$U$15,MATCH(Q$7,GRID!$A$4:$A$15,0),MATCH(1,($U$2=GRID!$B$1:$U$1)*(КАЛЕНДАРЬ!AD24=GRID!$B$3:$U$3),0))*GRID!$H$45,
ROUNDUP(INDEX(GRID!$B$4:$U$15,MATCH(Q$7,GRID!$A$4:$A$15,0),MATCH(1,($U$2=GRID!$B$1:$U$1)*(КАЛЕНДАРЬ!AD24=GRID!$B$3:$U$3),0))*GRID!$H$45*(1-GRID!$H$46),0))</f>
        <v>174330</v>
      </c>
      <c r="R311" s="57" t="s">
        <v>119</v>
      </c>
      <c r="S311" s="57" t="s">
        <v>119</v>
      </c>
      <c r="T311" s="57" t="s">
        <v>119</v>
      </c>
    </row>
    <row r="312" spans="1:20" hidden="1">
      <c r="A312" s="63" t="s">
        <v>14</v>
      </c>
      <c r="B312" s="64">
        <v>22</v>
      </c>
      <c r="C312" s="8" cm="1">
        <f t="array" ref="C312">IF($I$2="Длительное проживание от 10 ночей ",
INDEX(GRID!$B$4:$U$15,MATCH(C$7,GRID!$A$4:$A$15,0),MATCH(1,($U$2=GRID!$B$1:$U$1)*(КАЛЕНДАРЬ!AD25=GRID!$B$3:$U$3),0))*GRID!$H$45,
ROUNDUP(INDEX(GRID!$B$4:$U$15,MATCH(C$7,GRID!$A$4:$A$15,0),MATCH(1,($U$2=GRID!$B$1:$U$1)*(КАЛЕНДАРЬ!AD25=GRID!$B$3:$U$3),0))*GRID!$H$45*(1-GRID!$H$46),0))</f>
        <v>32850</v>
      </c>
      <c r="D312" s="8" cm="1">
        <f t="array" ref="D312">IF($I$2="Длительное проживание от 10 ночей ",
INDEX(GRID!$B$18:$U$29,MATCH(C$7,GRID!$A$18:$A$29,0),MATCH(1,($U$2=GRID!$B$1:$U$1)*(КАЛЕНДАРЬ!AD25=GRID!$B$3:$U$3),0))*GRID!$H$45,
ROUNDUP(INDEX(GRID!$B$18:$U$29,MATCH(C$7,GRID!$A$18:$A$29,0),MATCH(1,($U$2=GRID!$B$1:$U$1)*(КАЛЕНДАРЬ!AD25=GRID!$B$3:$U$3),0))*GRID!$H$45*(1-GRID!$H$46),0))</f>
        <v>37350</v>
      </c>
      <c r="E312" s="8" cm="1">
        <f t="array" ref="E312">IF($I$2="Длительное проживание от 10 ночей ",
INDEX(GRID!$B$4:$U$15,MATCH(E$7,GRID!$A$4:$A$15,0),MATCH(1,($U$2=GRID!$B$1:$U$1)*(КАЛЕНДАРЬ!AD25=GRID!$B$3:$U$3),0))*GRID!$H$45,
ROUNDUP(INDEX(GRID!$B$4:$U$15,MATCH(E$7,GRID!$A$4:$A$15,0),MATCH(1,($U$2=GRID!$B$1:$U$1)*(КАЛЕНДАРЬ!AD25=GRID!$B$3:$U$3),0))*GRID!$H$45*(1-GRID!$H$46),0))</f>
        <v>39330</v>
      </c>
      <c r="F312" s="8" cm="1">
        <f t="array" ref="F312">IF($I$2="Длительное проживание от 10 ночей ",
INDEX(GRID!$B$18:$U$29,MATCH(E$7,GRID!$A$18:$A$29,0),MATCH(1,($U$2=GRID!$B$1:$U$1)*(КАЛЕНДАРЬ!AD25=GRID!$B$3:$U$3),0))*GRID!$H$45,
ROUNDUP(INDEX(GRID!$B$18:$U$29,MATCH(E$7,GRID!$A$18:$A$29,0),MATCH(1,($U$2=GRID!$B$1:$U$1)*(КАЛЕНДАРЬ!AD25=GRID!$B$3:$U$3),0))*GRID!$H$45*(1-GRID!$H$46),0))</f>
        <v>43830</v>
      </c>
      <c r="G312" s="57" t="s">
        <v>119</v>
      </c>
      <c r="H312" s="57" t="s">
        <v>119</v>
      </c>
      <c r="I312" s="8" cm="1">
        <f t="array" ref="I312">IF($I$2="Длительное проживание от 10 ночей ",
INDEX(GRID!$B$4:$U$15,MATCH(I$7,GRID!$A$4:$A$15,0),MATCH(1,($U$2=GRID!$B$1:$U$1)*(КАЛЕНДАРЬ!AD25=GRID!$B$3:$U$3),0))*GRID!$H$45,
ROUNDUP(INDEX(GRID!$B$4:$U$15,MATCH(I$7,GRID!$A$4:$A$15,0),MATCH(1,($U$2=GRID!$B$1:$U$1)*(КАЛЕНДАРЬ!AD25=GRID!$B$3:$U$3),0))*GRID!$H$45*(1-GRID!$H$46),0))</f>
        <v>50580</v>
      </c>
      <c r="J312" s="8" cm="1">
        <f t="array" ref="J312">IF($I$2="Длительное проживание от 10 ночей ",
INDEX(GRID!$B$18:$U$29,MATCH(I$7,GRID!$A$18:$A$29,0),MATCH(1,($U$2=GRID!$B$1:$U$1)*(КАЛЕНДАРЬ!AD25=GRID!$B$3:$U$3),0))*GRID!$H$45,
ROUNDUP(INDEX(GRID!$B$18:$U$29,MATCH(I$7,GRID!$A$18:$A$29,0),MATCH(1,($U$2=GRID!$B$1:$U$1)*(КАЛЕНДАРЬ!AD25=GRID!$B$3:$U$3),0))*GRID!$H$45*(1-GRID!$H$46),0))</f>
        <v>55080</v>
      </c>
      <c r="K312" s="57" t="s">
        <v>119</v>
      </c>
      <c r="L312" s="57" t="s">
        <v>119</v>
      </c>
      <c r="M312" s="8" cm="1">
        <f t="array" ref="M312">IF($I$2="Длительное проживание от 10 ночей ",
INDEX(GRID!$B$4:$U$15,MATCH(M$7,GRID!$A$4:$A$15,0),MATCH(1,($U$2=GRID!$B$1:$U$1)*(КАЛЕНДАРЬ!AD25=GRID!$B$3:$U$3),0))*GRID!$H$45,
ROUNDUP(INDEX(GRID!$B$4:$U$15,MATCH(M$7,GRID!$A$4:$A$15,0),MATCH(1,($U$2=GRID!$B$1:$U$1)*(КАЛЕНДАРЬ!AD25=GRID!$B$3:$U$3),0))*GRID!$H$45*(1-GRID!$H$46),0))</f>
        <v>75870</v>
      </c>
      <c r="N312" s="8" cm="1">
        <f t="array" ref="N312">IF($I$2="Длительное проживание от 10 ночей ",
INDEX(GRID!$B$18:$U$29,MATCH(M$7,GRID!$A$18:$A$29,0),MATCH(1,($U$2=GRID!$B$1:$U$1)*(КАЛЕНДАРЬ!AD25=GRID!$B$3:$U$3),0))*GRID!$H$45,
ROUNDUP(INDEX(GRID!$B$18:$U$29,MATCH(M$7,GRID!$A$18:$A$29,0),MATCH(1,($U$2=GRID!$B$1:$U$1)*(КАЛЕНДАРЬ!AD25=GRID!$B$3:$U$3),0))*GRID!$H$45*(1-GRID!$H$46),0))</f>
        <v>80370</v>
      </c>
      <c r="O312" s="57" t="s">
        <v>119</v>
      </c>
      <c r="P312" s="8" cm="1">
        <f t="array" ref="P312">IF($I$2="Длительное проживание от 10 ночей ",
INDEX(GRID!$B$4:$U$15,MATCH(P$7,GRID!$A$4:$A$15,0),MATCH(1,($U$2=GRID!$B$1:$U$1)*(КАЛЕНДАРЬ!AD25=GRID!$B$3:$U$3),0))*GRID!$H$45,
ROUNDUP(INDEX(GRID!$B$4:$U$15,MATCH(P$7,GRID!$A$4:$A$15,0),MATCH(1,($U$2=GRID!$B$1:$U$1)*(КАЛЕНДАРЬ!AD25=GRID!$B$3:$U$3),0))*GRID!$H$45*(1-GRID!$H$46),0))</f>
        <v>148680</v>
      </c>
      <c r="Q312" s="8" cm="1">
        <f t="array" ref="Q312">IF($I$2="Длительное проживание от 10 ночей ",
INDEX(GRID!$B$4:$U$15,MATCH(Q$7,GRID!$A$4:$A$15,0),MATCH(1,($U$2=GRID!$B$1:$U$1)*(КАЛЕНДАРЬ!AD25=GRID!$B$3:$U$3),0))*GRID!$H$45,
ROUNDUP(INDEX(GRID!$B$4:$U$15,MATCH(Q$7,GRID!$A$4:$A$15,0),MATCH(1,($U$2=GRID!$B$1:$U$1)*(КАЛЕНДАРЬ!AD25=GRID!$B$3:$U$3),0))*GRID!$H$45*(1-GRID!$H$46),0))</f>
        <v>174330</v>
      </c>
      <c r="R312" s="57" t="s">
        <v>119</v>
      </c>
      <c r="S312" s="57" t="s">
        <v>119</v>
      </c>
      <c r="T312" s="57" t="s">
        <v>119</v>
      </c>
    </row>
    <row r="313" spans="1:20" hidden="1">
      <c r="A313" s="63" t="s">
        <v>15</v>
      </c>
      <c r="B313" s="64">
        <v>23</v>
      </c>
      <c r="C313" s="8" cm="1">
        <f t="array" ref="C313">IF($I$2="Длительное проживание от 10 ночей ",
INDEX(GRID!$B$4:$U$15,MATCH(C$7,GRID!$A$4:$A$15,0),MATCH(1,($U$2=GRID!$B$1:$U$1)*(КАЛЕНДАРЬ!AD26=GRID!$B$3:$U$3),0))*GRID!$H$45,
ROUNDUP(INDEX(GRID!$B$4:$U$15,MATCH(C$7,GRID!$A$4:$A$15,0),MATCH(1,($U$2=GRID!$B$1:$U$1)*(КАЛЕНДАРЬ!AD26=GRID!$B$3:$U$3),0))*GRID!$H$45*(1-GRID!$H$46),0))</f>
        <v>32850</v>
      </c>
      <c r="D313" s="8" cm="1">
        <f t="array" ref="D313">IF($I$2="Длительное проживание от 10 ночей ",
INDEX(GRID!$B$18:$U$29,MATCH(C$7,GRID!$A$18:$A$29,0),MATCH(1,($U$2=GRID!$B$1:$U$1)*(КАЛЕНДАРЬ!AD26=GRID!$B$3:$U$3),0))*GRID!$H$45,
ROUNDUP(INDEX(GRID!$B$18:$U$29,MATCH(C$7,GRID!$A$18:$A$29,0),MATCH(1,($U$2=GRID!$B$1:$U$1)*(КАЛЕНДАРЬ!AD26=GRID!$B$3:$U$3),0))*GRID!$H$45*(1-GRID!$H$46),0))</f>
        <v>37350</v>
      </c>
      <c r="E313" s="8" cm="1">
        <f t="array" ref="E313">IF($I$2="Длительное проживание от 10 ночей ",
INDEX(GRID!$B$4:$U$15,MATCH(E$7,GRID!$A$4:$A$15,0),MATCH(1,($U$2=GRID!$B$1:$U$1)*(КАЛЕНДАРЬ!AD26=GRID!$B$3:$U$3),0))*GRID!$H$45,
ROUNDUP(INDEX(GRID!$B$4:$U$15,MATCH(E$7,GRID!$A$4:$A$15,0),MATCH(1,($U$2=GRID!$B$1:$U$1)*(КАЛЕНДАРЬ!AD26=GRID!$B$3:$U$3),0))*GRID!$H$45*(1-GRID!$H$46),0))</f>
        <v>39330</v>
      </c>
      <c r="F313" s="8" cm="1">
        <f t="array" ref="F313">IF($I$2="Длительное проживание от 10 ночей ",
INDEX(GRID!$B$18:$U$29,MATCH(E$7,GRID!$A$18:$A$29,0),MATCH(1,($U$2=GRID!$B$1:$U$1)*(КАЛЕНДАРЬ!AD26=GRID!$B$3:$U$3),0))*GRID!$H$45,
ROUNDUP(INDEX(GRID!$B$18:$U$29,MATCH(E$7,GRID!$A$18:$A$29,0),MATCH(1,($U$2=GRID!$B$1:$U$1)*(КАЛЕНДАРЬ!AD26=GRID!$B$3:$U$3),0))*GRID!$H$45*(1-GRID!$H$46),0))</f>
        <v>43830</v>
      </c>
      <c r="G313" s="57" t="s">
        <v>119</v>
      </c>
      <c r="H313" s="57" t="s">
        <v>119</v>
      </c>
      <c r="I313" s="8" cm="1">
        <f t="array" ref="I313">IF($I$2="Длительное проживание от 10 ночей ",
INDEX(GRID!$B$4:$U$15,MATCH(I$7,GRID!$A$4:$A$15,0),MATCH(1,($U$2=GRID!$B$1:$U$1)*(КАЛЕНДАРЬ!AD26=GRID!$B$3:$U$3),0))*GRID!$H$45,
ROUNDUP(INDEX(GRID!$B$4:$U$15,MATCH(I$7,GRID!$A$4:$A$15,0),MATCH(1,($U$2=GRID!$B$1:$U$1)*(КАЛЕНДАРЬ!AD26=GRID!$B$3:$U$3),0))*GRID!$H$45*(1-GRID!$H$46),0))</f>
        <v>50580</v>
      </c>
      <c r="J313" s="8" cm="1">
        <f t="array" ref="J313">IF($I$2="Длительное проживание от 10 ночей ",
INDEX(GRID!$B$18:$U$29,MATCH(I$7,GRID!$A$18:$A$29,0),MATCH(1,($U$2=GRID!$B$1:$U$1)*(КАЛЕНДАРЬ!AD26=GRID!$B$3:$U$3),0))*GRID!$H$45,
ROUNDUP(INDEX(GRID!$B$18:$U$29,MATCH(I$7,GRID!$A$18:$A$29,0),MATCH(1,($U$2=GRID!$B$1:$U$1)*(КАЛЕНДАРЬ!AD26=GRID!$B$3:$U$3),0))*GRID!$H$45*(1-GRID!$H$46),0))</f>
        <v>55080</v>
      </c>
      <c r="K313" s="57" t="s">
        <v>119</v>
      </c>
      <c r="L313" s="57" t="s">
        <v>119</v>
      </c>
      <c r="M313" s="8" cm="1">
        <f t="array" ref="M313">IF($I$2="Длительное проживание от 10 ночей ",
INDEX(GRID!$B$4:$U$15,MATCH(M$7,GRID!$A$4:$A$15,0),MATCH(1,($U$2=GRID!$B$1:$U$1)*(КАЛЕНДАРЬ!AD26=GRID!$B$3:$U$3),0))*GRID!$H$45,
ROUNDUP(INDEX(GRID!$B$4:$U$15,MATCH(M$7,GRID!$A$4:$A$15,0),MATCH(1,($U$2=GRID!$B$1:$U$1)*(КАЛЕНДАРЬ!AD26=GRID!$B$3:$U$3),0))*GRID!$H$45*(1-GRID!$H$46),0))</f>
        <v>75870</v>
      </c>
      <c r="N313" s="8" cm="1">
        <f t="array" ref="N313">IF($I$2="Длительное проживание от 10 ночей ",
INDEX(GRID!$B$18:$U$29,MATCH(M$7,GRID!$A$18:$A$29,0),MATCH(1,($U$2=GRID!$B$1:$U$1)*(КАЛЕНДАРЬ!AD26=GRID!$B$3:$U$3),0))*GRID!$H$45,
ROUNDUP(INDEX(GRID!$B$18:$U$29,MATCH(M$7,GRID!$A$18:$A$29,0),MATCH(1,($U$2=GRID!$B$1:$U$1)*(КАЛЕНДАРЬ!AD26=GRID!$B$3:$U$3),0))*GRID!$H$45*(1-GRID!$H$46),0))</f>
        <v>80370</v>
      </c>
      <c r="O313" s="57" t="s">
        <v>119</v>
      </c>
      <c r="P313" s="8" cm="1">
        <f t="array" ref="P313">IF($I$2="Длительное проживание от 10 ночей ",
INDEX(GRID!$B$4:$U$15,MATCH(P$7,GRID!$A$4:$A$15,0),MATCH(1,($U$2=GRID!$B$1:$U$1)*(КАЛЕНДАРЬ!AD26=GRID!$B$3:$U$3),0))*GRID!$H$45,
ROUNDUP(INDEX(GRID!$B$4:$U$15,MATCH(P$7,GRID!$A$4:$A$15,0),MATCH(1,($U$2=GRID!$B$1:$U$1)*(КАЛЕНДАРЬ!AD26=GRID!$B$3:$U$3),0))*GRID!$H$45*(1-GRID!$H$46),0))</f>
        <v>148680</v>
      </c>
      <c r="Q313" s="8" cm="1">
        <f t="array" ref="Q313">IF($I$2="Длительное проживание от 10 ночей ",
INDEX(GRID!$B$4:$U$15,MATCH(Q$7,GRID!$A$4:$A$15,0),MATCH(1,($U$2=GRID!$B$1:$U$1)*(КАЛЕНДАРЬ!AD26=GRID!$B$3:$U$3),0))*GRID!$H$45,
ROUNDUP(INDEX(GRID!$B$4:$U$15,MATCH(Q$7,GRID!$A$4:$A$15,0),MATCH(1,($U$2=GRID!$B$1:$U$1)*(КАЛЕНДАРЬ!AD26=GRID!$B$3:$U$3),0))*GRID!$H$45*(1-GRID!$H$46),0))</f>
        <v>174330</v>
      </c>
      <c r="R313" s="57" t="s">
        <v>119</v>
      </c>
      <c r="S313" s="57" t="s">
        <v>119</v>
      </c>
      <c r="T313" s="57" t="s">
        <v>119</v>
      </c>
    </row>
    <row r="314" spans="1:20" hidden="1">
      <c r="A314" s="63" t="s">
        <v>16</v>
      </c>
      <c r="B314" s="64">
        <v>24</v>
      </c>
      <c r="C314" s="8" cm="1">
        <f t="array" ref="C314">IF($I$2="Длительное проживание от 10 ночей ",
INDEX(GRID!$B$4:$U$15,MATCH(C$7,GRID!$A$4:$A$15,0),MATCH(1,($U$2=GRID!$B$1:$U$1)*(КАЛЕНДАРЬ!AD27=GRID!$B$3:$U$3),0))*GRID!$H$45,
ROUNDUP(INDEX(GRID!$B$4:$U$15,MATCH(C$7,GRID!$A$4:$A$15,0),MATCH(1,($U$2=GRID!$B$1:$U$1)*(КАЛЕНДАРЬ!AD27=GRID!$B$3:$U$3),0))*GRID!$H$45*(1-GRID!$H$46),0))</f>
        <v>32850</v>
      </c>
      <c r="D314" s="8" cm="1">
        <f t="array" ref="D314">IF($I$2="Длительное проживание от 10 ночей ",
INDEX(GRID!$B$18:$U$29,MATCH(C$7,GRID!$A$18:$A$29,0),MATCH(1,($U$2=GRID!$B$1:$U$1)*(КАЛЕНДАРЬ!AD27=GRID!$B$3:$U$3),0))*GRID!$H$45,
ROUNDUP(INDEX(GRID!$B$18:$U$29,MATCH(C$7,GRID!$A$18:$A$29,0),MATCH(1,($U$2=GRID!$B$1:$U$1)*(КАЛЕНДАРЬ!AD27=GRID!$B$3:$U$3),0))*GRID!$H$45*(1-GRID!$H$46),0))</f>
        <v>37350</v>
      </c>
      <c r="E314" s="8" cm="1">
        <f t="array" ref="E314">IF($I$2="Длительное проживание от 10 ночей ",
INDEX(GRID!$B$4:$U$15,MATCH(E$7,GRID!$A$4:$A$15,0),MATCH(1,($U$2=GRID!$B$1:$U$1)*(КАЛЕНДАРЬ!AD27=GRID!$B$3:$U$3),0))*GRID!$H$45,
ROUNDUP(INDEX(GRID!$B$4:$U$15,MATCH(E$7,GRID!$A$4:$A$15,0),MATCH(1,($U$2=GRID!$B$1:$U$1)*(КАЛЕНДАРЬ!AD27=GRID!$B$3:$U$3),0))*GRID!$H$45*(1-GRID!$H$46),0))</f>
        <v>39330</v>
      </c>
      <c r="F314" s="8" cm="1">
        <f t="array" ref="F314">IF($I$2="Длительное проживание от 10 ночей ",
INDEX(GRID!$B$18:$U$29,MATCH(E$7,GRID!$A$18:$A$29,0),MATCH(1,($U$2=GRID!$B$1:$U$1)*(КАЛЕНДАРЬ!AD27=GRID!$B$3:$U$3),0))*GRID!$H$45,
ROUNDUP(INDEX(GRID!$B$18:$U$29,MATCH(E$7,GRID!$A$18:$A$29,0),MATCH(1,($U$2=GRID!$B$1:$U$1)*(КАЛЕНДАРЬ!AD27=GRID!$B$3:$U$3),0))*GRID!$H$45*(1-GRID!$H$46),0))</f>
        <v>43830</v>
      </c>
      <c r="G314" s="57" t="s">
        <v>119</v>
      </c>
      <c r="H314" s="57" t="s">
        <v>119</v>
      </c>
      <c r="I314" s="8" cm="1">
        <f t="array" ref="I314">IF($I$2="Длительное проживание от 10 ночей ",
INDEX(GRID!$B$4:$U$15,MATCH(I$7,GRID!$A$4:$A$15,0),MATCH(1,($U$2=GRID!$B$1:$U$1)*(КАЛЕНДАРЬ!AD27=GRID!$B$3:$U$3),0))*GRID!$H$45,
ROUNDUP(INDEX(GRID!$B$4:$U$15,MATCH(I$7,GRID!$A$4:$A$15,0),MATCH(1,($U$2=GRID!$B$1:$U$1)*(КАЛЕНДАРЬ!AD27=GRID!$B$3:$U$3),0))*GRID!$H$45*(1-GRID!$H$46),0))</f>
        <v>50580</v>
      </c>
      <c r="J314" s="8" cm="1">
        <f t="array" ref="J314">IF($I$2="Длительное проживание от 10 ночей ",
INDEX(GRID!$B$18:$U$29,MATCH(I$7,GRID!$A$18:$A$29,0),MATCH(1,($U$2=GRID!$B$1:$U$1)*(КАЛЕНДАРЬ!AD27=GRID!$B$3:$U$3),0))*GRID!$H$45,
ROUNDUP(INDEX(GRID!$B$18:$U$29,MATCH(I$7,GRID!$A$18:$A$29,0),MATCH(1,($U$2=GRID!$B$1:$U$1)*(КАЛЕНДАРЬ!AD27=GRID!$B$3:$U$3),0))*GRID!$H$45*(1-GRID!$H$46),0))</f>
        <v>55080</v>
      </c>
      <c r="K314" s="57" t="s">
        <v>119</v>
      </c>
      <c r="L314" s="57" t="s">
        <v>119</v>
      </c>
      <c r="M314" s="8" cm="1">
        <f t="array" ref="M314">IF($I$2="Длительное проживание от 10 ночей ",
INDEX(GRID!$B$4:$U$15,MATCH(M$7,GRID!$A$4:$A$15,0),MATCH(1,($U$2=GRID!$B$1:$U$1)*(КАЛЕНДАРЬ!AD27=GRID!$B$3:$U$3),0))*GRID!$H$45,
ROUNDUP(INDEX(GRID!$B$4:$U$15,MATCH(M$7,GRID!$A$4:$A$15,0),MATCH(1,($U$2=GRID!$B$1:$U$1)*(КАЛЕНДАРЬ!AD27=GRID!$B$3:$U$3),0))*GRID!$H$45*(1-GRID!$H$46),0))</f>
        <v>75870</v>
      </c>
      <c r="N314" s="8" cm="1">
        <f t="array" ref="N314">IF($I$2="Длительное проживание от 10 ночей ",
INDEX(GRID!$B$18:$U$29,MATCH(M$7,GRID!$A$18:$A$29,0),MATCH(1,($U$2=GRID!$B$1:$U$1)*(КАЛЕНДАРЬ!AD27=GRID!$B$3:$U$3),0))*GRID!$H$45,
ROUNDUP(INDEX(GRID!$B$18:$U$29,MATCH(M$7,GRID!$A$18:$A$29,0),MATCH(1,($U$2=GRID!$B$1:$U$1)*(КАЛЕНДАРЬ!AD27=GRID!$B$3:$U$3),0))*GRID!$H$45*(1-GRID!$H$46),0))</f>
        <v>80370</v>
      </c>
      <c r="O314" s="57" t="s">
        <v>119</v>
      </c>
      <c r="P314" s="8" cm="1">
        <f t="array" ref="P314">IF($I$2="Длительное проживание от 10 ночей ",
INDEX(GRID!$B$4:$U$15,MATCH(P$7,GRID!$A$4:$A$15,0),MATCH(1,($U$2=GRID!$B$1:$U$1)*(КАЛЕНДАРЬ!AD27=GRID!$B$3:$U$3),0))*GRID!$H$45,
ROUNDUP(INDEX(GRID!$B$4:$U$15,MATCH(P$7,GRID!$A$4:$A$15,0),MATCH(1,($U$2=GRID!$B$1:$U$1)*(КАЛЕНДАРЬ!AD27=GRID!$B$3:$U$3),0))*GRID!$H$45*(1-GRID!$H$46),0))</f>
        <v>148680</v>
      </c>
      <c r="Q314" s="8" cm="1">
        <f t="array" ref="Q314">IF($I$2="Длительное проживание от 10 ночей ",
INDEX(GRID!$B$4:$U$15,MATCH(Q$7,GRID!$A$4:$A$15,0),MATCH(1,($U$2=GRID!$B$1:$U$1)*(КАЛЕНДАРЬ!AD27=GRID!$B$3:$U$3),0))*GRID!$H$45,
ROUNDUP(INDEX(GRID!$B$4:$U$15,MATCH(Q$7,GRID!$A$4:$A$15,0),MATCH(1,($U$2=GRID!$B$1:$U$1)*(КАЛЕНДАРЬ!AD27=GRID!$B$3:$U$3),0))*GRID!$H$45*(1-GRID!$H$46),0))</f>
        <v>174330</v>
      </c>
      <c r="R314" s="57" t="s">
        <v>119</v>
      </c>
      <c r="S314" s="57" t="s">
        <v>119</v>
      </c>
      <c r="T314" s="57" t="s">
        <v>119</v>
      </c>
    </row>
    <row r="315" spans="1:20" hidden="1">
      <c r="A315" s="63" t="s">
        <v>17</v>
      </c>
      <c r="B315" s="64">
        <v>25</v>
      </c>
      <c r="C315" s="8" cm="1">
        <f t="array" ref="C315">IF($I$2="Длительное проживание от 10 ночей ",
INDEX(GRID!$B$4:$U$15,MATCH(C$7,GRID!$A$4:$A$15,0),MATCH(1,($U$2=GRID!$B$1:$U$1)*(КАЛЕНДАРЬ!AD28=GRID!$B$3:$U$3),0))*GRID!$H$45,
ROUNDUP(INDEX(GRID!$B$4:$U$15,MATCH(C$7,GRID!$A$4:$A$15,0),MATCH(1,($U$2=GRID!$B$1:$U$1)*(КАЛЕНДАРЬ!AD28=GRID!$B$3:$U$3),0))*GRID!$H$45*(1-GRID!$H$46),0))</f>
        <v>32850</v>
      </c>
      <c r="D315" s="8" cm="1">
        <f t="array" ref="D315">IF($I$2="Длительное проживание от 10 ночей ",
INDEX(GRID!$B$18:$U$29,MATCH(C$7,GRID!$A$18:$A$29,0),MATCH(1,($U$2=GRID!$B$1:$U$1)*(КАЛЕНДАРЬ!AD28=GRID!$B$3:$U$3),0))*GRID!$H$45,
ROUNDUP(INDEX(GRID!$B$18:$U$29,MATCH(C$7,GRID!$A$18:$A$29,0),MATCH(1,($U$2=GRID!$B$1:$U$1)*(КАЛЕНДАРЬ!AD28=GRID!$B$3:$U$3),0))*GRID!$H$45*(1-GRID!$H$46),0))</f>
        <v>37350</v>
      </c>
      <c r="E315" s="8" cm="1">
        <f t="array" ref="E315">IF($I$2="Длительное проживание от 10 ночей ",
INDEX(GRID!$B$4:$U$15,MATCH(E$7,GRID!$A$4:$A$15,0),MATCH(1,($U$2=GRID!$B$1:$U$1)*(КАЛЕНДАРЬ!AD28=GRID!$B$3:$U$3),0))*GRID!$H$45,
ROUNDUP(INDEX(GRID!$B$4:$U$15,MATCH(E$7,GRID!$A$4:$A$15,0),MATCH(1,($U$2=GRID!$B$1:$U$1)*(КАЛЕНДАРЬ!AD28=GRID!$B$3:$U$3),0))*GRID!$H$45*(1-GRID!$H$46),0))</f>
        <v>39330</v>
      </c>
      <c r="F315" s="8" cm="1">
        <f t="array" ref="F315">IF($I$2="Длительное проживание от 10 ночей ",
INDEX(GRID!$B$18:$U$29,MATCH(E$7,GRID!$A$18:$A$29,0),MATCH(1,($U$2=GRID!$B$1:$U$1)*(КАЛЕНДАРЬ!AD28=GRID!$B$3:$U$3),0))*GRID!$H$45,
ROUNDUP(INDEX(GRID!$B$18:$U$29,MATCH(E$7,GRID!$A$18:$A$29,0),MATCH(1,($U$2=GRID!$B$1:$U$1)*(КАЛЕНДАРЬ!AD28=GRID!$B$3:$U$3),0))*GRID!$H$45*(1-GRID!$H$46),0))</f>
        <v>43830</v>
      </c>
      <c r="G315" s="57" t="s">
        <v>119</v>
      </c>
      <c r="H315" s="57" t="s">
        <v>119</v>
      </c>
      <c r="I315" s="8" cm="1">
        <f t="array" ref="I315">IF($I$2="Длительное проживание от 10 ночей ",
INDEX(GRID!$B$4:$U$15,MATCH(I$7,GRID!$A$4:$A$15,0),MATCH(1,($U$2=GRID!$B$1:$U$1)*(КАЛЕНДАРЬ!AD28=GRID!$B$3:$U$3),0))*GRID!$H$45,
ROUNDUP(INDEX(GRID!$B$4:$U$15,MATCH(I$7,GRID!$A$4:$A$15,0),MATCH(1,($U$2=GRID!$B$1:$U$1)*(КАЛЕНДАРЬ!AD28=GRID!$B$3:$U$3),0))*GRID!$H$45*(1-GRID!$H$46),0))</f>
        <v>50580</v>
      </c>
      <c r="J315" s="8" cm="1">
        <f t="array" ref="J315">IF($I$2="Длительное проживание от 10 ночей ",
INDEX(GRID!$B$18:$U$29,MATCH(I$7,GRID!$A$18:$A$29,0),MATCH(1,($U$2=GRID!$B$1:$U$1)*(КАЛЕНДАРЬ!AD28=GRID!$B$3:$U$3),0))*GRID!$H$45,
ROUNDUP(INDEX(GRID!$B$18:$U$29,MATCH(I$7,GRID!$A$18:$A$29,0),MATCH(1,($U$2=GRID!$B$1:$U$1)*(КАЛЕНДАРЬ!AD28=GRID!$B$3:$U$3),0))*GRID!$H$45*(1-GRID!$H$46),0))</f>
        <v>55080</v>
      </c>
      <c r="K315" s="57" t="s">
        <v>119</v>
      </c>
      <c r="L315" s="57" t="s">
        <v>119</v>
      </c>
      <c r="M315" s="8" cm="1">
        <f t="array" ref="M315">IF($I$2="Длительное проживание от 10 ночей ",
INDEX(GRID!$B$4:$U$15,MATCH(M$7,GRID!$A$4:$A$15,0),MATCH(1,($U$2=GRID!$B$1:$U$1)*(КАЛЕНДАРЬ!AD28=GRID!$B$3:$U$3),0))*GRID!$H$45,
ROUNDUP(INDEX(GRID!$B$4:$U$15,MATCH(M$7,GRID!$A$4:$A$15,0),MATCH(1,($U$2=GRID!$B$1:$U$1)*(КАЛЕНДАРЬ!AD28=GRID!$B$3:$U$3),0))*GRID!$H$45*(1-GRID!$H$46),0))</f>
        <v>75870</v>
      </c>
      <c r="N315" s="8" cm="1">
        <f t="array" ref="N315">IF($I$2="Длительное проживание от 10 ночей ",
INDEX(GRID!$B$18:$U$29,MATCH(M$7,GRID!$A$18:$A$29,0),MATCH(1,($U$2=GRID!$B$1:$U$1)*(КАЛЕНДАРЬ!AD28=GRID!$B$3:$U$3),0))*GRID!$H$45,
ROUNDUP(INDEX(GRID!$B$18:$U$29,MATCH(M$7,GRID!$A$18:$A$29,0),MATCH(1,($U$2=GRID!$B$1:$U$1)*(КАЛЕНДАРЬ!AD28=GRID!$B$3:$U$3),0))*GRID!$H$45*(1-GRID!$H$46),0))</f>
        <v>80370</v>
      </c>
      <c r="O315" s="57" t="s">
        <v>119</v>
      </c>
      <c r="P315" s="8" cm="1">
        <f t="array" ref="P315">IF($I$2="Длительное проживание от 10 ночей ",
INDEX(GRID!$B$4:$U$15,MATCH(P$7,GRID!$A$4:$A$15,0),MATCH(1,($U$2=GRID!$B$1:$U$1)*(КАЛЕНДАРЬ!AD28=GRID!$B$3:$U$3),0))*GRID!$H$45,
ROUNDUP(INDEX(GRID!$B$4:$U$15,MATCH(P$7,GRID!$A$4:$A$15,0),MATCH(1,($U$2=GRID!$B$1:$U$1)*(КАЛЕНДАРЬ!AD28=GRID!$B$3:$U$3),0))*GRID!$H$45*(1-GRID!$H$46),0))</f>
        <v>148680</v>
      </c>
      <c r="Q315" s="8" cm="1">
        <f t="array" ref="Q315">IF($I$2="Длительное проживание от 10 ночей ",
INDEX(GRID!$B$4:$U$15,MATCH(Q$7,GRID!$A$4:$A$15,0),MATCH(1,($U$2=GRID!$B$1:$U$1)*(КАЛЕНДАРЬ!AD28=GRID!$B$3:$U$3),0))*GRID!$H$45,
ROUNDUP(INDEX(GRID!$B$4:$U$15,MATCH(Q$7,GRID!$A$4:$A$15,0),MATCH(1,($U$2=GRID!$B$1:$U$1)*(КАЛЕНДАРЬ!AD28=GRID!$B$3:$U$3),0))*GRID!$H$45*(1-GRID!$H$46),0))</f>
        <v>174330</v>
      </c>
      <c r="R315" s="57" t="s">
        <v>119</v>
      </c>
      <c r="S315" s="57" t="s">
        <v>119</v>
      </c>
      <c r="T315" s="57" t="s">
        <v>119</v>
      </c>
    </row>
    <row r="316" spans="1:20" hidden="1">
      <c r="A316" s="63" t="s">
        <v>11</v>
      </c>
      <c r="B316" s="64">
        <v>26</v>
      </c>
      <c r="C316" s="8" cm="1">
        <f t="array" ref="C316">IF($I$2="Длительное проживание от 10 ночей ",
INDEX(GRID!$B$4:$U$15,MATCH(C$7,GRID!$A$4:$A$15,0),MATCH(1,($U$2=GRID!$B$1:$U$1)*(КАЛЕНДАРЬ!AD29=GRID!$B$3:$U$3),0))*GRID!$H$45,
ROUNDUP(INDEX(GRID!$B$4:$U$15,MATCH(C$7,GRID!$A$4:$A$15,0),MATCH(1,($U$2=GRID!$B$1:$U$1)*(КАЛЕНДАРЬ!AD29=GRID!$B$3:$U$3),0))*GRID!$H$45*(1-GRID!$H$46),0))</f>
        <v>24750.000000000004</v>
      </c>
      <c r="D316" s="8" cm="1">
        <f t="array" ref="D316">IF($I$2="Длительное проживание от 10 ночей ",
INDEX(GRID!$B$18:$U$29,MATCH(C$7,GRID!$A$18:$A$29,0),MATCH(1,($U$2=GRID!$B$1:$U$1)*(КАЛЕНДАРЬ!AD29=GRID!$B$3:$U$3),0))*GRID!$H$45,
ROUNDUP(INDEX(GRID!$B$18:$U$29,MATCH(C$7,GRID!$A$18:$A$29,0),MATCH(1,($U$2=GRID!$B$1:$U$1)*(КАЛЕНДАРЬ!AD29=GRID!$B$3:$U$3),0))*GRID!$H$45*(1-GRID!$H$46),0))</f>
        <v>29250.000000000004</v>
      </c>
      <c r="E316" s="8" cm="1">
        <f t="array" ref="E316">IF($I$2="Длительное проживание от 10 ночей ",
INDEX(GRID!$B$4:$U$15,MATCH(E$7,GRID!$A$4:$A$15,0),MATCH(1,($U$2=GRID!$B$1:$U$1)*(КАЛЕНДАРЬ!AD29=GRID!$B$3:$U$3),0))*GRID!$H$45,
ROUNDUP(INDEX(GRID!$B$4:$U$15,MATCH(E$7,GRID!$A$4:$A$15,0),MATCH(1,($U$2=GRID!$B$1:$U$1)*(КАЛЕНДАРЬ!AD29=GRID!$B$3:$U$3),0))*GRID!$H$45*(1-GRID!$H$46),0))</f>
        <v>29700</v>
      </c>
      <c r="F316" s="8" cm="1">
        <f t="array" ref="F316">IF($I$2="Длительное проживание от 10 ночей ",
INDEX(GRID!$B$18:$U$29,MATCH(E$7,GRID!$A$18:$A$29,0),MATCH(1,($U$2=GRID!$B$1:$U$1)*(КАЛЕНДАРЬ!AD29=GRID!$B$3:$U$3),0))*GRID!$H$45,
ROUNDUP(INDEX(GRID!$B$18:$U$29,MATCH(E$7,GRID!$A$18:$A$29,0),MATCH(1,($U$2=GRID!$B$1:$U$1)*(КАЛЕНДАРЬ!AD29=GRID!$B$3:$U$3),0))*GRID!$H$45*(1-GRID!$H$46),0))</f>
        <v>34200</v>
      </c>
      <c r="G316" s="57" t="s">
        <v>119</v>
      </c>
      <c r="H316" s="57" t="s">
        <v>119</v>
      </c>
      <c r="I316" s="8" cm="1">
        <f t="array" ref="I316">IF($I$2="Длительное проживание от 10 ночей ",
INDEX(GRID!$B$4:$U$15,MATCH(I$7,GRID!$A$4:$A$15,0),MATCH(1,($U$2=GRID!$B$1:$U$1)*(КАЛЕНДАРЬ!AD29=GRID!$B$3:$U$3),0))*GRID!$H$45,
ROUNDUP(INDEX(GRID!$B$4:$U$15,MATCH(I$7,GRID!$A$4:$A$15,0),MATCH(1,($U$2=GRID!$B$1:$U$1)*(КАЛЕНДАРЬ!AD29=GRID!$B$3:$U$3),0))*GRID!$H$45*(1-GRID!$H$46),0))</f>
        <v>39060</v>
      </c>
      <c r="J316" s="8" cm="1">
        <f t="array" ref="J316">IF($I$2="Длительное проживание от 10 ночей ",
INDEX(GRID!$B$18:$U$29,MATCH(I$7,GRID!$A$18:$A$29,0),MATCH(1,($U$2=GRID!$B$1:$U$1)*(КАЛЕНДАРЬ!AD29=GRID!$B$3:$U$3),0))*GRID!$H$45,
ROUNDUP(INDEX(GRID!$B$18:$U$29,MATCH(I$7,GRID!$A$18:$A$29,0),MATCH(1,($U$2=GRID!$B$1:$U$1)*(КАЛЕНДАРЬ!AD29=GRID!$B$3:$U$3),0))*GRID!$H$45*(1-GRID!$H$46),0))</f>
        <v>43560</v>
      </c>
      <c r="K316" s="57" t="s">
        <v>119</v>
      </c>
      <c r="L316" s="57" t="s">
        <v>119</v>
      </c>
      <c r="M316" s="8" cm="1">
        <f t="array" ref="M316">IF($I$2="Длительное проживание от 10 ночей ",
INDEX(GRID!$B$4:$U$15,MATCH(M$7,GRID!$A$4:$A$15,0),MATCH(1,($U$2=GRID!$B$1:$U$1)*(КАЛЕНДАРЬ!AD29=GRID!$B$3:$U$3),0))*GRID!$H$45,
ROUNDUP(INDEX(GRID!$B$4:$U$15,MATCH(M$7,GRID!$A$4:$A$15,0),MATCH(1,($U$2=GRID!$B$1:$U$1)*(КАЛЕНДАРЬ!AD29=GRID!$B$3:$U$3),0))*GRID!$H$45*(1-GRID!$H$46),0))</f>
        <v>62550</v>
      </c>
      <c r="N316" s="8" cm="1">
        <f t="array" ref="N316">IF($I$2="Длительное проживание от 10 ночей ",
INDEX(GRID!$B$18:$U$29,MATCH(M$7,GRID!$A$18:$A$29,0),MATCH(1,($U$2=GRID!$B$1:$U$1)*(КАЛЕНДАРЬ!AD29=GRID!$B$3:$U$3),0))*GRID!$H$45,
ROUNDUP(INDEX(GRID!$B$18:$U$29,MATCH(M$7,GRID!$A$18:$A$29,0),MATCH(1,($U$2=GRID!$B$1:$U$1)*(КАЛЕНДАРЬ!AD29=GRID!$B$3:$U$3),0))*GRID!$H$45*(1-GRID!$H$46),0))</f>
        <v>67050</v>
      </c>
      <c r="O316" s="57" t="s">
        <v>119</v>
      </c>
      <c r="P316" s="8" cm="1">
        <f t="array" ref="P316">IF($I$2="Длительное проживание от 10 ночей ",
INDEX(GRID!$B$4:$U$15,MATCH(P$7,GRID!$A$4:$A$15,0),MATCH(1,($U$2=GRID!$B$1:$U$1)*(КАЛЕНДАРЬ!AD29=GRID!$B$3:$U$3),0))*GRID!$H$45,
ROUNDUP(INDEX(GRID!$B$4:$U$15,MATCH(P$7,GRID!$A$4:$A$15,0),MATCH(1,($U$2=GRID!$B$1:$U$1)*(КАЛЕНДАРЬ!AD29=GRID!$B$3:$U$3),0))*GRID!$H$45*(1-GRID!$H$46),0))</f>
        <v>130860</v>
      </c>
      <c r="Q316" s="8" cm="1">
        <f t="array" ref="Q316">IF($I$2="Длительное проживание от 10 ночей ",
INDEX(GRID!$B$4:$U$15,MATCH(Q$7,GRID!$A$4:$A$15,0),MATCH(1,($U$2=GRID!$B$1:$U$1)*(КАЛЕНДАРЬ!AD29=GRID!$B$3:$U$3),0))*GRID!$H$45,
ROUNDUP(INDEX(GRID!$B$4:$U$15,MATCH(Q$7,GRID!$A$4:$A$15,0),MATCH(1,($U$2=GRID!$B$1:$U$1)*(КАЛЕНДАРЬ!AD29=GRID!$B$3:$U$3),0))*GRID!$H$45*(1-GRID!$H$46),0))</f>
        <v>153810</v>
      </c>
      <c r="R316" s="57" t="s">
        <v>119</v>
      </c>
      <c r="S316" s="57" t="s">
        <v>119</v>
      </c>
      <c r="T316" s="57" t="s">
        <v>119</v>
      </c>
    </row>
    <row r="317" spans="1:20" hidden="1">
      <c r="A317" s="63" t="s">
        <v>12</v>
      </c>
      <c r="B317" s="64">
        <v>27</v>
      </c>
      <c r="C317" s="8" cm="1">
        <f t="array" ref="C317">IF($I$2="Длительное проживание от 10 ночей ",
INDEX(GRID!$B$4:$U$15,MATCH(C$7,GRID!$A$4:$A$15,0),MATCH(1,($U$2=GRID!$B$1:$U$1)*(КАЛЕНДАРЬ!AD30=GRID!$B$3:$U$3),0))*GRID!$H$45,
ROUNDUP(INDEX(GRID!$B$4:$U$15,MATCH(C$7,GRID!$A$4:$A$15,0),MATCH(1,($U$2=GRID!$B$1:$U$1)*(КАЛЕНДАРЬ!AD30=GRID!$B$3:$U$3),0))*GRID!$H$45*(1-GRID!$H$46),0))</f>
        <v>24750.000000000004</v>
      </c>
      <c r="D317" s="8" cm="1">
        <f t="array" ref="D317">IF($I$2="Длительное проживание от 10 ночей ",
INDEX(GRID!$B$18:$U$29,MATCH(C$7,GRID!$A$18:$A$29,0),MATCH(1,($U$2=GRID!$B$1:$U$1)*(КАЛЕНДАРЬ!AD30=GRID!$B$3:$U$3),0))*GRID!$H$45,
ROUNDUP(INDEX(GRID!$B$18:$U$29,MATCH(C$7,GRID!$A$18:$A$29,0),MATCH(1,($U$2=GRID!$B$1:$U$1)*(КАЛЕНДАРЬ!AD30=GRID!$B$3:$U$3),0))*GRID!$H$45*(1-GRID!$H$46),0))</f>
        <v>29250.000000000004</v>
      </c>
      <c r="E317" s="8" cm="1">
        <f t="array" ref="E317">IF($I$2="Длительное проживание от 10 ночей ",
INDEX(GRID!$B$4:$U$15,MATCH(E$7,GRID!$A$4:$A$15,0),MATCH(1,($U$2=GRID!$B$1:$U$1)*(КАЛЕНДАРЬ!AD30=GRID!$B$3:$U$3),0))*GRID!$H$45,
ROUNDUP(INDEX(GRID!$B$4:$U$15,MATCH(E$7,GRID!$A$4:$A$15,0),MATCH(1,($U$2=GRID!$B$1:$U$1)*(КАЛЕНДАРЬ!AD30=GRID!$B$3:$U$3),0))*GRID!$H$45*(1-GRID!$H$46),0))</f>
        <v>29700</v>
      </c>
      <c r="F317" s="8" cm="1">
        <f t="array" ref="F317">IF($I$2="Длительное проживание от 10 ночей ",
INDEX(GRID!$B$18:$U$29,MATCH(E$7,GRID!$A$18:$A$29,0),MATCH(1,($U$2=GRID!$B$1:$U$1)*(КАЛЕНДАРЬ!AD30=GRID!$B$3:$U$3),0))*GRID!$H$45,
ROUNDUP(INDEX(GRID!$B$18:$U$29,MATCH(E$7,GRID!$A$18:$A$29,0),MATCH(1,($U$2=GRID!$B$1:$U$1)*(КАЛЕНДАРЬ!AD30=GRID!$B$3:$U$3),0))*GRID!$H$45*(1-GRID!$H$46),0))</f>
        <v>34200</v>
      </c>
      <c r="G317" s="57" t="s">
        <v>119</v>
      </c>
      <c r="H317" s="57" t="s">
        <v>119</v>
      </c>
      <c r="I317" s="8" cm="1">
        <f t="array" ref="I317">IF($I$2="Длительное проживание от 10 ночей ",
INDEX(GRID!$B$4:$U$15,MATCH(I$7,GRID!$A$4:$A$15,0),MATCH(1,($U$2=GRID!$B$1:$U$1)*(КАЛЕНДАРЬ!AD30=GRID!$B$3:$U$3),0))*GRID!$H$45,
ROUNDUP(INDEX(GRID!$B$4:$U$15,MATCH(I$7,GRID!$A$4:$A$15,0),MATCH(1,($U$2=GRID!$B$1:$U$1)*(КАЛЕНДАРЬ!AD30=GRID!$B$3:$U$3),0))*GRID!$H$45*(1-GRID!$H$46),0))</f>
        <v>39060</v>
      </c>
      <c r="J317" s="8" cm="1">
        <f t="array" ref="J317">IF($I$2="Длительное проживание от 10 ночей ",
INDEX(GRID!$B$18:$U$29,MATCH(I$7,GRID!$A$18:$A$29,0),MATCH(1,($U$2=GRID!$B$1:$U$1)*(КАЛЕНДАРЬ!AD30=GRID!$B$3:$U$3),0))*GRID!$H$45,
ROUNDUP(INDEX(GRID!$B$18:$U$29,MATCH(I$7,GRID!$A$18:$A$29,0),MATCH(1,($U$2=GRID!$B$1:$U$1)*(КАЛЕНДАРЬ!AD30=GRID!$B$3:$U$3),0))*GRID!$H$45*(1-GRID!$H$46),0))</f>
        <v>43560</v>
      </c>
      <c r="K317" s="57" t="s">
        <v>119</v>
      </c>
      <c r="L317" s="57" t="s">
        <v>119</v>
      </c>
      <c r="M317" s="8" cm="1">
        <f t="array" ref="M317">IF($I$2="Длительное проживание от 10 ночей ",
INDEX(GRID!$B$4:$U$15,MATCH(M$7,GRID!$A$4:$A$15,0),MATCH(1,($U$2=GRID!$B$1:$U$1)*(КАЛЕНДАРЬ!AD30=GRID!$B$3:$U$3),0))*GRID!$H$45,
ROUNDUP(INDEX(GRID!$B$4:$U$15,MATCH(M$7,GRID!$A$4:$A$15,0),MATCH(1,($U$2=GRID!$B$1:$U$1)*(КАЛЕНДАРЬ!AD30=GRID!$B$3:$U$3),0))*GRID!$H$45*(1-GRID!$H$46),0))</f>
        <v>62550</v>
      </c>
      <c r="N317" s="8" cm="1">
        <f t="array" ref="N317">IF($I$2="Длительное проживание от 10 ночей ",
INDEX(GRID!$B$18:$U$29,MATCH(M$7,GRID!$A$18:$A$29,0),MATCH(1,($U$2=GRID!$B$1:$U$1)*(КАЛЕНДАРЬ!AD30=GRID!$B$3:$U$3),0))*GRID!$H$45,
ROUNDUP(INDEX(GRID!$B$18:$U$29,MATCH(M$7,GRID!$A$18:$A$29,0),MATCH(1,($U$2=GRID!$B$1:$U$1)*(КАЛЕНДАРЬ!AD30=GRID!$B$3:$U$3),0))*GRID!$H$45*(1-GRID!$H$46),0))</f>
        <v>67050</v>
      </c>
      <c r="O317" s="57" t="s">
        <v>119</v>
      </c>
      <c r="P317" s="8" cm="1">
        <f t="array" ref="P317">IF($I$2="Длительное проживание от 10 ночей ",
INDEX(GRID!$B$4:$U$15,MATCH(P$7,GRID!$A$4:$A$15,0),MATCH(1,($U$2=GRID!$B$1:$U$1)*(КАЛЕНДАРЬ!AD30=GRID!$B$3:$U$3),0))*GRID!$H$45,
ROUNDUP(INDEX(GRID!$B$4:$U$15,MATCH(P$7,GRID!$A$4:$A$15,0),MATCH(1,($U$2=GRID!$B$1:$U$1)*(КАЛЕНДАРЬ!AD30=GRID!$B$3:$U$3),0))*GRID!$H$45*(1-GRID!$H$46),0))</f>
        <v>130860</v>
      </c>
      <c r="Q317" s="8" cm="1">
        <f t="array" ref="Q317">IF($I$2="Длительное проживание от 10 ночей ",
INDEX(GRID!$B$4:$U$15,MATCH(Q$7,GRID!$A$4:$A$15,0),MATCH(1,($U$2=GRID!$B$1:$U$1)*(КАЛЕНДАРЬ!AD30=GRID!$B$3:$U$3),0))*GRID!$H$45,
ROUNDUP(INDEX(GRID!$B$4:$U$15,MATCH(Q$7,GRID!$A$4:$A$15,0),MATCH(1,($U$2=GRID!$B$1:$U$1)*(КАЛЕНДАРЬ!AD30=GRID!$B$3:$U$3),0))*GRID!$H$45*(1-GRID!$H$46),0))</f>
        <v>153810</v>
      </c>
      <c r="R317" s="57" t="s">
        <v>119</v>
      </c>
      <c r="S317" s="57" t="s">
        <v>119</v>
      </c>
      <c r="T317" s="57" t="s">
        <v>119</v>
      </c>
    </row>
    <row r="318" spans="1:20">
      <c r="A318" s="63" t="s">
        <v>13</v>
      </c>
      <c r="B318" s="64">
        <v>28</v>
      </c>
      <c r="C318" s="8" cm="1">
        <f t="array" ref="C318">IF($I$2="Длительное проживание от 10 ночей ",
INDEX(GRID!$B$4:$U$15,MATCH(C$7,GRID!$A$4:$A$15,0),MATCH(1,($U$2=GRID!$B$1:$U$1)*(КАЛЕНДАРЬ!AD31=GRID!$B$3:$U$3),0))*GRID!$H$45,
ROUNDUP(INDEX(GRID!$B$4:$U$15,MATCH(C$7,GRID!$A$4:$A$15,0),MATCH(1,($U$2=GRID!$B$1:$U$1)*(КАЛЕНДАРЬ!AD31=GRID!$B$3:$U$3),0))*GRID!$H$45*(1-GRID!$H$46),0))</f>
        <v>24750.000000000004</v>
      </c>
      <c r="D318" s="8" cm="1">
        <f t="array" ref="D318">IF($I$2="Длительное проживание от 10 ночей ",
INDEX(GRID!$B$18:$U$29,MATCH(C$7,GRID!$A$18:$A$29,0),MATCH(1,($U$2=GRID!$B$1:$U$1)*(КАЛЕНДАРЬ!AD31=GRID!$B$3:$U$3),0))*GRID!$H$45,
ROUNDUP(INDEX(GRID!$B$18:$U$29,MATCH(C$7,GRID!$A$18:$A$29,0),MATCH(1,($U$2=GRID!$B$1:$U$1)*(КАЛЕНДАРЬ!AD31=GRID!$B$3:$U$3),0))*GRID!$H$45*(1-GRID!$H$46),0))</f>
        <v>29250.000000000004</v>
      </c>
      <c r="E318" s="8" cm="1">
        <f t="array" ref="E318">IF($I$2="Длительное проживание от 10 ночей ",
INDEX(GRID!$B$4:$U$15,MATCH(E$7,GRID!$A$4:$A$15,0),MATCH(1,($U$2=GRID!$B$1:$U$1)*(КАЛЕНДАРЬ!AD31=GRID!$B$3:$U$3),0))*GRID!$H$45,
ROUNDUP(INDEX(GRID!$B$4:$U$15,MATCH(E$7,GRID!$A$4:$A$15,0),MATCH(1,($U$2=GRID!$B$1:$U$1)*(КАЛЕНДАРЬ!AD31=GRID!$B$3:$U$3),0))*GRID!$H$45*(1-GRID!$H$46),0))</f>
        <v>29700</v>
      </c>
      <c r="F318" s="8" cm="1">
        <f t="array" ref="F318">IF($I$2="Длительное проживание от 10 ночей ",
INDEX(GRID!$B$18:$U$29,MATCH(E$7,GRID!$A$18:$A$29,0),MATCH(1,($U$2=GRID!$B$1:$U$1)*(КАЛЕНДАРЬ!AD31=GRID!$B$3:$U$3),0))*GRID!$H$45,
ROUNDUP(INDEX(GRID!$B$18:$U$29,MATCH(E$7,GRID!$A$18:$A$29,0),MATCH(1,($U$2=GRID!$B$1:$U$1)*(КАЛЕНДАРЬ!AD31=GRID!$B$3:$U$3),0))*GRID!$H$45*(1-GRID!$H$46),0))</f>
        <v>34200</v>
      </c>
      <c r="G318" s="57" t="s">
        <v>119</v>
      </c>
      <c r="H318" s="57" t="s">
        <v>119</v>
      </c>
      <c r="I318" s="8" cm="1">
        <f t="array" ref="I318">IF($I$2="Длительное проживание от 10 ночей ",
INDEX(GRID!$B$4:$U$15,MATCH(I$7,GRID!$A$4:$A$15,0),MATCH(1,($U$2=GRID!$B$1:$U$1)*(КАЛЕНДАРЬ!AD31=GRID!$B$3:$U$3),0))*GRID!$H$45,
ROUNDUP(INDEX(GRID!$B$4:$U$15,MATCH(I$7,GRID!$A$4:$A$15,0),MATCH(1,($U$2=GRID!$B$1:$U$1)*(КАЛЕНДАРЬ!AD31=GRID!$B$3:$U$3),0))*GRID!$H$45*(1-GRID!$H$46),0))</f>
        <v>39060</v>
      </c>
      <c r="J318" s="8" cm="1">
        <f t="array" ref="J318">IF($I$2="Длительное проживание от 10 ночей ",
INDEX(GRID!$B$18:$U$29,MATCH(I$7,GRID!$A$18:$A$29,0),MATCH(1,($U$2=GRID!$B$1:$U$1)*(КАЛЕНДАРЬ!AD31=GRID!$B$3:$U$3),0))*GRID!$H$45,
ROUNDUP(INDEX(GRID!$B$18:$U$29,MATCH(I$7,GRID!$A$18:$A$29,0),MATCH(1,($U$2=GRID!$B$1:$U$1)*(КАЛЕНДАРЬ!AD31=GRID!$B$3:$U$3),0))*GRID!$H$45*(1-GRID!$H$46),0))</f>
        <v>43560</v>
      </c>
      <c r="K318" s="57" t="s">
        <v>119</v>
      </c>
      <c r="L318" s="57" t="s">
        <v>119</v>
      </c>
      <c r="M318" s="8" cm="1">
        <f t="array" ref="M318">IF($I$2="Длительное проживание от 10 ночей ",
INDEX(GRID!$B$4:$U$15,MATCH(M$7,GRID!$A$4:$A$15,0),MATCH(1,($U$2=GRID!$B$1:$U$1)*(КАЛЕНДАРЬ!AD31=GRID!$B$3:$U$3),0))*GRID!$H$45,
ROUNDUP(INDEX(GRID!$B$4:$U$15,MATCH(M$7,GRID!$A$4:$A$15,0),MATCH(1,($U$2=GRID!$B$1:$U$1)*(КАЛЕНДАРЬ!AD31=GRID!$B$3:$U$3),0))*GRID!$H$45*(1-GRID!$H$46),0))</f>
        <v>62550</v>
      </c>
      <c r="N318" s="8" cm="1">
        <f t="array" ref="N318">IF($I$2="Длительное проживание от 10 ночей ",
INDEX(GRID!$B$18:$U$29,MATCH(M$7,GRID!$A$18:$A$29,0),MATCH(1,($U$2=GRID!$B$1:$U$1)*(КАЛЕНДАРЬ!AD31=GRID!$B$3:$U$3),0))*GRID!$H$45,
ROUNDUP(INDEX(GRID!$B$18:$U$29,MATCH(M$7,GRID!$A$18:$A$29,0),MATCH(1,($U$2=GRID!$B$1:$U$1)*(КАЛЕНДАРЬ!AD31=GRID!$B$3:$U$3),0))*GRID!$H$45*(1-GRID!$H$46),0))</f>
        <v>67050</v>
      </c>
      <c r="O318" s="57" t="s">
        <v>119</v>
      </c>
      <c r="P318" s="8" cm="1">
        <f t="array" ref="P318">IF($I$2="Длительное проживание от 10 ночей ",
INDEX(GRID!$B$4:$U$15,MATCH(P$7,GRID!$A$4:$A$15,0),MATCH(1,($U$2=GRID!$B$1:$U$1)*(КАЛЕНДАРЬ!AD31=GRID!$B$3:$U$3),0))*GRID!$H$45,
ROUNDUP(INDEX(GRID!$B$4:$U$15,MATCH(P$7,GRID!$A$4:$A$15,0),MATCH(1,($U$2=GRID!$B$1:$U$1)*(КАЛЕНДАРЬ!AD31=GRID!$B$3:$U$3),0))*GRID!$H$45*(1-GRID!$H$46),0))</f>
        <v>130860</v>
      </c>
      <c r="Q318" s="8" cm="1">
        <f t="array" ref="Q318">IF($I$2="Длительное проживание от 10 ночей ",
INDEX(GRID!$B$4:$U$15,MATCH(Q$7,GRID!$A$4:$A$15,0),MATCH(1,($U$2=GRID!$B$1:$U$1)*(КАЛЕНДАРЬ!AD31=GRID!$B$3:$U$3),0))*GRID!$H$45,
ROUNDUP(INDEX(GRID!$B$4:$U$15,MATCH(Q$7,GRID!$A$4:$A$15,0),MATCH(1,($U$2=GRID!$B$1:$U$1)*(КАЛЕНДАРЬ!AD31=GRID!$B$3:$U$3),0))*GRID!$H$45*(1-GRID!$H$46),0))</f>
        <v>153810</v>
      </c>
      <c r="R318" s="57" t="s">
        <v>119</v>
      </c>
      <c r="S318" s="57" t="s">
        <v>119</v>
      </c>
      <c r="T318" s="57" t="s">
        <v>119</v>
      </c>
    </row>
    <row r="319" spans="1:20">
      <c r="A319" s="63" t="s">
        <v>14</v>
      </c>
      <c r="B319" s="64">
        <v>29</v>
      </c>
      <c r="C319" s="8" cm="1">
        <f t="array" ref="C319">IF($I$2="Длительное проживание от 10 ночей ",
INDEX(GRID!$B$4:$U$15,MATCH(C$7,GRID!$A$4:$A$15,0),MATCH(1,($U$2=GRID!$B$1:$U$1)*(КАЛЕНДАРЬ!AD32=GRID!$B$3:$U$3),0))*GRID!$H$45,
ROUNDUP(INDEX(GRID!$B$4:$U$15,MATCH(C$7,GRID!$A$4:$A$15,0),MATCH(1,($U$2=GRID!$B$1:$U$1)*(КАЛЕНДАРЬ!AD32=GRID!$B$3:$U$3),0))*GRID!$H$45*(1-GRID!$H$46),0))</f>
        <v>24750.000000000004</v>
      </c>
      <c r="D319" s="8" cm="1">
        <f t="array" ref="D319">IF($I$2="Длительное проживание от 10 ночей ",
INDEX(GRID!$B$18:$U$29,MATCH(C$7,GRID!$A$18:$A$29,0),MATCH(1,($U$2=GRID!$B$1:$U$1)*(КАЛЕНДАРЬ!AD32=GRID!$B$3:$U$3),0))*GRID!$H$45,
ROUNDUP(INDEX(GRID!$B$18:$U$29,MATCH(C$7,GRID!$A$18:$A$29,0),MATCH(1,($U$2=GRID!$B$1:$U$1)*(КАЛЕНДАРЬ!AD32=GRID!$B$3:$U$3),0))*GRID!$H$45*(1-GRID!$H$46),0))</f>
        <v>29250.000000000004</v>
      </c>
      <c r="E319" s="8" cm="1">
        <f t="array" ref="E319">IF($I$2="Длительное проживание от 10 ночей ",
INDEX(GRID!$B$4:$U$15,MATCH(E$7,GRID!$A$4:$A$15,0),MATCH(1,($U$2=GRID!$B$1:$U$1)*(КАЛЕНДАРЬ!AD32=GRID!$B$3:$U$3),0))*GRID!$H$45,
ROUNDUP(INDEX(GRID!$B$4:$U$15,MATCH(E$7,GRID!$A$4:$A$15,0),MATCH(1,($U$2=GRID!$B$1:$U$1)*(КАЛЕНДАРЬ!AD32=GRID!$B$3:$U$3),0))*GRID!$H$45*(1-GRID!$H$46),0))</f>
        <v>29700</v>
      </c>
      <c r="F319" s="8" cm="1">
        <f t="array" ref="F319">IF($I$2="Длительное проживание от 10 ночей ",
INDEX(GRID!$B$18:$U$29,MATCH(E$7,GRID!$A$18:$A$29,0),MATCH(1,($U$2=GRID!$B$1:$U$1)*(КАЛЕНДАРЬ!AD32=GRID!$B$3:$U$3),0))*GRID!$H$45,
ROUNDUP(INDEX(GRID!$B$18:$U$29,MATCH(E$7,GRID!$A$18:$A$29,0),MATCH(1,($U$2=GRID!$B$1:$U$1)*(КАЛЕНДАРЬ!AD32=GRID!$B$3:$U$3),0))*GRID!$H$45*(1-GRID!$H$46),0))</f>
        <v>34200</v>
      </c>
      <c r="G319" s="57" t="s">
        <v>119</v>
      </c>
      <c r="H319" s="57" t="s">
        <v>119</v>
      </c>
      <c r="I319" s="8" cm="1">
        <f t="array" ref="I319">IF($I$2="Длительное проживание от 10 ночей ",
INDEX(GRID!$B$4:$U$15,MATCH(I$7,GRID!$A$4:$A$15,0),MATCH(1,($U$2=GRID!$B$1:$U$1)*(КАЛЕНДАРЬ!AD32=GRID!$B$3:$U$3),0))*GRID!$H$45,
ROUNDUP(INDEX(GRID!$B$4:$U$15,MATCH(I$7,GRID!$A$4:$A$15,0),MATCH(1,($U$2=GRID!$B$1:$U$1)*(КАЛЕНДАРЬ!AD32=GRID!$B$3:$U$3),0))*GRID!$H$45*(1-GRID!$H$46),0))</f>
        <v>39060</v>
      </c>
      <c r="J319" s="8" cm="1">
        <f t="array" ref="J319">IF($I$2="Длительное проживание от 10 ночей ",
INDEX(GRID!$B$18:$U$29,MATCH(I$7,GRID!$A$18:$A$29,0),MATCH(1,($U$2=GRID!$B$1:$U$1)*(КАЛЕНДАРЬ!AD32=GRID!$B$3:$U$3),0))*GRID!$H$45,
ROUNDUP(INDEX(GRID!$B$18:$U$29,MATCH(I$7,GRID!$A$18:$A$29,0),MATCH(1,($U$2=GRID!$B$1:$U$1)*(КАЛЕНДАРЬ!AD32=GRID!$B$3:$U$3),0))*GRID!$H$45*(1-GRID!$H$46),0))</f>
        <v>43560</v>
      </c>
      <c r="K319" s="57" t="s">
        <v>119</v>
      </c>
      <c r="L319" s="57" t="s">
        <v>119</v>
      </c>
      <c r="M319" s="8" cm="1">
        <f t="array" ref="M319">IF($I$2="Длительное проживание от 10 ночей ",
INDEX(GRID!$B$4:$U$15,MATCH(M$7,GRID!$A$4:$A$15,0),MATCH(1,($U$2=GRID!$B$1:$U$1)*(КАЛЕНДАРЬ!AD32=GRID!$B$3:$U$3),0))*GRID!$H$45,
ROUNDUP(INDEX(GRID!$B$4:$U$15,MATCH(M$7,GRID!$A$4:$A$15,0),MATCH(1,($U$2=GRID!$B$1:$U$1)*(КАЛЕНДАРЬ!AD32=GRID!$B$3:$U$3),0))*GRID!$H$45*(1-GRID!$H$46),0))</f>
        <v>62550</v>
      </c>
      <c r="N319" s="8" cm="1">
        <f t="array" ref="N319">IF($I$2="Длительное проживание от 10 ночей ",
INDEX(GRID!$B$18:$U$29,MATCH(M$7,GRID!$A$18:$A$29,0),MATCH(1,($U$2=GRID!$B$1:$U$1)*(КАЛЕНДАРЬ!AD32=GRID!$B$3:$U$3),0))*GRID!$H$45,
ROUNDUP(INDEX(GRID!$B$18:$U$29,MATCH(M$7,GRID!$A$18:$A$29,0),MATCH(1,($U$2=GRID!$B$1:$U$1)*(КАЛЕНДАРЬ!AD32=GRID!$B$3:$U$3),0))*GRID!$H$45*(1-GRID!$H$46),0))</f>
        <v>67050</v>
      </c>
      <c r="O319" s="57" t="s">
        <v>119</v>
      </c>
      <c r="P319" s="8" cm="1">
        <f t="array" ref="P319">IF($I$2="Длительное проживание от 10 ночей ",
INDEX(GRID!$B$4:$U$15,MATCH(P$7,GRID!$A$4:$A$15,0),MATCH(1,($U$2=GRID!$B$1:$U$1)*(КАЛЕНДАРЬ!AD32=GRID!$B$3:$U$3),0))*GRID!$H$45,
ROUNDUP(INDEX(GRID!$B$4:$U$15,MATCH(P$7,GRID!$A$4:$A$15,0),MATCH(1,($U$2=GRID!$B$1:$U$1)*(КАЛЕНДАРЬ!AD32=GRID!$B$3:$U$3),0))*GRID!$H$45*(1-GRID!$H$46),0))</f>
        <v>130860</v>
      </c>
      <c r="Q319" s="8" cm="1">
        <f t="array" ref="Q319">IF($I$2="Длительное проживание от 10 ночей ",
INDEX(GRID!$B$4:$U$15,MATCH(Q$7,GRID!$A$4:$A$15,0),MATCH(1,($U$2=GRID!$B$1:$U$1)*(КАЛЕНДАРЬ!AD32=GRID!$B$3:$U$3),0))*GRID!$H$45,
ROUNDUP(INDEX(GRID!$B$4:$U$15,MATCH(Q$7,GRID!$A$4:$A$15,0),MATCH(1,($U$2=GRID!$B$1:$U$1)*(КАЛЕНДАРЬ!AD32=GRID!$B$3:$U$3),0))*GRID!$H$45*(1-GRID!$H$46),0))</f>
        <v>153810</v>
      </c>
      <c r="R319" s="57" t="s">
        <v>119</v>
      </c>
      <c r="S319" s="57" t="s">
        <v>119</v>
      </c>
      <c r="T319" s="57" t="s">
        <v>119</v>
      </c>
    </row>
    <row r="320" spans="1:20">
      <c r="A320" s="63" t="s">
        <v>15</v>
      </c>
      <c r="B320" s="64">
        <v>30</v>
      </c>
      <c r="C320" s="8" cm="1">
        <f t="array" ref="C320">IF($I$2="Длительное проживание от 10 ночей ",
INDEX(GRID!$B$4:$U$15,MATCH(C$7,GRID!$A$4:$A$15,0),MATCH(1,($U$2=GRID!$B$1:$U$1)*(КАЛЕНДАРЬ!AD33=GRID!$B$3:$U$3),0))*GRID!$H$45,
ROUNDUP(INDEX(GRID!$B$4:$U$15,MATCH(C$7,GRID!$A$4:$A$15,0),MATCH(1,($U$2=GRID!$B$1:$U$1)*(КАЛЕНДАРЬ!AD33=GRID!$B$3:$U$3),0))*GRID!$H$45*(1-GRID!$H$46),0))</f>
        <v>24750.000000000004</v>
      </c>
      <c r="D320" s="8" cm="1">
        <f t="array" ref="D320">IF($I$2="Длительное проживание от 10 ночей ",
INDEX(GRID!$B$18:$U$29,MATCH(C$7,GRID!$A$18:$A$29,0),MATCH(1,($U$2=GRID!$B$1:$U$1)*(КАЛЕНДАРЬ!AD33=GRID!$B$3:$U$3),0))*GRID!$H$45,
ROUNDUP(INDEX(GRID!$B$18:$U$29,MATCH(C$7,GRID!$A$18:$A$29,0),MATCH(1,($U$2=GRID!$B$1:$U$1)*(КАЛЕНДАРЬ!AD33=GRID!$B$3:$U$3),0))*GRID!$H$45*(1-GRID!$H$46),0))</f>
        <v>29250.000000000004</v>
      </c>
      <c r="E320" s="8" cm="1">
        <f t="array" ref="E320">IF($I$2="Длительное проживание от 10 ночей ",
INDEX(GRID!$B$4:$U$15,MATCH(E$7,GRID!$A$4:$A$15,0),MATCH(1,($U$2=GRID!$B$1:$U$1)*(КАЛЕНДАРЬ!AD33=GRID!$B$3:$U$3),0))*GRID!$H$45,
ROUNDUP(INDEX(GRID!$B$4:$U$15,MATCH(E$7,GRID!$A$4:$A$15,0),MATCH(1,($U$2=GRID!$B$1:$U$1)*(КАЛЕНДАРЬ!AD33=GRID!$B$3:$U$3),0))*GRID!$H$45*(1-GRID!$H$46),0))</f>
        <v>29700</v>
      </c>
      <c r="F320" s="8" cm="1">
        <f t="array" ref="F320">IF($I$2="Длительное проживание от 10 ночей ",
INDEX(GRID!$B$18:$U$29,MATCH(E$7,GRID!$A$18:$A$29,0),MATCH(1,($U$2=GRID!$B$1:$U$1)*(КАЛЕНДАРЬ!AD33=GRID!$B$3:$U$3),0))*GRID!$H$45,
ROUNDUP(INDEX(GRID!$B$18:$U$29,MATCH(E$7,GRID!$A$18:$A$29,0),MATCH(1,($U$2=GRID!$B$1:$U$1)*(КАЛЕНДАРЬ!AD33=GRID!$B$3:$U$3),0))*GRID!$H$45*(1-GRID!$H$46),0))</f>
        <v>34200</v>
      </c>
      <c r="G320" s="57" t="s">
        <v>119</v>
      </c>
      <c r="H320" s="57" t="s">
        <v>119</v>
      </c>
      <c r="I320" s="8" cm="1">
        <f t="array" ref="I320">IF($I$2="Длительное проживание от 10 ночей ",
INDEX(GRID!$B$4:$U$15,MATCH(I$7,GRID!$A$4:$A$15,0),MATCH(1,($U$2=GRID!$B$1:$U$1)*(КАЛЕНДАРЬ!AD33=GRID!$B$3:$U$3),0))*GRID!$H$45,
ROUNDUP(INDEX(GRID!$B$4:$U$15,MATCH(I$7,GRID!$A$4:$A$15,0),MATCH(1,($U$2=GRID!$B$1:$U$1)*(КАЛЕНДАРЬ!AD33=GRID!$B$3:$U$3),0))*GRID!$H$45*(1-GRID!$H$46),0))</f>
        <v>39060</v>
      </c>
      <c r="J320" s="8" cm="1">
        <f t="array" ref="J320">IF($I$2="Длительное проживание от 10 ночей ",
INDEX(GRID!$B$18:$U$29,MATCH(I$7,GRID!$A$18:$A$29,0),MATCH(1,($U$2=GRID!$B$1:$U$1)*(КАЛЕНДАРЬ!AD33=GRID!$B$3:$U$3),0))*GRID!$H$45,
ROUNDUP(INDEX(GRID!$B$18:$U$29,MATCH(I$7,GRID!$A$18:$A$29,0),MATCH(1,($U$2=GRID!$B$1:$U$1)*(КАЛЕНДАРЬ!AD33=GRID!$B$3:$U$3),0))*GRID!$H$45*(1-GRID!$H$46),0))</f>
        <v>43560</v>
      </c>
      <c r="K320" s="57" t="s">
        <v>119</v>
      </c>
      <c r="L320" s="57" t="s">
        <v>119</v>
      </c>
      <c r="M320" s="8" cm="1">
        <f t="array" ref="M320">IF($I$2="Длительное проживание от 10 ночей ",
INDEX(GRID!$B$4:$U$15,MATCH(M$7,GRID!$A$4:$A$15,0),MATCH(1,($U$2=GRID!$B$1:$U$1)*(КАЛЕНДАРЬ!AD33=GRID!$B$3:$U$3),0))*GRID!$H$45,
ROUNDUP(INDEX(GRID!$B$4:$U$15,MATCH(M$7,GRID!$A$4:$A$15,0),MATCH(1,($U$2=GRID!$B$1:$U$1)*(КАЛЕНДАРЬ!AD33=GRID!$B$3:$U$3),0))*GRID!$H$45*(1-GRID!$H$46),0))</f>
        <v>62550</v>
      </c>
      <c r="N320" s="8" cm="1">
        <f t="array" ref="N320">IF($I$2="Длительное проживание от 10 ночей ",
INDEX(GRID!$B$18:$U$29,MATCH(M$7,GRID!$A$18:$A$29,0),MATCH(1,($U$2=GRID!$B$1:$U$1)*(КАЛЕНДАРЬ!AD33=GRID!$B$3:$U$3),0))*GRID!$H$45,
ROUNDUP(INDEX(GRID!$B$18:$U$29,MATCH(M$7,GRID!$A$18:$A$29,0),MATCH(1,($U$2=GRID!$B$1:$U$1)*(КАЛЕНДАРЬ!AD33=GRID!$B$3:$U$3),0))*GRID!$H$45*(1-GRID!$H$46),0))</f>
        <v>67050</v>
      </c>
      <c r="O320" s="57" t="s">
        <v>119</v>
      </c>
      <c r="P320" s="8" cm="1">
        <f t="array" ref="P320">IF($I$2="Длительное проживание от 10 ночей ",
INDEX(GRID!$B$4:$U$15,MATCH(P$7,GRID!$A$4:$A$15,0),MATCH(1,($U$2=GRID!$B$1:$U$1)*(КАЛЕНДАРЬ!AD33=GRID!$B$3:$U$3),0))*GRID!$H$45,
ROUNDUP(INDEX(GRID!$B$4:$U$15,MATCH(P$7,GRID!$A$4:$A$15,0),MATCH(1,($U$2=GRID!$B$1:$U$1)*(КАЛЕНДАРЬ!AD33=GRID!$B$3:$U$3),0))*GRID!$H$45*(1-GRID!$H$46),0))</f>
        <v>130860</v>
      </c>
      <c r="Q320" s="8" cm="1">
        <f t="array" ref="Q320">IF($I$2="Длительное проживание от 10 ночей ",
INDEX(GRID!$B$4:$U$15,MATCH(Q$7,GRID!$A$4:$A$15,0),MATCH(1,($U$2=GRID!$B$1:$U$1)*(КАЛЕНДАРЬ!AD33=GRID!$B$3:$U$3),0))*GRID!$H$45,
ROUNDUP(INDEX(GRID!$B$4:$U$15,MATCH(Q$7,GRID!$A$4:$A$15,0),MATCH(1,($U$2=GRID!$B$1:$U$1)*(КАЛЕНДАРЬ!AD33=GRID!$B$3:$U$3),0))*GRID!$H$45*(1-GRID!$H$46),0))</f>
        <v>153810</v>
      </c>
      <c r="R320" s="57" t="s">
        <v>119</v>
      </c>
      <c r="S320" s="57" t="s">
        <v>119</v>
      </c>
      <c r="T320" s="57" t="s">
        <v>119</v>
      </c>
    </row>
    <row r="321" spans="1:20">
      <c r="A321" s="63" t="s">
        <v>16</v>
      </c>
      <c r="B321" s="64">
        <v>31</v>
      </c>
      <c r="C321" s="8" cm="1">
        <f t="array" ref="C321">IF($I$2="Длительное проживание от 10 ночей ",
INDEX(GRID!$B$4:$U$15,MATCH(C$7,GRID!$A$4:$A$15,0),MATCH(1,($U$2=GRID!$B$1:$U$1)*(КАЛЕНДАРЬ!AD34=GRID!$B$3:$U$3),0))*GRID!$H$45,
ROUNDUP(INDEX(GRID!$B$4:$U$15,MATCH(C$7,GRID!$A$4:$A$15,0),MATCH(1,($U$2=GRID!$B$1:$U$1)*(КАЛЕНДАРЬ!AD34=GRID!$B$3:$U$3),0))*GRID!$H$45*(1-GRID!$H$46),0))</f>
        <v>27180.000000000004</v>
      </c>
      <c r="D321" s="8" cm="1">
        <f t="array" ref="D321">IF($I$2="Длительное проживание от 10 ночей ",
INDEX(GRID!$B$18:$U$29,MATCH(C$7,GRID!$A$18:$A$29,0),MATCH(1,($U$2=GRID!$B$1:$U$1)*(КАЛЕНДАРЬ!AD34=GRID!$B$3:$U$3),0))*GRID!$H$45,
ROUNDUP(INDEX(GRID!$B$18:$U$29,MATCH(C$7,GRID!$A$18:$A$29,0),MATCH(1,($U$2=GRID!$B$1:$U$1)*(КАЛЕНДАРЬ!AD34=GRID!$B$3:$U$3),0))*GRID!$H$45*(1-GRID!$H$46),0))</f>
        <v>31680</v>
      </c>
      <c r="E321" s="8" cm="1">
        <f t="array" ref="E321">IF($I$2="Длительное проживание от 10 ночей ",
INDEX(GRID!$B$4:$U$15,MATCH(E$7,GRID!$A$4:$A$15,0),MATCH(1,($U$2=GRID!$B$1:$U$1)*(КАЛЕНДАРЬ!AD34=GRID!$B$3:$U$3),0))*GRID!$H$45,
ROUNDUP(INDEX(GRID!$B$4:$U$15,MATCH(E$7,GRID!$A$4:$A$15,0),MATCH(1,($U$2=GRID!$B$1:$U$1)*(КАЛЕНДАРЬ!AD34=GRID!$B$3:$U$3),0))*GRID!$H$45*(1-GRID!$H$46),0))</f>
        <v>32670</v>
      </c>
      <c r="F321" s="8" cm="1">
        <f t="array" ref="F321">IF($I$2="Длительное проживание от 10 ночей ",
INDEX(GRID!$B$18:$U$29,MATCH(E$7,GRID!$A$18:$A$29,0),MATCH(1,($U$2=GRID!$B$1:$U$1)*(КАЛЕНДАРЬ!AD34=GRID!$B$3:$U$3),0))*GRID!$H$45,
ROUNDUP(INDEX(GRID!$B$18:$U$29,MATCH(E$7,GRID!$A$18:$A$29,0),MATCH(1,($U$2=GRID!$B$1:$U$1)*(КАЛЕНДАРЬ!AD34=GRID!$B$3:$U$3),0))*GRID!$H$45*(1-GRID!$H$46),0))</f>
        <v>37170</v>
      </c>
      <c r="G321" s="57" t="s">
        <v>119</v>
      </c>
      <c r="H321" s="57" t="s">
        <v>119</v>
      </c>
      <c r="I321" s="8" cm="1">
        <f t="array" ref="I321">IF($I$2="Длительное проживание от 10 ночей ",
INDEX(GRID!$B$4:$U$15,MATCH(I$7,GRID!$A$4:$A$15,0),MATCH(1,($U$2=GRID!$B$1:$U$1)*(КАЛЕНДАРЬ!AD34=GRID!$B$3:$U$3),0))*GRID!$H$45,
ROUNDUP(INDEX(GRID!$B$4:$U$15,MATCH(I$7,GRID!$A$4:$A$15,0),MATCH(1,($U$2=GRID!$B$1:$U$1)*(КАЛЕНДАРЬ!AD34=GRID!$B$3:$U$3),0))*GRID!$H$45*(1-GRID!$H$46),0))</f>
        <v>42660</v>
      </c>
      <c r="J321" s="8" cm="1">
        <f t="array" ref="J321">IF($I$2="Длительное проживание от 10 ночей ",
INDEX(GRID!$B$18:$U$29,MATCH(I$7,GRID!$A$18:$A$29,0),MATCH(1,($U$2=GRID!$B$1:$U$1)*(КАЛЕНДАРЬ!AD34=GRID!$B$3:$U$3),0))*GRID!$H$45,
ROUNDUP(INDEX(GRID!$B$18:$U$29,MATCH(I$7,GRID!$A$18:$A$29,0),MATCH(1,($U$2=GRID!$B$1:$U$1)*(КАЛЕНДАРЬ!AD34=GRID!$B$3:$U$3),0))*GRID!$H$45*(1-GRID!$H$46),0))</f>
        <v>47160</v>
      </c>
      <c r="K321" s="57" t="s">
        <v>119</v>
      </c>
      <c r="L321" s="57" t="s">
        <v>119</v>
      </c>
      <c r="M321" s="8" cm="1">
        <f t="array" ref="M321">IF($I$2="Длительное проживание от 10 ночей ",
INDEX(GRID!$B$4:$U$15,MATCH(M$7,GRID!$A$4:$A$15,0),MATCH(1,($U$2=GRID!$B$1:$U$1)*(КАЛЕНДАРЬ!AD34=GRID!$B$3:$U$3),0))*GRID!$H$45,
ROUNDUP(INDEX(GRID!$B$4:$U$15,MATCH(M$7,GRID!$A$4:$A$15,0),MATCH(1,($U$2=GRID!$B$1:$U$1)*(КАЛЕНДАРЬ!AD34=GRID!$B$3:$U$3),0))*GRID!$H$45*(1-GRID!$H$46),0))</f>
        <v>66600</v>
      </c>
      <c r="N321" s="8" cm="1">
        <f t="array" ref="N321">IF($I$2="Длительное проживание от 10 ночей ",
INDEX(GRID!$B$18:$U$29,MATCH(M$7,GRID!$A$18:$A$29,0),MATCH(1,($U$2=GRID!$B$1:$U$1)*(КАЛЕНДАРЬ!AD34=GRID!$B$3:$U$3),0))*GRID!$H$45,
ROUNDUP(INDEX(GRID!$B$18:$U$29,MATCH(M$7,GRID!$A$18:$A$29,0),MATCH(1,($U$2=GRID!$B$1:$U$1)*(КАЛЕНДАРЬ!AD34=GRID!$B$3:$U$3),0))*GRID!$H$45*(1-GRID!$H$46),0))</f>
        <v>71100</v>
      </c>
      <c r="O321" s="57" t="s">
        <v>119</v>
      </c>
      <c r="P321" s="8" cm="1">
        <f t="array" ref="P321">IF($I$2="Длительное проживание от 10 ночей ",
INDEX(GRID!$B$4:$U$15,MATCH(P$7,GRID!$A$4:$A$15,0),MATCH(1,($U$2=GRID!$B$1:$U$1)*(КАЛЕНДАРЬ!AD34=GRID!$B$3:$U$3),0))*GRID!$H$45,
ROUNDUP(INDEX(GRID!$B$4:$U$15,MATCH(P$7,GRID!$A$4:$A$15,0),MATCH(1,($U$2=GRID!$B$1:$U$1)*(КАЛЕНДАРЬ!AD34=GRID!$B$3:$U$3),0))*GRID!$H$45*(1-GRID!$H$46),0))</f>
        <v>136260</v>
      </c>
      <c r="Q321" s="8" cm="1">
        <f t="array" ref="Q321">IF($I$2="Длительное проживание от 10 ночей ",
INDEX(GRID!$B$4:$U$15,MATCH(Q$7,GRID!$A$4:$A$15,0),MATCH(1,($U$2=GRID!$B$1:$U$1)*(КАЛЕНДАРЬ!AD34=GRID!$B$3:$U$3),0))*GRID!$H$45,
ROUNDUP(INDEX(GRID!$B$4:$U$15,MATCH(Q$7,GRID!$A$4:$A$15,0),MATCH(1,($U$2=GRID!$B$1:$U$1)*(КАЛЕНДАРЬ!AD34=GRID!$B$3:$U$3),0))*GRID!$H$45*(1-GRID!$H$46),0))</f>
        <v>160110</v>
      </c>
      <c r="R321" s="57" t="s">
        <v>119</v>
      </c>
      <c r="S321" s="57" t="s">
        <v>119</v>
      </c>
      <c r="T321" s="57" t="s">
        <v>119</v>
      </c>
    </row>
    <row r="322" spans="1:20" ht="12.75" customHeight="1">
      <c r="A322" s="140"/>
      <c r="B322" s="141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</row>
    <row r="323" spans="1:20" s="9" customFormat="1" ht="17.25" customHeight="1">
      <c r="A32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</row>
    <row r="324" spans="1:20" ht="12.75" customHeight="1">
      <c r="A324" s="172" t="s">
        <v>110</v>
      </c>
      <c r="B324" s="173"/>
      <c r="C324" s="173"/>
      <c r="D324" s="173"/>
      <c r="E324" s="173"/>
      <c r="F324" s="173"/>
      <c r="G324" s="173"/>
      <c r="H324" s="173"/>
      <c r="I324" s="173"/>
      <c r="J324" s="173"/>
      <c r="K324" s="173"/>
      <c r="L324" s="173"/>
      <c r="M324" s="173"/>
      <c r="N324" s="173"/>
      <c r="O324" s="173"/>
      <c r="P324" s="173"/>
      <c r="Q324" s="173"/>
      <c r="R324" s="173"/>
      <c r="S324" s="173"/>
      <c r="T324" s="173"/>
    </row>
    <row r="325" spans="1:20" ht="56.25" customHeight="1">
      <c r="A325" s="256" t="s">
        <v>8</v>
      </c>
      <c r="B325" s="257"/>
      <c r="C325" s="178" t="s">
        <v>101</v>
      </c>
      <c r="D325" s="179"/>
      <c r="E325" s="164" t="s">
        <v>93</v>
      </c>
      <c r="F325" s="165"/>
      <c r="G325" s="166" t="s">
        <v>94</v>
      </c>
      <c r="H325" s="166"/>
      <c r="I325" s="167" t="s">
        <v>95</v>
      </c>
      <c r="J325" s="168"/>
      <c r="K325" s="169" t="s">
        <v>96</v>
      </c>
      <c r="L325" s="169"/>
      <c r="M325" s="170" t="s">
        <v>97</v>
      </c>
      <c r="N325" s="170"/>
      <c r="O325" s="21" t="s">
        <v>71</v>
      </c>
      <c r="P325" s="22" t="s">
        <v>72</v>
      </c>
      <c r="Q325" s="23" t="s">
        <v>73</v>
      </c>
      <c r="R325" s="24" t="s">
        <v>74</v>
      </c>
      <c r="S325" s="25" t="s">
        <v>75</v>
      </c>
      <c r="T325" s="26" t="s">
        <v>76</v>
      </c>
    </row>
    <row r="326" spans="1:20" ht="12.75" customHeight="1">
      <c r="A326" s="258"/>
      <c r="B326" s="259"/>
      <c r="C326" s="55" t="s">
        <v>9</v>
      </c>
      <c r="D326" s="55" t="s">
        <v>10</v>
      </c>
      <c r="E326" s="55" t="s">
        <v>9</v>
      </c>
      <c r="F326" s="55" t="s">
        <v>10</v>
      </c>
      <c r="G326" s="55" t="s">
        <v>9</v>
      </c>
      <c r="H326" s="55" t="s">
        <v>10</v>
      </c>
      <c r="I326" s="55" t="s">
        <v>9</v>
      </c>
      <c r="J326" s="55" t="s">
        <v>10</v>
      </c>
      <c r="K326" s="55" t="s">
        <v>9</v>
      </c>
      <c r="L326" s="55" t="s">
        <v>10</v>
      </c>
      <c r="M326" s="55" t="s">
        <v>9</v>
      </c>
      <c r="N326" s="55" t="s">
        <v>10</v>
      </c>
      <c r="O326" s="55" t="s">
        <v>99</v>
      </c>
      <c r="P326" s="55" t="s">
        <v>100</v>
      </c>
      <c r="Q326" s="55" t="s">
        <v>100</v>
      </c>
      <c r="R326" s="55" t="s">
        <v>118</v>
      </c>
      <c r="S326" s="55" t="s">
        <v>118</v>
      </c>
      <c r="T326" s="55" t="s">
        <v>118</v>
      </c>
    </row>
    <row r="327" spans="1:20">
      <c r="A327" s="63" t="s">
        <v>17</v>
      </c>
      <c r="B327" s="64">
        <v>1</v>
      </c>
      <c r="C327" s="8" cm="1">
        <f t="array" ref="C327">IF($I$2="Длительное проживание от 10 ночей ",
INDEX(GRID!$B$4:$U$15,MATCH(C$7,GRID!$A$4:$A$15,0),MATCH(1,($U$2=GRID!$B$1:$U$1)*(КАЛЕНДАРЬ!AG4=GRID!$B$3:$U$3),0))*GRID!$H$45,
ROUNDUP(INDEX(GRID!$B$4:$U$15,MATCH(C$7,GRID!$A$4:$A$15,0),MATCH(1,($U$2=GRID!$B$1:$U$1)*(КАЛЕНДАРЬ!AG4=GRID!$B$3:$U$3),0))*GRID!$H$45*(1-GRID!$H$46),0))</f>
        <v>27180.000000000004</v>
      </c>
      <c r="D327" s="8" cm="1">
        <f t="array" ref="D327">IF($I$2="Длительное проживание от 10 ночей ",
INDEX(GRID!$B$18:$U$29,MATCH(C$7,GRID!$A$18:$A$29,0),MATCH(1,($U$2=GRID!$B$1:$U$1)*(КАЛЕНДАРЬ!AG4=GRID!$B$3:$U$3),0))*GRID!$H$45,
ROUNDUP(INDEX(GRID!$B$18:$U$29,MATCH(C$7,GRID!$A$18:$A$29,0),MATCH(1,($U$2=GRID!$B$1:$U$1)*(КАЛЕНДАРЬ!AG4=GRID!$B$3:$U$3),0))*GRID!$H$45*(1-GRID!$H$46),0))</f>
        <v>31680</v>
      </c>
      <c r="E327" s="8" cm="1">
        <f t="array" ref="E327">IF($I$2="Длительное проживание от 10 ночей ",
INDEX(GRID!$B$4:$U$15,MATCH(E$7,GRID!$A$4:$A$15,0),MATCH(1,($U$2=GRID!$B$1:$U$1)*(КАЛЕНДАРЬ!AG4=GRID!$B$3:$U$3),0))*GRID!$H$45,
ROUNDUP(INDEX(GRID!$B$4:$U$15,MATCH(E$7,GRID!$A$4:$A$15,0),MATCH(1,($U$2=GRID!$B$1:$U$1)*(КАЛЕНДАРЬ!AG4=GRID!$B$3:$U$3),0))*GRID!$H$45*(1-GRID!$H$46),0))</f>
        <v>32670</v>
      </c>
      <c r="F327" s="8" cm="1">
        <f t="array" ref="F327">IF($I$2="Длительное проживание от 10 ночей ",
INDEX(GRID!$B$18:$U$29,MATCH(E$7,GRID!$A$18:$A$29,0),MATCH(1,($U$2=GRID!$B$1:$U$1)*(КАЛЕНДАРЬ!AG4=GRID!$B$3:$U$3),0))*GRID!$H$45,
ROUNDUP(INDEX(GRID!$B$18:$U$29,MATCH(E$7,GRID!$A$18:$A$29,0),MATCH(1,($U$2=GRID!$B$1:$U$1)*(КАЛЕНДАРЬ!AG4=GRID!$B$3:$U$3),0))*GRID!$H$45*(1-GRID!$H$46),0))</f>
        <v>37170</v>
      </c>
      <c r="G327" s="57" t="s">
        <v>119</v>
      </c>
      <c r="H327" s="57" t="s">
        <v>119</v>
      </c>
      <c r="I327" s="8" cm="1">
        <f t="array" ref="I327">IF($I$2="Длительное проживание от 10 ночей ",
INDEX(GRID!$B$4:$U$15,MATCH(I$7,GRID!$A$4:$A$15,0),MATCH(1,($U$2=GRID!$B$1:$U$1)*(КАЛЕНДАРЬ!AG4=GRID!$B$3:$U$3),0))*GRID!$H$45,
ROUNDUP(INDEX(GRID!$B$4:$U$15,MATCH(I$7,GRID!$A$4:$A$15,0),MATCH(1,($U$2=GRID!$B$1:$U$1)*(КАЛЕНДАРЬ!AG4=GRID!$B$3:$U$3),0))*GRID!$H$45*(1-GRID!$H$46),0))</f>
        <v>42660</v>
      </c>
      <c r="J327" s="8" cm="1">
        <f t="array" ref="J327">IF($I$2="Длительное проживание от 10 ночей ",
INDEX(GRID!$B$18:$U$29,MATCH(I$7,GRID!$A$18:$A$29,0),MATCH(1,($U$2=GRID!$B$1:$U$1)*(КАЛЕНДАРЬ!AG4=GRID!$B$3:$U$3),0))*GRID!$H$45,
ROUNDUP(INDEX(GRID!$B$18:$U$29,MATCH(I$7,GRID!$A$18:$A$29,0),MATCH(1,($U$2=GRID!$B$1:$U$1)*(КАЛЕНДАРЬ!AG4=GRID!$B$3:$U$3),0))*GRID!$H$45*(1-GRID!$H$46),0))</f>
        <v>47160</v>
      </c>
      <c r="K327" s="57" t="s">
        <v>119</v>
      </c>
      <c r="L327" s="57" t="s">
        <v>119</v>
      </c>
      <c r="M327" s="8" cm="1">
        <f t="array" ref="M327">IF($I$2="Длительное проживание от 10 ночей ",
INDEX(GRID!$B$4:$U$15,MATCH(M$7,GRID!$A$4:$A$15,0),MATCH(1,($U$2=GRID!$B$1:$U$1)*(КАЛЕНДАРЬ!AG4=GRID!$B$3:$U$3),0))*GRID!$H$45,
ROUNDUP(INDEX(GRID!$B$4:$U$15,MATCH(M$7,GRID!$A$4:$A$15,0),MATCH(1,($U$2=GRID!$B$1:$U$1)*(КАЛЕНДАРЬ!AG4=GRID!$B$3:$U$3),0))*GRID!$H$45*(1-GRID!$H$46),0))</f>
        <v>66600</v>
      </c>
      <c r="N327" s="8" cm="1">
        <f t="array" ref="N327">IF($I$2="Длительное проживание от 10 ночей ",
INDEX(GRID!$B$18:$U$29,MATCH(M$7,GRID!$A$18:$A$29,0),MATCH(1,($U$2=GRID!$B$1:$U$1)*(КАЛЕНДАРЬ!AG4=GRID!$B$3:$U$3),0))*GRID!$H$45,
ROUNDUP(INDEX(GRID!$B$18:$U$29,MATCH(M$7,GRID!$A$18:$A$29,0),MATCH(1,($U$2=GRID!$B$1:$U$1)*(КАЛЕНДАРЬ!AG4=GRID!$B$3:$U$3),0))*GRID!$H$45*(1-GRID!$H$46),0))</f>
        <v>71100</v>
      </c>
      <c r="O327" s="57" t="s">
        <v>119</v>
      </c>
      <c r="P327" s="8" cm="1">
        <f t="array" ref="P327">IF($I$2="Длительное проживание от 10 ночей ",
INDEX(GRID!$B$4:$U$15,MATCH(P$7,GRID!$A$4:$A$15,0),MATCH(1,($U$2=GRID!$B$1:$U$1)*(КАЛЕНДАРЬ!AG4=GRID!$B$3:$U$3),0))*GRID!$H$45,
ROUNDUP(INDEX(GRID!$B$4:$U$15,MATCH(P$7,GRID!$A$4:$A$15,0),MATCH(1,($U$2=GRID!$B$1:$U$1)*(КАЛЕНДАРЬ!AG4=GRID!$B$3:$U$3),0))*GRID!$H$45*(1-GRID!$H$46),0))</f>
        <v>136260</v>
      </c>
      <c r="Q327" s="8" cm="1">
        <f t="array" ref="Q327">IF($I$2="Длительное проживание от 10 ночей ",
INDEX(GRID!$B$4:$U$15,MATCH(Q$7,GRID!$A$4:$A$15,0),MATCH(1,($U$2=GRID!$B$1:$U$1)*(КАЛЕНДАРЬ!AG4=GRID!$B$3:$U$3),0))*GRID!$H$45,
ROUNDUP(INDEX(GRID!$B$4:$U$15,MATCH(Q$7,GRID!$A$4:$A$15,0),MATCH(1,($U$2=GRID!$B$1:$U$1)*(КАЛЕНДАРЬ!AG4=GRID!$B$3:$U$3),0))*GRID!$H$45*(1-GRID!$H$46),0))</f>
        <v>160110</v>
      </c>
      <c r="R327" s="57" t="s">
        <v>119</v>
      </c>
      <c r="S327" s="57" t="s">
        <v>119</v>
      </c>
      <c r="T327" s="57" t="s">
        <v>119</v>
      </c>
    </row>
    <row r="328" spans="1:20">
      <c r="A328" s="63" t="s">
        <v>11</v>
      </c>
      <c r="B328" s="64">
        <v>2</v>
      </c>
      <c r="C328" s="8" cm="1">
        <f t="array" ref="C328">IF($I$2="Длительное проживание от 10 ночей ",
INDEX(GRID!$B$4:$U$15,MATCH(C$7,GRID!$A$4:$A$15,0),MATCH(1,($U$2=GRID!$B$1:$U$1)*(КАЛЕНДАРЬ!AG5=GRID!$B$3:$U$3),0))*GRID!$H$45,
ROUNDUP(INDEX(GRID!$B$4:$U$15,MATCH(C$7,GRID!$A$4:$A$15,0),MATCH(1,($U$2=GRID!$B$1:$U$1)*(КАЛЕНДАРЬ!AG5=GRID!$B$3:$U$3),0))*GRID!$H$45*(1-GRID!$H$46),0))</f>
        <v>27180.000000000004</v>
      </c>
      <c r="D328" s="8" cm="1">
        <f t="array" ref="D328">IF($I$2="Длительное проживание от 10 ночей ",
INDEX(GRID!$B$18:$U$29,MATCH(C$7,GRID!$A$18:$A$29,0),MATCH(1,($U$2=GRID!$B$1:$U$1)*(КАЛЕНДАРЬ!AG5=GRID!$B$3:$U$3),0))*GRID!$H$45,
ROUNDUP(INDEX(GRID!$B$18:$U$29,MATCH(C$7,GRID!$A$18:$A$29,0),MATCH(1,($U$2=GRID!$B$1:$U$1)*(КАЛЕНДАРЬ!AG5=GRID!$B$3:$U$3),0))*GRID!$H$45*(1-GRID!$H$46),0))</f>
        <v>31680</v>
      </c>
      <c r="E328" s="8" cm="1">
        <f t="array" ref="E328">IF($I$2="Длительное проживание от 10 ночей ",
INDEX(GRID!$B$4:$U$15,MATCH(E$7,GRID!$A$4:$A$15,0),MATCH(1,($U$2=GRID!$B$1:$U$1)*(КАЛЕНДАРЬ!AG5=GRID!$B$3:$U$3),0))*GRID!$H$45,
ROUNDUP(INDEX(GRID!$B$4:$U$15,MATCH(E$7,GRID!$A$4:$A$15,0),MATCH(1,($U$2=GRID!$B$1:$U$1)*(КАЛЕНДАРЬ!AG5=GRID!$B$3:$U$3),0))*GRID!$H$45*(1-GRID!$H$46),0))</f>
        <v>32670</v>
      </c>
      <c r="F328" s="8" cm="1">
        <f t="array" ref="F328">IF($I$2="Длительное проживание от 10 ночей ",
INDEX(GRID!$B$18:$U$29,MATCH(E$7,GRID!$A$18:$A$29,0),MATCH(1,($U$2=GRID!$B$1:$U$1)*(КАЛЕНДАРЬ!AG5=GRID!$B$3:$U$3),0))*GRID!$H$45,
ROUNDUP(INDEX(GRID!$B$18:$U$29,MATCH(E$7,GRID!$A$18:$A$29,0),MATCH(1,($U$2=GRID!$B$1:$U$1)*(КАЛЕНДАРЬ!AG5=GRID!$B$3:$U$3),0))*GRID!$H$45*(1-GRID!$H$46),0))</f>
        <v>37170</v>
      </c>
      <c r="G328" s="57" t="s">
        <v>119</v>
      </c>
      <c r="H328" s="57" t="s">
        <v>119</v>
      </c>
      <c r="I328" s="8" cm="1">
        <f t="array" ref="I328">IF($I$2="Длительное проживание от 10 ночей ",
INDEX(GRID!$B$4:$U$15,MATCH(I$7,GRID!$A$4:$A$15,0),MATCH(1,($U$2=GRID!$B$1:$U$1)*(КАЛЕНДАРЬ!AG5=GRID!$B$3:$U$3),0))*GRID!$H$45,
ROUNDUP(INDEX(GRID!$B$4:$U$15,MATCH(I$7,GRID!$A$4:$A$15,0),MATCH(1,($U$2=GRID!$B$1:$U$1)*(КАЛЕНДАРЬ!AG5=GRID!$B$3:$U$3),0))*GRID!$H$45*(1-GRID!$H$46),0))</f>
        <v>42660</v>
      </c>
      <c r="J328" s="8" cm="1">
        <f t="array" ref="J328">IF($I$2="Длительное проживание от 10 ночей ",
INDEX(GRID!$B$18:$U$29,MATCH(I$7,GRID!$A$18:$A$29,0),MATCH(1,($U$2=GRID!$B$1:$U$1)*(КАЛЕНДАРЬ!AG5=GRID!$B$3:$U$3),0))*GRID!$H$45,
ROUNDUP(INDEX(GRID!$B$18:$U$29,MATCH(I$7,GRID!$A$18:$A$29,0),MATCH(1,($U$2=GRID!$B$1:$U$1)*(КАЛЕНДАРЬ!AG5=GRID!$B$3:$U$3),0))*GRID!$H$45*(1-GRID!$H$46),0))</f>
        <v>47160</v>
      </c>
      <c r="K328" s="57" t="s">
        <v>119</v>
      </c>
      <c r="L328" s="57" t="s">
        <v>119</v>
      </c>
      <c r="M328" s="8" cm="1">
        <f t="array" ref="M328">IF($I$2="Длительное проживание от 10 ночей ",
INDEX(GRID!$B$4:$U$15,MATCH(M$7,GRID!$A$4:$A$15,0),MATCH(1,($U$2=GRID!$B$1:$U$1)*(КАЛЕНДАРЬ!AG5=GRID!$B$3:$U$3),0))*GRID!$H$45,
ROUNDUP(INDEX(GRID!$B$4:$U$15,MATCH(M$7,GRID!$A$4:$A$15,0),MATCH(1,($U$2=GRID!$B$1:$U$1)*(КАЛЕНДАРЬ!AG5=GRID!$B$3:$U$3),0))*GRID!$H$45*(1-GRID!$H$46),0))</f>
        <v>66600</v>
      </c>
      <c r="N328" s="8" cm="1">
        <f t="array" ref="N328">IF($I$2="Длительное проживание от 10 ночей ",
INDEX(GRID!$B$18:$U$29,MATCH(M$7,GRID!$A$18:$A$29,0),MATCH(1,($U$2=GRID!$B$1:$U$1)*(КАЛЕНДАРЬ!AG5=GRID!$B$3:$U$3),0))*GRID!$H$45,
ROUNDUP(INDEX(GRID!$B$18:$U$29,MATCH(M$7,GRID!$A$18:$A$29,0),MATCH(1,($U$2=GRID!$B$1:$U$1)*(КАЛЕНДАРЬ!AG5=GRID!$B$3:$U$3),0))*GRID!$H$45*(1-GRID!$H$46),0))</f>
        <v>71100</v>
      </c>
      <c r="O328" s="57" t="s">
        <v>119</v>
      </c>
      <c r="P328" s="8" cm="1">
        <f t="array" ref="P328">IF($I$2="Длительное проживание от 10 ночей ",
INDEX(GRID!$B$4:$U$15,MATCH(P$7,GRID!$A$4:$A$15,0),MATCH(1,($U$2=GRID!$B$1:$U$1)*(КАЛЕНДАРЬ!AG5=GRID!$B$3:$U$3),0))*GRID!$H$45,
ROUNDUP(INDEX(GRID!$B$4:$U$15,MATCH(P$7,GRID!$A$4:$A$15,0),MATCH(1,($U$2=GRID!$B$1:$U$1)*(КАЛЕНДАРЬ!AG5=GRID!$B$3:$U$3),0))*GRID!$H$45*(1-GRID!$H$46),0))</f>
        <v>136260</v>
      </c>
      <c r="Q328" s="8" cm="1">
        <f t="array" ref="Q328">IF($I$2="Длительное проживание от 10 ночей ",
INDEX(GRID!$B$4:$U$15,MATCH(Q$7,GRID!$A$4:$A$15,0),MATCH(1,($U$2=GRID!$B$1:$U$1)*(КАЛЕНДАРЬ!AG5=GRID!$B$3:$U$3),0))*GRID!$H$45,
ROUNDUP(INDEX(GRID!$B$4:$U$15,MATCH(Q$7,GRID!$A$4:$A$15,0),MATCH(1,($U$2=GRID!$B$1:$U$1)*(КАЛЕНДАРЬ!AG5=GRID!$B$3:$U$3),0))*GRID!$H$45*(1-GRID!$H$46),0))</f>
        <v>160110</v>
      </c>
      <c r="R328" s="57" t="s">
        <v>119</v>
      </c>
      <c r="S328" s="57" t="s">
        <v>119</v>
      </c>
      <c r="T328" s="57" t="s">
        <v>119</v>
      </c>
    </row>
    <row r="329" spans="1:20">
      <c r="A329" s="63" t="s">
        <v>12</v>
      </c>
      <c r="B329" s="64">
        <v>3</v>
      </c>
      <c r="C329" s="8" cm="1">
        <f t="array" ref="C329">IF($I$2="Длительное проживание от 10 ночей ",
INDEX(GRID!$B$4:$U$15,MATCH(C$7,GRID!$A$4:$A$15,0),MATCH(1,($U$2=GRID!$B$1:$U$1)*(КАЛЕНДАРЬ!AG6=GRID!$B$3:$U$3),0))*GRID!$H$45,
ROUNDUP(INDEX(GRID!$B$4:$U$15,MATCH(C$7,GRID!$A$4:$A$15,0),MATCH(1,($U$2=GRID!$B$1:$U$1)*(КАЛЕНДАРЬ!AG6=GRID!$B$3:$U$3),0))*GRID!$H$45*(1-GRID!$H$46),0))</f>
        <v>27180.000000000004</v>
      </c>
      <c r="D329" s="8" cm="1">
        <f t="array" ref="D329">IF($I$2="Длительное проживание от 10 ночей ",
INDEX(GRID!$B$18:$U$29,MATCH(C$7,GRID!$A$18:$A$29,0),MATCH(1,($U$2=GRID!$B$1:$U$1)*(КАЛЕНДАРЬ!AG6=GRID!$B$3:$U$3),0))*GRID!$H$45,
ROUNDUP(INDEX(GRID!$B$18:$U$29,MATCH(C$7,GRID!$A$18:$A$29,0),MATCH(1,($U$2=GRID!$B$1:$U$1)*(КАЛЕНДАРЬ!AG6=GRID!$B$3:$U$3),0))*GRID!$H$45*(1-GRID!$H$46),0))</f>
        <v>31680</v>
      </c>
      <c r="E329" s="8" cm="1">
        <f t="array" ref="E329">IF($I$2="Длительное проживание от 10 ночей ",
INDEX(GRID!$B$4:$U$15,MATCH(E$7,GRID!$A$4:$A$15,0),MATCH(1,($U$2=GRID!$B$1:$U$1)*(КАЛЕНДАРЬ!AG6=GRID!$B$3:$U$3),0))*GRID!$H$45,
ROUNDUP(INDEX(GRID!$B$4:$U$15,MATCH(E$7,GRID!$A$4:$A$15,0),MATCH(1,($U$2=GRID!$B$1:$U$1)*(КАЛЕНДАРЬ!AG6=GRID!$B$3:$U$3),0))*GRID!$H$45*(1-GRID!$H$46),0))</f>
        <v>32670</v>
      </c>
      <c r="F329" s="8" cm="1">
        <f t="array" ref="F329">IF($I$2="Длительное проживание от 10 ночей ",
INDEX(GRID!$B$18:$U$29,MATCH(E$7,GRID!$A$18:$A$29,0),MATCH(1,($U$2=GRID!$B$1:$U$1)*(КАЛЕНДАРЬ!AG6=GRID!$B$3:$U$3),0))*GRID!$H$45,
ROUNDUP(INDEX(GRID!$B$18:$U$29,MATCH(E$7,GRID!$A$18:$A$29,0),MATCH(1,($U$2=GRID!$B$1:$U$1)*(КАЛЕНДАРЬ!AG6=GRID!$B$3:$U$3),0))*GRID!$H$45*(1-GRID!$H$46),0))</f>
        <v>37170</v>
      </c>
      <c r="G329" s="57" t="s">
        <v>119</v>
      </c>
      <c r="H329" s="57" t="s">
        <v>119</v>
      </c>
      <c r="I329" s="8" cm="1">
        <f t="array" ref="I329">IF($I$2="Длительное проживание от 10 ночей ",
INDEX(GRID!$B$4:$U$15,MATCH(I$7,GRID!$A$4:$A$15,0),MATCH(1,($U$2=GRID!$B$1:$U$1)*(КАЛЕНДАРЬ!AG6=GRID!$B$3:$U$3),0))*GRID!$H$45,
ROUNDUP(INDEX(GRID!$B$4:$U$15,MATCH(I$7,GRID!$A$4:$A$15,0),MATCH(1,($U$2=GRID!$B$1:$U$1)*(КАЛЕНДАРЬ!AG6=GRID!$B$3:$U$3),0))*GRID!$H$45*(1-GRID!$H$46),0))</f>
        <v>42660</v>
      </c>
      <c r="J329" s="8" cm="1">
        <f t="array" ref="J329">IF($I$2="Длительное проживание от 10 ночей ",
INDEX(GRID!$B$18:$U$29,MATCH(I$7,GRID!$A$18:$A$29,0),MATCH(1,($U$2=GRID!$B$1:$U$1)*(КАЛЕНДАРЬ!AG6=GRID!$B$3:$U$3),0))*GRID!$H$45,
ROUNDUP(INDEX(GRID!$B$18:$U$29,MATCH(I$7,GRID!$A$18:$A$29,0),MATCH(1,($U$2=GRID!$B$1:$U$1)*(КАЛЕНДАРЬ!AG6=GRID!$B$3:$U$3),0))*GRID!$H$45*(1-GRID!$H$46),0))</f>
        <v>47160</v>
      </c>
      <c r="K329" s="57" t="s">
        <v>119</v>
      </c>
      <c r="L329" s="57" t="s">
        <v>119</v>
      </c>
      <c r="M329" s="8" cm="1">
        <f t="array" ref="M329">IF($I$2="Длительное проживание от 10 ночей ",
INDEX(GRID!$B$4:$U$15,MATCH(M$7,GRID!$A$4:$A$15,0),MATCH(1,($U$2=GRID!$B$1:$U$1)*(КАЛЕНДАРЬ!AG6=GRID!$B$3:$U$3),0))*GRID!$H$45,
ROUNDUP(INDEX(GRID!$B$4:$U$15,MATCH(M$7,GRID!$A$4:$A$15,0),MATCH(1,($U$2=GRID!$B$1:$U$1)*(КАЛЕНДАРЬ!AG6=GRID!$B$3:$U$3),0))*GRID!$H$45*(1-GRID!$H$46),0))</f>
        <v>66600</v>
      </c>
      <c r="N329" s="8" cm="1">
        <f t="array" ref="N329">IF($I$2="Длительное проживание от 10 ночей ",
INDEX(GRID!$B$18:$U$29,MATCH(M$7,GRID!$A$18:$A$29,0),MATCH(1,($U$2=GRID!$B$1:$U$1)*(КАЛЕНДАРЬ!AG6=GRID!$B$3:$U$3),0))*GRID!$H$45,
ROUNDUP(INDEX(GRID!$B$18:$U$29,MATCH(M$7,GRID!$A$18:$A$29,0),MATCH(1,($U$2=GRID!$B$1:$U$1)*(КАЛЕНДАРЬ!AG6=GRID!$B$3:$U$3),0))*GRID!$H$45*(1-GRID!$H$46),0))</f>
        <v>71100</v>
      </c>
      <c r="O329" s="57" t="s">
        <v>119</v>
      </c>
      <c r="P329" s="8" cm="1">
        <f t="array" ref="P329">IF($I$2="Длительное проживание от 10 ночей ",
INDEX(GRID!$B$4:$U$15,MATCH(P$7,GRID!$A$4:$A$15,0),MATCH(1,($U$2=GRID!$B$1:$U$1)*(КАЛЕНДАРЬ!AG6=GRID!$B$3:$U$3),0))*GRID!$H$45,
ROUNDUP(INDEX(GRID!$B$4:$U$15,MATCH(P$7,GRID!$A$4:$A$15,0),MATCH(1,($U$2=GRID!$B$1:$U$1)*(КАЛЕНДАРЬ!AG6=GRID!$B$3:$U$3),0))*GRID!$H$45*(1-GRID!$H$46),0))</f>
        <v>136260</v>
      </c>
      <c r="Q329" s="8" cm="1">
        <f t="array" ref="Q329">IF($I$2="Длительное проживание от 10 ночей ",
INDEX(GRID!$B$4:$U$15,MATCH(Q$7,GRID!$A$4:$A$15,0),MATCH(1,($U$2=GRID!$B$1:$U$1)*(КАЛЕНДАРЬ!AG6=GRID!$B$3:$U$3),0))*GRID!$H$45,
ROUNDUP(INDEX(GRID!$B$4:$U$15,MATCH(Q$7,GRID!$A$4:$A$15,0),MATCH(1,($U$2=GRID!$B$1:$U$1)*(КАЛЕНДАРЬ!AG6=GRID!$B$3:$U$3),0))*GRID!$H$45*(1-GRID!$H$46),0))</f>
        <v>160110</v>
      </c>
      <c r="R329" s="57" t="s">
        <v>119</v>
      </c>
      <c r="S329" s="57" t="s">
        <v>119</v>
      </c>
      <c r="T329" s="57" t="s">
        <v>119</v>
      </c>
    </row>
    <row r="330" spans="1:20">
      <c r="A330" s="63" t="s">
        <v>13</v>
      </c>
      <c r="B330" s="64">
        <v>4</v>
      </c>
      <c r="C330" s="8" cm="1">
        <f t="array" ref="C330">IF($I$2="Длительное проживание от 10 ночей ",
INDEX(GRID!$B$4:$U$15,MATCH(C$7,GRID!$A$4:$A$15,0),MATCH(1,($U$2=GRID!$B$1:$U$1)*(КАЛЕНДАРЬ!AG7=GRID!$B$3:$U$3),0))*GRID!$H$45,
ROUNDUP(INDEX(GRID!$B$4:$U$15,MATCH(C$7,GRID!$A$4:$A$15,0),MATCH(1,($U$2=GRID!$B$1:$U$1)*(КАЛЕНДАРЬ!AG7=GRID!$B$3:$U$3),0))*GRID!$H$45*(1-GRID!$H$46),0))</f>
        <v>22500</v>
      </c>
      <c r="D330" s="8" cm="1">
        <f t="array" ref="D330">IF($I$2="Длительное проживание от 10 ночей ",
INDEX(GRID!$B$18:$U$29,MATCH(C$7,GRID!$A$18:$A$29,0),MATCH(1,($U$2=GRID!$B$1:$U$1)*(КАЛЕНДАРЬ!AG7=GRID!$B$3:$U$3),0))*GRID!$H$45,
ROUNDUP(INDEX(GRID!$B$18:$U$29,MATCH(C$7,GRID!$A$18:$A$29,0),MATCH(1,($U$2=GRID!$B$1:$U$1)*(КАЛЕНДАРЬ!AG7=GRID!$B$3:$U$3),0))*GRID!$H$45*(1-GRID!$H$46),0))</f>
        <v>27000</v>
      </c>
      <c r="E330" s="8" cm="1">
        <f t="array" ref="E330">IF($I$2="Длительное проживание от 10 ночей ",
INDEX(GRID!$B$4:$U$15,MATCH(E$7,GRID!$A$4:$A$15,0),MATCH(1,($U$2=GRID!$B$1:$U$1)*(КАЛЕНДАРЬ!AG7=GRID!$B$3:$U$3),0))*GRID!$H$45,
ROUNDUP(INDEX(GRID!$B$4:$U$15,MATCH(E$7,GRID!$A$4:$A$15,0),MATCH(1,($U$2=GRID!$B$1:$U$1)*(КАЛЕНДАРЬ!AG7=GRID!$B$3:$U$3),0))*GRID!$H$45*(1-GRID!$H$46),0))</f>
        <v>27000</v>
      </c>
      <c r="F330" s="8" cm="1">
        <f t="array" ref="F330">IF($I$2="Длительное проживание от 10 ночей ",
INDEX(GRID!$B$18:$U$29,MATCH(E$7,GRID!$A$18:$A$29,0),MATCH(1,($U$2=GRID!$B$1:$U$1)*(КАЛЕНДАРЬ!AG7=GRID!$B$3:$U$3),0))*GRID!$H$45,
ROUNDUP(INDEX(GRID!$B$18:$U$29,MATCH(E$7,GRID!$A$18:$A$29,0),MATCH(1,($U$2=GRID!$B$1:$U$1)*(КАЛЕНДАРЬ!AG7=GRID!$B$3:$U$3),0))*GRID!$H$45*(1-GRID!$H$46),0))</f>
        <v>31500</v>
      </c>
      <c r="G330" s="57" t="s">
        <v>119</v>
      </c>
      <c r="H330" s="57" t="s">
        <v>119</v>
      </c>
      <c r="I330" s="8" cm="1">
        <f t="array" ref="I330">IF($I$2="Длительное проживание от 10 ночей ",
INDEX(GRID!$B$4:$U$15,MATCH(I$7,GRID!$A$4:$A$15,0),MATCH(1,($U$2=GRID!$B$1:$U$1)*(КАЛЕНДАРЬ!AG7=GRID!$B$3:$U$3),0))*GRID!$H$45,
ROUNDUP(INDEX(GRID!$B$4:$U$15,MATCH(I$7,GRID!$A$4:$A$15,0),MATCH(1,($U$2=GRID!$B$1:$U$1)*(КАЛЕНДАРЬ!AG7=GRID!$B$3:$U$3),0))*GRID!$H$45*(1-GRID!$H$46),0))</f>
        <v>35730</v>
      </c>
      <c r="J330" s="8" cm="1">
        <f t="array" ref="J330">IF($I$2="Длительное проживание от 10 ночей ",
INDEX(GRID!$B$18:$U$29,MATCH(I$7,GRID!$A$18:$A$29,0),MATCH(1,($U$2=GRID!$B$1:$U$1)*(КАЛЕНДАРЬ!AG7=GRID!$B$3:$U$3),0))*GRID!$H$45,
ROUNDUP(INDEX(GRID!$B$18:$U$29,MATCH(I$7,GRID!$A$18:$A$29,0),MATCH(1,($U$2=GRID!$B$1:$U$1)*(КАЛЕНДАРЬ!AG7=GRID!$B$3:$U$3),0))*GRID!$H$45*(1-GRID!$H$46),0))</f>
        <v>40230</v>
      </c>
      <c r="K330" s="57" t="s">
        <v>119</v>
      </c>
      <c r="L330" s="57" t="s">
        <v>119</v>
      </c>
      <c r="M330" s="8" cm="1">
        <f t="array" ref="M330">IF($I$2="Длительное проживание от 10 ночей ",
INDEX(GRID!$B$4:$U$15,MATCH(M$7,GRID!$A$4:$A$15,0),MATCH(1,($U$2=GRID!$B$1:$U$1)*(КАЛЕНДАРЬ!AG7=GRID!$B$3:$U$3),0))*GRID!$H$45,
ROUNDUP(INDEX(GRID!$B$4:$U$15,MATCH(M$7,GRID!$A$4:$A$15,0),MATCH(1,($U$2=GRID!$B$1:$U$1)*(КАЛЕНДАРЬ!AG7=GRID!$B$3:$U$3),0))*GRID!$H$45*(1-GRID!$H$46),0))</f>
        <v>58680</v>
      </c>
      <c r="N330" s="8" cm="1">
        <f t="array" ref="N330">IF($I$2="Длительное проживание от 10 ночей ",
INDEX(GRID!$B$18:$U$29,MATCH(M$7,GRID!$A$18:$A$29,0),MATCH(1,($U$2=GRID!$B$1:$U$1)*(КАЛЕНДАРЬ!AG7=GRID!$B$3:$U$3),0))*GRID!$H$45,
ROUNDUP(INDEX(GRID!$B$18:$U$29,MATCH(M$7,GRID!$A$18:$A$29,0),MATCH(1,($U$2=GRID!$B$1:$U$1)*(КАЛЕНДАРЬ!AG7=GRID!$B$3:$U$3),0))*GRID!$H$45*(1-GRID!$H$46),0))</f>
        <v>63180</v>
      </c>
      <c r="O330" s="57" t="s">
        <v>119</v>
      </c>
      <c r="P330" s="8" cm="1">
        <f t="array" ref="P330">IF($I$2="Длительное проживание от 10 ночей ",
INDEX(GRID!$B$4:$U$15,MATCH(P$7,GRID!$A$4:$A$15,0),MATCH(1,($U$2=GRID!$B$1:$U$1)*(КАЛЕНДАРЬ!AG7=GRID!$B$3:$U$3),0))*GRID!$H$45,
ROUNDUP(INDEX(GRID!$B$4:$U$15,MATCH(P$7,GRID!$A$4:$A$15,0),MATCH(1,($U$2=GRID!$B$1:$U$1)*(КАЛЕНДАРЬ!AG7=GRID!$B$3:$U$3),0))*GRID!$H$45*(1-GRID!$H$46),0))</f>
        <v>125730</v>
      </c>
      <c r="Q330" s="8" cm="1">
        <f t="array" ref="Q330">IF($I$2="Длительное проживание от 10 ночей ",
INDEX(GRID!$B$4:$U$15,MATCH(Q$7,GRID!$A$4:$A$15,0),MATCH(1,($U$2=GRID!$B$1:$U$1)*(КАЛЕНДАРЬ!AG7=GRID!$B$3:$U$3),0))*GRID!$H$45,
ROUNDUP(INDEX(GRID!$B$4:$U$15,MATCH(Q$7,GRID!$A$4:$A$15,0),MATCH(1,($U$2=GRID!$B$1:$U$1)*(КАЛЕНДАРЬ!AG7=GRID!$B$3:$U$3),0))*GRID!$H$45*(1-GRID!$H$46),0))</f>
        <v>147960</v>
      </c>
      <c r="R330" s="57" t="s">
        <v>119</v>
      </c>
      <c r="S330" s="57" t="s">
        <v>119</v>
      </c>
      <c r="T330" s="57" t="s">
        <v>119</v>
      </c>
    </row>
    <row r="331" spans="1:20">
      <c r="A331" s="63" t="s">
        <v>14</v>
      </c>
      <c r="B331" s="64">
        <v>5</v>
      </c>
      <c r="C331" s="8" cm="1">
        <f t="array" ref="C331">IF($I$2="Длительное проживание от 10 ночей ",
INDEX(GRID!$B$4:$U$15,MATCH(C$7,GRID!$A$4:$A$15,0),MATCH(1,($U$2=GRID!$B$1:$U$1)*(КАЛЕНДАРЬ!AG8=GRID!$B$3:$U$3),0))*GRID!$H$45,
ROUNDUP(INDEX(GRID!$B$4:$U$15,MATCH(C$7,GRID!$A$4:$A$15,0),MATCH(1,($U$2=GRID!$B$1:$U$1)*(КАЛЕНДАРЬ!AG8=GRID!$B$3:$U$3),0))*GRID!$H$45*(1-GRID!$H$46),0))</f>
        <v>22500</v>
      </c>
      <c r="D331" s="8" cm="1">
        <f t="array" ref="D331">IF($I$2="Длительное проживание от 10 ночей ",
INDEX(GRID!$B$18:$U$29,MATCH(C$7,GRID!$A$18:$A$29,0),MATCH(1,($U$2=GRID!$B$1:$U$1)*(КАЛЕНДАРЬ!AG8=GRID!$B$3:$U$3),0))*GRID!$H$45,
ROUNDUP(INDEX(GRID!$B$18:$U$29,MATCH(C$7,GRID!$A$18:$A$29,0),MATCH(1,($U$2=GRID!$B$1:$U$1)*(КАЛЕНДАРЬ!AG8=GRID!$B$3:$U$3),0))*GRID!$H$45*(1-GRID!$H$46),0))</f>
        <v>27000</v>
      </c>
      <c r="E331" s="8" cm="1">
        <f t="array" ref="E331">IF($I$2="Длительное проживание от 10 ночей ",
INDEX(GRID!$B$4:$U$15,MATCH(E$7,GRID!$A$4:$A$15,0),MATCH(1,($U$2=GRID!$B$1:$U$1)*(КАЛЕНДАРЬ!AG8=GRID!$B$3:$U$3),0))*GRID!$H$45,
ROUNDUP(INDEX(GRID!$B$4:$U$15,MATCH(E$7,GRID!$A$4:$A$15,0),MATCH(1,($U$2=GRID!$B$1:$U$1)*(КАЛЕНДАРЬ!AG8=GRID!$B$3:$U$3),0))*GRID!$H$45*(1-GRID!$H$46),0))</f>
        <v>27000</v>
      </c>
      <c r="F331" s="8" cm="1">
        <f t="array" ref="F331">IF($I$2="Длительное проживание от 10 ночей ",
INDEX(GRID!$B$18:$U$29,MATCH(E$7,GRID!$A$18:$A$29,0),MATCH(1,($U$2=GRID!$B$1:$U$1)*(КАЛЕНДАРЬ!AG8=GRID!$B$3:$U$3),0))*GRID!$H$45,
ROUNDUP(INDEX(GRID!$B$18:$U$29,MATCH(E$7,GRID!$A$18:$A$29,0),MATCH(1,($U$2=GRID!$B$1:$U$1)*(КАЛЕНДАРЬ!AG8=GRID!$B$3:$U$3),0))*GRID!$H$45*(1-GRID!$H$46),0))</f>
        <v>31500</v>
      </c>
      <c r="G331" s="57" t="s">
        <v>119</v>
      </c>
      <c r="H331" s="57" t="s">
        <v>119</v>
      </c>
      <c r="I331" s="8" cm="1">
        <f t="array" ref="I331">IF($I$2="Длительное проживание от 10 ночей ",
INDEX(GRID!$B$4:$U$15,MATCH(I$7,GRID!$A$4:$A$15,0),MATCH(1,($U$2=GRID!$B$1:$U$1)*(КАЛЕНДАРЬ!AG8=GRID!$B$3:$U$3),0))*GRID!$H$45,
ROUNDUP(INDEX(GRID!$B$4:$U$15,MATCH(I$7,GRID!$A$4:$A$15,0),MATCH(1,($U$2=GRID!$B$1:$U$1)*(КАЛЕНДАРЬ!AG8=GRID!$B$3:$U$3),0))*GRID!$H$45*(1-GRID!$H$46),0))</f>
        <v>35730</v>
      </c>
      <c r="J331" s="8" cm="1">
        <f t="array" ref="J331">IF($I$2="Длительное проживание от 10 ночей ",
INDEX(GRID!$B$18:$U$29,MATCH(I$7,GRID!$A$18:$A$29,0),MATCH(1,($U$2=GRID!$B$1:$U$1)*(КАЛЕНДАРЬ!AG8=GRID!$B$3:$U$3),0))*GRID!$H$45,
ROUNDUP(INDEX(GRID!$B$18:$U$29,MATCH(I$7,GRID!$A$18:$A$29,0),MATCH(1,($U$2=GRID!$B$1:$U$1)*(КАЛЕНДАРЬ!AG8=GRID!$B$3:$U$3),0))*GRID!$H$45*(1-GRID!$H$46),0))</f>
        <v>40230</v>
      </c>
      <c r="K331" s="57" t="s">
        <v>119</v>
      </c>
      <c r="L331" s="57" t="s">
        <v>119</v>
      </c>
      <c r="M331" s="8" cm="1">
        <f t="array" ref="M331">IF($I$2="Длительное проживание от 10 ночей ",
INDEX(GRID!$B$4:$U$15,MATCH(M$7,GRID!$A$4:$A$15,0),MATCH(1,($U$2=GRID!$B$1:$U$1)*(КАЛЕНДАРЬ!AG8=GRID!$B$3:$U$3),0))*GRID!$H$45,
ROUNDUP(INDEX(GRID!$B$4:$U$15,MATCH(M$7,GRID!$A$4:$A$15,0),MATCH(1,($U$2=GRID!$B$1:$U$1)*(КАЛЕНДАРЬ!AG8=GRID!$B$3:$U$3),0))*GRID!$H$45*(1-GRID!$H$46),0))</f>
        <v>58680</v>
      </c>
      <c r="N331" s="8" cm="1">
        <f t="array" ref="N331">IF($I$2="Длительное проживание от 10 ночей ",
INDEX(GRID!$B$18:$U$29,MATCH(M$7,GRID!$A$18:$A$29,0),MATCH(1,($U$2=GRID!$B$1:$U$1)*(КАЛЕНДАРЬ!AG8=GRID!$B$3:$U$3),0))*GRID!$H$45,
ROUNDUP(INDEX(GRID!$B$18:$U$29,MATCH(M$7,GRID!$A$18:$A$29,0),MATCH(1,($U$2=GRID!$B$1:$U$1)*(КАЛЕНДАРЬ!AG8=GRID!$B$3:$U$3),0))*GRID!$H$45*(1-GRID!$H$46),0))</f>
        <v>63180</v>
      </c>
      <c r="O331" s="57" t="s">
        <v>119</v>
      </c>
      <c r="P331" s="8" cm="1">
        <f t="array" ref="P331">IF($I$2="Длительное проживание от 10 ночей ",
INDEX(GRID!$B$4:$U$15,MATCH(P$7,GRID!$A$4:$A$15,0),MATCH(1,($U$2=GRID!$B$1:$U$1)*(КАЛЕНДАРЬ!AG8=GRID!$B$3:$U$3),0))*GRID!$H$45,
ROUNDUP(INDEX(GRID!$B$4:$U$15,MATCH(P$7,GRID!$A$4:$A$15,0),MATCH(1,($U$2=GRID!$B$1:$U$1)*(КАЛЕНДАРЬ!AG8=GRID!$B$3:$U$3),0))*GRID!$H$45*(1-GRID!$H$46),0))</f>
        <v>125730</v>
      </c>
      <c r="Q331" s="8" cm="1">
        <f t="array" ref="Q331">IF($I$2="Длительное проживание от 10 ночей ",
INDEX(GRID!$B$4:$U$15,MATCH(Q$7,GRID!$A$4:$A$15,0),MATCH(1,($U$2=GRID!$B$1:$U$1)*(КАЛЕНДАРЬ!AG8=GRID!$B$3:$U$3),0))*GRID!$H$45,
ROUNDUP(INDEX(GRID!$B$4:$U$15,MATCH(Q$7,GRID!$A$4:$A$15,0),MATCH(1,($U$2=GRID!$B$1:$U$1)*(КАЛЕНДАРЬ!AG8=GRID!$B$3:$U$3),0))*GRID!$H$45*(1-GRID!$H$46),0))</f>
        <v>147960</v>
      </c>
      <c r="R331" s="57" t="s">
        <v>119</v>
      </c>
      <c r="S331" s="57" t="s">
        <v>119</v>
      </c>
      <c r="T331" s="57" t="s">
        <v>119</v>
      </c>
    </row>
    <row r="332" spans="1:20">
      <c r="A332" s="63" t="s">
        <v>15</v>
      </c>
      <c r="B332" s="64">
        <v>6</v>
      </c>
      <c r="C332" s="8" cm="1">
        <f t="array" ref="C332">IF($I$2="Длительное проживание от 10 ночей ",
INDEX(GRID!$B$4:$U$15,MATCH(C$7,GRID!$A$4:$A$15,0),MATCH(1,($U$2=GRID!$B$1:$U$1)*(КАЛЕНДАРЬ!AG9=GRID!$B$3:$U$3),0))*GRID!$H$45,
ROUNDUP(INDEX(GRID!$B$4:$U$15,MATCH(C$7,GRID!$A$4:$A$15,0),MATCH(1,($U$2=GRID!$B$1:$U$1)*(КАЛЕНДАРЬ!AG9=GRID!$B$3:$U$3),0))*GRID!$H$45*(1-GRID!$H$46),0))</f>
        <v>22500</v>
      </c>
      <c r="D332" s="8" cm="1">
        <f t="array" ref="D332">IF($I$2="Длительное проживание от 10 ночей ",
INDEX(GRID!$B$18:$U$29,MATCH(C$7,GRID!$A$18:$A$29,0),MATCH(1,($U$2=GRID!$B$1:$U$1)*(КАЛЕНДАРЬ!AG9=GRID!$B$3:$U$3),0))*GRID!$H$45,
ROUNDUP(INDEX(GRID!$B$18:$U$29,MATCH(C$7,GRID!$A$18:$A$29,0),MATCH(1,($U$2=GRID!$B$1:$U$1)*(КАЛЕНДАРЬ!AG9=GRID!$B$3:$U$3),0))*GRID!$H$45*(1-GRID!$H$46),0))</f>
        <v>27000</v>
      </c>
      <c r="E332" s="8" cm="1">
        <f t="array" ref="E332">IF($I$2="Длительное проживание от 10 ночей ",
INDEX(GRID!$B$4:$U$15,MATCH(E$7,GRID!$A$4:$A$15,0),MATCH(1,($U$2=GRID!$B$1:$U$1)*(КАЛЕНДАРЬ!AG9=GRID!$B$3:$U$3),0))*GRID!$H$45,
ROUNDUP(INDEX(GRID!$B$4:$U$15,MATCH(E$7,GRID!$A$4:$A$15,0),MATCH(1,($U$2=GRID!$B$1:$U$1)*(КАЛЕНДАРЬ!AG9=GRID!$B$3:$U$3),0))*GRID!$H$45*(1-GRID!$H$46),0))</f>
        <v>27000</v>
      </c>
      <c r="F332" s="8" cm="1">
        <f t="array" ref="F332">IF($I$2="Длительное проживание от 10 ночей ",
INDEX(GRID!$B$18:$U$29,MATCH(E$7,GRID!$A$18:$A$29,0),MATCH(1,($U$2=GRID!$B$1:$U$1)*(КАЛЕНДАРЬ!AG9=GRID!$B$3:$U$3),0))*GRID!$H$45,
ROUNDUP(INDEX(GRID!$B$18:$U$29,MATCH(E$7,GRID!$A$18:$A$29,0),MATCH(1,($U$2=GRID!$B$1:$U$1)*(КАЛЕНДАРЬ!AG9=GRID!$B$3:$U$3),0))*GRID!$H$45*(1-GRID!$H$46),0))</f>
        <v>31500</v>
      </c>
      <c r="G332" s="57" t="s">
        <v>119</v>
      </c>
      <c r="H332" s="57" t="s">
        <v>119</v>
      </c>
      <c r="I332" s="8" cm="1">
        <f t="array" ref="I332">IF($I$2="Длительное проживание от 10 ночей ",
INDEX(GRID!$B$4:$U$15,MATCH(I$7,GRID!$A$4:$A$15,0),MATCH(1,($U$2=GRID!$B$1:$U$1)*(КАЛЕНДАРЬ!AG9=GRID!$B$3:$U$3),0))*GRID!$H$45,
ROUNDUP(INDEX(GRID!$B$4:$U$15,MATCH(I$7,GRID!$A$4:$A$15,0),MATCH(1,($U$2=GRID!$B$1:$U$1)*(КАЛЕНДАРЬ!AG9=GRID!$B$3:$U$3),0))*GRID!$H$45*(1-GRID!$H$46),0))</f>
        <v>35730</v>
      </c>
      <c r="J332" s="8" cm="1">
        <f t="array" ref="J332">IF($I$2="Длительное проживание от 10 ночей ",
INDEX(GRID!$B$18:$U$29,MATCH(I$7,GRID!$A$18:$A$29,0),MATCH(1,($U$2=GRID!$B$1:$U$1)*(КАЛЕНДАРЬ!AG9=GRID!$B$3:$U$3),0))*GRID!$H$45,
ROUNDUP(INDEX(GRID!$B$18:$U$29,MATCH(I$7,GRID!$A$18:$A$29,0),MATCH(1,($U$2=GRID!$B$1:$U$1)*(КАЛЕНДАРЬ!AG9=GRID!$B$3:$U$3),0))*GRID!$H$45*(1-GRID!$H$46),0))</f>
        <v>40230</v>
      </c>
      <c r="K332" s="57" t="s">
        <v>119</v>
      </c>
      <c r="L332" s="57" t="s">
        <v>119</v>
      </c>
      <c r="M332" s="8" cm="1">
        <f t="array" ref="M332">IF($I$2="Длительное проживание от 10 ночей ",
INDEX(GRID!$B$4:$U$15,MATCH(M$7,GRID!$A$4:$A$15,0),MATCH(1,($U$2=GRID!$B$1:$U$1)*(КАЛЕНДАРЬ!AG9=GRID!$B$3:$U$3),0))*GRID!$H$45,
ROUNDUP(INDEX(GRID!$B$4:$U$15,MATCH(M$7,GRID!$A$4:$A$15,0),MATCH(1,($U$2=GRID!$B$1:$U$1)*(КАЛЕНДАРЬ!AG9=GRID!$B$3:$U$3),0))*GRID!$H$45*(1-GRID!$H$46),0))</f>
        <v>58680</v>
      </c>
      <c r="N332" s="8" cm="1">
        <f t="array" ref="N332">IF($I$2="Длительное проживание от 10 ночей ",
INDEX(GRID!$B$18:$U$29,MATCH(M$7,GRID!$A$18:$A$29,0),MATCH(1,($U$2=GRID!$B$1:$U$1)*(КАЛЕНДАРЬ!AG9=GRID!$B$3:$U$3),0))*GRID!$H$45,
ROUNDUP(INDEX(GRID!$B$18:$U$29,MATCH(M$7,GRID!$A$18:$A$29,0),MATCH(1,($U$2=GRID!$B$1:$U$1)*(КАЛЕНДАРЬ!AG9=GRID!$B$3:$U$3),0))*GRID!$H$45*(1-GRID!$H$46),0))</f>
        <v>63180</v>
      </c>
      <c r="O332" s="57" t="s">
        <v>119</v>
      </c>
      <c r="P332" s="8" cm="1">
        <f t="array" ref="P332">IF($I$2="Длительное проживание от 10 ночей ",
INDEX(GRID!$B$4:$U$15,MATCH(P$7,GRID!$A$4:$A$15,0),MATCH(1,($U$2=GRID!$B$1:$U$1)*(КАЛЕНДАРЬ!AG9=GRID!$B$3:$U$3),0))*GRID!$H$45,
ROUNDUP(INDEX(GRID!$B$4:$U$15,MATCH(P$7,GRID!$A$4:$A$15,0),MATCH(1,($U$2=GRID!$B$1:$U$1)*(КАЛЕНДАРЬ!AG9=GRID!$B$3:$U$3),0))*GRID!$H$45*(1-GRID!$H$46),0))</f>
        <v>125730</v>
      </c>
      <c r="Q332" s="8" cm="1">
        <f t="array" ref="Q332">IF($I$2="Длительное проживание от 10 ночей ",
INDEX(GRID!$B$4:$U$15,MATCH(Q$7,GRID!$A$4:$A$15,0),MATCH(1,($U$2=GRID!$B$1:$U$1)*(КАЛЕНДАРЬ!AG9=GRID!$B$3:$U$3),0))*GRID!$H$45,
ROUNDUP(INDEX(GRID!$B$4:$U$15,MATCH(Q$7,GRID!$A$4:$A$15,0),MATCH(1,($U$2=GRID!$B$1:$U$1)*(КАЛЕНДАРЬ!AG9=GRID!$B$3:$U$3),0))*GRID!$H$45*(1-GRID!$H$46),0))</f>
        <v>147960</v>
      </c>
      <c r="R332" s="57" t="s">
        <v>119</v>
      </c>
      <c r="S332" s="57" t="s">
        <v>119</v>
      </c>
      <c r="T332" s="57" t="s">
        <v>119</v>
      </c>
    </row>
    <row r="333" spans="1:20">
      <c r="A333" s="63" t="s">
        <v>16</v>
      </c>
      <c r="B333" s="64">
        <v>7</v>
      </c>
      <c r="C333" s="8" cm="1">
        <f t="array" ref="C333">IF($I$2="Длительное проживание от 10 ночей ",
INDEX(GRID!$B$4:$U$15,MATCH(C$7,GRID!$A$4:$A$15,0),MATCH(1,($U$2=GRID!$B$1:$U$1)*(КАЛЕНДАРЬ!AG10=GRID!$B$3:$U$3),0))*GRID!$H$45,
ROUNDUP(INDEX(GRID!$B$4:$U$15,MATCH(C$7,GRID!$A$4:$A$15,0),MATCH(1,($U$2=GRID!$B$1:$U$1)*(КАЛЕНДАРЬ!AG10=GRID!$B$3:$U$3),0))*GRID!$H$45*(1-GRID!$H$46),0))</f>
        <v>22500</v>
      </c>
      <c r="D333" s="8" cm="1">
        <f t="array" ref="D333">IF($I$2="Длительное проживание от 10 ночей ",
INDEX(GRID!$B$18:$U$29,MATCH(C$7,GRID!$A$18:$A$29,0),MATCH(1,($U$2=GRID!$B$1:$U$1)*(КАЛЕНДАРЬ!AG10=GRID!$B$3:$U$3),0))*GRID!$H$45,
ROUNDUP(INDEX(GRID!$B$18:$U$29,MATCH(C$7,GRID!$A$18:$A$29,0),MATCH(1,($U$2=GRID!$B$1:$U$1)*(КАЛЕНДАРЬ!AG10=GRID!$B$3:$U$3),0))*GRID!$H$45*(1-GRID!$H$46),0))</f>
        <v>27000</v>
      </c>
      <c r="E333" s="8" cm="1">
        <f t="array" ref="E333">IF($I$2="Длительное проживание от 10 ночей ",
INDEX(GRID!$B$4:$U$15,MATCH(E$7,GRID!$A$4:$A$15,0),MATCH(1,($U$2=GRID!$B$1:$U$1)*(КАЛЕНДАРЬ!AG10=GRID!$B$3:$U$3),0))*GRID!$H$45,
ROUNDUP(INDEX(GRID!$B$4:$U$15,MATCH(E$7,GRID!$A$4:$A$15,0),MATCH(1,($U$2=GRID!$B$1:$U$1)*(КАЛЕНДАРЬ!AG10=GRID!$B$3:$U$3),0))*GRID!$H$45*(1-GRID!$H$46),0))</f>
        <v>27000</v>
      </c>
      <c r="F333" s="8" cm="1">
        <f t="array" ref="F333">IF($I$2="Длительное проживание от 10 ночей ",
INDEX(GRID!$B$18:$U$29,MATCH(E$7,GRID!$A$18:$A$29,0),MATCH(1,($U$2=GRID!$B$1:$U$1)*(КАЛЕНДАРЬ!AG10=GRID!$B$3:$U$3),0))*GRID!$H$45,
ROUNDUP(INDEX(GRID!$B$18:$U$29,MATCH(E$7,GRID!$A$18:$A$29,0),MATCH(1,($U$2=GRID!$B$1:$U$1)*(КАЛЕНДАРЬ!AG10=GRID!$B$3:$U$3),0))*GRID!$H$45*(1-GRID!$H$46),0))</f>
        <v>31500</v>
      </c>
      <c r="G333" s="57" t="s">
        <v>119</v>
      </c>
      <c r="H333" s="57" t="s">
        <v>119</v>
      </c>
      <c r="I333" s="8" cm="1">
        <f t="array" ref="I333">IF($I$2="Длительное проживание от 10 ночей ",
INDEX(GRID!$B$4:$U$15,MATCH(I$7,GRID!$A$4:$A$15,0),MATCH(1,($U$2=GRID!$B$1:$U$1)*(КАЛЕНДАРЬ!AG10=GRID!$B$3:$U$3),0))*GRID!$H$45,
ROUNDUP(INDEX(GRID!$B$4:$U$15,MATCH(I$7,GRID!$A$4:$A$15,0),MATCH(1,($U$2=GRID!$B$1:$U$1)*(КАЛЕНДАРЬ!AG10=GRID!$B$3:$U$3),0))*GRID!$H$45*(1-GRID!$H$46),0))</f>
        <v>35730</v>
      </c>
      <c r="J333" s="8" cm="1">
        <f t="array" ref="J333">IF($I$2="Длительное проживание от 10 ночей ",
INDEX(GRID!$B$18:$U$29,MATCH(I$7,GRID!$A$18:$A$29,0),MATCH(1,($U$2=GRID!$B$1:$U$1)*(КАЛЕНДАРЬ!AG10=GRID!$B$3:$U$3),0))*GRID!$H$45,
ROUNDUP(INDEX(GRID!$B$18:$U$29,MATCH(I$7,GRID!$A$18:$A$29,0),MATCH(1,($U$2=GRID!$B$1:$U$1)*(КАЛЕНДАРЬ!AG10=GRID!$B$3:$U$3),0))*GRID!$H$45*(1-GRID!$H$46),0))</f>
        <v>40230</v>
      </c>
      <c r="K333" s="57" t="s">
        <v>119</v>
      </c>
      <c r="L333" s="57" t="s">
        <v>119</v>
      </c>
      <c r="M333" s="8" cm="1">
        <f t="array" ref="M333">IF($I$2="Длительное проживание от 10 ночей ",
INDEX(GRID!$B$4:$U$15,MATCH(M$7,GRID!$A$4:$A$15,0),MATCH(1,($U$2=GRID!$B$1:$U$1)*(КАЛЕНДАРЬ!AG10=GRID!$B$3:$U$3),0))*GRID!$H$45,
ROUNDUP(INDEX(GRID!$B$4:$U$15,MATCH(M$7,GRID!$A$4:$A$15,0),MATCH(1,($U$2=GRID!$B$1:$U$1)*(КАЛЕНДАРЬ!AG10=GRID!$B$3:$U$3),0))*GRID!$H$45*(1-GRID!$H$46),0))</f>
        <v>58680</v>
      </c>
      <c r="N333" s="8" cm="1">
        <f t="array" ref="N333">IF($I$2="Длительное проживание от 10 ночей ",
INDEX(GRID!$B$18:$U$29,MATCH(M$7,GRID!$A$18:$A$29,0),MATCH(1,($U$2=GRID!$B$1:$U$1)*(КАЛЕНДАРЬ!AG10=GRID!$B$3:$U$3),0))*GRID!$H$45,
ROUNDUP(INDEX(GRID!$B$18:$U$29,MATCH(M$7,GRID!$A$18:$A$29,0),MATCH(1,($U$2=GRID!$B$1:$U$1)*(КАЛЕНДАРЬ!AG10=GRID!$B$3:$U$3),0))*GRID!$H$45*(1-GRID!$H$46),0))</f>
        <v>63180</v>
      </c>
      <c r="O333" s="57" t="s">
        <v>119</v>
      </c>
      <c r="P333" s="8" cm="1">
        <f t="array" ref="P333">IF($I$2="Длительное проживание от 10 ночей ",
INDEX(GRID!$B$4:$U$15,MATCH(P$7,GRID!$A$4:$A$15,0),MATCH(1,($U$2=GRID!$B$1:$U$1)*(КАЛЕНДАРЬ!AG10=GRID!$B$3:$U$3),0))*GRID!$H$45,
ROUNDUP(INDEX(GRID!$B$4:$U$15,MATCH(P$7,GRID!$A$4:$A$15,0),MATCH(1,($U$2=GRID!$B$1:$U$1)*(КАЛЕНДАРЬ!AG10=GRID!$B$3:$U$3),0))*GRID!$H$45*(1-GRID!$H$46),0))</f>
        <v>125730</v>
      </c>
      <c r="Q333" s="8" cm="1">
        <f t="array" ref="Q333">IF($I$2="Длительное проживание от 10 ночей ",
INDEX(GRID!$B$4:$U$15,MATCH(Q$7,GRID!$A$4:$A$15,0),MATCH(1,($U$2=GRID!$B$1:$U$1)*(КАЛЕНДАРЬ!AG10=GRID!$B$3:$U$3),0))*GRID!$H$45,
ROUNDUP(INDEX(GRID!$B$4:$U$15,MATCH(Q$7,GRID!$A$4:$A$15,0),MATCH(1,($U$2=GRID!$B$1:$U$1)*(КАЛЕНДАРЬ!AG10=GRID!$B$3:$U$3),0))*GRID!$H$45*(1-GRID!$H$46),0))</f>
        <v>147960</v>
      </c>
      <c r="R333" s="57" t="s">
        <v>119</v>
      </c>
      <c r="S333" s="57" t="s">
        <v>119</v>
      </c>
      <c r="T333" s="57" t="s">
        <v>119</v>
      </c>
    </row>
    <row r="334" spans="1:20">
      <c r="A334" s="63" t="s">
        <v>17</v>
      </c>
      <c r="B334" s="64">
        <v>8</v>
      </c>
      <c r="C334" s="8" cm="1">
        <f t="array" ref="C334">IF($I$2="Длительное проживание от 10 ночей ",
INDEX(GRID!$B$4:$U$15,MATCH(C$7,GRID!$A$4:$A$15,0),MATCH(1,($U$2=GRID!$B$1:$U$1)*(КАЛЕНДАРЬ!AG11=GRID!$B$3:$U$3),0))*GRID!$H$45,
ROUNDUP(INDEX(GRID!$B$4:$U$15,MATCH(C$7,GRID!$A$4:$A$15,0),MATCH(1,($U$2=GRID!$B$1:$U$1)*(КАЛЕНДАРЬ!AG11=GRID!$B$3:$U$3),0))*GRID!$H$45*(1-GRID!$H$46),0))</f>
        <v>22500</v>
      </c>
      <c r="D334" s="8" cm="1">
        <f t="array" ref="D334">IF($I$2="Длительное проживание от 10 ночей ",
INDEX(GRID!$B$18:$U$29,MATCH(C$7,GRID!$A$18:$A$29,0),MATCH(1,($U$2=GRID!$B$1:$U$1)*(КАЛЕНДАРЬ!AG11=GRID!$B$3:$U$3),0))*GRID!$H$45,
ROUNDUP(INDEX(GRID!$B$18:$U$29,MATCH(C$7,GRID!$A$18:$A$29,0),MATCH(1,($U$2=GRID!$B$1:$U$1)*(КАЛЕНДАРЬ!AG11=GRID!$B$3:$U$3),0))*GRID!$H$45*(1-GRID!$H$46),0))</f>
        <v>27000</v>
      </c>
      <c r="E334" s="8" cm="1">
        <f t="array" ref="E334">IF($I$2="Длительное проживание от 10 ночей ",
INDEX(GRID!$B$4:$U$15,MATCH(E$7,GRID!$A$4:$A$15,0),MATCH(1,($U$2=GRID!$B$1:$U$1)*(КАЛЕНДАРЬ!AG11=GRID!$B$3:$U$3),0))*GRID!$H$45,
ROUNDUP(INDEX(GRID!$B$4:$U$15,MATCH(E$7,GRID!$A$4:$A$15,0),MATCH(1,($U$2=GRID!$B$1:$U$1)*(КАЛЕНДАРЬ!AG11=GRID!$B$3:$U$3),0))*GRID!$H$45*(1-GRID!$H$46),0))</f>
        <v>27000</v>
      </c>
      <c r="F334" s="8" cm="1">
        <f t="array" ref="F334">IF($I$2="Длительное проживание от 10 ночей ",
INDEX(GRID!$B$18:$U$29,MATCH(E$7,GRID!$A$18:$A$29,0),MATCH(1,($U$2=GRID!$B$1:$U$1)*(КАЛЕНДАРЬ!AG11=GRID!$B$3:$U$3),0))*GRID!$H$45,
ROUNDUP(INDEX(GRID!$B$18:$U$29,MATCH(E$7,GRID!$A$18:$A$29,0),MATCH(1,($U$2=GRID!$B$1:$U$1)*(КАЛЕНДАРЬ!AG11=GRID!$B$3:$U$3),0))*GRID!$H$45*(1-GRID!$H$46),0))</f>
        <v>31500</v>
      </c>
      <c r="G334" s="57" t="s">
        <v>119</v>
      </c>
      <c r="H334" s="57" t="s">
        <v>119</v>
      </c>
      <c r="I334" s="8" cm="1">
        <f t="array" ref="I334">IF($I$2="Длительное проживание от 10 ночей ",
INDEX(GRID!$B$4:$U$15,MATCH(I$7,GRID!$A$4:$A$15,0),MATCH(1,($U$2=GRID!$B$1:$U$1)*(КАЛЕНДАРЬ!AG11=GRID!$B$3:$U$3),0))*GRID!$H$45,
ROUNDUP(INDEX(GRID!$B$4:$U$15,MATCH(I$7,GRID!$A$4:$A$15,0),MATCH(1,($U$2=GRID!$B$1:$U$1)*(КАЛЕНДАРЬ!AG11=GRID!$B$3:$U$3),0))*GRID!$H$45*(1-GRID!$H$46),0))</f>
        <v>35730</v>
      </c>
      <c r="J334" s="8" cm="1">
        <f t="array" ref="J334">IF($I$2="Длительное проживание от 10 ночей ",
INDEX(GRID!$B$18:$U$29,MATCH(I$7,GRID!$A$18:$A$29,0),MATCH(1,($U$2=GRID!$B$1:$U$1)*(КАЛЕНДАРЬ!AG11=GRID!$B$3:$U$3),0))*GRID!$H$45,
ROUNDUP(INDEX(GRID!$B$18:$U$29,MATCH(I$7,GRID!$A$18:$A$29,0),MATCH(1,($U$2=GRID!$B$1:$U$1)*(КАЛЕНДАРЬ!AG11=GRID!$B$3:$U$3),0))*GRID!$H$45*(1-GRID!$H$46),0))</f>
        <v>40230</v>
      </c>
      <c r="K334" s="57" t="s">
        <v>119</v>
      </c>
      <c r="L334" s="57" t="s">
        <v>119</v>
      </c>
      <c r="M334" s="8" cm="1">
        <f t="array" ref="M334">IF($I$2="Длительное проживание от 10 ночей ",
INDEX(GRID!$B$4:$U$15,MATCH(M$7,GRID!$A$4:$A$15,0),MATCH(1,($U$2=GRID!$B$1:$U$1)*(КАЛЕНДАРЬ!AG11=GRID!$B$3:$U$3),0))*GRID!$H$45,
ROUNDUP(INDEX(GRID!$B$4:$U$15,MATCH(M$7,GRID!$A$4:$A$15,0),MATCH(1,($U$2=GRID!$B$1:$U$1)*(КАЛЕНДАРЬ!AG11=GRID!$B$3:$U$3),0))*GRID!$H$45*(1-GRID!$H$46),0))</f>
        <v>58680</v>
      </c>
      <c r="N334" s="8" cm="1">
        <f t="array" ref="N334">IF($I$2="Длительное проживание от 10 ночей ",
INDEX(GRID!$B$18:$U$29,MATCH(M$7,GRID!$A$18:$A$29,0),MATCH(1,($U$2=GRID!$B$1:$U$1)*(КАЛЕНДАРЬ!AG11=GRID!$B$3:$U$3),0))*GRID!$H$45,
ROUNDUP(INDEX(GRID!$B$18:$U$29,MATCH(M$7,GRID!$A$18:$A$29,0),MATCH(1,($U$2=GRID!$B$1:$U$1)*(КАЛЕНДАРЬ!AG11=GRID!$B$3:$U$3),0))*GRID!$H$45*(1-GRID!$H$46),0))</f>
        <v>63180</v>
      </c>
      <c r="O334" s="57" t="s">
        <v>119</v>
      </c>
      <c r="P334" s="8" cm="1">
        <f t="array" ref="P334">IF($I$2="Длительное проживание от 10 ночей ",
INDEX(GRID!$B$4:$U$15,MATCH(P$7,GRID!$A$4:$A$15,0),MATCH(1,($U$2=GRID!$B$1:$U$1)*(КАЛЕНДАРЬ!AG11=GRID!$B$3:$U$3),0))*GRID!$H$45,
ROUNDUP(INDEX(GRID!$B$4:$U$15,MATCH(P$7,GRID!$A$4:$A$15,0),MATCH(1,($U$2=GRID!$B$1:$U$1)*(КАЛЕНДАРЬ!AG11=GRID!$B$3:$U$3),0))*GRID!$H$45*(1-GRID!$H$46),0))</f>
        <v>125730</v>
      </c>
      <c r="Q334" s="8" cm="1">
        <f t="array" ref="Q334">IF($I$2="Длительное проживание от 10 ночей ",
INDEX(GRID!$B$4:$U$15,MATCH(Q$7,GRID!$A$4:$A$15,0),MATCH(1,($U$2=GRID!$B$1:$U$1)*(КАЛЕНДАРЬ!AG11=GRID!$B$3:$U$3),0))*GRID!$H$45,
ROUNDUP(INDEX(GRID!$B$4:$U$15,MATCH(Q$7,GRID!$A$4:$A$15,0),MATCH(1,($U$2=GRID!$B$1:$U$1)*(КАЛЕНДАРЬ!AG11=GRID!$B$3:$U$3),0))*GRID!$H$45*(1-GRID!$H$46),0))</f>
        <v>147960</v>
      </c>
      <c r="R334" s="57" t="s">
        <v>119</v>
      </c>
      <c r="S334" s="57" t="s">
        <v>119</v>
      </c>
      <c r="T334" s="57" t="s">
        <v>119</v>
      </c>
    </row>
    <row r="335" spans="1:20">
      <c r="A335" s="63" t="s">
        <v>11</v>
      </c>
      <c r="B335" s="64">
        <v>9</v>
      </c>
      <c r="C335" s="8" cm="1">
        <f t="array" ref="C335">IF($I$2="Длительное проживание от 10 ночей ",
INDEX(GRID!$B$4:$U$15,MATCH(C$7,GRID!$A$4:$A$15,0),MATCH(1,($U$2=GRID!$B$1:$U$1)*(КАЛЕНДАРЬ!AG12=GRID!$B$3:$U$3),0))*GRID!$H$45,
ROUNDUP(INDEX(GRID!$B$4:$U$15,MATCH(C$7,GRID!$A$4:$A$15,0),MATCH(1,($U$2=GRID!$B$1:$U$1)*(КАЛЕНДАРЬ!AG12=GRID!$B$3:$U$3),0))*GRID!$H$45*(1-GRID!$H$46),0))</f>
        <v>22500</v>
      </c>
      <c r="D335" s="8" cm="1">
        <f t="array" ref="D335">IF($I$2="Длительное проживание от 10 ночей ",
INDEX(GRID!$B$18:$U$29,MATCH(C$7,GRID!$A$18:$A$29,0),MATCH(1,($U$2=GRID!$B$1:$U$1)*(КАЛЕНДАРЬ!AG12=GRID!$B$3:$U$3),0))*GRID!$H$45,
ROUNDUP(INDEX(GRID!$B$18:$U$29,MATCH(C$7,GRID!$A$18:$A$29,0),MATCH(1,($U$2=GRID!$B$1:$U$1)*(КАЛЕНДАРЬ!AG12=GRID!$B$3:$U$3),0))*GRID!$H$45*(1-GRID!$H$46),0))</f>
        <v>27000</v>
      </c>
      <c r="E335" s="8" cm="1">
        <f t="array" ref="E335">IF($I$2="Длительное проживание от 10 ночей ",
INDEX(GRID!$B$4:$U$15,MATCH(E$7,GRID!$A$4:$A$15,0),MATCH(1,($U$2=GRID!$B$1:$U$1)*(КАЛЕНДАРЬ!AG12=GRID!$B$3:$U$3),0))*GRID!$H$45,
ROUNDUP(INDEX(GRID!$B$4:$U$15,MATCH(E$7,GRID!$A$4:$A$15,0),MATCH(1,($U$2=GRID!$B$1:$U$1)*(КАЛЕНДАРЬ!AG12=GRID!$B$3:$U$3),0))*GRID!$H$45*(1-GRID!$H$46),0))</f>
        <v>27000</v>
      </c>
      <c r="F335" s="8" cm="1">
        <f t="array" ref="F335">IF($I$2="Длительное проживание от 10 ночей ",
INDEX(GRID!$B$18:$U$29,MATCH(E$7,GRID!$A$18:$A$29,0),MATCH(1,($U$2=GRID!$B$1:$U$1)*(КАЛЕНДАРЬ!AG12=GRID!$B$3:$U$3),0))*GRID!$H$45,
ROUNDUP(INDEX(GRID!$B$18:$U$29,MATCH(E$7,GRID!$A$18:$A$29,0),MATCH(1,($U$2=GRID!$B$1:$U$1)*(КАЛЕНДАРЬ!AG12=GRID!$B$3:$U$3),0))*GRID!$H$45*(1-GRID!$H$46),0))</f>
        <v>31500</v>
      </c>
      <c r="G335" s="57" t="s">
        <v>119</v>
      </c>
      <c r="H335" s="57" t="s">
        <v>119</v>
      </c>
      <c r="I335" s="8" cm="1">
        <f t="array" ref="I335">IF($I$2="Длительное проживание от 10 ночей ",
INDEX(GRID!$B$4:$U$15,MATCH(I$7,GRID!$A$4:$A$15,0),MATCH(1,($U$2=GRID!$B$1:$U$1)*(КАЛЕНДАРЬ!AG12=GRID!$B$3:$U$3),0))*GRID!$H$45,
ROUNDUP(INDEX(GRID!$B$4:$U$15,MATCH(I$7,GRID!$A$4:$A$15,0),MATCH(1,($U$2=GRID!$B$1:$U$1)*(КАЛЕНДАРЬ!AG12=GRID!$B$3:$U$3),0))*GRID!$H$45*(1-GRID!$H$46),0))</f>
        <v>35730</v>
      </c>
      <c r="J335" s="8" cm="1">
        <f t="array" ref="J335">IF($I$2="Длительное проживание от 10 ночей ",
INDEX(GRID!$B$18:$U$29,MATCH(I$7,GRID!$A$18:$A$29,0),MATCH(1,($U$2=GRID!$B$1:$U$1)*(КАЛЕНДАРЬ!AG12=GRID!$B$3:$U$3),0))*GRID!$H$45,
ROUNDUP(INDEX(GRID!$B$18:$U$29,MATCH(I$7,GRID!$A$18:$A$29,0),MATCH(1,($U$2=GRID!$B$1:$U$1)*(КАЛЕНДАРЬ!AG12=GRID!$B$3:$U$3),0))*GRID!$H$45*(1-GRID!$H$46),0))</f>
        <v>40230</v>
      </c>
      <c r="K335" s="57" t="s">
        <v>119</v>
      </c>
      <c r="L335" s="57" t="s">
        <v>119</v>
      </c>
      <c r="M335" s="8" cm="1">
        <f t="array" ref="M335">IF($I$2="Длительное проживание от 10 ночей ",
INDEX(GRID!$B$4:$U$15,MATCH(M$7,GRID!$A$4:$A$15,0),MATCH(1,($U$2=GRID!$B$1:$U$1)*(КАЛЕНДАРЬ!AG12=GRID!$B$3:$U$3),0))*GRID!$H$45,
ROUNDUP(INDEX(GRID!$B$4:$U$15,MATCH(M$7,GRID!$A$4:$A$15,0),MATCH(1,($U$2=GRID!$B$1:$U$1)*(КАЛЕНДАРЬ!AG12=GRID!$B$3:$U$3),0))*GRID!$H$45*(1-GRID!$H$46),0))</f>
        <v>58680</v>
      </c>
      <c r="N335" s="8" cm="1">
        <f t="array" ref="N335">IF($I$2="Длительное проживание от 10 ночей ",
INDEX(GRID!$B$18:$U$29,MATCH(M$7,GRID!$A$18:$A$29,0),MATCH(1,($U$2=GRID!$B$1:$U$1)*(КАЛЕНДАРЬ!AG12=GRID!$B$3:$U$3),0))*GRID!$H$45,
ROUNDUP(INDEX(GRID!$B$18:$U$29,MATCH(M$7,GRID!$A$18:$A$29,0),MATCH(1,($U$2=GRID!$B$1:$U$1)*(КАЛЕНДАРЬ!AG12=GRID!$B$3:$U$3),0))*GRID!$H$45*(1-GRID!$H$46),0))</f>
        <v>63180</v>
      </c>
      <c r="O335" s="57" t="s">
        <v>119</v>
      </c>
      <c r="P335" s="8" cm="1">
        <f t="array" ref="P335">IF($I$2="Длительное проживание от 10 ночей ",
INDEX(GRID!$B$4:$U$15,MATCH(P$7,GRID!$A$4:$A$15,0),MATCH(1,($U$2=GRID!$B$1:$U$1)*(КАЛЕНДАРЬ!AG12=GRID!$B$3:$U$3),0))*GRID!$H$45,
ROUNDUP(INDEX(GRID!$B$4:$U$15,MATCH(P$7,GRID!$A$4:$A$15,0),MATCH(1,($U$2=GRID!$B$1:$U$1)*(КАЛЕНДАРЬ!AG12=GRID!$B$3:$U$3),0))*GRID!$H$45*(1-GRID!$H$46),0))</f>
        <v>125730</v>
      </c>
      <c r="Q335" s="8" cm="1">
        <f t="array" ref="Q335">IF($I$2="Длительное проживание от 10 ночей ",
INDEX(GRID!$B$4:$U$15,MATCH(Q$7,GRID!$A$4:$A$15,0),MATCH(1,($U$2=GRID!$B$1:$U$1)*(КАЛЕНДАРЬ!AG12=GRID!$B$3:$U$3),0))*GRID!$H$45,
ROUNDUP(INDEX(GRID!$B$4:$U$15,MATCH(Q$7,GRID!$A$4:$A$15,0),MATCH(1,($U$2=GRID!$B$1:$U$1)*(КАЛЕНДАРЬ!AG12=GRID!$B$3:$U$3),0))*GRID!$H$45*(1-GRID!$H$46),0))</f>
        <v>147960</v>
      </c>
      <c r="R335" s="57" t="s">
        <v>119</v>
      </c>
      <c r="S335" s="57" t="s">
        <v>119</v>
      </c>
      <c r="T335" s="57" t="s">
        <v>119</v>
      </c>
    </row>
    <row r="336" spans="1:20">
      <c r="A336" s="63" t="s">
        <v>12</v>
      </c>
      <c r="B336" s="64">
        <v>10</v>
      </c>
      <c r="C336" s="8" cm="1">
        <f t="array" ref="C336">IF($I$2="Длительное проживание от 10 ночей ",
INDEX(GRID!$B$4:$U$15,MATCH(C$7,GRID!$A$4:$A$15,0),MATCH(1,($U$2=GRID!$B$1:$U$1)*(КАЛЕНДАРЬ!AG13=GRID!$B$3:$U$3),0))*GRID!$H$45,
ROUNDUP(INDEX(GRID!$B$4:$U$15,MATCH(C$7,GRID!$A$4:$A$15,0),MATCH(1,($U$2=GRID!$B$1:$U$1)*(КАЛЕНДАРЬ!AG13=GRID!$B$3:$U$3),0))*GRID!$H$45*(1-GRID!$H$46),0))</f>
        <v>22500</v>
      </c>
      <c r="D336" s="8" cm="1">
        <f t="array" ref="D336">IF($I$2="Длительное проживание от 10 ночей ",
INDEX(GRID!$B$18:$U$29,MATCH(C$7,GRID!$A$18:$A$29,0),MATCH(1,($U$2=GRID!$B$1:$U$1)*(КАЛЕНДАРЬ!AG13=GRID!$B$3:$U$3),0))*GRID!$H$45,
ROUNDUP(INDEX(GRID!$B$18:$U$29,MATCH(C$7,GRID!$A$18:$A$29,0),MATCH(1,($U$2=GRID!$B$1:$U$1)*(КАЛЕНДАРЬ!AG13=GRID!$B$3:$U$3),0))*GRID!$H$45*(1-GRID!$H$46),0))</f>
        <v>27000</v>
      </c>
      <c r="E336" s="8" cm="1">
        <f t="array" ref="E336">IF($I$2="Длительное проживание от 10 ночей ",
INDEX(GRID!$B$4:$U$15,MATCH(E$7,GRID!$A$4:$A$15,0),MATCH(1,($U$2=GRID!$B$1:$U$1)*(КАЛЕНДАРЬ!AG13=GRID!$B$3:$U$3),0))*GRID!$H$45,
ROUNDUP(INDEX(GRID!$B$4:$U$15,MATCH(E$7,GRID!$A$4:$A$15,0),MATCH(1,($U$2=GRID!$B$1:$U$1)*(КАЛЕНДАРЬ!AG13=GRID!$B$3:$U$3),0))*GRID!$H$45*(1-GRID!$H$46),0))</f>
        <v>27000</v>
      </c>
      <c r="F336" s="8" cm="1">
        <f t="array" ref="F336">IF($I$2="Длительное проживание от 10 ночей ",
INDEX(GRID!$B$18:$U$29,MATCH(E$7,GRID!$A$18:$A$29,0),MATCH(1,($U$2=GRID!$B$1:$U$1)*(КАЛЕНДАРЬ!AG13=GRID!$B$3:$U$3),0))*GRID!$H$45,
ROUNDUP(INDEX(GRID!$B$18:$U$29,MATCH(E$7,GRID!$A$18:$A$29,0),MATCH(1,($U$2=GRID!$B$1:$U$1)*(КАЛЕНДАРЬ!AG13=GRID!$B$3:$U$3),0))*GRID!$H$45*(1-GRID!$H$46),0))</f>
        <v>31500</v>
      </c>
      <c r="G336" s="57" t="s">
        <v>119</v>
      </c>
      <c r="H336" s="57" t="s">
        <v>119</v>
      </c>
      <c r="I336" s="8" cm="1">
        <f t="array" ref="I336">IF($I$2="Длительное проживание от 10 ночей ",
INDEX(GRID!$B$4:$U$15,MATCH(I$7,GRID!$A$4:$A$15,0),MATCH(1,($U$2=GRID!$B$1:$U$1)*(КАЛЕНДАРЬ!AG13=GRID!$B$3:$U$3),0))*GRID!$H$45,
ROUNDUP(INDEX(GRID!$B$4:$U$15,MATCH(I$7,GRID!$A$4:$A$15,0),MATCH(1,($U$2=GRID!$B$1:$U$1)*(КАЛЕНДАРЬ!AG13=GRID!$B$3:$U$3),0))*GRID!$H$45*(1-GRID!$H$46),0))</f>
        <v>35730</v>
      </c>
      <c r="J336" s="8" cm="1">
        <f t="array" ref="J336">IF($I$2="Длительное проживание от 10 ночей ",
INDEX(GRID!$B$18:$U$29,MATCH(I$7,GRID!$A$18:$A$29,0),MATCH(1,($U$2=GRID!$B$1:$U$1)*(КАЛЕНДАРЬ!AG13=GRID!$B$3:$U$3),0))*GRID!$H$45,
ROUNDUP(INDEX(GRID!$B$18:$U$29,MATCH(I$7,GRID!$A$18:$A$29,0),MATCH(1,($U$2=GRID!$B$1:$U$1)*(КАЛЕНДАРЬ!AG13=GRID!$B$3:$U$3),0))*GRID!$H$45*(1-GRID!$H$46),0))</f>
        <v>40230</v>
      </c>
      <c r="K336" s="57" t="s">
        <v>119</v>
      </c>
      <c r="L336" s="57" t="s">
        <v>119</v>
      </c>
      <c r="M336" s="8" cm="1">
        <f t="array" ref="M336">IF($I$2="Длительное проживание от 10 ночей ",
INDEX(GRID!$B$4:$U$15,MATCH(M$7,GRID!$A$4:$A$15,0),MATCH(1,($U$2=GRID!$B$1:$U$1)*(КАЛЕНДАРЬ!AG13=GRID!$B$3:$U$3),0))*GRID!$H$45,
ROUNDUP(INDEX(GRID!$B$4:$U$15,MATCH(M$7,GRID!$A$4:$A$15,0),MATCH(1,($U$2=GRID!$B$1:$U$1)*(КАЛЕНДАРЬ!AG13=GRID!$B$3:$U$3),0))*GRID!$H$45*(1-GRID!$H$46),0))</f>
        <v>58680</v>
      </c>
      <c r="N336" s="8" cm="1">
        <f t="array" ref="N336">IF($I$2="Длительное проживание от 10 ночей ",
INDEX(GRID!$B$18:$U$29,MATCH(M$7,GRID!$A$18:$A$29,0),MATCH(1,($U$2=GRID!$B$1:$U$1)*(КАЛЕНДАРЬ!AG13=GRID!$B$3:$U$3),0))*GRID!$H$45,
ROUNDUP(INDEX(GRID!$B$18:$U$29,MATCH(M$7,GRID!$A$18:$A$29,0),MATCH(1,($U$2=GRID!$B$1:$U$1)*(КАЛЕНДАРЬ!AG13=GRID!$B$3:$U$3),0))*GRID!$H$45*(1-GRID!$H$46),0))</f>
        <v>63180</v>
      </c>
      <c r="O336" s="57" t="s">
        <v>119</v>
      </c>
      <c r="P336" s="8" cm="1">
        <f t="array" ref="P336">IF($I$2="Длительное проживание от 10 ночей ",
INDEX(GRID!$B$4:$U$15,MATCH(P$7,GRID!$A$4:$A$15,0),MATCH(1,($U$2=GRID!$B$1:$U$1)*(КАЛЕНДАРЬ!AG13=GRID!$B$3:$U$3),0))*GRID!$H$45,
ROUNDUP(INDEX(GRID!$B$4:$U$15,MATCH(P$7,GRID!$A$4:$A$15,0),MATCH(1,($U$2=GRID!$B$1:$U$1)*(КАЛЕНДАРЬ!AG13=GRID!$B$3:$U$3),0))*GRID!$H$45*(1-GRID!$H$46),0))</f>
        <v>125730</v>
      </c>
      <c r="Q336" s="8" cm="1">
        <f t="array" ref="Q336">IF($I$2="Длительное проживание от 10 ночей ",
INDEX(GRID!$B$4:$U$15,MATCH(Q$7,GRID!$A$4:$A$15,0),MATCH(1,($U$2=GRID!$B$1:$U$1)*(КАЛЕНДАРЬ!AG13=GRID!$B$3:$U$3),0))*GRID!$H$45,
ROUNDUP(INDEX(GRID!$B$4:$U$15,MATCH(Q$7,GRID!$A$4:$A$15,0),MATCH(1,($U$2=GRID!$B$1:$U$1)*(КАЛЕНДАРЬ!AG13=GRID!$B$3:$U$3),0))*GRID!$H$45*(1-GRID!$H$46),0))</f>
        <v>147960</v>
      </c>
      <c r="R336" s="57" t="s">
        <v>119</v>
      </c>
      <c r="S336" s="57" t="s">
        <v>119</v>
      </c>
      <c r="T336" s="57" t="s">
        <v>119</v>
      </c>
    </row>
    <row r="337" spans="1:20">
      <c r="A337" s="63" t="s">
        <v>13</v>
      </c>
      <c r="B337" s="64">
        <v>11</v>
      </c>
      <c r="C337" s="8" cm="1">
        <f t="array" ref="C337">IF($I$2="Длительное проживание от 10 ночей ",
INDEX(GRID!$B$4:$U$15,MATCH(C$7,GRID!$A$4:$A$15,0),MATCH(1,($U$2=GRID!$B$1:$U$1)*(КАЛЕНДАРЬ!AG14=GRID!$B$3:$U$3),0))*GRID!$H$45,
ROUNDUP(INDEX(GRID!$B$4:$U$15,MATCH(C$7,GRID!$A$4:$A$15,0),MATCH(1,($U$2=GRID!$B$1:$U$1)*(КАЛЕНДАРЬ!AG14=GRID!$B$3:$U$3),0))*GRID!$H$45*(1-GRID!$H$46),0))</f>
        <v>22500</v>
      </c>
      <c r="D337" s="8" cm="1">
        <f t="array" ref="D337">IF($I$2="Длительное проживание от 10 ночей ",
INDEX(GRID!$B$18:$U$29,MATCH(C$7,GRID!$A$18:$A$29,0),MATCH(1,($U$2=GRID!$B$1:$U$1)*(КАЛЕНДАРЬ!AG14=GRID!$B$3:$U$3),0))*GRID!$H$45,
ROUNDUP(INDEX(GRID!$B$18:$U$29,MATCH(C$7,GRID!$A$18:$A$29,0),MATCH(1,($U$2=GRID!$B$1:$U$1)*(КАЛЕНДАРЬ!AG14=GRID!$B$3:$U$3),0))*GRID!$H$45*(1-GRID!$H$46),0))</f>
        <v>27000</v>
      </c>
      <c r="E337" s="8" cm="1">
        <f t="array" ref="E337">IF($I$2="Длительное проживание от 10 ночей ",
INDEX(GRID!$B$4:$U$15,MATCH(E$7,GRID!$A$4:$A$15,0),MATCH(1,($U$2=GRID!$B$1:$U$1)*(КАЛЕНДАРЬ!AG14=GRID!$B$3:$U$3),0))*GRID!$H$45,
ROUNDUP(INDEX(GRID!$B$4:$U$15,MATCH(E$7,GRID!$A$4:$A$15,0),MATCH(1,($U$2=GRID!$B$1:$U$1)*(КАЛЕНДАРЬ!AG14=GRID!$B$3:$U$3),0))*GRID!$H$45*(1-GRID!$H$46),0))</f>
        <v>27000</v>
      </c>
      <c r="F337" s="8" cm="1">
        <f t="array" ref="F337">IF($I$2="Длительное проживание от 10 ночей ",
INDEX(GRID!$B$18:$U$29,MATCH(E$7,GRID!$A$18:$A$29,0),MATCH(1,($U$2=GRID!$B$1:$U$1)*(КАЛЕНДАРЬ!AG14=GRID!$B$3:$U$3),0))*GRID!$H$45,
ROUNDUP(INDEX(GRID!$B$18:$U$29,MATCH(E$7,GRID!$A$18:$A$29,0),MATCH(1,($U$2=GRID!$B$1:$U$1)*(КАЛЕНДАРЬ!AG14=GRID!$B$3:$U$3),0))*GRID!$H$45*(1-GRID!$H$46),0))</f>
        <v>31500</v>
      </c>
      <c r="G337" s="57" t="s">
        <v>119</v>
      </c>
      <c r="H337" s="57" t="s">
        <v>119</v>
      </c>
      <c r="I337" s="8" cm="1">
        <f t="array" ref="I337">IF($I$2="Длительное проживание от 10 ночей ",
INDEX(GRID!$B$4:$U$15,MATCH(I$7,GRID!$A$4:$A$15,0),MATCH(1,($U$2=GRID!$B$1:$U$1)*(КАЛЕНДАРЬ!AG14=GRID!$B$3:$U$3),0))*GRID!$H$45,
ROUNDUP(INDEX(GRID!$B$4:$U$15,MATCH(I$7,GRID!$A$4:$A$15,0),MATCH(1,($U$2=GRID!$B$1:$U$1)*(КАЛЕНДАРЬ!AG14=GRID!$B$3:$U$3),0))*GRID!$H$45*(1-GRID!$H$46),0))</f>
        <v>35730</v>
      </c>
      <c r="J337" s="8" cm="1">
        <f t="array" ref="J337">IF($I$2="Длительное проживание от 10 ночей ",
INDEX(GRID!$B$18:$U$29,MATCH(I$7,GRID!$A$18:$A$29,0),MATCH(1,($U$2=GRID!$B$1:$U$1)*(КАЛЕНДАРЬ!AG14=GRID!$B$3:$U$3),0))*GRID!$H$45,
ROUNDUP(INDEX(GRID!$B$18:$U$29,MATCH(I$7,GRID!$A$18:$A$29,0),MATCH(1,($U$2=GRID!$B$1:$U$1)*(КАЛЕНДАРЬ!AG14=GRID!$B$3:$U$3),0))*GRID!$H$45*(1-GRID!$H$46),0))</f>
        <v>40230</v>
      </c>
      <c r="K337" s="57" t="s">
        <v>119</v>
      </c>
      <c r="L337" s="57" t="s">
        <v>119</v>
      </c>
      <c r="M337" s="8" cm="1">
        <f t="array" ref="M337">IF($I$2="Длительное проживание от 10 ночей ",
INDEX(GRID!$B$4:$U$15,MATCH(M$7,GRID!$A$4:$A$15,0),MATCH(1,($U$2=GRID!$B$1:$U$1)*(КАЛЕНДАРЬ!AG14=GRID!$B$3:$U$3),0))*GRID!$H$45,
ROUNDUP(INDEX(GRID!$B$4:$U$15,MATCH(M$7,GRID!$A$4:$A$15,0),MATCH(1,($U$2=GRID!$B$1:$U$1)*(КАЛЕНДАРЬ!AG14=GRID!$B$3:$U$3),0))*GRID!$H$45*(1-GRID!$H$46),0))</f>
        <v>58680</v>
      </c>
      <c r="N337" s="8" cm="1">
        <f t="array" ref="N337">IF($I$2="Длительное проживание от 10 ночей ",
INDEX(GRID!$B$18:$U$29,MATCH(M$7,GRID!$A$18:$A$29,0),MATCH(1,($U$2=GRID!$B$1:$U$1)*(КАЛЕНДАРЬ!AG14=GRID!$B$3:$U$3),0))*GRID!$H$45,
ROUNDUP(INDEX(GRID!$B$18:$U$29,MATCH(M$7,GRID!$A$18:$A$29,0),MATCH(1,($U$2=GRID!$B$1:$U$1)*(КАЛЕНДАРЬ!AG14=GRID!$B$3:$U$3),0))*GRID!$H$45*(1-GRID!$H$46),0))</f>
        <v>63180</v>
      </c>
      <c r="O337" s="57" t="s">
        <v>119</v>
      </c>
      <c r="P337" s="8" cm="1">
        <f t="array" ref="P337">IF($I$2="Длительное проживание от 10 ночей ",
INDEX(GRID!$B$4:$U$15,MATCH(P$7,GRID!$A$4:$A$15,0),MATCH(1,($U$2=GRID!$B$1:$U$1)*(КАЛЕНДАРЬ!AG14=GRID!$B$3:$U$3),0))*GRID!$H$45,
ROUNDUP(INDEX(GRID!$B$4:$U$15,MATCH(P$7,GRID!$A$4:$A$15,0),MATCH(1,($U$2=GRID!$B$1:$U$1)*(КАЛЕНДАРЬ!AG14=GRID!$B$3:$U$3),0))*GRID!$H$45*(1-GRID!$H$46),0))</f>
        <v>125730</v>
      </c>
      <c r="Q337" s="8" cm="1">
        <f t="array" ref="Q337">IF($I$2="Длительное проживание от 10 ночей ",
INDEX(GRID!$B$4:$U$15,MATCH(Q$7,GRID!$A$4:$A$15,0),MATCH(1,($U$2=GRID!$B$1:$U$1)*(КАЛЕНДАРЬ!AG14=GRID!$B$3:$U$3),0))*GRID!$H$45,
ROUNDUP(INDEX(GRID!$B$4:$U$15,MATCH(Q$7,GRID!$A$4:$A$15,0),MATCH(1,($U$2=GRID!$B$1:$U$1)*(КАЛЕНДАРЬ!AG14=GRID!$B$3:$U$3),0))*GRID!$H$45*(1-GRID!$H$46),0))</f>
        <v>147960</v>
      </c>
      <c r="R337" s="57" t="s">
        <v>119</v>
      </c>
      <c r="S337" s="57" t="s">
        <v>119</v>
      </c>
      <c r="T337" s="57" t="s">
        <v>119</v>
      </c>
    </row>
    <row r="338" spans="1:20">
      <c r="A338" s="63" t="s">
        <v>14</v>
      </c>
      <c r="B338" s="64">
        <v>12</v>
      </c>
      <c r="C338" s="8" cm="1">
        <f t="array" ref="C338">IF($I$2="Длительное проживание от 10 ночей ",
INDEX(GRID!$B$4:$U$15,MATCH(C$7,GRID!$A$4:$A$15,0),MATCH(1,($U$2=GRID!$B$1:$U$1)*(КАЛЕНДАРЬ!AG15=GRID!$B$3:$U$3),0))*GRID!$H$45,
ROUNDUP(INDEX(GRID!$B$4:$U$15,MATCH(C$7,GRID!$A$4:$A$15,0),MATCH(1,($U$2=GRID!$B$1:$U$1)*(КАЛЕНДАРЬ!AG15=GRID!$B$3:$U$3),0))*GRID!$H$45*(1-GRID!$H$46),0))</f>
        <v>22500</v>
      </c>
      <c r="D338" s="8" cm="1">
        <f t="array" ref="D338">IF($I$2="Длительное проживание от 10 ночей ",
INDEX(GRID!$B$18:$U$29,MATCH(C$7,GRID!$A$18:$A$29,0),MATCH(1,($U$2=GRID!$B$1:$U$1)*(КАЛЕНДАРЬ!AG15=GRID!$B$3:$U$3),0))*GRID!$H$45,
ROUNDUP(INDEX(GRID!$B$18:$U$29,MATCH(C$7,GRID!$A$18:$A$29,0),MATCH(1,($U$2=GRID!$B$1:$U$1)*(КАЛЕНДАРЬ!AG15=GRID!$B$3:$U$3),0))*GRID!$H$45*(1-GRID!$H$46),0))</f>
        <v>27000</v>
      </c>
      <c r="E338" s="8" cm="1">
        <f t="array" ref="E338">IF($I$2="Длительное проживание от 10 ночей ",
INDEX(GRID!$B$4:$U$15,MATCH(E$7,GRID!$A$4:$A$15,0),MATCH(1,($U$2=GRID!$B$1:$U$1)*(КАЛЕНДАРЬ!AG15=GRID!$B$3:$U$3),0))*GRID!$H$45,
ROUNDUP(INDEX(GRID!$B$4:$U$15,MATCH(E$7,GRID!$A$4:$A$15,0),MATCH(1,($U$2=GRID!$B$1:$U$1)*(КАЛЕНДАРЬ!AG15=GRID!$B$3:$U$3),0))*GRID!$H$45*(1-GRID!$H$46),0))</f>
        <v>27000</v>
      </c>
      <c r="F338" s="8" cm="1">
        <f t="array" ref="F338">IF($I$2="Длительное проживание от 10 ночей ",
INDEX(GRID!$B$18:$U$29,MATCH(E$7,GRID!$A$18:$A$29,0),MATCH(1,($U$2=GRID!$B$1:$U$1)*(КАЛЕНДАРЬ!AG15=GRID!$B$3:$U$3),0))*GRID!$H$45,
ROUNDUP(INDEX(GRID!$B$18:$U$29,MATCH(E$7,GRID!$A$18:$A$29,0),MATCH(1,($U$2=GRID!$B$1:$U$1)*(КАЛЕНДАРЬ!AG15=GRID!$B$3:$U$3),0))*GRID!$H$45*(1-GRID!$H$46),0))</f>
        <v>31500</v>
      </c>
      <c r="G338" s="57" t="s">
        <v>119</v>
      </c>
      <c r="H338" s="57" t="s">
        <v>119</v>
      </c>
      <c r="I338" s="8" cm="1">
        <f t="array" ref="I338">IF($I$2="Длительное проживание от 10 ночей ",
INDEX(GRID!$B$4:$U$15,MATCH(I$7,GRID!$A$4:$A$15,0),MATCH(1,($U$2=GRID!$B$1:$U$1)*(КАЛЕНДАРЬ!AG15=GRID!$B$3:$U$3),0))*GRID!$H$45,
ROUNDUP(INDEX(GRID!$B$4:$U$15,MATCH(I$7,GRID!$A$4:$A$15,0),MATCH(1,($U$2=GRID!$B$1:$U$1)*(КАЛЕНДАРЬ!AG15=GRID!$B$3:$U$3),0))*GRID!$H$45*(1-GRID!$H$46),0))</f>
        <v>35730</v>
      </c>
      <c r="J338" s="8" cm="1">
        <f t="array" ref="J338">IF($I$2="Длительное проживание от 10 ночей ",
INDEX(GRID!$B$18:$U$29,MATCH(I$7,GRID!$A$18:$A$29,0),MATCH(1,($U$2=GRID!$B$1:$U$1)*(КАЛЕНДАРЬ!AG15=GRID!$B$3:$U$3),0))*GRID!$H$45,
ROUNDUP(INDEX(GRID!$B$18:$U$29,MATCH(I$7,GRID!$A$18:$A$29,0),MATCH(1,($U$2=GRID!$B$1:$U$1)*(КАЛЕНДАРЬ!AG15=GRID!$B$3:$U$3),0))*GRID!$H$45*(1-GRID!$H$46),0))</f>
        <v>40230</v>
      </c>
      <c r="K338" s="57" t="s">
        <v>119</v>
      </c>
      <c r="L338" s="57" t="s">
        <v>119</v>
      </c>
      <c r="M338" s="8" cm="1">
        <f t="array" ref="M338">IF($I$2="Длительное проживание от 10 ночей ",
INDEX(GRID!$B$4:$U$15,MATCH(M$7,GRID!$A$4:$A$15,0),MATCH(1,($U$2=GRID!$B$1:$U$1)*(КАЛЕНДАРЬ!AG15=GRID!$B$3:$U$3),0))*GRID!$H$45,
ROUNDUP(INDEX(GRID!$B$4:$U$15,MATCH(M$7,GRID!$A$4:$A$15,0),MATCH(1,($U$2=GRID!$B$1:$U$1)*(КАЛЕНДАРЬ!AG15=GRID!$B$3:$U$3),0))*GRID!$H$45*(1-GRID!$H$46),0))</f>
        <v>58680</v>
      </c>
      <c r="N338" s="8" cm="1">
        <f t="array" ref="N338">IF($I$2="Длительное проживание от 10 ночей ",
INDEX(GRID!$B$18:$U$29,MATCH(M$7,GRID!$A$18:$A$29,0),MATCH(1,($U$2=GRID!$B$1:$U$1)*(КАЛЕНДАРЬ!AG15=GRID!$B$3:$U$3),0))*GRID!$H$45,
ROUNDUP(INDEX(GRID!$B$18:$U$29,MATCH(M$7,GRID!$A$18:$A$29,0),MATCH(1,($U$2=GRID!$B$1:$U$1)*(КАЛЕНДАРЬ!AG15=GRID!$B$3:$U$3),0))*GRID!$H$45*(1-GRID!$H$46),0))</f>
        <v>63180</v>
      </c>
      <c r="O338" s="57" t="s">
        <v>119</v>
      </c>
      <c r="P338" s="8" cm="1">
        <f t="array" ref="P338">IF($I$2="Длительное проживание от 10 ночей ",
INDEX(GRID!$B$4:$U$15,MATCH(P$7,GRID!$A$4:$A$15,0),MATCH(1,($U$2=GRID!$B$1:$U$1)*(КАЛЕНДАРЬ!AG15=GRID!$B$3:$U$3),0))*GRID!$H$45,
ROUNDUP(INDEX(GRID!$B$4:$U$15,MATCH(P$7,GRID!$A$4:$A$15,0),MATCH(1,($U$2=GRID!$B$1:$U$1)*(КАЛЕНДАРЬ!AG15=GRID!$B$3:$U$3),0))*GRID!$H$45*(1-GRID!$H$46),0))</f>
        <v>125730</v>
      </c>
      <c r="Q338" s="8" cm="1">
        <f t="array" ref="Q338">IF($I$2="Длительное проживание от 10 ночей ",
INDEX(GRID!$B$4:$U$15,MATCH(Q$7,GRID!$A$4:$A$15,0),MATCH(1,($U$2=GRID!$B$1:$U$1)*(КАЛЕНДАРЬ!AG15=GRID!$B$3:$U$3),0))*GRID!$H$45,
ROUNDUP(INDEX(GRID!$B$4:$U$15,MATCH(Q$7,GRID!$A$4:$A$15,0),MATCH(1,($U$2=GRID!$B$1:$U$1)*(КАЛЕНДАРЬ!AG15=GRID!$B$3:$U$3),0))*GRID!$H$45*(1-GRID!$H$46),0))</f>
        <v>147960</v>
      </c>
      <c r="R338" s="57" t="s">
        <v>119</v>
      </c>
      <c r="S338" s="57" t="s">
        <v>119</v>
      </c>
      <c r="T338" s="57" t="s">
        <v>119</v>
      </c>
    </row>
    <row r="339" spans="1:20">
      <c r="A339" s="63" t="s">
        <v>15</v>
      </c>
      <c r="B339" s="64">
        <v>13</v>
      </c>
      <c r="C339" s="8" cm="1">
        <f t="array" ref="C339">IF($I$2="Длительное проживание от 10 ночей ",
INDEX(GRID!$B$4:$U$15,MATCH(C$7,GRID!$A$4:$A$15,0),MATCH(1,($U$2=GRID!$B$1:$U$1)*(КАЛЕНДАРЬ!AG16=GRID!$B$3:$U$3),0))*GRID!$H$45,
ROUNDUP(INDEX(GRID!$B$4:$U$15,MATCH(C$7,GRID!$A$4:$A$15,0),MATCH(1,($U$2=GRID!$B$1:$U$1)*(КАЛЕНДАРЬ!AG16=GRID!$B$3:$U$3),0))*GRID!$H$45*(1-GRID!$H$46),0))</f>
        <v>22500</v>
      </c>
      <c r="D339" s="8" cm="1">
        <f t="array" ref="D339">IF($I$2="Длительное проживание от 10 ночей ",
INDEX(GRID!$B$18:$U$29,MATCH(C$7,GRID!$A$18:$A$29,0),MATCH(1,($U$2=GRID!$B$1:$U$1)*(КАЛЕНДАРЬ!AG16=GRID!$B$3:$U$3),0))*GRID!$H$45,
ROUNDUP(INDEX(GRID!$B$18:$U$29,MATCH(C$7,GRID!$A$18:$A$29,0),MATCH(1,($U$2=GRID!$B$1:$U$1)*(КАЛЕНДАРЬ!AG16=GRID!$B$3:$U$3),0))*GRID!$H$45*(1-GRID!$H$46),0))</f>
        <v>27000</v>
      </c>
      <c r="E339" s="8" cm="1">
        <f t="array" ref="E339">IF($I$2="Длительное проживание от 10 ночей ",
INDEX(GRID!$B$4:$U$15,MATCH(E$7,GRID!$A$4:$A$15,0),MATCH(1,($U$2=GRID!$B$1:$U$1)*(КАЛЕНДАРЬ!AG16=GRID!$B$3:$U$3),0))*GRID!$H$45,
ROUNDUP(INDEX(GRID!$B$4:$U$15,MATCH(E$7,GRID!$A$4:$A$15,0),MATCH(1,($U$2=GRID!$B$1:$U$1)*(КАЛЕНДАРЬ!AG16=GRID!$B$3:$U$3),0))*GRID!$H$45*(1-GRID!$H$46),0))</f>
        <v>27000</v>
      </c>
      <c r="F339" s="8" cm="1">
        <f t="array" ref="F339">IF($I$2="Длительное проживание от 10 ночей ",
INDEX(GRID!$B$18:$U$29,MATCH(E$7,GRID!$A$18:$A$29,0),MATCH(1,($U$2=GRID!$B$1:$U$1)*(КАЛЕНДАРЬ!AG16=GRID!$B$3:$U$3),0))*GRID!$H$45,
ROUNDUP(INDEX(GRID!$B$18:$U$29,MATCH(E$7,GRID!$A$18:$A$29,0),MATCH(1,($U$2=GRID!$B$1:$U$1)*(КАЛЕНДАРЬ!AG16=GRID!$B$3:$U$3),0))*GRID!$H$45*(1-GRID!$H$46),0))</f>
        <v>31500</v>
      </c>
      <c r="G339" s="57" t="s">
        <v>119</v>
      </c>
      <c r="H339" s="57" t="s">
        <v>119</v>
      </c>
      <c r="I339" s="8" cm="1">
        <f t="array" ref="I339">IF($I$2="Длительное проживание от 10 ночей ",
INDEX(GRID!$B$4:$U$15,MATCH(I$7,GRID!$A$4:$A$15,0),MATCH(1,($U$2=GRID!$B$1:$U$1)*(КАЛЕНДАРЬ!AG16=GRID!$B$3:$U$3),0))*GRID!$H$45,
ROUNDUP(INDEX(GRID!$B$4:$U$15,MATCH(I$7,GRID!$A$4:$A$15,0),MATCH(1,($U$2=GRID!$B$1:$U$1)*(КАЛЕНДАРЬ!AG16=GRID!$B$3:$U$3),0))*GRID!$H$45*(1-GRID!$H$46),0))</f>
        <v>35730</v>
      </c>
      <c r="J339" s="8" cm="1">
        <f t="array" ref="J339">IF($I$2="Длительное проживание от 10 ночей ",
INDEX(GRID!$B$18:$U$29,MATCH(I$7,GRID!$A$18:$A$29,0),MATCH(1,($U$2=GRID!$B$1:$U$1)*(КАЛЕНДАРЬ!AG16=GRID!$B$3:$U$3),0))*GRID!$H$45,
ROUNDUP(INDEX(GRID!$B$18:$U$29,MATCH(I$7,GRID!$A$18:$A$29,0),MATCH(1,($U$2=GRID!$B$1:$U$1)*(КАЛЕНДАРЬ!AG16=GRID!$B$3:$U$3),0))*GRID!$H$45*(1-GRID!$H$46),0))</f>
        <v>40230</v>
      </c>
      <c r="K339" s="57" t="s">
        <v>119</v>
      </c>
      <c r="L339" s="57" t="s">
        <v>119</v>
      </c>
      <c r="M339" s="8" cm="1">
        <f t="array" ref="M339">IF($I$2="Длительное проживание от 10 ночей ",
INDEX(GRID!$B$4:$U$15,MATCH(M$7,GRID!$A$4:$A$15,0),MATCH(1,($U$2=GRID!$B$1:$U$1)*(КАЛЕНДАРЬ!AG16=GRID!$B$3:$U$3),0))*GRID!$H$45,
ROUNDUP(INDEX(GRID!$B$4:$U$15,MATCH(M$7,GRID!$A$4:$A$15,0),MATCH(1,($U$2=GRID!$B$1:$U$1)*(КАЛЕНДАРЬ!AG16=GRID!$B$3:$U$3),0))*GRID!$H$45*(1-GRID!$H$46),0))</f>
        <v>58680</v>
      </c>
      <c r="N339" s="8" cm="1">
        <f t="array" ref="N339">IF($I$2="Длительное проживание от 10 ночей ",
INDEX(GRID!$B$18:$U$29,MATCH(M$7,GRID!$A$18:$A$29,0),MATCH(1,($U$2=GRID!$B$1:$U$1)*(КАЛЕНДАРЬ!AG16=GRID!$B$3:$U$3),0))*GRID!$H$45,
ROUNDUP(INDEX(GRID!$B$18:$U$29,MATCH(M$7,GRID!$A$18:$A$29,0),MATCH(1,($U$2=GRID!$B$1:$U$1)*(КАЛЕНДАРЬ!AG16=GRID!$B$3:$U$3),0))*GRID!$H$45*(1-GRID!$H$46),0))</f>
        <v>63180</v>
      </c>
      <c r="O339" s="57" t="s">
        <v>119</v>
      </c>
      <c r="P339" s="8" cm="1">
        <f t="array" ref="P339">IF($I$2="Длительное проживание от 10 ночей ",
INDEX(GRID!$B$4:$U$15,MATCH(P$7,GRID!$A$4:$A$15,0),MATCH(1,($U$2=GRID!$B$1:$U$1)*(КАЛЕНДАРЬ!AG16=GRID!$B$3:$U$3),0))*GRID!$H$45,
ROUNDUP(INDEX(GRID!$B$4:$U$15,MATCH(P$7,GRID!$A$4:$A$15,0),MATCH(1,($U$2=GRID!$B$1:$U$1)*(КАЛЕНДАРЬ!AG16=GRID!$B$3:$U$3),0))*GRID!$H$45*(1-GRID!$H$46),0))</f>
        <v>125730</v>
      </c>
      <c r="Q339" s="8" cm="1">
        <f t="array" ref="Q339">IF($I$2="Длительное проживание от 10 ночей ",
INDEX(GRID!$B$4:$U$15,MATCH(Q$7,GRID!$A$4:$A$15,0),MATCH(1,($U$2=GRID!$B$1:$U$1)*(КАЛЕНДАРЬ!AG16=GRID!$B$3:$U$3),0))*GRID!$H$45,
ROUNDUP(INDEX(GRID!$B$4:$U$15,MATCH(Q$7,GRID!$A$4:$A$15,0),MATCH(1,($U$2=GRID!$B$1:$U$1)*(КАЛЕНДАРЬ!AG16=GRID!$B$3:$U$3),0))*GRID!$H$45*(1-GRID!$H$46),0))</f>
        <v>147960</v>
      </c>
      <c r="R339" s="57" t="s">
        <v>119</v>
      </c>
      <c r="S339" s="57" t="s">
        <v>119</v>
      </c>
      <c r="T339" s="57" t="s">
        <v>119</v>
      </c>
    </row>
    <row r="340" spans="1:20">
      <c r="A340" s="63" t="s">
        <v>16</v>
      </c>
      <c r="B340" s="64">
        <v>14</v>
      </c>
      <c r="C340" s="8" cm="1">
        <f t="array" ref="C340">IF($I$2="Длительное проживание от 10 ночей ",
INDEX(GRID!$B$4:$U$15,MATCH(C$7,GRID!$A$4:$A$15,0),MATCH(1,($U$2=GRID!$B$1:$U$1)*(КАЛЕНДАРЬ!AG17=GRID!$B$3:$U$3),0))*GRID!$H$45,
ROUNDUP(INDEX(GRID!$B$4:$U$15,MATCH(C$7,GRID!$A$4:$A$15,0),MATCH(1,($U$2=GRID!$B$1:$U$1)*(КАЛЕНДАРЬ!AG17=GRID!$B$3:$U$3),0))*GRID!$H$45*(1-GRID!$H$46),0))</f>
        <v>22500</v>
      </c>
      <c r="D340" s="8" cm="1">
        <f t="array" ref="D340">IF($I$2="Длительное проживание от 10 ночей ",
INDEX(GRID!$B$18:$U$29,MATCH(C$7,GRID!$A$18:$A$29,0),MATCH(1,($U$2=GRID!$B$1:$U$1)*(КАЛЕНДАРЬ!AG17=GRID!$B$3:$U$3),0))*GRID!$H$45,
ROUNDUP(INDEX(GRID!$B$18:$U$29,MATCH(C$7,GRID!$A$18:$A$29,0),MATCH(1,($U$2=GRID!$B$1:$U$1)*(КАЛЕНДАРЬ!AG17=GRID!$B$3:$U$3),0))*GRID!$H$45*(1-GRID!$H$46),0))</f>
        <v>27000</v>
      </c>
      <c r="E340" s="8" cm="1">
        <f t="array" ref="E340">IF($I$2="Длительное проживание от 10 ночей ",
INDEX(GRID!$B$4:$U$15,MATCH(E$7,GRID!$A$4:$A$15,0),MATCH(1,($U$2=GRID!$B$1:$U$1)*(КАЛЕНДАРЬ!AG17=GRID!$B$3:$U$3),0))*GRID!$H$45,
ROUNDUP(INDEX(GRID!$B$4:$U$15,MATCH(E$7,GRID!$A$4:$A$15,0),MATCH(1,($U$2=GRID!$B$1:$U$1)*(КАЛЕНДАРЬ!AG17=GRID!$B$3:$U$3),0))*GRID!$H$45*(1-GRID!$H$46),0))</f>
        <v>27000</v>
      </c>
      <c r="F340" s="8" cm="1">
        <f t="array" ref="F340">IF($I$2="Длительное проживание от 10 ночей ",
INDEX(GRID!$B$18:$U$29,MATCH(E$7,GRID!$A$18:$A$29,0),MATCH(1,($U$2=GRID!$B$1:$U$1)*(КАЛЕНДАРЬ!AG17=GRID!$B$3:$U$3),0))*GRID!$H$45,
ROUNDUP(INDEX(GRID!$B$18:$U$29,MATCH(E$7,GRID!$A$18:$A$29,0),MATCH(1,($U$2=GRID!$B$1:$U$1)*(КАЛЕНДАРЬ!AG17=GRID!$B$3:$U$3),0))*GRID!$H$45*(1-GRID!$H$46),0))</f>
        <v>31500</v>
      </c>
      <c r="G340" s="57" t="s">
        <v>119</v>
      </c>
      <c r="H340" s="57" t="s">
        <v>119</v>
      </c>
      <c r="I340" s="8" cm="1">
        <f t="array" ref="I340">IF($I$2="Длительное проживание от 10 ночей ",
INDEX(GRID!$B$4:$U$15,MATCH(I$7,GRID!$A$4:$A$15,0),MATCH(1,($U$2=GRID!$B$1:$U$1)*(КАЛЕНДАРЬ!AG17=GRID!$B$3:$U$3),0))*GRID!$H$45,
ROUNDUP(INDEX(GRID!$B$4:$U$15,MATCH(I$7,GRID!$A$4:$A$15,0),MATCH(1,($U$2=GRID!$B$1:$U$1)*(КАЛЕНДАРЬ!AG17=GRID!$B$3:$U$3),0))*GRID!$H$45*(1-GRID!$H$46),0))</f>
        <v>35730</v>
      </c>
      <c r="J340" s="8" cm="1">
        <f t="array" ref="J340">IF($I$2="Длительное проживание от 10 ночей ",
INDEX(GRID!$B$18:$U$29,MATCH(I$7,GRID!$A$18:$A$29,0),MATCH(1,($U$2=GRID!$B$1:$U$1)*(КАЛЕНДАРЬ!AG17=GRID!$B$3:$U$3),0))*GRID!$H$45,
ROUNDUP(INDEX(GRID!$B$18:$U$29,MATCH(I$7,GRID!$A$18:$A$29,0),MATCH(1,($U$2=GRID!$B$1:$U$1)*(КАЛЕНДАРЬ!AG17=GRID!$B$3:$U$3),0))*GRID!$H$45*(1-GRID!$H$46),0))</f>
        <v>40230</v>
      </c>
      <c r="K340" s="57" t="s">
        <v>119</v>
      </c>
      <c r="L340" s="57" t="s">
        <v>119</v>
      </c>
      <c r="M340" s="8" cm="1">
        <f t="array" ref="M340">IF($I$2="Длительное проживание от 10 ночей ",
INDEX(GRID!$B$4:$U$15,MATCH(M$7,GRID!$A$4:$A$15,0),MATCH(1,($U$2=GRID!$B$1:$U$1)*(КАЛЕНДАРЬ!AG17=GRID!$B$3:$U$3),0))*GRID!$H$45,
ROUNDUP(INDEX(GRID!$B$4:$U$15,MATCH(M$7,GRID!$A$4:$A$15,0),MATCH(1,($U$2=GRID!$B$1:$U$1)*(КАЛЕНДАРЬ!AG17=GRID!$B$3:$U$3),0))*GRID!$H$45*(1-GRID!$H$46),0))</f>
        <v>58680</v>
      </c>
      <c r="N340" s="8" cm="1">
        <f t="array" ref="N340">IF($I$2="Длительное проживание от 10 ночей ",
INDEX(GRID!$B$18:$U$29,MATCH(M$7,GRID!$A$18:$A$29,0),MATCH(1,($U$2=GRID!$B$1:$U$1)*(КАЛЕНДАРЬ!AG17=GRID!$B$3:$U$3),0))*GRID!$H$45,
ROUNDUP(INDEX(GRID!$B$18:$U$29,MATCH(M$7,GRID!$A$18:$A$29,0),MATCH(1,($U$2=GRID!$B$1:$U$1)*(КАЛЕНДАРЬ!AG17=GRID!$B$3:$U$3),0))*GRID!$H$45*(1-GRID!$H$46),0))</f>
        <v>63180</v>
      </c>
      <c r="O340" s="57" t="s">
        <v>119</v>
      </c>
      <c r="P340" s="8" cm="1">
        <f t="array" ref="P340">IF($I$2="Длительное проживание от 10 ночей ",
INDEX(GRID!$B$4:$U$15,MATCH(P$7,GRID!$A$4:$A$15,0),MATCH(1,($U$2=GRID!$B$1:$U$1)*(КАЛЕНДАРЬ!AG17=GRID!$B$3:$U$3),0))*GRID!$H$45,
ROUNDUP(INDEX(GRID!$B$4:$U$15,MATCH(P$7,GRID!$A$4:$A$15,0),MATCH(1,($U$2=GRID!$B$1:$U$1)*(КАЛЕНДАРЬ!AG17=GRID!$B$3:$U$3),0))*GRID!$H$45*(1-GRID!$H$46),0))</f>
        <v>125730</v>
      </c>
      <c r="Q340" s="8" cm="1">
        <f t="array" ref="Q340">IF($I$2="Длительное проживание от 10 ночей ",
INDEX(GRID!$B$4:$U$15,MATCH(Q$7,GRID!$A$4:$A$15,0),MATCH(1,($U$2=GRID!$B$1:$U$1)*(КАЛЕНДАРЬ!AG17=GRID!$B$3:$U$3),0))*GRID!$H$45,
ROUNDUP(INDEX(GRID!$B$4:$U$15,MATCH(Q$7,GRID!$A$4:$A$15,0),MATCH(1,($U$2=GRID!$B$1:$U$1)*(КАЛЕНДАРЬ!AG17=GRID!$B$3:$U$3),0))*GRID!$H$45*(1-GRID!$H$46),0))</f>
        <v>147960</v>
      </c>
      <c r="R340" s="57" t="s">
        <v>119</v>
      </c>
      <c r="S340" s="57" t="s">
        <v>119</v>
      </c>
      <c r="T340" s="57" t="s">
        <v>119</v>
      </c>
    </row>
    <row r="341" spans="1:20">
      <c r="A341" s="63" t="s">
        <v>17</v>
      </c>
      <c r="B341" s="64">
        <v>15</v>
      </c>
      <c r="C341" s="8" cm="1">
        <f t="array" ref="C341">IF($I$2="Длительное проживание от 10 ночей ",
INDEX(GRID!$B$4:$U$15,MATCH(C$7,GRID!$A$4:$A$15,0),MATCH(1,($U$2=GRID!$B$1:$U$1)*(КАЛЕНДАРЬ!AG18=GRID!$B$3:$U$3),0))*GRID!$H$45,
ROUNDUP(INDEX(GRID!$B$4:$U$15,MATCH(C$7,GRID!$A$4:$A$15,0),MATCH(1,($U$2=GRID!$B$1:$U$1)*(КАЛЕНДАРЬ!AG18=GRID!$B$3:$U$3),0))*GRID!$H$45*(1-GRID!$H$46),0))</f>
        <v>22500</v>
      </c>
      <c r="D341" s="8" cm="1">
        <f t="array" ref="D341">IF($I$2="Длительное проживание от 10 ночей ",
INDEX(GRID!$B$18:$U$29,MATCH(C$7,GRID!$A$18:$A$29,0),MATCH(1,($U$2=GRID!$B$1:$U$1)*(КАЛЕНДАРЬ!AG18=GRID!$B$3:$U$3),0))*GRID!$H$45,
ROUNDUP(INDEX(GRID!$B$18:$U$29,MATCH(C$7,GRID!$A$18:$A$29,0),MATCH(1,($U$2=GRID!$B$1:$U$1)*(КАЛЕНДАРЬ!AG18=GRID!$B$3:$U$3),0))*GRID!$H$45*(1-GRID!$H$46),0))</f>
        <v>27000</v>
      </c>
      <c r="E341" s="8" cm="1">
        <f t="array" ref="E341">IF($I$2="Длительное проживание от 10 ночей ",
INDEX(GRID!$B$4:$U$15,MATCH(E$7,GRID!$A$4:$A$15,0),MATCH(1,($U$2=GRID!$B$1:$U$1)*(КАЛЕНДАРЬ!AG18=GRID!$B$3:$U$3),0))*GRID!$H$45,
ROUNDUP(INDEX(GRID!$B$4:$U$15,MATCH(E$7,GRID!$A$4:$A$15,0),MATCH(1,($U$2=GRID!$B$1:$U$1)*(КАЛЕНДАРЬ!AG18=GRID!$B$3:$U$3),0))*GRID!$H$45*(1-GRID!$H$46),0))</f>
        <v>27000</v>
      </c>
      <c r="F341" s="8" cm="1">
        <f t="array" ref="F341">IF($I$2="Длительное проживание от 10 ночей ",
INDEX(GRID!$B$18:$U$29,MATCH(E$7,GRID!$A$18:$A$29,0),MATCH(1,($U$2=GRID!$B$1:$U$1)*(КАЛЕНДАРЬ!AG18=GRID!$B$3:$U$3),0))*GRID!$H$45,
ROUNDUP(INDEX(GRID!$B$18:$U$29,MATCH(E$7,GRID!$A$18:$A$29,0),MATCH(1,($U$2=GRID!$B$1:$U$1)*(КАЛЕНДАРЬ!AG18=GRID!$B$3:$U$3),0))*GRID!$H$45*(1-GRID!$H$46),0))</f>
        <v>31500</v>
      </c>
      <c r="G341" s="57" t="s">
        <v>119</v>
      </c>
      <c r="H341" s="57" t="s">
        <v>119</v>
      </c>
      <c r="I341" s="8" cm="1">
        <f t="array" ref="I341">IF($I$2="Длительное проживание от 10 ночей ",
INDEX(GRID!$B$4:$U$15,MATCH(I$7,GRID!$A$4:$A$15,0),MATCH(1,($U$2=GRID!$B$1:$U$1)*(КАЛЕНДАРЬ!AG18=GRID!$B$3:$U$3),0))*GRID!$H$45,
ROUNDUP(INDEX(GRID!$B$4:$U$15,MATCH(I$7,GRID!$A$4:$A$15,0),MATCH(1,($U$2=GRID!$B$1:$U$1)*(КАЛЕНДАРЬ!AG18=GRID!$B$3:$U$3),0))*GRID!$H$45*(1-GRID!$H$46),0))</f>
        <v>35730</v>
      </c>
      <c r="J341" s="8" cm="1">
        <f t="array" ref="J341">IF($I$2="Длительное проживание от 10 ночей ",
INDEX(GRID!$B$18:$U$29,MATCH(I$7,GRID!$A$18:$A$29,0),MATCH(1,($U$2=GRID!$B$1:$U$1)*(КАЛЕНДАРЬ!AG18=GRID!$B$3:$U$3),0))*GRID!$H$45,
ROUNDUP(INDEX(GRID!$B$18:$U$29,MATCH(I$7,GRID!$A$18:$A$29,0),MATCH(1,($U$2=GRID!$B$1:$U$1)*(КАЛЕНДАРЬ!AG18=GRID!$B$3:$U$3),0))*GRID!$H$45*(1-GRID!$H$46),0))</f>
        <v>40230</v>
      </c>
      <c r="K341" s="57" t="s">
        <v>119</v>
      </c>
      <c r="L341" s="57" t="s">
        <v>119</v>
      </c>
      <c r="M341" s="8" cm="1">
        <f t="array" ref="M341">IF($I$2="Длительное проживание от 10 ночей ",
INDEX(GRID!$B$4:$U$15,MATCH(M$7,GRID!$A$4:$A$15,0),MATCH(1,($U$2=GRID!$B$1:$U$1)*(КАЛЕНДАРЬ!AG18=GRID!$B$3:$U$3),0))*GRID!$H$45,
ROUNDUP(INDEX(GRID!$B$4:$U$15,MATCH(M$7,GRID!$A$4:$A$15,0),MATCH(1,($U$2=GRID!$B$1:$U$1)*(КАЛЕНДАРЬ!AG18=GRID!$B$3:$U$3),0))*GRID!$H$45*(1-GRID!$H$46),0))</f>
        <v>58680</v>
      </c>
      <c r="N341" s="8" cm="1">
        <f t="array" ref="N341">IF($I$2="Длительное проживание от 10 ночей ",
INDEX(GRID!$B$18:$U$29,MATCH(M$7,GRID!$A$18:$A$29,0),MATCH(1,($U$2=GRID!$B$1:$U$1)*(КАЛЕНДАРЬ!AG18=GRID!$B$3:$U$3),0))*GRID!$H$45,
ROUNDUP(INDEX(GRID!$B$18:$U$29,MATCH(M$7,GRID!$A$18:$A$29,0),MATCH(1,($U$2=GRID!$B$1:$U$1)*(КАЛЕНДАРЬ!AG18=GRID!$B$3:$U$3),0))*GRID!$H$45*(1-GRID!$H$46),0))</f>
        <v>63180</v>
      </c>
      <c r="O341" s="57" t="s">
        <v>119</v>
      </c>
      <c r="P341" s="8" cm="1">
        <f t="array" ref="P341">IF($I$2="Длительное проживание от 10 ночей ",
INDEX(GRID!$B$4:$U$15,MATCH(P$7,GRID!$A$4:$A$15,0),MATCH(1,($U$2=GRID!$B$1:$U$1)*(КАЛЕНДАРЬ!AG18=GRID!$B$3:$U$3),0))*GRID!$H$45,
ROUNDUP(INDEX(GRID!$B$4:$U$15,MATCH(P$7,GRID!$A$4:$A$15,0),MATCH(1,($U$2=GRID!$B$1:$U$1)*(КАЛЕНДАРЬ!AG18=GRID!$B$3:$U$3),0))*GRID!$H$45*(1-GRID!$H$46),0))</f>
        <v>125730</v>
      </c>
      <c r="Q341" s="8" cm="1">
        <f t="array" ref="Q341">IF($I$2="Длительное проживание от 10 ночей ",
INDEX(GRID!$B$4:$U$15,MATCH(Q$7,GRID!$A$4:$A$15,0),MATCH(1,($U$2=GRID!$B$1:$U$1)*(КАЛЕНДАРЬ!AG18=GRID!$B$3:$U$3),0))*GRID!$H$45,
ROUNDUP(INDEX(GRID!$B$4:$U$15,MATCH(Q$7,GRID!$A$4:$A$15,0),MATCH(1,($U$2=GRID!$B$1:$U$1)*(КАЛЕНДАРЬ!AG18=GRID!$B$3:$U$3),0))*GRID!$H$45*(1-GRID!$H$46),0))</f>
        <v>147960</v>
      </c>
      <c r="R341" s="57" t="s">
        <v>119</v>
      </c>
      <c r="S341" s="57" t="s">
        <v>119</v>
      </c>
      <c r="T341" s="57" t="s">
        <v>119</v>
      </c>
    </row>
    <row r="342" spans="1:20">
      <c r="A342" s="63" t="s">
        <v>11</v>
      </c>
      <c r="B342" s="64">
        <v>16</v>
      </c>
      <c r="C342" s="8" cm="1">
        <f t="array" ref="C342">IF($I$2="Длительное проживание от 10 ночей ",
INDEX(GRID!$B$4:$U$15,MATCH(C$7,GRID!$A$4:$A$15,0),MATCH(1,($U$2=GRID!$B$1:$U$1)*(КАЛЕНДАРЬ!AG19=GRID!$B$3:$U$3),0))*GRID!$H$45,
ROUNDUP(INDEX(GRID!$B$4:$U$15,MATCH(C$7,GRID!$A$4:$A$15,0),MATCH(1,($U$2=GRID!$B$1:$U$1)*(КАЛЕНДАРЬ!AG19=GRID!$B$3:$U$3),0))*GRID!$H$45*(1-GRID!$H$46),0))</f>
        <v>22500</v>
      </c>
      <c r="D342" s="8" cm="1">
        <f t="array" ref="D342">IF($I$2="Длительное проживание от 10 ночей ",
INDEX(GRID!$B$18:$U$29,MATCH(C$7,GRID!$A$18:$A$29,0),MATCH(1,($U$2=GRID!$B$1:$U$1)*(КАЛЕНДАРЬ!AG19=GRID!$B$3:$U$3),0))*GRID!$H$45,
ROUNDUP(INDEX(GRID!$B$18:$U$29,MATCH(C$7,GRID!$A$18:$A$29,0),MATCH(1,($U$2=GRID!$B$1:$U$1)*(КАЛЕНДАРЬ!AG19=GRID!$B$3:$U$3),0))*GRID!$H$45*(1-GRID!$H$46),0))</f>
        <v>27000</v>
      </c>
      <c r="E342" s="8" cm="1">
        <f t="array" ref="E342">IF($I$2="Длительное проживание от 10 ночей ",
INDEX(GRID!$B$4:$U$15,MATCH(E$7,GRID!$A$4:$A$15,0),MATCH(1,($U$2=GRID!$B$1:$U$1)*(КАЛЕНДАРЬ!AG19=GRID!$B$3:$U$3),0))*GRID!$H$45,
ROUNDUP(INDEX(GRID!$B$4:$U$15,MATCH(E$7,GRID!$A$4:$A$15,0),MATCH(1,($U$2=GRID!$B$1:$U$1)*(КАЛЕНДАРЬ!AG19=GRID!$B$3:$U$3),0))*GRID!$H$45*(1-GRID!$H$46),0))</f>
        <v>27000</v>
      </c>
      <c r="F342" s="8" cm="1">
        <f t="array" ref="F342">IF($I$2="Длительное проживание от 10 ночей ",
INDEX(GRID!$B$18:$U$29,MATCH(E$7,GRID!$A$18:$A$29,0),MATCH(1,($U$2=GRID!$B$1:$U$1)*(КАЛЕНДАРЬ!AG19=GRID!$B$3:$U$3),0))*GRID!$H$45,
ROUNDUP(INDEX(GRID!$B$18:$U$29,MATCH(E$7,GRID!$A$18:$A$29,0),MATCH(1,($U$2=GRID!$B$1:$U$1)*(КАЛЕНДАРЬ!AG19=GRID!$B$3:$U$3),0))*GRID!$H$45*(1-GRID!$H$46),0))</f>
        <v>31500</v>
      </c>
      <c r="G342" s="57" t="s">
        <v>119</v>
      </c>
      <c r="H342" s="57" t="s">
        <v>119</v>
      </c>
      <c r="I342" s="8" cm="1">
        <f t="array" ref="I342">IF($I$2="Длительное проживание от 10 ночей ",
INDEX(GRID!$B$4:$U$15,MATCH(I$7,GRID!$A$4:$A$15,0),MATCH(1,($U$2=GRID!$B$1:$U$1)*(КАЛЕНДАРЬ!AG19=GRID!$B$3:$U$3),0))*GRID!$H$45,
ROUNDUP(INDEX(GRID!$B$4:$U$15,MATCH(I$7,GRID!$A$4:$A$15,0),MATCH(1,($U$2=GRID!$B$1:$U$1)*(КАЛЕНДАРЬ!AG19=GRID!$B$3:$U$3),0))*GRID!$H$45*(1-GRID!$H$46),0))</f>
        <v>35730</v>
      </c>
      <c r="J342" s="8" cm="1">
        <f t="array" ref="J342">IF($I$2="Длительное проживание от 10 ночей ",
INDEX(GRID!$B$18:$U$29,MATCH(I$7,GRID!$A$18:$A$29,0),MATCH(1,($U$2=GRID!$B$1:$U$1)*(КАЛЕНДАРЬ!AG19=GRID!$B$3:$U$3),0))*GRID!$H$45,
ROUNDUP(INDEX(GRID!$B$18:$U$29,MATCH(I$7,GRID!$A$18:$A$29,0),MATCH(1,($U$2=GRID!$B$1:$U$1)*(КАЛЕНДАРЬ!AG19=GRID!$B$3:$U$3),0))*GRID!$H$45*(1-GRID!$H$46),0))</f>
        <v>40230</v>
      </c>
      <c r="K342" s="57" t="s">
        <v>119</v>
      </c>
      <c r="L342" s="57" t="s">
        <v>119</v>
      </c>
      <c r="M342" s="8" cm="1">
        <f t="array" ref="M342">IF($I$2="Длительное проживание от 10 ночей ",
INDEX(GRID!$B$4:$U$15,MATCH(M$7,GRID!$A$4:$A$15,0),MATCH(1,($U$2=GRID!$B$1:$U$1)*(КАЛЕНДАРЬ!AG19=GRID!$B$3:$U$3),0))*GRID!$H$45,
ROUNDUP(INDEX(GRID!$B$4:$U$15,MATCH(M$7,GRID!$A$4:$A$15,0),MATCH(1,($U$2=GRID!$B$1:$U$1)*(КАЛЕНДАРЬ!AG19=GRID!$B$3:$U$3),0))*GRID!$H$45*(1-GRID!$H$46),0))</f>
        <v>58680</v>
      </c>
      <c r="N342" s="8" cm="1">
        <f t="array" ref="N342">IF($I$2="Длительное проживание от 10 ночей ",
INDEX(GRID!$B$18:$U$29,MATCH(M$7,GRID!$A$18:$A$29,0),MATCH(1,($U$2=GRID!$B$1:$U$1)*(КАЛЕНДАРЬ!AG19=GRID!$B$3:$U$3),0))*GRID!$H$45,
ROUNDUP(INDEX(GRID!$B$18:$U$29,MATCH(M$7,GRID!$A$18:$A$29,0),MATCH(1,($U$2=GRID!$B$1:$U$1)*(КАЛЕНДАРЬ!AG19=GRID!$B$3:$U$3),0))*GRID!$H$45*(1-GRID!$H$46),0))</f>
        <v>63180</v>
      </c>
      <c r="O342" s="57" t="s">
        <v>119</v>
      </c>
      <c r="P342" s="8" cm="1">
        <f t="array" ref="P342">IF($I$2="Длительное проживание от 10 ночей ",
INDEX(GRID!$B$4:$U$15,MATCH(P$7,GRID!$A$4:$A$15,0),MATCH(1,($U$2=GRID!$B$1:$U$1)*(КАЛЕНДАРЬ!AG19=GRID!$B$3:$U$3),0))*GRID!$H$45,
ROUNDUP(INDEX(GRID!$B$4:$U$15,MATCH(P$7,GRID!$A$4:$A$15,0),MATCH(1,($U$2=GRID!$B$1:$U$1)*(КАЛЕНДАРЬ!AG19=GRID!$B$3:$U$3),0))*GRID!$H$45*(1-GRID!$H$46),0))</f>
        <v>125730</v>
      </c>
      <c r="Q342" s="8" cm="1">
        <f t="array" ref="Q342">IF($I$2="Длительное проживание от 10 ночей ",
INDEX(GRID!$B$4:$U$15,MATCH(Q$7,GRID!$A$4:$A$15,0),MATCH(1,($U$2=GRID!$B$1:$U$1)*(КАЛЕНДАРЬ!AG19=GRID!$B$3:$U$3),0))*GRID!$H$45,
ROUNDUP(INDEX(GRID!$B$4:$U$15,MATCH(Q$7,GRID!$A$4:$A$15,0),MATCH(1,($U$2=GRID!$B$1:$U$1)*(КАЛЕНДАРЬ!AG19=GRID!$B$3:$U$3),0))*GRID!$H$45*(1-GRID!$H$46),0))</f>
        <v>147960</v>
      </c>
      <c r="R342" s="57" t="s">
        <v>119</v>
      </c>
      <c r="S342" s="57" t="s">
        <v>119</v>
      </c>
      <c r="T342" s="57" t="s">
        <v>119</v>
      </c>
    </row>
    <row r="343" spans="1:20">
      <c r="A343" s="63" t="s">
        <v>12</v>
      </c>
      <c r="B343" s="64">
        <v>17</v>
      </c>
      <c r="C343" s="8" cm="1">
        <f t="array" ref="C343">IF($I$2="Длительное проживание от 10 ночей ",
INDEX(GRID!$B$4:$U$15,MATCH(C$7,GRID!$A$4:$A$15,0),MATCH(1,($U$2=GRID!$B$1:$U$1)*(КАЛЕНДАРЬ!AG20=GRID!$B$3:$U$3),0))*GRID!$H$45,
ROUNDUP(INDEX(GRID!$B$4:$U$15,MATCH(C$7,GRID!$A$4:$A$15,0),MATCH(1,($U$2=GRID!$B$1:$U$1)*(КАЛЕНДАРЬ!AG20=GRID!$B$3:$U$3),0))*GRID!$H$45*(1-GRID!$H$46),0))</f>
        <v>22500</v>
      </c>
      <c r="D343" s="8" cm="1">
        <f t="array" ref="D343">IF($I$2="Длительное проживание от 10 ночей ",
INDEX(GRID!$B$18:$U$29,MATCH(C$7,GRID!$A$18:$A$29,0),MATCH(1,($U$2=GRID!$B$1:$U$1)*(КАЛЕНДАРЬ!AG20=GRID!$B$3:$U$3),0))*GRID!$H$45,
ROUNDUP(INDEX(GRID!$B$18:$U$29,MATCH(C$7,GRID!$A$18:$A$29,0),MATCH(1,($U$2=GRID!$B$1:$U$1)*(КАЛЕНДАРЬ!AG20=GRID!$B$3:$U$3),0))*GRID!$H$45*(1-GRID!$H$46),0))</f>
        <v>27000</v>
      </c>
      <c r="E343" s="8" cm="1">
        <f t="array" ref="E343">IF($I$2="Длительное проживание от 10 ночей ",
INDEX(GRID!$B$4:$U$15,MATCH(E$7,GRID!$A$4:$A$15,0),MATCH(1,($U$2=GRID!$B$1:$U$1)*(КАЛЕНДАРЬ!AG20=GRID!$B$3:$U$3),0))*GRID!$H$45,
ROUNDUP(INDEX(GRID!$B$4:$U$15,MATCH(E$7,GRID!$A$4:$A$15,0),MATCH(1,($U$2=GRID!$B$1:$U$1)*(КАЛЕНДАРЬ!AG20=GRID!$B$3:$U$3),0))*GRID!$H$45*(1-GRID!$H$46),0))</f>
        <v>27000</v>
      </c>
      <c r="F343" s="8" cm="1">
        <f t="array" ref="F343">IF($I$2="Длительное проживание от 10 ночей ",
INDEX(GRID!$B$18:$U$29,MATCH(E$7,GRID!$A$18:$A$29,0),MATCH(1,($U$2=GRID!$B$1:$U$1)*(КАЛЕНДАРЬ!AG20=GRID!$B$3:$U$3),0))*GRID!$H$45,
ROUNDUP(INDEX(GRID!$B$18:$U$29,MATCH(E$7,GRID!$A$18:$A$29,0),MATCH(1,($U$2=GRID!$B$1:$U$1)*(КАЛЕНДАРЬ!AG20=GRID!$B$3:$U$3),0))*GRID!$H$45*(1-GRID!$H$46),0))</f>
        <v>31500</v>
      </c>
      <c r="G343" s="57" t="s">
        <v>119</v>
      </c>
      <c r="H343" s="57" t="s">
        <v>119</v>
      </c>
      <c r="I343" s="8" cm="1">
        <f t="array" ref="I343">IF($I$2="Длительное проживание от 10 ночей ",
INDEX(GRID!$B$4:$U$15,MATCH(I$7,GRID!$A$4:$A$15,0),MATCH(1,($U$2=GRID!$B$1:$U$1)*(КАЛЕНДАРЬ!AG20=GRID!$B$3:$U$3),0))*GRID!$H$45,
ROUNDUP(INDEX(GRID!$B$4:$U$15,MATCH(I$7,GRID!$A$4:$A$15,0),MATCH(1,($U$2=GRID!$B$1:$U$1)*(КАЛЕНДАРЬ!AG20=GRID!$B$3:$U$3),0))*GRID!$H$45*(1-GRID!$H$46),0))</f>
        <v>35730</v>
      </c>
      <c r="J343" s="8" cm="1">
        <f t="array" ref="J343">IF($I$2="Длительное проживание от 10 ночей ",
INDEX(GRID!$B$18:$U$29,MATCH(I$7,GRID!$A$18:$A$29,0),MATCH(1,($U$2=GRID!$B$1:$U$1)*(КАЛЕНДАРЬ!AG20=GRID!$B$3:$U$3),0))*GRID!$H$45,
ROUNDUP(INDEX(GRID!$B$18:$U$29,MATCH(I$7,GRID!$A$18:$A$29,0),MATCH(1,($U$2=GRID!$B$1:$U$1)*(КАЛЕНДАРЬ!AG20=GRID!$B$3:$U$3),0))*GRID!$H$45*(1-GRID!$H$46),0))</f>
        <v>40230</v>
      </c>
      <c r="K343" s="57" t="s">
        <v>119</v>
      </c>
      <c r="L343" s="57" t="s">
        <v>119</v>
      </c>
      <c r="M343" s="8" cm="1">
        <f t="array" ref="M343">IF($I$2="Длительное проживание от 10 ночей ",
INDEX(GRID!$B$4:$U$15,MATCH(M$7,GRID!$A$4:$A$15,0),MATCH(1,($U$2=GRID!$B$1:$U$1)*(КАЛЕНДАРЬ!AG20=GRID!$B$3:$U$3),0))*GRID!$H$45,
ROUNDUP(INDEX(GRID!$B$4:$U$15,MATCH(M$7,GRID!$A$4:$A$15,0),MATCH(1,($U$2=GRID!$B$1:$U$1)*(КАЛЕНДАРЬ!AG20=GRID!$B$3:$U$3),0))*GRID!$H$45*(1-GRID!$H$46),0))</f>
        <v>58680</v>
      </c>
      <c r="N343" s="8" cm="1">
        <f t="array" ref="N343">IF($I$2="Длительное проживание от 10 ночей ",
INDEX(GRID!$B$18:$U$29,MATCH(M$7,GRID!$A$18:$A$29,0),MATCH(1,($U$2=GRID!$B$1:$U$1)*(КАЛЕНДАРЬ!AG20=GRID!$B$3:$U$3),0))*GRID!$H$45,
ROUNDUP(INDEX(GRID!$B$18:$U$29,MATCH(M$7,GRID!$A$18:$A$29,0),MATCH(1,($U$2=GRID!$B$1:$U$1)*(КАЛЕНДАРЬ!AG20=GRID!$B$3:$U$3),0))*GRID!$H$45*(1-GRID!$H$46),0))</f>
        <v>63180</v>
      </c>
      <c r="O343" s="57" t="s">
        <v>119</v>
      </c>
      <c r="P343" s="8" cm="1">
        <f t="array" ref="P343">IF($I$2="Длительное проживание от 10 ночей ",
INDEX(GRID!$B$4:$U$15,MATCH(P$7,GRID!$A$4:$A$15,0),MATCH(1,($U$2=GRID!$B$1:$U$1)*(КАЛЕНДАРЬ!AG20=GRID!$B$3:$U$3),0))*GRID!$H$45,
ROUNDUP(INDEX(GRID!$B$4:$U$15,MATCH(P$7,GRID!$A$4:$A$15,0),MATCH(1,($U$2=GRID!$B$1:$U$1)*(КАЛЕНДАРЬ!AG20=GRID!$B$3:$U$3),0))*GRID!$H$45*(1-GRID!$H$46),0))</f>
        <v>125730</v>
      </c>
      <c r="Q343" s="8" cm="1">
        <f t="array" ref="Q343">IF($I$2="Длительное проживание от 10 ночей ",
INDEX(GRID!$B$4:$U$15,MATCH(Q$7,GRID!$A$4:$A$15,0),MATCH(1,($U$2=GRID!$B$1:$U$1)*(КАЛЕНДАРЬ!AG20=GRID!$B$3:$U$3),0))*GRID!$H$45,
ROUNDUP(INDEX(GRID!$B$4:$U$15,MATCH(Q$7,GRID!$A$4:$A$15,0),MATCH(1,($U$2=GRID!$B$1:$U$1)*(КАЛЕНДАРЬ!AG20=GRID!$B$3:$U$3),0))*GRID!$H$45*(1-GRID!$H$46),0))</f>
        <v>147960</v>
      </c>
      <c r="R343" s="57" t="s">
        <v>119</v>
      </c>
      <c r="S343" s="57" t="s">
        <v>119</v>
      </c>
      <c r="T343" s="57" t="s">
        <v>119</v>
      </c>
    </row>
    <row r="344" spans="1:20">
      <c r="A344" s="63" t="s">
        <v>13</v>
      </c>
      <c r="B344" s="64">
        <v>18</v>
      </c>
      <c r="C344" s="8" cm="1">
        <f t="array" ref="C344">IF($I$2="Длительное проживание от 10 ночей ",
INDEX(GRID!$B$4:$U$15,MATCH(C$7,GRID!$A$4:$A$15,0),MATCH(1,($U$2=GRID!$B$1:$U$1)*(КАЛЕНДАРЬ!AG21=GRID!$B$3:$U$3),0))*GRID!$H$45,
ROUNDUP(INDEX(GRID!$B$4:$U$15,MATCH(C$7,GRID!$A$4:$A$15,0),MATCH(1,($U$2=GRID!$B$1:$U$1)*(КАЛЕНДАРЬ!AG21=GRID!$B$3:$U$3),0))*GRID!$H$45*(1-GRID!$H$46),0))</f>
        <v>22500</v>
      </c>
      <c r="D344" s="8" cm="1">
        <f t="array" ref="D344">IF($I$2="Длительное проживание от 10 ночей ",
INDEX(GRID!$B$18:$U$29,MATCH(C$7,GRID!$A$18:$A$29,0),MATCH(1,($U$2=GRID!$B$1:$U$1)*(КАЛЕНДАРЬ!AG21=GRID!$B$3:$U$3),0))*GRID!$H$45,
ROUNDUP(INDEX(GRID!$B$18:$U$29,MATCH(C$7,GRID!$A$18:$A$29,0),MATCH(1,($U$2=GRID!$B$1:$U$1)*(КАЛЕНДАРЬ!AG21=GRID!$B$3:$U$3),0))*GRID!$H$45*(1-GRID!$H$46),0))</f>
        <v>27000</v>
      </c>
      <c r="E344" s="8" cm="1">
        <f t="array" ref="E344">IF($I$2="Длительное проживание от 10 ночей ",
INDEX(GRID!$B$4:$U$15,MATCH(E$7,GRID!$A$4:$A$15,0),MATCH(1,($U$2=GRID!$B$1:$U$1)*(КАЛЕНДАРЬ!AG21=GRID!$B$3:$U$3),0))*GRID!$H$45,
ROUNDUP(INDEX(GRID!$B$4:$U$15,MATCH(E$7,GRID!$A$4:$A$15,0),MATCH(1,($U$2=GRID!$B$1:$U$1)*(КАЛЕНДАРЬ!AG21=GRID!$B$3:$U$3),0))*GRID!$H$45*(1-GRID!$H$46),0))</f>
        <v>27000</v>
      </c>
      <c r="F344" s="8" cm="1">
        <f t="array" ref="F344">IF($I$2="Длительное проживание от 10 ночей ",
INDEX(GRID!$B$18:$U$29,MATCH(E$7,GRID!$A$18:$A$29,0),MATCH(1,($U$2=GRID!$B$1:$U$1)*(КАЛЕНДАРЬ!AG21=GRID!$B$3:$U$3),0))*GRID!$H$45,
ROUNDUP(INDEX(GRID!$B$18:$U$29,MATCH(E$7,GRID!$A$18:$A$29,0),MATCH(1,($U$2=GRID!$B$1:$U$1)*(КАЛЕНДАРЬ!AG21=GRID!$B$3:$U$3),0))*GRID!$H$45*(1-GRID!$H$46),0))</f>
        <v>31500</v>
      </c>
      <c r="G344" s="57" t="s">
        <v>119</v>
      </c>
      <c r="H344" s="57" t="s">
        <v>119</v>
      </c>
      <c r="I344" s="8" cm="1">
        <f t="array" ref="I344">IF($I$2="Длительное проживание от 10 ночей ",
INDEX(GRID!$B$4:$U$15,MATCH(I$7,GRID!$A$4:$A$15,0),MATCH(1,($U$2=GRID!$B$1:$U$1)*(КАЛЕНДАРЬ!AG21=GRID!$B$3:$U$3),0))*GRID!$H$45,
ROUNDUP(INDEX(GRID!$B$4:$U$15,MATCH(I$7,GRID!$A$4:$A$15,0),MATCH(1,($U$2=GRID!$B$1:$U$1)*(КАЛЕНДАРЬ!AG21=GRID!$B$3:$U$3),0))*GRID!$H$45*(1-GRID!$H$46),0))</f>
        <v>35730</v>
      </c>
      <c r="J344" s="8" cm="1">
        <f t="array" ref="J344">IF($I$2="Длительное проживание от 10 ночей ",
INDEX(GRID!$B$18:$U$29,MATCH(I$7,GRID!$A$18:$A$29,0),MATCH(1,($U$2=GRID!$B$1:$U$1)*(КАЛЕНДАРЬ!AG21=GRID!$B$3:$U$3),0))*GRID!$H$45,
ROUNDUP(INDEX(GRID!$B$18:$U$29,MATCH(I$7,GRID!$A$18:$A$29,0),MATCH(1,($U$2=GRID!$B$1:$U$1)*(КАЛЕНДАРЬ!AG21=GRID!$B$3:$U$3),0))*GRID!$H$45*(1-GRID!$H$46),0))</f>
        <v>40230</v>
      </c>
      <c r="K344" s="57" t="s">
        <v>119</v>
      </c>
      <c r="L344" s="57" t="s">
        <v>119</v>
      </c>
      <c r="M344" s="8" cm="1">
        <f t="array" ref="M344">IF($I$2="Длительное проживание от 10 ночей ",
INDEX(GRID!$B$4:$U$15,MATCH(M$7,GRID!$A$4:$A$15,0),MATCH(1,($U$2=GRID!$B$1:$U$1)*(КАЛЕНДАРЬ!AG21=GRID!$B$3:$U$3),0))*GRID!$H$45,
ROUNDUP(INDEX(GRID!$B$4:$U$15,MATCH(M$7,GRID!$A$4:$A$15,0),MATCH(1,($U$2=GRID!$B$1:$U$1)*(КАЛЕНДАРЬ!AG21=GRID!$B$3:$U$3),0))*GRID!$H$45*(1-GRID!$H$46),0))</f>
        <v>58680</v>
      </c>
      <c r="N344" s="8" cm="1">
        <f t="array" ref="N344">IF($I$2="Длительное проживание от 10 ночей ",
INDEX(GRID!$B$18:$U$29,MATCH(M$7,GRID!$A$18:$A$29,0),MATCH(1,($U$2=GRID!$B$1:$U$1)*(КАЛЕНДАРЬ!AG21=GRID!$B$3:$U$3),0))*GRID!$H$45,
ROUNDUP(INDEX(GRID!$B$18:$U$29,MATCH(M$7,GRID!$A$18:$A$29,0),MATCH(1,($U$2=GRID!$B$1:$U$1)*(КАЛЕНДАРЬ!AG21=GRID!$B$3:$U$3),0))*GRID!$H$45*(1-GRID!$H$46),0))</f>
        <v>63180</v>
      </c>
      <c r="O344" s="57" t="s">
        <v>119</v>
      </c>
      <c r="P344" s="8" cm="1">
        <f t="array" ref="P344">IF($I$2="Длительное проживание от 10 ночей ",
INDEX(GRID!$B$4:$U$15,MATCH(P$7,GRID!$A$4:$A$15,0),MATCH(1,($U$2=GRID!$B$1:$U$1)*(КАЛЕНДАРЬ!AG21=GRID!$B$3:$U$3),0))*GRID!$H$45,
ROUNDUP(INDEX(GRID!$B$4:$U$15,MATCH(P$7,GRID!$A$4:$A$15,0),MATCH(1,($U$2=GRID!$B$1:$U$1)*(КАЛЕНДАРЬ!AG21=GRID!$B$3:$U$3),0))*GRID!$H$45*(1-GRID!$H$46),0))</f>
        <v>125730</v>
      </c>
      <c r="Q344" s="8" cm="1">
        <f t="array" ref="Q344">IF($I$2="Длительное проживание от 10 ночей ",
INDEX(GRID!$B$4:$U$15,MATCH(Q$7,GRID!$A$4:$A$15,0),MATCH(1,($U$2=GRID!$B$1:$U$1)*(КАЛЕНДАРЬ!AG21=GRID!$B$3:$U$3),0))*GRID!$H$45,
ROUNDUP(INDEX(GRID!$B$4:$U$15,MATCH(Q$7,GRID!$A$4:$A$15,0),MATCH(1,($U$2=GRID!$B$1:$U$1)*(КАЛЕНДАРЬ!AG21=GRID!$B$3:$U$3),0))*GRID!$H$45*(1-GRID!$H$46),0))</f>
        <v>147960</v>
      </c>
      <c r="R344" s="57" t="s">
        <v>119</v>
      </c>
      <c r="S344" s="57" t="s">
        <v>119</v>
      </c>
      <c r="T344" s="57" t="s">
        <v>119</v>
      </c>
    </row>
    <row r="345" spans="1:20">
      <c r="A345" s="63" t="s">
        <v>14</v>
      </c>
      <c r="B345" s="64">
        <v>19</v>
      </c>
      <c r="C345" s="8" cm="1">
        <f t="array" ref="C345">IF($I$2="Длительное проживание от 10 ночей ",
INDEX(GRID!$B$4:$U$15,MATCH(C$7,GRID!$A$4:$A$15,0),MATCH(1,($U$2=GRID!$B$1:$U$1)*(КАЛЕНДАРЬ!AG22=GRID!$B$3:$U$3),0))*GRID!$H$45,
ROUNDUP(INDEX(GRID!$B$4:$U$15,MATCH(C$7,GRID!$A$4:$A$15,0),MATCH(1,($U$2=GRID!$B$1:$U$1)*(КАЛЕНДАРЬ!AG22=GRID!$B$3:$U$3),0))*GRID!$H$45*(1-GRID!$H$46),0))</f>
        <v>22500</v>
      </c>
      <c r="D345" s="8" cm="1">
        <f t="array" ref="D345">IF($I$2="Длительное проживание от 10 ночей ",
INDEX(GRID!$B$18:$U$29,MATCH(C$7,GRID!$A$18:$A$29,0),MATCH(1,($U$2=GRID!$B$1:$U$1)*(КАЛЕНДАРЬ!AG22=GRID!$B$3:$U$3),0))*GRID!$H$45,
ROUNDUP(INDEX(GRID!$B$18:$U$29,MATCH(C$7,GRID!$A$18:$A$29,0),MATCH(1,($U$2=GRID!$B$1:$U$1)*(КАЛЕНДАРЬ!AG22=GRID!$B$3:$U$3),0))*GRID!$H$45*(1-GRID!$H$46),0))</f>
        <v>27000</v>
      </c>
      <c r="E345" s="8" cm="1">
        <f t="array" ref="E345">IF($I$2="Длительное проживание от 10 ночей ",
INDEX(GRID!$B$4:$U$15,MATCH(E$7,GRID!$A$4:$A$15,0),MATCH(1,($U$2=GRID!$B$1:$U$1)*(КАЛЕНДАРЬ!AG22=GRID!$B$3:$U$3),0))*GRID!$H$45,
ROUNDUP(INDEX(GRID!$B$4:$U$15,MATCH(E$7,GRID!$A$4:$A$15,0),MATCH(1,($U$2=GRID!$B$1:$U$1)*(КАЛЕНДАРЬ!AG22=GRID!$B$3:$U$3),0))*GRID!$H$45*(1-GRID!$H$46),0))</f>
        <v>27000</v>
      </c>
      <c r="F345" s="8" cm="1">
        <f t="array" ref="F345">IF($I$2="Длительное проживание от 10 ночей ",
INDEX(GRID!$B$18:$U$29,MATCH(E$7,GRID!$A$18:$A$29,0),MATCH(1,($U$2=GRID!$B$1:$U$1)*(КАЛЕНДАРЬ!AG22=GRID!$B$3:$U$3),0))*GRID!$H$45,
ROUNDUP(INDEX(GRID!$B$18:$U$29,MATCH(E$7,GRID!$A$18:$A$29,0),MATCH(1,($U$2=GRID!$B$1:$U$1)*(КАЛЕНДАРЬ!AG22=GRID!$B$3:$U$3),0))*GRID!$H$45*(1-GRID!$H$46),0))</f>
        <v>31500</v>
      </c>
      <c r="G345" s="57" t="s">
        <v>119</v>
      </c>
      <c r="H345" s="57" t="s">
        <v>119</v>
      </c>
      <c r="I345" s="8" cm="1">
        <f t="array" ref="I345">IF($I$2="Длительное проживание от 10 ночей ",
INDEX(GRID!$B$4:$U$15,MATCH(I$7,GRID!$A$4:$A$15,0),MATCH(1,($U$2=GRID!$B$1:$U$1)*(КАЛЕНДАРЬ!AG22=GRID!$B$3:$U$3),0))*GRID!$H$45,
ROUNDUP(INDEX(GRID!$B$4:$U$15,MATCH(I$7,GRID!$A$4:$A$15,0),MATCH(1,($U$2=GRID!$B$1:$U$1)*(КАЛЕНДАРЬ!AG22=GRID!$B$3:$U$3),0))*GRID!$H$45*(1-GRID!$H$46),0))</f>
        <v>35730</v>
      </c>
      <c r="J345" s="8" cm="1">
        <f t="array" ref="J345">IF($I$2="Длительное проживание от 10 ночей ",
INDEX(GRID!$B$18:$U$29,MATCH(I$7,GRID!$A$18:$A$29,0),MATCH(1,($U$2=GRID!$B$1:$U$1)*(КАЛЕНДАРЬ!AG22=GRID!$B$3:$U$3),0))*GRID!$H$45,
ROUNDUP(INDEX(GRID!$B$18:$U$29,MATCH(I$7,GRID!$A$18:$A$29,0),MATCH(1,($U$2=GRID!$B$1:$U$1)*(КАЛЕНДАРЬ!AG22=GRID!$B$3:$U$3),0))*GRID!$H$45*(1-GRID!$H$46),0))</f>
        <v>40230</v>
      </c>
      <c r="K345" s="57" t="s">
        <v>119</v>
      </c>
      <c r="L345" s="57" t="s">
        <v>119</v>
      </c>
      <c r="M345" s="8" cm="1">
        <f t="array" ref="M345">IF($I$2="Длительное проживание от 10 ночей ",
INDEX(GRID!$B$4:$U$15,MATCH(M$7,GRID!$A$4:$A$15,0),MATCH(1,($U$2=GRID!$B$1:$U$1)*(КАЛЕНДАРЬ!AG22=GRID!$B$3:$U$3),0))*GRID!$H$45,
ROUNDUP(INDEX(GRID!$B$4:$U$15,MATCH(M$7,GRID!$A$4:$A$15,0),MATCH(1,($U$2=GRID!$B$1:$U$1)*(КАЛЕНДАРЬ!AG22=GRID!$B$3:$U$3),0))*GRID!$H$45*(1-GRID!$H$46),0))</f>
        <v>58680</v>
      </c>
      <c r="N345" s="8" cm="1">
        <f t="array" ref="N345">IF($I$2="Длительное проживание от 10 ночей ",
INDEX(GRID!$B$18:$U$29,MATCH(M$7,GRID!$A$18:$A$29,0),MATCH(1,($U$2=GRID!$B$1:$U$1)*(КАЛЕНДАРЬ!AG22=GRID!$B$3:$U$3),0))*GRID!$H$45,
ROUNDUP(INDEX(GRID!$B$18:$U$29,MATCH(M$7,GRID!$A$18:$A$29,0),MATCH(1,($U$2=GRID!$B$1:$U$1)*(КАЛЕНДАРЬ!AG22=GRID!$B$3:$U$3),0))*GRID!$H$45*(1-GRID!$H$46),0))</f>
        <v>63180</v>
      </c>
      <c r="O345" s="57" t="s">
        <v>119</v>
      </c>
      <c r="P345" s="8" cm="1">
        <f t="array" ref="P345">IF($I$2="Длительное проживание от 10 ночей ",
INDEX(GRID!$B$4:$U$15,MATCH(P$7,GRID!$A$4:$A$15,0),MATCH(1,($U$2=GRID!$B$1:$U$1)*(КАЛЕНДАРЬ!AG22=GRID!$B$3:$U$3),0))*GRID!$H$45,
ROUNDUP(INDEX(GRID!$B$4:$U$15,MATCH(P$7,GRID!$A$4:$A$15,0),MATCH(1,($U$2=GRID!$B$1:$U$1)*(КАЛЕНДАРЬ!AG22=GRID!$B$3:$U$3),0))*GRID!$H$45*(1-GRID!$H$46),0))</f>
        <v>125730</v>
      </c>
      <c r="Q345" s="8" cm="1">
        <f t="array" ref="Q345">IF($I$2="Длительное проживание от 10 ночей ",
INDEX(GRID!$B$4:$U$15,MATCH(Q$7,GRID!$A$4:$A$15,0),MATCH(1,($U$2=GRID!$B$1:$U$1)*(КАЛЕНДАРЬ!AG22=GRID!$B$3:$U$3),0))*GRID!$H$45,
ROUNDUP(INDEX(GRID!$B$4:$U$15,MATCH(Q$7,GRID!$A$4:$A$15,0),MATCH(1,($U$2=GRID!$B$1:$U$1)*(КАЛЕНДАРЬ!AG22=GRID!$B$3:$U$3),0))*GRID!$H$45*(1-GRID!$H$46),0))</f>
        <v>147960</v>
      </c>
      <c r="R345" s="57" t="s">
        <v>119</v>
      </c>
      <c r="S345" s="57" t="s">
        <v>119</v>
      </c>
      <c r="T345" s="57" t="s">
        <v>119</v>
      </c>
    </row>
    <row r="346" spans="1:20">
      <c r="A346" s="63" t="s">
        <v>15</v>
      </c>
      <c r="B346" s="64">
        <v>20</v>
      </c>
      <c r="C346" s="8" cm="1">
        <f t="array" ref="C346">IF($I$2="Длительное проживание от 10 ночей ",
INDEX(GRID!$B$4:$U$15,MATCH(C$7,GRID!$A$4:$A$15,0),MATCH(1,($U$2=GRID!$B$1:$U$1)*(КАЛЕНДАРЬ!AG23=GRID!$B$3:$U$3),0))*GRID!$H$45,
ROUNDUP(INDEX(GRID!$B$4:$U$15,MATCH(C$7,GRID!$A$4:$A$15,0),MATCH(1,($U$2=GRID!$B$1:$U$1)*(КАЛЕНДАРЬ!AG23=GRID!$B$3:$U$3),0))*GRID!$H$45*(1-GRID!$H$46),0))</f>
        <v>22500</v>
      </c>
      <c r="D346" s="8" cm="1">
        <f t="array" ref="D346">IF($I$2="Длительное проживание от 10 ночей ",
INDEX(GRID!$B$18:$U$29,MATCH(C$7,GRID!$A$18:$A$29,0),MATCH(1,($U$2=GRID!$B$1:$U$1)*(КАЛЕНДАРЬ!AG23=GRID!$B$3:$U$3),0))*GRID!$H$45,
ROUNDUP(INDEX(GRID!$B$18:$U$29,MATCH(C$7,GRID!$A$18:$A$29,0),MATCH(1,($U$2=GRID!$B$1:$U$1)*(КАЛЕНДАРЬ!AG23=GRID!$B$3:$U$3),0))*GRID!$H$45*(1-GRID!$H$46),0))</f>
        <v>27000</v>
      </c>
      <c r="E346" s="8" cm="1">
        <f t="array" ref="E346">IF($I$2="Длительное проживание от 10 ночей ",
INDEX(GRID!$B$4:$U$15,MATCH(E$7,GRID!$A$4:$A$15,0),MATCH(1,($U$2=GRID!$B$1:$U$1)*(КАЛЕНДАРЬ!AG23=GRID!$B$3:$U$3),0))*GRID!$H$45,
ROUNDUP(INDEX(GRID!$B$4:$U$15,MATCH(E$7,GRID!$A$4:$A$15,0),MATCH(1,($U$2=GRID!$B$1:$U$1)*(КАЛЕНДАРЬ!AG23=GRID!$B$3:$U$3),0))*GRID!$H$45*(1-GRID!$H$46),0))</f>
        <v>27000</v>
      </c>
      <c r="F346" s="8" cm="1">
        <f t="array" ref="F346">IF($I$2="Длительное проживание от 10 ночей ",
INDEX(GRID!$B$18:$U$29,MATCH(E$7,GRID!$A$18:$A$29,0),MATCH(1,($U$2=GRID!$B$1:$U$1)*(КАЛЕНДАРЬ!AG23=GRID!$B$3:$U$3),0))*GRID!$H$45,
ROUNDUP(INDEX(GRID!$B$18:$U$29,MATCH(E$7,GRID!$A$18:$A$29,0),MATCH(1,($U$2=GRID!$B$1:$U$1)*(КАЛЕНДАРЬ!AG23=GRID!$B$3:$U$3),0))*GRID!$H$45*(1-GRID!$H$46),0))</f>
        <v>31500</v>
      </c>
      <c r="G346" s="57" t="s">
        <v>119</v>
      </c>
      <c r="H346" s="57" t="s">
        <v>119</v>
      </c>
      <c r="I346" s="8" cm="1">
        <f t="array" ref="I346">IF($I$2="Длительное проживание от 10 ночей ",
INDEX(GRID!$B$4:$U$15,MATCH(I$7,GRID!$A$4:$A$15,0),MATCH(1,($U$2=GRID!$B$1:$U$1)*(КАЛЕНДАРЬ!AG23=GRID!$B$3:$U$3),0))*GRID!$H$45,
ROUNDUP(INDEX(GRID!$B$4:$U$15,MATCH(I$7,GRID!$A$4:$A$15,0),MATCH(1,($U$2=GRID!$B$1:$U$1)*(КАЛЕНДАРЬ!AG23=GRID!$B$3:$U$3),0))*GRID!$H$45*(1-GRID!$H$46),0))</f>
        <v>35730</v>
      </c>
      <c r="J346" s="8" cm="1">
        <f t="array" ref="J346">IF($I$2="Длительное проживание от 10 ночей ",
INDEX(GRID!$B$18:$U$29,MATCH(I$7,GRID!$A$18:$A$29,0),MATCH(1,($U$2=GRID!$B$1:$U$1)*(КАЛЕНДАРЬ!AG23=GRID!$B$3:$U$3),0))*GRID!$H$45,
ROUNDUP(INDEX(GRID!$B$18:$U$29,MATCH(I$7,GRID!$A$18:$A$29,0),MATCH(1,($U$2=GRID!$B$1:$U$1)*(КАЛЕНДАРЬ!AG23=GRID!$B$3:$U$3),0))*GRID!$H$45*(1-GRID!$H$46),0))</f>
        <v>40230</v>
      </c>
      <c r="K346" s="57" t="s">
        <v>119</v>
      </c>
      <c r="L346" s="57" t="s">
        <v>119</v>
      </c>
      <c r="M346" s="8" cm="1">
        <f t="array" ref="M346">IF($I$2="Длительное проживание от 10 ночей ",
INDEX(GRID!$B$4:$U$15,MATCH(M$7,GRID!$A$4:$A$15,0),MATCH(1,($U$2=GRID!$B$1:$U$1)*(КАЛЕНДАРЬ!AG23=GRID!$B$3:$U$3),0))*GRID!$H$45,
ROUNDUP(INDEX(GRID!$B$4:$U$15,MATCH(M$7,GRID!$A$4:$A$15,0),MATCH(1,($U$2=GRID!$B$1:$U$1)*(КАЛЕНДАРЬ!AG23=GRID!$B$3:$U$3),0))*GRID!$H$45*(1-GRID!$H$46),0))</f>
        <v>58680</v>
      </c>
      <c r="N346" s="8" cm="1">
        <f t="array" ref="N346">IF($I$2="Длительное проживание от 10 ночей ",
INDEX(GRID!$B$18:$U$29,MATCH(M$7,GRID!$A$18:$A$29,0),MATCH(1,($U$2=GRID!$B$1:$U$1)*(КАЛЕНДАРЬ!AG23=GRID!$B$3:$U$3),0))*GRID!$H$45,
ROUNDUP(INDEX(GRID!$B$18:$U$29,MATCH(M$7,GRID!$A$18:$A$29,0),MATCH(1,($U$2=GRID!$B$1:$U$1)*(КАЛЕНДАРЬ!AG23=GRID!$B$3:$U$3),0))*GRID!$H$45*(1-GRID!$H$46),0))</f>
        <v>63180</v>
      </c>
      <c r="O346" s="57" t="s">
        <v>119</v>
      </c>
      <c r="P346" s="8" cm="1">
        <f t="array" ref="P346">IF($I$2="Длительное проживание от 10 ночей ",
INDEX(GRID!$B$4:$U$15,MATCH(P$7,GRID!$A$4:$A$15,0),MATCH(1,($U$2=GRID!$B$1:$U$1)*(КАЛЕНДАРЬ!AG23=GRID!$B$3:$U$3),0))*GRID!$H$45,
ROUNDUP(INDEX(GRID!$B$4:$U$15,MATCH(P$7,GRID!$A$4:$A$15,0),MATCH(1,($U$2=GRID!$B$1:$U$1)*(КАЛЕНДАРЬ!AG23=GRID!$B$3:$U$3),0))*GRID!$H$45*(1-GRID!$H$46),0))</f>
        <v>125730</v>
      </c>
      <c r="Q346" s="8" cm="1">
        <f t="array" ref="Q346">IF($I$2="Длительное проживание от 10 ночей ",
INDEX(GRID!$B$4:$U$15,MATCH(Q$7,GRID!$A$4:$A$15,0),MATCH(1,($U$2=GRID!$B$1:$U$1)*(КАЛЕНДАРЬ!AG23=GRID!$B$3:$U$3),0))*GRID!$H$45,
ROUNDUP(INDEX(GRID!$B$4:$U$15,MATCH(Q$7,GRID!$A$4:$A$15,0),MATCH(1,($U$2=GRID!$B$1:$U$1)*(КАЛЕНДАРЬ!AG23=GRID!$B$3:$U$3),0))*GRID!$H$45*(1-GRID!$H$46),0))</f>
        <v>147960</v>
      </c>
      <c r="R346" s="57" t="s">
        <v>119</v>
      </c>
      <c r="S346" s="57" t="s">
        <v>119</v>
      </c>
      <c r="T346" s="57" t="s">
        <v>119</v>
      </c>
    </row>
    <row r="347" spans="1:20">
      <c r="A347" s="63" t="s">
        <v>16</v>
      </c>
      <c r="B347" s="64">
        <v>21</v>
      </c>
      <c r="C347" s="8" cm="1">
        <f t="array" ref="C347">IF($I$2="Длительное проживание от 10 ночей ",
INDEX(GRID!$B$4:$U$15,MATCH(C$7,GRID!$A$4:$A$15,0),MATCH(1,($U$2=GRID!$B$1:$U$1)*(КАЛЕНДАРЬ!AG24=GRID!$B$3:$U$3),0))*GRID!$H$45,
ROUNDUP(INDEX(GRID!$B$4:$U$15,MATCH(C$7,GRID!$A$4:$A$15,0),MATCH(1,($U$2=GRID!$B$1:$U$1)*(КАЛЕНДАРЬ!AG24=GRID!$B$3:$U$3),0))*GRID!$H$45*(1-GRID!$H$46),0))</f>
        <v>22500</v>
      </c>
      <c r="D347" s="8" cm="1">
        <f t="array" ref="D347">IF($I$2="Длительное проживание от 10 ночей ",
INDEX(GRID!$B$18:$U$29,MATCH(C$7,GRID!$A$18:$A$29,0),MATCH(1,($U$2=GRID!$B$1:$U$1)*(КАЛЕНДАРЬ!AG24=GRID!$B$3:$U$3),0))*GRID!$H$45,
ROUNDUP(INDEX(GRID!$B$18:$U$29,MATCH(C$7,GRID!$A$18:$A$29,0),MATCH(1,($U$2=GRID!$B$1:$U$1)*(КАЛЕНДАРЬ!AG24=GRID!$B$3:$U$3),0))*GRID!$H$45*(1-GRID!$H$46),0))</f>
        <v>27000</v>
      </c>
      <c r="E347" s="8" cm="1">
        <f t="array" ref="E347">IF($I$2="Длительное проживание от 10 ночей ",
INDEX(GRID!$B$4:$U$15,MATCH(E$7,GRID!$A$4:$A$15,0),MATCH(1,($U$2=GRID!$B$1:$U$1)*(КАЛЕНДАРЬ!AG24=GRID!$B$3:$U$3),0))*GRID!$H$45,
ROUNDUP(INDEX(GRID!$B$4:$U$15,MATCH(E$7,GRID!$A$4:$A$15,0),MATCH(1,($U$2=GRID!$B$1:$U$1)*(КАЛЕНДАРЬ!AG24=GRID!$B$3:$U$3),0))*GRID!$H$45*(1-GRID!$H$46),0))</f>
        <v>27000</v>
      </c>
      <c r="F347" s="8" cm="1">
        <f t="array" ref="F347">IF($I$2="Длительное проживание от 10 ночей ",
INDEX(GRID!$B$18:$U$29,MATCH(E$7,GRID!$A$18:$A$29,0),MATCH(1,($U$2=GRID!$B$1:$U$1)*(КАЛЕНДАРЬ!AG24=GRID!$B$3:$U$3),0))*GRID!$H$45,
ROUNDUP(INDEX(GRID!$B$18:$U$29,MATCH(E$7,GRID!$A$18:$A$29,0),MATCH(1,($U$2=GRID!$B$1:$U$1)*(КАЛЕНДАРЬ!AG24=GRID!$B$3:$U$3),0))*GRID!$H$45*(1-GRID!$H$46),0))</f>
        <v>31500</v>
      </c>
      <c r="G347" s="57" t="s">
        <v>119</v>
      </c>
      <c r="H347" s="57" t="s">
        <v>119</v>
      </c>
      <c r="I347" s="8" cm="1">
        <f t="array" ref="I347">IF($I$2="Длительное проживание от 10 ночей ",
INDEX(GRID!$B$4:$U$15,MATCH(I$7,GRID!$A$4:$A$15,0),MATCH(1,($U$2=GRID!$B$1:$U$1)*(КАЛЕНДАРЬ!AG24=GRID!$B$3:$U$3),0))*GRID!$H$45,
ROUNDUP(INDEX(GRID!$B$4:$U$15,MATCH(I$7,GRID!$A$4:$A$15,0),MATCH(1,($U$2=GRID!$B$1:$U$1)*(КАЛЕНДАРЬ!AG24=GRID!$B$3:$U$3),0))*GRID!$H$45*(1-GRID!$H$46),0))</f>
        <v>35730</v>
      </c>
      <c r="J347" s="8" cm="1">
        <f t="array" ref="J347">IF($I$2="Длительное проживание от 10 ночей ",
INDEX(GRID!$B$18:$U$29,MATCH(I$7,GRID!$A$18:$A$29,0),MATCH(1,($U$2=GRID!$B$1:$U$1)*(КАЛЕНДАРЬ!AG24=GRID!$B$3:$U$3),0))*GRID!$H$45,
ROUNDUP(INDEX(GRID!$B$18:$U$29,MATCH(I$7,GRID!$A$18:$A$29,0),MATCH(1,($U$2=GRID!$B$1:$U$1)*(КАЛЕНДАРЬ!AG24=GRID!$B$3:$U$3),0))*GRID!$H$45*(1-GRID!$H$46),0))</f>
        <v>40230</v>
      </c>
      <c r="K347" s="57" t="s">
        <v>119</v>
      </c>
      <c r="L347" s="57" t="s">
        <v>119</v>
      </c>
      <c r="M347" s="8" cm="1">
        <f t="array" ref="M347">IF($I$2="Длительное проживание от 10 ночей ",
INDEX(GRID!$B$4:$U$15,MATCH(M$7,GRID!$A$4:$A$15,0),MATCH(1,($U$2=GRID!$B$1:$U$1)*(КАЛЕНДАРЬ!AG24=GRID!$B$3:$U$3),0))*GRID!$H$45,
ROUNDUP(INDEX(GRID!$B$4:$U$15,MATCH(M$7,GRID!$A$4:$A$15,0),MATCH(1,($U$2=GRID!$B$1:$U$1)*(КАЛЕНДАРЬ!AG24=GRID!$B$3:$U$3),0))*GRID!$H$45*(1-GRID!$H$46),0))</f>
        <v>58680</v>
      </c>
      <c r="N347" s="8" cm="1">
        <f t="array" ref="N347">IF($I$2="Длительное проживание от 10 ночей ",
INDEX(GRID!$B$18:$U$29,MATCH(M$7,GRID!$A$18:$A$29,0),MATCH(1,($U$2=GRID!$B$1:$U$1)*(КАЛЕНДАРЬ!AG24=GRID!$B$3:$U$3),0))*GRID!$H$45,
ROUNDUP(INDEX(GRID!$B$18:$U$29,MATCH(M$7,GRID!$A$18:$A$29,0),MATCH(1,($U$2=GRID!$B$1:$U$1)*(КАЛЕНДАРЬ!AG24=GRID!$B$3:$U$3),0))*GRID!$H$45*(1-GRID!$H$46),0))</f>
        <v>63180</v>
      </c>
      <c r="O347" s="57" t="s">
        <v>119</v>
      </c>
      <c r="P347" s="8" cm="1">
        <f t="array" ref="P347">IF($I$2="Длительное проживание от 10 ночей ",
INDEX(GRID!$B$4:$U$15,MATCH(P$7,GRID!$A$4:$A$15,0),MATCH(1,($U$2=GRID!$B$1:$U$1)*(КАЛЕНДАРЬ!AG24=GRID!$B$3:$U$3),0))*GRID!$H$45,
ROUNDUP(INDEX(GRID!$B$4:$U$15,MATCH(P$7,GRID!$A$4:$A$15,0),MATCH(1,($U$2=GRID!$B$1:$U$1)*(КАЛЕНДАРЬ!AG24=GRID!$B$3:$U$3),0))*GRID!$H$45*(1-GRID!$H$46),0))</f>
        <v>125730</v>
      </c>
      <c r="Q347" s="8" cm="1">
        <f t="array" ref="Q347">IF($I$2="Длительное проживание от 10 ночей ",
INDEX(GRID!$B$4:$U$15,MATCH(Q$7,GRID!$A$4:$A$15,0),MATCH(1,($U$2=GRID!$B$1:$U$1)*(КАЛЕНДАРЬ!AG24=GRID!$B$3:$U$3),0))*GRID!$H$45,
ROUNDUP(INDEX(GRID!$B$4:$U$15,MATCH(Q$7,GRID!$A$4:$A$15,0),MATCH(1,($U$2=GRID!$B$1:$U$1)*(КАЛЕНДАРЬ!AG24=GRID!$B$3:$U$3),0))*GRID!$H$45*(1-GRID!$H$46),0))</f>
        <v>147960</v>
      </c>
      <c r="R347" s="57" t="s">
        <v>119</v>
      </c>
      <c r="S347" s="57" t="s">
        <v>119</v>
      </c>
      <c r="T347" s="57" t="s">
        <v>119</v>
      </c>
    </row>
    <row r="348" spans="1:20">
      <c r="A348" s="63" t="s">
        <v>17</v>
      </c>
      <c r="B348" s="64">
        <v>22</v>
      </c>
      <c r="C348" s="8" cm="1">
        <f t="array" ref="C348">IF($I$2="Длительное проживание от 10 ночей ",
INDEX(GRID!$B$4:$U$15,MATCH(C$7,GRID!$A$4:$A$15,0),MATCH(1,($U$2=GRID!$B$1:$U$1)*(КАЛЕНДАРЬ!AG25=GRID!$B$3:$U$3),0))*GRID!$H$45,
ROUNDUP(INDEX(GRID!$B$4:$U$15,MATCH(C$7,GRID!$A$4:$A$15,0),MATCH(1,($U$2=GRID!$B$1:$U$1)*(КАЛЕНДАРЬ!AG25=GRID!$B$3:$U$3),0))*GRID!$H$45*(1-GRID!$H$46),0))</f>
        <v>22500</v>
      </c>
      <c r="D348" s="8" cm="1">
        <f t="array" ref="D348">IF($I$2="Длительное проживание от 10 ночей ",
INDEX(GRID!$B$18:$U$29,MATCH(C$7,GRID!$A$18:$A$29,0),MATCH(1,($U$2=GRID!$B$1:$U$1)*(КАЛЕНДАРЬ!AG25=GRID!$B$3:$U$3),0))*GRID!$H$45,
ROUNDUP(INDEX(GRID!$B$18:$U$29,MATCH(C$7,GRID!$A$18:$A$29,0),MATCH(1,($U$2=GRID!$B$1:$U$1)*(КАЛЕНДАРЬ!AG25=GRID!$B$3:$U$3),0))*GRID!$H$45*(1-GRID!$H$46),0))</f>
        <v>27000</v>
      </c>
      <c r="E348" s="8" cm="1">
        <f t="array" ref="E348">IF($I$2="Длительное проживание от 10 ночей ",
INDEX(GRID!$B$4:$U$15,MATCH(E$7,GRID!$A$4:$A$15,0),MATCH(1,($U$2=GRID!$B$1:$U$1)*(КАЛЕНДАРЬ!AG25=GRID!$B$3:$U$3),0))*GRID!$H$45,
ROUNDUP(INDEX(GRID!$B$4:$U$15,MATCH(E$7,GRID!$A$4:$A$15,0),MATCH(1,($U$2=GRID!$B$1:$U$1)*(КАЛЕНДАРЬ!AG25=GRID!$B$3:$U$3),0))*GRID!$H$45*(1-GRID!$H$46),0))</f>
        <v>27000</v>
      </c>
      <c r="F348" s="8" cm="1">
        <f t="array" ref="F348">IF($I$2="Длительное проживание от 10 ночей ",
INDEX(GRID!$B$18:$U$29,MATCH(E$7,GRID!$A$18:$A$29,0),MATCH(1,($U$2=GRID!$B$1:$U$1)*(КАЛЕНДАРЬ!AG25=GRID!$B$3:$U$3),0))*GRID!$H$45,
ROUNDUP(INDEX(GRID!$B$18:$U$29,MATCH(E$7,GRID!$A$18:$A$29,0),MATCH(1,($U$2=GRID!$B$1:$U$1)*(КАЛЕНДАРЬ!AG25=GRID!$B$3:$U$3),0))*GRID!$H$45*(1-GRID!$H$46),0))</f>
        <v>31500</v>
      </c>
      <c r="G348" s="57" t="s">
        <v>119</v>
      </c>
      <c r="H348" s="57" t="s">
        <v>119</v>
      </c>
      <c r="I348" s="8" cm="1">
        <f t="array" ref="I348">IF($I$2="Длительное проживание от 10 ночей ",
INDEX(GRID!$B$4:$U$15,MATCH(I$7,GRID!$A$4:$A$15,0),MATCH(1,($U$2=GRID!$B$1:$U$1)*(КАЛЕНДАРЬ!AG25=GRID!$B$3:$U$3),0))*GRID!$H$45,
ROUNDUP(INDEX(GRID!$B$4:$U$15,MATCH(I$7,GRID!$A$4:$A$15,0),MATCH(1,($U$2=GRID!$B$1:$U$1)*(КАЛЕНДАРЬ!AG25=GRID!$B$3:$U$3),0))*GRID!$H$45*(1-GRID!$H$46),0))</f>
        <v>35730</v>
      </c>
      <c r="J348" s="8" cm="1">
        <f t="array" ref="J348">IF($I$2="Длительное проживание от 10 ночей ",
INDEX(GRID!$B$18:$U$29,MATCH(I$7,GRID!$A$18:$A$29,0),MATCH(1,($U$2=GRID!$B$1:$U$1)*(КАЛЕНДАРЬ!AG25=GRID!$B$3:$U$3),0))*GRID!$H$45,
ROUNDUP(INDEX(GRID!$B$18:$U$29,MATCH(I$7,GRID!$A$18:$A$29,0),MATCH(1,($U$2=GRID!$B$1:$U$1)*(КАЛЕНДАРЬ!AG25=GRID!$B$3:$U$3),0))*GRID!$H$45*(1-GRID!$H$46),0))</f>
        <v>40230</v>
      </c>
      <c r="K348" s="57" t="s">
        <v>119</v>
      </c>
      <c r="L348" s="57" t="s">
        <v>119</v>
      </c>
      <c r="M348" s="8" cm="1">
        <f t="array" ref="M348">IF($I$2="Длительное проживание от 10 ночей ",
INDEX(GRID!$B$4:$U$15,MATCH(M$7,GRID!$A$4:$A$15,0),MATCH(1,($U$2=GRID!$B$1:$U$1)*(КАЛЕНДАРЬ!AG25=GRID!$B$3:$U$3),0))*GRID!$H$45,
ROUNDUP(INDEX(GRID!$B$4:$U$15,MATCH(M$7,GRID!$A$4:$A$15,0),MATCH(1,($U$2=GRID!$B$1:$U$1)*(КАЛЕНДАРЬ!AG25=GRID!$B$3:$U$3),0))*GRID!$H$45*(1-GRID!$H$46),0))</f>
        <v>58680</v>
      </c>
      <c r="N348" s="8" cm="1">
        <f t="array" ref="N348">IF($I$2="Длительное проживание от 10 ночей ",
INDEX(GRID!$B$18:$U$29,MATCH(M$7,GRID!$A$18:$A$29,0),MATCH(1,($U$2=GRID!$B$1:$U$1)*(КАЛЕНДАРЬ!AG25=GRID!$B$3:$U$3),0))*GRID!$H$45,
ROUNDUP(INDEX(GRID!$B$18:$U$29,MATCH(M$7,GRID!$A$18:$A$29,0),MATCH(1,($U$2=GRID!$B$1:$U$1)*(КАЛЕНДАРЬ!AG25=GRID!$B$3:$U$3),0))*GRID!$H$45*(1-GRID!$H$46),0))</f>
        <v>63180</v>
      </c>
      <c r="O348" s="57" t="s">
        <v>119</v>
      </c>
      <c r="P348" s="8" cm="1">
        <f t="array" ref="P348">IF($I$2="Длительное проживание от 10 ночей ",
INDEX(GRID!$B$4:$U$15,MATCH(P$7,GRID!$A$4:$A$15,0),MATCH(1,($U$2=GRID!$B$1:$U$1)*(КАЛЕНДАРЬ!AG25=GRID!$B$3:$U$3),0))*GRID!$H$45,
ROUNDUP(INDEX(GRID!$B$4:$U$15,MATCH(P$7,GRID!$A$4:$A$15,0),MATCH(1,($U$2=GRID!$B$1:$U$1)*(КАЛЕНДАРЬ!AG25=GRID!$B$3:$U$3),0))*GRID!$H$45*(1-GRID!$H$46),0))</f>
        <v>125730</v>
      </c>
      <c r="Q348" s="8" cm="1">
        <f t="array" ref="Q348">IF($I$2="Длительное проживание от 10 ночей ",
INDEX(GRID!$B$4:$U$15,MATCH(Q$7,GRID!$A$4:$A$15,0),MATCH(1,($U$2=GRID!$B$1:$U$1)*(КАЛЕНДАРЬ!AG25=GRID!$B$3:$U$3),0))*GRID!$H$45,
ROUNDUP(INDEX(GRID!$B$4:$U$15,MATCH(Q$7,GRID!$A$4:$A$15,0),MATCH(1,($U$2=GRID!$B$1:$U$1)*(КАЛЕНДАРЬ!AG25=GRID!$B$3:$U$3),0))*GRID!$H$45*(1-GRID!$H$46),0))</f>
        <v>147960</v>
      </c>
      <c r="R348" s="57" t="s">
        <v>119</v>
      </c>
      <c r="S348" s="57" t="s">
        <v>119</v>
      </c>
      <c r="T348" s="57" t="s">
        <v>119</v>
      </c>
    </row>
    <row r="349" spans="1:20">
      <c r="A349" s="63" t="s">
        <v>11</v>
      </c>
      <c r="B349" s="64">
        <v>23</v>
      </c>
      <c r="C349" s="8" cm="1">
        <f t="array" ref="C349">IF($I$2="Длительное проживание от 10 ночей ",
INDEX(GRID!$B$4:$U$15,MATCH(C$7,GRID!$A$4:$A$15,0),MATCH(1,($U$2=GRID!$B$1:$U$1)*(КАЛЕНДАРЬ!AG26=GRID!$B$3:$U$3),0))*GRID!$H$45,
ROUNDUP(INDEX(GRID!$B$4:$U$15,MATCH(C$7,GRID!$A$4:$A$15,0),MATCH(1,($U$2=GRID!$B$1:$U$1)*(КАЛЕНДАРЬ!AG26=GRID!$B$3:$U$3),0))*GRID!$H$45*(1-GRID!$H$46),0))</f>
        <v>22500</v>
      </c>
      <c r="D349" s="8" cm="1">
        <f t="array" ref="D349">IF($I$2="Длительное проживание от 10 ночей ",
INDEX(GRID!$B$18:$U$29,MATCH(C$7,GRID!$A$18:$A$29,0),MATCH(1,($U$2=GRID!$B$1:$U$1)*(КАЛЕНДАРЬ!AG26=GRID!$B$3:$U$3),0))*GRID!$H$45,
ROUNDUP(INDEX(GRID!$B$18:$U$29,MATCH(C$7,GRID!$A$18:$A$29,0),MATCH(1,($U$2=GRID!$B$1:$U$1)*(КАЛЕНДАРЬ!AG26=GRID!$B$3:$U$3),0))*GRID!$H$45*(1-GRID!$H$46),0))</f>
        <v>27000</v>
      </c>
      <c r="E349" s="8" cm="1">
        <f t="array" ref="E349">IF($I$2="Длительное проживание от 10 ночей ",
INDEX(GRID!$B$4:$U$15,MATCH(E$7,GRID!$A$4:$A$15,0),MATCH(1,($U$2=GRID!$B$1:$U$1)*(КАЛЕНДАРЬ!AG26=GRID!$B$3:$U$3),0))*GRID!$H$45,
ROUNDUP(INDEX(GRID!$B$4:$U$15,MATCH(E$7,GRID!$A$4:$A$15,0),MATCH(1,($U$2=GRID!$B$1:$U$1)*(КАЛЕНДАРЬ!AG26=GRID!$B$3:$U$3),0))*GRID!$H$45*(1-GRID!$H$46),0))</f>
        <v>27000</v>
      </c>
      <c r="F349" s="8" cm="1">
        <f t="array" ref="F349">IF($I$2="Длительное проживание от 10 ночей ",
INDEX(GRID!$B$18:$U$29,MATCH(E$7,GRID!$A$18:$A$29,0),MATCH(1,($U$2=GRID!$B$1:$U$1)*(КАЛЕНДАРЬ!AG26=GRID!$B$3:$U$3),0))*GRID!$H$45,
ROUNDUP(INDEX(GRID!$B$18:$U$29,MATCH(E$7,GRID!$A$18:$A$29,0),MATCH(1,($U$2=GRID!$B$1:$U$1)*(КАЛЕНДАРЬ!AG26=GRID!$B$3:$U$3),0))*GRID!$H$45*(1-GRID!$H$46),0))</f>
        <v>31500</v>
      </c>
      <c r="G349" s="57" t="s">
        <v>119</v>
      </c>
      <c r="H349" s="57" t="s">
        <v>119</v>
      </c>
      <c r="I349" s="8" cm="1">
        <f t="array" ref="I349">IF($I$2="Длительное проживание от 10 ночей ",
INDEX(GRID!$B$4:$U$15,MATCH(I$7,GRID!$A$4:$A$15,0),MATCH(1,($U$2=GRID!$B$1:$U$1)*(КАЛЕНДАРЬ!AG26=GRID!$B$3:$U$3),0))*GRID!$H$45,
ROUNDUP(INDEX(GRID!$B$4:$U$15,MATCH(I$7,GRID!$A$4:$A$15,0),MATCH(1,($U$2=GRID!$B$1:$U$1)*(КАЛЕНДАРЬ!AG26=GRID!$B$3:$U$3),0))*GRID!$H$45*(1-GRID!$H$46),0))</f>
        <v>35730</v>
      </c>
      <c r="J349" s="8" cm="1">
        <f t="array" ref="J349">IF($I$2="Длительное проживание от 10 ночей ",
INDEX(GRID!$B$18:$U$29,MATCH(I$7,GRID!$A$18:$A$29,0),MATCH(1,($U$2=GRID!$B$1:$U$1)*(КАЛЕНДАРЬ!AG26=GRID!$B$3:$U$3),0))*GRID!$H$45,
ROUNDUP(INDEX(GRID!$B$18:$U$29,MATCH(I$7,GRID!$A$18:$A$29,0),MATCH(1,($U$2=GRID!$B$1:$U$1)*(КАЛЕНДАРЬ!AG26=GRID!$B$3:$U$3),0))*GRID!$H$45*(1-GRID!$H$46),0))</f>
        <v>40230</v>
      </c>
      <c r="K349" s="57" t="s">
        <v>119</v>
      </c>
      <c r="L349" s="57" t="s">
        <v>119</v>
      </c>
      <c r="M349" s="8" cm="1">
        <f t="array" ref="M349">IF($I$2="Длительное проживание от 10 ночей ",
INDEX(GRID!$B$4:$U$15,MATCH(M$7,GRID!$A$4:$A$15,0),MATCH(1,($U$2=GRID!$B$1:$U$1)*(КАЛЕНДАРЬ!AG26=GRID!$B$3:$U$3),0))*GRID!$H$45,
ROUNDUP(INDEX(GRID!$B$4:$U$15,MATCH(M$7,GRID!$A$4:$A$15,0),MATCH(1,($U$2=GRID!$B$1:$U$1)*(КАЛЕНДАРЬ!AG26=GRID!$B$3:$U$3),0))*GRID!$H$45*(1-GRID!$H$46),0))</f>
        <v>58680</v>
      </c>
      <c r="N349" s="8" cm="1">
        <f t="array" ref="N349">IF($I$2="Длительное проживание от 10 ночей ",
INDEX(GRID!$B$18:$U$29,MATCH(M$7,GRID!$A$18:$A$29,0),MATCH(1,($U$2=GRID!$B$1:$U$1)*(КАЛЕНДАРЬ!AG26=GRID!$B$3:$U$3),0))*GRID!$H$45,
ROUNDUP(INDEX(GRID!$B$18:$U$29,MATCH(M$7,GRID!$A$18:$A$29,0),MATCH(1,($U$2=GRID!$B$1:$U$1)*(КАЛЕНДАРЬ!AG26=GRID!$B$3:$U$3),0))*GRID!$H$45*(1-GRID!$H$46),0))</f>
        <v>63180</v>
      </c>
      <c r="O349" s="57" t="s">
        <v>119</v>
      </c>
      <c r="P349" s="8" cm="1">
        <f t="array" ref="P349">IF($I$2="Длительное проживание от 10 ночей ",
INDEX(GRID!$B$4:$U$15,MATCH(P$7,GRID!$A$4:$A$15,0),MATCH(1,($U$2=GRID!$B$1:$U$1)*(КАЛЕНДАРЬ!AG26=GRID!$B$3:$U$3),0))*GRID!$H$45,
ROUNDUP(INDEX(GRID!$B$4:$U$15,MATCH(P$7,GRID!$A$4:$A$15,0),MATCH(1,($U$2=GRID!$B$1:$U$1)*(КАЛЕНДАРЬ!AG26=GRID!$B$3:$U$3),0))*GRID!$H$45*(1-GRID!$H$46),0))</f>
        <v>125730</v>
      </c>
      <c r="Q349" s="8" cm="1">
        <f t="array" ref="Q349">IF($I$2="Длительное проживание от 10 ночей ",
INDEX(GRID!$B$4:$U$15,MATCH(Q$7,GRID!$A$4:$A$15,0),MATCH(1,($U$2=GRID!$B$1:$U$1)*(КАЛЕНДАРЬ!AG26=GRID!$B$3:$U$3),0))*GRID!$H$45,
ROUNDUP(INDEX(GRID!$B$4:$U$15,MATCH(Q$7,GRID!$A$4:$A$15,0),MATCH(1,($U$2=GRID!$B$1:$U$1)*(КАЛЕНДАРЬ!AG26=GRID!$B$3:$U$3),0))*GRID!$H$45*(1-GRID!$H$46),0))</f>
        <v>147960</v>
      </c>
      <c r="R349" s="57" t="s">
        <v>119</v>
      </c>
      <c r="S349" s="57" t="s">
        <v>119</v>
      </c>
      <c r="T349" s="57" t="s">
        <v>119</v>
      </c>
    </row>
    <row r="350" spans="1:20">
      <c r="A350" s="63" t="s">
        <v>12</v>
      </c>
      <c r="B350" s="64">
        <v>24</v>
      </c>
      <c r="C350" s="8" cm="1">
        <f t="array" ref="C350">IF($I$2="Длительное проживание от 10 ночей ",
INDEX(GRID!$B$4:$U$15,MATCH(C$7,GRID!$A$4:$A$15,0),MATCH(1,($U$2=GRID!$B$1:$U$1)*(КАЛЕНДАРЬ!AG27=GRID!$B$3:$U$3),0))*GRID!$H$45,
ROUNDUP(INDEX(GRID!$B$4:$U$15,MATCH(C$7,GRID!$A$4:$A$15,0),MATCH(1,($U$2=GRID!$B$1:$U$1)*(КАЛЕНДАРЬ!AG27=GRID!$B$3:$U$3),0))*GRID!$H$45*(1-GRID!$H$46),0))</f>
        <v>22500</v>
      </c>
      <c r="D350" s="8" cm="1">
        <f t="array" ref="D350">IF($I$2="Длительное проживание от 10 ночей ",
INDEX(GRID!$B$18:$U$29,MATCH(C$7,GRID!$A$18:$A$29,0),MATCH(1,($U$2=GRID!$B$1:$U$1)*(КАЛЕНДАРЬ!AG27=GRID!$B$3:$U$3),0))*GRID!$H$45,
ROUNDUP(INDEX(GRID!$B$18:$U$29,MATCH(C$7,GRID!$A$18:$A$29,0),MATCH(1,($U$2=GRID!$B$1:$U$1)*(КАЛЕНДАРЬ!AG27=GRID!$B$3:$U$3),0))*GRID!$H$45*(1-GRID!$H$46),0))</f>
        <v>27000</v>
      </c>
      <c r="E350" s="8" cm="1">
        <f t="array" ref="E350">IF($I$2="Длительное проживание от 10 ночей ",
INDEX(GRID!$B$4:$U$15,MATCH(E$7,GRID!$A$4:$A$15,0),MATCH(1,($U$2=GRID!$B$1:$U$1)*(КАЛЕНДАРЬ!AG27=GRID!$B$3:$U$3),0))*GRID!$H$45,
ROUNDUP(INDEX(GRID!$B$4:$U$15,MATCH(E$7,GRID!$A$4:$A$15,0),MATCH(1,($U$2=GRID!$B$1:$U$1)*(КАЛЕНДАРЬ!AG27=GRID!$B$3:$U$3),0))*GRID!$H$45*(1-GRID!$H$46),0))</f>
        <v>27000</v>
      </c>
      <c r="F350" s="8" cm="1">
        <f t="array" ref="F350">IF($I$2="Длительное проживание от 10 ночей ",
INDEX(GRID!$B$18:$U$29,MATCH(E$7,GRID!$A$18:$A$29,0),MATCH(1,($U$2=GRID!$B$1:$U$1)*(КАЛЕНДАРЬ!AG27=GRID!$B$3:$U$3),0))*GRID!$H$45,
ROUNDUP(INDEX(GRID!$B$18:$U$29,MATCH(E$7,GRID!$A$18:$A$29,0),MATCH(1,($U$2=GRID!$B$1:$U$1)*(КАЛЕНДАРЬ!AG27=GRID!$B$3:$U$3),0))*GRID!$H$45*(1-GRID!$H$46),0))</f>
        <v>31500</v>
      </c>
      <c r="G350" s="57" t="s">
        <v>119</v>
      </c>
      <c r="H350" s="57" t="s">
        <v>119</v>
      </c>
      <c r="I350" s="8" cm="1">
        <f t="array" ref="I350">IF($I$2="Длительное проживание от 10 ночей ",
INDEX(GRID!$B$4:$U$15,MATCH(I$7,GRID!$A$4:$A$15,0),MATCH(1,($U$2=GRID!$B$1:$U$1)*(КАЛЕНДАРЬ!AG27=GRID!$B$3:$U$3),0))*GRID!$H$45,
ROUNDUP(INDEX(GRID!$B$4:$U$15,MATCH(I$7,GRID!$A$4:$A$15,0),MATCH(1,($U$2=GRID!$B$1:$U$1)*(КАЛЕНДАРЬ!AG27=GRID!$B$3:$U$3),0))*GRID!$H$45*(1-GRID!$H$46),0))</f>
        <v>35730</v>
      </c>
      <c r="J350" s="8" cm="1">
        <f t="array" ref="J350">IF($I$2="Длительное проживание от 10 ночей ",
INDEX(GRID!$B$18:$U$29,MATCH(I$7,GRID!$A$18:$A$29,0),MATCH(1,($U$2=GRID!$B$1:$U$1)*(КАЛЕНДАРЬ!AG27=GRID!$B$3:$U$3),0))*GRID!$H$45,
ROUNDUP(INDEX(GRID!$B$18:$U$29,MATCH(I$7,GRID!$A$18:$A$29,0),MATCH(1,($U$2=GRID!$B$1:$U$1)*(КАЛЕНДАРЬ!AG27=GRID!$B$3:$U$3),0))*GRID!$H$45*(1-GRID!$H$46),0))</f>
        <v>40230</v>
      </c>
      <c r="K350" s="57" t="s">
        <v>119</v>
      </c>
      <c r="L350" s="57" t="s">
        <v>119</v>
      </c>
      <c r="M350" s="8" cm="1">
        <f t="array" ref="M350">IF($I$2="Длительное проживание от 10 ночей ",
INDEX(GRID!$B$4:$U$15,MATCH(M$7,GRID!$A$4:$A$15,0),MATCH(1,($U$2=GRID!$B$1:$U$1)*(КАЛЕНДАРЬ!AG27=GRID!$B$3:$U$3),0))*GRID!$H$45,
ROUNDUP(INDEX(GRID!$B$4:$U$15,MATCH(M$7,GRID!$A$4:$A$15,0),MATCH(1,($U$2=GRID!$B$1:$U$1)*(КАЛЕНДАРЬ!AG27=GRID!$B$3:$U$3),0))*GRID!$H$45*(1-GRID!$H$46),0))</f>
        <v>58680</v>
      </c>
      <c r="N350" s="8" cm="1">
        <f t="array" ref="N350">IF($I$2="Длительное проживание от 10 ночей ",
INDEX(GRID!$B$18:$U$29,MATCH(M$7,GRID!$A$18:$A$29,0),MATCH(1,($U$2=GRID!$B$1:$U$1)*(КАЛЕНДАРЬ!AG27=GRID!$B$3:$U$3),0))*GRID!$H$45,
ROUNDUP(INDEX(GRID!$B$18:$U$29,MATCH(M$7,GRID!$A$18:$A$29,0),MATCH(1,($U$2=GRID!$B$1:$U$1)*(КАЛЕНДАРЬ!AG27=GRID!$B$3:$U$3),0))*GRID!$H$45*(1-GRID!$H$46),0))</f>
        <v>63180</v>
      </c>
      <c r="O350" s="57" t="s">
        <v>119</v>
      </c>
      <c r="P350" s="8" cm="1">
        <f t="array" ref="P350">IF($I$2="Длительное проживание от 10 ночей ",
INDEX(GRID!$B$4:$U$15,MATCH(P$7,GRID!$A$4:$A$15,0),MATCH(1,($U$2=GRID!$B$1:$U$1)*(КАЛЕНДАРЬ!AG27=GRID!$B$3:$U$3),0))*GRID!$H$45,
ROUNDUP(INDEX(GRID!$B$4:$U$15,MATCH(P$7,GRID!$A$4:$A$15,0),MATCH(1,($U$2=GRID!$B$1:$U$1)*(КАЛЕНДАРЬ!AG27=GRID!$B$3:$U$3),0))*GRID!$H$45*(1-GRID!$H$46),0))</f>
        <v>125730</v>
      </c>
      <c r="Q350" s="8" cm="1">
        <f t="array" ref="Q350">IF($I$2="Длительное проживание от 10 ночей ",
INDEX(GRID!$B$4:$U$15,MATCH(Q$7,GRID!$A$4:$A$15,0),MATCH(1,($U$2=GRID!$B$1:$U$1)*(КАЛЕНДАРЬ!AG27=GRID!$B$3:$U$3),0))*GRID!$H$45,
ROUNDUP(INDEX(GRID!$B$4:$U$15,MATCH(Q$7,GRID!$A$4:$A$15,0),MATCH(1,($U$2=GRID!$B$1:$U$1)*(КАЛЕНДАРЬ!AG27=GRID!$B$3:$U$3),0))*GRID!$H$45*(1-GRID!$H$46),0))</f>
        <v>147960</v>
      </c>
      <c r="R350" s="57" t="s">
        <v>119</v>
      </c>
      <c r="S350" s="57" t="s">
        <v>119</v>
      </c>
      <c r="T350" s="57" t="s">
        <v>119</v>
      </c>
    </row>
    <row r="351" spans="1:20">
      <c r="A351" s="63" t="s">
        <v>13</v>
      </c>
      <c r="B351" s="64">
        <v>25</v>
      </c>
      <c r="C351" s="8" cm="1">
        <f t="array" ref="C351">IF($I$2="Длительное проживание от 10 ночей ",
INDEX(GRID!$B$4:$U$15,MATCH(C$7,GRID!$A$4:$A$15,0),MATCH(1,($U$2=GRID!$B$1:$U$1)*(КАЛЕНДАРЬ!AG28=GRID!$B$3:$U$3),0))*GRID!$H$45,
ROUNDUP(INDEX(GRID!$B$4:$U$15,MATCH(C$7,GRID!$A$4:$A$15,0),MATCH(1,($U$2=GRID!$B$1:$U$1)*(КАЛЕНДАРЬ!AG28=GRID!$B$3:$U$3),0))*GRID!$H$45*(1-GRID!$H$46),0))</f>
        <v>22500</v>
      </c>
      <c r="D351" s="8" cm="1">
        <f t="array" ref="D351">IF($I$2="Длительное проживание от 10 ночей ",
INDEX(GRID!$B$18:$U$29,MATCH(C$7,GRID!$A$18:$A$29,0),MATCH(1,($U$2=GRID!$B$1:$U$1)*(КАЛЕНДАРЬ!AG28=GRID!$B$3:$U$3),0))*GRID!$H$45,
ROUNDUP(INDEX(GRID!$B$18:$U$29,MATCH(C$7,GRID!$A$18:$A$29,0),MATCH(1,($U$2=GRID!$B$1:$U$1)*(КАЛЕНДАРЬ!AG28=GRID!$B$3:$U$3),0))*GRID!$H$45*(1-GRID!$H$46),0))</f>
        <v>27000</v>
      </c>
      <c r="E351" s="8" cm="1">
        <f t="array" ref="E351">IF($I$2="Длительное проживание от 10 ночей ",
INDEX(GRID!$B$4:$U$15,MATCH(E$7,GRID!$A$4:$A$15,0),MATCH(1,($U$2=GRID!$B$1:$U$1)*(КАЛЕНДАРЬ!AG28=GRID!$B$3:$U$3),0))*GRID!$H$45,
ROUNDUP(INDEX(GRID!$B$4:$U$15,MATCH(E$7,GRID!$A$4:$A$15,0),MATCH(1,($U$2=GRID!$B$1:$U$1)*(КАЛЕНДАРЬ!AG28=GRID!$B$3:$U$3),0))*GRID!$H$45*(1-GRID!$H$46),0))</f>
        <v>27000</v>
      </c>
      <c r="F351" s="8" cm="1">
        <f t="array" ref="F351">IF($I$2="Длительное проживание от 10 ночей ",
INDEX(GRID!$B$18:$U$29,MATCH(E$7,GRID!$A$18:$A$29,0),MATCH(1,($U$2=GRID!$B$1:$U$1)*(КАЛЕНДАРЬ!AG28=GRID!$B$3:$U$3),0))*GRID!$H$45,
ROUNDUP(INDEX(GRID!$B$18:$U$29,MATCH(E$7,GRID!$A$18:$A$29,0),MATCH(1,($U$2=GRID!$B$1:$U$1)*(КАЛЕНДАРЬ!AG28=GRID!$B$3:$U$3),0))*GRID!$H$45*(1-GRID!$H$46),0))</f>
        <v>31500</v>
      </c>
      <c r="G351" s="57" t="s">
        <v>119</v>
      </c>
      <c r="H351" s="57" t="s">
        <v>119</v>
      </c>
      <c r="I351" s="8" cm="1">
        <f t="array" ref="I351">IF($I$2="Длительное проживание от 10 ночей ",
INDEX(GRID!$B$4:$U$15,MATCH(I$7,GRID!$A$4:$A$15,0),MATCH(1,($U$2=GRID!$B$1:$U$1)*(КАЛЕНДАРЬ!AG28=GRID!$B$3:$U$3),0))*GRID!$H$45,
ROUNDUP(INDEX(GRID!$B$4:$U$15,MATCH(I$7,GRID!$A$4:$A$15,0),MATCH(1,($U$2=GRID!$B$1:$U$1)*(КАЛЕНДАРЬ!AG28=GRID!$B$3:$U$3),0))*GRID!$H$45*(1-GRID!$H$46),0))</f>
        <v>35730</v>
      </c>
      <c r="J351" s="8" cm="1">
        <f t="array" ref="J351">IF($I$2="Длительное проживание от 10 ночей ",
INDEX(GRID!$B$18:$U$29,MATCH(I$7,GRID!$A$18:$A$29,0),MATCH(1,($U$2=GRID!$B$1:$U$1)*(КАЛЕНДАРЬ!AG28=GRID!$B$3:$U$3),0))*GRID!$H$45,
ROUNDUP(INDEX(GRID!$B$18:$U$29,MATCH(I$7,GRID!$A$18:$A$29,0),MATCH(1,($U$2=GRID!$B$1:$U$1)*(КАЛЕНДАРЬ!AG28=GRID!$B$3:$U$3),0))*GRID!$H$45*(1-GRID!$H$46),0))</f>
        <v>40230</v>
      </c>
      <c r="K351" s="57" t="s">
        <v>119</v>
      </c>
      <c r="L351" s="57" t="s">
        <v>119</v>
      </c>
      <c r="M351" s="8" cm="1">
        <f t="array" ref="M351">IF($I$2="Длительное проживание от 10 ночей ",
INDEX(GRID!$B$4:$U$15,MATCH(M$7,GRID!$A$4:$A$15,0),MATCH(1,($U$2=GRID!$B$1:$U$1)*(КАЛЕНДАРЬ!AG28=GRID!$B$3:$U$3),0))*GRID!$H$45,
ROUNDUP(INDEX(GRID!$B$4:$U$15,MATCH(M$7,GRID!$A$4:$A$15,0),MATCH(1,($U$2=GRID!$B$1:$U$1)*(КАЛЕНДАРЬ!AG28=GRID!$B$3:$U$3),0))*GRID!$H$45*(1-GRID!$H$46),0))</f>
        <v>58680</v>
      </c>
      <c r="N351" s="8" cm="1">
        <f t="array" ref="N351">IF($I$2="Длительное проживание от 10 ночей ",
INDEX(GRID!$B$18:$U$29,MATCH(M$7,GRID!$A$18:$A$29,0),MATCH(1,($U$2=GRID!$B$1:$U$1)*(КАЛЕНДАРЬ!AG28=GRID!$B$3:$U$3),0))*GRID!$H$45,
ROUNDUP(INDEX(GRID!$B$18:$U$29,MATCH(M$7,GRID!$A$18:$A$29,0),MATCH(1,($U$2=GRID!$B$1:$U$1)*(КАЛЕНДАРЬ!AG28=GRID!$B$3:$U$3),0))*GRID!$H$45*(1-GRID!$H$46),0))</f>
        <v>63180</v>
      </c>
      <c r="O351" s="57" t="s">
        <v>119</v>
      </c>
      <c r="P351" s="8" cm="1">
        <f t="array" ref="P351">IF($I$2="Длительное проживание от 10 ночей ",
INDEX(GRID!$B$4:$U$15,MATCH(P$7,GRID!$A$4:$A$15,0),MATCH(1,($U$2=GRID!$B$1:$U$1)*(КАЛЕНДАРЬ!AG28=GRID!$B$3:$U$3),0))*GRID!$H$45,
ROUNDUP(INDEX(GRID!$B$4:$U$15,MATCH(P$7,GRID!$A$4:$A$15,0),MATCH(1,($U$2=GRID!$B$1:$U$1)*(КАЛЕНДАРЬ!AG28=GRID!$B$3:$U$3),0))*GRID!$H$45*(1-GRID!$H$46),0))</f>
        <v>125730</v>
      </c>
      <c r="Q351" s="8" cm="1">
        <f t="array" ref="Q351">IF($I$2="Длительное проживание от 10 ночей ",
INDEX(GRID!$B$4:$U$15,MATCH(Q$7,GRID!$A$4:$A$15,0),MATCH(1,($U$2=GRID!$B$1:$U$1)*(КАЛЕНДАРЬ!AG28=GRID!$B$3:$U$3),0))*GRID!$H$45,
ROUNDUP(INDEX(GRID!$B$4:$U$15,MATCH(Q$7,GRID!$A$4:$A$15,0),MATCH(1,($U$2=GRID!$B$1:$U$1)*(КАЛЕНДАРЬ!AG28=GRID!$B$3:$U$3),0))*GRID!$H$45*(1-GRID!$H$46),0))</f>
        <v>147960</v>
      </c>
      <c r="R351" s="57" t="s">
        <v>119</v>
      </c>
      <c r="S351" s="57" t="s">
        <v>119</v>
      </c>
      <c r="T351" s="57" t="s">
        <v>119</v>
      </c>
    </row>
    <row r="352" spans="1:20">
      <c r="A352" s="63" t="s">
        <v>14</v>
      </c>
      <c r="B352" s="64">
        <v>26</v>
      </c>
      <c r="C352" s="8" cm="1">
        <f t="array" ref="C352">IF($I$2="Длительное проживание от 10 ночей ",
INDEX(GRID!$B$4:$U$15,MATCH(C$7,GRID!$A$4:$A$15,0),MATCH(1,($U$2=GRID!$B$1:$U$1)*(КАЛЕНДАРЬ!AG29=GRID!$B$3:$U$3),0))*GRID!$H$45,
ROUNDUP(INDEX(GRID!$B$4:$U$15,MATCH(C$7,GRID!$A$4:$A$15,0),MATCH(1,($U$2=GRID!$B$1:$U$1)*(КАЛЕНДАРЬ!AG29=GRID!$B$3:$U$3),0))*GRID!$H$45*(1-GRID!$H$46),0))</f>
        <v>22500</v>
      </c>
      <c r="D352" s="8" cm="1">
        <f t="array" ref="D352">IF($I$2="Длительное проживание от 10 ночей ",
INDEX(GRID!$B$18:$U$29,MATCH(C$7,GRID!$A$18:$A$29,0),MATCH(1,($U$2=GRID!$B$1:$U$1)*(КАЛЕНДАРЬ!AG29=GRID!$B$3:$U$3),0))*GRID!$H$45,
ROUNDUP(INDEX(GRID!$B$18:$U$29,MATCH(C$7,GRID!$A$18:$A$29,0),MATCH(1,($U$2=GRID!$B$1:$U$1)*(КАЛЕНДАРЬ!AG29=GRID!$B$3:$U$3),0))*GRID!$H$45*(1-GRID!$H$46),0))</f>
        <v>27000</v>
      </c>
      <c r="E352" s="8" cm="1">
        <f t="array" ref="E352">IF($I$2="Длительное проживание от 10 ночей ",
INDEX(GRID!$B$4:$U$15,MATCH(E$7,GRID!$A$4:$A$15,0),MATCH(1,($U$2=GRID!$B$1:$U$1)*(КАЛЕНДАРЬ!AG29=GRID!$B$3:$U$3),0))*GRID!$H$45,
ROUNDUP(INDEX(GRID!$B$4:$U$15,MATCH(E$7,GRID!$A$4:$A$15,0),MATCH(1,($U$2=GRID!$B$1:$U$1)*(КАЛЕНДАРЬ!AG29=GRID!$B$3:$U$3),0))*GRID!$H$45*(1-GRID!$H$46),0))</f>
        <v>27000</v>
      </c>
      <c r="F352" s="8" cm="1">
        <f t="array" ref="F352">IF($I$2="Длительное проживание от 10 ночей ",
INDEX(GRID!$B$18:$U$29,MATCH(E$7,GRID!$A$18:$A$29,0),MATCH(1,($U$2=GRID!$B$1:$U$1)*(КАЛЕНДАРЬ!AG29=GRID!$B$3:$U$3),0))*GRID!$H$45,
ROUNDUP(INDEX(GRID!$B$18:$U$29,MATCH(E$7,GRID!$A$18:$A$29,0),MATCH(1,($U$2=GRID!$B$1:$U$1)*(КАЛЕНДАРЬ!AG29=GRID!$B$3:$U$3),0))*GRID!$H$45*(1-GRID!$H$46),0))</f>
        <v>31500</v>
      </c>
      <c r="G352" s="57" t="s">
        <v>119</v>
      </c>
      <c r="H352" s="57" t="s">
        <v>119</v>
      </c>
      <c r="I352" s="8" cm="1">
        <f t="array" ref="I352">IF($I$2="Длительное проживание от 10 ночей ",
INDEX(GRID!$B$4:$U$15,MATCH(I$7,GRID!$A$4:$A$15,0),MATCH(1,($U$2=GRID!$B$1:$U$1)*(КАЛЕНДАРЬ!AG29=GRID!$B$3:$U$3),0))*GRID!$H$45,
ROUNDUP(INDEX(GRID!$B$4:$U$15,MATCH(I$7,GRID!$A$4:$A$15,0),MATCH(1,($U$2=GRID!$B$1:$U$1)*(КАЛЕНДАРЬ!AG29=GRID!$B$3:$U$3),0))*GRID!$H$45*(1-GRID!$H$46),0))</f>
        <v>35730</v>
      </c>
      <c r="J352" s="8" cm="1">
        <f t="array" ref="J352">IF($I$2="Длительное проживание от 10 ночей ",
INDEX(GRID!$B$18:$U$29,MATCH(I$7,GRID!$A$18:$A$29,0),MATCH(1,($U$2=GRID!$B$1:$U$1)*(КАЛЕНДАРЬ!AG29=GRID!$B$3:$U$3),0))*GRID!$H$45,
ROUNDUP(INDEX(GRID!$B$18:$U$29,MATCH(I$7,GRID!$A$18:$A$29,0),MATCH(1,($U$2=GRID!$B$1:$U$1)*(КАЛЕНДАРЬ!AG29=GRID!$B$3:$U$3),0))*GRID!$H$45*(1-GRID!$H$46),0))</f>
        <v>40230</v>
      </c>
      <c r="K352" s="57" t="s">
        <v>119</v>
      </c>
      <c r="L352" s="57" t="s">
        <v>119</v>
      </c>
      <c r="M352" s="8" cm="1">
        <f t="array" ref="M352">IF($I$2="Длительное проживание от 10 ночей ",
INDEX(GRID!$B$4:$U$15,MATCH(M$7,GRID!$A$4:$A$15,0),MATCH(1,($U$2=GRID!$B$1:$U$1)*(КАЛЕНДАРЬ!AG29=GRID!$B$3:$U$3),0))*GRID!$H$45,
ROUNDUP(INDEX(GRID!$B$4:$U$15,MATCH(M$7,GRID!$A$4:$A$15,0),MATCH(1,($U$2=GRID!$B$1:$U$1)*(КАЛЕНДАРЬ!AG29=GRID!$B$3:$U$3),0))*GRID!$H$45*(1-GRID!$H$46),0))</f>
        <v>58680</v>
      </c>
      <c r="N352" s="8" cm="1">
        <f t="array" ref="N352">IF($I$2="Длительное проживание от 10 ночей ",
INDEX(GRID!$B$18:$U$29,MATCH(M$7,GRID!$A$18:$A$29,0),MATCH(1,($U$2=GRID!$B$1:$U$1)*(КАЛЕНДАРЬ!AG29=GRID!$B$3:$U$3),0))*GRID!$H$45,
ROUNDUP(INDEX(GRID!$B$18:$U$29,MATCH(M$7,GRID!$A$18:$A$29,0),MATCH(1,($U$2=GRID!$B$1:$U$1)*(КАЛЕНДАРЬ!AG29=GRID!$B$3:$U$3),0))*GRID!$H$45*(1-GRID!$H$46),0))</f>
        <v>63180</v>
      </c>
      <c r="O352" s="57" t="s">
        <v>119</v>
      </c>
      <c r="P352" s="8" cm="1">
        <f t="array" ref="P352">IF($I$2="Длительное проживание от 10 ночей ",
INDEX(GRID!$B$4:$U$15,MATCH(P$7,GRID!$A$4:$A$15,0),MATCH(1,($U$2=GRID!$B$1:$U$1)*(КАЛЕНДАРЬ!AG29=GRID!$B$3:$U$3),0))*GRID!$H$45,
ROUNDUP(INDEX(GRID!$B$4:$U$15,MATCH(P$7,GRID!$A$4:$A$15,0),MATCH(1,($U$2=GRID!$B$1:$U$1)*(КАЛЕНДАРЬ!AG29=GRID!$B$3:$U$3),0))*GRID!$H$45*(1-GRID!$H$46),0))</f>
        <v>125730</v>
      </c>
      <c r="Q352" s="8" cm="1">
        <f t="array" ref="Q352">IF($I$2="Длительное проживание от 10 ночей ",
INDEX(GRID!$B$4:$U$15,MATCH(Q$7,GRID!$A$4:$A$15,0),MATCH(1,($U$2=GRID!$B$1:$U$1)*(КАЛЕНДАРЬ!AG29=GRID!$B$3:$U$3),0))*GRID!$H$45,
ROUNDUP(INDEX(GRID!$B$4:$U$15,MATCH(Q$7,GRID!$A$4:$A$15,0),MATCH(1,($U$2=GRID!$B$1:$U$1)*(КАЛЕНДАРЬ!AG29=GRID!$B$3:$U$3),0))*GRID!$H$45*(1-GRID!$H$46),0))</f>
        <v>147960</v>
      </c>
      <c r="R352" s="57" t="s">
        <v>119</v>
      </c>
      <c r="S352" s="57" t="s">
        <v>119</v>
      </c>
      <c r="T352" s="57" t="s">
        <v>119</v>
      </c>
    </row>
    <row r="353" spans="1:20">
      <c r="A353" s="63" t="s">
        <v>15</v>
      </c>
      <c r="B353" s="64">
        <v>27</v>
      </c>
      <c r="C353" s="8" cm="1">
        <f t="array" ref="C353">IF($I$2="Длительное проживание от 10 ночей ",
INDEX(GRID!$B$4:$U$15,MATCH(C$7,GRID!$A$4:$A$15,0),MATCH(1,($U$2=GRID!$B$1:$U$1)*(КАЛЕНДАРЬ!AG30=GRID!$B$3:$U$3),0))*GRID!$H$45,
ROUNDUP(INDEX(GRID!$B$4:$U$15,MATCH(C$7,GRID!$A$4:$A$15,0),MATCH(1,($U$2=GRID!$B$1:$U$1)*(КАЛЕНДАРЬ!AG30=GRID!$B$3:$U$3),0))*GRID!$H$45*(1-GRID!$H$46),0))</f>
        <v>22500</v>
      </c>
      <c r="D353" s="8" cm="1">
        <f t="array" ref="D353">IF($I$2="Длительное проживание от 10 ночей ",
INDEX(GRID!$B$18:$U$29,MATCH(C$7,GRID!$A$18:$A$29,0),MATCH(1,($U$2=GRID!$B$1:$U$1)*(КАЛЕНДАРЬ!AG30=GRID!$B$3:$U$3),0))*GRID!$H$45,
ROUNDUP(INDEX(GRID!$B$18:$U$29,MATCH(C$7,GRID!$A$18:$A$29,0),MATCH(1,($U$2=GRID!$B$1:$U$1)*(КАЛЕНДАРЬ!AG30=GRID!$B$3:$U$3),0))*GRID!$H$45*(1-GRID!$H$46),0))</f>
        <v>27000</v>
      </c>
      <c r="E353" s="8" cm="1">
        <f t="array" ref="E353">IF($I$2="Длительное проживание от 10 ночей ",
INDEX(GRID!$B$4:$U$15,MATCH(E$7,GRID!$A$4:$A$15,0),MATCH(1,($U$2=GRID!$B$1:$U$1)*(КАЛЕНДАРЬ!AG30=GRID!$B$3:$U$3),0))*GRID!$H$45,
ROUNDUP(INDEX(GRID!$B$4:$U$15,MATCH(E$7,GRID!$A$4:$A$15,0),MATCH(1,($U$2=GRID!$B$1:$U$1)*(КАЛЕНДАРЬ!AG30=GRID!$B$3:$U$3),0))*GRID!$H$45*(1-GRID!$H$46),0))</f>
        <v>27000</v>
      </c>
      <c r="F353" s="8" cm="1">
        <f t="array" ref="F353">IF($I$2="Длительное проживание от 10 ночей ",
INDEX(GRID!$B$18:$U$29,MATCH(E$7,GRID!$A$18:$A$29,0),MATCH(1,($U$2=GRID!$B$1:$U$1)*(КАЛЕНДАРЬ!AG30=GRID!$B$3:$U$3),0))*GRID!$H$45,
ROUNDUP(INDEX(GRID!$B$18:$U$29,MATCH(E$7,GRID!$A$18:$A$29,0),MATCH(1,($U$2=GRID!$B$1:$U$1)*(КАЛЕНДАРЬ!AG30=GRID!$B$3:$U$3),0))*GRID!$H$45*(1-GRID!$H$46),0))</f>
        <v>31500</v>
      </c>
      <c r="G353" s="57" t="s">
        <v>119</v>
      </c>
      <c r="H353" s="57" t="s">
        <v>119</v>
      </c>
      <c r="I353" s="8" cm="1">
        <f t="array" ref="I353">IF($I$2="Длительное проживание от 10 ночей ",
INDEX(GRID!$B$4:$U$15,MATCH(I$7,GRID!$A$4:$A$15,0),MATCH(1,($U$2=GRID!$B$1:$U$1)*(КАЛЕНДАРЬ!AG30=GRID!$B$3:$U$3),0))*GRID!$H$45,
ROUNDUP(INDEX(GRID!$B$4:$U$15,MATCH(I$7,GRID!$A$4:$A$15,0),MATCH(1,($U$2=GRID!$B$1:$U$1)*(КАЛЕНДАРЬ!AG30=GRID!$B$3:$U$3),0))*GRID!$H$45*(1-GRID!$H$46),0))</f>
        <v>35730</v>
      </c>
      <c r="J353" s="8" cm="1">
        <f t="array" ref="J353">IF($I$2="Длительное проживание от 10 ночей ",
INDEX(GRID!$B$18:$U$29,MATCH(I$7,GRID!$A$18:$A$29,0),MATCH(1,($U$2=GRID!$B$1:$U$1)*(КАЛЕНДАРЬ!AG30=GRID!$B$3:$U$3),0))*GRID!$H$45,
ROUNDUP(INDEX(GRID!$B$18:$U$29,MATCH(I$7,GRID!$A$18:$A$29,0),MATCH(1,($U$2=GRID!$B$1:$U$1)*(КАЛЕНДАРЬ!AG30=GRID!$B$3:$U$3),0))*GRID!$H$45*(1-GRID!$H$46),0))</f>
        <v>40230</v>
      </c>
      <c r="K353" s="57" t="s">
        <v>119</v>
      </c>
      <c r="L353" s="57" t="s">
        <v>119</v>
      </c>
      <c r="M353" s="8" cm="1">
        <f t="array" ref="M353">IF($I$2="Длительное проживание от 10 ночей ",
INDEX(GRID!$B$4:$U$15,MATCH(M$7,GRID!$A$4:$A$15,0),MATCH(1,($U$2=GRID!$B$1:$U$1)*(КАЛЕНДАРЬ!AG30=GRID!$B$3:$U$3),0))*GRID!$H$45,
ROUNDUP(INDEX(GRID!$B$4:$U$15,MATCH(M$7,GRID!$A$4:$A$15,0),MATCH(1,($U$2=GRID!$B$1:$U$1)*(КАЛЕНДАРЬ!AG30=GRID!$B$3:$U$3),0))*GRID!$H$45*(1-GRID!$H$46),0))</f>
        <v>58680</v>
      </c>
      <c r="N353" s="8" cm="1">
        <f t="array" ref="N353">IF($I$2="Длительное проживание от 10 ночей ",
INDEX(GRID!$B$18:$U$29,MATCH(M$7,GRID!$A$18:$A$29,0),MATCH(1,($U$2=GRID!$B$1:$U$1)*(КАЛЕНДАРЬ!AG30=GRID!$B$3:$U$3),0))*GRID!$H$45,
ROUNDUP(INDEX(GRID!$B$18:$U$29,MATCH(M$7,GRID!$A$18:$A$29,0),MATCH(1,($U$2=GRID!$B$1:$U$1)*(КАЛЕНДАРЬ!AG30=GRID!$B$3:$U$3),0))*GRID!$H$45*(1-GRID!$H$46),0))</f>
        <v>63180</v>
      </c>
      <c r="O353" s="57" t="s">
        <v>119</v>
      </c>
      <c r="P353" s="8" cm="1">
        <f t="array" ref="P353">IF($I$2="Длительное проживание от 10 ночей ",
INDEX(GRID!$B$4:$U$15,MATCH(P$7,GRID!$A$4:$A$15,0),MATCH(1,($U$2=GRID!$B$1:$U$1)*(КАЛЕНДАРЬ!AG30=GRID!$B$3:$U$3),0))*GRID!$H$45,
ROUNDUP(INDEX(GRID!$B$4:$U$15,MATCH(P$7,GRID!$A$4:$A$15,0),MATCH(1,($U$2=GRID!$B$1:$U$1)*(КАЛЕНДАРЬ!AG30=GRID!$B$3:$U$3),0))*GRID!$H$45*(1-GRID!$H$46),0))</f>
        <v>125730</v>
      </c>
      <c r="Q353" s="8" cm="1">
        <f t="array" ref="Q353">IF($I$2="Длительное проживание от 10 ночей ",
INDEX(GRID!$B$4:$U$15,MATCH(Q$7,GRID!$A$4:$A$15,0),MATCH(1,($U$2=GRID!$B$1:$U$1)*(КАЛЕНДАРЬ!AG30=GRID!$B$3:$U$3),0))*GRID!$H$45,
ROUNDUP(INDEX(GRID!$B$4:$U$15,MATCH(Q$7,GRID!$A$4:$A$15,0),MATCH(1,($U$2=GRID!$B$1:$U$1)*(КАЛЕНДАРЬ!AG30=GRID!$B$3:$U$3),0))*GRID!$H$45*(1-GRID!$H$46),0))</f>
        <v>147960</v>
      </c>
      <c r="R353" s="57" t="s">
        <v>119</v>
      </c>
      <c r="S353" s="57" t="s">
        <v>119</v>
      </c>
      <c r="T353" s="57" t="s">
        <v>119</v>
      </c>
    </row>
    <row r="354" spans="1:20">
      <c r="A354" s="63" t="s">
        <v>16</v>
      </c>
      <c r="B354" s="64">
        <v>28</v>
      </c>
      <c r="C354" s="8" cm="1">
        <f t="array" ref="C354">IF($I$2="Длительное проживание от 10 ночей ",
INDEX(GRID!$B$4:$U$15,MATCH(C$7,GRID!$A$4:$A$15,0),MATCH(1,($U$2=GRID!$B$1:$U$1)*(КАЛЕНДАРЬ!AG31=GRID!$B$3:$U$3),0))*GRID!$H$45,
ROUNDUP(INDEX(GRID!$B$4:$U$15,MATCH(C$7,GRID!$A$4:$A$15,0),MATCH(1,($U$2=GRID!$B$1:$U$1)*(КАЛЕНДАРЬ!AG31=GRID!$B$3:$U$3),0))*GRID!$H$45*(1-GRID!$H$46),0))</f>
        <v>22500</v>
      </c>
      <c r="D354" s="8" cm="1">
        <f t="array" ref="D354">IF($I$2="Длительное проживание от 10 ночей ",
INDEX(GRID!$B$18:$U$29,MATCH(C$7,GRID!$A$18:$A$29,0),MATCH(1,($U$2=GRID!$B$1:$U$1)*(КАЛЕНДАРЬ!AG31=GRID!$B$3:$U$3),0))*GRID!$H$45,
ROUNDUP(INDEX(GRID!$B$18:$U$29,MATCH(C$7,GRID!$A$18:$A$29,0),MATCH(1,($U$2=GRID!$B$1:$U$1)*(КАЛЕНДАРЬ!AG31=GRID!$B$3:$U$3),0))*GRID!$H$45*(1-GRID!$H$46),0))</f>
        <v>27000</v>
      </c>
      <c r="E354" s="8" cm="1">
        <f t="array" ref="E354">IF($I$2="Длительное проживание от 10 ночей ",
INDEX(GRID!$B$4:$U$15,MATCH(E$7,GRID!$A$4:$A$15,0),MATCH(1,($U$2=GRID!$B$1:$U$1)*(КАЛЕНДАРЬ!AG31=GRID!$B$3:$U$3),0))*GRID!$H$45,
ROUNDUP(INDEX(GRID!$B$4:$U$15,MATCH(E$7,GRID!$A$4:$A$15,0),MATCH(1,($U$2=GRID!$B$1:$U$1)*(КАЛЕНДАРЬ!AG31=GRID!$B$3:$U$3),0))*GRID!$H$45*(1-GRID!$H$46),0))</f>
        <v>27000</v>
      </c>
      <c r="F354" s="8" cm="1">
        <f t="array" ref="F354">IF($I$2="Длительное проживание от 10 ночей ",
INDEX(GRID!$B$18:$U$29,MATCH(E$7,GRID!$A$18:$A$29,0),MATCH(1,($U$2=GRID!$B$1:$U$1)*(КАЛЕНДАРЬ!AG31=GRID!$B$3:$U$3),0))*GRID!$H$45,
ROUNDUP(INDEX(GRID!$B$18:$U$29,MATCH(E$7,GRID!$A$18:$A$29,0),MATCH(1,($U$2=GRID!$B$1:$U$1)*(КАЛЕНДАРЬ!AG31=GRID!$B$3:$U$3),0))*GRID!$H$45*(1-GRID!$H$46),0))</f>
        <v>31500</v>
      </c>
      <c r="G354" s="57" t="s">
        <v>119</v>
      </c>
      <c r="H354" s="57" t="s">
        <v>119</v>
      </c>
      <c r="I354" s="8" cm="1">
        <f t="array" ref="I354">IF($I$2="Длительное проживание от 10 ночей ",
INDEX(GRID!$B$4:$U$15,MATCH(I$7,GRID!$A$4:$A$15,0),MATCH(1,($U$2=GRID!$B$1:$U$1)*(КАЛЕНДАРЬ!AG31=GRID!$B$3:$U$3),0))*GRID!$H$45,
ROUNDUP(INDEX(GRID!$B$4:$U$15,MATCH(I$7,GRID!$A$4:$A$15,0),MATCH(1,($U$2=GRID!$B$1:$U$1)*(КАЛЕНДАРЬ!AG31=GRID!$B$3:$U$3),0))*GRID!$H$45*(1-GRID!$H$46),0))</f>
        <v>35730</v>
      </c>
      <c r="J354" s="8" cm="1">
        <f t="array" ref="J354">IF($I$2="Длительное проживание от 10 ночей ",
INDEX(GRID!$B$18:$U$29,MATCH(I$7,GRID!$A$18:$A$29,0),MATCH(1,($U$2=GRID!$B$1:$U$1)*(КАЛЕНДАРЬ!AG31=GRID!$B$3:$U$3),0))*GRID!$H$45,
ROUNDUP(INDEX(GRID!$B$18:$U$29,MATCH(I$7,GRID!$A$18:$A$29,0),MATCH(1,($U$2=GRID!$B$1:$U$1)*(КАЛЕНДАРЬ!AG31=GRID!$B$3:$U$3),0))*GRID!$H$45*(1-GRID!$H$46),0))</f>
        <v>40230</v>
      </c>
      <c r="K354" s="57" t="s">
        <v>119</v>
      </c>
      <c r="L354" s="57" t="s">
        <v>119</v>
      </c>
      <c r="M354" s="8" cm="1">
        <f t="array" ref="M354">IF($I$2="Длительное проживание от 10 ночей ",
INDEX(GRID!$B$4:$U$15,MATCH(M$7,GRID!$A$4:$A$15,0),MATCH(1,($U$2=GRID!$B$1:$U$1)*(КАЛЕНДАРЬ!AG31=GRID!$B$3:$U$3),0))*GRID!$H$45,
ROUNDUP(INDEX(GRID!$B$4:$U$15,MATCH(M$7,GRID!$A$4:$A$15,0),MATCH(1,($U$2=GRID!$B$1:$U$1)*(КАЛЕНДАРЬ!AG31=GRID!$B$3:$U$3),0))*GRID!$H$45*(1-GRID!$H$46),0))</f>
        <v>58680</v>
      </c>
      <c r="N354" s="8" cm="1">
        <f t="array" ref="N354">IF($I$2="Длительное проживание от 10 ночей ",
INDEX(GRID!$B$18:$U$29,MATCH(M$7,GRID!$A$18:$A$29,0),MATCH(1,($U$2=GRID!$B$1:$U$1)*(КАЛЕНДАРЬ!AG31=GRID!$B$3:$U$3),0))*GRID!$H$45,
ROUNDUP(INDEX(GRID!$B$18:$U$29,MATCH(M$7,GRID!$A$18:$A$29,0),MATCH(1,($U$2=GRID!$B$1:$U$1)*(КАЛЕНДАРЬ!AG31=GRID!$B$3:$U$3),0))*GRID!$H$45*(1-GRID!$H$46),0))</f>
        <v>63180</v>
      </c>
      <c r="O354" s="57" t="s">
        <v>119</v>
      </c>
      <c r="P354" s="8" cm="1">
        <f t="array" ref="P354">IF($I$2="Длительное проживание от 10 ночей ",
INDEX(GRID!$B$4:$U$15,MATCH(P$7,GRID!$A$4:$A$15,0),MATCH(1,($U$2=GRID!$B$1:$U$1)*(КАЛЕНДАРЬ!AG31=GRID!$B$3:$U$3),0))*GRID!$H$45,
ROUNDUP(INDEX(GRID!$B$4:$U$15,MATCH(P$7,GRID!$A$4:$A$15,0),MATCH(1,($U$2=GRID!$B$1:$U$1)*(КАЛЕНДАРЬ!AG31=GRID!$B$3:$U$3),0))*GRID!$H$45*(1-GRID!$H$46),0))</f>
        <v>125730</v>
      </c>
      <c r="Q354" s="8" cm="1">
        <f t="array" ref="Q354">IF($I$2="Длительное проживание от 10 ночей ",
INDEX(GRID!$B$4:$U$15,MATCH(Q$7,GRID!$A$4:$A$15,0),MATCH(1,($U$2=GRID!$B$1:$U$1)*(КАЛЕНДАРЬ!AG31=GRID!$B$3:$U$3),0))*GRID!$H$45,
ROUNDUP(INDEX(GRID!$B$4:$U$15,MATCH(Q$7,GRID!$A$4:$A$15,0),MATCH(1,($U$2=GRID!$B$1:$U$1)*(КАЛЕНДАРЬ!AG31=GRID!$B$3:$U$3),0))*GRID!$H$45*(1-GRID!$H$46),0))</f>
        <v>147960</v>
      </c>
      <c r="R354" s="57" t="s">
        <v>119</v>
      </c>
      <c r="S354" s="57" t="s">
        <v>119</v>
      </c>
      <c r="T354" s="57" t="s">
        <v>119</v>
      </c>
    </row>
    <row r="355" spans="1:20" ht="12.75" customHeight="1">
      <c r="A355" s="63" t="s">
        <v>17</v>
      </c>
      <c r="B355" s="64">
        <v>29</v>
      </c>
      <c r="C355" s="8" cm="1">
        <f t="array" ref="C355">IF($I$2="Длительное проживание от 10 ночей ",
INDEX(GRID!$B$4:$U$15,MATCH(C$7,GRID!$A$4:$A$15,0),MATCH(1,($U$2=GRID!$B$1:$U$1)*(КАЛЕНДАРЬ!AG32=GRID!$B$3:$U$3),0))*GRID!$H$45,
ROUNDUP(INDEX(GRID!$B$4:$U$15,MATCH(C$7,GRID!$A$4:$A$15,0),MATCH(1,($U$2=GRID!$B$1:$U$1)*(КАЛЕНДАРЬ!AG32=GRID!$B$3:$U$3),0))*GRID!$H$45*(1-GRID!$H$46),0))</f>
        <v>22500</v>
      </c>
      <c r="D355" s="8" cm="1">
        <f t="array" ref="D355">IF($I$2="Длительное проживание от 10 ночей ",
INDEX(GRID!$B$18:$U$29,MATCH(C$7,GRID!$A$18:$A$29,0),MATCH(1,($U$2=GRID!$B$1:$U$1)*(КАЛЕНДАРЬ!AG32=GRID!$B$3:$U$3),0))*GRID!$H$45,
ROUNDUP(INDEX(GRID!$B$18:$U$29,MATCH(C$7,GRID!$A$18:$A$29,0),MATCH(1,($U$2=GRID!$B$1:$U$1)*(КАЛЕНДАРЬ!AG32=GRID!$B$3:$U$3),0))*GRID!$H$45*(1-GRID!$H$46),0))</f>
        <v>27000</v>
      </c>
      <c r="E355" s="8" cm="1">
        <f t="array" ref="E355">IF($I$2="Длительное проживание от 10 ночей ",
INDEX(GRID!$B$4:$U$15,MATCH(E$7,GRID!$A$4:$A$15,0),MATCH(1,($U$2=GRID!$B$1:$U$1)*(КАЛЕНДАРЬ!AG32=GRID!$B$3:$U$3),0))*GRID!$H$45,
ROUNDUP(INDEX(GRID!$B$4:$U$15,MATCH(E$7,GRID!$A$4:$A$15,0),MATCH(1,($U$2=GRID!$B$1:$U$1)*(КАЛЕНДАРЬ!AG32=GRID!$B$3:$U$3),0))*GRID!$H$45*(1-GRID!$H$46),0))</f>
        <v>27000</v>
      </c>
      <c r="F355" s="8" cm="1">
        <f t="array" ref="F355">IF($I$2="Длительное проживание от 10 ночей ",
INDEX(GRID!$B$18:$U$29,MATCH(E$7,GRID!$A$18:$A$29,0),MATCH(1,($U$2=GRID!$B$1:$U$1)*(КАЛЕНДАРЬ!AG32=GRID!$B$3:$U$3),0))*GRID!$H$45,
ROUNDUP(INDEX(GRID!$B$18:$U$29,MATCH(E$7,GRID!$A$18:$A$29,0),MATCH(1,($U$2=GRID!$B$1:$U$1)*(КАЛЕНДАРЬ!AG32=GRID!$B$3:$U$3),0))*GRID!$H$45*(1-GRID!$H$46),0))</f>
        <v>31500</v>
      </c>
      <c r="G355" s="57" t="s">
        <v>119</v>
      </c>
      <c r="H355" s="57" t="s">
        <v>119</v>
      </c>
      <c r="I355" s="8" cm="1">
        <f t="array" ref="I355">IF($I$2="Длительное проживание от 10 ночей ",
INDEX(GRID!$B$4:$U$15,MATCH(I$7,GRID!$A$4:$A$15,0),MATCH(1,($U$2=GRID!$B$1:$U$1)*(КАЛЕНДАРЬ!AG32=GRID!$B$3:$U$3),0))*GRID!$H$45,
ROUNDUP(INDEX(GRID!$B$4:$U$15,MATCH(I$7,GRID!$A$4:$A$15,0),MATCH(1,($U$2=GRID!$B$1:$U$1)*(КАЛЕНДАРЬ!AG32=GRID!$B$3:$U$3),0))*GRID!$H$45*(1-GRID!$H$46),0))</f>
        <v>35730</v>
      </c>
      <c r="J355" s="8" cm="1">
        <f t="array" ref="J355">IF($I$2="Длительное проживание от 10 ночей ",
INDEX(GRID!$B$18:$U$29,MATCH(I$7,GRID!$A$18:$A$29,0),MATCH(1,($U$2=GRID!$B$1:$U$1)*(КАЛЕНДАРЬ!AG32=GRID!$B$3:$U$3),0))*GRID!$H$45,
ROUNDUP(INDEX(GRID!$B$18:$U$29,MATCH(I$7,GRID!$A$18:$A$29,0),MATCH(1,($U$2=GRID!$B$1:$U$1)*(КАЛЕНДАРЬ!AG32=GRID!$B$3:$U$3),0))*GRID!$H$45*(1-GRID!$H$46),0))</f>
        <v>40230</v>
      </c>
      <c r="K355" s="57" t="s">
        <v>119</v>
      </c>
      <c r="L355" s="57" t="s">
        <v>119</v>
      </c>
      <c r="M355" s="8" cm="1">
        <f t="array" ref="M355">IF($I$2="Длительное проживание от 10 ночей ",
INDEX(GRID!$B$4:$U$15,MATCH(M$7,GRID!$A$4:$A$15,0),MATCH(1,($U$2=GRID!$B$1:$U$1)*(КАЛЕНДАРЬ!AG32=GRID!$B$3:$U$3),0))*GRID!$H$45,
ROUNDUP(INDEX(GRID!$B$4:$U$15,MATCH(M$7,GRID!$A$4:$A$15,0),MATCH(1,($U$2=GRID!$B$1:$U$1)*(КАЛЕНДАРЬ!AG32=GRID!$B$3:$U$3),0))*GRID!$H$45*(1-GRID!$H$46),0))</f>
        <v>58680</v>
      </c>
      <c r="N355" s="8" cm="1">
        <f t="array" ref="N355">IF($I$2="Длительное проживание от 10 ночей ",
INDEX(GRID!$B$18:$U$29,MATCH(M$7,GRID!$A$18:$A$29,0),MATCH(1,($U$2=GRID!$B$1:$U$1)*(КАЛЕНДАРЬ!AG32=GRID!$B$3:$U$3),0))*GRID!$H$45,
ROUNDUP(INDEX(GRID!$B$18:$U$29,MATCH(M$7,GRID!$A$18:$A$29,0),MATCH(1,($U$2=GRID!$B$1:$U$1)*(КАЛЕНДАРЬ!AG32=GRID!$B$3:$U$3),0))*GRID!$H$45*(1-GRID!$H$46),0))</f>
        <v>63180</v>
      </c>
      <c r="O355" s="57" t="s">
        <v>119</v>
      </c>
      <c r="P355" s="8" cm="1">
        <f t="array" ref="P355">IF($I$2="Длительное проживание от 10 ночей ",
INDEX(GRID!$B$4:$U$15,MATCH(P$7,GRID!$A$4:$A$15,0),MATCH(1,($U$2=GRID!$B$1:$U$1)*(КАЛЕНДАРЬ!AG32=GRID!$B$3:$U$3),0))*GRID!$H$45,
ROUNDUP(INDEX(GRID!$B$4:$U$15,MATCH(P$7,GRID!$A$4:$A$15,0),MATCH(1,($U$2=GRID!$B$1:$U$1)*(КАЛЕНДАРЬ!AG32=GRID!$B$3:$U$3),0))*GRID!$H$45*(1-GRID!$H$46),0))</f>
        <v>125730</v>
      </c>
      <c r="Q355" s="8" cm="1">
        <f t="array" ref="Q355">IF($I$2="Длительное проживание от 10 ночей ",
INDEX(GRID!$B$4:$U$15,MATCH(Q$7,GRID!$A$4:$A$15,0),MATCH(1,($U$2=GRID!$B$1:$U$1)*(КАЛЕНДАРЬ!AG32=GRID!$B$3:$U$3),0))*GRID!$H$45,
ROUNDUP(INDEX(GRID!$B$4:$U$15,MATCH(Q$7,GRID!$A$4:$A$15,0),MATCH(1,($U$2=GRID!$B$1:$U$1)*(КАЛЕНДАРЬ!AG32=GRID!$B$3:$U$3),0))*GRID!$H$45*(1-GRID!$H$46),0))</f>
        <v>147960</v>
      </c>
      <c r="R355" s="57" t="s">
        <v>119</v>
      </c>
      <c r="S355" s="57" t="s">
        <v>119</v>
      </c>
      <c r="T355" s="57" t="s">
        <v>119</v>
      </c>
    </row>
    <row r="356" spans="1:20" ht="12.75" customHeight="1">
      <c r="A356" s="63" t="s">
        <v>11</v>
      </c>
      <c r="B356" s="64">
        <v>30</v>
      </c>
      <c r="C356" s="8" cm="1">
        <f t="array" ref="C356">IF($I$2="Длительное проживание от 10 ночей ",
INDEX(GRID!$B$4:$U$15,MATCH(C$7,GRID!$A$4:$A$15,0),MATCH(1,($U$2=GRID!$B$1:$U$1)*(КАЛЕНДАРЬ!AG33=GRID!$B$3:$U$3),0))*GRID!$H$45,
ROUNDUP(INDEX(GRID!$B$4:$U$15,MATCH(C$7,GRID!$A$4:$A$15,0),MATCH(1,($U$2=GRID!$B$1:$U$1)*(КАЛЕНДАРЬ!AG33=GRID!$B$3:$U$3),0))*GRID!$H$45*(1-GRID!$H$46),0))</f>
        <v>22500</v>
      </c>
      <c r="D356" s="8" cm="1">
        <f t="array" ref="D356">IF($I$2="Длительное проживание от 10 ночей ",
INDEX(GRID!$B$18:$U$29,MATCH(C$7,GRID!$A$18:$A$29,0),MATCH(1,($U$2=GRID!$B$1:$U$1)*(КАЛЕНДАРЬ!AG33=GRID!$B$3:$U$3),0))*GRID!$H$45,
ROUNDUP(INDEX(GRID!$B$18:$U$29,MATCH(C$7,GRID!$A$18:$A$29,0),MATCH(1,($U$2=GRID!$B$1:$U$1)*(КАЛЕНДАРЬ!AG33=GRID!$B$3:$U$3),0))*GRID!$H$45*(1-GRID!$H$46),0))</f>
        <v>27000</v>
      </c>
      <c r="E356" s="8" cm="1">
        <f t="array" ref="E356">IF($I$2="Длительное проживание от 10 ночей ",
INDEX(GRID!$B$4:$U$15,MATCH(E$7,GRID!$A$4:$A$15,0),MATCH(1,($U$2=GRID!$B$1:$U$1)*(КАЛЕНДАРЬ!AG33=GRID!$B$3:$U$3),0))*GRID!$H$45,
ROUNDUP(INDEX(GRID!$B$4:$U$15,MATCH(E$7,GRID!$A$4:$A$15,0),MATCH(1,($U$2=GRID!$B$1:$U$1)*(КАЛЕНДАРЬ!AG33=GRID!$B$3:$U$3),0))*GRID!$H$45*(1-GRID!$H$46),0))</f>
        <v>27000</v>
      </c>
      <c r="F356" s="8" cm="1">
        <f t="array" ref="F356">IF($I$2="Длительное проживание от 10 ночей ",
INDEX(GRID!$B$18:$U$29,MATCH(E$7,GRID!$A$18:$A$29,0),MATCH(1,($U$2=GRID!$B$1:$U$1)*(КАЛЕНДАРЬ!AG33=GRID!$B$3:$U$3),0))*GRID!$H$45,
ROUNDUP(INDEX(GRID!$B$18:$U$29,MATCH(E$7,GRID!$A$18:$A$29,0),MATCH(1,($U$2=GRID!$B$1:$U$1)*(КАЛЕНДАРЬ!AG33=GRID!$B$3:$U$3),0))*GRID!$H$45*(1-GRID!$H$46),0))</f>
        <v>31500</v>
      </c>
      <c r="G356" s="57" t="s">
        <v>119</v>
      </c>
      <c r="H356" s="57" t="s">
        <v>119</v>
      </c>
      <c r="I356" s="8" cm="1">
        <f t="array" ref="I356">IF($I$2="Длительное проживание от 10 ночей ",
INDEX(GRID!$B$4:$U$15,MATCH(I$7,GRID!$A$4:$A$15,0),MATCH(1,($U$2=GRID!$B$1:$U$1)*(КАЛЕНДАРЬ!AG33=GRID!$B$3:$U$3),0))*GRID!$H$45,
ROUNDUP(INDEX(GRID!$B$4:$U$15,MATCH(I$7,GRID!$A$4:$A$15,0),MATCH(1,($U$2=GRID!$B$1:$U$1)*(КАЛЕНДАРЬ!AG33=GRID!$B$3:$U$3),0))*GRID!$H$45*(1-GRID!$H$46),0))</f>
        <v>35730</v>
      </c>
      <c r="J356" s="8" cm="1">
        <f t="array" ref="J356">IF($I$2="Длительное проживание от 10 ночей ",
INDEX(GRID!$B$18:$U$29,MATCH(I$7,GRID!$A$18:$A$29,0),MATCH(1,($U$2=GRID!$B$1:$U$1)*(КАЛЕНДАРЬ!AG33=GRID!$B$3:$U$3),0))*GRID!$H$45,
ROUNDUP(INDEX(GRID!$B$18:$U$29,MATCH(I$7,GRID!$A$18:$A$29,0),MATCH(1,($U$2=GRID!$B$1:$U$1)*(КАЛЕНДАРЬ!AG33=GRID!$B$3:$U$3),0))*GRID!$H$45*(1-GRID!$H$46),0))</f>
        <v>40230</v>
      </c>
      <c r="K356" s="57" t="s">
        <v>119</v>
      </c>
      <c r="L356" s="57" t="s">
        <v>119</v>
      </c>
      <c r="M356" s="8" cm="1">
        <f t="array" ref="M356">IF($I$2="Длительное проживание от 10 ночей ",
INDEX(GRID!$B$4:$U$15,MATCH(M$7,GRID!$A$4:$A$15,0),MATCH(1,($U$2=GRID!$B$1:$U$1)*(КАЛЕНДАРЬ!AG33=GRID!$B$3:$U$3),0))*GRID!$H$45,
ROUNDUP(INDEX(GRID!$B$4:$U$15,MATCH(M$7,GRID!$A$4:$A$15,0),MATCH(1,($U$2=GRID!$B$1:$U$1)*(КАЛЕНДАРЬ!AG33=GRID!$B$3:$U$3),0))*GRID!$H$45*(1-GRID!$H$46),0))</f>
        <v>58680</v>
      </c>
      <c r="N356" s="8" cm="1">
        <f t="array" ref="N356">IF($I$2="Длительное проживание от 10 ночей ",
INDEX(GRID!$B$18:$U$29,MATCH(M$7,GRID!$A$18:$A$29,0),MATCH(1,($U$2=GRID!$B$1:$U$1)*(КАЛЕНДАРЬ!AG33=GRID!$B$3:$U$3),0))*GRID!$H$45,
ROUNDUP(INDEX(GRID!$B$18:$U$29,MATCH(M$7,GRID!$A$18:$A$29,0),MATCH(1,($U$2=GRID!$B$1:$U$1)*(КАЛЕНДАРЬ!AG33=GRID!$B$3:$U$3),0))*GRID!$H$45*(1-GRID!$H$46),0))</f>
        <v>63180</v>
      </c>
      <c r="O356" s="57" t="s">
        <v>119</v>
      </c>
      <c r="P356" s="8" cm="1">
        <f t="array" ref="P356">IF($I$2="Длительное проживание от 10 ночей ",
INDEX(GRID!$B$4:$U$15,MATCH(P$7,GRID!$A$4:$A$15,0),MATCH(1,($U$2=GRID!$B$1:$U$1)*(КАЛЕНДАРЬ!AG33=GRID!$B$3:$U$3),0))*GRID!$H$45,
ROUNDUP(INDEX(GRID!$B$4:$U$15,MATCH(P$7,GRID!$A$4:$A$15,0),MATCH(1,($U$2=GRID!$B$1:$U$1)*(КАЛЕНДАРЬ!AG33=GRID!$B$3:$U$3),0))*GRID!$H$45*(1-GRID!$H$46),0))</f>
        <v>125730</v>
      </c>
      <c r="Q356" s="8" cm="1">
        <f t="array" ref="Q356">IF($I$2="Длительное проживание от 10 ночей ",
INDEX(GRID!$B$4:$U$15,MATCH(Q$7,GRID!$A$4:$A$15,0),MATCH(1,($U$2=GRID!$B$1:$U$1)*(КАЛЕНДАРЬ!AG33=GRID!$B$3:$U$3),0))*GRID!$H$45,
ROUNDUP(INDEX(GRID!$B$4:$U$15,MATCH(Q$7,GRID!$A$4:$A$15,0),MATCH(1,($U$2=GRID!$B$1:$U$1)*(КАЛЕНДАРЬ!AG33=GRID!$B$3:$U$3),0))*GRID!$H$45*(1-GRID!$H$46),0))</f>
        <v>147960</v>
      </c>
      <c r="R356" s="57" t="s">
        <v>119</v>
      </c>
      <c r="S356" s="57" t="s">
        <v>119</v>
      </c>
      <c r="T356" s="57" t="s">
        <v>119</v>
      </c>
    </row>
    <row r="357" spans="1:20" ht="12.75" customHeight="1">
      <c r="A357" s="140"/>
      <c r="B357" s="141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</row>
    <row r="358" spans="1:20" s="9" customFormat="1" ht="17.25" customHeight="1">
      <c r="A35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58" s="171"/>
      <c r="C358" s="171"/>
      <c r="D358" s="17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</row>
    <row r="359" spans="1:20" ht="12.75" customHeight="1">
      <c r="A359" s="172" t="s">
        <v>111</v>
      </c>
      <c r="B359" s="173"/>
      <c r="C359" s="173"/>
      <c r="D359" s="173"/>
      <c r="E359" s="173"/>
      <c r="F359" s="173"/>
      <c r="G359" s="173"/>
      <c r="H359" s="173"/>
      <c r="I359" s="173"/>
      <c r="J359" s="173"/>
      <c r="K359" s="173"/>
      <c r="L359" s="173"/>
      <c r="M359" s="173"/>
      <c r="N359" s="173"/>
      <c r="O359" s="173"/>
      <c r="P359" s="173"/>
      <c r="Q359" s="173"/>
      <c r="R359" s="173"/>
      <c r="S359" s="173"/>
      <c r="T359" s="173"/>
    </row>
    <row r="360" spans="1:20" ht="56.25" customHeight="1">
      <c r="A360" s="256" t="s">
        <v>8</v>
      </c>
      <c r="B360" s="257"/>
      <c r="C360" s="178" t="s">
        <v>101</v>
      </c>
      <c r="D360" s="179"/>
      <c r="E360" s="164" t="s">
        <v>93</v>
      </c>
      <c r="F360" s="165"/>
      <c r="G360" s="166" t="s">
        <v>94</v>
      </c>
      <c r="H360" s="166"/>
      <c r="I360" s="167" t="s">
        <v>95</v>
      </c>
      <c r="J360" s="168"/>
      <c r="K360" s="169" t="s">
        <v>96</v>
      </c>
      <c r="L360" s="169"/>
      <c r="M360" s="170" t="s">
        <v>97</v>
      </c>
      <c r="N360" s="170"/>
      <c r="O360" s="21" t="s">
        <v>71</v>
      </c>
      <c r="P360" s="22" t="s">
        <v>72</v>
      </c>
      <c r="Q360" s="23" t="s">
        <v>73</v>
      </c>
      <c r="R360" s="24" t="s">
        <v>74</v>
      </c>
      <c r="S360" s="25" t="s">
        <v>75</v>
      </c>
      <c r="T360" s="26" t="s">
        <v>76</v>
      </c>
    </row>
    <row r="361" spans="1:20" ht="12.75" customHeight="1">
      <c r="A361" s="258"/>
      <c r="B361" s="259"/>
      <c r="C361" s="55" t="s">
        <v>9</v>
      </c>
      <c r="D361" s="55" t="s">
        <v>10</v>
      </c>
      <c r="E361" s="55" t="s">
        <v>9</v>
      </c>
      <c r="F361" s="55" t="s">
        <v>10</v>
      </c>
      <c r="G361" s="55" t="s">
        <v>9</v>
      </c>
      <c r="H361" s="55" t="s">
        <v>10</v>
      </c>
      <c r="I361" s="55" t="s">
        <v>9</v>
      </c>
      <c r="J361" s="55" t="s">
        <v>10</v>
      </c>
      <c r="K361" s="55" t="s">
        <v>9</v>
      </c>
      <c r="L361" s="55" t="s">
        <v>10</v>
      </c>
      <c r="M361" s="55" t="s">
        <v>9</v>
      </c>
      <c r="N361" s="55" t="s">
        <v>10</v>
      </c>
      <c r="O361" s="55" t="s">
        <v>99</v>
      </c>
      <c r="P361" s="55" t="s">
        <v>100</v>
      </c>
      <c r="Q361" s="55" t="s">
        <v>100</v>
      </c>
      <c r="R361" s="55" t="s">
        <v>118</v>
      </c>
      <c r="S361" s="55" t="s">
        <v>118</v>
      </c>
      <c r="T361" s="55" t="s">
        <v>118</v>
      </c>
    </row>
    <row r="362" spans="1:20">
      <c r="A362" s="63" t="s">
        <v>12</v>
      </c>
      <c r="B362" s="64">
        <v>1</v>
      </c>
      <c r="C362" s="8" cm="1">
        <f t="array" ref="C362">IF($I$2="Длительное проживание от 10 ночей ",
INDEX(GRID!$B$4:$U$15,MATCH(C$7,GRID!$A$4:$A$15,0),MATCH(1,($U$2=GRID!$B$1:$U$1)*(КАЛЕНДАРЬ!AJ4=GRID!$B$3:$U$3),0))*GRID!$H$45,
ROUNDUP(INDEX(GRID!$B$4:$U$15,MATCH(C$7,GRID!$A$4:$A$15,0),MATCH(1,($U$2=GRID!$B$1:$U$1)*(КАЛЕНДАРЬ!AJ4=GRID!$B$3:$U$3),0))*GRID!$H$45*(1-GRID!$H$46),0))</f>
        <v>20250</v>
      </c>
      <c r="D362" s="8" cm="1">
        <f t="array" ref="D362">IF($I$2="Длительное проживание от 10 ночей ",
INDEX(GRID!$B$18:$U$29,MATCH(C$7,GRID!$A$18:$A$29,0),MATCH(1,($U$2=GRID!$B$1:$U$1)*(КАЛЕНДАРЬ!AJ4=GRID!$B$3:$U$3),0))*GRID!$H$45,
ROUNDUP(INDEX(GRID!$B$18:$U$29,MATCH(C$7,GRID!$A$18:$A$29,0),MATCH(1,($U$2=GRID!$B$1:$U$1)*(КАЛЕНДАРЬ!AJ4=GRID!$B$3:$U$3),0))*GRID!$H$45*(1-GRID!$H$46),0))</f>
        <v>24750</v>
      </c>
      <c r="E362" s="8" cm="1">
        <f t="array" ref="E362">IF($I$2="Длительное проживание от 10 ночей ",
INDEX(GRID!$B$4:$U$15,MATCH(E$7,GRID!$A$4:$A$15,0),MATCH(1,($U$2=GRID!$B$1:$U$1)*(КАЛЕНДАРЬ!AJ4=GRID!$B$3:$U$3),0))*GRID!$H$45,
ROUNDUP(INDEX(GRID!$B$4:$U$15,MATCH(E$7,GRID!$A$4:$A$15,0),MATCH(1,($U$2=GRID!$B$1:$U$1)*(КАЛЕНДАРЬ!AJ4=GRID!$B$3:$U$3),0))*GRID!$H$45*(1-GRID!$H$46),0))</f>
        <v>24480</v>
      </c>
      <c r="F362" s="8" cm="1">
        <f t="array" ref="F362">IF($I$2="Длительное проживание от 10 ночей ",
INDEX(GRID!$B$18:$U$29,MATCH(E$7,GRID!$A$18:$A$29,0),MATCH(1,($U$2=GRID!$B$1:$U$1)*(КАЛЕНДАРЬ!AJ4=GRID!$B$3:$U$3),0))*GRID!$H$45,
ROUNDUP(INDEX(GRID!$B$18:$U$29,MATCH(E$7,GRID!$A$18:$A$29,0),MATCH(1,($U$2=GRID!$B$1:$U$1)*(КАЛЕНДАРЬ!AJ4=GRID!$B$3:$U$3),0))*GRID!$H$45*(1-GRID!$H$46),0))</f>
        <v>28980</v>
      </c>
      <c r="G362" s="57" t="s">
        <v>119</v>
      </c>
      <c r="H362" s="57" t="s">
        <v>119</v>
      </c>
      <c r="I362" s="8" cm="1">
        <f t="array" ref="I362">IF($I$2="Длительное проживание от 10 ночей ",
INDEX(GRID!$B$4:$U$15,MATCH(I$7,GRID!$A$4:$A$15,0),MATCH(1,($U$2=GRID!$B$1:$U$1)*(КАЛЕНДАРЬ!AJ4=GRID!$B$3:$U$3),0))*GRID!$H$45,
ROUNDUP(INDEX(GRID!$B$4:$U$15,MATCH(I$7,GRID!$A$4:$A$15,0),MATCH(1,($U$2=GRID!$B$1:$U$1)*(КАЛЕНДАРЬ!AJ4=GRID!$B$3:$U$3),0))*GRID!$H$45*(1-GRID!$H$46),0))</f>
        <v>32580</v>
      </c>
      <c r="J362" s="8" cm="1">
        <f t="array" ref="J362">IF($I$2="Длительное проживание от 10 ночей ",
INDEX(GRID!$B$18:$U$29,MATCH(I$7,GRID!$A$18:$A$29,0),MATCH(1,($U$2=GRID!$B$1:$U$1)*(КАЛЕНДАРЬ!AJ4=GRID!$B$3:$U$3),0))*GRID!$H$45,
ROUNDUP(INDEX(GRID!$B$18:$U$29,MATCH(I$7,GRID!$A$18:$A$29,0),MATCH(1,($U$2=GRID!$B$1:$U$1)*(КАЛЕНДАРЬ!AJ4=GRID!$B$3:$U$3),0))*GRID!$H$45*(1-GRID!$H$46),0))</f>
        <v>37080</v>
      </c>
      <c r="K362" s="57" t="s">
        <v>119</v>
      </c>
      <c r="L362" s="57" t="s">
        <v>119</v>
      </c>
      <c r="M362" s="8" cm="1">
        <f t="array" ref="M362">IF($I$2="Длительное проживание от 10 ночей ",
INDEX(GRID!$B$4:$U$15,MATCH(M$7,GRID!$A$4:$A$15,0),MATCH(1,($U$2=GRID!$B$1:$U$1)*(КАЛЕНДАРЬ!AJ4=GRID!$B$3:$U$3),0))*GRID!$H$45,
ROUNDUP(INDEX(GRID!$B$4:$U$15,MATCH(M$7,GRID!$A$4:$A$15,0),MATCH(1,($U$2=GRID!$B$1:$U$1)*(КАЛЕНДАРЬ!AJ4=GRID!$B$3:$U$3),0))*GRID!$H$45*(1-GRID!$H$46),0))</f>
        <v>55080</v>
      </c>
      <c r="N362" s="8" cm="1">
        <f t="array" ref="N362">IF($I$2="Длительное проживание от 10 ночей ",
INDEX(GRID!$B$18:$U$29,MATCH(M$7,GRID!$A$18:$A$29,0),MATCH(1,($U$2=GRID!$B$1:$U$1)*(КАЛЕНДАРЬ!AJ4=GRID!$B$3:$U$3),0))*GRID!$H$45,
ROUNDUP(INDEX(GRID!$B$18:$U$29,MATCH(M$7,GRID!$A$18:$A$29,0),MATCH(1,($U$2=GRID!$B$1:$U$1)*(КАЛЕНДАРЬ!AJ4=GRID!$B$3:$U$3),0))*GRID!$H$45*(1-GRID!$H$46),0))</f>
        <v>59580</v>
      </c>
      <c r="O362" s="57" t="s">
        <v>119</v>
      </c>
      <c r="P362" s="8" cm="1">
        <f t="array" ref="P362">IF($I$2="Длительное проживание от 10 ночей ",
INDEX(GRID!$B$4:$U$15,MATCH(P$7,GRID!$A$4:$A$15,0),MATCH(1,($U$2=GRID!$B$1:$U$1)*(КАЛЕНДАРЬ!AJ4=GRID!$B$3:$U$3),0))*GRID!$H$45,
ROUNDUP(INDEX(GRID!$B$4:$U$15,MATCH(P$7,GRID!$A$4:$A$15,0),MATCH(1,($U$2=GRID!$B$1:$U$1)*(КАЛЕНДАРЬ!AJ4=GRID!$B$3:$U$3),0))*GRID!$H$45*(1-GRID!$H$46),0))</f>
        <v>120960</v>
      </c>
      <c r="Q362" s="8" cm="1">
        <f t="array" ref="Q362">IF($I$2="Длительное проживание от 10 ночей ",
INDEX(GRID!$B$4:$U$15,MATCH(Q$7,GRID!$A$4:$A$15,0),MATCH(1,($U$2=GRID!$B$1:$U$1)*(КАЛЕНДАРЬ!AJ4=GRID!$B$3:$U$3),0))*GRID!$H$45,
ROUNDUP(INDEX(GRID!$B$4:$U$15,MATCH(Q$7,GRID!$A$4:$A$15,0),MATCH(1,($U$2=GRID!$B$1:$U$1)*(КАЛЕНДАРЬ!AJ4=GRID!$B$3:$U$3),0))*GRID!$H$45*(1-GRID!$H$46),0))</f>
        <v>142560</v>
      </c>
      <c r="R362" s="57" t="s">
        <v>119</v>
      </c>
      <c r="S362" s="57" t="s">
        <v>119</v>
      </c>
      <c r="T362" s="57" t="s">
        <v>119</v>
      </c>
    </row>
    <row r="363" spans="1:20">
      <c r="A363" s="63" t="s">
        <v>13</v>
      </c>
      <c r="B363" s="64">
        <v>2</v>
      </c>
      <c r="C363" s="8" cm="1">
        <f t="array" ref="C363">IF($I$2="Длительное проживание от 10 ночей ",
INDEX(GRID!$B$4:$U$15,MATCH(C$7,GRID!$A$4:$A$15,0),MATCH(1,($U$2=GRID!$B$1:$U$1)*(КАЛЕНДАРЬ!AJ5=GRID!$B$3:$U$3),0))*GRID!$H$45,
ROUNDUP(INDEX(GRID!$B$4:$U$15,MATCH(C$7,GRID!$A$4:$A$15,0),MATCH(1,($U$2=GRID!$B$1:$U$1)*(КАЛЕНДАРЬ!AJ5=GRID!$B$3:$U$3),0))*GRID!$H$45*(1-GRID!$H$46),0))</f>
        <v>20250</v>
      </c>
      <c r="D363" s="8" cm="1">
        <f t="array" ref="D363">IF($I$2="Длительное проживание от 10 ночей ",
INDEX(GRID!$B$18:$U$29,MATCH(C$7,GRID!$A$18:$A$29,0),MATCH(1,($U$2=GRID!$B$1:$U$1)*(КАЛЕНДАРЬ!AJ5=GRID!$B$3:$U$3),0))*GRID!$H$45,
ROUNDUP(INDEX(GRID!$B$18:$U$29,MATCH(C$7,GRID!$A$18:$A$29,0),MATCH(1,($U$2=GRID!$B$1:$U$1)*(КАЛЕНДАРЬ!AJ5=GRID!$B$3:$U$3),0))*GRID!$H$45*(1-GRID!$H$46),0))</f>
        <v>24750</v>
      </c>
      <c r="E363" s="8" cm="1">
        <f t="array" ref="E363">IF($I$2="Длительное проживание от 10 ночей ",
INDEX(GRID!$B$4:$U$15,MATCH(E$7,GRID!$A$4:$A$15,0),MATCH(1,($U$2=GRID!$B$1:$U$1)*(КАЛЕНДАРЬ!AJ5=GRID!$B$3:$U$3),0))*GRID!$H$45,
ROUNDUP(INDEX(GRID!$B$4:$U$15,MATCH(E$7,GRID!$A$4:$A$15,0),MATCH(1,($U$2=GRID!$B$1:$U$1)*(КАЛЕНДАРЬ!AJ5=GRID!$B$3:$U$3),0))*GRID!$H$45*(1-GRID!$H$46),0))</f>
        <v>24480</v>
      </c>
      <c r="F363" s="8" cm="1">
        <f t="array" ref="F363">IF($I$2="Длительное проживание от 10 ночей ",
INDEX(GRID!$B$18:$U$29,MATCH(E$7,GRID!$A$18:$A$29,0),MATCH(1,($U$2=GRID!$B$1:$U$1)*(КАЛЕНДАРЬ!AJ5=GRID!$B$3:$U$3),0))*GRID!$H$45,
ROUNDUP(INDEX(GRID!$B$18:$U$29,MATCH(E$7,GRID!$A$18:$A$29,0),MATCH(1,($U$2=GRID!$B$1:$U$1)*(КАЛЕНДАРЬ!AJ5=GRID!$B$3:$U$3),0))*GRID!$H$45*(1-GRID!$H$46),0))</f>
        <v>28980</v>
      </c>
      <c r="G363" s="57" t="s">
        <v>119</v>
      </c>
      <c r="H363" s="57" t="s">
        <v>119</v>
      </c>
      <c r="I363" s="8" cm="1">
        <f t="array" ref="I363">IF($I$2="Длительное проживание от 10 ночей ",
INDEX(GRID!$B$4:$U$15,MATCH(I$7,GRID!$A$4:$A$15,0),MATCH(1,($U$2=GRID!$B$1:$U$1)*(КАЛЕНДАРЬ!AJ5=GRID!$B$3:$U$3),0))*GRID!$H$45,
ROUNDUP(INDEX(GRID!$B$4:$U$15,MATCH(I$7,GRID!$A$4:$A$15,0),MATCH(1,($U$2=GRID!$B$1:$U$1)*(КАЛЕНДАРЬ!AJ5=GRID!$B$3:$U$3),0))*GRID!$H$45*(1-GRID!$H$46),0))</f>
        <v>32580</v>
      </c>
      <c r="J363" s="8" cm="1">
        <f t="array" ref="J363">IF($I$2="Длительное проживание от 10 ночей ",
INDEX(GRID!$B$18:$U$29,MATCH(I$7,GRID!$A$18:$A$29,0),MATCH(1,($U$2=GRID!$B$1:$U$1)*(КАЛЕНДАРЬ!AJ5=GRID!$B$3:$U$3),0))*GRID!$H$45,
ROUNDUP(INDEX(GRID!$B$18:$U$29,MATCH(I$7,GRID!$A$18:$A$29,0),MATCH(1,($U$2=GRID!$B$1:$U$1)*(КАЛЕНДАРЬ!AJ5=GRID!$B$3:$U$3),0))*GRID!$H$45*(1-GRID!$H$46),0))</f>
        <v>37080</v>
      </c>
      <c r="K363" s="57" t="s">
        <v>119</v>
      </c>
      <c r="L363" s="57" t="s">
        <v>119</v>
      </c>
      <c r="M363" s="8" cm="1">
        <f t="array" ref="M363">IF($I$2="Длительное проживание от 10 ночей ",
INDEX(GRID!$B$4:$U$15,MATCH(M$7,GRID!$A$4:$A$15,0),MATCH(1,($U$2=GRID!$B$1:$U$1)*(КАЛЕНДАРЬ!AJ5=GRID!$B$3:$U$3),0))*GRID!$H$45,
ROUNDUP(INDEX(GRID!$B$4:$U$15,MATCH(M$7,GRID!$A$4:$A$15,0),MATCH(1,($U$2=GRID!$B$1:$U$1)*(КАЛЕНДАРЬ!AJ5=GRID!$B$3:$U$3),0))*GRID!$H$45*(1-GRID!$H$46),0))</f>
        <v>55080</v>
      </c>
      <c r="N363" s="8" cm="1">
        <f t="array" ref="N363">IF($I$2="Длительное проживание от 10 ночей ",
INDEX(GRID!$B$18:$U$29,MATCH(M$7,GRID!$A$18:$A$29,0),MATCH(1,($U$2=GRID!$B$1:$U$1)*(КАЛЕНДАРЬ!AJ5=GRID!$B$3:$U$3),0))*GRID!$H$45,
ROUNDUP(INDEX(GRID!$B$18:$U$29,MATCH(M$7,GRID!$A$18:$A$29,0),MATCH(1,($U$2=GRID!$B$1:$U$1)*(КАЛЕНДАРЬ!AJ5=GRID!$B$3:$U$3),0))*GRID!$H$45*(1-GRID!$H$46),0))</f>
        <v>59580</v>
      </c>
      <c r="O363" s="57" t="s">
        <v>119</v>
      </c>
      <c r="P363" s="8" cm="1">
        <f t="array" ref="P363">IF($I$2="Длительное проживание от 10 ночей ",
INDEX(GRID!$B$4:$U$15,MATCH(P$7,GRID!$A$4:$A$15,0),MATCH(1,($U$2=GRID!$B$1:$U$1)*(КАЛЕНДАРЬ!AJ5=GRID!$B$3:$U$3),0))*GRID!$H$45,
ROUNDUP(INDEX(GRID!$B$4:$U$15,MATCH(P$7,GRID!$A$4:$A$15,0),MATCH(1,($U$2=GRID!$B$1:$U$1)*(КАЛЕНДАРЬ!AJ5=GRID!$B$3:$U$3),0))*GRID!$H$45*(1-GRID!$H$46),0))</f>
        <v>120960</v>
      </c>
      <c r="Q363" s="8" cm="1">
        <f t="array" ref="Q363">IF($I$2="Длительное проживание от 10 ночей ",
INDEX(GRID!$B$4:$U$15,MATCH(Q$7,GRID!$A$4:$A$15,0),MATCH(1,($U$2=GRID!$B$1:$U$1)*(КАЛЕНДАРЬ!AJ5=GRID!$B$3:$U$3),0))*GRID!$H$45,
ROUNDUP(INDEX(GRID!$B$4:$U$15,MATCH(Q$7,GRID!$A$4:$A$15,0),MATCH(1,($U$2=GRID!$B$1:$U$1)*(КАЛЕНДАРЬ!AJ5=GRID!$B$3:$U$3),0))*GRID!$H$45*(1-GRID!$H$46),0))</f>
        <v>142560</v>
      </c>
      <c r="R363" s="57" t="s">
        <v>119</v>
      </c>
      <c r="S363" s="57" t="s">
        <v>119</v>
      </c>
      <c r="T363" s="57" t="s">
        <v>119</v>
      </c>
    </row>
    <row r="364" spans="1:20">
      <c r="A364" s="63" t="s">
        <v>14</v>
      </c>
      <c r="B364" s="64">
        <v>3</v>
      </c>
      <c r="C364" s="8" cm="1">
        <f t="array" ref="C364">IF($I$2="Длительное проживание от 10 ночей ",
INDEX(GRID!$B$4:$U$15,MATCH(C$7,GRID!$A$4:$A$15,0),MATCH(1,($U$2=GRID!$B$1:$U$1)*(КАЛЕНДАРЬ!AJ6=GRID!$B$3:$U$3),0))*GRID!$H$45,
ROUNDUP(INDEX(GRID!$B$4:$U$15,MATCH(C$7,GRID!$A$4:$A$15,0),MATCH(1,($U$2=GRID!$B$1:$U$1)*(КАЛЕНДАРЬ!AJ6=GRID!$B$3:$U$3),0))*GRID!$H$45*(1-GRID!$H$46),0))</f>
        <v>20250</v>
      </c>
      <c r="D364" s="8" cm="1">
        <f t="array" ref="D364">IF($I$2="Длительное проживание от 10 ночей ",
INDEX(GRID!$B$18:$U$29,MATCH(C$7,GRID!$A$18:$A$29,0),MATCH(1,($U$2=GRID!$B$1:$U$1)*(КАЛЕНДАРЬ!AJ6=GRID!$B$3:$U$3),0))*GRID!$H$45,
ROUNDUP(INDEX(GRID!$B$18:$U$29,MATCH(C$7,GRID!$A$18:$A$29,0),MATCH(1,($U$2=GRID!$B$1:$U$1)*(КАЛЕНДАРЬ!AJ6=GRID!$B$3:$U$3),0))*GRID!$H$45*(1-GRID!$H$46),0))</f>
        <v>24750</v>
      </c>
      <c r="E364" s="8" cm="1">
        <f t="array" ref="E364">IF($I$2="Длительное проживание от 10 ночей ",
INDEX(GRID!$B$4:$U$15,MATCH(E$7,GRID!$A$4:$A$15,0),MATCH(1,($U$2=GRID!$B$1:$U$1)*(КАЛЕНДАРЬ!AJ6=GRID!$B$3:$U$3),0))*GRID!$H$45,
ROUNDUP(INDEX(GRID!$B$4:$U$15,MATCH(E$7,GRID!$A$4:$A$15,0),MATCH(1,($U$2=GRID!$B$1:$U$1)*(КАЛЕНДАРЬ!AJ6=GRID!$B$3:$U$3),0))*GRID!$H$45*(1-GRID!$H$46),0))</f>
        <v>24480</v>
      </c>
      <c r="F364" s="8" cm="1">
        <f t="array" ref="F364">IF($I$2="Длительное проживание от 10 ночей ",
INDEX(GRID!$B$18:$U$29,MATCH(E$7,GRID!$A$18:$A$29,0),MATCH(1,($U$2=GRID!$B$1:$U$1)*(КАЛЕНДАРЬ!AJ6=GRID!$B$3:$U$3),0))*GRID!$H$45,
ROUNDUP(INDEX(GRID!$B$18:$U$29,MATCH(E$7,GRID!$A$18:$A$29,0),MATCH(1,($U$2=GRID!$B$1:$U$1)*(КАЛЕНДАРЬ!AJ6=GRID!$B$3:$U$3),0))*GRID!$H$45*(1-GRID!$H$46),0))</f>
        <v>28980</v>
      </c>
      <c r="G364" s="57" t="s">
        <v>119</v>
      </c>
      <c r="H364" s="57" t="s">
        <v>119</v>
      </c>
      <c r="I364" s="8" cm="1">
        <f t="array" ref="I364">IF($I$2="Длительное проживание от 10 ночей ",
INDEX(GRID!$B$4:$U$15,MATCH(I$7,GRID!$A$4:$A$15,0),MATCH(1,($U$2=GRID!$B$1:$U$1)*(КАЛЕНДАРЬ!AJ6=GRID!$B$3:$U$3),0))*GRID!$H$45,
ROUNDUP(INDEX(GRID!$B$4:$U$15,MATCH(I$7,GRID!$A$4:$A$15,0),MATCH(1,($U$2=GRID!$B$1:$U$1)*(КАЛЕНДАРЬ!AJ6=GRID!$B$3:$U$3),0))*GRID!$H$45*(1-GRID!$H$46),0))</f>
        <v>32580</v>
      </c>
      <c r="J364" s="8" cm="1">
        <f t="array" ref="J364">IF($I$2="Длительное проживание от 10 ночей ",
INDEX(GRID!$B$18:$U$29,MATCH(I$7,GRID!$A$18:$A$29,0),MATCH(1,($U$2=GRID!$B$1:$U$1)*(КАЛЕНДАРЬ!AJ6=GRID!$B$3:$U$3),0))*GRID!$H$45,
ROUNDUP(INDEX(GRID!$B$18:$U$29,MATCH(I$7,GRID!$A$18:$A$29,0),MATCH(1,($U$2=GRID!$B$1:$U$1)*(КАЛЕНДАРЬ!AJ6=GRID!$B$3:$U$3),0))*GRID!$H$45*(1-GRID!$H$46),0))</f>
        <v>37080</v>
      </c>
      <c r="K364" s="57" t="s">
        <v>119</v>
      </c>
      <c r="L364" s="57" t="s">
        <v>119</v>
      </c>
      <c r="M364" s="8" cm="1">
        <f t="array" ref="M364">IF($I$2="Длительное проживание от 10 ночей ",
INDEX(GRID!$B$4:$U$15,MATCH(M$7,GRID!$A$4:$A$15,0),MATCH(1,($U$2=GRID!$B$1:$U$1)*(КАЛЕНДАРЬ!AJ6=GRID!$B$3:$U$3),0))*GRID!$H$45,
ROUNDUP(INDEX(GRID!$B$4:$U$15,MATCH(M$7,GRID!$A$4:$A$15,0),MATCH(1,($U$2=GRID!$B$1:$U$1)*(КАЛЕНДАРЬ!AJ6=GRID!$B$3:$U$3),0))*GRID!$H$45*(1-GRID!$H$46),0))</f>
        <v>55080</v>
      </c>
      <c r="N364" s="8" cm="1">
        <f t="array" ref="N364">IF($I$2="Длительное проживание от 10 ночей ",
INDEX(GRID!$B$18:$U$29,MATCH(M$7,GRID!$A$18:$A$29,0),MATCH(1,($U$2=GRID!$B$1:$U$1)*(КАЛЕНДАРЬ!AJ6=GRID!$B$3:$U$3),0))*GRID!$H$45,
ROUNDUP(INDEX(GRID!$B$18:$U$29,MATCH(M$7,GRID!$A$18:$A$29,0),MATCH(1,($U$2=GRID!$B$1:$U$1)*(КАЛЕНДАРЬ!AJ6=GRID!$B$3:$U$3),0))*GRID!$H$45*(1-GRID!$H$46),0))</f>
        <v>59580</v>
      </c>
      <c r="O364" s="57" t="s">
        <v>119</v>
      </c>
      <c r="P364" s="8" cm="1">
        <f t="array" ref="P364">IF($I$2="Длительное проживание от 10 ночей ",
INDEX(GRID!$B$4:$U$15,MATCH(P$7,GRID!$A$4:$A$15,0),MATCH(1,($U$2=GRID!$B$1:$U$1)*(КАЛЕНДАРЬ!AJ6=GRID!$B$3:$U$3),0))*GRID!$H$45,
ROUNDUP(INDEX(GRID!$B$4:$U$15,MATCH(P$7,GRID!$A$4:$A$15,0),MATCH(1,($U$2=GRID!$B$1:$U$1)*(КАЛЕНДАРЬ!AJ6=GRID!$B$3:$U$3),0))*GRID!$H$45*(1-GRID!$H$46),0))</f>
        <v>120960</v>
      </c>
      <c r="Q364" s="8" cm="1">
        <f t="array" ref="Q364">IF($I$2="Длительное проживание от 10 ночей ",
INDEX(GRID!$B$4:$U$15,MATCH(Q$7,GRID!$A$4:$A$15,0),MATCH(1,($U$2=GRID!$B$1:$U$1)*(КАЛЕНДАРЬ!AJ6=GRID!$B$3:$U$3),0))*GRID!$H$45,
ROUNDUP(INDEX(GRID!$B$4:$U$15,MATCH(Q$7,GRID!$A$4:$A$15,0),MATCH(1,($U$2=GRID!$B$1:$U$1)*(КАЛЕНДАРЬ!AJ6=GRID!$B$3:$U$3),0))*GRID!$H$45*(1-GRID!$H$46),0))</f>
        <v>142560</v>
      </c>
      <c r="R364" s="57" t="s">
        <v>119</v>
      </c>
      <c r="S364" s="57" t="s">
        <v>119</v>
      </c>
      <c r="T364" s="57" t="s">
        <v>119</v>
      </c>
    </row>
    <row r="365" spans="1:20">
      <c r="A365" s="63" t="s">
        <v>15</v>
      </c>
      <c r="B365" s="64">
        <v>4</v>
      </c>
      <c r="C365" s="8" cm="1">
        <f t="array" ref="C365">IF($I$2="Длительное проживание от 10 ночей ",
INDEX(GRID!$B$4:$U$15,MATCH(C$7,GRID!$A$4:$A$15,0),MATCH(1,($U$2=GRID!$B$1:$U$1)*(КАЛЕНДАРЬ!AJ7=GRID!$B$3:$U$3),0))*GRID!$H$45,
ROUNDUP(INDEX(GRID!$B$4:$U$15,MATCH(C$7,GRID!$A$4:$A$15,0),MATCH(1,($U$2=GRID!$B$1:$U$1)*(КАЛЕНДАРЬ!AJ7=GRID!$B$3:$U$3),0))*GRID!$H$45*(1-GRID!$H$46),0))</f>
        <v>20250</v>
      </c>
      <c r="D365" s="8" cm="1">
        <f t="array" ref="D365">IF($I$2="Длительное проживание от 10 ночей ",
INDEX(GRID!$B$18:$U$29,MATCH(C$7,GRID!$A$18:$A$29,0),MATCH(1,($U$2=GRID!$B$1:$U$1)*(КАЛЕНДАРЬ!AJ7=GRID!$B$3:$U$3),0))*GRID!$H$45,
ROUNDUP(INDEX(GRID!$B$18:$U$29,MATCH(C$7,GRID!$A$18:$A$29,0),MATCH(1,($U$2=GRID!$B$1:$U$1)*(КАЛЕНДАРЬ!AJ7=GRID!$B$3:$U$3),0))*GRID!$H$45*(1-GRID!$H$46),0))</f>
        <v>24750</v>
      </c>
      <c r="E365" s="8" cm="1">
        <f t="array" ref="E365">IF($I$2="Длительное проживание от 10 ночей ",
INDEX(GRID!$B$4:$U$15,MATCH(E$7,GRID!$A$4:$A$15,0),MATCH(1,($U$2=GRID!$B$1:$U$1)*(КАЛЕНДАРЬ!AJ7=GRID!$B$3:$U$3),0))*GRID!$H$45,
ROUNDUP(INDEX(GRID!$B$4:$U$15,MATCH(E$7,GRID!$A$4:$A$15,0),MATCH(1,($U$2=GRID!$B$1:$U$1)*(КАЛЕНДАРЬ!AJ7=GRID!$B$3:$U$3),0))*GRID!$H$45*(1-GRID!$H$46),0))</f>
        <v>24480</v>
      </c>
      <c r="F365" s="8" cm="1">
        <f t="array" ref="F365">IF($I$2="Длительное проживание от 10 ночей ",
INDEX(GRID!$B$18:$U$29,MATCH(E$7,GRID!$A$18:$A$29,0),MATCH(1,($U$2=GRID!$B$1:$U$1)*(КАЛЕНДАРЬ!AJ7=GRID!$B$3:$U$3),0))*GRID!$H$45,
ROUNDUP(INDEX(GRID!$B$18:$U$29,MATCH(E$7,GRID!$A$18:$A$29,0),MATCH(1,($U$2=GRID!$B$1:$U$1)*(КАЛЕНДАРЬ!AJ7=GRID!$B$3:$U$3),0))*GRID!$H$45*(1-GRID!$H$46),0))</f>
        <v>28980</v>
      </c>
      <c r="G365" s="57" t="s">
        <v>119</v>
      </c>
      <c r="H365" s="57" t="s">
        <v>119</v>
      </c>
      <c r="I365" s="8" cm="1">
        <f t="array" ref="I365">IF($I$2="Длительное проживание от 10 ночей ",
INDEX(GRID!$B$4:$U$15,MATCH(I$7,GRID!$A$4:$A$15,0),MATCH(1,($U$2=GRID!$B$1:$U$1)*(КАЛЕНДАРЬ!AJ7=GRID!$B$3:$U$3),0))*GRID!$H$45,
ROUNDUP(INDEX(GRID!$B$4:$U$15,MATCH(I$7,GRID!$A$4:$A$15,0),MATCH(1,($U$2=GRID!$B$1:$U$1)*(КАЛЕНДАРЬ!AJ7=GRID!$B$3:$U$3),0))*GRID!$H$45*(1-GRID!$H$46),0))</f>
        <v>32580</v>
      </c>
      <c r="J365" s="8" cm="1">
        <f t="array" ref="J365">IF($I$2="Длительное проживание от 10 ночей ",
INDEX(GRID!$B$18:$U$29,MATCH(I$7,GRID!$A$18:$A$29,0),MATCH(1,($U$2=GRID!$B$1:$U$1)*(КАЛЕНДАРЬ!AJ7=GRID!$B$3:$U$3),0))*GRID!$H$45,
ROUNDUP(INDEX(GRID!$B$18:$U$29,MATCH(I$7,GRID!$A$18:$A$29,0),MATCH(1,($U$2=GRID!$B$1:$U$1)*(КАЛЕНДАРЬ!AJ7=GRID!$B$3:$U$3),0))*GRID!$H$45*(1-GRID!$H$46),0))</f>
        <v>37080</v>
      </c>
      <c r="K365" s="57" t="s">
        <v>119</v>
      </c>
      <c r="L365" s="57" t="s">
        <v>119</v>
      </c>
      <c r="M365" s="8" cm="1">
        <f t="array" ref="M365">IF($I$2="Длительное проживание от 10 ночей ",
INDEX(GRID!$B$4:$U$15,MATCH(M$7,GRID!$A$4:$A$15,0),MATCH(1,($U$2=GRID!$B$1:$U$1)*(КАЛЕНДАРЬ!AJ7=GRID!$B$3:$U$3),0))*GRID!$H$45,
ROUNDUP(INDEX(GRID!$B$4:$U$15,MATCH(M$7,GRID!$A$4:$A$15,0),MATCH(1,($U$2=GRID!$B$1:$U$1)*(КАЛЕНДАРЬ!AJ7=GRID!$B$3:$U$3),0))*GRID!$H$45*(1-GRID!$H$46),0))</f>
        <v>55080</v>
      </c>
      <c r="N365" s="8" cm="1">
        <f t="array" ref="N365">IF($I$2="Длительное проживание от 10 ночей ",
INDEX(GRID!$B$18:$U$29,MATCH(M$7,GRID!$A$18:$A$29,0),MATCH(1,($U$2=GRID!$B$1:$U$1)*(КАЛЕНДАРЬ!AJ7=GRID!$B$3:$U$3),0))*GRID!$H$45,
ROUNDUP(INDEX(GRID!$B$18:$U$29,MATCH(M$7,GRID!$A$18:$A$29,0),MATCH(1,($U$2=GRID!$B$1:$U$1)*(КАЛЕНДАРЬ!AJ7=GRID!$B$3:$U$3),0))*GRID!$H$45*(1-GRID!$H$46),0))</f>
        <v>59580</v>
      </c>
      <c r="O365" s="57" t="s">
        <v>119</v>
      </c>
      <c r="P365" s="8" cm="1">
        <f t="array" ref="P365">IF($I$2="Длительное проживание от 10 ночей ",
INDEX(GRID!$B$4:$U$15,MATCH(P$7,GRID!$A$4:$A$15,0),MATCH(1,($U$2=GRID!$B$1:$U$1)*(КАЛЕНДАРЬ!AJ7=GRID!$B$3:$U$3),0))*GRID!$H$45,
ROUNDUP(INDEX(GRID!$B$4:$U$15,MATCH(P$7,GRID!$A$4:$A$15,0),MATCH(1,($U$2=GRID!$B$1:$U$1)*(КАЛЕНДАРЬ!AJ7=GRID!$B$3:$U$3),0))*GRID!$H$45*(1-GRID!$H$46),0))</f>
        <v>120960</v>
      </c>
      <c r="Q365" s="8" cm="1">
        <f t="array" ref="Q365">IF($I$2="Длительное проживание от 10 ночей ",
INDEX(GRID!$B$4:$U$15,MATCH(Q$7,GRID!$A$4:$A$15,0),MATCH(1,($U$2=GRID!$B$1:$U$1)*(КАЛЕНДАРЬ!AJ7=GRID!$B$3:$U$3),0))*GRID!$H$45,
ROUNDUP(INDEX(GRID!$B$4:$U$15,MATCH(Q$7,GRID!$A$4:$A$15,0),MATCH(1,($U$2=GRID!$B$1:$U$1)*(КАЛЕНДАРЬ!AJ7=GRID!$B$3:$U$3),0))*GRID!$H$45*(1-GRID!$H$46),0))</f>
        <v>142560</v>
      </c>
      <c r="R365" s="57" t="s">
        <v>119</v>
      </c>
      <c r="S365" s="57" t="s">
        <v>119</v>
      </c>
      <c r="T365" s="57" t="s">
        <v>119</v>
      </c>
    </row>
    <row r="366" spans="1:20">
      <c r="A366" s="63" t="s">
        <v>16</v>
      </c>
      <c r="B366" s="64">
        <v>5</v>
      </c>
      <c r="C366" s="8" cm="1">
        <f t="array" ref="C366">IF($I$2="Длительное проживание от 10 ночей ",
INDEX(GRID!$B$4:$U$15,MATCH(C$7,GRID!$A$4:$A$15,0),MATCH(1,($U$2=GRID!$B$1:$U$1)*(КАЛЕНДАРЬ!AJ8=GRID!$B$3:$U$3),0))*GRID!$H$45,
ROUNDUP(INDEX(GRID!$B$4:$U$15,MATCH(C$7,GRID!$A$4:$A$15,0),MATCH(1,($U$2=GRID!$B$1:$U$1)*(КАЛЕНДАРЬ!AJ8=GRID!$B$3:$U$3),0))*GRID!$H$45*(1-GRID!$H$46),0))</f>
        <v>22500</v>
      </c>
      <c r="D366" s="8" cm="1">
        <f t="array" ref="D366">IF($I$2="Длительное проживание от 10 ночей ",
INDEX(GRID!$B$18:$U$29,MATCH(C$7,GRID!$A$18:$A$29,0),MATCH(1,($U$2=GRID!$B$1:$U$1)*(КАЛЕНДАРЬ!AJ8=GRID!$B$3:$U$3),0))*GRID!$H$45,
ROUNDUP(INDEX(GRID!$B$18:$U$29,MATCH(C$7,GRID!$A$18:$A$29,0),MATCH(1,($U$2=GRID!$B$1:$U$1)*(КАЛЕНДАРЬ!AJ8=GRID!$B$3:$U$3),0))*GRID!$H$45*(1-GRID!$H$46),0))</f>
        <v>27000</v>
      </c>
      <c r="E366" s="8" cm="1">
        <f t="array" ref="E366">IF($I$2="Длительное проживание от 10 ночей ",
INDEX(GRID!$B$4:$U$15,MATCH(E$7,GRID!$A$4:$A$15,0),MATCH(1,($U$2=GRID!$B$1:$U$1)*(КАЛЕНДАРЬ!AJ8=GRID!$B$3:$U$3),0))*GRID!$H$45,
ROUNDUP(INDEX(GRID!$B$4:$U$15,MATCH(E$7,GRID!$A$4:$A$15,0),MATCH(1,($U$2=GRID!$B$1:$U$1)*(КАЛЕНДАРЬ!AJ8=GRID!$B$3:$U$3),0))*GRID!$H$45*(1-GRID!$H$46),0))</f>
        <v>27000</v>
      </c>
      <c r="F366" s="8" cm="1">
        <f t="array" ref="F366">IF($I$2="Длительное проживание от 10 ночей ",
INDEX(GRID!$B$18:$U$29,MATCH(E$7,GRID!$A$18:$A$29,0),MATCH(1,($U$2=GRID!$B$1:$U$1)*(КАЛЕНДАРЬ!AJ8=GRID!$B$3:$U$3),0))*GRID!$H$45,
ROUNDUP(INDEX(GRID!$B$18:$U$29,MATCH(E$7,GRID!$A$18:$A$29,0),MATCH(1,($U$2=GRID!$B$1:$U$1)*(КАЛЕНДАРЬ!AJ8=GRID!$B$3:$U$3),0))*GRID!$H$45*(1-GRID!$H$46),0))</f>
        <v>31500</v>
      </c>
      <c r="G366" s="57" t="s">
        <v>119</v>
      </c>
      <c r="H366" s="57" t="s">
        <v>119</v>
      </c>
      <c r="I366" s="8" cm="1">
        <f t="array" ref="I366">IF($I$2="Длительное проживание от 10 ночей ",
INDEX(GRID!$B$4:$U$15,MATCH(I$7,GRID!$A$4:$A$15,0),MATCH(1,($U$2=GRID!$B$1:$U$1)*(КАЛЕНДАРЬ!AJ8=GRID!$B$3:$U$3),0))*GRID!$H$45,
ROUNDUP(INDEX(GRID!$B$4:$U$15,MATCH(I$7,GRID!$A$4:$A$15,0),MATCH(1,($U$2=GRID!$B$1:$U$1)*(КАЛЕНДАРЬ!AJ8=GRID!$B$3:$U$3),0))*GRID!$H$45*(1-GRID!$H$46),0))</f>
        <v>35730</v>
      </c>
      <c r="J366" s="8" cm="1">
        <f t="array" ref="J366">IF($I$2="Длительное проживание от 10 ночей ",
INDEX(GRID!$B$18:$U$29,MATCH(I$7,GRID!$A$18:$A$29,0),MATCH(1,($U$2=GRID!$B$1:$U$1)*(КАЛЕНДАРЬ!AJ8=GRID!$B$3:$U$3),0))*GRID!$H$45,
ROUNDUP(INDEX(GRID!$B$18:$U$29,MATCH(I$7,GRID!$A$18:$A$29,0),MATCH(1,($U$2=GRID!$B$1:$U$1)*(КАЛЕНДАРЬ!AJ8=GRID!$B$3:$U$3),0))*GRID!$H$45*(1-GRID!$H$46),0))</f>
        <v>40230</v>
      </c>
      <c r="K366" s="57" t="s">
        <v>119</v>
      </c>
      <c r="L366" s="57" t="s">
        <v>119</v>
      </c>
      <c r="M366" s="8" cm="1">
        <f t="array" ref="M366">IF($I$2="Длительное проживание от 10 ночей ",
INDEX(GRID!$B$4:$U$15,MATCH(M$7,GRID!$A$4:$A$15,0),MATCH(1,($U$2=GRID!$B$1:$U$1)*(КАЛЕНДАРЬ!AJ8=GRID!$B$3:$U$3),0))*GRID!$H$45,
ROUNDUP(INDEX(GRID!$B$4:$U$15,MATCH(M$7,GRID!$A$4:$A$15,0),MATCH(1,($U$2=GRID!$B$1:$U$1)*(КАЛЕНДАРЬ!AJ8=GRID!$B$3:$U$3),0))*GRID!$H$45*(1-GRID!$H$46),0))</f>
        <v>58680</v>
      </c>
      <c r="N366" s="8" cm="1">
        <f t="array" ref="N366">IF($I$2="Длительное проживание от 10 ночей ",
INDEX(GRID!$B$18:$U$29,MATCH(M$7,GRID!$A$18:$A$29,0),MATCH(1,($U$2=GRID!$B$1:$U$1)*(КАЛЕНДАРЬ!AJ8=GRID!$B$3:$U$3),0))*GRID!$H$45,
ROUNDUP(INDEX(GRID!$B$18:$U$29,MATCH(M$7,GRID!$A$18:$A$29,0),MATCH(1,($U$2=GRID!$B$1:$U$1)*(КАЛЕНДАРЬ!AJ8=GRID!$B$3:$U$3),0))*GRID!$H$45*(1-GRID!$H$46),0))</f>
        <v>63180</v>
      </c>
      <c r="O366" s="57" t="s">
        <v>119</v>
      </c>
      <c r="P366" s="8" cm="1">
        <f t="array" ref="P366">IF($I$2="Длительное проживание от 10 ночей ",
INDEX(GRID!$B$4:$U$15,MATCH(P$7,GRID!$A$4:$A$15,0),MATCH(1,($U$2=GRID!$B$1:$U$1)*(КАЛЕНДАРЬ!AJ8=GRID!$B$3:$U$3),0))*GRID!$H$45,
ROUNDUP(INDEX(GRID!$B$4:$U$15,MATCH(P$7,GRID!$A$4:$A$15,0),MATCH(1,($U$2=GRID!$B$1:$U$1)*(КАЛЕНДАРЬ!AJ8=GRID!$B$3:$U$3),0))*GRID!$H$45*(1-GRID!$H$46),0))</f>
        <v>125730</v>
      </c>
      <c r="Q366" s="8" cm="1">
        <f t="array" ref="Q366">IF($I$2="Длительное проживание от 10 ночей ",
INDEX(GRID!$B$4:$U$15,MATCH(Q$7,GRID!$A$4:$A$15,0),MATCH(1,($U$2=GRID!$B$1:$U$1)*(КАЛЕНДАРЬ!AJ8=GRID!$B$3:$U$3),0))*GRID!$H$45,
ROUNDUP(INDEX(GRID!$B$4:$U$15,MATCH(Q$7,GRID!$A$4:$A$15,0),MATCH(1,($U$2=GRID!$B$1:$U$1)*(КАЛЕНДАРЬ!AJ8=GRID!$B$3:$U$3),0))*GRID!$H$45*(1-GRID!$H$46),0))</f>
        <v>147960</v>
      </c>
      <c r="R366" s="57" t="s">
        <v>119</v>
      </c>
      <c r="S366" s="57" t="s">
        <v>119</v>
      </c>
      <c r="T366" s="57" t="s">
        <v>119</v>
      </c>
    </row>
    <row r="367" spans="1:20">
      <c r="A367" s="63" t="s">
        <v>17</v>
      </c>
      <c r="B367" s="64">
        <v>6</v>
      </c>
      <c r="C367" s="8" cm="1">
        <f t="array" ref="C367">IF($I$2="Длительное проживание от 10 ночей ",
INDEX(GRID!$B$4:$U$15,MATCH(C$7,GRID!$A$4:$A$15,0),MATCH(1,($U$2=GRID!$B$1:$U$1)*(КАЛЕНДАРЬ!AJ9=GRID!$B$3:$U$3),0))*GRID!$H$45,
ROUNDUP(INDEX(GRID!$B$4:$U$15,MATCH(C$7,GRID!$A$4:$A$15,0),MATCH(1,($U$2=GRID!$B$1:$U$1)*(КАЛЕНДАРЬ!AJ9=GRID!$B$3:$U$3),0))*GRID!$H$45*(1-GRID!$H$46),0))</f>
        <v>22500</v>
      </c>
      <c r="D367" s="8" cm="1">
        <f t="array" ref="D367">IF($I$2="Длительное проживание от 10 ночей ",
INDEX(GRID!$B$18:$U$29,MATCH(C$7,GRID!$A$18:$A$29,0),MATCH(1,($U$2=GRID!$B$1:$U$1)*(КАЛЕНДАРЬ!AJ9=GRID!$B$3:$U$3),0))*GRID!$H$45,
ROUNDUP(INDEX(GRID!$B$18:$U$29,MATCH(C$7,GRID!$A$18:$A$29,0),MATCH(1,($U$2=GRID!$B$1:$U$1)*(КАЛЕНДАРЬ!AJ9=GRID!$B$3:$U$3),0))*GRID!$H$45*(1-GRID!$H$46),0))</f>
        <v>27000</v>
      </c>
      <c r="E367" s="8" cm="1">
        <f t="array" ref="E367">IF($I$2="Длительное проживание от 10 ночей ",
INDEX(GRID!$B$4:$U$15,MATCH(E$7,GRID!$A$4:$A$15,0),MATCH(1,($U$2=GRID!$B$1:$U$1)*(КАЛЕНДАРЬ!AJ9=GRID!$B$3:$U$3),0))*GRID!$H$45,
ROUNDUP(INDEX(GRID!$B$4:$U$15,MATCH(E$7,GRID!$A$4:$A$15,0),MATCH(1,($U$2=GRID!$B$1:$U$1)*(КАЛЕНДАРЬ!AJ9=GRID!$B$3:$U$3),0))*GRID!$H$45*(1-GRID!$H$46),0))</f>
        <v>27000</v>
      </c>
      <c r="F367" s="8" cm="1">
        <f t="array" ref="F367">IF($I$2="Длительное проживание от 10 ночей ",
INDEX(GRID!$B$18:$U$29,MATCH(E$7,GRID!$A$18:$A$29,0),MATCH(1,($U$2=GRID!$B$1:$U$1)*(КАЛЕНДАРЬ!AJ9=GRID!$B$3:$U$3),0))*GRID!$H$45,
ROUNDUP(INDEX(GRID!$B$18:$U$29,MATCH(E$7,GRID!$A$18:$A$29,0),MATCH(1,($U$2=GRID!$B$1:$U$1)*(КАЛЕНДАРЬ!AJ9=GRID!$B$3:$U$3),0))*GRID!$H$45*(1-GRID!$H$46),0))</f>
        <v>31500</v>
      </c>
      <c r="G367" s="57" t="s">
        <v>119</v>
      </c>
      <c r="H367" s="57" t="s">
        <v>119</v>
      </c>
      <c r="I367" s="8" cm="1">
        <f t="array" ref="I367">IF($I$2="Длительное проживание от 10 ночей ",
INDEX(GRID!$B$4:$U$15,MATCH(I$7,GRID!$A$4:$A$15,0),MATCH(1,($U$2=GRID!$B$1:$U$1)*(КАЛЕНДАРЬ!AJ9=GRID!$B$3:$U$3),0))*GRID!$H$45,
ROUNDUP(INDEX(GRID!$B$4:$U$15,MATCH(I$7,GRID!$A$4:$A$15,0),MATCH(1,($U$2=GRID!$B$1:$U$1)*(КАЛЕНДАРЬ!AJ9=GRID!$B$3:$U$3),0))*GRID!$H$45*(1-GRID!$H$46),0))</f>
        <v>35730</v>
      </c>
      <c r="J367" s="8" cm="1">
        <f t="array" ref="J367">IF($I$2="Длительное проживание от 10 ночей ",
INDEX(GRID!$B$18:$U$29,MATCH(I$7,GRID!$A$18:$A$29,0),MATCH(1,($U$2=GRID!$B$1:$U$1)*(КАЛЕНДАРЬ!AJ9=GRID!$B$3:$U$3),0))*GRID!$H$45,
ROUNDUP(INDEX(GRID!$B$18:$U$29,MATCH(I$7,GRID!$A$18:$A$29,0),MATCH(1,($U$2=GRID!$B$1:$U$1)*(КАЛЕНДАРЬ!AJ9=GRID!$B$3:$U$3),0))*GRID!$H$45*(1-GRID!$H$46),0))</f>
        <v>40230</v>
      </c>
      <c r="K367" s="57" t="s">
        <v>119</v>
      </c>
      <c r="L367" s="57" t="s">
        <v>119</v>
      </c>
      <c r="M367" s="8" cm="1">
        <f t="array" ref="M367">IF($I$2="Длительное проживание от 10 ночей ",
INDEX(GRID!$B$4:$U$15,MATCH(M$7,GRID!$A$4:$A$15,0),MATCH(1,($U$2=GRID!$B$1:$U$1)*(КАЛЕНДАРЬ!AJ9=GRID!$B$3:$U$3),0))*GRID!$H$45,
ROUNDUP(INDEX(GRID!$B$4:$U$15,MATCH(M$7,GRID!$A$4:$A$15,0),MATCH(1,($U$2=GRID!$B$1:$U$1)*(КАЛЕНДАРЬ!AJ9=GRID!$B$3:$U$3),0))*GRID!$H$45*(1-GRID!$H$46),0))</f>
        <v>58680</v>
      </c>
      <c r="N367" s="8" cm="1">
        <f t="array" ref="N367">IF($I$2="Длительное проживание от 10 ночей ",
INDEX(GRID!$B$18:$U$29,MATCH(M$7,GRID!$A$18:$A$29,0),MATCH(1,($U$2=GRID!$B$1:$U$1)*(КАЛЕНДАРЬ!AJ9=GRID!$B$3:$U$3),0))*GRID!$H$45,
ROUNDUP(INDEX(GRID!$B$18:$U$29,MATCH(M$7,GRID!$A$18:$A$29,0),MATCH(1,($U$2=GRID!$B$1:$U$1)*(КАЛЕНДАРЬ!AJ9=GRID!$B$3:$U$3),0))*GRID!$H$45*(1-GRID!$H$46),0))</f>
        <v>63180</v>
      </c>
      <c r="O367" s="57" t="s">
        <v>119</v>
      </c>
      <c r="P367" s="8" cm="1">
        <f t="array" ref="P367">IF($I$2="Длительное проживание от 10 ночей ",
INDEX(GRID!$B$4:$U$15,MATCH(P$7,GRID!$A$4:$A$15,0),MATCH(1,($U$2=GRID!$B$1:$U$1)*(КАЛЕНДАРЬ!AJ9=GRID!$B$3:$U$3),0))*GRID!$H$45,
ROUNDUP(INDEX(GRID!$B$4:$U$15,MATCH(P$7,GRID!$A$4:$A$15,0),MATCH(1,($U$2=GRID!$B$1:$U$1)*(КАЛЕНДАРЬ!AJ9=GRID!$B$3:$U$3),0))*GRID!$H$45*(1-GRID!$H$46),0))</f>
        <v>125730</v>
      </c>
      <c r="Q367" s="8" cm="1">
        <f t="array" ref="Q367">IF($I$2="Длительное проживание от 10 ночей ",
INDEX(GRID!$B$4:$U$15,MATCH(Q$7,GRID!$A$4:$A$15,0),MATCH(1,($U$2=GRID!$B$1:$U$1)*(КАЛЕНДАРЬ!AJ9=GRID!$B$3:$U$3),0))*GRID!$H$45,
ROUNDUP(INDEX(GRID!$B$4:$U$15,MATCH(Q$7,GRID!$A$4:$A$15,0),MATCH(1,($U$2=GRID!$B$1:$U$1)*(КАЛЕНДАРЬ!AJ9=GRID!$B$3:$U$3),0))*GRID!$H$45*(1-GRID!$H$46),0))</f>
        <v>147960</v>
      </c>
      <c r="R367" s="57" t="s">
        <v>119</v>
      </c>
      <c r="S367" s="57" t="s">
        <v>119</v>
      </c>
      <c r="T367" s="57" t="s">
        <v>119</v>
      </c>
    </row>
    <row r="368" spans="1:20">
      <c r="A368" s="63" t="s">
        <v>11</v>
      </c>
      <c r="B368" s="64">
        <v>7</v>
      </c>
      <c r="C368" s="8" cm="1">
        <f t="array" ref="C368">IF($I$2="Длительное проживание от 10 ночей ",
INDEX(GRID!$B$4:$U$15,MATCH(C$7,GRID!$A$4:$A$15,0),MATCH(1,($U$2=GRID!$B$1:$U$1)*(КАЛЕНДАРЬ!AJ10=GRID!$B$3:$U$3),0))*GRID!$H$45,
ROUNDUP(INDEX(GRID!$B$4:$U$15,MATCH(C$7,GRID!$A$4:$A$15,0),MATCH(1,($U$2=GRID!$B$1:$U$1)*(КАЛЕНДАРЬ!AJ10=GRID!$B$3:$U$3),0))*GRID!$H$45*(1-GRID!$H$46),0))</f>
        <v>20250</v>
      </c>
      <c r="D368" s="8" cm="1">
        <f t="array" ref="D368">IF($I$2="Длительное проживание от 10 ночей ",
INDEX(GRID!$B$18:$U$29,MATCH(C$7,GRID!$A$18:$A$29,0),MATCH(1,($U$2=GRID!$B$1:$U$1)*(КАЛЕНДАРЬ!AJ10=GRID!$B$3:$U$3),0))*GRID!$H$45,
ROUNDUP(INDEX(GRID!$B$18:$U$29,MATCH(C$7,GRID!$A$18:$A$29,0),MATCH(1,($U$2=GRID!$B$1:$U$1)*(КАЛЕНДАРЬ!AJ10=GRID!$B$3:$U$3),0))*GRID!$H$45*(1-GRID!$H$46),0))</f>
        <v>24750</v>
      </c>
      <c r="E368" s="8" cm="1">
        <f t="array" ref="E368">IF($I$2="Длительное проживание от 10 ночей ",
INDEX(GRID!$B$4:$U$15,MATCH(E$7,GRID!$A$4:$A$15,0),MATCH(1,($U$2=GRID!$B$1:$U$1)*(КАЛЕНДАРЬ!AJ10=GRID!$B$3:$U$3),0))*GRID!$H$45,
ROUNDUP(INDEX(GRID!$B$4:$U$15,MATCH(E$7,GRID!$A$4:$A$15,0),MATCH(1,($U$2=GRID!$B$1:$U$1)*(КАЛЕНДАРЬ!AJ10=GRID!$B$3:$U$3),0))*GRID!$H$45*(1-GRID!$H$46),0))</f>
        <v>24480</v>
      </c>
      <c r="F368" s="8" cm="1">
        <f t="array" ref="F368">IF($I$2="Длительное проживание от 10 ночей ",
INDEX(GRID!$B$18:$U$29,MATCH(E$7,GRID!$A$18:$A$29,0),MATCH(1,($U$2=GRID!$B$1:$U$1)*(КАЛЕНДАРЬ!AJ10=GRID!$B$3:$U$3),0))*GRID!$H$45,
ROUNDUP(INDEX(GRID!$B$18:$U$29,MATCH(E$7,GRID!$A$18:$A$29,0),MATCH(1,($U$2=GRID!$B$1:$U$1)*(КАЛЕНДАРЬ!AJ10=GRID!$B$3:$U$3),0))*GRID!$H$45*(1-GRID!$H$46),0))</f>
        <v>28980</v>
      </c>
      <c r="G368" s="57" t="s">
        <v>119</v>
      </c>
      <c r="H368" s="57" t="s">
        <v>119</v>
      </c>
      <c r="I368" s="8" cm="1">
        <f t="array" ref="I368">IF($I$2="Длительное проживание от 10 ночей ",
INDEX(GRID!$B$4:$U$15,MATCH(I$7,GRID!$A$4:$A$15,0),MATCH(1,($U$2=GRID!$B$1:$U$1)*(КАЛЕНДАРЬ!AJ10=GRID!$B$3:$U$3),0))*GRID!$H$45,
ROUNDUP(INDEX(GRID!$B$4:$U$15,MATCH(I$7,GRID!$A$4:$A$15,0),MATCH(1,($U$2=GRID!$B$1:$U$1)*(КАЛЕНДАРЬ!AJ10=GRID!$B$3:$U$3),0))*GRID!$H$45*(1-GRID!$H$46),0))</f>
        <v>32580</v>
      </c>
      <c r="J368" s="8" cm="1">
        <f t="array" ref="J368">IF($I$2="Длительное проживание от 10 ночей ",
INDEX(GRID!$B$18:$U$29,MATCH(I$7,GRID!$A$18:$A$29,0),MATCH(1,($U$2=GRID!$B$1:$U$1)*(КАЛЕНДАРЬ!AJ10=GRID!$B$3:$U$3),0))*GRID!$H$45,
ROUNDUP(INDEX(GRID!$B$18:$U$29,MATCH(I$7,GRID!$A$18:$A$29,0),MATCH(1,($U$2=GRID!$B$1:$U$1)*(КАЛЕНДАРЬ!AJ10=GRID!$B$3:$U$3),0))*GRID!$H$45*(1-GRID!$H$46),0))</f>
        <v>37080</v>
      </c>
      <c r="K368" s="57" t="s">
        <v>119</v>
      </c>
      <c r="L368" s="57" t="s">
        <v>119</v>
      </c>
      <c r="M368" s="8" cm="1">
        <f t="array" ref="M368">IF($I$2="Длительное проживание от 10 ночей ",
INDEX(GRID!$B$4:$U$15,MATCH(M$7,GRID!$A$4:$A$15,0),MATCH(1,($U$2=GRID!$B$1:$U$1)*(КАЛЕНДАРЬ!AJ10=GRID!$B$3:$U$3),0))*GRID!$H$45,
ROUNDUP(INDEX(GRID!$B$4:$U$15,MATCH(M$7,GRID!$A$4:$A$15,0),MATCH(1,($U$2=GRID!$B$1:$U$1)*(КАЛЕНДАРЬ!AJ10=GRID!$B$3:$U$3),0))*GRID!$H$45*(1-GRID!$H$46),0))</f>
        <v>55080</v>
      </c>
      <c r="N368" s="8" cm="1">
        <f t="array" ref="N368">IF($I$2="Длительное проживание от 10 ночей ",
INDEX(GRID!$B$18:$U$29,MATCH(M$7,GRID!$A$18:$A$29,0),MATCH(1,($U$2=GRID!$B$1:$U$1)*(КАЛЕНДАРЬ!AJ10=GRID!$B$3:$U$3),0))*GRID!$H$45,
ROUNDUP(INDEX(GRID!$B$18:$U$29,MATCH(M$7,GRID!$A$18:$A$29,0),MATCH(1,($U$2=GRID!$B$1:$U$1)*(КАЛЕНДАРЬ!AJ10=GRID!$B$3:$U$3),0))*GRID!$H$45*(1-GRID!$H$46),0))</f>
        <v>59580</v>
      </c>
      <c r="O368" s="57" t="s">
        <v>119</v>
      </c>
      <c r="P368" s="8" cm="1">
        <f t="array" ref="P368">IF($I$2="Длительное проживание от 10 ночей ",
INDEX(GRID!$B$4:$U$15,MATCH(P$7,GRID!$A$4:$A$15,0),MATCH(1,($U$2=GRID!$B$1:$U$1)*(КАЛЕНДАРЬ!AJ10=GRID!$B$3:$U$3),0))*GRID!$H$45,
ROUNDUP(INDEX(GRID!$B$4:$U$15,MATCH(P$7,GRID!$A$4:$A$15,0),MATCH(1,($U$2=GRID!$B$1:$U$1)*(КАЛЕНДАРЬ!AJ10=GRID!$B$3:$U$3),0))*GRID!$H$45*(1-GRID!$H$46),0))</f>
        <v>120960</v>
      </c>
      <c r="Q368" s="8" cm="1">
        <f t="array" ref="Q368">IF($I$2="Длительное проживание от 10 ночей ",
INDEX(GRID!$B$4:$U$15,MATCH(Q$7,GRID!$A$4:$A$15,0),MATCH(1,($U$2=GRID!$B$1:$U$1)*(КАЛЕНДАРЬ!AJ10=GRID!$B$3:$U$3),0))*GRID!$H$45,
ROUNDUP(INDEX(GRID!$B$4:$U$15,MATCH(Q$7,GRID!$A$4:$A$15,0),MATCH(1,($U$2=GRID!$B$1:$U$1)*(КАЛЕНДАРЬ!AJ10=GRID!$B$3:$U$3),0))*GRID!$H$45*(1-GRID!$H$46),0))</f>
        <v>142560</v>
      </c>
      <c r="R368" s="57" t="s">
        <v>119</v>
      </c>
      <c r="S368" s="57" t="s">
        <v>119</v>
      </c>
      <c r="T368" s="57" t="s">
        <v>119</v>
      </c>
    </row>
    <row r="369" spans="1:20">
      <c r="A369" s="63" t="s">
        <v>12</v>
      </c>
      <c r="B369" s="64">
        <v>8</v>
      </c>
      <c r="C369" s="8" cm="1">
        <f t="array" ref="C369">IF($I$2="Длительное проживание от 10 ночей ",
INDEX(GRID!$B$4:$U$15,MATCH(C$7,GRID!$A$4:$A$15,0),MATCH(1,($U$2=GRID!$B$1:$U$1)*(КАЛЕНДАРЬ!AJ11=GRID!$B$3:$U$3),0))*GRID!$H$45,
ROUNDUP(INDEX(GRID!$B$4:$U$15,MATCH(C$7,GRID!$A$4:$A$15,0),MATCH(1,($U$2=GRID!$B$1:$U$1)*(КАЛЕНДАРЬ!AJ11=GRID!$B$3:$U$3),0))*GRID!$H$45*(1-GRID!$H$46),0))</f>
        <v>20250</v>
      </c>
      <c r="D369" s="8" cm="1">
        <f t="array" ref="D369">IF($I$2="Длительное проживание от 10 ночей ",
INDEX(GRID!$B$18:$U$29,MATCH(C$7,GRID!$A$18:$A$29,0),MATCH(1,($U$2=GRID!$B$1:$U$1)*(КАЛЕНДАРЬ!AJ11=GRID!$B$3:$U$3),0))*GRID!$H$45,
ROUNDUP(INDEX(GRID!$B$18:$U$29,MATCH(C$7,GRID!$A$18:$A$29,0),MATCH(1,($U$2=GRID!$B$1:$U$1)*(КАЛЕНДАРЬ!AJ11=GRID!$B$3:$U$3),0))*GRID!$H$45*(1-GRID!$H$46),0))</f>
        <v>24750</v>
      </c>
      <c r="E369" s="8" cm="1">
        <f t="array" ref="E369">IF($I$2="Длительное проживание от 10 ночей ",
INDEX(GRID!$B$4:$U$15,MATCH(E$7,GRID!$A$4:$A$15,0),MATCH(1,($U$2=GRID!$B$1:$U$1)*(КАЛЕНДАРЬ!AJ11=GRID!$B$3:$U$3),0))*GRID!$H$45,
ROUNDUP(INDEX(GRID!$B$4:$U$15,MATCH(E$7,GRID!$A$4:$A$15,0),MATCH(1,($U$2=GRID!$B$1:$U$1)*(КАЛЕНДАРЬ!AJ11=GRID!$B$3:$U$3),0))*GRID!$H$45*(1-GRID!$H$46),0))</f>
        <v>24480</v>
      </c>
      <c r="F369" s="8" cm="1">
        <f t="array" ref="F369">IF($I$2="Длительное проживание от 10 ночей ",
INDEX(GRID!$B$18:$U$29,MATCH(E$7,GRID!$A$18:$A$29,0),MATCH(1,($U$2=GRID!$B$1:$U$1)*(КАЛЕНДАРЬ!AJ11=GRID!$B$3:$U$3),0))*GRID!$H$45,
ROUNDUP(INDEX(GRID!$B$18:$U$29,MATCH(E$7,GRID!$A$18:$A$29,0),MATCH(1,($U$2=GRID!$B$1:$U$1)*(КАЛЕНДАРЬ!AJ11=GRID!$B$3:$U$3),0))*GRID!$H$45*(1-GRID!$H$46),0))</f>
        <v>28980</v>
      </c>
      <c r="G369" s="57" t="s">
        <v>119</v>
      </c>
      <c r="H369" s="57" t="s">
        <v>119</v>
      </c>
      <c r="I369" s="8" cm="1">
        <f t="array" ref="I369">IF($I$2="Длительное проживание от 10 ночей ",
INDEX(GRID!$B$4:$U$15,MATCH(I$7,GRID!$A$4:$A$15,0),MATCH(1,($U$2=GRID!$B$1:$U$1)*(КАЛЕНДАРЬ!AJ11=GRID!$B$3:$U$3),0))*GRID!$H$45,
ROUNDUP(INDEX(GRID!$B$4:$U$15,MATCH(I$7,GRID!$A$4:$A$15,0),MATCH(1,($U$2=GRID!$B$1:$U$1)*(КАЛЕНДАРЬ!AJ11=GRID!$B$3:$U$3),0))*GRID!$H$45*(1-GRID!$H$46),0))</f>
        <v>32580</v>
      </c>
      <c r="J369" s="8" cm="1">
        <f t="array" ref="J369">IF($I$2="Длительное проживание от 10 ночей ",
INDEX(GRID!$B$18:$U$29,MATCH(I$7,GRID!$A$18:$A$29,0),MATCH(1,($U$2=GRID!$B$1:$U$1)*(КАЛЕНДАРЬ!AJ11=GRID!$B$3:$U$3),0))*GRID!$H$45,
ROUNDUP(INDEX(GRID!$B$18:$U$29,MATCH(I$7,GRID!$A$18:$A$29,0),MATCH(1,($U$2=GRID!$B$1:$U$1)*(КАЛЕНДАРЬ!AJ11=GRID!$B$3:$U$3),0))*GRID!$H$45*(1-GRID!$H$46),0))</f>
        <v>37080</v>
      </c>
      <c r="K369" s="57" t="s">
        <v>119</v>
      </c>
      <c r="L369" s="57" t="s">
        <v>119</v>
      </c>
      <c r="M369" s="8" cm="1">
        <f t="array" ref="M369">IF($I$2="Длительное проживание от 10 ночей ",
INDEX(GRID!$B$4:$U$15,MATCH(M$7,GRID!$A$4:$A$15,0),MATCH(1,($U$2=GRID!$B$1:$U$1)*(КАЛЕНДАРЬ!AJ11=GRID!$B$3:$U$3),0))*GRID!$H$45,
ROUNDUP(INDEX(GRID!$B$4:$U$15,MATCH(M$7,GRID!$A$4:$A$15,0),MATCH(1,($U$2=GRID!$B$1:$U$1)*(КАЛЕНДАРЬ!AJ11=GRID!$B$3:$U$3),0))*GRID!$H$45*(1-GRID!$H$46),0))</f>
        <v>55080</v>
      </c>
      <c r="N369" s="8" cm="1">
        <f t="array" ref="N369">IF($I$2="Длительное проживание от 10 ночей ",
INDEX(GRID!$B$18:$U$29,MATCH(M$7,GRID!$A$18:$A$29,0),MATCH(1,($U$2=GRID!$B$1:$U$1)*(КАЛЕНДАРЬ!AJ11=GRID!$B$3:$U$3),0))*GRID!$H$45,
ROUNDUP(INDEX(GRID!$B$18:$U$29,MATCH(M$7,GRID!$A$18:$A$29,0),MATCH(1,($U$2=GRID!$B$1:$U$1)*(КАЛЕНДАРЬ!AJ11=GRID!$B$3:$U$3),0))*GRID!$H$45*(1-GRID!$H$46),0))</f>
        <v>59580</v>
      </c>
      <c r="O369" s="57" t="s">
        <v>119</v>
      </c>
      <c r="P369" s="8" cm="1">
        <f t="array" ref="P369">IF($I$2="Длительное проживание от 10 ночей ",
INDEX(GRID!$B$4:$U$15,MATCH(P$7,GRID!$A$4:$A$15,0),MATCH(1,($U$2=GRID!$B$1:$U$1)*(КАЛЕНДАРЬ!AJ11=GRID!$B$3:$U$3),0))*GRID!$H$45,
ROUNDUP(INDEX(GRID!$B$4:$U$15,MATCH(P$7,GRID!$A$4:$A$15,0),MATCH(1,($U$2=GRID!$B$1:$U$1)*(КАЛЕНДАРЬ!AJ11=GRID!$B$3:$U$3),0))*GRID!$H$45*(1-GRID!$H$46),0))</f>
        <v>120960</v>
      </c>
      <c r="Q369" s="8" cm="1">
        <f t="array" ref="Q369">IF($I$2="Длительное проживание от 10 ночей ",
INDEX(GRID!$B$4:$U$15,MATCH(Q$7,GRID!$A$4:$A$15,0),MATCH(1,($U$2=GRID!$B$1:$U$1)*(КАЛЕНДАРЬ!AJ11=GRID!$B$3:$U$3),0))*GRID!$H$45,
ROUNDUP(INDEX(GRID!$B$4:$U$15,MATCH(Q$7,GRID!$A$4:$A$15,0),MATCH(1,($U$2=GRID!$B$1:$U$1)*(КАЛЕНДАРЬ!AJ11=GRID!$B$3:$U$3),0))*GRID!$H$45*(1-GRID!$H$46),0))</f>
        <v>142560</v>
      </c>
      <c r="R369" s="57" t="s">
        <v>119</v>
      </c>
      <c r="S369" s="57" t="s">
        <v>119</v>
      </c>
      <c r="T369" s="57" t="s">
        <v>119</v>
      </c>
    </row>
    <row r="370" spans="1:20">
      <c r="A370" s="63" t="s">
        <v>13</v>
      </c>
      <c r="B370" s="64">
        <v>9</v>
      </c>
      <c r="C370" s="8" cm="1">
        <f t="array" ref="C370">IF($I$2="Длительное проживание от 10 ночей ",
INDEX(GRID!$B$4:$U$15,MATCH(C$7,GRID!$A$4:$A$15,0),MATCH(1,($U$2=GRID!$B$1:$U$1)*(КАЛЕНДАРЬ!AJ12=GRID!$B$3:$U$3),0))*GRID!$H$45,
ROUNDUP(INDEX(GRID!$B$4:$U$15,MATCH(C$7,GRID!$A$4:$A$15,0),MATCH(1,($U$2=GRID!$B$1:$U$1)*(КАЛЕНДАРЬ!AJ12=GRID!$B$3:$U$3),0))*GRID!$H$45*(1-GRID!$H$46),0))</f>
        <v>20250</v>
      </c>
      <c r="D370" s="8" cm="1">
        <f t="array" ref="D370">IF($I$2="Длительное проживание от 10 ночей ",
INDEX(GRID!$B$18:$U$29,MATCH(C$7,GRID!$A$18:$A$29,0),MATCH(1,($U$2=GRID!$B$1:$U$1)*(КАЛЕНДАРЬ!AJ12=GRID!$B$3:$U$3),0))*GRID!$H$45,
ROUNDUP(INDEX(GRID!$B$18:$U$29,MATCH(C$7,GRID!$A$18:$A$29,0),MATCH(1,($U$2=GRID!$B$1:$U$1)*(КАЛЕНДАРЬ!AJ12=GRID!$B$3:$U$3),0))*GRID!$H$45*(1-GRID!$H$46),0))</f>
        <v>24750</v>
      </c>
      <c r="E370" s="8" cm="1">
        <f t="array" ref="E370">IF($I$2="Длительное проживание от 10 ночей ",
INDEX(GRID!$B$4:$U$15,MATCH(E$7,GRID!$A$4:$A$15,0),MATCH(1,($U$2=GRID!$B$1:$U$1)*(КАЛЕНДАРЬ!AJ12=GRID!$B$3:$U$3),0))*GRID!$H$45,
ROUNDUP(INDEX(GRID!$B$4:$U$15,MATCH(E$7,GRID!$A$4:$A$15,0),MATCH(1,($U$2=GRID!$B$1:$U$1)*(КАЛЕНДАРЬ!AJ12=GRID!$B$3:$U$3),0))*GRID!$H$45*(1-GRID!$H$46),0))</f>
        <v>24480</v>
      </c>
      <c r="F370" s="8" cm="1">
        <f t="array" ref="F370">IF($I$2="Длительное проживание от 10 ночей ",
INDEX(GRID!$B$18:$U$29,MATCH(E$7,GRID!$A$18:$A$29,0),MATCH(1,($U$2=GRID!$B$1:$U$1)*(КАЛЕНДАРЬ!AJ12=GRID!$B$3:$U$3),0))*GRID!$H$45,
ROUNDUP(INDEX(GRID!$B$18:$U$29,MATCH(E$7,GRID!$A$18:$A$29,0),MATCH(1,($U$2=GRID!$B$1:$U$1)*(КАЛЕНДАРЬ!AJ12=GRID!$B$3:$U$3),0))*GRID!$H$45*(1-GRID!$H$46),0))</f>
        <v>28980</v>
      </c>
      <c r="G370" s="57" t="s">
        <v>119</v>
      </c>
      <c r="H370" s="57" t="s">
        <v>119</v>
      </c>
      <c r="I370" s="8" cm="1">
        <f t="array" ref="I370">IF($I$2="Длительное проживание от 10 ночей ",
INDEX(GRID!$B$4:$U$15,MATCH(I$7,GRID!$A$4:$A$15,0),MATCH(1,($U$2=GRID!$B$1:$U$1)*(КАЛЕНДАРЬ!AJ12=GRID!$B$3:$U$3),0))*GRID!$H$45,
ROUNDUP(INDEX(GRID!$B$4:$U$15,MATCH(I$7,GRID!$A$4:$A$15,0),MATCH(1,($U$2=GRID!$B$1:$U$1)*(КАЛЕНДАРЬ!AJ12=GRID!$B$3:$U$3),0))*GRID!$H$45*(1-GRID!$H$46),0))</f>
        <v>32580</v>
      </c>
      <c r="J370" s="8" cm="1">
        <f t="array" ref="J370">IF($I$2="Длительное проживание от 10 ночей ",
INDEX(GRID!$B$18:$U$29,MATCH(I$7,GRID!$A$18:$A$29,0),MATCH(1,($U$2=GRID!$B$1:$U$1)*(КАЛЕНДАРЬ!AJ12=GRID!$B$3:$U$3),0))*GRID!$H$45,
ROUNDUP(INDEX(GRID!$B$18:$U$29,MATCH(I$7,GRID!$A$18:$A$29,0),MATCH(1,($U$2=GRID!$B$1:$U$1)*(КАЛЕНДАРЬ!AJ12=GRID!$B$3:$U$3),0))*GRID!$H$45*(1-GRID!$H$46),0))</f>
        <v>37080</v>
      </c>
      <c r="K370" s="57" t="s">
        <v>119</v>
      </c>
      <c r="L370" s="57" t="s">
        <v>119</v>
      </c>
      <c r="M370" s="8" cm="1">
        <f t="array" ref="M370">IF($I$2="Длительное проживание от 10 ночей ",
INDEX(GRID!$B$4:$U$15,MATCH(M$7,GRID!$A$4:$A$15,0),MATCH(1,($U$2=GRID!$B$1:$U$1)*(КАЛЕНДАРЬ!AJ12=GRID!$B$3:$U$3),0))*GRID!$H$45,
ROUNDUP(INDEX(GRID!$B$4:$U$15,MATCH(M$7,GRID!$A$4:$A$15,0),MATCH(1,($U$2=GRID!$B$1:$U$1)*(КАЛЕНДАРЬ!AJ12=GRID!$B$3:$U$3),0))*GRID!$H$45*(1-GRID!$H$46),0))</f>
        <v>55080</v>
      </c>
      <c r="N370" s="8" cm="1">
        <f t="array" ref="N370">IF($I$2="Длительное проживание от 10 ночей ",
INDEX(GRID!$B$18:$U$29,MATCH(M$7,GRID!$A$18:$A$29,0),MATCH(1,($U$2=GRID!$B$1:$U$1)*(КАЛЕНДАРЬ!AJ12=GRID!$B$3:$U$3),0))*GRID!$H$45,
ROUNDUP(INDEX(GRID!$B$18:$U$29,MATCH(M$7,GRID!$A$18:$A$29,0),MATCH(1,($U$2=GRID!$B$1:$U$1)*(КАЛЕНДАРЬ!AJ12=GRID!$B$3:$U$3),0))*GRID!$H$45*(1-GRID!$H$46),0))</f>
        <v>59580</v>
      </c>
      <c r="O370" s="57" t="s">
        <v>119</v>
      </c>
      <c r="P370" s="8" cm="1">
        <f t="array" ref="P370">IF($I$2="Длительное проживание от 10 ночей ",
INDEX(GRID!$B$4:$U$15,MATCH(P$7,GRID!$A$4:$A$15,0),MATCH(1,($U$2=GRID!$B$1:$U$1)*(КАЛЕНДАРЬ!AJ12=GRID!$B$3:$U$3),0))*GRID!$H$45,
ROUNDUP(INDEX(GRID!$B$4:$U$15,MATCH(P$7,GRID!$A$4:$A$15,0),MATCH(1,($U$2=GRID!$B$1:$U$1)*(КАЛЕНДАРЬ!AJ12=GRID!$B$3:$U$3),0))*GRID!$H$45*(1-GRID!$H$46),0))</f>
        <v>120960</v>
      </c>
      <c r="Q370" s="8" cm="1">
        <f t="array" ref="Q370">IF($I$2="Длительное проживание от 10 ночей ",
INDEX(GRID!$B$4:$U$15,MATCH(Q$7,GRID!$A$4:$A$15,0),MATCH(1,($U$2=GRID!$B$1:$U$1)*(КАЛЕНДАРЬ!AJ12=GRID!$B$3:$U$3),0))*GRID!$H$45,
ROUNDUP(INDEX(GRID!$B$4:$U$15,MATCH(Q$7,GRID!$A$4:$A$15,0),MATCH(1,($U$2=GRID!$B$1:$U$1)*(КАЛЕНДАРЬ!AJ12=GRID!$B$3:$U$3),0))*GRID!$H$45*(1-GRID!$H$46),0))</f>
        <v>142560</v>
      </c>
      <c r="R370" s="57" t="s">
        <v>119</v>
      </c>
      <c r="S370" s="57" t="s">
        <v>119</v>
      </c>
      <c r="T370" s="57" t="s">
        <v>119</v>
      </c>
    </row>
    <row r="371" spans="1:20">
      <c r="A371" s="63" t="s">
        <v>14</v>
      </c>
      <c r="B371" s="64">
        <v>10</v>
      </c>
      <c r="C371" s="8" cm="1">
        <f t="array" ref="C371">IF($I$2="Длительное проживание от 10 ночей ",
INDEX(GRID!$B$4:$U$15,MATCH(C$7,GRID!$A$4:$A$15,0),MATCH(1,($U$2=GRID!$B$1:$U$1)*(КАЛЕНДАРЬ!AJ13=GRID!$B$3:$U$3),0))*GRID!$H$45,
ROUNDUP(INDEX(GRID!$B$4:$U$15,MATCH(C$7,GRID!$A$4:$A$15,0),MATCH(1,($U$2=GRID!$B$1:$U$1)*(КАЛЕНДАРЬ!AJ13=GRID!$B$3:$U$3),0))*GRID!$H$45*(1-GRID!$H$46),0))</f>
        <v>20250</v>
      </c>
      <c r="D371" s="8" cm="1">
        <f t="array" ref="D371">IF($I$2="Длительное проживание от 10 ночей ",
INDEX(GRID!$B$18:$U$29,MATCH(C$7,GRID!$A$18:$A$29,0),MATCH(1,($U$2=GRID!$B$1:$U$1)*(КАЛЕНДАРЬ!AJ13=GRID!$B$3:$U$3),0))*GRID!$H$45,
ROUNDUP(INDEX(GRID!$B$18:$U$29,MATCH(C$7,GRID!$A$18:$A$29,0),MATCH(1,($U$2=GRID!$B$1:$U$1)*(КАЛЕНДАРЬ!AJ13=GRID!$B$3:$U$3),0))*GRID!$H$45*(1-GRID!$H$46),0))</f>
        <v>24750</v>
      </c>
      <c r="E371" s="8" cm="1">
        <f t="array" ref="E371">IF($I$2="Длительное проживание от 10 ночей ",
INDEX(GRID!$B$4:$U$15,MATCH(E$7,GRID!$A$4:$A$15,0),MATCH(1,($U$2=GRID!$B$1:$U$1)*(КАЛЕНДАРЬ!AJ13=GRID!$B$3:$U$3),0))*GRID!$H$45,
ROUNDUP(INDEX(GRID!$B$4:$U$15,MATCH(E$7,GRID!$A$4:$A$15,0),MATCH(1,($U$2=GRID!$B$1:$U$1)*(КАЛЕНДАРЬ!AJ13=GRID!$B$3:$U$3),0))*GRID!$H$45*(1-GRID!$H$46),0))</f>
        <v>24480</v>
      </c>
      <c r="F371" s="8" cm="1">
        <f t="array" ref="F371">IF($I$2="Длительное проживание от 10 ночей ",
INDEX(GRID!$B$18:$U$29,MATCH(E$7,GRID!$A$18:$A$29,0),MATCH(1,($U$2=GRID!$B$1:$U$1)*(КАЛЕНДАРЬ!AJ13=GRID!$B$3:$U$3),0))*GRID!$H$45,
ROUNDUP(INDEX(GRID!$B$18:$U$29,MATCH(E$7,GRID!$A$18:$A$29,0),MATCH(1,($U$2=GRID!$B$1:$U$1)*(КАЛЕНДАРЬ!AJ13=GRID!$B$3:$U$3),0))*GRID!$H$45*(1-GRID!$H$46),0))</f>
        <v>28980</v>
      </c>
      <c r="G371" s="57" t="s">
        <v>119</v>
      </c>
      <c r="H371" s="57" t="s">
        <v>119</v>
      </c>
      <c r="I371" s="8" cm="1">
        <f t="array" ref="I371">IF($I$2="Длительное проживание от 10 ночей ",
INDEX(GRID!$B$4:$U$15,MATCH(I$7,GRID!$A$4:$A$15,0),MATCH(1,($U$2=GRID!$B$1:$U$1)*(КАЛЕНДАРЬ!AJ13=GRID!$B$3:$U$3),0))*GRID!$H$45,
ROUNDUP(INDEX(GRID!$B$4:$U$15,MATCH(I$7,GRID!$A$4:$A$15,0),MATCH(1,($U$2=GRID!$B$1:$U$1)*(КАЛЕНДАРЬ!AJ13=GRID!$B$3:$U$3),0))*GRID!$H$45*(1-GRID!$H$46),0))</f>
        <v>32580</v>
      </c>
      <c r="J371" s="8" cm="1">
        <f t="array" ref="J371">IF($I$2="Длительное проживание от 10 ночей ",
INDEX(GRID!$B$18:$U$29,MATCH(I$7,GRID!$A$18:$A$29,0),MATCH(1,($U$2=GRID!$B$1:$U$1)*(КАЛЕНДАРЬ!AJ13=GRID!$B$3:$U$3),0))*GRID!$H$45,
ROUNDUP(INDEX(GRID!$B$18:$U$29,MATCH(I$7,GRID!$A$18:$A$29,0),MATCH(1,($U$2=GRID!$B$1:$U$1)*(КАЛЕНДАРЬ!AJ13=GRID!$B$3:$U$3),0))*GRID!$H$45*(1-GRID!$H$46),0))</f>
        <v>37080</v>
      </c>
      <c r="K371" s="57" t="s">
        <v>119</v>
      </c>
      <c r="L371" s="57" t="s">
        <v>119</v>
      </c>
      <c r="M371" s="8" cm="1">
        <f t="array" ref="M371">IF($I$2="Длительное проживание от 10 ночей ",
INDEX(GRID!$B$4:$U$15,MATCH(M$7,GRID!$A$4:$A$15,0),MATCH(1,($U$2=GRID!$B$1:$U$1)*(КАЛЕНДАРЬ!AJ13=GRID!$B$3:$U$3),0))*GRID!$H$45,
ROUNDUP(INDEX(GRID!$B$4:$U$15,MATCH(M$7,GRID!$A$4:$A$15,0),MATCH(1,($U$2=GRID!$B$1:$U$1)*(КАЛЕНДАРЬ!AJ13=GRID!$B$3:$U$3),0))*GRID!$H$45*(1-GRID!$H$46),0))</f>
        <v>55080</v>
      </c>
      <c r="N371" s="8" cm="1">
        <f t="array" ref="N371">IF($I$2="Длительное проживание от 10 ночей ",
INDEX(GRID!$B$18:$U$29,MATCH(M$7,GRID!$A$18:$A$29,0),MATCH(1,($U$2=GRID!$B$1:$U$1)*(КАЛЕНДАРЬ!AJ13=GRID!$B$3:$U$3),0))*GRID!$H$45,
ROUNDUP(INDEX(GRID!$B$18:$U$29,MATCH(M$7,GRID!$A$18:$A$29,0),MATCH(1,($U$2=GRID!$B$1:$U$1)*(КАЛЕНДАРЬ!AJ13=GRID!$B$3:$U$3),0))*GRID!$H$45*(1-GRID!$H$46),0))</f>
        <v>59580</v>
      </c>
      <c r="O371" s="57" t="s">
        <v>119</v>
      </c>
      <c r="P371" s="8" cm="1">
        <f t="array" ref="P371">IF($I$2="Длительное проживание от 10 ночей ",
INDEX(GRID!$B$4:$U$15,MATCH(P$7,GRID!$A$4:$A$15,0),MATCH(1,($U$2=GRID!$B$1:$U$1)*(КАЛЕНДАРЬ!AJ13=GRID!$B$3:$U$3),0))*GRID!$H$45,
ROUNDUP(INDEX(GRID!$B$4:$U$15,MATCH(P$7,GRID!$A$4:$A$15,0),MATCH(1,($U$2=GRID!$B$1:$U$1)*(КАЛЕНДАРЬ!AJ13=GRID!$B$3:$U$3),0))*GRID!$H$45*(1-GRID!$H$46),0))</f>
        <v>120960</v>
      </c>
      <c r="Q371" s="8" cm="1">
        <f t="array" ref="Q371">IF($I$2="Длительное проживание от 10 ночей ",
INDEX(GRID!$B$4:$U$15,MATCH(Q$7,GRID!$A$4:$A$15,0),MATCH(1,($U$2=GRID!$B$1:$U$1)*(КАЛЕНДАРЬ!AJ13=GRID!$B$3:$U$3),0))*GRID!$H$45,
ROUNDUP(INDEX(GRID!$B$4:$U$15,MATCH(Q$7,GRID!$A$4:$A$15,0),MATCH(1,($U$2=GRID!$B$1:$U$1)*(КАЛЕНДАРЬ!AJ13=GRID!$B$3:$U$3),0))*GRID!$H$45*(1-GRID!$H$46),0))</f>
        <v>142560</v>
      </c>
      <c r="R371" s="57" t="s">
        <v>119</v>
      </c>
      <c r="S371" s="57" t="s">
        <v>119</v>
      </c>
      <c r="T371" s="57" t="s">
        <v>119</v>
      </c>
    </row>
    <row r="372" spans="1:20">
      <c r="A372" s="63" t="s">
        <v>15</v>
      </c>
      <c r="B372" s="64">
        <v>11</v>
      </c>
      <c r="C372" s="8" cm="1">
        <f t="array" ref="C372">IF($I$2="Длительное проживание от 10 ночей ",
INDEX(GRID!$B$4:$U$15,MATCH(C$7,GRID!$A$4:$A$15,0),MATCH(1,($U$2=GRID!$B$1:$U$1)*(КАЛЕНДАРЬ!AJ14=GRID!$B$3:$U$3),0))*GRID!$H$45,
ROUNDUP(INDEX(GRID!$B$4:$U$15,MATCH(C$7,GRID!$A$4:$A$15,0),MATCH(1,($U$2=GRID!$B$1:$U$1)*(КАЛЕНДАРЬ!AJ14=GRID!$B$3:$U$3),0))*GRID!$H$45*(1-GRID!$H$46),0))</f>
        <v>20250</v>
      </c>
      <c r="D372" s="8" cm="1">
        <f t="array" ref="D372">IF($I$2="Длительное проживание от 10 ночей ",
INDEX(GRID!$B$18:$U$29,MATCH(C$7,GRID!$A$18:$A$29,0),MATCH(1,($U$2=GRID!$B$1:$U$1)*(КАЛЕНДАРЬ!AJ14=GRID!$B$3:$U$3),0))*GRID!$H$45,
ROUNDUP(INDEX(GRID!$B$18:$U$29,MATCH(C$7,GRID!$A$18:$A$29,0),MATCH(1,($U$2=GRID!$B$1:$U$1)*(КАЛЕНДАРЬ!AJ14=GRID!$B$3:$U$3),0))*GRID!$H$45*(1-GRID!$H$46),0))</f>
        <v>24750</v>
      </c>
      <c r="E372" s="8" cm="1">
        <f t="array" ref="E372">IF($I$2="Длительное проживание от 10 ночей ",
INDEX(GRID!$B$4:$U$15,MATCH(E$7,GRID!$A$4:$A$15,0),MATCH(1,($U$2=GRID!$B$1:$U$1)*(КАЛЕНДАРЬ!AJ14=GRID!$B$3:$U$3),0))*GRID!$H$45,
ROUNDUP(INDEX(GRID!$B$4:$U$15,MATCH(E$7,GRID!$A$4:$A$15,0),MATCH(1,($U$2=GRID!$B$1:$U$1)*(КАЛЕНДАРЬ!AJ14=GRID!$B$3:$U$3),0))*GRID!$H$45*(1-GRID!$H$46),0))</f>
        <v>24480</v>
      </c>
      <c r="F372" s="8" cm="1">
        <f t="array" ref="F372">IF($I$2="Длительное проживание от 10 ночей ",
INDEX(GRID!$B$18:$U$29,MATCH(E$7,GRID!$A$18:$A$29,0),MATCH(1,($U$2=GRID!$B$1:$U$1)*(КАЛЕНДАРЬ!AJ14=GRID!$B$3:$U$3),0))*GRID!$H$45,
ROUNDUP(INDEX(GRID!$B$18:$U$29,MATCH(E$7,GRID!$A$18:$A$29,0),MATCH(1,($U$2=GRID!$B$1:$U$1)*(КАЛЕНДАРЬ!AJ14=GRID!$B$3:$U$3),0))*GRID!$H$45*(1-GRID!$H$46),0))</f>
        <v>28980</v>
      </c>
      <c r="G372" s="57" t="s">
        <v>119</v>
      </c>
      <c r="H372" s="57" t="s">
        <v>119</v>
      </c>
      <c r="I372" s="8" cm="1">
        <f t="array" ref="I372">IF($I$2="Длительное проживание от 10 ночей ",
INDEX(GRID!$B$4:$U$15,MATCH(I$7,GRID!$A$4:$A$15,0),MATCH(1,($U$2=GRID!$B$1:$U$1)*(КАЛЕНДАРЬ!AJ14=GRID!$B$3:$U$3),0))*GRID!$H$45,
ROUNDUP(INDEX(GRID!$B$4:$U$15,MATCH(I$7,GRID!$A$4:$A$15,0),MATCH(1,($U$2=GRID!$B$1:$U$1)*(КАЛЕНДАРЬ!AJ14=GRID!$B$3:$U$3),0))*GRID!$H$45*(1-GRID!$H$46),0))</f>
        <v>32580</v>
      </c>
      <c r="J372" s="8" cm="1">
        <f t="array" ref="J372">IF($I$2="Длительное проживание от 10 ночей ",
INDEX(GRID!$B$18:$U$29,MATCH(I$7,GRID!$A$18:$A$29,0),MATCH(1,($U$2=GRID!$B$1:$U$1)*(КАЛЕНДАРЬ!AJ14=GRID!$B$3:$U$3),0))*GRID!$H$45,
ROUNDUP(INDEX(GRID!$B$18:$U$29,MATCH(I$7,GRID!$A$18:$A$29,0),MATCH(1,($U$2=GRID!$B$1:$U$1)*(КАЛЕНДАРЬ!AJ14=GRID!$B$3:$U$3),0))*GRID!$H$45*(1-GRID!$H$46),0))</f>
        <v>37080</v>
      </c>
      <c r="K372" s="57" t="s">
        <v>119</v>
      </c>
      <c r="L372" s="57" t="s">
        <v>119</v>
      </c>
      <c r="M372" s="8" cm="1">
        <f t="array" ref="M372">IF($I$2="Длительное проживание от 10 ночей ",
INDEX(GRID!$B$4:$U$15,MATCH(M$7,GRID!$A$4:$A$15,0),MATCH(1,($U$2=GRID!$B$1:$U$1)*(КАЛЕНДАРЬ!AJ14=GRID!$B$3:$U$3),0))*GRID!$H$45,
ROUNDUP(INDEX(GRID!$B$4:$U$15,MATCH(M$7,GRID!$A$4:$A$15,0),MATCH(1,($U$2=GRID!$B$1:$U$1)*(КАЛЕНДАРЬ!AJ14=GRID!$B$3:$U$3),0))*GRID!$H$45*(1-GRID!$H$46),0))</f>
        <v>55080</v>
      </c>
      <c r="N372" s="8" cm="1">
        <f t="array" ref="N372">IF($I$2="Длительное проживание от 10 ночей ",
INDEX(GRID!$B$18:$U$29,MATCH(M$7,GRID!$A$18:$A$29,0),MATCH(1,($U$2=GRID!$B$1:$U$1)*(КАЛЕНДАРЬ!AJ14=GRID!$B$3:$U$3),0))*GRID!$H$45,
ROUNDUP(INDEX(GRID!$B$18:$U$29,MATCH(M$7,GRID!$A$18:$A$29,0),MATCH(1,($U$2=GRID!$B$1:$U$1)*(КАЛЕНДАРЬ!AJ14=GRID!$B$3:$U$3),0))*GRID!$H$45*(1-GRID!$H$46),0))</f>
        <v>59580</v>
      </c>
      <c r="O372" s="57" t="s">
        <v>119</v>
      </c>
      <c r="P372" s="8" cm="1">
        <f t="array" ref="P372">IF($I$2="Длительное проживание от 10 ночей ",
INDEX(GRID!$B$4:$U$15,MATCH(P$7,GRID!$A$4:$A$15,0),MATCH(1,($U$2=GRID!$B$1:$U$1)*(КАЛЕНДАРЬ!AJ14=GRID!$B$3:$U$3),0))*GRID!$H$45,
ROUNDUP(INDEX(GRID!$B$4:$U$15,MATCH(P$7,GRID!$A$4:$A$15,0),MATCH(1,($U$2=GRID!$B$1:$U$1)*(КАЛЕНДАРЬ!AJ14=GRID!$B$3:$U$3),0))*GRID!$H$45*(1-GRID!$H$46),0))</f>
        <v>120960</v>
      </c>
      <c r="Q372" s="8" cm="1">
        <f t="array" ref="Q372">IF($I$2="Длительное проживание от 10 ночей ",
INDEX(GRID!$B$4:$U$15,MATCH(Q$7,GRID!$A$4:$A$15,0),MATCH(1,($U$2=GRID!$B$1:$U$1)*(КАЛЕНДАРЬ!AJ14=GRID!$B$3:$U$3),0))*GRID!$H$45,
ROUNDUP(INDEX(GRID!$B$4:$U$15,MATCH(Q$7,GRID!$A$4:$A$15,0),MATCH(1,($U$2=GRID!$B$1:$U$1)*(КАЛЕНДАРЬ!AJ14=GRID!$B$3:$U$3),0))*GRID!$H$45*(1-GRID!$H$46),0))</f>
        <v>142560</v>
      </c>
      <c r="R372" s="57" t="s">
        <v>119</v>
      </c>
      <c r="S372" s="57" t="s">
        <v>119</v>
      </c>
      <c r="T372" s="57" t="s">
        <v>119</v>
      </c>
    </row>
    <row r="373" spans="1:20">
      <c r="A373" s="63" t="s">
        <v>16</v>
      </c>
      <c r="B373" s="64">
        <v>12</v>
      </c>
      <c r="C373" s="8" cm="1">
        <f t="array" ref="C373">IF($I$2="Длительное проживание от 10 ночей ",
INDEX(GRID!$B$4:$U$15,MATCH(C$7,GRID!$A$4:$A$15,0),MATCH(1,($U$2=GRID!$B$1:$U$1)*(КАЛЕНДАРЬ!AJ15=GRID!$B$3:$U$3),0))*GRID!$H$45,
ROUNDUP(INDEX(GRID!$B$4:$U$15,MATCH(C$7,GRID!$A$4:$A$15,0),MATCH(1,($U$2=GRID!$B$1:$U$1)*(КАЛЕНДАРЬ!AJ15=GRID!$B$3:$U$3),0))*GRID!$H$45*(1-GRID!$H$46),0))</f>
        <v>22500</v>
      </c>
      <c r="D373" s="8" cm="1">
        <f t="array" ref="D373">IF($I$2="Длительное проживание от 10 ночей ",
INDEX(GRID!$B$18:$U$29,MATCH(C$7,GRID!$A$18:$A$29,0),MATCH(1,($U$2=GRID!$B$1:$U$1)*(КАЛЕНДАРЬ!AJ15=GRID!$B$3:$U$3),0))*GRID!$H$45,
ROUNDUP(INDEX(GRID!$B$18:$U$29,MATCH(C$7,GRID!$A$18:$A$29,0),MATCH(1,($U$2=GRID!$B$1:$U$1)*(КАЛЕНДАРЬ!AJ15=GRID!$B$3:$U$3),0))*GRID!$H$45*(1-GRID!$H$46),0))</f>
        <v>27000</v>
      </c>
      <c r="E373" s="8" cm="1">
        <f t="array" ref="E373">IF($I$2="Длительное проживание от 10 ночей ",
INDEX(GRID!$B$4:$U$15,MATCH(E$7,GRID!$A$4:$A$15,0),MATCH(1,($U$2=GRID!$B$1:$U$1)*(КАЛЕНДАРЬ!AJ15=GRID!$B$3:$U$3),0))*GRID!$H$45,
ROUNDUP(INDEX(GRID!$B$4:$U$15,MATCH(E$7,GRID!$A$4:$A$15,0),MATCH(1,($U$2=GRID!$B$1:$U$1)*(КАЛЕНДАРЬ!AJ15=GRID!$B$3:$U$3),0))*GRID!$H$45*(1-GRID!$H$46),0))</f>
        <v>27000</v>
      </c>
      <c r="F373" s="8" cm="1">
        <f t="array" ref="F373">IF($I$2="Длительное проживание от 10 ночей ",
INDEX(GRID!$B$18:$U$29,MATCH(E$7,GRID!$A$18:$A$29,0),MATCH(1,($U$2=GRID!$B$1:$U$1)*(КАЛЕНДАРЬ!AJ15=GRID!$B$3:$U$3),0))*GRID!$H$45,
ROUNDUP(INDEX(GRID!$B$18:$U$29,MATCH(E$7,GRID!$A$18:$A$29,0),MATCH(1,($U$2=GRID!$B$1:$U$1)*(КАЛЕНДАРЬ!AJ15=GRID!$B$3:$U$3),0))*GRID!$H$45*(1-GRID!$H$46),0))</f>
        <v>31500</v>
      </c>
      <c r="G373" s="57" t="s">
        <v>119</v>
      </c>
      <c r="H373" s="57" t="s">
        <v>119</v>
      </c>
      <c r="I373" s="8" cm="1">
        <f t="array" ref="I373">IF($I$2="Длительное проживание от 10 ночей ",
INDEX(GRID!$B$4:$U$15,MATCH(I$7,GRID!$A$4:$A$15,0),MATCH(1,($U$2=GRID!$B$1:$U$1)*(КАЛЕНДАРЬ!AJ15=GRID!$B$3:$U$3),0))*GRID!$H$45,
ROUNDUP(INDEX(GRID!$B$4:$U$15,MATCH(I$7,GRID!$A$4:$A$15,0),MATCH(1,($U$2=GRID!$B$1:$U$1)*(КАЛЕНДАРЬ!AJ15=GRID!$B$3:$U$3),0))*GRID!$H$45*(1-GRID!$H$46),0))</f>
        <v>35730</v>
      </c>
      <c r="J373" s="8" cm="1">
        <f t="array" ref="J373">IF($I$2="Длительное проживание от 10 ночей ",
INDEX(GRID!$B$18:$U$29,MATCH(I$7,GRID!$A$18:$A$29,0),MATCH(1,($U$2=GRID!$B$1:$U$1)*(КАЛЕНДАРЬ!AJ15=GRID!$B$3:$U$3),0))*GRID!$H$45,
ROUNDUP(INDEX(GRID!$B$18:$U$29,MATCH(I$7,GRID!$A$18:$A$29,0),MATCH(1,($U$2=GRID!$B$1:$U$1)*(КАЛЕНДАРЬ!AJ15=GRID!$B$3:$U$3),0))*GRID!$H$45*(1-GRID!$H$46),0))</f>
        <v>40230</v>
      </c>
      <c r="K373" s="57" t="s">
        <v>119</v>
      </c>
      <c r="L373" s="57" t="s">
        <v>119</v>
      </c>
      <c r="M373" s="8" cm="1">
        <f t="array" ref="M373">IF($I$2="Длительное проживание от 10 ночей ",
INDEX(GRID!$B$4:$U$15,MATCH(M$7,GRID!$A$4:$A$15,0),MATCH(1,($U$2=GRID!$B$1:$U$1)*(КАЛЕНДАРЬ!AJ15=GRID!$B$3:$U$3),0))*GRID!$H$45,
ROUNDUP(INDEX(GRID!$B$4:$U$15,MATCH(M$7,GRID!$A$4:$A$15,0),MATCH(1,($U$2=GRID!$B$1:$U$1)*(КАЛЕНДАРЬ!AJ15=GRID!$B$3:$U$3),0))*GRID!$H$45*(1-GRID!$H$46),0))</f>
        <v>58680</v>
      </c>
      <c r="N373" s="8" cm="1">
        <f t="array" ref="N373">IF($I$2="Длительное проживание от 10 ночей ",
INDEX(GRID!$B$18:$U$29,MATCH(M$7,GRID!$A$18:$A$29,0),MATCH(1,($U$2=GRID!$B$1:$U$1)*(КАЛЕНДАРЬ!AJ15=GRID!$B$3:$U$3),0))*GRID!$H$45,
ROUNDUP(INDEX(GRID!$B$18:$U$29,MATCH(M$7,GRID!$A$18:$A$29,0),MATCH(1,($U$2=GRID!$B$1:$U$1)*(КАЛЕНДАРЬ!AJ15=GRID!$B$3:$U$3),0))*GRID!$H$45*(1-GRID!$H$46),0))</f>
        <v>63180</v>
      </c>
      <c r="O373" s="57" t="s">
        <v>119</v>
      </c>
      <c r="P373" s="8" cm="1">
        <f t="array" ref="P373">IF($I$2="Длительное проживание от 10 ночей ",
INDEX(GRID!$B$4:$U$15,MATCH(P$7,GRID!$A$4:$A$15,0),MATCH(1,($U$2=GRID!$B$1:$U$1)*(КАЛЕНДАРЬ!AJ15=GRID!$B$3:$U$3),0))*GRID!$H$45,
ROUNDUP(INDEX(GRID!$B$4:$U$15,MATCH(P$7,GRID!$A$4:$A$15,0),MATCH(1,($U$2=GRID!$B$1:$U$1)*(КАЛЕНДАРЬ!AJ15=GRID!$B$3:$U$3),0))*GRID!$H$45*(1-GRID!$H$46),0))</f>
        <v>125730</v>
      </c>
      <c r="Q373" s="8" cm="1">
        <f t="array" ref="Q373">IF($I$2="Длительное проживание от 10 ночей ",
INDEX(GRID!$B$4:$U$15,MATCH(Q$7,GRID!$A$4:$A$15,0),MATCH(1,($U$2=GRID!$B$1:$U$1)*(КАЛЕНДАРЬ!AJ15=GRID!$B$3:$U$3),0))*GRID!$H$45,
ROUNDUP(INDEX(GRID!$B$4:$U$15,MATCH(Q$7,GRID!$A$4:$A$15,0),MATCH(1,($U$2=GRID!$B$1:$U$1)*(КАЛЕНДАРЬ!AJ15=GRID!$B$3:$U$3),0))*GRID!$H$45*(1-GRID!$H$46),0))</f>
        <v>147960</v>
      </c>
      <c r="R373" s="57" t="s">
        <v>119</v>
      </c>
      <c r="S373" s="57" t="s">
        <v>119</v>
      </c>
      <c r="T373" s="57" t="s">
        <v>119</v>
      </c>
    </row>
    <row r="374" spans="1:20">
      <c r="A374" s="63" t="s">
        <v>17</v>
      </c>
      <c r="B374" s="64">
        <v>13</v>
      </c>
      <c r="C374" s="8" cm="1">
        <f t="array" ref="C374">IF($I$2="Длительное проживание от 10 ночей ",
INDEX(GRID!$B$4:$U$15,MATCH(C$7,GRID!$A$4:$A$15,0),MATCH(1,($U$2=GRID!$B$1:$U$1)*(КАЛЕНДАРЬ!AJ16=GRID!$B$3:$U$3),0))*GRID!$H$45,
ROUNDUP(INDEX(GRID!$B$4:$U$15,MATCH(C$7,GRID!$A$4:$A$15,0),MATCH(1,($U$2=GRID!$B$1:$U$1)*(КАЛЕНДАРЬ!AJ16=GRID!$B$3:$U$3),0))*GRID!$H$45*(1-GRID!$H$46),0))</f>
        <v>22500</v>
      </c>
      <c r="D374" s="8" cm="1">
        <f t="array" ref="D374">IF($I$2="Длительное проживание от 10 ночей ",
INDEX(GRID!$B$18:$U$29,MATCH(C$7,GRID!$A$18:$A$29,0),MATCH(1,($U$2=GRID!$B$1:$U$1)*(КАЛЕНДАРЬ!AJ16=GRID!$B$3:$U$3),0))*GRID!$H$45,
ROUNDUP(INDEX(GRID!$B$18:$U$29,MATCH(C$7,GRID!$A$18:$A$29,0),MATCH(1,($U$2=GRID!$B$1:$U$1)*(КАЛЕНДАРЬ!AJ16=GRID!$B$3:$U$3),0))*GRID!$H$45*(1-GRID!$H$46),0))</f>
        <v>27000</v>
      </c>
      <c r="E374" s="8" cm="1">
        <f t="array" ref="E374">IF($I$2="Длительное проживание от 10 ночей ",
INDEX(GRID!$B$4:$U$15,MATCH(E$7,GRID!$A$4:$A$15,0),MATCH(1,($U$2=GRID!$B$1:$U$1)*(КАЛЕНДАРЬ!AJ16=GRID!$B$3:$U$3),0))*GRID!$H$45,
ROUNDUP(INDEX(GRID!$B$4:$U$15,MATCH(E$7,GRID!$A$4:$A$15,0),MATCH(1,($U$2=GRID!$B$1:$U$1)*(КАЛЕНДАРЬ!AJ16=GRID!$B$3:$U$3),0))*GRID!$H$45*(1-GRID!$H$46),0))</f>
        <v>27000</v>
      </c>
      <c r="F374" s="8" cm="1">
        <f t="array" ref="F374">IF($I$2="Длительное проживание от 10 ночей ",
INDEX(GRID!$B$18:$U$29,MATCH(E$7,GRID!$A$18:$A$29,0),MATCH(1,($U$2=GRID!$B$1:$U$1)*(КАЛЕНДАРЬ!AJ16=GRID!$B$3:$U$3),0))*GRID!$H$45,
ROUNDUP(INDEX(GRID!$B$18:$U$29,MATCH(E$7,GRID!$A$18:$A$29,0),MATCH(1,($U$2=GRID!$B$1:$U$1)*(КАЛЕНДАРЬ!AJ16=GRID!$B$3:$U$3),0))*GRID!$H$45*(1-GRID!$H$46),0))</f>
        <v>31500</v>
      </c>
      <c r="G374" s="57" t="s">
        <v>119</v>
      </c>
      <c r="H374" s="57" t="s">
        <v>119</v>
      </c>
      <c r="I374" s="8" cm="1">
        <f t="array" ref="I374">IF($I$2="Длительное проживание от 10 ночей ",
INDEX(GRID!$B$4:$U$15,MATCH(I$7,GRID!$A$4:$A$15,0),MATCH(1,($U$2=GRID!$B$1:$U$1)*(КАЛЕНДАРЬ!AJ16=GRID!$B$3:$U$3),0))*GRID!$H$45,
ROUNDUP(INDEX(GRID!$B$4:$U$15,MATCH(I$7,GRID!$A$4:$A$15,0),MATCH(1,($U$2=GRID!$B$1:$U$1)*(КАЛЕНДАРЬ!AJ16=GRID!$B$3:$U$3),0))*GRID!$H$45*(1-GRID!$H$46),0))</f>
        <v>35730</v>
      </c>
      <c r="J374" s="8" cm="1">
        <f t="array" ref="J374">IF($I$2="Длительное проживание от 10 ночей ",
INDEX(GRID!$B$18:$U$29,MATCH(I$7,GRID!$A$18:$A$29,0),MATCH(1,($U$2=GRID!$B$1:$U$1)*(КАЛЕНДАРЬ!AJ16=GRID!$B$3:$U$3),0))*GRID!$H$45,
ROUNDUP(INDEX(GRID!$B$18:$U$29,MATCH(I$7,GRID!$A$18:$A$29,0),MATCH(1,($U$2=GRID!$B$1:$U$1)*(КАЛЕНДАРЬ!AJ16=GRID!$B$3:$U$3),0))*GRID!$H$45*(1-GRID!$H$46),0))</f>
        <v>40230</v>
      </c>
      <c r="K374" s="57" t="s">
        <v>119</v>
      </c>
      <c r="L374" s="57" t="s">
        <v>119</v>
      </c>
      <c r="M374" s="8" cm="1">
        <f t="array" ref="M374">IF($I$2="Длительное проживание от 10 ночей ",
INDEX(GRID!$B$4:$U$15,MATCH(M$7,GRID!$A$4:$A$15,0),MATCH(1,($U$2=GRID!$B$1:$U$1)*(КАЛЕНДАРЬ!AJ16=GRID!$B$3:$U$3),0))*GRID!$H$45,
ROUNDUP(INDEX(GRID!$B$4:$U$15,MATCH(M$7,GRID!$A$4:$A$15,0),MATCH(1,($U$2=GRID!$B$1:$U$1)*(КАЛЕНДАРЬ!AJ16=GRID!$B$3:$U$3),0))*GRID!$H$45*(1-GRID!$H$46),0))</f>
        <v>58680</v>
      </c>
      <c r="N374" s="8" cm="1">
        <f t="array" ref="N374">IF($I$2="Длительное проживание от 10 ночей ",
INDEX(GRID!$B$18:$U$29,MATCH(M$7,GRID!$A$18:$A$29,0),MATCH(1,($U$2=GRID!$B$1:$U$1)*(КАЛЕНДАРЬ!AJ16=GRID!$B$3:$U$3),0))*GRID!$H$45,
ROUNDUP(INDEX(GRID!$B$18:$U$29,MATCH(M$7,GRID!$A$18:$A$29,0),MATCH(1,($U$2=GRID!$B$1:$U$1)*(КАЛЕНДАРЬ!AJ16=GRID!$B$3:$U$3),0))*GRID!$H$45*(1-GRID!$H$46),0))</f>
        <v>63180</v>
      </c>
      <c r="O374" s="57" t="s">
        <v>119</v>
      </c>
      <c r="P374" s="8" cm="1">
        <f t="array" ref="P374">IF($I$2="Длительное проживание от 10 ночей ",
INDEX(GRID!$B$4:$U$15,MATCH(P$7,GRID!$A$4:$A$15,0),MATCH(1,($U$2=GRID!$B$1:$U$1)*(КАЛЕНДАРЬ!AJ16=GRID!$B$3:$U$3),0))*GRID!$H$45,
ROUNDUP(INDEX(GRID!$B$4:$U$15,MATCH(P$7,GRID!$A$4:$A$15,0),MATCH(1,($U$2=GRID!$B$1:$U$1)*(КАЛЕНДАРЬ!AJ16=GRID!$B$3:$U$3),0))*GRID!$H$45*(1-GRID!$H$46),0))</f>
        <v>125730</v>
      </c>
      <c r="Q374" s="8" cm="1">
        <f t="array" ref="Q374">IF($I$2="Длительное проживание от 10 ночей ",
INDEX(GRID!$B$4:$U$15,MATCH(Q$7,GRID!$A$4:$A$15,0),MATCH(1,($U$2=GRID!$B$1:$U$1)*(КАЛЕНДАРЬ!AJ16=GRID!$B$3:$U$3),0))*GRID!$H$45,
ROUNDUP(INDEX(GRID!$B$4:$U$15,MATCH(Q$7,GRID!$A$4:$A$15,0),MATCH(1,($U$2=GRID!$B$1:$U$1)*(КАЛЕНДАРЬ!AJ16=GRID!$B$3:$U$3),0))*GRID!$H$45*(1-GRID!$H$46),0))</f>
        <v>147960</v>
      </c>
      <c r="R374" s="57" t="s">
        <v>119</v>
      </c>
      <c r="S374" s="57" t="s">
        <v>119</v>
      </c>
      <c r="T374" s="57" t="s">
        <v>119</v>
      </c>
    </row>
    <row r="375" spans="1:20">
      <c r="A375" s="63" t="s">
        <v>11</v>
      </c>
      <c r="B375" s="64">
        <v>14</v>
      </c>
      <c r="C375" s="8" cm="1">
        <f t="array" ref="C375">IF($I$2="Длительное проживание от 10 ночей ",
INDEX(GRID!$B$4:$U$15,MATCH(C$7,GRID!$A$4:$A$15,0),MATCH(1,($U$2=GRID!$B$1:$U$1)*(КАЛЕНДАРЬ!AJ17=GRID!$B$3:$U$3),0))*GRID!$H$45,
ROUNDUP(INDEX(GRID!$B$4:$U$15,MATCH(C$7,GRID!$A$4:$A$15,0),MATCH(1,($U$2=GRID!$B$1:$U$1)*(КАЛЕНДАРЬ!AJ17=GRID!$B$3:$U$3),0))*GRID!$H$45*(1-GRID!$H$46),0))</f>
        <v>20250</v>
      </c>
      <c r="D375" s="8" cm="1">
        <f t="array" ref="D375">IF($I$2="Длительное проживание от 10 ночей ",
INDEX(GRID!$B$18:$U$29,MATCH(C$7,GRID!$A$18:$A$29,0),MATCH(1,($U$2=GRID!$B$1:$U$1)*(КАЛЕНДАРЬ!AJ17=GRID!$B$3:$U$3),0))*GRID!$H$45,
ROUNDUP(INDEX(GRID!$B$18:$U$29,MATCH(C$7,GRID!$A$18:$A$29,0),MATCH(1,($U$2=GRID!$B$1:$U$1)*(КАЛЕНДАРЬ!AJ17=GRID!$B$3:$U$3),0))*GRID!$H$45*(1-GRID!$H$46),0))</f>
        <v>24750</v>
      </c>
      <c r="E375" s="8" cm="1">
        <f t="array" ref="E375">IF($I$2="Длительное проживание от 10 ночей ",
INDEX(GRID!$B$4:$U$15,MATCH(E$7,GRID!$A$4:$A$15,0),MATCH(1,($U$2=GRID!$B$1:$U$1)*(КАЛЕНДАРЬ!AJ17=GRID!$B$3:$U$3),0))*GRID!$H$45,
ROUNDUP(INDEX(GRID!$B$4:$U$15,MATCH(E$7,GRID!$A$4:$A$15,0),MATCH(1,($U$2=GRID!$B$1:$U$1)*(КАЛЕНДАРЬ!AJ17=GRID!$B$3:$U$3),0))*GRID!$H$45*(1-GRID!$H$46),0))</f>
        <v>24480</v>
      </c>
      <c r="F375" s="8" cm="1">
        <f t="array" ref="F375">IF($I$2="Длительное проживание от 10 ночей ",
INDEX(GRID!$B$18:$U$29,MATCH(E$7,GRID!$A$18:$A$29,0),MATCH(1,($U$2=GRID!$B$1:$U$1)*(КАЛЕНДАРЬ!AJ17=GRID!$B$3:$U$3),0))*GRID!$H$45,
ROUNDUP(INDEX(GRID!$B$18:$U$29,MATCH(E$7,GRID!$A$18:$A$29,0),MATCH(1,($U$2=GRID!$B$1:$U$1)*(КАЛЕНДАРЬ!AJ17=GRID!$B$3:$U$3),0))*GRID!$H$45*(1-GRID!$H$46),0))</f>
        <v>28980</v>
      </c>
      <c r="G375" s="57" t="s">
        <v>119</v>
      </c>
      <c r="H375" s="57" t="s">
        <v>119</v>
      </c>
      <c r="I375" s="8" cm="1">
        <f t="array" ref="I375">IF($I$2="Длительное проживание от 10 ночей ",
INDEX(GRID!$B$4:$U$15,MATCH(I$7,GRID!$A$4:$A$15,0),MATCH(1,($U$2=GRID!$B$1:$U$1)*(КАЛЕНДАРЬ!AJ17=GRID!$B$3:$U$3),0))*GRID!$H$45,
ROUNDUP(INDEX(GRID!$B$4:$U$15,MATCH(I$7,GRID!$A$4:$A$15,0),MATCH(1,($U$2=GRID!$B$1:$U$1)*(КАЛЕНДАРЬ!AJ17=GRID!$B$3:$U$3),0))*GRID!$H$45*(1-GRID!$H$46),0))</f>
        <v>32580</v>
      </c>
      <c r="J375" s="8" cm="1">
        <f t="array" ref="J375">IF($I$2="Длительное проживание от 10 ночей ",
INDEX(GRID!$B$18:$U$29,MATCH(I$7,GRID!$A$18:$A$29,0),MATCH(1,($U$2=GRID!$B$1:$U$1)*(КАЛЕНДАРЬ!AJ17=GRID!$B$3:$U$3),0))*GRID!$H$45,
ROUNDUP(INDEX(GRID!$B$18:$U$29,MATCH(I$7,GRID!$A$18:$A$29,0),MATCH(1,($U$2=GRID!$B$1:$U$1)*(КАЛЕНДАРЬ!AJ17=GRID!$B$3:$U$3),0))*GRID!$H$45*(1-GRID!$H$46),0))</f>
        <v>37080</v>
      </c>
      <c r="K375" s="57" t="s">
        <v>119</v>
      </c>
      <c r="L375" s="57" t="s">
        <v>119</v>
      </c>
      <c r="M375" s="8" cm="1">
        <f t="array" ref="M375">IF($I$2="Длительное проживание от 10 ночей ",
INDEX(GRID!$B$4:$U$15,MATCH(M$7,GRID!$A$4:$A$15,0),MATCH(1,($U$2=GRID!$B$1:$U$1)*(КАЛЕНДАРЬ!AJ17=GRID!$B$3:$U$3),0))*GRID!$H$45,
ROUNDUP(INDEX(GRID!$B$4:$U$15,MATCH(M$7,GRID!$A$4:$A$15,0),MATCH(1,($U$2=GRID!$B$1:$U$1)*(КАЛЕНДАРЬ!AJ17=GRID!$B$3:$U$3),0))*GRID!$H$45*(1-GRID!$H$46),0))</f>
        <v>55080</v>
      </c>
      <c r="N375" s="8" cm="1">
        <f t="array" ref="N375">IF($I$2="Длительное проживание от 10 ночей ",
INDEX(GRID!$B$18:$U$29,MATCH(M$7,GRID!$A$18:$A$29,0),MATCH(1,($U$2=GRID!$B$1:$U$1)*(КАЛЕНДАРЬ!AJ17=GRID!$B$3:$U$3),0))*GRID!$H$45,
ROUNDUP(INDEX(GRID!$B$18:$U$29,MATCH(M$7,GRID!$A$18:$A$29,0),MATCH(1,($U$2=GRID!$B$1:$U$1)*(КАЛЕНДАРЬ!AJ17=GRID!$B$3:$U$3),0))*GRID!$H$45*(1-GRID!$H$46),0))</f>
        <v>59580</v>
      </c>
      <c r="O375" s="57" t="s">
        <v>119</v>
      </c>
      <c r="P375" s="8" cm="1">
        <f t="array" ref="P375">IF($I$2="Длительное проживание от 10 ночей ",
INDEX(GRID!$B$4:$U$15,MATCH(P$7,GRID!$A$4:$A$15,0),MATCH(1,($U$2=GRID!$B$1:$U$1)*(КАЛЕНДАРЬ!AJ17=GRID!$B$3:$U$3),0))*GRID!$H$45,
ROUNDUP(INDEX(GRID!$B$4:$U$15,MATCH(P$7,GRID!$A$4:$A$15,0),MATCH(1,($U$2=GRID!$B$1:$U$1)*(КАЛЕНДАРЬ!AJ17=GRID!$B$3:$U$3),0))*GRID!$H$45*(1-GRID!$H$46),0))</f>
        <v>120960</v>
      </c>
      <c r="Q375" s="8" cm="1">
        <f t="array" ref="Q375">IF($I$2="Длительное проживание от 10 ночей ",
INDEX(GRID!$B$4:$U$15,MATCH(Q$7,GRID!$A$4:$A$15,0),MATCH(1,($U$2=GRID!$B$1:$U$1)*(КАЛЕНДАРЬ!AJ17=GRID!$B$3:$U$3),0))*GRID!$H$45,
ROUNDUP(INDEX(GRID!$B$4:$U$15,MATCH(Q$7,GRID!$A$4:$A$15,0),MATCH(1,($U$2=GRID!$B$1:$U$1)*(КАЛЕНДАРЬ!AJ17=GRID!$B$3:$U$3),0))*GRID!$H$45*(1-GRID!$H$46),0))</f>
        <v>142560</v>
      </c>
      <c r="R375" s="57" t="s">
        <v>119</v>
      </c>
      <c r="S375" s="57" t="s">
        <v>119</v>
      </c>
      <c r="T375" s="57" t="s">
        <v>119</v>
      </c>
    </row>
    <row r="376" spans="1:20">
      <c r="A376" s="63" t="s">
        <v>12</v>
      </c>
      <c r="B376" s="64">
        <v>15</v>
      </c>
      <c r="C376" s="8" cm="1">
        <f t="array" ref="C376">IF($I$2="Длительное проживание от 10 ночей ",
INDEX(GRID!$B$4:$U$15,MATCH(C$7,GRID!$A$4:$A$15,0),MATCH(1,($U$2=GRID!$B$1:$U$1)*(КАЛЕНДАРЬ!AJ18=GRID!$B$3:$U$3),0))*GRID!$H$45,
ROUNDUP(INDEX(GRID!$B$4:$U$15,MATCH(C$7,GRID!$A$4:$A$15,0),MATCH(1,($U$2=GRID!$B$1:$U$1)*(КАЛЕНДАРЬ!AJ18=GRID!$B$3:$U$3),0))*GRID!$H$45*(1-GRID!$H$46),0))</f>
        <v>20250</v>
      </c>
      <c r="D376" s="8" cm="1">
        <f t="array" ref="D376">IF($I$2="Длительное проживание от 10 ночей ",
INDEX(GRID!$B$18:$U$29,MATCH(C$7,GRID!$A$18:$A$29,0),MATCH(1,($U$2=GRID!$B$1:$U$1)*(КАЛЕНДАРЬ!AJ18=GRID!$B$3:$U$3),0))*GRID!$H$45,
ROUNDUP(INDEX(GRID!$B$18:$U$29,MATCH(C$7,GRID!$A$18:$A$29,0),MATCH(1,($U$2=GRID!$B$1:$U$1)*(КАЛЕНДАРЬ!AJ18=GRID!$B$3:$U$3),0))*GRID!$H$45*(1-GRID!$H$46),0))</f>
        <v>24750</v>
      </c>
      <c r="E376" s="8" cm="1">
        <f t="array" ref="E376">IF($I$2="Длительное проживание от 10 ночей ",
INDEX(GRID!$B$4:$U$15,MATCH(E$7,GRID!$A$4:$A$15,0),MATCH(1,($U$2=GRID!$B$1:$U$1)*(КАЛЕНДАРЬ!AJ18=GRID!$B$3:$U$3),0))*GRID!$H$45,
ROUNDUP(INDEX(GRID!$B$4:$U$15,MATCH(E$7,GRID!$A$4:$A$15,0),MATCH(1,($U$2=GRID!$B$1:$U$1)*(КАЛЕНДАРЬ!AJ18=GRID!$B$3:$U$3),0))*GRID!$H$45*(1-GRID!$H$46),0))</f>
        <v>24480</v>
      </c>
      <c r="F376" s="8" cm="1">
        <f t="array" ref="F376">IF($I$2="Длительное проживание от 10 ночей ",
INDEX(GRID!$B$18:$U$29,MATCH(E$7,GRID!$A$18:$A$29,0),MATCH(1,($U$2=GRID!$B$1:$U$1)*(КАЛЕНДАРЬ!AJ18=GRID!$B$3:$U$3),0))*GRID!$H$45,
ROUNDUP(INDEX(GRID!$B$18:$U$29,MATCH(E$7,GRID!$A$18:$A$29,0),MATCH(1,($U$2=GRID!$B$1:$U$1)*(КАЛЕНДАРЬ!AJ18=GRID!$B$3:$U$3),0))*GRID!$H$45*(1-GRID!$H$46),0))</f>
        <v>28980</v>
      </c>
      <c r="G376" s="57" t="s">
        <v>119</v>
      </c>
      <c r="H376" s="57" t="s">
        <v>119</v>
      </c>
      <c r="I376" s="8" cm="1">
        <f t="array" ref="I376">IF($I$2="Длительное проживание от 10 ночей ",
INDEX(GRID!$B$4:$U$15,MATCH(I$7,GRID!$A$4:$A$15,0),MATCH(1,($U$2=GRID!$B$1:$U$1)*(КАЛЕНДАРЬ!AJ18=GRID!$B$3:$U$3),0))*GRID!$H$45,
ROUNDUP(INDEX(GRID!$B$4:$U$15,MATCH(I$7,GRID!$A$4:$A$15,0),MATCH(1,($U$2=GRID!$B$1:$U$1)*(КАЛЕНДАРЬ!AJ18=GRID!$B$3:$U$3),0))*GRID!$H$45*(1-GRID!$H$46),0))</f>
        <v>32580</v>
      </c>
      <c r="J376" s="8" cm="1">
        <f t="array" ref="J376">IF($I$2="Длительное проживание от 10 ночей ",
INDEX(GRID!$B$18:$U$29,MATCH(I$7,GRID!$A$18:$A$29,0),MATCH(1,($U$2=GRID!$B$1:$U$1)*(КАЛЕНДАРЬ!AJ18=GRID!$B$3:$U$3),0))*GRID!$H$45,
ROUNDUP(INDEX(GRID!$B$18:$U$29,MATCH(I$7,GRID!$A$18:$A$29,0),MATCH(1,($U$2=GRID!$B$1:$U$1)*(КАЛЕНДАРЬ!AJ18=GRID!$B$3:$U$3),0))*GRID!$H$45*(1-GRID!$H$46),0))</f>
        <v>37080</v>
      </c>
      <c r="K376" s="57" t="s">
        <v>119</v>
      </c>
      <c r="L376" s="57" t="s">
        <v>119</v>
      </c>
      <c r="M376" s="8" cm="1">
        <f t="array" ref="M376">IF($I$2="Длительное проживание от 10 ночей ",
INDEX(GRID!$B$4:$U$15,MATCH(M$7,GRID!$A$4:$A$15,0),MATCH(1,($U$2=GRID!$B$1:$U$1)*(КАЛЕНДАРЬ!AJ18=GRID!$B$3:$U$3),0))*GRID!$H$45,
ROUNDUP(INDEX(GRID!$B$4:$U$15,MATCH(M$7,GRID!$A$4:$A$15,0),MATCH(1,($U$2=GRID!$B$1:$U$1)*(КАЛЕНДАРЬ!AJ18=GRID!$B$3:$U$3),0))*GRID!$H$45*(1-GRID!$H$46),0))</f>
        <v>55080</v>
      </c>
      <c r="N376" s="8" cm="1">
        <f t="array" ref="N376">IF($I$2="Длительное проживание от 10 ночей ",
INDEX(GRID!$B$18:$U$29,MATCH(M$7,GRID!$A$18:$A$29,0),MATCH(1,($U$2=GRID!$B$1:$U$1)*(КАЛЕНДАРЬ!AJ18=GRID!$B$3:$U$3),0))*GRID!$H$45,
ROUNDUP(INDEX(GRID!$B$18:$U$29,MATCH(M$7,GRID!$A$18:$A$29,0),MATCH(1,($U$2=GRID!$B$1:$U$1)*(КАЛЕНДАРЬ!AJ18=GRID!$B$3:$U$3),0))*GRID!$H$45*(1-GRID!$H$46),0))</f>
        <v>59580</v>
      </c>
      <c r="O376" s="57" t="s">
        <v>119</v>
      </c>
      <c r="P376" s="8" cm="1">
        <f t="array" ref="P376">IF($I$2="Длительное проживание от 10 ночей ",
INDEX(GRID!$B$4:$U$15,MATCH(P$7,GRID!$A$4:$A$15,0),MATCH(1,($U$2=GRID!$B$1:$U$1)*(КАЛЕНДАРЬ!AJ18=GRID!$B$3:$U$3),0))*GRID!$H$45,
ROUNDUP(INDEX(GRID!$B$4:$U$15,MATCH(P$7,GRID!$A$4:$A$15,0),MATCH(1,($U$2=GRID!$B$1:$U$1)*(КАЛЕНДАРЬ!AJ18=GRID!$B$3:$U$3),0))*GRID!$H$45*(1-GRID!$H$46),0))</f>
        <v>120960</v>
      </c>
      <c r="Q376" s="8" cm="1">
        <f t="array" ref="Q376">IF($I$2="Длительное проживание от 10 ночей ",
INDEX(GRID!$B$4:$U$15,MATCH(Q$7,GRID!$A$4:$A$15,0),MATCH(1,($U$2=GRID!$B$1:$U$1)*(КАЛЕНДАРЬ!AJ18=GRID!$B$3:$U$3),0))*GRID!$H$45,
ROUNDUP(INDEX(GRID!$B$4:$U$15,MATCH(Q$7,GRID!$A$4:$A$15,0),MATCH(1,($U$2=GRID!$B$1:$U$1)*(КАЛЕНДАРЬ!AJ18=GRID!$B$3:$U$3),0))*GRID!$H$45*(1-GRID!$H$46),0))</f>
        <v>142560</v>
      </c>
      <c r="R376" s="57" t="s">
        <v>119</v>
      </c>
      <c r="S376" s="57" t="s">
        <v>119</v>
      </c>
      <c r="T376" s="57" t="s">
        <v>119</v>
      </c>
    </row>
    <row r="377" spans="1:20">
      <c r="A377" s="63" t="s">
        <v>13</v>
      </c>
      <c r="B377" s="64">
        <v>16</v>
      </c>
      <c r="C377" s="8" cm="1">
        <f t="array" ref="C377">IF($I$2="Длительное проживание от 10 ночей ",
INDEX(GRID!$B$4:$U$15,MATCH(C$7,GRID!$A$4:$A$15,0),MATCH(1,($U$2=GRID!$B$1:$U$1)*(КАЛЕНДАРЬ!AJ19=GRID!$B$3:$U$3),0))*GRID!$H$45,
ROUNDUP(INDEX(GRID!$B$4:$U$15,MATCH(C$7,GRID!$A$4:$A$15,0),MATCH(1,($U$2=GRID!$B$1:$U$1)*(КАЛЕНДАРЬ!AJ19=GRID!$B$3:$U$3),0))*GRID!$H$45*(1-GRID!$H$46),0))</f>
        <v>20250</v>
      </c>
      <c r="D377" s="8" cm="1">
        <f t="array" ref="D377">IF($I$2="Длительное проживание от 10 ночей ",
INDEX(GRID!$B$18:$U$29,MATCH(C$7,GRID!$A$18:$A$29,0),MATCH(1,($U$2=GRID!$B$1:$U$1)*(КАЛЕНДАРЬ!AJ19=GRID!$B$3:$U$3),0))*GRID!$H$45,
ROUNDUP(INDEX(GRID!$B$18:$U$29,MATCH(C$7,GRID!$A$18:$A$29,0),MATCH(1,($U$2=GRID!$B$1:$U$1)*(КАЛЕНДАРЬ!AJ19=GRID!$B$3:$U$3),0))*GRID!$H$45*(1-GRID!$H$46),0))</f>
        <v>24750</v>
      </c>
      <c r="E377" s="8" cm="1">
        <f t="array" ref="E377">IF($I$2="Длительное проживание от 10 ночей ",
INDEX(GRID!$B$4:$U$15,MATCH(E$7,GRID!$A$4:$A$15,0),MATCH(1,($U$2=GRID!$B$1:$U$1)*(КАЛЕНДАРЬ!AJ19=GRID!$B$3:$U$3),0))*GRID!$H$45,
ROUNDUP(INDEX(GRID!$B$4:$U$15,MATCH(E$7,GRID!$A$4:$A$15,0),MATCH(1,($U$2=GRID!$B$1:$U$1)*(КАЛЕНДАРЬ!AJ19=GRID!$B$3:$U$3),0))*GRID!$H$45*(1-GRID!$H$46),0))</f>
        <v>24480</v>
      </c>
      <c r="F377" s="8" cm="1">
        <f t="array" ref="F377">IF($I$2="Длительное проживание от 10 ночей ",
INDEX(GRID!$B$18:$U$29,MATCH(E$7,GRID!$A$18:$A$29,0),MATCH(1,($U$2=GRID!$B$1:$U$1)*(КАЛЕНДАРЬ!AJ19=GRID!$B$3:$U$3),0))*GRID!$H$45,
ROUNDUP(INDEX(GRID!$B$18:$U$29,MATCH(E$7,GRID!$A$18:$A$29,0),MATCH(1,($U$2=GRID!$B$1:$U$1)*(КАЛЕНДАРЬ!AJ19=GRID!$B$3:$U$3),0))*GRID!$H$45*(1-GRID!$H$46),0))</f>
        <v>28980</v>
      </c>
      <c r="G377" s="57" t="s">
        <v>119</v>
      </c>
      <c r="H377" s="57" t="s">
        <v>119</v>
      </c>
      <c r="I377" s="8" cm="1">
        <f t="array" ref="I377">IF($I$2="Длительное проживание от 10 ночей ",
INDEX(GRID!$B$4:$U$15,MATCH(I$7,GRID!$A$4:$A$15,0),MATCH(1,($U$2=GRID!$B$1:$U$1)*(КАЛЕНДАРЬ!AJ19=GRID!$B$3:$U$3),0))*GRID!$H$45,
ROUNDUP(INDEX(GRID!$B$4:$U$15,MATCH(I$7,GRID!$A$4:$A$15,0),MATCH(1,($U$2=GRID!$B$1:$U$1)*(КАЛЕНДАРЬ!AJ19=GRID!$B$3:$U$3),0))*GRID!$H$45*(1-GRID!$H$46),0))</f>
        <v>32580</v>
      </c>
      <c r="J377" s="8" cm="1">
        <f t="array" ref="J377">IF($I$2="Длительное проживание от 10 ночей ",
INDEX(GRID!$B$18:$U$29,MATCH(I$7,GRID!$A$18:$A$29,0),MATCH(1,($U$2=GRID!$B$1:$U$1)*(КАЛЕНДАРЬ!AJ19=GRID!$B$3:$U$3),0))*GRID!$H$45,
ROUNDUP(INDEX(GRID!$B$18:$U$29,MATCH(I$7,GRID!$A$18:$A$29,0),MATCH(1,($U$2=GRID!$B$1:$U$1)*(КАЛЕНДАРЬ!AJ19=GRID!$B$3:$U$3),0))*GRID!$H$45*(1-GRID!$H$46),0))</f>
        <v>37080</v>
      </c>
      <c r="K377" s="57" t="s">
        <v>119</v>
      </c>
      <c r="L377" s="57" t="s">
        <v>119</v>
      </c>
      <c r="M377" s="8" cm="1">
        <f t="array" ref="M377">IF($I$2="Длительное проживание от 10 ночей ",
INDEX(GRID!$B$4:$U$15,MATCH(M$7,GRID!$A$4:$A$15,0),MATCH(1,($U$2=GRID!$B$1:$U$1)*(КАЛЕНДАРЬ!AJ19=GRID!$B$3:$U$3),0))*GRID!$H$45,
ROUNDUP(INDEX(GRID!$B$4:$U$15,MATCH(M$7,GRID!$A$4:$A$15,0),MATCH(1,($U$2=GRID!$B$1:$U$1)*(КАЛЕНДАРЬ!AJ19=GRID!$B$3:$U$3),0))*GRID!$H$45*(1-GRID!$H$46),0))</f>
        <v>55080</v>
      </c>
      <c r="N377" s="8" cm="1">
        <f t="array" ref="N377">IF($I$2="Длительное проживание от 10 ночей ",
INDEX(GRID!$B$18:$U$29,MATCH(M$7,GRID!$A$18:$A$29,0),MATCH(1,($U$2=GRID!$B$1:$U$1)*(КАЛЕНДАРЬ!AJ19=GRID!$B$3:$U$3),0))*GRID!$H$45,
ROUNDUP(INDEX(GRID!$B$18:$U$29,MATCH(M$7,GRID!$A$18:$A$29,0),MATCH(1,($U$2=GRID!$B$1:$U$1)*(КАЛЕНДАРЬ!AJ19=GRID!$B$3:$U$3),0))*GRID!$H$45*(1-GRID!$H$46),0))</f>
        <v>59580</v>
      </c>
      <c r="O377" s="57" t="s">
        <v>119</v>
      </c>
      <c r="P377" s="8" cm="1">
        <f t="array" ref="P377">IF($I$2="Длительное проживание от 10 ночей ",
INDEX(GRID!$B$4:$U$15,MATCH(P$7,GRID!$A$4:$A$15,0),MATCH(1,($U$2=GRID!$B$1:$U$1)*(КАЛЕНДАРЬ!AJ19=GRID!$B$3:$U$3),0))*GRID!$H$45,
ROUNDUP(INDEX(GRID!$B$4:$U$15,MATCH(P$7,GRID!$A$4:$A$15,0),MATCH(1,($U$2=GRID!$B$1:$U$1)*(КАЛЕНДАРЬ!AJ19=GRID!$B$3:$U$3),0))*GRID!$H$45*(1-GRID!$H$46),0))</f>
        <v>120960</v>
      </c>
      <c r="Q377" s="8" cm="1">
        <f t="array" ref="Q377">IF($I$2="Длительное проживание от 10 ночей ",
INDEX(GRID!$B$4:$U$15,MATCH(Q$7,GRID!$A$4:$A$15,0),MATCH(1,($U$2=GRID!$B$1:$U$1)*(КАЛЕНДАРЬ!AJ19=GRID!$B$3:$U$3),0))*GRID!$H$45,
ROUNDUP(INDEX(GRID!$B$4:$U$15,MATCH(Q$7,GRID!$A$4:$A$15,0),MATCH(1,($U$2=GRID!$B$1:$U$1)*(КАЛЕНДАРЬ!AJ19=GRID!$B$3:$U$3),0))*GRID!$H$45*(1-GRID!$H$46),0))</f>
        <v>142560</v>
      </c>
      <c r="R377" s="57" t="s">
        <v>119</v>
      </c>
      <c r="S377" s="57" t="s">
        <v>119</v>
      </c>
      <c r="T377" s="57" t="s">
        <v>119</v>
      </c>
    </row>
    <row r="378" spans="1:20">
      <c r="A378" s="63" t="s">
        <v>14</v>
      </c>
      <c r="B378" s="64">
        <v>17</v>
      </c>
      <c r="C378" s="8" cm="1">
        <f t="array" ref="C378">IF($I$2="Длительное проживание от 10 ночей ",
INDEX(GRID!$B$4:$U$15,MATCH(C$7,GRID!$A$4:$A$15,0),MATCH(1,($U$2=GRID!$B$1:$U$1)*(КАЛЕНДАРЬ!AJ20=GRID!$B$3:$U$3),0))*GRID!$H$45,
ROUNDUP(INDEX(GRID!$B$4:$U$15,MATCH(C$7,GRID!$A$4:$A$15,0),MATCH(1,($U$2=GRID!$B$1:$U$1)*(КАЛЕНДАРЬ!AJ20=GRID!$B$3:$U$3),0))*GRID!$H$45*(1-GRID!$H$46),0))</f>
        <v>20250</v>
      </c>
      <c r="D378" s="8" cm="1">
        <f t="array" ref="D378">IF($I$2="Длительное проживание от 10 ночей ",
INDEX(GRID!$B$18:$U$29,MATCH(C$7,GRID!$A$18:$A$29,0),MATCH(1,($U$2=GRID!$B$1:$U$1)*(КАЛЕНДАРЬ!AJ20=GRID!$B$3:$U$3),0))*GRID!$H$45,
ROUNDUP(INDEX(GRID!$B$18:$U$29,MATCH(C$7,GRID!$A$18:$A$29,0),MATCH(1,($U$2=GRID!$B$1:$U$1)*(КАЛЕНДАРЬ!AJ20=GRID!$B$3:$U$3),0))*GRID!$H$45*(1-GRID!$H$46),0))</f>
        <v>24750</v>
      </c>
      <c r="E378" s="8" cm="1">
        <f t="array" ref="E378">IF($I$2="Длительное проживание от 10 ночей ",
INDEX(GRID!$B$4:$U$15,MATCH(E$7,GRID!$A$4:$A$15,0),MATCH(1,($U$2=GRID!$B$1:$U$1)*(КАЛЕНДАРЬ!AJ20=GRID!$B$3:$U$3),0))*GRID!$H$45,
ROUNDUP(INDEX(GRID!$B$4:$U$15,MATCH(E$7,GRID!$A$4:$A$15,0),MATCH(1,($U$2=GRID!$B$1:$U$1)*(КАЛЕНДАРЬ!AJ20=GRID!$B$3:$U$3),0))*GRID!$H$45*(1-GRID!$H$46),0))</f>
        <v>24480</v>
      </c>
      <c r="F378" s="8" cm="1">
        <f t="array" ref="F378">IF($I$2="Длительное проживание от 10 ночей ",
INDEX(GRID!$B$18:$U$29,MATCH(E$7,GRID!$A$18:$A$29,0),MATCH(1,($U$2=GRID!$B$1:$U$1)*(КАЛЕНДАРЬ!AJ20=GRID!$B$3:$U$3),0))*GRID!$H$45,
ROUNDUP(INDEX(GRID!$B$18:$U$29,MATCH(E$7,GRID!$A$18:$A$29,0),MATCH(1,($U$2=GRID!$B$1:$U$1)*(КАЛЕНДАРЬ!AJ20=GRID!$B$3:$U$3),0))*GRID!$H$45*(1-GRID!$H$46),0))</f>
        <v>28980</v>
      </c>
      <c r="G378" s="57" t="s">
        <v>119</v>
      </c>
      <c r="H378" s="57" t="s">
        <v>119</v>
      </c>
      <c r="I378" s="8" cm="1">
        <f t="array" ref="I378">IF($I$2="Длительное проживание от 10 ночей ",
INDEX(GRID!$B$4:$U$15,MATCH(I$7,GRID!$A$4:$A$15,0),MATCH(1,($U$2=GRID!$B$1:$U$1)*(КАЛЕНДАРЬ!AJ20=GRID!$B$3:$U$3),0))*GRID!$H$45,
ROUNDUP(INDEX(GRID!$B$4:$U$15,MATCH(I$7,GRID!$A$4:$A$15,0),MATCH(1,($U$2=GRID!$B$1:$U$1)*(КАЛЕНДАРЬ!AJ20=GRID!$B$3:$U$3),0))*GRID!$H$45*(1-GRID!$H$46),0))</f>
        <v>32580</v>
      </c>
      <c r="J378" s="8" cm="1">
        <f t="array" ref="J378">IF($I$2="Длительное проживание от 10 ночей ",
INDEX(GRID!$B$18:$U$29,MATCH(I$7,GRID!$A$18:$A$29,0),MATCH(1,($U$2=GRID!$B$1:$U$1)*(КАЛЕНДАРЬ!AJ20=GRID!$B$3:$U$3),0))*GRID!$H$45,
ROUNDUP(INDEX(GRID!$B$18:$U$29,MATCH(I$7,GRID!$A$18:$A$29,0),MATCH(1,($U$2=GRID!$B$1:$U$1)*(КАЛЕНДАРЬ!AJ20=GRID!$B$3:$U$3),0))*GRID!$H$45*(1-GRID!$H$46),0))</f>
        <v>37080</v>
      </c>
      <c r="K378" s="57" t="s">
        <v>119</v>
      </c>
      <c r="L378" s="57" t="s">
        <v>119</v>
      </c>
      <c r="M378" s="8" cm="1">
        <f t="array" ref="M378">IF($I$2="Длительное проживание от 10 ночей ",
INDEX(GRID!$B$4:$U$15,MATCH(M$7,GRID!$A$4:$A$15,0),MATCH(1,($U$2=GRID!$B$1:$U$1)*(КАЛЕНДАРЬ!AJ20=GRID!$B$3:$U$3),0))*GRID!$H$45,
ROUNDUP(INDEX(GRID!$B$4:$U$15,MATCH(M$7,GRID!$A$4:$A$15,0),MATCH(1,($U$2=GRID!$B$1:$U$1)*(КАЛЕНДАРЬ!AJ20=GRID!$B$3:$U$3),0))*GRID!$H$45*(1-GRID!$H$46),0))</f>
        <v>55080</v>
      </c>
      <c r="N378" s="8" cm="1">
        <f t="array" ref="N378">IF($I$2="Длительное проживание от 10 ночей ",
INDEX(GRID!$B$18:$U$29,MATCH(M$7,GRID!$A$18:$A$29,0),MATCH(1,($U$2=GRID!$B$1:$U$1)*(КАЛЕНДАРЬ!AJ20=GRID!$B$3:$U$3),0))*GRID!$H$45,
ROUNDUP(INDEX(GRID!$B$18:$U$29,MATCH(M$7,GRID!$A$18:$A$29,0),MATCH(1,($U$2=GRID!$B$1:$U$1)*(КАЛЕНДАРЬ!AJ20=GRID!$B$3:$U$3),0))*GRID!$H$45*(1-GRID!$H$46),0))</f>
        <v>59580</v>
      </c>
      <c r="O378" s="57" t="s">
        <v>119</v>
      </c>
      <c r="P378" s="8" cm="1">
        <f t="array" ref="P378">IF($I$2="Длительное проживание от 10 ночей ",
INDEX(GRID!$B$4:$U$15,MATCH(P$7,GRID!$A$4:$A$15,0),MATCH(1,($U$2=GRID!$B$1:$U$1)*(КАЛЕНДАРЬ!AJ20=GRID!$B$3:$U$3),0))*GRID!$H$45,
ROUNDUP(INDEX(GRID!$B$4:$U$15,MATCH(P$7,GRID!$A$4:$A$15,0),MATCH(1,($U$2=GRID!$B$1:$U$1)*(КАЛЕНДАРЬ!AJ20=GRID!$B$3:$U$3),0))*GRID!$H$45*(1-GRID!$H$46),0))</f>
        <v>120960</v>
      </c>
      <c r="Q378" s="8" cm="1">
        <f t="array" ref="Q378">IF($I$2="Длительное проживание от 10 ночей ",
INDEX(GRID!$B$4:$U$15,MATCH(Q$7,GRID!$A$4:$A$15,0),MATCH(1,($U$2=GRID!$B$1:$U$1)*(КАЛЕНДАРЬ!AJ20=GRID!$B$3:$U$3),0))*GRID!$H$45,
ROUNDUP(INDEX(GRID!$B$4:$U$15,MATCH(Q$7,GRID!$A$4:$A$15,0),MATCH(1,($U$2=GRID!$B$1:$U$1)*(КАЛЕНДАРЬ!AJ20=GRID!$B$3:$U$3),0))*GRID!$H$45*(1-GRID!$H$46),0))</f>
        <v>142560</v>
      </c>
      <c r="R378" s="57" t="s">
        <v>119</v>
      </c>
      <c r="S378" s="57" t="s">
        <v>119</v>
      </c>
      <c r="T378" s="57" t="s">
        <v>119</v>
      </c>
    </row>
    <row r="379" spans="1:20">
      <c r="A379" s="63" t="s">
        <v>15</v>
      </c>
      <c r="B379" s="64">
        <v>18</v>
      </c>
      <c r="C379" s="8" cm="1">
        <f t="array" ref="C379">IF($I$2="Длительное проживание от 10 ночей ",
INDEX(GRID!$B$4:$U$15,MATCH(C$7,GRID!$A$4:$A$15,0),MATCH(1,($U$2=GRID!$B$1:$U$1)*(КАЛЕНДАРЬ!AJ21=GRID!$B$3:$U$3),0))*GRID!$H$45,
ROUNDUP(INDEX(GRID!$B$4:$U$15,MATCH(C$7,GRID!$A$4:$A$15,0),MATCH(1,($U$2=GRID!$B$1:$U$1)*(КАЛЕНДАРЬ!AJ21=GRID!$B$3:$U$3),0))*GRID!$H$45*(1-GRID!$H$46),0))</f>
        <v>20250</v>
      </c>
      <c r="D379" s="8" cm="1">
        <f t="array" ref="D379">IF($I$2="Длительное проживание от 10 ночей ",
INDEX(GRID!$B$18:$U$29,MATCH(C$7,GRID!$A$18:$A$29,0),MATCH(1,($U$2=GRID!$B$1:$U$1)*(КАЛЕНДАРЬ!AJ21=GRID!$B$3:$U$3),0))*GRID!$H$45,
ROUNDUP(INDEX(GRID!$B$18:$U$29,MATCH(C$7,GRID!$A$18:$A$29,0),MATCH(1,($U$2=GRID!$B$1:$U$1)*(КАЛЕНДАРЬ!AJ21=GRID!$B$3:$U$3),0))*GRID!$H$45*(1-GRID!$H$46),0))</f>
        <v>24750</v>
      </c>
      <c r="E379" s="8" cm="1">
        <f t="array" ref="E379">IF($I$2="Длительное проживание от 10 ночей ",
INDEX(GRID!$B$4:$U$15,MATCH(E$7,GRID!$A$4:$A$15,0),MATCH(1,($U$2=GRID!$B$1:$U$1)*(КАЛЕНДАРЬ!AJ21=GRID!$B$3:$U$3),0))*GRID!$H$45,
ROUNDUP(INDEX(GRID!$B$4:$U$15,MATCH(E$7,GRID!$A$4:$A$15,0),MATCH(1,($U$2=GRID!$B$1:$U$1)*(КАЛЕНДАРЬ!AJ21=GRID!$B$3:$U$3),0))*GRID!$H$45*(1-GRID!$H$46),0))</f>
        <v>24480</v>
      </c>
      <c r="F379" s="8" cm="1">
        <f t="array" ref="F379">IF($I$2="Длительное проживание от 10 ночей ",
INDEX(GRID!$B$18:$U$29,MATCH(E$7,GRID!$A$18:$A$29,0),MATCH(1,($U$2=GRID!$B$1:$U$1)*(КАЛЕНДАРЬ!AJ21=GRID!$B$3:$U$3),0))*GRID!$H$45,
ROUNDUP(INDEX(GRID!$B$18:$U$29,MATCH(E$7,GRID!$A$18:$A$29,0),MATCH(1,($U$2=GRID!$B$1:$U$1)*(КАЛЕНДАРЬ!AJ21=GRID!$B$3:$U$3),0))*GRID!$H$45*(1-GRID!$H$46),0))</f>
        <v>28980</v>
      </c>
      <c r="G379" s="57" t="s">
        <v>119</v>
      </c>
      <c r="H379" s="57" t="s">
        <v>119</v>
      </c>
      <c r="I379" s="8" cm="1">
        <f t="array" ref="I379">IF($I$2="Длительное проживание от 10 ночей ",
INDEX(GRID!$B$4:$U$15,MATCH(I$7,GRID!$A$4:$A$15,0),MATCH(1,($U$2=GRID!$B$1:$U$1)*(КАЛЕНДАРЬ!AJ21=GRID!$B$3:$U$3),0))*GRID!$H$45,
ROUNDUP(INDEX(GRID!$B$4:$U$15,MATCH(I$7,GRID!$A$4:$A$15,0),MATCH(1,($U$2=GRID!$B$1:$U$1)*(КАЛЕНДАРЬ!AJ21=GRID!$B$3:$U$3),0))*GRID!$H$45*(1-GRID!$H$46),0))</f>
        <v>32580</v>
      </c>
      <c r="J379" s="8" cm="1">
        <f t="array" ref="J379">IF($I$2="Длительное проживание от 10 ночей ",
INDEX(GRID!$B$18:$U$29,MATCH(I$7,GRID!$A$18:$A$29,0),MATCH(1,($U$2=GRID!$B$1:$U$1)*(КАЛЕНДАРЬ!AJ21=GRID!$B$3:$U$3),0))*GRID!$H$45,
ROUNDUP(INDEX(GRID!$B$18:$U$29,MATCH(I$7,GRID!$A$18:$A$29,0),MATCH(1,($U$2=GRID!$B$1:$U$1)*(КАЛЕНДАРЬ!AJ21=GRID!$B$3:$U$3),0))*GRID!$H$45*(1-GRID!$H$46),0))</f>
        <v>37080</v>
      </c>
      <c r="K379" s="57" t="s">
        <v>119</v>
      </c>
      <c r="L379" s="57" t="s">
        <v>119</v>
      </c>
      <c r="M379" s="8" cm="1">
        <f t="array" ref="M379">IF($I$2="Длительное проживание от 10 ночей ",
INDEX(GRID!$B$4:$U$15,MATCH(M$7,GRID!$A$4:$A$15,0),MATCH(1,($U$2=GRID!$B$1:$U$1)*(КАЛЕНДАРЬ!AJ21=GRID!$B$3:$U$3),0))*GRID!$H$45,
ROUNDUP(INDEX(GRID!$B$4:$U$15,MATCH(M$7,GRID!$A$4:$A$15,0),MATCH(1,($U$2=GRID!$B$1:$U$1)*(КАЛЕНДАРЬ!AJ21=GRID!$B$3:$U$3),0))*GRID!$H$45*(1-GRID!$H$46),0))</f>
        <v>55080</v>
      </c>
      <c r="N379" s="8" cm="1">
        <f t="array" ref="N379">IF($I$2="Длительное проживание от 10 ночей ",
INDEX(GRID!$B$18:$U$29,MATCH(M$7,GRID!$A$18:$A$29,0),MATCH(1,($U$2=GRID!$B$1:$U$1)*(КАЛЕНДАРЬ!AJ21=GRID!$B$3:$U$3),0))*GRID!$H$45,
ROUNDUP(INDEX(GRID!$B$18:$U$29,MATCH(M$7,GRID!$A$18:$A$29,0),MATCH(1,($U$2=GRID!$B$1:$U$1)*(КАЛЕНДАРЬ!AJ21=GRID!$B$3:$U$3),0))*GRID!$H$45*(1-GRID!$H$46),0))</f>
        <v>59580</v>
      </c>
      <c r="O379" s="57" t="s">
        <v>119</v>
      </c>
      <c r="P379" s="8" cm="1">
        <f t="array" ref="P379">IF($I$2="Длительное проживание от 10 ночей ",
INDEX(GRID!$B$4:$U$15,MATCH(P$7,GRID!$A$4:$A$15,0),MATCH(1,($U$2=GRID!$B$1:$U$1)*(КАЛЕНДАРЬ!AJ21=GRID!$B$3:$U$3),0))*GRID!$H$45,
ROUNDUP(INDEX(GRID!$B$4:$U$15,MATCH(P$7,GRID!$A$4:$A$15,0),MATCH(1,($U$2=GRID!$B$1:$U$1)*(КАЛЕНДАРЬ!AJ21=GRID!$B$3:$U$3),0))*GRID!$H$45*(1-GRID!$H$46),0))</f>
        <v>120960</v>
      </c>
      <c r="Q379" s="8" cm="1">
        <f t="array" ref="Q379">IF($I$2="Длительное проживание от 10 ночей ",
INDEX(GRID!$B$4:$U$15,MATCH(Q$7,GRID!$A$4:$A$15,0),MATCH(1,($U$2=GRID!$B$1:$U$1)*(КАЛЕНДАРЬ!AJ21=GRID!$B$3:$U$3),0))*GRID!$H$45,
ROUNDUP(INDEX(GRID!$B$4:$U$15,MATCH(Q$7,GRID!$A$4:$A$15,0),MATCH(1,($U$2=GRID!$B$1:$U$1)*(КАЛЕНДАРЬ!AJ21=GRID!$B$3:$U$3),0))*GRID!$H$45*(1-GRID!$H$46),0))</f>
        <v>142560</v>
      </c>
      <c r="R379" s="57" t="s">
        <v>119</v>
      </c>
      <c r="S379" s="57" t="s">
        <v>119</v>
      </c>
      <c r="T379" s="57" t="s">
        <v>119</v>
      </c>
    </row>
    <row r="380" spans="1:20">
      <c r="A380" s="63" t="s">
        <v>16</v>
      </c>
      <c r="B380" s="64">
        <v>19</v>
      </c>
      <c r="C380" s="8" cm="1">
        <f t="array" ref="C380">IF($I$2="Длительное проживание от 10 ночей ",
INDEX(GRID!$B$4:$U$15,MATCH(C$7,GRID!$A$4:$A$15,0),MATCH(1,($U$2=GRID!$B$1:$U$1)*(КАЛЕНДАРЬ!AJ22=GRID!$B$3:$U$3),0))*GRID!$H$45,
ROUNDUP(INDEX(GRID!$B$4:$U$15,MATCH(C$7,GRID!$A$4:$A$15,0),MATCH(1,($U$2=GRID!$B$1:$U$1)*(КАЛЕНДАРЬ!AJ22=GRID!$B$3:$U$3),0))*GRID!$H$45*(1-GRID!$H$46),0))</f>
        <v>22500</v>
      </c>
      <c r="D380" s="8" cm="1">
        <f t="array" ref="D380">IF($I$2="Длительное проживание от 10 ночей ",
INDEX(GRID!$B$18:$U$29,MATCH(C$7,GRID!$A$18:$A$29,0),MATCH(1,($U$2=GRID!$B$1:$U$1)*(КАЛЕНДАРЬ!AJ22=GRID!$B$3:$U$3),0))*GRID!$H$45,
ROUNDUP(INDEX(GRID!$B$18:$U$29,MATCH(C$7,GRID!$A$18:$A$29,0),MATCH(1,($U$2=GRID!$B$1:$U$1)*(КАЛЕНДАРЬ!AJ22=GRID!$B$3:$U$3),0))*GRID!$H$45*(1-GRID!$H$46),0))</f>
        <v>27000</v>
      </c>
      <c r="E380" s="8" cm="1">
        <f t="array" ref="E380">IF($I$2="Длительное проживание от 10 ночей ",
INDEX(GRID!$B$4:$U$15,MATCH(E$7,GRID!$A$4:$A$15,0),MATCH(1,($U$2=GRID!$B$1:$U$1)*(КАЛЕНДАРЬ!AJ22=GRID!$B$3:$U$3),0))*GRID!$H$45,
ROUNDUP(INDEX(GRID!$B$4:$U$15,MATCH(E$7,GRID!$A$4:$A$15,0),MATCH(1,($U$2=GRID!$B$1:$U$1)*(КАЛЕНДАРЬ!AJ22=GRID!$B$3:$U$3),0))*GRID!$H$45*(1-GRID!$H$46),0))</f>
        <v>27000</v>
      </c>
      <c r="F380" s="8" cm="1">
        <f t="array" ref="F380">IF($I$2="Длительное проживание от 10 ночей ",
INDEX(GRID!$B$18:$U$29,MATCH(E$7,GRID!$A$18:$A$29,0),MATCH(1,($U$2=GRID!$B$1:$U$1)*(КАЛЕНДАРЬ!AJ22=GRID!$B$3:$U$3),0))*GRID!$H$45,
ROUNDUP(INDEX(GRID!$B$18:$U$29,MATCH(E$7,GRID!$A$18:$A$29,0),MATCH(1,($U$2=GRID!$B$1:$U$1)*(КАЛЕНДАРЬ!AJ22=GRID!$B$3:$U$3),0))*GRID!$H$45*(1-GRID!$H$46),0))</f>
        <v>31500</v>
      </c>
      <c r="G380" s="57" t="s">
        <v>119</v>
      </c>
      <c r="H380" s="57" t="s">
        <v>119</v>
      </c>
      <c r="I380" s="8" cm="1">
        <f t="array" ref="I380">IF($I$2="Длительное проживание от 10 ночей ",
INDEX(GRID!$B$4:$U$15,MATCH(I$7,GRID!$A$4:$A$15,0),MATCH(1,($U$2=GRID!$B$1:$U$1)*(КАЛЕНДАРЬ!AJ22=GRID!$B$3:$U$3),0))*GRID!$H$45,
ROUNDUP(INDEX(GRID!$B$4:$U$15,MATCH(I$7,GRID!$A$4:$A$15,0),MATCH(1,($U$2=GRID!$B$1:$U$1)*(КАЛЕНДАРЬ!AJ22=GRID!$B$3:$U$3),0))*GRID!$H$45*(1-GRID!$H$46),0))</f>
        <v>35730</v>
      </c>
      <c r="J380" s="8" cm="1">
        <f t="array" ref="J380">IF($I$2="Длительное проживание от 10 ночей ",
INDEX(GRID!$B$18:$U$29,MATCH(I$7,GRID!$A$18:$A$29,0),MATCH(1,($U$2=GRID!$B$1:$U$1)*(КАЛЕНДАРЬ!AJ22=GRID!$B$3:$U$3),0))*GRID!$H$45,
ROUNDUP(INDEX(GRID!$B$18:$U$29,MATCH(I$7,GRID!$A$18:$A$29,0),MATCH(1,($U$2=GRID!$B$1:$U$1)*(КАЛЕНДАРЬ!AJ22=GRID!$B$3:$U$3),0))*GRID!$H$45*(1-GRID!$H$46),0))</f>
        <v>40230</v>
      </c>
      <c r="K380" s="57" t="s">
        <v>119</v>
      </c>
      <c r="L380" s="57" t="s">
        <v>119</v>
      </c>
      <c r="M380" s="8" cm="1">
        <f t="array" ref="M380">IF($I$2="Длительное проживание от 10 ночей ",
INDEX(GRID!$B$4:$U$15,MATCH(M$7,GRID!$A$4:$A$15,0),MATCH(1,($U$2=GRID!$B$1:$U$1)*(КАЛЕНДАРЬ!AJ22=GRID!$B$3:$U$3),0))*GRID!$H$45,
ROUNDUP(INDEX(GRID!$B$4:$U$15,MATCH(M$7,GRID!$A$4:$A$15,0),MATCH(1,($U$2=GRID!$B$1:$U$1)*(КАЛЕНДАРЬ!AJ22=GRID!$B$3:$U$3),0))*GRID!$H$45*(1-GRID!$H$46),0))</f>
        <v>58680</v>
      </c>
      <c r="N380" s="8" cm="1">
        <f t="array" ref="N380">IF($I$2="Длительное проживание от 10 ночей ",
INDEX(GRID!$B$18:$U$29,MATCH(M$7,GRID!$A$18:$A$29,0),MATCH(1,($U$2=GRID!$B$1:$U$1)*(КАЛЕНДАРЬ!AJ22=GRID!$B$3:$U$3),0))*GRID!$H$45,
ROUNDUP(INDEX(GRID!$B$18:$U$29,MATCH(M$7,GRID!$A$18:$A$29,0),MATCH(1,($U$2=GRID!$B$1:$U$1)*(КАЛЕНДАРЬ!AJ22=GRID!$B$3:$U$3),0))*GRID!$H$45*(1-GRID!$H$46),0))</f>
        <v>63180</v>
      </c>
      <c r="O380" s="57" t="s">
        <v>119</v>
      </c>
      <c r="P380" s="8" cm="1">
        <f t="array" ref="P380">IF($I$2="Длительное проживание от 10 ночей ",
INDEX(GRID!$B$4:$U$15,MATCH(P$7,GRID!$A$4:$A$15,0),MATCH(1,($U$2=GRID!$B$1:$U$1)*(КАЛЕНДАРЬ!AJ22=GRID!$B$3:$U$3),0))*GRID!$H$45,
ROUNDUP(INDEX(GRID!$B$4:$U$15,MATCH(P$7,GRID!$A$4:$A$15,0),MATCH(1,($U$2=GRID!$B$1:$U$1)*(КАЛЕНДАРЬ!AJ22=GRID!$B$3:$U$3),0))*GRID!$H$45*(1-GRID!$H$46),0))</f>
        <v>125730</v>
      </c>
      <c r="Q380" s="8" cm="1">
        <f t="array" ref="Q380">IF($I$2="Длительное проживание от 10 ночей ",
INDEX(GRID!$B$4:$U$15,MATCH(Q$7,GRID!$A$4:$A$15,0),MATCH(1,($U$2=GRID!$B$1:$U$1)*(КАЛЕНДАРЬ!AJ22=GRID!$B$3:$U$3),0))*GRID!$H$45,
ROUNDUP(INDEX(GRID!$B$4:$U$15,MATCH(Q$7,GRID!$A$4:$A$15,0),MATCH(1,($U$2=GRID!$B$1:$U$1)*(КАЛЕНДАРЬ!AJ22=GRID!$B$3:$U$3),0))*GRID!$H$45*(1-GRID!$H$46),0))</f>
        <v>147960</v>
      </c>
      <c r="R380" s="57" t="s">
        <v>119</v>
      </c>
      <c r="S380" s="57" t="s">
        <v>119</v>
      </c>
      <c r="T380" s="57" t="s">
        <v>119</v>
      </c>
    </row>
    <row r="381" spans="1:20">
      <c r="A381" s="63" t="s">
        <v>17</v>
      </c>
      <c r="B381" s="64">
        <v>20</v>
      </c>
      <c r="C381" s="8" cm="1">
        <f t="array" ref="C381">IF($I$2="Длительное проживание от 10 ночей ",
INDEX(GRID!$B$4:$U$15,MATCH(C$7,GRID!$A$4:$A$15,0),MATCH(1,($U$2=GRID!$B$1:$U$1)*(КАЛЕНДАРЬ!AJ23=GRID!$B$3:$U$3),0))*GRID!$H$45,
ROUNDUP(INDEX(GRID!$B$4:$U$15,MATCH(C$7,GRID!$A$4:$A$15,0),MATCH(1,($U$2=GRID!$B$1:$U$1)*(КАЛЕНДАРЬ!AJ23=GRID!$B$3:$U$3),0))*GRID!$H$45*(1-GRID!$H$46),0))</f>
        <v>22500</v>
      </c>
      <c r="D381" s="8" cm="1">
        <f t="array" ref="D381">IF($I$2="Длительное проживание от 10 ночей ",
INDEX(GRID!$B$18:$U$29,MATCH(C$7,GRID!$A$18:$A$29,0),MATCH(1,($U$2=GRID!$B$1:$U$1)*(КАЛЕНДАРЬ!AJ23=GRID!$B$3:$U$3),0))*GRID!$H$45,
ROUNDUP(INDEX(GRID!$B$18:$U$29,MATCH(C$7,GRID!$A$18:$A$29,0),MATCH(1,($U$2=GRID!$B$1:$U$1)*(КАЛЕНДАРЬ!AJ23=GRID!$B$3:$U$3),0))*GRID!$H$45*(1-GRID!$H$46),0))</f>
        <v>27000</v>
      </c>
      <c r="E381" s="8" cm="1">
        <f t="array" ref="E381">IF($I$2="Длительное проживание от 10 ночей ",
INDEX(GRID!$B$4:$U$15,MATCH(E$7,GRID!$A$4:$A$15,0),MATCH(1,($U$2=GRID!$B$1:$U$1)*(КАЛЕНДАРЬ!AJ23=GRID!$B$3:$U$3),0))*GRID!$H$45,
ROUNDUP(INDEX(GRID!$B$4:$U$15,MATCH(E$7,GRID!$A$4:$A$15,0),MATCH(1,($U$2=GRID!$B$1:$U$1)*(КАЛЕНДАРЬ!AJ23=GRID!$B$3:$U$3),0))*GRID!$H$45*(1-GRID!$H$46),0))</f>
        <v>27000</v>
      </c>
      <c r="F381" s="8" cm="1">
        <f t="array" ref="F381">IF($I$2="Длительное проживание от 10 ночей ",
INDEX(GRID!$B$18:$U$29,MATCH(E$7,GRID!$A$18:$A$29,0),MATCH(1,($U$2=GRID!$B$1:$U$1)*(КАЛЕНДАРЬ!AJ23=GRID!$B$3:$U$3),0))*GRID!$H$45,
ROUNDUP(INDEX(GRID!$B$18:$U$29,MATCH(E$7,GRID!$A$18:$A$29,0),MATCH(1,($U$2=GRID!$B$1:$U$1)*(КАЛЕНДАРЬ!AJ23=GRID!$B$3:$U$3),0))*GRID!$H$45*(1-GRID!$H$46),0))</f>
        <v>31500</v>
      </c>
      <c r="G381" s="57" t="s">
        <v>119</v>
      </c>
      <c r="H381" s="57" t="s">
        <v>119</v>
      </c>
      <c r="I381" s="8" cm="1">
        <f t="array" ref="I381">IF($I$2="Длительное проживание от 10 ночей ",
INDEX(GRID!$B$4:$U$15,MATCH(I$7,GRID!$A$4:$A$15,0),MATCH(1,($U$2=GRID!$B$1:$U$1)*(КАЛЕНДАРЬ!AJ23=GRID!$B$3:$U$3),0))*GRID!$H$45,
ROUNDUP(INDEX(GRID!$B$4:$U$15,MATCH(I$7,GRID!$A$4:$A$15,0),MATCH(1,($U$2=GRID!$B$1:$U$1)*(КАЛЕНДАРЬ!AJ23=GRID!$B$3:$U$3),0))*GRID!$H$45*(1-GRID!$H$46),0))</f>
        <v>35730</v>
      </c>
      <c r="J381" s="8" cm="1">
        <f t="array" ref="J381">IF($I$2="Длительное проживание от 10 ночей ",
INDEX(GRID!$B$18:$U$29,MATCH(I$7,GRID!$A$18:$A$29,0),MATCH(1,($U$2=GRID!$B$1:$U$1)*(КАЛЕНДАРЬ!AJ23=GRID!$B$3:$U$3),0))*GRID!$H$45,
ROUNDUP(INDEX(GRID!$B$18:$U$29,MATCH(I$7,GRID!$A$18:$A$29,0),MATCH(1,($U$2=GRID!$B$1:$U$1)*(КАЛЕНДАРЬ!AJ23=GRID!$B$3:$U$3),0))*GRID!$H$45*(1-GRID!$H$46),0))</f>
        <v>40230</v>
      </c>
      <c r="K381" s="57" t="s">
        <v>119</v>
      </c>
      <c r="L381" s="57" t="s">
        <v>119</v>
      </c>
      <c r="M381" s="8" cm="1">
        <f t="array" ref="M381">IF($I$2="Длительное проживание от 10 ночей ",
INDEX(GRID!$B$4:$U$15,MATCH(M$7,GRID!$A$4:$A$15,0),MATCH(1,($U$2=GRID!$B$1:$U$1)*(КАЛЕНДАРЬ!AJ23=GRID!$B$3:$U$3),0))*GRID!$H$45,
ROUNDUP(INDEX(GRID!$B$4:$U$15,MATCH(M$7,GRID!$A$4:$A$15,0),MATCH(1,($U$2=GRID!$B$1:$U$1)*(КАЛЕНДАРЬ!AJ23=GRID!$B$3:$U$3),0))*GRID!$H$45*(1-GRID!$H$46),0))</f>
        <v>58680</v>
      </c>
      <c r="N381" s="8" cm="1">
        <f t="array" ref="N381">IF($I$2="Длительное проживание от 10 ночей ",
INDEX(GRID!$B$18:$U$29,MATCH(M$7,GRID!$A$18:$A$29,0),MATCH(1,($U$2=GRID!$B$1:$U$1)*(КАЛЕНДАРЬ!AJ23=GRID!$B$3:$U$3),0))*GRID!$H$45,
ROUNDUP(INDEX(GRID!$B$18:$U$29,MATCH(M$7,GRID!$A$18:$A$29,0),MATCH(1,($U$2=GRID!$B$1:$U$1)*(КАЛЕНДАРЬ!AJ23=GRID!$B$3:$U$3),0))*GRID!$H$45*(1-GRID!$H$46),0))</f>
        <v>63180</v>
      </c>
      <c r="O381" s="57" t="s">
        <v>119</v>
      </c>
      <c r="P381" s="8" cm="1">
        <f t="array" ref="P381">IF($I$2="Длительное проживание от 10 ночей ",
INDEX(GRID!$B$4:$U$15,MATCH(P$7,GRID!$A$4:$A$15,0),MATCH(1,($U$2=GRID!$B$1:$U$1)*(КАЛЕНДАРЬ!AJ23=GRID!$B$3:$U$3),0))*GRID!$H$45,
ROUNDUP(INDEX(GRID!$B$4:$U$15,MATCH(P$7,GRID!$A$4:$A$15,0),MATCH(1,($U$2=GRID!$B$1:$U$1)*(КАЛЕНДАРЬ!AJ23=GRID!$B$3:$U$3),0))*GRID!$H$45*(1-GRID!$H$46),0))</f>
        <v>125730</v>
      </c>
      <c r="Q381" s="8" cm="1">
        <f t="array" ref="Q381">IF($I$2="Длительное проживание от 10 ночей ",
INDEX(GRID!$B$4:$U$15,MATCH(Q$7,GRID!$A$4:$A$15,0),MATCH(1,($U$2=GRID!$B$1:$U$1)*(КАЛЕНДАРЬ!AJ23=GRID!$B$3:$U$3),0))*GRID!$H$45,
ROUNDUP(INDEX(GRID!$B$4:$U$15,MATCH(Q$7,GRID!$A$4:$A$15,0),MATCH(1,($U$2=GRID!$B$1:$U$1)*(КАЛЕНДАРЬ!AJ23=GRID!$B$3:$U$3),0))*GRID!$H$45*(1-GRID!$H$46),0))</f>
        <v>147960</v>
      </c>
      <c r="R381" s="57" t="s">
        <v>119</v>
      </c>
      <c r="S381" s="57" t="s">
        <v>119</v>
      </c>
      <c r="T381" s="57" t="s">
        <v>119</v>
      </c>
    </row>
    <row r="382" spans="1:20">
      <c r="A382" s="63" t="s">
        <v>11</v>
      </c>
      <c r="B382" s="64">
        <v>21</v>
      </c>
      <c r="C382" s="8" cm="1">
        <f t="array" ref="C382">IF($I$2="Длительное проживание от 10 ночей ",
INDEX(GRID!$B$4:$U$15,MATCH(C$7,GRID!$A$4:$A$15,0),MATCH(1,($U$2=GRID!$B$1:$U$1)*(КАЛЕНДАРЬ!AJ24=GRID!$B$3:$U$3),0))*GRID!$H$45,
ROUNDUP(INDEX(GRID!$B$4:$U$15,MATCH(C$7,GRID!$A$4:$A$15,0),MATCH(1,($U$2=GRID!$B$1:$U$1)*(КАЛЕНДАРЬ!AJ24=GRID!$B$3:$U$3),0))*GRID!$H$45*(1-GRID!$H$46),0))</f>
        <v>20250</v>
      </c>
      <c r="D382" s="8" cm="1">
        <f t="array" ref="D382">IF($I$2="Длительное проживание от 10 ночей ",
INDEX(GRID!$B$18:$U$29,MATCH(C$7,GRID!$A$18:$A$29,0),MATCH(1,($U$2=GRID!$B$1:$U$1)*(КАЛЕНДАРЬ!AJ24=GRID!$B$3:$U$3),0))*GRID!$H$45,
ROUNDUP(INDEX(GRID!$B$18:$U$29,MATCH(C$7,GRID!$A$18:$A$29,0),MATCH(1,($U$2=GRID!$B$1:$U$1)*(КАЛЕНДАРЬ!AJ24=GRID!$B$3:$U$3),0))*GRID!$H$45*(1-GRID!$H$46),0))</f>
        <v>24750</v>
      </c>
      <c r="E382" s="8" cm="1">
        <f t="array" ref="E382">IF($I$2="Длительное проживание от 10 ночей ",
INDEX(GRID!$B$4:$U$15,MATCH(E$7,GRID!$A$4:$A$15,0),MATCH(1,($U$2=GRID!$B$1:$U$1)*(КАЛЕНДАРЬ!AJ24=GRID!$B$3:$U$3),0))*GRID!$H$45,
ROUNDUP(INDEX(GRID!$B$4:$U$15,MATCH(E$7,GRID!$A$4:$A$15,0),MATCH(1,($U$2=GRID!$B$1:$U$1)*(КАЛЕНДАРЬ!AJ24=GRID!$B$3:$U$3),0))*GRID!$H$45*(1-GRID!$H$46),0))</f>
        <v>24480</v>
      </c>
      <c r="F382" s="8" cm="1">
        <f t="array" ref="F382">IF($I$2="Длительное проживание от 10 ночей ",
INDEX(GRID!$B$18:$U$29,MATCH(E$7,GRID!$A$18:$A$29,0),MATCH(1,($U$2=GRID!$B$1:$U$1)*(КАЛЕНДАРЬ!AJ24=GRID!$B$3:$U$3),0))*GRID!$H$45,
ROUNDUP(INDEX(GRID!$B$18:$U$29,MATCH(E$7,GRID!$A$18:$A$29,0),MATCH(1,($U$2=GRID!$B$1:$U$1)*(КАЛЕНДАРЬ!AJ24=GRID!$B$3:$U$3),0))*GRID!$H$45*(1-GRID!$H$46),0))</f>
        <v>28980</v>
      </c>
      <c r="G382" s="57" t="s">
        <v>119</v>
      </c>
      <c r="H382" s="57" t="s">
        <v>119</v>
      </c>
      <c r="I382" s="8" cm="1">
        <f t="array" ref="I382">IF($I$2="Длительное проживание от 10 ночей ",
INDEX(GRID!$B$4:$U$15,MATCH(I$7,GRID!$A$4:$A$15,0),MATCH(1,($U$2=GRID!$B$1:$U$1)*(КАЛЕНДАРЬ!AJ24=GRID!$B$3:$U$3),0))*GRID!$H$45,
ROUNDUP(INDEX(GRID!$B$4:$U$15,MATCH(I$7,GRID!$A$4:$A$15,0),MATCH(1,($U$2=GRID!$B$1:$U$1)*(КАЛЕНДАРЬ!AJ24=GRID!$B$3:$U$3),0))*GRID!$H$45*(1-GRID!$H$46),0))</f>
        <v>32580</v>
      </c>
      <c r="J382" s="8" cm="1">
        <f t="array" ref="J382">IF($I$2="Длительное проживание от 10 ночей ",
INDEX(GRID!$B$18:$U$29,MATCH(I$7,GRID!$A$18:$A$29,0),MATCH(1,($U$2=GRID!$B$1:$U$1)*(КАЛЕНДАРЬ!AJ24=GRID!$B$3:$U$3),0))*GRID!$H$45,
ROUNDUP(INDEX(GRID!$B$18:$U$29,MATCH(I$7,GRID!$A$18:$A$29,0),MATCH(1,($U$2=GRID!$B$1:$U$1)*(КАЛЕНДАРЬ!AJ24=GRID!$B$3:$U$3),0))*GRID!$H$45*(1-GRID!$H$46),0))</f>
        <v>37080</v>
      </c>
      <c r="K382" s="57" t="s">
        <v>119</v>
      </c>
      <c r="L382" s="57" t="s">
        <v>119</v>
      </c>
      <c r="M382" s="8" cm="1">
        <f t="array" ref="M382">IF($I$2="Длительное проживание от 10 ночей ",
INDEX(GRID!$B$4:$U$15,MATCH(M$7,GRID!$A$4:$A$15,0),MATCH(1,($U$2=GRID!$B$1:$U$1)*(КАЛЕНДАРЬ!AJ24=GRID!$B$3:$U$3),0))*GRID!$H$45,
ROUNDUP(INDEX(GRID!$B$4:$U$15,MATCH(M$7,GRID!$A$4:$A$15,0),MATCH(1,($U$2=GRID!$B$1:$U$1)*(КАЛЕНДАРЬ!AJ24=GRID!$B$3:$U$3),0))*GRID!$H$45*(1-GRID!$H$46),0))</f>
        <v>55080</v>
      </c>
      <c r="N382" s="8" cm="1">
        <f t="array" ref="N382">IF($I$2="Длительное проживание от 10 ночей ",
INDEX(GRID!$B$18:$U$29,MATCH(M$7,GRID!$A$18:$A$29,0),MATCH(1,($U$2=GRID!$B$1:$U$1)*(КАЛЕНДАРЬ!AJ24=GRID!$B$3:$U$3),0))*GRID!$H$45,
ROUNDUP(INDEX(GRID!$B$18:$U$29,MATCH(M$7,GRID!$A$18:$A$29,0),MATCH(1,($U$2=GRID!$B$1:$U$1)*(КАЛЕНДАРЬ!AJ24=GRID!$B$3:$U$3),0))*GRID!$H$45*(1-GRID!$H$46),0))</f>
        <v>59580</v>
      </c>
      <c r="O382" s="57" t="s">
        <v>119</v>
      </c>
      <c r="P382" s="8" cm="1">
        <f t="array" ref="P382">IF($I$2="Длительное проживание от 10 ночей ",
INDEX(GRID!$B$4:$U$15,MATCH(P$7,GRID!$A$4:$A$15,0),MATCH(1,($U$2=GRID!$B$1:$U$1)*(КАЛЕНДАРЬ!AJ24=GRID!$B$3:$U$3),0))*GRID!$H$45,
ROUNDUP(INDEX(GRID!$B$4:$U$15,MATCH(P$7,GRID!$A$4:$A$15,0),MATCH(1,($U$2=GRID!$B$1:$U$1)*(КАЛЕНДАРЬ!AJ24=GRID!$B$3:$U$3),0))*GRID!$H$45*(1-GRID!$H$46),0))</f>
        <v>120960</v>
      </c>
      <c r="Q382" s="8" cm="1">
        <f t="array" ref="Q382">IF($I$2="Длительное проживание от 10 ночей ",
INDEX(GRID!$B$4:$U$15,MATCH(Q$7,GRID!$A$4:$A$15,0),MATCH(1,($U$2=GRID!$B$1:$U$1)*(КАЛЕНДАРЬ!AJ24=GRID!$B$3:$U$3),0))*GRID!$H$45,
ROUNDUP(INDEX(GRID!$B$4:$U$15,MATCH(Q$7,GRID!$A$4:$A$15,0),MATCH(1,($U$2=GRID!$B$1:$U$1)*(КАЛЕНДАРЬ!AJ24=GRID!$B$3:$U$3),0))*GRID!$H$45*(1-GRID!$H$46),0))</f>
        <v>142560</v>
      </c>
      <c r="R382" s="57" t="s">
        <v>119</v>
      </c>
      <c r="S382" s="57" t="s">
        <v>119</v>
      </c>
      <c r="T382" s="57" t="s">
        <v>119</v>
      </c>
    </row>
    <row r="383" spans="1:20">
      <c r="A383" s="63" t="s">
        <v>12</v>
      </c>
      <c r="B383" s="64">
        <v>22</v>
      </c>
      <c r="C383" s="8" cm="1">
        <f t="array" ref="C383">IF($I$2="Длительное проживание от 10 ночей ",
INDEX(GRID!$B$4:$U$15,MATCH(C$7,GRID!$A$4:$A$15,0),MATCH(1,($U$2=GRID!$B$1:$U$1)*(КАЛЕНДАРЬ!AJ25=GRID!$B$3:$U$3),0))*GRID!$H$45,
ROUNDUP(INDEX(GRID!$B$4:$U$15,MATCH(C$7,GRID!$A$4:$A$15,0),MATCH(1,($U$2=GRID!$B$1:$U$1)*(КАЛЕНДАРЬ!AJ25=GRID!$B$3:$U$3),0))*GRID!$H$45*(1-GRID!$H$46),0))</f>
        <v>20250</v>
      </c>
      <c r="D383" s="8" cm="1">
        <f t="array" ref="D383">IF($I$2="Длительное проживание от 10 ночей ",
INDEX(GRID!$B$18:$U$29,MATCH(C$7,GRID!$A$18:$A$29,0),MATCH(1,($U$2=GRID!$B$1:$U$1)*(КАЛЕНДАРЬ!AJ25=GRID!$B$3:$U$3),0))*GRID!$H$45,
ROUNDUP(INDEX(GRID!$B$18:$U$29,MATCH(C$7,GRID!$A$18:$A$29,0),MATCH(1,($U$2=GRID!$B$1:$U$1)*(КАЛЕНДАРЬ!AJ25=GRID!$B$3:$U$3),0))*GRID!$H$45*(1-GRID!$H$46),0))</f>
        <v>24750</v>
      </c>
      <c r="E383" s="8" cm="1">
        <f t="array" ref="E383">IF($I$2="Длительное проживание от 10 ночей ",
INDEX(GRID!$B$4:$U$15,MATCH(E$7,GRID!$A$4:$A$15,0),MATCH(1,($U$2=GRID!$B$1:$U$1)*(КАЛЕНДАРЬ!AJ25=GRID!$B$3:$U$3),0))*GRID!$H$45,
ROUNDUP(INDEX(GRID!$B$4:$U$15,MATCH(E$7,GRID!$A$4:$A$15,0),MATCH(1,($U$2=GRID!$B$1:$U$1)*(КАЛЕНДАРЬ!AJ25=GRID!$B$3:$U$3),0))*GRID!$H$45*(1-GRID!$H$46),0))</f>
        <v>24480</v>
      </c>
      <c r="F383" s="8" cm="1">
        <f t="array" ref="F383">IF($I$2="Длительное проживание от 10 ночей ",
INDEX(GRID!$B$18:$U$29,MATCH(E$7,GRID!$A$18:$A$29,0),MATCH(1,($U$2=GRID!$B$1:$U$1)*(КАЛЕНДАРЬ!AJ25=GRID!$B$3:$U$3),0))*GRID!$H$45,
ROUNDUP(INDEX(GRID!$B$18:$U$29,MATCH(E$7,GRID!$A$18:$A$29,0),MATCH(1,($U$2=GRID!$B$1:$U$1)*(КАЛЕНДАРЬ!AJ25=GRID!$B$3:$U$3),0))*GRID!$H$45*(1-GRID!$H$46),0))</f>
        <v>28980</v>
      </c>
      <c r="G383" s="57" t="s">
        <v>119</v>
      </c>
      <c r="H383" s="57" t="s">
        <v>119</v>
      </c>
      <c r="I383" s="8" cm="1">
        <f t="array" ref="I383">IF($I$2="Длительное проживание от 10 ночей ",
INDEX(GRID!$B$4:$U$15,MATCH(I$7,GRID!$A$4:$A$15,0),MATCH(1,($U$2=GRID!$B$1:$U$1)*(КАЛЕНДАРЬ!AJ25=GRID!$B$3:$U$3),0))*GRID!$H$45,
ROUNDUP(INDEX(GRID!$B$4:$U$15,MATCH(I$7,GRID!$A$4:$A$15,0),MATCH(1,($U$2=GRID!$B$1:$U$1)*(КАЛЕНДАРЬ!AJ25=GRID!$B$3:$U$3),0))*GRID!$H$45*(1-GRID!$H$46),0))</f>
        <v>32580</v>
      </c>
      <c r="J383" s="8" cm="1">
        <f t="array" ref="J383">IF($I$2="Длительное проживание от 10 ночей ",
INDEX(GRID!$B$18:$U$29,MATCH(I$7,GRID!$A$18:$A$29,0),MATCH(1,($U$2=GRID!$B$1:$U$1)*(КАЛЕНДАРЬ!AJ25=GRID!$B$3:$U$3),0))*GRID!$H$45,
ROUNDUP(INDEX(GRID!$B$18:$U$29,MATCH(I$7,GRID!$A$18:$A$29,0),MATCH(1,($U$2=GRID!$B$1:$U$1)*(КАЛЕНДАРЬ!AJ25=GRID!$B$3:$U$3),0))*GRID!$H$45*(1-GRID!$H$46),0))</f>
        <v>37080</v>
      </c>
      <c r="K383" s="57" t="s">
        <v>119</v>
      </c>
      <c r="L383" s="57" t="s">
        <v>119</v>
      </c>
      <c r="M383" s="8" cm="1">
        <f t="array" ref="M383">IF($I$2="Длительное проживание от 10 ночей ",
INDEX(GRID!$B$4:$U$15,MATCH(M$7,GRID!$A$4:$A$15,0),MATCH(1,($U$2=GRID!$B$1:$U$1)*(КАЛЕНДАРЬ!AJ25=GRID!$B$3:$U$3),0))*GRID!$H$45,
ROUNDUP(INDEX(GRID!$B$4:$U$15,MATCH(M$7,GRID!$A$4:$A$15,0),MATCH(1,($U$2=GRID!$B$1:$U$1)*(КАЛЕНДАРЬ!AJ25=GRID!$B$3:$U$3),0))*GRID!$H$45*(1-GRID!$H$46),0))</f>
        <v>55080</v>
      </c>
      <c r="N383" s="8" cm="1">
        <f t="array" ref="N383">IF($I$2="Длительное проживание от 10 ночей ",
INDEX(GRID!$B$18:$U$29,MATCH(M$7,GRID!$A$18:$A$29,0),MATCH(1,($U$2=GRID!$B$1:$U$1)*(КАЛЕНДАРЬ!AJ25=GRID!$B$3:$U$3),0))*GRID!$H$45,
ROUNDUP(INDEX(GRID!$B$18:$U$29,MATCH(M$7,GRID!$A$18:$A$29,0),MATCH(1,($U$2=GRID!$B$1:$U$1)*(КАЛЕНДАРЬ!AJ25=GRID!$B$3:$U$3),0))*GRID!$H$45*(1-GRID!$H$46),0))</f>
        <v>59580</v>
      </c>
      <c r="O383" s="57" t="s">
        <v>119</v>
      </c>
      <c r="P383" s="8" cm="1">
        <f t="array" ref="P383">IF($I$2="Длительное проживание от 10 ночей ",
INDEX(GRID!$B$4:$U$15,MATCH(P$7,GRID!$A$4:$A$15,0),MATCH(1,($U$2=GRID!$B$1:$U$1)*(КАЛЕНДАРЬ!AJ25=GRID!$B$3:$U$3),0))*GRID!$H$45,
ROUNDUP(INDEX(GRID!$B$4:$U$15,MATCH(P$7,GRID!$A$4:$A$15,0),MATCH(1,($U$2=GRID!$B$1:$U$1)*(КАЛЕНДАРЬ!AJ25=GRID!$B$3:$U$3),0))*GRID!$H$45*(1-GRID!$H$46),0))</f>
        <v>120960</v>
      </c>
      <c r="Q383" s="8" cm="1">
        <f t="array" ref="Q383">IF($I$2="Длительное проживание от 10 ночей ",
INDEX(GRID!$B$4:$U$15,MATCH(Q$7,GRID!$A$4:$A$15,0),MATCH(1,($U$2=GRID!$B$1:$U$1)*(КАЛЕНДАРЬ!AJ25=GRID!$B$3:$U$3),0))*GRID!$H$45,
ROUNDUP(INDEX(GRID!$B$4:$U$15,MATCH(Q$7,GRID!$A$4:$A$15,0),MATCH(1,($U$2=GRID!$B$1:$U$1)*(КАЛЕНДАРЬ!AJ25=GRID!$B$3:$U$3),0))*GRID!$H$45*(1-GRID!$H$46),0))</f>
        <v>142560</v>
      </c>
      <c r="R383" s="57" t="s">
        <v>119</v>
      </c>
      <c r="S383" s="57" t="s">
        <v>119</v>
      </c>
      <c r="T383" s="57" t="s">
        <v>119</v>
      </c>
    </row>
    <row r="384" spans="1:20">
      <c r="A384" s="63" t="s">
        <v>13</v>
      </c>
      <c r="B384" s="64">
        <v>23</v>
      </c>
      <c r="C384" s="8" cm="1">
        <f t="array" ref="C384">IF($I$2="Длительное проживание от 10 ночей ",
INDEX(GRID!$B$4:$U$15,MATCH(C$7,GRID!$A$4:$A$15,0),MATCH(1,($U$2=GRID!$B$1:$U$1)*(КАЛЕНДАРЬ!AJ26=GRID!$B$3:$U$3),0))*GRID!$H$45,
ROUNDUP(INDEX(GRID!$B$4:$U$15,MATCH(C$7,GRID!$A$4:$A$15,0),MATCH(1,($U$2=GRID!$B$1:$U$1)*(КАЛЕНДАРЬ!AJ26=GRID!$B$3:$U$3),0))*GRID!$H$45*(1-GRID!$H$46),0))</f>
        <v>20250</v>
      </c>
      <c r="D384" s="8" cm="1">
        <f t="array" ref="D384">IF($I$2="Длительное проживание от 10 ночей ",
INDEX(GRID!$B$18:$U$29,MATCH(C$7,GRID!$A$18:$A$29,0),MATCH(1,($U$2=GRID!$B$1:$U$1)*(КАЛЕНДАРЬ!AJ26=GRID!$B$3:$U$3),0))*GRID!$H$45,
ROUNDUP(INDEX(GRID!$B$18:$U$29,MATCH(C$7,GRID!$A$18:$A$29,0),MATCH(1,($U$2=GRID!$B$1:$U$1)*(КАЛЕНДАРЬ!AJ26=GRID!$B$3:$U$3),0))*GRID!$H$45*(1-GRID!$H$46),0))</f>
        <v>24750</v>
      </c>
      <c r="E384" s="8" cm="1">
        <f t="array" ref="E384">IF($I$2="Длительное проживание от 10 ночей ",
INDEX(GRID!$B$4:$U$15,MATCH(E$7,GRID!$A$4:$A$15,0),MATCH(1,($U$2=GRID!$B$1:$U$1)*(КАЛЕНДАРЬ!AJ26=GRID!$B$3:$U$3),0))*GRID!$H$45,
ROUNDUP(INDEX(GRID!$B$4:$U$15,MATCH(E$7,GRID!$A$4:$A$15,0),MATCH(1,($U$2=GRID!$B$1:$U$1)*(КАЛЕНДАРЬ!AJ26=GRID!$B$3:$U$3),0))*GRID!$H$45*(1-GRID!$H$46),0))</f>
        <v>24480</v>
      </c>
      <c r="F384" s="8" cm="1">
        <f t="array" ref="F384">IF($I$2="Длительное проживание от 10 ночей ",
INDEX(GRID!$B$18:$U$29,MATCH(E$7,GRID!$A$18:$A$29,0),MATCH(1,($U$2=GRID!$B$1:$U$1)*(КАЛЕНДАРЬ!AJ26=GRID!$B$3:$U$3),0))*GRID!$H$45,
ROUNDUP(INDEX(GRID!$B$18:$U$29,MATCH(E$7,GRID!$A$18:$A$29,0),MATCH(1,($U$2=GRID!$B$1:$U$1)*(КАЛЕНДАРЬ!AJ26=GRID!$B$3:$U$3),0))*GRID!$H$45*(1-GRID!$H$46),0))</f>
        <v>28980</v>
      </c>
      <c r="G384" s="57" t="s">
        <v>119</v>
      </c>
      <c r="H384" s="57" t="s">
        <v>119</v>
      </c>
      <c r="I384" s="8" cm="1">
        <f t="array" ref="I384">IF($I$2="Длительное проживание от 10 ночей ",
INDEX(GRID!$B$4:$U$15,MATCH(I$7,GRID!$A$4:$A$15,0),MATCH(1,($U$2=GRID!$B$1:$U$1)*(КАЛЕНДАРЬ!AJ26=GRID!$B$3:$U$3),0))*GRID!$H$45,
ROUNDUP(INDEX(GRID!$B$4:$U$15,MATCH(I$7,GRID!$A$4:$A$15,0),MATCH(1,($U$2=GRID!$B$1:$U$1)*(КАЛЕНДАРЬ!AJ26=GRID!$B$3:$U$3),0))*GRID!$H$45*(1-GRID!$H$46),0))</f>
        <v>32580</v>
      </c>
      <c r="J384" s="8" cm="1">
        <f t="array" ref="J384">IF($I$2="Длительное проживание от 10 ночей ",
INDEX(GRID!$B$18:$U$29,MATCH(I$7,GRID!$A$18:$A$29,0),MATCH(1,($U$2=GRID!$B$1:$U$1)*(КАЛЕНДАРЬ!AJ26=GRID!$B$3:$U$3),0))*GRID!$H$45,
ROUNDUP(INDEX(GRID!$B$18:$U$29,MATCH(I$7,GRID!$A$18:$A$29,0),MATCH(1,($U$2=GRID!$B$1:$U$1)*(КАЛЕНДАРЬ!AJ26=GRID!$B$3:$U$3),0))*GRID!$H$45*(1-GRID!$H$46),0))</f>
        <v>37080</v>
      </c>
      <c r="K384" s="57" t="s">
        <v>119</v>
      </c>
      <c r="L384" s="57" t="s">
        <v>119</v>
      </c>
      <c r="M384" s="8" cm="1">
        <f t="array" ref="M384">IF($I$2="Длительное проживание от 10 ночей ",
INDEX(GRID!$B$4:$U$15,MATCH(M$7,GRID!$A$4:$A$15,0),MATCH(1,($U$2=GRID!$B$1:$U$1)*(КАЛЕНДАРЬ!AJ26=GRID!$B$3:$U$3),0))*GRID!$H$45,
ROUNDUP(INDEX(GRID!$B$4:$U$15,MATCH(M$7,GRID!$A$4:$A$15,0),MATCH(1,($U$2=GRID!$B$1:$U$1)*(КАЛЕНДАРЬ!AJ26=GRID!$B$3:$U$3),0))*GRID!$H$45*(1-GRID!$H$46),0))</f>
        <v>55080</v>
      </c>
      <c r="N384" s="8" cm="1">
        <f t="array" ref="N384">IF($I$2="Длительное проживание от 10 ночей ",
INDEX(GRID!$B$18:$U$29,MATCH(M$7,GRID!$A$18:$A$29,0),MATCH(1,($U$2=GRID!$B$1:$U$1)*(КАЛЕНДАРЬ!AJ26=GRID!$B$3:$U$3),0))*GRID!$H$45,
ROUNDUP(INDEX(GRID!$B$18:$U$29,MATCH(M$7,GRID!$A$18:$A$29,0),MATCH(1,($U$2=GRID!$B$1:$U$1)*(КАЛЕНДАРЬ!AJ26=GRID!$B$3:$U$3),0))*GRID!$H$45*(1-GRID!$H$46),0))</f>
        <v>59580</v>
      </c>
      <c r="O384" s="57" t="s">
        <v>119</v>
      </c>
      <c r="P384" s="8" cm="1">
        <f t="array" ref="P384">IF($I$2="Длительное проживание от 10 ночей ",
INDEX(GRID!$B$4:$U$15,MATCH(P$7,GRID!$A$4:$A$15,0),MATCH(1,($U$2=GRID!$B$1:$U$1)*(КАЛЕНДАРЬ!AJ26=GRID!$B$3:$U$3),0))*GRID!$H$45,
ROUNDUP(INDEX(GRID!$B$4:$U$15,MATCH(P$7,GRID!$A$4:$A$15,0),MATCH(1,($U$2=GRID!$B$1:$U$1)*(КАЛЕНДАРЬ!AJ26=GRID!$B$3:$U$3),0))*GRID!$H$45*(1-GRID!$H$46),0))</f>
        <v>120960</v>
      </c>
      <c r="Q384" s="8" cm="1">
        <f t="array" ref="Q384">IF($I$2="Длительное проживание от 10 ночей ",
INDEX(GRID!$B$4:$U$15,MATCH(Q$7,GRID!$A$4:$A$15,0),MATCH(1,($U$2=GRID!$B$1:$U$1)*(КАЛЕНДАРЬ!AJ26=GRID!$B$3:$U$3),0))*GRID!$H$45,
ROUNDUP(INDEX(GRID!$B$4:$U$15,MATCH(Q$7,GRID!$A$4:$A$15,0),MATCH(1,($U$2=GRID!$B$1:$U$1)*(КАЛЕНДАРЬ!AJ26=GRID!$B$3:$U$3),0))*GRID!$H$45*(1-GRID!$H$46),0))</f>
        <v>142560</v>
      </c>
      <c r="R384" s="57" t="s">
        <v>119</v>
      </c>
      <c r="S384" s="57" t="s">
        <v>119</v>
      </c>
      <c r="T384" s="57" t="s">
        <v>119</v>
      </c>
    </row>
    <row r="385" spans="1:20">
      <c r="A385" s="63" t="s">
        <v>14</v>
      </c>
      <c r="B385" s="64">
        <v>24</v>
      </c>
      <c r="C385" s="8" cm="1">
        <f t="array" ref="C385">IF($I$2="Длительное проживание от 10 ночей ",
INDEX(GRID!$B$4:$U$15,MATCH(C$7,GRID!$A$4:$A$15,0),MATCH(1,($U$2=GRID!$B$1:$U$1)*(КАЛЕНДАРЬ!AJ27=GRID!$B$3:$U$3),0))*GRID!$H$45,
ROUNDUP(INDEX(GRID!$B$4:$U$15,MATCH(C$7,GRID!$A$4:$A$15,0),MATCH(1,($U$2=GRID!$B$1:$U$1)*(КАЛЕНДАРЬ!AJ27=GRID!$B$3:$U$3),0))*GRID!$H$45*(1-GRID!$H$46),0))</f>
        <v>20250</v>
      </c>
      <c r="D385" s="8" cm="1">
        <f t="array" ref="D385">IF($I$2="Длительное проживание от 10 ночей ",
INDEX(GRID!$B$18:$U$29,MATCH(C$7,GRID!$A$18:$A$29,0),MATCH(1,($U$2=GRID!$B$1:$U$1)*(КАЛЕНДАРЬ!AJ27=GRID!$B$3:$U$3),0))*GRID!$H$45,
ROUNDUP(INDEX(GRID!$B$18:$U$29,MATCH(C$7,GRID!$A$18:$A$29,0),MATCH(1,($U$2=GRID!$B$1:$U$1)*(КАЛЕНДАРЬ!AJ27=GRID!$B$3:$U$3),0))*GRID!$H$45*(1-GRID!$H$46),0))</f>
        <v>24750</v>
      </c>
      <c r="E385" s="8" cm="1">
        <f t="array" ref="E385">IF($I$2="Длительное проживание от 10 ночей ",
INDEX(GRID!$B$4:$U$15,MATCH(E$7,GRID!$A$4:$A$15,0),MATCH(1,($U$2=GRID!$B$1:$U$1)*(КАЛЕНДАРЬ!AJ27=GRID!$B$3:$U$3),0))*GRID!$H$45,
ROUNDUP(INDEX(GRID!$B$4:$U$15,MATCH(E$7,GRID!$A$4:$A$15,0),MATCH(1,($U$2=GRID!$B$1:$U$1)*(КАЛЕНДАРЬ!AJ27=GRID!$B$3:$U$3),0))*GRID!$H$45*(1-GRID!$H$46),0))</f>
        <v>24480</v>
      </c>
      <c r="F385" s="8" cm="1">
        <f t="array" ref="F385">IF($I$2="Длительное проживание от 10 ночей ",
INDEX(GRID!$B$18:$U$29,MATCH(E$7,GRID!$A$18:$A$29,0),MATCH(1,($U$2=GRID!$B$1:$U$1)*(КАЛЕНДАРЬ!AJ27=GRID!$B$3:$U$3),0))*GRID!$H$45,
ROUNDUP(INDEX(GRID!$B$18:$U$29,MATCH(E$7,GRID!$A$18:$A$29,0),MATCH(1,($U$2=GRID!$B$1:$U$1)*(КАЛЕНДАРЬ!AJ27=GRID!$B$3:$U$3),0))*GRID!$H$45*(1-GRID!$H$46),0))</f>
        <v>28980</v>
      </c>
      <c r="G385" s="57" t="s">
        <v>119</v>
      </c>
      <c r="H385" s="57" t="s">
        <v>119</v>
      </c>
      <c r="I385" s="8" cm="1">
        <f t="array" ref="I385">IF($I$2="Длительное проживание от 10 ночей ",
INDEX(GRID!$B$4:$U$15,MATCH(I$7,GRID!$A$4:$A$15,0),MATCH(1,($U$2=GRID!$B$1:$U$1)*(КАЛЕНДАРЬ!AJ27=GRID!$B$3:$U$3),0))*GRID!$H$45,
ROUNDUP(INDEX(GRID!$B$4:$U$15,MATCH(I$7,GRID!$A$4:$A$15,0),MATCH(1,($U$2=GRID!$B$1:$U$1)*(КАЛЕНДАРЬ!AJ27=GRID!$B$3:$U$3),0))*GRID!$H$45*(1-GRID!$H$46),0))</f>
        <v>32580</v>
      </c>
      <c r="J385" s="8" cm="1">
        <f t="array" ref="J385">IF($I$2="Длительное проживание от 10 ночей ",
INDEX(GRID!$B$18:$U$29,MATCH(I$7,GRID!$A$18:$A$29,0),MATCH(1,($U$2=GRID!$B$1:$U$1)*(КАЛЕНДАРЬ!AJ27=GRID!$B$3:$U$3),0))*GRID!$H$45,
ROUNDUP(INDEX(GRID!$B$18:$U$29,MATCH(I$7,GRID!$A$18:$A$29,0),MATCH(1,($U$2=GRID!$B$1:$U$1)*(КАЛЕНДАРЬ!AJ27=GRID!$B$3:$U$3),0))*GRID!$H$45*(1-GRID!$H$46),0))</f>
        <v>37080</v>
      </c>
      <c r="K385" s="57" t="s">
        <v>119</v>
      </c>
      <c r="L385" s="57" t="s">
        <v>119</v>
      </c>
      <c r="M385" s="8" cm="1">
        <f t="array" ref="M385">IF($I$2="Длительное проживание от 10 ночей ",
INDEX(GRID!$B$4:$U$15,MATCH(M$7,GRID!$A$4:$A$15,0),MATCH(1,($U$2=GRID!$B$1:$U$1)*(КАЛЕНДАРЬ!AJ27=GRID!$B$3:$U$3),0))*GRID!$H$45,
ROUNDUP(INDEX(GRID!$B$4:$U$15,MATCH(M$7,GRID!$A$4:$A$15,0),MATCH(1,($U$2=GRID!$B$1:$U$1)*(КАЛЕНДАРЬ!AJ27=GRID!$B$3:$U$3),0))*GRID!$H$45*(1-GRID!$H$46),0))</f>
        <v>55080</v>
      </c>
      <c r="N385" s="8" cm="1">
        <f t="array" ref="N385">IF($I$2="Длительное проживание от 10 ночей ",
INDEX(GRID!$B$18:$U$29,MATCH(M$7,GRID!$A$18:$A$29,0),MATCH(1,($U$2=GRID!$B$1:$U$1)*(КАЛЕНДАРЬ!AJ27=GRID!$B$3:$U$3),0))*GRID!$H$45,
ROUNDUP(INDEX(GRID!$B$18:$U$29,MATCH(M$7,GRID!$A$18:$A$29,0),MATCH(1,($U$2=GRID!$B$1:$U$1)*(КАЛЕНДАРЬ!AJ27=GRID!$B$3:$U$3),0))*GRID!$H$45*(1-GRID!$H$46),0))</f>
        <v>59580</v>
      </c>
      <c r="O385" s="57" t="s">
        <v>119</v>
      </c>
      <c r="P385" s="8" cm="1">
        <f t="array" ref="P385">IF($I$2="Длительное проживание от 10 ночей ",
INDEX(GRID!$B$4:$U$15,MATCH(P$7,GRID!$A$4:$A$15,0),MATCH(1,($U$2=GRID!$B$1:$U$1)*(КАЛЕНДАРЬ!AJ27=GRID!$B$3:$U$3),0))*GRID!$H$45,
ROUNDUP(INDEX(GRID!$B$4:$U$15,MATCH(P$7,GRID!$A$4:$A$15,0),MATCH(1,($U$2=GRID!$B$1:$U$1)*(КАЛЕНДАРЬ!AJ27=GRID!$B$3:$U$3),0))*GRID!$H$45*(1-GRID!$H$46),0))</f>
        <v>120960</v>
      </c>
      <c r="Q385" s="8" cm="1">
        <f t="array" ref="Q385">IF($I$2="Длительное проживание от 10 ночей ",
INDEX(GRID!$B$4:$U$15,MATCH(Q$7,GRID!$A$4:$A$15,0),MATCH(1,($U$2=GRID!$B$1:$U$1)*(КАЛЕНДАРЬ!AJ27=GRID!$B$3:$U$3),0))*GRID!$H$45,
ROUNDUP(INDEX(GRID!$B$4:$U$15,MATCH(Q$7,GRID!$A$4:$A$15,0),MATCH(1,($U$2=GRID!$B$1:$U$1)*(КАЛЕНДАРЬ!AJ27=GRID!$B$3:$U$3),0))*GRID!$H$45*(1-GRID!$H$46),0))</f>
        <v>142560</v>
      </c>
      <c r="R385" s="57" t="s">
        <v>119</v>
      </c>
      <c r="S385" s="57" t="s">
        <v>119</v>
      </c>
      <c r="T385" s="57" t="s">
        <v>119</v>
      </c>
    </row>
    <row r="386" spans="1:20">
      <c r="A386" s="63" t="s">
        <v>15</v>
      </c>
      <c r="B386" s="64">
        <v>25</v>
      </c>
      <c r="C386" s="8" cm="1">
        <f t="array" ref="C386">IF($I$2="Длительное проживание от 10 ночей ",
INDEX(GRID!$B$4:$U$15,MATCH(C$7,GRID!$A$4:$A$15,0),MATCH(1,($U$2=GRID!$B$1:$U$1)*(КАЛЕНДАРЬ!AJ28=GRID!$B$3:$U$3),0))*GRID!$H$45,
ROUNDUP(INDEX(GRID!$B$4:$U$15,MATCH(C$7,GRID!$A$4:$A$15,0),MATCH(1,($U$2=GRID!$B$1:$U$1)*(КАЛЕНДАРЬ!AJ28=GRID!$B$3:$U$3),0))*GRID!$H$45*(1-GRID!$H$46),0))</f>
        <v>20250</v>
      </c>
      <c r="D386" s="8" cm="1">
        <f t="array" ref="D386">IF($I$2="Длительное проживание от 10 ночей ",
INDEX(GRID!$B$18:$U$29,MATCH(C$7,GRID!$A$18:$A$29,0),MATCH(1,($U$2=GRID!$B$1:$U$1)*(КАЛЕНДАРЬ!AJ28=GRID!$B$3:$U$3),0))*GRID!$H$45,
ROUNDUP(INDEX(GRID!$B$18:$U$29,MATCH(C$7,GRID!$A$18:$A$29,0),MATCH(1,($U$2=GRID!$B$1:$U$1)*(КАЛЕНДАРЬ!AJ28=GRID!$B$3:$U$3),0))*GRID!$H$45*(1-GRID!$H$46),0))</f>
        <v>24750</v>
      </c>
      <c r="E386" s="8" cm="1">
        <f t="array" ref="E386">IF($I$2="Длительное проживание от 10 ночей ",
INDEX(GRID!$B$4:$U$15,MATCH(E$7,GRID!$A$4:$A$15,0),MATCH(1,($U$2=GRID!$B$1:$U$1)*(КАЛЕНДАРЬ!AJ28=GRID!$B$3:$U$3),0))*GRID!$H$45,
ROUNDUP(INDEX(GRID!$B$4:$U$15,MATCH(E$7,GRID!$A$4:$A$15,0),MATCH(1,($U$2=GRID!$B$1:$U$1)*(КАЛЕНДАРЬ!AJ28=GRID!$B$3:$U$3),0))*GRID!$H$45*(1-GRID!$H$46),0))</f>
        <v>24480</v>
      </c>
      <c r="F386" s="8" cm="1">
        <f t="array" ref="F386">IF($I$2="Длительное проживание от 10 ночей ",
INDEX(GRID!$B$18:$U$29,MATCH(E$7,GRID!$A$18:$A$29,0),MATCH(1,($U$2=GRID!$B$1:$U$1)*(КАЛЕНДАРЬ!AJ28=GRID!$B$3:$U$3),0))*GRID!$H$45,
ROUNDUP(INDEX(GRID!$B$18:$U$29,MATCH(E$7,GRID!$A$18:$A$29,0),MATCH(1,($U$2=GRID!$B$1:$U$1)*(КАЛЕНДАРЬ!AJ28=GRID!$B$3:$U$3),0))*GRID!$H$45*(1-GRID!$H$46),0))</f>
        <v>28980</v>
      </c>
      <c r="G386" s="57" t="s">
        <v>119</v>
      </c>
      <c r="H386" s="57" t="s">
        <v>119</v>
      </c>
      <c r="I386" s="8" cm="1">
        <f t="array" ref="I386">IF($I$2="Длительное проживание от 10 ночей ",
INDEX(GRID!$B$4:$U$15,MATCH(I$7,GRID!$A$4:$A$15,0),MATCH(1,($U$2=GRID!$B$1:$U$1)*(КАЛЕНДАРЬ!AJ28=GRID!$B$3:$U$3),0))*GRID!$H$45,
ROUNDUP(INDEX(GRID!$B$4:$U$15,MATCH(I$7,GRID!$A$4:$A$15,0),MATCH(1,($U$2=GRID!$B$1:$U$1)*(КАЛЕНДАРЬ!AJ28=GRID!$B$3:$U$3),0))*GRID!$H$45*(1-GRID!$H$46),0))</f>
        <v>32580</v>
      </c>
      <c r="J386" s="8" cm="1">
        <f t="array" ref="J386">IF($I$2="Длительное проживание от 10 ночей ",
INDEX(GRID!$B$18:$U$29,MATCH(I$7,GRID!$A$18:$A$29,0),MATCH(1,($U$2=GRID!$B$1:$U$1)*(КАЛЕНДАРЬ!AJ28=GRID!$B$3:$U$3),0))*GRID!$H$45,
ROUNDUP(INDEX(GRID!$B$18:$U$29,MATCH(I$7,GRID!$A$18:$A$29,0),MATCH(1,($U$2=GRID!$B$1:$U$1)*(КАЛЕНДАРЬ!AJ28=GRID!$B$3:$U$3),0))*GRID!$H$45*(1-GRID!$H$46),0))</f>
        <v>37080</v>
      </c>
      <c r="K386" s="57" t="s">
        <v>119</v>
      </c>
      <c r="L386" s="57" t="s">
        <v>119</v>
      </c>
      <c r="M386" s="8" cm="1">
        <f t="array" ref="M386">IF($I$2="Длительное проживание от 10 ночей ",
INDEX(GRID!$B$4:$U$15,MATCH(M$7,GRID!$A$4:$A$15,0),MATCH(1,($U$2=GRID!$B$1:$U$1)*(КАЛЕНДАРЬ!AJ28=GRID!$B$3:$U$3),0))*GRID!$H$45,
ROUNDUP(INDEX(GRID!$B$4:$U$15,MATCH(M$7,GRID!$A$4:$A$15,0),MATCH(1,($U$2=GRID!$B$1:$U$1)*(КАЛЕНДАРЬ!AJ28=GRID!$B$3:$U$3),0))*GRID!$H$45*(1-GRID!$H$46),0))</f>
        <v>55080</v>
      </c>
      <c r="N386" s="8" cm="1">
        <f t="array" ref="N386">IF($I$2="Длительное проживание от 10 ночей ",
INDEX(GRID!$B$18:$U$29,MATCH(M$7,GRID!$A$18:$A$29,0),MATCH(1,($U$2=GRID!$B$1:$U$1)*(КАЛЕНДАРЬ!AJ28=GRID!$B$3:$U$3),0))*GRID!$H$45,
ROUNDUP(INDEX(GRID!$B$18:$U$29,MATCH(M$7,GRID!$A$18:$A$29,0),MATCH(1,($U$2=GRID!$B$1:$U$1)*(КАЛЕНДАРЬ!AJ28=GRID!$B$3:$U$3),0))*GRID!$H$45*(1-GRID!$H$46),0))</f>
        <v>59580</v>
      </c>
      <c r="O386" s="57" t="s">
        <v>119</v>
      </c>
      <c r="P386" s="8" cm="1">
        <f t="array" ref="P386">IF($I$2="Длительное проживание от 10 ночей ",
INDEX(GRID!$B$4:$U$15,MATCH(P$7,GRID!$A$4:$A$15,0),MATCH(1,($U$2=GRID!$B$1:$U$1)*(КАЛЕНДАРЬ!AJ28=GRID!$B$3:$U$3),0))*GRID!$H$45,
ROUNDUP(INDEX(GRID!$B$4:$U$15,MATCH(P$7,GRID!$A$4:$A$15,0),MATCH(1,($U$2=GRID!$B$1:$U$1)*(КАЛЕНДАРЬ!AJ28=GRID!$B$3:$U$3),0))*GRID!$H$45*(1-GRID!$H$46),0))</f>
        <v>120960</v>
      </c>
      <c r="Q386" s="8" cm="1">
        <f t="array" ref="Q386">IF($I$2="Длительное проживание от 10 ночей ",
INDEX(GRID!$B$4:$U$15,MATCH(Q$7,GRID!$A$4:$A$15,0),MATCH(1,($U$2=GRID!$B$1:$U$1)*(КАЛЕНДАРЬ!AJ28=GRID!$B$3:$U$3),0))*GRID!$H$45,
ROUNDUP(INDEX(GRID!$B$4:$U$15,MATCH(Q$7,GRID!$A$4:$A$15,0),MATCH(1,($U$2=GRID!$B$1:$U$1)*(КАЛЕНДАРЬ!AJ28=GRID!$B$3:$U$3),0))*GRID!$H$45*(1-GRID!$H$46),0))</f>
        <v>142560</v>
      </c>
      <c r="R386" s="57" t="s">
        <v>119</v>
      </c>
      <c r="S386" s="57" t="s">
        <v>119</v>
      </c>
      <c r="T386" s="57" t="s">
        <v>119</v>
      </c>
    </row>
    <row r="387" spans="1:20">
      <c r="A387" s="63" t="s">
        <v>16</v>
      </c>
      <c r="B387" s="64">
        <v>26</v>
      </c>
      <c r="C387" s="8" cm="1">
        <f t="array" ref="C387">IF($I$2="Длительное проживание от 10 ночей ",
INDEX(GRID!$B$4:$U$15,MATCH(C$7,GRID!$A$4:$A$15,0),MATCH(1,($U$2=GRID!$B$1:$U$1)*(КАЛЕНДАРЬ!AJ29=GRID!$B$3:$U$3),0))*GRID!$H$45,
ROUNDUP(INDEX(GRID!$B$4:$U$15,MATCH(C$7,GRID!$A$4:$A$15,0),MATCH(1,($U$2=GRID!$B$1:$U$1)*(КАЛЕНДАРЬ!AJ29=GRID!$B$3:$U$3),0))*GRID!$H$45*(1-GRID!$H$46),0))</f>
        <v>22500</v>
      </c>
      <c r="D387" s="8" cm="1">
        <f t="array" ref="D387">IF($I$2="Длительное проживание от 10 ночей ",
INDEX(GRID!$B$18:$U$29,MATCH(C$7,GRID!$A$18:$A$29,0),MATCH(1,($U$2=GRID!$B$1:$U$1)*(КАЛЕНДАРЬ!AJ29=GRID!$B$3:$U$3),0))*GRID!$H$45,
ROUNDUP(INDEX(GRID!$B$18:$U$29,MATCH(C$7,GRID!$A$18:$A$29,0),MATCH(1,($U$2=GRID!$B$1:$U$1)*(КАЛЕНДАРЬ!AJ29=GRID!$B$3:$U$3),0))*GRID!$H$45*(1-GRID!$H$46),0))</f>
        <v>27000</v>
      </c>
      <c r="E387" s="8" cm="1">
        <f t="array" ref="E387">IF($I$2="Длительное проживание от 10 ночей ",
INDEX(GRID!$B$4:$U$15,MATCH(E$7,GRID!$A$4:$A$15,0),MATCH(1,($U$2=GRID!$B$1:$U$1)*(КАЛЕНДАРЬ!AJ29=GRID!$B$3:$U$3),0))*GRID!$H$45,
ROUNDUP(INDEX(GRID!$B$4:$U$15,MATCH(E$7,GRID!$A$4:$A$15,0),MATCH(1,($U$2=GRID!$B$1:$U$1)*(КАЛЕНДАРЬ!AJ29=GRID!$B$3:$U$3),0))*GRID!$H$45*(1-GRID!$H$46),0))</f>
        <v>27000</v>
      </c>
      <c r="F387" s="8" cm="1">
        <f t="array" ref="F387">IF($I$2="Длительное проживание от 10 ночей ",
INDEX(GRID!$B$18:$U$29,MATCH(E$7,GRID!$A$18:$A$29,0),MATCH(1,($U$2=GRID!$B$1:$U$1)*(КАЛЕНДАРЬ!AJ29=GRID!$B$3:$U$3),0))*GRID!$H$45,
ROUNDUP(INDEX(GRID!$B$18:$U$29,MATCH(E$7,GRID!$A$18:$A$29,0),MATCH(1,($U$2=GRID!$B$1:$U$1)*(КАЛЕНДАРЬ!AJ29=GRID!$B$3:$U$3),0))*GRID!$H$45*(1-GRID!$H$46),0))</f>
        <v>31500</v>
      </c>
      <c r="G387" s="57" t="s">
        <v>119</v>
      </c>
      <c r="H387" s="57" t="s">
        <v>119</v>
      </c>
      <c r="I387" s="8" cm="1">
        <f t="array" ref="I387">IF($I$2="Длительное проживание от 10 ночей ",
INDEX(GRID!$B$4:$U$15,MATCH(I$7,GRID!$A$4:$A$15,0),MATCH(1,($U$2=GRID!$B$1:$U$1)*(КАЛЕНДАРЬ!AJ29=GRID!$B$3:$U$3),0))*GRID!$H$45,
ROUNDUP(INDEX(GRID!$B$4:$U$15,MATCH(I$7,GRID!$A$4:$A$15,0),MATCH(1,($U$2=GRID!$B$1:$U$1)*(КАЛЕНДАРЬ!AJ29=GRID!$B$3:$U$3),0))*GRID!$H$45*(1-GRID!$H$46),0))</f>
        <v>35730</v>
      </c>
      <c r="J387" s="8" cm="1">
        <f t="array" ref="J387">IF($I$2="Длительное проживание от 10 ночей ",
INDEX(GRID!$B$18:$U$29,MATCH(I$7,GRID!$A$18:$A$29,0),MATCH(1,($U$2=GRID!$B$1:$U$1)*(КАЛЕНДАРЬ!AJ29=GRID!$B$3:$U$3),0))*GRID!$H$45,
ROUNDUP(INDEX(GRID!$B$18:$U$29,MATCH(I$7,GRID!$A$18:$A$29,0),MATCH(1,($U$2=GRID!$B$1:$U$1)*(КАЛЕНДАРЬ!AJ29=GRID!$B$3:$U$3),0))*GRID!$H$45*(1-GRID!$H$46),0))</f>
        <v>40230</v>
      </c>
      <c r="K387" s="57" t="s">
        <v>119</v>
      </c>
      <c r="L387" s="57" t="s">
        <v>119</v>
      </c>
      <c r="M387" s="8" cm="1">
        <f t="array" ref="M387">IF($I$2="Длительное проживание от 10 ночей ",
INDEX(GRID!$B$4:$U$15,MATCH(M$7,GRID!$A$4:$A$15,0),MATCH(1,($U$2=GRID!$B$1:$U$1)*(КАЛЕНДАРЬ!AJ29=GRID!$B$3:$U$3),0))*GRID!$H$45,
ROUNDUP(INDEX(GRID!$B$4:$U$15,MATCH(M$7,GRID!$A$4:$A$15,0),MATCH(1,($U$2=GRID!$B$1:$U$1)*(КАЛЕНДАРЬ!AJ29=GRID!$B$3:$U$3),0))*GRID!$H$45*(1-GRID!$H$46),0))</f>
        <v>58680</v>
      </c>
      <c r="N387" s="8" cm="1">
        <f t="array" ref="N387">IF($I$2="Длительное проживание от 10 ночей ",
INDEX(GRID!$B$18:$U$29,MATCH(M$7,GRID!$A$18:$A$29,0),MATCH(1,($U$2=GRID!$B$1:$U$1)*(КАЛЕНДАРЬ!AJ29=GRID!$B$3:$U$3),0))*GRID!$H$45,
ROUNDUP(INDEX(GRID!$B$18:$U$29,MATCH(M$7,GRID!$A$18:$A$29,0),MATCH(1,($U$2=GRID!$B$1:$U$1)*(КАЛЕНДАРЬ!AJ29=GRID!$B$3:$U$3),0))*GRID!$H$45*(1-GRID!$H$46),0))</f>
        <v>63180</v>
      </c>
      <c r="O387" s="57" t="s">
        <v>119</v>
      </c>
      <c r="P387" s="8" cm="1">
        <f t="array" ref="P387">IF($I$2="Длительное проживание от 10 ночей ",
INDEX(GRID!$B$4:$U$15,MATCH(P$7,GRID!$A$4:$A$15,0),MATCH(1,($U$2=GRID!$B$1:$U$1)*(КАЛЕНДАРЬ!AJ29=GRID!$B$3:$U$3),0))*GRID!$H$45,
ROUNDUP(INDEX(GRID!$B$4:$U$15,MATCH(P$7,GRID!$A$4:$A$15,0),MATCH(1,($U$2=GRID!$B$1:$U$1)*(КАЛЕНДАРЬ!AJ29=GRID!$B$3:$U$3),0))*GRID!$H$45*(1-GRID!$H$46),0))</f>
        <v>125730</v>
      </c>
      <c r="Q387" s="8" cm="1">
        <f t="array" ref="Q387">IF($I$2="Длительное проживание от 10 ночей ",
INDEX(GRID!$B$4:$U$15,MATCH(Q$7,GRID!$A$4:$A$15,0),MATCH(1,($U$2=GRID!$B$1:$U$1)*(КАЛЕНДАРЬ!AJ29=GRID!$B$3:$U$3),0))*GRID!$H$45,
ROUNDUP(INDEX(GRID!$B$4:$U$15,MATCH(Q$7,GRID!$A$4:$A$15,0),MATCH(1,($U$2=GRID!$B$1:$U$1)*(КАЛЕНДАРЬ!AJ29=GRID!$B$3:$U$3),0))*GRID!$H$45*(1-GRID!$H$46),0))</f>
        <v>147960</v>
      </c>
      <c r="R387" s="57" t="s">
        <v>119</v>
      </c>
      <c r="S387" s="57" t="s">
        <v>119</v>
      </c>
      <c r="T387" s="57" t="s">
        <v>119</v>
      </c>
    </row>
    <row r="388" spans="1:20">
      <c r="A388" s="63" t="s">
        <v>17</v>
      </c>
      <c r="B388" s="64">
        <v>27</v>
      </c>
      <c r="C388" s="8" cm="1">
        <f t="array" ref="C388">IF($I$2="Длительное проживание от 10 ночей ",
INDEX(GRID!$B$4:$U$15,MATCH(C$7,GRID!$A$4:$A$15,0),MATCH(1,($U$2=GRID!$B$1:$U$1)*(КАЛЕНДАРЬ!AJ30=GRID!$B$3:$U$3),0))*GRID!$H$45,
ROUNDUP(INDEX(GRID!$B$4:$U$15,MATCH(C$7,GRID!$A$4:$A$15,0),MATCH(1,($U$2=GRID!$B$1:$U$1)*(КАЛЕНДАРЬ!AJ30=GRID!$B$3:$U$3),0))*GRID!$H$45*(1-GRID!$H$46),0))</f>
        <v>22500</v>
      </c>
      <c r="D388" s="8" cm="1">
        <f t="array" ref="D388">IF($I$2="Длительное проживание от 10 ночей ",
INDEX(GRID!$B$18:$U$29,MATCH(C$7,GRID!$A$18:$A$29,0),MATCH(1,($U$2=GRID!$B$1:$U$1)*(КАЛЕНДАРЬ!AJ30=GRID!$B$3:$U$3),0))*GRID!$H$45,
ROUNDUP(INDEX(GRID!$B$18:$U$29,MATCH(C$7,GRID!$A$18:$A$29,0),MATCH(1,($U$2=GRID!$B$1:$U$1)*(КАЛЕНДАРЬ!AJ30=GRID!$B$3:$U$3),0))*GRID!$H$45*(1-GRID!$H$46),0))</f>
        <v>27000</v>
      </c>
      <c r="E388" s="8" cm="1">
        <f t="array" ref="E388">IF($I$2="Длительное проживание от 10 ночей ",
INDEX(GRID!$B$4:$U$15,MATCH(E$7,GRID!$A$4:$A$15,0),MATCH(1,($U$2=GRID!$B$1:$U$1)*(КАЛЕНДАРЬ!AJ30=GRID!$B$3:$U$3),0))*GRID!$H$45,
ROUNDUP(INDEX(GRID!$B$4:$U$15,MATCH(E$7,GRID!$A$4:$A$15,0),MATCH(1,($U$2=GRID!$B$1:$U$1)*(КАЛЕНДАРЬ!AJ30=GRID!$B$3:$U$3),0))*GRID!$H$45*(1-GRID!$H$46),0))</f>
        <v>27000</v>
      </c>
      <c r="F388" s="8" cm="1">
        <f t="array" ref="F388">IF($I$2="Длительное проживание от 10 ночей ",
INDEX(GRID!$B$18:$U$29,MATCH(E$7,GRID!$A$18:$A$29,0),MATCH(1,($U$2=GRID!$B$1:$U$1)*(КАЛЕНДАРЬ!AJ30=GRID!$B$3:$U$3),0))*GRID!$H$45,
ROUNDUP(INDEX(GRID!$B$18:$U$29,MATCH(E$7,GRID!$A$18:$A$29,0),MATCH(1,($U$2=GRID!$B$1:$U$1)*(КАЛЕНДАРЬ!AJ30=GRID!$B$3:$U$3),0))*GRID!$H$45*(1-GRID!$H$46),0))</f>
        <v>31500</v>
      </c>
      <c r="G388" s="57" t="s">
        <v>119</v>
      </c>
      <c r="H388" s="57" t="s">
        <v>119</v>
      </c>
      <c r="I388" s="8" cm="1">
        <f t="array" ref="I388">IF($I$2="Длительное проживание от 10 ночей ",
INDEX(GRID!$B$4:$U$15,MATCH(I$7,GRID!$A$4:$A$15,0),MATCH(1,($U$2=GRID!$B$1:$U$1)*(КАЛЕНДАРЬ!AJ30=GRID!$B$3:$U$3),0))*GRID!$H$45,
ROUNDUP(INDEX(GRID!$B$4:$U$15,MATCH(I$7,GRID!$A$4:$A$15,0),MATCH(1,($U$2=GRID!$B$1:$U$1)*(КАЛЕНДАРЬ!AJ30=GRID!$B$3:$U$3),0))*GRID!$H$45*(1-GRID!$H$46),0))</f>
        <v>35730</v>
      </c>
      <c r="J388" s="8" cm="1">
        <f t="array" ref="J388">IF($I$2="Длительное проживание от 10 ночей ",
INDEX(GRID!$B$18:$U$29,MATCH(I$7,GRID!$A$18:$A$29,0),MATCH(1,($U$2=GRID!$B$1:$U$1)*(КАЛЕНДАРЬ!AJ30=GRID!$B$3:$U$3),0))*GRID!$H$45,
ROUNDUP(INDEX(GRID!$B$18:$U$29,MATCH(I$7,GRID!$A$18:$A$29,0),MATCH(1,($U$2=GRID!$B$1:$U$1)*(КАЛЕНДАРЬ!AJ30=GRID!$B$3:$U$3),0))*GRID!$H$45*(1-GRID!$H$46),0))</f>
        <v>40230</v>
      </c>
      <c r="K388" s="57" t="s">
        <v>119</v>
      </c>
      <c r="L388" s="57" t="s">
        <v>119</v>
      </c>
      <c r="M388" s="8" cm="1">
        <f t="array" ref="M388">IF($I$2="Длительное проживание от 10 ночей ",
INDEX(GRID!$B$4:$U$15,MATCH(M$7,GRID!$A$4:$A$15,0),MATCH(1,($U$2=GRID!$B$1:$U$1)*(КАЛЕНДАРЬ!AJ30=GRID!$B$3:$U$3),0))*GRID!$H$45,
ROUNDUP(INDEX(GRID!$B$4:$U$15,MATCH(M$7,GRID!$A$4:$A$15,0),MATCH(1,($U$2=GRID!$B$1:$U$1)*(КАЛЕНДАРЬ!AJ30=GRID!$B$3:$U$3),0))*GRID!$H$45*(1-GRID!$H$46),0))</f>
        <v>58680</v>
      </c>
      <c r="N388" s="8" cm="1">
        <f t="array" ref="N388">IF($I$2="Длительное проживание от 10 ночей ",
INDEX(GRID!$B$18:$U$29,MATCH(M$7,GRID!$A$18:$A$29,0),MATCH(1,($U$2=GRID!$B$1:$U$1)*(КАЛЕНДАРЬ!AJ30=GRID!$B$3:$U$3),0))*GRID!$H$45,
ROUNDUP(INDEX(GRID!$B$18:$U$29,MATCH(M$7,GRID!$A$18:$A$29,0),MATCH(1,($U$2=GRID!$B$1:$U$1)*(КАЛЕНДАРЬ!AJ30=GRID!$B$3:$U$3),0))*GRID!$H$45*(1-GRID!$H$46),0))</f>
        <v>63180</v>
      </c>
      <c r="O388" s="57" t="s">
        <v>119</v>
      </c>
      <c r="P388" s="8" cm="1">
        <f t="array" ref="P388">IF($I$2="Длительное проживание от 10 ночей ",
INDEX(GRID!$B$4:$U$15,MATCH(P$7,GRID!$A$4:$A$15,0),MATCH(1,($U$2=GRID!$B$1:$U$1)*(КАЛЕНДАРЬ!AJ30=GRID!$B$3:$U$3),0))*GRID!$H$45,
ROUNDUP(INDEX(GRID!$B$4:$U$15,MATCH(P$7,GRID!$A$4:$A$15,0),MATCH(1,($U$2=GRID!$B$1:$U$1)*(КАЛЕНДАРЬ!AJ30=GRID!$B$3:$U$3),0))*GRID!$H$45*(1-GRID!$H$46),0))</f>
        <v>125730</v>
      </c>
      <c r="Q388" s="8" cm="1">
        <f t="array" ref="Q388">IF($I$2="Длительное проживание от 10 ночей ",
INDEX(GRID!$B$4:$U$15,MATCH(Q$7,GRID!$A$4:$A$15,0),MATCH(1,($U$2=GRID!$B$1:$U$1)*(КАЛЕНДАРЬ!AJ30=GRID!$B$3:$U$3),0))*GRID!$H$45,
ROUNDUP(INDEX(GRID!$B$4:$U$15,MATCH(Q$7,GRID!$A$4:$A$15,0),MATCH(1,($U$2=GRID!$B$1:$U$1)*(КАЛЕНДАРЬ!AJ30=GRID!$B$3:$U$3),0))*GRID!$H$45*(1-GRID!$H$46),0))</f>
        <v>147960</v>
      </c>
      <c r="R388" s="57" t="s">
        <v>119</v>
      </c>
      <c r="S388" s="57" t="s">
        <v>119</v>
      </c>
      <c r="T388" s="57" t="s">
        <v>119</v>
      </c>
    </row>
    <row r="389" spans="1:20">
      <c r="A389" s="63" t="s">
        <v>11</v>
      </c>
      <c r="B389" s="64">
        <v>28</v>
      </c>
      <c r="C389" s="8" cm="1">
        <f t="array" ref="C389">IF($I$2="Длительное проживание от 10 ночей ",
INDEX(GRID!$B$4:$U$15,MATCH(C$7,GRID!$A$4:$A$15,0),MATCH(1,($U$2=GRID!$B$1:$U$1)*(КАЛЕНДАРЬ!AJ31=GRID!$B$3:$U$3),0))*GRID!$H$45,
ROUNDUP(INDEX(GRID!$B$4:$U$15,MATCH(C$7,GRID!$A$4:$A$15,0),MATCH(1,($U$2=GRID!$B$1:$U$1)*(КАЛЕНДАРЬ!AJ31=GRID!$B$3:$U$3),0))*GRID!$H$45*(1-GRID!$H$46),0))</f>
        <v>22500</v>
      </c>
      <c r="D389" s="8" cm="1">
        <f t="array" ref="D389">IF($I$2="Длительное проживание от 10 ночей ",
INDEX(GRID!$B$18:$U$29,MATCH(C$7,GRID!$A$18:$A$29,0),MATCH(1,($U$2=GRID!$B$1:$U$1)*(КАЛЕНДАРЬ!AJ31=GRID!$B$3:$U$3),0))*GRID!$H$45,
ROUNDUP(INDEX(GRID!$B$18:$U$29,MATCH(C$7,GRID!$A$18:$A$29,0),MATCH(1,($U$2=GRID!$B$1:$U$1)*(КАЛЕНДАРЬ!AJ31=GRID!$B$3:$U$3),0))*GRID!$H$45*(1-GRID!$H$46),0))</f>
        <v>27000</v>
      </c>
      <c r="E389" s="8" cm="1">
        <f t="array" ref="E389">IF($I$2="Длительное проживание от 10 ночей ",
INDEX(GRID!$B$4:$U$15,MATCH(E$7,GRID!$A$4:$A$15,0),MATCH(1,($U$2=GRID!$B$1:$U$1)*(КАЛЕНДАРЬ!AJ31=GRID!$B$3:$U$3),0))*GRID!$H$45,
ROUNDUP(INDEX(GRID!$B$4:$U$15,MATCH(E$7,GRID!$A$4:$A$15,0),MATCH(1,($U$2=GRID!$B$1:$U$1)*(КАЛЕНДАРЬ!AJ31=GRID!$B$3:$U$3),0))*GRID!$H$45*(1-GRID!$H$46),0))</f>
        <v>27000</v>
      </c>
      <c r="F389" s="8" cm="1">
        <f t="array" ref="F389">IF($I$2="Длительное проживание от 10 ночей ",
INDEX(GRID!$B$18:$U$29,MATCH(E$7,GRID!$A$18:$A$29,0),MATCH(1,($U$2=GRID!$B$1:$U$1)*(КАЛЕНДАРЬ!AJ31=GRID!$B$3:$U$3),0))*GRID!$H$45,
ROUNDUP(INDEX(GRID!$B$18:$U$29,MATCH(E$7,GRID!$A$18:$A$29,0),MATCH(1,($U$2=GRID!$B$1:$U$1)*(КАЛЕНДАРЬ!AJ31=GRID!$B$3:$U$3),0))*GRID!$H$45*(1-GRID!$H$46),0))</f>
        <v>31500</v>
      </c>
      <c r="G389" s="57" t="s">
        <v>119</v>
      </c>
      <c r="H389" s="57" t="s">
        <v>119</v>
      </c>
      <c r="I389" s="8" cm="1">
        <f t="array" ref="I389">IF($I$2="Длительное проживание от 10 ночей ",
INDEX(GRID!$B$4:$U$15,MATCH(I$7,GRID!$A$4:$A$15,0),MATCH(1,($U$2=GRID!$B$1:$U$1)*(КАЛЕНДАРЬ!AJ31=GRID!$B$3:$U$3),0))*GRID!$H$45,
ROUNDUP(INDEX(GRID!$B$4:$U$15,MATCH(I$7,GRID!$A$4:$A$15,0),MATCH(1,($U$2=GRID!$B$1:$U$1)*(КАЛЕНДАРЬ!AJ31=GRID!$B$3:$U$3),0))*GRID!$H$45*(1-GRID!$H$46),0))</f>
        <v>35730</v>
      </c>
      <c r="J389" s="8" cm="1">
        <f t="array" ref="J389">IF($I$2="Длительное проживание от 10 ночей ",
INDEX(GRID!$B$18:$U$29,MATCH(I$7,GRID!$A$18:$A$29,0),MATCH(1,($U$2=GRID!$B$1:$U$1)*(КАЛЕНДАРЬ!AJ31=GRID!$B$3:$U$3),0))*GRID!$H$45,
ROUNDUP(INDEX(GRID!$B$18:$U$29,MATCH(I$7,GRID!$A$18:$A$29,0),MATCH(1,($U$2=GRID!$B$1:$U$1)*(КАЛЕНДАРЬ!AJ31=GRID!$B$3:$U$3),0))*GRID!$H$45*(1-GRID!$H$46),0))</f>
        <v>40230</v>
      </c>
      <c r="K389" s="57" t="s">
        <v>119</v>
      </c>
      <c r="L389" s="57" t="s">
        <v>119</v>
      </c>
      <c r="M389" s="8" cm="1">
        <f t="array" ref="M389">IF($I$2="Длительное проживание от 10 ночей ",
INDEX(GRID!$B$4:$U$15,MATCH(M$7,GRID!$A$4:$A$15,0),MATCH(1,($U$2=GRID!$B$1:$U$1)*(КАЛЕНДАРЬ!AJ31=GRID!$B$3:$U$3),0))*GRID!$H$45,
ROUNDUP(INDEX(GRID!$B$4:$U$15,MATCH(M$7,GRID!$A$4:$A$15,0),MATCH(1,($U$2=GRID!$B$1:$U$1)*(КАЛЕНДАРЬ!AJ31=GRID!$B$3:$U$3),0))*GRID!$H$45*(1-GRID!$H$46),0))</f>
        <v>58680</v>
      </c>
      <c r="N389" s="8" cm="1">
        <f t="array" ref="N389">IF($I$2="Длительное проживание от 10 ночей ",
INDEX(GRID!$B$18:$U$29,MATCH(M$7,GRID!$A$18:$A$29,0),MATCH(1,($U$2=GRID!$B$1:$U$1)*(КАЛЕНДАРЬ!AJ31=GRID!$B$3:$U$3),0))*GRID!$H$45,
ROUNDUP(INDEX(GRID!$B$18:$U$29,MATCH(M$7,GRID!$A$18:$A$29,0),MATCH(1,($U$2=GRID!$B$1:$U$1)*(КАЛЕНДАРЬ!AJ31=GRID!$B$3:$U$3),0))*GRID!$H$45*(1-GRID!$H$46),0))</f>
        <v>63180</v>
      </c>
      <c r="O389" s="57" t="s">
        <v>119</v>
      </c>
      <c r="P389" s="8" cm="1">
        <f t="array" ref="P389">IF($I$2="Длительное проживание от 10 ночей ",
INDEX(GRID!$B$4:$U$15,MATCH(P$7,GRID!$A$4:$A$15,0),MATCH(1,($U$2=GRID!$B$1:$U$1)*(КАЛЕНДАРЬ!AJ31=GRID!$B$3:$U$3),0))*GRID!$H$45,
ROUNDUP(INDEX(GRID!$B$4:$U$15,MATCH(P$7,GRID!$A$4:$A$15,0),MATCH(1,($U$2=GRID!$B$1:$U$1)*(КАЛЕНДАРЬ!AJ31=GRID!$B$3:$U$3),0))*GRID!$H$45*(1-GRID!$H$46),0))</f>
        <v>125730</v>
      </c>
      <c r="Q389" s="8" cm="1">
        <f t="array" ref="Q389">IF($I$2="Длительное проживание от 10 ночей ",
INDEX(GRID!$B$4:$U$15,MATCH(Q$7,GRID!$A$4:$A$15,0),MATCH(1,($U$2=GRID!$B$1:$U$1)*(КАЛЕНДАРЬ!AJ31=GRID!$B$3:$U$3),0))*GRID!$H$45,
ROUNDUP(INDEX(GRID!$B$4:$U$15,MATCH(Q$7,GRID!$A$4:$A$15,0),MATCH(1,($U$2=GRID!$B$1:$U$1)*(КАЛЕНДАРЬ!AJ31=GRID!$B$3:$U$3),0))*GRID!$H$45*(1-GRID!$H$46),0))</f>
        <v>147960</v>
      </c>
      <c r="R389" s="57" t="s">
        <v>119</v>
      </c>
      <c r="S389" s="57" t="s">
        <v>119</v>
      </c>
      <c r="T389" s="57" t="s">
        <v>119</v>
      </c>
    </row>
    <row r="390" spans="1:20">
      <c r="A390" s="63" t="s">
        <v>12</v>
      </c>
      <c r="B390" s="64">
        <v>29</v>
      </c>
      <c r="C390" s="8" cm="1">
        <f t="array" ref="C390">IF($I$2="Длительное проживание от 10 ночей ",
INDEX(GRID!$B$4:$U$15,MATCH(C$7,GRID!$A$4:$A$15,0),MATCH(1,($U$2=GRID!$B$1:$U$1)*(КАЛЕНДАРЬ!AJ32=GRID!$B$3:$U$3),0))*GRID!$H$45,
ROUNDUP(INDEX(GRID!$B$4:$U$15,MATCH(C$7,GRID!$A$4:$A$15,0),MATCH(1,($U$2=GRID!$B$1:$U$1)*(КАЛЕНДАРЬ!AJ32=GRID!$B$3:$U$3),0))*GRID!$H$45*(1-GRID!$H$46),0))</f>
        <v>27180.000000000004</v>
      </c>
      <c r="D390" s="8" cm="1">
        <f t="array" ref="D390">IF($I$2="Длительное проживание от 10 ночей ",
INDEX(GRID!$B$18:$U$29,MATCH(C$7,GRID!$A$18:$A$29,0),MATCH(1,($U$2=GRID!$B$1:$U$1)*(КАЛЕНДАРЬ!AJ32=GRID!$B$3:$U$3),0))*GRID!$H$45,
ROUNDUP(INDEX(GRID!$B$18:$U$29,MATCH(C$7,GRID!$A$18:$A$29,0),MATCH(1,($U$2=GRID!$B$1:$U$1)*(КАЛЕНДАРЬ!AJ32=GRID!$B$3:$U$3),0))*GRID!$H$45*(1-GRID!$H$46),0))</f>
        <v>31680</v>
      </c>
      <c r="E390" s="8" cm="1">
        <f t="array" ref="E390">IF($I$2="Длительное проживание от 10 ночей ",
INDEX(GRID!$B$4:$U$15,MATCH(E$7,GRID!$A$4:$A$15,0),MATCH(1,($U$2=GRID!$B$1:$U$1)*(КАЛЕНДАРЬ!AJ32=GRID!$B$3:$U$3),0))*GRID!$H$45,
ROUNDUP(INDEX(GRID!$B$4:$U$15,MATCH(E$7,GRID!$A$4:$A$15,0),MATCH(1,($U$2=GRID!$B$1:$U$1)*(КАЛЕНДАРЬ!AJ32=GRID!$B$3:$U$3),0))*GRID!$H$45*(1-GRID!$H$46),0))</f>
        <v>32670</v>
      </c>
      <c r="F390" s="8" cm="1">
        <f t="array" ref="F390">IF($I$2="Длительное проживание от 10 ночей ",
INDEX(GRID!$B$18:$U$29,MATCH(E$7,GRID!$A$18:$A$29,0),MATCH(1,($U$2=GRID!$B$1:$U$1)*(КАЛЕНДАРЬ!AJ32=GRID!$B$3:$U$3),0))*GRID!$H$45,
ROUNDUP(INDEX(GRID!$B$18:$U$29,MATCH(E$7,GRID!$A$18:$A$29,0),MATCH(1,($U$2=GRID!$B$1:$U$1)*(КАЛЕНДАРЬ!AJ32=GRID!$B$3:$U$3),0))*GRID!$H$45*(1-GRID!$H$46),0))</f>
        <v>37170</v>
      </c>
      <c r="G390" s="57" t="s">
        <v>119</v>
      </c>
      <c r="H390" s="57" t="s">
        <v>119</v>
      </c>
      <c r="I390" s="8" cm="1">
        <f t="array" ref="I390">IF($I$2="Длительное проживание от 10 ночей ",
INDEX(GRID!$B$4:$U$15,MATCH(I$7,GRID!$A$4:$A$15,0),MATCH(1,($U$2=GRID!$B$1:$U$1)*(КАЛЕНДАРЬ!AJ32=GRID!$B$3:$U$3),0))*GRID!$H$45,
ROUNDUP(INDEX(GRID!$B$4:$U$15,MATCH(I$7,GRID!$A$4:$A$15,0),MATCH(1,($U$2=GRID!$B$1:$U$1)*(КАЛЕНДАРЬ!AJ32=GRID!$B$3:$U$3),0))*GRID!$H$45*(1-GRID!$H$46),0))</f>
        <v>42660</v>
      </c>
      <c r="J390" s="8" cm="1">
        <f t="array" ref="J390">IF($I$2="Длительное проживание от 10 ночей ",
INDEX(GRID!$B$18:$U$29,MATCH(I$7,GRID!$A$18:$A$29,0),MATCH(1,($U$2=GRID!$B$1:$U$1)*(КАЛЕНДАРЬ!AJ32=GRID!$B$3:$U$3),0))*GRID!$H$45,
ROUNDUP(INDEX(GRID!$B$18:$U$29,MATCH(I$7,GRID!$A$18:$A$29,0),MATCH(1,($U$2=GRID!$B$1:$U$1)*(КАЛЕНДАРЬ!AJ32=GRID!$B$3:$U$3),0))*GRID!$H$45*(1-GRID!$H$46),0))</f>
        <v>47160</v>
      </c>
      <c r="K390" s="57" t="s">
        <v>119</v>
      </c>
      <c r="L390" s="57" t="s">
        <v>119</v>
      </c>
      <c r="M390" s="8" cm="1">
        <f t="array" ref="M390">IF($I$2="Длительное проживание от 10 ночей ",
INDEX(GRID!$B$4:$U$15,MATCH(M$7,GRID!$A$4:$A$15,0),MATCH(1,($U$2=GRID!$B$1:$U$1)*(КАЛЕНДАРЬ!AJ32=GRID!$B$3:$U$3),0))*GRID!$H$45,
ROUNDUP(INDEX(GRID!$B$4:$U$15,MATCH(M$7,GRID!$A$4:$A$15,0),MATCH(1,($U$2=GRID!$B$1:$U$1)*(КАЛЕНДАРЬ!AJ32=GRID!$B$3:$U$3),0))*GRID!$H$45*(1-GRID!$H$46),0))</f>
        <v>66600</v>
      </c>
      <c r="N390" s="8" cm="1">
        <f t="array" ref="N390">IF($I$2="Длительное проживание от 10 ночей ",
INDEX(GRID!$B$18:$U$29,MATCH(M$7,GRID!$A$18:$A$29,0),MATCH(1,($U$2=GRID!$B$1:$U$1)*(КАЛЕНДАРЬ!AJ32=GRID!$B$3:$U$3),0))*GRID!$H$45,
ROUNDUP(INDEX(GRID!$B$18:$U$29,MATCH(M$7,GRID!$A$18:$A$29,0),MATCH(1,($U$2=GRID!$B$1:$U$1)*(КАЛЕНДАРЬ!AJ32=GRID!$B$3:$U$3),0))*GRID!$H$45*(1-GRID!$H$46),0))</f>
        <v>71100</v>
      </c>
      <c r="O390" s="57" t="s">
        <v>119</v>
      </c>
      <c r="P390" s="8" cm="1">
        <f t="array" ref="P390">IF($I$2="Длительное проживание от 10 ночей ",
INDEX(GRID!$B$4:$U$15,MATCH(P$7,GRID!$A$4:$A$15,0),MATCH(1,($U$2=GRID!$B$1:$U$1)*(КАЛЕНДАРЬ!AJ32=GRID!$B$3:$U$3),0))*GRID!$H$45,
ROUNDUP(INDEX(GRID!$B$4:$U$15,MATCH(P$7,GRID!$A$4:$A$15,0),MATCH(1,($U$2=GRID!$B$1:$U$1)*(КАЛЕНДАРЬ!AJ32=GRID!$B$3:$U$3),0))*GRID!$H$45*(1-GRID!$H$46),0))</f>
        <v>136260</v>
      </c>
      <c r="Q390" s="8" cm="1">
        <f t="array" ref="Q390">IF($I$2="Длительное проживание от 10 ночей ",
INDEX(GRID!$B$4:$U$15,MATCH(Q$7,GRID!$A$4:$A$15,0),MATCH(1,($U$2=GRID!$B$1:$U$1)*(КАЛЕНДАРЬ!AJ32=GRID!$B$3:$U$3),0))*GRID!$H$45,
ROUNDUP(INDEX(GRID!$B$4:$U$15,MATCH(Q$7,GRID!$A$4:$A$15,0),MATCH(1,($U$2=GRID!$B$1:$U$1)*(КАЛЕНДАРЬ!AJ32=GRID!$B$3:$U$3),0))*GRID!$H$45*(1-GRID!$H$46),0))</f>
        <v>160110</v>
      </c>
      <c r="R390" s="57" t="s">
        <v>119</v>
      </c>
      <c r="S390" s="57" t="s">
        <v>119</v>
      </c>
      <c r="T390" s="57" t="s">
        <v>119</v>
      </c>
    </row>
    <row r="391" spans="1:20">
      <c r="A391" s="63" t="s">
        <v>13</v>
      </c>
      <c r="B391" s="64">
        <v>30</v>
      </c>
      <c r="C391" s="57" t="s">
        <v>119</v>
      </c>
      <c r="D391" s="57" t="s">
        <v>119</v>
      </c>
      <c r="E391" s="57" t="s">
        <v>119</v>
      </c>
      <c r="F391" s="57" t="s">
        <v>119</v>
      </c>
      <c r="G391" s="57" t="s">
        <v>119</v>
      </c>
      <c r="H391" s="57" t="s">
        <v>119</v>
      </c>
      <c r="I391" s="57" t="s">
        <v>119</v>
      </c>
      <c r="J391" s="57" t="s">
        <v>119</v>
      </c>
      <c r="K391" s="57" t="s">
        <v>119</v>
      </c>
      <c r="L391" s="57" t="s">
        <v>119</v>
      </c>
      <c r="M391" s="57" t="s">
        <v>119</v>
      </c>
      <c r="N391" s="57" t="s">
        <v>119</v>
      </c>
      <c r="O391" s="57" t="s">
        <v>119</v>
      </c>
      <c r="P391" s="57" t="s">
        <v>119</v>
      </c>
      <c r="Q391" s="57" t="s">
        <v>119</v>
      </c>
      <c r="R391" s="57" t="s">
        <v>119</v>
      </c>
      <c r="S391" s="57" t="s">
        <v>119</v>
      </c>
      <c r="T391" s="57" t="s">
        <v>119</v>
      </c>
    </row>
    <row r="392" spans="1:20">
      <c r="A392" s="63" t="s">
        <v>14</v>
      </c>
      <c r="B392" s="64">
        <v>31</v>
      </c>
      <c r="C392" s="57" t="s">
        <v>119</v>
      </c>
      <c r="D392" s="57" t="s">
        <v>119</v>
      </c>
      <c r="E392" s="57" t="s">
        <v>119</v>
      </c>
      <c r="F392" s="57" t="s">
        <v>119</v>
      </c>
      <c r="G392" s="57" t="s">
        <v>119</v>
      </c>
      <c r="H392" s="57" t="s">
        <v>119</v>
      </c>
      <c r="I392" s="57" t="s">
        <v>119</v>
      </c>
      <c r="J392" s="57" t="s">
        <v>119</v>
      </c>
      <c r="K392" s="57" t="s">
        <v>119</v>
      </c>
      <c r="L392" s="57" t="s">
        <v>119</v>
      </c>
      <c r="M392" s="57" t="s">
        <v>119</v>
      </c>
      <c r="N392" s="57" t="s">
        <v>119</v>
      </c>
      <c r="O392" s="57" t="s">
        <v>119</v>
      </c>
      <c r="P392" s="57" t="s">
        <v>119</v>
      </c>
      <c r="Q392" s="57" t="s">
        <v>119</v>
      </c>
      <c r="R392" s="57" t="s">
        <v>119</v>
      </c>
      <c r="S392" s="57" t="s">
        <v>119</v>
      </c>
      <c r="T392" s="57" t="s">
        <v>119</v>
      </c>
    </row>
    <row r="393" spans="1:20" s="87" customFormat="1" ht="12" customHeight="1">
      <c r="A393" s="136"/>
      <c r="B393" s="137"/>
      <c r="C393" s="91"/>
      <c r="D393" s="91"/>
      <c r="E393" s="91"/>
      <c r="F393" s="91"/>
      <c r="G393" s="91"/>
      <c r="H393" s="91"/>
      <c r="I393" s="91"/>
      <c r="J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</row>
    <row r="394" spans="1:20" s="9" customFormat="1" ht="17.25" customHeight="1">
      <c r="A394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94" s="171"/>
      <c r="C394" s="171"/>
      <c r="D394" s="171"/>
      <c r="E394" s="171"/>
      <c r="F394" s="171"/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  <c r="T394" s="171"/>
    </row>
    <row r="395" spans="1:20" ht="12.75" customHeight="1">
      <c r="A395" s="172" t="s">
        <v>137</v>
      </c>
      <c r="B395" s="173"/>
      <c r="C395" s="173"/>
      <c r="D395" s="173"/>
      <c r="E395" s="173"/>
      <c r="F395" s="173"/>
      <c r="G395" s="173"/>
      <c r="H395" s="173"/>
      <c r="I395" s="173"/>
      <c r="J395" s="173"/>
      <c r="K395" s="173"/>
      <c r="L395" s="173"/>
      <c r="M395" s="173"/>
      <c r="N395" s="173"/>
      <c r="O395" s="173"/>
      <c r="P395" s="173"/>
      <c r="Q395" s="173"/>
      <c r="R395" s="173"/>
      <c r="S395" s="173"/>
      <c r="T395" s="173"/>
    </row>
    <row r="396" spans="1:20" ht="56.25" customHeight="1">
      <c r="A396" s="256" t="s">
        <v>8</v>
      </c>
      <c r="B396" s="257"/>
      <c r="C396" s="178" t="s">
        <v>101</v>
      </c>
      <c r="D396" s="179"/>
      <c r="E396" s="164" t="s">
        <v>93</v>
      </c>
      <c r="F396" s="165"/>
      <c r="G396" s="166" t="s">
        <v>94</v>
      </c>
      <c r="H396" s="166"/>
      <c r="I396" s="167" t="s">
        <v>95</v>
      </c>
      <c r="J396" s="168"/>
      <c r="K396" s="169" t="s">
        <v>96</v>
      </c>
      <c r="L396" s="169"/>
      <c r="M396" s="170" t="s">
        <v>97</v>
      </c>
      <c r="N396" s="170"/>
      <c r="O396" s="21" t="s">
        <v>71</v>
      </c>
      <c r="P396" s="22" t="s">
        <v>72</v>
      </c>
      <c r="Q396" s="23" t="s">
        <v>73</v>
      </c>
      <c r="R396" s="24" t="s">
        <v>74</v>
      </c>
      <c r="S396" s="25" t="s">
        <v>75</v>
      </c>
      <c r="T396" s="26" t="s">
        <v>76</v>
      </c>
    </row>
    <row r="397" spans="1:20" ht="12.75" customHeight="1">
      <c r="A397" s="258"/>
      <c r="B397" s="259"/>
      <c r="C397" s="55" t="s">
        <v>9</v>
      </c>
      <c r="D397" s="55" t="s">
        <v>10</v>
      </c>
      <c r="E397" s="55" t="s">
        <v>9</v>
      </c>
      <c r="F397" s="55" t="s">
        <v>10</v>
      </c>
      <c r="G397" s="55" t="s">
        <v>9</v>
      </c>
      <c r="H397" s="55" t="s">
        <v>10</v>
      </c>
      <c r="I397" s="55" t="s">
        <v>9</v>
      </c>
      <c r="J397" s="55" t="s">
        <v>10</v>
      </c>
      <c r="K397" s="55" t="s">
        <v>9</v>
      </c>
      <c r="L397" s="55" t="s">
        <v>10</v>
      </c>
      <c r="M397" s="55" t="s">
        <v>9</v>
      </c>
      <c r="N397" s="55" t="s">
        <v>10</v>
      </c>
      <c r="O397" s="55" t="s">
        <v>99</v>
      </c>
      <c r="P397" s="55" t="s">
        <v>100</v>
      </c>
      <c r="Q397" s="55" t="s">
        <v>100</v>
      </c>
      <c r="R397" s="55" t="s">
        <v>118</v>
      </c>
      <c r="S397" s="55" t="s">
        <v>118</v>
      </c>
      <c r="T397" s="55" t="s">
        <v>118</v>
      </c>
    </row>
    <row r="398" spans="1:20">
      <c r="A398" s="63" t="s">
        <v>15</v>
      </c>
      <c r="B398" s="64">
        <v>1</v>
      </c>
      <c r="C398" s="57" t="s">
        <v>119</v>
      </c>
      <c r="D398" s="57" t="s">
        <v>119</v>
      </c>
      <c r="E398" s="57" t="s">
        <v>119</v>
      </c>
      <c r="F398" s="57" t="s">
        <v>119</v>
      </c>
      <c r="G398" s="57" t="s">
        <v>119</v>
      </c>
      <c r="H398" s="57" t="s">
        <v>119</v>
      </c>
      <c r="I398" s="57" t="s">
        <v>119</v>
      </c>
      <c r="J398" s="57" t="s">
        <v>119</v>
      </c>
      <c r="K398" s="57" t="s">
        <v>119</v>
      </c>
      <c r="L398" s="57" t="s">
        <v>119</v>
      </c>
      <c r="M398" s="57" t="s">
        <v>119</v>
      </c>
      <c r="N398" s="57" t="s">
        <v>119</v>
      </c>
      <c r="O398" s="57" t="s">
        <v>119</v>
      </c>
      <c r="P398" s="57" t="s">
        <v>119</v>
      </c>
      <c r="Q398" s="57" t="s">
        <v>119</v>
      </c>
      <c r="R398" s="57" t="s">
        <v>119</v>
      </c>
      <c r="S398" s="57" t="s">
        <v>119</v>
      </c>
      <c r="T398" s="57" t="s">
        <v>119</v>
      </c>
    </row>
    <row r="399" spans="1:20">
      <c r="A399" s="63" t="s">
        <v>16</v>
      </c>
      <c r="B399" s="64">
        <v>2</v>
      </c>
      <c r="C399" s="57" t="s">
        <v>119</v>
      </c>
      <c r="D399" s="57" t="s">
        <v>119</v>
      </c>
      <c r="E399" s="57" t="s">
        <v>119</v>
      </c>
      <c r="F399" s="57" t="s">
        <v>119</v>
      </c>
      <c r="G399" s="57" t="s">
        <v>119</v>
      </c>
      <c r="H399" s="57" t="s">
        <v>119</v>
      </c>
      <c r="I399" s="57" t="s">
        <v>119</v>
      </c>
      <c r="J399" s="57" t="s">
        <v>119</v>
      </c>
      <c r="K399" s="57" t="s">
        <v>119</v>
      </c>
      <c r="L399" s="57" t="s">
        <v>119</v>
      </c>
      <c r="M399" s="57" t="s">
        <v>119</v>
      </c>
      <c r="N399" s="57" t="s">
        <v>119</v>
      </c>
      <c r="O399" s="57" t="s">
        <v>119</v>
      </c>
      <c r="P399" s="57" t="s">
        <v>119</v>
      </c>
      <c r="Q399" s="57" t="s">
        <v>119</v>
      </c>
      <c r="R399" s="57" t="s">
        <v>119</v>
      </c>
      <c r="S399" s="57" t="s">
        <v>119</v>
      </c>
      <c r="T399" s="57" t="s">
        <v>119</v>
      </c>
    </row>
    <row r="400" spans="1:20">
      <c r="A400" s="63" t="s">
        <v>17</v>
      </c>
      <c r="B400" s="64">
        <v>3</v>
      </c>
      <c r="C400" s="57" t="s">
        <v>119</v>
      </c>
      <c r="D400" s="57" t="s">
        <v>119</v>
      </c>
      <c r="E400" s="57" t="s">
        <v>119</v>
      </c>
      <c r="F400" s="57" t="s">
        <v>119</v>
      </c>
      <c r="G400" s="57" t="s">
        <v>119</v>
      </c>
      <c r="H400" s="57" t="s">
        <v>119</v>
      </c>
      <c r="I400" s="57" t="s">
        <v>119</v>
      </c>
      <c r="J400" s="57" t="s">
        <v>119</v>
      </c>
      <c r="K400" s="57" t="s">
        <v>119</v>
      </c>
      <c r="L400" s="57" t="s">
        <v>119</v>
      </c>
      <c r="M400" s="57" t="s">
        <v>119</v>
      </c>
      <c r="N400" s="57" t="s">
        <v>119</v>
      </c>
      <c r="O400" s="57" t="s">
        <v>119</v>
      </c>
      <c r="P400" s="57" t="s">
        <v>119</v>
      </c>
      <c r="Q400" s="57" t="s">
        <v>119</v>
      </c>
      <c r="R400" s="57" t="s">
        <v>119</v>
      </c>
      <c r="S400" s="57" t="s">
        <v>119</v>
      </c>
      <c r="T400" s="57" t="s">
        <v>119</v>
      </c>
    </row>
    <row r="401" spans="1:20">
      <c r="A401" s="63" t="s">
        <v>11</v>
      </c>
      <c r="B401" s="64">
        <v>4</v>
      </c>
      <c r="C401" s="57" t="s">
        <v>119</v>
      </c>
      <c r="D401" s="57" t="s">
        <v>119</v>
      </c>
      <c r="E401" s="57" t="s">
        <v>119</v>
      </c>
      <c r="F401" s="57" t="s">
        <v>119</v>
      </c>
      <c r="G401" s="57" t="s">
        <v>119</v>
      </c>
      <c r="H401" s="57" t="s">
        <v>119</v>
      </c>
      <c r="I401" s="57" t="s">
        <v>119</v>
      </c>
      <c r="J401" s="57" t="s">
        <v>119</v>
      </c>
      <c r="K401" s="57" t="s">
        <v>119</v>
      </c>
      <c r="L401" s="57" t="s">
        <v>119</v>
      </c>
      <c r="M401" s="57" t="s">
        <v>119</v>
      </c>
      <c r="N401" s="57" t="s">
        <v>119</v>
      </c>
      <c r="O401" s="57" t="s">
        <v>119</v>
      </c>
      <c r="P401" s="57" t="s">
        <v>119</v>
      </c>
      <c r="Q401" s="57" t="s">
        <v>119</v>
      </c>
      <c r="R401" s="57" t="s">
        <v>119</v>
      </c>
      <c r="S401" s="57" t="s">
        <v>119</v>
      </c>
      <c r="T401" s="57" t="s">
        <v>119</v>
      </c>
    </row>
    <row r="402" spans="1:20">
      <c r="A402" s="63" t="s">
        <v>12</v>
      </c>
      <c r="B402" s="64">
        <v>5</v>
      </c>
      <c r="C402" s="57" t="s">
        <v>119</v>
      </c>
      <c r="D402" s="57" t="s">
        <v>119</v>
      </c>
      <c r="E402" s="57" t="s">
        <v>119</v>
      </c>
      <c r="F402" s="57" t="s">
        <v>119</v>
      </c>
      <c r="G402" s="57" t="s">
        <v>119</v>
      </c>
      <c r="H402" s="57" t="s">
        <v>119</v>
      </c>
      <c r="I402" s="57" t="s">
        <v>119</v>
      </c>
      <c r="J402" s="57" t="s">
        <v>119</v>
      </c>
      <c r="K402" s="57" t="s">
        <v>119</v>
      </c>
      <c r="L402" s="57" t="s">
        <v>119</v>
      </c>
      <c r="M402" s="57" t="s">
        <v>119</v>
      </c>
      <c r="N402" s="57" t="s">
        <v>119</v>
      </c>
      <c r="O402" s="57" t="s">
        <v>119</v>
      </c>
      <c r="P402" s="57" t="s">
        <v>119</v>
      </c>
      <c r="Q402" s="57" t="s">
        <v>119</v>
      </c>
      <c r="R402" s="57" t="s">
        <v>119</v>
      </c>
      <c r="S402" s="57" t="s">
        <v>119</v>
      </c>
      <c r="T402" s="57" t="s">
        <v>119</v>
      </c>
    </row>
    <row r="403" spans="1:20">
      <c r="A403" s="63" t="s">
        <v>13</v>
      </c>
      <c r="B403" s="64">
        <v>6</v>
      </c>
      <c r="C403" s="57" t="s">
        <v>119</v>
      </c>
      <c r="D403" s="57" t="s">
        <v>119</v>
      </c>
      <c r="E403" s="57" t="s">
        <v>119</v>
      </c>
      <c r="F403" s="57" t="s">
        <v>119</v>
      </c>
      <c r="G403" s="57" t="s">
        <v>119</v>
      </c>
      <c r="H403" s="57" t="s">
        <v>119</v>
      </c>
      <c r="I403" s="57" t="s">
        <v>119</v>
      </c>
      <c r="J403" s="57" t="s">
        <v>119</v>
      </c>
      <c r="K403" s="57" t="s">
        <v>119</v>
      </c>
      <c r="L403" s="57" t="s">
        <v>119</v>
      </c>
      <c r="M403" s="57" t="s">
        <v>119</v>
      </c>
      <c r="N403" s="57" t="s">
        <v>119</v>
      </c>
      <c r="O403" s="57" t="s">
        <v>119</v>
      </c>
      <c r="P403" s="57" t="s">
        <v>119</v>
      </c>
      <c r="Q403" s="57" t="s">
        <v>119</v>
      </c>
      <c r="R403" s="57" t="s">
        <v>119</v>
      </c>
      <c r="S403" s="57" t="s">
        <v>119</v>
      </c>
      <c r="T403" s="57" t="s">
        <v>119</v>
      </c>
    </row>
    <row r="404" spans="1:20">
      <c r="A404" s="63" t="s">
        <v>14</v>
      </c>
      <c r="B404" s="64">
        <v>7</v>
      </c>
      <c r="C404" s="57" t="s">
        <v>119</v>
      </c>
      <c r="D404" s="57" t="s">
        <v>119</v>
      </c>
      <c r="E404" s="57" t="s">
        <v>119</v>
      </c>
      <c r="F404" s="57" t="s">
        <v>119</v>
      </c>
      <c r="G404" s="57" t="s">
        <v>119</v>
      </c>
      <c r="H404" s="57" t="s">
        <v>119</v>
      </c>
      <c r="I404" s="57" t="s">
        <v>119</v>
      </c>
      <c r="J404" s="57" t="s">
        <v>119</v>
      </c>
      <c r="K404" s="57" t="s">
        <v>119</v>
      </c>
      <c r="L404" s="57" t="s">
        <v>119</v>
      </c>
      <c r="M404" s="57" t="s">
        <v>119</v>
      </c>
      <c r="N404" s="57" t="s">
        <v>119</v>
      </c>
      <c r="O404" s="57" t="s">
        <v>119</v>
      </c>
      <c r="P404" s="57" t="s">
        <v>119</v>
      </c>
      <c r="Q404" s="57" t="s">
        <v>119</v>
      </c>
      <c r="R404" s="57" t="s">
        <v>119</v>
      </c>
      <c r="S404" s="57" t="s">
        <v>119</v>
      </c>
      <c r="T404" s="57" t="s">
        <v>119</v>
      </c>
    </row>
    <row r="405" spans="1:20">
      <c r="A405" s="63" t="s">
        <v>15</v>
      </c>
      <c r="B405" s="64">
        <v>8</v>
      </c>
      <c r="C405" s="57" t="s">
        <v>119</v>
      </c>
      <c r="D405" s="57" t="s">
        <v>119</v>
      </c>
      <c r="E405" s="57" t="s">
        <v>119</v>
      </c>
      <c r="F405" s="57" t="s">
        <v>119</v>
      </c>
      <c r="G405" s="57" t="s">
        <v>119</v>
      </c>
      <c r="H405" s="57" t="s">
        <v>119</v>
      </c>
      <c r="I405" s="57" t="s">
        <v>119</v>
      </c>
      <c r="J405" s="57" t="s">
        <v>119</v>
      </c>
      <c r="K405" s="57" t="s">
        <v>119</v>
      </c>
      <c r="L405" s="57" t="s">
        <v>119</v>
      </c>
      <c r="M405" s="57" t="s">
        <v>119</v>
      </c>
      <c r="N405" s="57" t="s">
        <v>119</v>
      </c>
      <c r="O405" s="57" t="s">
        <v>119</v>
      </c>
      <c r="P405" s="57" t="s">
        <v>119</v>
      </c>
      <c r="Q405" s="57" t="s">
        <v>119</v>
      </c>
      <c r="R405" s="57" t="s">
        <v>119</v>
      </c>
      <c r="S405" s="57" t="s">
        <v>119</v>
      </c>
      <c r="T405" s="57" t="s">
        <v>119</v>
      </c>
    </row>
    <row r="406" spans="1:20">
      <c r="A406" s="63" t="s">
        <v>16</v>
      </c>
      <c r="B406" s="64">
        <v>9</v>
      </c>
      <c r="C406" s="8">
        <f t="array" ref="C406">IF($I$2="Длительное проживание от 10 ночей ",
INDEX(GRID!$B$4:$U$15,MATCH(C$7,GRID!$A$4:$A$15,0),MATCH(1,($U$2=GRID!$B$1:$U$1)*(КАЛЕНДАРЬ!AM12=GRID!$B$3:$U$3),0))*GRID!$H$45,
ROUNDUP(INDEX(GRID!$B$4:$U$15,MATCH(C$7,GRID!$A$4:$A$15,0),MATCH(1,($U$2=GRID!$B$1:$U$1)*(КАЛЕНДАРЬ!AM12=GRID!$B$3:$U$3),0))*GRID!$H$45*(1-GRID!$H$46),0))</f>
        <v>27180.000000000004</v>
      </c>
      <c r="D406" s="8">
        <f t="array" ref="D406">IF($I$2="Длительное проживание от 10 ночей ",
INDEX(GRID!$B$18:$U$29,MATCH(C$7,GRID!$A$18:$A$29,0),MATCH(1,($U$2=GRID!$B$1:$U$1)*(КАЛЕНДАРЬ!AM12=GRID!$B$3:$U$3),0))*GRID!$H$45,
ROUNDUP(INDEX(GRID!$B$18:$U$29,MATCH(C$7,GRID!$A$18:$A$29,0),MATCH(1,($U$2=GRID!$B$1:$U$1)*(КАЛЕНДАРЬ!AM12=GRID!$B$3:$U$3),0))*GRID!$H$45*(1-GRID!$H$46),0))</f>
        <v>31680</v>
      </c>
      <c r="E406" s="8">
        <f t="array" ref="E406">IF($I$2="Длительное проживание от 10 ночей ",
INDEX(GRID!$B$4:$U$15,MATCH(E$7,GRID!$A$4:$A$15,0),MATCH(1,($U$2=GRID!$B$1:$U$1)*(КАЛЕНДАРЬ!AM12=GRID!$B$3:$U$3),0))*GRID!$H$45,
ROUNDUP(INDEX(GRID!$B$4:$U$15,MATCH(E$7,GRID!$A$4:$A$15,0),MATCH(1,($U$2=GRID!$B$1:$U$1)*(КАЛЕНДАРЬ!AM12=GRID!$B$3:$U$3),0))*GRID!$H$45*(1-GRID!$H$46),0))</f>
        <v>32670</v>
      </c>
      <c r="F406" s="8">
        <f t="array" ref="F406">IF($I$2="Длительное проживание от 10 ночей ",
INDEX(GRID!$B$18:$U$29,MATCH(E$7,GRID!$A$18:$A$29,0),MATCH(1,($U$2=GRID!$B$1:$U$1)*(КАЛЕНДАРЬ!AM12=GRID!$B$3:$U$3),0))*GRID!$H$45,
ROUNDUP(INDEX(GRID!$B$18:$U$29,MATCH(E$7,GRID!$A$18:$A$29,0),MATCH(1,($U$2=GRID!$B$1:$U$1)*(КАЛЕНДАРЬ!AM12=GRID!$B$3:$U$3),0))*GRID!$H$45*(1-GRID!$H$46),0))</f>
        <v>37170</v>
      </c>
      <c r="G406" s="57" t="s">
        <v>119</v>
      </c>
      <c r="H406" s="57" t="s">
        <v>119</v>
      </c>
      <c r="I406" s="8">
        <f t="array" ref="I406">IF($I$2="Длительное проживание от 10 ночей ",
INDEX(GRID!$B$4:$U$15,MATCH(I$7,GRID!$A$4:$A$15,0),MATCH(1,($U$2=GRID!$B$1:$U$1)*(КАЛЕНДАРЬ!AM12=GRID!$B$3:$U$3),0))*GRID!$H$45,
ROUNDUP(INDEX(GRID!$B$4:$U$15,MATCH(I$7,GRID!$A$4:$A$15,0),MATCH(1,($U$2=GRID!$B$1:$U$1)*(КАЛЕНДАРЬ!AM12=GRID!$B$3:$U$3),0))*GRID!$H$45*(1-GRID!$H$46),0))</f>
        <v>42660</v>
      </c>
      <c r="J406" s="8">
        <f t="array" ref="J406">IF($I$2="Длительное проживание от 10 ночей ",
INDEX(GRID!$B$18:$U$29,MATCH(I$7,GRID!$A$18:$A$29,0),MATCH(1,($U$2=GRID!$B$1:$U$1)*(КАЛЕНДАРЬ!AM12=GRID!$B$3:$U$3),0))*GRID!$H$45,
ROUNDUP(INDEX(GRID!$B$18:$U$29,MATCH(I$7,GRID!$A$18:$A$29,0),MATCH(1,($U$2=GRID!$B$1:$U$1)*(КАЛЕНДАРЬ!AM12=GRID!$B$3:$U$3),0))*GRID!$H$45*(1-GRID!$H$46),0))</f>
        <v>47160</v>
      </c>
      <c r="K406" s="57" t="s">
        <v>119</v>
      </c>
      <c r="L406" s="57" t="s">
        <v>119</v>
      </c>
      <c r="M406" s="8">
        <f t="array" ref="M406">IF($I$2="Длительное проживание от 10 ночей ",
INDEX(GRID!$B$4:$U$15,MATCH(M$7,GRID!$A$4:$A$15,0),MATCH(1,($U$2=GRID!$B$1:$U$1)*(КАЛЕНДАРЬ!AM12=GRID!$B$3:$U$3),0))*GRID!$H$45,
ROUNDUP(INDEX(GRID!$B$4:$U$15,MATCH(M$7,GRID!$A$4:$A$15,0),MATCH(1,($U$2=GRID!$B$1:$U$1)*(КАЛЕНДАРЬ!AM12=GRID!$B$3:$U$3),0))*GRID!$H$45*(1-GRID!$H$46),0))</f>
        <v>66600</v>
      </c>
      <c r="N406" s="8">
        <f t="array" ref="N406">IF($I$2="Длительное проживание от 10 ночей ",
INDEX(GRID!$B$18:$U$29,MATCH(M$7,GRID!$A$18:$A$29,0),MATCH(1,($U$2=GRID!$B$1:$U$1)*(КАЛЕНДАРЬ!AM12=GRID!$B$3:$U$3),0))*GRID!$H$45,
ROUNDUP(INDEX(GRID!$B$18:$U$29,MATCH(M$7,GRID!$A$18:$A$29,0),MATCH(1,($U$2=GRID!$B$1:$U$1)*(КАЛЕНДАРЬ!AM12=GRID!$B$3:$U$3),0))*GRID!$H$45*(1-GRID!$H$46),0))</f>
        <v>71100</v>
      </c>
      <c r="O406" s="57" t="s">
        <v>119</v>
      </c>
      <c r="P406" s="8">
        <f t="array" ref="P406">IF($I$2="Длительное проживание от 10 ночей ",
INDEX(GRID!$B$4:$U$15,MATCH(P$7,GRID!$A$4:$A$15,0),MATCH(1,($U$2=GRID!$B$1:$U$1)*(КАЛЕНДАРЬ!AM12=GRID!$B$3:$U$3),0))*GRID!$H$45,
ROUNDUP(INDEX(GRID!$B$4:$U$15,MATCH(P$7,GRID!$A$4:$A$15,0),MATCH(1,($U$2=GRID!$B$1:$U$1)*(КАЛЕНДАРЬ!AM12=GRID!$B$3:$U$3),0))*GRID!$H$45*(1-GRID!$H$46),0))</f>
        <v>136260</v>
      </c>
      <c r="Q406" s="8">
        <f t="array" ref="Q406">IF($I$2="Длительное проживание от 10 ночей ",
INDEX(GRID!$B$4:$U$15,MATCH(Q$7,GRID!$A$4:$A$15,0),MATCH(1,($U$2=GRID!$B$1:$U$1)*(КАЛЕНДАРЬ!AM12=GRID!$B$3:$U$3),0))*GRID!$H$45,
ROUNDUP(INDEX(GRID!$B$4:$U$15,MATCH(Q$7,GRID!$A$4:$A$15,0),MATCH(1,($U$2=GRID!$B$1:$U$1)*(КАЛЕНДАРЬ!AM12=GRID!$B$3:$U$3),0))*GRID!$H$45*(1-GRID!$H$46),0))</f>
        <v>160110</v>
      </c>
      <c r="R406" s="57" t="s">
        <v>119</v>
      </c>
      <c r="S406" s="57" t="s">
        <v>119</v>
      </c>
      <c r="T406" s="57" t="s">
        <v>119</v>
      </c>
    </row>
    <row r="407" spans="1:20">
      <c r="A407" s="63" t="s">
        <v>17</v>
      </c>
      <c r="B407" s="64">
        <v>10</v>
      </c>
      <c r="C407" s="8">
        <f t="array" ref="C407">IF($I$2="Длительное проживание от 10 ночей ",
INDEX(GRID!$B$4:$U$15,MATCH(C$7,GRID!$A$4:$A$15,0),MATCH(1,($U$2=GRID!$B$1:$U$1)*(КАЛЕНДАРЬ!AM13=GRID!$B$3:$U$3),0))*GRID!$H$45,
ROUNDUP(INDEX(GRID!$B$4:$U$15,MATCH(C$7,GRID!$A$4:$A$15,0),MATCH(1,($U$2=GRID!$B$1:$U$1)*(КАЛЕНДАРЬ!AM13=GRID!$B$3:$U$3),0))*GRID!$H$45*(1-GRID!$H$46),0))</f>
        <v>27180.000000000004</v>
      </c>
      <c r="D407" s="8">
        <f t="array" ref="D407">IF($I$2="Длительное проживание от 10 ночей ",
INDEX(GRID!$B$18:$U$29,MATCH(C$7,GRID!$A$18:$A$29,0),MATCH(1,($U$2=GRID!$B$1:$U$1)*(КАЛЕНДАРЬ!AM13=GRID!$B$3:$U$3),0))*GRID!$H$45,
ROUNDUP(INDEX(GRID!$B$18:$U$29,MATCH(C$7,GRID!$A$18:$A$29,0),MATCH(1,($U$2=GRID!$B$1:$U$1)*(КАЛЕНДАРЬ!AM13=GRID!$B$3:$U$3),0))*GRID!$H$45*(1-GRID!$H$46),0))</f>
        <v>31680</v>
      </c>
      <c r="E407" s="8">
        <f t="array" ref="E407">IF($I$2="Длительное проживание от 10 ночей ",
INDEX(GRID!$B$4:$U$15,MATCH(E$7,GRID!$A$4:$A$15,0),MATCH(1,($U$2=GRID!$B$1:$U$1)*(КАЛЕНДАРЬ!AM13=GRID!$B$3:$U$3),0))*GRID!$H$45,
ROUNDUP(INDEX(GRID!$B$4:$U$15,MATCH(E$7,GRID!$A$4:$A$15,0),MATCH(1,($U$2=GRID!$B$1:$U$1)*(КАЛЕНДАРЬ!AM13=GRID!$B$3:$U$3),0))*GRID!$H$45*(1-GRID!$H$46),0))</f>
        <v>32670</v>
      </c>
      <c r="F407" s="8">
        <f t="array" ref="F407">IF($I$2="Длительное проживание от 10 ночей ",
INDEX(GRID!$B$18:$U$29,MATCH(E$7,GRID!$A$18:$A$29,0),MATCH(1,($U$2=GRID!$B$1:$U$1)*(КАЛЕНДАРЬ!AM13=GRID!$B$3:$U$3),0))*GRID!$H$45,
ROUNDUP(INDEX(GRID!$B$18:$U$29,MATCH(E$7,GRID!$A$18:$A$29,0),MATCH(1,($U$2=GRID!$B$1:$U$1)*(КАЛЕНДАРЬ!AM13=GRID!$B$3:$U$3),0))*GRID!$H$45*(1-GRID!$H$46),0))</f>
        <v>37170</v>
      </c>
      <c r="G407" s="57" t="s">
        <v>119</v>
      </c>
      <c r="H407" s="57" t="s">
        <v>119</v>
      </c>
      <c r="I407" s="8">
        <f t="array" ref="I407">IF($I$2="Длительное проживание от 10 ночей ",
INDEX(GRID!$B$4:$U$15,MATCH(I$7,GRID!$A$4:$A$15,0),MATCH(1,($U$2=GRID!$B$1:$U$1)*(КАЛЕНДАРЬ!AM13=GRID!$B$3:$U$3),0))*GRID!$H$45,
ROUNDUP(INDEX(GRID!$B$4:$U$15,MATCH(I$7,GRID!$A$4:$A$15,0),MATCH(1,($U$2=GRID!$B$1:$U$1)*(КАЛЕНДАРЬ!AM13=GRID!$B$3:$U$3),0))*GRID!$H$45*(1-GRID!$H$46),0))</f>
        <v>42660</v>
      </c>
      <c r="J407" s="8">
        <f t="array" ref="J407">IF($I$2="Длительное проживание от 10 ночей ",
INDEX(GRID!$B$18:$U$29,MATCH(I$7,GRID!$A$18:$A$29,0),MATCH(1,($U$2=GRID!$B$1:$U$1)*(КАЛЕНДАРЬ!AM13=GRID!$B$3:$U$3),0))*GRID!$H$45,
ROUNDUP(INDEX(GRID!$B$18:$U$29,MATCH(I$7,GRID!$A$18:$A$29,0),MATCH(1,($U$2=GRID!$B$1:$U$1)*(КАЛЕНДАРЬ!AM13=GRID!$B$3:$U$3),0))*GRID!$H$45*(1-GRID!$H$46),0))</f>
        <v>47160</v>
      </c>
      <c r="K407" s="57" t="s">
        <v>119</v>
      </c>
      <c r="L407" s="57" t="s">
        <v>119</v>
      </c>
      <c r="M407" s="8">
        <f t="array" ref="M407">IF($I$2="Длительное проживание от 10 ночей ",
INDEX(GRID!$B$4:$U$15,MATCH(M$7,GRID!$A$4:$A$15,0),MATCH(1,($U$2=GRID!$B$1:$U$1)*(КАЛЕНДАРЬ!AM13=GRID!$B$3:$U$3),0))*GRID!$H$45,
ROUNDUP(INDEX(GRID!$B$4:$U$15,MATCH(M$7,GRID!$A$4:$A$15,0),MATCH(1,($U$2=GRID!$B$1:$U$1)*(КАЛЕНДАРЬ!AM13=GRID!$B$3:$U$3),0))*GRID!$H$45*(1-GRID!$H$46),0))</f>
        <v>66600</v>
      </c>
      <c r="N407" s="8">
        <f t="array" ref="N407">IF($I$2="Длительное проживание от 10 ночей ",
INDEX(GRID!$B$18:$U$29,MATCH(M$7,GRID!$A$18:$A$29,0),MATCH(1,($U$2=GRID!$B$1:$U$1)*(КАЛЕНДАРЬ!AM13=GRID!$B$3:$U$3),0))*GRID!$H$45,
ROUNDUP(INDEX(GRID!$B$18:$U$29,MATCH(M$7,GRID!$A$18:$A$29,0),MATCH(1,($U$2=GRID!$B$1:$U$1)*(КАЛЕНДАРЬ!AM13=GRID!$B$3:$U$3),0))*GRID!$H$45*(1-GRID!$H$46),0))</f>
        <v>71100</v>
      </c>
      <c r="O407" s="57" t="s">
        <v>119</v>
      </c>
      <c r="P407" s="8">
        <f t="array" ref="P407">IF($I$2="Длительное проживание от 10 ночей ",
INDEX(GRID!$B$4:$U$15,MATCH(P$7,GRID!$A$4:$A$15,0),MATCH(1,($U$2=GRID!$B$1:$U$1)*(КАЛЕНДАРЬ!AM13=GRID!$B$3:$U$3),0))*GRID!$H$45,
ROUNDUP(INDEX(GRID!$B$4:$U$15,MATCH(P$7,GRID!$A$4:$A$15,0),MATCH(1,($U$2=GRID!$B$1:$U$1)*(КАЛЕНДАРЬ!AM13=GRID!$B$3:$U$3),0))*GRID!$H$45*(1-GRID!$H$46),0))</f>
        <v>136260</v>
      </c>
      <c r="Q407" s="8">
        <f t="array" ref="Q407">IF($I$2="Длительное проживание от 10 ночей ",
INDEX(GRID!$B$4:$U$15,MATCH(Q$7,GRID!$A$4:$A$15,0),MATCH(1,($U$2=GRID!$B$1:$U$1)*(КАЛЕНДАРЬ!AM13=GRID!$B$3:$U$3),0))*GRID!$H$45,
ROUNDUP(INDEX(GRID!$B$4:$U$15,MATCH(Q$7,GRID!$A$4:$A$15,0),MATCH(1,($U$2=GRID!$B$1:$U$1)*(КАЛЕНДАРЬ!AM13=GRID!$B$3:$U$3),0))*GRID!$H$45*(1-GRID!$H$46),0))</f>
        <v>160110</v>
      </c>
      <c r="R407" s="57" t="s">
        <v>119</v>
      </c>
      <c r="S407" s="57" t="s">
        <v>119</v>
      </c>
      <c r="T407" s="57" t="s">
        <v>119</v>
      </c>
    </row>
    <row r="408" spans="1:20">
      <c r="A408" s="63" t="s">
        <v>11</v>
      </c>
      <c r="B408" s="64">
        <v>11</v>
      </c>
      <c r="C408" s="8">
        <f t="array" ref="C408">IF($I$2="Длительное проживание от 10 ночей ",
INDEX(GRID!$B$4:$U$15,MATCH(C$7,GRID!$A$4:$A$15,0),MATCH(1,($U$2=GRID!$B$1:$U$1)*(КАЛЕНДАРЬ!AM14=GRID!$B$3:$U$3),0))*GRID!$H$45,
ROUNDUP(INDEX(GRID!$B$4:$U$15,MATCH(C$7,GRID!$A$4:$A$15,0),MATCH(1,($U$2=GRID!$B$1:$U$1)*(КАЛЕНДАРЬ!AM14=GRID!$B$3:$U$3),0))*GRID!$H$45*(1-GRID!$H$46),0))</f>
        <v>27180.000000000004</v>
      </c>
      <c r="D408" s="8">
        <f t="array" ref="D408">IF($I$2="Длительное проживание от 10 ночей ",
INDEX(GRID!$B$18:$U$29,MATCH(C$7,GRID!$A$18:$A$29,0),MATCH(1,($U$2=GRID!$B$1:$U$1)*(КАЛЕНДАРЬ!AM14=GRID!$B$3:$U$3),0))*GRID!$H$45,
ROUNDUP(INDEX(GRID!$B$18:$U$29,MATCH(C$7,GRID!$A$18:$A$29,0),MATCH(1,($U$2=GRID!$B$1:$U$1)*(КАЛЕНДАРЬ!AM14=GRID!$B$3:$U$3),0))*GRID!$H$45*(1-GRID!$H$46),0))</f>
        <v>31680</v>
      </c>
      <c r="E408" s="8">
        <f t="array" ref="E408">IF($I$2="Длительное проживание от 10 ночей ",
INDEX(GRID!$B$4:$U$15,MATCH(E$7,GRID!$A$4:$A$15,0),MATCH(1,($U$2=GRID!$B$1:$U$1)*(КАЛЕНДАРЬ!AM14=GRID!$B$3:$U$3),0))*GRID!$H$45,
ROUNDUP(INDEX(GRID!$B$4:$U$15,MATCH(E$7,GRID!$A$4:$A$15,0),MATCH(1,($U$2=GRID!$B$1:$U$1)*(КАЛЕНДАРЬ!AM14=GRID!$B$3:$U$3),0))*GRID!$H$45*(1-GRID!$H$46),0))</f>
        <v>32670</v>
      </c>
      <c r="F408" s="8">
        <f t="array" ref="F408">IF($I$2="Длительное проживание от 10 ночей ",
INDEX(GRID!$B$18:$U$29,MATCH(E$7,GRID!$A$18:$A$29,0),MATCH(1,($U$2=GRID!$B$1:$U$1)*(КАЛЕНДАРЬ!AM14=GRID!$B$3:$U$3),0))*GRID!$H$45,
ROUNDUP(INDEX(GRID!$B$18:$U$29,MATCH(E$7,GRID!$A$18:$A$29,0),MATCH(1,($U$2=GRID!$B$1:$U$1)*(КАЛЕНДАРЬ!AM14=GRID!$B$3:$U$3),0))*GRID!$H$45*(1-GRID!$H$46),0))</f>
        <v>37170</v>
      </c>
      <c r="G408" s="57" t="s">
        <v>119</v>
      </c>
      <c r="H408" s="57" t="s">
        <v>119</v>
      </c>
      <c r="I408" s="8">
        <f t="array" ref="I408">IF($I$2="Длительное проживание от 10 ночей ",
INDEX(GRID!$B$4:$U$15,MATCH(I$7,GRID!$A$4:$A$15,0),MATCH(1,($U$2=GRID!$B$1:$U$1)*(КАЛЕНДАРЬ!AM14=GRID!$B$3:$U$3),0))*GRID!$H$45,
ROUNDUP(INDEX(GRID!$B$4:$U$15,MATCH(I$7,GRID!$A$4:$A$15,0),MATCH(1,($U$2=GRID!$B$1:$U$1)*(КАЛЕНДАРЬ!AM14=GRID!$B$3:$U$3),0))*GRID!$H$45*(1-GRID!$H$46),0))</f>
        <v>42660</v>
      </c>
      <c r="J408" s="8">
        <f t="array" ref="J408">IF($I$2="Длительное проживание от 10 ночей ",
INDEX(GRID!$B$18:$U$29,MATCH(I$7,GRID!$A$18:$A$29,0),MATCH(1,($U$2=GRID!$B$1:$U$1)*(КАЛЕНДАРЬ!AM14=GRID!$B$3:$U$3),0))*GRID!$H$45,
ROUNDUP(INDEX(GRID!$B$18:$U$29,MATCH(I$7,GRID!$A$18:$A$29,0),MATCH(1,($U$2=GRID!$B$1:$U$1)*(КАЛЕНДАРЬ!AM14=GRID!$B$3:$U$3),0))*GRID!$H$45*(1-GRID!$H$46),0))</f>
        <v>47160</v>
      </c>
      <c r="K408" s="57" t="s">
        <v>119</v>
      </c>
      <c r="L408" s="57" t="s">
        <v>119</v>
      </c>
      <c r="M408" s="8">
        <f t="array" ref="M408">IF($I$2="Длительное проживание от 10 ночей ",
INDEX(GRID!$B$4:$U$15,MATCH(M$7,GRID!$A$4:$A$15,0),MATCH(1,($U$2=GRID!$B$1:$U$1)*(КАЛЕНДАРЬ!AM14=GRID!$B$3:$U$3),0))*GRID!$H$45,
ROUNDUP(INDEX(GRID!$B$4:$U$15,MATCH(M$7,GRID!$A$4:$A$15,0),MATCH(1,($U$2=GRID!$B$1:$U$1)*(КАЛЕНДАРЬ!AM14=GRID!$B$3:$U$3),0))*GRID!$H$45*(1-GRID!$H$46),0))</f>
        <v>66600</v>
      </c>
      <c r="N408" s="8">
        <f t="array" ref="N408">IF($I$2="Длительное проживание от 10 ночей ",
INDEX(GRID!$B$18:$U$29,MATCH(M$7,GRID!$A$18:$A$29,0),MATCH(1,($U$2=GRID!$B$1:$U$1)*(КАЛЕНДАРЬ!AM14=GRID!$B$3:$U$3),0))*GRID!$H$45,
ROUNDUP(INDEX(GRID!$B$18:$U$29,MATCH(M$7,GRID!$A$18:$A$29,0),MATCH(1,($U$2=GRID!$B$1:$U$1)*(КАЛЕНДАРЬ!AM14=GRID!$B$3:$U$3),0))*GRID!$H$45*(1-GRID!$H$46),0))</f>
        <v>71100</v>
      </c>
      <c r="O408" s="57" t="s">
        <v>119</v>
      </c>
      <c r="P408" s="8">
        <f t="array" ref="P408">IF($I$2="Длительное проживание от 10 ночей ",
INDEX(GRID!$B$4:$U$15,MATCH(P$7,GRID!$A$4:$A$15,0),MATCH(1,($U$2=GRID!$B$1:$U$1)*(КАЛЕНДАРЬ!AM14=GRID!$B$3:$U$3),0))*GRID!$H$45,
ROUNDUP(INDEX(GRID!$B$4:$U$15,MATCH(P$7,GRID!$A$4:$A$15,0),MATCH(1,($U$2=GRID!$B$1:$U$1)*(КАЛЕНДАРЬ!AM14=GRID!$B$3:$U$3),0))*GRID!$H$45*(1-GRID!$H$46),0))</f>
        <v>136260</v>
      </c>
      <c r="Q408" s="8">
        <f t="array" ref="Q408">IF($I$2="Длительное проживание от 10 ночей ",
INDEX(GRID!$B$4:$U$15,MATCH(Q$7,GRID!$A$4:$A$15,0),MATCH(1,($U$2=GRID!$B$1:$U$1)*(КАЛЕНДАРЬ!AM14=GRID!$B$3:$U$3),0))*GRID!$H$45,
ROUNDUP(INDEX(GRID!$B$4:$U$15,MATCH(Q$7,GRID!$A$4:$A$15,0),MATCH(1,($U$2=GRID!$B$1:$U$1)*(КАЛЕНДАРЬ!AM14=GRID!$B$3:$U$3),0))*GRID!$H$45*(1-GRID!$H$46),0))</f>
        <v>160110</v>
      </c>
      <c r="R408" s="57" t="s">
        <v>119</v>
      </c>
      <c r="S408" s="57" t="s">
        <v>119</v>
      </c>
      <c r="T408" s="57" t="s">
        <v>119</v>
      </c>
    </row>
    <row r="409" spans="1:20">
      <c r="A409" s="63" t="s">
        <v>12</v>
      </c>
      <c r="B409" s="64">
        <v>12</v>
      </c>
      <c r="C409" s="8">
        <f t="array" ref="C409">IF($I$2="Длительное проживание от 10 ночей ",
INDEX(GRID!$B$4:$U$15,MATCH(C$7,GRID!$A$4:$A$15,0),MATCH(1,($U$2=GRID!$B$1:$U$1)*(КАЛЕНДАРЬ!AM15=GRID!$B$3:$U$3),0))*GRID!$H$45,
ROUNDUP(INDEX(GRID!$B$4:$U$15,MATCH(C$7,GRID!$A$4:$A$15,0),MATCH(1,($U$2=GRID!$B$1:$U$1)*(КАЛЕНДАРЬ!AM15=GRID!$B$3:$U$3),0))*GRID!$H$45*(1-GRID!$H$46),0))</f>
        <v>27180.000000000004</v>
      </c>
      <c r="D409" s="8">
        <f t="array" ref="D409">IF($I$2="Длительное проживание от 10 ночей ",
INDEX(GRID!$B$18:$U$29,MATCH(C$7,GRID!$A$18:$A$29,0),MATCH(1,($U$2=GRID!$B$1:$U$1)*(КАЛЕНДАРЬ!AM15=GRID!$B$3:$U$3),0))*GRID!$H$45,
ROUNDUP(INDEX(GRID!$B$18:$U$29,MATCH(C$7,GRID!$A$18:$A$29,0),MATCH(1,($U$2=GRID!$B$1:$U$1)*(КАЛЕНДАРЬ!AM15=GRID!$B$3:$U$3),0))*GRID!$H$45*(1-GRID!$H$46),0))</f>
        <v>31680</v>
      </c>
      <c r="E409" s="8">
        <f t="array" ref="E409">IF($I$2="Длительное проживание от 10 ночей ",
INDEX(GRID!$B$4:$U$15,MATCH(E$7,GRID!$A$4:$A$15,0),MATCH(1,($U$2=GRID!$B$1:$U$1)*(КАЛЕНДАРЬ!AM15=GRID!$B$3:$U$3),0))*GRID!$H$45,
ROUNDUP(INDEX(GRID!$B$4:$U$15,MATCH(E$7,GRID!$A$4:$A$15,0),MATCH(1,($U$2=GRID!$B$1:$U$1)*(КАЛЕНДАРЬ!AM15=GRID!$B$3:$U$3),0))*GRID!$H$45*(1-GRID!$H$46),0))</f>
        <v>32670</v>
      </c>
      <c r="F409" s="8">
        <f t="array" ref="F409">IF($I$2="Длительное проживание от 10 ночей ",
INDEX(GRID!$B$18:$U$29,MATCH(E$7,GRID!$A$18:$A$29,0),MATCH(1,($U$2=GRID!$B$1:$U$1)*(КАЛЕНДАРЬ!AM15=GRID!$B$3:$U$3),0))*GRID!$H$45,
ROUNDUP(INDEX(GRID!$B$18:$U$29,MATCH(E$7,GRID!$A$18:$A$29,0),MATCH(1,($U$2=GRID!$B$1:$U$1)*(КАЛЕНДАРЬ!AM15=GRID!$B$3:$U$3),0))*GRID!$H$45*(1-GRID!$H$46),0))</f>
        <v>37170</v>
      </c>
      <c r="G409" s="57" t="s">
        <v>119</v>
      </c>
      <c r="H409" s="57" t="s">
        <v>119</v>
      </c>
      <c r="I409" s="8">
        <f t="array" ref="I409">IF($I$2="Длительное проживание от 10 ночей ",
INDEX(GRID!$B$4:$U$15,MATCH(I$7,GRID!$A$4:$A$15,0),MATCH(1,($U$2=GRID!$B$1:$U$1)*(КАЛЕНДАРЬ!AM15=GRID!$B$3:$U$3),0))*GRID!$H$45,
ROUNDUP(INDEX(GRID!$B$4:$U$15,MATCH(I$7,GRID!$A$4:$A$15,0),MATCH(1,($U$2=GRID!$B$1:$U$1)*(КАЛЕНДАРЬ!AM15=GRID!$B$3:$U$3),0))*GRID!$H$45*(1-GRID!$H$46),0))</f>
        <v>42660</v>
      </c>
      <c r="J409" s="8">
        <f t="array" ref="J409">IF($I$2="Длительное проживание от 10 ночей ",
INDEX(GRID!$B$18:$U$29,MATCH(I$7,GRID!$A$18:$A$29,0),MATCH(1,($U$2=GRID!$B$1:$U$1)*(КАЛЕНДАРЬ!AM15=GRID!$B$3:$U$3),0))*GRID!$H$45,
ROUNDUP(INDEX(GRID!$B$18:$U$29,MATCH(I$7,GRID!$A$18:$A$29,0),MATCH(1,($U$2=GRID!$B$1:$U$1)*(КАЛЕНДАРЬ!AM15=GRID!$B$3:$U$3),0))*GRID!$H$45*(1-GRID!$H$46),0))</f>
        <v>47160</v>
      </c>
      <c r="K409" s="57" t="s">
        <v>119</v>
      </c>
      <c r="L409" s="57" t="s">
        <v>119</v>
      </c>
      <c r="M409" s="8">
        <f t="array" ref="M409">IF($I$2="Длительное проживание от 10 ночей ",
INDEX(GRID!$B$4:$U$15,MATCH(M$7,GRID!$A$4:$A$15,0),MATCH(1,($U$2=GRID!$B$1:$U$1)*(КАЛЕНДАРЬ!AM15=GRID!$B$3:$U$3),0))*GRID!$H$45,
ROUNDUP(INDEX(GRID!$B$4:$U$15,MATCH(M$7,GRID!$A$4:$A$15,0),MATCH(1,($U$2=GRID!$B$1:$U$1)*(КАЛЕНДАРЬ!AM15=GRID!$B$3:$U$3),0))*GRID!$H$45*(1-GRID!$H$46),0))</f>
        <v>66600</v>
      </c>
      <c r="N409" s="8">
        <f t="array" ref="N409">IF($I$2="Длительное проживание от 10 ночей ",
INDEX(GRID!$B$18:$U$29,MATCH(M$7,GRID!$A$18:$A$29,0),MATCH(1,($U$2=GRID!$B$1:$U$1)*(КАЛЕНДАРЬ!AM15=GRID!$B$3:$U$3),0))*GRID!$H$45,
ROUNDUP(INDEX(GRID!$B$18:$U$29,MATCH(M$7,GRID!$A$18:$A$29,0),MATCH(1,($U$2=GRID!$B$1:$U$1)*(КАЛЕНДАРЬ!AM15=GRID!$B$3:$U$3),0))*GRID!$H$45*(1-GRID!$H$46),0))</f>
        <v>71100</v>
      </c>
      <c r="O409" s="57" t="s">
        <v>119</v>
      </c>
      <c r="P409" s="8">
        <f t="array" ref="P409">IF($I$2="Длительное проживание от 10 ночей ",
INDEX(GRID!$B$4:$U$15,MATCH(P$7,GRID!$A$4:$A$15,0),MATCH(1,($U$2=GRID!$B$1:$U$1)*(КАЛЕНДАРЬ!AM15=GRID!$B$3:$U$3),0))*GRID!$H$45,
ROUNDUP(INDEX(GRID!$B$4:$U$15,MATCH(P$7,GRID!$A$4:$A$15,0),MATCH(1,($U$2=GRID!$B$1:$U$1)*(КАЛЕНДАРЬ!AM15=GRID!$B$3:$U$3),0))*GRID!$H$45*(1-GRID!$H$46),0))</f>
        <v>136260</v>
      </c>
      <c r="Q409" s="8">
        <f t="array" ref="Q409">IF($I$2="Длительное проживание от 10 ночей ",
INDEX(GRID!$B$4:$U$15,MATCH(Q$7,GRID!$A$4:$A$15,0),MATCH(1,($U$2=GRID!$B$1:$U$1)*(КАЛЕНДАРЬ!AM15=GRID!$B$3:$U$3),0))*GRID!$H$45,
ROUNDUP(INDEX(GRID!$B$4:$U$15,MATCH(Q$7,GRID!$A$4:$A$15,0),MATCH(1,($U$2=GRID!$B$1:$U$1)*(КАЛЕНДАРЬ!AM15=GRID!$B$3:$U$3),0))*GRID!$H$45*(1-GRID!$H$46),0))</f>
        <v>160110</v>
      </c>
      <c r="R409" s="57" t="s">
        <v>119</v>
      </c>
      <c r="S409" s="57" t="s">
        <v>119</v>
      </c>
      <c r="T409" s="57" t="s">
        <v>119</v>
      </c>
    </row>
    <row r="410" spans="1:20">
      <c r="A410" s="63" t="s">
        <v>13</v>
      </c>
      <c r="B410" s="64">
        <v>13</v>
      </c>
      <c r="C410" s="8">
        <f t="array" ref="C410">IF($I$2="Длительное проживание от 10 ночей ",
INDEX(GRID!$B$4:$U$15,MATCH(C$7,GRID!$A$4:$A$15,0),MATCH(1,($U$2=GRID!$B$1:$U$1)*(КАЛЕНДАРЬ!AM16=GRID!$B$3:$U$3),0))*GRID!$H$45,
ROUNDUP(INDEX(GRID!$B$4:$U$15,MATCH(C$7,GRID!$A$4:$A$15,0),MATCH(1,($U$2=GRID!$B$1:$U$1)*(КАЛЕНДАРЬ!AM16=GRID!$B$3:$U$3),0))*GRID!$H$45*(1-GRID!$H$46),0))</f>
        <v>20250</v>
      </c>
      <c r="D410" s="8">
        <f t="array" ref="D410">IF($I$2="Длительное проживание от 10 ночей ",
INDEX(GRID!$B$18:$U$29,MATCH(C$7,GRID!$A$18:$A$29,0),MATCH(1,($U$2=GRID!$B$1:$U$1)*(КАЛЕНДАРЬ!AM16=GRID!$B$3:$U$3),0))*GRID!$H$45,
ROUNDUP(INDEX(GRID!$B$18:$U$29,MATCH(C$7,GRID!$A$18:$A$29,0),MATCH(1,($U$2=GRID!$B$1:$U$1)*(КАЛЕНДАРЬ!AM16=GRID!$B$3:$U$3),0))*GRID!$H$45*(1-GRID!$H$46),0))</f>
        <v>24750</v>
      </c>
      <c r="E410" s="8">
        <f t="array" ref="E410">IF($I$2="Длительное проживание от 10 ночей ",
INDEX(GRID!$B$4:$U$15,MATCH(E$7,GRID!$A$4:$A$15,0),MATCH(1,($U$2=GRID!$B$1:$U$1)*(КАЛЕНДАРЬ!AM16=GRID!$B$3:$U$3),0))*GRID!$H$45,
ROUNDUP(INDEX(GRID!$B$4:$U$15,MATCH(E$7,GRID!$A$4:$A$15,0),MATCH(1,($U$2=GRID!$B$1:$U$1)*(КАЛЕНДАРЬ!AM16=GRID!$B$3:$U$3),0))*GRID!$H$45*(1-GRID!$H$46),0))</f>
        <v>24480</v>
      </c>
      <c r="F410" s="8">
        <f t="array" ref="F410">IF($I$2="Длительное проживание от 10 ночей ",
INDEX(GRID!$B$18:$U$29,MATCH(E$7,GRID!$A$18:$A$29,0),MATCH(1,($U$2=GRID!$B$1:$U$1)*(КАЛЕНДАРЬ!AM16=GRID!$B$3:$U$3),0))*GRID!$H$45,
ROUNDUP(INDEX(GRID!$B$18:$U$29,MATCH(E$7,GRID!$A$18:$A$29,0),MATCH(1,($U$2=GRID!$B$1:$U$1)*(КАЛЕНДАРЬ!AM16=GRID!$B$3:$U$3),0))*GRID!$H$45*(1-GRID!$H$46),0))</f>
        <v>28980</v>
      </c>
      <c r="G410" s="57" t="s">
        <v>119</v>
      </c>
      <c r="H410" s="57" t="s">
        <v>119</v>
      </c>
      <c r="I410" s="8">
        <f t="array" ref="I410">IF($I$2="Длительное проживание от 10 ночей ",
INDEX(GRID!$B$4:$U$15,MATCH(I$7,GRID!$A$4:$A$15,0),MATCH(1,($U$2=GRID!$B$1:$U$1)*(КАЛЕНДАРЬ!AM16=GRID!$B$3:$U$3),0))*GRID!$H$45,
ROUNDUP(INDEX(GRID!$B$4:$U$15,MATCH(I$7,GRID!$A$4:$A$15,0),MATCH(1,($U$2=GRID!$B$1:$U$1)*(КАЛЕНДАРЬ!AM16=GRID!$B$3:$U$3),0))*GRID!$H$45*(1-GRID!$H$46),0))</f>
        <v>32580</v>
      </c>
      <c r="J410" s="8">
        <f t="array" ref="J410">IF($I$2="Длительное проживание от 10 ночей ",
INDEX(GRID!$B$18:$U$29,MATCH(I$7,GRID!$A$18:$A$29,0),MATCH(1,($U$2=GRID!$B$1:$U$1)*(КАЛЕНДАРЬ!AM16=GRID!$B$3:$U$3),0))*GRID!$H$45,
ROUNDUP(INDEX(GRID!$B$18:$U$29,MATCH(I$7,GRID!$A$18:$A$29,0),MATCH(1,($U$2=GRID!$B$1:$U$1)*(КАЛЕНДАРЬ!AM16=GRID!$B$3:$U$3),0))*GRID!$H$45*(1-GRID!$H$46),0))</f>
        <v>37080</v>
      </c>
      <c r="K410" s="57" t="s">
        <v>119</v>
      </c>
      <c r="L410" s="57" t="s">
        <v>119</v>
      </c>
      <c r="M410" s="8">
        <f t="array" ref="M410">IF($I$2="Длительное проживание от 10 ночей ",
INDEX(GRID!$B$4:$U$15,MATCH(M$7,GRID!$A$4:$A$15,0),MATCH(1,($U$2=GRID!$B$1:$U$1)*(КАЛЕНДАРЬ!AM16=GRID!$B$3:$U$3),0))*GRID!$H$45,
ROUNDUP(INDEX(GRID!$B$4:$U$15,MATCH(M$7,GRID!$A$4:$A$15,0),MATCH(1,($U$2=GRID!$B$1:$U$1)*(КАЛЕНДАРЬ!AM16=GRID!$B$3:$U$3),0))*GRID!$H$45*(1-GRID!$H$46),0))</f>
        <v>55080</v>
      </c>
      <c r="N410" s="8">
        <f t="array" ref="N410">IF($I$2="Длительное проживание от 10 ночей ",
INDEX(GRID!$B$18:$U$29,MATCH(M$7,GRID!$A$18:$A$29,0),MATCH(1,($U$2=GRID!$B$1:$U$1)*(КАЛЕНДАРЬ!AM16=GRID!$B$3:$U$3),0))*GRID!$H$45,
ROUNDUP(INDEX(GRID!$B$18:$U$29,MATCH(M$7,GRID!$A$18:$A$29,0),MATCH(1,($U$2=GRID!$B$1:$U$1)*(КАЛЕНДАРЬ!AM16=GRID!$B$3:$U$3),0))*GRID!$H$45*(1-GRID!$H$46),0))</f>
        <v>59580</v>
      </c>
      <c r="O410" s="57" t="s">
        <v>119</v>
      </c>
      <c r="P410" s="8">
        <f t="array" ref="P410">IF($I$2="Длительное проживание от 10 ночей ",
INDEX(GRID!$B$4:$U$15,MATCH(P$7,GRID!$A$4:$A$15,0),MATCH(1,($U$2=GRID!$B$1:$U$1)*(КАЛЕНДАРЬ!AM16=GRID!$B$3:$U$3),0))*GRID!$H$45,
ROUNDUP(INDEX(GRID!$B$4:$U$15,MATCH(P$7,GRID!$A$4:$A$15,0),MATCH(1,($U$2=GRID!$B$1:$U$1)*(КАЛЕНДАРЬ!AM16=GRID!$B$3:$U$3),0))*GRID!$H$45*(1-GRID!$H$46),0))</f>
        <v>120960</v>
      </c>
      <c r="Q410" s="8">
        <f t="array" ref="Q410">IF($I$2="Длительное проживание от 10 ночей ",
INDEX(GRID!$B$4:$U$15,MATCH(Q$7,GRID!$A$4:$A$15,0),MATCH(1,($U$2=GRID!$B$1:$U$1)*(КАЛЕНДАРЬ!AM16=GRID!$B$3:$U$3),0))*GRID!$H$45,
ROUNDUP(INDEX(GRID!$B$4:$U$15,MATCH(Q$7,GRID!$A$4:$A$15,0),MATCH(1,($U$2=GRID!$B$1:$U$1)*(КАЛЕНДАРЬ!AM16=GRID!$B$3:$U$3),0))*GRID!$H$45*(1-GRID!$H$46),0))</f>
        <v>142560</v>
      </c>
      <c r="R410" s="57" t="s">
        <v>119</v>
      </c>
      <c r="S410" s="57" t="s">
        <v>119</v>
      </c>
      <c r="T410" s="57" t="s">
        <v>119</v>
      </c>
    </row>
    <row r="411" spans="1:20">
      <c r="A411" s="63" t="s">
        <v>14</v>
      </c>
      <c r="B411" s="64">
        <v>14</v>
      </c>
      <c r="C411" s="8">
        <f t="array" ref="C411">IF($I$2="Длительное проживание от 10 ночей ",
INDEX(GRID!$B$4:$U$15,MATCH(C$7,GRID!$A$4:$A$15,0),MATCH(1,($U$2=GRID!$B$1:$U$1)*(КАЛЕНДАРЬ!AM17=GRID!$B$3:$U$3),0))*GRID!$H$45,
ROUNDUP(INDEX(GRID!$B$4:$U$15,MATCH(C$7,GRID!$A$4:$A$15,0),MATCH(1,($U$2=GRID!$B$1:$U$1)*(КАЛЕНДАРЬ!AM17=GRID!$B$3:$U$3),0))*GRID!$H$45*(1-GRID!$H$46),0))</f>
        <v>20250</v>
      </c>
      <c r="D411" s="8">
        <f t="array" ref="D411">IF($I$2="Длительное проживание от 10 ночей ",
INDEX(GRID!$B$18:$U$29,MATCH(C$7,GRID!$A$18:$A$29,0),MATCH(1,($U$2=GRID!$B$1:$U$1)*(КАЛЕНДАРЬ!AM17=GRID!$B$3:$U$3),0))*GRID!$H$45,
ROUNDUP(INDEX(GRID!$B$18:$U$29,MATCH(C$7,GRID!$A$18:$A$29,0),MATCH(1,($U$2=GRID!$B$1:$U$1)*(КАЛЕНДАРЬ!AM17=GRID!$B$3:$U$3),0))*GRID!$H$45*(1-GRID!$H$46),0))</f>
        <v>24750</v>
      </c>
      <c r="E411" s="8">
        <f t="array" ref="E411">IF($I$2="Длительное проживание от 10 ночей ",
INDEX(GRID!$B$4:$U$15,MATCH(E$7,GRID!$A$4:$A$15,0),MATCH(1,($U$2=GRID!$B$1:$U$1)*(КАЛЕНДАРЬ!AM17=GRID!$B$3:$U$3),0))*GRID!$H$45,
ROUNDUP(INDEX(GRID!$B$4:$U$15,MATCH(E$7,GRID!$A$4:$A$15,0),MATCH(1,($U$2=GRID!$B$1:$U$1)*(КАЛЕНДАРЬ!AM17=GRID!$B$3:$U$3),0))*GRID!$H$45*(1-GRID!$H$46),0))</f>
        <v>24480</v>
      </c>
      <c r="F411" s="8">
        <f t="array" ref="F411">IF($I$2="Длительное проживание от 10 ночей ",
INDEX(GRID!$B$18:$U$29,MATCH(E$7,GRID!$A$18:$A$29,0),MATCH(1,($U$2=GRID!$B$1:$U$1)*(КАЛЕНДАРЬ!AM17=GRID!$B$3:$U$3),0))*GRID!$H$45,
ROUNDUP(INDEX(GRID!$B$18:$U$29,MATCH(E$7,GRID!$A$18:$A$29,0),MATCH(1,($U$2=GRID!$B$1:$U$1)*(КАЛЕНДАРЬ!AM17=GRID!$B$3:$U$3),0))*GRID!$H$45*(1-GRID!$H$46),0))</f>
        <v>28980</v>
      </c>
      <c r="G411" s="57" t="s">
        <v>119</v>
      </c>
      <c r="H411" s="57" t="s">
        <v>119</v>
      </c>
      <c r="I411" s="8">
        <f t="array" ref="I411">IF($I$2="Длительное проживание от 10 ночей ",
INDEX(GRID!$B$4:$U$15,MATCH(I$7,GRID!$A$4:$A$15,0),MATCH(1,($U$2=GRID!$B$1:$U$1)*(КАЛЕНДАРЬ!AM17=GRID!$B$3:$U$3),0))*GRID!$H$45,
ROUNDUP(INDEX(GRID!$B$4:$U$15,MATCH(I$7,GRID!$A$4:$A$15,0),MATCH(1,($U$2=GRID!$B$1:$U$1)*(КАЛЕНДАРЬ!AM17=GRID!$B$3:$U$3),0))*GRID!$H$45*(1-GRID!$H$46),0))</f>
        <v>32580</v>
      </c>
      <c r="J411" s="8">
        <f t="array" ref="J411">IF($I$2="Длительное проживание от 10 ночей ",
INDEX(GRID!$B$18:$U$29,MATCH(I$7,GRID!$A$18:$A$29,0),MATCH(1,($U$2=GRID!$B$1:$U$1)*(КАЛЕНДАРЬ!AM17=GRID!$B$3:$U$3),0))*GRID!$H$45,
ROUNDUP(INDEX(GRID!$B$18:$U$29,MATCH(I$7,GRID!$A$18:$A$29,0),MATCH(1,($U$2=GRID!$B$1:$U$1)*(КАЛЕНДАРЬ!AM17=GRID!$B$3:$U$3),0))*GRID!$H$45*(1-GRID!$H$46),0))</f>
        <v>37080</v>
      </c>
      <c r="K411" s="57" t="s">
        <v>119</v>
      </c>
      <c r="L411" s="57" t="s">
        <v>119</v>
      </c>
      <c r="M411" s="8">
        <f t="array" ref="M411">IF($I$2="Длительное проживание от 10 ночей ",
INDEX(GRID!$B$4:$U$15,MATCH(M$7,GRID!$A$4:$A$15,0),MATCH(1,($U$2=GRID!$B$1:$U$1)*(КАЛЕНДАРЬ!AM17=GRID!$B$3:$U$3),0))*GRID!$H$45,
ROUNDUP(INDEX(GRID!$B$4:$U$15,MATCH(M$7,GRID!$A$4:$A$15,0),MATCH(1,($U$2=GRID!$B$1:$U$1)*(КАЛЕНДАРЬ!AM17=GRID!$B$3:$U$3),0))*GRID!$H$45*(1-GRID!$H$46),0))</f>
        <v>55080</v>
      </c>
      <c r="N411" s="8">
        <f t="array" ref="N411">IF($I$2="Длительное проживание от 10 ночей ",
INDEX(GRID!$B$18:$U$29,MATCH(M$7,GRID!$A$18:$A$29,0),MATCH(1,($U$2=GRID!$B$1:$U$1)*(КАЛЕНДАРЬ!AM17=GRID!$B$3:$U$3),0))*GRID!$H$45,
ROUNDUP(INDEX(GRID!$B$18:$U$29,MATCH(M$7,GRID!$A$18:$A$29,0),MATCH(1,($U$2=GRID!$B$1:$U$1)*(КАЛЕНДАРЬ!AM17=GRID!$B$3:$U$3),0))*GRID!$H$45*(1-GRID!$H$46),0))</f>
        <v>59580</v>
      </c>
      <c r="O411" s="57" t="s">
        <v>119</v>
      </c>
      <c r="P411" s="8">
        <f t="array" ref="P411">IF($I$2="Длительное проживание от 10 ночей ",
INDEX(GRID!$B$4:$U$15,MATCH(P$7,GRID!$A$4:$A$15,0),MATCH(1,($U$2=GRID!$B$1:$U$1)*(КАЛЕНДАРЬ!AM17=GRID!$B$3:$U$3),0))*GRID!$H$45,
ROUNDUP(INDEX(GRID!$B$4:$U$15,MATCH(P$7,GRID!$A$4:$A$15,0),MATCH(1,($U$2=GRID!$B$1:$U$1)*(КАЛЕНДАРЬ!AM17=GRID!$B$3:$U$3),0))*GRID!$H$45*(1-GRID!$H$46),0))</f>
        <v>120960</v>
      </c>
      <c r="Q411" s="8">
        <f t="array" ref="Q411">IF($I$2="Длительное проживание от 10 ночей ",
INDEX(GRID!$B$4:$U$15,MATCH(Q$7,GRID!$A$4:$A$15,0),MATCH(1,($U$2=GRID!$B$1:$U$1)*(КАЛЕНДАРЬ!AM17=GRID!$B$3:$U$3),0))*GRID!$H$45,
ROUNDUP(INDEX(GRID!$B$4:$U$15,MATCH(Q$7,GRID!$A$4:$A$15,0),MATCH(1,($U$2=GRID!$B$1:$U$1)*(КАЛЕНДАРЬ!AM17=GRID!$B$3:$U$3),0))*GRID!$H$45*(1-GRID!$H$46),0))</f>
        <v>142560</v>
      </c>
      <c r="R411" s="57" t="s">
        <v>119</v>
      </c>
      <c r="S411" s="57" t="s">
        <v>119</v>
      </c>
      <c r="T411" s="57" t="s">
        <v>119</v>
      </c>
    </row>
    <row r="412" spans="1:20">
      <c r="A412" s="63" t="s">
        <v>15</v>
      </c>
      <c r="B412" s="64">
        <v>15</v>
      </c>
      <c r="C412" s="8">
        <f t="array" ref="C412">IF($I$2="Длительное проживание от 10 ночей ",
INDEX(GRID!$B$4:$U$15,MATCH(C$7,GRID!$A$4:$A$15,0),MATCH(1,($U$2=GRID!$B$1:$U$1)*(КАЛЕНДАРЬ!AM18=GRID!$B$3:$U$3),0))*GRID!$H$45,
ROUNDUP(INDEX(GRID!$B$4:$U$15,MATCH(C$7,GRID!$A$4:$A$15,0),MATCH(1,($U$2=GRID!$B$1:$U$1)*(КАЛЕНДАРЬ!AM18=GRID!$B$3:$U$3),0))*GRID!$H$45*(1-GRID!$H$46),0))</f>
        <v>20250</v>
      </c>
      <c r="D412" s="8">
        <f t="array" ref="D412">IF($I$2="Длительное проживание от 10 ночей ",
INDEX(GRID!$B$18:$U$29,MATCH(C$7,GRID!$A$18:$A$29,0),MATCH(1,($U$2=GRID!$B$1:$U$1)*(КАЛЕНДАРЬ!AM18=GRID!$B$3:$U$3),0))*GRID!$H$45,
ROUNDUP(INDEX(GRID!$B$18:$U$29,MATCH(C$7,GRID!$A$18:$A$29,0),MATCH(1,($U$2=GRID!$B$1:$U$1)*(КАЛЕНДАРЬ!AM18=GRID!$B$3:$U$3),0))*GRID!$H$45*(1-GRID!$H$46),0))</f>
        <v>24750</v>
      </c>
      <c r="E412" s="8">
        <f t="array" ref="E412">IF($I$2="Длительное проживание от 10 ночей ",
INDEX(GRID!$B$4:$U$15,MATCH(E$7,GRID!$A$4:$A$15,0),MATCH(1,($U$2=GRID!$B$1:$U$1)*(КАЛЕНДАРЬ!AM18=GRID!$B$3:$U$3),0))*GRID!$H$45,
ROUNDUP(INDEX(GRID!$B$4:$U$15,MATCH(E$7,GRID!$A$4:$A$15,0),MATCH(1,($U$2=GRID!$B$1:$U$1)*(КАЛЕНДАРЬ!AM18=GRID!$B$3:$U$3),0))*GRID!$H$45*(1-GRID!$H$46),0))</f>
        <v>24480</v>
      </c>
      <c r="F412" s="8">
        <f t="array" ref="F412">IF($I$2="Длительное проживание от 10 ночей ",
INDEX(GRID!$B$18:$U$29,MATCH(E$7,GRID!$A$18:$A$29,0),MATCH(1,($U$2=GRID!$B$1:$U$1)*(КАЛЕНДАРЬ!AM18=GRID!$B$3:$U$3),0))*GRID!$H$45,
ROUNDUP(INDEX(GRID!$B$18:$U$29,MATCH(E$7,GRID!$A$18:$A$29,0),MATCH(1,($U$2=GRID!$B$1:$U$1)*(КАЛЕНДАРЬ!AM18=GRID!$B$3:$U$3),0))*GRID!$H$45*(1-GRID!$H$46),0))</f>
        <v>28980</v>
      </c>
      <c r="G412" s="57" t="s">
        <v>119</v>
      </c>
      <c r="H412" s="57" t="s">
        <v>119</v>
      </c>
      <c r="I412" s="8">
        <f t="array" ref="I412">IF($I$2="Длительное проживание от 10 ночей ",
INDEX(GRID!$B$4:$U$15,MATCH(I$7,GRID!$A$4:$A$15,0),MATCH(1,($U$2=GRID!$B$1:$U$1)*(КАЛЕНДАРЬ!AM18=GRID!$B$3:$U$3),0))*GRID!$H$45,
ROUNDUP(INDEX(GRID!$B$4:$U$15,MATCH(I$7,GRID!$A$4:$A$15,0),MATCH(1,($U$2=GRID!$B$1:$U$1)*(КАЛЕНДАРЬ!AM18=GRID!$B$3:$U$3),0))*GRID!$H$45*(1-GRID!$H$46),0))</f>
        <v>32580</v>
      </c>
      <c r="J412" s="8">
        <f t="array" ref="J412">IF($I$2="Длительное проживание от 10 ночей ",
INDEX(GRID!$B$18:$U$29,MATCH(I$7,GRID!$A$18:$A$29,0),MATCH(1,($U$2=GRID!$B$1:$U$1)*(КАЛЕНДАРЬ!AM18=GRID!$B$3:$U$3),0))*GRID!$H$45,
ROUNDUP(INDEX(GRID!$B$18:$U$29,MATCH(I$7,GRID!$A$18:$A$29,0),MATCH(1,($U$2=GRID!$B$1:$U$1)*(КАЛЕНДАРЬ!AM18=GRID!$B$3:$U$3),0))*GRID!$H$45*(1-GRID!$H$46),0))</f>
        <v>37080</v>
      </c>
      <c r="K412" s="57" t="s">
        <v>119</v>
      </c>
      <c r="L412" s="57" t="s">
        <v>119</v>
      </c>
      <c r="M412" s="8">
        <f t="array" ref="M412">IF($I$2="Длительное проживание от 10 ночей ",
INDEX(GRID!$B$4:$U$15,MATCH(M$7,GRID!$A$4:$A$15,0),MATCH(1,($U$2=GRID!$B$1:$U$1)*(КАЛЕНДАРЬ!AM18=GRID!$B$3:$U$3),0))*GRID!$H$45,
ROUNDUP(INDEX(GRID!$B$4:$U$15,MATCH(M$7,GRID!$A$4:$A$15,0),MATCH(1,($U$2=GRID!$B$1:$U$1)*(КАЛЕНДАРЬ!AM18=GRID!$B$3:$U$3),0))*GRID!$H$45*(1-GRID!$H$46),0))</f>
        <v>55080</v>
      </c>
      <c r="N412" s="8">
        <f t="array" ref="N412">IF($I$2="Длительное проживание от 10 ночей ",
INDEX(GRID!$B$18:$U$29,MATCH(M$7,GRID!$A$18:$A$29,0),MATCH(1,($U$2=GRID!$B$1:$U$1)*(КАЛЕНДАРЬ!AM18=GRID!$B$3:$U$3),0))*GRID!$H$45,
ROUNDUP(INDEX(GRID!$B$18:$U$29,MATCH(M$7,GRID!$A$18:$A$29,0),MATCH(1,($U$2=GRID!$B$1:$U$1)*(КАЛЕНДАРЬ!AM18=GRID!$B$3:$U$3),0))*GRID!$H$45*(1-GRID!$H$46),0))</f>
        <v>59580</v>
      </c>
      <c r="O412" s="57" t="s">
        <v>119</v>
      </c>
      <c r="P412" s="8">
        <f t="array" ref="P412">IF($I$2="Длительное проживание от 10 ночей ",
INDEX(GRID!$B$4:$U$15,MATCH(P$7,GRID!$A$4:$A$15,0),MATCH(1,($U$2=GRID!$B$1:$U$1)*(КАЛЕНДАРЬ!AM18=GRID!$B$3:$U$3),0))*GRID!$H$45,
ROUNDUP(INDEX(GRID!$B$4:$U$15,MATCH(P$7,GRID!$A$4:$A$15,0),MATCH(1,($U$2=GRID!$B$1:$U$1)*(КАЛЕНДАРЬ!AM18=GRID!$B$3:$U$3),0))*GRID!$H$45*(1-GRID!$H$46),0))</f>
        <v>120960</v>
      </c>
      <c r="Q412" s="8">
        <f t="array" ref="Q412">IF($I$2="Длительное проживание от 10 ночей ",
INDEX(GRID!$B$4:$U$15,MATCH(Q$7,GRID!$A$4:$A$15,0),MATCH(1,($U$2=GRID!$B$1:$U$1)*(КАЛЕНДАРЬ!AM18=GRID!$B$3:$U$3),0))*GRID!$H$45,
ROUNDUP(INDEX(GRID!$B$4:$U$15,MATCH(Q$7,GRID!$A$4:$A$15,0),MATCH(1,($U$2=GRID!$B$1:$U$1)*(КАЛЕНДАРЬ!AM18=GRID!$B$3:$U$3),0))*GRID!$H$45*(1-GRID!$H$46),0))</f>
        <v>142560</v>
      </c>
      <c r="R412" s="57" t="s">
        <v>119</v>
      </c>
      <c r="S412" s="57" t="s">
        <v>119</v>
      </c>
      <c r="T412" s="57" t="s">
        <v>119</v>
      </c>
    </row>
    <row r="413" spans="1:20">
      <c r="A413" s="63" t="s">
        <v>16</v>
      </c>
      <c r="B413" s="64">
        <v>16</v>
      </c>
      <c r="C413" s="8">
        <f t="array" ref="C413">IF($I$2="Длительное проживание от 10 ночей ",
INDEX(GRID!$B$4:$U$15,MATCH(C$7,GRID!$A$4:$A$15,0),MATCH(1,($U$2=GRID!$B$1:$U$1)*(КАЛЕНДАРЬ!AM19=GRID!$B$3:$U$3),0))*GRID!$H$45,
ROUNDUP(INDEX(GRID!$B$4:$U$15,MATCH(C$7,GRID!$A$4:$A$15,0),MATCH(1,($U$2=GRID!$B$1:$U$1)*(КАЛЕНДАРЬ!AM19=GRID!$B$3:$U$3),0))*GRID!$H$45*(1-GRID!$H$46),0))</f>
        <v>22500</v>
      </c>
      <c r="D413" s="8">
        <f t="array" ref="D413">IF($I$2="Длительное проживание от 10 ночей ",
INDEX(GRID!$B$18:$U$29,MATCH(C$7,GRID!$A$18:$A$29,0),MATCH(1,($U$2=GRID!$B$1:$U$1)*(КАЛЕНДАРЬ!AM19=GRID!$B$3:$U$3),0))*GRID!$H$45,
ROUNDUP(INDEX(GRID!$B$18:$U$29,MATCH(C$7,GRID!$A$18:$A$29,0),MATCH(1,($U$2=GRID!$B$1:$U$1)*(КАЛЕНДАРЬ!AM19=GRID!$B$3:$U$3),0))*GRID!$H$45*(1-GRID!$H$46),0))</f>
        <v>27000</v>
      </c>
      <c r="E413" s="8">
        <f t="array" ref="E413">IF($I$2="Длительное проживание от 10 ночей ",
INDEX(GRID!$B$4:$U$15,MATCH(E$7,GRID!$A$4:$A$15,0),MATCH(1,($U$2=GRID!$B$1:$U$1)*(КАЛЕНДАРЬ!AM19=GRID!$B$3:$U$3),0))*GRID!$H$45,
ROUNDUP(INDEX(GRID!$B$4:$U$15,MATCH(E$7,GRID!$A$4:$A$15,0),MATCH(1,($U$2=GRID!$B$1:$U$1)*(КАЛЕНДАРЬ!AM19=GRID!$B$3:$U$3),0))*GRID!$H$45*(1-GRID!$H$46),0))</f>
        <v>27000</v>
      </c>
      <c r="F413" s="8">
        <f t="array" ref="F413">IF($I$2="Длительное проживание от 10 ночей ",
INDEX(GRID!$B$18:$U$29,MATCH(E$7,GRID!$A$18:$A$29,0),MATCH(1,($U$2=GRID!$B$1:$U$1)*(КАЛЕНДАРЬ!AM19=GRID!$B$3:$U$3),0))*GRID!$H$45,
ROUNDUP(INDEX(GRID!$B$18:$U$29,MATCH(E$7,GRID!$A$18:$A$29,0),MATCH(1,($U$2=GRID!$B$1:$U$1)*(КАЛЕНДАРЬ!AM19=GRID!$B$3:$U$3),0))*GRID!$H$45*(1-GRID!$H$46),0))</f>
        <v>31500</v>
      </c>
      <c r="G413" s="57" t="s">
        <v>119</v>
      </c>
      <c r="H413" s="57" t="s">
        <v>119</v>
      </c>
      <c r="I413" s="8">
        <f t="array" ref="I413">IF($I$2="Длительное проживание от 10 ночей ",
INDEX(GRID!$B$4:$U$15,MATCH(I$7,GRID!$A$4:$A$15,0),MATCH(1,($U$2=GRID!$B$1:$U$1)*(КАЛЕНДАРЬ!AM19=GRID!$B$3:$U$3),0))*GRID!$H$45,
ROUNDUP(INDEX(GRID!$B$4:$U$15,MATCH(I$7,GRID!$A$4:$A$15,0),MATCH(1,($U$2=GRID!$B$1:$U$1)*(КАЛЕНДАРЬ!AM19=GRID!$B$3:$U$3),0))*GRID!$H$45*(1-GRID!$H$46),0))</f>
        <v>35730</v>
      </c>
      <c r="J413" s="8">
        <f t="array" ref="J413">IF($I$2="Длительное проживание от 10 ночей ",
INDEX(GRID!$B$18:$U$29,MATCH(I$7,GRID!$A$18:$A$29,0),MATCH(1,($U$2=GRID!$B$1:$U$1)*(КАЛЕНДАРЬ!AM19=GRID!$B$3:$U$3),0))*GRID!$H$45,
ROUNDUP(INDEX(GRID!$B$18:$U$29,MATCH(I$7,GRID!$A$18:$A$29,0),MATCH(1,($U$2=GRID!$B$1:$U$1)*(КАЛЕНДАРЬ!AM19=GRID!$B$3:$U$3),0))*GRID!$H$45*(1-GRID!$H$46),0))</f>
        <v>40230</v>
      </c>
      <c r="K413" s="57" t="s">
        <v>119</v>
      </c>
      <c r="L413" s="57" t="s">
        <v>119</v>
      </c>
      <c r="M413" s="8">
        <f t="array" ref="M413">IF($I$2="Длительное проживание от 10 ночей ",
INDEX(GRID!$B$4:$U$15,MATCH(M$7,GRID!$A$4:$A$15,0),MATCH(1,($U$2=GRID!$B$1:$U$1)*(КАЛЕНДАРЬ!AM19=GRID!$B$3:$U$3),0))*GRID!$H$45,
ROUNDUP(INDEX(GRID!$B$4:$U$15,MATCH(M$7,GRID!$A$4:$A$15,0),MATCH(1,($U$2=GRID!$B$1:$U$1)*(КАЛЕНДАРЬ!AM19=GRID!$B$3:$U$3),0))*GRID!$H$45*(1-GRID!$H$46),0))</f>
        <v>58680</v>
      </c>
      <c r="N413" s="8">
        <f t="array" ref="N413">IF($I$2="Длительное проживание от 10 ночей ",
INDEX(GRID!$B$18:$U$29,MATCH(M$7,GRID!$A$18:$A$29,0),MATCH(1,($U$2=GRID!$B$1:$U$1)*(КАЛЕНДАРЬ!AM19=GRID!$B$3:$U$3),0))*GRID!$H$45,
ROUNDUP(INDEX(GRID!$B$18:$U$29,MATCH(M$7,GRID!$A$18:$A$29,0),MATCH(1,($U$2=GRID!$B$1:$U$1)*(КАЛЕНДАРЬ!AM19=GRID!$B$3:$U$3),0))*GRID!$H$45*(1-GRID!$H$46),0))</f>
        <v>63180</v>
      </c>
      <c r="O413" s="57" t="s">
        <v>119</v>
      </c>
      <c r="P413" s="8">
        <f t="array" ref="P413">IF($I$2="Длительное проживание от 10 ночей ",
INDEX(GRID!$B$4:$U$15,MATCH(P$7,GRID!$A$4:$A$15,0),MATCH(1,($U$2=GRID!$B$1:$U$1)*(КАЛЕНДАРЬ!AM19=GRID!$B$3:$U$3),0))*GRID!$H$45,
ROUNDUP(INDEX(GRID!$B$4:$U$15,MATCH(P$7,GRID!$A$4:$A$15,0),MATCH(1,($U$2=GRID!$B$1:$U$1)*(КАЛЕНДАРЬ!AM19=GRID!$B$3:$U$3),0))*GRID!$H$45*(1-GRID!$H$46),0))</f>
        <v>125730</v>
      </c>
      <c r="Q413" s="8">
        <f t="array" ref="Q413">IF($I$2="Длительное проживание от 10 ночей ",
INDEX(GRID!$B$4:$U$15,MATCH(Q$7,GRID!$A$4:$A$15,0),MATCH(1,($U$2=GRID!$B$1:$U$1)*(КАЛЕНДАРЬ!AM19=GRID!$B$3:$U$3),0))*GRID!$H$45,
ROUNDUP(INDEX(GRID!$B$4:$U$15,MATCH(Q$7,GRID!$A$4:$A$15,0),MATCH(1,($U$2=GRID!$B$1:$U$1)*(КАЛЕНДАРЬ!AM19=GRID!$B$3:$U$3),0))*GRID!$H$45*(1-GRID!$H$46),0))</f>
        <v>147960</v>
      </c>
      <c r="R413" s="57" t="s">
        <v>119</v>
      </c>
      <c r="S413" s="57" t="s">
        <v>119</v>
      </c>
      <c r="T413" s="57" t="s">
        <v>119</v>
      </c>
    </row>
    <row r="414" spans="1:20">
      <c r="A414" s="63" t="s">
        <v>17</v>
      </c>
      <c r="B414" s="64">
        <v>17</v>
      </c>
      <c r="C414" s="8">
        <f t="array" ref="C414">IF($I$2="Длительное проживание от 10 ночей ",
INDEX(GRID!$B$4:$U$15,MATCH(C$7,GRID!$A$4:$A$15,0),MATCH(1,($U$2=GRID!$B$1:$U$1)*(КАЛЕНДАРЬ!AM20=GRID!$B$3:$U$3),0))*GRID!$H$45,
ROUNDUP(INDEX(GRID!$B$4:$U$15,MATCH(C$7,GRID!$A$4:$A$15,0),MATCH(1,($U$2=GRID!$B$1:$U$1)*(КАЛЕНДАРЬ!AM20=GRID!$B$3:$U$3),0))*GRID!$H$45*(1-GRID!$H$46),0))</f>
        <v>22500</v>
      </c>
      <c r="D414" s="8">
        <f t="array" ref="D414">IF($I$2="Длительное проживание от 10 ночей ",
INDEX(GRID!$B$18:$U$29,MATCH(C$7,GRID!$A$18:$A$29,0),MATCH(1,($U$2=GRID!$B$1:$U$1)*(КАЛЕНДАРЬ!AM20=GRID!$B$3:$U$3),0))*GRID!$H$45,
ROUNDUP(INDEX(GRID!$B$18:$U$29,MATCH(C$7,GRID!$A$18:$A$29,0),MATCH(1,($U$2=GRID!$B$1:$U$1)*(КАЛЕНДАРЬ!AM20=GRID!$B$3:$U$3),0))*GRID!$H$45*(1-GRID!$H$46),0))</f>
        <v>27000</v>
      </c>
      <c r="E414" s="8">
        <f t="array" ref="E414">IF($I$2="Длительное проживание от 10 ночей ",
INDEX(GRID!$B$4:$U$15,MATCH(E$7,GRID!$A$4:$A$15,0),MATCH(1,($U$2=GRID!$B$1:$U$1)*(КАЛЕНДАРЬ!AM20=GRID!$B$3:$U$3),0))*GRID!$H$45,
ROUNDUP(INDEX(GRID!$B$4:$U$15,MATCH(E$7,GRID!$A$4:$A$15,0),MATCH(1,($U$2=GRID!$B$1:$U$1)*(КАЛЕНДАРЬ!AM20=GRID!$B$3:$U$3),0))*GRID!$H$45*(1-GRID!$H$46),0))</f>
        <v>27000</v>
      </c>
      <c r="F414" s="8">
        <f t="array" ref="F414">IF($I$2="Длительное проживание от 10 ночей ",
INDEX(GRID!$B$18:$U$29,MATCH(E$7,GRID!$A$18:$A$29,0),MATCH(1,($U$2=GRID!$B$1:$U$1)*(КАЛЕНДАРЬ!AM20=GRID!$B$3:$U$3),0))*GRID!$H$45,
ROUNDUP(INDEX(GRID!$B$18:$U$29,MATCH(E$7,GRID!$A$18:$A$29,0),MATCH(1,($U$2=GRID!$B$1:$U$1)*(КАЛЕНДАРЬ!AM20=GRID!$B$3:$U$3),0))*GRID!$H$45*(1-GRID!$H$46),0))</f>
        <v>31500</v>
      </c>
      <c r="G414" s="57" t="s">
        <v>119</v>
      </c>
      <c r="H414" s="57" t="s">
        <v>119</v>
      </c>
      <c r="I414" s="8">
        <f t="array" ref="I414">IF($I$2="Длительное проживание от 10 ночей ",
INDEX(GRID!$B$4:$U$15,MATCH(I$7,GRID!$A$4:$A$15,0),MATCH(1,($U$2=GRID!$B$1:$U$1)*(КАЛЕНДАРЬ!AM20=GRID!$B$3:$U$3),0))*GRID!$H$45,
ROUNDUP(INDEX(GRID!$B$4:$U$15,MATCH(I$7,GRID!$A$4:$A$15,0),MATCH(1,($U$2=GRID!$B$1:$U$1)*(КАЛЕНДАРЬ!AM20=GRID!$B$3:$U$3),0))*GRID!$H$45*(1-GRID!$H$46),0))</f>
        <v>35730</v>
      </c>
      <c r="J414" s="8">
        <f t="array" ref="J414">IF($I$2="Длительное проживание от 10 ночей ",
INDEX(GRID!$B$18:$U$29,MATCH(I$7,GRID!$A$18:$A$29,0),MATCH(1,($U$2=GRID!$B$1:$U$1)*(КАЛЕНДАРЬ!AM20=GRID!$B$3:$U$3),0))*GRID!$H$45,
ROUNDUP(INDEX(GRID!$B$18:$U$29,MATCH(I$7,GRID!$A$18:$A$29,0),MATCH(1,($U$2=GRID!$B$1:$U$1)*(КАЛЕНДАРЬ!AM20=GRID!$B$3:$U$3),0))*GRID!$H$45*(1-GRID!$H$46),0))</f>
        <v>40230</v>
      </c>
      <c r="K414" s="57" t="s">
        <v>119</v>
      </c>
      <c r="L414" s="57" t="s">
        <v>119</v>
      </c>
      <c r="M414" s="8">
        <f t="array" ref="M414">IF($I$2="Длительное проживание от 10 ночей ",
INDEX(GRID!$B$4:$U$15,MATCH(M$7,GRID!$A$4:$A$15,0),MATCH(1,($U$2=GRID!$B$1:$U$1)*(КАЛЕНДАРЬ!AM20=GRID!$B$3:$U$3),0))*GRID!$H$45,
ROUNDUP(INDEX(GRID!$B$4:$U$15,MATCH(M$7,GRID!$A$4:$A$15,0),MATCH(1,($U$2=GRID!$B$1:$U$1)*(КАЛЕНДАРЬ!AM20=GRID!$B$3:$U$3),0))*GRID!$H$45*(1-GRID!$H$46),0))</f>
        <v>58680</v>
      </c>
      <c r="N414" s="8">
        <f t="array" ref="N414">IF($I$2="Длительное проживание от 10 ночей ",
INDEX(GRID!$B$18:$U$29,MATCH(M$7,GRID!$A$18:$A$29,0),MATCH(1,($U$2=GRID!$B$1:$U$1)*(КАЛЕНДАРЬ!AM20=GRID!$B$3:$U$3),0))*GRID!$H$45,
ROUNDUP(INDEX(GRID!$B$18:$U$29,MATCH(M$7,GRID!$A$18:$A$29,0),MATCH(1,($U$2=GRID!$B$1:$U$1)*(КАЛЕНДАРЬ!AM20=GRID!$B$3:$U$3),0))*GRID!$H$45*(1-GRID!$H$46),0))</f>
        <v>63180</v>
      </c>
      <c r="O414" s="57" t="s">
        <v>119</v>
      </c>
      <c r="P414" s="8">
        <f t="array" ref="P414">IF($I$2="Длительное проживание от 10 ночей ",
INDEX(GRID!$B$4:$U$15,MATCH(P$7,GRID!$A$4:$A$15,0),MATCH(1,($U$2=GRID!$B$1:$U$1)*(КАЛЕНДАРЬ!AM20=GRID!$B$3:$U$3),0))*GRID!$H$45,
ROUNDUP(INDEX(GRID!$B$4:$U$15,MATCH(P$7,GRID!$A$4:$A$15,0),MATCH(1,($U$2=GRID!$B$1:$U$1)*(КАЛЕНДАРЬ!AM20=GRID!$B$3:$U$3),0))*GRID!$H$45*(1-GRID!$H$46),0))</f>
        <v>125730</v>
      </c>
      <c r="Q414" s="8">
        <f t="array" ref="Q414">IF($I$2="Длительное проживание от 10 ночей ",
INDEX(GRID!$B$4:$U$15,MATCH(Q$7,GRID!$A$4:$A$15,0),MATCH(1,($U$2=GRID!$B$1:$U$1)*(КАЛЕНДАРЬ!AM20=GRID!$B$3:$U$3),0))*GRID!$H$45,
ROUNDUP(INDEX(GRID!$B$4:$U$15,MATCH(Q$7,GRID!$A$4:$A$15,0),MATCH(1,($U$2=GRID!$B$1:$U$1)*(КАЛЕНДАРЬ!AM20=GRID!$B$3:$U$3),0))*GRID!$H$45*(1-GRID!$H$46),0))</f>
        <v>147960</v>
      </c>
      <c r="R414" s="57" t="s">
        <v>119</v>
      </c>
      <c r="S414" s="57" t="s">
        <v>119</v>
      </c>
      <c r="T414" s="57" t="s">
        <v>119</v>
      </c>
    </row>
    <row r="415" spans="1:20">
      <c r="A415" s="63" t="s">
        <v>11</v>
      </c>
      <c r="B415" s="64">
        <v>18</v>
      </c>
      <c r="C415" s="8">
        <f t="array" ref="C415">IF($I$2="Длительное проживание от 10 ночей ",
INDEX(GRID!$B$4:$U$15,MATCH(C$7,GRID!$A$4:$A$15,0),MATCH(1,($U$2=GRID!$B$1:$U$1)*(КАЛЕНДАРЬ!AM21=GRID!$B$3:$U$3),0))*GRID!$H$45,
ROUNDUP(INDEX(GRID!$B$4:$U$15,MATCH(C$7,GRID!$A$4:$A$15,0),MATCH(1,($U$2=GRID!$B$1:$U$1)*(КАЛЕНДАРЬ!AM21=GRID!$B$3:$U$3),0))*GRID!$H$45*(1-GRID!$H$46),0))</f>
        <v>20250</v>
      </c>
      <c r="D415" s="8">
        <f t="array" ref="D415">IF($I$2="Длительное проживание от 10 ночей ",
INDEX(GRID!$B$18:$U$29,MATCH(C$7,GRID!$A$18:$A$29,0),MATCH(1,($U$2=GRID!$B$1:$U$1)*(КАЛЕНДАРЬ!AM21=GRID!$B$3:$U$3),0))*GRID!$H$45,
ROUNDUP(INDEX(GRID!$B$18:$U$29,MATCH(C$7,GRID!$A$18:$A$29,0),MATCH(1,($U$2=GRID!$B$1:$U$1)*(КАЛЕНДАРЬ!AM21=GRID!$B$3:$U$3),0))*GRID!$H$45*(1-GRID!$H$46),0))</f>
        <v>24750</v>
      </c>
      <c r="E415" s="8">
        <f t="array" ref="E415">IF($I$2="Длительное проживание от 10 ночей ",
INDEX(GRID!$B$4:$U$15,MATCH(E$7,GRID!$A$4:$A$15,0),MATCH(1,($U$2=GRID!$B$1:$U$1)*(КАЛЕНДАРЬ!AM21=GRID!$B$3:$U$3),0))*GRID!$H$45,
ROUNDUP(INDEX(GRID!$B$4:$U$15,MATCH(E$7,GRID!$A$4:$A$15,0),MATCH(1,($U$2=GRID!$B$1:$U$1)*(КАЛЕНДАРЬ!AM21=GRID!$B$3:$U$3),0))*GRID!$H$45*(1-GRID!$H$46),0))</f>
        <v>24480</v>
      </c>
      <c r="F415" s="8">
        <f t="array" ref="F415">IF($I$2="Длительное проживание от 10 ночей ",
INDEX(GRID!$B$18:$U$29,MATCH(E$7,GRID!$A$18:$A$29,0),MATCH(1,($U$2=GRID!$B$1:$U$1)*(КАЛЕНДАРЬ!AM21=GRID!$B$3:$U$3),0))*GRID!$H$45,
ROUNDUP(INDEX(GRID!$B$18:$U$29,MATCH(E$7,GRID!$A$18:$A$29,0),MATCH(1,($U$2=GRID!$B$1:$U$1)*(КАЛЕНДАРЬ!AM21=GRID!$B$3:$U$3),0))*GRID!$H$45*(1-GRID!$H$46),0))</f>
        <v>28980</v>
      </c>
      <c r="G415" s="57" t="s">
        <v>119</v>
      </c>
      <c r="H415" s="57" t="s">
        <v>119</v>
      </c>
      <c r="I415" s="8">
        <f t="array" ref="I415">IF($I$2="Длительное проживание от 10 ночей ",
INDEX(GRID!$B$4:$U$15,MATCH(I$7,GRID!$A$4:$A$15,0),MATCH(1,($U$2=GRID!$B$1:$U$1)*(КАЛЕНДАРЬ!AM21=GRID!$B$3:$U$3),0))*GRID!$H$45,
ROUNDUP(INDEX(GRID!$B$4:$U$15,MATCH(I$7,GRID!$A$4:$A$15,0),MATCH(1,($U$2=GRID!$B$1:$U$1)*(КАЛЕНДАРЬ!AM21=GRID!$B$3:$U$3),0))*GRID!$H$45*(1-GRID!$H$46),0))</f>
        <v>32580</v>
      </c>
      <c r="J415" s="8">
        <f t="array" ref="J415">IF($I$2="Длительное проживание от 10 ночей ",
INDEX(GRID!$B$18:$U$29,MATCH(I$7,GRID!$A$18:$A$29,0),MATCH(1,($U$2=GRID!$B$1:$U$1)*(КАЛЕНДАРЬ!AM21=GRID!$B$3:$U$3),0))*GRID!$H$45,
ROUNDUP(INDEX(GRID!$B$18:$U$29,MATCH(I$7,GRID!$A$18:$A$29,0),MATCH(1,($U$2=GRID!$B$1:$U$1)*(КАЛЕНДАРЬ!AM21=GRID!$B$3:$U$3),0))*GRID!$H$45*(1-GRID!$H$46),0))</f>
        <v>37080</v>
      </c>
      <c r="K415" s="57" t="s">
        <v>119</v>
      </c>
      <c r="L415" s="57" t="s">
        <v>119</v>
      </c>
      <c r="M415" s="8">
        <f t="array" ref="M415">IF($I$2="Длительное проживание от 10 ночей ",
INDEX(GRID!$B$4:$U$15,MATCH(M$7,GRID!$A$4:$A$15,0),MATCH(1,($U$2=GRID!$B$1:$U$1)*(КАЛЕНДАРЬ!AM21=GRID!$B$3:$U$3),0))*GRID!$H$45,
ROUNDUP(INDEX(GRID!$B$4:$U$15,MATCH(M$7,GRID!$A$4:$A$15,0),MATCH(1,($U$2=GRID!$B$1:$U$1)*(КАЛЕНДАРЬ!AM21=GRID!$B$3:$U$3),0))*GRID!$H$45*(1-GRID!$H$46),0))</f>
        <v>55080</v>
      </c>
      <c r="N415" s="8">
        <f t="array" ref="N415">IF($I$2="Длительное проживание от 10 ночей ",
INDEX(GRID!$B$18:$U$29,MATCH(M$7,GRID!$A$18:$A$29,0),MATCH(1,($U$2=GRID!$B$1:$U$1)*(КАЛЕНДАРЬ!AM21=GRID!$B$3:$U$3),0))*GRID!$H$45,
ROUNDUP(INDEX(GRID!$B$18:$U$29,MATCH(M$7,GRID!$A$18:$A$29,0),MATCH(1,($U$2=GRID!$B$1:$U$1)*(КАЛЕНДАРЬ!AM21=GRID!$B$3:$U$3),0))*GRID!$H$45*(1-GRID!$H$46),0))</f>
        <v>59580</v>
      </c>
      <c r="O415" s="57" t="s">
        <v>119</v>
      </c>
      <c r="P415" s="8">
        <f t="array" ref="P415">IF($I$2="Длительное проживание от 10 ночей ",
INDEX(GRID!$B$4:$U$15,MATCH(P$7,GRID!$A$4:$A$15,0),MATCH(1,($U$2=GRID!$B$1:$U$1)*(КАЛЕНДАРЬ!AM21=GRID!$B$3:$U$3),0))*GRID!$H$45,
ROUNDUP(INDEX(GRID!$B$4:$U$15,MATCH(P$7,GRID!$A$4:$A$15,0),MATCH(1,($U$2=GRID!$B$1:$U$1)*(КАЛЕНДАРЬ!AM21=GRID!$B$3:$U$3),0))*GRID!$H$45*(1-GRID!$H$46),0))</f>
        <v>120960</v>
      </c>
      <c r="Q415" s="8">
        <f t="array" ref="Q415">IF($I$2="Длительное проживание от 10 ночей ",
INDEX(GRID!$B$4:$U$15,MATCH(Q$7,GRID!$A$4:$A$15,0),MATCH(1,($U$2=GRID!$B$1:$U$1)*(КАЛЕНДАРЬ!AM21=GRID!$B$3:$U$3),0))*GRID!$H$45,
ROUNDUP(INDEX(GRID!$B$4:$U$15,MATCH(Q$7,GRID!$A$4:$A$15,0),MATCH(1,($U$2=GRID!$B$1:$U$1)*(КАЛЕНДАРЬ!AM21=GRID!$B$3:$U$3),0))*GRID!$H$45*(1-GRID!$H$46),0))</f>
        <v>142560</v>
      </c>
      <c r="R415" s="57" t="s">
        <v>119</v>
      </c>
      <c r="S415" s="57" t="s">
        <v>119</v>
      </c>
      <c r="T415" s="57" t="s">
        <v>119</v>
      </c>
    </row>
    <row r="416" spans="1:20">
      <c r="A416" s="63" t="s">
        <v>12</v>
      </c>
      <c r="B416" s="64">
        <v>19</v>
      </c>
      <c r="C416" s="8">
        <f t="array" ref="C416">IF($I$2="Длительное проживание от 10 ночей ",
INDEX(GRID!$B$4:$U$15,MATCH(C$7,GRID!$A$4:$A$15,0),MATCH(1,($U$2=GRID!$B$1:$U$1)*(КАЛЕНДАРЬ!AM22=GRID!$B$3:$U$3),0))*GRID!$H$45,
ROUNDUP(INDEX(GRID!$B$4:$U$15,MATCH(C$7,GRID!$A$4:$A$15,0),MATCH(1,($U$2=GRID!$B$1:$U$1)*(КАЛЕНДАРЬ!AM22=GRID!$B$3:$U$3),0))*GRID!$H$45*(1-GRID!$H$46),0))</f>
        <v>20250</v>
      </c>
      <c r="D416" s="8">
        <f t="array" ref="D416">IF($I$2="Длительное проживание от 10 ночей ",
INDEX(GRID!$B$18:$U$29,MATCH(C$7,GRID!$A$18:$A$29,0),MATCH(1,($U$2=GRID!$B$1:$U$1)*(КАЛЕНДАРЬ!AM22=GRID!$B$3:$U$3),0))*GRID!$H$45,
ROUNDUP(INDEX(GRID!$B$18:$U$29,MATCH(C$7,GRID!$A$18:$A$29,0),MATCH(1,($U$2=GRID!$B$1:$U$1)*(КАЛЕНДАРЬ!AM22=GRID!$B$3:$U$3),0))*GRID!$H$45*(1-GRID!$H$46),0))</f>
        <v>24750</v>
      </c>
      <c r="E416" s="8">
        <f t="array" ref="E416">IF($I$2="Длительное проживание от 10 ночей ",
INDEX(GRID!$B$4:$U$15,MATCH(E$7,GRID!$A$4:$A$15,0),MATCH(1,($U$2=GRID!$B$1:$U$1)*(КАЛЕНДАРЬ!AM22=GRID!$B$3:$U$3),0))*GRID!$H$45,
ROUNDUP(INDEX(GRID!$B$4:$U$15,MATCH(E$7,GRID!$A$4:$A$15,0),MATCH(1,($U$2=GRID!$B$1:$U$1)*(КАЛЕНДАРЬ!AM22=GRID!$B$3:$U$3),0))*GRID!$H$45*(1-GRID!$H$46),0))</f>
        <v>24480</v>
      </c>
      <c r="F416" s="8">
        <f t="array" ref="F416">IF($I$2="Длительное проживание от 10 ночей ",
INDEX(GRID!$B$18:$U$29,MATCH(E$7,GRID!$A$18:$A$29,0),MATCH(1,($U$2=GRID!$B$1:$U$1)*(КАЛЕНДАРЬ!AM22=GRID!$B$3:$U$3),0))*GRID!$H$45,
ROUNDUP(INDEX(GRID!$B$18:$U$29,MATCH(E$7,GRID!$A$18:$A$29,0),MATCH(1,($U$2=GRID!$B$1:$U$1)*(КАЛЕНДАРЬ!AM22=GRID!$B$3:$U$3),0))*GRID!$H$45*(1-GRID!$H$46),0))</f>
        <v>28980</v>
      </c>
      <c r="G416" s="57" t="s">
        <v>119</v>
      </c>
      <c r="H416" s="57" t="s">
        <v>119</v>
      </c>
      <c r="I416" s="8">
        <f t="array" ref="I416">IF($I$2="Длительное проживание от 10 ночей ",
INDEX(GRID!$B$4:$U$15,MATCH(I$7,GRID!$A$4:$A$15,0),MATCH(1,($U$2=GRID!$B$1:$U$1)*(КАЛЕНДАРЬ!AM22=GRID!$B$3:$U$3),0))*GRID!$H$45,
ROUNDUP(INDEX(GRID!$B$4:$U$15,MATCH(I$7,GRID!$A$4:$A$15,0),MATCH(1,($U$2=GRID!$B$1:$U$1)*(КАЛЕНДАРЬ!AM22=GRID!$B$3:$U$3),0))*GRID!$H$45*(1-GRID!$H$46),0))</f>
        <v>32580</v>
      </c>
      <c r="J416" s="8">
        <f t="array" ref="J416">IF($I$2="Длительное проживание от 10 ночей ",
INDEX(GRID!$B$18:$U$29,MATCH(I$7,GRID!$A$18:$A$29,0),MATCH(1,($U$2=GRID!$B$1:$U$1)*(КАЛЕНДАРЬ!AM22=GRID!$B$3:$U$3),0))*GRID!$H$45,
ROUNDUP(INDEX(GRID!$B$18:$U$29,MATCH(I$7,GRID!$A$18:$A$29,0),MATCH(1,($U$2=GRID!$B$1:$U$1)*(КАЛЕНДАРЬ!AM22=GRID!$B$3:$U$3),0))*GRID!$H$45*(1-GRID!$H$46),0))</f>
        <v>37080</v>
      </c>
      <c r="K416" s="57" t="s">
        <v>119</v>
      </c>
      <c r="L416" s="57" t="s">
        <v>119</v>
      </c>
      <c r="M416" s="8">
        <f t="array" ref="M416">IF($I$2="Длительное проживание от 10 ночей ",
INDEX(GRID!$B$4:$U$15,MATCH(M$7,GRID!$A$4:$A$15,0),MATCH(1,($U$2=GRID!$B$1:$U$1)*(КАЛЕНДАРЬ!AM22=GRID!$B$3:$U$3),0))*GRID!$H$45,
ROUNDUP(INDEX(GRID!$B$4:$U$15,MATCH(M$7,GRID!$A$4:$A$15,0),MATCH(1,($U$2=GRID!$B$1:$U$1)*(КАЛЕНДАРЬ!AM22=GRID!$B$3:$U$3),0))*GRID!$H$45*(1-GRID!$H$46),0))</f>
        <v>55080</v>
      </c>
      <c r="N416" s="8">
        <f t="array" ref="N416">IF($I$2="Длительное проживание от 10 ночей ",
INDEX(GRID!$B$18:$U$29,MATCH(M$7,GRID!$A$18:$A$29,0),MATCH(1,($U$2=GRID!$B$1:$U$1)*(КАЛЕНДАРЬ!AM22=GRID!$B$3:$U$3),0))*GRID!$H$45,
ROUNDUP(INDEX(GRID!$B$18:$U$29,MATCH(M$7,GRID!$A$18:$A$29,0),MATCH(1,($U$2=GRID!$B$1:$U$1)*(КАЛЕНДАРЬ!AM22=GRID!$B$3:$U$3),0))*GRID!$H$45*(1-GRID!$H$46),0))</f>
        <v>59580</v>
      </c>
      <c r="O416" s="57" t="s">
        <v>119</v>
      </c>
      <c r="P416" s="8">
        <f t="array" ref="P416">IF($I$2="Длительное проживание от 10 ночей ",
INDEX(GRID!$B$4:$U$15,MATCH(P$7,GRID!$A$4:$A$15,0),MATCH(1,($U$2=GRID!$B$1:$U$1)*(КАЛЕНДАРЬ!AM22=GRID!$B$3:$U$3),0))*GRID!$H$45,
ROUNDUP(INDEX(GRID!$B$4:$U$15,MATCH(P$7,GRID!$A$4:$A$15,0),MATCH(1,($U$2=GRID!$B$1:$U$1)*(КАЛЕНДАРЬ!AM22=GRID!$B$3:$U$3),0))*GRID!$H$45*(1-GRID!$H$46),0))</f>
        <v>120960</v>
      </c>
      <c r="Q416" s="8">
        <f t="array" ref="Q416">IF($I$2="Длительное проживание от 10 ночей ",
INDEX(GRID!$B$4:$U$15,MATCH(Q$7,GRID!$A$4:$A$15,0),MATCH(1,($U$2=GRID!$B$1:$U$1)*(КАЛЕНДАРЬ!AM22=GRID!$B$3:$U$3),0))*GRID!$H$45,
ROUNDUP(INDEX(GRID!$B$4:$U$15,MATCH(Q$7,GRID!$A$4:$A$15,0),MATCH(1,($U$2=GRID!$B$1:$U$1)*(КАЛЕНДАРЬ!AM22=GRID!$B$3:$U$3),0))*GRID!$H$45*(1-GRID!$H$46),0))</f>
        <v>142560</v>
      </c>
      <c r="R416" s="57" t="s">
        <v>119</v>
      </c>
      <c r="S416" s="57" t="s">
        <v>119</v>
      </c>
      <c r="T416" s="57" t="s">
        <v>119</v>
      </c>
    </row>
    <row r="417" spans="1:20">
      <c r="A417" s="63" t="s">
        <v>13</v>
      </c>
      <c r="B417" s="64">
        <v>20</v>
      </c>
      <c r="C417" s="8">
        <f t="array" ref="C417">IF($I$2="Длительное проживание от 10 ночей ",
INDEX(GRID!$B$4:$U$15,MATCH(C$7,GRID!$A$4:$A$15,0),MATCH(1,($U$2=GRID!$B$1:$U$1)*(КАЛЕНДАРЬ!AM23=GRID!$B$3:$U$3),0))*GRID!$H$45,
ROUNDUP(INDEX(GRID!$B$4:$U$15,MATCH(C$7,GRID!$A$4:$A$15,0),MATCH(1,($U$2=GRID!$B$1:$U$1)*(КАЛЕНДАРЬ!AM23=GRID!$B$3:$U$3),0))*GRID!$H$45*(1-GRID!$H$46),0))</f>
        <v>20250</v>
      </c>
      <c r="D417" s="8">
        <f t="array" ref="D417">IF($I$2="Длительное проживание от 10 ночей ",
INDEX(GRID!$B$18:$U$29,MATCH(C$7,GRID!$A$18:$A$29,0),MATCH(1,($U$2=GRID!$B$1:$U$1)*(КАЛЕНДАРЬ!AM23=GRID!$B$3:$U$3),0))*GRID!$H$45,
ROUNDUP(INDEX(GRID!$B$18:$U$29,MATCH(C$7,GRID!$A$18:$A$29,0),MATCH(1,($U$2=GRID!$B$1:$U$1)*(КАЛЕНДАРЬ!AM23=GRID!$B$3:$U$3),0))*GRID!$H$45*(1-GRID!$H$46),0))</f>
        <v>24750</v>
      </c>
      <c r="E417" s="8">
        <f t="array" ref="E417">IF($I$2="Длительное проживание от 10 ночей ",
INDEX(GRID!$B$4:$U$15,MATCH(E$7,GRID!$A$4:$A$15,0),MATCH(1,($U$2=GRID!$B$1:$U$1)*(КАЛЕНДАРЬ!AM23=GRID!$B$3:$U$3),0))*GRID!$H$45,
ROUNDUP(INDEX(GRID!$B$4:$U$15,MATCH(E$7,GRID!$A$4:$A$15,0),MATCH(1,($U$2=GRID!$B$1:$U$1)*(КАЛЕНДАРЬ!AM23=GRID!$B$3:$U$3),0))*GRID!$H$45*(1-GRID!$H$46),0))</f>
        <v>24480</v>
      </c>
      <c r="F417" s="8">
        <f t="array" ref="F417">IF($I$2="Длительное проживание от 10 ночей ",
INDEX(GRID!$B$18:$U$29,MATCH(E$7,GRID!$A$18:$A$29,0),MATCH(1,($U$2=GRID!$B$1:$U$1)*(КАЛЕНДАРЬ!AM23=GRID!$B$3:$U$3),0))*GRID!$H$45,
ROUNDUP(INDEX(GRID!$B$18:$U$29,MATCH(E$7,GRID!$A$18:$A$29,0),MATCH(1,($U$2=GRID!$B$1:$U$1)*(КАЛЕНДАРЬ!AM23=GRID!$B$3:$U$3),0))*GRID!$H$45*(1-GRID!$H$46),0))</f>
        <v>28980</v>
      </c>
      <c r="G417" s="57" t="s">
        <v>119</v>
      </c>
      <c r="H417" s="57" t="s">
        <v>119</v>
      </c>
      <c r="I417" s="8">
        <f t="array" ref="I417">IF($I$2="Длительное проживание от 10 ночей ",
INDEX(GRID!$B$4:$U$15,MATCH(I$7,GRID!$A$4:$A$15,0),MATCH(1,($U$2=GRID!$B$1:$U$1)*(КАЛЕНДАРЬ!AM23=GRID!$B$3:$U$3),0))*GRID!$H$45,
ROUNDUP(INDEX(GRID!$B$4:$U$15,MATCH(I$7,GRID!$A$4:$A$15,0),MATCH(1,($U$2=GRID!$B$1:$U$1)*(КАЛЕНДАРЬ!AM23=GRID!$B$3:$U$3),0))*GRID!$H$45*(1-GRID!$H$46),0))</f>
        <v>32580</v>
      </c>
      <c r="J417" s="8">
        <f t="array" ref="J417">IF($I$2="Длительное проживание от 10 ночей ",
INDEX(GRID!$B$18:$U$29,MATCH(I$7,GRID!$A$18:$A$29,0),MATCH(1,($U$2=GRID!$B$1:$U$1)*(КАЛЕНДАРЬ!AM23=GRID!$B$3:$U$3),0))*GRID!$H$45,
ROUNDUP(INDEX(GRID!$B$18:$U$29,MATCH(I$7,GRID!$A$18:$A$29,0),MATCH(1,($U$2=GRID!$B$1:$U$1)*(КАЛЕНДАРЬ!AM23=GRID!$B$3:$U$3),0))*GRID!$H$45*(1-GRID!$H$46),0))</f>
        <v>37080</v>
      </c>
      <c r="K417" s="57" t="s">
        <v>119</v>
      </c>
      <c r="L417" s="57" t="s">
        <v>119</v>
      </c>
      <c r="M417" s="8">
        <f t="array" ref="M417">IF($I$2="Длительное проживание от 10 ночей ",
INDEX(GRID!$B$4:$U$15,MATCH(M$7,GRID!$A$4:$A$15,0),MATCH(1,($U$2=GRID!$B$1:$U$1)*(КАЛЕНДАРЬ!AM23=GRID!$B$3:$U$3),0))*GRID!$H$45,
ROUNDUP(INDEX(GRID!$B$4:$U$15,MATCH(M$7,GRID!$A$4:$A$15,0),MATCH(1,($U$2=GRID!$B$1:$U$1)*(КАЛЕНДАРЬ!AM23=GRID!$B$3:$U$3),0))*GRID!$H$45*(1-GRID!$H$46),0))</f>
        <v>55080</v>
      </c>
      <c r="N417" s="8">
        <f t="array" ref="N417">IF($I$2="Длительное проживание от 10 ночей ",
INDEX(GRID!$B$18:$U$29,MATCH(M$7,GRID!$A$18:$A$29,0),MATCH(1,($U$2=GRID!$B$1:$U$1)*(КАЛЕНДАРЬ!AM23=GRID!$B$3:$U$3),0))*GRID!$H$45,
ROUNDUP(INDEX(GRID!$B$18:$U$29,MATCH(M$7,GRID!$A$18:$A$29,0),MATCH(1,($U$2=GRID!$B$1:$U$1)*(КАЛЕНДАРЬ!AM23=GRID!$B$3:$U$3),0))*GRID!$H$45*(1-GRID!$H$46),0))</f>
        <v>59580</v>
      </c>
      <c r="O417" s="57" t="s">
        <v>119</v>
      </c>
      <c r="P417" s="8">
        <f t="array" ref="P417">IF($I$2="Длительное проживание от 10 ночей ",
INDEX(GRID!$B$4:$U$15,MATCH(P$7,GRID!$A$4:$A$15,0),MATCH(1,($U$2=GRID!$B$1:$U$1)*(КАЛЕНДАРЬ!AM23=GRID!$B$3:$U$3),0))*GRID!$H$45,
ROUNDUP(INDEX(GRID!$B$4:$U$15,MATCH(P$7,GRID!$A$4:$A$15,0),MATCH(1,($U$2=GRID!$B$1:$U$1)*(КАЛЕНДАРЬ!AM23=GRID!$B$3:$U$3),0))*GRID!$H$45*(1-GRID!$H$46),0))</f>
        <v>120960</v>
      </c>
      <c r="Q417" s="8">
        <f t="array" ref="Q417">IF($I$2="Длительное проживание от 10 ночей ",
INDEX(GRID!$B$4:$U$15,MATCH(Q$7,GRID!$A$4:$A$15,0),MATCH(1,($U$2=GRID!$B$1:$U$1)*(КАЛЕНДАРЬ!AM23=GRID!$B$3:$U$3),0))*GRID!$H$45,
ROUNDUP(INDEX(GRID!$B$4:$U$15,MATCH(Q$7,GRID!$A$4:$A$15,0),MATCH(1,($U$2=GRID!$B$1:$U$1)*(КАЛЕНДАРЬ!AM23=GRID!$B$3:$U$3),0))*GRID!$H$45*(1-GRID!$H$46),0))</f>
        <v>142560</v>
      </c>
      <c r="R417" s="57" t="s">
        <v>119</v>
      </c>
      <c r="S417" s="57" t="s">
        <v>119</v>
      </c>
      <c r="T417" s="57" t="s">
        <v>119</v>
      </c>
    </row>
    <row r="418" spans="1:20">
      <c r="A418" s="63" t="s">
        <v>14</v>
      </c>
      <c r="B418" s="64">
        <v>21</v>
      </c>
      <c r="C418" s="8">
        <f t="array" ref="C418">IF($I$2="Длительное проживание от 10 ночей ",
INDEX(GRID!$B$4:$U$15,MATCH(C$7,GRID!$A$4:$A$15,0),MATCH(1,($U$2=GRID!$B$1:$U$1)*(КАЛЕНДАРЬ!AM24=GRID!$B$3:$U$3),0))*GRID!$H$45,
ROUNDUP(INDEX(GRID!$B$4:$U$15,MATCH(C$7,GRID!$A$4:$A$15,0),MATCH(1,($U$2=GRID!$B$1:$U$1)*(КАЛЕНДАРЬ!AM24=GRID!$B$3:$U$3),0))*GRID!$H$45*(1-GRID!$H$46),0))</f>
        <v>20250</v>
      </c>
      <c r="D418" s="8">
        <f t="array" ref="D418">IF($I$2="Длительное проживание от 10 ночей ",
INDEX(GRID!$B$18:$U$29,MATCH(C$7,GRID!$A$18:$A$29,0),MATCH(1,($U$2=GRID!$B$1:$U$1)*(КАЛЕНДАРЬ!AM24=GRID!$B$3:$U$3),0))*GRID!$H$45,
ROUNDUP(INDEX(GRID!$B$18:$U$29,MATCH(C$7,GRID!$A$18:$A$29,0),MATCH(1,($U$2=GRID!$B$1:$U$1)*(КАЛЕНДАРЬ!AM24=GRID!$B$3:$U$3),0))*GRID!$H$45*(1-GRID!$H$46),0))</f>
        <v>24750</v>
      </c>
      <c r="E418" s="8">
        <f t="array" ref="E418">IF($I$2="Длительное проживание от 10 ночей ",
INDEX(GRID!$B$4:$U$15,MATCH(E$7,GRID!$A$4:$A$15,0),MATCH(1,($U$2=GRID!$B$1:$U$1)*(КАЛЕНДАРЬ!AM24=GRID!$B$3:$U$3),0))*GRID!$H$45,
ROUNDUP(INDEX(GRID!$B$4:$U$15,MATCH(E$7,GRID!$A$4:$A$15,0),MATCH(1,($U$2=GRID!$B$1:$U$1)*(КАЛЕНДАРЬ!AM24=GRID!$B$3:$U$3),0))*GRID!$H$45*(1-GRID!$H$46),0))</f>
        <v>24480</v>
      </c>
      <c r="F418" s="8">
        <f t="array" ref="F418">IF($I$2="Длительное проживание от 10 ночей ",
INDEX(GRID!$B$18:$U$29,MATCH(E$7,GRID!$A$18:$A$29,0),MATCH(1,($U$2=GRID!$B$1:$U$1)*(КАЛЕНДАРЬ!AM24=GRID!$B$3:$U$3),0))*GRID!$H$45,
ROUNDUP(INDEX(GRID!$B$18:$U$29,MATCH(E$7,GRID!$A$18:$A$29,0),MATCH(1,($U$2=GRID!$B$1:$U$1)*(КАЛЕНДАРЬ!AM24=GRID!$B$3:$U$3),0))*GRID!$H$45*(1-GRID!$H$46),0))</f>
        <v>28980</v>
      </c>
      <c r="G418" s="57" t="s">
        <v>119</v>
      </c>
      <c r="H418" s="57" t="s">
        <v>119</v>
      </c>
      <c r="I418" s="8">
        <f t="array" ref="I418">IF($I$2="Длительное проживание от 10 ночей ",
INDEX(GRID!$B$4:$U$15,MATCH(I$7,GRID!$A$4:$A$15,0),MATCH(1,($U$2=GRID!$B$1:$U$1)*(КАЛЕНДАРЬ!AM24=GRID!$B$3:$U$3),0))*GRID!$H$45,
ROUNDUP(INDEX(GRID!$B$4:$U$15,MATCH(I$7,GRID!$A$4:$A$15,0),MATCH(1,($U$2=GRID!$B$1:$U$1)*(КАЛЕНДАРЬ!AM24=GRID!$B$3:$U$3),0))*GRID!$H$45*(1-GRID!$H$46),0))</f>
        <v>32580</v>
      </c>
      <c r="J418" s="8">
        <f t="array" ref="J418">IF($I$2="Длительное проживание от 10 ночей ",
INDEX(GRID!$B$18:$U$29,MATCH(I$7,GRID!$A$18:$A$29,0),MATCH(1,($U$2=GRID!$B$1:$U$1)*(КАЛЕНДАРЬ!AM24=GRID!$B$3:$U$3),0))*GRID!$H$45,
ROUNDUP(INDEX(GRID!$B$18:$U$29,MATCH(I$7,GRID!$A$18:$A$29,0),MATCH(1,($U$2=GRID!$B$1:$U$1)*(КАЛЕНДАРЬ!AM24=GRID!$B$3:$U$3),0))*GRID!$H$45*(1-GRID!$H$46),0))</f>
        <v>37080</v>
      </c>
      <c r="K418" s="57" t="s">
        <v>119</v>
      </c>
      <c r="L418" s="57" t="s">
        <v>119</v>
      </c>
      <c r="M418" s="8">
        <f t="array" ref="M418">IF($I$2="Длительное проживание от 10 ночей ",
INDEX(GRID!$B$4:$U$15,MATCH(M$7,GRID!$A$4:$A$15,0),MATCH(1,($U$2=GRID!$B$1:$U$1)*(КАЛЕНДАРЬ!AM24=GRID!$B$3:$U$3),0))*GRID!$H$45,
ROUNDUP(INDEX(GRID!$B$4:$U$15,MATCH(M$7,GRID!$A$4:$A$15,0),MATCH(1,($U$2=GRID!$B$1:$U$1)*(КАЛЕНДАРЬ!AM24=GRID!$B$3:$U$3),0))*GRID!$H$45*(1-GRID!$H$46),0))</f>
        <v>55080</v>
      </c>
      <c r="N418" s="8">
        <f t="array" ref="N418">IF($I$2="Длительное проживание от 10 ночей ",
INDEX(GRID!$B$18:$U$29,MATCH(M$7,GRID!$A$18:$A$29,0),MATCH(1,($U$2=GRID!$B$1:$U$1)*(КАЛЕНДАРЬ!AM24=GRID!$B$3:$U$3),0))*GRID!$H$45,
ROUNDUP(INDEX(GRID!$B$18:$U$29,MATCH(M$7,GRID!$A$18:$A$29,0),MATCH(1,($U$2=GRID!$B$1:$U$1)*(КАЛЕНДАРЬ!AM24=GRID!$B$3:$U$3),0))*GRID!$H$45*(1-GRID!$H$46),0))</f>
        <v>59580</v>
      </c>
      <c r="O418" s="57" t="s">
        <v>119</v>
      </c>
      <c r="P418" s="8">
        <f t="array" ref="P418">IF($I$2="Длительное проживание от 10 ночей ",
INDEX(GRID!$B$4:$U$15,MATCH(P$7,GRID!$A$4:$A$15,0),MATCH(1,($U$2=GRID!$B$1:$U$1)*(КАЛЕНДАРЬ!AM24=GRID!$B$3:$U$3),0))*GRID!$H$45,
ROUNDUP(INDEX(GRID!$B$4:$U$15,MATCH(P$7,GRID!$A$4:$A$15,0),MATCH(1,($U$2=GRID!$B$1:$U$1)*(КАЛЕНДАРЬ!AM24=GRID!$B$3:$U$3),0))*GRID!$H$45*(1-GRID!$H$46),0))</f>
        <v>120960</v>
      </c>
      <c r="Q418" s="8">
        <f t="array" ref="Q418">IF($I$2="Длительное проживание от 10 ночей ",
INDEX(GRID!$B$4:$U$15,MATCH(Q$7,GRID!$A$4:$A$15,0),MATCH(1,($U$2=GRID!$B$1:$U$1)*(КАЛЕНДАРЬ!AM24=GRID!$B$3:$U$3),0))*GRID!$H$45,
ROUNDUP(INDEX(GRID!$B$4:$U$15,MATCH(Q$7,GRID!$A$4:$A$15,0),MATCH(1,($U$2=GRID!$B$1:$U$1)*(КАЛЕНДАРЬ!AM24=GRID!$B$3:$U$3),0))*GRID!$H$45*(1-GRID!$H$46),0))</f>
        <v>142560</v>
      </c>
      <c r="R418" s="57" t="s">
        <v>119</v>
      </c>
      <c r="S418" s="57" t="s">
        <v>119</v>
      </c>
      <c r="T418" s="57" t="s">
        <v>119</v>
      </c>
    </row>
    <row r="419" spans="1:20">
      <c r="A419" s="63" t="s">
        <v>15</v>
      </c>
      <c r="B419" s="64">
        <v>22</v>
      </c>
      <c r="C419" s="8">
        <f t="array" ref="C419">IF($I$2="Длительное проживание от 10 ночей ",
INDEX(GRID!$B$4:$U$15,MATCH(C$7,GRID!$A$4:$A$15,0),MATCH(1,($U$2=GRID!$B$1:$U$1)*(КАЛЕНДАРЬ!AM25=GRID!$B$3:$U$3),0))*GRID!$H$45,
ROUNDUP(INDEX(GRID!$B$4:$U$15,MATCH(C$7,GRID!$A$4:$A$15,0),MATCH(1,($U$2=GRID!$B$1:$U$1)*(КАЛЕНДАРЬ!AM25=GRID!$B$3:$U$3),0))*GRID!$H$45*(1-GRID!$H$46),0))</f>
        <v>20250</v>
      </c>
      <c r="D419" s="8">
        <f t="array" ref="D419">IF($I$2="Длительное проживание от 10 ночей ",
INDEX(GRID!$B$18:$U$29,MATCH(C$7,GRID!$A$18:$A$29,0),MATCH(1,($U$2=GRID!$B$1:$U$1)*(КАЛЕНДАРЬ!AM25=GRID!$B$3:$U$3),0))*GRID!$H$45,
ROUNDUP(INDEX(GRID!$B$18:$U$29,MATCH(C$7,GRID!$A$18:$A$29,0),MATCH(1,($U$2=GRID!$B$1:$U$1)*(КАЛЕНДАРЬ!AM25=GRID!$B$3:$U$3),0))*GRID!$H$45*(1-GRID!$H$46),0))</f>
        <v>24750</v>
      </c>
      <c r="E419" s="8">
        <f t="array" ref="E419">IF($I$2="Длительное проживание от 10 ночей ",
INDEX(GRID!$B$4:$U$15,MATCH(E$7,GRID!$A$4:$A$15,0),MATCH(1,($U$2=GRID!$B$1:$U$1)*(КАЛЕНДАРЬ!AM25=GRID!$B$3:$U$3),0))*GRID!$H$45,
ROUNDUP(INDEX(GRID!$B$4:$U$15,MATCH(E$7,GRID!$A$4:$A$15,0),MATCH(1,($U$2=GRID!$B$1:$U$1)*(КАЛЕНДАРЬ!AM25=GRID!$B$3:$U$3),0))*GRID!$H$45*(1-GRID!$H$46),0))</f>
        <v>24480</v>
      </c>
      <c r="F419" s="8">
        <f t="array" ref="F419">IF($I$2="Длительное проживание от 10 ночей ",
INDEX(GRID!$B$18:$U$29,MATCH(E$7,GRID!$A$18:$A$29,0),MATCH(1,($U$2=GRID!$B$1:$U$1)*(КАЛЕНДАРЬ!AM25=GRID!$B$3:$U$3),0))*GRID!$H$45,
ROUNDUP(INDEX(GRID!$B$18:$U$29,MATCH(E$7,GRID!$A$18:$A$29,0),MATCH(1,($U$2=GRID!$B$1:$U$1)*(КАЛЕНДАРЬ!AM25=GRID!$B$3:$U$3),0))*GRID!$H$45*(1-GRID!$H$46),0))</f>
        <v>28980</v>
      </c>
      <c r="G419" s="57" t="s">
        <v>119</v>
      </c>
      <c r="H419" s="57" t="s">
        <v>119</v>
      </c>
      <c r="I419" s="8">
        <f t="array" ref="I419">IF($I$2="Длительное проживание от 10 ночей ",
INDEX(GRID!$B$4:$U$15,MATCH(I$7,GRID!$A$4:$A$15,0),MATCH(1,($U$2=GRID!$B$1:$U$1)*(КАЛЕНДАРЬ!AM25=GRID!$B$3:$U$3),0))*GRID!$H$45,
ROUNDUP(INDEX(GRID!$B$4:$U$15,MATCH(I$7,GRID!$A$4:$A$15,0),MATCH(1,($U$2=GRID!$B$1:$U$1)*(КАЛЕНДАРЬ!AM25=GRID!$B$3:$U$3),0))*GRID!$H$45*(1-GRID!$H$46),0))</f>
        <v>32580</v>
      </c>
      <c r="J419" s="8">
        <f t="array" ref="J419">IF($I$2="Длительное проживание от 10 ночей ",
INDEX(GRID!$B$18:$U$29,MATCH(I$7,GRID!$A$18:$A$29,0),MATCH(1,($U$2=GRID!$B$1:$U$1)*(КАЛЕНДАРЬ!AM25=GRID!$B$3:$U$3),0))*GRID!$H$45,
ROUNDUP(INDEX(GRID!$B$18:$U$29,MATCH(I$7,GRID!$A$18:$A$29,0),MATCH(1,($U$2=GRID!$B$1:$U$1)*(КАЛЕНДАРЬ!AM25=GRID!$B$3:$U$3),0))*GRID!$H$45*(1-GRID!$H$46),0))</f>
        <v>37080</v>
      </c>
      <c r="K419" s="57" t="s">
        <v>119</v>
      </c>
      <c r="L419" s="57" t="s">
        <v>119</v>
      </c>
      <c r="M419" s="8">
        <f t="array" ref="M419">IF($I$2="Длительное проживание от 10 ночей ",
INDEX(GRID!$B$4:$U$15,MATCH(M$7,GRID!$A$4:$A$15,0),MATCH(1,($U$2=GRID!$B$1:$U$1)*(КАЛЕНДАРЬ!AM25=GRID!$B$3:$U$3),0))*GRID!$H$45,
ROUNDUP(INDEX(GRID!$B$4:$U$15,MATCH(M$7,GRID!$A$4:$A$15,0),MATCH(1,($U$2=GRID!$B$1:$U$1)*(КАЛЕНДАРЬ!AM25=GRID!$B$3:$U$3),0))*GRID!$H$45*(1-GRID!$H$46),0))</f>
        <v>55080</v>
      </c>
      <c r="N419" s="8">
        <f t="array" ref="N419">IF($I$2="Длительное проживание от 10 ночей ",
INDEX(GRID!$B$18:$U$29,MATCH(M$7,GRID!$A$18:$A$29,0),MATCH(1,($U$2=GRID!$B$1:$U$1)*(КАЛЕНДАРЬ!AM25=GRID!$B$3:$U$3),0))*GRID!$H$45,
ROUNDUP(INDEX(GRID!$B$18:$U$29,MATCH(M$7,GRID!$A$18:$A$29,0),MATCH(1,($U$2=GRID!$B$1:$U$1)*(КАЛЕНДАРЬ!AM25=GRID!$B$3:$U$3),0))*GRID!$H$45*(1-GRID!$H$46),0))</f>
        <v>59580</v>
      </c>
      <c r="O419" s="57" t="s">
        <v>119</v>
      </c>
      <c r="P419" s="8">
        <f t="array" ref="P419">IF($I$2="Длительное проживание от 10 ночей ",
INDEX(GRID!$B$4:$U$15,MATCH(P$7,GRID!$A$4:$A$15,0),MATCH(1,($U$2=GRID!$B$1:$U$1)*(КАЛЕНДАРЬ!AM25=GRID!$B$3:$U$3),0))*GRID!$H$45,
ROUNDUP(INDEX(GRID!$B$4:$U$15,MATCH(P$7,GRID!$A$4:$A$15,0),MATCH(1,($U$2=GRID!$B$1:$U$1)*(КАЛЕНДАРЬ!AM25=GRID!$B$3:$U$3),0))*GRID!$H$45*(1-GRID!$H$46),0))</f>
        <v>120960</v>
      </c>
      <c r="Q419" s="8">
        <f t="array" ref="Q419">IF($I$2="Длительное проживание от 10 ночей ",
INDEX(GRID!$B$4:$U$15,MATCH(Q$7,GRID!$A$4:$A$15,0),MATCH(1,($U$2=GRID!$B$1:$U$1)*(КАЛЕНДАРЬ!AM25=GRID!$B$3:$U$3),0))*GRID!$H$45,
ROUNDUP(INDEX(GRID!$B$4:$U$15,MATCH(Q$7,GRID!$A$4:$A$15,0),MATCH(1,($U$2=GRID!$B$1:$U$1)*(КАЛЕНДАРЬ!AM25=GRID!$B$3:$U$3),0))*GRID!$H$45*(1-GRID!$H$46),0))</f>
        <v>142560</v>
      </c>
      <c r="R419" s="57" t="s">
        <v>119</v>
      </c>
      <c r="S419" s="57" t="s">
        <v>119</v>
      </c>
      <c r="T419" s="57" t="s">
        <v>119</v>
      </c>
    </row>
    <row r="420" spans="1:20">
      <c r="A420" s="63" t="s">
        <v>16</v>
      </c>
      <c r="B420" s="64">
        <v>23</v>
      </c>
      <c r="C420" s="8">
        <f t="array" ref="C420">IF($I$2="Длительное проживание от 10 ночей ",
INDEX(GRID!$B$4:$U$15,MATCH(C$7,GRID!$A$4:$A$15,0),MATCH(1,($U$2=GRID!$B$1:$U$1)*(КАЛЕНДАРЬ!AM26=GRID!$B$3:$U$3),0))*GRID!$H$45,
ROUNDUP(INDEX(GRID!$B$4:$U$15,MATCH(C$7,GRID!$A$4:$A$15,0),MATCH(1,($U$2=GRID!$B$1:$U$1)*(КАЛЕНДАРЬ!AM26=GRID!$B$3:$U$3),0))*GRID!$H$45*(1-GRID!$H$46),0))</f>
        <v>22500</v>
      </c>
      <c r="D420" s="8">
        <f t="array" ref="D420">IF($I$2="Длительное проживание от 10 ночей ",
INDEX(GRID!$B$18:$U$29,MATCH(C$7,GRID!$A$18:$A$29,0),MATCH(1,($U$2=GRID!$B$1:$U$1)*(КАЛЕНДАРЬ!AM26=GRID!$B$3:$U$3),0))*GRID!$H$45,
ROUNDUP(INDEX(GRID!$B$18:$U$29,MATCH(C$7,GRID!$A$18:$A$29,0),MATCH(1,($U$2=GRID!$B$1:$U$1)*(КАЛЕНДАРЬ!AM26=GRID!$B$3:$U$3),0))*GRID!$H$45*(1-GRID!$H$46),0))</f>
        <v>27000</v>
      </c>
      <c r="E420" s="8">
        <f t="array" ref="E420">IF($I$2="Длительное проживание от 10 ночей ",
INDEX(GRID!$B$4:$U$15,MATCH(E$7,GRID!$A$4:$A$15,0),MATCH(1,($U$2=GRID!$B$1:$U$1)*(КАЛЕНДАРЬ!AM26=GRID!$B$3:$U$3),0))*GRID!$H$45,
ROUNDUP(INDEX(GRID!$B$4:$U$15,MATCH(E$7,GRID!$A$4:$A$15,0),MATCH(1,($U$2=GRID!$B$1:$U$1)*(КАЛЕНДАРЬ!AM26=GRID!$B$3:$U$3),0))*GRID!$H$45*(1-GRID!$H$46),0))</f>
        <v>27000</v>
      </c>
      <c r="F420" s="8">
        <f t="array" ref="F420">IF($I$2="Длительное проживание от 10 ночей ",
INDEX(GRID!$B$18:$U$29,MATCH(E$7,GRID!$A$18:$A$29,0),MATCH(1,($U$2=GRID!$B$1:$U$1)*(КАЛЕНДАРЬ!AM26=GRID!$B$3:$U$3),0))*GRID!$H$45,
ROUNDUP(INDEX(GRID!$B$18:$U$29,MATCH(E$7,GRID!$A$18:$A$29,0),MATCH(1,($U$2=GRID!$B$1:$U$1)*(КАЛЕНДАРЬ!AM26=GRID!$B$3:$U$3),0))*GRID!$H$45*(1-GRID!$H$46),0))</f>
        <v>31500</v>
      </c>
      <c r="G420" s="57" t="s">
        <v>119</v>
      </c>
      <c r="H420" s="57" t="s">
        <v>119</v>
      </c>
      <c r="I420" s="8">
        <f t="array" ref="I420">IF($I$2="Длительное проживание от 10 ночей ",
INDEX(GRID!$B$4:$U$15,MATCH(I$7,GRID!$A$4:$A$15,0),MATCH(1,($U$2=GRID!$B$1:$U$1)*(КАЛЕНДАРЬ!AM26=GRID!$B$3:$U$3),0))*GRID!$H$45,
ROUNDUP(INDEX(GRID!$B$4:$U$15,MATCH(I$7,GRID!$A$4:$A$15,0),MATCH(1,($U$2=GRID!$B$1:$U$1)*(КАЛЕНДАРЬ!AM26=GRID!$B$3:$U$3),0))*GRID!$H$45*(1-GRID!$H$46),0))</f>
        <v>35730</v>
      </c>
      <c r="J420" s="8">
        <f t="array" ref="J420">IF($I$2="Длительное проживание от 10 ночей ",
INDEX(GRID!$B$18:$U$29,MATCH(I$7,GRID!$A$18:$A$29,0),MATCH(1,($U$2=GRID!$B$1:$U$1)*(КАЛЕНДАРЬ!AM26=GRID!$B$3:$U$3),0))*GRID!$H$45,
ROUNDUP(INDEX(GRID!$B$18:$U$29,MATCH(I$7,GRID!$A$18:$A$29,0),MATCH(1,($U$2=GRID!$B$1:$U$1)*(КАЛЕНДАРЬ!AM26=GRID!$B$3:$U$3),0))*GRID!$H$45*(1-GRID!$H$46),0))</f>
        <v>40230</v>
      </c>
      <c r="K420" s="57" t="s">
        <v>119</v>
      </c>
      <c r="L420" s="57" t="s">
        <v>119</v>
      </c>
      <c r="M420" s="8">
        <f t="array" ref="M420">IF($I$2="Длительное проживание от 10 ночей ",
INDEX(GRID!$B$4:$U$15,MATCH(M$7,GRID!$A$4:$A$15,0),MATCH(1,($U$2=GRID!$B$1:$U$1)*(КАЛЕНДАРЬ!AM26=GRID!$B$3:$U$3),0))*GRID!$H$45,
ROUNDUP(INDEX(GRID!$B$4:$U$15,MATCH(M$7,GRID!$A$4:$A$15,0),MATCH(1,($U$2=GRID!$B$1:$U$1)*(КАЛЕНДАРЬ!AM26=GRID!$B$3:$U$3),0))*GRID!$H$45*(1-GRID!$H$46),0))</f>
        <v>58680</v>
      </c>
      <c r="N420" s="8">
        <f t="array" ref="N420">IF($I$2="Длительное проживание от 10 ночей ",
INDEX(GRID!$B$18:$U$29,MATCH(M$7,GRID!$A$18:$A$29,0),MATCH(1,($U$2=GRID!$B$1:$U$1)*(КАЛЕНДАРЬ!AM26=GRID!$B$3:$U$3),0))*GRID!$H$45,
ROUNDUP(INDEX(GRID!$B$18:$U$29,MATCH(M$7,GRID!$A$18:$A$29,0),MATCH(1,($U$2=GRID!$B$1:$U$1)*(КАЛЕНДАРЬ!AM26=GRID!$B$3:$U$3),0))*GRID!$H$45*(1-GRID!$H$46),0))</f>
        <v>63180</v>
      </c>
      <c r="O420" s="57" t="s">
        <v>119</v>
      </c>
      <c r="P420" s="8">
        <f t="array" ref="P420">IF($I$2="Длительное проживание от 10 ночей ",
INDEX(GRID!$B$4:$U$15,MATCH(P$7,GRID!$A$4:$A$15,0),MATCH(1,($U$2=GRID!$B$1:$U$1)*(КАЛЕНДАРЬ!AM26=GRID!$B$3:$U$3),0))*GRID!$H$45,
ROUNDUP(INDEX(GRID!$B$4:$U$15,MATCH(P$7,GRID!$A$4:$A$15,0),MATCH(1,($U$2=GRID!$B$1:$U$1)*(КАЛЕНДАРЬ!AM26=GRID!$B$3:$U$3),0))*GRID!$H$45*(1-GRID!$H$46),0))</f>
        <v>125730</v>
      </c>
      <c r="Q420" s="8">
        <f t="array" ref="Q420">IF($I$2="Длительное проживание от 10 ночей ",
INDEX(GRID!$B$4:$U$15,MATCH(Q$7,GRID!$A$4:$A$15,0),MATCH(1,($U$2=GRID!$B$1:$U$1)*(КАЛЕНДАРЬ!AM26=GRID!$B$3:$U$3),0))*GRID!$H$45,
ROUNDUP(INDEX(GRID!$B$4:$U$15,MATCH(Q$7,GRID!$A$4:$A$15,0),MATCH(1,($U$2=GRID!$B$1:$U$1)*(КАЛЕНДАРЬ!AM26=GRID!$B$3:$U$3),0))*GRID!$H$45*(1-GRID!$H$46),0))</f>
        <v>147960</v>
      </c>
      <c r="R420" s="57" t="s">
        <v>119</v>
      </c>
      <c r="S420" s="57" t="s">
        <v>119</v>
      </c>
      <c r="T420" s="57" t="s">
        <v>119</v>
      </c>
    </row>
    <row r="421" spans="1:20">
      <c r="A421" s="63" t="s">
        <v>17</v>
      </c>
      <c r="B421" s="64">
        <v>24</v>
      </c>
      <c r="C421" s="8">
        <f t="array" ref="C421">IF($I$2="Длительное проживание от 10 ночей ",
INDEX(GRID!$B$4:$U$15,MATCH(C$7,GRID!$A$4:$A$15,0),MATCH(1,($U$2=GRID!$B$1:$U$1)*(КАЛЕНДАРЬ!AM27=GRID!$B$3:$U$3),0))*GRID!$H$45,
ROUNDUP(INDEX(GRID!$B$4:$U$15,MATCH(C$7,GRID!$A$4:$A$15,0),MATCH(1,($U$2=GRID!$B$1:$U$1)*(КАЛЕНДАРЬ!AM27=GRID!$B$3:$U$3),0))*GRID!$H$45*(1-GRID!$H$46),0))</f>
        <v>22500</v>
      </c>
      <c r="D421" s="8">
        <f t="array" ref="D421">IF($I$2="Длительное проживание от 10 ночей ",
INDEX(GRID!$B$18:$U$29,MATCH(C$7,GRID!$A$18:$A$29,0),MATCH(1,($U$2=GRID!$B$1:$U$1)*(КАЛЕНДАРЬ!AM27=GRID!$B$3:$U$3),0))*GRID!$H$45,
ROUNDUP(INDEX(GRID!$B$18:$U$29,MATCH(C$7,GRID!$A$18:$A$29,0),MATCH(1,($U$2=GRID!$B$1:$U$1)*(КАЛЕНДАРЬ!AM27=GRID!$B$3:$U$3),0))*GRID!$H$45*(1-GRID!$H$46),0))</f>
        <v>27000</v>
      </c>
      <c r="E421" s="8">
        <f t="array" ref="E421">IF($I$2="Длительное проживание от 10 ночей ",
INDEX(GRID!$B$4:$U$15,MATCH(E$7,GRID!$A$4:$A$15,0),MATCH(1,($U$2=GRID!$B$1:$U$1)*(КАЛЕНДАРЬ!AM27=GRID!$B$3:$U$3),0))*GRID!$H$45,
ROUNDUP(INDEX(GRID!$B$4:$U$15,MATCH(E$7,GRID!$A$4:$A$15,0),MATCH(1,($U$2=GRID!$B$1:$U$1)*(КАЛЕНДАРЬ!AM27=GRID!$B$3:$U$3),0))*GRID!$H$45*(1-GRID!$H$46),0))</f>
        <v>27000</v>
      </c>
      <c r="F421" s="8">
        <f t="array" ref="F421">IF($I$2="Длительное проживание от 10 ночей ",
INDEX(GRID!$B$18:$U$29,MATCH(E$7,GRID!$A$18:$A$29,0),MATCH(1,($U$2=GRID!$B$1:$U$1)*(КАЛЕНДАРЬ!AM27=GRID!$B$3:$U$3),0))*GRID!$H$45,
ROUNDUP(INDEX(GRID!$B$18:$U$29,MATCH(E$7,GRID!$A$18:$A$29,0),MATCH(1,($U$2=GRID!$B$1:$U$1)*(КАЛЕНДАРЬ!AM27=GRID!$B$3:$U$3),0))*GRID!$H$45*(1-GRID!$H$46),0))</f>
        <v>31500</v>
      </c>
      <c r="G421" s="57" t="s">
        <v>119</v>
      </c>
      <c r="H421" s="57" t="s">
        <v>119</v>
      </c>
      <c r="I421" s="8">
        <f t="array" ref="I421">IF($I$2="Длительное проживание от 10 ночей ",
INDEX(GRID!$B$4:$U$15,MATCH(I$7,GRID!$A$4:$A$15,0),MATCH(1,($U$2=GRID!$B$1:$U$1)*(КАЛЕНДАРЬ!AM27=GRID!$B$3:$U$3),0))*GRID!$H$45,
ROUNDUP(INDEX(GRID!$B$4:$U$15,MATCH(I$7,GRID!$A$4:$A$15,0),MATCH(1,($U$2=GRID!$B$1:$U$1)*(КАЛЕНДАРЬ!AM27=GRID!$B$3:$U$3),0))*GRID!$H$45*(1-GRID!$H$46),0))</f>
        <v>35730</v>
      </c>
      <c r="J421" s="8">
        <f t="array" ref="J421">IF($I$2="Длительное проживание от 10 ночей ",
INDEX(GRID!$B$18:$U$29,MATCH(I$7,GRID!$A$18:$A$29,0),MATCH(1,($U$2=GRID!$B$1:$U$1)*(КАЛЕНДАРЬ!AM27=GRID!$B$3:$U$3),0))*GRID!$H$45,
ROUNDUP(INDEX(GRID!$B$18:$U$29,MATCH(I$7,GRID!$A$18:$A$29,0),MATCH(1,($U$2=GRID!$B$1:$U$1)*(КАЛЕНДАРЬ!AM27=GRID!$B$3:$U$3),0))*GRID!$H$45*(1-GRID!$H$46),0))</f>
        <v>40230</v>
      </c>
      <c r="K421" s="57" t="s">
        <v>119</v>
      </c>
      <c r="L421" s="57" t="s">
        <v>119</v>
      </c>
      <c r="M421" s="8">
        <f t="array" ref="M421">IF($I$2="Длительное проживание от 10 ночей ",
INDEX(GRID!$B$4:$U$15,MATCH(M$7,GRID!$A$4:$A$15,0),MATCH(1,($U$2=GRID!$B$1:$U$1)*(КАЛЕНДАРЬ!AM27=GRID!$B$3:$U$3),0))*GRID!$H$45,
ROUNDUP(INDEX(GRID!$B$4:$U$15,MATCH(M$7,GRID!$A$4:$A$15,0),MATCH(1,($U$2=GRID!$B$1:$U$1)*(КАЛЕНДАРЬ!AM27=GRID!$B$3:$U$3),0))*GRID!$H$45*(1-GRID!$H$46),0))</f>
        <v>58680</v>
      </c>
      <c r="N421" s="8">
        <f t="array" ref="N421">IF($I$2="Длительное проживание от 10 ночей ",
INDEX(GRID!$B$18:$U$29,MATCH(M$7,GRID!$A$18:$A$29,0),MATCH(1,($U$2=GRID!$B$1:$U$1)*(КАЛЕНДАРЬ!AM27=GRID!$B$3:$U$3),0))*GRID!$H$45,
ROUNDUP(INDEX(GRID!$B$18:$U$29,MATCH(M$7,GRID!$A$18:$A$29,0),MATCH(1,($U$2=GRID!$B$1:$U$1)*(КАЛЕНДАРЬ!AM27=GRID!$B$3:$U$3),0))*GRID!$H$45*(1-GRID!$H$46),0))</f>
        <v>63180</v>
      </c>
      <c r="O421" s="57" t="s">
        <v>119</v>
      </c>
      <c r="P421" s="8">
        <f t="array" ref="P421">IF($I$2="Длительное проживание от 10 ночей ",
INDEX(GRID!$B$4:$U$15,MATCH(P$7,GRID!$A$4:$A$15,0),MATCH(1,($U$2=GRID!$B$1:$U$1)*(КАЛЕНДАРЬ!AM27=GRID!$B$3:$U$3),0))*GRID!$H$45,
ROUNDUP(INDEX(GRID!$B$4:$U$15,MATCH(P$7,GRID!$A$4:$A$15,0),MATCH(1,($U$2=GRID!$B$1:$U$1)*(КАЛЕНДАРЬ!AM27=GRID!$B$3:$U$3),0))*GRID!$H$45*(1-GRID!$H$46),0))</f>
        <v>125730</v>
      </c>
      <c r="Q421" s="8">
        <f t="array" ref="Q421">IF($I$2="Длительное проживание от 10 ночей ",
INDEX(GRID!$B$4:$U$15,MATCH(Q$7,GRID!$A$4:$A$15,0),MATCH(1,($U$2=GRID!$B$1:$U$1)*(КАЛЕНДАРЬ!AM27=GRID!$B$3:$U$3),0))*GRID!$H$45,
ROUNDUP(INDEX(GRID!$B$4:$U$15,MATCH(Q$7,GRID!$A$4:$A$15,0),MATCH(1,($U$2=GRID!$B$1:$U$1)*(КАЛЕНДАРЬ!AM27=GRID!$B$3:$U$3),0))*GRID!$H$45*(1-GRID!$H$46),0))</f>
        <v>147960</v>
      </c>
      <c r="R421" s="57" t="s">
        <v>119</v>
      </c>
      <c r="S421" s="57" t="s">
        <v>119</v>
      </c>
      <c r="T421" s="57" t="s">
        <v>119</v>
      </c>
    </row>
    <row r="422" spans="1:20">
      <c r="A422" s="63" t="s">
        <v>11</v>
      </c>
      <c r="B422" s="64">
        <v>25</v>
      </c>
      <c r="C422" s="8">
        <f t="array" ref="C422">IF($I$2="Длительное проживание от 10 ночей ",
INDEX(GRID!$B$4:$U$15,MATCH(C$7,GRID!$A$4:$A$15,0),MATCH(1,($U$2=GRID!$B$1:$U$1)*(КАЛЕНДАРЬ!AM28=GRID!$B$3:$U$3),0))*GRID!$H$45,
ROUNDUP(INDEX(GRID!$B$4:$U$15,MATCH(C$7,GRID!$A$4:$A$15,0),MATCH(1,($U$2=GRID!$B$1:$U$1)*(КАЛЕНДАРЬ!AM28=GRID!$B$3:$U$3),0))*GRID!$H$45*(1-GRID!$H$46),0))</f>
        <v>20250</v>
      </c>
      <c r="D422" s="8">
        <f t="array" ref="D422">IF($I$2="Длительное проживание от 10 ночей ",
INDEX(GRID!$B$18:$U$29,MATCH(C$7,GRID!$A$18:$A$29,0),MATCH(1,($U$2=GRID!$B$1:$U$1)*(КАЛЕНДАРЬ!AM28=GRID!$B$3:$U$3),0))*GRID!$H$45,
ROUNDUP(INDEX(GRID!$B$18:$U$29,MATCH(C$7,GRID!$A$18:$A$29,0),MATCH(1,($U$2=GRID!$B$1:$U$1)*(КАЛЕНДАРЬ!AM28=GRID!$B$3:$U$3),0))*GRID!$H$45*(1-GRID!$H$46),0))</f>
        <v>24750</v>
      </c>
      <c r="E422" s="8">
        <f t="array" ref="E422">IF($I$2="Длительное проживание от 10 ночей ",
INDEX(GRID!$B$4:$U$15,MATCH(E$7,GRID!$A$4:$A$15,0),MATCH(1,($U$2=GRID!$B$1:$U$1)*(КАЛЕНДАРЬ!AM28=GRID!$B$3:$U$3),0))*GRID!$H$45,
ROUNDUP(INDEX(GRID!$B$4:$U$15,MATCH(E$7,GRID!$A$4:$A$15,0),MATCH(1,($U$2=GRID!$B$1:$U$1)*(КАЛЕНДАРЬ!AM28=GRID!$B$3:$U$3),0))*GRID!$H$45*(1-GRID!$H$46),0))</f>
        <v>24480</v>
      </c>
      <c r="F422" s="8">
        <f t="array" ref="F422">IF($I$2="Длительное проживание от 10 ночей ",
INDEX(GRID!$B$18:$U$29,MATCH(E$7,GRID!$A$18:$A$29,0),MATCH(1,($U$2=GRID!$B$1:$U$1)*(КАЛЕНДАРЬ!AM28=GRID!$B$3:$U$3),0))*GRID!$H$45,
ROUNDUP(INDEX(GRID!$B$18:$U$29,MATCH(E$7,GRID!$A$18:$A$29,0),MATCH(1,($U$2=GRID!$B$1:$U$1)*(КАЛЕНДАРЬ!AM28=GRID!$B$3:$U$3),0))*GRID!$H$45*(1-GRID!$H$46),0))</f>
        <v>28980</v>
      </c>
      <c r="G422" s="57" t="s">
        <v>119</v>
      </c>
      <c r="H422" s="57" t="s">
        <v>119</v>
      </c>
      <c r="I422" s="8">
        <f t="array" ref="I422">IF($I$2="Длительное проживание от 10 ночей ",
INDEX(GRID!$B$4:$U$15,MATCH(I$7,GRID!$A$4:$A$15,0),MATCH(1,($U$2=GRID!$B$1:$U$1)*(КАЛЕНДАРЬ!AM28=GRID!$B$3:$U$3),0))*GRID!$H$45,
ROUNDUP(INDEX(GRID!$B$4:$U$15,MATCH(I$7,GRID!$A$4:$A$15,0),MATCH(1,($U$2=GRID!$B$1:$U$1)*(КАЛЕНДАРЬ!AM28=GRID!$B$3:$U$3),0))*GRID!$H$45*(1-GRID!$H$46),0))</f>
        <v>32580</v>
      </c>
      <c r="J422" s="8">
        <f t="array" ref="J422">IF($I$2="Длительное проживание от 10 ночей ",
INDEX(GRID!$B$18:$U$29,MATCH(I$7,GRID!$A$18:$A$29,0),MATCH(1,($U$2=GRID!$B$1:$U$1)*(КАЛЕНДАРЬ!AM28=GRID!$B$3:$U$3),0))*GRID!$H$45,
ROUNDUP(INDEX(GRID!$B$18:$U$29,MATCH(I$7,GRID!$A$18:$A$29,0),MATCH(1,($U$2=GRID!$B$1:$U$1)*(КАЛЕНДАРЬ!AM28=GRID!$B$3:$U$3),0))*GRID!$H$45*(1-GRID!$H$46),0))</f>
        <v>37080</v>
      </c>
      <c r="K422" s="57" t="s">
        <v>119</v>
      </c>
      <c r="L422" s="57" t="s">
        <v>119</v>
      </c>
      <c r="M422" s="8">
        <f t="array" ref="M422">IF($I$2="Длительное проживание от 10 ночей ",
INDEX(GRID!$B$4:$U$15,MATCH(M$7,GRID!$A$4:$A$15,0),MATCH(1,($U$2=GRID!$B$1:$U$1)*(КАЛЕНДАРЬ!AM28=GRID!$B$3:$U$3),0))*GRID!$H$45,
ROUNDUP(INDEX(GRID!$B$4:$U$15,MATCH(M$7,GRID!$A$4:$A$15,0),MATCH(1,($U$2=GRID!$B$1:$U$1)*(КАЛЕНДАРЬ!AM28=GRID!$B$3:$U$3),0))*GRID!$H$45*(1-GRID!$H$46),0))</f>
        <v>55080</v>
      </c>
      <c r="N422" s="8">
        <f t="array" ref="N422">IF($I$2="Длительное проживание от 10 ночей ",
INDEX(GRID!$B$18:$U$29,MATCH(M$7,GRID!$A$18:$A$29,0),MATCH(1,($U$2=GRID!$B$1:$U$1)*(КАЛЕНДАРЬ!AM28=GRID!$B$3:$U$3),0))*GRID!$H$45,
ROUNDUP(INDEX(GRID!$B$18:$U$29,MATCH(M$7,GRID!$A$18:$A$29,0),MATCH(1,($U$2=GRID!$B$1:$U$1)*(КАЛЕНДАРЬ!AM28=GRID!$B$3:$U$3),0))*GRID!$H$45*(1-GRID!$H$46),0))</f>
        <v>59580</v>
      </c>
      <c r="O422" s="57" t="s">
        <v>119</v>
      </c>
      <c r="P422" s="8">
        <f t="array" ref="P422">IF($I$2="Длительное проживание от 10 ночей ",
INDEX(GRID!$B$4:$U$15,MATCH(P$7,GRID!$A$4:$A$15,0),MATCH(1,($U$2=GRID!$B$1:$U$1)*(КАЛЕНДАРЬ!AM28=GRID!$B$3:$U$3),0))*GRID!$H$45,
ROUNDUP(INDEX(GRID!$B$4:$U$15,MATCH(P$7,GRID!$A$4:$A$15,0),MATCH(1,($U$2=GRID!$B$1:$U$1)*(КАЛЕНДАРЬ!AM28=GRID!$B$3:$U$3),0))*GRID!$H$45*(1-GRID!$H$46),0))</f>
        <v>120960</v>
      </c>
      <c r="Q422" s="8">
        <f t="array" ref="Q422">IF($I$2="Длительное проживание от 10 ночей ",
INDEX(GRID!$B$4:$U$15,MATCH(Q$7,GRID!$A$4:$A$15,0),MATCH(1,($U$2=GRID!$B$1:$U$1)*(КАЛЕНДАРЬ!AM28=GRID!$B$3:$U$3),0))*GRID!$H$45,
ROUNDUP(INDEX(GRID!$B$4:$U$15,MATCH(Q$7,GRID!$A$4:$A$15,0),MATCH(1,($U$2=GRID!$B$1:$U$1)*(КАЛЕНДАРЬ!AM28=GRID!$B$3:$U$3),0))*GRID!$H$45*(1-GRID!$H$46),0))</f>
        <v>142560</v>
      </c>
      <c r="R422" s="57" t="s">
        <v>119</v>
      </c>
      <c r="S422" s="57" t="s">
        <v>119</v>
      </c>
      <c r="T422" s="57" t="s">
        <v>119</v>
      </c>
    </row>
    <row r="423" spans="1:20">
      <c r="A423" s="63" t="s">
        <v>12</v>
      </c>
      <c r="B423" s="64">
        <v>26</v>
      </c>
      <c r="C423" s="8">
        <f t="array" ref="C423">IF($I$2="Длительное проживание от 10 ночей ",
INDEX(GRID!$B$4:$U$15,MATCH(C$7,GRID!$A$4:$A$15,0),MATCH(1,($U$2=GRID!$B$1:$U$1)*(КАЛЕНДАРЬ!AM29=GRID!$B$3:$U$3),0))*GRID!$H$45,
ROUNDUP(INDEX(GRID!$B$4:$U$15,MATCH(C$7,GRID!$A$4:$A$15,0),MATCH(1,($U$2=GRID!$B$1:$U$1)*(КАЛЕНДАРЬ!AM29=GRID!$B$3:$U$3),0))*GRID!$H$45*(1-GRID!$H$46),0))</f>
        <v>20250</v>
      </c>
      <c r="D423" s="8">
        <f t="array" ref="D423">IF($I$2="Длительное проживание от 10 ночей ",
INDEX(GRID!$B$18:$U$29,MATCH(C$7,GRID!$A$18:$A$29,0),MATCH(1,($U$2=GRID!$B$1:$U$1)*(КАЛЕНДАРЬ!AM29=GRID!$B$3:$U$3),0))*GRID!$H$45,
ROUNDUP(INDEX(GRID!$B$18:$U$29,MATCH(C$7,GRID!$A$18:$A$29,0),MATCH(1,($U$2=GRID!$B$1:$U$1)*(КАЛЕНДАРЬ!AM29=GRID!$B$3:$U$3),0))*GRID!$H$45*(1-GRID!$H$46),0))</f>
        <v>24750</v>
      </c>
      <c r="E423" s="8">
        <f t="array" ref="E423">IF($I$2="Длительное проживание от 10 ночей ",
INDEX(GRID!$B$4:$U$15,MATCH(E$7,GRID!$A$4:$A$15,0),MATCH(1,($U$2=GRID!$B$1:$U$1)*(КАЛЕНДАРЬ!AM29=GRID!$B$3:$U$3),0))*GRID!$H$45,
ROUNDUP(INDEX(GRID!$B$4:$U$15,MATCH(E$7,GRID!$A$4:$A$15,0),MATCH(1,($U$2=GRID!$B$1:$U$1)*(КАЛЕНДАРЬ!AM29=GRID!$B$3:$U$3),0))*GRID!$H$45*(1-GRID!$H$46),0))</f>
        <v>24480</v>
      </c>
      <c r="F423" s="8">
        <f t="array" ref="F423">IF($I$2="Длительное проживание от 10 ночей ",
INDEX(GRID!$B$18:$U$29,MATCH(E$7,GRID!$A$18:$A$29,0),MATCH(1,($U$2=GRID!$B$1:$U$1)*(КАЛЕНДАРЬ!AM29=GRID!$B$3:$U$3),0))*GRID!$H$45,
ROUNDUP(INDEX(GRID!$B$18:$U$29,MATCH(E$7,GRID!$A$18:$A$29,0),MATCH(1,($U$2=GRID!$B$1:$U$1)*(КАЛЕНДАРЬ!AM29=GRID!$B$3:$U$3),0))*GRID!$H$45*(1-GRID!$H$46),0))</f>
        <v>28980</v>
      </c>
      <c r="G423" s="57" t="s">
        <v>119</v>
      </c>
      <c r="H423" s="57" t="s">
        <v>119</v>
      </c>
      <c r="I423" s="8">
        <f t="array" ref="I423">IF($I$2="Длительное проживание от 10 ночей ",
INDEX(GRID!$B$4:$U$15,MATCH(I$7,GRID!$A$4:$A$15,0),MATCH(1,($U$2=GRID!$B$1:$U$1)*(КАЛЕНДАРЬ!AM29=GRID!$B$3:$U$3),0))*GRID!$H$45,
ROUNDUP(INDEX(GRID!$B$4:$U$15,MATCH(I$7,GRID!$A$4:$A$15,0),MATCH(1,($U$2=GRID!$B$1:$U$1)*(КАЛЕНДАРЬ!AM29=GRID!$B$3:$U$3),0))*GRID!$H$45*(1-GRID!$H$46),0))</f>
        <v>32580</v>
      </c>
      <c r="J423" s="8">
        <f t="array" ref="J423">IF($I$2="Длительное проживание от 10 ночей ",
INDEX(GRID!$B$18:$U$29,MATCH(I$7,GRID!$A$18:$A$29,0),MATCH(1,($U$2=GRID!$B$1:$U$1)*(КАЛЕНДАРЬ!AM29=GRID!$B$3:$U$3),0))*GRID!$H$45,
ROUNDUP(INDEX(GRID!$B$18:$U$29,MATCH(I$7,GRID!$A$18:$A$29,0),MATCH(1,($U$2=GRID!$B$1:$U$1)*(КАЛЕНДАРЬ!AM29=GRID!$B$3:$U$3),0))*GRID!$H$45*(1-GRID!$H$46),0))</f>
        <v>37080</v>
      </c>
      <c r="K423" s="57" t="s">
        <v>119</v>
      </c>
      <c r="L423" s="57" t="s">
        <v>119</v>
      </c>
      <c r="M423" s="8">
        <f t="array" ref="M423">IF($I$2="Длительное проживание от 10 ночей ",
INDEX(GRID!$B$4:$U$15,MATCH(M$7,GRID!$A$4:$A$15,0),MATCH(1,($U$2=GRID!$B$1:$U$1)*(КАЛЕНДАРЬ!AM29=GRID!$B$3:$U$3),0))*GRID!$H$45,
ROUNDUP(INDEX(GRID!$B$4:$U$15,MATCH(M$7,GRID!$A$4:$A$15,0),MATCH(1,($U$2=GRID!$B$1:$U$1)*(КАЛЕНДАРЬ!AM29=GRID!$B$3:$U$3),0))*GRID!$H$45*(1-GRID!$H$46),0))</f>
        <v>55080</v>
      </c>
      <c r="N423" s="8">
        <f t="array" ref="N423">IF($I$2="Длительное проживание от 10 ночей ",
INDEX(GRID!$B$18:$U$29,MATCH(M$7,GRID!$A$18:$A$29,0),MATCH(1,($U$2=GRID!$B$1:$U$1)*(КАЛЕНДАРЬ!AM29=GRID!$B$3:$U$3),0))*GRID!$H$45,
ROUNDUP(INDEX(GRID!$B$18:$U$29,MATCH(M$7,GRID!$A$18:$A$29,0),MATCH(1,($U$2=GRID!$B$1:$U$1)*(КАЛЕНДАРЬ!AM29=GRID!$B$3:$U$3),0))*GRID!$H$45*(1-GRID!$H$46),0))</f>
        <v>59580</v>
      </c>
      <c r="O423" s="57" t="s">
        <v>119</v>
      </c>
      <c r="P423" s="8">
        <f t="array" ref="P423">IF($I$2="Длительное проживание от 10 ночей ",
INDEX(GRID!$B$4:$U$15,MATCH(P$7,GRID!$A$4:$A$15,0),MATCH(1,($U$2=GRID!$B$1:$U$1)*(КАЛЕНДАРЬ!AM29=GRID!$B$3:$U$3),0))*GRID!$H$45,
ROUNDUP(INDEX(GRID!$B$4:$U$15,MATCH(P$7,GRID!$A$4:$A$15,0),MATCH(1,($U$2=GRID!$B$1:$U$1)*(КАЛЕНДАРЬ!AM29=GRID!$B$3:$U$3),0))*GRID!$H$45*(1-GRID!$H$46),0))</f>
        <v>120960</v>
      </c>
      <c r="Q423" s="8">
        <f t="array" ref="Q423">IF($I$2="Длительное проживание от 10 ночей ",
INDEX(GRID!$B$4:$U$15,MATCH(Q$7,GRID!$A$4:$A$15,0),MATCH(1,($U$2=GRID!$B$1:$U$1)*(КАЛЕНДАРЬ!AM29=GRID!$B$3:$U$3),0))*GRID!$H$45,
ROUNDUP(INDEX(GRID!$B$4:$U$15,MATCH(Q$7,GRID!$A$4:$A$15,0),MATCH(1,($U$2=GRID!$B$1:$U$1)*(КАЛЕНДАРЬ!AM29=GRID!$B$3:$U$3),0))*GRID!$H$45*(1-GRID!$H$46),0))</f>
        <v>142560</v>
      </c>
      <c r="R423" s="57" t="s">
        <v>119</v>
      </c>
      <c r="S423" s="57" t="s">
        <v>119</v>
      </c>
      <c r="T423" s="57" t="s">
        <v>119</v>
      </c>
    </row>
    <row r="424" spans="1:20">
      <c r="A424" s="63" t="s">
        <v>13</v>
      </c>
      <c r="B424" s="64">
        <v>27</v>
      </c>
      <c r="C424" s="8">
        <f t="array" ref="C424">IF($I$2="Длительное проживание от 10 ночей ",
INDEX(GRID!$B$4:$U$15,MATCH(C$7,GRID!$A$4:$A$15,0),MATCH(1,($U$2=GRID!$B$1:$U$1)*(КАЛЕНДАРЬ!AM30=GRID!$B$3:$U$3),0))*GRID!$H$45,
ROUNDUP(INDEX(GRID!$B$4:$U$15,MATCH(C$7,GRID!$A$4:$A$15,0),MATCH(1,($U$2=GRID!$B$1:$U$1)*(КАЛЕНДАРЬ!AM30=GRID!$B$3:$U$3),0))*GRID!$H$45*(1-GRID!$H$46),0))</f>
        <v>20250</v>
      </c>
      <c r="D424" s="8">
        <f t="array" ref="D424">IF($I$2="Длительное проживание от 10 ночей ",
INDEX(GRID!$B$18:$U$29,MATCH(C$7,GRID!$A$18:$A$29,0),MATCH(1,($U$2=GRID!$B$1:$U$1)*(КАЛЕНДАРЬ!AM30=GRID!$B$3:$U$3),0))*GRID!$H$45,
ROUNDUP(INDEX(GRID!$B$18:$U$29,MATCH(C$7,GRID!$A$18:$A$29,0),MATCH(1,($U$2=GRID!$B$1:$U$1)*(КАЛЕНДАРЬ!AM30=GRID!$B$3:$U$3),0))*GRID!$H$45*(1-GRID!$H$46),0))</f>
        <v>24750</v>
      </c>
      <c r="E424" s="8">
        <f t="array" ref="E424">IF($I$2="Длительное проживание от 10 ночей ",
INDEX(GRID!$B$4:$U$15,MATCH(E$7,GRID!$A$4:$A$15,0),MATCH(1,($U$2=GRID!$B$1:$U$1)*(КАЛЕНДАРЬ!AM30=GRID!$B$3:$U$3),0))*GRID!$H$45,
ROUNDUP(INDEX(GRID!$B$4:$U$15,MATCH(E$7,GRID!$A$4:$A$15,0),MATCH(1,($U$2=GRID!$B$1:$U$1)*(КАЛЕНДАРЬ!AM30=GRID!$B$3:$U$3),0))*GRID!$H$45*(1-GRID!$H$46),0))</f>
        <v>24480</v>
      </c>
      <c r="F424" s="8">
        <f t="array" ref="F424">IF($I$2="Длительное проживание от 10 ночей ",
INDEX(GRID!$B$18:$U$29,MATCH(E$7,GRID!$A$18:$A$29,0),MATCH(1,($U$2=GRID!$B$1:$U$1)*(КАЛЕНДАРЬ!AM30=GRID!$B$3:$U$3),0))*GRID!$H$45,
ROUNDUP(INDEX(GRID!$B$18:$U$29,MATCH(E$7,GRID!$A$18:$A$29,0),MATCH(1,($U$2=GRID!$B$1:$U$1)*(КАЛЕНДАРЬ!AM30=GRID!$B$3:$U$3),0))*GRID!$H$45*(1-GRID!$H$46),0))</f>
        <v>28980</v>
      </c>
      <c r="G424" s="57" t="s">
        <v>119</v>
      </c>
      <c r="H424" s="57" t="s">
        <v>119</v>
      </c>
      <c r="I424" s="8">
        <f t="array" ref="I424">IF($I$2="Длительное проживание от 10 ночей ",
INDEX(GRID!$B$4:$U$15,MATCH(I$7,GRID!$A$4:$A$15,0),MATCH(1,($U$2=GRID!$B$1:$U$1)*(КАЛЕНДАРЬ!AM30=GRID!$B$3:$U$3),0))*GRID!$H$45,
ROUNDUP(INDEX(GRID!$B$4:$U$15,MATCH(I$7,GRID!$A$4:$A$15,0),MATCH(1,($U$2=GRID!$B$1:$U$1)*(КАЛЕНДАРЬ!AM30=GRID!$B$3:$U$3),0))*GRID!$H$45*(1-GRID!$H$46),0))</f>
        <v>32580</v>
      </c>
      <c r="J424" s="8">
        <f t="array" ref="J424">IF($I$2="Длительное проживание от 10 ночей ",
INDEX(GRID!$B$18:$U$29,MATCH(I$7,GRID!$A$18:$A$29,0),MATCH(1,($U$2=GRID!$B$1:$U$1)*(КАЛЕНДАРЬ!AM30=GRID!$B$3:$U$3),0))*GRID!$H$45,
ROUNDUP(INDEX(GRID!$B$18:$U$29,MATCH(I$7,GRID!$A$18:$A$29,0),MATCH(1,($U$2=GRID!$B$1:$U$1)*(КАЛЕНДАРЬ!AM30=GRID!$B$3:$U$3),0))*GRID!$H$45*(1-GRID!$H$46),0))</f>
        <v>37080</v>
      </c>
      <c r="K424" s="57" t="s">
        <v>119</v>
      </c>
      <c r="L424" s="57" t="s">
        <v>119</v>
      </c>
      <c r="M424" s="8">
        <f t="array" ref="M424">IF($I$2="Длительное проживание от 10 ночей ",
INDEX(GRID!$B$4:$U$15,MATCH(M$7,GRID!$A$4:$A$15,0),MATCH(1,($U$2=GRID!$B$1:$U$1)*(КАЛЕНДАРЬ!AM30=GRID!$B$3:$U$3),0))*GRID!$H$45,
ROUNDUP(INDEX(GRID!$B$4:$U$15,MATCH(M$7,GRID!$A$4:$A$15,0),MATCH(1,($U$2=GRID!$B$1:$U$1)*(КАЛЕНДАРЬ!AM30=GRID!$B$3:$U$3),0))*GRID!$H$45*(1-GRID!$H$46),0))</f>
        <v>55080</v>
      </c>
      <c r="N424" s="8">
        <f t="array" ref="N424">IF($I$2="Длительное проживание от 10 ночей ",
INDEX(GRID!$B$18:$U$29,MATCH(M$7,GRID!$A$18:$A$29,0),MATCH(1,($U$2=GRID!$B$1:$U$1)*(КАЛЕНДАРЬ!AM30=GRID!$B$3:$U$3),0))*GRID!$H$45,
ROUNDUP(INDEX(GRID!$B$18:$U$29,MATCH(M$7,GRID!$A$18:$A$29,0),MATCH(1,($U$2=GRID!$B$1:$U$1)*(КАЛЕНДАРЬ!AM30=GRID!$B$3:$U$3),0))*GRID!$H$45*(1-GRID!$H$46),0))</f>
        <v>59580</v>
      </c>
      <c r="O424" s="57" t="s">
        <v>119</v>
      </c>
      <c r="P424" s="8">
        <f t="array" ref="P424">IF($I$2="Длительное проживание от 10 ночей ",
INDEX(GRID!$B$4:$U$15,MATCH(P$7,GRID!$A$4:$A$15,0),MATCH(1,($U$2=GRID!$B$1:$U$1)*(КАЛЕНДАРЬ!AM30=GRID!$B$3:$U$3),0))*GRID!$H$45,
ROUNDUP(INDEX(GRID!$B$4:$U$15,MATCH(P$7,GRID!$A$4:$A$15,0),MATCH(1,($U$2=GRID!$B$1:$U$1)*(КАЛЕНДАРЬ!AM30=GRID!$B$3:$U$3),0))*GRID!$H$45*(1-GRID!$H$46),0))</f>
        <v>120960</v>
      </c>
      <c r="Q424" s="8">
        <f t="array" ref="Q424">IF($I$2="Длительное проживание от 10 ночей ",
INDEX(GRID!$B$4:$U$15,MATCH(Q$7,GRID!$A$4:$A$15,0),MATCH(1,($U$2=GRID!$B$1:$U$1)*(КАЛЕНДАРЬ!AM30=GRID!$B$3:$U$3),0))*GRID!$H$45,
ROUNDUP(INDEX(GRID!$B$4:$U$15,MATCH(Q$7,GRID!$A$4:$A$15,0),MATCH(1,($U$2=GRID!$B$1:$U$1)*(КАЛЕНДАРЬ!AM30=GRID!$B$3:$U$3),0))*GRID!$H$45*(1-GRID!$H$46),0))</f>
        <v>142560</v>
      </c>
      <c r="R424" s="57" t="s">
        <v>119</v>
      </c>
      <c r="S424" s="57" t="s">
        <v>119</v>
      </c>
      <c r="T424" s="57" t="s">
        <v>119</v>
      </c>
    </row>
    <row r="425" spans="1:20">
      <c r="A425" s="63" t="s">
        <v>14</v>
      </c>
      <c r="B425" s="64">
        <v>28</v>
      </c>
      <c r="C425" s="8">
        <f t="array" ref="C425">IF($I$2="Длительное проживание от 10 ночей ",
INDEX(GRID!$B$4:$U$15,MATCH(C$7,GRID!$A$4:$A$15,0),MATCH(1,($U$2=GRID!$B$1:$U$1)*(КАЛЕНДАРЬ!AM31=GRID!$B$3:$U$3),0))*GRID!$H$45,
ROUNDUP(INDEX(GRID!$B$4:$U$15,MATCH(C$7,GRID!$A$4:$A$15,0),MATCH(1,($U$2=GRID!$B$1:$U$1)*(КАЛЕНДАРЬ!AM31=GRID!$B$3:$U$3),0))*GRID!$H$45*(1-GRID!$H$46),0))</f>
        <v>20250</v>
      </c>
      <c r="D425" s="8">
        <f t="array" ref="D425">IF($I$2="Длительное проживание от 10 ночей ",
INDEX(GRID!$B$18:$U$29,MATCH(C$7,GRID!$A$18:$A$29,0),MATCH(1,($U$2=GRID!$B$1:$U$1)*(КАЛЕНДАРЬ!AM31=GRID!$B$3:$U$3),0))*GRID!$H$45,
ROUNDUP(INDEX(GRID!$B$18:$U$29,MATCH(C$7,GRID!$A$18:$A$29,0),MATCH(1,($U$2=GRID!$B$1:$U$1)*(КАЛЕНДАРЬ!AM31=GRID!$B$3:$U$3),0))*GRID!$H$45*(1-GRID!$H$46),0))</f>
        <v>24750</v>
      </c>
      <c r="E425" s="8">
        <f t="array" ref="E425">IF($I$2="Длительное проживание от 10 ночей ",
INDEX(GRID!$B$4:$U$15,MATCH(E$7,GRID!$A$4:$A$15,0),MATCH(1,($U$2=GRID!$B$1:$U$1)*(КАЛЕНДАРЬ!AM31=GRID!$B$3:$U$3),0))*GRID!$H$45,
ROUNDUP(INDEX(GRID!$B$4:$U$15,MATCH(E$7,GRID!$A$4:$A$15,0),MATCH(1,($U$2=GRID!$B$1:$U$1)*(КАЛЕНДАРЬ!AM31=GRID!$B$3:$U$3),0))*GRID!$H$45*(1-GRID!$H$46),0))</f>
        <v>24480</v>
      </c>
      <c r="F425" s="8">
        <f t="array" ref="F425">IF($I$2="Длительное проживание от 10 ночей ",
INDEX(GRID!$B$18:$U$29,MATCH(E$7,GRID!$A$18:$A$29,0),MATCH(1,($U$2=GRID!$B$1:$U$1)*(КАЛЕНДАРЬ!AM31=GRID!$B$3:$U$3),0))*GRID!$H$45,
ROUNDUP(INDEX(GRID!$B$18:$U$29,MATCH(E$7,GRID!$A$18:$A$29,0),MATCH(1,($U$2=GRID!$B$1:$U$1)*(КАЛЕНДАРЬ!AM31=GRID!$B$3:$U$3),0))*GRID!$H$45*(1-GRID!$H$46),0))</f>
        <v>28980</v>
      </c>
      <c r="G425" s="57" t="s">
        <v>119</v>
      </c>
      <c r="H425" s="57" t="s">
        <v>119</v>
      </c>
      <c r="I425" s="8">
        <f t="array" ref="I425">IF($I$2="Длительное проживание от 10 ночей ",
INDEX(GRID!$B$4:$U$15,MATCH(I$7,GRID!$A$4:$A$15,0),MATCH(1,($U$2=GRID!$B$1:$U$1)*(КАЛЕНДАРЬ!AM31=GRID!$B$3:$U$3),0))*GRID!$H$45,
ROUNDUP(INDEX(GRID!$B$4:$U$15,MATCH(I$7,GRID!$A$4:$A$15,0),MATCH(1,($U$2=GRID!$B$1:$U$1)*(КАЛЕНДАРЬ!AM31=GRID!$B$3:$U$3),0))*GRID!$H$45*(1-GRID!$H$46),0))</f>
        <v>32580</v>
      </c>
      <c r="J425" s="8">
        <f t="array" ref="J425">IF($I$2="Длительное проживание от 10 ночей ",
INDEX(GRID!$B$18:$U$29,MATCH(I$7,GRID!$A$18:$A$29,0),MATCH(1,($U$2=GRID!$B$1:$U$1)*(КАЛЕНДАРЬ!AM31=GRID!$B$3:$U$3),0))*GRID!$H$45,
ROUNDUP(INDEX(GRID!$B$18:$U$29,MATCH(I$7,GRID!$A$18:$A$29,0),MATCH(1,($U$2=GRID!$B$1:$U$1)*(КАЛЕНДАРЬ!AM31=GRID!$B$3:$U$3),0))*GRID!$H$45*(1-GRID!$H$46),0))</f>
        <v>37080</v>
      </c>
      <c r="K425" s="57" t="s">
        <v>119</v>
      </c>
      <c r="L425" s="57" t="s">
        <v>119</v>
      </c>
      <c r="M425" s="8">
        <f t="array" ref="M425">IF($I$2="Длительное проживание от 10 ночей ",
INDEX(GRID!$B$4:$U$15,MATCH(M$7,GRID!$A$4:$A$15,0),MATCH(1,($U$2=GRID!$B$1:$U$1)*(КАЛЕНДАРЬ!AM31=GRID!$B$3:$U$3),0))*GRID!$H$45,
ROUNDUP(INDEX(GRID!$B$4:$U$15,MATCH(M$7,GRID!$A$4:$A$15,0),MATCH(1,($U$2=GRID!$B$1:$U$1)*(КАЛЕНДАРЬ!AM31=GRID!$B$3:$U$3),0))*GRID!$H$45*(1-GRID!$H$46),0))</f>
        <v>55080</v>
      </c>
      <c r="N425" s="8">
        <f t="array" ref="N425">IF($I$2="Длительное проживание от 10 ночей ",
INDEX(GRID!$B$18:$U$29,MATCH(M$7,GRID!$A$18:$A$29,0),MATCH(1,($U$2=GRID!$B$1:$U$1)*(КАЛЕНДАРЬ!AM31=GRID!$B$3:$U$3),0))*GRID!$H$45,
ROUNDUP(INDEX(GRID!$B$18:$U$29,MATCH(M$7,GRID!$A$18:$A$29,0),MATCH(1,($U$2=GRID!$B$1:$U$1)*(КАЛЕНДАРЬ!AM31=GRID!$B$3:$U$3),0))*GRID!$H$45*(1-GRID!$H$46),0))</f>
        <v>59580</v>
      </c>
      <c r="O425" s="57" t="s">
        <v>119</v>
      </c>
      <c r="P425" s="8">
        <f t="array" ref="P425">IF($I$2="Длительное проживание от 10 ночей ",
INDEX(GRID!$B$4:$U$15,MATCH(P$7,GRID!$A$4:$A$15,0),MATCH(1,($U$2=GRID!$B$1:$U$1)*(КАЛЕНДАРЬ!AM31=GRID!$B$3:$U$3),0))*GRID!$H$45,
ROUNDUP(INDEX(GRID!$B$4:$U$15,MATCH(P$7,GRID!$A$4:$A$15,0),MATCH(1,($U$2=GRID!$B$1:$U$1)*(КАЛЕНДАРЬ!AM31=GRID!$B$3:$U$3),0))*GRID!$H$45*(1-GRID!$H$46),0))</f>
        <v>120960</v>
      </c>
      <c r="Q425" s="8">
        <f t="array" ref="Q425">IF($I$2="Длительное проживание от 10 ночей ",
INDEX(GRID!$B$4:$U$15,MATCH(Q$7,GRID!$A$4:$A$15,0),MATCH(1,($U$2=GRID!$B$1:$U$1)*(КАЛЕНДАРЬ!AM31=GRID!$B$3:$U$3),0))*GRID!$H$45,
ROUNDUP(INDEX(GRID!$B$4:$U$15,MATCH(Q$7,GRID!$A$4:$A$15,0),MATCH(1,($U$2=GRID!$B$1:$U$1)*(КАЛЕНДАРЬ!AM31=GRID!$B$3:$U$3),0))*GRID!$H$45*(1-GRID!$H$46),0))</f>
        <v>142560</v>
      </c>
      <c r="R425" s="57" t="s">
        <v>119</v>
      </c>
      <c r="S425" s="57" t="s">
        <v>119</v>
      </c>
      <c r="T425" s="57" t="s">
        <v>119</v>
      </c>
    </row>
    <row r="426" spans="1:20">
      <c r="A426" s="63" t="s">
        <v>15</v>
      </c>
      <c r="B426" s="64">
        <v>29</v>
      </c>
      <c r="C426" s="8">
        <f t="array" ref="C426">IF($I$2="Длительное проживание от 10 ночей ",
INDEX(GRID!$B$4:$U$15,MATCH(C$7,GRID!$A$4:$A$15,0),MATCH(1,($U$2=GRID!$B$1:$U$1)*(КАЛЕНДАРЬ!AM32=GRID!$B$3:$U$3),0))*GRID!$H$45,
ROUNDUP(INDEX(GRID!$B$4:$U$15,MATCH(C$7,GRID!$A$4:$A$15,0),MATCH(1,($U$2=GRID!$B$1:$U$1)*(КАЛЕНДАРЬ!AM32=GRID!$B$3:$U$3),0))*GRID!$H$45*(1-GRID!$H$46),0))</f>
        <v>20250</v>
      </c>
      <c r="D426" s="8">
        <f t="array" ref="D426">IF($I$2="Длительное проживание от 10 ночей ",
INDEX(GRID!$B$18:$U$29,MATCH(C$7,GRID!$A$18:$A$29,0),MATCH(1,($U$2=GRID!$B$1:$U$1)*(КАЛЕНДАРЬ!AM32=GRID!$B$3:$U$3),0))*GRID!$H$45,
ROUNDUP(INDEX(GRID!$B$18:$U$29,MATCH(C$7,GRID!$A$18:$A$29,0),MATCH(1,($U$2=GRID!$B$1:$U$1)*(КАЛЕНДАРЬ!AM32=GRID!$B$3:$U$3),0))*GRID!$H$45*(1-GRID!$H$46),0))</f>
        <v>24750</v>
      </c>
      <c r="E426" s="8">
        <f t="array" ref="E426">IF($I$2="Длительное проживание от 10 ночей ",
INDEX(GRID!$B$4:$U$15,MATCH(E$7,GRID!$A$4:$A$15,0),MATCH(1,($U$2=GRID!$B$1:$U$1)*(КАЛЕНДАРЬ!AM32=GRID!$B$3:$U$3),0))*GRID!$H$45,
ROUNDUP(INDEX(GRID!$B$4:$U$15,MATCH(E$7,GRID!$A$4:$A$15,0),MATCH(1,($U$2=GRID!$B$1:$U$1)*(КАЛЕНДАРЬ!AM32=GRID!$B$3:$U$3),0))*GRID!$H$45*(1-GRID!$H$46),0))</f>
        <v>24480</v>
      </c>
      <c r="F426" s="8">
        <f t="array" ref="F426">IF($I$2="Длительное проживание от 10 ночей ",
INDEX(GRID!$B$18:$U$29,MATCH(E$7,GRID!$A$18:$A$29,0),MATCH(1,($U$2=GRID!$B$1:$U$1)*(КАЛЕНДАРЬ!AM32=GRID!$B$3:$U$3),0))*GRID!$H$45,
ROUNDUP(INDEX(GRID!$B$18:$U$29,MATCH(E$7,GRID!$A$18:$A$29,0),MATCH(1,($U$2=GRID!$B$1:$U$1)*(КАЛЕНДАРЬ!AM32=GRID!$B$3:$U$3),0))*GRID!$H$45*(1-GRID!$H$46),0))</f>
        <v>28980</v>
      </c>
      <c r="G426" s="57" t="s">
        <v>119</v>
      </c>
      <c r="H426" s="57" t="s">
        <v>119</v>
      </c>
      <c r="I426" s="8">
        <f t="array" ref="I426">IF($I$2="Длительное проживание от 10 ночей ",
INDEX(GRID!$B$4:$U$15,MATCH(I$7,GRID!$A$4:$A$15,0),MATCH(1,($U$2=GRID!$B$1:$U$1)*(КАЛЕНДАРЬ!AM32=GRID!$B$3:$U$3),0))*GRID!$H$45,
ROUNDUP(INDEX(GRID!$B$4:$U$15,MATCH(I$7,GRID!$A$4:$A$15,0),MATCH(1,($U$2=GRID!$B$1:$U$1)*(КАЛЕНДАРЬ!AM32=GRID!$B$3:$U$3),0))*GRID!$H$45*(1-GRID!$H$46),0))</f>
        <v>32580</v>
      </c>
      <c r="J426" s="8">
        <f t="array" ref="J426">IF($I$2="Длительное проживание от 10 ночей ",
INDEX(GRID!$B$18:$U$29,MATCH(I$7,GRID!$A$18:$A$29,0),MATCH(1,($U$2=GRID!$B$1:$U$1)*(КАЛЕНДАРЬ!AM32=GRID!$B$3:$U$3),0))*GRID!$H$45,
ROUNDUP(INDEX(GRID!$B$18:$U$29,MATCH(I$7,GRID!$A$18:$A$29,0),MATCH(1,($U$2=GRID!$B$1:$U$1)*(КАЛЕНДАРЬ!AM32=GRID!$B$3:$U$3),0))*GRID!$H$45*(1-GRID!$H$46),0))</f>
        <v>37080</v>
      </c>
      <c r="K426" s="57" t="s">
        <v>119</v>
      </c>
      <c r="L426" s="57" t="s">
        <v>119</v>
      </c>
      <c r="M426" s="8">
        <f t="array" ref="M426">IF($I$2="Длительное проживание от 10 ночей ",
INDEX(GRID!$B$4:$U$15,MATCH(M$7,GRID!$A$4:$A$15,0),MATCH(1,($U$2=GRID!$B$1:$U$1)*(КАЛЕНДАРЬ!AM32=GRID!$B$3:$U$3),0))*GRID!$H$45,
ROUNDUP(INDEX(GRID!$B$4:$U$15,MATCH(M$7,GRID!$A$4:$A$15,0),MATCH(1,($U$2=GRID!$B$1:$U$1)*(КАЛЕНДАРЬ!AM32=GRID!$B$3:$U$3),0))*GRID!$H$45*(1-GRID!$H$46),0))</f>
        <v>55080</v>
      </c>
      <c r="N426" s="8">
        <f t="array" ref="N426">IF($I$2="Длительное проживание от 10 ночей ",
INDEX(GRID!$B$18:$U$29,MATCH(M$7,GRID!$A$18:$A$29,0),MATCH(1,($U$2=GRID!$B$1:$U$1)*(КАЛЕНДАРЬ!AM32=GRID!$B$3:$U$3),0))*GRID!$H$45,
ROUNDUP(INDEX(GRID!$B$18:$U$29,MATCH(M$7,GRID!$A$18:$A$29,0),MATCH(1,($U$2=GRID!$B$1:$U$1)*(КАЛЕНДАРЬ!AM32=GRID!$B$3:$U$3),0))*GRID!$H$45*(1-GRID!$H$46),0))</f>
        <v>59580</v>
      </c>
      <c r="O426" s="57" t="s">
        <v>119</v>
      </c>
      <c r="P426" s="8">
        <f t="array" ref="P426">IF($I$2="Длительное проживание от 10 ночей ",
INDEX(GRID!$B$4:$U$15,MATCH(P$7,GRID!$A$4:$A$15,0),MATCH(1,($U$2=GRID!$B$1:$U$1)*(КАЛЕНДАРЬ!AM32=GRID!$B$3:$U$3),0))*GRID!$H$45,
ROUNDUP(INDEX(GRID!$B$4:$U$15,MATCH(P$7,GRID!$A$4:$A$15,0),MATCH(1,($U$2=GRID!$B$1:$U$1)*(КАЛЕНДАРЬ!AM32=GRID!$B$3:$U$3),0))*GRID!$H$45*(1-GRID!$H$46),0))</f>
        <v>120960</v>
      </c>
      <c r="Q426" s="8">
        <f t="array" ref="Q426">IF($I$2="Длительное проживание от 10 ночей ",
INDEX(GRID!$B$4:$U$15,MATCH(Q$7,GRID!$A$4:$A$15,0),MATCH(1,($U$2=GRID!$B$1:$U$1)*(КАЛЕНДАРЬ!AM32=GRID!$B$3:$U$3),0))*GRID!$H$45,
ROUNDUP(INDEX(GRID!$B$4:$U$15,MATCH(Q$7,GRID!$A$4:$A$15,0),MATCH(1,($U$2=GRID!$B$1:$U$1)*(КАЛЕНДАРЬ!AM32=GRID!$B$3:$U$3),0))*GRID!$H$45*(1-GRID!$H$46),0))</f>
        <v>142560</v>
      </c>
      <c r="R426" s="57" t="s">
        <v>119</v>
      </c>
      <c r="S426" s="57" t="s">
        <v>119</v>
      </c>
      <c r="T426" s="57" t="s">
        <v>119</v>
      </c>
    </row>
    <row r="427" spans="1:20">
      <c r="A427" s="63" t="s">
        <v>16</v>
      </c>
      <c r="B427" s="64">
        <v>30</v>
      </c>
      <c r="C427" s="8">
        <f t="array" ref="C427">IF($I$2="Длительное проживание от 10 ночей ",
INDEX(GRID!$B$4:$U$15,MATCH(C$7,GRID!$A$4:$A$15,0),MATCH(1,($U$2=GRID!$B$1:$U$1)*(КАЛЕНДАРЬ!AM33=GRID!$B$3:$U$3),0))*GRID!$H$45,
ROUNDUP(INDEX(GRID!$B$4:$U$15,MATCH(C$7,GRID!$A$4:$A$15,0),MATCH(1,($U$2=GRID!$B$1:$U$1)*(КАЛЕНДАРЬ!AM33=GRID!$B$3:$U$3),0))*GRID!$H$45*(1-GRID!$H$46),0))</f>
        <v>22500</v>
      </c>
      <c r="D427" s="8">
        <f t="array" ref="D427">IF($I$2="Длительное проживание от 10 ночей ",
INDEX(GRID!$B$18:$U$29,MATCH(C$7,GRID!$A$18:$A$29,0),MATCH(1,($U$2=GRID!$B$1:$U$1)*(КАЛЕНДАРЬ!AM33=GRID!$B$3:$U$3),0))*GRID!$H$45,
ROUNDUP(INDEX(GRID!$B$18:$U$29,MATCH(C$7,GRID!$A$18:$A$29,0),MATCH(1,($U$2=GRID!$B$1:$U$1)*(КАЛЕНДАРЬ!AM33=GRID!$B$3:$U$3),0))*GRID!$H$45*(1-GRID!$H$46),0))</f>
        <v>27000</v>
      </c>
      <c r="E427" s="8">
        <f t="array" ref="E427">IF($I$2="Длительное проживание от 10 ночей ",
INDEX(GRID!$B$4:$U$15,MATCH(E$7,GRID!$A$4:$A$15,0),MATCH(1,($U$2=GRID!$B$1:$U$1)*(КАЛЕНДАРЬ!AM33=GRID!$B$3:$U$3),0))*GRID!$H$45,
ROUNDUP(INDEX(GRID!$B$4:$U$15,MATCH(E$7,GRID!$A$4:$A$15,0),MATCH(1,($U$2=GRID!$B$1:$U$1)*(КАЛЕНДАРЬ!AM33=GRID!$B$3:$U$3),0))*GRID!$H$45*(1-GRID!$H$46),0))</f>
        <v>27000</v>
      </c>
      <c r="F427" s="8">
        <f t="array" ref="F427">IF($I$2="Длительное проживание от 10 ночей ",
INDEX(GRID!$B$18:$U$29,MATCH(E$7,GRID!$A$18:$A$29,0),MATCH(1,($U$2=GRID!$B$1:$U$1)*(КАЛЕНДАРЬ!AM33=GRID!$B$3:$U$3),0))*GRID!$H$45,
ROUNDUP(INDEX(GRID!$B$18:$U$29,MATCH(E$7,GRID!$A$18:$A$29,0),MATCH(1,($U$2=GRID!$B$1:$U$1)*(КАЛЕНДАРЬ!AM33=GRID!$B$3:$U$3),0))*GRID!$H$45*(1-GRID!$H$46),0))</f>
        <v>31500</v>
      </c>
      <c r="G427" s="57" t="s">
        <v>119</v>
      </c>
      <c r="H427" s="57" t="s">
        <v>119</v>
      </c>
      <c r="I427" s="8">
        <f t="array" ref="I427">IF($I$2="Длительное проживание от 10 ночей ",
INDEX(GRID!$B$4:$U$15,MATCH(I$7,GRID!$A$4:$A$15,0),MATCH(1,($U$2=GRID!$B$1:$U$1)*(КАЛЕНДАРЬ!AM33=GRID!$B$3:$U$3),0))*GRID!$H$45,
ROUNDUP(INDEX(GRID!$B$4:$U$15,MATCH(I$7,GRID!$A$4:$A$15,0),MATCH(1,($U$2=GRID!$B$1:$U$1)*(КАЛЕНДАРЬ!AM33=GRID!$B$3:$U$3),0))*GRID!$H$45*(1-GRID!$H$46),0))</f>
        <v>35730</v>
      </c>
      <c r="J427" s="8">
        <f t="array" ref="J427">IF($I$2="Длительное проживание от 10 ночей ",
INDEX(GRID!$B$18:$U$29,MATCH(I$7,GRID!$A$18:$A$29,0),MATCH(1,($U$2=GRID!$B$1:$U$1)*(КАЛЕНДАРЬ!AM33=GRID!$B$3:$U$3),0))*GRID!$H$45,
ROUNDUP(INDEX(GRID!$B$18:$U$29,MATCH(I$7,GRID!$A$18:$A$29,0),MATCH(1,($U$2=GRID!$B$1:$U$1)*(КАЛЕНДАРЬ!AM33=GRID!$B$3:$U$3),0))*GRID!$H$45*(1-GRID!$H$46),0))</f>
        <v>40230</v>
      </c>
      <c r="K427" s="57" t="s">
        <v>119</v>
      </c>
      <c r="L427" s="57" t="s">
        <v>119</v>
      </c>
      <c r="M427" s="8">
        <f t="array" ref="M427">IF($I$2="Длительное проживание от 10 ночей ",
INDEX(GRID!$B$4:$U$15,MATCH(M$7,GRID!$A$4:$A$15,0),MATCH(1,($U$2=GRID!$B$1:$U$1)*(КАЛЕНДАРЬ!AM33=GRID!$B$3:$U$3),0))*GRID!$H$45,
ROUNDUP(INDEX(GRID!$B$4:$U$15,MATCH(M$7,GRID!$A$4:$A$15,0),MATCH(1,($U$2=GRID!$B$1:$U$1)*(КАЛЕНДАРЬ!AM33=GRID!$B$3:$U$3),0))*GRID!$H$45*(1-GRID!$H$46),0))</f>
        <v>58680</v>
      </c>
      <c r="N427" s="8">
        <f t="array" ref="N427">IF($I$2="Длительное проживание от 10 ночей ",
INDEX(GRID!$B$18:$U$29,MATCH(M$7,GRID!$A$18:$A$29,0),MATCH(1,($U$2=GRID!$B$1:$U$1)*(КАЛЕНДАРЬ!AM33=GRID!$B$3:$U$3),0))*GRID!$H$45,
ROUNDUP(INDEX(GRID!$B$18:$U$29,MATCH(M$7,GRID!$A$18:$A$29,0),MATCH(1,($U$2=GRID!$B$1:$U$1)*(КАЛЕНДАРЬ!AM33=GRID!$B$3:$U$3),0))*GRID!$H$45*(1-GRID!$H$46),0))</f>
        <v>63180</v>
      </c>
      <c r="O427" s="57" t="s">
        <v>119</v>
      </c>
      <c r="P427" s="8">
        <f t="array" ref="P427">IF($I$2="Длительное проживание от 10 ночей ",
INDEX(GRID!$B$4:$U$15,MATCH(P$7,GRID!$A$4:$A$15,0),MATCH(1,($U$2=GRID!$B$1:$U$1)*(КАЛЕНДАРЬ!AM33=GRID!$B$3:$U$3),0))*GRID!$H$45,
ROUNDUP(INDEX(GRID!$B$4:$U$15,MATCH(P$7,GRID!$A$4:$A$15,0),MATCH(1,($U$2=GRID!$B$1:$U$1)*(КАЛЕНДАРЬ!AM33=GRID!$B$3:$U$3),0))*GRID!$H$45*(1-GRID!$H$46),0))</f>
        <v>125730</v>
      </c>
      <c r="Q427" s="8">
        <f t="array" ref="Q427">IF($I$2="Длительное проживание от 10 ночей ",
INDEX(GRID!$B$4:$U$15,MATCH(Q$7,GRID!$A$4:$A$15,0),MATCH(1,($U$2=GRID!$B$1:$U$1)*(КАЛЕНДАРЬ!AM33=GRID!$B$3:$U$3),0))*GRID!$H$45,
ROUNDUP(INDEX(GRID!$B$4:$U$15,MATCH(Q$7,GRID!$A$4:$A$15,0),MATCH(1,($U$2=GRID!$B$1:$U$1)*(КАЛЕНДАРЬ!AM33=GRID!$B$3:$U$3),0))*GRID!$H$45*(1-GRID!$H$46),0))</f>
        <v>147960</v>
      </c>
      <c r="R427" s="57" t="s">
        <v>119</v>
      </c>
      <c r="S427" s="57" t="s">
        <v>119</v>
      </c>
      <c r="T427" s="57" t="s">
        <v>119</v>
      </c>
    </row>
    <row r="428" spans="1:20">
      <c r="A428" s="63" t="s">
        <v>17</v>
      </c>
      <c r="B428" s="64">
        <v>31</v>
      </c>
      <c r="C428" s="8">
        <f t="array" ref="C428">IF($I$2="Длительное проживание от 10 ночей ",
INDEX(GRID!$B$4:$U$15,MATCH(C$7,GRID!$A$4:$A$15,0),MATCH(1,($U$2=GRID!$B$1:$U$1)*(КАЛЕНДАРЬ!AM34=GRID!$B$3:$U$3),0))*GRID!$H$45,
ROUNDUP(INDEX(GRID!$B$4:$U$15,MATCH(C$7,GRID!$A$4:$A$15,0),MATCH(1,($U$2=GRID!$B$1:$U$1)*(КАЛЕНДАРЬ!AM34=GRID!$B$3:$U$3),0))*GRID!$H$45*(1-GRID!$H$46),0))</f>
        <v>22500</v>
      </c>
      <c r="D428" s="8">
        <f t="array" ref="D428">IF($I$2="Длительное проживание от 10 ночей ",
INDEX(GRID!$B$18:$U$29,MATCH(C$7,GRID!$A$18:$A$29,0),MATCH(1,($U$2=GRID!$B$1:$U$1)*(КАЛЕНДАРЬ!AM34=GRID!$B$3:$U$3),0))*GRID!$H$45,
ROUNDUP(INDEX(GRID!$B$18:$U$29,MATCH(C$7,GRID!$A$18:$A$29,0),MATCH(1,($U$2=GRID!$B$1:$U$1)*(КАЛЕНДАРЬ!AM34=GRID!$B$3:$U$3),0))*GRID!$H$45*(1-GRID!$H$46),0))</f>
        <v>27000</v>
      </c>
      <c r="E428" s="8">
        <f t="array" ref="E428">IF($I$2="Длительное проживание от 10 ночей ",
INDEX(GRID!$B$4:$U$15,MATCH(E$7,GRID!$A$4:$A$15,0),MATCH(1,($U$2=GRID!$B$1:$U$1)*(КАЛЕНДАРЬ!AM34=GRID!$B$3:$U$3),0))*GRID!$H$45,
ROUNDUP(INDEX(GRID!$B$4:$U$15,MATCH(E$7,GRID!$A$4:$A$15,0),MATCH(1,($U$2=GRID!$B$1:$U$1)*(КАЛЕНДАРЬ!AM34=GRID!$B$3:$U$3),0))*GRID!$H$45*(1-GRID!$H$46),0))</f>
        <v>27000</v>
      </c>
      <c r="F428" s="8">
        <f t="array" ref="F428">IF($I$2="Длительное проживание от 10 ночей ",
INDEX(GRID!$B$18:$U$29,MATCH(E$7,GRID!$A$18:$A$29,0),MATCH(1,($U$2=GRID!$B$1:$U$1)*(КАЛЕНДАРЬ!AM34=GRID!$B$3:$U$3),0))*GRID!$H$45,
ROUNDUP(INDEX(GRID!$B$18:$U$29,MATCH(E$7,GRID!$A$18:$A$29,0),MATCH(1,($U$2=GRID!$B$1:$U$1)*(КАЛЕНДАРЬ!AM34=GRID!$B$3:$U$3),0))*GRID!$H$45*(1-GRID!$H$46),0))</f>
        <v>31500</v>
      </c>
      <c r="G428" s="57" t="s">
        <v>119</v>
      </c>
      <c r="H428" s="57" t="s">
        <v>119</v>
      </c>
      <c r="I428" s="8">
        <f t="array" ref="I428">IF($I$2="Длительное проживание от 10 ночей ",
INDEX(GRID!$B$4:$U$15,MATCH(I$7,GRID!$A$4:$A$15,0),MATCH(1,($U$2=GRID!$B$1:$U$1)*(КАЛЕНДАРЬ!AM34=GRID!$B$3:$U$3),0))*GRID!$H$45,
ROUNDUP(INDEX(GRID!$B$4:$U$15,MATCH(I$7,GRID!$A$4:$A$15,0),MATCH(1,($U$2=GRID!$B$1:$U$1)*(КАЛЕНДАРЬ!AM34=GRID!$B$3:$U$3),0))*GRID!$H$45*(1-GRID!$H$46),0))</f>
        <v>35730</v>
      </c>
      <c r="J428" s="8">
        <f t="array" ref="J428">IF($I$2="Длительное проживание от 10 ночей ",
INDEX(GRID!$B$18:$U$29,MATCH(I$7,GRID!$A$18:$A$29,0),MATCH(1,($U$2=GRID!$B$1:$U$1)*(КАЛЕНДАРЬ!AM34=GRID!$B$3:$U$3),0))*GRID!$H$45,
ROUNDUP(INDEX(GRID!$B$18:$U$29,MATCH(I$7,GRID!$A$18:$A$29,0),MATCH(1,($U$2=GRID!$B$1:$U$1)*(КАЛЕНДАРЬ!AM34=GRID!$B$3:$U$3),0))*GRID!$H$45*(1-GRID!$H$46),0))</f>
        <v>40230</v>
      </c>
      <c r="K428" s="57" t="s">
        <v>119</v>
      </c>
      <c r="L428" s="57" t="s">
        <v>119</v>
      </c>
      <c r="M428" s="8">
        <f t="array" ref="M428">IF($I$2="Длительное проживание от 10 ночей ",
INDEX(GRID!$B$4:$U$15,MATCH(M$7,GRID!$A$4:$A$15,0),MATCH(1,($U$2=GRID!$B$1:$U$1)*(КАЛЕНДАРЬ!AM34=GRID!$B$3:$U$3),0))*GRID!$H$45,
ROUNDUP(INDEX(GRID!$B$4:$U$15,MATCH(M$7,GRID!$A$4:$A$15,0),MATCH(1,($U$2=GRID!$B$1:$U$1)*(КАЛЕНДАРЬ!AM34=GRID!$B$3:$U$3),0))*GRID!$H$45*(1-GRID!$H$46),0))</f>
        <v>58680</v>
      </c>
      <c r="N428" s="8">
        <f t="array" ref="N428">IF($I$2="Длительное проживание от 10 ночей ",
INDEX(GRID!$B$18:$U$29,MATCH(M$7,GRID!$A$18:$A$29,0),MATCH(1,($U$2=GRID!$B$1:$U$1)*(КАЛЕНДАРЬ!AM34=GRID!$B$3:$U$3),0))*GRID!$H$45,
ROUNDUP(INDEX(GRID!$B$18:$U$29,MATCH(M$7,GRID!$A$18:$A$29,0),MATCH(1,($U$2=GRID!$B$1:$U$1)*(КАЛЕНДАРЬ!AM34=GRID!$B$3:$U$3),0))*GRID!$H$45*(1-GRID!$H$46),0))</f>
        <v>63180</v>
      </c>
      <c r="O428" s="57" t="s">
        <v>119</v>
      </c>
      <c r="P428" s="8">
        <f t="array" ref="P428">IF($I$2="Длительное проживание от 10 ночей ",
INDEX(GRID!$B$4:$U$15,MATCH(P$7,GRID!$A$4:$A$15,0),MATCH(1,($U$2=GRID!$B$1:$U$1)*(КАЛЕНДАРЬ!AM34=GRID!$B$3:$U$3),0))*GRID!$H$45,
ROUNDUP(INDEX(GRID!$B$4:$U$15,MATCH(P$7,GRID!$A$4:$A$15,0),MATCH(1,($U$2=GRID!$B$1:$U$1)*(КАЛЕНДАРЬ!AM34=GRID!$B$3:$U$3),0))*GRID!$H$45*(1-GRID!$H$46),0))</f>
        <v>125730</v>
      </c>
      <c r="Q428" s="8">
        <f t="array" ref="Q428">IF($I$2="Длительное проживание от 10 ночей ",
INDEX(GRID!$B$4:$U$15,MATCH(Q$7,GRID!$A$4:$A$15,0),MATCH(1,($U$2=GRID!$B$1:$U$1)*(КАЛЕНДАРЬ!AM34=GRID!$B$3:$U$3),0))*GRID!$H$45,
ROUNDUP(INDEX(GRID!$B$4:$U$15,MATCH(Q$7,GRID!$A$4:$A$15,0),MATCH(1,($U$2=GRID!$B$1:$U$1)*(КАЛЕНДАРЬ!AM34=GRID!$B$3:$U$3),0))*GRID!$H$45*(1-GRID!$H$46),0))</f>
        <v>147960</v>
      </c>
      <c r="R428" s="57" t="s">
        <v>119</v>
      </c>
      <c r="S428" s="57" t="s">
        <v>119</v>
      </c>
      <c r="T428" s="57" t="s">
        <v>119</v>
      </c>
    </row>
    <row r="429" spans="1:20" s="87" customFormat="1" ht="12" customHeight="1">
      <c r="A429" s="136"/>
      <c r="B429" s="137"/>
      <c r="C429" s="91"/>
      <c r="D429" s="91"/>
      <c r="E429" s="91"/>
      <c r="F429" s="91"/>
      <c r="G429" s="91"/>
      <c r="H429" s="91"/>
      <c r="I429" s="91"/>
      <c r="J429" s="91"/>
      <c r="K429" s="91"/>
      <c r="L429" s="91"/>
      <c r="M429" s="91"/>
      <c r="N429" s="91"/>
      <c r="O429" s="91"/>
      <c r="P429" s="91"/>
      <c r="Q429" s="91"/>
      <c r="R429" s="138"/>
      <c r="S429" s="138"/>
      <c r="T429" s="138"/>
    </row>
    <row r="430" spans="1:20" s="9" customFormat="1" ht="17.25" customHeight="1">
      <c r="A430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430" s="171"/>
      <c r="C430" s="171"/>
      <c r="D430" s="171"/>
      <c r="E430" s="171"/>
      <c r="F430" s="171"/>
      <c r="G430" s="171"/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  <c r="T430" s="171"/>
    </row>
    <row r="431" spans="1:20" ht="12.75" customHeight="1">
      <c r="A431" s="172" t="s">
        <v>138</v>
      </c>
      <c r="B431" s="173"/>
      <c r="C431" s="173"/>
      <c r="D431" s="173"/>
      <c r="E431" s="173"/>
      <c r="F431" s="173"/>
      <c r="G431" s="173"/>
      <c r="H431" s="173"/>
      <c r="I431" s="173"/>
      <c r="J431" s="173"/>
      <c r="K431" s="173"/>
      <c r="L431" s="173"/>
      <c r="M431" s="173"/>
      <c r="N431" s="173"/>
      <c r="O431" s="173"/>
      <c r="P431" s="173"/>
      <c r="Q431" s="173"/>
      <c r="R431" s="173"/>
      <c r="S431" s="173"/>
      <c r="T431" s="173"/>
    </row>
    <row r="432" spans="1:20" ht="56.25" customHeight="1">
      <c r="A432" s="256" t="s">
        <v>8</v>
      </c>
      <c r="B432" s="257"/>
      <c r="C432" s="178" t="s">
        <v>101</v>
      </c>
      <c r="D432" s="179"/>
      <c r="E432" s="164" t="s">
        <v>93</v>
      </c>
      <c r="F432" s="165"/>
      <c r="G432" s="166" t="s">
        <v>94</v>
      </c>
      <c r="H432" s="166"/>
      <c r="I432" s="167" t="s">
        <v>95</v>
      </c>
      <c r="J432" s="168"/>
      <c r="K432" s="169" t="s">
        <v>96</v>
      </c>
      <c r="L432" s="169"/>
      <c r="M432" s="170" t="s">
        <v>97</v>
      </c>
      <c r="N432" s="170"/>
      <c r="O432" s="21" t="s">
        <v>71</v>
      </c>
      <c r="P432" s="22" t="s">
        <v>72</v>
      </c>
      <c r="Q432" s="23" t="s">
        <v>73</v>
      </c>
      <c r="R432" s="24" t="s">
        <v>74</v>
      </c>
      <c r="S432" s="25" t="s">
        <v>75</v>
      </c>
      <c r="T432" s="26" t="s">
        <v>76</v>
      </c>
    </row>
    <row r="433" spans="1:20" ht="12.75" customHeight="1">
      <c r="A433" s="258"/>
      <c r="B433" s="259"/>
      <c r="C433" s="55" t="s">
        <v>9</v>
      </c>
      <c r="D433" s="55" t="s">
        <v>10</v>
      </c>
      <c r="E433" s="55" t="s">
        <v>9</v>
      </c>
      <c r="F433" s="55" t="s">
        <v>10</v>
      </c>
      <c r="G433" s="55" t="s">
        <v>9</v>
      </c>
      <c r="H433" s="55" t="s">
        <v>10</v>
      </c>
      <c r="I433" s="55" t="s">
        <v>9</v>
      </c>
      <c r="J433" s="55" t="s">
        <v>10</v>
      </c>
      <c r="K433" s="55" t="s">
        <v>9</v>
      </c>
      <c r="L433" s="55" t="s">
        <v>10</v>
      </c>
      <c r="M433" s="55" t="s">
        <v>9</v>
      </c>
      <c r="N433" s="55" t="s">
        <v>10</v>
      </c>
      <c r="O433" s="55" t="s">
        <v>99</v>
      </c>
      <c r="P433" s="55" t="s">
        <v>100</v>
      </c>
      <c r="Q433" s="55" t="s">
        <v>100</v>
      </c>
      <c r="R433" s="55" t="s">
        <v>118</v>
      </c>
      <c r="S433" s="55" t="s">
        <v>118</v>
      </c>
      <c r="T433" s="55" t="s">
        <v>118</v>
      </c>
    </row>
    <row r="434" spans="1:20">
      <c r="A434" s="63" t="s">
        <v>11</v>
      </c>
      <c r="B434" s="64">
        <v>1</v>
      </c>
      <c r="C434" s="8">
        <f t="array" ref="C434">IF($I$2="Длительное проживание от 10 ночей ",
INDEX(GRID!$B$4:$U$15,MATCH(C$7,GRID!$A$4:$A$15,0),MATCH(1,($U$2=GRID!$B$1:$U$1)*(КАЛЕНДАРЬ!AP4=GRID!$B$3:$U$3),0))*GRID!$H$45,
ROUNDUP(INDEX(GRID!$B$4:$U$15,MATCH(C$7,GRID!$A$4:$A$15,0),MATCH(1,($U$2=GRID!$B$1:$U$1)*(КАЛЕНДАРЬ!AP4=GRID!$B$3:$U$3),0))*GRID!$H$45*(1-GRID!$H$46),0))</f>
        <v>22500</v>
      </c>
      <c r="D434" s="8">
        <f t="array" ref="D434">IF($I$2="Длительное проживание от 10 ночей ",
INDEX(GRID!$B$18:$U$29,MATCH(C$7,GRID!$A$18:$A$29,0),MATCH(1,($U$2=GRID!$B$1:$U$1)*(КАЛЕНДАРЬ!AP4=GRID!$B$3:$U$3),0))*GRID!$H$45,
ROUNDUP(INDEX(GRID!$B$18:$U$29,MATCH(C$7,GRID!$A$18:$A$29,0),MATCH(1,($U$2=GRID!$B$1:$U$1)*(КАЛЕНДАРЬ!AP4=GRID!$B$3:$U$3),0))*GRID!$H$45*(1-GRID!$H$46),0))</f>
        <v>27000</v>
      </c>
      <c r="E434" s="8">
        <f t="array" ref="E434">IF($I$2="Длительное проживание от 10 ночей ",
INDEX(GRID!$B$4:$U$15,MATCH(E$7,GRID!$A$4:$A$15,0),MATCH(1,($U$2=GRID!$B$1:$U$1)*(КАЛЕНДАРЬ!AP4=GRID!$B$3:$U$3),0))*GRID!$H$45,
ROUNDUP(INDEX(GRID!$B$4:$U$15,MATCH(E$7,GRID!$A$4:$A$15,0),MATCH(1,($U$2=GRID!$B$1:$U$1)*(КАЛЕНДАРЬ!AP4=GRID!$B$3:$U$3),0))*GRID!$H$45*(1-GRID!$H$46),0))</f>
        <v>27000</v>
      </c>
      <c r="F434" s="8">
        <f t="array" ref="F434">IF($I$2="Длительное проживание от 10 ночей ",
INDEX(GRID!$B$18:$U$29,MATCH(E$7,GRID!$A$18:$A$29,0),MATCH(1,($U$2=GRID!$B$1:$U$1)*(КАЛЕНДАРЬ!AP4=GRID!$B$3:$U$3),0))*GRID!$H$45,
ROUNDUP(INDEX(GRID!$B$18:$U$29,MATCH(E$7,GRID!$A$18:$A$29,0),MATCH(1,($U$2=GRID!$B$1:$U$1)*(КАЛЕНДАРЬ!AP4=GRID!$B$3:$U$3),0))*GRID!$H$45*(1-GRID!$H$46),0))</f>
        <v>31500</v>
      </c>
      <c r="G434" s="57" t="s">
        <v>119</v>
      </c>
      <c r="H434" s="57" t="s">
        <v>119</v>
      </c>
      <c r="I434" s="8">
        <f t="array" ref="I434">IF($I$2="Длительное проживание от 10 ночей ",
INDEX(GRID!$B$4:$U$15,MATCH(I$7,GRID!$A$4:$A$15,0),MATCH(1,($U$2=GRID!$B$1:$U$1)*(КАЛЕНДАРЬ!AP4=GRID!$B$3:$U$3),0))*GRID!$H$45,
ROUNDUP(INDEX(GRID!$B$4:$U$15,MATCH(I$7,GRID!$A$4:$A$15,0),MATCH(1,($U$2=GRID!$B$1:$U$1)*(КАЛЕНДАРЬ!AP4=GRID!$B$3:$U$3),0))*GRID!$H$45*(1-GRID!$H$46),0))</f>
        <v>35730</v>
      </c>
      <c r="J434" s="8">
        <f t="array" ref="J434">IF($I$2="Длительное проживание от 10 ночей ",
INDEX(GRID!$B$18:$U$29,MATCH(I$7,GRID!$A$18:$A$29,0),MATCH(1,($U$2=GRID!$B$1:$U$1)*(КАЛЕНДАРЬ!AP4=GRID!$B$3:$U$3),0))*GRID!$H$45,
ROUNDUP(INDEX(GRID!$B$18:$U$29,MATCH(I$7,GRID!$A$18:$A$29,0),MATCH(1,($U$2=GRID!$B$1:$U$1)*(КАЛЕНДАРЬ!AP4=GRID!$B$3:$U$3),0))*GRID!$H$45*(1-GRID!$H$46),0))</f>
        <v>40230</v>
      </c>
      <c r="K434" s="57" t="s">
        <v>119</v>
      </c>
      <c r="L434" s="57" t="s">
        <v>119</v>
      </c>
      <c r="M434" s="8">
        <f t="array" ref="M434">IF($I$2="Длительное проживание от 10 ночей ",
INDEX(GRID!$B$4:$U$15,MATCH(M$7,GRID!$A$4:$A$15,0),MATCH(1,($U$2=GRID!$B$1:$U$1)*(КАЛЕНДАРЬ!AP4=GRID!$B$3:$U$3),0))*GRID!$H$45,
ROUNDUP(INDEX(GRID!$B$4:$U$15,MATCH(M$7,GRID!$A$4:$A$15,0),MATCH(1,($U$2=GRID!$B$1:$U$1)*(КАЛЕНДАРЬ!AP4=GRID!$B$3:$U$3),0))*GRID!$H$45*(1-GRID!$H$46),0))</f>
        <v>58680</v>
      </c>
      <c r="N434" s="8">
        <f t="array" ref="N434">IF($I$2="Длительное проживание от 10 ночей ",
INDEX(GRID!$B$18:$U$29,MATCH(M$7,GRID!$A$18:$A$29,0),MATCH(1,($U$2=GRID!$B$1:$U$1)*(КАЛЕНДАРЬ!AP4=GRID!$B$3:$U$3),0))*GRID!$H$45,
ROUNDUP(INDEX(GRID!$B$18:$U$29,MATCH(M$7,GRID!$A$18:$A$29,0),MATCH(1,($U$2=GRID!$B$1:$U$1)*(КАЛЕНДАРЬ!AP4=GRID!$B$3:$U$3),0))*GRID!$H$45*(1-GRID!$H$46),0))</f>
        <v>63180</v>
      </c>
      <c r="O434" s="57" t="s">
        <v>119</v>
      </c>
      <c r="P434" s="8">
        <f t="array" ref="P434">IF($I$2="Длительное проживание от 10 ночей ",
INDEX(GRID!$B$4:$U$15,MATCH(P$7,GRID!$A$4:$A$15,0),MATCH(1,($U$2=GRID!$B$1:$U$1)*(КАЛЕНДАРЬ!AP4=GRID!$B$3:$U$3),0))*GRID!$H$45,
ROUNDUP(INDEX(GRID!$B$4:$U$15,MATCH(P$7,GRID!$A$4:$A$15,0),MATCH(1,($U$2=GRID!$B$1:$U$1)*(КАЛЕНДАРЬ!AP4=GRID!$B$3:$U$3),0))*GRID!$H$45*(1-GRID!$H$46),0))</f>
        <v>125730</v>
      </c>
      <c r="Q434" s="8">
        <f t="array" ref="Q434">IF($I$2="Длительное проживание от 10 ночей ",
INDEX(GRID!$B$4:$U$15,MATCH(Q$7,GRID!$A$4:$A$15,0),MATCH(1,($U$2=GRID!$B$1:$U$1)*(КАЛЕНДАРЬ!AP4=GRID!$B$3:$U$3),0))*GRID!$H$45,
ROUNDUP(INDEX(GRID!$B$4:$U$15,MATCH(Q$7,GRID!$A$4:$A$15,0),MATCH(1,($U$2=GRID!$B$1:$U$1)*(КАЛЕНДАРЬ!AP4=GRID!$B$3:$U$3),0))*GRID!$H$45*(1-GRID!$H$46),0))</f>
        <v>147960</v>
      </c>
      <c r="R434" s="57" t="s">
        <v>119</v>
      </c>
      <c r="S434" s="57" t="s">
        <v>119</v>
      </c>
      <c r="T434" s="57" t="s">
        <v>119</v>
      </c>
    </row>
    <row r="435" spans="1:20">
      <c r="A435" s="63" t="s">
        <v>12</v>
      </c>
      <c r="B435" s="64">
        <v>2</v>
      </c>
      <c r="C435" s="8">
        <f t="array" ref="C435">IF($I$2="Длительное проживание от 10 ночей ",
INDEX(GRID!$B$4:$U$15,MATCH(C$7,GRID!$A$4:$A$15,0),MATCH(1,($U$2=GRID!$B$1:$U$1)*(КАЛЕНДАРЬ!AP5=GRID!$B$3:$U$3),0))*GRID!$H$45,
ROUNDUP(INDEX(GRID!$B$4:$U$15,MATCH(C$7,GRID!$A$4:$A$15,0),MATCH(1,($U$2=GRID!$B$1:$U$1)*(КАЛЕНДАРЬ!AP5=GRID!$B$3:$U$3),0))*GRID!$H$45*(1-GRID!$H$46),0))</f>
        <v>22500</v>
      </c>
      <c r="D435" s="8">
        <f t="array" ref="D435">IF($I$2="Длительное проживание от 10 ночей ",
INDEX(GRID!$B$18:$U$29,MATCH(C$7,GRID!$A$18:$A$29,0),MATCH(1,($U$2=GRID!$B$1:$U$1)*(КАЛЕНДАРЬ!AP5=GRID!$B$3:$U$3),0))*GRID!$H$45,
ROUNDUP(INDEX(GRID!$B$18:$U$29,MATCH(C$7,GRID!$A$18:$A$29,0),MATCH(1,($U$2=GRID!$B$1:$U$1)*(КАЛЕНДАРЬ!AP5=GRID!$B$3:$U$3),0))*GRID!$H$45*(1-GRID!$H$46),0))</f>
        <v>27000</v>
      </c>
      <c r="E435" s="8">
        <f t="array" ref="E435">IF($I$2="Длительное проживание от 10 ночей ",
INDEX(GRID!$B$4:$U$15,MATCH(E$7,GRID!$A$4:$A$15,0),MATCH(1,($U$2=GRID!$B$1:$U$1)*(КАЛЕНДАРЬ!AP5=GRID!$B$3:$U$3),0))*GRID!$H$45,
ROUNDUP(INDEX(GRID!$B$4:$U$15,MATCH(E$7,GRID!$A$4:$A$15,0),MATCH(1,($U$2=GRID!$B$1:$U$1)*(КАЛЕНДАРЬ!AP5=GRID!$B$3:$U$3),0))*GRID!$H$45*(1-GRID!$H$46),0))</f>
        <v>27000</v>
      </c>
      <c r="F435" s="8">
        <f t="array" ref="F435">IF($I$2="Длительное проживание от 10 ночей ",
INDEX(GRID!$B$18:$U$29,MATCH(E$7,GRID!$A$18:$A$29,0),MATCH(1,($U$2=GRID!$B$1:$U$1)*(КАЛЕНДАРЬ!AP5=GRID!$B$3:$U$3),0))*GRID!$H$45,
ROUNDUP(INDEX(GRID!$B$18:$U$29,MATCH(E$7,GRID!$A$18:$A$29,0),MATCH(1,($U$2=GRID!$B$1:$U$1)*(КАЛЕНДАРЬ!AP5=GRID!$B$3:$U$3),0))*GRID!$H$45*(1-GRID!$H$46),0))</f>
        <v>31500</v>
      </c>
      <c r="G435" s="57" t="s">
        <v>119</v>
      </c>
      <c r="H435" s="57" t="s">
        <v>119</v>
      </c>
      <c r="I435" s="8">
        <f t="array" ref="I435">IF($I$2="Длительное проживание от 10 ночей ",
INDEX(GRID!$B$4:$U$15,MATCH(I$7,GRID!$A$4:$A$15,0),MATCH(1,($U$2=GRID!$B$1:$U$1)*(КАЛЕНДАРЬ!AP5=GRID!$B$3:$U$3),0))*GRID!$H$45,
ROUNDUP(INDEX(GRID!$B$4:$U$15,MATCH(I$7,GRID!$A$4:$A$15,0),MATCH(1,($U$2=GRID!$B$1:$U$1)*(КАЛЕНДАРЬ!AP5=GRID!$B$3:$U$3),0))*GRID!$H$45*(1-GRID!$H$46),0))</f>
        <v>35730</v>
      </c>
      <c r="J435" s="8">
        <f t="array" ref="J435">IF($I$2="Длительное проживание от 10 ночей ",
INDEX(GRID!$B$18:$U$29,MATCH(I$7,GRID!$A$18:$A$29,0),MATCH(1,($U$2=GRID!$B$1:$U$1)*(КАЛЕНДАРЬ!AP5=GRID!$B$3:$U$3),0))*GRID!$H$45,
ROUNDUP(INDEX(GRID!$B$18:$U$29,MATCH(I$7,GRID!$A$18:$A$29,0),MATCH(1,($U$2=GRID!$B$1:$U$1)*(КАЛЕНДАРЬ!AP5=GRID!$B$3:$U$3),0))*GRID!$H$45*(1-GRID!$H$46),0))</f>
        <v>40230</v>
      </c>
      <c r="K435" s="57" t="s">
        <v>119</v>
      </c>
      <c r="L435" s="57" t="s">
        <v>119</v>
      </c>
      <c r="M435" s="8">
        <f t="array" ref="M435">IF($I$2="Длительное проживание от 10 ночей ",
INDEX(GRID!$B$4:$U$15,MATCH(M$7,GRID!$A$4:$A$15,0),MATCH(1,($U$2=GRID!$B$1:$U$1)*(КАЛЕНДАРЬ!AP5=GRID!$B$3:$U$3),0))*GRID!$H$45,
ROUNDUP(INDEX(GRID!$B$4:$U$15,MATCH(M$7,GRID!$A$4:$A$15,0),MATCH(1,($U$2=GRID!$B$1:$U$1)*(КАЛЕНДАРЬ!AP5=GRID!$B$3:$U$3),0))*GRID!$H$45*(1-GRID!$H$46),0))</f>
        <v>58680</v>
      </c>
      <c r="N435" s="8">
        <f t="array" ref="N435">IF($I$2="Длительное проживание от 10 ночей ",
INDEX(GRID!$B$18:$U$29,MATCH(M$7,GRID!$A$18:$A$29,0),MATCH(1,($U$2=GRID!$B$1:$U$1)*(КАЛЕНДАРЬ!AP5=GRID!$B$3:$U$3),0))*GRID!$H$45,
ROUNDUP(INDEX(GRID!$B$18:$U$29,MATCH(M$7,GRID!$A$18:$A$29,0),MATCH(1,($U$2=GRID!$B$1:$U$1)*(КАЛЕНДАРЬ!AP5=GRID!$B$3:$U$3),0))*GRID!$H$45*(1-GRID!$H$46),0))</f>
        <v>63180</v>
      </c>
      <c r="O435" s="57" t="s">
        <v>119</v>
      </c>
      <c r="P435" s="8">
        <f t="array" ref="P435">IF($I$2="Длительное проживание от 10 ночей ",
INDEX(GRID!$B$4:$U$15,MATCH(P$7,GRID!$A$4:$A$15,0),MATCH(1,($U$2=GRID!$B$1:$U$1)*(КАЛЕНДАРЬ!AP5=GRID!$B$3:$U$3),0))*GRID!$H$45,
ROUNDUP(INDEX(GRID!$B$4:$U$15,MATCH(P$7,GRID!$A$4:$A$15,0),MATCH(1,($U$2=GRID!$B$1:$U$1)*(КАЛЕНДАРЬ!AP5=GRID!$B$3:$U$3),0))*GRID!$H$45*(1-GRID!$H$46),0))</f>
        <v>125730</v>
      </c>
      <c r="Q435" s="8">
        <f t="array" ref="Q435">IF($I$2="Длительное проживание от 10 ночей ",
INDEX(GRID!$B$4:$U$15,MATCH(Q$7,GRID!$A$4:$A$15,0),MATCH(1,($U$2=GRID!$B$1:$U$1)*(КАЛЕНДАРЬ!AP5=GRID!$B$3:$U$3),0))*GRID!$H$45,
ROUNDUP(INDEX(GRID!$B$4:$U$15,MATCH(Q$7,GRID!$A$4:$A$15,0),MATCH(1,($U$2=GRID!$B$1:$U$1)*(КАЛЕНДАРЬ!AP5=GRID!$B$3:$U$3),0))*GRID!$H$45*(1-GRID!$H$46),0))</f>
        <v>147960</v>
      </c>
      <c r="R435" s="57" t="s">
        <v>119</v>
      </c>
      <c r="S435" s="57" t="s">
        <v>119</v>
      </c>
      <c r="T435" s="57" t="s">
        <v>119</v>
      </c>
    </row>
    <row r="436" spans="1:20">
      <c r="A436" s="63" t="s">
        <v>13</v>
      </c>
      <c r="B436" s="64">
        <v>3</v>
      </c>
      <c r="C436" s="8">
        <f t="array" ref="C436">IF($I$2="Длительное проживание от 10 ночей ",
INDEX(GRID!$B$4:$U$15,MATCH(C$7,GRID!$A$4:$A$15,0),MATCH(1,($U$2=GRID!$B$1:$U$1)*(КАЛЕНДАРЬ!AP6=GRID!$B$3:$U$3),0))*GRID!$H$45,
ROUNDUP(INDEX(GRID!$B$4:$U$15,MATCH(C$7,GRID!$A$4:$A$15,0),MATCH(1,($U$2=GRID!$B$1:$U$1)*(КАЛЕНДАРЬ!AP6=GRID!$B$3:$U$3),0))*GRID!$H$45*(1-GRID!$H$46),0))</f>
        <v>22500</v>
      </c>
      <c r="D436" s="8">
        <f t="array" ref="D436">IF($I$2="Длительное проживание от 10 ночей ",
INDEX(GRID!$B$18:$U$29,MATCH(C$7,GRID!$A$18:$A$29,0),MATCH(1,($U$2=GRID!$B$1:$U$1)*(КАЛЕНДАРЬ!AP6=GRID!$B$3:$U$3),0))*GRID!$H$45,
ROUNDUP(INDEX(GRID!$B$18:$U$29,MATCH(C$7,GRID!$A$18:$A$29,0),MATCH(1,($U$2=GRID!$B$1:$U$1)*(КАЛЕНДАРЬ!AP6=GRID!$B$3:$U$3),0))*GRID!$H$45*(1-GRID!$H$46),0))</f>
        <v>27000</v>
      </c>
      <c r="E436" s="8">
        <f t="array" ref="E436">IF($I$2="Длительное проживание от 10 ночей ",
INDEX(GRID!$B$4:$U$15,MATCH(E$7,GRID!$A$4:$A$15,0),MATCH(1,($U$2=GRID!$B$1:$U$1)*(КАЛЕНДАРЬ!AP6=GRID!$B$3:$U$3),0))*GRID!$H$45,
ROUNDUP(INDEX(GRID!$B$4:$U$15,MATCH(E$7,GRID!$A$4:$A$15,0),MATCH(1,($U$2=GRID!$B$1:$U$1)*(КАЛЕНДАРЬ!AP6=GRID!$B$3:$U$3),0))*GRID!$H$45*(1-GRID!$H$46),0))</f>
        <v>27000</v>
      </c>
      <c r="F436" s="8">
        <f t="array" ref="F436">IF($I$2="Длительное проживание от 10 ночей ",
INDEX(GRID!$B$18:$U$29,MATCH(E$7,GRID!$A$18:$A$29,0),MATCH(1,($U$2=GRID!$B$1:$U$1)*(КАЛЕНДАРЬ!AP6=GRID!$B$3:$U$3),0))*GRID!$H$45,
ROUNDUP(INDEX(GRID!$B$18:$U$29,MATCH(E$7,GRID!$A$18:$A$29,0),MATCH(1,($U$2=GRID!$B$1:$U$1)*(КАЛЕНДАРЬ!AP6=GRID!$B$3:$U$3),0))*GRID!$H$45*(1-GRID!$H$46),0))</f>
        <v>31500</v>
      </c>
      <c r="G436" s="57" t="s">
        <v>119</v>
      </c>
      <c r="H436" s="57" t="s">
        <v>119</v>
      </c>
      <c r="I436" s="8">
        <f t="array" ref="I436">IF($I$2="Длительное проживание от 10 ночей ",
INDEX(GRID!$B$4:$U$15,MATCH(I$7,GRID!$A$4:$A$15,0),MATCH(1,($U$2=GRID!$B$1:$U$1)*(КАЛЕНДАРЬ!AP6=GRID!$B$3:$U$3),0))*GRID!$H$45,
ROUNDUP(INDEX(GRID!$B$4:$U$15,MATCH(I$7,GRID!$A$4:$A$15,0),MATCH(1,($U$2=GRID!$B$1:$U$1)*(КАЛЕНДАРЬ!AP6=GRID!$B$3:$U$3),0))*GRID!$H$45*(1-GRID!$H$46),0))</f>
        <v>35730</v>
      </c>
      <c r="J436" s="8">
        <f t="array" ref="J436">IF($I$2="Длительное проживание от 10 ночей ",
INDEX(GRID!$B$18:$U$29,MATCH(I$7,GRID!$A$18:$A$29,0),MATCH(1,($U$2=GRID!$B$1:$U$1)*(КАЛЕНДАРЬ!AP6=GRID!$B$3:$U$3),0))*GRID!$H$45,
ROUNDUP(INDEX(GRID!$B$18:$U$29,MATCH(I$7,GRID!$A$18:$A$29,0),MATCH(1,($U$2=GRID!$B$1:$U$1)*(КАЛЕНДАРЬ!AP6=GRID!$B$3:$U$3),0))*GRID!$H$45*(1-GRID!$H$46),0))</f>
        <v>40230</v>
      </c>
      <c r="K436" s="57" t="s">
        <v>119</v>
      </c>
      <c r="L436" s="57" t="s">
        <v>119</v>
      </c>
      <c r="M436" s="8">
        <f t="array" ref="M436">IF($I$2="Длительное проживание от 10 ночей ",
INDEX(GRID!$B$4:$U$15,MATCH(M$7,GRID!$A$4:$A$15,0),MATCH(1,($U$2=GRID!$B$1:$U$1)*(КАЛЕНДАРЬ!AP6=GRID!$B$3:$U$3),0))*GRID!$H$45,
ROUNDUP(INDEX(GRID!$B$4:$U$15,MATCH(M$7,GRID!$A$4:$A$15,0),MATCH(1,($U$2=GRID!$B$1:$U$1)*(КАЛЕНДАРЬ!AP6=GRID!$B$3:$U$3),0))*GRID!$H$45*(1-GRID!$H$46),0))</f>
        <v>58680</v>
      </c>
      <c r="N436" s="8">
        <f t="array" ref="N436">IF($I$2="Длительное проживание от 10 ночей ",
INDEX(GRID!$B$18:$U$29,MATCH(M$7,GRID!$A$18:$A$29,0),MATCH(1,($U$2=GRID!$B$1:$U$1)*(КАЛЕНДАРЬ!AP6=GRID!$B$3:$U$3),0))*GRID!$H$45,
ROUNDUP(INDEX(GRID!$B$18:$U$29,MATCH(M$7,GRID!$A$18:$A$29,0),MATCH(1,($U$2=GRID!$B$1:$U$1)*(КАЛЕНДАРЬ!AP6=GRID!$B$3:$U$3),0))*GRID!$H$45*(1-GRID!$H$46),0))</f>
        <v>63180</v>
      </c>
      <c r="O436" s="57" t="s">
        <v>119</v>
      </c>
      <c r="P436" s="8">
        <f t="array" ref="P436">IF($I$2="Длительное проживание от 10 ночей ",
INDEX(GRID!$B$4:$U$15,MATCH(P$7,GRID!$A$4:$A$15,0),MATCH(1,($U$2=GRID!$B$1:$U$1)*(КАЛЕНДАРЬ!AP6=GRID!$B$3:$U$3),0))*GRID!$H$45,
ROUNDUP(INDEX(GRID!$B$4:$U$15,MATCH(P$7,GRID!$A$4:$A$15,0),MATCH(1,($U$2=GRID!$B$1:$U$1)*(КАЛЕНДАРЬ!AP6=GRID!$B$3:$U$3),0))*GRID!$H$45*(1-GRID!$H$46),0))</f>
        <v>125730</v>
      </c>
      <c r="Q436" s="8">
        <f t="array" ref="Q436">IF($I$2="Длительное проживание от 10 ночей ",
INDEX(GRID!$B$4:$U$15,MATCH(Q$7,GRID!$A$4:$A$15,0),MATCH(1,($U$2=GRID!$B$1:$U$1)*(КАЛЕНДАРЬ!AP6=GRID!$B$3:$U$3),0))*GRID!$H$45,
ROUNDUP(INDEX(GRID!$B$4:$U$15,MATCH(Q$7,GRID!$A$4:$A$15,0),MATCH(1,($U$2=GRID!$B$1:$U$1)*(КАЛЕНДАРЬ!AP6=GRID!$B$3:$U$3),0))*GRID!$H$45*(1-GRID!$H$46),0))</f>
        <v>147960</v>
      </c>
      <c r="R436" s="57" t="s">
        <v>119</v>
      </c>
      <c r="S436" s="57" t="s">
        <v>119</v>
      </c>
      <c r="T436" s="57" t="s">
        <v>119</v>
      </c>
    </row>
    <row r="437" spans="1:20">
      <c r="A437" s="63" t="s">
        <v>14</v>
      </c>
      <c r="B437" s="64">
        <v>4</v>
      </c>
      <c r="C437" s="8">
        <f t="array" ref="C437">IF($I$2="Длительное проживание от 10 ночей ",
INDEX(GRID!$B$4:$U$15,MATCH(C$7,GRID!$A$4:$A$15,0),MATCH(1,($U$2=GRID!$B$1:$U$1)*(КАЛЕНДАРЬ!AP7=GRID!$B$3:$U$3),0))*GRID!$H$45,
ROUNDUP(INDEX(GRID!$B$4:$U$15,MATCH(C$7,GRID!$A$4:$A$15,0),MATCH(1,($U$2=GRID!$B$1:$U$1)*(КАЛЕНДАРЬ!AP7=GRID!$B$3:$U$3),0))*GRID!$H$45*(1-GRID!$H$46),0))</f>
        <v>22500</v>
      </c>
      <c r="D437" s="8">
        <f t="array" ref="D437">IF($I$2="Длительное проживание от 10 ночей ",
INDEX(GRID!$B$18:$U$29,MATCH(C$7,GRID!$A$18:$A$29,0),MATCH(1,($U$2=GRID!$B$1:$U$1)*(КАЛЕНДАРЬ!AP7=GRID!$B$3:$U$3),0))*GRID!$H$45,
ROUNDUP(INDEX(GRID!$B$18:$U$29,MATCH(C$7,GRID!$A$18:$A$29,0),MATCH(1,($U$2=GRID!$B$1:$U$1)*(КАЛЕНДАРЬ!AP7=GRID!$B$3:$U$3),0))*GRID!$H$45*(1-GRID!$H$46),0))</f>
        <v>27000</v>
      </c>
      <c r="E437" s="8">
        <f t="array" ref="E437">IF($I$2="Длительное проживание от 10 ночей ",
INDEX(GRID!$B$4:$U$15,MATCH(E$7,GRID!$A$4:$A$15,0),MATCH(1,($U$2=GRID!$B$1:$U$1)*(КАЛЕНДАРЬ!AP7=GRID!$B$3:$U$3),0))*GRID!$H$45,
ROUNDUP(INDEX(GRID!$B$4:$U$15,MATCH(E$7,GRID!$A$4:$A$15,0),MATCH(1,($U$2=GRID!$B$1:$U$1)*(КАЛЕНДАРЬ!AP7=GRID!$B$3:$U$3),0))*GRID!$H$45*(1-GRID!$H$46),0))</f>
        <v>27000</v>
      </c>
      <c r="F437" s="8">
        <f t="array" ref="F437">IF($I$2="Длительное проживание от 10 ночей ",
INDEX(GRID!$B$18:$U$29,MATCH(E$7,GRID!$A$18:$A$29,0),MATCH(1,($U$2=GRID!$B$1:$U$1)*(КАЛЕНДАРЬ!AP7=GRID!$B$3:$U$3),0))*GRID!$H$45,
ROUNDUP(INDEX(GRID!$B$18:$U$29,MATCH(E$7,GRID!$A$18:$A$29,0),MATCH(1,($U$2=GRID!$B$1:$U$1)*(КАЛЕНДАРЬ!AP7=GRID!$B$3:$U$3),0))*GRID!$H$45*(1-GRID!$H$46),0))</f>
        <v>31500</v>
      </c>
      <c r="G437" s="57" t="s">
        <v>119</v>
      </c>
      <c r="H437" s="57" t="s">
        <v>119</v>
      </c>
      <c r="I437" s="8">
        <f t="array" ref="I437">IF($I$2="Длительное проживание от 10 ночей ",
INDEX(GRID!$B$4:$U$15,MATCH(I$7,GRID!$A$4:$A$15,0),MATCH(1,($U$2=GRID!$B$1:$U$1)*(КАЛЕНДАРЬ!AP7=GRID!$B$3:$U$3),0))*GRID!$H$45,
ROUNDUP(INDEX(GRID!$B$4:$U$15,MATCH(I$7,GRID!$A$4:$A$15,0),MATCH(1,($U$2=GRID!$B$1:$U$1)*(КАЛЕНДАРЬ!AP7=GRID!$B$3:$U$3),0))*GRID!$H$45*(1-GRID!$H$46),0))</f>
        <v>35730</v>
      </c>
      <c r="J437" s="8">
        <f t="array" ref="J437">IF($I$2="Длительное проживание от 10 ночей ",
INDEX(GRID!$B$18:$U$29,MATCH(I$7,GRID!$A$18:$A$29,0),MATCH(1,($U$2=GRID!$B$1:$U$1)*(КАЛЕНДАРЬ!AP7=GRID!$B$3:$U$3),0))*GRID!$H$45,
ROUNDUP(INDEX(GRID!$B$18:$U$29,MATCH(I$7,GRID!$A$18:$A$29,0),MATCH(1,($U$2=GRID!$B$1:$U$1)*(КАЛЕНДАРЬ!AP7=GRID!$B$3:$U$3),0))*GRID!$H$45*(1-GRID!$H$46),0))</f>
        <v>40230</v>
      </c>
      <c r="K437" s="57" t="s">
        <v>119</v>
      </c>
      <c r="L437" s="57" t="s">
        <v>119</v>
      </c>
      <c r="M437" s="8">
        <f t="array" ref="M437">IF($I$2="Длительное проживание от 10 ночей ",
INDEX(GRID!$B$4:$U$15,MATCH(M$7,GRID!$A$4:$A$15,0),MATCH(1,($U$2=GRID!$B$1:$U$1)*(КАЛЕНДАРЬ!AP7=GRID!$B$3:$U$3),0))*GRID!$H$45,
ROUNDUP(INDEX(GRID!$B$4:$U$15,MATCH(M$7,GRID!$A$4:$A$15,0),MATCH(1,($U$2=GRID!$B$1:$U$1)*(КАЛЕНДАРЬ!AP7=GRID!$B$3:$U$3),0))*GRID!$H$45*(1-GRID!$H$46),0))</f>
        <v>58680</v>
      </c>
      <c r="N437" s="8">
        <f t="array" ref="N437">IF($I$2="Длительное проживание от 10 ночей ",
INDEX(GRID!$B$18:$U$29,MATCH(M$7,GRID!$A$18:$A$29,0),MATCH(1,($U$2=GRID!$B$1:$U$1)*(КАЛЕНДАРЬ!AP7=GRID!$B$3:$U$3),0))*GRID!$H$45,
ROUNDUP(INDEX(GRID!$B$18:$U$29,MATCH(M$7,GRID!$A$18:$A$29,0),MATCH(1,($U$2=GRID!$B$1:$U$1)*(КАЛЕНДАРЬ!AP7=GRID!$B$3:$U$3),0))*GRID!$H$45*(1-GRID!$H$46),0))</f>
        <v>63180</v>
      </c>
      <c r="O437" s="57" t="s">
        <v>119</v>
      </c>
      <c r="P437" s="8">
        <f t="array" ref="P437">IF($I$2="Длительное проживание от 10 ночей ",
INDEX(GRID!$B$4:$U$15,MATCH(P$7,GRID!$A$4:$A$15,0),MATCH(1,($U$2=GRID!$B$1:$U$1)*(КАЛЕНДАРЬ!AP7=GRID!$B$3:$U$3),0))*GRID!$H$45,
ROUNDUP(INDEX(GRID!$B$4:$U$15,MATCH(P$7,GRID!$A$4:$A$15,0),MATCH(1,($U$2=GRID!$B$1:$U$1)*(КАЛЕНДАРЬ!AP7=GRID!$B$3:$U$3),0))*GRID!$H$45*(1-GRID!$H$46),0))</f>
        <v>125730</v>
      </c>
      <c r="Q437" s="8">
        <f t="array" ref="Q437">IF($I$2="Длительное проживание от 10 ночей ",
INDEX(GRID!$B$4:$U$15,MATCH(Q$7,GRID!$A$4:$A$15,0),MATCH(1,($U$2=GRID!$B$1:$U$1)*(КАЛЕНДАРЬ!AP7=GRID!$B$3:$U$3),0))*GRID!$H$45,
ROUNDUP(INDEX(GRID!$B$4:$U$15,MATCH(Q$7,GRID!$A$4:$A$15,0),MATCH(1,($U$2=GRID!$B$1:$U$1)*(КАЛЕНДАРЬ!AP7=GRID!$B$3:$U$3),0))*GRID!$H$45*(1-GRID!$H$46),0))</f>
        <v>147960</v>
      </c>
      <c r="R437" s="57" t="s">
        <v>119</v>
      </c>
      <c r="S437" s="57" t="s">
        <v>119</v>
      </c>
      <c r="T437" s="57" t="s">
        <v>119</v>
      </c>
    </row>
    <row r="438" spans="1:20">
      <c r="A438" s="63" t="s">
        <v>15</v>
      </c>
      <c r="B438" s="64">
        <v>5</v>
      </c>
      <c r="C438" s="8">
        <f t="array" ref="C438">IF($I$2="Длительное проживание от 10 ночей ",
INDEX(GRID!$B$4:$U$15,MATCH(C$7,GRID!$A$4:$A$15,0),MATCH(1,($U$2=GRID!$B$1:$U$1)*(КАЛЕНДАРЬ!AP8=GRID!$B$3:$U$3),0))*GRID!$H$45,
ROUNDUP(INDEX(GRID!$B$4:$U$15,MATCH(C$7,GRID!$A$4:$A$15,0),MATCH(1,($U$2=GRID!$B$1:$U$1)*(КАЛЕНДАРЬ!AP8=GRID!$B$3:$U$3),0))*GRID!$H$45*(1-GRID!$H$46),0))</f>
        <v>22500</v>
      </c>
      <c r="D438" s="8">
        <f t="array" ref="D438">IF($I$2="Длительное проживание от 10 ночей ",
INDEX(GRID!$B$18:$U$29,MATCH(C$7,GRID!$A$18:$A$29,0),MATCH(1,($U$2=GRID!$B$1:$U$1)*(КАЛЕНДАРЬ!AP8=GRID!$B$3:$U$3),0))*GRID!$H$45,
ROUNDUP(INDEX(GRID!$B$18:$U$29,MATCH(C$7,GRID!$A$18:$A$29,0),MATCH(1,($U$2=GRID!$B$1:$U$1)*(КАЛЕНДАРЬ!AP8=GRID!$B$3:$U$3),0))*GRID!$H$45*(1-GRID!$H$46),0))</f>
        <v>27000</v>
      </c>
      <c r="E438" s="8">
        <f t="array" ref="E438">IF($I$2="Длительное проживание от 10 ночей ",
INDEX(GRID!$B$4:$U$15,MATCH(E$7,GRID!$A$4:$A$15,0),MATCH(1,($U$2=GRID!$B$1:$U$1)*(КАЛЕНДАРЬ!AP8=GRID!$B$3:$U$3),0))*GRID!$H$45,
ROUNDUP(INDEX(GRID!$B$4:$U$15,MATCH(E$7,GRID!$A$4:$A$15,0),MATCH(1,($U$2=GRID!$B$1:$U$1)*(КАЛЕНДАРЬ!AP8=GRID!$B$3:$U$3),0))*GRID!$H$45*(1-GRID!$H$46),0))</f>
        <v>27000</v>
      </c>
      <c r="F438" s="8">
        <f t="array" ref="F438">IF($I$2="Длительное проживание от 10 ночей ",
INDEX(GRID!$B$18:$U$29,MATCH(E$7,GRID!$A$18:$A$29,0),MATCH(1,($U$2=GRID!$B$1:$U$1)*(КАЛЕНДАРЬ!AP8=GRID!$B$3:$U$3),0))*GRID!$H$45,
ROUNDUP(INDEX(GRID!$B$18:$U$29,MATCH(E$7,GRID!$A$18:$A$29,0),MATCH(1,($U$2=GRID!$B$1:$U$1)*(КАЛЕНДАРЬ!AP8=GRID!$B$3:$U$3),0))*GRID!$H$45*(1-GRID!$H$46),0))</f>
        <v>31500</v>
      </c>
      <c r="G438" s="57" t="s">
        <v>119</v>
      </c>
      <c r="H438" s="57" t="s">
        <v>119</v>
      </c>
      <c r="I438" s="8">
        <f t="array" ref="I438">IF($I$2="Длительное проживание от 10 ночей ",
INDEX(GRID!$B$4:$U$15,MATCH(I$7,GRID!$A$4:$A$15,0),MATCH(1,($U$2=GRID!$B$1:$U$1)*(КАЛЕНДАРЬ!AP8=GRID!$B$3:$U$3),0))*GRID!$H$45,
ROUNDUP(INDEX(GRID!$B$4:$U$15,MATCH(I$7,GRID!$A$4:$A$15,0),MATCH(1,($U$2=GRID!$B$1:$U$1)*(КАЛЕНДАРЬ!AP8=GRID!$B$3:$U$3),0))*GRID!$H$45*(1-GRID!$H$46),0))</f>
        <v>35730</v>
      </c>
      <c r="J438" s="8">
        <f t="array" ref="J438">IF($I$2="Длительное проживание от 10 ночей ",
INDEX(GRID!$B$18:$U$29,MATCH(I$7,GRID!$A$18:$A$29,0),MATCH(1,($U$2=GRID!$B$1:$U$1)*(КАЛЕНДАРЬ!AP8=GRID!$B$3:$U$3),0))*GRID!$H$45,
ROUNDUP(INDEX(GRID!$B$18:$U$29,MATCH(I$7,GRID!$A$18:$A$29,0),MATCH(1,($U$2=GRID!$B$1:$U$1)*(КАЛЕНДАРЬ!AP8=GRID!$B$3:$U$3),0))*GRID!$H$45*(1-GRID!$H$46),0))</f>
        <v>40230</v>
      </c>
      <c r="K438" s="57" t="s">
        <v>119</v>
      </c>
      <c r="L438" s="57" t="s">
        <v>119</v>
      </c>
      <c r="M438" s="8">
        <f t="array" ref="M438">IF($I$2="Длительное проживание от 10 ночей ",
INDEX(GRID!$B$4:$U$15,MATCH(M$7,GRID!$A$4:$A$15,0),MATCH(1,($U$2=GRID!$B$1:$U$1)*(КАЛЕНДАРЬ!AP8=GRID!$B$3:$U$3),0))*GRID!$H$45,
ROUNDUP(INDEX(GRID!$B$4:$U$15,MATCH(M$7,GRID!$A$4:$A$15,0),MATCH(1,($U$2=GRID!$B$1:$U$1)*(КАЛЕНДАРЬ!AP8=GRID!$B$3:$U$3),0))*GRID!$H$45*(1-GRID!$H$46),0))</f>
        <v>58680</v>
      </c>
      <c r="N438" s="8">
        <f t="array" ref="N438">IF($I$2="Длительное проживание от 10 ночей ",
INDEX(GRID!$B$18:$U$29,MATCH(M$7,GRID!$A$18:$A$29,0),MATCH(1,($U$2=GRID!$B$1:$U$1)*(КАЛЕНДАРЬ!AP8=GRID!$B$3:$U$3),0))*GRID!$H$45,
ROUNDUP(INDEX(GRID!$B$18:$U$29,MATCH(M$7,GRID!$A$18:$A$29,0),MATCH(1,($U$2=GRID!$B$1:$U$1)*(КАЛЕНДАРЬ!AP8=GRID!$B$3:$U$3),0))*GRID!$H$45*(1-GRID!$H$46),0))</f>
        <v>63180</v>
      </c>
      <c r="O438" s="57" t="s">
        <v>119</v>
      </c>
      <c r="P438" s="8">
        <f t="array" ref="P438">IF($I$2="Длительное проживание от 10 ночей ",
INDEX(GRID!$B$4:$U$15,MATCH(P$7,GRID!$A$4:$A$15,0),MATCH(1,($U$2=GRID!$B$1:$U$1)*(КАЛЕНДАРЬ!AP8=GRID!$B$3:$U$3),0))*GRID!$H$45,
ROUNDUP(INDEX(GRID!$B$4:$U$15,MATCH(P$7,GRID!$A$4:$A$15,0),MATCH(1,($U$2=GRID!$B$1:$U$1)*(КАЛЕНДАРЬ!AP8=GRID!$B$3:$U$3),0))*GRID!$H$45*(1-GRID!$H$46),0))</f>
        <v>125730</v>
      </c>
      <c r="Q438" s="8">
        <f t="array" ref="Q438">IF($I$2="Длительное проживание от 10 ночей ",
INDEX(GRID!$B$4:$U$15,MATCH(Q$7,GRID!$A$4:$A$15,0),MATCH(1,($U$2=GRID!$B$1:$U$1)*(КАЛЕНДАРЬ!AP8=GRID!$B$3:$U$3),0))*GRID!$H$45,
ROUNDUP(INDEX(GRID!$B$4:$U$15,MATCH(Q$7,GRID!$A$4:$A$15,0),MATCH(1,($U$2=GRID!$B$1:$U$1)*(КАЛЕНДАРЬ!AP8=GRID!$B$3:$U$3),0))*GRID!$H$45*(1-GRID!$H$46),0))</f>
        <v>147960</v>
      </c>
      <c r="R438" s="57" t="s">
        <v>119</v>
      </c>
      <c r="S438" s="57" t="s">
        <v>119</v>
      </c>
      <c r="T438" s="57" t="s">
        <v>119</v>
      </c>
    </row>
    <row r="439" spans="1:20">
      <c r="A439" s="63" t="s">
        <v>16</v>
      </c>
      <c r="B439" s="64">
        <v>6</v>
      </c>
      <c r="C439" s="8">
        <f t="array" ref="C439">IF($I$2="Длительное проживание от 10 ночей ",
INDEX(GRID!$B$4:$U$15,MATCH(C$7,GRID!$A$4:$A$15,0),MATCH(1,($U$2=GRID!$B$1:$U$1)*(КАЛЕНДАРЬ!AP9=GRID!$B$3:$U$3),0))*GRID!$H$45,
ROUNDUP(INDEX(GRID!$B$4:$U$15,MATCH(C$7,GRID!$A$4:$A$15,0),MATCH(1,($U$2=GRID!$B$1:$U$1)*(КАЛЕНДАРЬ!AP9=GRID!$B$3:$U$3),0))*GRID!$H$45*(1-GRID!$H$46),0))</f>
        <v>24750.000000000004</v>
      </c>
      <c r="D439" s="8">
        <f t="array" ref="D439">IF($I$2="Длительное проживание от 10 ночей ",
INDEX(GRID!$B$18:$U$29,MATCH(C$7,GRID!$A$18:$A$29,0),MATCH(1,($U$2=GRID!$B$1:$U$1)*(КАЛЕНДАРЬ!AP9=GRID!$B$3:$U$3),0))*GRID!$H$45,
ROUNDUP(INDEX(GRID!$B$18:$U$29,MATCH(C$7,GRID!$A$18:$A$29,0),MATCH(1,($U$2=GRID!$B$1:$U$1)*(КАЛЕНДАРЬ!AP9=GRID!$B$3:$U$3),0))*GRID!$H$45*(1-GRID!$H$46),0))</f>
        <v>29250.000000000004</v>
      </c>
      <c r="E439" s="8">
        <f t="array" ref="E439">IF($I$2="Длительное проживание от 10 ночей ",
INDEX(GRID!$B$4:$U$15,MATCH(E$7,GRID!$A$4:$A$15,0),MATCH(1,($U$2=GRID!$B$1:$U$1)*(КАЛЕНДАРЬ!AP9=GRID!$B$3:$U$3),0))*GRID!$H$45,
ROUNDUP(INDEX(GRID!$B$4:$U$15,MATCH(E$7,GRID!$A$4:$A$15,0),MATCH(1,($U$2=GRID!$B$1:$U$1)*(КАЛЕНДАРЬ!AP9=GRID!$B$3:$U$3),0))*GRID!$H$45*(1-GRID!$H$46),0))</f>
        <v>29700</v>
      </c>
      <c r="F439" s="8">
        <f t="array" ref="F439">IF($I$2="Длительное проживание от 10 ночей ",
INDEX(GRID!$B$18:$U$29,MATCH(E$7,GRID!$A$18:$A$29,0),MATCH(1,($U$2=GRID!$B$1:$U$1)*(КАЛЕНДАРЬ!AP9=GRID!$B$3:$U$3),0))*GRID!$H$45,
ROUNDUP(INDEX(GRID!$B$18:$U$29,MATCH(E$7,GRID!$A$18:$A$29,0),MATCH(1,($U$2=GRID!$B$1:$U$1)*(КАЛЕНДАРЬ!AP9=GRID!$B$3:$U$3),0))*GRID!$H$45*(1-GRID!$H$46),0))</f>
        <v>34200</v>
      </c>
      <c r="G439" s="57" t="s">
        <v>119</v>
      </c>
      <c r="H439" s="57" t="s">
        <v>119</v>
      </c>
      <c r="I439" s="8">
        <f t="array" ref="I439">IF($I$2="Длительное проживание от 10 ночей ",
INDEX(GRID!$B$4:$U$15,MATCH(I$7,GRID!$A$4:$A$15,0),MATCH(1,($U$2=GRID!$B$1:$U$1)*(КАЛЕНДАРЬ!AP9=GRID!$B$3:$U$3),0))*GRID!$H$45,
ROUNDUP(INDEX(GRID!$B$4:$U$15,MATCH(I$7,GRID!$A$4:$A$15,0),MATCH(1,($U$2=GRID!$B$1:$U$1)*(КАЛЕНДАРЬ!AP9=GRID!$B$3:$U$3),0))*GRID!$H$45*(1-GRID!$H$46),0))</f>
        <v>39060</v>
      </c>
      <c r="J439" s="8">
        <f t="array" ref="J439">IF($I$2="Длительное проживание от 10 ночей ",
INDEX(GRID!$B$18:$U$29,MATCH(I$7,GRID!$A$18:$A$29,0),MATCH(1,($U$2=GRID!$B$1:$U$1)*(КАЛЕНДАРЬ!AP9=GRID!$B$3:$U$3),0))*GRID!$H$45,
ROUNDUP(INDEX(GRID!$B$18:$U$29,MATCH(I$7,GRID!$A$18:$A$29,0),MATCH(1,($U$2=GRID!$B$1:$U$1)*(КАЛЕНДАРЬ!AP9=GRID!$B$3:$U$3),0))*GRID!$H$45*(1-GRID!$H$46),0))</f>
        <v>43560</v>
      </c>
      <c r="K439" s="57" t="s">
        <v>119</v>
      </c>
      <c r="L439" s="57" t="s">
        <v>119</v>
      </c>
      <c r="M439" s="8">
        <f t="array" ref="M439">IF($I$2="Длительное проживание от 10 ночей ",
INDEX(GRID!$B$4:$U$15,MATCH(M$7,GRID!$A$4:$A$15,0),MATCH(1,($U$2=GRID!$B$1:$U$1)*(КАЛЕНДАРЬ!AP9=GRID!$B$3:$U$3),0))*GRID!$H$45,
ROUNDUP(INDEX(GRID!$B$4:$U$15,MATCH(M$7,GRID!$A$4:$A$15,0),MATCH(1,($U$2=GRID!$B$1:$U$1)*(КАЛЕНДАРЬ!AP9=GRID!$B$3:$U$3),0))*GRID!$H$45*(1-GRID!$H$46),0))</f>
        <v>62550</v>
      </c>
      <c r="N439" s="8">
        <f t="array" ref="N439">IF($I$2="Длительное проживание от 10 ночей ",
INDEX(GRID!$B$18:$U$29,MATCH(M$7,GRID!$A$18:$A$29,0),MATCH(1,($U$2=GRID!$B$1:$U$1)*(КАЛЕНДАРЬ!AP9=GRID!$B$3:$U$3),0))*GRID!$H$45,
ROUNDUP(INDEX(GRID!$B$18:$U$29,MATCH(M$7,GRID!$A$18:$A$29,0),MATCH(1,($U$2=GRID!$B$1:$U$1)*(КАЛЕНДАРЬ!AP9=GRID!$B$3:$U$3),0))*GRID!$H$45*(1-GRID!$H$46),0))</f>
        <v>67050</v>
      </c>
      <c r="O439" s="57" t="s">
        <v>119</v>
      </c>
      <c r="P439" s="8">
        <f t="array" ref="P439">IF($I$2="Длительное проживание от 10 ночей ",
INDEX(GRID!$B$4:$U$15,MATCH(P$7,GRID!$A$4:$A$15,0),MATCH(1,($U$2=GRID!$B$1:$U$1)*(КАЛЕНДАРЬ!AP9=GRID!$B$3:$U$3),0))*GRID!$H$45,
ROUNDUP(INDEX(GRID!$B$4:$U$15,MATCH(P$7,GRID!$A$4:$A$15,0),MATCH(1,($U$2=GRID!$B$1:$U$1)*(КАЛЕНДАРЬ!AP9=GRID!$B$3:$U$3),0))*GRID!$H$45*(1-GRID!$H$46),0))</f>
        <v>130860</v>
      </c>
      <c r="Q439" s="8">
        <f t="array" ref="Q439">IF($I$2="Длительное проживание от 10 ночей ",
INDEX(GRID!$B$4:$U$15,MATCH(Q$7,GRID!$A$4:$A$15,0),MATCH(1,($U$2=GRID!$B$1:$U$1)*(КАЛЕНДАРЬ!AP9=GRID!$B$3:$U$3),0))*GRID!$H$45,
ROUNDUP(INDEX(GRID!$B$4:$U$15,MATCH(Q$7,GRID!$A$4:$A$15,0),MATCH(1,($U$2=GRID!$B$1:$U$1)*(КАЛЕНДАРЬ!AP9=GRID!$B$3:$U$3),0))*GRID!$H$45*(1-GRID!$H$46),0))</f>
        <v>153810</v>
      </c>
      <c r="R439" s="57" t="s">
        <v>119</v>
      </c>
      <c r="S439" s="57" t="s">
        <v>119</v>
      </c>
      <c r="T439" s="57" t="s">
        <v>119</v>
      </c>
    </row>
    <row r="440" spans="1:20">
      <c r="A440" s="63" t="s">
        <v>17</v>
      </c>
      <c r="B440" s="64">
        <v>7</v>
      </c>
      <c r="C440" s="8">
        <f t="array" ref="C440">IF($I$2="Длительное проживание от 10 ночей ",
INDEX(GRID!$B$4:$U$15,MATCH(C$7,GRID!$A$4:$A$15,0),MATCH(1,($U$2=GRID!$B$1:$U$1)*(КАЛЕНДАРЬ!AP10=GRID!$B$3:$U$3),0))*GRID!$H$45,
ROUNDUP(INDEX(GRID!$B$4:$U$15,MATCH(C$7,GRID!$A$4:$A$15,0),MATCH(1,($U$2=GRID!$B$1:$U$1)*(КАЛЕНДАРЬ!AP10=GRID!$B$3:$U$3),0))*GRID!$H$45*(1-GRID!$H$46),0))</f>
        <v>24750.000000000004</v>
      </c>
      <c r="D440" s="8">
        <f t="array" ref="D440">IF($I$2="Длительное проживание от 10 ночей ",
INDEX(GRID!$B$18:$U$29,MATCH(C$7,GRID!$A$18:$A$29,0),MATCH(1,($U$2=GRID!$B$1:$U$1)*(КАЛЕНДАРЬ!AP10=GRID!$B$3:$U$3),0))*GRID!$H$45,
ROUNDUP(INDEX(GRID!$B$18:$U$29,MATCH(C$7,GRID!$A$18:$A$29,0),MATCH(1,($U$2=GRID!$B$1:$U$1)*(КАЛЕНДАРЬ!AP10=GRID!$B$3:$U$3),0))*GRID!$H$45*(1-GRID!$H$46),0))</f>
        <v>29250.000000000004</v>
      </c>
      <c r="E440" s="8">
        <f t="array" ref="E440">IF($I$2="Длительное проживание от 10 ночей ",
INDEX(GRID!$B$4:$U$15,MATCH(E$7,GRID!$A$4:$A$15,0),MATCH(1,($U$2=GRID!$B$1:$U$1)*(КАЛЕНДАРЬ!AP10=GRID!$B$3:$U$3),0))*GRID!$H$45,
ROUNDUP(INDEX(GRID!$B$4:$U$15,MATCH(E$7,GRID!$A$4:$A$15,0),MATCH(1,($U$2=GRID!$B$1:$U$1)*(КАЛЕНДАРЬ!AP10=GRID!$B$3:$U$3),0))*GRID!$H$45*(1-GRID!$H$46),0))</f>
        <v>29700</v>
      </c>
      <c r="F440" s="8">
        <f t="array" ref="F440">IF($I$2="Длительное проживание от 10 ночей ",
INDEX(GRID!$B$18:$U$29,MATCH(E$7,GRID!$A$18:$A$29,0),MATCH(1,($U$2=GRID!$B$1:$U$1)*(КАЛЕНДАРЬ!AP10=GRID!$B$3:$U$3),0))*GRID!$H$45,
ROUNDUP(INDEX(GRID!$B$18:$U$29,MATCH(E$7,GRID!$A$18:$A$29,0),MATCH(1,($U$2=GRID!$B$1:$U$1)*(КАЛЕНДАРЬ!AP10=GRID!$B$3:$U$3),0))*GRID!$H$45*(1-GRID!$H$46),0))</f>
        <v>34200</v>
      </c>
      <c r="G440" s="57" t="s">
        <v>119</v>
      </c>
      <c r="H440" s="57" t="s">
        <v>119</v>
      </c>
      <c r="I440" s="8">
        <f t="array" ref="I440">IF($I$2="Длительное проживание от 10 ночей ",
INDEX(GRID!$B$4:$U$15,MATCH(I$7,GRID!$A$4:$A$15,0),MATCH(1,($U$2=GRID!$B$1:$U$1)*(КАЛЕНДАРЬ!AP10=GRID!$B$3:$U$3),0))*GRID!$H$45,
ROUNDUP(INDEX(GRID!$B$4:$U$15,MATCH(I$7,GRID!$A$4:$A$15,0),MATCH(1,($U$2=GRID!$B$1:$U$1)*(КАЛЕНДАРЬ!AP10=GRID!$B$3:$U$3),0))*GRID!$H$45*(1-GRID!$H$46),0))</f>
        <v>39060</v>
      </c>
      <c r="J440" s="8">
        <f t="array" ref="J440">IF($I$2="Длительное проживание от 10 ночей ",
INDEX(GRID!$B$18:$U$29,MATCH(I$7,GRID!$A$18:$A$29,0),MATCH(1,($U$2=GRID!$B$1:$U$1)*(КАЛЕНДАРЬ!AP10=GRID!$B$3:$U$3),0))*GRID!$H$45,
ROUNDUP(INDEX(GRID!$B$18:$U$29,MATCH(I$7,GRID!$A$18:$A$29,0),MATCH(1,($U$2=GRID!$B$1:$U$1)*(КАЛЕНДАРЬ!AP10=GRID!$B$3:$U$3),0))*GRID!$H$45*(1-GRID!$H$46),0))</f>
        <v>43560</v>
      </c>
      <c r="K440" s="57" t="s">
        <v>119</v>
      </c>
      <c r="L440" s="57" t="s">
        <v>119</v>
      </c>
      <c r="M440" s="8">
        <f t="array" ref="M440">IF($I$2="Длительное проживание от 10 ночей ",
INDEX(GRID!$B$4:$U$15,MATCH(M$7,GRID!$A$4:$A$15,0),MATCH(1,($U$2=GRID!$B$1:$U$1)*(КАЛЕНДАРЬ!AP10=GRID!$B$3:$U$3),0))*GRID!$H$45,
ROUNDUP(INDEX(GRID!$B$4:$U$15,MATCH(M$7,GRID!$A$4:$A$15,0),MATCH(1,($U$2=GRID!$B$1:$U$1)*(КАЛЕНДАРЬ!AP10=GRID!$B$3:$U$3),0))*GRID!$H$45*(1-GRID!$H$46),0))</f>
        <v>62550</v>
      </c>
      <c r="N440" s="8">
        <f t="array" ref="N440">IF($I$2="Длительное проживание от 10 ночей ",
INDEX(GRID!$B$18:$U$29,MATCH(M$7,GRID!$A$18:$A$29,0),MATCH(1,($U$2=GRID!$B$1:$U$1)*(КАЛЕНДАРЬ!AP10=GRID!$B$3:$U$3),0))*GRID!$H$45,
ROUNDUP(INDEX(GRID!$B$18:$U$29,MATCH(M$7,GRID!$A$18:$A$29,0),MATCH(1,($U$2=GRID!$B$1:$U$1)*(КАЛЕНДАРЬ!AP10=GRID!$B$3:$U$3),0))*GRID!$H$45*(1-GRID!$H$46),0))</f>
        <v>67050</v>
      </c>
      <c r="O440" s="57" t="s">
        <v>119</v>
      </c>
      <c r="P440" s="8">
        <f t="array" ref="P440">IF($I$2="Длительное проживание от 10 ночей ",
INDEX(GRID!$B$4:$U$15,MATCH(P$7,GRID!$A$4:$A$15,0),MATCH(1,($U$2=GRID!$B$1:$U$1)*(КАЛЕНДАРЬ!AP10=GRID!$B$3:$U$3),0))*GRID!$H$45,
ROUNDUP(INDEX(GRID!$B$4:$U$15,MATCH(P$7,GRID!$A$4:$A$15,0),MATCH(1,($U$2=GRID!$B$1:$U$1)*(КАЛЕНДАРЬ!AP10=GRID!$B$3:$U$3),0))*GRID!$H$45*(1-GRID!$H$46),0))</f>
        <v>130860</v>
      </c>
      <c r="Q440" s="8">
        <f t="array" ref="Q440">IF($I$2="Длительное проживание от 10 ночей ",
INDEX(GRID!$B$4:$U$15,MATCH(Q$7,GRID!$A$4:$A$15,0),MATCH(1,($U$2=GRID!$B$1:$U$1)*(КАЛЕНДАРЬ!AP10=GRID!$B$3:$U$3),0))*GRID!$H$45,
ROUNDUP(INDEX(GRID!$B$4:$U$15,MATCH(Q$7,GRID!$A$4:$A$15,0),MATCH(1,($U$2=GRID!$B$1:$U$1)*(КАЛЕНДАРЬ!AP10=GRID!$B$3:$U$3),0))*GRID!$H$45*(1-GRID!$H$46),0))</f>
        <v>153810</v>
      </c>
      <c r="R440" s="57" t="s">
        <v>119</v>
      </c>
      <c r="S440" s="57" t="s">
        <v>119</v>
      </c>
      <c r="T440" s="57" t="s">
        <v>119</v>
      </c>
    </row>
    <row r="441" spans="1:20">
      <c r="A441" s="63" t="s">
        <v>11</v>
      </c>
      <c r="B441" s="64">
        <v>8</v>
      </c>
      <c r="C441" s="8">
        <f t="array" ref="C441">IF($I$2="Длительное проживание от 10 ночей ",
INDEX(GRID!$B$4:$U$15,MATCH(C$7,GRID!$A$4:$A$15,0),MATCH(1,($U$2=GRID!$B$1:$U$1)*(КАЛЕНДАРЬ!AP11=GRID!$B$3:$U$3),0))*GRID!$H$45,
ROUNDUP(INDEX(GRID!$B$4:$U$15,MATCH(C$7,GRID!$A$4:$A$15,0),MATCH(1,($U$2=GRID!$B$1:$U$1)*(КАЛЕНДАРЬ!AP11=GRID!$B$3:$U$3),0))*GRID!$H$45*(1-GRID!$H$46),0))</f>
        <v>22500</v>
      </c>
      <c r="D441" s="8">
        <f t="array" ref="D441">IF($I$2="Длительное проживание от 10 ночей ",
INDEX(GRID!$B$18:$U$29,MATCH(C$7,GRID!$A$18:$A$29,0),MATCH(1,($U$2=GRID!$B$1:$U$1)*(КАЛЕНДАРЬ!AP11=GRID!$B$3:$U$3),0))*GRID!$H$45,
ROUNDUP(INDEX(GRID!$B$18:$U$29,MATCH(C$7,GRID!$A$18:$A$29,0),MATCH(1,($U$2=GRID!$B$1:$U$1)*(КАЛЕНДАРЬ!AP11=GRID!$B$3:$U$3),0))*GRID!$H$45*(1-GRID!$H$46),0))</f>
        <v>27000</v>
      </c>
      <c r="E441" s="8">
        <f t="array" ref="E441">IF($I$2="Длительное проживание от 10 ночей ",
INDEX(GRID!$B$4:$U$15,MATCH(E$7,GRID!$A$4:$A$15,0),MATCH(1,($U$2=GRID!$B$1:$U$1)*(КАЛЕНДАРЬ!AP11=GRID!$B$3:$U$3),0))*GRID!$H$45,
ROUNDUP(INDEX(GRID!$B$4:$U$15,MATCH(E$7,GRID!$A$4:$A$15,0),MATCH(1,($U$2=GRID!$B$1:$U$1)*(КАЛЕНДАРЬ!AP11=GRID!$B$3:$U$3),0))*GRID!$H$45*(1-GRID!$H$46),0))</f>
        <v>27000</v>
      </c>
      <c r="F441" s="8">
        <f t="array" ref="F441">IF($I$2="Длительное проживание от 10 ночей ",
INDEX(GRID!$B$18:$U$29,MATCH(E$7,GRID!$A$18:$A$29,0),MATCH(1,($U$2=GRID!$B$1:$U$1)*(КАЛЕНДАРЬ!AP11=GRID!$B$3:$U$3),0))*GRID!$H$45,
ROUNDUP(INDEX(GRID!$B$18:$U$29,MATCH(E$7,GRID!$A$18:$A$29,0),MATCH(1,($U$2=GRID!$B$1:$U$1)*(КАЛЕНДАРЬ!AP11=GRID!$B$3:$U$3),0))*GRID!$H$45*(1-GRID!$H$46),0))</f>
        <v>31500</v>
      </c>
      <c r="G441" s="57" t="s">
        <v>119</v>
      </c>
      <c r="H441" s="57" t="s">
        <v>119</v>
      </c>
      <c r="I441" s="8">
        <f t="array" ref="I441">IF($I$2="Длительное проживание от 10 ночей ",
INDEX(GRID!$B$4:$U$15,MATCH(I$7,GRID!$A$4:$A$15,0),MATCH(1,($U$2=GRID!$B$1:$U$1)*(КАЛЕНДАРЬ!AP11=GRID!$B$3:$U$3),0))*GRID!$H$45,
ROUNDUP(INDEX(GRID!$B$4:$U$15,MATCH(I$7,GRID!$A$4:$A$15,0),MATCH(1,($U$2=GRID!$B$1:$U$1)*(КАЛЕНДАРЬ!AP11=GRID!$B$3:$U$3),0))*GRID!$H$45*(1-GRID!$H$46),0))</f>
        <v>35730</v>
      </c>
      <c r="J441" s="8">
        <f t="array" ref="J441">IF($I$2="Длительное проживание от 10 ночей ",
INDEX(GRID!$B$18:$U$29,MATCH(I$7,GRID!$A$18:$A$29,0),MATCH(1,($U$2=GRID!$B$1:$U$1)*(КАЛЕНДАРЬ!AP11=GRID!$B$3:$U$3),0))*GRID!$H$45,
ROUNDUP(INDEX(GRID!$B$18:$U$29,MATCH(I$7,GRID!$A$18:$A$29,0),MATCH(1,($U$2=GRID!$B$1:$U$1)*(КАЛЕНДАРЬ!AP11=GRID!$B$3:$U$3),0))*GRID!$H$45*(1-GRID!$H$46),0))</f>
        <v>40230</v>
      </c>
      <c r="K441" s="57" t="s">
        <v>119</v>
      </c>
      <c r="L441" s="57" t="s">
        <v>119</v>
      </c>
      <c r="M441" s="8">
        <f t="array" ref="M441">IF($I$2="Длительное проживание от 10 ночей ",
INDEX(GRID!$B$4:$U$15,MATCH(M$7,GRID!$A$4:$A$15,0),MATCH(1,($U$2=GRID!$B$1:$U$1)*(КАЛЕНДАРЬ!AP11=GRID!$B$3:$U$3),0))*GRID!$H$45,
ROUNDUP(INDEX(GRID!$B$4:$U$15,MATCH(M$7,GRID!$A$4:$A$15,0),MATCH(1,($U$2=GRID!$B$1:$U$1)*(КАЛЕНДАРЬ!AP11=GRID!$B$3:$U$3),0))*GRID!$H$45*(1-GRID!$H$46),0))</f>
        <v>58680</v>
      </c>
      <c r="N441" s="8">
        <f t="array" ref="N441">IF($I$2="Длительное проживание от 10 ночей ",
INDEX(GRID!$B$18:$U$29,MATCH(M$7,GRID!$A$18:$A$29,0),MATCH(1,($U$2=GRID!$B$1:$U$1)*(КАЛЕНДАРЬ!AP11=GRID!$B$3:$U$3),0))*GRID!$H$45,
ROUNDUP(INDEX(GRID!$B$18:$U$29,MATCH(M$7,GRID!$A$18:$A$29,0),MATCH(1,($U$2=GRID!$B$1:$U$1)*(КАЛЕНДАРЬ!AP11=GRID!$B$3:$U$3),0))*GRID!$H$45*(1-GRID!$H$46),0))</f>
        <v>63180</v>
      </c>
      <c r="O441" s="57" t="s">
        <v>119</v>
      </c>
      <c r="P441" s="8">
        <f t="array" ref="P441">IF($I$2="Длительное проживание от 10 ночей ",
INDEX(GRID!$B$4:$U$15,MATCH(P$7,GRID!$A$4:$A$15,0),MATCH(1,($U$2=GRID!$B$1:$U$1)*(КАЛЕНДАРЬ!AP11=GRID!$B$3:$U$3),0))*GRID!$H$45,
ROUNDUP(INDEX(GRID!$B$4:$U$15,MATCH(P$7,GRID!$A$4:$A$15,0),MATCH(1,($U$2=GRID!$B$1:$U$1)*(КАЛЕНДАРЬ!AP11=GRID!$B$3:$U$3),0))*GRID!$H$45*(1-GRID!$H$46),0))</f>
        <v>125730</v>
      </c>
      <c r="Q441" s="8">
        <f t="array" ref="Q441">IF($I$2="Длительное проживание от 10 ночей ",
INDEX(GRID!$B$4:$U$15,MATCH(Q$7,GRID!$A$4:$A$15,0),MATCH(1,($U$2=GRID!$B$1:$U$1)*(КАЛЕНДАРЬ!AP11=GRID!$B$3:$U$3),0))*GRID!$H$45,
ROUNDUP(INDEX(GRID!$B$4:$U$15,MATCH(Q$7,GRID!$A$4:$A$15,0),MATCH(1,($U$2=GRID!$B$1:$U$1)*(КАЛЕНДАРЬ!AP11=GRID!$B$3:$U$3),0))*GRID!$H$45*(1-GRID!$H$46),0))</f>
        <v>147960</v>
      </c>
      <c r="R441" s="57" t="s">
        <v>119</v>
      </c>
      <c r="S441" s="57" t="s">
        <v>119</v>
      </c>
      <c r="T441" s="57" t="s">
        <v>119</v>
      </c>
    </row>
    <row r="442" spans="1:20">
      <c r="A442" s="63" t="s">
        <v>12</v>
      </c>
      <c r="B442" s="64">
        <v>9</v>
      </c>
      <c r="C442" s="8">
        <f t="array" ref="C442">IF($I$2="Длительное проживание от 10 ночей ",
INDEX(GRID!$B$4:$U$15,MATCH(C$7,GRID!$A$4:$A$15,0),MATCH(1,($U$2=GRID!$B$1:$U$1)*(КАЛЕНДАРЬ!AP12=GRID!$B$3:$U$3),0))*GRID!$H$45,
ROUNDUP(INDEX(GRID!$B$4:$U$15,MATCH(C$7,GRID!$A$4:$A$15,0),MATCH(1,($U$2=GRID!$B$1:$U$1)*(КАЛЕНДАРЬ!AP12=GRID!$B$3:$U$3),0))*GRID!$H$45*(1-GRID!$H$46),0))</f>
        <v>22500</v>
      </c>
      <c r="D442" s="8">
        <f t="array" ref="D442">IF($I$2="Длительное проживание от 10 ночей ",
INDEX(GRID!$B$18:$U$29,MATCH(C$7,GRID!$A$18:$A$29,0),MATCH(1,($U$2=GRID!$B$1:$U$1)*(КАЛЕНДАРЬ!AP12=GRID!$B$3:$U$3),0))*GRID!$H$45,
ROUNDUP(INDEX(GRID!$B$18:$U$29,MATCH(C$7,GRID!$A$18:$A$29,0),MATCH(1,($U$2=GRID!$B$1:$U$1)*(КАЛЕНДАРЬ!AP12=GRID!$B$3:$U$3),0))*GRID!$H$45*(1-GRID!$H$46),0))</f>
        <v>27000</v>
      </c>
      <c r="E442" s="8">
        <f t="array" ref="E442">IF($I$2="Длительное проживание от 10 ночей ",
INDEX(GRID!$B$4:$U$15,MATCH(E$7,GRID!$A$4:$A$15,0),MATCH(1,($U$2=GRID!$B$1:$U$1)*(КАЛЕНДАРЬ!AP12=GRID!$B$3:$U$3),0))*GRID!$H$45,
ROUNDUP(INDEX(GRID!$B$4:$U$15,MATCH(E$7,GRID!$A$4:$A$15,0),MATCH(1,($U$2=GRID!$B$1:$U$1)*(КАЛЕНДАРЬ!AP12=GRID!$B$3:$U$3),0))*GRID!$H$45*(1-GRID!$H$46),0))</f>
        <v>27000</v>
      </c>
      <c r="F442" s="8">
        <f t="array" ref="F442">IF($I$2="Длительное проживание от 10 ночей ",
INDEX(GRID!$B$18:$U$29,MATCH(E$7,GRID!$A$18:$A$29,0),MATCH(1,($U$2=GRID!$B$1:$U$1)*(КАЛЕНДАРЬ!AP12=GRID!$B$3:$U$3),0))*GRID!$H$45,
ROUNDUP(INDEX(GRID!$B$18:$U$29,MATCH(E$7,GRID!$A$18:$A$29,0),MATCH(1,($U$2=GRID!$B$1:$U$1)*(КАЛЕНДАРЬ!AP12=GRID!$B$3:$U$3),0))*GRID!$H$45*(1-GRID!$H$46),0))</f>
        <v>31500</v>
      </c>
      <c r="G442" s="57" t="s">
        <v>119</v>
      </c>
      <c r="H442" s="57" t="s">
        <v>119</v>
      </c>
      <c r="I442" s="8">
        <f t="array" ref="I442">IF($I$2="Длительное проживание от 10 ночей ",
INDEX(GRID!$B$4:$U$15,MATCH(I$7,GRID!$A$4:$A$15,0),MATCH(1,($U$2=GRID!$B$1:$U$1)*(КАЛЕНДАРЬ!AP12=GRID!$B$3:$U$3),0))*GRID!$H$45,
ROUNDUP(INDEX(GRID!$B$4:$U$15,MATCH(I$7,GRID!$A$4:$A$15,0),MATCH(1,($U$2=GRID!$B$1:$U$1)*(КАЛЕНДАРЬ!AP12=GRID!$B$3:$U$3),0))*GRID!$H$45*(1-GRID!$H$46),0))</f>
        <v>35730</v>
      </c>
      <c r="J442" s="8">
        <f t="array" ref="J442">IF($I$2="Длительное проживание от 10 ночей ",
INDEX(GRID!$B$18:$U$29,MATCH(I$7,GRID!$A$18:$A$29,0),MATCH(1,($U$2=GRID!$B$1:$U$1)*(КАЛЕНДАРЬ!AP12=GRID!$B$3:$U$3),0))*GRID!$H$45,
ROUNDUP(INDEX(GRID!$B$18:$U$29,MATCH(I$7,GRID!$A$18:$A$29,0),MATCH(1,($U$2=GRID!$B$1:$U$1)*(КАЛЕНДАРЬ!AP12=GRID!$B$3:$U$3),0))*GRID!$H$45*(1-GRID!$H$46),0))</f>
        <v>40230</v>
      </c>
      <c r="K442" s="57" t="s">
        <v>119</v>
      </c>
      <c r="L442" s="57" t="s">
        <v>119</v>
      </c>
      <c r="M442" s="8">
        <f t="array" ref="M442">IF($I$2="Длительное проживание от 10 ночей ",
INDEX(GRID!$B$4:$U$15,MATCH(M$7,GRID!$A$4:$A$15,0),MATCH(1,($U$2=GRID!$B$1:$U$1)*(КАЛЕНДАРЬ!AP12=GRID!$B$3:$U$3),0))*GRID!$H$45,
ROUNDUP(INDEX(GRID!$B$4:$U$15,MATCH(M$7,GRID!$A$4:$A$15,0),MATCH(1,($U$2=GRID!$B$1:$U$1)*(КАЛЕНДАРЬ!AP12=GRID!$B$3:$U$3),0))*GRID!$H$45*(1-GRID!$H$46),0))</f>
        <v>58680</v>
      </c>
      <c r="N442" s="8">
        <f t="array" ref="N442">IF($I$2="Длительное проживание от 10 ночей ",
INDEX(GRID!$B$18:$U$29,MATCH(M$7,GRID!$A$18:$A$29,0),MATCH(1,($U$2=GRID!$B$1:$U$1)*(КАЛЕНДАРЬ!AP12=GRID!$B$3:$U$3),0))*GRID!$H$45,
ROUNDUP(INDEX(GRID!$B$18:$U$29,MATCH(M$7,GRID!$A$18:$A$29,0),MATCH(1,($U$2=GRID!$B$1:$U$1)*(КАЛЕНДАРЬ!AP12=GRID!$B$3:$U$3),0))*GRID!$H$45*(1-GRID!$H$46),0))</f>
        <v>63180</v>
      </c>
      <c r="O442" s="57" t="s">
        <v>119</v>
      </c>
      <c r="P442" s="8">
        <f t="array" ref="P442">IF($I$2="Длительное проживание от 10 ночей ",
INDEX(GRID!$B$4:$U$15,MATCH(P$7,GRID!$A$4:$A$15,0),MATCH(1,($U$2=GRID!$B$1:$U$1)*(КАЛЕНДАРЬ!AP12=GRID!$B$3:$U$3),0))*GRID!$H$45,
ROUNDUP(INDEX(GRID!$B$4:$U$15,MATCH(P$7,GRID!$A$4:$A$15,0),MATCH(1,($U$2=GRID!$B$1:$U$1)*(КАЛЕНДАРЬ!AP12=GRID!$B$3:$U$3),0))*GRID!$H$45*(1-GRID!$H$46),0))</f>
        <v>125730</v>
      </c>
      <c r="Q442" s="8">
        <f t="array" ref="Q442">IF($I$2="Длительное проживание от 10 ночей ",
INDEX(GRID!$B$4:$U$15,MATCH(Q$7,GRID!$A$4:$A$15,0),MATCH(1,($U$2=GRID!$B$1:$U$1)*(КАЛЕНДАРЬ!AP12=GRID!$B$3:$U$3),0))*GRID!$H$45,
ROUNDUP(INDEX(GRID!$B$4:$U$15,MATCH(Q$7,GRID!$A$4:$A$15,0),MATCH(1,($U$2=GRID!$B$1:$U$1)*(КАЛЕНДАРЬ!AP12=GRID!$B$3:$U$3),0))*GRID!$H$45*(1-GRID!$H$46),0))</f>
        <v>147960</v>
      </c>
      <c r="R442" s="57" t="s">
        <v>119</v>
      </c>
      <c r="S442" s="57" t="s">
        <v>119</v>
      </c>
      <c r="T442" s="57" t="s">
        <v>119</v>
      </c>
    </row>
    <row r="443" spans="1:20">
      <c r="A443" s="63" t="s">
        <v>13</v>
      </c>
      <c r="B443" s="64">
        <v>10</v>
      </c>
      <c r="C443" s="8">
        <f t="array" ref="C443">IF($I$2="Длительное проживание от 10 ночей ",
INDEX(GRID!$B$4:$U$15,MATCH(C$7,GRID!$A$4:$A$15,0),MATCH(1,($U$2=GRID!$B$1:$U$1)*(КАЛЕНДАРЬ!AP13=GRID!$B$3:$U$3),0))*GRID!$H$45,
ROUNDUP(INDEX(GRID!$B$4:$U$15,MATCH(C$7,GRID!$A$4:$A$15,0),MATCH(1,($U$2=GRID!$B$1:$U$1)*(КАЛЕНДАРЬ!AP13=GRID!$B$3:$U$3),0))*GRID!$H$45*(1-GRID!$H$46),0))</f>
        <v>22500</v>
      </c>
      <c r="D443" s="8">
        <f t="array" ref="D443">IF($I$2="Длительное проживание от 10 ночей ",
INDEX(GRID!$B$18:$U$29,MATCH(C$7,GRID!$A$18:$A$29,0),MATCH(1,($U$2=GRID!$B$1:$U$1)*(КАЛЕНДАРЬ!AP13=GRID!$B$3:$U$3),0))*GRID!$H$45,
ROUNDUP(INDEX(GRID!$B$18:$U$29,MATCH(C$7,GRID!$A$18:$A$29,0),MATCH(1,($U$2=GRID!$B$1:$U$1)*(КАЛЕНДАРЬ!AP13=GRID!$B$3:$U$3),0))*GRID!$H$45*(1-GRID!$H$46),0))</f>
        <v>27000</v>
      </c>
      <c r="E443" s="8">
        <f t="array" ref="E443">IF($I$2="Длительное проживание от 10 ночей ",
INDEX(GRID!$B$4:$U$15,MATCH(E$7,GRID!$A$4:$A$15,0),MATCH(1,($U$2=GRID!$B$1:$U$1)*(КАЛЕНДАРЬ!AP13=GRID!$B$3:$U$3),0))*GRID!$H$45,
ROUNDUP(INDEX(GRID!$B$4:$U$15,MATCH(E$7,GRID!$A$4:$A$15,0),MATCH(1,($U$2=GRID!$B$1:$U$1)*(КАЛЕНДАРЬ!AP13=GRID!$B$3:$U$3),0))*GRID!$H$45*(1-GRID!$H$46),0))</f>
        <v>27000</v>
      </c>
      <c r="F443" s="8">
        <f t="array" ref="F443">IF($I$2="Длительное проживание от 10 ночей ",
INDEX(GRID!$B$18:$U$29,MATCH(E$7,GRID!$A$18:$A$29,0),MATCH(1,($U$2=GRID!$B$1:$U$1)*(КАЛЕНДАРЬ!AP13=GRID!$B$3:$U$3),0))*GRID!$H$45,
ROUNDUP(INDEX(GRID!$B$18:$U$29,MATCH(E$7,GRID!$A$18:$A$29,0),MATCH(1,($U$2=GRID!$B$1:$U$1)*(КАЛЕНДАРЬ!AP13=GRID!$B$3:$U$3),0))*GRID!$H$45*(1-GRID!$H$46),0))</f>
        <v>31500</v>
      </c>
      <c r="G443" s="57" t="s">
        <v>119</v>
      </c>
      <c r="H443" s="57" t="s">
        <v>119</v>
      </c>
      <c r="I443" s="8">
        <f t="array" ref="I443">IF($I$2="Длительное проживание от 10 ночей ",
INDEX(GRID!$B$4:$U$15,MATCH(I$7,GRID!$A$4:$A$15,0),MATCH(1,($U$2=GRID!$B$1:$U$1)*(КАЛЕНДАРЬ!AP13=GRID!$B$3:$U$3),0))*GRID!$H$45,
ROUNDUP(INDEX(GRID!$B$4:$U$15,MATCH(I$7,GRID!$A$4:$A$15,0),MATCH(1,($U$2=GRID!$B$1:$U$1)*(КАЛЕНДАРЬ!AP13=GRID!$B$3:$U$3),0))*GRID!$H$45*(1-GRID!$H$46),0))</f>
        <v>35730</v>
      </c>
      <c r="J443" s="8">
        <f t="array" ref="J443">IF($I$2="Длительное проживание от 10 ночей ",
INDEX(GRID!$B$18:$U$29,MATCH(I$7,GRID!$A$18:$A$29,0),MATCH(1,($U$2=GRID!$B$1:$U$1)*(КАЛЕНДАРЬ!AP13=GRID!$B$3:$U$3),0))*GRID!$H$45,
ROUNDUP(INDEX(GRID!$B$18:$U$29,MATCH(I$7,GRID!$A$18:$A$29,0),MATCH(1,($U$2=GRID!$B$1:$U$1)*(КАЛЕНДАРЬ!AP13=GRID!$B$3:$U$3),0))*GRID!$H$45*(1-GRID!$H$46),0))</f>
        <v>40230</v>
      </c>
      <c r="K443" s="57" t="s">
        <v>119</v>
      </c>
      <c r="L443" s="57" t="s">
        <v>119</v>
      </c>
      <c r="M443" s="8">
        <f t="array" ref="M443">IF($I$2="Длительное проживание от 10 ночей ",
INDEX(GRID!$B$4:$U$15,MATCH(M$7,GRID!$A$4:$A$15,0),MATCH(1,($U$2=GRID!$B$1:$U$1)*(КАЛЕНДАРЬ!AP13=GRID!$B$3:$U$3),0))*GRID!$H$45,
ROUNDUP(INDEX(GRID!$B$4:$U$15,MATCH(M$7,GRID!$A$4:$A$15,0),MATCH(1,($U$2=GRID!$B$1:$U$1)*(КАЛЕНДАРЬ!AP13=GRID!$B$3:$U$3),0))*GRID!$H$45*(1-GRID!$H$46),0))</f>
        <v>58680</v>
      </c>
      <c r="N443" s="8">
        <f t="array" ref="N443">IF($I$2="Длительное проживание от 10 ночей ",
INDEX(GRID!$B$18:$U$29,MATCH(M$7,GRID!$A$18:$A$29,0),MATCH(1,($U$2=GRID!$B$1:$U$1)*(КАЛЕНДАРЬ!AP13=GRID!$B$3:$U$3),0))*GRID!$H$45,
ROUNDUP(INDEX(GRID!$B$18:$U$29,MATCH(M$7,GRID!$A$18:$A$29,0),MATCH(1,($U$2=GRID!$B$1:$U$1)*(КАЛЕНДАРЬ!AP13=GRID!$B$3:$U$3),0))*GRID!$H$45*(1-GRID!$H$46),0))</f>
        <v>63180</v>
      </c>
      <c r="O443" s="57" t="s">
        <v>119</v>
      </c>
      <c r="P443" s="8">
        <f t="array" ref="P443">IF($I$2="Длительное проживание от 10 ночей ",
INDEX(GRID!$B$4:$U$15,MATCH(P$7,GRID!$A$4:$A$15,0),MATCH(1,($U$2=GRID!$B$1:$U$1)*(КАЛЕНДАРЬ!AP13=GRID!$B$3:$U$3),0))*GRID!$H$45,
ROUNDUP(INDEX(GRID!$B$4:$U$15,MATCH(P$7,GRID!$A$4:$A$15,0),MATCH(1,($U$2=GRID!$B$1:$U$1)*(КАЛЕНДАРЬ!AP13=GRID!$B$3:$U$3),0))*GRID!$H$45*(1-GRID!$H$46),0))</f>
        <v>125730</v>
      </c>
      <c r="Q443" s="8">
        <f t="array" ref="Q443">IF($I$2="Длительное проживание от 10 ночей ",
INDEX(GRID!$B$4:$U$15,MATCH(Q$7,GRID!$A$4:$A$15,0),MATCH(1,($U$2=GRID!$B$1:$U$1)*(КАЛЕНДАРЬ!AP13=GRID!$B$3:$U$3),0))*GRID!$H$45,
ROUNDUP(INDEX(GRID!$B$4:$U$15,MATCH(Q$7,GRID!$A$4:$A$15,0),MATCH(1,($U$2=GRID!$B$1:$U$1)*(КАЛЕНДАРЬ!AP13=GRID!$B$3:$U$3),0))*GRID!$H$45*(1-GRID!$H$46),0))</f>
        <v>147960</v>
      </c>
      <c r="R443" s="57" t="s">
        <v>119</v>
      </c>
      <c r="S443" s="57" t="s">
        <v>119</v>
      </c>
      <c r="T443" s="57" t="s">
        <v>119</v>
      </c>
    </row>
    <row r="444" spans="1:20">
      <c r="A444" s="63" t="s">
        <v>14</v>
      </c>
      <c r="B444" s="64">
        <v>11</v>
      </c>
      <c r="C444" s="8">
        <f t="array" ref="C444">IF($I$2="Длительное проживание от 10 ночей ",
INDEX(GRID!$B$4:$U$15,MATCH(C$7,GRID!$A$4:$A$15,0),MATCH(1,($U$2=GRID!$B$1:$U$1)*(КАЛЕНДАРЬ!AP14=GRID!$B$3:$U$3),0))*GRID!$H$45,
ROUNDUP(INDEX(GRID!$B$4:$U$15,MATCH(C$7,GRID!$A$4:$A$15,0),MATCH(1,($U$2=GRID!$B$1:$U$1)*(КАЛЕНДАРЬ!AP14=GRID!$B$3:$U$3),0))*GRID!$H$45*(1-GRID!$H$46),0))</f>
        <v>22500</v>
      </c>
      <c r="D444" s="8">
        <f t="array" ref="D444">IF($I$2="Длительное проживание от 10 ночей ",
INDEX(GRID!$B$18:$U$29,MATCH(C$7,GRID!$A$18:$A$29,0),MATCH(1,($U$2=GRID!$B$1:$U$1)*(КАЛЕНДАРЬ!AP14=GRID!$B$3:$U$3),0))*GRID!$H$45,
ROUNDUP(INDEX(GRID!$B$18:$U$29,MATCH(C$7,GRID!$A$18:$A$29,0),MATCH(1,($U$2=GRID!$B$1:$U$1)*(КАЛЕНДАРЬ!AP14=GRID!$B$3:$U$3),0))*GRID!$H$45*(1-GRID!$H$46),0))</f>
        <v>27000</v>
      </c>
      <c r="E444" s="8">
        <f t="array" ref="E444">IF($I$2="Длительное проживание от 10 ночей ",
INDEX(GRID!$B$4:$U$15,MATCH(E$7,GRID!$A$4:$A$15,0),MATCH(1,($U$2=GRID!$B$1:$U$1)*(КАЛЕНДАРЬ!AP14=GRID!$B$3:$U$3),0))*GRID!$H$45,
ROUNDUP(INDEX(GRID!$B$4:$U$15,MATCH(E$7,GRID!$A$4:$A$15,0),MATCH(1,($U$2=GRID!$B$1:$U$1)*(КАЛЕНДАРЬ!AP14=GRID!$B$3:$U$3),0))*GRID!$H$45*(1-GRID!$H$46),0))</f>
        <v>27000</v>
      </c>
      <c r="F444" s="8">
        <f t="array" ref="F444">IF($I$2="Длительное проживание от 10 ночей ",
INDEX(GRID!$B$18:$U$29,MATCH(E$7,GRID!$A$18:$A$29,0),MATCH(1,($U$2=GRID!$B$1:$U$1)*(КАЛЕНДАРЬ!AP14=GRID!$B$3:$U$3),0))*GRID!$H$45,
ROUNDUP(INDEX(GRID!$B$18:$U$29,MATCH(E$7,GRID!$A$18:$A$29,0),MATCH(1,($U$2=GRID!$B$1:$U$1)*(КАЛЕНДАРЬ!AP14=GRID!$B$3:$U$3),0))*GRID!$H$45*(1-GRID!$H$46),0))</f>
        <v>31500</v>
      </c>
      <c r="G444" s="57" t="s">
        <v>119</v>
      </c>
      <c r="H444" s="57" t="s">
        <v>119</v>
      </c>
      <c r="I444" s="8">
        <f t="array" ref="I444">IF($I$2="Длительное проживание от 10 ночей ",
INDEX(GRID!$B$4:$U$15,MATCH(I$7,GRID!$A$4:$A$15,0),MATCH(1,($U$2=GRID!$B$1:$U$1)*(КАЛЕНДАРЬ!AP14=GRID!$B$3:$U$3),0))*GRID!$H$45,
ROUNDUP(INDEX(GRID!$B$4:$U$15,MATCH(I$7,GRID!$A$4:$A$15,0),MATCH(1,($U$2=GRID!$B$1:$U$1)*(КАЛЕНДАРЬ!AP14=GRID!$B$3:$U$3),0))*GRID!$H$45*(1-GRID!$H$46),0))</f>
        <v>35730</v>
      </c>
      <c r="J444" s="8">
        <f t="array" ref="J444">IF($I$2="Длительное проживание от 10 ночей ",
INDEX(GRID!$B$18:$U$29,MATCH(I$7,GRID!$A$18:$A$29,0),MATCH(1,($U$2=GRID!$B$1:$U$1)*(КАЛЕНДАРЬ!AP14=GRID!$B$3:$U$3),0))*GRID!$H$45,
ROUNDUP(INDEX(GRID!$B$18:$U$29,MATCH(I$7,GRID!$A$18:$A$29,0),MATCH(1,($U$2=GRID!$B$1:$U$1)*(КАЛЕНДАРЬ!AP14=GRID!$B$3:$U$3),0))*GRID!$H$45*(1-GRID!$H$46),0))</f>
        <v>40230</v>
      </c>
      <c r="K444" s="57" t="s">
        <v>119</v>
      </c>
      <c r="L444" s="57" t="s">
        <v>119</v>
      </c>
      <c r="M444" s="8">
        <f t="array" ref="M444">IF($I$2="Длительное проживание от 10 ночей ",
INDEX(GRID!$B$4:$U$15,MATCH(M$7,GRID!$A$4:$A$15,0),MATCH(1,($U$2=GRID!$B$1:$U$1)*(КАЛЕНДАРЬ!AP14=GRID!$B$3:$U$3),0))*GRID!$H$45,
ROUNDUP(INDEX(GRID!$B$4:$U$15,MATCH(M$7,GRID!$A$4:$A$15,0),MATCH(1,($U$2=GRID!$B$1:$U$1)*(КАЛЕНДАРЬ!AP14=GRID!$B$3:$U$3),0))*GRID!$H$45*(1-GRID!$H$46),0))</f>
        <v>58680</v>
      </c>
      <c r="N444" s="8">
        <f t="array" ref="N444">IF($I$2="Длительное проживание от 10 ночей ",
INDEX(GRID!$B$18:$U$29,MATCH(M$7,GRID!$A$18:$A$29,0),MATCH(1,($U$2=GRID!$B$1:$U$1)*(КАЛЕНДАРЬ!AP14=GRID!$B$3:$U$3),0))*GRID!$H$45,
ROUNDUP(INDEX(GRID!$B$18:$U$29,MATCH(M$7,GRID!$A$18:$A$29,0),MATCH(1,($U$2=GRID!$B$1:$U$1)*(КАЛЕНДАРЬ!AP14=GRID!$B$3:$U$3),0))*GRID!$H$45*(1-GRID!$H$46),0))</f>
        <v>63180</v>
      </c>
      <c r="O444" s="57" t="s">
        <v>119</v>
      </c>
      <c r="P444" s="8">
        <f t="array" ref="P444">IF($I$2="Длительное проживание от 10 ночей ",
INDEX(GRID!$B$4:$U$15,MATCH(P$7,GRID!$A$4:$A$15,0),MATCH(1,($U$2=GRID!$B$1:$U$1)*(КАЛЕНДАРЬ!AP14=GRID!$B$3:$U$3),0))*GRID!$H$45,
ROUNDUP(INDEX(GRID!$B$4:$U$15,MATCH(P$7,GRID!$A$4:$A$15,0),MATCH(1,($U$2=GRID!$B$1:$U$1)*(КАЛЕНДАРЬ!AP14=GRID!$B$3:$U$3),0))*GRID!$H$45*(1-GRID!$H$46),0))</f>
        <v>125730</v>
      </c>
      <c r="Q444" s="8">
        <f t="array" ref="Q444">IF($I$2="Длительное проживание от 10 ночей ",
INDEX(GRID!$B$4:$U$15,MATCH(Q$7,GRID!$A$4:$A$15,0),MATCH(1,($U$2=GRID!$B$1:$U$1)*(КАЛЕНДАРЬ!AP14=GRID!$B$3:$U$3),0))*GRID!$H$45,
ROUNDUP(INDEX(GRID!$B$4:$U$15,MATCH(Q$7,GRID!$A$4:$A$15,0),MATCH(1,($U$2=GRID!$B$1:$U$1)*(КАЛЕНДАРЬ!AP14=GRID!$B$3:$U$3),0))*GRID!$H$45*(1-GRID!$H$46),0))</f>
        <v>147960</v>
      </c>
      <c r="R444" s="57" t="s">
        <v>119</v>
      </c>
      <c r="S444" s="57" t="s">
        <v>119</v>
      </c>
      <c r="T444" s="57" t="s">
        <v>119</v>
      </c>
    </row>
    <row r="445" spans="1:20">
      <c r="A445" s="63" t="s">
        <v>15</v>
      </c>
      <c r="B445" s="64">
        <v>12</v>
      </c>
      <c r="C445" s="8">
        <f t="array" ref="C445">IF($I$2="Длительное проживание от 10 ночей ",
INDEX(GRID!$B$4:$U$15,MATCH(C$7,GRID!$A$4:$A$15,0),MATCH(1,($U$2=GRID!$B$1:$U$1)*(КАЛЕНДАРЬ!AP15=GRID!$B$3:$U$3),0))*GRID!$H$45,
ROUNDUP(INDEX(GRID!$B$4:$U$15,MATCH(C$7,GRID!$A$4:$A$15,0),MATCH(1,($U$2=GRID!$B$1:$U$1)*(КАЛЕНДАРЬ!AP15=GRID!$B$3:$U$3),0))*GRID!$H$45*(1-GRID!$H$46),0))</f>
        <v>22500</v>
      </c>
      <c r="D445" s="8">
        <f t="array" ref="D445">IF($I$2="Длительное проживание от 10 ночей ",
INDEX(GRID!$B$18:$U$29,MATCH(C$7,GRID!$A$18:$A$29,0),MATCH(1,($U$2=GRID!$B$1:$U$1)*(КАЛЕНДАРЬ!AP15=GRID!$B$3:$U$3),0))*GRID!$H$45,
ROUNDUP(INDEX(GRID!$B$18:$U$29,MATCH(C$7,GRID!$A$18:$A$29,0),MATCH(1,($U$2=GRID!$B$1:$U$1)*(КАЛЕНДАРЬ!AP15=GRID!$B$3:$U$3),0))*GRID!$H$45*(1-GRID!$H$46),0))</f>
        <v>27000</v>
      </c>
      <c r="E445" s="8">
        <f t="array" ref="E445">IF($I$2="Длительное проживание от 10 ночей ",
INDEX(GRID!$B$4:$U$15,MATCH(E$7,GRID!$A$4:$A$15,0),MATCH(1,($U$2=GRID!$B$1:$U$1)*(КАЛЕНДАРЬ!AP15=GRID!$B$3:$U$3),0))*GRID!$H$45,
ROUNDUP(INDEX(GRID!$B$4:$U$15,MATCH(E$7,GRID!$A$4:$A$15,0),MATCH(1,($U$2=GRID!$B$1:$U$1)*(КАЛЕНДАРЬ!AP15=GRID!$B$3:$U$3),0))*GRID!$H$45*(1-GRID!$H$46),0))</f>
        <v>27000</v>
      </c>
      <c r="F445" s="8">
        <f t="array" ref="F445">IF($I$2="Длительное проживание от 10 ночей ",
INDEX(GRID!$B$18:$U$29,MATCH(E$7,GRID!$A$18:$A$29,0),MATCH(1,($U$2=GRID!$B$1:$U$1)*(КАЛЕНДАРЬ!AP15=GRID!$B$3:$U$3),0))*GRID!$H$45,
ROUNDUP(INDEX(GRID!$B$18:$U$29,MATCH(E$7,GRID!$A$18:$A$29,0),MATCH(1,($U$2=GRID!$B$1:$U$1)*(КАЛЕНДАРЬ!AP15=GRID!$B$3:$U$3),0))*GRID!$H$45*(1-GRID!$H$46),0))</f>
        <v>31500</v>
      </c>
      <c r="G445" s="57" t="s">
        <v>119</v>
      </c>
      <c r="H445" s="57" t="s">
        <v>119</v>
      </c>
      <c r="I445" s="8">
        <f t="array" ref="I445">IF($I$2="Длительное проживание от 10 ночей ",
INDEX(GRID!$B$4:$U$15,MATCH(I$7,GRID!$A$4:$A$15,0),MATCH(1,($U$2=GRID!$B$1:$U$1)*(КАЛЕНДАРЬ!AP15=GRID!$B$3:$U$3),0))*GRID!$H$45,
ROUNDUP(INDEX(GRID!$B$4:$U$15,MATCH(I$7,GRID!$A$4:$A$15,0),MATCH(1,($U$2=GRID!$B$1:$U$1)*(КАЛЕНДАРЬ!AP15=GRID!$B$3:$U$3),0))*GRID!$H$45*(1-GRID!$H$46),0))</f>
        <v>35730</v>
      </c>
      <c r="J445" s="8">
        <f t="array" ref="J445">IF($I$2="Длительное проживание от 10 ночей ",
INDEX(GRID!$B$18:$U$29,MATCH(I$7,GRID!$A$18:$A$29,0),MATCH(1,($U$2=GRID!$B$1:$U$1)*(КАЛЕНДАРЬ!AP15=GRID!$B$3:$U$3),0))*GRID!$H$45,
ROUNDUP(INDEX(GRID!$B$18:$U$29,MATCH(I$7,GRID!$A$18:$A$29,0),MATCH(1,($U$2=GRID!$B$1:$U$1)*(КАЛЕНДАРЬ!AP15=GRID!$B$3:$U$3),0))*GRID!$H$45*(1-GRID!$H$46),0))</f>
        <v>40230</v>
      </c>
      <c r="K445" s="57" t="s">
        <v>119</v>
      </c>
      <c r="L445" s="57" t="s">
        <v>119</v>
      </c>
      <c r="M445" s="8">
        <f t="array" ref="M445">IF($I$2="Длительное проживание от 10 ночей ",
INDEX(GRID!$B$4:$U$15,MATCH(M$7,GRID!$A$4:$A$15,0),MATCH(1,($U$2=GRID!$B$1:$U$1)*(КАЛЕНДАРЬ!AP15=GRID!$B$3:$U$3),0))*GRID!$H$45,
ROUNDUP(INDEX(GRID!$B$4:$U$15,MATCH(M$7,GRID!$A$4:$A$15,0),MATCH(1,($U$2=GRID!$B$1:$U$1)*(КАЛЕНДАРЬ!AP15=GRID!$B$3:$U$3),0))*GRID!$H$45*(1-GRID!$H$46),0))</f>
        <v>58680</v>
      </c>
      <c r="N445" s="8">
        <f t="array" ref="N445">IF($I$2="Длительное проживание от 10 ночей ",
INDEX(GRID!$B$18:$U$29,MATCH(M$7,GRID!$A$18:$A$29,0),MATCH(1,($U$2=GRID!$B$1:$U$1)*(КАЛЕНДАРЬ!AP15=GRID!$B$3:$U$3),0))*GRID!$H$45,
ROUNDUP(INDEX(GRID!$B$18:$U$29,MATCH(M$7,GRID!$A$18:$A$29,0),MATCH(1,($U$2=GRID!$B$1:$U$1)*(КАЛЕНДАРЬ!AP15=GRID!$B$3:$U$3),0))*GRID!$H$45*(1-GRID!$H$46),0))</f>
        <v>63180</v>
      </c>
      <c r="O445" s="57" t="s">
        <v>119</v>
      </c>
      <c r="P445" s="8">
        <f t="array" ref="P445">IF($I$2="Длительное проживание от 10 ночей ",
INDEX(GRID!$B$4:$U$15,MATCH(P$7,GRID!$A$4:$A$15,0),MATCH(1,($U$2=GRID!$B$1:$U$1)*(КАЛЕНДАРЬ!AP15=GRID!$B$3:$U$3),0))*GRID!$H$45,
ROUNDUP(INDEX(GRID!$B$4:$U$15,MATCH(P$7,GRID!$A$4:$A$15,0),MATCH(1,($U$2=GRID!$B$1:$U$1)*(КАЛЕНДАРЬ!AP15=GRID!$B$3:$U$3),0))*GRID!$H$45*(1-GRID!$H$46),0))</f>
        <v>125730</v>
      </c>
      <c r="Q445" s="8">
        <f t="array" ref="Q445">IF($I$2="Длительное проживание от 10 ночей ",
INDEX(GRID!$B$4:$U$15,MATCH(Q$7,GRID!$A$4:$A$15,0),MATCH(1,($U$2=GRID!$B$1:$U$1)*(КАЛЕНДАРЬ!AP15=GRID!$B$3:$U$3),0))*GRID!$H$45,
ROUNDUP(INDEX(GRID!$B$4:$U$15,MATCH(Q$7,GRID!$A$4:$A$15,0),MATCH(1,($U$2=GRID!$B$1:$U$1)*(КАЛЕНДАРЬ!AP15=GRID!$B$3:$U$3),0))*GRID!$H$45*(1-GRID!$H$46),0))</f>
        <v>147960</v>
      </c>
      <c r="R445" s="57" t="s">
        <v>119</v>
      </c>
      <c r="S445" s="57" t="s">
        <v>119</v>
      </c>
      <c r="T445" s="57" t="s">
        <v>119</v>
      </c>
    </row>
    <row r="446" spans="1:20">
      <c r="A446" s="63" t="s">
        <v>16</v>
      </c>
      <c r="B446" s="64">
        <v>13</v>
      </c>
      <c r="C446" s="8">
        <f t="array" ref="C446">IF($I$2="Длительное проживание от 10 ночей ",
INDEX(GRID!$B$4:$U$15,MATCH(C$7,GRID!$A$4:$A$15,0),MATCH(1,($U$2=GRID!$B$1:$U$1)*(КАЛЕНДАРЬ!AP16=GRID!$B$3:$U$3),0))*GRID!$H$45,
ROUNDUP(INDEX(GRID!$B$4:$U$15,MATCH(C$7,GRID!$A$4:$A$15,0),MATCH(1,($U$2=GRID!$B$1:$U$1)*(КАЛЕНДАРЬ!AP16=GRID!$B$3:$U$3),0))*GRID!$H$45*(1-GRID!$H$46),0))</f>
        <v>24750.000000000004</v>
      </c>
      <c r="D446" s="8">
        <f t="array" ref="D446">IF($I$2="Длительное проживание от 10 ночей ",
INDEX(GRID!$B$18:$U$29,MATCH(C$7,GRID!$A$18:$A$29,0),MATCH(1,($U$2=GRID!$B$1:$U$1)*(КАЛЕНДАРЬ!AP16=GRID!$B$3:$U$3),0))*GRID!$H$45,
ROUNDUP(INDEX(GRID!$B$18:$U$29,MATCH(C$7,GRID!$A$18:$A$29,0),MATCH(1,($U$2=GRID!$B$1:$U$1)*(КАЛЕНДАРЬ!AP16=GRID!$B$3:$U$3),0))*GRID!$H$45*(1-GRID!$H$46),0))</f>
        <v>29250.000000000004</v>
      </c>
      <c r="E446" s="8">
        <f t="array" ref="E446">IF($I$2="Длительное проживание от 10 ночей ",
INDEX(GRID!$B$4:$U$15,MATCH(E$7,GRID!$A$4:$A$15,0),MATCH(1,($U$2=GRID!$B$1:$U$1)*(КАЛЕНДАРЬ!AP16=GRID!$B$3:$U$3),0))*GRID!$H$45,
ROUNDUP(INDEX(GRID!$B$4:$U$15,MATCH(E$7,GRID!$A$4:$A$15,0),MATCH(1,($U$2=GRID!$B$1:$U$1)*(КАЛЕНДАРЬ!AP16=GRID!$B$3:$U$3),0))*GRID!$H$45*(1-GRID!$H$46),0))</f>
        <v>29700</v>
      </c>
      <c r="F446" s="8">
        <f t="array" ref="F446">IF($I$2="Длительное проживание от 10 ночей ",
INDEX(GRID!$B$18:$U$29,MATCH(E$7,GRID!$A$18:$A$29,0),MATCH(1,($U$2=GRID!$B$1:$U$1)*(КАЛЕНДАРЬ!AP16=GRID!$B$3:$U$3),0))*GRID!$H$45,
ROUNDUP(INDEX(GRID!$B$18:$U$29,MATCH(E$7,GRID!$A$18:$A$29,0),MATCH(1,($U$2=GRID!$B$1:$U$1)*(КАЛЕНДАРЬ!AP16=GRID!$B$3:$U$3),0))*GRID!$H$45*(1-GRID!$H$46),0))</f>
        <v>34200</v>
      </c>
      <c r="G446" s="57" t="s">
        <v>119</v>
      </c>
      <c r="H446" s="57" t="s">
        <v>119</v>
      </c>
      <c r="I446" s="8">
        <f t="array" ref="I446">IF($I$2="Длительное проживание от 10 ночей ",
INDEX(GRID!$B$4:$U$15,MATCH(I$7,GRID!$A$4:$A$15,0),MATCH(1,($U$2=GRID!$B$1:$U$1)*(КАЛЕНДАРЬ!AP16=GRID!$B$3:$U$3),0))*GRID!$H$45,
ROUNDUP(INDEX(GRID!$B$4:$U$15,MATCH(I$7,GRID!$A$4:$A$15,0),MATCH(1,($U$2=GRID!$B$1:$U$1)*(КАЛЕНДАРЬ!AP16=GRID!$B$3:$U$3),0))*GRID!$H$45*(1-GRID!$H$46),0))</f>
        <v>39060</v>
      </c>
      <c r="J446" s="8">
        <f t="array" ref="J446">IF($I$2="Длительное проживание от 10 ночей ",
INDEX(GRID!$B$18:$U$29,MATCH(I$7,GRID!$A$18:$A$29,0),MATCH(1,($U$2=GRID!$B$1:$U$1)*(КАЛЕНДАРЬ!AP16=GRID!$B$3:$U$3),0))*GRID!$H$45,
ROUNDUP(INDEX(GRID!$B$18:$U$29,MATCH(I$7,GRID!$A$18:$A$29,0),MATCH(1,($U$2=GRID!$B$1:$U$1)*(КАЛЕНДАРЬ!AP16=GRID!$B$3:$U$3),0))*GRID!$H$45*(1-GRID!$H$46),0))</f>
        <v>43560</v>
      </c>
      <c r="K446" s="57" t="s">
        <v>119</v>
      </c>
      <c r="L446" s="57" t="s">
        <v>119</v>
      </c>
      <c r="M446" s="8">
        <f t="array" ref="M446">IF($I$2="Длительное проживание от 10 ночей ",
INDEX(GRID!$B$4:$U$15,MATCH(M$7,GRID!$A$4:$A$15,0),MATCH(1,($U$2=GRID!$B$1:$U$1)*(КАЛЕНДАРЬ!AP16=GRID!$B$3:$U$3),0))*GRID!$H$45,
ROUNDUP(INDEX(GRID!$B$4:$U$15,MATCH(M$7,GRID!$A$4:$A$15,0),MATCH(1,($U$2=GRID!$B$1:$U$1)*(КАЛЕНДАРЬ!AP16=GRID!$B$3:$U$3),0))*GRID!$H$45*(1-GRID!$H$46),0))</f>
        <v>62550</v>
      </c>
      <c r="N446" s="8">
        <f t="array" ref="N446">IF($I$2="Длительное проживание от 10 ночей ",
INDEX(GRID!$B$18:$U$29,MATCH(M$7,GRID!$A$18:$A$29,0),MATCH(1,($U$2=GRID!$B$1:$U$1)*(КАЛЕНДАРЬ!AP16=GRID!$B$3:$U$3),0))*GRID!$H$45,
ROUNDUP(INDEX(GRID!$B$18:$U$29,MATCH(M$7,GRID!$A$18:$A$29,0),MATCH(1,($U$2=GRID!$B$1:$U$1)*(КАЛЕНДАРЬ!AP16=GRID!$B$3:$U$3),0))*GRID!$H$45*(1-GRID!$H$46),0))</f>
        <v>67050</v>
      </c>
      <c r="O446" s="57" t="s">
        <v>119</v>
      </c>
      <c r="P446" s="8">
        <f t="array" ref="P446">IF($I$2="Длительное проживание от 10 ночей ",
INDEX(GRID!$B$4:$U$15,MATCH(P$7,GRID!$A$4:$A$15,0),MATCH(1,($U$2=GRID!$B$1:$U$1)*(КАЛЕНДАРЬ!AP16=GRID!$B$3:$U$3),0))*GRID!$H$45,
ROUNDUP(INDEX(GRID!$B$4:$U$15,MATCH(P$7,GRID!$A$4:$A$15,0),MATCH(1,($U$2=GRID!$B$1:$U$1)*(КАЛЕНДАРЬ!AP16=GRID!$B$3:$U$3),0))*GRID!$H$45*(1-GRID!$H$46),0))</f>
        <v>130860</v>
      </c>
      <c r="Q446" s="8">
        <f t="array" ref="Q446">IF($I$2="Длительное проживание от 10 ночей ",
INDEX(GRID!$B$4:$U$15,MATCH(Q$7,GRID!$A$4:$A$15,0),MATCH(1,($U$2=GRID!$B$1:$U$1)*(КАЛЕНДАРЬ!AP16=GRID!$B$3:$U$3),0))*GRID!$H$45,
ROUNDUP(INDEX(GRID!$B$4:$U$15,MATCH(Q$7,GRID!$A$4:$A$15,0),MATCH(1,($U$2=GRID!$B$1:$U$1)*(КАЛЕНДАРЬ!AP16=GRID!$B$3:$U$3),0))*GRID!$H$45*(1-GRID!$H$46),0))</f>
        <v>153810</v>
      </c>
      <c r="R446" s="57" t="s">
        <v>119</v>
      </c>
      <c r="S446" s="57" t="s">
        <v>119</v>
      </c>
      <c r="T446" s="57" t="s">
        <v>119</v>
      </c>
    </row>
    <row r="447" spans="1:20">
      <c r="A447" s="63" t="s">
        <v>17</v>
      </c>
      <c r="B447" s="64">
        <v>14</v>
      </c>
      <c r="C447" s="8">
        <f t="array" ref="C447">IF($I$2="Длительное проживание от 10 ночей ",
INDEX(GRID!$B$4:$U$15,MATCH(C$7,GRID!$A$4:$A$15,0),MATCH(1,($U$2=GRID!$B$1:$U$1)*(КАЛЕНДАРЬ!AP17=GRID!$B$3:$U$3),0))*GRID!$H$45,
ROUNDUP(INDEX(GRID!$B$4:$U$15,MATCH(C$7,GRID!$A$4:$A$15,0),MATCH(1,($U$2=GRID!$B$1:$U$1)*(КАЛЕНДАРЬ!AP17=GRID!$B$3:$U$3),0))*GRID!$H$45*(1-GRID!$H$46),0))</f>
        <v>24750.000000000004</v>
      </c>
      <c r="D447" s="8">
        <f t="array" ref="D447">IF($I$2="Длительное проживание от 10 ночей ",
INDEX(GRID!$B$18:$U$29,MATCH(C$7,GRID!$A$18:$A$29,0),MATCH(1,($U$2=GRID!$B$1:$U$1)*(КАЛЕНДАРЬ!AP17=GRID!$B$3:$U$3),0))*GRID!$H$45,
ROUNDUP(INDEX(GRID!$B$18:$U$29,MATCH(C$7,GRID!$A$18:$A$29,0),MATCH(1,($U$2=GRID!$B$1:$U$1)*(КАЛЕНДАРЬ!AP17=GRID!$B$3:$U$3),0))*GRID!$H$45*(1-GRID!$H$46),0))</f>
        <v>29250.000000000004</v>
      </c>
      <c r="E447" s="8">
        <f t="array" ref="E447">IF($I$2="Длительное проживание от 10 ночей ",
INDEX(GRID!$B$4:$U$15,MATCH(E$7,GRID!$A$4:$A$15,0),MATCH(1,($U$2=GRID!$B$1:$U$1)*(КАЛЕНДАРЬ!AP17=GRID!$B$3:$U$3),0))*GRID!$H$45,
ROUNDUP(INDEX(GRID!$B$4:$U$15,MATCH(E$7,GRID!$A$4:$A$15,0),MATCH(1,($U$2=GRID!$B$1:$U$1)*(КАЛЕНДАРЬ!AP17=GRID!$B$3:$U$3),0))*GRID!$H$45*(1-GRID!$H$46),0))</f>
        <v>29700</v>
      </c>
      <c r="F447" s="8">
        <f t="array" ref="F447">IF($I$2="Длительное проживание от 10 ночей ",
INDEX(GRID!$B$18:$U$29,MATCH(E$7,GRID!$A$18:$A$29,0),MATCH(1,($U$2=GRID!$B$1:$U$1)*(КАЛЕНДАРЬ!AP17=GRID!$B$3:$U$3),0))*GRID!$H$45,
ROUNDUP(INDEX(GRID!$B$18:$U$29,MATCH(E$7,GRID!$A$18:$A$29,0),MATCH(1,($U$2=GRID!$B$1:$U$1)*(КАЛЕНДАРЬ!AP17=GRID!$B$3:$U$3),0))*GRID!$H$45*(1-GRID!$H$46),0))</f>
        <v>34200</v>
      </c>
      <c r="G447" s="57" t="s">
        <v>119</v>
      </c>
      <c r="H447" s="57" t="s">
        <v>119</v>
      </c>
      <c r="I447" s="8">
        <f t="array" ref="I447">IF($I$2="Длительное проживание от 10 ночей ",
INDEX(GRID!$B$4:$U$15,MATCH(I$7,GRID!$A$4:$A$15,0),MATCH(1,($U$2=GRID!$B$1:$U$1)*(КАЛЕНДАРЬ!AP17=GRID!$B$3:$U$3),0))*GRID!$H$45,
ROUNDUP(INDEX(GRID!$B$4:$U$15,MATCH(I$7,GRID!$A$4:$A$15,0),MATCH(1,($U$2=GRID!$B$1:$U$1)*(КАЛЕНДАРЬ!AP17=GRID!$B$3:$U$3),0))*GRID!$H$45*(1-GRID!$H$46),0))</f>
        <v>39060</v>
      </c>
      <c r="J447" s="8">
        <f t="array" ref="J447">IF($I$2="Длительное проживание от 10 ночей ",
INDEX(GRID!$B$18:$U$29,MATCH(I$7,GRID!$A$18:$A$29,0),MATCH(1,($U$2=GRID!$B$1:$U$1)*(КАЛЕНДАРЬ!AP17=GRID!$B$3:$U$3),0))*GRID!$H$45,
ROUNDUP(INDEX(GRID!$B$18:$U$29,MATCH(I$7,GRID!$A$18:$A$29,0),MATCH(1,($U$2=GRID!$B$1:$U$1)*(КАЛЕНДАРЬ!AP17=GRID!$B$3:$U$3),0))*GRID!$H$45*(1-GRID!$H$46),0))</f>
        <v>43560</v>
      </c>
      <c r="K447" s="57" t="s">
        <v>119</v>
      </c>
      <c r="L447" s="57" t="s">
        <v>119</v>
      </c>
      <c r="M447" s="8">
        <f t="array" ref="M447">IF($I$2="Длительное проживание от 10 ночей ",
INDEX(GRID!$B$4:$U$15,MATCH(M$7,GRID!$A$4:$A$15,0),MATCH(1,($U$2=GRID!$B$1:$U$1)*(КАЛЕНДАРЬ!AP17=GRID!$B$3:$U$3),0))*GRID!$H$45,
ROUNDUP(INDEX(GRID!$B$4:$U$15,MATCH(M$7,GRID!$A$4:$A$15,0),MATCH(1,($U$2=GRID!$B$1:$U$1)*(КАЛЕНДАРЬ!AP17=GRID!$B$3:$U$3),0))*GRID!$H$45*(1-GRID!$H$46),0))</f>
        <v>62550</v>
      </c>
      <c r="N447" s="8">
        <f t="array" ref="N447">IF($I$2="Длительное проживание от 10 ночей ",
INDEX(GRID!$B$18:$U$29,MATCH(M$7,GRID!$A$18:$A$29,0),MATCH(1,($U$2=GRID!$B$1:$U$1)*(КАЛЕНДАРЬ!AP17=GRID!$B$3:$U$3),0))*GRID!$H$45,
ROUNDUP(INDEX(GRID!$B$18:$U$29,MATCH(M$7,GRID!$A$18:$A$29,0),MATCH(1,($U$2=GRID!$B$1:$U$1)*(КАЛЕНДАРЬ!AP17=GRID!$B$3:$U$3),0))*GRID!$H$45*(1-GRID!$H$46),0))</f>
        <v>67050</v>
      </c>
      <c r="O447" s="57" t="s">
        <v>119</v>
      </c>
      <c r="P447" s="8">
        <f t="array" ref="P447">IF($I$2="Длительное проживание от 10 ночей ",
INDEX(GRID!$B$4:$U$15,MATCH(P$7,GRID!$A$4:$A$15,0),MATCH(1,($U$2=GRID!$B$1:$U$1)*(КАЛЕНДАРЬ!AP17=GRID!$B$3:$U$3),0))*GRID!$H$45,
ROUNDUP(INDEX(GRID!$B$4:$U$15,MATCH(P$7,GRID!$A$4:$A$15,0),MATCH(1,($U$2=GRID!$B$1:$U$1)*(КАЛЕНДАРЬ!AP17=GRID!$B$3:$U$3),0))*GRID!$H$45*(1-GRID!$H$46),0))</f>
        <v>130860</v>
      </c>
      <c r="Q447" s="8">
        <f t="array" ref="Q447">IF($I$2="Длительное проживание от 10 ночей ",
INDEX(GRID!$B$4:$U$15,MATCH(Q$7,GRID!$A$4:$A$15,0),MATCH(1,($U$2=GRID!$B$1:$U$1)*(КАЛЕНДАРЬ!AP17=GRID!$B$3:$U$3),0))*GRID!$H$45,
ROUNDUP(INDEX(GRID!$B$4:$U$15,MATCH(Q$7,GRID!$A$4:$A$15,0),MATCH(1,($U$2=GRID!$B$1:$U$1)*(КАЛЕНДАРЬ!AP17=GRID!$B$3:$U$3),0))*GRID!$H$45*(1-GRID!$H$46),0))</f>
        <v>153810</v>
      </c>
      <c r="R447" s="57" t="s">
        <v>119</v>
      </c>
      <c r="S447" s="57" t="s">
        <v>119</v>
      </c>
      <c r="T447" s="57" t="s">
        <v>119</v>
      </c>
    </row>
    <row r="448" spans="1:20">
      <c r="A448" s="63" t="s">
        <v>11</v>
      </c>
      <c r="B448" s="64">
        <v>15</v>
      </c>
      <c r="C448" s="8">
        <f t="array" ref="C448">IF($I$2="Длительное проживание от 10 ночей ",
INDEX(GRID!$B$4:$U$15,MATCH(C$7,GRID!$A$4:$A$15,0),MATCH(1,($U$2=GRID!$B$1:$U$1)*(КАЛЕНДАРЬ!AP18=GRID!$B$3:$U$3),0))*GRID!$H$45,
ROUNDUP(INDEX(GRID!$B$4:$U$15,MATCH(C$7,GRID!$A$4:$A$15,0),MATCH(1,($U$2=GRID!$B$1:$U$1)*(КАЛЕНДАРЬ!AP18=GRID!$B$3:$U$3),0))*GRID!$H$45*(1-GRID!$H$46),0))</f>
        <v>22500</v>
      </c>
      <c r="D448" s="8">
        <f t="array" ref="D448">IF($I$2="Длительное проживание от 10 ночей ",
INDEX(GRID!$B$18:$U$29,MATCH(C$7,GRID!$A$18:$A$29,0),MATCH(1,($U$2=GRID!$B$1:$U$1)*(КАЛЕНДАРЬ!AP18=GRID!$B$3:$U$3),0))*GRID!$H$45,
ROUNDUP(INDEX(GRID!$B$18:$U$29,MATCH(C$7,GRID!$A$18:$A$29,0),MATCH(1,($U$2=GRID!$B$1:$U$1)*(КАЛЕНДАРЬ!AP18=GRID!$B$3:$U$3),0))*GRID!$H$45*(1-GRID!$H$46),0))</f>
        <v>27000</v>
      </c>
      <c r="E448" s="8">
        <f t="array" ref="E448">IF($I$2="Длительное проживание от 10 ночей ",
INDEX(GRID!$B$4:$U$15,MATCH(E$7,GRID!$A$4:$A$15,0),MATCH(1,($U$2=GRID!$B$1:$U$1)*(КАЛЕНДАРЬ!AP18=GRID!$B$3:$U$3),0))*GRID!$H$45,
ROUNDUP(INDEX(GRID!$B$4:$U$15,MATCH(E$7,GRID!$A$4:$A$15,0),MATCH(1,($U$2=GRID!$B$1:$U$1)*(КАЛЕНДАРЬ!AP18=GRID!$B$3:$U$3),0))*GRID!$H$45*(1-GRID!$H$46),0))</f>
        <v>27000</v>
      </c>
      <c r="F448" s="8">
        <f t="array" ref="F448">IF($I$2="Длительное проживание от 10 ночей ",
INDEX(GRID!$B$18:$U$29,MATCH(E$7,GRID!$A$18:$A$29,0),MATCH(1,($U$2=GRID!$B$1:$U$1)*(КАЛЕНДАРЬ!AP18=GRID!$B$3:$U$3),0))*GRID!$H$45,
ROUNDUP(INDEX(GRID!$B$18:$U$29,MATCH(E$7,GRID!$A$18:$A$29,0),MATCH(1,($U$2=GRID!$B$1:$U$1)*(КАЛЕНДАРЬ!AP18=GRID!$B$3:$U$3),0))*GRID!$H$45*(1-GRID!$H$46),0))</f>
        <v>31500</v>
      </c>
      <c r="G448" s="57" t="s">
        <v>119</v>
      </c>
      <c r="H448" s="57" t="s">
        <v>119</v>
      </c>
      <c r="I448" s="8">
        <f t="array" ref="I448">IF($I$2="Длительное проживание от 10 ночей ",
INDEX(GRID!$B$4:$U$15,MATCH(I$7,GRID!$A$4:$A$15,0),MATCH(1,($U$2=GRID!$B$1:$U$1)*(КАЛЕНДАРЬ!AP18=GRID!$B$3:$U$3),0))*GRID!$H$45,
ROUNDUP(INDEX(GRID!$B$4:$U$15,MATCH(I$7,GRID!$A$4:$A$15,0),MATCH(1,($U$2=GRID!$B$1:$U$1)*(КАЛЕНДАРЬ!AP18=GRID!$B$3:$U$3),0))*GRID!$H$45*(1-GRID!$H$46),0))</f>
        <v>35730</v>
      </c>
      <c r="J448" s="8">
        <f t="array" ref="J448">IF($I$2="Длительное проживание от 10 ночей ",
INDEX(GRID!$B$18:$U$29,MATCH(I$7,GRID!$A$18:$A$29,0),MATCH(1,($U$2=GRID!$B$1:$U$1)*(КАЛЕНДАРЬ!AP18=GRID!$B$3:$U$3),0))*GRID!$H$45,
ROUNDUP(INDEX(GRID!$B$18:$U$29,MATCH(I$7,GRID!$A$18:$A$29,0),MATCH(1,($U$2=GRID!$B$1:$U$1)*(КАЛЕНДАРЬ!AP18=GRID!$B$3:$U$3),0))*GRID!$H$45*(1-GRID!$H$46),0))</f>
        <v>40230</v>
      </c>
      <c r="K448" s="57" t="s">
        <v>119</v>
      </c>
      <c r="L448" s="57" t="s">
        <v>119</v>
      </c>
      <c r="M448" s="8">
        <f t="array" ref="M448">IF($I$2="Длительное проживание от 10 ночей ",
INDEX(GRID!$B$4:$U$15,MATCH(M$7,GRID!$A$4:$A$15,0),MATCH(1,($U$2=GRID!$B$1:$U$1)*(КАЛЕНДАРЬ!AP18=GRID!$B$3:$U$3),0))*GRID!$H$45,
ROUNDUP(INDEX(GRID!$B$4:$U$15,MATCH(M$7,GRID!$A$4:$A$15,0),MATCH(1,($U$2=GRID!$B$1:$U$1)*(КАЛЕНДАРЬ!AP18=GRID!$B$3:$U$3),0))*GRID!$H$45*(1-GRID!$H$46),0))</f>
        <v>58680</v>
      </c>
      <c r="N448" s="8">
        <f t="array" ref="N448">IF($I$2="Длительное проживание от 10 ночей ",
INDEX(GRID!$B$18:$U$29,MATCH(M$7,GRID!$A$18:$A$29,0),MATCH(1,($U$2=GRID!$B$1:$U$1)*(КАЛЕНДАРЬ!AP18=GRID!$B$3:$U$3),0))*GRID!$H$45,
ROUNDUP(INDEX(GRID!$B$18:$U$29,MATCH(M$7,GRID!$A$18:$A$29,0),MATCH(1,($U$2=GRID!$B$1:$U$1)*(КАЛЕНДАРЬ!AP18=GRID!$B$3:$U$3),0))*GRID!$H$45*(1-GRID!$H$46),0))</f>
        <v>63180</v>
      </c>
      <c r="O448" s="57" t="s">
        <v>119</v>
      </c>
      <c r="P448" s="8">
        <f t="array" ref="P448">IF($I$2="Длительное проживание от 10 ночей ",
INDEX(GRID!$B$4:$U$15,MATCH(P$7,GRID!$A$4:$A$15,0),MATCH(1,($U$2=GRID!$B$1:$U$1)*(КАЛЕНДАРЬ!AP18=GRID!$B$3:$U$3),0))*GRID!$H$45,
ROUNDUP(INDEX(GRID!$B$4:$U$15,MATCH(P$7,GRID!$A$4:$A$15,0),MATCH(1,($U$2=GRID!$B$1:$U$1)*(КАЛЕНДАРЬ!AP18=GRID!$B$3:$U$3),0))*GRID!$H$45*(1-GRID!$H$46),0))</f>
        <v>125730</v>
      </c>
      <c r="Q448" s="8">
        <f t="array" ref="Q448">IF($I$2="Длительное проживание от 10 ночей ",
INDEX(GRID!$B$4:$U$15,MATCH(Q$7,GRID!$A$4:$A$15,0),MATCH(1,($U$2=GRID!$B$1:$U$1)*(КАЛЕНДАРЬ!AP18=GRID!$B$3:$U$3),0))*GRID!$H$45,
ROUNDUP(INDEX(GRID!$B$4:$U$15,MATCH(Q$7,GRID!$A$4:$A$15,0),MATCH(1,($U$2=GRID!$B$1:$U$1)*(КАЛЕНДАРЬ!AP18=GRID!$B$3:$U$3),0))*GRID!$H$45*(1-GRID!$H$46),0))</f>
        <v>147960</v>
      </c>
      <c r="R448" s="57" t="s">
        <v>119</v>
      </c>
      <c r="S448" s="57" t="s">
        <v>119</v>
      </c>
      <c r="T448" s="57" t="s">
        <v>119</v>
      </c>
    </row>
    <row r="449" spans="1:20">
      <c r="A449" s="63" t="s">
        <v>12</v>
      </c>
      <c r="B449" s="64">
        <v>16</v>
      </c>
      <c r="C449" s="8">
        <f t="array" ref="C449">IF($I$2="Длительное проживание от 10 ночей ",
INDEX(GRID!$B$4:$U$15,MATCH(C$7,GRID!$A$4:$A$15,0),MATCH(1,($U$2=GRID!$B$1:$U$1)*(КАЛЕНДАРЬ!AP19=GRID!$B$3:$U$3),0))*GRID!$H$45,
ROUNDUP(INDEX(GRID!$B$4:$U$15,MATCH(C$7,GRID!$A$4:$A$15,0),MATCH(1,($U$2=GRID!$B$1:$U$1)*(КАЛЕНДАРЬ!AP19=GRID!$B$3:$U$3),0))*GRID!$H$45*(1-GRID!$H$46),0))</f>
        <v>22500</v>
      </c>
      <c r="D449" s="8">
        <f t="array" ref="D449">IF($I$2="Длительное проживание от 10 ночей ",
INDEX(GRID!$B$18:$U$29,MATCH(C$7,GRID!$A$18:$A$29,0),MATCH(1,($U$2=GRID!$B$1:$U$1)*(КАЛЕНДАРЬ!AP19=GRID!$B$3:$U$3),0))*GRID!$H$45,
ROUNDUP(INDEX(GRID!$B$18:$U$29,MATCH(C$7,GRID!$A$18:$A$29,0),MATCH(1,($U$2=GRID!$B$1:$U$1)*(КАЛЕНДАРЬ!AP19=GRID!$B$3:$U$3),0))*GRID!$H$45*(1-GRID!$H$46),0))</f>
        <v>27000</v>
      </c>
      <c r="E449" s="8">
        <f t="array" ref="E449">IF($I$2="Длительное проживание от 10 ночей ",
INDEX(GRID!$B$4:$U$15,MATCH(E$7,GRID!$A$4:$A$15,0),MATCH(1,($U$2=GRID!$B$1:$U$1)*(КАЛЕНДАРЬ!AP19=GRID!$B$3:$U$3),0))*GRID!$H$45,
ROUNDUP(INDEX(GRID!$B$4:$U$15,MATCH(E$7,GRID!$A$4:$A$15,0),MATCH(1,($U$2=GRID!$B$1:$U$1)*(КАЛЕНДАРЬ!AP19=GRID!$B$3:$U$3),0))*GRID!$H$45*(1-GRID!$H$46),0))</f>
        <v>27000</v>
      </c>
      <c r="F449" s="8">
        <f t="array" ref="F449">IF($I$2="Длительное проживание от 10 ночей ",
INDEX(GRID!$B$18:$U$29,MATCH(E$7,GRID!$A$18:$A$29,0),MATCH(1,($U$2=GRID!$B$1:$U$1)*(КАЛЕНДАРЬ!AP19=GRID!$B$3:$U$3),0))*GRID!$H$45,
ROUNDUP(INDEX(GRID!$B$18:$U$29,MATCH(E$7,GRID!$A$18:$A$29,0),MATCH(1,($U$2=GRID!$B$1:$U$1)*(КАЛЕНДАРЬ!AP19=GRID!$B$3:$U$3),0))*GRID!$H$45*(1-GRID!$H$46),0))</f>
        <v>31500</v>
      </c>
      <c r="G449" s="57" t="s">
        <v>119</v>
      </c>
      <c r="H449" s="57" t="s">
        <v>119</v>
      </c>
      <c r="I449" s="8">
        <f t="array" ref="I449">IF($I$2="Длительное проживание от 10 ночей ",
INDEX(GRID!$B$4:$U$15,MATCH(I$7,GRID!$A$4:$A$15,0),MATCH(1,($U$2=GRID!$B$1:$U$1)*(КАЛЕНДАРЬ!AP19=GRID!$B$3:$U$3),0))*GRID!$H$45,
ROUNDUP(INDEX(GRID!$B$4:$U$15,MATCH(I$7,GRID!$A$4:$A$15,0),MATCH(1,($U$2=GRID!$B$1:$U$1)*(КАЛЕНДАРЬ!AP19=GRID!$B$3:$U$3),0))*GRID!$H$45*(1-GRID!$H$46),0))</f>
        <v>35730</v>
      </c>
      <c r="J449" s="8">
        <f t="array" ref="J449">IF($I$2="Длительное проживание от 10 ночей ",
INDEX(GRID!$B$18:$U$29,MATCH(I$7,GRID!$A$18:$A$29,0),MATCH(1,($U$2=GRID!$B$1:$U$1)*(КАЛЕНДАРЬ!AP19=GRID!$B$3:$U$3),0))*GRID!$H$45,
ROUNDUP(INDEX(GRID!$B$18:$U$29,MATCH(I$7,GRID!$A$18:$A$29,0),MATCH(1,($U$2=GRID!$B$1:$U$1)*(КАЛЕНДАРЬ!AP19=GRID!$B$3:$U$3),0))*GRID!$H$45*(1-GRID!$H$46),0))</f>
        <v>40230</v>
      </c>
      <c r="K449" s="57" t="s">
        <v>119</v>
      </c>
      <c r="L449" s="57" t="s">
        <v>119</v>
      </c>
      <c r="M449" s="8">
        <f t="array" ref="M449">IF($I$2="Длительное проживание от 10 ночей ",
INDEX(GRID!$B$4:$U$15,MATCH(M$7,GRID!$A$4:$A$15,0),MATCH(1,($U$2=GRID!$B$1:$U$1)*(КАЛЕНДАРЬ!AP19=GRID!$B$3:$U$3),0))*GRID!$H$45,
ROUNDUP(INDEX(GRID!$B$4:$U$15,MATCH(M$7,GRID!$A$4:$A$15,0),MATCH(1,($U$2=GRID!$B$1:$U$1)*(КАЛЕНДАРЬ!AP19=GRID!$B$3:$U$3),0))*GRID!$H$45*(1-GRID!$H$46),0))</f>
        <v>58680</v>
      </c>
      <c r="N449" s="8">
        <f t="array" ref="N449">IF($I$2="Длительное проживание от 10 ночей ",
INDEX(GRID!$B$18:$U$29,MATCH(M$7,GRID!$A$18:$A$29,0),MATCH(1,($U$2=GRID!$B$1:$U$1)*(КАЛЕНДАРЬ!AP19=GRID!$B$3:$U$3),0))*GRID!$H$45,
ROUNDUP(INDEX(GRID!$B$18:$U$29,MATCH(M$7,GRID!$A$18:$A$29,0),MATCH(1,($U$2=GRID!$B$1:$U$1)*(КАЛЕНДАРЬ!AP19=GRID!$B$3:$U$3),0))*GRID!$H$45*(1-GRID!$H$46),0))</f>
        <v>63180</v>
      </c>
      <c r="O449" s="57" t="s">
        <v>119</v>
      </c>
      <c r="P449" s="8">
        <f t="array" ref="P449">IF($I$2="Длительное проживание от 10 ночей ",
INDEX(GRID!$B$4:$U$15,MATCH(P$7,GRID!$A$4:$A$15,0),MATCH(1,($U$2=GRID!$B$1:$U$1)*(КАЛЕНДАРЬ!AP19=GRID!$B$3:$U$3),0))*GRID!$H$45,
ROUNDUP(INDEX(GRID!$B$4:$U$15,MATCH(P$7,GRID!$A$4:$A$15,0),MATCH(1,($U$2=GRID!$B$1:$U$1)*(КАЛЕНДАРЬ!AP19=GRID!$B$3:$U$3),0))*GRID!$H$45*(1-GRID!$H$46),0))</f>
        <v>125730</v>
      </c>
      <c r="Q449" s="8">
        <f t="array" ref="Q449">IF($I$2="Длительное проживание от 10 ночей ",
INDEX(GRID!$B$4:$U$15,MATCH(Q$7,GRID!$A$4:$A$15,0),MATCH(1,($U$2=GRID!$B$1:$U$1)*(КАЛЕНДАРЬ!AP19=GRID!$B$3:$U$3),0))*GRID!$H$45,
ROUNDUP(INDEX(GRID!$B$4:$U$15,MATCH(Q$7,GRID!$A$4:$A$15,0),MATCH(1,($U$2=GRID!$B$1:$U$1)*(КАЛЕНДАРЬ!AP19=GRID!$B$3:$U$3),0))*GRID!$H$45*(1-GRID!$H$46),0))</f>
        <v>147960</v>
      </c>
      <c r="R449" s="57" t="s">
        <v>119</v>
      </c>
      <c r="S449" s="57" t="s">
        <v>119</v>
      </c>
      <c r="T449" s="57" t="s">
        <v>119</v>
      </c>
    </row>
    <row r="450" spans="1:20">
      <c r="A450" s="63" t="s">
        <v>13</v>
      </c>
      <c r="B450" s="64">
        <v>17</v>
      </c>
      <c r="C450" s="8">
        <f t="array" ref="C450">IF($I$2="Длительное проживание от 10 ночей ",
INDEX(GRID!$B$4:$U$15,MATCH(C$7,GRID!$A$4:$A$15,0),MATCH(1,($U$2=GRID!$B$1:$U$1)*(КАЛЕНДАРЬ!AP20=GRID!$B$3:$U$3),0))*GRID!$H$45,
ROUNDUP(INDEX(GRID!$B$4:$U$15,MATCH(C$7,GRID!$A$4:$A$15,0),MATCH(1,($U$2=GRID!$B$1:$U$1)*(КАЛЕНДАРЬ!AP20=GRID!$B$3:$U$3),0))*GRID!$H$45*(1-GRID!$H$46),0))</f>
        <v>22500</v>
      </c>
      <c r="D450" s="8">
        <f t="array" ref="D450">IF($I$2="Длительное проживание от 10 ночей ",
INDEX(GRID!$B$18:$U$29,MATCH(C$7,GRID!$A$18:$A$29,0),MATCH(1,($U$2=GRID!$B$1:$U$1)*(КАЛЕНДАРЬ!AP20=GRID!$B$3:$U$3),0))*GRID!$H$45,
ROUNDUP(INDEX(GRID!$B$18:$U$29,MATCH(C$7,GRID!$A$18:$A$29,0),MATCH(1,($U$2=GRID!$B$1:$U$1)*(КАЛЕНДАРЬ!AP20=GRID!$B$3:$U$3),0))*GRID!$H$45*(1-GRID!$H$46),0))</f>
        <v>27000</v>
      </c>
      <c r="E450" s="8">
        <f t="array" ref="E450">IF($I$2="Длительное проживание от 10 ночей ",
INDEX(GRID!$B$4:$U$15,MATCH(E$7,GRID!$A$4:$A$15,0),MATCH(1,($U$2=GRID!$B$1:$U$1)*(КАЛЕНДАРЬ!AP20=GRID!$B$3:$U$3),0))*GRID!$H$45,
ROUNDUP(INDEX(GRID!$B$4:$U$15,MATCH(E$7,GRID!$A$4:$A$15,0),MATCH(1,($U$2=GRID!$B$1:$U$1)*(КАЛЕНДАРЬ!AP20=GRID!$B$3:$U$3),0))*GRID!$H$45*(1-GRID!$H$46),0))</f>
        <v>27000</v>
      </c>
      <c r="F450" s="8">
        <f t="array" ref="F450">IF($I$2="Длительное проживание от 10 ночей ",
INDEX(GRID!$B$18:$U$29,MATCH(E$7,GRID!$A$18:$A$29,0),MATCH(1,($U$2=GRID!$B$1:$U$1)*(КАЛЕНДАРЬ!AP20=GRID!$B$3:$U$3),0))*GRID!$H$45,
ROUNDUP(INDEX(GRID!$B$18:$U$29,MATCH(E$7,GRID!$A$18:$A$29,0),MATCH(1,($U$2=GRID!$B$1:$U$1)*(КАЛЕНДАРЬ!AP20=GRID!$B$3:$U$3),0))*GRID!$H$45*(1-GRID!$H$46),0))</f>
        <v>31500</v>
      </c>
      <c r="G450" s="57" t="s">
        <v>119</v>
      </c>
      <c r="H450" s="57" t="s">
        <v>119</v>
      </c>
      <c r="I450" s="8">
        <f t="array" ref="I450">IF($I$2="Длительное проживание от 10 ночей ",
INDEX(GRID!$B$4:$U$15,MATCH(I$7,GRID!$A$4:$A$15,0),MATCH(1,($U$2=GRID!$B$1:$U$1)*(КАЛЕНДАРЬ!AP20=GRID!$B$3:$U$3),0))*GRID!$H$45,
ROUNDUP(INDEX(GRID!$B$4:$U$15,MATCH(I$7,GRID!$A$4:$A$15,0),MATCH(1,($U$2=GRID!$B$1:$U$1)*(КАЛЕНДАРЬ!AP20=GRID!$B$3:$U$3),0))*GRID!$H$45*(1-GRID!$H$46),0))</f>
        <v>35730</v>
      </c>
      <c r="J450" s="8">
        <f t="array" ref="J450">IF($I$2="Длительное проживание от 10 ночей ",
INDEX(GRID!$B$18:$U$29,MATCH(I$7,GRID!$A$18:$A$29,0),MATCH(1,($U$2=GRID!$B$1:$U$1)*(КАЛЕНДАРЬ!AP20=GRID!$B$3:$U$3),0))*GRID!$H$45,
ROUNDUP(INDEX(GRID!$B$18:$U$29,MATCH(I$7,GRID!$A$18:$A$29,0),MATCH(1,($U$2=GRID!$B$1:$U$1)*(КАЛЕНДАРЬ!AP20=GRID!$B$3:$U$3),0))*GRID!$H$45*(1-GRID!$H$46),0))</f>
        <v>40230</v>
      </c>
      <c r="K450" s="57" t="s">
        <v>119</v>
      </c>
      <c r="L450" s="57" t="s">
        <v>119</v>
      </c>
      <c r="M450" s="8">
        <f t="array" ref="M450">IF($I$2="Длительное проживание от 10 ночей ",
INDEX(GRID!$B$4:$U$15,MATCH(M$7,GRID!$A$4:$A$15,0),MATCH(1,($U$2=GRID!$B$1:$U$1)*(КАЛЕНДАРЬ!AP20=GRID!$B$3:$U$3),0))*GRID!$H$45,
ROUNDUP(INDEX(GRID!$B$4:$U$15,MATCH(M$7,GRID!$A$4:$A$15,0),MATCH(1,($U$2=GRID!$B$1:$U$1)*(КАЛЕНДАРЬ!AP20=GRID!$B$3:$U$3),0))*GRID!$H$45*(1-GRID!$H$46),0))</f>
        <v>58680</v>
      </c>
      <c r="N450" s="8">
        <f t="array" ref="N450">IF($I$2="Длительное проживание от 10 ночей ",
INDEX(GRID!$B$18:$U$29,MATCH(M$7,GRID!$A$18:$A$29,0),MATCH(1,($U$2=GRID!$B$1:$U$1)*(КАЛЕНДАРЬ!AP20=GRID!$B$3:$U$3),0))*GRID!$H$45,
ROUNDUP(INDEX(GRID!$B$18:$U$29,MATCH(M$7,GRID!$A$18:$A$29,0),MATCH(1,($U$2=GRID!$B$1:$U$1)*(КАЛЕНДАРЬ!AP20=GRID!$B$3:$U$3),0))*GRID!$H$45*(1-GRID!$H$46),0))</f>
        <v>63180</v>
      </c>
      <c r="O450" s="57" t="s">
        <v>119</v>
      </c>
      <c r="P450" s="8">
        <f t="array" ref="P450">IF($I$2="Длительное проживание от 10 ночей ",
INDEX(GRID!$B$4:$U$15,MATCH(P$7,GRID!$A$4:$A$15,0),MATCH(1,($U$2=GRID!$B$1:$U$1)*(КАЛЕНДАРЬ!AP20=GRID!$B$3:$U$3),0))*GRID!$H$45,
ROUNDUP(INDEX(GRID!$B$4:$U$15,MATCH(P$7,GRID!$A$4:$A$15,0),MATCH(1,($U$2=GRID!$B$1:$U$1)*(КАЛЕНДАРЬ!AP20=GRID!$B$3:$U$3),0))*GRID!$H$45*(1-GRID!$H$46),0))</f>
        <v>125730</v>
      </c>
      <c r="Q450" s="8">
        <f t="array" ref="Q450">IF($I$2="Длительное проживание от 10 ночей ",
INDEX(GRID!$B$4:$U$15,MATCH(Q$7,GRID!$A$4:$A$15,0),MATCH(1,($U$2=GRID!$B$1:$U$1)*(КАЛЕНДАРЬ!AP20=GRID!$B$3:$U$3),0))*GRID!$H$45,
ROUNDUP(INDEX(GRID!$B$4:$U$15,MATCH(Q$7,GRID!$A$4:$A$15,0),MATCH(1,($U$2=GRID!$B$1:$U$1)*(КАЛЕНДАРЬ!AP20=GRID!$B$3:$U$3),0))*GRID!$H$45*(1-GRID!$H$46),0))</f>
        <v>147960</v>
      </c>
      <c r="R450" s="57" t="s">
        <v>119</v>
      </c>
      <c r="S450" s="57" t="s">
        <v>119</v>
      </c>
      <c r="T450" s="57" t="s">
        <v>119</v>
      </c>
    </row>
    <row r="451" spans="1:20">
      <c r="A451" s="63" t="s">
        <v>14</v>
      </c>
      <c r="B451" s="64">
        <v>18</v>
      </c>
      <c r="C451" s="8">
        <f t="array" ref="C451">IF($I$2="Длительное проживание от 10 ночей ",
INDEX(GRID!$B$4:$U$15,MATCH(C$7,GRID!$A$4:$A$15,0),MATCH(1,($U$2=GRID!$B$1:$U$1)*(КАЛЕНДАРЬ!AP21=GRID!$B$3:$U$3),0))*GRID!$H$45,
ROUNDUP(INDEX(GRID!$B$4:$U$15,MATCH(C$7,GRID!$A$4:$A$15,0),MATCH(1,($U$2=GRID!$B$1:$U$1)*(КАЛЕНДАРЬ!AP21=GRID!$B$3:$U$3),0))*GRID!$H$45*(1-GRID!$H$46),0))</f>
        <v>22500</v>
      </c>
      <c r="D451" s="8">
        <f t="array" ref="D451">IF($I$2="Длительное проживание от 10 ночей ",
INDEX(GRID!$B$18:$U$29,MATCH(C$7,GRID!$A$18:$A$29,0),MATCH(1,($U$2=GRID!$B$1:$U$1)*(КАЛЕНДАРЬ!AP21=GRID!$B$3:$U$3),0))*GRID!$H$45,
ROUNDUP(INDEX(GRID!$B$18:$U$29,MATCH(C$7,GRID!$A$18:$A$29,0),MATCH(1,($U$2=GRID!$B$1:$U$1)*(КАЛЕНДАРЬ!AP21=GRID!$B$3:$U$3),0))*GRID!$H$45*(1-GRID!$H$46),0))</f>
        <v>27000</v>
      </c>
      <c r="E451" s="8">
        <f t="array" ref="E451">IF($I$2="Длительное проживание от 10 ночей ",
INDEX(GRID!$B$4:$U$15,MATCH(E$7,GRID!$A$4:$A$15,0),MATCH(1,($U$2=GRID!$B$1:$U$1)*(КАЛЕНДАРЬ!AP21=GRID!$B$3:$U$3),0))*GRID!$H$45,
ROUNDUP(INDEX(GRID!$B$4:$U$15,MATCH(E$7,GRID!$A$4:$A$15,0),MATCH(1,($U$2=GRID!$B$1:$U$1)*(КАЛЕНДАРЬ!AP21=GRID!$B$3:$U$3),0))*GRID!$H$45*(1-GRID!$H$46),0))</f>
        <v>27000</v>
      </c>
      <c r="F451" s="8">
        <f t="array" ref="F451">IF($I$2="Длительное проживание от 10 ночей ",
INDEX(GRID!$B$18:$U$29,MATCH(E$7,GRID!$A$18:$A$29,0),MATCH(1,($U$2=GRID!$B$1:$U$1)*(КАЛЕНДАРЬ!AP21=GRID!$B$3:$U$3),0))*GRID!$H$45,
ROUNDUP(INDEX(GRID!$B$18:$U$29,MATCH(E$7,GRID!$A$18:$A$29,0),MATCH(1,($U$2=GRID!$B$1:$U$1)*(КАЛЕНДАРЬ!AP21=GRID!$B$3:$U$3),0))*GRID!$H$45*(1-GRID!$H$46),0))</f>
        <v>31500</v>
      </c>
      <c r="G451" s="57" t="s">
        <v>119</v>
      </c>
      <c r="H451" s="57" t="s">
        <v>119</v>
      </c>
      <c r="I451" s="8">
        <f t="array" ref="I451">IF($I$2="Длительное проживание от 10 ночей ",
INDEX(GRID!$B$4:$U$15,MATCH(I$7,GRID!$A$4:$A$15,0),MATCH(1,($U$2=GRID!$B$1:$U$1)*(КАЛЕНДАРЬ!AP21=GRID!$B$3:$U$3),0))*GRID!$H$45,
ROUNDUP(INDEX(GRID!$B$4:$U$15,MATCH(I$7,GRID!$A$4:$A$15,0),MATCH(1,($U$2=GRID!$B$1:$U$1)*(КАЛЕНДАРЬ!AP21=GRID!$B$3:$U$3),0))*GRID!$H$45*(1-GRID!$H$46),0))</f>
        <v>35730</v>
      </c>
      <c r="J451" s="8">
        <f t="array" ref="J451">IF($I$2="Длительное проживание от 10 ночей ",
INDEX(GRID!$B$18:$U$29,MATCH(I$7,GRID!$A$18:$A$29,0),MATCH(1,($U$2=GRID!$B$1:$U$1)*(КАЛЕНДАРЬ!AP21=GRID!$B$3:$U$3),0))*GRID!$H$45,
ROUNDUP(INDEX(GRID!$B$18:$U$29,MATCH(I$7,GRID!$A$18:$A$29,0),MATCH(1,($U$2=GRID!$B$1:$U$1)*(КАЛЕНДАРЬ!AP21=GRID!$B$3:$U$3),0))*GRID!$H$45*(1-GRID!$H$46),0))</f>
        <v>40230</v>
      </c>
      <c r="K451" s="57" t="s">
        <v>119</v>
      </c>
      <c r="L451" s="57" t="s">
        <v>119</v>
      </c>
      <c r="M451" s="8">
        <f t="array" ref="M451">IF($I$2="Длительное проживание от 10 ночей ",
INDEX(GRID!$B$4:$U$15,MATCH(M$7,GRID!$A$4:$A$15,0),MATCH(1,($U$2=GRID!$B$1:$U$1)*(КАЛЕНДАРЬ!AP21=GRID!$B$3:$U$3),0))*GRID!$H$45,
ROUNDUP(INDEX(GRID!$B$4:$U$15,MATCH(M$7,GRID!$A$4:$A$15,0),MATCH(1,($U$2=GRID!$B$1:$U$1)*(КАЛЕНДАРЬ!AP21=GRID!$B$3:$U$3),0))*GRID!$H$45*(1-GRID!$H$46),0))</f>
        <v>58680</v>
      </c>
      <c r="N451" s="8">
        <f t="array" ref="N451">IF($I$2="Длительное проживание от 10 ночей ",
INDEX(GRID!$B$18:$U$29,MATCH(M$7,GRID!$A$18:$A$29,0),MATCH(1,($U$2=GRID!$B$1:$U$1)*(КАЛЕНДАРЬ!AP21=GRID!$B$3:$U$3),0))*GRID!$H$45,
ROUNDUP(INDEX(GRID!$B$18:$U$29,MATCH(M$7,GRID!$A$18:$A$29,0),MATCH(1,($U$2=GRID!$B$1:$U$1)*(КАЛЕНДАРЬ!AP21=GRID!$B$3:$U$3),0))*GRID!$H$45*(1-GRID!$H$46),0))</f>
        <v>63180</v>
      </c>
      <c r="O451" s="57" t="s">
        <v>119</v>
      </c>
      <c r="P451" s="8">
        <f t="array" ref="P451">IF($I$2="Длительное проживание от 10 ночей ",
INDEX(GRID!$B$4:$U$15,MATCH(P$7,GRID!$A$4:$A$15,0),MATCH(1,($U$2=GRID!$B$1:$U$1)*(КАЛЕНДАРЬ!AP21=GRID!$B$3:$U$3),0))*GRID!$H$45,
ROUNDUP(INDEX(GRID!$B$4:$U$15,MATCH(P$7,GRID!$A$4:$A$15,0),MATCH(1,($U$2=GRID!$B$1:$U$1)*(КАЛЕНДАРЬ!AP21=GRID!$B$3:$U$3),0))*GRID!$H$45*(1-GRID!$H$46),0))</f>
        <v>125730</v>
      </c>
      <c r="Q451" s="8">
        <f t="array" ref="Q451">IF($I$2="Длительное проживание от 10 ночей ",
INDEX(GRID!$B$4:$U$15,MATCH(Q$7,GRID!$A$4:$A$15,0),MATCH(1,($U$2=GRID!$B$1:$U$1)*(КАЛЕНДАРЬ!AP21=GRID!$B$3:$U$3),0))*GRID!$H$45,
ROUNDUP(INDEX(GRID!$B$4:$U$15,MATCH(Q$7,GRID!$A$4:$A$15,0),MATCH(1,($U$2=GRID!$B$1:$U$1)*(КАЛЕНДАРЬ!AP21=GRID!$B$3:$U$3),0))*GRID!$H$45*(1-GRID!$H$46),0))</f>
        <v>147960</v>
      </c>
      <c r="R451" s="57" t="s">
        <v>119</v>
      </c>
      <c r="S451" s="57" t="s">
        <v>119</v>
      </c>
      <c r="T451" s="57" t="s">
        <v>119</v>
      </c>
    </row>
    <row r="452" spans="1:20">
      <c r="A452" s="63" t="s">
        <v>15</v>
      </c>
      <c r="B452" s="64">
        <v>19</v>
      </c>
      <c r="C452" s="8">
        <f t="array" ref="C452">IF($I$2="Длительное проживание от 10 ночей ",
INDEX(GRID!$B$4:$U$15,MATCH(C$7,GRID!$A$4:$A$15,0),MATCH(1,($U$2=GRID!$B$1:$U$1)*(КАЛЕНДАРЬ!AP22=GRID!$B$3:$U$3),0))*GRID!$H$45,
ROUNDUP(INDEX(GRID!$B$4:$U$15,MATCH(C$7,GRID!$A$4:$A$15,0),MATCH(1,($U$2=GRID!$B$1:$U$1)*(КАЛЕНДАРЬ!AP22=GRID!$B$3:$U$3),0))*GRID!$H$45*(1-GRID!$H$46),0))</f>
        <v>22500</v>
      </c>
      <c r="D452" s="8">
        <f t="array" ref="D452">IF($I$2="Длительное проживание от 10 ночей ",
INDEX(GRID!$B$18:$U$29,MATCH(C$7,GRID!$A$18:$A$29,0),MATCH(1,($U$2=GRID!$B$1:$U$1)*(КАЛЕНДАРЬ!AP22=GRID!$B$3:$U$3),0))*GRID!$H$45,
ROUNDUP(INDEX(GRID!$B$18:$U$29,MATCH(C$7,GRID!$A$18:$A$29,0),MATCH(1,($U$2=GRID!$B$1:$U$1)*(КАЛЕНДАРЬ!AP22=GRID!$B$3:$U$3),0))*GRID!$H$45*(1-GRID!$H$46),0))</f>
        <v>27000</v>
      </c>
      <c r="E452" s="8">
        <f t="array" ref="E452">IF($I$2="Длительное проживание от 10 ночей ",
INDEX(GRID!$B$4:$U$15,MATCH(E$7,GRID!$A$4:$A$15,0),MATCH(1,($U$2=GRID!$B$1:$U$1)*(КАЛЕНДАРЬ!AP22=GRID!$B$3:$U$3),0))*GRID!$H$45,
ROUNDUP(INDEX(GRID!$B$4:$U$15,MATCH(E$7,GRID!$A$4:$A$15,0),MATCH(1,($U$2=GRID!$B$1:$U$1)*(КАЛЕНДАРЬ!AP22=GRID!$B$3:$U$3),0))*GRID!$H$45*(1-GRID!$H$46),0))</f>
        <v>27000</v>
      </c>
      <c r="F452" s="8">
        <f t="array" ref="F452">IF($I$2="Длительное проживание от 10 ночей ",
INDEX(GRID!$B$18:$U$29,MATCH(E$7,GRID!$A$18:$A$29,0),MATCH(1,($U$2=GRID!$B$1:$U$1)*(КАЛЕНДАРЬ!AP22=GRID!$B$3:$U$3),0))*GRID!$H$45,
ROUNDUP(INDEX(GRID!$B$18:$U$29,MATCH(E$7,GRID!$A$18:$A$29,0),MATCH(1,($U$2=GRID!$B$1:$U$1)*(КАЛЕНДАРЬ!AP22=GRID!$B$3:$U$3),0))*GRID!$H$45*(1-GRID!$H$46),0))</f>
        <v>31500</v>
      </c>
      <c r="G452" s="57" t="s">
        <v>119</v>
      </c>
      <c r="H452" s="57" t="s">
        <v>119</v>
      </c>
      <c r="I452" s="8">
        <f t="array" ref="I452">IF($I$2="Длительное проживание от 10 ночей ",
INDEX(GRID!$B$4:$U$15,MATCH(I$7,GRID!$A$4:$A$15,0),MATCH(1,($U$2=GRID!$B$1:$U$1)*(КАЛЕНДАРЬ!AP22=GRID!$B$3:$U$3),0))*GRID!$H$45,
ROUNDUP(INDEX(GRID!$B$4:$U$15,MATCH(I$7,GRID!$A$4:$A$15,0),MATCH(1,($U$2=GRID!$B$1:$U$1)*(КАЛЕНДАРЬ!AP22=GRID!$B$3:$U$3),0))*GRID!$H$45*(1-GRID!$H$46),0))</f>
        <v>35730</v>
      </c>
      <c r="J452" s="8">
        <f t="array" ref="J452">IF($I$2="Длительное проживание от 10 ночей ",
INDEX(GRID!$B$18:$U$29,MATCH(I$7,GRID!$A$18:$A$29,0),MATCH(1,($U$2=GRID!$B$1:$U$1)*(КАЛЕНДАРЬ!AP22=GRID!$B$3:$U$3),0))*GRID!$H$45,
ROUNDUP(INDEX(GRID!$B$18:$U$29,MATCH(I$7,GRID!$A$18:$A$29,0),MATCH(1,($U$2=GRID!$B$1:$U$1)*(КАЛЕНДАРЬ!AP22=GRID!$B$3:$U$3),0))*GRID!$H$45*(1-GRID!$H$46),0))</f>
        <v>40230</v>
      </c>
      <c r="K452" s="57" t="s">
        <v>119</v>
      </c>
      <c r="L452" s="57" t="s">
        <v>119</v>
      </c>
      <c r="M452" s="8">
        <f t="array" ref="M452">IF($I$2="Длительное проживание от 10 ночей ",
INDEX(GRID!$B$4:$U$15,MATCH(M$7,GRID!$A$4:$A$15,0),MATCH(1,($U$2=GRID!$B$1:$U$1)*(КАЛЕНДАРЬ!AP22=GRID!$B$3:$U$3),0))*GRID!$H$45,
ROUNDUP(INDEX(GRID!$B$4:$U$15,MATCH(M$7,GRID!$A$4:$A$15,0),MATCH(1,($U$2=GRID!$B$1:$U$1)*(КАЛЕНДАРЬ!AP22=GRID!$B$3:$U$3),0))*GRID!$H$45*(1-GRID!$H$46),0))</f>
        <v>58680</v>
      </c>
      <c r="N452" s="8">
        <f t="array" ref="N452">IF($I$2="Длительное проживание от 10 ночей ",
INDEX(GRID!$B$18:$U$29,MATCH(M$7,GRID!$A$18:$A$29,0),MATCH(1,($U$2=GRID!$B$1:$U$1)*(КАЛЕНДАРЬ!AP22=GRID!$B$3:$U$3),0))*GRID!$H$45,
ROUNDUP(INDEX(GRID!$B$18:$U$29,MATCH(M$7,GRID!$A$18:$A$29,0),MATCH(1,($U$2=GRID!$B$1:$U$1)*(КАЛЕНДАРЬ!AP22=GRID!$B$3:$U$3),0))*GRID!$H$45*(1-GRID!$H$46),0))</f>
        <v>63180</v>
      </c>
      <c r="O452" s="57" t="s">
        <v>119</v>
      </c>
      <c r="P452" s="8">
        <f t="array" ref="P452">IF($I$2="Длительное проживание от 10 ночей ",
INDEX(GRID!$B$4:$U$15,MATCH(P$7,GRID!$A$4:$A$15,0),MATCH(1,($U$2=GRID!$B$1:$U$1)*(КАЛЕНДАРЬ!AP22=GRID!$B$3:$U$3),0))*GRID!$H$45,
ROUNDUP(INDEX(GRID!$B$4:$U$15,MATCH(P$7,GRID!$A$4:$A$15,0),MATCH(1,($U$2=GRID!$B$1:$U$1)*(КАЛЕНДАРЬ!AP22=GRID!$B$3:$U$3),0))*GRID!$H$45*(1-GRID!$H$46),0))</f>
        <v>125730</v>
      </c>
      <c r="Q452" s="8">
        <f t="array" ref="Q452">IF($I$2="Длительное проживание от 10 ночей ",
INDEX(GRID!$B$4:$U$15,MATCH(Q$7,GRID!$A$4:$A$15,0),MATCH(1,($U$2=GRID!$B$1:$U$1)*(КАЛЕНДАРЬ!AP22=GRID!$B$3:$U$3),0))*GRID!$H$45,
ROUNDUP(INDEX(GRID!$B$4:$U$15,MATCH(Q$7,GRID!$A$4:$A$15,0),MATCH(1,($U$2=GRID!$B$1:$U$1)*(КАЛЕНДАРЬ!AP22=GRID!$B$3:$U$3),0))*GRID!$H$45*(1-GRID!$H$46),0))</f>
        <v>147960</v>
      </c>
      <c r="R452" s="57" t="s">
        <v>119</v>
      </c>
      <c r="S452" s="57" t="s">
        <v>119</v>
      </c>
      <c r="T452" s="57" t="s">
        <v>119</v>
      </c>
    </row>
    <row r="453" spans="1:20">
      <c r="A453" s="63" t="s">
        <v>16</v>
      </c>
      <c r="B453" s="64">
        <v>20</v>
      </c>
      <c r="C453" s="8">
        <f t="array" ref="C453">IF($I$2="Длительное проживание от 10 ночей ",
INDEX(GRID!$B$4:$U$15,MATCH(C$7,GRID!$A$4:$A$15,0),MATCH(1,($U$2=GRID!$B$1:$U$1)*(КАЛЕНДАРЬ!AP23=GRID!$B$3:$U$3),0))*GRID!$H$45,
ROUNDUP(INDEX(GRID!$B$4:$U$15,MATCH(C$7,GRID!$A$4:$A$15,0),MATCH(1,($U$2=GRID!$B$1:$U$1)*(КАЛЕНДАРЬ!AP23=GRID!$B$3:$U$3),0))*GRID!$H$45*(1-GRID!$H$46),0))</f>
        <v>24750.000000000004</v>
      </c>
      <c r="D453" s="8">
        <f t="array" ref="D453">IF($I$2="Длительное проживание от 10 ночей ",
INDEX(GRID!$B$18:$U$29,MATCH(C$7,GRID!$A$18:$A$29,0),MATCH(1,($U$2=GRID!$B$1:$U$1)*(КАЛЕНДАРЬ!AP23=GRID!$B$3:$U$3),0))*GRID!$H$45,
ROUNDUP(INDEX(GRID!$B$18:$U$29,MATCH(C$7,GRID!$A$18:$A$29,0),MATCH(1,($U$2=GRID!$B$1:$U$1)*(КАЛЕНДАРЬ!AP23=GRID!$B$3:$U$3),0))*GRID!$H$45*(1-GRID!$H$46),0))</f>
        <v>29250.000000000004</v>
      </c>
      <c r="E453" s="8">
        <f t="array" ref="E453">IF($I$2="Длительное проживание от 10 ночей ",
INDEX(GRID!$B$4:$U$15,MATCH(E$7,GRID!$A$4:$A$15,0),MATCH(1,($U$2=GRID!$B$1:$U$1)*(КАЛЕНДАРЬ!AP23=GRID!$B$3:$U$3),0))*GRID!$H$45,
ROUNDUP(INDEX(GRID!$B$4:$U$15,MATCH(E$7,GRID!$A$4:$A$15,0),MATCH(1,($U$2=GRID!$B$1:$U$1)*(КАЛЕНДАРЬ!AP23=GRID!$B$3:$U$3),0))*GRID!$H$45*(1-GRID!$H$46),0))</f>
        <v>29700</v>
      </c>
      <c r="F453" s="8">
        <f t="array" ref="F453">IF($I$2="Длительное проживание от 10 ночей ",
INDEX(GRID!$B$18:$U$29,MATCH(E$7,GRID!$A$18:$A$29,0),MATCH(1,($U$2=GRID!$B$1:$U$1)*(КАЛЕНДАРЬ!AP23=GRID!$B$3:$U$3),0))*GRID!$H$45,
ROUNDUP(INDEX(GRID!$B$18:$U$29,MATCH(E$7,GRID!$A$18:$A$29,0),MATCH(1,($U$2=GRID!$B$1:$U$1)*(КАЛЕНДАРЬ!AP23=GRID!$B$3:$U$3),0))*GRID!$H$45*(1-GRID!$H$46),0))</f>
        <v>34200</v>
      </c>
      <c r="G453" s="57" t="s">
        <v>119</v>
      </c>
      <c r="H453" s="57" t="s">
        <v>119</v>
      </c>
      <c r="I453" s="8">
        <f t="array" ref="I453">IF($I$2="Длительное проживание от 10 ночей ",
INDEX(GRID!$B$4:$U$15,MATCH(I$7,GRID!$A$4:$A$15,0),MATCH(1,($U$2=GRID!$B$1:$U$1)*(КАЛЕНДАРЬ!AP23=GRID!$B$3:$U$3),0))*GRID!$H$45,
ROUNDUP(INDEX(GRID!$B$4:$U$15,MATCH(I$7,GRID!$A$4:$A$15,0),MATCH(1,($U$2=GRID!$B$1:$U$1)*(КАЛЕНДАРЬ!AP23=GRID!$B$3:$U$3),0))*GRID!$H$45*(1-GRID!$H$46),0))</f>
        <v>39060</v>
      </c>
      <c r="J453" s="8">
        <f t="array" ref="J453">IF($I$2="Длительное проживание от 10 ночей ",
INDEX(GRID!$B$18:$U$29,MATCH(I$7,GRID!$A$18:$A$29,0),MATCH(1,($U$2=GRID!$B$1:$U$1)*(КАЛЕНДАРЬ!AP23=GRID!$B$3:$U$3),0))*GRID!$H$45,
ROUNDUP(INDEX(GRID!$B$18:$U$29,MATCH(I$7,GRID!$A$18:$A$29,0),MATCH(1,($U$2=GRID!$B$1:$U$1)*(КАЛЕНДАРЬ!AP23=GRID!$B$3:$U$3),0))*GRID!$H$45*(1-GRID!$H$46),0))</f>
        <v>43560</v>
      </c>
      <c r="K453" s="57" t="s">
        <v>119</v>
      </c>
      <c r="L453" s="57" t="s">
        <v>119</v>
      </c>
      <c r="M453" s="8">
        <f t="array" ref="M453">IF($I$2="Длительное проживание от 10 ночей ",
INDEX(GRID!$B$4:$U$15,MATCH(M$7,GRID!$A$4:$A$15,0),MATCH(1,($U$2=GRID!$B$1:$U$1)*(КАЛЕНДАРЬ!AP23=GRID!$B$3:$U$3),0))*GRID!$H$45,
ROUNDUP(INDEX(GRID!$B$4:$U$15,MATCH(M$7,GRID!$A$4:$A$15,0),MATCH(1,($U$2=GRID!$B$1:$U$1)*(КАЛЕНДАРЬ!AP23=GRID!$B$3:$U$3),0))*GRID!$H$45*(1-GRID!$H$46),0))</f>
        <v>62550</v>
      </c>
      <c r="N453" s="8">
        <f t="array" ref="N453">IF($I$2="Длительное проживание от 10 ночей ",
INDEX(GRID!$B$18:$U$29,MATCH(M$7,GRID!$A$18:$A$29,0),MATCH(1,($U$2=GRID!$B$1:$U$1)*(КАЛЕНДАРЬ!AP23=GRID!$B$3:$U$3),0))*GRID!$H$45,
ROUNDUP(INDEX(GRID!$B$18:$U$29,MATCH(M$7,GRID!$A$18:$A$29,0),MATCH(1,($U$2=GRID!$B$1:$U$1)*(КАЛЕНДАРЬ!AP23=GRID!$B$3:$U$3),0))*GRID!$H$45*(1-GRID!$H$46),0))</f>
        <v>67050</v>
      </c>
      <c r="O453" s="57" t="s">
        <v>119</v>
      </c>
      <c r="P453" s="8">
        <f t="array" ref="P453">IF($I$2="Длительное проживание от 10 ночей ",
INDEX(GRID!$B$4:$U$15,MATCH(P$7,GRID!$A$4:$A$15,0),MATCH(1,($U$2=GRID!$B$1:$U$1)*(КАЛЕНДАРЬ!AP23=GRID!$B$3:$U$3),0))*GRID!$H$45,
ROUNDUP(INDEX(GRID!$B$4:$U$15,MATCH(P$7,GRID!$A$4:$A$15,0),MATCH(1,($U$2=GRID!$B$1:$U$1)*(КАЛЕНДАРЬ!AP23=GRID!$B$3:$U$3),0))*GRID!$H$45*(1-GRID!$H$46),0))</f>
        <v>130860</v>
      </c>
      <c r="Q453" s="8">
        <f t="array" ref="Q453">IF($I$2="Длительное проживание от 10 ночей ",
INDEX(GRID!$B$4:$U$15,MATCH(Q$7,GRID!$A$4:$A$15,0),MATCH(1,($U$2=GRID!$B$1:$U$1)*(КАЛЕНДАРЬ!AP23=GRID!$B$3:$U$3),0))*GRID!$H$45,
ROUNDUP(INDEX(GRID!$B$4:$U$15,MATCH(Q$7,GRID!$A$4:$A$15,0),MATCH(1,($U$2=GRID!$B$1:$U$1)*(КАЛЕНДАРЬ!AP23=GRID!$B$3:$U$3),0))*GRID!$H$45*(1-GRID!$H$46),0))</f>
        <v>153810</v>
      </c>
      <c r="R453" s="57" t="s">
        <v>119</v>
      </c>
      <c r="S453" s="57" t="s">
        <v>119</v>
      </c>
      <c r="T453" s="57" t="s">
        <v>119</v>
      </c>
    </row>
    <row r="454" spans="1:20">
      <c r="A454" s="63" t="s">
        <v>17</v>
      </c>
      <c r="B454" s="64">
        <v>21</v>
      </c>
      <c r="C454" s="8">
        <f t="array" ref="C454">IF($I$2="Длительное проживание от 10 ночей ",
INDEX(GRID!$B$4:$U$15,MATCH(C$7,GRID!$A$4:$A$15,0),MATCH(1,($U$2=GRID!$B$1:$U$1)*(КАЛЕНДАРЬ!AP24=GRID!$B$3:$U$3),0))*GRID!$H$45,
ROUNDUP(INDEX(GRID!$B$4:$U$15,MATCH(C$7,GRID!$A$4:$A$15,0),MATCH(1,($U$2=GRID!$B$1:$U$1)*(КАЛЕНДАРЬ!AP24=GRID!$B$3:$U$3),0))*GRID!$H$45*(1-GRID!$H$46),0))</f>
        <v>24750.000000000004</v>
      </c>
      <c r="D454" s="8">
        <f t="array" ref="D454">IF($I$2="Длительное проживание от 10 ночей ",
INDEX(GRID!$B$18:$U$29,MATCH(C$7,GRID!$A$18:$A$29,0),MATCH(1,($U$2=GRID!$B$1:$U$1)*(КАЛЕНДАРЬ!AP24=GRID!$B$3:$U$3),0))*GRID!$H$45,
ROUNDUP(INDEX(GRID!$B$18:$U$29,MATCH(C$7,GRID!$A$18:$A$29,0),MATCH(1,($U$2=GRID!$B$1:$U$1)*(КАЛЕНДАРЬ!AP24=GRID!$B$3:$U$3),0))*GRID!$H$45*(1-GRID!$H$46),0))</f>
        <v>29250.000000000004</v>
      </c>
      <c r="E454" s="8">
        <f t="array" ref="E454">IF($I$2="Длительное проживание от 10 ночей ",
INDEX(GRID!$B$4:$U$15,MATCH(E$7,GRID!$A$4:$A$15,0),MATCH(1,($U$2=GRID!$B$1:$U$1)*(КАЛЕНДАРЬ!AP24=GRID!$B$3:$U$3),0))*GRID!$H$45,
ROUNDUP(INDEX(GRID!$B$4:$U$15,MATCH(E$7,GRID!$A$4:$A$15,0),MATCH(1,($U$2=GRID!$B$1:$U$1)*(КАЛЕНДАРЬ!AP24=GRID!$B$3:$U$3),0))*GRID!$H$45*(1-GRID!$H$46),0))</f>
        <v>29700</v>
      </c>
      <c r="F454" s="8">
        <f t="array" ref="F454">IF($I$2="Длительное проживание от 10 ночей ",
INDEX(GRID!$B$18:$U$29,MATCH(E$7,GRID!$A$18:$A$29,0),MATCH(1,($U$2=GRID!$B$1:$U$1)*(КАЛЕНДАРЬ!AP24=GRID!$B$3:$U$3),0))*GRID!$H$45,
ROUNDUP(INDEX(GRID!$B$18:$U$29,MATCH(E$7,GRID!$A$18:$A$29,0),MATCH(1,($U$2=GRID!$B$1:$U$1)*(КАЛЕНДАРЬ!AP24=GRID!$B$3:$U$3),0))*GRID!$H$45*(1-GRID!$H$46),0))</f>
        <v>34200</v>
      </c>
      <c r="G454" s="57" t="s">
        <v>119</v>
      </c>
      <c r="H454" s="57" t="s">
        <v>119</v>
      </c>
      <c r="I454" s="8">
        <f t="array" ref="I454">IF($I$2="Длительное проживание от 10 ночей ",
INDEX(GRID!$B$4:$U$15,MATCH(I$7,GRID!$A$4:$A$15,0),MATCH(1,($U$2=GRID!$B$1:$U$1)*(КАЛЕНДАРЬ!AP24=GRID!$B$3:$U$3),0))*GRID!$H$45,
ROUNDUP(INDEX(GRID!$B$4:$U$15,MATCH(I$7,GRID!$A$4:$A$15,0),MATCH(1,($U$2=GRID!$B$1:$U$1)*(КАЛЕНДАРЬ!AP24=GRID!$B$3:$U$3),0))*GRID!$H$45*(1-GRID!$H$46),0))</f>
        <v>39060</v>
      </c>
      <c r="J454" s="8">
        <f t="array" ref="J454">IF($I$2="Длительное проживание от 10 ночей ",
INDEX(GRID!$B$18:$U$29,MATCH(I$7,GRID!$A$18:$A$29,0),MATCH(1,($U$2=GRID!$B$1:$U$1)*(КАЛЕНДАРЬ!AP24=GRID!$B$3:$U$3),0))*GRID!$H$45,
ROUNDUP(INDEX(GRID!$B$18:$U$29,MATCH(I$7,GRID!$A$18:$A$29,0),MATCH(1,($U$2=GRID!$B$1:$U$1)*(КАЛЕНДАРЬ!AP24=GRID!$B$3:$U$3),0))*GRID!$H$45*(1-GRID!$H$46),0))</f>
        <v>43560</v>
      </c>
      <c r="K454" s="57" t="s">
        <v>119</v>
      </c>
      <c r="L454" s="57" t="s">
        <v>119</v>
      </c>
      <c r="M454" s="8">
        <f t="array" ref="M454">IF($I$2="Длительное проживание от 10 ночей ",
INDEX(GRID!$B$4:$U$15,MATCH(M$7,GRID!$A$4:$A$15,0),MATCH(1,($U$2=GRID!$B$1:$U$1)*(КАЛЕНДАРЬ!AP24=GRID!$B$3:$U$3),0))*GRID!$H$45,
ROUNDUP(INDEX(GRID!$B$4:$U$15,MATCH(M$7,GRID!$A$4:$A$15,0),MATCH(1,($U$2=GRID!$B$1:$U$1)*(КАЛЕНДАРЬ!AP24=GRID!$B$3:$U$3),0))*GRID!$H$45*(1-GRID!$H$46),0))</f>
        <v>62550</v>
      </c>
      <c r="N454" s="8">
        <f t="array" ref="N454">IF($I$2="Длительное проживание от 10 ночей ",
INDEX(GRID!$B$18:$U$29,MATCH(M$7,GRID!$A$18:$A$29,0),MATCH(1,($U$2=GRID!$B$1:$U$1)*(КАЛЕНДАРЬ!AP24=GRID!$B$3:$U$3),0))*GRID!$H$45,
ROUNDUP(INDEX(GRID!$B$18:$U$29,MATCH(M$7,GRID!$A$18:$A$29,0),MATCH(1,($U$2=GRID!$B$1:$U$1)*(КАЛЕНДАРЬ!AP24=GRID!$B$3:$U$3),0))*GRID!$H$45*(1-GRID!$H$46),0))</f>
        <v>67050</v>
      </c>
      <c r="O454" s="57" t="s">
        <v>119</v>
      </c>
      <c r="P454" s="8">
        <f t="array" ref="P454">IF($I$2="Длительное проживание от 10 ночей ",
INDEX(GRID!$B$4:$U$15,MATCH(P$7,GRID!$A$4:$A$15,0),MATCH(1,($U$2=GRID!$B$1:$U$1)*(КАЛЕНДАРЬ!AP24=GRID!$B$3:$U$3),0))*GRID!$H$45,
ROUNDUP(INDEX(GRID!$B$4:$U$15,MATCH(P$7,GRID!$A$4:$A$15,0),MATCH(1,($U$2=GRID!$B$1:$U$1)*(КАЛЕНДАРЬ!AP24=GRID!$B$3:$U$3),0))*GRID!$H$45*(1-GRID!$H$46),0))</f>
        <v>130860</v>
      </c>
      <c r="Q454" s="8">
        <f t="array" ref="Q454">IF($I$2="Длительное проживание от 10 ночей ",
INDEX(GRID!$B$4:$U$15,MATCH(Q$7,GRID!$A$4:$A$15,0),MATCH(1,($U$2=GRID!$B$1:$U$1)*(КАЛЕНДАРЬ!AP24=GRID!$B$3:$U$3),0))*GRID!$H$45,
ROUNDUP(INDEX(GRID!$B$4:$U$15,MATCH(Q$7,GRID!$A$4:$A$15,0),MATCH(1,($U$2=GRID!$B$1:$U$1)*(КАЛЕНДАРЬ!AP24=GRID!$B$3:$U$3),0))*GRID!$H$45*(1-GRID!$H$46),0))</f>
        <v>153810</v>
      </c>
      <c r="R454" s="57" t="s">
        <v>119</v>
      </c>
      <c r="S454" s="57" t="s">
        <v>119</v>
      </c>
      <c r="T454" s="57" t="s">
        <v>119</v>
      </c>
    </row>
    <row r="455" spans="1:20">
      <c r="A455" s="63" t="s">
        <v>11</v>
      </c>
      <c r="B455" s="64">
        <v>22</v>
      </c>
      <c r="C455" s="8">
        <f t="array" ref="C455">IF($I$2="Длительное проживание от 10 ночей ",
INDEX(GRID!$B$4:$U$15,MATCH(C$7,GRID!$A$4:$A$15,0),MATCH(1,($U$2=GRID!$B$1:$U$1)*(КАЛЕНДАРЬ!AP25=GRID!$B$3:$U$3),0))*GRID!$H$45,
ROUNDUP(INDEX(GRID!$B$4:$U$15,MATCH(C$7,GRID!$A$4:$A$15,0),MATCH(1,($U$2=GRID!$B$1:$U$1)*(КАЛЕНДАРЬ!AP25=GRID!$B$3:$U$3),0))*GRID!$H$45*(1-GRID!$H$46),0))</f>
        <v>24750.000000000004</v>
      </c>
      <c r="D455" s="8">
        <f t="array" ref="D455">IF($I$2="Длительное проживание от 10 ночей ",
INDEX(GRID!$B$18:$U$29,MATCH(C$7,GRID!$A$18:$A$29,0),MATCH(1,($U$2=GRID!$B$1:$U$1)*(КАЛЕНДАРЬ!AP25=GRID!$B$3:$U$3),0))*GRID!$H$45,
ROUNDUP(INDEX(GRID!$B$18:$U$29,MATCH(C$7,GRID!$A$18:$A$29,0),MATCH(1,($U$2=GRID!$B$1:$U$1)*(КАЛЕНДАРЬ!AP25=GRID!$B$3:$U$3),0))*GRID!$H$45*(1-GRID!$H$46),0))</f>
        <v>29250.000000000004</v>
      </c>
      <c r="E455" s="8">
        <f t="array" ref="E455">IF($I$2="Длительное проживание от 10 ночей ",
INDEX(GRID!$B$4:$U$15,MATCH(E$7,GRID!$A$4:$A$15,0),MATCH(1,($U$2=GRID!$B$1:$U$1)*(КАЛЕНДАРЬ!AP25=GRID!$B$3:$U$3),0))*GRID!$H$45,
ROUNDUP(INDEX(GRID!$B$4:$U$15,MATCH(E$7,GRID!$A$4:$A$15,0),MATCH(1,($U$2=GRID!$B$1:$U$1)*(КАЛЕНДАРЬ!AP25=GRID!$B$3:$U$3),0))*GRID!$H$45*(1-GRID!$H$46),0))</f>
        <v>29700</v>
      </c>
      <c r="F455" s="8">
        <f t="array" ref="F455">IF($I$2="Длительное проживание от 10 ночей ",
INDEX(GRID!$B$18:$U$29,MATCH(E$7,GRID!$A$18:$A$29,0),MATCH(1,($U$2=GRID!$B$1:$U$1)*(КАЛЕНДАРЬ!AP25=GRID!$B$3:$U$3),0))*GRID!$H$45,
ROUNDUP(INDEX(GRID!$B$18:$U$29,MATCH(E$7,GRID!$A$18:$A$29,0),MATCH(1,($U$2=GRID!$B$1:$U$1)*(КАЛЕНДАРЬ!AP25=GRID!$B$3:$U$3),0))*GRID!$H$45*(1-GRID!$H$46),0))</f>
        <v>34200</v>
      </c>
      <c r="G455" s="57" t="s">
        <v>119</v>
      </c>
      <c r="H455" s="57" t="s">
        <v>119</v>
      </c>
      <c r="I455" s="8">
        <f t="array" ref="I455">IF($I$2="Длительное проживание от 10 ночей ",
INDEX(GRID!$B$4:$U$15,MATCH(I$7,GRID!$A$4:$A$15,0),MATCH(1,($U$2=GRID!$B$1:$U$1)*(КАЛЕНДАРЬ!AP25=GRID!$B$3:$U$3),0))*GRID!$H$45,
ROUNDUP(INDEX(GRID!$B$4:$U$15,MATCH(I$7,GRID!$A$4:$A$15,0),MATCH(1,($U$2=GRID!$B$1:$U$1)*(КАЛЕНДАРЬ!AP25=GRID!$B$3:$U$3),0))*GRID!$H$45*(1-GRID!$H$46),0))</f>
        <v>39060</v>
      </c>
      <c r="J455" s="8">
        <f t="array" ref="J455">IF($I$2="Длительное проживание от 10 ночей ",
INDEX(GRID!$B$18:$U$29,MATCH(I$7,GRID!$A$18:$A$29,0),MATCH(1,($U$2=GRID!$B$1:$U$1)*(КАЛЕНДАРЬ!AP25=GRID!$B$3:$U$3),0))*GRID!$H$45,
ROUNDUP(INDEX(GRID!$B$18:$U$29,MATCH(I$7,GRID!$A$18:$A$29,0),MATCH(1,($U$2=GRID!$B$1:$U$1)*(КАЛЕНДАРЬ!AP25=GRID!$B$3:$U$3),0))*GRID!$H$45*(1-GRID!$H$46),0))</f>
        <v>43560</v>
      </c>
      <c r="K455" s="57" t="s">
        <v>119</v>
      </c>
      <c r="L455" s="57" t="s">
        <v>119</v>
      </c>
      <c r="M455" s="8">
        <f t="array" ref="M455">IF($I$2="Длительное проживание от 10 ночей ",
INDEX(GRID!$B$4:$U$15,MATCH(M$7,GRID!$A$4:$A$15,0),MATCH(1,($U$2=GRID!$B$1:$U$1)*(КАЛЕНДАРЬ!AP25=GRID!$B$3:$U$3),0))*GRID!$H$45,
ROUNDUP(INDEX(GRID!$B$4:$U$15,MATCH(M$7,GRID!$A$4:$A$15,0),MATCH(1,($U$2=GRID!$B$1:$U$1)*(КАЛЕНДАРЬ!AP25=GRID!$B$3:$U$3),0))*GRID!$H$45*(1-GRID!$H$46),0))</f>
        <v>62550</v>
      </c>
      <c r="N455" s="8">
        <f t="array" ref="N455">IF($I$2="Длительное проживание от 10 ночей ",
INDEX(GRID!$B$18:$U$29,MATCH(M$7,GRID!$A$18:$A$29,0),MATCH(1,($U$2=GRID!$B$1:$U$1)*(КАЛЕНДАРЬ!AP25=GRID!$B$3:$U$3),0))*GRID!$H$45,
ROUNDUP(INDEX(GRID!$B$18:$U$29,MATCH(M$7,GRID!$A$18:$A$29,0),MATCH(1,($U$2=GRID!$B$1:$U$1)*(КАЛЕНДАРЬ!AP25=GRID!$B$3:$U$3),0))*GRID!$H$45*(1-GRID!$H$46),0))</f>
        <v>67050</v>
      </c>
      <c r="O455" s="57" t="s">
        <v>119</v>
      </c>
      <c r="P455" s="8">
        <f t="array" ref="P455">IF($I$2="Длительное проживание от 10 ночей ",
INDEX(GRID!$B$4:$U$15,MATCH(P$7,GRID!$A$4:$A$15,0),MATCH(1,($U$2=GRID!$B$1:$U$1)*(КАЛЕНДАРЬ!AP25=GRID!$B$3:$U$3),0))*GRID!$H$45,
ROUNDUP(INDEX(GRID!$B$4:$U$15,MATCH(P$7,GRID!$A$4:$A$15,0),MATCH(1,($U$2=GRID!$B$1:$U$1)*(КАЛЕНДАРЬ!AP25=GRID!$B$3:$U$3),0))*GRID!$H$45*(1-GRID!$H$46),0))</f>
        <v>130860</v>
      </c>
      <c r="Q455" s="8">
        <f t="array" ref="Q455">IF($I$2="Длительное проживание от 10 ночей ",
INDEX(GRID!$B$4:$U$15,MATCH(Q$7,GRID!$A$4:$A$15,0),MATCH(1,($U$2=GRID!$B$1:$U$1)*(КАЛЕНДАРЬ!AP25=GRID!$B$3:$U$3),0))*GRID!$H$45,
ROUNDUP(INDEX(GRID!$B$4:$U$15,MATCH(Q$7,GRID!$A$4:$A$15,0),MATCH(1,($U$2=GRID!$B$1:$U$1)*(КАЛЕНДАРЬ!AP25=GRID!$B$3:$U$3),0))*GRID!$H$45*(1-GRID!$H$46),0))</f>
        <v>153810</v>
      </c>
      <c r="R455" s="57" t="s">
        <v>119</v>
      </c>
      <c r="S455" s="57" t="s">
        <v>119</v>
      </c>
      <c r="T455" s="57" t="s">
        <v>119</v>
      </c>
    </row>
    <row r="456" spans="1:20">
      <c r="A456" s="63" t="s">
        <v>12</v>
      </c>
      <c r="B456" s="64">
        <v>23</v>
      </c>
      <c r="C456" s="8">
        <f t="array" ref="C456">IF($I$2="Длительное проживание от 10 ночей ",
INDEX(GRID!$B$4:$U$15,MATCH(C$7,GRID!$A$4:$A$15,0),MATCH(1,($U$2=GRID!$B$1:$U$1)*(КАЛЕНДАРЬ!AP26=GRID!$B$3:$U$3),0))*GRID!$H$45,
ROUNDUP(INDEX(GRID!$B$4:$U$15,MATCH(C$7,GRID!$A$4:$A$15,0),MATCH(1,($U$2=GRID!$B$1:$U$1)*(КАЛЕНДАРЬ!AP26=GRID!$B$3:$U$3),0))*GRID!$H$45*(1-GRID!$H$46),0))</f>
        <v>22500</v>
      </c>
      <c r="D456" s="8">
        <f t="array" ref="D456">IF($I$2="Длительное проживание от 10 ночей ",
INDEX(GRID!$B$18:$U$29,MATCH(C$7,GRID!$A$18:$A$29,0),MATCH(1,($U$2=GRID!$B$1:$U$1)*(КАЛЕНДАРЬ!AP26=GRID!$B$3:$U$3),0))*GRID!$H$45,
ROUNDUP(INDEX(GRID!$B$18:$U$29,MATCH(C$7,GRID!$A$18:$A$29,0),MATCH(1,($U$2=GRID!$B$1:$U$1)*(КАЛЕНДАРЬ!AP26=GRID!$B$3:$U$3),0))*GRID!$H$45*(1-GRID!$H$46),0))</f>
        <v>27000</v>
      </c>
      <c r="E456" s="8">
        <f t="array" ref="E456">IF($I$2="Длительное проживание от 10 ночей ",
INDEX(GRID!$B$4:$U$15,MATCH(E$7,GRID!$A$4:$A$15,0),MATCH(1,($U$2=GRID!$B$1:$U$1)*(КАЛЕНДАРЬ!AP26=GRID!$B$3:$U$3),0))*GRID!$H$45,
ROUNDUP(INDEX(GRID!$B$4:$U$15,MATCH(E$7,GRID!$A$4:$A$15,0),MATCH(1,($U$2=GRID!$B$1:$U$1)*(КАЛЕНДАРЬ!AP26=GRID!$B$3:$U$3),0))*GRID!$H$45*(1-GRID!$H$46),0))</f>
        <v>27000</v>
      </c>
      <c r="F456" s="8">
        <f t="array" ref="F456">IF($I$2="Длительное проживание от 10 ночей ",
INDEX(GRID!$B$18:$U$29,MATCH(E$7,GRID!$A$18:$A$29,0),MATCH(1,($U$2=GRID!$B$1:$U$1)*(КАЛЕНДАРЬ!AP26=GRID!$B$3:$U$3),0))*GRID!$H$45,
ROUNDUP(INDEX(GRID!$B$18:$U$29,MATCH(E$7,GRID!$A$18:$A$29,0),MATCH(1,($U$2=GRID!$B$1:$U$1)*(КАЛЕНДАРЬ!AP26=GRID!$B$3:$U$3),0))*GRID!$H$45*(1-GRID!$H$46),0))</f>
        <v>31500</v>
      </c>
      <c r="G456" s="57" t="s">
        <v>119</v>
      </c>
      <c r="H456" s="57" t="s">
        <v>119</v>
      </c>
      <c r="I456" s="8">
        <f t="array" ref="I456">IF($I$2="Длительное проживание от 10 ночей ",
INDEX(GRID!$B$4:$U$15,MATCH(I$7,GRID!$A$4:$A$15,0),MATCH(1,($U$2=GRID!$B$1:$U$1)*(КАЛЕНДАРЬ!AP26=GRID!$B$3:$U$3),0))*GRID!$H$45,
ROUNDUP(INDEX(GRID!$B$4:$U$15,MATCH(I$7,GRID!$A$4:$A$15,0),MATCH(1,($U$2=GRID!$B$1:$U$1)*(КАЛЕНДАРЬ!AP26=GRID!$B$3:$U$3),0))*GRID!$H$45*(1-GRID!$H$46),0))</f>
        <v>35730</v>
      </c>
      <c r="J456" s="8">
        <f t="array" ref="J456">IF($I$2="Длительное проживание от 10 ночей ",
INDEX(GRID!$B$18:$U$29,MATCH(I$7,GRID!$A$18:$A$29,0),MATCH(1,($U$2=GRID!$B$1:$U$1)*(КАЛЕНДАРЬ!AP26=GRID!$B$3:$U$3),0))*GRID!$H$45,
ROUNDUP(INDEX(GRID!$B$18:$U$29,MATCH(I$7,GRID!$A$18:$A$29,0),MATCH(1,($U$2=GRID!$B$1:$U$1)*(КАЛЕНДАРЬ!AP26=GRID!$B$3:$U$3),0))*GRID!$H$45*(1-GRID!$H$46),0))</f>
        <v>40230</v>
      </c>
      <c r="K456" s="57" t="s">
        <v>119</v>
      </c>
      <c r="L456" s="57" t="s">
        <v>119</v>
      </c>
      <c r="M456" s="8">
        <f t="array" ref="M456">IF($I$2="Длительное проживание от 10 ночей ",
INDEX(GRID!$B$4:$U$15,MATCH(M$7,GRID!$A$4:$A$15,0),MATCH(1,($U$2=GRID!$B$1:$U$1)*(КАЛЕНДАРЬ!AP26=GRID!$B$3:$U$3),0))*GRID!$H$45,
ROUNDUP(INDEX(GRID!$B$4:$U$15,MATCH(M$7,GRID!$A$4:$A$15,0),MATCH(1,($U$2=GRID!$B$1:$U$1)*(КАЛЕНДАРЬ!AP26=GRID!$B$3:$U$3),0))*GRID!$H$45*(1-GRID!$H$46),0))</f>
        <v>58680</v>
      </c>
      <c r="N456" s="8">
        <f t="array" ref="N456">IF($I$2="Длительное проживание от 10 ночей ",
INDEX(GRID!$B$18:$U$29,MATCH(M$7,GRID!$A$18:$A$29,0),MATCH(1,($U$2=GRID!$B$1:$U$1)*(КАЛЕНДАРЬ!AP26=GRID!$B$3:$U$3),0))*GRID!$H$45,
ROUNDUP(INDEX(GRID!$B$18:$U$29,MATCH(M$7,GRID!$A$18:$A$29,0),MATCH(1,($U$2=GRID!$B$1:$U$1)*(КАЛЕНДАРЬ!AP26=GRID!$B$3:$U$3),0))*GRID!$H$45*(1-GRID!$H$46),0))</f>
        <v>63180</v>
      </c>
      <c r="O456" s="57" t="s">
        <v>119</v>
      </c>
      <c r="P456" s="8">
        <f t="array" ref="P456">IF($I$2="Длительное проживание от 10 ночей ",
INDEX(GRID!$B$4:$U$15,MATCH(P$7,GRID!$A$4:$A$15,0),MATCH(1,($U$2=GRID!$B$1:$U$1)*(КАЛЕНДАРЬ!AP26=GRID!$B$3:$U$3),0))*GRID!$H$45,
ROUNDUP(INDEX(GRID!$B$4:$U$15,MATCH(P$7,GRID!$A$4:$A$15,0),MATCH(1,($U$2=GRID!$B$1:$U$1)*(КАЛЕНДАРЬ!AP26=GRID!$B$3:$U$3),0))*GRID!$H$45*(1-GRID!$H$46),0))</f>
        <v>125730</v>
      </c>
      <c r="Q456" s="8">
        <f t="array" ref="Q456">IF($I$2="Длительное проживание от 10 ночей ",
INDEX(GRID!$B$4:$U$15,MATCH(Q$7,GRID!$A$4:$A$15,0),MATCH(1,($U$2=GRID!$B$1:$U$1)*(КАЛЕНДАРЬ!AP26=GRID!$B$3:$U$3),0))*GRID!$H$45,
ROUNDUP(INDEX(GRID!$B$4:$U$15,MATCH(Q$7,GRID!$A$4:$A$15,0),MATCH(1,($U$2=GRID!$B$1:$U$1)*(КАЛЕНДАРЬ!AP26=GRID!$B$3:$U$3),0))*GRID!$H$45*(1-GRID!$H$46),0))</f>
        <v>147960</v>
      </c>
      <c r="R456" s="57" t="s">
        <v>119</v>
      </c>
      <c r="S456" s="57" t="s">
        <v>119</v>
      </c>
      <c r="T456" s="57" t="s">
        <v>119</v>
      </c>
    </row>
    <row r="457" spans="1:20">
      <c r="A457" s="63" t="s">
        <v>13</v>
      </c>
      <c r="B457" s="64">
        <v>24</v>
      </c>
      <c r="C457" s="8">
        <f t="array" ref="C457">IF($I$2="Длительное проживание от 10 ночей ",
INDEX(GRID!$B$4:$U$15,MATCH(C$7,GRID!$A$4:$A$15,0),MATCH(1,($U$2=GRID!$B$1:$U$1)*(КАЛЕНДАРЬ!AP27=GRID!$B$3:$U$3),0))*GRID!$H$45,
ROUNDUP(INDEX(GRID!$B$4:$U$15,MATCH(C$7,GRID!$A$4:$A$15,0),MATCH(1,($U$2=GRID!$B$1:$U$1)*(КАЛЕНДАРЬ!AP27=GRID!$B$3:$U$3),0))*GRID!$H$45*(1-GRID!$H$46),0))</f>
        <v>22500</v>
      </c>
      <c r="D457" s="8">
        <f t="array" ref="D457">IF($I$2="Длительное проживание от 10 ночей ",
INDEX(GRID!$B$18:$U$29,MATCH(C$7,GRID!$A$18:$A$29,0),MATCH(1,($U$2=GRID!$B$1:$U$1)*(КАЛЕНДАРЬ!AP27=GRID!$B$3:$U$3),0))*GRID!$H$45,
ROUNDUP(INDEX(GRID!$B$18:$U$29,MATCH(C$7,GRID!$A$18:$A$29,0),MATCH(1,($U$2=GRID!$B$1:$U$1)*(КАЛЕНДАРЬ!AP27=GRID!$B$3:$U$3),0))*GRID!$H$45*(1-GRID!$H$46),0))</f>
        <v>27000</v>
      </c>
      <c r="E457" s="8">
        <f t="array" ref="E457">IF($I$2="Длительное проживание от 10 ночей ",
INDEX(GRID!$B$4:$U$15,MATCH(E$7,GRID!$A$4:$A$15,0),MATCH(1,($U$2=GRID!$B$1:$U$1)*(КАЛЕНДАРЬ!AP27=GRID!$B$3:$U$3),0))*GRID!$H$45,
ROUNDUP(INDEX(GRID!$B$4:$U$15,MATCH(E$7,GRID!$A$4:$A$15,0),MATCH(1,($U$2=GRID!$B$1:$U$1)*(КАЛЕНДАРЬ!AP27=GRID!$B$3:$U$3),0))*GRID!$H$45*(1-GRID!$H$46),0))</f>
        <v>27000</v>
      </c>
      <c r="F457" s="8">
        <f t="array" ref="F457">IF($I$2="Длительное проживание от 10 ночей ",
INDEX(GRID!$B$18:$U$29,MATCH(E$7,GRID!$A$18:$A$29,0),MATCH(1,($U$2=GRID!$B$1:$U$1)*(КАЛЕНДАРЬ!AP27=GRID!$B$3:$U$3),0))*GRID!$H$45,
ROUNDUP(INDEX(GRID!$B$18:$U$29,MATCH(E$7,GRID!$A$18:$A$29,0),MATCH(1,($U$2=GRID!$B$1:$U$1)*(КАЛЕНДАРЬ!AP27=GRID!$B$3:$U$3),0))*GRID!$H$45*(1-GRID!$H$46),0))</f>
        <v>31500</v>
      </c>
      <c r="G457" s="57" t="s">
        <v>119</v>
      </c>
      <c r="H457" s="57" t="s">
        <v>119</v>
      </c>
      <c r="I457" s="8">
        <f t="array" ref="I457">IF($I$2="Длительное проживание от 10 ночей ",
INDEX(GRID!$B$4:$U$15,MATCH(I$7,GRID!$A$4:$A$15,0),MATCH(1,($U$2=GRID!$B$1:$U$1)*(КАЛЕНДАРЬ!AP27=GRID!$B$3:$U$3),0))*GRID!$H$45,
ROUNDUP(INDEX(GRID!$B$4:$U$15,MATCH(I$7,GRID!$A$4:$A$15,0),MATCH(1,($U$2=GRID!$B$1:$U$1)*(КАЛЕНДАРЬ!AP27=GRID!$B$3:$U$3),0))*GRID!$H$45*(1-GRID!$H$46),0))</f>
        <v>35730</v>
      </c>
      <c r="J457" s="8">
        <f t="array" ref="J457">IF($I$2="Длительное проживание от 10 ночей ",
INDEX(GRID!$B$18:$U$29,MATCH(I$7,GRID!$A$18:$A$29,0),MATCH(1,($U$2=GRID!$B$1:$U$1)*(КАЛЕНДАРЬ!AP27=GRID!$B$3:$U$3),0))*GRID!$H$45,
ROUNDUP(INDEX(GRID!$B$18:$U$29,MATCH(I$7,GRID!$A$18:$A$29,0),MATCH(1,($U$2=GRID!$B$1:$U$1)*(КАЛЕНДАРЬ!AP27=GRID!$B$3:$U$3),0))*GRID!$H$45*(1-GRID!$H$46),0))</f>
        <v>40230</v>
      </c>
      <c r="K457" s="57" t="s">
        <v>119</v>
      </c>
      <c r="L457" s="57" t="s">
        <v>119</v>
      </c>
      <c r="M457" s="8">
        <f t="array" ref="M457">IF($I$2="Длительное проживание от 10 ночей ",
INDEX(GRID!$B$4:$U$15,MATCH(M$7,GRID!$A$4:$A$15,0),MATCH(1,($U$2=GRID!$B$1:$U$1)*(КАЛЕНДАРЬ!AP27=GRID!$B$3:$U$3),0))*GRID!$H$45,
ROUNDUP(INDEX(GRID!$B$4:$U$15,MATCH(M$7,GRID!$A$4:$A$15,0),MATCH(1,($U$2=GRID!$B$1:$U$1)*(КАЛЕНДАРЬ!AP27=GRID!$B$3:$U$3),0))*GRID!$H$45*(1-GRID!$H$46),0))</f>
        <v>58680</v>
      </c>
      <c r="N457" s="8">
        <f t="array" ref="N457">IF($I$2="Длительное проживание от 10 ночей ",
INDEX(GRID!$B$18:$U$29,MATCH(M$7,GRID!$A$18:$A$29,0),MATCH(1,($U$2=GRID!$B$1:$U$1)*(КАЛЕНДАРЬ!AP27=GRID!$B$3:$U$3),0))*GRID!$H$45,
ROUNDUP(INDEX(GRID!$B$18:$U$29,MATCH(M$7,GRID!$A$18:$A$29,0),MATCH(1,($U$2=GRID!$B$1:$U$1)*(КАЛЕНДАРЬ!AP27=GRID!$B$3:$U$3),0))*GRID!$H$45*(1-GRID!$H$46),0))</f>
        <v>63180</v>
      </c>
      <c r="O457" s="57" t="s">
        <v>119</v>
      </c>
      <c r="P457" s="8">
        <f t="array" ref="P457">IF($I$2="Длительное проживание от 10 ночей ",
INDEX(GRID!$B$4:$U$15,MATCH(P$7,GRID!$A$4:$A$15,0),MATCH(1,($U$2=GRID!$B$1:$U$1)*(КАЛЕНДАРЬ!AP27=GRID!$B$3:$U$3),0))*GRID!$H$45,
ROUNDUP(INDEX(GRID!$B$4:$U$15,MATCH(P$7,GRID!$A$4:$A$15,0),MATCH(1,($U$2=GRID!$B$1:$U$1)*(КАЛЕНДАРЬ!AP27=GRID!$B$3:$U$3),0))*GRID!$H$45*(1-GRID!$H$46),0))</f>
        <v>125730</v>
      </c>
      <c r="Q457" s="8">
        <f t="array" ref="Q457">IF($I$2="Длительное проживание от 10 ночей ",
INDEX(GRID!$B$4:$U$15,MATCH(Q$7,GRID!$A$4:$A$15,0),MATCH(1,($U$2=GRID!$B$1:$U$1)*(КАЛЕНДАРЬ!AP27=GRID!$B$3:$U$3),0))*GRID!$H$45,
ROUNDUP(INDEX(GRID!$B$4:$U$15,MATCH(Q$7,GRID!$A$4:$A$15,0),MATCH(1,($U$2=GRID!$B$1:$U$1)*(КАЛЕНДАРЬ!AP27=GRID!$B$3:$U$3),0))*GRID!$H$45*(1-GRID!$H$46),0))</f>
        <v>147960</v>
      </c>
      <c r="R457" s="57" t="s">
        <v>119</v>
      </c>
      <c r="S457" s="57" t="s">
        <v>119</v>
      </c>
      <c r="T457" s="57" t="s">
        <v>119</v>
      </c>
    </row>
    <row r="458" spans="1:20">
      <c r="A458" s="63" t="s">
        <v>14</v>
      </c>
      <c r="B458" s="64">
        <v>25</v>
      </c>
      <c r="C458" s="8">
        <f t="array" ref="C458">IF($I$2="Длительное проживание от 10 ночей ",
INDEX(GRID!$B$4:$U$15,MATCH(C$7,GRID!$A$4:$A$15,0),MATCH(1,($U$2=GRID!$B$1:$U$1)*(КАЛЕНДАРЬ!AP28=GRID!$B$3:$U$3),0))*GRID!$H$45,
ROUNDUP(INDEX(GRID!$B$4:$U$15,MATCH(C$7,GRID!$A$4:$A$15,0),MATCH(1,($U$2=GRID!$B$1:$U$1)*(КАЛЕНДАРЬ!AP28=GRID!$B$3:$U$3),0))*GRID!$H$45*(1-GRID!$H$46),0))</f>
        <v>22500</v>
      </c>
      <c r="D458" s="8">
        <f t="array" ref="D458">IF($I$2="Длительное проживание от 10 ночей ",
INDEX(GRID!$B$18:$U$29,MATCH(C$7,GRID!$A$18:$A$29,0),MATCH(1,($U$2=GRID!$B$1:$U$1)*(КАЛЕНДАРЬ!AP28=GRID!$B$3:$U$3),0))*GRID!$H$45,
ROUNDUP(INDEX(GRID!$B$18:$U$29,MATCH(C$7,GRID!$A$18:$A$29,0),MATCH(1,($U$2=GRID!$B$1:$U$1)*(КАЛЕНДАРЬ!AP28=GRID!$B$3:$U$3),0))*GRID!$H$45*(1-GRID!$H$46),0))</f>
        <v>27000</v>
      </c>
      <c r="E458" s="8">
        <f t="array" ref="E458">IF($I$2="Длительное проживание от 10 ночей ",
INDEX(GRID!$B$4:$U$15,MATCH(E$7,GRID!$A$4:$A$15,0),MATCH(1,($U$2=GRID!$B$1:$U$1)*(КАЛЕНДАРЬ!AP28=GRID!$B$3:$U$3),0))*GRID!$H$45,
ROUNDUP(INDEX(GRID!$B$4:$U$15,MATCH(E$7,GRID!$A$4:$A$15,0),MATCH(1,($U$2=GRID!$B$1:$U$1)*(КАЛЕНДАРЬ!AP28=GRID!$B$3:$U$3),0))*GRID!$H$45*(1-GRID!$H$46),0))</f>
        <v>27000</v>
      </c>
      <c r="F458" s="8">
        <f t="array" ref="F458">IF($I$2="Длительное проживание от 10 ночей ",
INDEX(GRID!$B$18:$U$29,MATCH(E$7,GRID!$A$18:$A$29,0),MATCH(1,($U$2=GRID!$B$1:$U$1)*(КАЛЕНДАРЬ!AP28=GRID!$B$3:$U$3),0))*GRID!$H$45,
ROUNDUP(INDEX(GRID!$B$18:$U$29,MATCH(E$7,GRID!$A$18:$A$29,0),MATCH(1,($U$2=GRID!$B$1:$U$1)*(КАЛЕНДАРЬ!AP28=GRID!$B$3:$U$3),0))*GRID!$H$45*(1-GRID!$H$46),0))</f>
        <v>31500</v>
      </c>
      <c r="G458" s="57" t="s">
        <v>119</v>
      </c>
      <c r="H458" s="57" t="s">
        <v>119</v>
      </c>
      <c r="I458" s="8">
        <f t="array" ref="I458">IF($I$2="Длительное проживание от 10 ночей ",
INDEX(GRID!$B$4:$U$15,MATCH(I$7,GRID!$A$4:$A$15,0),MATCH(1,($U$2=GRID!$B$1:$U$1)*(КАЛЕНДАРЬ!AP28=GRID!$B$3:$U$3),0))*GRID!$H$45,
ROUNDUP(INDEX(GRID!$B$4:$U$15,MATCH(I$7,GRID!$A$4:$A$15,0),MATCH(1,($U$2=GRID!$B$1:$U$1)*(КАЛЕНДАРЬ!AP28=GRID!$B$3:$U$3),0))*GRID!$H$45*(1-GRID!$H$46),0))</f>
        <v>35730</v>
      </c>
      <c r="J458" s="8">
        <f t="array" ref="J458">IF($I$2="Длительное проживание от 10 ночей ",
INDEX(GRID!$B$18:$U$29,MATCH(I$7,GRID!$A$18:$A$29,0),MATCH(1,($U$2=GRID!$B$1:$U$1)*(КАЛЕНДАРЬ!AP28=GRID!$B$3:$U$3),0))*GRID!$H$45,
ROUNDUP(INDEX(GRID!$B$18:$U$29,MATCH(I$7,GRID!$A$18:$A$29,0),MATCH(1,($U$2=GRID!$B$1:$U$1)*(КАЛЕНДАРЬ!AP28=GRID!$B$3:$U$3),0))*GRID!$H$45*(1-GRID!$H$46),0))</f>
        <v>40230</v>
      </c>
      <c r="K458" s="57" t="s">
        <v>119</v>
      </c>
      <c r="L458" s="57" t="s">
        <v>119</v>
      </c>
      <c r="M458" s="8">
        <f t="array" ref="M458">IF($I$2="Длительное проживание от 10 ночей ",
INDEX(GRID!$B$4:$U$15,MATCH(M$7,GRID!$A$4:$A$15,0),MATCH(1,($U$2=GRID!$B$1:$U$1)*(КАЛЕНДАРЬ!AP28=GRID!$B$3:$U$3),0))*GRID!$H$45,
ROUNDUP(INDEX(GRID!$B$4:$U$15,MATCH(M$7,GRID!$A$4:$A$15,0),MATCH(1,($U$2=GRID!$B$1:$U$1)*(КАЛЕНДАРЬ!AP28=GRID!$B$3:$U$3),0))*GRID!$H$45*(1-GRID!$H$46),0))</f>
        <v>58680</v>
      </c>
      <c r="N458" s="8">
        <f t="array" ref="N458">IF($I$2="Длительное проживание от 10 ночей ",
INDEX(GRID!$B$18:$U$29,MATCH(M$7,GRID!$A$18:$A$29,0),MATCH(1,($U$2=GRID!$B$1:$U$1)*(КАЛЕНДАРЬ!AP28=GRID!$B$3:$U$3),0))*GRID!$H$45,
ROUNDUP(INDEX(GRID!$B$18:$U$29,MATCH(M$7,GRID!$A$18:$A$29,0),MATCH(1,($U$2=GRID!$B$1:$U$1)*(КАЛЕНДАРЬ!AP28=GRID!$B$3:$U$3),0))*GRID!$H$45*(1-GRID!$H$46),0))</f>
        <v>63180</v>
      </c>
      <c r="O458" s="57" t="s">
        <v>119</v>
      </c>
      <c r="P458" s="8">
        <f t="array" ref="P458">IF($I$2="Длительное проживание от 10 ночей ",
INDEX(GRID!$B$4:$U$15,MATCH(P$7,GRID!$A$4:$A$15,0),MATCH(1,($U$2=GRID!$B$1:$U$1)*(КАЛЕНДАРЬ!AP28=GRID!$B$3:$U$3),0))*GRID!$H$45,
ROUNDUP(INDEX(GRID!$B$4:$U$15,MATCH(P$7,GRID!$A$4:$A$15,0),MATCH(1,($U$2=GRID!$B$1:$U$1)*(КАЛЕНДАРЬ!AP28=GRID!$B$3:$U$3),0))*GRID!$H$45*(1-GRID!$H$46),0))</f>
        <v>125730</v>
      </c>
      <c r="Q458" s="8">
        <f t="array" ref="Q458">IF($I$2="Длительное проживание от 10 ночей ",
INDEX(GRID!$B$4:$U$15,MATCH(Q$7,GRID!$A$4:$A$15,0),MATCH(1,($U$2=GRID!$B$1:$U$1)*(КАЛЕНДАРЬ!AP28=GRID!$B$3:$U$3),0))*GRID!$H$45,
ROUNDUP(INDEX(GRID!$B$4:$U$15,MATCH(Q$7,GRID!$A$4:$A$15,0),MATCH(1,($U$2=GRID!$B$1:$U$1)*(КАЛЕНДАРЬ!AP28=GRID!$B$3:$U$3),0))*GRID!$H$45*(1-GRID!$H$46),0))</f>
        <v>147960</v>
      </c>
      <c r="R458" s="57" t="s">
        <v>119</v>
      </c>
      <c r="S458" s="57" t="s">
        <v>119</v>
      </c>
      <c r="T458" s="57" t="s">
        <v>119</v>
      </c>
    </row>
    <row r="459" spans="1:20">
      <c r="A459" s="63" t="s">
        <v>15</v>
      </c>
      <c r="B459" s="64">
        <v>26</v>
      </c>
      <c r="C459" s="8">
        <f t="array" ref="C459">IF($I$2="Длительное проживание от 10 ночей ",
INDEX(GRID!$B$4:$U$15,MATCH(C$7,GRID!$A$4:$A$15,0),MATCH(1,($U$2=GRID!$B$1:$U$1)*(КАЛЕНДАРЬ!AP29=GRID!$B$3:$U$3),0))*GRID!$H$45,
ROUNDUP(INDEX(GRID!$B$4:$U$15,MATCH(C$7,GRID!$A$4:$A$15,0),MATCH(1,($U$2=GRID!$B$1:$U$1)*(КАЛЕНДАРЬ!AP29=GRID!$B$3:$U$3),0))*GRID!$H$45*(1-GRID!$H$46),0))</f>
        <v>22500</v>
      </c>
      <c r="D459" s="8">
        <f t="array" ref="D459">IF($I$2="Длительное проживание от 10 ночей ",
INDEX(GRID!$B$18:$U$29,MATCH(C$7,GRID!$A$18:$A$29,0),MATCH(1,($U$2=GRID!$B$1:$U$1)*(КАЛЕНДАРЬ!AP29=GRID!$B$3:$U$3),0))*GRID!$H$45,
ROUNDUP(INDEX(GRID!$B$18:$U$29,MATCH(C$7,GRID!$A$18:$A$29,0),MATCH(1,($U$2=GRID!$B$1:$U$1)*(КАЛЕНДАРЬ!AP29=GRID!$B$3:$U$3),0))*GRID!$H$45*(1-GRID!$H$46),0))</f>
        <v>27000</v>
      </c>
      <c r="E459" s="8">
        <f t="array" ref="E459">IF($I$2="Длительное проживание от 10 ночей ",
INDEX(GRID!$B$4:$U$15,MATCH(E$7,GRID!$A$4:$A$15,0),MATCH(1,($U$2=GRID!$B$1:$U$1)*(КАЛЕНДАРЬ!AP29=GRID!$B$3:$U$3),0))*GRID!$H$45,
ROUNDUP(INDEX(GRID!$B$4:$U$15,MATCH(E$7,GRID!$A$4:$A$15,0),MATCH(1,($U$2=GRID!$B$1:$U$1)*(КАЛЕНДАРЬ!AP29=GRID!$B$3:$U$3),0))*GRID!$H$45*(1-GRID!$H$46),0))</f>
        <v>27000</v>
      </c>
      <c r="F459" s="8">
        <f t="array" ref="F459">IF($I$2="Длительное проживание от 10 ночей ",
INDEX(GRID!$B$18:$U$29,MATCH(E$7,GRID!$A$18:$A$29,0),MATCH(1,($U$2=GRID!$B$1:$U$1)*(КАЛЕНДАРЬ!AP29=GRID!$B$3:$U$3),0))*GRID!$H$45,
ROUNDUP(INDEX(GRID!$B$18:$U$29,MATCH(E$7,GRID!$A$18:$A$29,0),MATCH(1,($U$2=GRID!$B$1:$U$1)*(КАЛЕНДАРЬ!AP29=GRID!$B$3:$U$3),0))*GRID!$H$45*(1-GRID!$H$46),0))</f>
        <v>31500</v>
      </c>
      <c r="G459" s="57" t="s">
        <v>119</v>
      </c>
      <c r="H459" s="57" t="s">
        <v>119</v>
      </c>
      <c r="I459" s="8">
        <f t="array" ref="I459">IF($I$2="Длительное проживание от 10 ночей ",
INDEX(GRID!$B$4:$U$15,MATCH(I$7,GRID!$A$4:$A$15,0),MATCH(1,($U$2=GRID!$B$1:$U$1)*(КАЛЕНДАРЬ!AP29=GRID!$B$3:$U$3),0))*GRID!$H$45,
ROUNDUP(INDEX(GRID!$B$4:$U$15,MATCH(I$7,GRID!$A$4:$A$15,0),MATCH(1,($U$2=GRID!$B$1:$U$1)*(КАЛЕНДАРЬ!AP29=GRID!$B$3:$U$3),0))*GRID!$H$45*(1-GRID!$H$46),0))</f>
        <v>35730</v>
      </c>
      <c r="J459" s="8">
        <f t="array" ref="J459">IF($I$2="Длительное проживание от 10 ночей ",
INDEX(GRID!$B$18:$U$29,MATCH(I$7,GRID!$A$18:$A$29,0),MATCH(1,($U$2=GRID!$B$1:$U$1)*(КАЛЕНДАРЬ!AP29=GRID!$B$3:$U$3),0))*GRID!$H$45,
ROUNDUP(INDEX(GRID!$B$18:$U$29,MATCH(I$7,GRID!$A$18:$A$29,0),MATCH(1,($U$2=GRID!$B$1:$U$1)*(КАЛЕНДАРЬ!AP29=GRID!$B$3:$U$3),0))*GRID!$H$45*(1-GRID!$H$46),0))</f>
        <v>40230</v>
      </c>
      <c r="K459" s="57" t="s">
        <v>119</v>
      </c>
      <c r="L459" s="57" t="s">
        <v>119</v>
      </c>
      <c r="M459" s="8">
        <f t="array" ref="M459">IF($I$2="Длительное проживание от 10 ночей ",
INDEX(GRID!$B$4:$U$15,MATCH(M$7,GRID!$A$4:$A$15,0),MATCH(1,($U$2=GRID!$B$1:$U$1)*(КАЛЕНДАРЬ!AP29=GRID!$B$3:$U$3),0))*GRID!$H$45,
ROUNDUP(INDEX(GRID!$B$4:$U$15,MATCH(M$7,GRID!$A$4:$A$15,0),MATCH(1,($U$2=GRID!$B$1:$U$1)*(КАЛЕНДАРЬ!AP29=GRID!$B$3:$U$3),0))*GRID!$H$45*(1-GRID!$H$46),0))</f>
        <v>58680</v>
      </c>
      <c r="N459" s="8">
        <f t="array" ref="N459">IF($I$2="Длительное проживание от 10 ночей ",
INDEX(GRID!$B$18:$U$29,MATCH(M$7,GRID!$A$18:$A$29,0),MATCH(1,($U$2=GRID!$B$1:$U$1)*(КАЛЕНДАРЬ!AP29=GRID!$B$3:$U$3),0))*GRID!$H$45,
ROUNDUP(INDEX(GRID!$B$18:$U$29,MATCH(M$7,GRID!$A$18:$A$29,0),MATCH(1,($U$2=GRID!$B$1:$U$1)*(КАЛЕНДАРЬ!AP29=GRID!$B$3:$U$3),0))*GRID!$H$45*(1-GRID!$H$46),0))</f>
        <v>63180</v>
      </c>
      <c r="O459" s="57" t="s">
        <v>119</v>
      </c>
      <c r="P459" s="8">
        <f t="array" ref="P459">IF($I$2="Длительное проживание от 10 ночей ",
INDEX(GRID!$B$4:$U$15,MATCH(P$7,GRID!$A$4:$A$15,0),MATCH(1,($U$2=GRID!$B$1:$U$1)*(КАЛЕНДАРЬ!AP29=GRID!$B$3:$U$3),0))*GRID!$H$45,
ROUNDUP(INDEX(GRID!$B$4:$U$15,MATCH(P$7,GRID!$A$4:$A$15,0),MATCH(1,($U$2=GRID!$B$1:$U$1)*(КАЛЕНДАРЬ!AP29=GRID!$B$3:$U$3),0))*GRID!$H$45*(1-GRID!$H$46),0))</f>
        <v>125730</v>
      </c>
      <c r="Q459" s="8">
        <f t="array" ref="Q459">IF($I$2="Длительное проживание от 10 ночей ",
INDEX(GRID!$B$4:$U$15,MATCH(Q$7,GRID!$A$4:$A$15,0),MATCH(1,($U$2=GRID!$B$1:$U$1)*(КАЛЕНДАРЬ!AP29=GRID!$B$3:$U$3),0))*GRID!$H$45,
ROUNDUP(INDEX(GRID!$B$4:$U$15,MATCH(Q$7,GRID!$A$4:$A$15,0),MATCH(1,($U$2=GRID!$B$1:$U$1)*(КАЛЕНДАРЬ!AP29=GRID!$B$3:$U$3),0))*GRID!$H$45*(1-GRID!$H$46),0))</f>
        <v>147960</v>
      </c>
      <c r="R459" s="57" t="s">
        <v>119</v>
      </c>
      <c r="S459" s="57" t="s">
        <v>119</v>
      </c>
      <c r="T459" s="57" t="s">
        <v>119</v>
      </c>
    </row>
    <row r="460" spans="1:20">
      <c r="A460" s="63" t="s">
        <v>16</v>
      </c>
      <c r="B460" s="64">
        <v>27</v>
      </c>
      <c r="C460" s="8">
        <f t="array" ref="C460">IF($I$2="Длительное проживание от 10 ночей ",
INDEX(GRID!$B$4:$U$15,MATCH(C$7,GRID!$A$4:$A$15,0),MATCH(1,($U$2=GRID!$B$1:$U$1)*(КАЛЕНДАРЬ!AP30=GRID!$B$3:$U$3),0))*GRID!$H$45,
ROUNDUP(INDEX(GRID!$B$4:$U$15,MATCH(C$7,GRID!$A$4:$A$15,0),MATCH(1,($U$2=GRID!$B$1:$U$1)*(КАЛЕНДАРЬ!AP30=GRID!$B$3:$U$3),0))*GRID!$H$45*(1-GRID!$H$46),0))</f>
        <v>22500</v>
      </c>
      <c r="D460" s="8">
        <f t="array" ref="D460">IF($I$2="Длительное проживание от 10 ночей ",
INDEX(GRID!$B$18:$U$29,MATCH(C$7,GRID!$A$18:$A$29,0),MATCH(1,($U$2=GRID!$B$1:$U$1)*(КАЛЕНДАРЬ!AP30=GRID!$B$3:$U$3),0))*GRID!$H$45,
ROUNDUP(INDEX(GRID!$B$18:$U$29,MATCH(C$7,GRID!$A$18:$A$29,0),MATCH(1,($U$2=GRID!$B$1:$U$1)*(КАЛЕНДАРЬ!AP30=GRID!$B$3:$U$3),0))*GRID!$H$45*(1-GRID!$H$46),0))</f>
        <v>27000</v>
      </c>
      <c r="E460" s="8">
        <f t="array" ref="E460">IF($I$2="Длительное проживание от 10 ночей ",
INDEX(GRID!$B$4:$U$15,MATCH(E$7,GRID!$A$4:$A$15,0),MATCH(1,($U$2=GRID!$B$1:$U$1)*(КАЛЕНДАРЬ!AP30=GRID!$B$3:$U$3),0))*GRID!$H$45,
ROUNDUP(INDEX(GRID!$B$4:$U$15,MATCH(E$7,GRID!$A$4:$A$15,0),MATCH(1,($U$2=GRID!$B$1:$U$1)*(КАЛЕНДАРЬ!AP30=GRID!$B$3:$U$3),0))*GRID!$H$45*(1-GRID!$H$46),0))</f>
        <v>27000</v>
      </c>
      <c r="F460" s="8">
        <f t="array" ref="F460">IF($I$2="Длительное проживание от 10 ночей ",
INDEX(GRID!$B$18:$U$29,MATCH(E$7,GRID!$A$18:$A$29,0),MATCH(1,($U$2=GRID!$B$1:$U$1)*(КАЛЕНДАРЬ!AP30=GRID!$B$3:$U$3),0))*GRID!$H$45,
ROUNDUP(INDEX(GRID!$B$18:$U$29,MATCH(E$7,GRID!$A$18:$A$29,0),MATCH(1,($U$2=GRID!$B$1:$U$1)*(КАЛЕНДАРЬ!AP30=GRID!$B$3:$U$3),0))*GRID!$H$45*(1-GRID!$H$46),0))</f>
        <v>31500</v>
      </c>
      <c r="G460" s="57" t="s">
        <v>119</v>
      </c>
      <c r="H460" s="57" t="s">
        <v>119</v>
      </c>
      <c r="I460" s="8">
        <f t="array" ref="I460">IF($I$2="Длительное проживание от 10 ночей ",
INDEX(GRID!$B$4:$U$15,MATCH(I$7,GRID!$A$4:$A$15,0),MATCH(1,($U$2=GRID!$B$1:$U$1)*(КАЛЕНДАРЬ!AP30=GRID!$B$3:$U$3),0))*GRID!$H$45,
ROUNDUP(INDEX(GRID!$B$4:$U$15,MATCH(I$7,GRID!$A$4:$A$15,0),MATCH(1,($U$2=GRID!$B$1:$U$1)*(КАЛЕНДАРЬ!AP30=GRID!$B$3:$U$3),0))*GRID!$H$45*(1-GRID!$H$46),0))</f>
        <v>35730</v>
      </c>
      <c r="J460" s="8">
        <f t="array" ref="J460">IF($I$2="Длительное проживание от 10 ночей ",
INDEX(GRID!$B$18:$U$29,MATCH(I$7,GRID!$A$18:$A$29,0),MATCH(1,($U$2=GRID!$B$1:$U$1)*(КАЛЕНДАРЬ!AP30=GRID!$B$3:$U$3),0))*GRID!$H$45,
ROUNDUP(INDEX(GRID!$B$18:$U$29,MATCH(I$7,GRID!$A$18:$A$29,0),MATCH(1,($U$2=GRID!$B$1:$U$1)*(КАЛЕНДАРЬ!AP30=GRID!$B$3:$U$3),0))*GRID!$H$45*(1-GRID!$H$46),0))</f>
        <v>40230</v>
      </c>
      <c r="K460" s="57" t="s">
        <v>119</v>
      </c>
      <c r="L460" s="57" t="s">
        <v>119</v>
      </c>
      <c r="M460" s="8">
        <f t="array" ref="M460">IF($I$2="Длительное проживание от 10 ночей ",
INDEX(GRID!$B$4:$U$15,MATCH(M$7,GRID!$A$4:$A$15,0),MATCH(1,($U$2=GRID!$B$1:$U$1)*(КАЛЕНДАРЬ!AP30=GRID!$B$3:$U$3),0))*GRID!$H$45,
ROUNDUP(INDEX(GRID!$B$4:$U$15,MATCH(M$7,GRID!$A$4:$A$15,0),MATCH(1,($U$2=GRID!$B$1:$U$1)*(КАЛЕНДАРЬ!AP30=GRID!$B$3:$U$3),0))*GRID!$H$45*(1-GRID!$H$46),0))</f>
        <v>58680</v>
      </c>
      <c r="N460" s="8">
        <f t="array" ref="N460">IF($I$2="Длительное проживание от 10 ночей ",
INDEX(GRID!$B$18:$U$29,MATCH(M$7,GRID!$A$18:$A$29,0),MATCH(1,($U$2=GRID!$B$1:$U$1)*(КАЛЕНДАРЬ!AP30=GRID!$B$3:$U$3),0))*GRID!$H$45,
ROUNDUP(INDEX(GRID!$B$18:$U$29,MATCH(M$7,GRID!$A$18:$A$29,0),MATCH(1,($U$2=GRID!$B$1:$U$1)*(КАЛЕНДАРЬ!AP30=GRID!$B$3:$U$3),0))*GRID!$H$45*(1-GRID!$H$46),0))</f>
        <v>63180</v>
      </c>
      <c r="O460" s="57" t="s">
        <v>119</v>
      </c>
      <c r="P460" s="8">
        <f t="array" ref="P460">IF($I$2="Длительное проживание от 10 ночей ",
INDEX(GRID!$B$4:$U$15,MATCH(P$7,GRID!$A$4:$A$15,0),MATCH(1,($U$2=GRID!$B$1:$U$1)*(КАЛЕНДАРЬ!AP30=GRID!$B$3:$U$3),0))*GRID!$H$45,
ROUNDUP(INDEX(GRID!$B$4:$U$15,MATCH(P$7,GRID!$A$4:$A$15,0),MATCH(1,($U$2=GRID!$B$1:$U$1)*(КАЛЕНДАРЬ!AP30=GRID!$B$3:$U$3),0))*GRID!$H$45*(1-GRID!$H$46),0))</f>
        <v>125730</v>
      </c>
      <c r="Q460" s="8">
        <f t="array" ref="Q460">IF($I$2="Длительное проживание от 10 ночей ",
INDEX(GRID!$B$4:$U$15,MATCH(Q$7,GRID!$A$4:$A$15,0),MATCH(1,($U$2=GRID!$B$1:$U$1)*(КАЛЕНДАРЬ!AP30=GRID!$B$3:$U$3),0))*GRID!$H$45,
ROUNDUP(INDEX(GRID!$B$4:$U$15,MATCH(Q$7,GRID!$A$4:$A$15,0),MATCH(1,($U$2=GRID!$B$1:$U$1)*(КАЛЕНДАРЬ!AP30=GRID!$B$3:$U$3),0))*GRID!$H$45*(1-GRID!$H$46),0))</f>
        <v>147960</v>
      </c>
      <c r="R460" s="57" t="s">
        <v>119</v>
      </c>
      <c r="S460" s="57" t="s">
        <v>119</v>
      </c>
      <c r="T460" s="57" t="s">
        <v>119</v>
      </c>
    </row>
    <row r="461" spans="1:20">
      <c r="A461" s="63" t="s">
        <v>17</v>
      </c>
      <c r="B461" s="64">
        <v>28</v>
      </c>
      <c r="C461" s="8">
        <f t="array" ref="C461">IF($I$2="Длительное проживание от 10 ночей ",
INDEX(GRID!$B$4:$U$15,MATCH(C$7,GRID!$A$4:$A$15,0),MATCH(1,($U$2=GRID!$B$1:$U$1)*(КАЛЕНДАРЬ!AP31=GRID!$B$3:$U$3),0))*GRID!$H$45,
ROUNDUP(INDEX(GRID!$B$4:$U$15,MATCH(C$7,GRID!$A$4:$A$15,0),MATCH(1,($U$2=GRID!$B$1:$U$1)*(КАЛЕНДАРЬ!AP31=GRID!$B$3:$U$3),0))*GRID!$H$45*(1-GRID!$H$46),0))</f>
        <v>22500</v>
      </c>
      <c r="D461" s="8">
        <f t="array" ref="D461">IF($I$2="Длительное проживание от 10 ночей ",
INDEX(GRID!$B$18:$U$29,MATCH(C$7,GRID!$A$18:$A$29,0),MATCH(1,($U$2=GRID!$B$1:$U$1)*(КАЛЕНДАРЬ!AP31=GRID!$B$3:$U$3),0))*GRID!$H$45,
ROUNDUP(INDEX(GRID!$B$18:$U$29,MATCH(C$7,GRID!$A$18:$A$29,0),MATCH(1,($U$2=GRID!$B$1:$U$1)*(КАЛЕНДАРЬ!AP31=GRID!$B$3:$U$3),0))*GRID!$H$45*(1-GRID!$H$46),0))</f>
        <v>27000</v>
      </c>
      <c r="E461" s="8">
        <f t="array" ref="E461">IF($I$2="Длительное проживание от 10 ночей ",
INDEX(GRID!$B$4:$U$15,MATCH(E$7,GRID!$A$4:$A$15,0),MATCH(1,($U$2=GRID!$B$1:$U$1)*(КАЛЕНДАРЬ!AP31=GRID!$B$3:$U$3),0))*GRID!$H$45,
ROUNDUP(INDEX(GRID!$B$4:$U$15,MATCH(E$7,GRID!$A$4:$A$15,0),MATCH(1,($U$2=GRID!$B$1:$U$1)*(КАЛЕНДАРЬ!AP31=GRID!$B$3:$U$3),0))*GRID!$H$45*(1-GRID!$H$46),0))</f>
        <v>27000</v>
      </c>
      <c r="F461" s="8">
        <f t="array" ref="F461">IF($I$2="Длительное проживание от 10 ночей ",
INDEX(GRID!$B$18:$U$29,MATCH(E$7,GRID!$A$18:$A$29,0),MATCH(1,($U$2=GRID!$B$1:$U$1)*(КАЛЕНДАРЬ!AP31=GRID!$B$3:$U$3),0))*GRID!$H$45,
ROUNDUP(INDEX(GRID!$B$18:$U$29,MATCH(E$7,GRID!$A$18:$A$29,0),MATCH(1,($U$2=GRID!$B$1:$U$1)*(КАЛЕНДАРЬ!AP31=GRID!$B$3:$U$3),0))*GRID!$H$45*(1-GRID!$H$46),0))</f>
        <v>31500</v>
      </c>
      <c r="G461" s="57" t="s">
        <v>119</v>
      </c>
      <c r="H461" s="57" t="s">
        <v>119</v>
      </c>
      <c r="I461" s="8">
        <f t="array" ref="I461">IF($I$2="Длительное проживание от 10 ночей ",
INDEX(GRID!$B$4:$U$15,MATCH(I$7,GRID!$A$4:$A$15,0),MATCH(1,($U$2=GRID!$B$1:$U$1)*(КАЛЕНДАРЬ!AP31=GRID!$B$3:$U$3),0))*GRID!$H$45,
ROUNDUP(INDEX(GRID!$B$4:$U$15,MATCH(I$7,GRID!$A$4:$A$15,0),MATCH(1,($U$2=GRID!$B$1:$U$1)*(КАЛЕНДАРЬ!AP31=GRID!$B$3:$U$3),0))*GRID!$H$45*(1-GRID!$H$46),0))</f>
        <v>35730</v>
      </c>
      <c r="J461" s="8">
        <f t="array" ref="J461">IF($I$2="Длительное проживание от 10 ночей ",
INDEX(GRID!$B$18:$U$29,MATCH(I$7,GRID!$A$18:$A$29,0),MATCH(1,($U$2=GRID!$B$1:$U$1)*(КАЛЕНДАРЬ!AP31=GRID!$B$3:$U$3),0))*GRID!$H$45,
ROUNDUP(INDEX(GRID!$B$18:$U$29,MATCH(I$7,GRID!$A$18:$A$29,0),MATCH(1,($U$2=GRID!$B$1:$U$1)*(КАЛЕНДАРЬ!AP31=GRID!$B$3:$U$3),0))*GRID!$H$45*(1-GRID!$H$46),0))</f>
        <v>40230</v>
      </c>
      <c r="K461" s="57" t="s">
        <v>119</v>
      </c>
      <c r="L461" s="57" t="s">
        <v>119</v>
      </c>
      <c r="M461" s="8">
        <f t="array" ref="M461">IF($I$2="Длительное проживание от 10 ночей ",
INDEX(GRID!$B$4:$U$15,MATCH(M$7,GRID!$A$4:$A$15,0),MATCH(1,($U$2=GRID!$B$1:$U$1)*(КАЛЕНДАРЬ!AP31=GRID!$B$3:$U$3),0))*GRID!$H$45,
ROUNDUP(INDEX(GRID!$B$4:$U$15,MATCH(M$7,GRID!$A$4:$A$15,0),MATCH(1,($U$2=GRID!$B$1:$U$1)*(КАЛЕНДАРЬ!AP31=GRID!$B$3:$U$3),0))*GRID!$H$45*(1-GRID!$H$46),0))</f>
        <v>58680</v>
      </c>
      <c r="N461" s="8">
        <f t="array" ref="N461">IF($I$2="Длительное проживание от 10 ночей ",
INDEX(GRID!$B$18:$U$29,MATCH(M$7,GRID!$A$18:$A$29,0),MATCH(1,($U$2=GRID!$B$1:$U$1)*(КАЛЕНДАРЬ!AP31=GRID!$B$3:$U$3),0))*GRID!$H$45,
ROUNDUP(INDEX(GRID!$B$18:$U$29,MATCH(M$7,GRID!$A$18:$A$29,0),MATCH(1,($U$2=GRID!$B$1:$U$1)*(КАЛЕНДАРЬ!AP31=GRID!$B$3:$U$3),0))*GRID!$H$45*(1-GRID!$H$46),0))</f>
        <v>63180</v>
      </c>
      <c r="O461" s="57" t="s">
        <v>119</v>
      </c>
      <c r="P461" s="8">
        <f t="array" ref="P461">IF($I$2="Длительное проживание от 10 ночей ",
INDEX(GRID!$B$4:$U$15,MATCH(P$7,GRID!$A$4:$A$15,0),MATCH(1,($U$2=GRID!$B$1:$U$1)*(КАЛЕНДАРЬ!AP31=GRID!$B$3:$U$3),0))*GRID!$H$45,
ROUNDUP(INDEX(GRID!$B$4:$U$15,MATCH(P$7,GRID!$A$4:$A$15,0),MATCH(1,($U$2=GRID!$B$1:$U$1)*(КАЛЕНДАРЬ!AP31=GRID!$B$3:$U$3),0))*GRID!$H$45*(1-GRID!$H$46),0))</f>
        <v>125730</v>
      </c>
      <c r="Q461" s="8">
        <f t="array" ref="Q461">IF($I$2="Длительное проживание от 10 ночей ",
INDEX(GRID!$B$4:$U$15,MATCH(Q$7,GRID!$A$4:$A$15,0),MATCH(1,($U$2=GRID!$B$1:$U$1)*(КАЛЕНДАРЬ!AP31=GRID!$B$3:$U$3),0))*GRID!$H$45,
ROUNDUP(INDEX(GRID!$B$4:$U$15,MATCH(Q$7,GRID!$A$4:$A$15,0),MATCH(1,($U$2=GRID!$B$1:$U$1)*(КАЛЕНДАРЬ!AP31=GRID!$B$3:$U$3),0))*GRID!$H$45*(1-GRID!$H$46),0))</f>
        <v>147960</v>
      </c>
      <c r="R461" s="57" t="s">
        <v>119</v>
      </c>
      <c r="S461" s="57" t="s">
        <v>119</v>
      </c>
      <c r="T461" s="57" t="s">
        <v>119</v>
      </c>
    </row>
    <row r="462" spans="1:20" s="87" customFormat="1" ht="12" customHeight="1">
      <c r="A462" s="136"/>
      <c r="B462" s="137"/>
      <c r="C462" s="91"/>
      <c r="D462" s="91"/>
      <c r="E462" s="91"/>
      <c r="F462" s="91"/>
      <c r="G462" s="91"/>
      <c r="H462" s="91"/>
      <c r="I462" s="91"/>
      <c r="J462" s="91"/>
      <c r="K462" s="91"/>
      <c r="L462" s="91"/>
      <c r="M462" s="91"/>
      <c r="N462" s="91"/>
      <c r="O462" s="91"/>
      <c r="P462" s="91"/>
      <c r="Q462" s="91"/>
      <c r="R462" s="138"/>
      <c r="S462" s="138"/>
      <c r="T462" s="138"/>
    </row>
    <row r="463" spans="1:20" s="9" customFormat="1" ht="17.25" customHeight="1">
      <c r="A46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463" s="171"/>
      <c r="C463" s="171"/>
      <c r="D463" s="171"/>
      <c r="E463" s="171"/>
      <c r="F463" s="171"/>
      <c r="G463" s="171"/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  <c r="T463" s="171"/>
    </row>
    <row r="464" spans="1:20" ht="12.75" customHeight="1">
      <c r="A464" s="172" t="s">
        <v>139</v>
      </c>
      <c r="B464" s="173"/>
      <c r="C464" s="173"/>
      <c r="D464" s="173"/>
      <c r="E464" s="173"/>
      <c r="F464" s="173"/>
      <c r="G464" s="173"/>
      <c r="H464" s="173"/>
      <c r="I464" s="173"/>
      <c r="J464" s="173"/>
      <c r="K464" s="173"/>
      <c r="L464" s="173"/>
      <c r="M464" s="173"/>
      <c r="N464" s="173"/>
      <c r="O464" s="173"/>
      <c r="P464" s="173"/>
      <c r="Q464" s="173"/>
      <c r="R464" s="173"/>
      <c r="S464" s="173"/>
      <c r="T464" s="173"/>
    </row>
    <row r="465" spans="1:20" ht="56.25" customHeight="1">
      <c r="A465" s="256" t="s">
        <v>8</v>
      </c>
      <c r="B465" s="257"/>
      <c r="C465" s="178" t="s">
        <v>101</v>
      </c>
      <c r="D465" s="179"/>
      <c r="E465" s="164" t="s">
        <v>93</v>
      </c>
      <c r="F465" s="165"/>
      <c r="G465" s="166" t="s">
        <v>94</v>
      </c>
      <c r="H465" s="166"/>
      <c r="I465" s="167" t="s">
        <v>95</v>
      </c>
      <c r="J465" s="168"/>
      <c r="K465" s="169" t="s">
        <v>96</v>
      </c>
      <c r="L465" s="169"/>
      <c r="M465" s="170" t="s">
        <v>97</v>
      </c>
      <c r="N465" s="170"/>
      <c r="O465" s="21" t="s">
        <v>71</v>
      </c>
      <c r="P465" s="22" t="s">
        <v>72</v>
      </c>
      <c r="Q465" s="23" t="s">
        <v>73</v>
      </c>
      <c r="R465" s="24" t="s">
        <v>74</v>
      </c>
      <c r="S465" s="25" t="s">
        <v>75</v>
      </c>
      <c r="T465" s="26" t="s">
        <v>76</v>
      </c>
    </row>
    <row r="466" spans="1:20" ht="12.75" customHeight="1">
      <c r="A466" s="258"/>
      <c r="B466" s="259"/>
      <c r="C466" s="55" t="s">
        <v>9</v>
      </c>
      <c r="D466" s="55" t="s">
        <v>10</v>
      </c>
      <c r="E466" s="55" t="s">
        <v>9</v>
      </c>
      <c r="F466" s="55" t="s">
        <v>10</v>
      </c>
      <c r="G466" s="55" t="s">
        <v>9</v>
      </c>
      <c r="H466" s="55" t="s">
        <v>10</v>
      </c>
      <c r="I466" s="55" t="s">
        <v>9</v>
      </c>
      <c r="J466" s="55" t="s">
        <v>10</v>
      </c>
      <c r="K466" s="55" t="s">
        <v>9</v>
      </c>
      <c r="L466" s="55" t="s">
        <v>10</v>
      </c>
      <c r="M466" s="55" t="s">
        <v>9</v>
      </c>
      <c r="N466" s="55" t="s">
        <v>10</v>
      </c>
      <c r="O466" s="55" t="s">
        <v>99</v>
      </c>
      <c r="P466" s="55" t="s">
        <v>100</v>
      </c>
      <c r="Q466" s="55" t="s">
        <v>100</v>
      </c>
      <c r="R466" s="55" t="s">
        <v>118</v>
      </c>
      <c r="S466" s="55" t="s">
        <v>118</v>
      </c>
      <c r="T466" s="55" t="s">
        <v>118</v>
      </c>
    </row>
    <row r="467" spans="1:20">
      <c r="A467" s="63" t="s">
        <v>11</v>
      </c>
      <c r="B467" s="64">
        <v>1</v>
      </c>
      <c r="C467" s="8">
        <f t="array" ref="C467">IF($I$2="Длительное проживание от 10 ночей ",
INDEX(GRID!$B$4:$U$15,MATCH(C$7,GRID!$A$4:$A$15,0),MATCH(1,($U$2=GRID!$B$1:$U$1)*(КАЛЕНДАРЬ!AS4=GRID!$B$3:$U$3),0))*GRID!$H$45,
ROUNDUP(INDEX(GRID!$B$4:$U$15,MATCH(C$7,GRID!$A$4:$A$15,0),MATCH(1,($U$2=GRID!$B$1:$U$1)*(КАЛЕНДАРЬ!AS4=GRID!$B$3:$U$3),0))*GRID!$H$45*(1-GRID!$H$46),0))</f>
        <v>24750.000000000004</v>
      </c>
      <c r="D467" s="8">
        <f t="array" ref="D467">IF($I$2="Длительное проживание от 10 ночей ",
INDEX(GRID!$B$18:$U$29,MATCH(C$7,GRID!$A$18:$A$29,0),MATCH(1,($U$2=GRID!$B$1:$U$1)*(КАЛЕНДАРЬ!AS4=GRID!$B$3:$U$3),0))*GRID!$H$45,
ROUNDUP(INDEX(GRID!$B$18:$U$29,MATCH(C$7,GRID!$A$18:$A$29,0),MATCH(1,($U$2=GRID!$B$1:$U$1)*(КАЛЕНДАРЬ!AS4=GRID!$B$3:$U$3),0))*GRID!$H$45*(1-GRID!$H$46),0))</f>
        <v>29250.000000000004</v>
      </c>
      <c r="E467" s="8">
        <f t="array" ref="E467">IF($I$2="Длительное проживание от 10 ночей ",
INDEX(GRID!$B$4:$U$15,MATCH(E$7,GRID!$A$4:$A$15,0),MATCH(1,($U$2=GRID!$B$1:$U$1)*(КАЛЕНДАРЬ!AS4=GRID!$B$3:$U$3),0))*GRID!$H$45,
ROUNDUP(INDEX(GRID!$B$4:$U$15,MATCH(E$7,GRID!$A$4:$A$15,0),MATCH(1,($U$2=GRID!$B$1:$U$1)*(КАЛЕНДАРЬ!AS4=GRID!$B$3:$U$3),0))*GRID!$H$45*(1-GRID!$H$46),0))</f>
        <v>29700</v>
      </c>
      <c r="F467" s="8">
        <f t="array" ref="F467">IF($I$2="Длительное проживание от 10 ночей ",
INDEX(GRID!$B$18:$U$29,MATCH(E$7,GRID!$A$18:$A$29,0),MATCH(1,($U$2=GRID!$B$1:$U$1)*(КАЛЕНДАРЬ!AS4=GRID!$B$3:$U$3),0))*GRID!$H$45,
ROUNDUP(INDEX(GRID!$B$18:$U$29,MATCH(E$7,GRID!$A$18:$A$29,0),MATCH(1,($U$2=GRID!$B$1:$U$1)*(КАЛЕНДАРЬ!AS4=GRID!$B$3:$U$3),0))*GRID!$H$45*(1-GRID!$H$46),0))</f>
        <v>34200</v>
      </c>
      <c r="G467" s="57" t="s">
        <v>119</v>
      </c>
      <c r="H467" s="57" t="s">
        <v>119</v>
      </c>
      <c r="I467" s="8">
        <f t="array" ref="I467">IF($I$2="Длительное проживание от 10 ночей ",
INDEX(GRID!$B$4:$U$15,MATCH(I$7,GRID!$A$4:$A$15,0),MATCH(1,($U$2=GRID!$B$1:$U$1)*(КАЛЕНДАРЬ!AS4=GRID!$B$3:$U$3),0))*GRID!$H$45,
ROUNDUP(INDEX(GRID!$B$4:$U$15,MATCH(I$7,GRID!$A$4:$A$15,0),MATCH(1,($U$2=GRID!$B$1:$U$1)*(КАЛЕНДАРЬ!AS4=GRID!$B$3:$U$3),0))*GRID!$H$45*(1-GRID!$H$46),0))</f>
        <v>39060</v>
      </c>
      <c r="J467" s="8">
        <f t="array" ref="J467">IF($I$2="Длительное проживание от 10 ночей ",
INDEX(GRID!$B$18:$U$29,MATCH(I$7,GRID!$A$18:$A$29,0),MATCH(1,($U$2=GRID!$B$1:$U$1)*(КАЛЕНДАРЬ!AS4=GRID!$B$3:$U$3),0))*GRID!$H$45,
ROUNDUP(INDEX(GRID!$B$18:$U$29,MATCH(I$7,GRID!$A$18:$A$29,0),MATCH(1,($U$2=GRID!$B$1:$U$1)*(КАЛЕНДАРЬ!AS4=GRID!$B$3:$U$3),0))*GRID!$H$45*(1-GRID!$H$46),0))</f>
        <v>43560</v>
      </c>
      <c r="K467" s="57" t="s">
        <v>119</v>
      </c>
      <c r="L467" s="57" t="s">
        <v>119</v>
      </c>
      <c r="M467" s="8">
        <f t="array" ref="M467">IF($I$2="Длительное проживание от 10 ночей ",
INDEX(GRID!$B$4:$U$15,MATCH(M$7,GRID!$A$4:$A$15,0),MATCH(1,($U$2=GRID!$B$1:$U$1)*(КАЛЕНДАРЬ!AS4=GRID!$B$3:$U$3),0))*GRID!$H$45,
ROUNDUP(INDEX(GRID!$B$4:$U$15,MATCH(M$7,GRID!$A$4:$A$15,0),MATCH(1,($U$2=GRID!$B$1:$U$1)*(КАЛЕНДАРЬ!AS4=GRID!$B$3:$U$3),0))*GRID!$H$45*(1-GRID!$H$46),0))</f>
        <v>62550</v>
      </c>
      <c r="N467" s="8">
        <f t="array" ref="N467">IF($I$2="Длительное проживание от 10 ночей ",
INDEX(GRID!$B$18:$U$29,MATCH(M$7,GRID!$A$18:$A$29,0),MATCH(1,($U$2=GRID!$B$1:$U$1)*(КАЛЕНДАРЬ!AS4=GRID!$B$3:$U$3),0))*GRID!$H$45,
ROUNDUP(INDEX(GRID!$B$18:$U$29,MATCH(M$7,GRID!$A$18:$A$29,0),MATCH(1,($U$2=GRID!$B$1:$U$1)*(КАЛЕНДАРЬ!AS4=GRID!$B$3:$U$3),0))*GRID!$H$45*(1-GRID!$H$46),0))</f>
        <v>67050</v>
      </c>
      <c r="O467" s="57" t="s">
        <v>119</v>
      </c>
      <c r="P467" s="8">
        <f t="array" ref="P467">IF($I$2="Длительное проживание от 10 ночей ",
INDEX(GRID!$B$4:$U$15,MATCH(P$7,GRID!$A$4:$A$15,0),MATCH(1,($U$2=GRID!$B$1:$U$1)*(КАЛЕНДАРЬ!AS4=GRID!$B$3:$U$3),0))*GRID!$H$45,
ROUNDUP(INDEX(GRID!$B$4:$U$15,MATCH(P$7,GRID!$A$4:$A$15,0),MATCH(1,($U$2=GRID!$B$1:$U$1)*(КАЛЕНДАРЬ!AS4=GRID!$B$3:$U$3),0))*GRID!$H$45*(1-GRID!$H$46),0))</f>
        <v>130860</v>
      </c>
      <c r="Q467" s="8">
        <f t="array" ref="Q467">IF($I$2="Длительное проживание от 10 ночей ",
INDEX(GRID!$B$4:$U$15,MATCH(Q$7,GRID!$A$4:$A$15,0),MATCH(1,($U$2=GRID!$B$1:$U$1)*(КАЛЕНДАРЬ!AS4=GRID!$B$3:$U$3),0))*GRID!$H$45,
ROUNDUP(INDEX(GRID!$B$4:$U$15,MATCH(Q$7,GRID!$A$4:$A$15,0),MATCH(1,($U$2=GRID!$B$1:$U$1)*(КАЛЕНДАРЬ!AS4=GRID!$B$3:$U$3),0))*GRID!$H$45*(1-GRID!$H$46),0))</f>
        <v>153810</v>
      </c>
      <c r="R467" s="57" t="s">
        <v>119</v>
      </c>
      <c r="S467" s="57" t="s">
        <v>119</v>
      </c>
      <c r="T467" s="57" t="s">
        <v>119</v>
      </c>
    </row>
    <row r="468" spans="1:20">
      <c r="A468" s="63" t="s">
        <v>12</v>
      </c>
      <c r="B468" s="64">
        <v>2</v>
      </c>
      <c r="C468" s="8">
        <f t="array" ref="C468">IF($I$2="Длительное проживание от 10 ночей ",
INDEX(GRID!$B$4:$U$15,MATCH(C$7,GRID!$A$4:$A$15,0),MATCH(1,($U$2=GRID!$B$1:$U$1)*(КАЛЕНДАРЬ!AS5=GRID!$B$3:$U$3),0))*GRID!$H$45,
ROUNDUP(INDEX(GRID!$B$4:$U$15,MATCH(C$7,GRID!$A$4:$A$15,0),MATCH(1,($U$2=GRID!$B$1:$U$1)*(КАЛЕНДАРЬ!AS5=GRID!$B$3:$U$3),0))*GRID!$H$45*(1-GRID!$H$46),0))</f>
        <v>24750.000000000004</v>
      </c>
      <c r="D468" s="8">
        <f t="array" ref="D468">IF($I$2="Длительное проживание от 10 ночей ",
INDEX(GRID!$B$18:$U$29,MATCH(C$7,GRID!$A$18:$A$29,0),MATCH(1,($U$2=GRID!$B$1:$U$1)*(КАЛЕНДАРЬ!AS5=GRID!$B$3:$U$3),0))*GRID!$H$45,
ROUNDUP(INDEX(GRID!$B$18:$U$29,MATCH(C$7,GRID!$A$18:$A$29,0),MATCH(1,($U$2=GRID!$B$1:$U$1)*(КАЛЕНДАРЬ!AS5=GRID!$B$3:$U$3),0))*GRID!$H$45*(1-GRID!$H$46),0))</f>
        <v>29250.000000000004</v>
      </c>
      <c r="E468" s="8">
        <f t="array" ref="E468">IF($I$2="Длительное проживание от 10 ночей ",
INDEX(GRID!$B$4:$U$15,MATCH(E$7,GRID!$A$4:$A$15,0),MATCH(1,($U$2=GRID!$B$1:$U$1)*(КАЛЕНДАРЬ!AS5=GRID!$B$3:$U$3),0))*GRID!$H$45,
ROUNDUP(INDEX(GRID!$B$4:$U$15,MATCH(E$7,GRID!$A$4:$A$15,0),MATCH(1,($U$2=GRID!$B$1:$U$1)*(КАЛЕНДАРЬ!AS5=GRID!$B$3:$U$3),0))*GRID!$H$45*(1-GRID!$H$46),0))</f>
        <v>29700</v>
      </c>
      <c r="F468" s="8">
        <f t="array" ref="F468">IF($I$2="Длительное проживание от 10 ночей ",
INDEX(GRID!$B$18:$U$29,MATCH(E$7,GRID!$A$18:$A$29,0),MATCH(1,($U$2=GRID!$B$1:$U$1)*(КАЛЕНДАРЬ!AS5=GRID!$B$3:$U$3),0))*GRID!$H$45,
ROUNDUP(INDEX(GRID!$B$18:$U$29,MATCH(E$7,GRID!$A$18:$A$29,0),MATCH(1,($U$2=GRID!$B$1:$U$1)*(КАЛЕНДАРЬ!AS5=GRID!$B$3:$U$3),0))*GRID!$H$45*(1-GRID!$H$46),0))</f>
        <v>34200</v>
      </c>
      <c r="G468" s="57" t="s">
        <v>119</v>
      </c>
      <c r="H468" s="57" t="s">
        <v>119</v>
      </c>
      <c r="I468" s="8">
        <f t="array" ref="I468">IF($I$2="Длительное проживание от 10 ночей ",
INDEX(GRID!$B$4:$U$15,MATCH(I$7,GRID!$A$4:$A$15,0),MATCH(1,($U$2=GRID!$B$1:$U$1)*(КАЛЕНДАРЬ!AS5=GRID!$B$3:$U$3),0))*GRID!$H$45,
ROUNDUP(INDEX(GRID!$B$4:$U$15,MATCH(I$7,GRID!$A$4:$A$15,0),MATCH(1,($U$2=GRID!$B$1:$U$1)*(КАЛЕНДАРЬ!AS5=GRID!$B$3:$U$3),0))*GRID!$H$45*(1-GRID!$H$46),0))</f>
        <v>39060</v>
      </c>
      <c r="J468" s="8">
        <f t="array" ref="J468">IF($I$2="Длительное проживание от 10 ночей ",
INDEX(GRID!$B$18:$U$29,MATCH(I$7,GRID!$A$18:$A$29,0),MATCH(1,($U$2=GRID!$B$1:$U$1)*(КАЛЕНДАРЬ!AS5=GRID!$B$3:$U$3),0))*GRID!$H$45,
ROUNDUP(INDEX(GRID!$B$18:$U$29,MATCH(I$7,GRID!$A$18:$A$29,0),MATCH(1,($U$2=GRID!$B$1:$U$1)*(КАЛЕНДАРЬ!AS5=GRID!$B$3:$U$3),0))*GRID!$H$45*(1-GRID!$H$46),0))</f>
        <v>43560</v>
      </c>
      <c r="K468" s="57" t="s">
        <v>119</v>
      </c>
      <c r="L468" s="57" t="s">
        <v>119</v>
      </c>
      <c r="M468" s="8">
        <f t="array" ref="M468">IF($I$2="Длительное проживание от 10 ночей ",
INDEX(GRID!$B$4:$U$15,MATCH(M$7,GRID!$A$4:$A$15,0),MATCH(1,($U$2=GRID!$B$1:$U$1)*(КАЛЕНДАРЬ!AS5=GRID!$B$3:$U$3),0))*GRID!$H$45,
ROUNDUP(INDEX(GRID!$B$4:$U$15,MATCH(M$7,GRID!$A$4:$A$15,0),MATCH(1,($U$2=GRID!$B$1:$U$1)*(КАЛЕНДАРЬ!AS5=GRID!$B$3:$U$3),0))*GRID!$H$45*(1-GRID!$H$46),0))</f>
        <v>62550</v>
      </c>
      <c r="N468" s="8">
        <f t="array" ref="N468">IF($I$2="Длительное проживание от 10 ночей ",
INDEX(GRID!$B$18:$U$29,MATCH(M$7,GRID!$A$18:$A$29,0),MATCH(1,($U$2=GRID!$B$1:$U$1)*(КАЛЕНДАРЬ!AS5=GRID!$B$3:$U$3),0))*GRID!$H$45,
ROUNDUP(INDEX(GRID!$B$18:$U$29,MATCH(M$7,GRID!$A$18:$A$29,0),MATCH(1,($U$2=GRID!$B$1:$U$1)*(КАЛЕНДАРЬ!AS5=GRID!$B$3:$U$3),0))*GRID!$H$45*(1-GRID!$H$46),0))</f>
        <v>67050</v>
      </c>
      <c r="O468" s="57" t="s">
        <v>119</v>
      </c>
      <c r="P468" s="8">
        <f t="array" ref="P468">IF($I$2="Длительное проживание от 10 ночей ",
INDEX(GRID!$B$4:$U$15,MATCH(P$7,GRID!$A$4:$A$15,0),MATCH(1,($U$2=GRID!$B$1:$U$1)*(КАЛЕНДАРЬ!AS5=GRID!$B$3:$U$3),0))*GRID!$H$45,
ROUNDUP(INDEX(GRID!$B$4:$U$15,MATCH(P$7,GRID!$A$4:$A$15,0),MATCH(1,($U$2=GRID!$B$1:$U$1)*(КАЛЕНДАРЬ!AS5=GRID!$B$3:$U$3),0))*GRID!$H$45*(1-GRID!$H$46),0))</f>
        <v>130860</v>
      </c>
      <c r="Q468" s="8">
        <f t="array" ref="Q468">IF($I$2="Длительное проживание от 10 ночей ",
INDEX(GRID!$B$4:$U$15,MATCH(Q$7,GRID!$A$4:$A$15,0),MATCH(1,($U$2=GRID!$B$1:$U$1)*(КАЛЕНДАРЬ!AS5=GRID!$B$3:$U$3),0))*GRID!$H$45,
ROUNDUP(INDEX(GRID!$B$4:$U$15,MATCH(Q$7,GRID!$A$4:$A$15,0),MATCH(1,($U$2=GRID!$B$1:$U$1)*(КАЛЕНДАРЬ!AS5=GRID!$B$3:$U$3),0))*GRID!$H$45*(1-GRID!$H$46),0))</f>
        <v>153810</v>
      </c>
      <c r="R468" s="57" t="s">
        <v>119</v>
      </c>
      <c r="S468" s="57" t="s">
        <v>119</v>
      </c>
      <c r="T468" s="57" t="s">
        <v>119</v>
      </c>
    </row>
    <row r="469" spans="1:20">
      <c r="A469" s="63" t="s">
        <v>13</v>
      </c>
      <c r="B469" s="64">
        <v>3</v>
      </c>
      <c r="C469" s="8">
        <f t="array" ref="C469">IF($I$2="Длительное проживание от 10 ночей ",
INDEX(GRID!$B$4:$U$15,MATCH(C$7,GRID!$A$4:$A$15,0),MATCH(1,($U$2=GRID!$B$1:$U$1)*(КАЛЕНДАРЬ!AS6=GRID!$B$3:$U$3),0))*GRID!$H$45,
ROUNDUP(INDEX(GRID!$B$4:$U$15,MATCH(C$7,GRID!$A$4:$A$15,0),MATCH(1,($U$2=GRID!$B$1:$U$1)*(КАЛЕНДАРЬ!AS6=GRID!$B$3:$U$3),0))*GRID!$H$45*(1-GRID!$H$46),0))</f>
        <v>24750.000000000004</v>
      </c>
      <c r="D469" s="8">
        <f t="array" ref="D469">IF($I$2="Длительное проживание от 10 ночей ",
INDEX(GRID!$B$18:$U$29,MATCH(C$7,GRID!$A$18:$A$29,0),MATCH(1,($U$2=GRID!$B$1:$U$1)*(КАЛЕНДАРЬ!AS6=GRID!$B$3:$U$3),0))*GRID!$H$45,
ROUNDUP(INDEX(GRID!$B$18:$U$29,MATCH(C$7,GRID!$A$18:$A$29,0),MATCH(1,($U$2=GRID!$B$1:$U$1)*(КАЛЕНДАРЬ!AS6=GRID!$B$3:$U$3),0))*GRID!$H$45*(1-GRID!$H$46),0))</f>
        <v>29250.000000000004</v>
      </c>
      <c r="E469" s="8">
        <f t="array" ref="E469">IF($I$2="Длительное проживание от 10 ночей ",
INDEX(GRID!$B$4:$U$15,MATCH(E$7,GRID!$A$4:$A$15,0),MATCH(1,($U$2=GRID!$B$1:$U$1)*(КАЛЕНДАРЬ!AS6=GRID!$B$3:$U$3),0))*GRID!$H$45,
ROUNDUP(INDEX(GRID!$B$4:$U$15,MATCH(E$7,GRID!$A$4:$A$15,0),MATCH(1,($U$2=GRID!$B$1:$U$1)*(КАЛЕНДАРЬ!AS6=GRID!$B$3:$U$3),0))*GRID!$H$45*(1-GRID!$H$46),0))</f>
        <v>29700</v>
      </c>
      <c r="F469" s="8">
        <f t="array" ref="F469">IF($I$2="Длительное проживание от 10 ночей ",
INDEX(GRID!$B$18:$U$29,MATCH(E$7,GRID!$A$18:$A$29,0),MATCH(1,($U$2=GRID!$B$1:$U$1)*(КАЛЕНДАРЬ!AS6=GRID!$B$3:$U$3),0))*GRID!$H$45,
ROUNDUP(INDEX(GRID!$B$18:$U$29,MATCH(E$7,GRID!$A$18:$A$29,0),MATCH(1,($U$2=GRID!$B$1:$U$1)*(КАЛЕНДАРЬ!AS6=GRID!$B$3:$U$3),0))*GRID!$H$45*(1-GRID!$H$46),0))</f>
        <v>34200</v>
      </c>
      <c r="G469" s="57" t="s">
        <v>119</v>
      </c>
      <c r="H469" s="57" t="s">
        <v>119</v>
      </c>
      <c r="I469" s="8">
        <f t="array" ref="I469">IF($I$2="Длительное проживание от 10 ночей ",
INDEX(GRID!$B$4:$U$15,MATCH(I$7,GRID!$A$4:$A$15,0),MATCH(1,($U$2=GRID!$B$1:$U$1)*(КАЛЕНДАРЬ!AS6=GRID!$B$3:$U$3),0))*GRID!$H$45,
ROUNDUP(INDEX(GRID!$B$4:$U$15,MATCH(I$7,GRID!$A$4:$A$15,0),MATCH(1,($U$2=GRID!$B$1:$U$1)*(КАЛЕНДАРЬ!AS6=GRID!$B$3:$U$3),0))*GRID!$H$45*(1-GRID!$H$46),0))</f>
        <v>39060</v>
      </c>
      <c r="J469" s="8">
        <f t="array" ref="J469">IF($I$2="Длительное проживание от 10 ночей ",
INDEX(GRID!$B$18:$U$29,MATCH(I$7,GRID!$A$18:$A$29,0),MATCH(1,($U$2=GRID!$B$1:$U$1)*(КАЛЕНДАРЬ!AS6=GRID!$B$3:$U$3),0))*GRID!$H$45,
ROUNDUP(INDEX(GRID!$B$18:$U$29,MATCH(I$7,GRID!$A$18:$A$29,0),MATCH(1,($U$2=GRID!$B$1:$U$1)*(КАЛЕНДАРЬ!AS6=GRID!$B$3:$U$3),0))*GRID!$H$45*(1-GRID!$H$46),0))</f>
        <v>43560</v>
      </c>
      <c r="K469" s="57" t="s">
        <v>119</v>
      </c>
      <c r="L469" s="57" t="s">
        <v>119</v>
      </c>
      <c r="M469" s="8">
        <f t="array" ref="M469">IF($I$2="Длительное проживание от 10 ночей ",
INDEX(GRID!$B$4:$U$15,MATCH(M$7,GRID!$A$4:$A$15,0),MATCH(1,($U$2=GRID!$B$1:$U$1)*(КАЛЕНДАРЬ!AS6=GRID!$B$3:$U$3),0))*GRID!$H$45,
ROUNDUP(INDEX(GRID!$B$4:$U$15,MATCH(M$7,GRID!$A$4:$A$15,0),MATCH(1,($U$2=GRID!$B$1:$U$1)*(КАЛЕНДАРЬ!AS6=GRID!$B$3:$U$3),0))*GRID!$H$45*(1-GRID!$H$46),0))</f>
        <v>62550</v>
      </c>
      <c r="N469" s="8">
        <f t="array" ref="N469">IF($I$2="Длительное проживание от 10 ночей ",
INDEX(GRID!$B$18:$U$29,MATCH(M$7,GRID!$A$18:$A$29,0),MATCH(1,($U$2=GRID!$B$1:$U$1)*(КАЛЕНДАРЬ!AS6=GRID!$B$3:$U$3),0))*GRID!$H$45,
ROUNDUP(INDEX(GRID!$B$18:$U$29,MATCH(M$7,GRID!$A$18:$A$29,0),MATCH(1,($U$2=GRID!$B$1:$U$1)*(КАЛЕНДАРЬ!AS6=GRID!$B$3:$U$3),0))*GRID!$H$45*(1-GRID!$H$46),0))</f>
        <v>67050</v>
      </c>
      <c r="O469" s="57" t="s">
        <v>119</v>
      </c>
      <c r="P469" s="8">
        <f t="array" ref="P469">IF($I$2="Длительное проживание от 10 ночей ",
INDEX(GRID!$B$4:$U$15,MATCH(P$7,GRID!$A$4:$A$15,0),MATCH(1,($U$2=GRID!$B$1:$U$1)*(КАЛЕНДАРЬ!AS6=GRID!$B$3:$U$3),0))*GRID!$H$45,
ROUNDUP(INDEX(GRID!$B$4:$U$15,MATCH(P$7,GRID!$A$4:$A$15,0),MATCH(1,($U$2=GRID!$B$1:$U$1)*(КАЛЕНДАРЬ!AS6=GRID!$B$3:$U$3),0))*GRID!$H$45*(1-GRID!$H$46),0))</f>
        <v>130860</v>
      </c>
      <c r="Q469" s="8">
        <f t="array" ref="Q469">IF($I$2="Длительное проживание от 10 ночей ",
INDEX(GRID!$B$4:$U$15,MATCH(Q$7,GRID!$A$4:$A$15,0),MATCH(1,($U$2=GRID!$B$1:$U$1)*(КАЛЕНДАРЬ!AS6=GRID!$B$3:$U$3),0))*GRID!$H$45,
ROUNDUP(INDEX(GRID!$B$4:$U$15,MATCH(Q$7,GRID!$A$4:$A$15,0),MATCH(1,($U$2=GRID!$B$1:$U$1)*(КАЛЕНДАРЬ!AS6=GRID!$B$3:$U$3),0))*GRID!$H$45*(1-GRID!$H$46),0))</f>
        <v>153810</v>
      </c>
      <c r="R469" s="57" t="s">
        <v>119</v>
      </c>
      <c r="S469" s="57" t="s">
        <v>119</v>
      </c>
      <c r="T469" s="57" t="s">
        <v>119</v>
      </c>
    </row>
    <row r="470" spans="1:20">
      <c r="A470" s="63" t="s">
        <v>14</v>
      </c>
      <c r="B470" s="64">
        <v>4</v>
      </c>
      <c r="C470" s="8">
        <f t="array" ref="C470">IF($I$2="Длительное проживание от 10 ночей ",
INDEX(GRID!$B$4:$U$15,MATCH(C$7,GRID!$A$4:$A$15,0),MATCH(1,($U$2=GRID!$B$1:$U$1)*(КАЛЕНДАРЬ!AS7=GRID!$B$3:$U$3),0))*GRID!$H$45,
ROUNDUP(INDEX(GRID!$B$4:$U$15,MATCH(C$7,GRID!$A$4:$A$15,0),MATCH(1,($U$2=GRID!$B$1:$U$1)*(КАЛЕНДАРЬ!AS7=GRID!$B$3:$U$3),0))*GRID!$H$45*(1-GRID!$H$46),0))</f>
        <v>24750.000000000004</v>
      </c>
      <c r="D470" s="8">
        <f t="array" ref="D470">IF($I$2="Длительное проживание от 10 ночей ",
INDEX(GRID!$B$18:$U$29,MATCH(C$7,GRID!$A$18:$A$29,0),MATCH(1,($U$2=GRID!$B$1:$U$1)*(КАЛЕНДАРЬ!AS7=GRID!$B$3:$U$3),0))*GRID!$H$45,
ROUNDUP(INDEX(GRID!$B$18:$U$29,MATCH(C$7,GRID!$A$18:$A$29,0),MATCH(1,($U$2=GRID!$B$1:$U$1)*(КАЛЕНДАРЬ!AS7=GRID!$B$3:$U$3),0))*GRID!$H$45*(1-GRID!$H$46),0))</f>
        <v>29250.000000000004</v>
      </c>
      <c r="E470" s="8">
        <f t="array" ref="E470">IF($I$2="Длительное проживание от 10 ночей ",
INDEX(GRID!$B$4:$U$15,MATCH(E$7,GRID!$A$4:$A$15,0),MATCH(1,($U$2=GRID!$B$1:$U$1)*(КАЛЕНДАРЬ!AS7=GRID!$B$3:$U$3),0))*GRID!$H$45,
ROUNDUP(INDEX(GRID!$B$4:$U$15,MATCH(E$7,GRID!$A$4:$A$15,0),MATCH(1,($U$2=GRID!$B$1:$U$1)*(КАЛЕНДАРЬ!AS7=GRID!$B$3:$U$3),0))*GRID!$H$45*(1-GRID!$H$46),0))</f>
        <v>29700</v>
      </c>
      <c r="F470" s="8">
        <f t="array" ref="F470">IF($I$2="Длительное проживание от 10 ночей ",
INDEX(GRID!$B$18:$U$29,MATCH(E$7,GRID!$A$18:$A$29,0),MATCH(1,($U$2=GRID!$B$1:$U$1)*(КАЛЕНДАРЬ!AS7=GRID!$B$3:$U$3),0))*GRID!$H$45,
ROUNDUP(INDEX(GRID!$B$18:$U$29,MATCH(E$7,GRID!$A$18:$A$29,0),MATCH(1,($U$2=GRID!$B$1:$U$1)*(КАЛЕНДАРЬ!AS7=GRID!$B$3:$U$3),0))*GRID!$H$45*(1-GRID!$H$46),0))</f>
        <v>34200</v>
      </c>
      <c r="G470" s="57" t="s">
        <v>119</v>
      </c>
      <c r="H470" s="57" t="s">
        <v>119</v>
      </c>
      <c r="I470" s="8">
        <f t="array" ref="I470">IF($I$2="Длительное проживание от 10 ночей ",
INDEX(GRID!$B$4:$U$15,MATCH(I$7,GRID!$A$4:$A$15,0),MATCH(1,($U$2=GRID!$B$1:$U$1)*(КАЛЕНДАРЬ!AS7=GRID!$B$3:$U$3),0))*GRID!$H$45,
ROUNDUP(INDEX(GRID!$B$4:$U$15,MATCH(I$7,GRID!$A$4:$A$15,0),MATCH(1,($U$2=GRID!$B$1:$U$1)*(КАЛЕНДАРЬ!AS7=GRID!$B$3:$U$3),0))*GRID!$H$45*(1-GRID!$H$46),0))</f>
        <v>39060</v>
      </c>
      <c r="J470" s="8">
        <f t="array" ref="J470">IF($I$2="Длительное проживание от 10 ночей ",
INDEX(GRID!$B$18:$U$29,MATCH(I$7,GRID!$A$18:$A$29,0),MATCH(1,($U$2=GRID!$B$1:$U$1)*(КАЛЕНДАРЬ!AS7=GRID!$B$3:$U$3),0))*GRID!$H$45,
ROUNDUP(INDEX(GRID!$B$18:$U$29,MATCH(I$7,GRID!$A$18:$A$29,0),MATCH(1,($U$2=GRID!$B$1:$U$1)*(КАЛЕНДАРЬ!AS7=GRID!$B$3:$U$3),0))*GRID!$H$45*(1-GRID!$H$46),0))</f>
        <v>43560</v>
      </c>
      <c r="K470" s="57" t="s">
        <v>119</v>
      </c>
      <c r="L470" s="57" t="s">
        <v>119</v>
      </c>
      <c r="M470" s="8">
        <f t="array" ref="M470">IF($I$2="Длительное проживание от 10 ночей ",
INDEX(GRID!$B$4:$U$15,MATCH(M$7,GRID!$A$4:$A$15,0),MATCH(1,($U$2=GRID!$B$1:$U$1)*(КАЛЕНДАРЬ!AS7=GRID!$B$3:$U$3),0))*GRID!$H$45,
ROUNDUP(INDEX(GRID!$B$4:$U$15,MATCH(M$7,GRID!$A$4:$A$15,0),MATCH(1,($U$2=GRID!$B$1:$U$1)*(КАЛЕНДАРЬ!AS7=GRID!$B$3:$U$3),0))*GRID!$H$45*(1-GRID!$H$46),0))</f>
        <v>62550</v>
      </c>
      <c r="N470" s="8">
        <f t="array" ref="N470">IF($I$2="Длительное проживание от 10 ночей ",
INDEX(GRID!$B$18:$U$29,MATCH(M$7,GRID!$A$18:$A$29,0),MATCH(1,($U$2=GRID!$B$1:$U$1)*(КАЛЕНДАРЬ!AS7=GRID!$B$3:$U$3),0))*GRID!$H$45,
ROUNDUP(INDEX(GRID!$B$18:$U$29,MATCH(M$7,GRID!$A$18:$A$29,0),MATCH(1,($U$2=GRID!$B$1:$U$1)*(КАЛЕНДАРЬ!AS7=GRID!$B$3:$U$3),0))*GRID!$H$45*(1-GRID!$H$46),0))</f>
        <v>67050</v>
      </c>
      <c r="O470" s="57" t="s">
        <v>119</v>
      </c>
      <c r="P470" s="8">
        <f t="array" ref="P470">IF($I$2="Длительное проживание от 10 ночей ",
INDEX(GRID!$B$4:$U$15,MATCH(P$7,GRID!$A$4:$A$15,0),MATCH(1,($U$2=GRID!$B$1:$U$1)*(КАЛЕНДАРЬ!AS7=GRID!$B$3:$U$3),0))*GRID!$H$45,
ROUNDUP(INDEX(GRID!$B$4:$U$15,MATCH(P$7,GRID!$A$4:$A$15,0),MATCH(1,($U$2=GRID!$B$1:$U$1)*(КАЛЕНДАРЬ!AS7=GRID!$B$3:$U$3),0))*GRID!$H$45*(1-GRID!$H$46),0))</f>
        <v>130860</v>
      </c>
      <c r="Q470" s="8">
        <f t="array" ref="Q470">IF($I$2="Длительное проживание от 10 ночей ",
INDEX(GRID!$B$4:$U$15,MATCH(Q$7,GRID!$A$4:$A$15,0),MATCH(1,($U$2=GRID!$B$1:$U$1)*(КАЛЕНДАРЬ!AS7=GRID!$B$3:$U$3),0))*GRID!$H$45,
ROUNDUP(INDEX(GRID!$B$4:$U$15,MATCH(Q$7,GRID!$A$4:$A$15,0),MATCH(1,($U$2=GRID!$B$1:$U$1)*(КАЛЕНДАРЬ!AS7=GRID!$B$3:$U$3),0))*GRID!$H$45*(1-GRID!$H$46),0))</f>
        <v>153810</v>
      </c>
      <c r="R470" s="57" t="s">
        <v>119</v>
      </c>
      <c r="S470" s="57" t="s">
        <v>119</v>
      </c>
      <c r="T470" s="57" t="s">
        <v>119</v>
      </c>
    </row>
    <row r="471" spans="1:20">
      <c r="A471" s="63" t="s">
        <v>15</v>
      </c>
      <c r="B471" s="64">
        <v>5</v>
      </c>
      <c r="C471" s="8">
        <f t="array" ref="C471">IF($I$2="Длительное проживание от 10 ночей ",
INDEX(GRID!$B$4:$U$15,MATCH(C$7,GRID!$A$4:$A$15,0),MATCH(1,($U$2=GRID!$B$1:$U$1)*(КАЛЕНДАРЬ!AS8=GRID!$B$3:$U$3),0))*GRID!$H$45,
ROUNDUP(INDEX(GRID!$B$4:$U$15,MATCH(C$7,GRID!$A$4:$A$15,0),MATCH(1,($U$2=GRID!$B$1:$U$1)*(КАЛЕНДАРЬ!AS8=GRID!$B$3:$U$3),0))*GRID!$H$45*(1-GRID!$H$46),0))</f>
        <v>24750.000000000004</v>
      </c>
      <c r="D471" s="8">
        <f t="array" ref="D471">IF($I$2="Длительное проживание от 10 ночей ",
INDEX(GRID!$B$18:$U$29,MATCH(C$7,GRID!$A$18:$A$29,0),MATCH(1,($U$2=GRID!$B$1:$U$1)*(КАЛЕНДАРЬ!AS8=GRID!$B$3:$U$3),0))*GRID!$H$45,
ROUNDUP(INDEX(GRID!$B$18:$U$29,MATCH(C$7,GRID!$A$18:$A$29,0),MATCH(1,($U$2=GRID!$B$1:$U$1)*(КАЛЕНДАРЬ!AS8=GRID!$B$3:$U$3),0))*GRID!$H$45*(1-GRID!$H$46),0))</f>
        <v>29250.000000000004</v>
      </c>
      <c r="E471" s="8">
        <f t="array" ref="E471">IF($I$2="Длительное проживание от 10 ночей ",
INDEX(GRID!$B$4:$U$15,MATCH(E$7,GRID!$A$4:$A$15,0),MATCH(1,($U$2=GRID!$B$1:$U$1)*(КАЛЕНДАРЬ!AS8=GRID!$B$3:$U$3),0))*GRID!$H$45,
ROUNDUP(INDEX(GRID!$B$4:$U$15,MATCH(E$7,GRID!$A$4:$A$15,0),MATCH(1,($U$2=GRID!$B$1:$U$1)*(КАЛЕНДАРЬ!AS8=GRID!$B$3:$U$3),0))*GRID!$H$45*(1-GRID!$H$46),0))</f>
        <v>29700</v>
      </c>
      <c r="F471" s="8">
        <f t="array" ref="F471">IF($I$2="Длительное проживание от 10 ночей ",
INDEX(GRID!$B$18:$U$29,MATCH(E$7,GRID!$A$18:$A$29,0),MATCH(1,($U$2=GRID!$B$1:$U$1)*(КАЛЕНДАРЬ!AS8=GRID!$B$3:$U$3),0))*GRID!$H$45,
ROUNDUP(INDEX(GRID!$B$18:$U$29,MATCH(E$7,GRID!$A$18:$A$29,0),MATCH(1,($U$2=GRID!$B$1:$U$1)*(КАЛЕНДАРЬ!AS8=GRID!$B$3:$U$3),0))*GRID!$H$45*(1-GRID!$H$46),0))</f>
        <v>34200</v>
      </c>
      <c r="G471" s="57" t="s">
        <v>119</v>
      </c>
      <c r="H471" s="57" t="s">
        <v>119</v>
      </c>
      <c r="I471" s="8">
        <f t="array" ref="I471">IF($I$2="Длительное проживание от 10 ночей ",
INDEX(GRID!$B$4:$U$15,MATCH(I$7,GRID!$A$4:$A$15,0),MATCH(1,($U$2=GRID!$B$1:$U$1)*(КАЛЕНДАРЬ!AS8=GRID!$B$3:$U$3),0))*GRID!$H$45,
ROUNDUP(INDEX(GRID!$B$4:$U$15,MATCH(I$7,GRID!$A$4:$A$15,0),MATCH(1,($U$2=GRID!$B$1:$U$1)*(КАЛЕНДАРЬ!AS8=GRID!$B$3:$U$3),0))*GRID!$H$45*(1-GRID!$H$46),0))</f>
        <v>39060</v>
      </c>
      <c r="J471" s="8">
        <f t="array" ref="J471">IF($I$2="Длительное проживание от 10 ночей ",
INDEX(GRID!$B$18:$U$29,MATCH(I$7,GRID!$A$18:$A$29,0),MATCH(1,($U$2=GRID!$B$1:$U$1)*(КАЛЕНДАРЬ!AS8=GRID!$B$3:$U$3),0))*GRID!$H$45,
ROUNDUP(INDEX(GRID!$B$18:$U$29,MATCH(I$7,GRID!$A$18:$A$29,0),MATCH(1,($U$2=GRID!$B$1:$U$1)*(КАЛЕНДАРЬ!AS8=GRID!$B$3:$U$3),0))*GRID!$H$45*(1-GRID!$H$46),0))</f>
        <v>43560</v>
      </c>
      <c r="K471" s="57" t="s">
        <v>119</v>
      </c>
      <c r="L471" s="57" t="s">
        <v>119</v>
      </c>
      <c r="M471" s="8">
        <f t="array" ref="M471">IF($I$2="Длительное проживание от 10 ночей ",
INDEX(GRID!$B$4:$U$15,MATCH(M$7,GRID!$A$4:$A$15,0),MATCH(1,($U$2=GRID!$B$1:$U$1)*(КАЛЕНДАРЬ!AS8=GRID!$B$3:$U$3),0))*GRID!$H$45,
ROUNDUP(INDEX(GRID!$B$4:$U$15,MATCH(M$7,GRID!$A$4:$A$15,0),MATCH(1,($U$2=GRID!$B$1:$U$1)*(КАЛЕНДАРЬ!AS8=GRID!$B$3:$U$3),0))*GRID!$H$45*(1-GRID!$H$46),0))</f>
        <v>62550</v>
      </c>
      <c r="N471" s="8">
        <f t="array" ref="N471">IF($I$2="Длительное проживание от 10 ночей ",
INDEX(GRID!$B$18:$U$29,MATCH(M$7,GRID!$A$18:$A$29,0),MATCH(1,($U$2=GRID!$B$1:$U$1)*(КАЛЕНДАРЬ!AS8=GRID!$B$3:$U$3),0))*GRID!$H$45,
ROUNDUP(INDEX(GRID!$B$18:$U$29,MATCH(M$7,GRID!$A$18:$A$29,0),MATCH(1,($U$2=GRID!$B$1:$U$1)*(КАЛЕНДАРЬ!AS8=GRID!$B$3:$U$3),0))*GRID!$H$45*(1-GRID!$H$46),0))</f>
        <v>67050</v>
      </c>
      <c r="O471" s="57" t="s">
        <v>119</v>
      </c>
      <c r="P471" s="8">
        <f t="array" ref="P471">IF($I$2="Длительное проживание от 10 ночей ",
INDEX(GRID!$B$4:$U$15,MATCH(P$7,GRID!$A$4:$A$15,0),MATCH(1,($U$2=GRID!$B$1:$U$1)*(КАЛЕНДАРЬ!AS8=GRID!$B$3:$U$3),0))*GRID!$H$45,
ROUNDUP(INDEX(GRID!$B$4:$U$15,MATCH(P$7,GRID!$A$4:$A$15,0),MATCH(1,($U$2=GRID!$B$1:$U$1)*(КАЛЕНДАРЬ!AS8=GRID!$B$3:$U$3),0))*GRID!$H$45*(1-GRID!$H$46),0))</f>
        <v>130860</v>
      </c>
      <c r="Q471" s="8">
        <f t="array" ref="Q471">IF($I$2="Длительное проживание от 10 ночей ",
INDEX(GRID!$B$4:$U$15,MATCH(Q$7,GRID!$A$4:$A$15,0),MATCH(1,($U$2=GRID!$B$1:$U$1)*(КАЛЕНДАРЬ!AS8=GRID!$B$3:$U$3),0))*GRID!$H$45,
ROUNDUP(INDEX(GRID!$B$4:$U$15,MATCH(Q$7,GRID!$A$4:$A$15,0),MATCH(1,($U$2=GRID!$B$1:$U$1)*(КАЛЕНДАРЬ!AS8=GRID!$B$3:$U$3),0))*GRID!$H$45*(1-GRID!$H$46),0))</f>
        <v>153810</v>
      </c>
      <c r="R471" s="57" t="s">
        <v>119</v>
      </c>
      <c r="S471" s="57" t="s">
        <v>119</v>
      </c>
      <c r="T471" s="57" t="s">
        <v>119</v>
      </c>
    </row>
    <row r="472" spans="1:20">
      <c r="A472" s="63" t="s">
        <v>16</v>
      </c>
      <c r="B472" s="64">
        <v>6</v>
      </c>
      <c r="C472" s="8">
        <f t="array" ref="C472">IF($I$2="Длительное проживание от 10 ночей ",
INDEX(GRID!$B$4:$U$15,MATCH(C$7,GRID!$A$4:$A$15,0),MATCH(1,($U$2=GRID!$B$1:$U$1)*(КАЛЕНДАРЬ!AS9=GRID!$B$3:$U$3),0))*GRID!$H$45,
ROUNDUP(INDEX(GRID!$B$4:$U$15,MATCH(C$7,GRID!$A$4:$A$15,0),MATCH(1,($U$2=GRID!$B$1:$U$1)*(КАЛЕНДАРЬ!AS9=GRID!$B$3:$U$3),0))*GRID!$H$45*(1-GRID!$H$46),0))</f>
        <v>32850</v>
      </c>
      <c r="D472" s="8">
        <f t="array" ref="D472">IF($I$2="Длительное проживание от 10 ночей ",
INDEX(GRID!$B$18:$U$29,MATCH(C$7,GRID!$A$18:$A$29,0),MATCH(1,($U$2=GRID!$B$1:$U$1)*(КАЛЕНДАРЬ!AS9=GRID!$B$3:$U$3),0))*GRID!$H$45,
ROUNDUP(INDEX(GRID!$B$18:$U$29,MATCH(C$7,GRID!$A$18:$A$29,0),MATCH(1,($U$2=GRID!$B$1:$U$1)*(КАЛЕНДАРЬ!AS9=GRID!$B$3:$U$3),0))*GRID!$H$45*(1-GRID!$H$46),0))</f>
        <v>37350</v>
      </c>
      <c r="E472" s="8">
        <f t="array" ref="E472">IF($I$2="Длительное проживание от 10 ночей ",
INDEX(GRID!$B$4:$U$15,MATCH(E$7,GRID!$A$4:$A$15,0),MATCH(1,($U$2=GRID!$B$1:$U$1)*(КАЛЕНДАРЬ!AS9=GRID!$B$3:$U$3),0))*GRID!$H$45,
ROUNDUP(INDEX(GRID!$B$4:$U$15,MATCH(E$7,GRID!$A$4:$A$15,0),MATCH(1,($U$2=GRID!$B$1:$U$1)*(КАЛЕНДАРЬ!AS9=GRID!$B$3:$U$3),0))*GRID!$H$45*(1-GRID!$H$46),0))</f>
        <v>39330</v>
      </c>
      <c r="F472" s="8">
        <f t="array" ref="F472">IF($I$2="Длительное проживание от 10 ночей ",
INDEX(GRID!$B$18:$U$29,MATCH(E$7,GRID!$A$18:$A$29,0),MATCH(1,($U$2=GRID!$B$1:$U$1)*(КАЛЕНДАРЬ!AS9=GRID!$B$3:$U$3),0))*GRID!$H$45,
ROUNDUP(INDEX(GRID!$B$18:$U$29,MATCH(E$7,GRID!$A$18:$A$29,0),MATCH(1,($U$2=GRID!$B$1:$U$1)*(КАЛЕНДАРЬ!AS9=GRID!$B$3:$U$3),0))*GRID!$H$45*(1-GRID!$H$46),0))</f>
        <v>43830</v>
      </c>
      <c r="G472" s="57" t="s">
        <v>119</v>
      </c>
      <c r="H472" s="57" t="s">
        <v>119</v>
      </c>
      <c r="I472" s="8">
        <f t="array" ref="I472">IF($I$2="Длительное проживание от 10 ночей ",
INDEX(GRID!$B$4:$U$15,MATCH(I$7,GRID!$A$4:$A$15,0),MATCH(1,($U$2=GRID!$B$1:$U$1)*(КАЛЕНДАРЬ!AS9=GRID!$B$3:$U$3),0))*GRID!$H$45,
ROUNDUP(INDEX(GRID!$B$4:$U$15,MATCH(I$7,GRID!$A$4:$A$15,0),MATCH(1,($U$2=GRID!$B$1:$U$1)*(КАЛЕНДАРЬ!AS9=GRID!$B$3:$U$3),0))*GRID!$H$45*(1-GRID!$H$46),0))</f>
        <v>50580</v>
      </c>
      <c r="J472" s="8">
        <f t="array" ref="J472">IF($I$2="Длительное проживание от 10 ночей ",
INDEX(GRID!$B$18:$U$29,MATCH(I$7,GRID!$A$18:$A$29,0),MATCH(1,($U$2=GRID!$B$1:$U$1)*(КАЛЕНДАРЬ!AS9=GRID!$B$3:$U$3),0))*GRID!$H$45,
ROUNDUP(INDEX(GRID!$B$18:$U$29,MATCH(I$7,GRID!$A$18:$A$29,0),MATCH(1,($U$2=GRID!$B$1:$U$1)*(КАЛЕНДАРЬ!AS9=GRID!$B$3:$U$3),0))*GRID!$H$45*(1-GRID!$H$46),0))</f>
        <v>55080</v>
      </c>
      <c r="K472" s="57" t="s">
        <v>119</v>
      </c>
      <c r="L472" s="57" t="s">
        <v>119</v>
      </c>
      <c r="M472" s="8">
        <f t="array" ref="M472">IF($I$2="Длительное проживание от 10 ночей ",
INDEX(GRID!$B$4:$U$15,MATCH(M$7,GRID!$A$4:$A$15,0),MATCH(1,($U$2=GRID!$B$1:$U$1)*(КАЛЕНДАРЬ!AS9=GRID!$B$3:$U$3),0))*GRID!$H$45,
ROUNDUP(INDEX(GRID!$B$4:$U$15,MATCH(M$7,GRID!$A$4:$A$15,0),MATCH(1,($U$2=GRID!$B$1:$U$1)*(КАЛЕНДАРЬ!AS9=GRID!$B$3:$U$3),0))*GRID!$H$45*(1-GRID!$H$46),0))</f>
        <v>75870</v>
      </c>
      <c r="N472" s="8">
        <f t="array" ref="N472">IF($I$2="Длительное проживание от 10 ночей ",
INDEX(GRID!$B$18:$U$29,MATCH(M$7,GRID!$A$18:$A$29,0),MATCH(1,($U$2=GRID!$B$1:$U$1)*(КАЛЕНДАРЬ!AS9=GRID!$B$3:$U$3),0))*GRID!$H$45,
ROUNDUP(INDEX(GRID!$B$18:$U$29,MATCH(M$7,GRID!$A$18:$A$29,0),MATCH(1,($U$2=GRID!$B$1:$U$1)*(КАЛЕНДАРЬ!AS9=GRID!$B$3:$U$3),0))*GRID!$H$45*(1-GRID!$H$46),0))</f>
        <v>80370</v>
      </c>
      <c r="O472" s="57" t="s">
        <v>119</v>
      </c>
      <c r="P472" s="8">
        <f t="array" ref="P472">IF($I$2="Длительное проживание от 10 ночей ",
INDEX(GRID!$B$4:$U$15,MATCH(P$7,GRID!$A$4:$A$15,0),MATCH(1,($U$2=GRID!$B$1:$U$1)*(КАЛЕНДАРЬ!AS9=GRID!$B$3:$U$3),0))*GRID!$H$45,
ROUNDUP(INDEX(GRID!$B$4:$U$15,MATCH(P$7,GRID!$A$4:$A$15,0),MATCH(1,($U$2=GRID!$B$1:$U$1)*(КАЛЕНДАРЬ!AS9=GRID!$B$3:$U$3),0))*GRID!$H$45*(1-GRID!$H$46),0))</f>
        <v>148680</v>
      </c>
      <c r="Q472" s="8">
        <f t="array" ref="Q472">IF($I$2="Длительное проживание от 10 ночей ",
INDEX(GRID!$B$4:$U$15,MATCH(Q$7,GRID!$A$4:$A$15,0),MATCH(1,($U$2=GRID!$B$1:$U$1)*(КАЛЕНДАРЬ!AS9=GRID!$B$3:$U$3),0))*GRID!$H$45,
ROUNDUP(INDEX(GRID!$B$4:$U$15,MATCH(Q$7,GRID!$A$4:$A$15,0),MATCH(1,($U$2=GRID!$B$1:$U$1)*(КАЛЕНДАРЬ!AS9=GRID!$B$3:$U$3),0))*GRID!$H$45*(1-GRID!$H$46),0))</f>
        <v>174330</v>
      </c>
      <c r="R472" s="57" t="s">
        <v>119</v>
      </c>
      <c r="S472" s="57" t="s">
        <v>119</v>
      </c>
      <c r="T472" s="57" t="s">
        <v>119</v>
      </c>
    </row>
    <row r="473" spans="1:20">
      <c r="A473" s="63" t="s">
        <v>17</v>
      </c>
      <c r="B473" s="64">
        <v>7</v>
      </c>
      <c r="C473" s="8">
        <f t="array" ref="C473">IF($I$2="Длительное проживание от 10 ночей ",
INDEX(GRID!$B$4:$U$15,MATCH(C$7,GRID!$A$4:$A$15,0),MATCH(1,($U$2=GRID!$B$1:$U$1)*(КАЛЕНДАРЬ!AS10=GRID!$B$3:$U$3),0))*GRID!$H$45,
ROUNDUP(INDEX(GRID!$B$4:$U$15,MATCH(C$7,GRID!$A$4:$A$15,0),MATCH(1,($U$2=GRID!$B$1:$U$1)*(КАЛЕНДАРЬ!AS10=GRID!$B$3:$U$3),0))*GRID!$H$45*(1-GRID!$H$46),0))</f>
        <v>32850</v>
      </c>
      <c r="D473" s="8">
        <f t="array" ref="D473">IF($I$2="Длительное проживание от 10 ночей ",
INDEX(GRID!$B$18:$U$29,MATCH(C$7,GRID!$A$18:$A$29,0),MATCH(1,($U$2=GRID!$B$1:$U$1)*(КАЛЕНДАРЬ!AS10=GRID!$B$3:$U$3),0))*GRID!$H$45,
ROUNDUP(INDEX(GRID!$B$18:$U$29,MATCH(C$7,GRID!$A$18:$A$29,0),MATCH(1,($U$2=GRID!$B$1:$U$1)*(КАЛЕНДАРЬ!AS10=GRID!$B$3:$U$3),0))*GRID!$H$45*(1-GRID!$H$46),0))</f>
        <v>37350</v>
      </c>
      <c r="E473" s="8">
        <f t="array" ref="E473">IF($I$2="Длительное проживание от 10 ночей ",
INDEX(GRID!$B$4:$U$15,MATCH(E$7,GRID!$A$4:$A$15,0),MATCH(1,($U$2=GRID!$B$1:$U$1)*(КАЛЕНДАРЬ!AS10=GRID!$B$3:$U$3),0))*GRID!$H$45,
ROUNDUP(INDEX(GRID!$B$4:$U$15,MATCH(E$7,GRID!$A$4:$A$15,0),MATCH(1,($U$2=GRID!$B$1:$U$1)*(КАЛЕНДАРЬ!AS10=GRID!$B$3:$U$3),0))*GRID!$H$45*(1-GRID!$H$46),0))</f>
        <v>39330</v>
      </c>
      <c r="F473" s="8">
        <f t="array" ref="F473">IF($I$2="Длительное проживание от 10 ночей ",
INDEX(GRID!$B$18:$U$29,MATCH(E$7,GRID!$A$18:$A$29,0),MATCH(1,($U$2=GRID!$B$1:$U$1)*(КАЛЕНДАРЬ!AS10=GRID!$B$3:$U$3),0))*GRID!$H$45,
ROUNDUP(INDEX(GRID!$B$18:$U$29,MATCH(E$7,GRID!$A$18:$A$29,0),MATCH(1,($U$2=GRID!$B$1:$U$1)*(КАЛЕНДАРЬ!AS10=GRID!$B$3:$U$3),0))*GRID!$H$45*(1-GRID!$H$46),0))</f>
        <v>43830</v>
      </c>
      <c r="G473" s="57" t="s">
        <v>119</v>
      </c>
      <c r="H473" s="57" t="s">
        <v>119</v>
      </c>
      <c r="I473" s="8">
        <f t="array" ref="I473">IF($I$2="Длительное проживание от 10 ночей ",
INDEX(GRID!$B$4:$U$15,MATCH(I$7,GRID!$A$4:$A$15,0),MATCH(1,($U$2=GRID!$B$1:$U$1)*(КАЛЕНДАРЬ!AS10=GRID!$B$3:$U$3),0))*GRID!$H$45,
ROUNDUP(INDEX(GRID!$B$4:$U$15,MATCH(I$7,GRID!$A$4:$A$15,0),MATCH(1,($U$2=GRID!$B$1:$U$1)*(КАЛЕНДАРЬ!AS10=GRID!$B$3:$U$3),0))*GRID!$H$45*(1-GRID!$H$46),0))</f>
        <v>50580</v>
      </c>
      <c r="J473" s="8">
        <f t="array" ref="J473">IF($I$2="Длительное проживание от 10 ночей ",
INDEX(GRID!$B$18:$U$29,MATCH(I$7,GRID!$A$18:$A$29,0),MATCH(1,($U$2=GRID!$B$1:$U$1)*(КАЛЕНДАРЬ!AS10=GRID!$B$3:$U$3),0))*GRID!$H$45,
ROUNDUP(INDEX(GRID!$B$18:$U$29,MATCH(I$7,GRID!$A$18:$A$29,0),MATCH(1,($U$2=GRID!$B$1:$U$1)*(КАЛЕНДАРЬ!AS10=GRID!$B$3:$U$3),0))*GRID!$H$45*(1-GRID!$H$46),0))</f>
        <v>55080</v>
      </c>
      <c r="K473" s="57" t="s">
        <v>119</v>
      </c>
      <c r="L473" s="57" t="s">
        <v>119</v>
      </c>
      <c r="M473" s="8">
        <f t="array" ref="M473">IF($I$2="Длительное проживание от 10 ночей ",
INDEX(GRID!$B$4:$U$15,MATCH(M$7,GRID!$A$4:$A$15,0),MATCH(1,($U$2=GRID!$B$1:$U$1)*(КАЛЕНДАРЬ!AS10=GRID!$B$3:$U$3),0))*GRID!$H$45,
ROUNDUP(INDEX(GRID!$B$4:$U$15,MATCH(M$7,GRID!$A$4:$A$15,0),MATCH(1,($U$2=GRID!$B$1:$U$1)*(КАЛЕНДАРЬ!AS10=GRID!$B$3:$U$3),0))*GRID!$H$45*(1-GRID!$H$46),0))</f>
        <v>75870</v>
      </c>
      <c r="N473" s="8">
        <f t="array" ref="N473">IF($I$2="Длительное проживание от 10 ночей ",
INDEX(GRID!$B$18:$U$29,MATCH(M$7,GRID!$A$18:$A$29,0),MATCH(1,($U$2=GRID!$B$1:$U$1)*(КАЛЕНДАРЬ!AS10=GRID!$B$3:$U$3),0))*GRID!$H$45,
ROUNDUP(INDEX(GRID!$B$18:$U$29,MATCH(M$7,GRID!$A$18:$A$29,0),MATCH(1,($U$2=GRID!$B$1:$U$1)*(КАЛЕНДАРЬ!AS10=GRID!$B$3:$U$3),0))*GRID!$H$45*(1-GRID!$H$46),0))</f>
        <v>80370</v>
      </c>
      <c r="O473" s="57" t="s">
        <v>119</v>
      </c>
      <c r="P473" s="8">
        <f t="array" ref="P473">IF($I$2="Длительное проживание от 10 ночей ",
INDEX(GRID!$B$4:$U$15,MATCH(P$7,GRID!$A$4:$A$15,0),MATCH(1,($U$2=GRID!$B$1:$U$1)*(КАЛЕНДАРЬ!AS10=GRID!$B$3:$U$3),0))*GRID!$H$45,
ROUNDUP(INDEX(GRID!$B$4:$U$15,MATCH(P$7,GRID!$A$4:$A$15,0),MATCH(1,($U$2=GRID!$B$1:$U$1)*(КАЛЕНДАРЬ!AS10=GRID!$B$3:$U$3),0))*GRID!$H$45*(1-GRID!$H$46),0))</f>
        <v>148680</v>
      </c>
      <c r="Q473" s="8">
        <f t="array" ref="Q473">IF($I$2="Длительное проживание от 10 ночей ",
INDEX(GRID!$B$4:$U$15,MATCH(Q$7,GRID!$A$4:$A$15,0),MATCH(1,($U$2=GRID!$B$1:$U$1)*(КАЛЕНДАРЬ!AS10=GRID!$B$3:$U$3),0))*GRID!$H$45,
ROUNDUP(INDEX(GRID!$B$4:$U$15,MATCH(Q$7,GRID!$A$4:$A$15,0),MATCH(1,($U$2=GRID!$B$1:$U$1)*(КАЛЕНДАРЬ!AS10=GRID!$B$3:$U$3),0))*GRID!$H$45*(1-GRID!$H$46),0))</f>
        <v>174330</v>
      </c>
      <c r="R473" s="57" t="s">
        <v>119</v>
      </c>
      <c r="S473" s="57" t="s">
        <v>119</v>
      </c>
      <c r="T473" s="57" t="s">
        <v>119</v>
      </c>
    </row>
    <row r="474" spans="1:20">
      <c r="A474" s="63" t="s">
        <v>11</v>
      </c>
      <c r="B474" s="64">
        <v>8</v>
      </c>
      <c r="C474" s="8">
        <f t="array" ref="C474">IF($I$2="Длительное проживание от 10 ночей ",
INDEX(GRID!$B$4:$U$15,MATCH(C$7,GRID!$A$4:$A$15,0),MATCH(1,($U$2=GRID!$B$1:$U$1)*(КАЛЕНДАРЬ!AS11=GRID!$B$3:$U$3),0))*GRID!$H$45,
ROUNDUP(INDEX(GRID!$B$4:$U$15,MATCH(C$7,GRID!$A$4:$A$15,0),MATCH(1,($U$2=GRID!$B$1:$U$1)*(КАЛЕНДАРЬ!AS11=GRID!$B$3:$U$3),0))*GRID!$H$45*(1-GRID!$H$46),0))</f>
        <v>32850</v>
      </c>
      <c r="D474" s="8">
        <f t="array" ref="D474">IF($I$2="Длительное проживание от 10 ночей ",
INDEX(GRID!$B$18:$U$29,MATCH(C$7,GRID!$A$18:$A$29,0),MATCH(1,($U$2=GRID!$B$1:$U$1)*(КАЛЕНДАРЬ!AS11=GRID!$B$3:$U$3),0))*GRID!$H$45,
ROUNDUP(INDEX(GRID!$B$18:$U$29,MATCH(C$7,GRID!$A$18:$A$29,0),MATCH(1,($U$2=GRID!$B$1:$U$1)*(КАЛЕНДАРЬ!AS11=GRID!$B$3:$U$3),0))*GRID!$H$45*(1-GRID!$H$46),0))</f>
        <v>37350</v>
      </c>
      <c r="E474" s="8">
        <f t="array" ref="E474">IF($I$2="Длительное проживание от 10 ночей ",
INDEX(GRID!$B$4:$U$15,MATCH(E$7,GRID!$A$4:$A$15,0),MATCH(1,($U$2=GRID!$B$1:$U$1)*(КАЛЕНДАРЬ!AS11=GRID!$B$3:$U$3),0))*GRID!$H$45,
ROUNDUP(INDEX(GRID!$B$4:$U$15,MATCH(E$7,GRID!$A$4:$A$15,0),MATCH(1,($U$2=GRID!$B$1:$U$1)*(КАЛЕНДАРЬ!AS11=GRID!$B$3:$U$3),0))*GRID!$H$45*(1-GRID!$H$46),0))</f>
        <v>39330</v>
      </c>
      <c r="F474" s="8">
        <f t="array" ref="F474">IF($I$2="Длительное проживание от 10 ночей ",
INDEX(GRID!$B$18:$U$29,MATCH(E$7,GRID!$A$18:$A$29,0),MATCH(1,($U$2=GRID!$B$1:$U$1)*(КАЛЕНДАРЬ!AS11=GRID!$B$3:$U$3),0))*GRID!$H$45,
ROUNDUP(INDEX(GRID!$B$18:$U$29,MATCH(E$7,GRID!$A$18:$A$29,0),MATCH(1,($U$2=GRID!$B$1:$U$1)*(КАЛЕНДАРЬ!AS11=GRID!$B$3:$U$3),0))*GRID!$H$45*(1-GRID!$H$46),0))</f>
        <v>43830</v>
      </c>
      <c r="G474" s="57" t="s">
        <v>119</v>
      </c>
      <c r="H474" s="57" t="s">
        <v>119</v>
      </c>
      <c r="I474" s="8">
        <f t="array" ref="I474">IF($I$2="Длительное проживание от 10 ночей ",
INDEX(GRID!$B$4:$U$15,MATCH(I$7,GRID!$A$4:$A$15,0),MATCH(1,($U$2=GRID!$B$1:$U$1)*(КАЛЕНДАРЬ!AS11=GRID!$B$3:$U$3),0))*GRID!$H$45,
ROUNDUP(INDEX(GRID!$B$4:$U$15,MATCH(I$7,GRID!$A$4:$A$15,0),MATCH(1,($U$2=GRID!$B$1:$U$1)*(КАЛЕНДАРЬ!AS11=GRID!$B$3:$U$3),0))*GRID!$H$45*(1-GRID!$H$46),0))</f>
        <v>50580</v>
      </c>
      <c r="J474" s="8">
        <f t="array" ref="J474">IF($I$2="Длительное проживание от 10 ночей ",
INDEX(GRID!$B$18:$U$29,MATCH(I$7,GRID!$A$18:$A$29,0),MATCH(1,($U$2=GRID!$B$1:$U$1)*(КАЛЕНДАРЬ!AS11=GRID!$B$3:$U$3),0))*GRID!$H$45,
ROUNDUP(INDEX(GRID!$B$18:$U$29,MATCH(I$7,GRID!$A$18:$A$29,0),MATCH(1,($U$2=GRID!$B$1:$U$1)*(КАЛЕНДАРЬ!AS11=GRID!$B$3:$U$3),0))*GRID!$H$45*(1-GRID!$H$46),0))</f>
        <v>55080</v>
      </c>
      <c r="K474" s="57" t="s">
        <v>119</v>
      </c>
      <c r="L474" s="57" t="s">
        <v>119</v>
      </c>
      <c r="M474" s="8">
        <f t="array" ref="M474">IF($I$2="Длительное проживание от 10 ночей ",
INDEX(GRID!$B$4:$U$15,MATCH(M$7,GRID!$A$4:$A$15,0),MATCH(1,($U$2=GRID!$B$1:$U$1)*(КАЛЕНДАРЬ!AS11=GRID!$B$3:$U$3),0))*GRID!$H$45,
ROUNDUP(INDEX(GRID!$B$4:$U$15,MATCH(M$7,GRID!$A$4:$A$15,0),MATCH(1,($U$2=GRID!$B$1:$U$1)*(КАЛЕНДАРЬ!AS11=GRID!$B$3:$U$3),0))*GRID!$H$45*(1-GRID!$H$46),0))</f>
        <v>75870</v>
      </c>
      <c r="N474" s="8">
        <f t="array" ref="N474">IF($I$2="Длительное проживание от 10 ночей ",
INDEX(GRID!$B$18:$U$29,MATCH(M$7,GRID!$A$18:$A$29,0),MATCH(1,($U$2=GRID!$B$1:$U$1)*(КАЛЕНДАРЬ!AS11=GRID!$B$3:$U$3),0))*GRID!$H$45,
ROUNDUP(INDEX(GRID!$B$18:$U$29,MATCH(M$7,GRID!$A$18:$A$29,0),MATCH(1,($U$2=GRID!$B$1:$U$1)*(КАЛЕНДАРЬ!AS11=GRID!$B$3:$U$3),0))*GRID!$H$45*(1-GRID!$H$46),0))</f>
        <v>80370</v>
      </c>
      <c r="O474" s="57" t="s">
        <v>119</v>
      </c>
      <c r="P474" s="8">
        <f t="array" ref="P474">IF($I$2="Длительное проживание от 10 ночей ",
INDEX(GRID!$B$4:$U$15,MATCH(P$7,GRID!$A$4:$A$15,0),MATCH(1,($U$2=GRID!$B$1:$U$1)*(КАЛЕНДАРЬ!AS11=GRID!$B$3:$U$3),0))*GRID!$H$45,
ROUNDUP(INDEX(GRID!$B$4:$U$15,MATCH(P$7,GRID!$A$4:$A$15,0),MATCH(1,($U$2=GRID!$B$1:$U$1)*(КАЛЕНДАРЬ!AS11=GRID!$B$3:$U$3),0))*GRID!$H$45*(1-GRID!$H$46),0))</f>
        <v>148680</v>
      </c>
      <c r="Q474" s="8">
        <f t="array" ref="Q474">IF($I$2="Длительное проживание от 10 ночей ",
INDEX(GRID!$B$4:$U$15,MATCH(Q$7,GRID!$A$4:$A$15,0),MATCH(1,($U$2=GRID!$B$1:$U$1)*(КАЛЕНДАРЬ!AS11=GRID!$B$3:$U$3),0))*GRID!$H$45,
ROUNDUP(INDEX(GRID!$B$4:$U$15,MATCH(Q$7,GRID!$A$4:$A$15,0),MATCH(1,($U$2=GRID!$B$1:$U$1)*(КАЛЕНДАРЬ!AS11=GRID!$B$3:$U$3),0))*GRID!$H$45*(1-GRID!$H$46),0))</f>
        <v>174330</v>
      </c>
      <c r="R474" s="57" t="s">
        <v>119</v>
      </c>
      <c r="S474" s="57" t="s">
        <v>119</v>
      </c>
      <c r="T474" s="57" t="s">
        <v>119</v>
      </c>
    </row>
    <row r="475" spans="1:20">
      <c r="A475" s="63" t="s">
        <v>12</v>
      </c>
      <c r="B475" s="64">
        <v>9</v>
      </c>
      <c r="C475" s="8">
        <f t="array" ref="C475">IF($I$2="Длительное проживание от 10 ночей ",
INDEX(GRID!$B$4:$U$15,MATCH(C$7,GRID!$A$4:$A$15,0),MATCH(1,($U$2=GRID!$B$1:$U$1)*(КАЛЕНДАРЬ!AS12=GRID!$B$3:$U$3),0))*GRID!$H$45,
ROUNDUP(INDEX(GRID!$B$4:$U$15,MATCH(C$7,GRID!$A$4:$A$15,0),MATCH(1,($U$2=GRID!$B$1:$U$1)*(КАЛЕНДАРЬ!AS12=GRID!$B$3:$U$3),0))*GRID!$H$45*(1-GRID!$H$46),0))</f>
        <v>27180.000000000004</v>
      </c>
      <c r="D475" s="8">
        <f t="array" ref="D475">IF($I$2="Длительное проживание от 10 ночей ",
INDEX(GRID!$B$18:$U$29,MATCH(C$7,GRID!$A$18:$A$29,0),MATCH(1,($U$2=GRID!$B$1:$U$1)*(КАЛЕНДАРЬ!AS12=GRID!$B$3:$U$3),0))*GRID!$H$45,
ROUNDUP(INDEX(GRID!$B$18:$U$29,MATCH(C$7,GRID!$A$18:$A$29,0),MATCH(1,($U$2=GRID!$B$1:$U$1)*(КАЛЕНДАРЬ!AS12=GRID!$B$3:$U$3),0))*GRID!$H$45*(1-GRID!$H$46),0))</f>
        <v>31680</v>
      </c>
      <c r="E475" s="8">
        <f t="array" ref="E475">IF($I$2="Длительное проживание от 10 ночей ",
INDEX(GRID!$B$4:$U$15,MATCH(E$7,GRID!$A$4:$A$15,0),MATCH(1,($U$2=GRID!$B$1:$U$1)*(КАЛЕНДАРЬ!AS12=GRID!$B$3:$U$3),0))*GRID!$H$45,
ROUNDUP(INDEX(GRID!$B$4:$U$15,MATCH(E$7,GRID!$A$4:$A$15,0),MATCH(1,($U$2=GRID!$B$1:$U$1)*(КАЛЕНДАРЬ!AS12=GRID!$B$3:$U$3),0))*GRID!$H$45*(1-GRID!$H$46),0))</f>
        <v>32670</v>
      </c>
      <c r="F475" s="8">
        <f t="array" ref="F475">IF($I$2="Длительное проживание от 10 ночей ",
INDEX(GRID!$B$18:$U$29,MATCH(E$7,GRID!$A$18:$A$29,0),MATCH(1,($U$2=GRID!$B$1:$U$1)*(КАЛЕНДАРЬ!AS12=GRID!$B$3:$U$3),0))*GRID!$H$45,
ROUNDUP(INDEX(GRID!$B$18:$U$29,MATCH(E$7,GRID!$A$18:$A$29,0),MATCH(1,($U$2=GRID!$B$1:$U$1)*(КАЛЕНДАРЬ!AS12=GRID!$B$3:$U$3),0))*GRID!$H$45*(1-GRID!$H$46),0))</f>
        <v>37170</v>
      </c>
      <c r="G475" s="57" t="s">
        <v>119</v>
      </c>
      <c r="H475" s="57" t="s">
        <v>119</v>
      </c>
      <c r="I475" s="8">
        <f t="array" ref="I475">IF($I$2="Длительное проживание от 10 ночей ",
INDEX(GRID!$B$4:$U$15,MATCH(I$7,GRID!$A$4:$A$15,0),MATCH(1,($U$2=GRID!$B$1:$U$1)*(КАЛЕНДАРЬ!AS12=GRID!$B$3:$U$3),0))*GRID!$H$45,
ROUNDUP(INDEX(GRID!$B$4:$U$15,MATCH(I$7,GRID!$A$4:$A$15,0),MATCH(1,($U$2=GRID!$B$1:$U$1)*(КАЛЕНДАРЬ!AS12=GRID!$B$3:$U$3),0))*GRID!$H$45*(1-GRID!$H$46),0))</f>
        <v>42660</v>
      </c>
      <c r="J475" s="8">
        <f t="array" ref="J475">IF($I$2="Длительное проживание от 10 ночей ",
INDEX(GRID!$B$18:$U$29,MATCH(I$7,GRID!$A$18:$A$29,0),MATCH(1,($U$2=GRID!$B$1:$U$1)*(КАЛЕНДАРЬ!AS12=GRID!$B$3:$U$3),0))*GRID!$H$45,
ROUNDUP(INDEX(GRID!$B$18:$U$29,MATCH(I$7,GRID!$A$18:$A$29,0),MATCH(1,($U$2=GRID!$B$1:$U$1)*(КАЛЕНДАРЬ!AS12=GRID!$B$3:$U$3),0))*GRID!$H$45*(1-GRID!$H$46),0))</f>
        <v>47160</v>
      </c>
      <c r="K475" s="57" t="s">
        <v>119</v>
      </c>
      <c r="L475" s="57" t="s">
        <v>119</v>
      </c>
      <c r="M475" s="8">
        <f t="array" ref="M475">IF($I$2="Длительное проживание от 10 ночей ",
INDEX(GRID!$B$4:$U$15,MATCH(M$7,GRID!$A$4:$A$15,0),MATCH(1,($U$2=GRID!$B$1:$U$1)*(КАЛЕНДАРЬ!AS12=GRID!$B$3:$U$3),0))*GRID!$H$45,
ROUNDUP(INDEX(GRID!$B$4:$U$15,MATCH(M$7,GRID!$A$4:$A$15,0),MATCH(1,($U$2=GRID!$B$1:$U$1)*(КАЛЕНДАРЬ!AS12=GRID!$B$3:$U$3),0))*GRID!$H$45*(1-GRID!$H$46),0))</f>
        <v>66600</v>
      </c>
      <c r="N475" s="8">
        <f t="array" ref="N475">IF($I$2="Длительное проживание от 10 ночей ",
INDEX(GRID!$B$18:$U$29,MATCH(M$7,GRID!$A$18:$A$29,0),MATCH(1,($U$2=GRID!$B$1:$U$1)*(КАЛЕНДАРЬ!AS12=GRID!$B$3:$U$3),0))*GRID!$H$45,
ROUNDUP(INDEX(GRID!$B$18:$U$29,MATCH(M$7,GRID!$A$18:$A$29,0),MATCH(1,($U$2=GRID!$B$1:$U$1)*(КАЛЕНДАРЬ!AS12=GRID!$B$3:$U$3),0))*GRID!$H$45*(1-GRID!$H$46),0))</f>
        <v>71100</v>
      </c>
      <c r="O475" s="57" t="s">
        <v>119</v>
      </c>
      <c r="P475" s="8">
        <f t="array" ref="P475">IF($I$2="Длительное проживание от 10 ночей ",
INDEX(GRID!$B$4:$U$15,MATCH(P$7,GRID!$A$4:$A$15,0),MATCH(1,($U$2=GRID!$B$1:$U$1)*(КАЛЕНДАРЬ!AS12=GRID!$B$3:$U$3),0))*GRID!$H$45,
ROUNDUP(INDEX(GRID!$B$4:$U$15,MATCH(P$7,GRID!$A$4:$A$15,0),MATCH(1,($U$2=GRID!$B$1:$U$1)*(КАЛЕНДАРЬ!AS12=GRID!$B$3:$U$3),0))*GRID!$H$45*(1-GRID!$H$46),0))</f>
        <v>136260</v>
      </c>
      <c r="Q475" s="8">
        <f t="array" ref="Q475">IF($I$2="Длительное проживание от 10 ночей ",
INDEX(GRID!$B$4:$U$15,MATCH(Q$7,GRID!$A$4:$A$15,0),MATCH(1,($U$2=GRID!$B$1:$U$1)*(КАЛЕНДАРЬ!AS12=GRID!$B$3:$U$3),0))*GRID!$H$45,
ROUNDUP(INDEX(GRID!$B$4:$U$15,MATCH(Q$7,GRID!$A$4:$A$15,0),MATCH(1,($U$2=GRID!$B$1:$U$1)*(КАЛЕНДАРЬ!AS12=GRID!$B$3:$U$3),0))*GRID!$H$45*(1-GRID!$H$46),0))</f>
        <v>160110</v>
      </c>
      <c r="R475" s="57" t="s">
        <v>119</v>
      </c>
      <c r="S475" s="57" t="s">
        <v>119</v>
      </c>
      <c r="T475" s="57" t="s">
        <v>119</v>
      </c>
    </row>
    <row r="476" spans="1:20">
      <c r="A476" s="63" t="s">
        <v>13</v>
      </c>
      <c r="B476" s="64">
        <v>10</v>
      </c>
      <c r="C476" s="8">
        <f t="array" ref="C476">IF($I$2="Длительное проживание от 10 ночей ",
INDEX(GRID!$B$4:$U$15,MATCH(C$7,GRID!$A$4:$A$15,0),MATCH(1,($U$2=GRID!$B$1:$U$1)*(КАЛЕНДАРЬ!AS13=GRID!$B$3:$U$3),0))*GRID!$H$45,
ROUNDUP(INDEX(GRID!$B$4:$U$15,MATCH(C$7,GRID!$A$4:$A$15,0),MATCH(1,($U$2=GRID!$B$1:$U$1)*(КАЛЕНДАРЬ!AS13=GRID!$B$3:$U$3),0))*GRID!$H$45*(1-GRID!$H$46),0))</f>
        <v>24750.000000000004</v>
      </c>
      <c r="D476" s="8">
        <f t="array" ref="D476">IF($I$2="Длительное проживание от 10 ночей ",
INDEX(GRID!$B$18:$U$29,MATCH(C$7,GRID!$A$18:$A$29,0),MATCH(1,($U$2=GRID!$B$1:$U$1)*(КАЛЕНДАРЬ!AS13=GRID!$B$3:$U$3),0))*GRID!$H$45,
ROUNDUP(INDEX(GRID!$B$18:$U$29,MATCH(C$7,GRID!$A$18:$A$29,0),MATCH(1,($U$2=GRID!$B$1:$U$1)*(КАЛЕНДАРЬ!AS13=GRID!$B$3:$U$3),0))*GRID!$H$45*(1-GRID!$H$46),0))</f>
        <v>29250.000000000004</v>
      </c>
      <c r="E476" s="8">
        <f t="array" ref="E476">IF($I$2="Длительное проживание от 10 ночей ",
INDEX(GRID!$B$4:$U$15,MATCH(E$7,GRID!$A$4:$A$15,0),MATCH(1,($U$2=GRID!$B$1:$U$1)*(КАЛЕНДАРЬ!AS13=GRID!$B$3:$U$3),0))*GRID!$H$45,
ROUNDUP(INDEX(GRID!$B$4:$U$15,MATCH(E$7,GRID!$A$4:$A$15,0),MATCH(1,($U$2=GRID!$B$1:$U$1)*(КАЛЕНДАРЬ!AS13=GRID!$B$3:$U$3),0))*GRID!$H$45*(1-GRID!$H$46),0))</f>
        <v>29700</v>
      </c>
      <c r="F476" s="8">
        <f t="array" ref="F476">IF($I$2="Длительное проживание от 10 ночей ",
INDEX(GRID!$B$18:$U$29,MATCH(E$7,GRID!$A$18:$A$29,0),MATCH(1,($U$2=GRID!$B$1:$U$1)*(КАЛЕНДАРЬ!AS13=GRID!$B$3:$U$3),0))*GRID!$H$45,
ROUNDUP(INDEX(GRID!$B$18:$U$29,MATCH(E$7,GRID!$A$18:$A$29,0),MATCH(1,($U$2=GRID!$B$1:$U$1)*(КАЛЕНДАРЬ!AS13=GRID!$B$3:$U$3),0))*GRID!$H$45*(1-GRID!$H$46),0))</f>
        <v>34200</v>
      </c>
      <c r="G476" s="57" t="s">
        <v>119</v>
      </c>
      <c r="H476" s="57" t="s">
        <v>119</v>
      </c>
      <c r="I476" s="8">
        <f t="array" ref="I476">IF($I$2="Длительное проживание от 10 ночей ",
INDEX(GRID!$B$4:$U$15,MATCH(I$7,GRID!$A$4:$A$15,0),MATCH(1,($U$2=GRID!$B$1:$U$1)*(КАЛЕНДАРЬ!AS13=GRID!$B$3:$U$3),0))*GRID!$H$45,
ROUNDUP(INDEX(GRID!$B$4:$U$15,MATCH(I$7,GRID!$A$4:$A$15,0),MATCH(1,($U$2=GRID!$B$1:$U$1)*(КАЛЕНДАРЬ!AS13=GRID!$B$3:$U$3),0))*GRID!$H$45*(1-GRID!$H$46),0))</f>
        <v>39060</v>
      </c>
      <c r="J476" s="8">
        <f t="array" ref="J476">IF($I$2="Длительное проживание от 10 ночей ",
INDEX(GRID!$B$18:$U$29,MATCH(I$7,GRID!$A$18:$A$29,0),MATCH(1,($U$2=GRID!$B$1:$U$1)*(КАЛЕНДАРЬ!AS13=GRID!$B$3:$U$3),0))*GRID!$H$45,
ROUNDUP(INDEX(GRID!$B$18:$U$29,MATCH(I$7,GRID!$A$18:$A$29,0),MATCH(1,($U$2=GRID!$B$1:$U$1)*(КАЛЕНДАРЬ!AS13=GRID!$B$3:$U$3),0))*GRID!$H$45*(1-GRID!$H$46),0))</f>
        <v>43560</v>
      </c>
      <c r="K476" s="57" t="s">
        <v>119</v>
      </c>
      <c r="L476" s="57" t="s">
        <v>119</v>
      </c>
      <c r="M476" s="8">
        <f t="array" ref="M476">IF($I$2="Длительное проживание от 10 ночей ",
INDEX(GRID!$B$4:$U$15,MATCH(M$7,GRID!$A$4:$A$15,0),MATCH(1,($U$2=GRID!$B$1:$U$1)*(КАЛЕНДАРЬ!AS13=GRID!$B$3:$U$3),0))*GRID!$H$45,
ROUNDUP(INDEX(GRID!$B$4:$U$15,MATCH(M$7,GRID!$A$4:$A$15,0),MATCH(1,($U$2=GRID!$B$1:$U$1)*(КАЛЕНДАРЬ!AS13=GRID!$B$3:$U$3),0))*GRID!$H$45*(1-GRID!$H$46),0))</f>
        <v>62550</v>
      </c>
      <c r="N476" s="8">
        <f t="array" ref="N476">IF($I$2="Длительное проживание от 10 ночей ",
INDEX(GRID!$B$18:$U$29,MATCH(M$7,GRID!$A$18:$A$29,0),MATCH(1,($U$2=GRID!$B$1:$U$1)*(КАЛЕНДАРЬ!AS13=GRID!$B$3:$U$3),0))*GRID!$H$45,
ROUNDUP(INDEX(GRID!$B$18:$U$29,MATCH(M$7,GRID!$A$18:$A$29,0),MATCH(1,($U$2=GRID!$B$1:$U$1)*(КАЛЕНДАРЬ!AS13=GRID!$B$3:$U$3),0))*GRID!$H$45*(1-GRID!$H$46),0))</f>
        <v>67050</v>
      </c>
      <c r="O476" s="57" t="s">
        <v>119</v>
      </c>
      <c r="P476" s="8">
        <f t="array" ref="P476">IF($I$2="Длительное проживание от 10 ночей ",
INDEX(GRID!$B$4:$U$15,MATCH(P$7,GRID!$A$4:$A$15,0),MATCH(1,($U$2=GRID!$B$1:$U$1)*(КАЛЕНДАРЬ!AS13=GRID!$B$3:$U$3),0))*GRID!$H$45,
ROUNDUP(INDEX(GRID!$B$4:$U$15,MATCH(P$7,GRID!$A$4:$A$15,0),MATCH(1,($U$2=GRID!$B$1:$U$1)*(КАЛЕНДАРЬ!AS13=GRID!$B$3:$U$3),0))*GRID!$H$45*(1-GRID!$H$46),0))</f>
        <v>130860</v>
      </c>
      <c r="Q476" s="8">
        <f t="array" ref="Q476">IF($I$2="Длительное проживание от 10 ночей ",
INDEX(GRID!$B$4:$U$15,MATCH(Q$7,GRID!$A$4:$A$15,0),MATCH(1,($U$2=GRID!$B$1:$U$1)*(КАЛЕНДАРЬ!AS13=GRID!$B$3:$U$3),0))*GRID!$H$45,
ROUNDUP(INDEX(GRID!$B$4:$U$15,MATCH(Q$7,GRID!$A$4:$A$15,0),MATCH(1,($U$2=GRID!$B$1:$U$1)*(КАЛЕНДАРЬ!AS13=GRID!$B$3:$U$3),0))*GRID!$H$45*(1-GRID!$H$46),0))</f>
        <v>153810</v>
      </c>
      <c r="R476" s="57" t="s">
        <v>119</v>
      </c>
      <c r="S476" s="57" t="s">
        <v>119</v>
      </c>
      <c r="T476" s="57" t="s">
        <v>119</v>
      </c>
    </row>
    <row r="477" spans="1:20">
      <c r="A477" s="63" t="s">
        <v>14</v>
      </c>
      <c r="B477" s="64">
        <v>11</v>
      </c>
      <c r="C477" s="8">
        <f t="array" ref="C477">IF($I$2="Длительное проживание от 10 ночей ",
INDEX(GRID!$B$4:$U$15,MATCH(C$7,GRID!$A$4:$A$15,0),MATCH(1,($U$2=GRID!$B$1:$U$1)*(КАЛЕНДАРЬ!AS14=GRID!$B$3:$U$3),0))*GRID!$H$45,
ROUNDUP(INDEX(GRID!$B$4:$U$15,MATCH(C$7,GRID!$A$4:$A$15,0),MATCH(1,($U$2=GRID!$B$1:$U$1)*(КАЛЕНДАРЬ!AS14=GRID!$B$3:$U$3),0))*GRID!$H$45*(1-GRID!$H$46),0))</f>
        <v>24750.000000000004</v>
      </c>
      <c r="D477" s="8">
        <f t="array" ref="D477">IF($I$2="Длительное проживание от 10 ночей ",
INDEX(GRID!$B$18:$U$29,MATCH(C$7,GRID!$A$18:$A$29,0),MATCH(1,($U$2=GRID!$B$1:$U$1)*(КАЛЕНДАРЬ!AS14=GRID!$B$3:$U$3),0))*GRID!$H$45,
ROUNDUP(INDEX(GRID!$B$18:$U$29,MATCH(C$7,GRID!$A$18:$A$29,0),MATCH(1,($U$2=GRID!$B$1:$U$1)*(КАЛЕНДАРЬ!AS14=GRID!$B$3:$U$3),0))*GRID!$H$45*(1-GRID!$H$46),0))</f>
        <v>29250.000000000004</v>
      </c>
      <c r="E477" s="8">
        <f t="array" ref="E477">IF($I$2="Длительное проживание от 10 ночей ",
INDEX(GRID!$B$4:$U$15,MATCH(E$7,GRID!$A$4:$A$15,0),MATCH(1,($U$2=GRID!$B$1:$U$1)*(КАЛЕНДАРЬ!AS14=GRID!$B$3:$U$3),0))*GRID!$H$45,
ROUNDUP(INDEX(GRID!$B$4:$U$15,MATCH(E$7,GRID!$A$4:$A$15,0),MATCH(1,($U$2=GRID!$B$1:$U$1)*(КАЛЕНДАРЬ!AS14=GRID!$B$3:$U$3),0))*GRID!$H$45*(1-GRID!$H$46),0))</f>
        <v>29700</v>
      </c>
      <c r="F477" s="8">
        <f t="array" ref="F477">IF($I$2="Длительное проживание от 10 ночей ",
INDEX(GRID!$B$18:$U$29,MATCH(E$7,GRID!$A$18:$A$29,0),MATCH(1,($U$2=GRID!$B$1:$U$1)*(КАЛЕНДАРЬ!AS14=GRID!$B$3:$U$3),0))*GRID!$H$45,
ROUNDUP(INDEX(GRID!$B$18:$U$29,MATCH(E$7,GRID!$A$18:$A$29,0),MATCH(1,($U$2=GRID!$B$1:$U$1)*(КАЛЕНДАРЬ!AS14=GRID!$B$3:$U$3),0))*GRID!$H$45*(1-GRID!$H$46),0))</f>
        <v>34200</v>
      </c>
      <c r="G477" s="57" t="s">
        <v>119</v>
      </c>
      <c r="H477" s="57" t="s">
        <v>119</v>
      </c>
      <c r="I477" s="8">
        <f t="array" ref="I477">IF($I$2="Длительное проживание от 10 ночей ",
INDEX(GRID!$B$4:$U$15,MATCH(I$7,GRID!$A$4:$A$15,0),MATCH(1,($U$2=GRID!$B$1:$U$1)*(КАЛЕНДАРЬ!AS14=GRID!$B$3:$U$3),0))*GRID!$H$45,
ROUNDUP(INDEX(GRID!$B$4:$U$15,MATCH(I$7,GRID!$A$4:$A$15,0),MATCH(1,($U$2=GRID!$B$1:$U$1)*(КАЛЕНДАРЬ!AS14=GRID!$B$3:$U$3),0))*GRID!$H$45*(1-GRID!$H$46),0))</f>
        <v>39060</v>
      </c>
      <c r="J477" s="8">
        <f t="array" ref="J477">IF($I$2="Длительное проживание от 10 ночей ",
INDEX(GRID!$B$18:$U$29,MATCH(I$7,GRID!$A$18:$A$29,0),MATCH(1,($U$2=GRID!$B$1:$U$1)*(КАЛЕНДАРЬ!AS14=GRID!$B$3:$U$3),0))*GRID!$H$45,
ROUNDUP(INDEX(GRID!$B$18:$U$29,MATCH(I$7,GRID!$A$18:$A$29,0),MATCH(1,($U$2=GRID!$B$1:$U$1)*(КАЛЕНДАРЬ!AS14=GRID!$B$3:$U$3),0))*GRID!$H$45*(1-GRID!$H$46),0))</f>
        <v>43560</v>
      </c>
      <c r="K477" s="57" t="s">
        <v>119</v>
      </c>
      <c r="L477" s="57" t="s">
        <v>119</v>
      </c>
      <c r="M477" s="8">
        <f t="array" ref="M477">IF($I$2="Длительное проживание от 10 ночей ",
INDEX(GRID!$B$4:$U$15,MATCH(M$7,GRID!$A$4:$A$15,0),MATCH(1,($U$2=GRID!$B$1:$U$1)*(КАЛЕНДАРЬ!AS14=GRID!$B$3:$U$3),0))*GRID!$H$45,
ROUNDUP(INDEX(GRID!$B$4:$U$15,MATCH(M$7,GRID!$A$4:$A$15,0),MATCH(1,($U$2=GRID!$B$1:$U$1)*(КАЛЕНДАРЬ!AS14=GRID!$B$3:$U$3),0))*GRID!$H$45*(1-GRID!$H$46),0))</f>
        <v>62550</v>
      </c>
      <c r="N477" s="8">
        <f t="array" ref="N477">IF($I$2="Длительное проживание от 10 ночей ",
INDEX(GRID!$B$18:$U$29,MATCH(M$7,GRID!$A$18:$A$29,0),MATCH(1,($U$2=GRID!$B$1:$U$1)*(КАЛЕНДАРЬ!AS14=GRID!$B$3:$U$3),0))*GRID!$H$45,
ROUNDUP(INDEX(GRID!$B$18:$U$29,MATCH(M$7,GRID!$A$18:$A$29,0),MATCH(1,($U$2=GRID!$B$1:$U$1)*(КАЛЕНДАРЬ!AS14=GRID!$B$3:$U$3),0))*GRID!$H$45*(1-GRID!$H$46),0))</f>
        <v>67050</v>
      </c>
      <c r="O477" s="57" t="s">
        <v>119</v>
      </c>
      <c r="P477" s="8">
        <f t="array" ref="P477">IF($I$2="Длительное проживание от 10 ночей ",
INDEX(GRID!$B$4:$U$15,MATCH(P$7,GRID!$A$4:$A$15,0),MATCH(1,($U$2=GRID!$B$1:$U$1)*(КАЛЕНДАРЬ!AS14=GRID!$B$3:$U$3),0))*GRID!$H$45,
ROUNDUP(INDEX(GRID!$B$4:$U$15,MATCH(P$7,GRID!$A$4:$A$15,0),MATCH(1,($U$2=GRID!$B$1:$U$1)*(КАЛЕНДАРЬ!AS14=GRID!$B$3:$U$3),0))*GRID!$H$45*(1-GRID!$H$46),0))</f>
        <v>130860</v>
      </c>
      <c r="Q477" s="8">
        <f t="array" ref="Q477">IF($I$2="Длительное проживание от 10 ночей ",
INDEX(GRID!$B$4:$U$15,MATCH(Q$7,GRID!$A$4:$A$15,0),MATCH(1,($U$2=GRID!$B$1:$U$1)*(КАЛЕНДАРЬ!AS14=GRID!$B$3:$U$3),0))*GRID!$H$45,
ROUNDUP(INDEX(GRID!$B$4:$U$15,MATCH(Q$7,GRID!$A$4:$A$15,0),MATCH(1,($U$2=GRID!$B$1:$U$1)*(КАЛЕНДАРЬ!AS14=GRID!$B$3:$U$3),0))*GRID!$H$45*(1-GRID!$H$46),0))</f>
        <v>153810</v>
      </c>
      <c r="R477" s="57" t="s">
        <v>119</v>
      </c>
      <c r="S477" s="57" t="s">
        <v>119</v>
      </c>
      <c r="T477" s="57" t="s">
        <v>119</v>
      </c>
    </row>
    <row r="478" spans="1:20">
      <c r="A478" s="63" t="s">
        <v>15</v>
      </c>
      <c r="B478" s="64">
        <v>12</v>
      </c>
      <c r="C478" s="8">
        <f t="array" ref="C478">IF($I$2="Длительное проживание от 10 ночей ",
INDEX(GRID!$B$4:$U$15,MATCH(C$7,GRID!$A$4:$A$15,0),MATCH(1,($U$2=GRID!$B$1:$U$1)*(КАЛЕНДАРЬ!AS15=GRID!$B$3:$U$3),0))*GRID!$H$45,
ROUNDUP(INDEX(GRID!$B$4:$U$15,MATCH(C$7,GRID!$A$4:$A$15,0),MATCH(1,($U$2=GRID!$B$1:$U$1)*(КАЛЕНДАРЬ!AS15=GRID!$B$3:$U$3),0))*GRID!$H$45*(1-GRID!$H$46),0))</f>
        <v>24750.000000000004</v>
      </c>
      <c r="D478" s="8">
        <f t="array" ref="D478">IF($I$2="Длительное проживание от 10 ночей ",
INDEX(GRID!$B$18:$U$29,MATCH(C$7,GRID!$A$18:$A$29,0),MATCH(1,($U$2=GRID!$B$1:$U$1)*(КАЛЕНДАРЬ!AS15=GRID!$B$3:$U$3),0))*GRID!$H$45,
ROUNDUP(INDEX(GRID!$B$18:$U$29,MATCH(C$7,GRID!$A$18:$A$29,0),MATCH(1,($U$2=GRID!$B$1:$U$1)*(КАЛЕНДАРЬ!AS15=GRID!$B$3:$U$3),0))*GRID!$H$45*(1-GRID!$H$46),0))</f>
        <v>29250.000000000004</v>
      </c>
      <c r="E478" s="8">
        <f t="array" ref="E478">IF($I$2="Длительное проживание от 10 ночей ",
INDEX(GRID!$B$4:$U$15,MATCH(E$7,GRID!$A$4:$A$15,0),MATCH(1,($U$2=GRID!$B$1:$U$1)*(КАЛЕНДАРЬ!AS15=GRID!$B$3:$U$3),0))*GRID!$H$45,
ROUNDUP(INDEX(GRID!$B$4:$U$15,MATCH(E$7,GRID!$A$4:$A$15,0),MATCH(1,($U$2=GRID!$B$1:$U$1)*(КАЛЕНДАРЬ!AS15=GRID!$B$3:$U$3),0))*GRID!$H$45*(1-GRID!$H$46),0))</f>
        <v>29700</v>
      </c>
      <c r="F478" s="8">
        <f t="array" ref="F478">IF($I$2="Длительное проживание от 10 ночей ",
INDEX(GRID!$B$18:$U$29,MATCH(E$7,GRID!$A$18:$A$29,0),MATCH(1,($U$2=GRID!$B$1:$U$1)*(КАЛЕНДАРЬ!AS15=GRID!$B$3:$U$3),0))*GRID!$H$45,
ROUNDUP(INDEX(GRID!$B$18:$U$29,MATCH(E$7,GRID!$A$18:$A$29,0),MATCH(1,($U$2=GRID!$B$1:$U$1)*(КАЛЕНДАРЬ!AS15=GRID!$B$3:$U$3),0))*GRID!$H$45*(1-GRID!$H$46),0))</f>
        <v>34200</v>
      </c>
      <c r="G478" s="57" t="s">
        <v>119</v>
      </c>
      <c r="H478" s="57" t="s">
        <v>119</v>
      </c>
      <c r="I478" s="8">
        <f t="array" ref="I478">IF($I$2="Длительное проживание от 10 ночей ",
INDEX(GRID!$B$4:$U$15,MATCH(I$7,GRID!$A$4:$A$15,0),MATCH(1,($U$2=GRID!$B$1:$U$1)*(КАЛЕНДАРЬ!AS15=GRID!$B$3:$U$3),0))*GRID!$H$45,
ROUNDUP(INDEX(GRID!$B$4:$U$15,MATCH(I$7,GRID!$A$4:$A$15,0),MATCH(1,($U$2=GRID!$B$1:$U$1)*(КАЛЕНДАРЬ!AS15=GRID!$B$3:$U$3),0))*GRID!$H$45*(1-GRID!$H$46),0))</f>
        <v>39060</v>
      </c>
      <c r="J478" s="8">
        <f t="array" ref="J478">IF($I$2="Длительное проживание от 10 ночей ",
INDEX(GRID!$B$18:$U$29,MATCH(I$7,GRID!$A$18:$A$29,0),MATCH(1,($U$2=GRID!$B$1:$U$1)*(КАЛЕНДАРЬ!AS15=GRID!$B$3:$U$3),0))*GRID!$H$45,
ROUNDUP(INDEX(GRID!$B$18:$U$29,MATCH(I$7,GRID!$A$18:$A$29,0),MATCH(1,($U$2=GRID!$B$1:$U$1)*(КАЛЕНДАРЬ!AS15=GRID!$B$3:$U$3),0))*GRID!$H$45*(1-GRID!$H$46),0))</f>
        <v>43560</v>
      </c>
      <c r="K478" s="57" t="s">
        <v>119</v>
      </c>
      <c r="L478" s="57" t="s">
        <v>119</v>
      </c>
      <c r="M478" s="8">
        <f t="array" ref="M478">IF($I$2="Длительное проживание от 10 ночей ",
INDEX(GRID!$B$4:$U$15,MATCH(M$7,GRID!$A$4:$A$15,0),MATCH(1,($U$2=GRID!$B$1:$U$1)*(КАЛЕНДАРЬ!AS15=GRID!$B$3:$U$3),0))*GRID!$H$45,
ROUNDUP(INDEX(GRID!$B$4:$U$15,MATCH(M$7,GRID!$A$4:$A$15,0),MATCH(1,($U$2=GRID!$B$1:$U$1)*(КАЛЕНДАРЬ!AS15=GRID!$B$3:$U$3),0))*GRID!$H$45*(1-GRID!$H$46),0))</f>
        <v>62550</v>
      </c>
      <c r="N478" s="8">
        <f t="array" ref="N478">IF($I$2="Длительное проживание от 10 ночей ",
INDEX(GRID!$B$18:$U$29,MATCH(M$7,GRID!$A$18:$A$29,0),MATCH(1,($U$2=GRID!$B$1:$U$1)*(КАЛЕНДАРЬ!AS15=GRID!$B$3:$U$3),0))*GRID!$H$45,
ROUNDUP(INDEX(GRID!$B$18:$U$29,MATCH(M$7,GRID!$A$18:$A$29,0),MATCH(1,($U$2=GRID!$B$1:$U$1)*(КАЛЕНДАРЬ!AS15=GRID!$B$3:$U$3),0))*GRID!$H$45*(1-GRID!$H$46),0))</f>
        <v>67050</v>
      </c>
      <c r="O478" s="57" t="s">
        <v>119</v>
      </c>
      <c r="P478" s="8">
        <f t="array" ref="P478">IF($I$2="Длительное проживание от 10 ночей ",
INDEX(GRID!$B$4:$U$15,MATCH(P$7,GRID!$A$4:$A$15,0),MATCH(1,($U$2=GRID!$B$1:$U$1)*(КАЛЕНДАРЬ!AS15=GRID!$B$3:$U$3),0))*GRID!$H$45,
ROUNDUP(INDEX(GRID!$B$4:$U$15,MATCH(P$7,GRID!$A$4:$A$15,0),MATCH(1,($U$2=GRID!$B$1:$U$1)*(КАЛЕНДАРЬ!AS15=GRID!$B$3:$U$3),0))*GRID!$H$45*(1-GRID!$H$46),0))</f>
        <v>130860</v>
      </c>
      <c r="Q478" s="8">
        <f t="array" ref="Q478">IF($I$2="Длительное проживание от 10 ночей ",
INDEX(GRID!$B$4:$U$15,MATCH(Q$7,GRID!$A$4:$A$15,0),MATCH(1,($U$2=GRID!$B$1:$U$1)*(КАЛЕНДАРЬ!AS15=GRID!$B$3:$U$3),0))*GRID!$H$45,
ROUNDUP(INDEX(GRID!$B$4:$U$15,MATCH(Q$7,GRID!$A$4:$A$15,0),MATCH(1,($U$2=GRID!$B$1:$U$1)*(КАЛЕНДАРЬ!AS15=GRID!$B$3:$U$3),0))*GRID!$H$45*(1-GRID!$H$46),0))</f>
        <v>153810</v>
      </c>
      <c r="R478" s="57" t="s">
        <v>119</v>
      </c>
      <c r="S478" s="57" t="s">
        <v>119</v>
      </c>
      <c r="T478" s="57" t="s">
        <v>119</v>
      </c>
    </row>
    <row r="479" spans="1:20">
      <c r="A479" s="63" t="s">
        <v>16</v>
      </c>
      <c r="B479" s="64">
        <v>13</v>
      </c>
      <c r="C479" s="8">
        <f t="array" ref="C479">IF($I$2="Длительное проживание от 10 ночей ",
INDEX(GRID!$B$4:$U$15,MATCH(C$7,GRID!$A$4:$A$15,0),MATCH(1,($U$2=GRID!$B$1:$U$1)*(КАЛЕНДАРЬ!AS16=GRID!$B$3:$U$3),0))*GRID!$H$45,
ROUNDUP(INDEX(GRID!$B$4:$U$15,MATCH(C$7,GRID!$A$4:$A$15,0),MATCH(1,($U$2=GRID!$B$1:$U$1)*(КАЛЕНДАРЬ!AS16=GRID!$B$3:$U$3),0))*GRID!$H$45*(1-GRID!$H$46),0))</f>
        <v>27180.000000000004</v>
      </c>
      <c r="D479" s="8">
        <f t="array" ref="D479">IF($I$2="Длительное проживание от 10 ночей ",
INDEX(GRID!$B$18:$U$29,MATCH(C$7,GRID!$A$18:$A$29,0),MATCH(1,($U$2=GRID!$B$1:$U$1)*(КАЛЕНДАРЬ!AS16=GRID!$B$3:$U$3),0))*GRID!$H$45,
ROUNDUP(INDEX(GRID!$B$18:$U$29,MATCH(C$7,GRID!$A$18:$A$29,0),MATCH(1,($U$2=GRID!$B$1:$U$1)*(КАЛЕНДАРЬ!AS16=GRID!$B$3:$U$3),0))*GRID!$H$45*(1-GRID!$H$46),0))</f>
        <v>31680</v>
      </c>
      <c r="E479" s="8">
        <f t="array" ref="E479">IF($I$2="Длительное проживание от 10 ночей ",
INDEX(GRID!$B$4:$U$15,MATCH(E$7,GRID!$A$4:$A$15,0),MATCH(1,($U$2=GRID!$B$1:$U$1)*(КАЛЕНДАРЬ!AS16=GRID!$B$3:$U$3),0))*GRID!$H$45,
ROUNDUP(INDEX(GRID!$B$4:$U$15,MATCH(E$7,GRID!$A$4:$A$15,0),MATCH(1,($U$2=GRID!$B$1:$U$1)*(КАЛЕНДАРЬ!AS16=GRID!$B$3:$U$3),0))*GRID!$H$45*(1-GRID!$H$46),0))</f>
        <v>32670</v>
      </c>
      <c r="F479" s="8">
        <f t="array" ref="F479">IF($I$2="Длительное проживание от 10 ночей ",
INDEX(GRID!$B$18:$U$29,MATCH(E$7,GRID!$A$18:$A$29,0),MATCH(1,($U$2=GRID!$B$1:$U$1)*(КАЛЕНДАРЬ!AS16=GRID!$B$3:$U$3),0))*GRID!$H$45,
ROUNDUP(INDEX(GRID!$B$18:$U$29,MATCH(E$7,GRID!$A$18:$A$29,0),MATCH(1,($U$2=GRID!$B$1:$U$1)*(КАЛЕНДАРЬ!AS16=GRID!$B$3:$U$3),0))*GRID!$H$45*(1-GRID!$H$46),0))</f>
        <v>37170</v>
      </c>
      <c r="G479" s="57" t="s">
        <v>119</v>
      </c>
      <c r="H479" s="57" t="s">
        <v>119</v>
      </c>
      <c r="I479" s="8">
        <f t="array" ref="I479">IF($I$2="Длительное проживание от 10 ночей ",
INDEX(GRID!$B$4:$U$15,MATCH(I$7,GRID!$A$4:$A$15,0),MATCH(1,($U$2=GRID!$B$1:$U$1)*(КАЛЕНДАРЬ!AS16=GRID!$B$3:$U$3),0))*GRID!$H$45,
ROUNDUP(INDEX(GRID!$B$4:$U$15,MATCH(I$7,GRID!$A$4:$A$15,0),MATCH(1,($U$2=GRID!$B$1:$U$1)*(КАЛЕНДАРЬ!AS16=GRID!$B$3:$U$3),0))*GRID!$H$45*(1-GRID!$H$46),0))</f>
        <v>42660</v>
      </c>
      <c r="J479" s="8">
        <f t="array" ref="J479">IF($I$2="Длительное проживание от 10 ночей ",
INDEX(GRID!$B$18:$U$29,MATCH(I$7,GRID!$A$18:$A$29,0),MATCH(1,($U$2=GRID!$B$1:$U$1)*(КАЛЕНДАРЬ!AS16=GRID!$B$3:$U$3),0))*GRID!$H$45,
ROUNDUP(INDEX(GRID!$B$18:$U$29,MATCH(I$7,GRID!$A$18:$A$29,0),MATCH(1,($U$2=GRID!$B$1:$U$1)*(КАЛЕНДАРЬ!AS16=GRID!$B$3:$U$3),0))*GRID!$H$45*(1-GRID!$H$46),0))</f>
        <v>47160</v>
      </c>
      <c r="K479" s="57" t="s">
        <v>119</v>
      </c>
      <c r="L479" s="57" t="s">
        <v>119</v>
      </c>
      <c r="M479" s="8">
        <f t="array" ref="M479">IF($I$2="Длительное проживание от 10 ночей ",
INDEX(GRID!$B$4:$U$15,MATCH(M$7,GRID!$A$4:$A$15,0),MATCH(1,($U$2=GRID!$B$1:$U$1)*(КАЛЕНДАРЬ!AS16=GRID!$B$3:$U$3),0))*GRID!$H$45,
ROUNDUP(INDEX(GRID!$B$4:$U$15,MATCH(M$7,GRID!$A$4:$A$15,0),MATCH(1,($U$2=GRID!$B$1:$U$1)*(КАЛЕНДАРЬ!AS16=GRID!$B$3:$U$3),0))*GRID!$H$45*(1-GRID!$H$46),0))</f>
        <v>66600</v>
      </c>
      <c r="N479" s="8">
        <f t="array" ref="N479">IF($I$2="Длительное проживание от 10 ночей ",
INDEX(GRID!$B$18:$U$29,MATCH(M$7,GRID!$A$18:$A$29,0),MATCH(1,($U$2=GRID!$B$1:$U$1)*(КАЛЕНДАРЬ!AS16=GRID!$B$3:$U$3),0))*GRID!$H$45,
ROUNDUP(INDEX(GRID!$B$18:$U$29,MATCH(M$7,GRID!$A$18:$A$29,0),MATCH(1,($U$2=GRID!$B$1:$U$1)*(КАЛЕНДАРЬ!AS16=GRID!$B$3:$U$3),0))*GRID!$H$45*(1-GRID!$H$46),0))</f>
        <v>71100</v>
      </c>
      <c r="O479" s="57" t="s">
        <v>119</v>
      </c>
      <c r="P479" s="8">
        <f t="array" ref="P479">IF($I$2="Длительное проживание от 10 ночей ",
INDEX(GRID!$B$4:$U$15,MATCH(P$7,GRID!$A$4:$A$15,0),MATCH(1,($U$2=GRID!$B$1:$U$1)*(КАЛЕНДАРЬ!AS16=GRID!$B$3:$U$3),0))*GRID!$H$45,
ROUNDUP(INDEX(GRID!$B$4:$U$15,MATCH(P$7,GRID!$A$4:$A$15,0),MATCH(1,($U$2=GRID!$B$1:$U$1)*(КАЛЕНДАРЬ!AS16=GRID!$B$3:$U$3),0))*GRID!$H$45*(1-GRID!$H$46),0))</f>
        <v>136260</v>
      </c>
      <c r="Q479" s="8">
        <f t="array" ref="Q479">IF($I$2="Длительное проживание от 10 ночей ",
INDEX(GRID!$B$4:$U$15,MATCH(Q$7,GRID!$A$4:$A$15,0),MATCH(1,($U$2=GRID!$B$1:$U$1)*(КАЛЕНДАРЬ!AS16=GRID!$B$3:$U$3),0))*GRID!$H$45,
ROUNDUP(INDEX(GRID!$B$4:$U$15,MATCH(Q$7,GRID!$A$4:$A$15,0),MATCH(1,($U$2=GRID!$B$1:$U$1)*(КАЛЕНДАРЬ!AS16=GRID!$B$3:$U$3),0))*GRID!$H$45*(1-GRID!$H$46),0))</f>
        <v>160110</v>
      </c>
      <c r="R479" s="57" t="s">
        <v>119</v>
      </c>
      <c r="S479" s="57" t="s">
        <v>119</v>
      </c>
      <c r="T479" s="57" t="s">
        <v>119</v>
      </c>
    </row>
    <row r="480" spans="1:20">
      <c r="A480" s="63" t="s">
        <v>17</v>
      </c>
      <c r="B480" s="64">
        <v>14</v>
      </c>
      <c r="C480" s="8">
        <f t="array" ref="C480">IF($I$2="Длительное проживание от 10 ночей ",
INDEX(GRID!$B$4:$U$15,MATCH(C$7,GRID!$A$4:$A$15,0),MATCH(1,($U$2=GRID!$B$1:$U$1)*(КАЛЕНДАРЬ!AS17=GRID!$B$3:$U$3),0))*GRID!$H$45,
ROUNDUP(INDEX(GRID!$B$4:$U$15,MATCH(C$7,GRID!$A$4:$A$15,0),MATCH(1,($U$2=GRID!$B$1:$U$1)*(КАЛЕНДАРЬ!AS17=GRID!$B$3:$U$3),0))*GRID!$H$45*(1-GRID!$H$46),0))</f>
        <v>27180.000000000004</v>
      </c>
      <c r="D480" s="8">
        <f t="array" ref="D480">IF($I$2="Длительное проживание от 10 ночей ",
INDEX(GRID!$B$18:$U$29,MATCH(C$7,GRID!$A$18:$A$29,0),MATCH(1,($U$2=GRID!$B$1:$U$1)*(КАЛЕНДАРЬ!AS17=GRID!$B$3:$U$3),0))*GRID!$H$45,
ROUNDUP(INDEX(GRID!$B$18:$U$29,MATCH(C$7,GRID!$A$18:$A$29,0),MATCH(1,($U$2=GRID!$B$1:$U$1)*(КАЛЕНДАРЬ!AS17=GRID!$B$3:$U$3),0))*GRID!$H$45*(1-GRID!$H$46),0))</f>
        <v>31680</v>
      </c>
      <c r="E480" s="8">
        <f t="array" ref="E480">IF($I$2="Длительное проживание от 10 ночей ",
INDEX(GRID!$B$4:$U$15,MATCH(E$7,GRID!$A$4:$A$15,0),MATCH(1,($U$2=GRID!$B$1:$U$1)*(КАЛЕНДАРЬ!AS17=GRID!$B$3:$U$3),0))*GRID!$H$45,
ROUNDUP(INDEX(GRID!$B$4:$U$15,MATCH(E$7,GRID!$A$4:$A$15,0),MATCH(1,($U$2=GRID!$B$1:$U$1)*(КАЛЕНДАРЬ!AS17=GRID!$B$3:$U$3),0))*GRID!$H$45*(1-GRID!$H$46),0))</f>
        <v>32670</v>
      </c>
      <c r="F480" s="8">
        <f t="array" ref="F480">IF($I$2="Длительное проживание от 10 ночей ",
INDEX(GRID!$B$18:$U$29,MATCH(E$7,GRID!$A$18:$A$29,0),MATCH(1,($U$2=GRID!$B$1:$U$1)*(КАЛЕНДАРЬ!AS17=GRID!$B$3:$U$3),0))*GRID!$H$45,
ROUNDUP(INDEX(GRID!$B$18:$U$29,MATCH(E$7,GRID!$A$18:$A$29,0),MATCH(1,($U$2=GRID!$B$1:$U$1)*(КАЛЕНДАРЬ!AS17=GRID!$B$3:$U$3),0))*GRID!$H$45*(1-GRID!$H$46),0))</f>
        <v>37170</v>
      </c>
      <c r="G480" s="57" t="s">
        <v>119</v>
      </c>
      <c r="H480" s="57" t="s">
        <v>119</v>
      </c>
      <c r="I480" s="8">
        <f t="array" ref="I480">IF($I$2="Длительное проживание от 10 ночей ",
INDEX(GRID!$B$4:$U$15,MATCH(I$7,GRID!$A$4:$A$15,0),MATCH(1,($U$2=GRID!$B$1:$U$1)*(КАЛЕНДАРЬ!AS17=GRID!$B$3:$U$3),0))*GRID!$H$45,
ROUNDUP(INDEX(GRID!$B$4:$U$15,MATCH(I$7,GRID!$A$4:$A$15,0),MATCH(1,($U$2=GRID!$B$1:$U$1)*(КАЛЕНДАРЬ!AS17=GRID!$B$3:$U$3),0))*GRID!$H$45*(1-GRID!$H$46),0))</f>
        <v>42660</v>
      </c>
      <c r="J480" s="8">
        <f t="array" ref="J480">IF($I$2="Длительное проживание от 10 ночей ",
INDEX(GRID!$B$18:$U$29,MATCH(I$7,GRID!$A$18:$A$29,0),MATCH(1,($U$2=GRID!$B$1:$U$1)*(КАЛЕНДАРЬ!AS17=GRID!$B$3:$U$3),0))*GRID!$H$45,
ROUNDUP(INDEX(GRID!$B$18:$U$29,MATCH(I$7,GRID!$A$18:$A$29,0),MATCH(1,($U$2=GRID!$B$1:$U$1)*(КАЛЕНДАРЬ!AS17=GRID!$B$3:$U$3),0))*GRID!$H$45*(1-GRID!$H$46),0))</f>
        <v>47160</v>
      </c>
      <c r="K480" s="57" t="s">
        <v>119</v>
      </c>
      <c r="L480" s="57" t="s">
        <v>119</v>
      </c>
      <c r="M480" s="8">
        <f t="array" ref="M480">IF($I$2="Длительное проживание от 10 ночей ",
INDEX(GRID!$B$4:$U$15,MATCH(M$7,GRID!$A$4:$A$15,0),MATCH(1,($U$2=GRID!$B$1:$U$1)*(КАЛЕНДАРЬ!AS17=GRID!$B$3:$U$3),0))*GRID!$H$45,
ROUNDUP(INDEX(GRID!$B$4:$U$15,MATCH(M$7,GRID!$A$4:$A$15,0),MATCH(1,($U$2=GRID!$B$1:$U$1)*(КАЛЕНДАРЬ!AS17=GRID!$B$3:$U$3),0))*GRID!$H$45*(1-GRID!$H$46),0))</f>
        <v>66600</v>
      </c>
      <c r="N480" s="8">
        <f t="array" ref="N480">IF($I$2="Длительное проживание от 10 ночей ",
INDEX(GRID!$B$18:$U$29,MATCH(M$7,GRID!$A$18:$A$29,0),MATCH(1,($U$2=GRID!$B$1:$U$1)*(КАЛЕНДАРЬ!AS17=GRID!$B$3:$U$3),0))*GRID!$H$45,
ROUNDUP(INDEX(GRID!$B$18:$U$29,MATCH(M$7,GRID!$A$18:$A$29,0),MATCH(1,($U$2=GRID!$B$1:$U$1)*(КАЛЕНДАРЬ!AS17=GRID!$B$3:$U$3),0))*GRID!$H$45*(1-GRID!$H$46),0))</f>
        <v>71100</v>
      </c>
      <c r="O480" s="57" t="s">
        <v>119</v>
      </c>
      <c r="P480" s="8">
        <f t="array" ref="P480">IF($I$2="Длительное проживание от 10 ночей ",
INDEX(GRID!$B$4:$U$15,MATCH(P$7,GRID!$A$4:$A$15,0),MATCH(1,($U$2=GRID!$B$1:$U$1)*(КАЛЕНДАРЬ!AS17=GRID!$B$3:$U$3),0))*GRID!$H$45,
ROUNDUP(INDEX(GRID!$B$4:$U$15,MATCH(P$7,GRID!$A$4:$A$15,0),MATCH(1,($U$2=GRID!$B$1:$U$1)*(КАЛЕНДАРЬ!AS17=GRID!$B$3:$U$3),0))*GRID!$H$45*(1-GRID!$H$46),0))</f>
        <v>136260</v>
      </c>
      <c r="Q480" s="8">
        <f t="array" ref="Q480">IF($I$2="Длительное проживание от 10 ночей ",
INDEX(GRID!$B$4:$U$15,MATCH(Q$7,GRID!$A$4:$A$15,0),MATCH(1,($U$2=GRID!$B$1:$U$1)*(КАЛЕНДАРЬ!AS17=GRID!$B$3:$U$3),0))*GRID!$H$45,
ROUNDUP(INDEX(GRID!$B$4:$U$15,MATCH(Q$7,GRID!$A$4:$A$15,0),MATCH(1,($U$2=GRID!$B$1:$U$1)*(КАЛЕНДАРЬ!AS17=GRID!$B$3:$U$3),0))*GRID!$H$45*(1-GRID!$H$46),0))</f>
        <v>160110</v>
      </c>
      <c r="R480" s="57" t="s">
        <v>119</v>
      </c>
      <c r="S480" s="57" t="s">
        <v>119</v>
      </c>
      <c r="T480" s="57" t="s">
        <v>119</v>
      </c>
    </row>
    <row r="481" spans="1:20">
      <c r="A481" s="63" t="s">
        <v>11</v>
      </c>
      <c r="B481" s="64">
        <v>15</v>
      </c>
      <c r="C481" s="8">
        <f t="array" ref="C481">IF($I$2="Длительное проживание от 10 ночей ",
INDEX(GRID!$B$4:$U$15,MATCH(C$7,GRID!$A$4:$A$15,0),MATCH(1,($U$2=GRID!$B$1:$U$1)*(КАЛЕНДАРЬ!AS18=GRID!$B$3:$U$3),0))*GRID!$H$45,
ROUNDUP(INDEX(GRID!$B$4:$U$15,MATCH(C$7,GRID!$A$4:$A$15,0),MATCH(1,($U$2=GRID!$B$1:$U$1)*(КАЛЕНДАРЬ!AS18=GRID!$B$3:$U$3),0))*GRID!$H$45*(1-GRID!$H$46),0))</f>
        <v>24750.000000000004</v>
      </c>
      <c r="D481" s="8">
        <f t="array" ref="D481">IF($I$2="Длительное проживание от 10 ночей ",
INDEX(GRID!$B$18:$U$29,MATCH(C$7,GRID!$A$18:$A$29,0),MATCH(1,($U$2=GRID!$B$1:$U$1)*(КАЛЕНДАРЬ!AS18=GRID!$B$3:$U$3),0))*GRID!$H$45,
ROUNDUP(INDEX(GRID!$B$18:$U$29,MATCH(C$7,GRID!$A$18:$A$29,0),MATCH(1,($U$2=GRID!$B$1:$U$1)*(КАЛЕНДАРЬ!AS18=GRID!$B$3:$U$3),0))*GRID!$H$45*(1-GRID!$H$46),0))</f>
        <v>29250.000000000004</v>
      </c>
      <c r="E481" s="8">
        <f t="array" ref="E481">IF($I$2="Длительное проживание от 10 ночей ",
INDEX(GRID!$B$4:$U$15,MATCH(E$7,GRID!$A$4:$A$15,0),MATCH(1,($U$2=GRID!$B$1:$U$1)*(КАЛЕНДАРЬ!AS18=GRID!$B$3:$U$3),0))*GRID!$H$45,
ROUNDUP(INDEX(GRID!$B$4:$U$15,MATCH(E$7,GRID!$A$4:$A$15,0),MATCH(1,($U$2=GRID!$B$1:$U$1)*(КАЛЕНДАРЬ!AS18=GRID!$B$3:$U$3),0))*GRID!$H$45*(1-GRID!$H$46),0))</f>
        <v>29700</v>
      </c>
      <c r="F481" s="8">
        <f t="array" ref="F481">IF($I$2="Длительное проживание от 10 ночей ",
INDEX(GRID!$B$18:$U$29,MATCH(E$7,GRID!$A$18:$A$29,0),MATCH(1,($U$2=GRID!$B$1:$U$1)*(КАЛЕНДАРЬ!AS18=GRID!$B$3:$U$3),0))*GRID!$H$45,
ROUNDUP(INDEX(GRID!$B$18:$U$29,MATCH(E$7,GRID!$A$18:$A$29,0),MATCH(1,($U$2=GRID!$B$1:$U$1)*(КАЛЕНДАРЬ!AS18=GRID!$B$3:$U$3),0))*GRID!$H$45*(1-GRID!$H$46),0))</f>
        <v>34200</v>
      </c>
      <c r="G481" s="57" t="s">
        <v>119</v>
      </c>
      <c r="H481" s="57" t="s">
        <v>119</v>
      </c>
      <c r="I481" s="8">
        <f t="array" ref="I481">IF($I$2="Длительное проживание от 10 ночей ",
INDEX(GRID!$B$4:$U$15,MATCH(I$7,GRID!$A$4:$A$15,0),MATCH(1,($U$2=GRID!$B$1:$U$1)*(КАЛЕНДАРЬ!AS18=GRID!$B$3:$U$3),0))*GRID!$H$45,
ROUNDUP(INDEX(GRID!$B$4:$U$15,MATCH(I$7,GRID!$A$4:$A$15,0),MATCH(1,($U$2=GRID!$B$1:$U$1)*(КАЛЕНДАРЬ!AS18=GRID!$B$3:$U$3),0))*GRID!$H$45*(1-GRID!$H$46),0))</f>
        <v>39060</v>
      </c>
      <c r="J481" s="8">
        <f t="array" ref="J481">IF($I$2="Длительное проживание от 10 ночей ",
INDEX(GRID!$B$18:$U$29,MATCH(I$7,GRID!$A$18:$A$29,0),MATCH(1,($U$2=GRID!$B$1:$U$1)*(КАЛЕНДАРЬ!AS18=GRID!$B$3:$U$3),0))*GRID!$H$45,
ROUNDUP(INDEX(GRID!$B$18:$U$29,MATCH(I$7,GRID!$A$18:$A$29,0),MATCH(1,($U$2=GRID!$B$1:$U$1)*(КАЛЕНДАРЬ!AS18=GRID!$B$3:$U$3),0))*GRID!$H$45*(1-GRID!$H$46),0))</f>
        <v>43560</v>
      </c>
      <c r="K481" s="57" t="s">
        <v>119</v>
      </c>
      <c r="L481" s="57" t="s">
        <v>119</v>
      </c>
      <c r="M481" s="8">
        <f t="array" ref="M481">IF($I$2="Длительное проживание от 10 ночей ",
INDEX(GRID!$B$4:$U$15,MATCH(M$7,GRID!$A$4:$A$15,0),MATCH(1,($U$2=GRID!$B$1:$U$1)*(КАЛЕНДАРЬ!AS18=GRID!$B$3:$U$3),0))*GRID!$H$45,
ROUNDUP(INDEX(GRID!$B$4:$U$15,MATCH(M$7,GRID!$A$4:$A$15,0),MATCH(1,($U$2=GRID!$B$1:$U$1)*(КАЛЕНДАРЬ!AS18=GRID!$B$3:$U$3),0))*GRID!$H$45*(1-GRID!$H$46),0))</f>
        <v>62550</v>
      </c>
      <c r="N481" s="8">
        <f t="array" ref="N481">IF($I$2="Длительное проживание от 10 ночей ",
INDEX(GRID!$B$18:$U$29,MATCH(M$7,GRID!$A$18:$A$29,0),MATCH(1,($U$2=GRID!$B$1:$U$1)*(КАЛЕНДАРЬ!AS18=GRID!$B$3:$U$3),0))*GRID!$H$45,
ROUNDUP(INDEX(GRID!$B$18:$U$29,MATCH(M$7,GRID!$A$18:$A$29,0),MATCH(1,($U$2=GRID!$B$1:$U$1)*(КАЛЕНДАРЬ!AS18=GRID!$B$3:$U$3),0))*GRID!$H$45*(1-GRID!$H$46),0))</f>
        <v>67050</v>
      </c>
      <c r="O481" s="57" t="s">
        <v>119</v>
      </c>
      <c r="P481" s="8">
        <f t="array" ref="P481">IF($I$2="Длительное проживание от 10 ночей ",
INDEX(GRID!$B$4:$U$15,MATCH(P$7,GRID!$A$4:$A$15,0),MATCH(1,($U$2=GRID!$B$1:$U$1)*(КАЛЕНДАРЬ!AS18=GRID!$B$3:$U$3),0))*GRID!$H$45,
ROUNDUP(INDEX(GRID!$B$4:$U$15,MATCH(P$7,GRID!$A$4:$A$15,0),MATCH(1,($U$2=GRID!$B$1:$U$1)*(КАЛЕНДАРЬ!AS18=GRID!$B$3:$U$3),0))*GRID!$H$45*(1-GRID!$H$46),0))</f>
        <v>130860</v>
      </c>
      <c r="Q481" s="8">
        <f t="array" ref="Q481">IF($I$2="Длительное проживание от 10 ночей ",
INDEX(GRID!$B$4:$U$15,MATCH(Q$7,GRID!$A$4:$A$15,0),MATCH(1,($U$2=GRID!$B$1:$U$1)*(КАЛЕНДАРЬ!AS18=GRID!$B$3:$U$3),0))*GRID!$H$45,
ROUNDUP(INDEX(GRID!$B$4:$U$15,MATCH(Q$7,GRID!$A$4:$A$15,0),MATCH(1,($U$2=GRID!$B$1:$U$1)*(КАЛЕНДАРЬ!AS18=GRID!$B$3:$U$3),0))*GRID!$H$45*(1-GRID!$H$46),0))</f>
        <v>153810</v>
      </c>
      <c r="R481" s="57" t="s">
        <v>119</v>
      </c>
      <c r="S481" s="57" t="s">
        <v>119</v>
      </c>
      <c r="T481" s="57" t="s">
        <v>119</v>
      </c>
    </row>
    <row r="482" spans="1:20">
      <c r="A482" s="63" t="s">
        <v>12</v>
      </c>
      <c r="B482" s="64">
        <v>16</v>
      </c>
      <c r="C482" s="8">
        <f t="array" ref="C482">IF($I$2="Длительное проживание от 10 ночей ",
INDEX(GRID!$B$4:$U$15,MATCH(C$7,GRID!$A$4:$A$15,0),MATCH(1,($U$2=GRID!$B$1:$U$1)*(КАЛЕНДАРЬ!AS19=GRID!$B$3:$U$3),0))*GRID!$H$45,
ROUNDUP(INDEX(GRID!$B$4:$U$15,MATCH(C$7,GRID!$A$4:$A$15,0),MATCH(1,($U$2=GRID!$B$1:$U$1)*(КАЛЕНДАРЬ!AS19=GRID!$B$3:$U$3),0))*GRID!$H$45*(1-GRID!$H$46),0))</f>
        <v>24750.000000000004</v>
      </c>
      <c r="D482" s="8">
        <f t="array" ref="D482">IF($I$2="Длительное проживание от 10 ночей ",
INDEX(GRID!$B$18:$U$29,MATCH(C$7,GRID!$A$18:$A$29,0),MATCH(1,($U$2=GRID!$B$1:$U$1)*(КАЛЕНДАРЬ!AS19=GRID!$B$3:$U$3),0))*GRID!$H$45,
ROUNDUP(INDEX(GRID!$B$18:$U$29,MATCH(C$7,GRID!$A$18:$A$29,0),MATCH(1,($U$2=GRID!$B$1:$U$1)*(КАЛЕНДАРЬ!AS19=GRID!$B$3:$U$3),0))*GRID!$H$45*(1-GRID!$H$46),0))</f>
        <v>29250.000000000004</v>
      </c>
      <c r="E482" s="8">
        <f t="array" ref="E482">IF($I$2="Длительное проживание от 10 ночей ",
INDEX(GRID!$B$4:$U$15,MATCH(E$7,GRID!$A$4:$A$15,0),MATCH(1,($U$2=GRID!$B$1:$U$1)*(КАЛЕНДАРЬ!AS19=GRID!$B$3:$U$3),0))*GRID!$H$45,
ROUNDUP(INDEX(GRID!$B$4:$U$15,MATCH(E$7,GRID!$A$4:$A$15,0),MATCH(1,($U$2=GRID!$B$1:$U$1)*(КАЛЕНДАРЬ!AS19=GRID!$B$3:$U$3),0))*GRID!$H$45*(1-GRID!$H$46),0))</f>
        <v>29700</v>
      </c>
      <c r="F482" s="8">
        <f t="array" ref="F482">IF($I$2="Длительное проживание от 10 ночей ",
INDEX(GRID!$B$18:$U$29,MATCH(E$7,GRID!$A$18:$A$29,0),MATCH(1,($U$2=GRID!$B$1:$U$1)*(КАЛЕНДАРЬ!AS19=GRID!$B$3:$U$3),0))*GRID!$H$45,
ROUNDUP(INDEX(GRID!$B$18:$U$29,MATCH(E$7,GRID!$A$18:$A$29,0),MATCH(1,($U$2=GRID!$B$1:$U$1)*(КАЛЕНДАРЬ!AS19=GRID!$B$3:$U$3),0))*GRID!$H$45*(1-GRID!$H$46),0))</f>
        <v>34200</v>
      </c>
      <c r="G482" s="57" t="s">
        <v>119</v>
      </c>
      <c r="H482" s="57" t="s">
        <v>119</v>
      </c>
      <c r="I482" s="8">
        <f t="array" ref="I482">IF($I$2="Длительное проживание от 10 ночей ",
INDEX(GRID!$B$4:$U$15,MATCH(I$7,GRID!$A$4:$A$15,0),MATCH(1,($U$2=GRID!$B$1:$U$1)*(КАЛЕНДАРЬ!AS19=GRID!$B$3:$U$3),0))*GRID!$H$45,
ROUNDUP(INDEX(GRID!$B$4:$U$15,MATCH(I$7,GRID!$A$4:$A$15,0),MATCH(1,($U$2=GRID!$B$1:$U$1)*(КАЛЕНДАРЬ!AS19=GRID!$B$3:$U$3),0))*GRID!$H$45*(1-GRID!$H$46),0))</f>
        <v>39060</v>
      </c>
      <c r="J482" s="8">
        <f t="array" ref="J482">IF($I$2="Длительное проживание от 10 ночей ",
INDEX(GRID!$B$18:$U$29,MATCH(I$7,GRID!$A$18:$A$29,0),MATCH(1,($U$2=GRID!$B$1:$U$1)*(КАЛЕНДАРЬ!AS19=GRID!$B$3:$U$3),0))*GRID!$H$45,
ROUNDUP(INDEX(GRID!$B$18:$U$29,MATCH(I$7,GRID!$A$18:$A$29,0),MATCH(1,($U$2=GRID!$B$1:$U$1)*(КАЛЕНДАРЬ!AS19=GRID!$B$3:$U$3),0))*GRID!$H$45*(1-GRID!$H$46),0))</f>
        <v>43560</v>
      </c>
      <c r="K482" s="57" t="s">
        <v>119</v>
      </c>
      <c r="L482" s="57" t="s">
        <v>119</v>
      </c>
      <c r="M482" s="8">
        <f t="array" ref="M482">IF($I$2="Длительное проживание от 10 ночей ",
INDEX(GRID!$B$4:$U$15,MATCH(M$7,GRID!$A$4:$A$15,0),MATCH(1,($U$2=GRID!$B$1:$U$1)*(КАЛЕНДАРЬ!AS19=GRID!$B$3:$U$3),0))*GRID!$H$45,
ROUNDUP(INDEX(GRID!$B$4:$U$15,MATCH(M$7,GRID!$A$4:$A$15,0),MATCH(1,($U$2=GRID!$B$1:$U$1)*(КАЛЕНДАРЬ!AS19=GRID!$B$3:$U$3),0))*GRID!$H$45*(1-GRID!$H$46),0))</f>
        <v>62550</v>
      </c>
      <c r="N482" s="8">
        <f t="array" ref="N482">IF($I$2="Длительное проживание от 10 ночей ",
INDEX(GRID!$B$18:$U$29,MATCH(M$7,GRID!$A$18:$A$29,0),MATCH(1,($U$2=GRID!$B$1:$U$1)*(КАЛЕНДАРЬ!AS19=GRID!$B$3:$U$3),0))*GRID!$H$45,
ROUNDUP(INDEX(GRID!$B$18:$U$29,MATCH(M$7,GRID!$A$18:$A$29,0),MATCH(1,($U$2=GRID!$B$1:$U$1)*(КАЛЕНДАРЬ!AS19=GRID!$B$3:$U$3),0))*GRID!$H$45*(1-GRID!$H$46),0))</f>
        <v>67050</v>
      </c>
      <c r="O482" s="57" t="s">
        <v>119</v>
      </c>
      <c r="P482" s="8">
        <f t="array" ref="P482">IF($I$2="Длительное проживание от 10 ночей ",
INDEX(GRID!$B$4:$U$15,MATCH(P$7,GRID!$A$4:$A$15,0),MATCH(1,($U$2=GRID!$B$1:$U$1)*(КАЛЕНДАРЬ!AS19=GRID!$B$3:$U$3),0))*GRID!$H$45,
ROUNDUP(INDEX(GRID!$B$4:$U$15,MATCH(P$7,GRID!$A$4:$A$15,0),MATCH(1,($U$2=GRID!$B$1:$U$1)*(КАЛЕНДАРЬ!AS19=GRID!$B$3:$U$3),0))*GRID!$H$45*(1-GRID!$H$46),0))</f>
        <v>130860</v>
      </c>
      <c r="Q482" s="8">
        <f t="array" ref="Q482">IF($I$2="Длительное проживание от 10 ночей ",
INDEX(GRID!$B$4:$U$15,MATCH(Q$7,GRID!$A$4:$A$15,0),MATCH(1,($U$2=GRID!$B$1:$U$1)*(КАЛЕНДАРЬ!AS19=GRID!$B$3:$U$3),0))*GRID!$H$45,
ROUNDUP(INDEX(GRID!$B$4:$U$15,MATCH(Q$7,GRID!$A$4:$A$15,0),MATCH(1,($U$2=GRID!$B$1:$U$1)*(КАЛЕНДАРЬ!AS19=GRID!$B$3:$U$3),0))*GRID!$H$45*(1-GRID!$H$46),0))</f>
        <v>153810</v>
      </c>
      <c r="R482" s="57" t="s">
        <v>119</v>
      </c>
      <c r="S482" s="57" t="s">
        <v>119</v>
      </c>
      <c r="T482" s="57" t="s">
        <v>119</v>
      </c>
    </row>
    <row r="483" spans="1:20">
      <c r="A483" s="63" t="s">
        <v>13</v>
      </c>
      <c r="B483" s="64">
        <v>17</v>
      </c>
      <c r="C483" s="8">
        <f t="array" ref="C483">IF($I$2="Длительное проживание от 10 ночей ",
INDEX(GRID!$B$4:$U$15,MATCH(C$7,GRID!$A$4:$A$15,0),MATCH(1,($U$2=GRID!$B$1:$U$1)*(КАЛЕНДАРЬ!AS20=GRID!$B$3:$U$3),0))*GRID!$H$45,
ROUNDUP(INDEX(GRID!$B$4:$U$15,MATCH(C$7,GRID!$A$4:$A$15,0),MATCH(1,($U$2=GRID!$B$1:$U$1)*(КАЛЕНДАРЬ!AS20=GRID!$B$3:$U$3),0))*GRID!$H$45*(1-GRID!$H$46),0))</f>
        <v>24750.000000000004</v>
      </c>
      <c r="D483" s="8">
        <f t="array" ref="D483">IF($I$2="Длительное проживание от 10 ночей ",
INDEX(GRID!$B$18:$U$29,MATCH(C$7,GRID!$A$18:$A$29,0),MATCH(1,($U$2=GRID!$B$1:$U$1)*(КАЛЕНДАРЬ!AS20=GRID!$B$3:$U$3),0))*GRID!$H$45,
ROUNDUP(INDEX(GRID!$B$18:$U$29,MATCH(C$7,GRID!$A$18:$A$29,0),MATCH(1,($U$2=GRID!$B$1:$U$1)*(КАЛЕНДАРЬ!AS20=GRID!$B$3:$U$3),0))*GRID!$H$45*(1-GRID!$H$46),0))</f>
        <v>29250.000000000004</v>
      </c>
      <c r="E483" s="8">
        <f t="array" ref="E483">IF($I$2="Длительное проживание от 10 ночей ",
INDEX(GRID!$B$4:$U$15,MATCH(E$7,GRID!$A$4:$A$15,0),MATCH(1,($U$2=GRID!$B$1:$U$1)*(КАЛЕНДАРЬ!AS20=GRID!$B$3:$U$3),0))*GRID!$H$45,
ROUNDUP(INDEX(GRID!$B$4:$U$15,MATCH(E$7,GRID!$A$4:$A$15,0),MATCH(1,($U$2=GRID!$B$1:$U$1)*(КАЛЕНДАРЬ!AS20=GRID!$B$3:$U$3),0))*GRID!$H$45*(1-GRID!$H$46),0))</f>
        <v>29700</v>
      </c>
      <c r="F483" s="8">
        <f t="array" ref="F483">IF($I$2="Длительное проживание от 10 ночей ",
INDEX(GRID!$B$18:$U$29,MATCH(E$7,GRID!$A$18:$A$29,0),MATCH(1,($U$2=GRID!$B$1:$U$1)*(КАЛЕНДАРЬ!AS20=GRID!$B$3:$U$3),0))*GRID!$H$45,
ROUNDUP(INDEX(GRID!$B$18:$U$29,MATCH(E$7,GRID!$A$18:$A$29,0),MATCH(1,($U$2=GRID!$B$1:$U$1)*(КАЛЕНДАРЬ!AS20=GRID!$B$3:$U$3),0))*GRID!$H$45*(1-GRID!$H$46),0))</f>
        <v>34200</v>
      </c>
      <c r="G483" s="57" t="s">
        <v>119</v>
      </c>
      <c r="H483" s="57" t="s">
        <v>119</v>
      </c>
      <c r="I483" s="8">
        <f t="array" ref="I483">IF($I$2="Длительное проживание от 10 ночей ",
INDEX(GRID!$B$4:$U$15,MATCH(I$7,GRID!$A$4:$A$15,0),MATCH(1,($U$2=GRID!$B$1:$U$1)*(КАЛЕНДАРЬ!AS20=GRID!$B$3:$U$3),0))*GRID!$H$45,
ROUNDUP(INDEX(GRID!$B$4:$U$15,MATCH(I$7,GRID!$A$4:$A$15,0),MATCH(1,($U$2=GRID!$B$1:$U$1)*(КАЛЕНДАРЬ!AS20=GRID!$B$3:$U$3),0))*GRID!$H$45*(1-GRID!$H$46),0))</f>
        <v>39060</v>
      </c>
      <c r="J483" s="8">
        <f t="array" ref="J483">IF($I$2="Длительное проживание от 10 ночей ",
INDEX(GRID!$B$18:$U$29,MATCH(I$7,GRID!$A$18:$A$29,0),MATCH(1,($U$2=GRID!$B$1:$U$1)*(КАЛЕНДАРЬ!AS20=GRID!$B$3:$U$3),0))*GRID!$H$45,
ROUNDUP(INDEX(GRID!$B$18:$U$29,MATCH(I$7,GRID!$A$18:$A$29,0),MATCH(1,($U$2=GRID!$B$1:$U$1)*(КАЛЕНДАРЬ!AS20=GRID!$B$3:$U$3),0))*GRID!$H$45*(1-GRID!$H$46),0))</f>
        <v>43560</v>
      </c>
      <c r="K483" s="57" t="s">
        <v>119</v>
      </c>
      <c r="L483" s="57" t="s">
        <v>119</v>
      </c>
      <c r="M483" s="8">
        <f t="array" ref="M483">IF($I$2="Длительное проживание от 10 ночей ",
INDEX(GRID!$B$4:$U$15,MATCH(M$7,GRID!$A$4:$A$15,0),MATCH(1,($U$2=GRID!$B$1:$U$1)*(КАЛЕНДАРЬ!AS20=GRID!$B$3:$U$3),0))*GRID!$H$45,
ROUNDUP(INDEX(GRID!$B$4:$U$15,MATCH(M$7,GRID!$A$4:$A$15,0),MATCH(1,($U$2=GRID!$B$1:$U$1)*(КАЛЕНДАРЬ!AS20=GRID!$B$3:$U$3),0))*GRID!$H$45*(1-GRID!$H$46),0))</f>
        <v>62550</v>
      </c>
      <c r="N483" s="8">
        <f t="array" ref="N483">IF($I$2="Длительное проживание от 10 ночей ",
INDEX(GRID!$B$18:$U$29,MATCH(M$7,GRID!$A$18:$A$29,0),MATCH(1,($U$2=GRID!$B$1:$U$1)*(КАЛЕНДАРЬ!AS20=GRID!$B$3:$U$3),0))*GRID!$H$45,
ROUNDUP(INDEX(GRID!$B$18:$U$29,MATCH(M$7,GRID!$A$18:$A$29,0),MATCH(1,($U$2=GRID!$B$1:$U$1)*(КАЛЕНДАРЬ!AS20=GRID!$B$3:$U$3),0))*GRID!$H$45*(1-GRID!$H$46),0))</f>
        <v>67050</v>
      </c>
      <c r="O483" s="57" t="s">
        <v>119</v>
      </c>
      <c r="P483" s="8">
        <f t="array" ref="P483">IF($I$2="Длительное проживание от 10 ночей ",
INDEX(GRID!$B$4:$U$15,MATCH(P$7,GRID!$A$4:$A$15,0),MATCH(1,($U$2=GRID!$B$1:$U$1)*(КАЛЕНДАРЬ!AS20=GRID!$B$3:$U$3),0))*GRID!$H$45,
ROUNDUP(INDEX(GRID!$B$4:$U$15,MATCH(P$7,GRID!$A$4:$A$15,0),MATCH(1,($U$2=GRID!$B$1:$U$1)*(КАЛЕНДАРЬ!AS20=GRID!$B$3:$U$3),0))*GRID!$H$45*(1-GRID!$H$46),0))</f>
        <v>130860</v>
      </c>
      <c r="Q483" s="8">
        <f t="array" ref="Q483">IF($I$2="Длительное проживание от 10 ночей ",
INDEX(GRID!$B$4:$U$15,MATCH(Q$7,GRID!$A$4:$A$15,0),MATCH(1,($U$2=GRID!$B$1:$U$1)*(КАЛЕНДАРЬ!AS20=GRID!$B$3:$U$3),0))*GRID!$H$45,
ROUNDUP(INDEX(GRID!$B$4:$U$15,MATCH(Q$7,GRID!$A$4:$A$15,0),MATCH(1,($U$2=GRID!$B$1:$U$1)*(КАЛЕНДАРЬ!AS20=GRID!$B$3:$U$3),0))*GRID!$H$45*(1-GRID!$H$46),0))</f>
        <v>153810</v>
      </c>
      <c r="R483" s="57" t="s">
        <v>119</v>
      </c>
      <c r="S483" s="57" t="s">
        <v>119</v>
      </c>
      <c r="T483" s="57" t="s">
        <v>119</v>
      </c>
    </row>
    <row r="484" spans="1:20">
      <c r="A484" s="63" t="s">
        <v>14</v>
      </c>
      <c r="B484" s="64">
        <v>18</v>
      </c>
      <c r="C484" s="8">
        <f t="array" ref="C484">IF($I$2="Длительное проживание от 10 ночей ",
INDEX(GRID!$B$4:$U$15,MATCH(C$7,GRID!$A$4:$A$15,0),MATCH(1,($U$2=GRID!$B$1:$U$1)*(КАЛЕНДАРЬ!AS21=GRID!$B$3:$U$3),0))*GRID!$H$45,
ROUNDUP(INDEX(GRID!$B$4:$U$15,MATCH(C$7,GRID!$A$4:$A$15,0),MATCH(1,($U$2=GRID!$B$1:$U$1)*(КАЛЕНДАРЬ!AS21=GRID!$B$3:$U$3),0))*GRID!$H$45*(1-GRID!$H$46),0))</f>
        <v>24750.000000000004</v>
      </c>
      <c r="D484" s="8">
        <f t="array" ref="D484">IF($I$2="Длительное проживание от 10 ночей ",
INDEX(GRID!$B$18:$U$29,MATCH(C$7,GRID!$A$18:$A$29,0),MATCH(1,($U$2=GRID!$B$1:$U$1)*(КАЛЕНДАРЬ!AS21=GRID!$B$3:$U$3),0))*GRID!$H$45,
ROUNDUP(INDEX(GRID!$B$18:$U$29,MATCH(C$7,GRID!$A$18:$A$29,0),MATCH(1,($U$2=GRID!$B$1:$U$1)*(КАЛЕНДАРЬ!AS21=GRID!$B$3:$U$3),0))*GRID!$H$45*(1-GRID!$H$46),0))</f>
        <v>29250.000000000004</v>
      </c>
      <c r="E484" s="8">
        <f t="array" ref="E484">IF($I$2="Длительное проживание от 10 ночей ",
INDEX(GRID!$B$4:$U$15,MATCH(E$7,GRID!$A$4:$A$15,0),MATCH(1,($U$2=GRID!$B$1:$U$1)*(КАЛЕНДАРЬ!AS21=GRID!$B$3:$U$3),0))*GRID!$H$45,
ROUNDUP(INDEX(GRID!$B$4:$U$15,MATCH(E$7,GRID!$A$4:$A$15,0),MATCH(1,($U$2=GRID!$B$1:$U$1)*(КАЛЕНДАРЬ!AS21=GRID!$B$3:$U$3),0))*GRID!$H$45*(1-GRID!$H$46),0))</f>
        <v>29700</v>
      </c>
      <c r="F484" s="8">
        <f t="array" ref="F484">IF($I$2="Длительное проживание от 10 ночей ",
INDEX(GRID!$B$18:$U$29,MATCH(E$7,GRID!$A$18:$A$29,0),MATCH(1,($U$2=GRID!$B$1:$U$1)*(КАЛЕНДАРЬ!AS21=GRID!$B$3:$U$3),0))*GRID!$H$45,
ROUNDUP(INDEX(GRID!$B$18:$U$29,MATCH(E$7,GRID!$A$18:$A$29,0),MATCH(1,($U$2=GRID!$B$1:$U$1)*(КАЛЕНДАРЬ!AS21=GRID!$B$3:$U$3),0))*GRID!$H$45*(1-GRID!$H$46),0))</f>
        <v>34200</v>
      </c>
      <c r="G484" s="57" t="s">
        <v>119</v>
      </c>
      <c r="H484" s="57" t="s">
        <v>119</v>
      </c>
      <c r="I484" s="8">
        <f t="array" ref="I484">IF($I$2="Длительное проживание от 10 ночей ",
INDEX(GRID!$B$4:$U$15,MATCH(I$7,GRID!$A$4:$A$15,0),MATCH(1,($U$2=GRID!$B$1:$U$1)*(КАЛЕНДАРЬ!AS21=GRID!$B$3:$U$3),0))*GRID!$H$45,
ROUNDUP(INDEX(GRID!$B$4:$U$15,MATCH(I$7,GRID!$A$4:$A$15,0),MATCH(1,($U$2=GRID!$B$1:$U$1)*(КАЛЕНДАРЬ!AS21=GRID!$B$3:$U$3),0))*GRID!$H$45*(1-GRID!$H$46),0))</f>
        <v>39060</v>
      </c>
      <c r="J484" s="8">
        <f t="array" ref="J484">IF($I$2="Длительное проживание от 10 ночей ",
INDEX(GRID!$B$18:$U$29,MATCH(I$7,GRID!$A$18:$A$29,0),MATCH(1,($U$2=GRID!$B$1:$U$1)*(КАЛЕНДАРЬ!AS21=GRID!$B$3:$U$3),0))*GRID!$H$45,
ROUNDUP(INDEX(GRID!$B$18:$U$29,MATCH(I$7,GRID!$A$18:$A$29,0),MATCH(1,($U$2=GRID!$B$1:$U$1)*(КАЛЕНДАРЬ!AS21=GRID!$B$3:$U$3),0))*GRID!$H$45*(1-GRID!$H$46),0))</f>
        <v>43560</v>
      </c>
      <c r="K484" s="57" t="s">
        <v>119</v>
      </c>
      <c r="L484" s="57" t="s">
        <v>119</v>
      </c>
      <c r="M484" s="8">
        <f t="array" ref="M484">IF($I$2="Длительное проживание от 10 ночей ",
INDEX(GRID!$B$4:$U$15,MATCH(M$7,GRID!$A$4:$A$15,0),MATCH(1,($U$2=GRID!$B$1:$U$1)*(КАЛЕНДАРЬ!AS21=GRID!$B$3:$U$3),0))*GRID!$H$45,
ROUNDUP(INDEX(GRID!$B$4:$U$15,MATCH(M$7,GRID!$A$4:$A$15,0),MATCH(1,($U$2=GRID!$B$1:$U$1)*(КАЛЕНДАРЬ!AS21=GRID!$B$3:$U$3),0))*GRID!$H$45*(1-GRID!$H$46),0))</f>
        <v>62550</v>
      </c>
      <c r="N484" s="8">
        <f t="array" ref="N484">IF($I$2="Длительное проживание от 10 ночей ",
INDEX(GRID!$B$18:$U$29,MATCH(M$7,GRID!$A$18:$A$29,0),MATCH(1,($U$2=GRID!$B$1:$U$1)*(КАЛЕНДАРЬ!AS21=GRID!$B$3:$U$3),0))*GRID!$H$45,
ROUNDUP(INDEX(GRID!$B$18:$U$29,MATCH(M$7,GRID!$A$18:$A$29,0),MATCH(1,($U$2=GRID!$B$1:$U$1)*(КАЛЕНДАРЬ!AS21=GRID!$B$3:$U$3),0))*GRID!$H$45*(1-GRID!$H$46),0))</f>
        <v>67050</v>
      </c>
      <c r="O484" s="57" t="s">
        <v>119</v>
      </c>
      <c r="P484" s="8">
        <f t="array" ref="P484">IF($I$2="Длительное проживание от 10 ночей ",
INDEX(GRID!$B$4:$U$15,MATCH(P$7,GRID!$A$4:$A$15,0),MATCH(1,($U$2=GRID!$B$1:$U$1)*(КАЛЕНДАРЬ!AS21=GRID!$B$3:$U$3),0))*GRID!$H$45,
ROUNDUP(INDEX(GRID!$B$4:$U$15,MATCH(P$7,GRID!$A$4:$A$15,0),MATCH(1,($U$2=GRID!$B$1:$U$1)*(КАЛЕНДАРЬ!AS21=GRID!$B$3:$U$3),0))*GRID!$H$45*(1-GRID!$H$46),0))</f>
        <v>130860</v>
      </c>
      <c r="Q484" s="8">
        <f t="array" ref="Q484">IF($I$2="Длительное проживание от 10 ночей ",
INDEX(GRID!$B$4:$U$15,MATCH(Q$7,GRID!$A$4:$A$15,0),MATCH(1,($U$2=GRID!$B$1:$U$1)*(КАЛЕНДАРЬ!AS21=GRID!$B$3:$U$3),0))*GRID!$H$45,
ROUNDUP(INDEX(GRID!$B$4:$U$15,MATCH(Q$7,GRID!$A$4:$A$15,0),MATCH(1,($U$2=GRID!$B$1:$U$1)*(КАЛЕНДАРЬ!AS21=GRID!$B$3:$U$3),0))*GRID!$H$45*(1-GRID!$H$46),0))</f>
        <v>153810</v>
      </c>
      <c r="R484" s="57" t="s">
        <v>119</v>
      </c>
      <c r="S484" s="57" t="s">
        <v>119</v>
      </c>
      <c r="T484" s="57" t="s">
        <v>119</v>
      </c>
    </row>
    <row r="485" spans="1:20">
      <c r="A485" s="63" t="s">
        <v>15</v>
      </c>
      <c r="B485" s="64">
        <v>19</v>
      </c>
      <c r="C485" s="8">
        <f t="array" ref="C485">IF($I$2="Длительное проживание от 10 ночей ",
INDEX(GRID!$B$4:$U$15,MATCH(C$7,GRID!$A$4:$A$15,0),MATCH(1,($U$2=GRID!$B$1:$U$1)*(КАЛЕНДАРЬ!AS22=GRID!$B$3:$U$3),0))*GRID!$H$45,
ROUNDUP(INDEX(GRID!$B$4:$U$15,MATCH(C$7,GRID!$A$4:$A$15,0),MATCH(1,($U$2=GRID!$B$1:$U$1)*(КАЛЕНДАРЬ!AS22=GRID!$B$3:$U$3),0))*GRID!$H$45*(1-GRID!$H$46),0))</f>
        <v>24750.000000000004</v>
      </c>
      <c r="D485" s="8">
        <f t="array" ref="D485">IF($I$2="Длительное проживание от 10 ночей ",
INDEX(GRID!$B$18:$U$29,MATCH(C$7,GRID!$A$18:$A$29,0),MATCH(1,($U$2=GRID!$B$1:$U$1)*(КАЛЕНДАРЬ!AS22=GRID!$B$3:$U$3),0))*GRID!$H$45,
ROUNDUP(INDEX(GRID!$B$18:$U$29,MATCH(C$7,GRID!$A$18:$A$29,0),MATCH(1,($U$2=GRID!$B$1:$U$1)*(КАЛЕНДАРЬ!AS22=GRID!$B$3:$U$3),0))*GRID!$H$45*(1-GRID!$H$46),0))</f>
        <v>29250.000000000004</v>
      </c>
      <c r="E485" s="8">
        <f t="array" ref="E485">IF($I$2="Длительное проживание от 10 ночей ",
INDEX(GRID!$B$4:$U$15,MATCH(E$7,GRID!$A$4:$A$15,0),MATCH(1,($U$2=GRID!$B$1:$U$1)*(КАЛЕНДАРЬ!AS22=GRID!$B$3:$U$3),0))*GRID!$H$45,
ROUNDUP(INDEX(GRID!$B$4:$U$15,MATCH(E$7,GRID!$A$4:$A$15,0),MATCH(1,($U$2=GRID!$B$1:$U$1)*(КАЛЕНДАРЬ!AS22=GRID!$B$3:$U$3),0))*GRID!$H$45*(1-GRID!$H$46),0))</f>
        <v>29700</v>
      </c>
      <c r="F485" s="8">
        <f t="array" ref="F485">IF($I$2="Длительное проживание от 10 ночей ",
INDEX(GRID!$B$18:$U$29,MATCH(E$7,GRID!$A$18:$A$29,0),MATCH(1,($U$2=GRID!$B$1:$U$1)*(КАЛЕНДАРЬ!AS22=GRID!$B$3:$U$3),0))*GRID!$H$45,
ROUNDUP(INDEX(GRID!$B$18:$U$29,MATCH(E$7,GRID!$A$18:$A$29,0),MATCH(1,($U$2=GRID!$B$1:$U$1)*(КАЛЕНДАРЬ!AS22=GRID!$B$3:$U$3),0))*GRID!$H$45*(1-GRID!$H$46),0))</f>
        <v>34200</v>
      </c>
      <c r="G485" s="57" t="s">
        <v>119</v>
      </c>
      <c r="H485" s="57" t="s">
        <v>119</v>
      </c>
      <c r="I485" s="8">
        <f t="array" ref="I485">IF($I$2="Длительное проживание от 10 ночей ",
INDEX(GRID!$B$4:$U$15,MATCH(I$7,GRID!$A$4:$A$15,0),MATCH(1,($U$2=GRID!$B$1:$U$1)*(КАЛЕНДАРЬ!AS22=GRID!$B$3:$U$3),0))*GRID!$H$45,
ROUNDUP(INDEX(GRID!$B$4:$U$15,MATCH(I$7,GRID!$A$4:$A$15,0),MATCH(1,($U$2=GRID!$B$1:$U$1)*(КАЛЕНДАРЬ!AS22=GRID!$B$3:$U$3),0))*GRID!$H$45*(1-GRID!$H$46),0))</f>
        <v>39060</v>
      </c>
      <c r="J485" s="8">
        <f t="array" ref="J485">IF($I$2="Длительное проживание от 10 ночей ",
INDEX(GRID!$B$18:$U$29,MATCH(I$7,GRID!$A$18:$A$29,0),MATCH(1,($U$2=GRID!$B$1:$U$1)*(КАЛЕНДАРЬ!AS22=GRID!$B$3:$U$3),0))*GRID!$H$45,
ROUNDUP(INDEX(GRID!$B$18:$U$29,MATCH(I$7,GRID!$A$18:$A$29,0),MATCH(1,($U$2=GRID!$B$1:$U$1)*(КАЛЕНДАРЬ!AS22=GRID!$B$3:$U$3),0))*GRID!$H$45*(1-GRID!$H$46),0))</f>
        <v>43560</v>
      </c>
      <c r="K485" s="57" t="s">
        <v>119</v>
      </c>
      <c r="L485" s="57" t="s">
        <v>119</v>
      </c>
      <c r="M485" s="8">
        <f t="array" ref="M485">IF($I$2="Длительное проживание от 10 ночей ",
INDEX(GRID!$B$4:$U$15,MATCH(M$7,GRID!$A$4:$A$15,0),MATCH(1,($U$2=GRID!$B$1:$U$1)*(КАЛЕНДАРЬ!AS22=GRID!$B$3:$U$3),0))*GRID!$H$45,
ROUNDUP(INDEX(GRID!$B$4:$U$15,MATCH(M$7,GRID!$A$4:$A$15,0),MATCH(1,($U$2=GRID!$B$1:$U$1)*(КАЛЕНДАРЬ!AS22=GRID!$B$3:$U$3),0))*GRID!$H$45*(1-GRID!$H$46),0))</f>
        <v>62550</v>
      </c>
      <c r="N485" s="8">
        <f t="array" ref="N485">IF($I$2="Длительное проживание от 10 ночей ",
INDEX(GRID!$B$18:$U$29,MATCH(M$7,GRID!$A$18:$A$29,0),MATCH(1,($U$2=GRID!$B$1:$U$1)*(КАЛЕНДАРЬ!AS22=GRID!$B$3:$U$3),0))*GRID!$H$45,
ROUNDUP(INDEX(GRID!$B$18:$U$29,MATCH(M$7,GRID!$A$18:$A$29,0),MATCH(1,($U$2=GRID!$B$1:$U$1)*(КАЛЕНДАРЬ!AS22=GRID!$B$3:$U$3),0))*GRID!$H$45*(1-GRID!$H$46),0))</f>
        <v>67050</v>
      </c>
      <c r="O485" s="57" t="s">
        <v>119</v>
      </c>
      <c r="P485" s="8">
        <f t="array" ref="P485">IF($I$2="Длительное проживание от 10 ночей ",
INDEX(GRID!$B$4:$U$15,MATCH(P$7,GRID!$A$4:$A$15,0),MATCH(1,($U$2=GRID!$B$1:$U$1)*(КАЛЕНДАРЬ!AS22=GRID!$B$3:$U$3),0))*GRID!$H$45,
ROUNDUP(INDEX(GRID!$B$4:$U$15,MATCH(P$7,GRID!$A$4:$A$15,0),MATCH(1,($U$2=GRID!$B$1:$U$1)*(КАЛЕНДАРЬ!AS22=GRID!$B$3:$U$3),0))*GRID!$H$45*(1-GRID!$H$46),0))</f>
        <v>130860</v>
      </c>
      <c r="Q485" s="8">
        <f t="array" ref="Q485">IF($I$2="Длительное проживание от 10 ночей ",
INDEX(GRID!$B$4:$U$15,MATCH(Q$7,GRID!$A$4:$A$15,0),MATCH(1,($U$2=GRID!$B$1:$U$1)*(КАЛЕНДАРЬ!AS22=GRID!$B$3:$U$3),0))*GRID!$H$45,
ROUNDUP(INDEX(GRID!$B$4:$U$15,MATCH(Q$7,GRID!$A$4:$A$15,0),MATCH(1,($U$2=GRID!$B$1:$U$1)*(КАЛЕНДАРЬ!AS22=GRID!$B$3:$U$3),0))*GRID!$H$45*(1-GRID!$H$46),0))</f>
        <v>153810</v>
      </c>
      <c r="R485" s="57" t="s">
        <v>119</v>
      </c>
      <c r="S485" s="57" t="s">
        <v>119</v>
      </c>
      <c r="T485" s="57" t="s">
        <v>119</v>
      </c>
    </row>
    <row r="486" spans="1:20">
      <c r="A486" s="63" t="s">
        <v>16</v>
      </c>
      <c r="B486" s="64">
        <v>20</v>
      </c>
      <c r="C486" s="8">
        <f t="array" ref="C486">IF($I$2="Длительное проживание от 10 ночей ",
INDEX(GRID!$B$4:$U$15,MATCH(C$7,GRID!$A$4:$A$15,0),MATCH(1,($U$2=GRID!$B$1:$U$1)*(КАЛЕНДАРЬ!AS23=GRID!$B$3:$U$3),0))*GRID!$H$45,
ROUNDUP(INDEX(GRID!$B$4:$U$15,MATCH(C$7,GRID!$A$4:$A$15,0),MATCH(1,($U$2=GRID!$B$1:$U$1)*(КАЛЕНДАРЬ!AS23=GRID!$B$3:$U$3),0))*GRID!$H$45*(1-GRID!$H$46),0))</f>
        <v>27180.000000000004</v>
      </c>
      <c r="D486" s="8">
        <f t="array" ref="D486">IF($I$2="Длительное проживание от 10 ночей ",
INDEX(GRID!$B$18:$U$29,MATCH(C$7,GRID!$A$18:$A$29,0),MATCH(1,($U$2=GRID!$B$1:$U$1)*(КАЛЕНДАРЬ!AS23=GRID!$B$3:$U$3),0))*GRID!$H$45,
ROUNDUP(INDEX(GRID!$B$18:$U$29,MATCH(C$7,GRID!$A$18:$A$29,0),MATCH(1,($U$2=GRID!$B$1:$U$1)*(КАЛЕНДАРЬ!AS23=GRID!$B$3:$U$3),0))*GRID!$H$45*(1-GRID!$H$46),0))</f>
        <v>31680</v>
      </c>
      <c r="E486" s="8">
        <f t="array" ref="E486">IF($I$2="Длительное проживание от 10 ночей ",
INDEX(GRID!$B$4:$U$15,MATCH(E$7,GRID!$A$4:$A$15,0),MATCH(1,($U$2=GRID!$B$1:$U$1)*(КАЛЕНДАРЬ!AS23=GRID!$B$3:$U$3),0))*GRID!$H$45,
ROUNDUP(INDEX(GRID!$B$4:$U$15,MATCH(E$7,GRID!$A$4:$A$15,0),MATCH(1,($U$2=GRID!$B$1:$U$1)*(КАЛЕНДАРЬ!AS23=GRID!$B$3:$U$3),0))*GRID!$H$45*(1-GRID!$H$46),0))</f>
        <v>32670</v>
      </c>
      <c r="F486" s="8">
        <f t="array" ref="F486">IF($I$2="Длительное проживание от 10 ночей ",
INDEX(GRID!$B$18:$U$29,MATCH(E$7,GRID!$A$18:$A$29,0),MATCH(1,($U$2=GRID!$B$1:$U$1)*(КАЛЕНДАРЬ!AS23=GRID!$B$3:$U$3),0))*GRID!$H$45,
ROUNDUP(INDEX(GRID!$B$18:$U$29,MATCH(E$7,GRID!$A$18:$A$29,0),MATCH(1,($U$2=GRID!$B$1:$U$1)*(КАЛЕНДАРЬ!AS23=GRID!$B$3:$U$3),0))*GRID!$H$45*(1-GRID!$H$46),0))</f>
        <v>37170</v>
      </c>
      <c r="G486" s="57" t="s">
        <v>119</v>
      </c>
      <c r="H486" s="57" t="s">
        <v>119</v>
      </c>
      <c r="I486" s="8">
        <f t="array" ref="I486">IF($I$2="Длительное проживание от 10 ночей ",
INDEX(GRID!$B$4:$U$15,MATCH(I$7,GRID!$A$4:$A$15,0),MATCH(1,($U$2=GRID!$B$1:$U$1)*(КАЛЕНДАРЬ!AS23=GRID!$B$3:$U$3),0))*GRID!$H$45,
ROUNDUP(INDEX(GRID!$B$4:$U$15,MATCH(I$7,GRID!$A$4:$A$15,0),MATCH(1,($U$2=GRID!$B$1:$U$1)*(КАЛЕНДАРЬ!AS23=GRID!$B$3:$U$3),0))*GRID!$H$45*(1-GRID!$H$46),0))</f>
        <v>42660</v>
      </c>
      <c r="J486" s="8">
        <f t="array" ref="J486">IF($I$2="Длительное проживание от 10 ночей ",
INDEX(GRID!$B$18:$U$29,MATCH(I$7,GRID!$A$18:$A$29,0),MATCH(1,($U$2=GRID!$B$1:$U$1)*(КАЛЕНДАРЬ!AS23=GRID!$B$3:$U$3),0))*GRID!$H$45,
ROUNDUP(INDEX(GRID!$B$18:$U$29,MATCH(I$7,GRID!$A$18:$A$29,0),MATCH(1,($U$2=GRID!$B$1:$U$1)*(КАЛЕНДАРЬ!AS23=GRID!$B$3:$U$3),0))*GRID!$H$45*(1-GRID!$H$46),0))</f>
        <v>47160</v>
      </c>
      <c r="K486" s="57" t="s">
        <v>119</v>
      </c>
      <c r="L486" s="57" t="s">
        <v>119</v>
      </c>
      <c r="M486" s="8">
        <f t="array" ref="M486">IF($I$2="Длительное проживание от 10 ночей ",
INDEX(GRID!$B$4:$U$15,MATCH(M$7,GRID!$A$4:$A$15,0),MATCH(1,($U$2=GRID!$B$1:$U$1)*(КАЛЕНДАРЬ!AS23=GRID!$B$3:$U$3),0))*GRID!$H$45,
ROUNDUP(INDEX(GRID!$B$4:$U$15,MATCH(M$7,GRID!$A$4:$A$15,0),MATCH(1,($U$2=GRID!$B$1:$U$1)*(КАЛЕНДАРЬ!AS23=GRID!$B$3:$U$3),0))*GRID!$H$45*(1-GRID!$H$46),0))</f>
        <v>66600</v>
      </c>
      <c r="N486" s="8">
        <f t="array" ref="N486">IF($I$2="Длительное проживание от 10 ночей ",
INDEX(GRID!$B$18:$U$29,MATCH(M$7,GRID!$A$18:$A$29,0),MATCH(1,($U$2=GRID!$B$1:$U$1)*(КАЛЕНДАРЬ!AS23=GRID!$B$3:$U$3),0))*GRID!$H$45,
ROUNDUP(INDEX(GRID!$B$18:$U$29,MATCH(M$7,GRID!$A$18:$A$29,0),MATCH(1,($U$2=GRID!$B$1:$U$1)*(КАЛЕНДАРЬ!AS23=GRID!$B$3:$U$3),0))*GRID!$H$45*(1-GRID!$H$46),0))</f>
        <v>71100</v>
      </c>
      <c r="O486" s="57" t="s">
        <v>119</v>
      </c>
      <c r="P486" s="8">
        <f t="array" ref="P486">IF($I$2="Длительное проживание от 10 ночей ",
INDEX(GRID!$B$4:$U$15,MATCH(P$7,GRID!$A$4:$A$15,0),MATCH(1,($U$2=GRID!$B$1:$U$1)*(КАЛЕНДАРЬ!AS23=GRID!$B$3:$U$3),0))*GRID!$H$45,
ROUNDUP(INDEX(GRID!$B$4:$U$15,MATCH(P$7,GRID!$A$4:$A$15,0),MATCH(1,($U$2=GRID!$B$1:$U$1)*(КАЛЕНДАРЬ!AS23=GRID!$B$3:$U$3),0))*GRID!$H$45*(1-GRID!$H$46),0))</f>
        <v>136260</v>
      </c>
      <c r="Q486" s="8">
        <f t="array" ref="Q486">IF($I$2="Длительное проживание от 10 ночей ",
INDEX(GRID!$B$4:$U$15,MATCH(Q$7,GRID!$A$4:$A$15,0),MATCH(1,($U$2=GRID!$B$1:$U$1)*(КАЛЕНДАРЬ!AS23=GRID!$B$3:$U$3),0))*GRID!$H$45,
ROUNDUP(INDEX(GRID!$B$4:$U$15,MATCH(Q$7,GRID!$A$4:$A$15,0),MATCH(1,($U$2=GRID!$B$1:$U$1)*(КАЛЕНДАРЬ!AS23=GRID!$B$3:$U$3),0))*GRID!$H$45*(1-GRID!$H$46),0))</f>
        <v>160110</v>
      </c>
      <c r="R486" s="57" t="s">
        <v>119</v>
      </c>
      <c r="S486" s="57" t="s">
        <v>119</v>
      </c>
      <c r="T486" s="57" t="s">
        <v>119</v>
      </c>
    </row>
    <row r="487" spans="1:20">
      <c r="A487" s="63" t="s">
        <v>17</v>
      </c>
      <c r="B487" s="64">
        <v>21</v>
      </c>
      <c r="C487" s="8">
        <f t="array" ref="C487">IF($I$2="Длительное проживание от 10 ночей ",
INDEX(GRID!$B$4:$U$15,MATCH(C$7,GRID!$A$4:$A$15,0),MATCH(1,($U$2=GRID!$B$1:$U$1)*(КАЛЕНДАРЬ!AS24=GRID!$B$3:$U$3),0))*GRID!$H$45,
ROUNDUP(INDEX(GRID!$B$4:$U$15,MATCH(C$7,GRID!$A$4:$A$15,0),MATCH(1,($U$2=GRID!$B$1:$U$1)*(КАЛЕНДАРЬ!AS24=GRID!$B$3:$U$3),0))*GRID!$H$45*(1-GRID!$H$46),0))</f>
        <v>27180.000000000004</v>
      </c>
      <c r="D487" s="8">
        <f t="array" ref="D487">IF($I$2="Длительное проживание от 10 ночей ",
INDEX(GRID!$B$18:$U$29,MATCH(C$7,GRID!$A$18:$A$29,0),MATCH(1,($U$2=GRID!$B$1:$U$1)*(КАЛЕНДАРЬ!AS24=GRID!$B$3:$U$3),0))*GRID!$H$45,
ROUNDUP(INDEX(GRID!$B$18:$U$29,MATCH(C$7,GRID!$A$18:$A$29,0),MATCH(1,($U$2=GRID!$B$1:$U$1)*(КАЛЕНДАРЬ!AS24=GRID!$B$3:$U$3),0))*GRID!$H$45*(1-GRID!$H$46),0))</f>
        <v>31680</v>
      </c>
      <c r="E487" s="8">
        <f t="array" ref="E487">IF($I$2="Длительное проживание от 10 ночей ",
INDEX(GRID!$B$4:$U$15,MATCH(E$7,GRID!$A$4:$A$15,0),MATCH(1,($U$2=GRID!$B$1:$U$1)*(КАЛЕНДАРЬ!AS24=GRID!$B$3:$U$3),0))*GRID!$H$45,
ROUNDUP(INDEX(GRID!$B$4:$U$15,MATCH(E$7,GRID!$A$4:$A$15,0),MATCH(1,($U$2=GRID!$B$1:$U$1)*(КАЛЕНДАРЬ!AS24=GRID!$B$3:$U$3),0))*GRID!$H$45*(1-GRID!$H$46),0))</f>
        <v>32670</v>
      </c>
      <c r="F487" s="8">
        <f t="array" ref="F487">IF($I$2="Длительное проживание от 10 ночей ",
INDEX(GRID!$B$18:$U$29,MATCH(E$7,GRID!$A$18:$A$29,0),MATCH(1,($U$2=GRID!$B$1:$U$1)*(КАЛЕНДАРЬ!AS24=GRID!$B$3:$U$3),0))*GRID!$H$45,
ROUNDUP(INDEX(GRID!$B$18:$U$29,MATCH(E$7,GRID!$A$18:$A$29,0),MATCH(1,($U$2=GRID!$B$1:$U$1)*(КАЛЕНДАРЬ!AS24=GRID!$B$3:$U$3),0))*GRID!$H$45*(1-GRID!$H$46),0))</f>
        <v>37170</v>
      </c>
      <c r="G487" s="57" t="s">
        <v>119</v>
      </c>
      <c r="H487" s="57" t="s">
        <v>119</v>
      </c>
      <c r="I487" s="8">
        <f t="array" ref="I487">IF($I$2="Длительное проживание от 10 ночей ",
INDEX(GRID!$B$4:$U$15,MATCH(I$7,GRID!$A$4:$A$15,0),MATCH(1,($U$2=GRID!$B$1:$U$1)*(КАЛЕНДАРЬ!AS24=GRID!$B$3:$U$3),0))*GRID!$H$45,
ROUNDUP(INDEX(GRID!$B$4:$U$15,MATCH(I$7,GRID!$A$4:$A$15,0),MATCH(1,($U$2=GRID!$B$1:$U$1)*(КАЛЕНДАРЬ!AS24=GRID!$B$3:$U$3),0))*GRID!$H$45*(1-GRID!$H$46),0))</f>
        <v>42660</v>
      </c>
      <c r="J487" s="8">
        <f t="array" ref="J487">IF($I$2="Длительное проживание от 10 ночей ",
INDEX(GRID!$B$18:$U$29,MATCH(I$7,GRID!$A$18:$A$29,0),MATCH(1,($U$2=GRID!$B$1:$U$1)*(КАЛЕНДАРЬ!AS24=GRID!$B$3:$U$3),0))*GRID!$H$45,
ROUNDUP(INDEX(GRID!$B$18:$U$29,MATCH(I$7,GRID!$A$18:$A$29,0),MATCH(1,($U$2=GRID!$B$1:$U$1)*(КАЛЕНДАРЬ!AS24=GRID!$B$3:$U$3),0))*GRID!$H$45*(1-GRID!$H$46),0))</f>
        <v>47160</v>
      </c>
      <c r="K487" s="57" t="s">
        <v>119</v>
      </c>
      <c r="L487" s="57" t="s">
        <v>119</v>
      </c>
      <c r="M487" s="8">
        <f t="array" ref="M487">IF($I$2="Длительное проживание от 10 ночей ",
INDEX(GRID!$B$4:$U$15,MATCH(M$7,GRID!$A$4:$A$15,0),MATCH(1,($U$2=GRID!$B$1:$U$1)*(КАЛЕНДАРЬ!AS24=GRID!$B$3:$U$3),0))*GRID!$H$45,
ROUNDUP(INDEX(GRID!$B$4:$U$15,MATCH(M$7,GRID!$A$4:$A$15,0),MATCH(1,($U$2=GRID!$B$1:$U$1)*(КАЛЕНДАРЬ!AS24=GRID!$B$3:$U$3),0))*GRID!$H$45*(1-GRID!$H$46),0))</f>
        <v>66600</v>
      </c>
      <c r="N487" s="8">
        <f t="array" ref="N487">IF($I$2="Длительное проживание от 10 ночей ",
INDEX(GRID!$B$18:$U$29,MATCH(M$7,GRID!$A$18:$A$29,0),MATCH(1,($U$2=GRID!$B$1:$U$1)*(КАЛЕНДАРЬ!AS24=GRID!$B$3:$U$3),0))*GRID!$H$45,
ROUNDUP(INDEX(GRID!$B$18:$U$29,MATCH(M$7,GRID!$A$18:$A$29,0),MATCH(1,($U$2=GRID!$B$1:$U$1)*(КАЛЕНДАРЬ!AS24=GRID!$B$3:$U$3),0))*GRID!$H$45*(1-GRID!$H$46),0))</f>
        <v>71100</v>
      </c>
      <c r="O487" s="57" t="s">
        <v>119</v>
      </c>
      <c r="P487" s="8">
        <f t="array" ref="P487">IF($I$2="Длительное проживание от 10 ночей ",
INDEX(GRID!$B$4:$U$15,MATCH(P$7,GRID!$A$4:$A$15,0),MATCH(1,($U$2=GRID!$B$1:$U$1)*(КАЛЕНДАРЬ!AS24=GRID!$B$3:$U$3),0))*GRID!$H$45,
ROUNDUP(INDEX(GRID!$B$4:$U$15,MATCH(P$7,GRID!$A$4:$A$15,0),MATCH(1,($U$2=GRID!$B$1:$U$1)*(КАЛЕНДАРЬ!AS24=GRID!$B$3:$U$3),0))*GRID!$H$45*(1-GRID!$H$46),0))</f>
        <v>136260</v>
      </c>
      <c r="Q487" s="8">
        <f t="array" ref="Q487">IF($I$2="Длительное проживание от 10 ночей ",
INDEX(GRID!$B$4:$U$15,MATCH(Q$7,GRID!$A$4:$A$15,0),MATCH(1,($U$2=GRID!$B$1:$U$1)*(КАЛЕНДАРЬ!AS24=GRID!$B$3:$U$3),0))*GRID!$H$45,
ROUNDUP(INDEX(GRID!$B$4:$U$15,MATCH(Q$7,GRID!$A$4:$A$15,0),MATCH(1,($U$2=GRID!$B$1:$U$1)*(КАЛЕНДАРЬ!AS24=GRID!$B$3:$U$3),0))*GRID!$H$45*(1-GRID!$H$46),0))</f>
        <v>160110</v>
      </c>
      <c r="R487" s="57" t="s">
        <v>119</v>
      </c>
      <c r="S487" s="57" t="s">
        <v>119</v>
      </c>
      <c r="T487" s="57" t="s">
        <v>119</v>
      </c>
    </row>
    <row r="488" spans="1:20">
      <c r="A488" s="63" t="s">
        <v>11</v>
      </c>
      <c r="B488" s="64">
        <v>22</v>
      </c>
      <c r="C488" s="8">
        <f t="array" ref="C488">IF($I$2="Длительное проживание от 10 ночей ",
INDEX(GRID!$B$4:$U$15,MATCH(C$7,GRID!$A$4:$A$15,0),MATCH(1,($U$2=GRID!$B$1:$U$1)*(КАЛЕНДАРЬ!AS25=GRID!$B$3:$U$3),0))*GRID!$H$45,
ROUNDUP(INDEX(GRID!$B$4:$U$15,MATCH(C$7,GRID!$A$4:$A$15,0),MATCH(1,($U$2=GRID!$B$1:$U$1)*(КАЛЕНДАРЬ!AS25=GRID!$B$3:$U$3),0))*GRID!$H$45*(1-GRID!$H$46),0))</f>
        <v>24750.000000000004</v>
      </c>
      <c r="D488" s="8">
        <f t="array" ref="D488">IF($I$2="Длительное проживание от 10 ночей ",
INDEX(GRID!$B$18:$U$29,MATCH(C$7,GRID!$A$18:$A$29,0),MATCH(1,($U$2=GRID!$B$1:$U$1)*(КАЛЕНДАРЬ!AS25=GRID!$B$3:$U$3),0))*GRID!$H$45,
ROUNDUP(INDEX(GRID!$B$18:$U$29,MATCH(C$7,GRID!$A$18:$A$29,0),MATCH(1,($U$2=GRID!$B$1:$U$1)*(КАЛЕНДАРЬ!AS25=GRID!$B$3:$U$3),0))*GRID!$H$45*(1-GRID!$H$46),0))</f>
        <v>29250.000000000004</v>
      </c>
      <c r="E488" s="8">
        <f t="array" ref="E488">IF($I$2="Длительное проживание от 10 ночей ",
INDEX(GRID!$B$4:$U$15,MATCH(E$7,GRID!$A$4:$A$15,0),MATCH(1,($U$2=GRID!$B$1:$U$1)*(КАЛЕНДАРЬ!AS25=GRID!$B$3:$U$3),0))*GRID!$H$45,
ROUNDUP(INDEX(GRID!$B$4:$U$15,MATCH(E$7,GRID!$A$4:$A$15,0),MATCH(1,($U$2=GRID!$B$1:$U$1)*(КАЛЕНДАРЬ!AS25=GRID!$B$3:$U$3),0))*GRID!$H$45*(1-GRID!$H$46),0))</f>
        <v>29700</v>
      </c>
      <c r="F488" s="8">
        <f t="array" ref="F488">IF($I$2="Длительное проживание от 10 ночей ",
INDEX(GRID!$B$18:$U$29,MATCH(E$7,GRID!$A$18:$A$29,0),MATCH(1,($U$2=GRID!$B$1:$U$1)*(КАЛЕНДАРЬ!AS25=GRID!$B$3:$U$3),0))*GRID!$H$45,
ROUNDUP(INDEX(GRID!$B$18:$U$29,MATCH(E$7,GRID!$A$18:$A$29,0),MATCH(1,($U$2=GRID!$B$1:$U$1)*(КАЛЕНДАРЬ!AS25=GRID!$B$3:$U$3),0))*GRID!$H$45*(1-GRID!$H$46),0))</f>
        <v>34200</v>
      </c>
      <c r="G488" s="57" t="s">
        <v>119</v>
      </c>
      <c r="H488" s="57" t="s">
        <v>119</v>
      </c>
      <c r="I488" s="8">
        <f t="array" ref="I488">IF($I$2="Длительное проживание от 10 ночей ",
INDEX(GRID!$B$4:$U$15,MATCH(I$7,GRID!$A$4:$A$15,0),MATCH(1,($U$2=GRID!$B$1:$U$1)*(КАЛЕНДАРЬ!AS25=GRID!$B$3:$U$3),0))*GRID!$H$45,
ROUNDUP(INDEX(GRID!$B$4:$U$15,MATCH(I$7,GRID!$A$4:$A$15,0),MATCH(1,($U$2=GRID!$B$1:$U$1)*(КАЛЕНДАРЬ!AS25=GRID!$B$3:$U$3),0))*GRID!$H$45*(1-GRID!$H$46),0))</f>
        <v>39060</v>
      </c>
      <c r="J488" s="8">
        <f t="array" ref="J488">IF($I$2="Длительное проживание от 10 ночей ",
INDEX(GRID!$B$18:$U$29,MATCH(I$7,GRID!$A$18:$A$29,0),MATCH(1,($U$2=GRID!$B$1:$U$1)*(КАЛЕНДАРЬ!AS25=GRID!$B$3:$U$3),0))*GRID!$H$45,
ROUNDUP(INDEX(GRID!$B$18:$U$29,MATCH(I$7,GRID!$A$18:$A$29,0),MATCH(1,($U$2=GRID!$B$1:$U$1)*(КАЛЕНДАРЬ!AS25=GRID!$B$3:$U$3),0))*GRID!$H$45*(1-GRID!$H$46),0))</f>
        <v>43560</v>
      </c>
      <c r="K488" s="57" t="s">
        <v>119</v>
      </c>
      <c r="L488" s="57" t="s">
        <v>119</v>
      </c>
      <c r="M488" s="8">
        <f t="array" ref="M488">IF($I$2="Длительное проживание от 10 ночей ",
INDEX(GRID!$B$4:$U$15,MATCH(M$7,GRID!$A$4:$A$15,0),MATCH(1,($U$2=GRID!$B$1:$U$1)*(КАЛЕНДАРЬ!AS25=GRID!$B$3:$U$3),0))*GRID!$H$45,
ROUNDUP(INDEX(GRID!$B$4:$U$15,MATCH(M$7,GRID!$A$4:$A$15,0),MATCH(1,($U$2=GRID!$B$1:$U$1)*(КАЛЕНДАРЬ!AS25=GRID!$B$3:$U$3),0))*GRID!$H$45*(1-GRID!$H$46),0))</f>
        <v>62550</v>
      </c>
      <c r="N488" s="8">
        <f t="array" ref="N488">IF($I$2="Длительное проживание от 10 ночей ",
INDEX(GRID!$B$18:$U$29,MATCH(M$7,GRID!$A$18:$A$29,0),MATCH(1,($U$2=GRID!$B$1:$U$1)*(КАЛЕНДАРЬ!AS25=GRID!$B$3:$U$3),0))*GRID!$H$45,
ROUNDUP(INDEX(GRID!$B$18:$U$29,MATCH(M$7,GRID!$A$18:$A$29,0),MATCH(1,($U$2=GRID!$B$1:$U$1)*(КАЛЕНДАРЬ!AS25=GRID!$B$3:$U$3),0))*GRID!$H$45*(1-GRID!$H$46),0))</f>
        <v>67050</v>
      </c>
      <c r="O488" s="57" t="s">
        <v>119</v>
      </c>
      <c r="P488" s="8">
        <f t="array" ref="P488">IF($I$2="Длительное проживание от 10 ночей ",
INDEX(GRID!$B$4:$U$15,MATCH(P$7,GRID!$A$4:$A$15,0),MATCH(1,($U$2=GRID!$B$1:$U$1)*(КАЛЕНДАРЬ!AS25=GRID!$B$3:$U$3),0))*GRID!$H$45,
ROUNDUP(INDEX(GRID!$B$4:$U$15,MATCH(P$7,GRID!$A$4:$A$15,0),MATCH(1,($U$2=GRID!$B$1:$U$1)*(КАЛЕНДАРЬ!AS25=GRID!$B$3:$U$3),0))*GRID!$H$45*(1-GRID!$H$46),0))</f>
        <v>130860</v>
      </c>
      <c r="Q488" s="8">
        <f t="array" ref="Q488">IF($I$2="Длительное проживание от 10 ночей ",
INDEX(GRID!$B$4:$U$15,MATCH(Q$7,GRID!$A$4:$A$15,0),MATCH(1,($U$2=GRID!$B$1:$U$1)*(КАЛЕНДАРЬ!AS25=GRID!$B$3:$U$3),0))*GRID!$H$45,
ROUNDUP(INDEX(GRID!$B$4:$U$15,MATCH(Q$7,GRID!$A$4:$A$15,0),MATCH(1,($U$2=GRID!$B$1:$U$1)*(КАЛЕНДАРЬ!AS25=GRID!$B$3:$U$3),0))*GRID!$H$45*(1-GRID!$H$46),0))</f>
        <v>153810</v>
      </c>
      <c r="R488" s="57" t="s">
        <v>119</v>
      </c>
      <c r="S488" s="57" t="s">
        <v>119</v>
      </c>
      <c r="T488" s="57" t="s">
        <v>119</v>
      </c>
    </row>
    <row r="489" spans="1:20">
      <c r="A489" s="63" t="s">
        <v>12</v>
      </c>
      <c r="B489" s="64">
        <v>23</v>
      </c>
      <c r="C489" s="8">
        <f t="array" ref="C489">IF($I$2="Длительное проживание от 10 ночей ",
INDEX(GRID!$B$4:$U$15,MATCH(C$7,GRID!$A$4:$A$15,0),MATCH(1,($U$2=GRID!$B$1:$U$1)*(КАЛЕНДАРЬ!AS26=GRID!$B$3:$U$3),0))*GRID!$H$45,
ROUNDUP(INDEX(GRID!$B$4:$U$15,MATCH(C$7,GRID!$A$4:$A$15,0),MATCH(1,($U$2=GRID!$B$1:$U$1)*(КАЛЕНДАРЬ!AS26=GRID!$B$3:$U$3),0))*GRID!$H$45*(1-GRID!$H$46),0))</f>
        <v>24750.000000000004</v>
      </c>
      <c r="D489" s="8">
        <f t="array" ref="D489">IF($I$2="Длительное проживание от 10 ночей ",
INDEX(GRID!$B$18:$U$29,MATCH(C$7,GRID!$A$18:$A$29,0),MATCH(1,($U$2=GRID!$B$1:$U$1)*(КАЛЕНДАРЬ!AS26=GRID!$B$3:$U$3),0))*GRID!$H$45,
ROUNDUP(INDEX(GRID!$B$18:$U$29,MATCH(C$7,GRID!$A$18:$A$29,0),MATCH(1,($U$2=GRID!$B$1:$U$1)*(КАЛЕНДАРЬ!AS26=GRID!$B$3:$U$3),0))*GRID!$H$45*(1-GRID!$H$46),0))</f>
        <v>29250.000000000004</v>
      </c>
      <c r="E489" s="8">
        <f t="array" ref="E489">IF($I$2="Длительное проживание от 10 ночей ",
INDEX(GRID!$B$4:$U$15,MATCH(E$7,GRID!$A$4:$A$15,0),MATCH(1,($U$2=GRID!$B$1:$U$1)*(КАЛЕНДАРЬ!AS26=GRID!$B$3:$U$3),0))*GRID!$H$45,
ROUNDUP(INDEX(GRID!$B$4:$U$15,MATCH(E$7,GRID!$A$4:$A$15,0),MATCH(1,($U$2=GRID!$B$1:$U$1)*(КАЛЕНДАРЬ!AS26=GRID!$B$3:$U$3),0))*GRID!$H$45*(1-GRID!$H$46),0))</f>
        <v>29700</v>
      </c>
      <c r="F489" s="8">
        <f t="array" ref="F489">IF($I$2="Длительное проживание от 10 ночей ",
INDEX(GRID!$B$18:$U$29,MATCH(E$7,GRID!$A$18:$A$29,0),MATCH(1,($U$2=GRID!$B$1:$U$1)*(КАЛЕНДАРЬ!AS26=GRID!$B$3:$U$3),0))*GRID!$H$45,
ROUNDUP(INDEX(GRID!$B$18:$U$29,MATCH(E$7,GRID!$A$18:$A$29,0),MATCH(1,($U$2=GRID!$B$1:$U$1)*(КАЛЕНДАРЬ!AS26=GRID!$B$3:$U$3),0))*GRID!$H$45*(1-GRID!$H$46),0))</f>
        <v>34200</v>
      </c>
      <c r="G489" s="57" t="s">
        <v>119</v>
      </c>
      <c r="H489" s="57" t="s">
        <v>119</v>
      </c>
      <c r="I489" s="8">
        <f t="array" ref="I489">IF($I$2="Длительное проживание от 10 ночей ",
INDEX(GRID!$B$4:$U$15,MATCH(I$7,GRID!$A$4:$A$15,0),MATCH(1,($U$2=GRID!$B$1:$U$1)*(КАЛЕНДАРЬ!AS26=GRID!$B$3:$U$3),0))*GRID!$H$45,
ROUNDUP(INDEX(GRID!$B$4:$U$15,MATCH(I$7,GRID!$A$4:$A$15,0),MATCH(1,($U$2=GRID!$B$1:$U$1)*(КАЛЕНДАРЬ!AS26=GRID!$B$3:$U$3),0))*GRID!$H$45*(1-GRID!$H$46),0))</f>
        <v>39060</v>
      </c>
      <c r="J489" s="8">
        <f t="array" ref="J489">IF($I$2="Длительное проживание от 10 ночей ",
INDEX(GRID!$B$18:$U$29,MATCH(I$7,GRID!$A$18:$A$29,0),MATCH(1,($U$2=GRID!$B$1:$U$1)*(КАЛЕНДАРЬ!AS26=GRID!$B$3:$U$3),0))*GRID!$H$45,
ROUNDUP(INDEX(GRID!$B$18:$U$29,MATCH(I$7,GRID!$A$18:$A$29,0),MATCH(1,($U$2=GRID!$B$1:$U$1)*(КАЛЕНДАРЬ!AS26=GRID!$B$3:$U$3),0))*GRID!$H$45*(1-GRID!$H$46),0))</f>
        <v>43560</v>
      </c>
      <c r="K489" s="57" t="s">
        <v>119</v>
      </c>
      <c r="L489" s="57" t="s">
        <v>119</v>
      </c>
      <c r="M489" s="8">
        <f t="array" ref="M489">IF($I$2="Длительное проживание от 10 ночей ",
INDEX(GRID!$B$4:$U$15,MATCH(M$7,GRID!$A$4:$A$15,0),MATCH(1,($U$2=GRID!$B$1:$U$1)*(КАЛЕНДАРЬ!AS26=GRID!$B$3:$U$3),0))*GRID!$H$45,
ROUNDUP(INDEX(GRID!$B$4:$U$15,MATCH(M$7,GRID!$A$4:$A$15,0),MATCH(1,($U$2=GRID!$B$1:$U$1)*(КАЛЕНДАРЬ!AS26=GRID!$B$3:$U$3),0))*GRID!$H$45*(1-GRID!$H$46),0))</f>
        <v>62550</v>
      </c>
      <c r="N489" s="8">
        <f t="array" ref="N489">IF($I$2="Длительное проживание от 10 ночей ",
INDEX(GRID!$B$18:$U$29,MATCH(M$7,GRID!$A$18:$A$29,0),MATCH(1,($U$2=GRID!$B$1:$U$1)*(КАЛЕНДАРЬ!AS26=GRID!$B$3:$U$3),0))*GRID!$H$45,
ROUNDUP(INDEX(GRID!$B$18:$U$29,MATCH(M$7,GRID!$A$18:$A$29,0),MATCH(1,($U$2=GRID!$B$1:$U$1)*(КАЛЕНДАРЬ!AS26=GRID!$B$3:$U$3),0))*GRID!$H$45*(1-GRID!$H$46),0))</f>
        <v>67050</v>
      </c>
      <c r="O489" s="57" t="s">
        <v>119</v>
      </c>
      <c r="P489" s="8">
        <f t="array" ref="P489">IF($I$2="Длительное проживание от 10 ночей ",
INDEX(GRID!$B$4:$U$15,MATCH(P$7,GRID!$A$4:$A$15,0),MATCH(1,($U$2=GRID!$B$1:$U$1)*(КАЛЕНДАРЬ!AS26=GRID!$B$3:$U$3),0))*GRID!$H$45,
ROUNDUP(INDEX(GRID!$B$4:$U$15,MATCH(P$7,GRID!$A$4:$A$15,0),MATCH(1,($U$2=GRID!$B$1:$U$1)*(КАЛЕНДАРЬ!AS26=GRID!$B$3:$U$3),0))*GRID!$H$45*(1-GRID!$H$46),0))</f>
        <v>130860</v>
      </c>
      <c r="Q489" s="8">
        <f t="array" ref="Q489">IF($I$2="Длительное проживание от 10 ночей ",
INDEX(GRID!$B$4:$U$15,MATCH(Q$7,GRID!$A$4:$A$15,0),MATCH(1,($U$2=GRID!$B$1:$U$1)*(КАЛЕНДАРЬ!AS26=GRID!$B$3:$U$3),0))*GRID!$H$45,
ROUNDUP(INDEX(GRID!$B$4:$U$15,MATCH(Q$7,GRID!$A$4:$A$15,0),MATCH(1,($U$2=GRID!$B$1:$U$1)*(КАЛЕНДАРЬ!AS26=GRID!$B$3:$U$3),0))*GRID!$H$45*(1-GRID!$H$46),0))</f>
        <v>153810</v>
      </c>
      <c r="R489" s="57" t="s">
        <v>119</v>
      </c>
      <c r="S489" s="57" t="s">
        <v>119</v>
      </c>
      <c r="T489" s="57" t="s">
        <v>119</v>
      </c>
    </row>
    <row r="490" spans="1:20">
      <c r="A490" s="63" t="s">
        <v>13</v>
      </c>
      <c r="B490" s="64">
        <v>24</v>
      </c>
      <c r="C490" s="8">
        <f t="array" ref="C490">IF($I$2="Длительное проживание от 10 ночей ",
INDEX(GRID!$B$4:$U$15,MATCH(C$7,GRID!$A$4:$A$15,0),MATCH(1,($U$2=GRID!$B$1:$U$1)*(КАЛЕНДАРЬ!AS27=GRID!$B$3:$U$3),0))*GRID!$H$45,
ROUNDUP(INDEX(GRID!$B$4:$U$15,MATCH(C$7,GRID!$A$4:$A$15,0),MATCH(1,($U$2=GRID!$B$1:$U$1)*(КАЛЕНДАРЬ!AS27=GRID!$B$3:$U$3),0))*GRID!$H$45*(1-GRID!$H$46),0))</f>
        <v>24750.000000000004</v>
      </c>
      <c r="D490" s="8">
        <f t="array" ref="D490">IF($I$2="Длительное проживание от 10 ночей ",
INDEX(GRID!$B$18:$U$29,MATCH(C$7,GRID!$A$18:$A$29,0),MATCH(1,($U$2=GRID!$B$1:$U$1)*(КАЛЕНДАРЬ!AS27=GRID!$B$3:$U$3),0))*GRID!$H$45,
ROUNDUP(INDEX(GRID!$B$18:$U$29,MATCH(C$7,GRID!$A$18:$A$29,0),MATCH(1,($U$2=GRID!$B$1:$U$1)*(КАЛЕНДАРЬ!AS27=GRID!$B$3:$U$3),0))*GRID!$H$45*(1-GRID!$H$46),0))</f>
        <v>29250.000000000004</v>
      </c>
      <c r="E490" s="8">
        <f t="array" ref="E490">IF($I$2="Длительное проживание от 10 ночей ",
INDEX(GRID!$B$4:$U$15,MATCH(E$7,GRID!$A$4:$A$15,0),MATCH(1,($U$2=GRID!$B$1:$U$1)*(КАЛЕНДАРЬ!AS27=GRID!$B$3:$U$3),0))*GRID!$H$45,
ROUNDUP(INDEX(GRID!$B$4:$U$15,MATCH(E$7,GRID!$A$4:$A$15,0),MATCH(1,($U$2=GRID!$B$1:$U$1)*(КАЛЕНДАРЬ!AS27=GRID!$B$3:$U$3),0))*GRID!$H$45*(1-GRID!$H$46),0))</f>
        <v>29700</v>
      </c>
      <c r="F490" s="8">
        <f t="array" ref="F490">IF($I$2="Длительное проживание от 10 ночей ",
INDEX(GRID!$B$18:$U$29,MATCH(E$7,GRID!$A$18:$A$29,0),MATCH(1,($U$2=GRID!$B$1:$U$1)*(КАЛЕНДАРЬ!AS27=GRID!$B$3:$U$3),0))*GRID!$H$45,
ROUNDUP(INDEX(GRID!$B$18:$U$29,MATCH(E$7,GRID!$A$18:$A$29,0),MATCH(1,($U$2=GRID!$B$1:$U$1)*(КАЛЕНДАРЬ!AS27=GRID!$B$3:$U$3),0))*GRID!$H$45*(1-GRID!$H$46),0))</f>
        <v>34200</v>
      </c>
      <c r="G490" s="57" t="s">
        <v>119</v>
      </c>
      <c r="H490" s="57" t="s">
        <v>119</v>
      </c>
      <c r="I490" s="8">
        <f t="array" ref="I490">IF($I$2="Длительное проживание от 10 ночей ",
INDEX(GRID!$B$4:$U$15,MATCH(I$7,GRID!$A$4:$A$15,0),MATCH(1,($U$2=GRID!$B$1:$U$1)*(КАЛЕНДАРЬ!AS27=GRID!$B$3:$U$3),0))*GRID!$H$45,
ROUNDUP(INDEX(GRID!$B$4:$U$15,MATCH(I$7,GRID!$A$4:$A$15,0),MATCH(1,($U$2=GRID!$B$1:$U$1)*(КАЛЕНДАРЬ!AS27=GRID!$B$3:$U$3),0))*GRID!$H$45*(1-GRID!$H$46),0))</f>
        <v>39060</v>
      </c>
      <c r="J490" s="8">
        <f t="array" ref="J490">IF($I$2="Длительное проживание от 10 ночей ",
INDEX(GRID!$B$18:$U$29,MATCH(I$7,GRID!$A$18:$A$29,0),MATCH(1,($U$2=GRID!$B$1:$U$1)*(КАЛЕНДАРЬ!AS27=GRID!$B$3:$U$3),0))*GRID!$H$45,
ROUNDUP(INDEX(GRID!$B$18:$U$29,MATCH(I$7,GRID!$A$18:$A$29,0),MATCH(1,($U$2=GRID!$B$1:$U$1)*(КАЛЕНДАРЬ!AS27=GRID!$B$3:$U$3),0))*GRID!$H$45*(1-GRID!$H$46),0))</f>
        <v>43560</v>
      </c>
      <c r="K490" s="57" t="s">
        <v>119</v>
      </c>
      <c r="L490" s="57" t="s">
        <v>119</v>
      </c>
      <c r="M490" s="8">
        <f t="array" ref="M490">IF($I$2="Длительное проживание от 10 ночей ",
INDEX(GRID!$B$4:$U$15,MATCH(M$7,GRID!$A$4:$A$15,0),MATCH(1,($U$2=GRID!$B$1:$U$1)*(КАЛЕНДАРЬ!AS27=GRID!$B$3:$U$3),0))*GRID!$H$45,
ROUNDUP(INDEX(GRID!$B$4:$U$15,MATCH(M$7,GRID!$A$4:$A$15,0),MATCH(1,($U$2=GRID!$B$1:$U$1)*(КАЛЕНДАРЬ!AS27=GRID!$B$3:$U$3),0))*GRID!$H$45*(1-GRID!$H$46),0))</f>
        <v>62550</v>
      </c>
      <c r="N490" s="8">
        <f t="array" ref="N490">IF($I$2="Длительное проживание от 10 ночей ",
INDEX(GRID!$B$18:$U$29,MATCH(M$7,GRID!$A$18:$A$29,0),MATCH(1,($U$2=GRID!$B$1:$U$1)*(КАЛЕНДАРЬ!AS27=GRID!$B$3:$U$3),0))*GRID!$H$45,
ROUNDUP(INDEX(GRID!$B$18:$U$29,MATCH(M$7,GRID!$A$18:$A$29,0),MATCH(1,($U$2=GRID!$B$1:$U$1)*(КАЛЕНДАРЬ!AS27=GRID!$B$3:$U$3),0))*GRID!$H$45*(1-GRID!$H$46),0))</f>
        <v>67050</v>
      </c>
      <c r="O490" s="57" t="s">
        <v>119</v>
      </c>
      <c r="P490" s="8">
        <f t="array" ref="P490">IF($I$2="Длительное проживание от 10 ночей ",
INDEX(GRID!$B$4:$U$15,MATCH(P$7,GRID!$A$4:$A$15,0),MATCH(1,($U$2=GRID!$B$1:$U$1)*(КАЛЕНДАРЬ!AS27=GRID!$B$3:$U$3),0))*GRID!$H$45,
ROUNDUP(INDEX(GRID!$B$4:$U$15,MATCH(P$7,GRID!$A$4:$A$15,0),MATCH(1,($U$2=GRID!$B$1:$U$1)*(КАЛЕНДАРЬ!AS27=GRID!$B$3:$U$3),0))*GRID!$H$45*(1-GRID!$H$46),0))</f>
        <v>130860</v>
      </c>
      <c r="Q490" s="8">
        <f t="array" ref="Q490">IF($I$2="Длительное проживание от 10 ночей ",
INDEX(GRID!$B$4:$U$15,MATCH(Q$7,GRID!$A$4:$A$15,0),MATCH(1,($U$2=GRID!$B$1:$U$1)*(КАЛЕНДАРЬ!AS27=GRID!$B$3:$U$3),0))*GRID!$H$45,
ROUNDUP(INDEX(GRID!$B$4:$U$15,MATCH(Q$7,GRID!$A$4:$A$15,0),MATCH(1,($U$2=GRID!$B$1:$U$1)*(КАЛЕНДАРЬ!AS27=GRID!$B$3:$U$3),0))*GRID!$H$45*(1-GRID!$H$46),0))</f>
        <v>153810</v>
      </c>
      <c r="R490" s="57" t="s">
        <v>119</v>
      </c>
      <c r="S490" s="57" t="s">
        <v>119</v>
      </c>
      <c r="T490" s="57" t="s">
        <v>119</v>
      </c>
    </row>
    <row r="491" spans="1:20">
      <c r="A491" s="63" t="s">
        <v>14</v>
      </c>
      <c r="B491" s="64">
        <v>25</v>
      </c>
      <c r="C491" s="8">
        <f t="array" ref="C491">IF($I$2="Длительное проживание от 10 ночей ",
INDEX(GRID!$B$4:$U$15,MATCH(C$7,GRID!$A$4:$A$15,0),MATCH(1,($U$2=GRID!$B$1:$U$1)*(КАЛЕНДАРЬ!AS28=GRID!$B$3:$U$3),0))*GRID!$H$45,
ROUNDUP(INDEX(GRID!$B$4:$U$15,MATCH(C$7,GRID!$A$4:$A$15,0),MATCH(1,($U$2=GRID!$B$1:$U$1)*(КАЛЕНДАРЬ!AS28=GRID!$B$3:$U$3),0))*GRID!$H$45*(1-GRID!$H$46),0))</f>
        <v>24750.000000000004</v>
      </c>
      <c r="D491" s="8">
        <f t="array" ref="D491">IF($I$2="Длительное проживание от 10 ночей ",
INDEX(GRID!$B$18:$U$29,MATCH(C$7,GRID!$A$18:$A$29,0),MATCH(1,($U$2=GRID!$B$1:$U$1)*(КАЛЕНДАРЬ!AS28=GRID!$B$3:$U$3),0))*GRID!$H$45,
ROUNDUP(INDEX(GRID!$B$18:$U$29,MATCH(C$7,GRID!$A$18:$A$29,0),MATCH(1,($U$2=GRID!$B$1:$U$1)*(КАЛЕНДАРЬ!AS28=GRID!$B$3:$U$3),0))*GRID!$H$45*(1-GRID!$H$46),0))</f>
        <v>29250.000000000004</v>
      </c>
      <c r="E491" s="8">
        <f t="array" ref="E491">IF($I$2="Длительное проживание от 10 ночей ",
INDEX(GRID!$B$4:$U$15,MATCH(E$7,GRID!$A$4:$A$15,0),MATCH(1,($U$2=GRID!$B$1:$U$1)*(КАЛЕНДАРЬ!AS28=GRID!$B$3:$U$3),0))*GRID!$H$45,
ROUNDUP(INDEX(GRID!$B$4:$U$15,MATCH(E$7,GRID!$A$4:$A$15,0),MATCH(1,($U$2=GRID!$B$1:$U$1)*(КАЛЕНДАРЬ!AS28=GRID!$B$3:$U$3),0))*GRID!$H$45*(1-GRID!$H$46),0))</f>
        <v>29700</v>
      </c>
      <c r="F491" s="8">
        <f t="array" ref="F491">IF($I$2="Длительное проживание от 10 ночей ",
INDEX(GRID!$B$18:$U$29,MATCH(E$7,GRID!$A$18:$A$29,0),MATCH(1,($U$2=GRID!$B$1:$U$1)*(КАЛЕНДАРЬ!AS28=GRID!$B$3:$U$3),0))*GRID!$H$45,
ROUNDUP(INDEX(GRID!$B$18:$U$29,MATCH(E$7,GRID!$A$18:$A$29,0),MATCH(1,($U$2=GRID!$B$1:$U$1)*(КАЛЕНДАРЬ!AS28=GRID!$B$3:$U$3),0))*GRID!$H$45*(1-GRID!$H$46),0))</f>
        <v>34200</v>
      </c>
      <c r="G491" s="57" t="s">
        <v>119</v>
      </c>
      <c r="H491" s="57" t="s">
        <v>119</v>
      </c>
      <c r="I491" s="8">
        <f t="array" ref="I491">IF($I$2="Длительное проживание от 10 ночей ",
INDEX(GRID!$B$4:$U$15,MATCH(I$7,GRID!$A$4:$A$15,0),MATCH(1,($U$2=GRID!$B$1:$U$1)*(КАЛЕНДАРЬ!AS28=GRID!$B$3:$U$3),0))*GRID!$H$45,
ROUNDUP(INDEX(GRID!$B$4:$U$15,MATCH(I$7,GRID!$A$4:$A$15,0),MATCH(1,($U$2=GRID!$B$1:$U$1)*(КАЛЕНДАРЬ!AS28=GRID!$B$3:$U$3),0))*GRID!$H$45*(1-GRID!$H$46),0))</f>
        <v>39060</v>
      </c>
      <c r="J491" s="8">
        <f t="array" ref="J491">IF($I$2="Длительное проживание от 10 ночей ",
INDEX(GRID!$B$18:$U$29,MATCH(I$7,GRID!$A$18:$A$29,0),MATCH(1,($U$2=GRID!$B$1:$U$1)*(КАЛЕНДАРЬ!AS28=GRID!$B$3:$U$3),0))*GRID!$H$45,
ROUNDUP(INDEX(GRID!$B$18:$U$29,MATCH(I$7,GRID!$A$18:$A$29,0),MATCH(1,($U$2=GRID!$B$1:$U$1)*(КАЛЕНДАРЬ!AS28=GRID!$B$3:$U$3),0))*GRID!$H$45*(1-GRID!$H$46),0))</f>
        <v>43560</v>
      </c>
      <c r="K491" s="57" t="s">
        <v>119</v>
      </c>
      <c r="L491" s="57" t="s">
        <v>119</v>
      </c>
      <c r="M491" s="8">
        <f t="array" ref="M491">IF($I$2="Длительное проживание от 10 ночей ",
INDEX(GRID!$B$4:$U$15,MATCH(M$7,GRID!$A$4:$A$15,0),MATCH(1,($U$2=GRID!$B$1:$U$1)*(КАЛЕНДАРЬ!AS28=GRID!$B$3:$U$3),0))*GRID!$H$45,
ROUNDUP(INDEX(GRID!$B$4:$U$15,MATCH(M$7,GRID!$A$4:$A$15,0),MATCH(1,($U$2=GRID!$B$1:$U$1)*(КАЛЕНДАРЬ!AS28=GRID!$B$3:$U$3),0))*GRID!$H$45*(1-GRID!$H$46),0))</f>
        <v>62550</v>
      </c>
      <c r="N491" s="8">
        <f t="array" ref="N491">IF($I$2="Длительное проживание от 10 ночей ",
INDEX(GRID!$B$18:$U$29,MATCH(M$7,GRID!$A$18:$A$29,0),MATCH(1,($U$2=GRID!$B$1:$U$1)*(КАЛЕНДАРЬ!AS28=GRID!$B$3:$U$3),0))*GRID!$H$45,
ROUNDUP(INDEX(GRID!$B$18:$U$29,MATCH(M$7,GRID!$A$18:$A$29,0),MATCH(1,($U$2=GRID!$B$1:$U$1)*(КАЛЕНДАРЬ!AS28=GRID!$B$3:$U$3),0))*GRID!$H$45*(1-GRID!$H$46),0))</f>
        <v>67050</v>
      </c>
      <c r="O491" s="57" t="s">
        <v>119</v>
      </c>
      <c r="P491" s="8">
        <f t="array" ref="P491">IF($I$2="Длительное проживание от 10 ночей ",
INDEX(GRID!$B$4:$U$15,MATCH(P$7,GRID!$A$4:$A$15,0),MATCH(1,($U$2=GRID!$B$1:$U$1)*(КАЛЕНДАРЬ!AS28=GRID!$B$3:$U$3),0))*GRID!$H$45,
ROUNDUP(INDEX(GRID!$B$4:$U$15,MATCH(P$7,GRID!$A$4:$A$15,0),MATCH(1,($U$2=GRID!$B$1:$U$1)*(КАЛЕНДАРЬ!AS28=GRID!$B$3:$U$3),0))*GRID!$H$45*(1-GRID!$H$46),0))</f>
        <v>130860</v>
      </c>
      <c r="Q491" s="8">
        <f t="array" ref="Q491">IF($I$2="Длительное проживание от 10 ночей ",
INDEX(GRID!$B$4:$U$15,MATCH(Q$7,GRID!$A$4:$A$15,0),MATCH(1,($U$2=GRID!$B$1:$U$1)*(КАЛЕНДАРЬ!AS28=GRID!$B$3:$U$3),0))*GRID!$H$45,
ROUNDUP(INDEX(GRID!$B$4:$U$15,MATCH(Q$7,GRID!$A$4:$A$15,0),MATCH(1,($U$2=GRID!$B$1:$U$1)*(КАЛЕНДАРЬ!AS28=GRID!$B$3:$U$3),0))*GRID!$H$45*(1-GRID!$H$46),0))</f>
        <v>153810</v>
      </c>
      <c r="R491" s="57" t="s">
        <v>119</v>
      </c>
      <c r="S491" s="57" t="s">
        <v>119</v>
      </c>
      <c r="T491" s="57" t="s">
        <v>119</v>
      </c>
    </row>
    <row r="492" spans="1:20">
      <c r="A492" s="63" t="s">
        <v>15</v>
      </c>
      <c r="B492" s="64">
        <v>26</v>
      </c>
      <c r="C492" s="8">
        <f t="array" ref="C492">IF($I$2="Длительное проживание от 10 ночей ",
INDEX(GRID!$B$4:$U$15,MATCH(C$7,GRID!$A$4:$A$15,0),MATCH(1,($U$2=GRID!$B$1:$U$1)*(КАЛЕНДАРЬ!AS29=GRID!$B$3:$U$3),0))*GRID!$H$45,
ROUNDUP(INDEX(GRID!$B$4:$U$15,MATCH(C$7,GRID!$A$4:$A$15,0),MATCH(1,($U$2=GRID!$B$1:$U$1)*(КАЛЕНДАРЬ!AS29=GRID!$B$3:$U$3),0))*GRID!$H$45*(1-GRID!$H$46),0))</f>
        <v>24750.000000000004</v>
      </c>
      <c r="D492" s="8">
        <f t="array" ref="D492">IF($I$2="Длительное проживание от 10 ночей ",
INDEX(GRID!$B$18:$U$29,MATCH(C$7,GRID!$A$18:$A$29,0),MATCH(1,($U$2=GRID!$B$1:$U$1)*(КАЛЕНДАРЬ!AS29=GRID!$B$3:$U$3),0))*GRID!$H$45,
ROUNDUP(INDEX(GRID!$B$18:$U$29,MATCH(C$7,GRID!$A$18:$A$29,0),MATCH(1,($U$2=GRID!$B$1:$U$1)*(КАЛЕНДАРЬ!AS29=GRID!$B$3:$U$3),0))*GRID!$H$45*(1-GRID!$H$46),0))</f>
        <v>29250.000000000004</v>
      </c>
      <c r="E492" s="8">
        <f t="array" ref="E492">IF($I$2="Длительное проживание от 10 ночей ",
INDEX(GRID!$B$4:$U$15,MATCH(E$7,GRID!$A$4:$A$15,0),MATCH(1,($U$2=GRID!$B$1:$U$1)*(КАЛЕНДАРЬ!AS29=GRID!$B$3:$U$3),0))*GRID!$H$45,
ROUNDUP(INDEX(GRID!$B$4:$U$15,MATCH(E$7,GRID!$A$4:$A$15,0),MATCH(1,($U$2=GRID!$B$1:$U$1)*(КАЛЕНДАРЬ!AS29=GRID!$B$3:$U$3),0))*GRID!$H$45*(1-GRID!$H$46),0))</f>
        <v>29700</v>
      </c>
      <c r="F492" s="8">
        <f t="array" ref="F492">IF($I$2="Длительное проживание от 10 ночей ",
INDEX(GRID!$B$18:$U$29,MATCH(E$7,GRID!$A$18:$A$29,0),MATCH(1,($U$2=GRID!$B$1:$U$1)*(КАЛЕНДАРЬ!AS29=GRID!$B$3:$U$3),0))*GRID!$H$45,
ROUNDUP(INDEX(GRID!$B$18:$U$29,MATCH(E$7,GRID!$A$18:$A$29,0),MATCH(1,($U$2=GRID!$B$1:$U$1)*(КАЛЕНДАРЬ!AS29=GRID!$B$3:$U$3),0))*GRID!$H$45*(1-GRID!$H$46),0))</f>
        <v>34200</v>
      </c>
      <c r="G492" s="57" t="s">
        <v>119</v>
      </c>
      <c r="H492" s="57" t="s">
        <v>119</v>
      </c>
      <c r="I492" s="8">
        <f t="array" ref="I492">IF($I$2="Длительное проживание от 10 ночей ",
INDEX(GRID!$B$4:$U$15,MATCH(I$7,GRID!$A$4:$A$15,0),MATCH(1,($U$2=GRID!$B$1:$U$1)*(КАЛЕНДАРЬ!AS29=GRID!$B$3:$U$3),0))*GRID!$H$45,
ROUNDUP(INDEX(GRID!$B$4:$U$15,MATCH(I$7,GRID!$A$4:$A$15,0),MATCH(1,($U$2=GRID!$B$1:$U$1)*(КАЛЕНДАРЬ!AS29=GRID!$B$3:$U$3),0))*GRID!$H$45*(1-GRID!$H$46),0))</f>
        <v>39060</v>
      </c>
      <c r="J492" s="8">
        <f t="array" ref="J492">IF($I$2="Длительное проживание от 10 ночей ",
INDEX(GRID!$B$18:$U$29,MATCH(I$7,GRID!$A$18:$A$29,0),MATCH(1,($U$2=GRID!$B$1:$U$1)*(КАЛЕНДАРЬ!AS29=GRID!$B$3:$U$3),0))*GRID!$H$45,
ROUNDUP(INDEX(GRID!$B$18:$U$29,MATCH(I$7,GRID!$A$18:$A$29,0),MATCH(1,($U$2=GRID!$B$1:$U$1)*(КАЛЕНДАРЬ!AS29=GRID!$B$3:$U$3),0))*GRID!$H$45*(1-GRID!$H$46),0))</f>
        <v>43560</v>
      </c>
      <c r="K492" s="57" t="s">
        <v>119</v>
      </c>
      <c r="L492" s="57" t="s">
        <v>119</v>
      </c>
      <c r="M492" s="8">
        <f t="array" ref="M492">IF($I$2="Длительное проживание от 10 ночей ",
INDEX(GRID!$B$4:$U$15,MATCH(M$7,GRID!$A$4:$A$15,0),MATCH(1,($U$2=GRID!$B$1:$U$1)*(КАЛЕНДАРЬ!AS29=GRID!$B$3:$U$3),0))*GRID!$H$45,
ROUNDUP(INDEX(GRID!$B$4:$U$15,MATCH(M$7,GRID!$A$4:$A$15,0),MATCH(1,($U$2=GRID!$B$1:$U$1)*(КАЛЕНДАРЬ!AS29=GRID!$B$3:$U$3),0))*GRID!$H$45*(1-GRID!$H$46),0))</f>
        <v>62550</v>
      </c>
      <c r="N492" s="8">
        <f t="array" ref="N492">IF($I$2="Длительное проживание от 10 ночей ",
INDEX(GRID!$B$18:$U$29,MATCH(M$7,GRID!$A$18:$A$29,0),MATCH(1,($U$2=GRID!$B$1:$U$1)*(КАЛЕНДАРЬ!AS29=GRID!$B$3:$U$3),0))*GRID!$H$45,
ROUNDUP(INDEX(GRID!$B$18:$U$29,MATCH(M$7,GRID!$A$18:$A$29,0),MATCH(1,($U$2=GRID!$B$1:$U$1)*(КАЛЕНДАРЬ!AS29=GRID!$B$3:$U$3),0))*GRID!$H$45*(1-GRID!$H$46),0))</f>
        <v>67050</v>
      </c>
      <c r="O492" s="57" t="s">
        <v>119</v>
      </c>
      <c r="P492" s="8">
        <f t="array" ref="P492">IF($I$2="Длительное проживание от 10 ночей ",
INDEX(GRID!$B$4:$U$15,MATCH(P$7,GRID!$A$4:$A$15,0),MATCH(1,($U$2=GRID!$B$1:$U$1)*(КАЛЕНДАРЬ!AS29=GRID!$B$3:$U$3),0))*GRID!$H$45,
ROUNDUP(INDEX(GRID!$B$4:$U$15,MATCH(P$7,GRID!$A$4:$A$15,0),MATCH(1,($U$2=GRID!$B$1:$U$1)*(КАЛЕНДАРЬ!AS29=GRID!$B$3:$U$3),0))*GRID!$H$45*(1-GRID!$H$46),0))</f>
        <v>130860</v>
      </c>
      <c r="Q492" s="8">
        <f t="array" ref="Q492">IF($I$2="Длительное проживание от 10 ночей ",
INDEX(GRID!$B$4:$U$15,MATCH(Q$7,GRID!$A$4:$A$15,0),MATCH(1,($U$2=GRID!$B$1:$U$1)*(КАЛЕНДАРЬ!AS29=GRID!$B$3:$U$3),0))*GRID!$H$45,
ROUNDUP(INDEX(GRID!$B$4:$U$15,MATCH(Q$7,GRID!$A$4:$A$15,0),MATCH(1,($U$2=GRID!$B$1:$U$1)*(КАЛЕНДАРЬ!AS29=GRID!$B$3:$U$3),0))*GRID!$H$45*(1-GRID!$H$46),0))</f>
        <v>153810</v>
      </c>
      <c r="R492" s="57" t="s">
        <v>119</v>
      </c>
      <c r="S492" s="57" t="s">
        <v>119</v>
      </c>
      <c r="T492" s="57" t="s">
        <v>119</v>
      </c>
    </row>
    <row r="493" spans="1:20">
      <c r="A493" s="63" t="s">
        <v>16</v>
      </c>
      <c r="B493" s="64">
        <v>27</v>
      </c>
      <c r="C493" s="8">
        <f t="array" ref="C493">IF($I$2="Длительное проживание от 10 ночей ",
INDEX(GRID!$B$4:$U$15,MATCH(C$7,GRID!$A$4:$A$15,0),MATCH(1,($U$2=GRID!$B$1:$U$1)*(КАЛЕНДАРЬ!AS30=GRID!$B$3:$U$3),0))*GRID!$H$45,
ROUNDUP(INDEX(GRID!$B$4:$U$15,MATCH(C$7,GRID!$A$4:$A$15,0),MATCH(1,($U$2=GRID!$B$1:$U$1)*(КАЛЕНДАРЬ!AS30=GRID!$B$3:$U$3),0))*GRID!$H$45*(1-GRID!$H$46),0))</f>
        <v>27180.000000000004</v>
      </c>
      <c r="D493" s="8">
        <f t="array" ref="D493">IF($I$2="Длительное проживание от 10 ночей ",
INDEX(GRID!$B$18:$U$29,MATCH(C$7,GRID!$A$18:$A$29,0),MATCH(1,($U$2=GRID!$B$1:$U$1)*(КАЛЕНДАРЬ!AS30=GRID!$B$3:$U$3),0))*GRID!$H$45,
ROUNDUP(INDEX(GRID!$B$18:$U$29,MATCH(C$7,GRID!$A$18:$A$29,0),MATCH(1,($U$2=GRID!$B$1:$U$1)*(КАЛЕНДАРЬ!AS30=GRID!$B$3:$U$3),0))*GRID!$H$45*(1-GRID!$H$46),0))</f>
        <v>31680</v>
      </c>
      <c r="E493" s="8">
        <f t="array" ref="E493">IF($I$2="Длительное проживание от 10 ночей ",
INDEX(GRID!$B$4:$U$15,MATCH(E$7,GRID!$A$4:$A$15,0),MATCH(1,($U$2=GRID!$B$1:$U$1)*(КАЛЕНДАРЬ!AS30=GRID!$B$3:$U$3),0))*GRID!$H$45,
ROUNDUP(INDEX(GRID!$B$4:$U$15,MATCH(E$7,GRID!$A$4:$A$15,0),MATCH(1,($U$2=GRID!$B$1:$U$1)*(КАЛЕНДАРЬ!AS30=GRID!$B$3:$U$3),0))*GRID!$H$45*(1-GRID!$H$46),0))</f>
        <v>32670</v>
      </c>
      <c r="F493" s="8">
        <f t="array" ref="F493">IF($I$2="Длительное проживание от 10 ночей ",
INDEX(GRID!$B$18:$U$29,MATCH(E$7,GRID!$A$18:$A$29,0),MATCH(1,($U$2=GRID!$B$1:$U$1)*(КАЛЕНДАРЬ!AS30=GRID!$B$3:$U$3),0))*GRID!$H$45,
ROUNDUP(INDEX(GRID!$B$18:$U$29,MATCH(E$7,GRID!$A$18:$A$29,0),MATCH(1,($U$2=GRID!$B$1:$U$1)*(КАЛЕНДАРЬ!AS30=GRID!$B$3:$U$3),0))*GRID!$H$45*(1-GRID!$H$46),0))</f>
        <v>37170</v>
      </c>
      <c r="G493" s="57" t="s">
        <v>119</v>
      </c>
      <c r="H493" s="57" t="s">
        <v>119</v>
      </c>
      <c r="I493" s="8">
        <f t="array" ref="I493">IF($I$2="Длительное проживание от 10 ночей ",
INDEX(GRID!$B$4:$U$15,MATCH(I$7,GRID!$A$4:$A$15,0),MATCH(1,($U$2=GRID!$B$1:$U$1)*(КАЛЕНДАРЬ!AS30=GRID!$B$3:$U$3),0))*GRID!$H$45,
ROUNDUP(INDEX(GRID!$B$4:$U$15,MATCH(I$7,GRID!$A$4:$A$15,0),MATCH(1,($U$2=GRID!$B$1:$U$1)*(КАЛЕНДАРЬ!AS30=GRID!$B$3:$U$3),0))*GRID!$H$45*(1-GRID!$H$46),0))</f>
        <v>42660</v>
      </c>
      <c r="J493" s="8">
        <f t="array" ref="J493">IF($I$2="Длительное проживание от 10 ночей ",
INDEX(GRID!$B$18:$U$29,MATCH(I$7,GRID!$A$18:$A$29,0),MATCH(1,($U$2=GRID!$B$1:$U$1)*(КАЛЕНДАРЬ!AS30=GRID!$B$3:$U$3),0))*GRID!$H$45,
ROUNDUP(INDEX(GRID!$B$18:$U$29,MATCH(I$7,GRID!$A$18:$A$29,0),MATCH(1,($U$2=GRID!$B$1:$U$1)*(КАЛЕНДАРЬ!AS30=GRID!$B$3:$U$3),0))*GRID!$H$45*(1-GRID!$H$46),0))</f>
        <v>47160</v>
      </c>
      <c r="K493" s="57" t="s">
        <v>119</v>
      </c>
      <c r="L493" s="57" t="s">
        <v>119</v>
      </c>
      <c r="M493" s="8">
        <f t="array" ref="M493">IF($I$2="Длительное проживание от 10 ночей ",
INDEX(GRID!$B$4:$U$15,MATCH(M$7,GRID!$A$4:$A$15,0),MATCH(1,($U$2=GRID!$B$1:$U$1)*(КАЛЕНДАРЬ!AS30=GRID!$B$3:$U$3),0))*GRID!$H$45,
ROUNDUP(INDEX(GRID!$B$4:$U$15,MATCH(M$7,GRID!$A$4:$A$15,0),MATCH(1,($U$2=GRID!$B$1:$U$1)*(КАЛЕНДАРЬ!AS30=GRID!$B$3:$U$3),0))*GRID!$H$45*(1-GRID!$H$46),0))</f>
        <v>66600</v>
      </c>
      <c r="N493" s="8">
        <f t="array" ref="N493">IF($I$2="Длительное проживание от 10 ночей ",
INDEX(GRID!$B$18:$U$29,MATCH(M$7,GRID!$A$18:$A$29,0),MATCH(1,($U$2=GRID!$B$1:$U$1)*(КАЛЕНДАРЬ!AS30=GRID!$B$3:$U$3),0))*GRID!$H$45,
ROUNDUP(INDEX(GRID!$B$18:$U$29,MATCH(M$7,GRID!$A$18:$A$29,0),MATCH(1,($U$2=GRID!$B$1:$U$1)*(КАЛЕНДАРЬ!AS30=GRID!$B$3:$U$3),0))*GRID!$H$45*(1-GRID!$H$46),0))</f>
        <v>71100</v>
      </c>
      <c r="O493" s="57" t="s">
        <v>119</v>
      </c>
      <c r="P493" s="8">
        <f t="array" ref="P493">IF($I$2="Длительное проживание от 10 ночей ",
INDEX(GRID!$B$4:$U$15,MATCH(P$7,GRID!$A$4:$A$15,0),MATCH(1,($U$2=GRID!$B$1:$U$1)*(КАЛЕНДАРЬ!AS30=GRID!$B$3:$U$3),0))*GRID!$H$45,
ROUNDUP(INDEX(GRID!$B$4:$U$15,MATCH(P$7,GRID!$A$4:$A$15,0),MATCH(1,($U$2=GRID!$B$1:$U$1)*(КАЛЕНДАРЬ!AS30=GRID!$B$3:$U$3),0))*GRID!$H$45*(1-GRID!$H$46),0))</f>
        <v>136260</v>
      </c>
      <c r="Q493" s="8">
        <f t="array" ref="Q493">IF($I$2="Длительное проживание от 10 ночей ",
INDEX(GRID!$B$4:$U$15,MATCH(Q$7,GRID!$A$4:$A$15,0),MATCH(1,($U$2=GRID!$B$1:$U$1)*(КАЛЕНДАРЬ!AS30=GRID!$B$3:$U$3),0))*GRID!$H$45,
ROUNDUP(INDEX(GRID!$B$4:$U$15,MATCH(Q$7,GRID!$A$4:$A$15,0),MATCH(1,($U$2=GRID!$B$1:$U$1)*(КАЛЕНДАРЬ!AS30=GRID!$B$3:$U$3),0))*GRID!$H$45*(1-GRID!$H$46),0))</f>
        <v>160110</v>
      </c>
      <c r="R493" s="57" t="s">
        <v>119</v>
      </c>
      <c r="S493" s="57" t="s">
        <v>119</v>
      </c>
      <c r="T493" s="57" t="s">
        <v>119</v>
      </c>
    </row>
    <row r="494" spans="1:20">
      <c r="A494" s="63" t="s">
        <v>17</v>
      </c>
      <c r="B494" s="64">
        <v>28</v>
      </c>
      <c r="C494" s="8">
        <f t="array" ref="C494">IF($I$2="Длительное проживание от 10 ночей ",
INDEX(GRID!$B$4:$U$15,MATCH(C$7,GRID!$A$4:$A$15,0),MATCH(1,($U$2=GRID!$B$1:$U$1)*(КАЛЕНДАРЬ!AS31=GRID!$B$3:$U$3),0))*GRID!$H$45,
ROUNDUP(INDEX(GRID!$B$4:$U$15,MATCH(C$7,GRID!$A$4:$A$15,0),MATCH(1,($U$2=GRID!$B$1:$U$1)*(КАЛЕНДАРЬ!AS31=GRID!$B$3:$U$3),0))*GRID!$H$45*(1-GRID!$H$46),0))</f>
        <v>27180.000000000004</v>
      </c>
      <c r="D494" s="8">
        <f t="array" ref="D494">IF($I$2="Длительное проживание от 10 ночей ",
INDEX(GRID!$B$18:$U$29,MATCH(C$7,GRID!$A$18:$A$29,0),MATCH(1,($U$2=GRID!$B$1:$U$1)*(КАЛЕНДАРЬ!AS31=GRID!$B$3:$U$3),0))*GRID!$H$45,
ROUNDUP(INDEX(GRID!$B$18:$U$29,MATCH(C$7,GRID!$A$18:$A$29,0),MATCH(1,($U$2=GRID!$B$1:$U$1)*(КАЛЕНДАРЬ!AS31=GRID!$B$3:$U$3),0))*GRID!$H$45*(1-GRID!$H$46),0))</f>
        <v>31680</v>
      </c>
      <c r="E494" s="8">
        <f t="array" ref="E494">IF($I$2="Длительное проживание от 10 ночей ",
INDEX(GRID!$B$4:$U$15,MATCH(E$7,GRID!$A$4:$A$15,0),MATCH(1,($U$2=GRID!$B$1:$U$1)*(КАЛЕНДАРЬ!AS31=GRID!$B$3:$U$3),0))*GRID!$H$45,
ROUNDUP(INDEX(GRID!$B$4:$U$15,MATCH(E$7,GRID!$A$4:$A$15,0),MATCH(1,($U$2=GRID!$B$1:$U$1)*(КАЛЕНДАРЬ!AS31=GRID!$B$3:$U$3),0))*GRID!$H$45*(1-GRID!$H$46),0))</f>
        <v>32670</v>
      </c>
      <c r="F494" s="8">
        <f t="array" ref="F494">IF($I$2="Длительное проживание от 10 ночей ",
INDEX(GRID!$B$18:$U$29,MATCH(E$7,GRID!$A$18:$A$29,0),MATCH(1,($U$2=GRID!$B$1:$U$1)*(КАЛЕНДАРЬ!AS31=GRID!$B$3:$U$3),0))*GRID!$H$45,
ROUNDUP(INDEX(GRID!$B$18:$U$29,MATCH(E$7,GRID!$A$18:$A$29,0),MATCH(1,($U$2=GRID!$B$1:$U$1)*(КАЛЕНДАРЬ!AS31=GRID!$B$3:$U$3),0))*GRID!$H$45*(1-GRID!$H$46),0))</f>
        <v>37170</v>
      </c>
      <c r="G494" s="57" t="s">
        <v>119</v>
      </c>
      <c r="H494" s="57" t="s">
        <v>119</v>
      </c>
      <c r="I494" s="8">
        <f t="array" ref="I494">IF($I$2="Длительное проживание от 10 ночей ",
INDEX(GRID!$B$4:$U$15,MATCH(I$7,GRID!$A$4:$A$15,0),MATCH(1,($U$2=GRID!$B$1:$U$1)*(КАЛЕНДАРЬ!AS31=GRID!$B$3:$U$3),0))*GRID!$H$45,
ROUNDUP(INDEX(GRID!$B$4:$U$15,MATCH(I$7,GRID!$A$4:$A$15,0),MATCH(1,($U$2=GRID!$B$1:$U$1)*(КАЛЕНДАРЬ!AS31=GRID!$B$3:$U$3),0))*GRID!$H$45*(1-GRID!$H$46),0))</f>
        <v>42660</v>
      </c>
      <c r="J494" s="8">
        <f t="array" ref="J494">IF($I$2="Длительное проживание от 10 ночей ",
INDEX(GRID!$B$18:$U$29,MATCH(I$7,GRID!$A$18:$A$29,0),MATCH(1,($U$2=GRID!$B$1:$U$1)*(КАЛЕНДАРЬ!AS31=GRID!$B$3:$U$3),0))*GRID!$H$45,
ROUNDUP(INDEX(GRID!$B$18:$U$29,MATCH(I$7,GRID!$A$18:$A$29,0),MATCH(1,($U$2=GRID!$B$1:$U$1)*(КАЛЕНДАРЬ!AS31=GRID!$B$3:$U$3),0))*GRID!$H$45*(1-GRID!$H$46),0))</f>
        <v>47160</v>
      </c>
      <c r="K494" s="57" t="s">
        <v>119</v>
      </c>
      <c r="L494" s="57" t="s">
        <v>119</v>
      </c>
      <c r="M494" s="8">
        <f t="array" ref="M494">IF($I$2="Длительное проживание от 10 ночей ",
INDEX(GRID!$B$4:$U$15,MATCH(M$7,GRID!$A$4:$A$15,0),MATCH(1,($U$2=GRID!$B$1:$U$1)*(КАЛЕНДАРЬ!AS31=GRID!$B$3:$U$3),0))*GRID!$H$45,
ROUNDUP(INDEX(GRID!$B$4:$U$15,MATCH(M$7,GRID!$A$4:$A$15,0),MATCH(1,($U$2=GRID!$B$1:$U$1)*(КАЛЕНДАРЬ!AS31=GRID!$B$3:$U$3),0))*GRID!$H$45*(1-GRID!$H$46),0))</f>
        <v>66600</v>
      </c>
      <c r="N494" s="8">
        <f t="array" ref="N494">IF($I$2="Длительное проживание от 10 ночей ",
INDEX(GRID!$B$18:$U$29,MATCH(M$7,GRID!$A$18:$A$29,0),MATCH(1,($U$2=GRID!$B$1:$U$1)*(КАЛЕНДАРЬ!AS31=GRID!$B$3:$U$3),0))*GRID!$H$45,
ROUNDUP(INDEX(GRID!$B$18:$U$29,MATCH(M$7,GRID!$A$18:$A$29,0),MATCH(1,($U$2=GRID!$B$1:$U$1)*(КАЛЕНДАРЬ!AS31=GRID!$B$3:$U$3),0))*GRID!$H$45*(1-GRID!$H$46),0))</f>
        <v>71100</v>
      </c>
      <c r="O494" s="57" t="s">
        <v>119</v>
      </c>
      <c r="P494" s="8">
        <f t="array" ref="P494">IF($I$2="Длительное проживание от 10 ночей ",
INDEX(GRID!$B$4:$U$15,MATCH(P$7,GRID!$A$4:$A$15,0),MATCH(1,($U$2=GRID!$B$1:$U$1)*(КАЛЕНДАРЬ!AS31=GRID!$B$3:$U$3),0))*GRID!$H$45,
ROUNDUP(INDEX(GRID!$B$4:$U$15,MATCH(P$7,GRID!$A$4:$A$15,0),MATCH(1,($U$2=GRID!$B$1:$U$1)*(КАЛЕНДАРЬ!AS31=GRID!$B$3:$U$3),0))*GRID!$H$45*(1-GRID!$H$46),0))</f>
        <v>136260</v>
      </c>
      <c r="Q494" s="8">
        <f t="array" ref="Q494">IF($I$2="Длительное проживание от 10 ночей ",
INDEX(GRID!$B$4:$U$15,MATCH(Q$7,GRID!$A$4:$A$15,0),MATCH(1,($U$2=GRID!$B$1:$U$1)*(КАЛЕНДАРЬ!AS31=GRID!$B$3:$U$3),0))*GRID!$H$45,
ROUNDUP(INDEX(GRID!$B$4:$U$15,MATCH(Q$7,GRID!$A$4:$A$15,0),MATCH(1,($U$2=GRID!$B$1:$U$1)*(КАЛЕНДАРЬ!AS31=GRID!$B$3:$U$3),0))*GRID!$H$45*(1-GRID!$H$46),0))</f>
        <v>160110</v>
      </c>
      <c r="R494" s="57" t="s">
        <v>119</v>
      </c>
      <c r="S494" s="57" t="s">
        <v>119</v>
      </c>
      <c r="T494" s="57" t="s">
        <v>119</v>
      </c>
    </row>
    <row r="495" spans="1:20">
      <c r="A495" s="63" t="s">
        <v>11</v>
      </c>
      <c r="B495" s="64">
        <v>29</v>
      </c>
      <c r="C495" s="8">
        <f t="array" ref="C495">IF($I$2="Длительное проживание от 10 ночей ",
INDEX(GRID!$B$4:$U$15,MATCH(C$7,GRID!$A$4:$A$15,0),MATCH(1,($U$2=GRID!$B$1:$U$1)*(КАЛЕНДАРЬ!AS32=GRID!$B$3:$U$3),0))*GRID!$H$45,
ROUNDUP(INDEX(GRID!$B$4:$U$15,MATCH(C$7,GRID!$A$4:$A$15,0),MATCH(1,($U$2=GRID!$B$1:$U$1)*(КАЛЕНДАРЬ!AS32=GRID!$B$3:$U$3),0))*GRID!$H$45*(1-GRID!$H$46),0))</f>
        <v>24750.000000000004</v>
      </c>
      <c r="D495" s="8">
        <f t="array" ref="D495">IF($I$2="Длительное проживание от 10 ночей ",
INDEX(GRID!$B$18:$U$29,MATCH(C$7,GRID!$A$18:$A$29,0),MATCH(1,($U$2=GRID!$B$1:$U$1)*(КАЛЕНДАРЬ!AS32=GRID!$B$3:$U$3),0))*GRID!$H$45,
ROUNDUP(INDEX(GRID!$B$18:$U$29,MATCH(C$7,GRID!$A$18:$A$29,0),MATCH(1,($U$2=GRID!$B$1:$U$1)*(КАЛЕНДАРЬ!AS32=GRID!$B$3:$U$3),0))*GRID!$H$45*(1-GRID!$H$46),0))</f>
        <v>29250.000000000004</v>
      </c>
      <c r="E495" s="8">
        <f t="array" ref="E495">IF($I$2="Длительное проживание от 10 ночей ",
INDEX(GRID!$B$4:$U$15,MATCH(E$7,GRID!$A$4:$A$15,0),MATCH(1,($U$2=GRID!$B$1:$U$1)*(КАЛЕНДАРЬ!AS32=GRID!$B$3:$U$3),0))*GRID!$H$45,
ROUNDUP(INDEX(GRID!$B$4:$U$15,MATCH(E$7,GRID!$A$4:$A$15,0),MATCH(1,($U$2=GRID!$B$1:$U$1)*(КАЛЕНДАРЬ!AS32=GRID!$B$3:$U$3),0))*GRID!$H$45*(1-GRID!$H$46),0))</f>
        <v>29700</v>
      </c>
      <c r="F495" s="8">
        <f t="array" ref="F495">IF($I$2="Длительное проживание от 10 ночей ",
INDEX(GRID!$B$18:$U$29,MATCH(E$7,GRID!$A$18:$A$29,0),MATCH(1,($U$2=GRID!$B$1:$U$1)*(КАЛЕНДАРЬ!AS32=GRID!$B$3:$U$3),0))*GRID!$H$45,
ROUNDUP(INDEX(GRID!$B$18:$U$29,MATCH(E$7,GRID!$A$18:$A$29,0),MATCH(1,($U$2=GRID!$B$1:$U$1)*(КАЛЕНДАРЬ!AS32=GRID!$B$3:$U$3),0))*GRID!$H$45*(1-GRID!$H$46),0))</f>
        <v>34200</v>
      </c>
      <c r="G495" s="57" t="s">
        <v>119</v>
      </c>
      <c r="H495" s="57" t="s">
        <v>119</v>
      </c>
      <c r="I495" s="8">
        <f t="array" ref="I495">IF($I$2="Длительное проживание от 10 ночей ",
INDEX(GRID!$B$4:$U$15,MATCH(I$7,GRID!$A$4:$A$15,0),MATCH(1,($U$2=GRID!$B$1:$U$1)*(КАЛЕНДАРЬ!AS32=GRID!$B$3:$U$3),0))*GRID!$H$45,
ROUNDUP(INDEX(GRID!$B$4:$U$15,MATCH(I$7,GRID!$A$4:$A$15,0),MATCH(1,($U$2=GRID!$B$1:$U$1)*(КАЛЕНДАРЬ!AS32=GRID!$B$3:$U$3),0))*GRID!$H$45*(1-GRID!$H$46),0))</f>
        <v>39060</v>
      </c>
      <c r="J495" s="8">
        <f t="array" ref="J495">IF($I$2="Длительное проживание от 10 ночей ",
INDEX(GRID!$B$18:$U$29,MATCH(I$7,GRID!$A$18:$A$29,0),MATCH(1,($U$2=GRID!$B$1:$U$1)*(КАЛЕНДАРЬ!AS32=GRID!$B$3:$U$3),0))*GRID!$H$45,
ROUNDUP(INDEX(GRID!$B$18:$U$29,MATCH(I$7,GRID!$A$18:$A$29,0),MATCH(1,($U$2=GRID!$B$1:$U$1)*(КАЛЕНДАРЬ!AS32=GRID!$B$3:$U$3),0))*GRID!$H$45*(1-GRID!$H$46),0))</f>
        <v>43560</v>
      </c>
      <c r="K495" s="57" t="s">
        <v>119</v>
      </c>
      <c r="L495" s="57" t="s">
        <v>119</v>
      </c>
      <c r="M495" s="8">
        <f t="array" ref="M495">IF($I$2="Длительное проживание от 10 ночей ",
INDEX(GRID!$B$4:$U$15,MATCH(M$7,GRID!$A$4:$A$15,0),MATCH(1,($U$2=GRID!$B$1:$U$1)*(КАЛЕНДАРЬ!AS32=GRID!$B$3:$U$3),0))*GRID!$H$45,
ROUNDUP(INDEX(GRID!$B$4:$U$15,MATCH(M$7,GRID!$A$4:$A$15,0),MATCH(1,($U$2=GRID!$B$1:$U$1)*(КАЛЕНДАРЬ!AS32=GRID!$B$3:$U$3),0))*GRID!$H$45*(1-GRID!$H$46),0))</f>
        <v>62550</v>
      </c>
      <c r="N495" s="8">
        <f t="array" ref="N495">IF($I$2="Длительное проживание от 10 ночей ",
INDEX(GRID!$B$18:$U$29,MATCH(M$7,GRID!$A$18:$A$29,0),MATCH(1,($U$2=GRID!$B$1:$U$1)*(КАЛЕНДАРЬ!AS32=GRID!$B$3:$U$3),0))*GRID!$H$45,
ROUNDUP(INDEX(GRID!$B$18:$U$29,MATCH(M$7,GRID!$A$18:$A$29,0),MATCH(1,($U$2=GRID!$B$1:$U$1)*(КАЛЕНДАРЬ!AS32=GRID!$B$3:$U$3),0))*GRID!$H$45*(1-GRID!$H$46),0))</f>
        <v>67050</v>
      </c>
      <c r="O495" s="57" t="s">
        <v>119</v>
      </c>
      <c r="P495" s="8">
        <f t="array" ref="P495">IF($I$2="Длительное проживание от 10 ночей ",
INDEX(GRID!$B$4:$U$15,MATCH(P$7,GRID!$A$4:$A$15,0),MATCH(1,($U$2=GRID!$B$1:$U$1)*(КАЛЕНДАРЬ!AS32=GRID!$B$3:$U$3),0))*GRID!$H$45,
ROUNDUP(INDEX(GRID!$B$4:$U$15,MATCH(P$7,GRID!$A$4:$A$15,0),MATCH(1,($U$2=GRID!$B$1:$U$1)*(КАЛЕНДАРЬ!AS32=GRID!$B$3:$U$3),0))*GRID!$H$45*(1-GRID!$H$46),0))</f>
        <v>130860</v>
      </c>
      <c r="Q495" s="8">
        <f t="array" ref="Q495">IF($I$2="Длительное проживание от 10 ночей ",
INDEX(GRID!$B$4:$U$15,MATCH(Q$7,GRID!$A$4:$A$15,0),MATCH(1,($U$2=GRID!$B$1:$U$1)*(КАЛЕНДАРЬ!AS32=GRID!$B$3:$U$3),0))*GRID!$H$45,
ROUNDUP(INDEX(GRID!$B$4:$U$15,MATCH(Q$7,GRID!$A$4:$A$15,0),MATCH(1,($U$2=GRID!$B$1:$U$1)*(КАЛЕНДАРЬ!AS32=GRID!$B$3:$U$3),0))*GRID!$H$45*(1-GRID!$H$46),0))</f>
        <v>153810</v>
      </c>
      <c r="R495" s="57" t="s">
        <v>119</v>
      </c>
      <c r="S495" s="57" t="s">
        <v>119</v>
      </c>
      <c r="T495" s="57" t="s">
        <v>119</v>
      </c>
    </row>
    <row r="496" spans="1:20">
      <c r="A496" s="63" t="s">
        <v>12</v>
      </c>
      <c r="B496" s="64">
        <v>30</v>
      </c>
      <c r="C496" s="8">
        <f t="array" ref="C496">IF($I$2="Длительное проживание от 10 ночей ",
INDEX(GRID!$B$4:$U$15,MATCH(C$7,GRID!$A$4:$A$15,0),MATCH(1,($U$2=GRID!$B$1:$U$1)*(КАЛЕНДАРЬ!AS33=GRID!$B$3:$U$3),0))*GRID!$H$45,
ROUNDUP(INDEX(GRID!$B$4:$U$15,MATCH(C$7,GRID!$A$4:$A$15,0),MATCH(1,($U$2=GRID!$B$1:$U$1)*(КАЛЕНДАРЬ!AS33=GRID!$B$3:$U$3),0))*GRID!$H$45*(1-GRID!$H$46),0))</f>
        <v>24750.000000000004</v>
      </c>
      <c r="D496" s="8">
        <f t="array" ref="D496">IF($I$2="Длительное проживание от 10 ночей ",
INDEX(GRID!$B$18:$U$29,MATCH(C$7,GRID!$A$18:$A$29,0),MATCH(1,($U$2=GRID!$B$1:$U$1)*(КАЛЕНДАРЬ!AS33=GRID!$B$3:$U$3),0))*GRID!$H$45,
ROUNDUP(INDEX(GRID!$B$18:$U$29,MATCH(C$7,GRID!$A$18:$A$29,0),MATCH(1,($U$2=GRID!$B$1:$U$1)*(КАЛЕНДАРЬ!AS33=GRID!$B$3:$U$3),0))*GRID!$H$45*(1-GRID!$H$46),0))</f>
        <v>29250.000000000004</v>
      </c>
      <c r="E496" s="8">
        <f t="array" ref="E496">IF($I$2="Длительное проживание от 10 ночей ",
INDEX(GRID!$B$4:$U$15,MATCH(E$7,GRID!$A$4:$A$15,0),MATCH(1,($U$2=GRID!$B$1:$U$1)*(КАЛЕНДАРЬ!AS33=GRID!$B$3:$U$3),0))*GRID!$H$45,
ROUNDUP(INDEX(GRID!$B$4:$U$15,MATCH(E$7,GRID!$A$4:$A$15,0),MATCH(1,($U$2=GRID!$B$1:$U$1)*(КАЛЕНДАРЬ!AS33=GRID!$B$3:$U$3),0))*GRID!$H$45*(1-GRID!$H$46),0))</f>
        <v>29700</v>
      </c>
      <c r="F496" s="8">
        <f t="array" ref="F496">IF($I$2="Длительное проживание от 10 ночей ",
INDEX(GRID!$B$18:$U$29,MATCH(E$7,GRID!$A$18:$A$29,0),MATCH(1,($U$2=GRID!$B$1:$U$1)*(КАЛЕНДАРЬ!AS33=GRID!$B$3:$U$3),0))*GRID!$H$45,
ROUNDUP(INDEX(GRID!$B$18:$U$29,MATCH(E$7,GRID!$A$18:$A$29,0),MATCH(1,($U$2=GRID!$B$1:$U$1)*(КАЛЕНДАРЬ!AS33=GRID!$B$3:$U$3),0))*GRID!$H$45*(1-GRID!$H$46),0))</f>
        <v>34200</v>
      </c>
      <c r="G496" s="57" t="s">
        <v>119</v>
      </c>
      <c r="H496" s="57" t="s">
        <v>119</v>
      </c>
      <c r="I496" s="8">
        <f t="array" ref="I496">IF($I$2="Длительное проживание от 10 ночей ",
INDEX(GRID!$B$4:$U$15,MATCH(I$7,GRID!$A$4:$A$15,0),MATCH(1,($U$2=GRID!$B$1:$U$1)*(КАЛЕНДАРЬ!AS33=GRID!$B$3:$U$3),0))*GRID!$H$45,
ROUNDUP(INDEX(GRID!$B$4:$U$15,MATCH(I$7,GRID!$A$4:$A$15,0),MATCH(1,($U$2=GRID!$B$1:$U$1)*(КАЛЕНДАРЬ!AS33=GRID!$B$3:$U$3),0))*GRID!$H$45*(1-GRID!$H$46),0))</f>
        <v>39060</v>
      </c>
      <c r="J496" s="8">
        <f t="array" ref="J496">IF($I$2="Длительное проживание от 10 ночей ",
INDEX(GRID!$B$18:$U$29,MATCH(I$7,GRID!$A$18:$A$29,0),MATCH(1,($U$2=GRID!$B$1:$U$1)*(КАЛЕНДАРЬ!AS33=GRID!$B$3:$U$3),0))*GRID!$H$45,
ROUNDUP(INDEX(GRID!$B$18:$U$29,MATCH(I$7,GRID!$A$18:$A$29,0),MATCH(1,($U$2=GRID!$B$1:$U$1)*(КАЛЕНДАРЬ!AS33=GRID!$B$3:$U$3),0))*GRID!$H$45*(1-GRID!$H$46),0))</f>
        <v>43560</v>
      </c>
      <c r="K496" s="57" t="s">
        <v>119</v>
      </c>
      <c r="L496" s="57" t="s">
        <v>119</v>
      </c>
      <c r="M496" s="8">
        <f t="array" ref="M496">IF($I$2="Длительное проживание от 10 ночей ",
INDEX(GRID!$B$4:$U$15,MATCH(M$7,GRID!$A$4:$A$15,0),MATCH(1,($U$2=GRID!$B$1:$U$1)*(КАЛЕНДАРЬ!AS33=GRID!$B$3:$U$3),0))*GRID!$H$45,
ROUNDUP(INDEX(GRID!$B$4:$U$15,MATCH(M$7,GRID!$A$4:$A$15,0),MATCH(1,($U$2=GRID!$B$1:$U$1)*(КАЛЕНДАРЬ!AS33=GRID!$B$3:$U$3),0))*GRID!$H$45*(1-GRID!$H$46),0))</f>
        <v>62550</v>
      </c>
      <c r="N496" s="8">
        <f t="array" ref="N496">IF($I$2="Длительное проживание от 10 ночей ",
INDEX(GRID!$B$18:$U$29,MATCH(M$7,GRID!$A$18:$A$29,0),MATCH(1,($U$2=GRID!$B$1:$U$1)*(КАЛЕНДАРЬ!AS33=GRID!$B$3:$U$3),0))*GRID!$H$45,
ROUNDUP(INDEX(GRID!$B$18:$U$29,MATCH(M$7,GRID!$A$18:$A$29,0),MATCH(1,($U$2=GRID!$B$1:$U$1)*(КАЛЕНДАРЬ!AS33=GRID!$B$3:$U$3),0))*GRID!$H$45*(1-GRID!$H$46),0))</f>
        <v>67050</v>
      </c>
      <c r="O496" s="57" t="s">
        <v>119</v>
      </c>
      <c r="P496" s="8">
        <f t="array" ref="P496">IF($I$2="Длительное проживание от 10 ночей ",
INDEX(GRID!$B$4:$U$15,MATCH(P$7,GRID!$A$4:$A$15,0),MATCH(1,($U$2=GRID!$B$1:$U$1)*(КАЛЕНДАРЬ!AS33=GRID!$B$3:$U$3),0))*GRID!$H$45,
ROUNDUP(INDEX(GRID!$B$4:$U$15,MATCH(P$7,GRID!$A$4:$A$15,0),MATCH(1,($U$2=GRID!$B$1:$U$1)*(КАЛЕНДАРЬ!AS33=GRID!$B$3:$U$3),0))*GRID!$H$45*(1-GRID!$H$46),0))</f>
        <v>130860</v>
      </c>
      <c r="Q496" s="8">
        <f t="array" ref="Q496">IF($I$2="Длительное проживание от 10 ночей ",
INDEX(GRID!$B$4:$U$15,MATCH(Q$7,GRID!$A$4:$A$15,0),MATCH(1,($U$2=GRID!$B$1:$U$1)*(КАЛЕНДАРЬ!AS33=GRID!$B$3:$U$3),0))*GRID!$H$45,
ROUNDUP(INDEX(GRID!$B$4:$U$15,MATCH(Q$7,GRID!$A$4:$A$15,0),MATCH(1,($U$2=GRID!$B$1:$U$1)*(КАЛЕНДАРЬ!AS33=GRID!$B$3:$U$3),0))*GRID!$H$45*(1-GRID!$H$46),0))</f>
        <v>153810</v>
      </c>
      <c r="R496" s="57" t="s">
        <v>119</v>
      </c>
      <c r="S496" s="57" t="s">
        <v>119</v>
      </c>
      <c r="T496" s="57" t="s">
        <v>119</v>
      </c>
    </row>
    <row r="497" spans="1:20">
      <c r="A497" s="63" t="s">
        <v>13</v>
      </c>
      <c r="B497" s="64">
        <v>31</v>
      </c>
      <c r="C497" s="8">
        <f t="array" ref="C497">IF($I$2="Длительное проживание от 10 ночей ",
INDEX(GRID!$B$4:$U$15,MATCH(C$7,GRID!$A$4:$A$15,0),MATCH(1,($U$2=GRID!$B$1:$U$1)*(КАЛЕНДАРЬ!AS34=GRID!$B$3:$U$3),0))*GRID!$H$45,
ROUNDUP(INDEX(GRID!$B$4:$U$15,MATCH(C$7,GRID!$A$4:$A$15,0),MATCH(1,($U$2=GRID!$B$1:$U$1)*(КАЛЕНДАРЬ!AS34=GRID!$B$3:$U$3),0))*GRID!$H$45*(1-GRID!$H$46),0))</f>
        <v>24750.000000000004</v>
      </c>
      <c r="D497" s="8">
        <f t="array" ref="D497">IF($I$2="Длительное проживание от 10 ночей ",
INDEX(GRID!$B$18:$U$29,MATCH(C$7,GRID!$A$18:$A$29,0),MATCH(1,($U$2=GRID!$B$1:$U$1)*(КАЛЕНДАРЬ!AS34=GRID!$B$3:$U$3),0))*GRID!$H$45,
ROUNDUP(INDEX(GRID!$B$18:$U$29,MATCH(C$7,GRID!$A$18:$A$29,0),MATCH(1,($U$2=GRID!$B$1:$U$1)*(КАЛЕНДАРЬ!AS34=GRID!$B$3:$U$3),0))*GRID!$H$45*(1-GRID!$H$46),0))</f>
        <v>29250.000000000004</v>
      </c>
      <c r="E497" s="8">
        <f t="array" ref="E497">IF($I$2="Длительное проживание от 10 ночей ",
INDEX(GRID!$B$4:$U$15,MATCH(E$7,GRID!$A$4:$A$15,0),MATCH(1,($U$2=GRID!$B$1:$U$1)*(КАЛЕНДАРЬ!AS34=GRID!$B$3:$U$3),0))*GRID!$H$45,
ROUNDUP(INDEX(GRID!$B$4:$U$15,MATCH(E$7,GRID!$A$4:$A$15,0),MATCH(1,($U$2=GRID!$B$1:$U$1)*(КАЛЕНДАРЬ!AS34=GRID!$B$3:$U$3),0))*GRID!$H$45*(1-GRID!$H$46),0))</f>
        <v>29700</v>
      </c>
      <c r="F497" s="8">
        <f t="array" ref="F497">IF($I$2="Длительное проживание от 10 ночей ",
INDEX(GRID!$B$18:$U$29,MATCH(E$7,GRID!$A$18:$A$29,0),MATCH(1,($U$2=GRID!$B$1:$U$1)*(КАЛЕНДАРЬ!AS34=GRID!$B$3:$U$3),0))*GRID!$H$45,
ROUNDUP(INDEX(GRID!$B$18:$U$29,MATCH(E$7,GRID!$A$18:$A$29,0),MATCH(1,($U$2=GRID!$B$1:$U$1)*(КАЛЕНДАРЬ!AS34=GRID!$B$3:$U$3),0))*GRID!$H$45*(1-GRID!$H$46),0))</f>
        <v>34200</v>
      </c>
      <c r="G497" s="57" t="s">
        <v>119</v>
      </c>
      <c r="H497" s="57" t="s">
        <v>119</v>
      </c>
      <c r="I497" s="8">
        <f t="array" ref="I497">IF($I$2="Длительное проживание от 10 ночей ",
INDEX(GRID!$B$4:$U$15,MATCH(I$7,GRID!$A$4:$A$15,0),MATCH(1,($U$2=GRID!$B$1:$U$1)*(КАЛЕНДАРЬ!AS34=GRID!$B$3:$U$3),0))*GRID!$H$45,
ROUNDUP(INDEX(GRID!$B$4:$U$15,MATCH(I$7,GRID!$A$4:$A$15,0),MATCH(1,($U$2=GRID!$B$1:$U$1)*(КАЛЕНДАРЬ!AS34=GRID!$B$3:$U$3),0))*GRID!$H$45*(1-GRID!$H$46),0))</f>
        <v>39060</v>
      </c>
      <c r="J497" s="8">
        <f t="array" ref="J497">IF($I$2="Длительное проживание от 10 ночей ",
INDEX(GRID!$B$18:$U$29,MATCH(I$7,GRID!$A$18:$A$29,0),MATCH(1,($U$2=GRID!$B$1:$U$1)*(КАЛЕНДАРЬ!AS34=GRID!$B$3:$U$3),0))*GRID!$H$45,
ROUNDUP(INDEX(GRID!$B$18:$U$29,MATCH(I$7,GRID!$A$18:$A$29,0),MATCH(1,($U$2=GRID!$B$1:$U$1)*(КАЛЕНДАРЬ!AS34=GRID!$B$3:$U$3),0))*GRID!$H$45*(1-GRID!$H$46),0))</f>
        <v>43560</v>
      </c>
      <c r="K497" s="57" t="s">
        <v>119</v>
      </c>
      <c r="L497" s="57" t="s">
        <v>119</v>
      </c>
      <c r="M497" s="8">
        <f t="array" ref="M497">IF($I$2="Длительное проживание от 10 ночей ",
INDEX(GRID!$B$4:$U$15,MATCH(M$7,GRID!$A$4:$A$15,0),MATCH(1,($U$2=GRID!$B$1:$U$1)*(КАЛЕНДАРЬ!AS34=GRID!$B$3:$U$3),0))*GRID!$H$45,
ROUNDUP(INDEX(GRID!$B$4:$U$15,MATCH(M$7,GRID!$A$4:$A$15,0),MATCH(1,($U$2=GRID!$B$1:$U$1)*(КАЛЕНДАРЬ!AS34=GRID!$B$3:$U$3),0))*GRID!$H$45*(1-GRID!$H$46),0))</f>
        <v>62550</v>
      </c>
      <c r="N497" s="8">
        <f t="array" ref="N497">IF($I$2="Длительное проживание от 10 ночей ",
INDEX(GRID!$B$18:$U$29,MATCH(M$7,GRID!$A$18:$A$29,0),MATCH(1,($U$2=GRID!$B$1:$U$1)*(КАЛЕНДАРЬ!AS34=GRID!$B$3:$U$3),0))*GRID!$H$45,
ROUNDUP(INDEX(GRID!$B$18:$U$29,MATCH(M$7,GRID!$A$18:$A$29,0),MATCH(1,($U$2=GRID!$B$1:$U$1)*(КАЛЕНДАРЬ!AS34=GRID!$B$3:$U$3),0))*GRID!$H$45*(1-GRID!$H$46),0))</f>
        <v>67050</v>
      </c>
      <c r="O497" s="57" t="s">
        <v>119</v>
      </c>
      <c r="P497" s="8">
        <f t="array" ref="P497">IF($I$2="Длительное проживание от 10 ночей ",
INDEX(GRID!$B$4:$U$15,MATCH(P$7,GRID!$A$4:$A$15,0),MATCH(1,($U$2=GRID!$B$1:$U$1)*(КАЛЕНДАРЬ!AS34=GRID!$B$3:$U$3),0))*GRID!$H$45,
ROUNDUP(INDEX(GRID!$B$4:$U$15,MATCH(P$7,GRID!$A$4:$A$15,0),MATCH(1,($U$2=GRID!$B$1:$U$1)*(КАЛЕНДАРЬ!AS34=GRID!$B$3:$U$3),0))*GRID!$H$45*(1-GRID!$H$46),0))</f>
        <v>130860</v>
      </c>
      <c r="Q497" s="8">
        <f t="array" ref="Q497">IF($I$2="Длительное проживание от 10 ночей ",
INDEX(GRID!$B$4:$U$15,MATCH(Q$7,GRID!$A$4:$A$15,0),MATCH(1,($U$2=GRID!$B$1:$U$1)*(КАЛЕНДАРЬ!AS34=GRID!$B$3:$U$3),0))*GRID!$H$45,
ROUNDUP(INDEX(GRID!$B$4:$U$15,MATCH(Q$7,GRID!$A$4:$A$15,0),MATCH(1,($U$2=GRID!$B$1:$U$1)*(КАЛЕНДАРЬ!AS34=GRID!$B$3:$U$3),0))*GRID!$H$45*(1-GRID!$H$46),0))</f>
        <v>153810</v>
      </c>
      <c r="R497" s="57" t="s">
        <v>119</v>
      </c>
      <c r="S497" s="57" t="s">
        <v>119</v>
      </c>
      <c r="T497" s="57" t="s">
        <v>119</v>
      </c>
    </row>
    <row r="498" spans="1:20" ht="12" customHeight="1"/>
    <row r="499" spans="1:20" ht="27" customHeight="1">
      <c r="A499" s="262" t="s">
        <v>37</v>
      </c>
      <c r="B499" s="262"/>
      <c r="C499" s="185" t="s">
        <v>38</v>
      </c>
      <c r="D499" s="185"/>
      <c r="E499" s="185"/>
      <c r="F499" s="186" t="s">
        <v>39</v>
      </c>
      <c r="G499" s="186"/>
      <c r="H499" s="186"/>
      <c r="I499" s="13"/>
      <c r="J499" s="255" t="s">
        <v>151</v>
      </c>
      <c r="K499" s="255"/>
      <c r="L499" s="255"/>
      <c r="M499" s="255"/>
      <c r="N499" s="13"/>
      <c r="O499" s="190" t="s">
        <v>127</v>
      </c>
      <c r="P499" s="190"/>
      <c r="Q499" s="190"/>
      <c r="R499" s="190"/>
      <c r="S499" s="190"/>
    </row>
    <row r="500" spans="1:20" ht="71.25" customHeight="1">
      <c r="A500" s="263" t="s">
        <v>40</v>
      </c>
      <c r="B500" s="263"/>
      <c r="C500" s="187" t="s">
        <v>141</v>
      </c>
      <c r="D500" s="187"/>
      <c r="E500" s="187"/>
      <c r="F500" s="187" t="s">
        <v>142</v>
      </c>
      <c r="G500" s="187"/>
      <c r="H500" s="187"/>
      <c r="I500" s="19"/>
      <c r="J500" s="255"/>
      <c r="K500" s="255"/>
      <c r="L500" s="255"/>
      <c r="M500" s="255"/>
      <c r="N500" s="19"/>
      <c r="O500" s="190"/>
      <c r="P500" s="190"/>
      <c r="Q500" s="190"/>
      <c r="R500" s="190"/>
      <c r="S500" s="190"/>
    </row>
    <row r="501" spans="1:20" ht="15.75" customHeight="1">
      <c r="A501" s="142"/>
      <c r="B501" s="142"/>
      <c r="C501" s="20"/>
      <c r="D501" s="20"/>
      <c r="E501" s="20"/>
      <c r="F501" s="20"/>
      <c r="G501" s="20"/>
      <c r="H501" s="20"/>
      <c r="I501" s="11"/>
      <c r="J501" s="255"/>
      <c r="K501" s="255"/>
      <c r="L501" s="255"/>
      <c r="M501" s="255"/>
      <c r="N501" s="11"/>
      <c r="O501" s="190"/>
      <c r="P501" s="190"/>
      <c r="Q501" s="190"/>
      <c r="R501" s="190"/>
      <c r="S501" s="190"/>
    </row>
    <row r="502" spans="1:20" ht="13.5" customHeight="1">
      <c r="A502" s="142"/>
      <c r="B502" s="142"/>
      <c r="C502" s="20"/>
      <c r="D502" s="20"/>
      <c r="E502" s="20"/>
      <c r="F502" s="20"/>
      <c r="G502" s="20"/>
      <c r="H502" s="20"/>
      <c r="I502" s="12"/>
      <c r="J502" s="255"/>
      <c r="K502" s="255"/>
      <c r="L502" s="255"/>
      <c r="M502" s="255"/>
      <c r="N502" s="12"/>
      <c r="O502" s="190"/>
      <c r="P502" s="190"/>
      <c r="Q502" s="190"/>
      <c r="R502" s="190"/>
      <c r="S502" s="190"/>
    </row>
    <row r="503" spans="1:20" ht="36.75" customHeight="1">
      <c r="A503" s="263" t="s">
        <v>43</v>
      </c>
      <c r="B503" s="263"/>
      <c r="C503" s="185" t="s">
        <v>38</v>
      </c>
      <c r="D503" s="185"/>
      <c r="E503" s="185"/>
      <c r="F503" s="186" t="s">
        <v>39</v>
      </c>
      <c r="G503" s="186"/>
      <c r="H503" s="186"/>
      <c r="I503" s="19"/>
      <c r="J503" s="255"/>
      <c r="K503" s="255"/>
      <c r="L503" s="255"/>
      <c r="M503" s="255"/>
      <c r="N503" s="48"/>
      <c r="O503" s="190"/>
      <c r="P503" s="190"/>
      <c r="Q503" s="190"/>
      <c r="R503" s="190"/>
      <c r="S503" s="190"/>
    </row>
    <row r="504" spans="1:20" ht="24.75" customHeight="1">
      <c r="A504" s="261" t="s">
        <v>44</v>
      </c>
      <c r="B504" s="261"/>
      <c r="C504" s="210">
        <f>ROUNDUP(IF($I$2="Длительное проживание от 10 ночей ",GRID!B75,GRID!B75-GRID!B75*GRID!$H$46),0)</f>
        <v>0</v>
      </c>
      <c r="D504" s="210"/>
      <c r="E504" s="210"/>
      <c r="F504" s="210">
        <f>ROUNDUP(IF($I$2="Длительное проживание от 10 ночей ",GRID!E75,GRID!E75-GRID!E75*GRID!$H$46),0)</f>
        <v>0</v>
      </c>
      <c r="G504" s="210"/>
      <c r="H504" s="210"/>
      <c r="I504" s="11"/>
      <c r="J504" s="255"/>
      <c r="K504" s="255"/>
      <c r="L504" s="255"/>
      <c r="M504" s="255"/>
      <c r="N504" s="48"/>
      <c r="O504" s="190"/>
      <c r="P504" s="190"/>
      <c r="Q504" s="190"/>
      <c r="R504" s="190"/>
      <c r="S504" s="190"/>
    </row>
    <row r="505" spans="1:20" ht="24.95" customHeight="1">
      <c r="A505" s="261" t="s">
        <v>45</v>
      </c>
      <c r="B505" s="261"/>
      <c r="C505" s="210">
        <f>ROUNDUP(IF($I$2="Длительное проживание от 10 ночей ",GRID!B76,GRID!B76-GRID!B76*GRID!$H$46),0)</f>
        <v>4500</v>
      </c>
      <c r="D505" s="210"/>
      <c r="E505" s="210"/>
      <c r="F505" s="210">
        <f>ROUNDUP(IF($I$2="Длительное проживание от 10 ночей ",GRID!E76,GRID!E76-GRID!E76*GRID!$H$46),0)</f>
        <v>6750</v>
      </c>
      <c r="G505" s="210"/>
      <c r="H505" s="210"/>
      <c r="I505" s="12"/>
      <c r="J505" s="255"/>
      <c r="K505" s="255"/>
      <c r="L505" s="255"/>
      <c r="M505" s="255"/>
      <c r="N505" s="48"/>
      <c r="O505" s="190"/>
      <c r="P505" s="190"/>
      <c r="Q505" s="190"/>
      <c r="R505" s="190"/>
      <c r="S505" s="190"/>
    </row>
    <row r="506" spans="1:20" ht="33.75" customHeight="1">
      <c r="A506" s="260" t="s">
        <v>46</v>
      </c>
      <c r="B506" s="260"/>
      <c r="C506" s="210">
        <f>ROUNDUP(IF($I$2="Длительное проживание от 10 ночей ",GRID!B77,GRID!B77-GRID!B77*GRID!$H$46),0)</f>
        <v>9000</v>
      </c>
      <c r="D506" s="210"/>
      <c r="E506" s="210"/>
      <c r="F506" s="210">
        <f>ROUNDUP(IF($I$2="Длительное проживание от 10 ночей ",GRID!E77,GRID!E77-GRID!E77*GRID!$H$46),0)</f>
        <v>13500</v>
      </c>
      <c r="G506" s="210"/>
      <c r="H506" s="210"/>
      <c r="J506" s="255"/>
      <c r="K506" s="255"/>
      <c r="L506" s="255"/>
      <c r="M506" s="255"/>
      <c r="N506" s="48"/>
      <c r="O506" s="190"/>
      <c r="P506" s="190"/>
      <c r="Q506" s="190"/>
      <c r="R506" s="190"/>
      <c r="S506" s="190"/>
    </row>
    <row r="507" spans="1:20" ht="12.75" customHeight="1">
      <c r="J507" s="255"/>
      <c r="K507" s="255"/>
      <c r="L507" s="255"/>
      <c r="M507" s="255"/>
      <c r="N507" s="48"/>
      <c r="O507" s="190"/>
      <c r="P507" s="190"/>
      <c r="Q507" s="190"/>
      <c r="R507" s="190"/>
      <c r="S507" s="190"/>
    </row>
    <row r="508" spans="1:20" ht="12.75" customHeight="1">
      <c r="J508" s="255"/>
      <c r="K508" s="255"/>
      <c r="L508" s="255"/>
      <c r="M508" s="255"/>
      <c r="N508" s="48"/>
      <c r="O508" s="190"/>
      <c r="P508" s="190"/>
      <c r="Q508" s="190"/>
      <c r="R508" s="190"/>
      <c r="S508" s="190"/>
    </row>
    <row r="509" spans="1:20" ht="15" customHeight="1">
      <c r="J509" s="255"/>
      <c r="K509" s="255"/>
      <c r="L509" s="255"/>
      <c r="M509" s="255"/>
      <c r="N509" s="48"/>
      <c r="O509" s="58"/>
      <c r="P509" s="58"/>
      <c r="Q509" s="58"/>
      <c r="R509" s="58"/>
      <c r="S509" s="58"/>
    </row>
    <row r="510" spans="1:20" ht="15" customHeight="1">
      <c r="J510" s="255"/>
      <c r="K510" s="255"/>
      <c r="L510" s="255"/>
      <c r="M510" s="255"/>
      <c r="N510" s="48"/>
      <c r="O510" s="48"/>
      <c r="P510" s="48"/>
      <c r="Q510" s="48"/>
    </row>
    <row r="511" spans="1:20" ht="15">
      <c r="J511" s="255"/>
      <c r="K511" s="255"/>
      <c r="L511" s="255"/>
      <c r="M511" s="255"/>
      <c r="N511" s="20"/>
      <c r="O511" s="20"/>
      <c r="P511" s="20"/>
      <c r="Q511" s="20"/>
    </row>
    <row r="512" spans="1:20" ht="15">
      <c r="L512" s="20"/>
      <c r="M512" s="20"/>
      <c r="N512" s="20"/>
      <c r="O512" s="20"/>
      <c r="P512" s="20"/>
      <c r="Q512" s="20"/>
    </row>
    <row r="513" spans="12:17" ht="15">
      <c r="L513" s="49"/>
      <c r="M513" s="49"/>
      <c r="N513" s="49"/>
      <c r="O513" s="189"/>
      <c r="P513" s="189"/>
      <c r="Q513" s="189"/>
    </row>
    <row r="514" spans="12:17" ht="15">
      <c r="L514" s="50"/>
      <c r="M514" s="50"/>
      <c r="N514" s="50"/>
      <c r="O514" s="180"/>
      <c r="P514" s="180"/>
      <c r="Q514" s="180"/>
    </row>
    <row r="515" spans="12:17" ht="15">
      <c r="L515" s="50"/>
      <c r="M515" s="50"/>
      <c r="N515" s="50"/>
      <c r="O515" s="180"/>
      <c r="P515" s="180"/>
      <c r="Q515" s="180"/>
    </row>
    <row r="516" spans="12:17" ht="15">
      <c r="L516" s="50"/>
      <c r="M516" s="50"/>
      <c r="N516" s="50"/>
      <c r="O516" s="180"/>
      <c r="P516" s="180"/>
      <c r="Q516" s="180"/>
    </row>
  </sheetData>
  <mergeCells count="154">
    <mergeCell ref="B2:F3"/>
    <mergeCell ref="I2:N3"/>
    <mergeCell ref="S2:T3"/>
    <mergeCell ref="U2:Y3"/>
    <mergeCell ref="A5:T5"/>
    <mergeCell ref="A6:T6"/>
    <mergeCell ref="M7:N7"/>
    <mergeCell ref="A38:T38"/>
    <mergeCell ref="A39:T39"/>
    <mergeCell ref="A40:B41"/>
    <mergeCell ref="C40:D40"/>
    <mergeCell ref="E40:F40"/>
    <mergeCell ref="G40:H40"/>
    <mergeCell ref="I40:J40"/>
    <mergeCell ref="K40:L40"/>
    <mergeCell ref="M40:N40"/>
    <mergeCell ref="A7:B8"/>
    <mergeCell ref="C7:D7"/>
    <mergeCell ref="E7:F7"/>
    <mergeCell ref="G7:H7"/>
    <mergeCell ref="I7:J7"/>
    <mergeCell ref="K7:L7"/>
    <mergeCell ref="A74:T74"/>
    <mergeCell ref="A75:T75"/>
    <mergeCell ref="A76:B77"/>
    <mergeCell ref="C76:D76"/>
    <mergeCell ref="E76:F76"/>
    <mergeCell ref="G76:H76"/>
    <mergeCell ref="I76:J76"/>
    <mergeCell ref="K76:L76"/>
    <mergeCell ref="M76:N76"/>
    <mergeCell ref="A109:T109"/>
    <mergeCell ref="A110:T110"/>
    <mergeCell ref="A111:B112"/>
    <mergeCell ref="C111:D111"/>
    <mergeCell ref="E111:F111"/>
    <mergeCell ref="G111:H111"/>
    <mergeCell ref="I111:J111"/>
    <mergeCell ref="K111:L111"/>
    <mergeCell ref="M111:N111"/>
    <mergeCell ref="A145:T145"/>
    <mergeCell ref="A146:T146"/>
    <mergeCell ref="A147:B148"/>
    <mergeCell ref="C147:D147"/>
    <mergeCell ref="E147:F147"/>
    <mergeCell ref="G147:H147"/>
    <mergeCell ref="I147:J147"/>
    <mergeCell ref="K147:L147"/>
    <mergeCell ref="M147:N147"/>
    <mergeCell ref="A180:T180"/>
    <mergeCell ref="A181:T181"/>
    <mergeCell ref="A182:B183"/>
    <mergeCell ref="C182:D182"/>
    <mergeCell ref="E182:F182"/>
    <mergeCell ref="G182:H182"/>
    <mergeCell ref="I182:J182"/>
    <mergeCell ref="K182:L182"/>
    <mergeCell ref="M182:N182"/>
    <mergeCell ref="A216:T216"/>
    <mergeCell ref="A217:T217"/>
    <mergeCell ref="A218:B219"/>
    <mergeCell ref="C218:D218"/>
    <mergeCell ref="E218:F218"/>
    <mergeCell ref="G218:H218"/>
    <mergeCell ref="I218:J218"/>
    <mergeCell ref="K218:L218"/>
    <mergeCell ref="M218:N218"/>
    <mergeCell ref="A252:T252"/>
    <mergeCell ref="A253:T253"/>
    <mergeCell ref="A254:B255"/>
    <mergeCell ref="C254:D254"/>
    <mergeCell ref="E254:F254"/>
    <mergeCell ref="G254:H254"/>
    <mergeCell ref="I254:J254"/>
    <mergeCell ref="K254:L254"/>
    <mergeCell ref="M254:N254"/>
    <mergeCell ref="A287:T287"/>
    <mergeCell ref="A288:T288"/>
    <mergeCell ref="A289:B290"/>
    <mergeCell ref="C289:D289"/>
    <mergeCell ref="E289:F289"/>
    <mergeCell ref="G289:H289"/>
    <mergeCell ref="I289:J289"/>
    <mergeCell ref="K289:L289"/>
    <mergeCell ref="M289:N289"/>
    <mergeCell ref="A323:T323"/>
    <mergeCell ref="A324:T324"/>
    <mergeCell ref="A325:B326"/>
    <mergeCell ref="C325:D325"/>
    <mergeCell ref="E325:F325"/>
    <mergeCell ref="G325:H325"/>
    <mergeCell ref="I325:J325"/>
    <mergeCell ref="K325:L325"/>
    <mergeCell ref="M325:N325"/>
    <mergeCell ref="A358:T358"/>
    <mergeCell ref="A359:T359"/>
    <mergeCell ref="A360:B361"/>
    <mergeCell ref="C360:D360"/>
    <mergeCell ref="E360:F360"/>
    <mergeCell ref="G360:H360"/>
    <mergeCell ref="I360:J360"/>
    <mergeCell ref="K360:L360"/>
    <mergeCell ref="M360:N360"/>
    <mergeCell ref="J499:M511"/>
    <mergeCell ref="O516:Q516"/>
    <mergeCell ref="O499:S508"/>
    <mergeCell ref="A506:B506"/>
    <mergeCell ref="C506:E506"/>
    <mergeCell ref="F506:H506"/>
    <mergeCell ref="O513:Q513"/>
    <mergeCell ref="O514:Q514"/>
    <mergeCell ref="O515:Q515"/>
    <mergeCell ref="F503:H503"/>
    <mergeCell ref="A504:B504"/>
    <mergeCell ref="C504:E504"/>
    <mergeCell ref="F504:H504"/>
    <mergeCell ref="A505:B505"/>
    <mergeCell ref="C505:E505"/>
    <mergeCell ref="F505:H505"/>
    <mergeCell ref="A499:B499"/>
    <mergeCell ref="C499:E499"/>
    <mergeCell ref="F499:H499"/>
    <mergeCell ref="A500:B500"/>
    <mergeCell ref="C500:E500"/>
    <mergeCell ref="F500:H500"/>
    <mergeCell ref="A503:B503"/>
    <mergeCell ref="C503:E503"/>
    <mergeCell ref="A394:T394"/>
    <mergeCell ref="A395:T395"/>
    <mergeCell ref="A396:B397"/>
    <mergeCell ref="C396:D396"/>
    <mergeCell ref="E396:F396"/>
    <mergeCell ref="G396:H396"/>
    <mergeCell ref="I396:J396"/>
    <mergeCell ref="K396:L396"/>
    <mergeCell ref="M396:N396"/>
    <mergeCell ref="A430:T430"/>
    <mergeCell ref="A431:T431"/>
    <mergeCell ref="A432:B433"/>
    <mergeCell ref="C432:D432"/>
    <mergeCell ref="E432:F432"/>
    <mergeCell ref="G432:H432"/>
    <mergeCell ref="I432:J432"/>
    <mergeCell ref="K432:L432"/>
    <mergeCell ref="M432:N432"/>
    <mergeCell ref="A463:T463"/>
    <mergeCell ref="A464:T464"/>
    <mergeCell ref="A465:B466"/>
    <mergeCell ref="C465:D465"/>
    <mergeCell ref="E465:F465"/>
    <mergeCell ref="G465:H465"/>
    <mergeCell ref="I465:J465"/>
    <mergeCell ref="K465:L465"/>
    <mergeCell ref="M465:N465"/>
  </mergeCells>
  <conditionalFormatting sqref="C42:F72 I42:J72 M42:N72">
    <cfRule type="colorScale" priority="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8:F107 I78:J107 M78:N107"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13:F143 I113:J143 M113:N143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9:F178 I149:J178 M149:N178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4:F214 I184:J214 M184:N214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20:F250 I220:J250 M220:N250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6:F285 I256:J285 M256:N285">
    <cfRule type="colorScale" priority="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5:F356 I355:J356 M355:N356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36">
    <cfRule type="colorScale" priority="2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08">
    <cfRule type="colorScale" priority="2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4:N144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9:N179"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5:N215"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1:N251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6:N286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2:N322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7:N357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:H72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8:H107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13:H143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9:H178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84:H214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20:H250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56:H285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5:H356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71" priority="247" operator="equal">
      <formula>10%</formula>
    </cfRule>
    <cfRule type="cellIs" dxfId="70" priority="248" operator="equal">
      <formula>0.12</formula>
    </cfRule>
    <cfRule type="cellIs" dxfId="69" priority="249" operator="equal">
      <formula>0.14</formula>
    </cfRule>
    <cfRule type="cellIs" dxfId="68" priority="250" operator="equal">
      <formula>0.15</formula>
    </cfRule>
    <cfRule type="cellIs" dxfId="67" priority="251" operator="equal">
      <formula>0.16</formula>
    </cfRule>
    <cfRule type="cellIs" dxfId="66" priority="252" operator="equal">
      <formula>"Открытый тариф"</formula>
    </cfRule>
  </conditionalFormatting>
  <conditionalFormatting sqref="K42:L72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8:L107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13:L143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49:L178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84:L214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20:L250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56:L285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55:L356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:O36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:O72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8:O107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3:O143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9:O178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4:O214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20:O250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6:O285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5:O356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Q108 S108:T108">
    <cfRule type="colorScale" priority="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4:Q144 S144:T144">
    <cfRule type="colorScale" priority="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79:Q179 S179:T179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5:Q215 S215:T215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1:Q251 S251:T251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86:Q286 S286:T286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2:Q322 S322:T322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7:Q357 S357:T357">
    <cfRule type="colorScale" priority="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9:P36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2:P72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8:P107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13:P143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49:P178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84:P214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20:P250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56:P285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55:P356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:Q36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2:Q72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8:Q107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13:Q143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49:Q178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84:Q214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20:Q250">
    <cfRule type="colorScale" priority="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56:Q285">
    <cfRule type="colorScale" priority="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55:Q356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8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4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79">
    <cfRule type="colorScale" priority="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15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1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86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2">
    <cfRule type="colorScale" priority="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57">
    <cfRule type="colorScale" priority="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:T36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2:T72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8:T107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13:T143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9:T178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84:T214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20:T250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6:T285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55:T356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65" priority="253" operator="equal">
      <formula>10%</formula>
    </cfRule>
    <cfRule type="cellIs" dxfId="64" priority="254" operator="equal">
      <formula>0.12</formula>
    </cfRule>
    <cfRule type="cellIs" dxfId="63" priority="255" operator="equal">
      <formula>0.14</formula>
    </cfRule>
    <cfRule type="cellIs" dxfId="62" priority="256" operator="equal">
      <formula>0.15</formula>
    </cfRule>
    <cfRule type="cellIs" dxfId="61" priority="257" operator="equal">
      <formula>0.16</formula>
    </cfRule>
    <cfRule type="cellIs" dxfId="60" priority="258" operator="equal">
      <formula>"Открытый тариф"</formula>
    </cfRule>
  </conditionalFormatting>
  <conditionalFormatting sqref="C462:T462 C429:T429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3:F393 I393:J393 M393:N393">
    <cfRule type="colorScale" priority="2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3:T393">
    <cfRule type="colorScale" priority="2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93:L393">
    <cfRule type="colorScale" priority="2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3">
    <cfRule type="colorScale" priority="2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3">
    <cfRule type="colorScale" priority="2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93">
    <cfRule type="colorScale" priority="2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3:T393">
    <cfRule type="colorScale" priority="2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91:F321 I291:J321 M291:N321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91:H321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91:L321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91:O321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91:P321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91:Q321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91:T321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7:F354 I327:J354 M327:N35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7:H354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7:L354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7:O354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27:P354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27:Q354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7:T354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2:F390 I362:J390 M362:N39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62:H390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62:L39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62:O39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62:P39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62:Q39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62:T390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6:F428 I406:J428 M406:N428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06:H428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06:L42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06:O42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06:P42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06:Q428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06:T428 T398:T405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T392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8:S40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34:F461 I434:J461 M434:N46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34:H46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34:L4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34:O4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34:P46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34:Q46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34:T46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7:F497 I467:J497 M467:N49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67:H49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67:L49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7:O49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67:P49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67:Q49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67:T49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9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0000000}">
          <x14:formula1>
            <xm:f>КАЛЕНДАРЬ!$E$51:$E$52</xm:f>
          </x14:formula1>
          <xm:sqref>O2:P3</xm:sqref>
        </x14:dataValidation>
        <x14:dataValidation type="list" allowBlank="1" showInputMessage="1" showErrorMessage="1" xr:uid="{00000000-0002-0000-0300-000001000000}">
          <x14:formula1>
            <xm:f>GRID!$F$31</xm:f>
          </x14:formula1>
          <xm:sqref>U2:Y3</xm:sqref>
        </x14:dataValidation>
        <x14:dataValidation type="list" allowBlank="1" showInputMessage="1" showErrorMessage="1" xr:uid="{00000000-0002-0000-0300-000002000000}">
          <x14:formula1>
            <xm:f>GRID!$F$45:$F$46</xm:f>
          </x14:formula1>
          <xm:sqref>I2:N3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249977111117893"/>
    <pageSetUpPr fitToPage="1"/>
  </sheetPr>
  <dimension ref="A1:Y516"/>
  <sheetViews>
    <sheetView showGridLines="0" zoomScale="80" zoomScaleNormal="80" workbookViewId="0">
      <pane ySplit="4" topLeftCell="A489" activePane="bottomLeft" state="frozen"/>
      <selection activeCell="A273" sqref="A273:XFD279"/>
      <selection pane="bottomLeft" activeCell="J499" sqref="J499:M511"/>
    </sheetView>
  </sheetViews>
  <sheetFormatPr defaultRowHeight="12.75"/>
  <cols>
    <col min="1" max="1" width="8.7109375" style="7" customWidth="1"/>
    <col min="2" max="2" width="8.7109375" style="145" customWidth="1"/>
    <col min="3" max="8" width="12.7109375" style="6" customWidth="1"/>
    <col min="9" max="9" width="12.7109375" style="5" customWidth="1"/>
    <col min="10" max="12" width="12.7109375" style="6" customWidth="1"/>
    <col min="13" max="13" width="12.7109375" style="5" customWidth="1"/>
    <col min="14" max="14" width="12.7109375" style="6" customWidth="1"/>
    <col min="15" max="15" width="12.7109375" style="5" customWidth="1"/>
    <col min="16" max="20" width="12.7109375" style="6" customWidth="1"/>
    <col min="21" max="21" width="13.285156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17"/>
      <c r="H2" s="17"/>
      <c r="I2" s="202" t="s">
        <v>20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3.5" customHeight="1" thickBot="1">
      <c r="B3" s="201"/>
      <c r="C3" s="201"/>
      <c r="D3" s="201"/>
      <c r="E3" s="201"/>
      <c r="F3" s="201"/>
      <c r="G3" s="17"/>
      <c r="H3" s="17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 s="9" customFormat="1" ht="17.25" hidden="1" customHeight="1">
      <c r="A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</row>
    <row r="6" spans="1:25" hidden="1">
      <c r="A6" s="172" t="s">
        <v>98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</row>
    <row r="7" spans="1:25" ht="56.25" hidden="1" customHeight="1">
      <c r="A7" s="174" t="s">
        <v>8</v>
      </c>
      <c r="B7" s="175"/>
      <c r="C7" s="178" t="s">
        <v>101</v>
      </c>
      <c r="D7" s="179"/>
      <c r="E7" s="164" t="s">
        <v>93</v>
      </c>
      <c r="F7" s="165"/>
      <c r="G7" s="252" t="s">
        <v>94</v>
      </c>
      <c r="H7" s="253"/>
      <c r="I7" s="208" t="s">
        <v>95</v>
      </c>
      <c r="J7" s="208"/>
      <c r="K7" s="166" t="s">
        <v>96</v>
      </c>
      <c r="L7" s="166"/>
      <c r="M7" s="170" t="s">
        <v>97</v>
      </c>
      <c r="N7" s="170"/>
      <c r="O7" s="51" t="s">
        <v>71</v>
      </c>
      <c r="P7" s="22" t="s">
        <v>72</v>
      </c>
      <c r="Q7" s="23" t="s">
        <v>73</v>
      </c>
      <c r="R7" s="51" t="s">
        <v>74</v>
      </c>
      <c r="S7" s="51" t="s">
        <v>75</v>
      </c>
      <c r="T7" s="51" t="s">
        <v>76</v>
      </c>
    </row>
    <row r="8" spans="1:25" hidden="1">
      <c r="A8" s="176"/>
      <c r="B8" s="177"/>
      <c r="C8" s="55" t="s">
        <v>9</v>
      </c>
      <c r="D8" s="55" t="s">
        <v>10</v>
      </c>
      <c r="E8" s="55" t="s">
        <v>9</v>
      </c>
      <c r="F8" s="55" t="s">
        <v>10</v>
      </c>
      <c r="G8" s="55" t="s">
        <v>9</v>
      </c>
      <c r="H8" s="55" t="s">
        <v>10</v>
      </c>
      <c r="I8" s="55" t="s">
        <v>9</v>
      </c>
      <c r="J8" s="55" t="s">
        <v>10</v>
      </c>
      <c r="K8" s="55" t="s">
        <v>9</v>
      </c>
      <c r="L8" s="55" t="s">
        <v>10</v>
      </c>
      <c r="M8" s="55" t="s">
        <v>9</v>
      </c>
      <c r="N8" s="55" t="s">
        <v>10</v>
      </c>
      <c r="O8" s="55" t="s">
        <v>99</v>
      </c>
      <c r="P8" s="55" t="s">
        <v>100</v>
      </c>
      <c r="Q8" s="55" t="s">
        <v>100</v>
      </c>
      <c r="R8" s="55" t="s">
        <v>118</v>
      </c>
      <c r="S8" s="55" t="s">
        <v>118</v>
      </c>
      <c r="T8" s="55" t="s">
        <v>118</v>
      </c>
    </row>
    <row r="9" spans="1:25" hidden="1">
      <c r="A9" s="148" t="s">
        <v>17</v>
      </c>
      <c r="B9" s="149">
        <v>1</v>
      </c>
      <c r="C9" s="8" cm="1">
        <f t="array" ref="C9">IF($I$2="Длительное проживание от 30 ночей ",
INDEX(GRID!$B$4:$U$15,MATCH(C$7,GRID!$A$4:$A$15,0),MATCH(1,($U$2=GRID!$B$1:$U$1)*(КАЛЕНДАРЬ!F4=GRID!$B$3:$U$3),0))*GRID!$H$42,
ROUNDUP(INDEX(GRID!$B$4:$U$15,MATCH(C$7,GRID!$A$4:$A$15,0),MATCH(1,($U$2=GRID!$B$1:$U$1)*(КАЛЕНДАРЬ!F4=GRID!$B$3:$U$3),0))*GRID!$H$42*(1-GRID!$H$43),0))</f>
        <v>19800</v>
      </c>
      <c r="D9" s="8" cm="1">
        <f t="array" ref="D9">IF($I$2="Длительное проживание от 30 ночей ",
INDEX(GRID!$B$18:$U$29,MATCH(C$7,GRID!$A$18:$A$29,0),MATCH(1,($U$2=GRID!$B$1:$U$1)*(КАЛЕНДАРЬ!F4=GRID!$B$3:$U$3),0))*GRID!$H$42,
ROUNDUP(INDEX(GRID!$B$18:$U$29,MATCH(C$7,GRID!$A$18:$A$29,0),MATCH(1,($U$2=GRID!$B$1:$U$1)*(КАЛЕНДАРЬ!F4=GRID!$B$3:$U$3),0))*GRID!$H$42*(1-GRID!$H$43),0))</f>
        <v>23400</v>
      </c>
      <c r="E9" s="8" cm="1">
        <f t="array" ref="E9">IF($I$2="Длительное проживание от 30 ночей ",
INDEX(GRID!$B$4:$U$15,MATCH(E$7,GRID!$A$4:$A$15,0),MATCH(1,($U$2=GRID!$B$1:$U$1)*(КАЛЕНДАРЬ!F4=GRID!$B$3:$U$3),0))*GRID!$H$42,
ROUNDUP(INDEX(GRID!$B$4:$U$15,MATCH(E$7,GRID!$A$4:$A$15,0),MATCH(1,($U$2=GRID!$B$1:$U$1)*(КАЛЕНДАРЬ!F4=GRID!$B$3:$U$3),0))*GRID!$H$42*(1-GRID!$H$43),0))</f>
        <v>23760</v>
      </c>
      <c r="F9" s="8" cm="1">
        <f t="array" ref="F9">IF($I$2="Длительное проживание от 30 ночей ",
INDEX(GRID!$B$18:$U$29,MATCH(E$7,GRID!$A$18:$A$29,0),MATCH(1,($U$2=GRID!$B$1:$U$1)*(КАЛЕНДАРЬ!F4=GRID!$B$3:$U$3),0))*GRID!$H$42,
ROUNDUP(INDEX(GRID!$B$18:$U$29,MATCH(E$7,GRID!$A$18:$A$29,0),MATCH(1,($U$2=GRID!$B$1:$U$1)*(КАЛЕНДАРЬ!F4=GRID!$B$3:$U$3),0))*GRID!$H$42*(1-GRID!$H$43),0))</f>
        <v>27360</v>
      </c>
      <c r="G9" s="57" t="s">
        <v>119</v>
      </c>
      <c r="H9" s="57" t="s">
        <v>119</v>
      </c>
      <c r="I9" s="8" cm="1">
        <f t="array" ref="I9">IF($I$2="Длительное проживание от 30 ночей ",
INDEX(GRID!$B$4:$U$15,MATCH(I$7,GRID!$A$4:$A$15,0),MATCH(1,($U$2=GRID!$B$1:$U$1)*(КАЛЕНДАРЬ!F4=GRID!$B$3:$U$3),0))*GRID!$H$42,
ROUNDUP(INDEX(GRID!$B$4:$U$15,MATCH(I$7,GRID!$A$4:$A$15,0),MATCH(1,($U$2=GRID!$B$1:$U$1)*(КАЛЕНДАРЬ!F4=GRID!$B$3:$U$3),0))*GRID!$H$42*(1-GRID!$H$43),0))</f>
        <v>31248</v>
      </c>
      <c r="J9" s="8" cm="1">
        <f t="array" ref="J9">IF($I$2="Длительное проживание от 30 ночей ",
INDEX(GRID!$B$18:$U$29,MATCH(I$7,GRID!$A$18:$A$29,0),MATCH(1,($U$2=GRID!$B$1:$U$1)*(КАЛЕНДАРЬ!F4=GRID!$B$3:$U$3),0))*GRID!$H$42,
ROUNDUP(INDEX(GRID!$B$18:$U$29,MATCH(I$7,GRID!$A$18:$A$29,0),MATCH(1,($U$2=GRID!$B$1:$U$1)*(КАЛЕНДАРЬ!F4=GRID!$B$3:$U$3),0))*GRID!$H$42*(1-GRID!$H$43),0))</f>
        <v>34848</v>
      </c>
      <c r="K9" s="57" t="s">
        <v>119</v>
      </c>
      <c r="L9" s="57" t="s">
        <v>119</v>
      </c>
      <c r="M9" s="8" cm="1">
        <f t="array" ref="M9">IF($I$2="Длительное проживание от 30 ночей ",
INDEX(GRID!$B$4:$U$15,MATCH(M$7,GRID!$A$4:$A$15,0),MATCH(1,($U$2=GRID!$B$1:$U$1)*(КАЛЕНДАРЬ!F4=GRID!$B$3:$U$3),0))*GRID!$H$42,
ROUNDUP(INDEX(GRID!$B$4:$U$15,MATCH(M$7,GRID!$A$4:$A$15,0),MATCH(1,($U$2=GRID!$B$1:$U$1)*(КАЛЕНДАРЬ!F4=GRID!$B$3:$U$3),0))*GRID!$H$42*(1-GRID!$H$43),0))</f>
        <v>50040</v>
      </c>
      <c r="N9" s="8" cm="1">
        <f t="array" ref="N9">IF($I$2="Длительное проживание от 30 ночей ",
INDEX(GRID!$B$18:$U$29,MATCH(M$7,GRID!$A$18:$A$29,0),MATCH(1,($U$2=GRID!$B$1:$U$1)*(КАЛЕНДАРЬ!F4=GRID!$B$3:$U$3),0))*GRID!$H$42,
ROUNDUP(INDEX(GRID!$B$18:$U$29,MATCH(M$7,GRID!$A$18:$A$29,0),MATCH(1,($U$2=GRID!$B$1:$U$1)*(КАЛЕНДАРЬ!F4=GRID!$B$3:$U$3),0))*GRID!$H$42*(1-GRID!$H$43),0))</f>
        <v>53640</v>
      </c>
      <c r="O9" s="57" t="s">
        <v>119</v>
      </c>
      <c r="P9" s="8" cm="1">
        <f t="array" ref="P9">IF($I$2="Длительное проживание от 30 ночей ",
INDEX(GRID!$B$4:$U$15,MATCH(P$7,GRID!$A$4:$A$15,0),MATCH(1,($U$2=GRID!$B$1:$U$1)*(КАЛЕНДАРЬ!F4=GRID!$B$3:$U$3),0))*GRID!$H$42,
ROUNDUP(INDEX(GRID!$B$4:$U$15,MATCH(P$7,GRID!$A$4:$A$15,0),MATCH(1,($U$2=GRID!$B$1:$U$1)*(КАЛЕНДАРЬ!F4=GRID!$B$3:$U$3),0))*GRID!$H$42*(1-GRID!$H$43),0))</f>
        <v>104688</v>
      </c>
      <c r="Q9" s="8" cm="1">
        <f t="array" ref="Q9">IF($I$2="Длительное проживание от 30 ночей ",
INDEX(GRID!$B$4:$U$15,MATCH(Q$7,GRID!$A$4:$A$15,0),MATCH(1,($U$2=GRID!$B$1:$U$1)*(КАЛЕНДАРЬ!F4=GRID!$B$3:$U$3),0))*GRID!$H$42,
ROUNDUP(INDEX(GRID!$B$4:$U$15,MATCH(Q$7,GRID!$A$4:$A$15,0),MATCH(1,($U$2=GRID!$B$1:$U$1)*(КАЛЕНДАРЬ!F4=GRID!$B$3:$U$3),0))*GRID!$H$42*(1-GRID!$H$43),0))</f>
        <v>123048</v>
      </c>
      <c r="R9" s="57" t="s">
        <v>119</v>
      </c>
      <c r="S9" s="57" t="s">
        <v>119</v>
      </c>
      <c r="T9" s="57" t="s">
        <v>119</v>
      </c>
    </row>
    <row r="10" spans="1:25" hidden="1">
      <c r="A10" s="148" t="s">
        <v>11</v>
      </c>
      <c r="B10" s="149">
        <v>2</v>
      </c>
      <c r="C10" s="8" cm="1">
        <f t="array" ref="C10">IF($I$2="Длительное проживание от 30 ночей ",
INDEX(GRID!$B$4:$U$15,MATCH(C$7,GRID!$A$4:$A$15,0),MATCH(1,($U$2=GRID!$B$1:$U$1)*(КАЛЕНДАРЬ!F5=GRID!$B$3:$U$3),0))*GRID!$H$42,
ROUNDUP(INDEX(GRID!$B$4:$U$15,MATCH(C$7,GRID!$A$4:$A$15,0),MATCH(1,($U$2=GRID!$B$1:$U$1)*(КАЛЕНДАРЬ!F5=GRID!$B$3:$U$3),0))*GRID!$H$42*(1-GRID!$H$43),0))</f>
        <v>19800</v>
      </c>
      <c r="D10" s="8" cm="1">
        <f t="array" ref="D10">IF($I$2="Длительное проживание от 30 ночей ",
INDEX(GRID!$B$18:$U$29,MATCH(C$7,GRID!$A$18:$A$29,0),MATCH(1,($U$2=GRID!$B$1:$U$1)*(КАЛЕНДАРЬ!F5=GRID!$B$3:$U$3),0))*GRID!$H$42,
ROUNDUP(INDEX(GRID!$B$18:$U$29,MATCH(C$7,GRID!$A$18:$A$29,0),MATCH(1,($U$2=GRID!$B$1:$U$1)*(КАЛЕНДАРЬ!F5=GRID!$B$3:$U$3),0))*GRID!$H$42*(1-GRID!$H$43),0))</f>
        <v>23400</v>
      </c>
      <c r="E10" s="8" cm="1">
        <f t="array" ref="E10">IF($I$2="Длительное проживание от 30 ночей ",
INDEX(GRID!$B$4:$U$15,MATCH(E$7,GRID!$A$4:$A$15,0),MATCH(1,($U$2=GRID!$B$1:$U$1)*(КАЛЕНДАРЬ!F5=GRID!$B$3:$U$3),0))*GRID!$H$42,
ROUNDUP(INDEX(GRID!$B$4:$U$15,MATCH(E$7,GRID!$A$4:$A$15,0),MATCH(1,($U$2=GRID!$B$1:$U$1)*(КАЛЕНДАРЬ!F5=GRID!$B$3:$U$3),0))*GRID!$H$42*(1-GRID!$H$43),0))</f>
        <v>23760</v>
      </c>
      <c r="F10" s="8" cm="1">
        <f t="array" ref="F10">IF($I$2="Длительное проживание от 30 ночей ",
INDEX(GRID!$B$18:$U$29,MATCH(E$7,GRID!$A$18:$A$29,0),MATCH(1,($U$2=GRID!$B$1:$U$1)*(КАЛЕНДАРЬ!F5=GRID!$B$3:$U$3),0))*GRID!$H$42,
ROUNDUP(INDEX(GRID!$B$18:$U$29,MATCH(E$7,GRID!$A$18:$A$29,0),MATCH(1,($U$2=GRID!$B$1:$U$1)*(КАЛЕНДАРЬ!F5=GRID!$B$3:$U$3),0))*GRID!$H$42*(1-GRID!$H$43),0))</f>
        <v>27360</v>
      </c>
      <c r="G10" s="57" t="s">
        <v>119</v>
      </c>
      <c r="H10" s="57" t="s">
        <v>119</v>
      </c>
      <c r="I10" s="8" cm="1">
        <f t="array" ref="I10">IF($I$2="Длительное проживание от 30 ночей ",
INDEX(GRID!$B$4:$U$15,MATCH(I$7,GRID!$A$4:$A$15,0),MATCH(1,($U$2=GRID!$B$1:$U$1)*(КАЛЕНДАРЬ!F5=GRID!$B$3:$U$3),0))*GRID!$H$42,
ROUNDUP(INDEX(GRID!$B$4:$U$15,MATCH(I$7,GRID!$A$4:$A$15,0),MATCH(1,($U$2=GRID!$B$1:$U$1)*(КАЛЕНДАРЬ!F5=GRID!$B$3:$U$3),0))*GRID!$H$42*(1-GRID!$H$43),0))</f>
        <v>31248</v>
      </c>
      <c r="J10" s="8" cm="1">
        <f t="array" ref="J10">IF($I$2="Длительное проживание от 30 ночей ",
INDEX(GRID!$B$18:$U$29,MATCH(I$7,GRID!$A$18:$A$29,0),MATCH(1,($U$2=GRID!$B$1:$U$1)*(КАЛЕНДАРЬ!F5=GRID!$B$3:$U$3),0))*GRID!$H$42,
ROUNDUP(INDEX(GRID!$B$18:$U$29,MATCH(I$7,GRID!$A$18:$A$29,0),MATCH(1,($U$2=GRID!$B$1:$U$1)*(КАЛЕНДАРЬ!F5=GRID!$B$3:$U$3),0))*GRID!$H$42*(1-GRID!$H$43),0))</f>
        <v>34848</v>
      </c>
      <c r="K10" s="57" t="s">
        <v>119</v>
      </c>
      <c r="L10" s="57" t="s">
        <v>119</v>
      </c>
      <c r="M10" s="8" cm="1">
        <f t="array" ref="M10">IF($I$2="Длительное проживание от 30 ночей ",
INDEX(GRID!$B$4:$U$15,MATCH(M$7,GRID!$A$4:$A$15,0),MATCH(1,($U$2=GRID!$B$1:$U$1)*(КАЛЕНДАРЬ!F5=GRID!$B$3:$U$3),0))*GRID!$H$42,
ROUNDUP(INDEX(GRID!$B$4:$U$15,MATCH(M$7,GRID!$A$4:$A$15,0),MATCH(1,($U$2=GRID!$B$1:$U$1)*(КАЛЕНДАРЬ!F5=GRID!$B$3:$U$3),0))*GRID!$H$42*(1-GRID!$H$43),0))</f>
        <v>50040</v>
      </c>
      <c r="N10" s="8" cm="1">
        <f t="array" ref="N10">IF($I$2="Длительное проживание от 30 ночей ",
INDEX(GRID!$B$18:$U$29,MATCH(M$7,GRID!$A$18:$A$29,0),MATCH(1,($U$2=GRID!$B$1:$U$1)*(КАЛЕНДАРЬ!F5=GRID!$B$3:$U$3),0))*GRID!$H$42,
ROUNDUP(INDEX(GRID!$B$18:$U$29,MATCH(M$7,GRID!$A$18:$A$29,0),MATCH(1,($U$2=GRID!$B$1:$U$1)*(КАЛЕНДАРЬ!F5=GRID!$B$3:$U$3),0))*GRID!$H$42*(1-GRID!$H$43),0))</f>
        <v>53640</v>
      </c>
      <c r="O10" s="57" t="s">
        <v>119</v>
      </c>
      <c r="P10" s="8" cm="1">
        <f t="array" ref="P10">IF($I$2="Длительное проживание от 30 ночей ",
INDEX(GRID!$B$4:$U$15,MATCH(P$7,GRID!$A$4:$A$15,0),MATCH(1,($U$2=GRID!$B$1:$U$1)*(КАЛЕНДАРЬ!F5=GRID!$B$3:$U$3),0))*GRID!$H$42,
ROUNDUP(INDEX(GRID!$B$4:$U$15,MATCH(P$7,GRID!$A$4:$A$15,0),MATCH(1,($U$2=GRID!$B$1:$U$1)*(КАЛЕНДАРЬ!F5=GRID!$B$3:$U$3),0))*GRID!$H$42*(1-GRID!$H$43),0))</f>
        <v>104688</v>
      </c>
      <c r="Q10" s="8" cm="1">
        <f t="array" ref="Q10">IF($I$2="Длительное проживание от 30 ночей ",
INDEX(GRID!$B$4:$U$15,MATCH(Q$7,GRID!$A$4:$A$15,0),MATCH(1,($U$2=GRID!$B$1:$U$1)*(КАЛЕНДАРЬ!F5=GRID!$B$3:$U$3),0))*GRID!$H$42,
ROUNDUP(INDEX(GRID!$B$4:$U$15,MATCH(Q$7,GRID!$A$4:$A$15,0),MATCH(1,($U$2=GRID!$B$1:$U$1)*(КАЛЕНДАРЬ!F5=GRID!$B$3:$U$3),0))*GRID!$H$42*(1-GRID!$H$43),0))</f>
        <v>123048</v>
      </c>
      <c r="R10" s="57" t="s">
        <v>119</v>
      </c>
      <c r="S10" s="57" t="s">
        <v>119</v>
      </c>
      <c r="T10" s="57" t="s">
        <v>119</v>
      </c>
    </row>
    <row r="11" spans="1:25" hidden="1">
      <c r="A11" s="148" t="s">
        <v>12</v>
      </c>
      <c r="B11" s="149">
        <v>3</v>
      </c>
      <c r="C11" s="8" cm="1">
        <f t="array" ref="C11">IF($I$2="Длительное проживание от 30 ночей ",
INDEX(GRID!$B$4:$U$15,MATCH(C$7,GRID!$A$4:$A$15,0),MATCH(1,($U$2=GRID!$B$1:$U$1)*(КАЛЕНДАРЬ!F6=GRID!$B$3:$U$3),0))*GRID!$H$42,
ROUNDUP(INDEX(GRID!$B$4:$U$15,MATCH(C$7,GRID!$A$4:$A$15,0),MATCH(1,($U$2=GRID!$B$1:$U$1)*(КАЛЕНДАРЬ!F6=GRID!$B$3:$U$3),0))*GRID!$H$42*(1-GRID!$H$43),0))</f>
        <v>19800</v>
      </c>
      <c r="D11" s="8" cm="1">
        <f t="array" ref="D11">IF($I$2="Длительное проживание от 30 ночей ",
INDEX(GRID!$B$18:$U$29,MATCH(C$7,GRID!$A$18:$A$29,0),MATCH(1,($U$2=GRID!$B$1:$U$1)*(КАЛЕНДАРЬ!F6=GRID!$B$3:$U$3),0))*GRID!$H$42,
ROUNDUP(INDEX(GRID!$B$18:$U$29,MATCH(C$7,GRID!$A$18:$A$29,0),MATCH(1,($U$2=GRID!$B$1:$U$1)*(КАЛЕНДАРЬ!F6=GRID!$B$3:$U$3),0))*GRID!$H$42*(1-GRID!$H$43),0))</f>
        <v>23400</v>
      </c>
      <c r="E11" s="8" cm="1">
        <f t="array" ref="E11">IF($I$2="Длительное проживание от 30 ночей ",
INDEX(GRID!$B$4:$U$15,MATCH(E$7,GRID!$A$4:$A$15,0),MATCH(1,($U$2=GRID!$B$1:$U$1)*(КАЛЕНДАРЬ!F6=GRID!$B$3:$U$3),0))*GRID!$H$42,
ROUNDUP(INDEX(GRID!$B$4:$U$15,MATCH(E$7,GRID!$A$4:$A$15,0),MATCH(1,($U$2=GRID!$B$1:$U$1)*(КАЛЕНДАРЬ!F6=GRID!$B$3:$U$3),0))*GRID!$H$42*(1-GRID!$H$43),0))</f>
        <v>23760</v>
      </c>
      <c r="F11" s="8" cm="1">
        <f t="array" ref="F11">IF($I$2="Длительное проживание от 30 ночей ",
INDEX(GRID!$B$18:$U$29,MATCH(E$7,GRID!$A$18:$A$29,0),MATCH(1,($U$2=GRID!$B$1:$U$1)*(КАЛЕНДАРЬ!F6=GRID!$B$3:$U$3),0))*GRID!$H$42,
ROUNDUP(INDEX(GRID!$B$18:$U$29,MATCH(E$7,GRID!$A$18:$A$29,0),MATCH(1,($U$2=GRID!$B$1:$U$1)*(КАЛЕНДАРЬ!F6=GRID!$B$3:$U$3),0))*GRID!$H$42*(1-GRID!$H$43),0))</f>
        <v>27360</v>
      </c>
      <c r="G11" s="57" t="s">
        <v>119</v>
      </c>
      <c r="H11" s="57" t="s">
        <v>119</v>
      </c>
      <c r="I11" s="8" cm="1">
        <f t="array" ref="I11">IF($I$2="Длительное проживание от 30 ночей ",
INDEX(GRID!$B$4:$U$15,MATCH(I$7,GRID!$A$4:$A$15,0),MATCH(1,($U$2=GRID!$B$1:$U$1)*(КАЛЕНДАРЬ!F6=GRID!$B$3:$U$3),0))*GRID!$H$42,
ROUNDUP(INDEX(GRID!$B$4:$U$15,MATCH(I$7,GRID!$A$4:$A$15,0),MATCH(1,($U$2=GRID!$B$1:$U$1)*(КАЛЕНДАРЬ!F6=GRID!$B$3:$U$3),0))*GRID!$H$42*(1-GRID!$H$43),0))</f>
        <v>31248</v>
      </c>
      <c r="J11" s="8" cm="1">
        <f t="array" ref="J11">IF($I$2="Длительное проживание от 30 ночей ",
INDEX(GRID!$B$18:$U$29,MATCH(I$7,GRID!$A$18:$A$29,0),MATCH(1,($U$2=GRID!$B$1:$U$1)*(КАЛЕНДАРЬ!F6=GRID!$B$3:$U$3),0))*GRID!$H$42,
ROUNDUP(INDEX(GRID!$B$18:$U$29,MATCH(I$7,GRID!$A$18:$A$29,0),MATCH(1,($U$2=GRID!$B$1:$U$1)*(КАЛЕНДАРЬ!F6=GRID!$B$3:$U$3),0))*GRID!$H$42*(1-GRID!$H$43),0))</f>
        <v>34848</v>
      </c>
      <c r="K11" s="57" t="s">
        <v>119</v>
      </c>
      <c r="L11" s="57" t="s">
        <v>119</v>
      </c>
      <c r="M11" s="8" cm="1">
        <f t="array" ref="M11">IF($I$2="Длительное проживание от 30 ночей ",
INDEX(GRID!$B$4:$U$15,MATCH(M$7,GRID!$A$4:$A$15,0),MATCH(1,($U$2=GRID!$B$1:$U$1)*(КАЛЕНДАРЬ!F6=GRID!$B$3:$U$3),0))*GRID!$H$42,
ROUNDUP(INDEX(GRID!$B$4:$U$15,MATCH(M$7,GRID!$A$4:$A$15,0),MATCH(1,($U$2=GRID!$B$1:$U$1)*(КАЛЕНДАРЬ!F6=GRID!$B$3:$U$3),0))*GRID!$H$42*(1-GRID!$H$43),0))</f>
        <v>50040</v>
      </c>
      <c r="N11" s="8" cm="1">
        <f t="array" ref="N11">IF($I$2="Длительное проживание от 30 ночей ",
INDEX(GRID!$B$18:$U$29,MATCH(M$7,GRID!$A$18:$A$29,0),MATCH(1,($U$2=GRID!$B$1:$U$1)*(КАЛЕНДАРЬ!F6=GRID!$B$3:$U$3),0))*GRID!$H$42,
ROUNDUP(INDEX(GRID!$B$18:$U$29,MATCH(M$7,GRID!$A$18:$A$29,0),MATCH(1,($U$2=GRID!$B$1:$U$1)*(КАЛЕНДАРЬ!F6=GRID!$B$3:$U$3),0))*GRID!$H$42*(1-GRID!$H$43),0))</f>
        <v>53640</v>
      </c>
      <c r="O11" s="57" t="s">
        <v>119</v>
      </c>
      <c r="P11" s="8" cm="1">
        <f t="array" ref="P11">IF($I$2="Длительное проживание от 30 ночей ",
INDEX(GRID!$B$4:$U$15,MATCH(P$7,GRID!$A$4:$A$15,0),MATCH(1,($U$2=GRID!$B$1:$U$1)*(КАЛЕНДАРЬ!F6=GRID!$B$3:$U$3),0))*GRID!$H$42,
ROUNDUP(INDEX(GRID!$B$4:$U$15,MATCH(P$7,GRID!$A$4:$A$15,0),MATCH(1,($U$2=GRID!$B$1:$U$1)*(КАЛЕНДАРЬ!F6=GRID!$B$3:$U$3),0))*GRID!$H$42*(1-GRID!$H$43),0))</f>
        <v>104688</v>
      </c>
      <c r="Q11" s="8" cm="1">
        <f t="array" ref="Q11">IF($I$2="Длительное проживание от 30 ночей ",
INDEX(GRID!$B$4:$U$15,MATCH(Q$7,GRID!$A$4:$A$15,0),MATCH(1,($U$2=GRID!$B$1:$U$1)*(КАЛЕНДАРЬ!F6=GRID!$B$3:$U$3),0))*GRID!$H$42,
ROUNDUP(INDEX(GRID!$B$4:$U$15,MATCH(Q$7,GRID!$A$4:$A$15,0),MATCH(1,($U$2=GRID!$B$1:$U$1)*(КАЛЕНДАРЬ!F6=GRID!$B$3:$U$3),0))*GRID!$H$42*(1-GRID!$H$43),0))</f>
        <v>123048</v>
      </c>
      <c r="R11" s="57" t="s">
        <v>119</v>
      </c>
      <c r="S11" s="57" t="s">
        <v>119</v>
      </c>
      <c r="T11" s="57" t="s">
        <v>119</v>
      </c>
    </row>
    <row r="12" spans="1:25" hidden="1">
      <c r="A12" s="148" t="s">
        <v>13</v>
      </c>
      <c r="B12" s="149">
        <v>4</v>
      </c>
      <c r="C12" s="8" cm="1">
        <f t="array" ref="C12">IF($I$2="Длительное проживание от 30 ночей ",
INDEX(GRID!$B$4:$U$15,MATCH(C$7,GRID!$A$4:$A$15,0),MATCH(1,($U$2=GRID!$B$1:$U$1)*(КАЛЕНДАРЬ!F7=GRID!$B$3:$U$3),0))*GRID!$H$42,
ROUNDUP(INDEX(GRID!$B$4:$U$15,MATCH(C$7,GRID!$A$4:$A$15,0),MATCH(1,($U$2=GRID!$B$1:$U$1)*(КАЛЕНДАРЬ!F7=GRID!$B$3:$U$3),0))*GRID!$H$42*(1-GRID!$H$43),0))</f>
        <v>19800</v>
      </c>
      <c r="D12" s="8" cm="1">
        <f t="array" ref="D12">IF($I$2="Длительное проживание от 30 ночей ",
INDEX(GRID!$B$18:$U$29,MATCH(C$7,GRID!$A$18:$A$29,0),MATCH(1,($U$2=GRID!$B$1:$U$1)*(КАЛЕНДАРЬ!F7=GRID!$B$3:$U$3),0))*GRID!$H$42,
ROUNDUP(INDEX(GRID!$B$18:$U$29,MATCH(C$7,GRID!$A$18:$A$29,0),MATCH(1,($U$2=GRID!$B$1:$U$1)*(КАЛЕНДАРЬ!F7=GRID!$B$3:$U$3),0))*GRID!$H$42*(1-GRID!$H$43),0))</f>
        <v>23400</v>
      </c>
      <c r="E12" s="8" cm="1">
        <f t="array" ref="E12">IF($I$2="Длительное проживание от 30 ночей ",
INDEX(GRID!$B$4:$U$15,MATCH(E$7,GRID!$A$4:$A$15,0),MATCH(1,($U$2=GRID!$B$1:$U$1)*(КАЛЕНДАРЬ!F7=GRID!$B$3:$U$3),0))*GRID!$H$42,
ROUNDUP(INDEX(GRID!$B$4:$U$15,MATCH(E$7,GRID!$A$4:$A$15,0),MATCH(1,($U$2=GRID!$B$1:$U$1)*(КАЛЕНДАРЬ!F7=GRID!$B$3:$U$3),0))*GRID!$H$42*(1-GRID!$H$43),0))</f>
        <v>23760</v>
      </c>
      <c r="F12" s="8" cm="1">
        <f t="array" ref="F12">IF($I$2="Длительное проживание от 30 ночей ",
INDEX(GRID!$B$18:$U$29,MATCH(E$7,GRID!$A$18:$A$29,0),MATCH(1,($U$2=GRID!$B$1:$U$1)*(КАЛЕНДАРЬ!F7=GRID!$B$3:$U$3),0))*GRID!$H$42,
ROUNDUP(INDEX(GRID!$B$18:$U$29,MATCH(E$7,GRID!$A$18:$A$29,0),MATCH(1,($U$2=GRID!$B$1:$U$1)*(КАЛЕНДАРЬ!F7=GRID!$B$3:$U$3),0))*GRID!$H$42*(1-GRID!$H$43),0))</f>
        <v>27360</v>
      </c>
      <c r="G12" s="57" t="s">
        <v>119</v>
      </c>
      <c r="H12" s="57" t="s">
        <v>119</v>
      </c>
      <c r="I12" s="8" cm="1">
        <f t="array" ref="I12">IF($I$2="Длительное проживание от 30 ночей ",
INDEX(GRID!$B$4:$U$15,MATCH(I$7,GRID!$A$4:$A$15,0),MATCH(1,($U$2=GRID!$B$1:$U$1)*(КАЛЕНДАРЬ!F7=GRID!$B$3:$U$3),0))*GRID!$H$42,
ROUNDUP(INDEX(GRID!$B$4:$U$15,MATCH(I$7,GRID!$A$4:$A$15,0),MATCH(1,($U$2=GRID!$B$1:$U$1)*(КАЛЕНДАРЬ!F7=GRID!$B$3:$U$3),0))*GRID!$H$42*(1-GRID!$H$43),0))</f>
        <v>31248</v>
      </c>
      <c r="J12" s="8" cm="1">
        <f t="array" ref="J12">IF($I$2="Длительное проживание от 30 ночей ",
INDEX(GRID!$B$18:$U$29,MATCH(I$7,GRID!$A$18:$A$29,0),MATCH(1,($U$2=GRID!$B$1:$U$1)*(КАЛЕНДАРЬ!F7=GRID!$B$3:$U$3),0))*GRID!$H$42,
ROUNDUP(INDEX(GRID!$B$18:$U$29,MATCH(I$7,GRID!$A$18:$A$29,0),MATCH(1,($U$2=GRID!$B$1:$U$1)*(КАЛЕНДАРЬ!F7=GRID!$B$3:$U$3),0))*GRID!$H$42*(1-GRID!$H$43),0))</f>
        <v>34848</v>
      </c>
      <c r="K12" s="57" t="s">
        <v>119</v>
      </c>
      <c r="L12" s="57" t="s">
        <v>119</v>
      </c>
      <c r="M12" s="8" cm="1">
        <f t="array" ref="M12">IF($I$2="Длительное проживание от 30 ночей ",
INDEX(GRID!$B$4:$U$15,MATCH(M$7,GRID!$A$4:$A$15,0),MATCH(1,($U$2=GRID!$B$1:$U$1)*(КАЛЕНДАРЬ!F7=GRID!$B$3:$U$3),0))*GRID!$H$42,
ROUNDUP(INDEX(GRID!$B$4:$U$15,MATCH(M$7,GRID!$A$4:$A$15,0),MATCH(1,($U$2=GRID!$B$1:$U$1)*(КАЛЕНДАРЬ!F7=GRID!$B$3:$U$3),0))*GRID!$H$42*(1-GRID!$H$43),0))</f>
        <v>50040</v>
      </c>
      <c r="N12" s="8" cm="1">
        <f t="array" ref="N12">IF($I$2="Длительное проживание от 30 ночей ",
INDEX(GRID!$B$18:$U$29,MATCH(M$7,GRID!$A$18:$A$29,0),MATCH(1,($U$2=GRID!$B$1:$U$1)*(КАЛЕНДАРЬ!F7=GRID!$B$3:$U$3),0))*GRID!$H$42,
ROUNDUP(INDEX(GRID!$B$18:$U$29,MATCH(M$7,GRID!$A$18:$A$29,0),MATCH(1,($U$2=GRID!$B$1:$U$1)*(КАЛЕНДАРЬ!F7=GRID!$B$3:$U$3),0))*GRID!$H$42*(1-GRID!$H$43),0))</f>
        <v>53640</v>
      </c>
      <c r="O12" s="57" t="s">
        <v>119</v>
      </c>
      <c r="P12" s="8" cm="1">
        <f t="array" ref="P12">IF($I$2="Длительное проживание от 30 ночей ",
INDEX(GRID!$B$4:$U$15,MATCH(P$7,GRID!$A$4:$A$15,0),MATCH(1,($U$2=GRID!$B$1:$U$1)*(КАЛЕНДАРЬ!F7=GRID!$B$3:$U$3),0))*GRID!$H$42,
ROUNDUP(INDEX(GRID!$B$4:$U$15,MATCH(P$7,GRID!$A$4:$A$15,0),MATCH(1,($U$2=GRID!$B$1:$U$1)*(КАЛЕНДАРЬ!F7=GRID!$B$3:$U$3),0))*GRID!$H$42*(1-GRID!$H$43),0))</f>
        <v>104688</v>
      </c>
      <c r="Q12" s="8" cm="1">
        <f t="array" ref="Q12">IF($I$2="Длительное проживание от 30 ночей ",
INDEX(GRID!$B$4:$U$15,MATCH(Q$7,GRID!$A$4:$A$15,0),MATCH(1,($U$2=GRID!$B$1:$U$1)*(КАЛЕНДАРЬ!F7=GRID!$B$3:$U$3),0))*GRID!$H$42,
ROUNDUP(INDEX(GRID!$B$4:$U$15,MATCH(Q$7,GRID!$A$4:$A$15,0),MATCH(1,($U$2=GRID!$B$1:$U$1)*(КАЛЕНДАРЬ!F7=GRID!$B$3:$U$3),0))*GRID!$H$42*(1-GRID!$H$43),0))</f>
        <v>123048</v>
      </c>
      <c r="R12" s="57" t="s">
        <v>119</v>
      </c>
      <c r="S12" s="57" t="s">
        <v>119</v>
      </c>
      <c r="T12" s="57" t="s">
        <v>119</v>
      </c>
    </row>
    <row r="13" spans="1:25" hidden="1">
      <c r="A13" s="148" t="s">
        <v>14</v>
      </c>
      <c r="B13" s="149">
        <v>5</v>
      </c>
      <c r="C13" s="8" cm="1">
        <f t="array" ref="C13">IF($I$2="Длительное проживание от 30 ночей ",
INDEX(GRID!$B$4:$U$15,MATCH(C$7,GRID!$A$4:$A$15,0),MATCH(1,($U$2=GRID!$B$1:$U$1)*(КАЛЕНДАРЬ!F8=GRID!$B$3:$U$3),0))*GRID!$H$42,
ROUNDUP(INDEX(GRID!$B$4:$U$15,MATCH(C$7,GRID!$A$4:$A$15,0),MATCH(1,($U$2=GRID!$B$1:$U$1)*(КАЛЕНДАРЬ!F8=GRID!$B$3:$U$3),0))*GRID!$H$42*(1-GRID!$H$43),0))</f>
        <v>19800</v>
      </c>
      <c r="D13" s="8" cm="1">
        <f t="array" ref="D13">IF($I$2="Длительное проживание от 30 ночей ",
INDEX(GRID!$B$18:$U$29,MATCH(C$7,GRID!$A$18:$A$29,0),MATCH(1,($U$2=GRID!$B$1:$U$1)*(КАЛЕНДАРЬ!F8=GRID!$B$3:$U$3),0))*GRID!$H$42,
ROUNDUP(INDEX(GRID!$B$18:$U$29,MATCH(C$7,GRID!$A$18:$A$29,0),MATCH(1,($U$2=GRID!$B$1:$U$1)*(КАЛЕНДАРЬ!F8=GRID!$B$3:$U$3),0))*GRID!$H$42*(1-GRID!$H$43),0))</f>
        <v>23400</v>
      </c>
      <c r="E13" s="8" cm="1">
        <f t="array" ref="E13">IF($I$2="Длительное проживание от 30 ночей ",
INDEX(GRID!$B$4:$U$15,MATCH(E$7,GRID!$A$4:$A$15,0),MATCH(1,($U$2=GRID!$B$1:$U$1)*(КАЛЕНДАРЬ!F8=GRID!$B$3:$U$3),0))*GRID!$H$42,
ROUNDUP(INDEX(GRID!$B$4:$U$15,MATCH(E$7,GRID!$A$4:$A$15,0),MATCH(1,($U$2=GRID!$B$1:$U$1)*(КАЛЕНДАРЬ!F8=GRID!$B$3:$U$3),0))*GRID!$H$42*(1-GRID!$H$43),0))</f>
        <v>23760</v>
      </c>
      <c r="F13" s="8" cm="1">
        <f t="array" ref="F13">IF($I$2="Длительное проживание от 30 ночей ",
INDEX(GRID!$B$18:$U$29,MATCH(E$7,GRID!$A$18:$A$29,0),MATCH(1,($U$2=GRID!$B$1:$U$1)*(КАЛЕНДАРЬ!F8=GRID!$B$3:$U$3),0))*GRID!$H$42,
ROUNDUP(INDEX(GRID!$B$18:$U$29,MATCH(E$7,GRID!$A$18:$A$29,0),MATCH(1,($U$2=GRID!$B$1:$U$1)*(КАЛЕНДАРЬ!F8=GRID!$B$3:$U$3),0))*GRID!$H$42*(1-GRID!$H$43),0))</f>
        <v>27360</v>
      </c>
      <c r="G13" s="57" t="s">
        <v>119</v>
      </c>
      <c r="H13" s="57" t="s">
        <v>119</v>
      </c>
      <c r="I13" s="8" cm="1">
        <f t="array" ref="I13">IF($I$2="Длительное проживание от 30 ночей ",
INDEX(GRID!$B$4:$U$15,MATCH(I$7,GRID!$A$4:$A$15,0),MATCH(1,($U$2=GRID!$B$1:$U$1)*(КАЛЕНДАРЬ!F8=GRID!$B$3:$U$3),0))*GRID!$H$42,
ROUNDUP(INDEX(GRID!$B$4:$U$15,MATCH(I$7,GRID!$A$4:$A$15,0),MATCH(1,($U$2=GRID!$B$1:$U$1)*(КАЛЕНДАРЬ!F8=GRID!$B$3:$U$3),0))*GRID!$H$42*(1-GRID!$H$43),0))</f>
        <v>31248</v>
      </c>
      <c r="J13" s="8" cm="1">
        <f t="array" ref="J13">IF($I$2="Длительное проживание от 30 ночей ",
INDEX(GRID!$B$18:$U$29,MATCH(I$7,GRID!$A$18:$A$29,0),MATCH(1,($U$2=GRID!$B$1:$U$1)*(КАЛЕНДАРЬ!F8=GRID!$B$3:$U$3),0))*GRID!$H$42,
ROUNDUP(INDEX(GRID!$B$18:$U$29,MATCH(I$7,GRID!$A$18:$A$29,0),MATCH(1,($U$2=GRID!$B$1:$U$1)*(КАЛЕНДАРЬ!F8=GRID!$B$3:$U$3),0))*GRID!$H$42*(1-GRID!$H$43),0))</f>
        <v>34848</v>
      </c>
      <c r="K13" s="57" t="s">
        <v>119</v>
      </c>
      <c r="L13" s="57" t="s">
        <v>119</v>
      </c>
      <c r="M13" s="8" cm="1">
        <f t="array" ref="M13">IF($I$2="Длительное проживание от 30 ночей ",
INDEX(GRID!$B$4:$U$15,MATCH(M$7,GRID!$A$4:$A$15,0),MATCH(1,($U$2=GRID!$B$1:$U$1)*(КАЛЕНДАРЬ!F8=GRID!$B$3:$U$3),0))*GRID!$H$42,
ROUNDUP(INDEX(GRID!$B$4:$U$15,MATCH(M$7,GRID!$A$4:$A$15,0),MATCH(1,($U$2=GRID!$B$1:$U$1)*(КАЛЕНДАРЬ!F8=GRID!$B$3:$U$3),0))*GRID!$H$42*(1-GRID!$H$43),0))</f>
        <v>50040</v>
      </c>
      <c r="N13" s="8" cm="1">
        <f t="array" ref="N13">IF($I$2="Длительное проживание от 30 ночей ",
INDEX(GRID!$B$18:$U$29,MATCH(M$7,GRID!$A$18:$A$29,0),MATCH(1,($U$2=GRID!$B$1:$U$1)*(КАЛЕНДАРЬ!F8=GRID!$B$3:$U$3),0))*GRID!$H$42,
ROUNDUP(INDEX(GRID!$B$18:$U$29,MATCH(M$7,GRID!$A$18:$A$29,0),MATCH(1,($U$2=GRID!$B$1:$U$1)*(КАЛЕНДАРЬ!F8=GRID!$B$3:$U$3),0))*GRID!$H$42*(1-GRID!$H$43),0))</f>
        <v>53640</v>
      </c>
      <c r="O13" s="57" t="s">
        <v>119</v>
      </c>
      <c r="P13" s="8" cm="1">
        <f t="array" ref="P13">IF($I$2="Длительное проживание от 30 ночей ",
INDEX(GRID!$B$4:$U$15,MATCH(P$7,GRID!$A$4:$A$15,0),MATCH(1,($U$2=GRID!$B$1:$U$1)*(КАЛЕНДАРЬ!F8=GRID!$B$3:$U$3),0))*GRID!$H$42,
ROUNDUP(INDEX(GRID!$B$4:$U$15,MATCH(P$7,GRID!$A$4:$A$15,0),MATCH(1,($U$2=GRID!$B$1:$U$1)*(КАЛЕНДАРЬ!F8=GRID!$B$3:$U$3),0))*GRID!$H$42*(1-GRID!$H$43),0))</f>
        <v>104688</v>
      </c>
      <c r="Q13" s="8" cm="1">
        <f t="array" ref="Q13">IF($I$2="Длительное проживание от 30 ночей ",
INDEX(GRID!$B$4:$U$15,MATCH(Q$7,GRID!$A$4:$A$15,0),MATCH(1,($U$2=GRID!$B$1:$U$1)*(КАЛЕНДАРЬ!F8=GRID!$B$3:$U$3),0))*GRID!$H$42,
ROUNDUP(INDEX(GRID!$B$4:$U$15,MATCH(Q$7,GRID!$A$4:$A$15,0),MATCH(1,($U$2=GRID!$B$1:$U$1)*(КАЛЕНДАРЬ!F8=GRID!$B$3:$U$3),0))*GRID!$H$42*(1-GRID!$H$43),0))</f>
        <v>123048</v>
      </c>
      <c r="R13" s="57" t="s">
        <v>119</v>
      </c>
      <c r="S13" s="57" t="s">
        <v>119</v>
      </c>
      <c r="T13" s="57" t="s">
        <v>119</v>
      </c>
    </row>
    <row r="14" spans="1:25" hidden="1">
      <c r="A14" s="148" t="s">
        <v>15</v>
      </c>
      <c r="B14" s="149">
        <v>6</v>
      </c>
      <c r="C14" s="8" cm="1">
        <f t="array" ref="C14">IF($I$2="Длительное проживание от 30 ночей ",
INDEX(GRID!$B$4:$U$15,MATCH(C$7,GRID!$A$4:$A$15,0),MATCH(1,($U$2=GRID!$B$1:$U$1)*(КАЛЕНДАРЬ!F9=GRID!$B$3:$U$3),0))*GRID!$H$42,
ROUNDUP(INDEX(GRID!$B$4:$U$15,MATCH(C$7,GRID!$A$4:$A$15,0),MATCH(1,($U$2=GRID!$B$1:$U$1)*(КАЛЕНДАРЬ!F9=GRID!$B$3:$U$3),0))*GRID!$H$42*(1-GRID!$H$43),0))</f>
        <v>19800</v>
      </c>
      <c r="D14" s="8" cm="1">
        <f t="array" ref="D14">IF($I$2="Длительное проживание от 30 ночей ",
INDEX(GRID!$B$18:$U$29,MATCH(C$7,GRID!$A$18:$A$29,0),MATCH(1,($U$2=GRID!$B$1:$U$1)*(КАЛЕНДАРЬ!F9=GRID!$B$3:$U$3),0))*GRID!$H$42,
ROUNDUP(INDEX(GRID!$B$18:$U$29,MATCH(C$7,GRID!$A$18:$A$29,0),MATCH(1,($U$2=GRID!$B$1:$U$1)*(КАЛЕНДАРЬ!F9=GRID!$B$3:$U$3),0))*GRID!$H$42*(1-GRID!$H$43),0))</f>
        <v>23400</v>
      </c>
      <c r="E14" s="8" cm="1">
        <f t="array" ref="E14">IF($I$2="Длительное проживание от 30 ночей ",
INDEX(GRID!$B$4:$U$15,MATCH(E$7,GRID!$A$4:$A$15,0),MATCH(1,($U$2=GRID!$B$1:$U$1)*(КАЛЕНДАРЬ!F9=GRID!$B$3:$U$3),0))*GRID!$H$42,
ROUNDUP(INDEX(GRID!$B$4:$U$15,MATCH(E$7,GRID!$A$4:$A$15,0),MATCH(1,($U$2=GRID!$B$1:$U$1)*(КАЛЕНДАРЬ!F9=GRID!$B$3:$U$3),0))*GRID!$H$42*(1-GRID!$H$43),0))</f>
        <v>23760</v>
      </c>
      <c r="F14" s="8" cm="1">
        <f t="array" ref="F14">IF($I$2="Длительное проживание от 30 ночей ",
INDEX(GRID!$B$18:$U$29,MATCH(E$7,GRID!$A$18:$A$29,0),MATCH(1,($U$2=GRID!$B$1:$U$1)*(КАЛЕНДАРЬ!F9=GRID!$B$3:$U$3),0))*GRID!$H$42,
ROUNDUP(INDEX(GRID!$B$18:$U$29,MATCH(E$7,GRID!$A$18:$A$29,0),MATCH(1,($U$2=GRID!$B$1:$U$1)*(КАЛЕНДАРЬ!F9=GRID!$B$3:$U$3),0))*GRID!$H$42*(1-GRID!$H$43),0))</f>
        <v>27360</v>
      </c>
      <c r="G14" s="57" t="s">
        <v>119</v>
      </c>
      <c r="H14" s="57" t="s">
        <v>119</v>
      </c>
      <c r="I14" s="8" cm="1">
        <f t="array" ref="I14">IF($I$2="Длительное проживание от 30 ночей ",
INDEX(GRID!$B$4:$U$15,MATCH(I$7,GRID!$A$4:$A$15,0),MATCH(1,($U$2=GRID!$B$1:$U$1)*(КАЛЕНДАРЬ!F9=GRID!$B$3:$U$3),0))*GRID!$H$42,
ROUNDUP(INDEX(GRID!$B$4:$U$15,MATCH(I$7,GRID!$A$4:$A$15,0),MATCH(1,($U$2=GRID!$B$1:$U$1)*(КАЛЕНДАРЬ!F9=GRID!$B$3:$U$3),0))*GRID!$H$42*(1-GRID!$H$43),0))</f>
        <v>31248</v>
      </c>
      <c r="J14" s="8" cm="1">
        <f t="array" ref="J14">IF($I$2="Длительное проживание от 30 ночей ",
INDEX(GRID!$B$18:$U$29,MATCH(I$7,GRID!$A$18:$A$29,0),MATCH(1,($U$2=GRID!$B$1:$U$1)*(КАЛЕНДАРЬ!F9=GRID!$B$3:$U$3),0))*GRID!$H$42,
ROUNDUP(INDEX(GRID!$B$18:$U$29,MATCH(I$7,GRID!$A$18:$A$29,0),MATCH(1,($U$2=GRID!$B$1:$U$1)*(КАЛЕНДАРЬ!F9=GRID!$B$3:$U$3),0))*GRID!$H$42*(1-GRID!$H$43),0))</f>
        <v>34848</v>
      </c>
      <c r="K14" s="57" t="s">
        <v>119</v>
      </c>
      <c r="L14" s="57" t="s">
        <v>119</v>
      </c>
      <c r="M14" s="8" cm="1">
        <f t="array" ref="M14">IF($I$2="Длительное проживание от 30 ночей ",
INDEX(GRID!$B$4:$U$15,MATCH(M$7,GRID!$A$4:$A$15,0),MATCH(1,($U$2=GRID!$B$1:$U$1)*(КАЛЕНДАРЬ!F9=GRID!$B$3:$U$3),0))*GRID!$H$42,
ROUNDUP(INDEX(GRID!$B$4:$U$15,MATCH(M$7,GRID!$A$4:$A$15,0),MATCH(1,($U$2=GRID!$B$1:$U$1)*(КАЛЕНДАРЬ!F9=GRID!$B$3:$U$3),0))*GRID!$H$42*(1-GRID!$H$43),0))</f>
        <v>50040</v>
      </c>
      <c r="N14" s="8" cm="1">
        <f t="array" ref="N14">IF($I$2="Длительное проживание от 30 ночей ",
INDEX(GRID!$B$18:$U$29,MATCH(M$7,GRID!$A$18:$A$29,0),MATCH(1,($U$2=GRID!$B$1:$U$1)*(КАЛЕНДАРЬ!F9=GRID!$B$3:$U$3),0))*GRID!$H$42,
ROUNDUP(INDEX(GRID!$B$18:$U$29,MATCH(M$7,GRID!$A$18:$A$29,0),MATCH(1,($U$2=GRID!$B$1:$U$1)*(КАЛЕНДАРЬ!F9=GRID!$B$3:$U$3),0))*GRID!$H$42*(1-GRID!$H$43),0))</f>
        <v>53640</v>
      </c>
      <c r="O14" s="57" t="s">
        <v>119</v>
      </c>
      <c r="P14" s="8" cm="1">
        <f t="array" ref="P14">IF($I$2="Длительное проживание от 30 ночей ",
INDEX(GRID!$B$4:$U$15,MATCH(P$7,GRID!$A$4:$A$15,0),MATCH(1,($U$2=GRID!$B$1:$U$1)*(КАЛЕНДАРЬ!F9=GRID!$B$3:$U$3),0))*GRID!$H$42,
ROUNDUP(INDEX(GRID!$B$4:$U$15,MATCH(P$7,GRID!$A$4:$A$15,0),MATCH(1,($U$2=GRID!$B$1:$U$1)*(КАЛЕНДАРЬ!F9=GRID!$B$3:$U$3),0))*GRID!$H$42*(1-GRID!$H$43),0))</f>
        <v>104688</v>
      </c>
      <c r="Q14" s="8" cm="1">
        <f t="array" ref="Q14">IF($I$2="Длительное проживание от 30 ночей ",
INDEX(GRID!$B$4:$U$15,MATCH(Q$7,GRID!$A$4:$A$15,0),MATCH(1,($U$2=GRID!$B$1:$U$1)*(КАЛЕНДАРЬ!F9=GRID!$B$3:$U$3),0))*GRID!$H$42,
ROUNDUP(INDEX(GRID!$B$4:$U$15,MATCH(Q$7,GRID!$A$4:$A$15,0),MATCH(1,($U$2=GRID!$B$1:$U$1)*(КАЛЕНДАРЬ!F9=GRID!$B$3:$U$3),0))*GRID!$H$42*(1-GRID!$H$43),0))</f>
        <v>123048</v>
      </c>
      <c r="R14" s="57" t="s">
        <v>119</v>
      </c>
      <c r="S14" s="57" t="s">
        <v>119</v>
      </c>
      <c r="T14" s="57" t="s">
        <v>119</v>
      </c>
    </row>
    <row r="15" spans="1:25" hidden="1">
      <c r="A15" s="148" t="s">
        <v>16</v>
      </c>
      <c r="B15" s="149">
        <v>7</v>
      </c>
      <c r="C15" s="8" cm="1">
        <f t="array" ref="C15">IF($I$2="Длительное проживание от 30 ночей ",
INDEX(GRID!$B$4:$U$15,MATCH(C$7,GRID!$A$4:$A$15,0),MATCH(1,($U$2=GRID!$B$1:$U$1)*(КАЛЕНДАРЬ!F10=GRID!$B$3:$U$3),0))*GRID!$H$42,
ROUNDUP(INDEX(GRID!$B$4:$U$15,MATCH(C$7,GRID!$A$4:$A$15,0),MATCH(1,($U$2=GRID!$B$1:$U$1)*(КАЛЕНДАРЬ!F10=GRID!$B$3:$U$3),0))*GRID!$H$42*(1-GRID!$H$43),0))</f>
        <v>21744</v>
      </c>
      <c r="D15" s="8" cm="1">
        <f t="array" ref="D15">IF($I$2="Длительное проживание от 30 ночей ",
INDEX(GRID!$B$18:$U$29,MATCH(C$7,GRID!$A$18:$A$29,0),MATCH(1,($U$2=GRID!$B$1:$U$1)*(КАЛЕНДАРЬ!F10=GRID!$B$3:$U$3),0))*GRID!$H$42,
ROUNDUP(INDEX(GRID!$B$18:$U$29,MATCH(C$7,GRID!$A$18:$A$29,0),MATCH(1,($U$2=GRID!$B$1:$U$1)*(КАЛЕНДАРЬ!F10=GRID!$B$3:$U$3),0))*GRID!$H$42*(1-GRID!$H$43),0))</f>
        <v>25344</v>
      </c>
      <c r="E15" s="8" cm="1">
        <f t="array" ref="E15">IF($I$2="Длительное проживание от 30 ночей ",
INDEX(GRID!$B$4:$U$15,MATCH(E$7,GRID!$A$4:$A$15,0),MATCH(1,($U$2=GRID!$B$1:$U$1)*(КАЛЕНДАРЬ!F10=GRID!$B$3:$U$3),0))*GRID!$H$42,
ROUNDUP(INDEX(GRID!$B$4:$U$15,MATCH(E$7,GRID!$A$4:$A$15,0),MATCH(1,($U$2=GRID!$B$1:$U$1)*(КАЛЕНДАРЬ!F10=GRID!$B$3:$U$3),0))*GRID!$H$42*(1-GRID!$H$43),0))</f>
        <v>26136</v>
      </c>
      <c r="F15" s="8" cm="1">
        <f t="array" ref="F15">IF($I$2="Длительное проживание от 30 ночей ",
INDEX(GRID!$B$18:$U$29,MATCH(E$7,GRID!$A$18:$A$29,0),MATCH(1,($U$2=GRID!$B$1:$U$1)*(КАЛЕНДАРЬ!F10=GRID!$B$3:$U$3),0))*GRID!$H$42,
ROUNDUP(INDEX(GRID!$B$18:$U$29,MATCH(E$7,GRID!$A$18:$A$29,0),MATCH(1,($U$2=GRID!$B$1:$U$1)*(КАЛЕНДАРЬ!F10=GRID!$B$3:$U$3),0))*GRID!$H$42*(1-GRID!$H$43),0))</f>
        <v>29736</v>
      </c>
      <c r="G15" s="57" t="s">
        <v>119</v>
      </c>
      <c r="H15" s="57" t="s">
        <v>119</v>
      </c>
      <c r="I15" s="8" cm="1">
        <f t="array" ref="I15">IF($I$2="Длительное проживание от 30 ночей ",
INDEX(GRID!$B$4:$U$15,MATCH(I$7,GRID!$A$4:$A$15,0),MATCH(1,($U$2=GRID!$B$1:$U$1)*(КАЛЕНДАРЬ!F10=GRID!$B$3:$U$3),0))*GRID!$H$42,
ROUNDUP(INDEX(GRID!$B$4:$U$15,MATCH(I$7,GRID!$A$4:$A$15,0),MATCH(1,($U$2=GRID!$B$1:$U$1)*(КАЛЕНДАРЬ!F10=GRID!$B$3:$U$3),0))*GRID!$H$42*(1-GRID!$H$43),0))</f>
        <v>34128</v>
      </c>
      <c r="J15" s="8" cm="1">
        <f t="array" ref="J15">IF($I$2="Длительное проживание от 30 ночей ",
INDEX(GRID!$B$18:$U$29,MATCH(I$7,GRID!$A$18:$A$29,0),MATCH(1,($U$2=GRID!$B$1:$U$1)*(КАЛЕНДАРЬ!F10=GRID!$B$3:$U$3),0))*GRID!$H$42,
ROUNDUP(INDEX(GRID!$B$18:$U$29,MATCH(I$7,GRID!$A$18:$A$29,0),MATCH(1,($U$2=GRID!$B$1:$U$1)*(КАЛЕНДАРЬ!F10=GRID!$B$3:$U$3),0))*GRID!$H$42*(1-GRID!$H$43),0))</f>
        <v>37728</v>
      </c>
      <c r="K15" s="57" t="s">
        <v>119</v>
      </c>
      <c r="L15" s="57" t="s">
        <v>119</v>
      </c>
      <c r="M15" s="8" cm="1">
        <f t="array" ref="M15">IF($I$2="Длительное проживание от 30 ночей ",
INDEX(GRID!$B$4:$U$15,MATCH(M$7,GRID!$A$4:$A$15,0),MATCH(1,($U$2=GRID!$B$1:$U$1)*(КАЛЕНДАРЬ!F10=GRID!$B$3:$U$3),0))*GRID!$H$42,
ROUNDUP(INDEX(GRID!$B$4:$U$15,MATCH(M$7,GRID!$A$4:$A$15,0),MATCH(1,($U$2=GRID!$B$1:$U$1)*(КАЛЕНДАРЬ!F10=GRID!$B$3:$U$3),0))*GRID!$H$42*(1-GRID!$H$43),0))</f>
        <v>53280</v>
      </c>
      <c r="N15" s="8" cm="1">
        <f t="array" ref="N15">IF($I$2="Длительное проживание от 30 ночей ",
INDEX(GRID!$B$18:$U$29,MATCH(M$7,GRID!$A$18:$A$29,0),MATCH(1,($U$2=GRID!$B$1:$U$1)*(КАЛЕНДАРЬ!F10=GRID!$B$3:$U$3),0))*GRID!$H$42,
ROUNDUP(INDEX(GRID!$B$18:$U$29,MATCH(M$7,GRID!$A$18:$A$29,0),MATCH(1,($U$2=GRID!$B$1:$U$1)*(КАЛЕНДАРЬ!F10=GRID!$B$3:$U$3),0))*GRID!$H$42*(1-GRID!$H$43),0))</f>
        <v>56880</v>
      </c>
      <c r="O15" s="57" t="s">
        <v>119</v>
      </c>
      <c r="P15" s="8" cm="1">
        <f t="array" ref="P15">IF($I$2="Длительное проживание от 30 ночей ",
INDEX(GRID!$B$4:$U$15,MATCH(P$7,GRID!$A$4:$A$15,0),MATCH(1,($U$2=GRID!$B$1:$U$1)*(КАЛЕНДАРЬ!F10=GRID!$B$3:$U$3),0))*GRID!$H$42,
ROUNDUP(INDEX(GRID!$B$4:$U$15,MATCH(P$7,GRID!$A$4:$A$15,0),MATCH(1,($U$2=GRID!$B$1:$U$1)*(КАЛЕНДАРЬ!F10=GRID!$B$3:$U$3),0))*GRID!$H$42*(1-GRID!$H$43),0))</f>
        <v>109008</v>
      </c>
      <c r="Q15" s="8" cm="1">
        <f t="array" ref="Q15">IF($I$2="Длительное проживание от 30 ночей ",
INDEX(GRID!$B$4:$U$15,MATCH(Q$7,GRID!$A$4:$A$15,0),MATCH(1,($U$2=GRID!$B$1:$U$1)*(КАЛЕНДАРЬ!F10=GRID!$B$3:$U$3),0))*GRID!$H$42,
ROUNDUP(INDEX(GRID!$B$4:$U$15,MATCH(Q$7,GRID!$A$4:$A$15,0),MATCH(1,($U$2=GRID!$B$1:$U$1)*(КАЛЕНДАРЬ!F10=GRID!$B$3:$U$3),0))*GRID!$H$42*(1-GRID!$H$43),0))</f>
        <v>128088</v>
      </c>
      <c r="R15" s="57" t="s">
        <v>119</v>
      </c>
      <c r="S15" s="57" t="s">
        <v>119</v>
      </c>
      <c r="T15" s="57" t="s">
        <v>119</v>
      </c>
    </row>
    <row r="16" spans="1:25" hidden="1">
      <c r="A16" s="148" t="s">
        <v>17</v>
      </c>
      <c r="B16" s="149">
        <v>8</v>
      </c>
      <c r="C16" s="8" cm="1">
        <f t="array" ref="C16">IF($I$2="Длительное проживание от 30 ночей ",
INDEX(GRID!$B$4:$U$15,MATCH(C$7,GRID!$A$4:$A$15,0),MATCH(1,($U$2=GRID!$B$1:$U$1)*(КАЛЕНДАРЬ!F11=GRID!$B$3:$U$3),0))*GRID!$H$42,
ROUNDUP(INDEX(GRID!$B$4:$U$15,MATCH(C$7,GRID!$A$4:$A$15,0),MATCH(1,($U$2=GRID!$B$1:$U$1)*(КАЛЕНДАРЬ!F11=GRID!$B$3:$U$3),0))*GRID!$H$42*(1-GRID!$H$43),0))</f>
        <v>21744</v>
      </c>
      <c r="D16" s="8" cm="1">
        <f t="array" ref="D16">IF($I$2="Длительное проживание от 30 ночей ",
INDEX(GRID!$B$18:$U$29,MATCH(C$7,GRID!$A$18:$A$29,0),MATCH(1,($U$2=GRID!$B$1:$U$1)*(КАЛЕНДАРЬ!F11=GRID!$B$3:$U$3),0))*GRID!$H$42,
ROUNDUP(INDEX(GRID!$B$18:$U$29,MATCH(C$7,GRID!$A$18:$A$29,0),MATCH(1,($U$2=GRID!$B$1:$U$1)*(КАЛЕНДАРЬ!F11=GRID!$B$3:$U$3),0))*GRID!$H$42*(1-GRID!$H$43),0))</f>
        <v>25344</v>
      </c>
      <c r="E16" s="8" cm="1">
        <f t="array" ref="E16">IF($I$2="Длительное проживание от 30 ночей ",
INDEX(GRID!$B$4:$U$15,MATCH(E$7,GRID!$A$4:$A$15,0),MATCH(1,($U$2=GRID!$B$1:$U$1)*(КАЛЕНДАРЬ!F11=GRID!$B$3:$U$3),0))*GRID!$H$42,
ROUNDUP(INDEX(GRID!$B$4:$U$15,MATCH(E$7,GRID!$A$4:$A$15,0),MATCH(1,($U$2=GRID!$B$1:$U$1)*(КАЛЕНДАРЬ!F11=GRID!$B$3:$U$3),0))*GRID!$H$42*(1-GRID!$H$43),0))</f>
        <v>26136</v>
      </c>
      <c r="F16" s="8" cm="1">
        <f t="array" ref="F16">IF($I$2="Длительное проживание от 30 ночей ",
INDEX(GRID!$B$18:$U$29,MATCH(E$7,GRID!$A$18:$A$29,0),MATCH(1,($U$2=GRID!$B$1:$U$1)*(КАЛЕНДАРЬ!F11=GRID!$B$3:$U$3),0))*GRID!$H$42,
ROUNDUP(INDEX(GRID!$B$18:$U$29,MATCH(E$7,GRID!$A$18:$A$29,0),MATCH(1,($U$2=GRID!$B$1:$U$1)*(КАЛЕНДАРЬ!F11=GRID!$B$3:$U$3),0))*GRID!$H$42*(1-GRID!$H$43),0))</f>
        <v>29736</v>
      </c>
      <c r="G16" s="57" t="s">
        <v>119</v>
      </c>
      <c r="H16" s="57" t="s">
        <v>119</v>
      </c>
      <c r="I16" s="8" cm="1">
        <f t="array" ref="I16">IF($I$2="Длительное проживание от 30 ночей ",
INDEX(GRID!$B$4:$U$15,MATCH(I$7,GRID!$A$4:$A$15,0),MATCH(1,($U$2=GRID!$B$1:$U$1)*(КАЛЕНДАРЬ!F11=GRID!$B$3:$U$3),0))*GRID!$H$42,
ROUNDUP(INDEX(GRID!$B$4:$U$15,MATCH(I$7,GRID!$A$4:$A$15,0),MATCH(1,($U$2=GRID!$B$1:$U$1)*(КАЛЕНДАРЬ!F11=GRID!$B$3:$U$3),0))*GRID!$H$42*(1-GRID!$H$43),0))</f>
        <v>34128</v>
      </c>
      <c r="J16" s="8" cm="1">
        <f t="array" ref="J16">IF($I$2="Длительное проживание от 30 ночей ",
INDEX(GRID!$B$18:$U$29,MATCH(I$7,GRID!$A$18:$A$29,0),MATCH(1,($U$2=GRID!$B$1:$U$1)*(КАЛЕНДАРЬ!F11=GRID!$B$3:$U$3),0))*GRID!$H$42,
ROUNDUP(INDEX(GRID!$B$18:$U$29,MATCH(I$7,GRID!$A$18:$A$29,0),MATCH(1,($U$2=GRID!$B$1:$U$1)*(КАЛЕНДАРЬ!F11=GRID!$B$3:$U$3),0))*GRID!$H$42*(1-GRID!$H$43),0))</f>
        <v>37728</v>
      </c>
      <c r="K16" s="57" t="s">
        <v>119</v>
      </c>
      <c r="L16" s="57" t="s">
        <v>119</v>
      </c>
      <c r="M16" s="8" cm="1">
        <f t="array" ref="M16">IF($I$2="Длительное проживание от 30 ночей ",
INDEX(GRID!$B$4:$U$15,MATCH(M$7,GRID!$A$4:$A$15,0),MATCH(1,($U$2=GRID!$B$1:$U$1)*(КАЛЕНДАРЬ!F11=GRID!$B$3:$U$3),0))*GRID!$H$42,
ROUNDUP(INDEX(GRID!$B$4:$U$15,MATCH(M$7,GRID!$A$4:$A$15,0),MATCH(1,($U$2=GRID!$B$1:$U$1)*(КАЛЕНДАРЬ!F11=GRID!$B$3:$U$3),0))*GRID!$H$42*(1-GRID!$H$43),0))</f>
        <v>53280</v>
      </c>
      <c r="N16" s="8" cm="1">
        <f t="array" ref="N16">IF($I$2="Длительное проживание от 30 ночей ",
INDEX(GRID!$B$18:$U$29,MATCH(M$7,GRID!$A$18:$A$29,0),MATCH(1,($U$2=GRID!$B$1:$U$1)*(КАЛЕНДАРЬ!F11=GRID!$B$3:$U$3),0))*GRID!$H$42,
ROUNDUP(INDEX(GRID!$B$18:$U$29,MATCH(M$7,GRID!$A$18:$A$29,0),MATCH(1,($U$2=GRID!$B$1:$U$1)*(КАЛЕНДАРЬ!F11=GRID!$B$3:$U$3),0))*GRID!$H$42*(1-GRID!$H$43),0))</f>
        <v>56880</v>
      </c>
      <c r="O16" s="57" t="s">
        <v>119</v>
      </c>
      <c r="P16" s="8" cm="1">
        <f t="array" ref="P16">IF($I$2="Длительное проживание от 30 ночей ",
INDEX(GRID!$B$4:$U$15,MATCH(P$7,GRID!$A$4:$A$15,0),MATCH(1,($U$2=GRID!$B$1:$U$1)*(КАЛЕНДАРЬ!F11=GRID!$B$3:$U$3),0))*GRID!$H$42,
ROUNDUP(INDEX(GRID!$B$4:$U$15,MATCH(P$7,GRID!$A$4:$A$15,0),MATCH(1,($U$2=GRID!$B$1:$U$1)*(КАЛЕНДАРЬ!F11=GRID!$B$3:$U$3),0))*GRID!$H$42*(1-GRID!$H$43),0))</f>
        <v>109008</v>
      </c>
      <c r="Q16" s="8" cm="1">
        <f t="array" ref="Q16">IF($I$2="Длительное проживание от 30 ночей ",
INDEX(GRID!$B$4:$U$15,MATCH(Q$7,GRID!$A$4:$A$15,0),MATCH(1,($U$2=GRID!$B$1:$U$1)*(КАЛЕНДАРЬ!F11=GRID!$B$3:$U$3),0))*GRID!$H$42,
ROUNDUP(INDEX(GRID!$B$4:$U$15,MATCH(Q$7,GRID!$A$4:$A$15,0),MATCH(1,($U$2=GRID!$B$1:$U$1)*(КАЛЕНДАРЬ!F11=GRID!$B$3:$U$3),0))*GRID!$H$42*(1-GRID!$H$43),0))</f>
        <v>128088</v>
      </c>
      <c r="R16" s="57" t="s">
        <v>119</v>
      </c>
      <c r="S16" s="57" t="s">
        <v>119</v>
      </c>
      <c r="T16" s="57" t="s">
        <v>119</v>
      </c>
    </row>
    <row r="17" spans="1:20" hidden="1">
      <c r="A17" s="148" t="s">
        <v>11</v>
      </c>
      <c r="B17" s="149">
        <v>9</v>
      </c>
      <c r="C17" s="8" cm="1">
        <f t="array" ref="C17">IF($I$2="Длительное проживание от 30 ночей ",
INDEX(GRID!$B$4:$U$15,MATCH(C$7,GRID!$A$4:$A$15,0),MATCH(1,($U$2=GRID!$B$1:$U$1)*(КАЛЕНДАРЬ!F12=GRID!$B$3:$U$3),0))*GRID!$H$42,
ROUNDUP(INDEX(GRID!$B$4:$U$15,MATCH(C$7,GRID!$A$4:$A$15,0),MATCH(1,($U$2=GRID!$B$1:$U$1)*(КАЛЕНДАРЬ!F12=GRID!$B$3:$U$3),0))*GRID!$H$42*(1-GRID!$H$43),0))</f>
        <v>19800</v>
      </c>
      <c r="D17" s="8" cm="1">
        <f t="array" ref="D17">IF($I$2="Длительное проживание от 30 ночей ",
INDEX(GRID!$B$18:$U$29,MATCH(C$7,GRID!$A$18:$A$29,0),MATCH(1,($U$2=GRID!$B$1:$U$1)*(КАЛЕНДАРЬ!F12=GRID!$B$3:$U$3),0))*GRID!$H$42,
ROUNDUP(INDEX(GRID!$B$18:$U$29,MATCH(C$7,GRID!$A$18:$A$29,0),MATCH(1,($U$2=GRID!$B$1:$U$1)*(КАЛЕНДАРЬ!F12=GRID!$B$3:$U$3),0))*GRID!$H$42*(1-GRID!$H$43),0))</f>
        <v>23400</v>
      </c>
      <c r="E17" s="8" cm="1">
        <f t="array" ref="E17">IF($I$2="Длительное проживание от 30 ночей ",
INDEX(GRID!$B$4:$U$15,MATCH(E$7,GRID!$A$4:$A$15,0),MATCH(1,($U$2=GRID!$B$1:$U$1)*(КАЛЕНДАРЬ!F12=GRID!$B$3:$U$3),0))*GRID!$H$42,
ROUNDUP(INDEX(GRID!$B$4:$U$15,MATCH(E$7,GRID!$A$4:$A$15,0),MATCH(1,($U$2=GRID!$B$1:$U$1)*(КАЛЕНДАРЬ!F12=GRID!$B$3:$U$3),0))*GRID!$H$42*(1-GRID!$H$43),0))</f>
        <v>23760</v>
      </c>
      <c r="F17" s="8" cm="1">
        <f t="array" ref="F17">IF($I$2="Длительное проживание от 30 ночей ",
INDEX(GRID!$B$18:$U$29,MATCH(E$7,GRID!$A$18:$A$29,0),MATCH(1,($U$2=GRID!$B$1:$U$1)*(КАЛЕНДАРЬ!F12=GRID!$B$3:$U$3),0))*GRID!$H$42,
ROUNDUP(INDEX(GRID!$B$18:$U$29,MATCH(E$7,GRID!$A$18:$A$29,0),MATCH(1,($U$2=GRID!$B$1:$U$1)*(КАЛЕНДАРЬ!F12=GRID!$B$3:$U$3),0))*GRID!$H$42*(1-GRID!$H$43),0))</f>
        <v>27360</v>
      </c>
      <c r="G17" s="57" t="s">
        <v>119</v>
      </c>
      <c r="H17" s="57" t="s">
        <v>119</v>
      </c>
      <c r="I17" s="8" cm="1">
        <f t="array" ref="I17">IF($I$2="Длительное проживание от 30 ночей ",
INDEX(GRID!$B$4:$U$15,MATCH(I$7,GRID!$A$4:$A$15,0),MATCH(1,($U$2=GRID!$B$1:$U$1)*(КАЛЕНДАРЬ!F12=GRID!$B$3:$U$3),0))*GRID!$H$42,
ROUNDUP(INDEX(GRID!$B$4:$U$15,MATCH(I$7,GRID!$A$4:$A$15,0),MATCH(1,($U$2=GRID!$B$1:$U$1)*(КАЛЕНДАРЬ!F12=GRID!$B$3:$U$3),0))*GRID!$H$42*(1-GRID!$H$43),0))</f>
        <v>31248</v>
      </c>
      <c r="J17" s="8" cm="1">
        <f t="array" ref="J17">IF($I$2="Длительное проживание от 30 ночей ",
INDEX(GRID!$B$18:$U$29,MATCH(I$7,GRID!$A$18:$A$29,0),MATCH(1,($U$2=GRID!$B$1:$U$1)*(КАЛЕНДАРЬ!F12=GRID!$B$3:$U$3),0))*GRID!$H$42,
ROUNDUP(INDEX(GRID!$B$18:$U$29,MATCH(I$7,GRID!$A$18:$A$29,0),MATCH(1,($U$2=GRID!$B$1:$U$1)*(КАЛЕНДАРЬ!F12=GRID!$B$3:$U$3),0))*GRID!$H$42*(1-GRID!$H$43),0))</f>
        <v>34848</v>
      </c>
      <c r="K17" s="57" t="s">
        <v>119</v>
      </c>
      <c r="L17" s="57" t="s">
        <v>119</v>
      </c>
      <c r="M17" s="8" cm="1">
        <f t="array" ref="M17">IF($I$2="Длительное проживание от 30 ночей ",
INDEX(GRID!$B$4:$U$15,MATCH(M$7,GRID!$A$4:$A$15,0),MATCH(1,($U$2=GRID!$B$1:$U$1)*(КАЛЕНДАРЬ!F12=GRID!$B$3:$U$3),0))*GRID!$H$42,
ROUNDUP(INDEX(GRID!$B$4:$U$15,MATCH(M$7,GRID!$A$4:$A$15,0),MATCH(1,($U$2=GRID!$B$1:$U$1)*(КАЛЕНДАРЬ!F12=GRID!$B$3:$U$3),0))*GRID!$H$42*(1-GRID!$H$43),0))</f>
        <v>50040</v>
      </c>
      <c r="N17" s="8" cm="1">
        <f t="array" ref="N17">IF($I$2="Длительное проживание от 30 ночей ",
INDEX(GRID!$B$18:$U$29,MATCH(M$7,GRID!$A$18:$A$29,0),MATCH(1,($U$2=GRID!$B$1:$U$1)*(КАЛЕНДАРЬ!F12=GRID!$B$3:$U$3),0))*GRID!$H$42,
ROUNDUP(INDEX(GRID!$B$18:$U$29,MATCH(M$7,GRID!$A$18:$A$29,0),MATCH(1,($U$2=GRID!$B$1:$U$1)*(КАЛЕНДАРЬ!F12=GRID!$B$3:$U$3),0))*GRID!$H$42*(1-GRID!$H$43),0))</f>
        <v>53640</v>
      </c>
      <c r="O17" s="57" t="s">
        <v>119</v>
      </c>
      <c r="P17" s="8" cm="1">
        <f t="array" ref="P17">IF($I$2="Длительное проживание от 30 ночей ",
INDEX(GRID!$B$4:$U$15,MATCH(P$7,GRID!$A$4:$A$15,0),MATCH(1,($U$2=GRID!$B$1:$U$1)*(КАЛЕНДАРЬ!F12=GRID!$B$3:$U$3),0))*GRID!$H$42,
ROUNDUP(INDEX(GRID!$B$4:$U$15,MATCH(P$7,GRID!$A$4:$A$15,0),MATCH(1,($U$2=GRID!$B$1:$U$1)*(КАЛЕНДАРЬ!F12=GRID!$B$3:$U$3),0))*GRID!$H$42*(1-GRID!$H$43),0))</f>
        <v>104688</v>
      </c>
      <c r="Q17" s="8" cm="1">
        <f t="array" ref="Q17">IF($I$2="Длительное проживание от 30 ночей ",
INDEX(GRID!$B$4:$U$15,MATCH(Q$7,GRID!$A$4:$A$15,0),MATCH(1,($U$2=GRID!$B$1:$U$1)*(КАЛЕНДАРЬ!F12=GRID!$B$3:$U$3),0))*GRID!$H$42,
ROUNDUP(INDEX(GRID!$B$4:$U$15,MATCH(Q$7,GRID!$A$4:$A$15,0),MATCH(1,($U$2=GRID!$B$1:$U$1)*(КАЛЕНДАРЬ!F12=GRID!$B$3:$U$3),0))*GRID!$H$42*(1-GRID!$H$43),0))</f>
        <v>123048</v>
      </c>
      <c r="R17" s="57" t="s">
        <v>119</v>
      </c>
      <c r="S17" s="57" t="s">
        <v>119</v>
      </c>
      <c r="T17" s="57" t="s">
        <v>119</v>
      </c>
    </row>
    <row r="18" spans="1:20" hidden="1">
      <c r="A18" s="148" t="s">
        <v>12</v>
      </c>
      <c r="B18" s="149">
        <v>10</v>
      </c>
      <c r="C18" s="8" cm="1">
        <f t="array" ref="C18">IF($I$2="Длительное проживание от 30 ночей ",
INDEX(GRID!$B$4:$U$15,MATCH(C$7,GRID!$A$4:$A$15,0),MATCH(1,($U$2=GRID!$B$1:$U$1)*(КАЛЕНДАРЬ!F13=GRID!$B$3:$U$3),0))*GRID!$H$42,
ROUNDUP(INDEX(GRID!$B$4:$U$15,MATCH(C$7,GRID!$A$4:$A$15,0),MATCH(1,($U$2=GRID!$B$1:$U$1)*(КАЛЕНДАРЬ!F13=GRID!$B$3:$U$3),0))*GRID!$H$42*(1-GRID!$H$43),0))</f>
        <v>19800</v>
      </c>
      <c r="D18" s="8" cm="1">
        <f t="array" ref="D18">IF($I$2="Длительное проживание от 30 ночей ",
INDEX(GRID!$B$18:$U$29,MATCH(C$7,GRID!$A$18:$A$29,0),MATCH(1,($U$2=GRID!$B$1:$U$1)*(КАЛЕНДАРЬ!F13=GRID!$B$3:$U$3),0))*GRID!$H$42,
ROUNDUP(INDEX(GRID!$B$18:$U$29,MATCH(C$7,GRID!$A$18:$A$29,0),MATCH(1,($U$2=GRID!$B$1:$U$1)*(КАЛЕНДАРЬ!F13=GRID!$B$3:$U$3),0))*GRID!$H$42*(1-GRID!$H$43),0))</f>
        <v>23400</v>
      </c>
      <c r="E18" s="8" cm="1">
        <f t="array" ref="E18">IF($I$2="Длительное проживание от 30 ночей ",
INDEX(GRID!$B$4:$U$15,MATCH(E$7,GRID!$A$4:$A$15,0),MATCH(1,($U$2=GRID!$B$1:$U$1)*(КАЛЕНДАРЬ!F13=GRID!$B$3:$U$3),0))*GRID!$H$42,
ROUNDUP(INDEX(GRID!$B$4:$U$15,MATCH(E$7,GRID!$A$4:$A$15,0),MATCH(1,($U$2=GRID!$B$1:$U$1)*(КАЛЕНДАРЬ!F13=GRID!$B$3:$U$3),0))*GRID!$H$42*(1-GRID!$H$43),0))</f>
        <v>23760</v>
      </c>
      <c r="F18" s="8" cm="1">
        <f t="array" ref="F18">IF($I$2="Длительное проживание от 30 ночей ",
INDEX(GRID!$B$18:$U$29,MATCH(E$7,GRID!$A$18:$A$29,0),MATCH(1,($U$2=GRID!$B$1:$U$1)*(КАЛЕНДАРЬ!F13=GRID!$B$3:$U$3),0))*GRID!$H$42,
ROUNDUP(INDEX(GRID!$B$18:$U$29,MATCH(E$7,GRID!$A$18:$A$29,0),MATCH(1,($U$2=GRID!$B$1:$U$1)*(КАЛЕНДАРЬ!F13=GRID!$B$3:$U$3),0))*GRID!$H$42*(1-GRID!$H$43),0))</f>
        <v>27360</v>
      </c>
      <c r="G18" s="57" t="s">
        <v>119</v>
      </c>
      <c r="H18" s="57" t="s">
        <v>119</v>
      </c>
      <c r="I18" s="8" cm="1">
        <f t="array" ref="I18">IF($I$2="Длительное проживание от 30 ночей ",
INDEX(GRID!$B$4:$U$15,MATCH(I$7,GRID!$A$4:$A$15,0),MATCH(1,($U$2=GRID!$B$1:$U$1)*(КАЛЕНДАРЬ!F13=GRID!$B$3:$U$3),0))*GRID!$H$42,
ROUNDUP(INDEX(GRID!$B$4:$U$15,MATCH(I$7,GRID!$A$4:$A$15,0),MATCH(1,($U$2=GRID!$B$1:$U$1)*(КАЛЕНДАРЬ!F13=GRID!$B$3:$U$3),0))*GRID!$H$42*(1-GRID!$H$43),0))</f>
        <v>31248</v>
      </c>
      <c r="J18" s="8" cm="1">
        <f t="array" ref="J18">IF($I$2="Длительное проживание от 30 ночей ",
INDEX(GRID!$B$18:$U$29,MATCH(I$7,GRID!$A$18:$A$29,0),MATCH(1,($U$2=GRID!$B$1:$U$1)*(КАЛЕНДАРЬ!F13=GRID!$B$3:$U$3),0))*GRID!$H$42,
ROUNDUP(INDEX(GRID!$B$18:$U$29,MATCH(I$7,GRID!$A$18:$A$29,0),MATCH(1,($U$2=GRID!$B$1:$U$1)*(КАЛЕНДАРЬ!F13=GRID!$B$3:$U$3),0))*GRID!$H$42*(1-GRID!$H$43),0))</f>
        <v>34848</v>
      </c>
      <c r="K18" s="57" t="s">
        <v>119</v>
      </c>
      <c r="L18" s="57" t="s">
        <v>119</v>
      </c>
      <c r="M18" s="8" cm="1">
        <f t="array" ref="M18">IF($I$2="Длительное проживание от 30 ночей ",
INDEX(GRID!$B$4:$U$15,MATCH(M$7,GRID!$A$4:$A$15,0),MATCH(1,($U$2=GRID!$B$1:$U$1)*(КАЛЕНДАРЬ!F13=GRID!$B$3:$U$3),0))*GRID!$H$42,
ROUNDUP(INDEX(GRID!$B$4:$U$15,MATCH(M$7,GRID!$A$4:$A$15,0),MATCH(1,($U$2=GRID!$B$1:$U$1)*(КАЛЕНДАРЬ!F13=GRID!$B$3:$U$3),0))*GRID!$H$42*(1-GRID!$H$43),0))</f>
        <v>50040</v>
      </c>
      <c r="N18" s="8" cm="1">
        <f t="array" ref="N18">IF($I$2="Длительное проживание от 30 ночей ",
INDEX(GRID!$B$18:$U$29,MATCH(M$7,GRID!$A$18:$A$29,0),MATCH(1,($U$2=GRID!$B$1:$U$1)*(КАЛЕНДАРЬ!F13=GRID!$B$3:$U$3),0))*GRID!$H$42,
ROUNDUP(INDEX(GRID!$B$18:$U$29,MATCH(M$7,GRID!$A$18:$A$29,0),MATCH(1,($U$2=GRID!$B$1:$U$1)*(КАЛЕНДАРЬ!F13=GRID!$B$3:$U$3),0))*GRID!$H$42*(1-GRID!$H$43),0))</f>
        <v>53640</v>
      </c>
      <c r="O18" s="57" t="s">
        <v>119</v>
      </c>
      <c r="P18" s="8" cm="1">
        <f t="array" ref="P18">IF($I$2="Длительное проживание от 30 ночей ",
INDEX(GRID!$B$4:$U$15,MATCH(P$7,GRID!$A$4:$A$15,0),MATCH(1,($U$2=GRID!$B$1:$U$1)*(КАЛЕНДАРЬ!F13=GRID!$B$3:$U$3),0))*GRID!$H$42,
ROUNDUP(INDEX(GRID!$B$4:$U$15,MATCH(P$7,GRID!$A$4:$A$15,0),MATCH(1,($U$2=GRID!$B$1:$U$1)*(КАЛЕНДАРЬ!F13=GRID!$B$3:$U$3),0))*GRID!$H$42*(1-GRID!$H$43),0))</f>
        <v>104688</v>
      </c>
      <c r="Q18" s="8" cm="1">
        <f t="array" ref="Q18">IF($I$2="Длительное проживание от 30 ночей ",
INDEX(GRID!$B$4:$U$15,MATCH(Q$7,GRID!$A$4:$A$15,0),MATCH(1,($U$2=GRID!$B$1:$U$1)*(КАЛЕНДАРЬ!F13=GRID!$B$3:$U$3),0))*GRID!$H$42,
ROUNDUP(INDEX(GRID!$B$4:$U$15,MATCH(Q$7,GRID!$A$4:$A$15,0),MATCH(1,($U$2=GRID!$B$1:$U$1)*(КАЛЕНДАРЬ!F13=GRID!$B$3:$U$3),0))*GRID!$H$42*(1-GRID!$H$43),0))</f>
        <v>123048</v>
      </c>
      <c r="R18" s="57" t="s">
        <v>119</v>
      </c>
      <c r="S18" s="57" t="s">
        <v>119</v>
      </c>
      <c r="T18" s="57" t="s">
        <v>119</v>
      </c>
    </row>
    <row r="19" spans="1:20" hidden="1">
      <c r="A19" s="148" t="s">
        <v>13</v>
      </c>
      <c r="B19" s="149">
        <v>11</v>
      </c>
      <c r="C19" s="8" cm="1">
        <f t="array" ref="C19">IF($I$2="Длительное проживание от 30 ночей ",
INDEX(GRID!$B$4:$U$15,MATCH(C$7,GRID!$A$4:$A$15,0),MATCH(1,($U$2=GRID!$B$1:$U$1)*(КАЛЕНДАРЬ!F14=GRID!$B$3:$U$3),0))*GRID!$H$42,
ROUNDUP(INDEX(GRID!$B$4:$U$15,MATCH(C$7,GRID!$A$4:$A$15,0),MATCH(1,($U$2=GRID!$B$1:$U$1)*(КАЛЕНДАРЬ!F14=GRID!$B$3:$U$3),0))*GRID!$H$42*(1-GRID!$H$43),0))</f>
        <v>19800</v>
      </c>
      <c r="D19" s="8" cm="1">
        <f t="array" ref="D19">IF($I$2="Длительное проживание от 30 ночей ",
INDEX(GRID!$B$18:$U$29,MATCH(C$7,GRID!$A$18:$A$29,0),MATCH(1,($U$2=GRID!$B$1:$U$1)*(КАЛЕНДАРЬ!F14=GRID!$B$3:$U$3),0))*GRID!$H$42,
ROUNDUP(INDEX(GRID!$B$18:$U$29,MATCH(C$7,GRID!$A$18:$A$29,0),MATCH(1,($U$2=GRID!$B$1:$U$1)*(КАЛЕНДАРЬ!F14=GRID!$B$3:$U$3),0))*GRID!$H$42*(1-GRID!$H$43),0))</f>
        <v>23400</v>
      </c>
      <c r="E19" s="8" cm="1">
        <f t="array" ref="E19">IF($I$2="Длительное проживание от 30 ночей ",
INDEX(GRID!$B$4:$U$15,MATCH(E$7,GRID!$A$4:$A$15,0),MATCH(1,($U$2=GRID!$B$1:$U$1)*(КАЛЕНДАРЬ!F14=GRID!$B$3:$U$3),0))*GRID!$H$42,
ROUNDUP(INDEX(GRID!$B$4:$U$15,MATCH(E$7,GRID!$A$4:$A$15,0),MATCH(1,($U$2=GRID!$B$1:$U$1)*(КАЛЕНДАРЬ!F14=GRID!$B$3:$U$3),0))*GRID!$H$42*(1-GRID!$H$43),0))</f>
        <v>23760</v>
      </c>
      <c r="F19" s="8" cm="1">
        <f t="array" ref="F19">IF($I$2="Длительное проживание от 30 ночей ",
INDEX(GRID!$B$18:$U$29,MATCH(E$7,GRID!$A$18:$A$29,0),MATCH(1,($U$2=GRID!$B$1:$U$1)*(КАЛЕНДАРЬ!F14=GRID!$B$3:$U$3),0))*GRID!$H$42,
ROUNDUP(INDEX(GRID!$B$18:$U$29,MATCH(E$7,GRID!$A$18:$A$29,0),MATCH(1,($U$2=GRID!$B$1:$U$1)*(КАЛЕНДАРЬ!F14=GRID!$B$3:$U$3),0))*GRID!$H$42*(1-GRID!$H$43),0))</f>
        <v>27360</v>
      </c>
      <c r="G19" s="57" t="s">
        <v>119</v>
      </c>
      <c r="H19" s="57" t="s">
        <v>119</v>
      </c>
      <c r="I19" s="8" cm="1">
        <f t="array" ref="I19">IF($I$2="Длительное проживание от 30 ночей ",
INDEX(GRID!$B$4:$U$15,MATCH(I$7,GRID!$A$4:$A$15,0),MATCH(1,($U$2=GRID!$B$1:$U$1)*(КАЛЕНДАРЬ!F14=GRID!$B$3:$U$3),0))*GRID!$H$42,
ROUNDUP(INDEX(GRID!$B$4:$U$15,MATCH(I$7,GRID!$A$4:$A$15,0),MATCH(1,($U$2=GRID!$B$1:$U$1)*(КАЛЕНДАРЬ!F14=GRID!$B$3:$U$3),0))*GRID!$H$42*(1-GRID!$H$43),0))</f>
        <v>31248</v>
      </c>
      <c r="J19" s="8" cm="1">
        <f t="array" ref="J19">IF($I$2="Длительное проживание от 30 ночей ",
INDEX(GRID!$B$18:$U$29,MATCH(I$7,GRID!$A$18:$A$29,0),MATCH(1,($U$2=GRID!$B$1:$U$1)*(КАЛЕНДАРЬ!F14=GRID!$B$3:$U$3),0))*GRID!$H$42,
ROUNDUP(INDEX(GRID!$B$18:$U$29,MATCH(I$7,GRID!$A$18:$A$29,0),MATCH(1,($U$2=GRID!$B$1:$U$1)*(КАЛЕНДАРЬ!F14=GRID!$B$3:$U$3),0))*GRID!$H$42*(1-GRID!$H$43),0))</f>
        <v>34848</v>
      </c>
      <c r="K19" s="57" t="s">
        <v>119</v>
      </c>
      <c r="L19" s="57" t="s">
        <v>119</v>
      </c>
      <c r="M19" s="8" cm="1">
        <f t="array" ref="M19">IF($I$2="Длительное проживание от 30 ночей ",
INDEX(GRID!$B$4:$U$15,MATCH(M$7,GRID!$A$4:$A$15,0),MATCH(1,($U$2=GRID!$B$1:$U$1)*(КАЛЕНДАРЬ!F14=GRID!$B$3:$U$3),0))*GRID!$H$42,
ROUNDUP(INDEX(GRID!$B$4:$U$15,MATCH(M$7,GRID!$A$4:$A$15,0),MATCH(1,($U$2=GRID!$B$1:$U$1)*(КАЛЕНДАРЬ!F14=GRID!$B$3:$U$3),0))*GRID!$H$42*(1-GRID!$H$43),0))</f>
        <v>50040</v>
      </c>
      <c r="N19" s="8" cm="1">
        <f t="array" ref="N19">IF($I$2="Длительное проживание от 30 ночей ",
INDEX(GRID!$B$18:$U$29,MATCH(M$7,GRID!$A$18:$A$29,0),MATCH(1,($U$2=GRID!$B$1:$U$1)*(КАЛЕНДАРЬ!F14=GRID!$B$3:$U$3),0))*GRID!$H$42,
ROUNDUP(INDEX(GRID!$B$18:$U$29,MATCH(M$7,GRID!$A$18:$A$29,0),MATCH(1,($U$2=GRID!$B$1:$U$1)*(КАЛЕНДАРЬ!F14=GRID!$B$3:$U$3),0))*GRID!$H$42*(1-GRID!$H$43),0))</f>
        <v>53640</v>
      </c>
      <c r="O19" s="57" t="s">
        <v>119</v>
      </c>
      <c r="P19" s="8" cm="1">
        <f t="array" ref="P19">IF($I$2="Длительное проживание от 30 ночей ",
INDEX(GRID!$B$4:$U$15,MATCH(P$7,GRID!$A$4:$A$15,0),MATCH(1,($U$2=GRID!$B$1:$U$1)*(КАЛЕНДАРЬ!F14=GRID!$B$3:$U$3),0))*GRID!$H$42,
ROUNDUP(INDEX(GRID!$B$4:$U$15,MATCH(P$7,GRID!$A$4:$A$15,0),MATCH(1,($U$2=GRID!$B$1:$U$1)*(КАЛЕНДАРЬ!F14=GRID!$B$3:$U$3),0))*GRID!$H$42*(1-GRID!$H$43),0))</f>
        <v>104688</v>
      </c>
      <c r="Q19" s="8" cm="1">
        <f t="array" ref="Q19">IF($I$2="Длительное проживание от 30 ночей ",
INDEX(GRID!$B$4:$U$15,MATCH(Q$7,GRID!$A$4:$A$15,0),MATCH(1,($U$2=GRID!$B$1:$U$1)*(КАЛЕНДАРЬ!F14=GRID!$B$3:$U$3),0))*GRID!$H$42,
ROUNDUP(INDEX(GRID!$B$4:$U$15,MATCH(Q$7,GRID!$A$4:$A$15,0),MATCH(1,($U$2=GRID!$B$1:$U$1)*(КАЛЕНДАРЬ!F14=GRID!$B$3:$U$3),0))*GRID!$H$42*(1-GRID!$H$43),0))</f>
        <v>123048</v>
      </c>
      <c r="R19" s="57" t="s">
        <v>119</v>
      </c>
      <c r="S19" s="57" t="s">
        <v>119</v>
      </c>
      <c r="T19" s="57" t="s">
        <v>119</v>
      </c>
    </row>
    <row r="20" spans="1:20" hidden="1">
      <c r="A20" s="148" t="s">
        <v>14</v>
      </c>
      <c r="B20" s="149">
        <v>12</v>
      </c>
      <c r="C20" s="8" cm="1">
        <f t="array" ref="C20">IF($I$2="Длительное проживание от 30 ночей ",
INDEX(GRID!$B$4:$U$15,MATCH(C$7,GRID!$A$4:$A$15,0),MATCH(1,($U$2=GRID!$B$1:$U$1)*(КАЛЕНДАРЬ!F15=GRID!$B$3:$U$3),0))*GRID!$H$42,
ROUNDUP(INDEX(GRID!$B$4:$U$15,MATCH(C$7,GRID!$A$4:$A$15,0),MATCH(1,($U$2=GRID!$B$1:$U$1)*(КАЛЕНДАРЬ!F15=GRID!$B$3:$U$3),0))*GRID!$H$42*(1-GRID!$H$43),0))</f>
        <v>19800</v>
      </c>
      <c r="D20" s="8" cm="1">
        <f t="array" ref="D20">IF($I$2="Длительное проживание от 30 ночей ",
INDEX(GRID!$B$18:$U$29,MATCH(C$7,GRID!$A$18:$A$29,0),MATCH(1,($U$2=GRID!$B$1:$U$1)*(КАЛЕНДАРЬ!F15=GRID!$B$3:$U$3),0))*GRID!$H$42,
ROUNDUP(INDEX(GRID!$B$18:$U$29,MATCH(C$7,GRID!$A$18:$A$29,0),MATCH(1,($U$2=GRID!$B$1:$U$1)*(КАЛЕНДАРЬ!F15=GRID!$B$3:$U$3),0))*GRID!$H$42*(1-GRID!$H$43),0))</f>
        <v>23400</v>
      </c>
      <c r="E20" s="8" cm="1">
        <f t="array" ref="E20">IF($I$2="Длительное проживание от 30 ночей ",
INDEX(GRID!$B$4:$U$15,MATCH(E$7,GRID!$A$4:$A$15,0),MATCH(1,($U$2=GRID!$B$1:$U$1)*(КАЛЕНДАРЬ!F15=GRID!$B$3:$U$3),0))*GRID!$H$42,
ROUNDUP(INDEX(GRID!$B$4:$U$15,MATCH(E$7,GRID!$A$4:$A$15,0),MATCH(1,($U$2=GRID!$B$1:$U$1)*(КАЛЕНДАРЬ!F15=GRID!$B$3:$U$3),0))*GRID!$H$42*(1-GRID!$H$43),0))</f>
        <v>23760</v>
      </c>
      <c r="F20" s="8" cm="1">
        <f t="array" ref="F20">IF($I$2="Длительное проживание от 30 ночей ",
INDEX(GRID!$B$18:$U$29,MATCH(E$7,GRID!$A$18:$A$29,0),MATCH(1,($U$2=GRID!$B$1:$U$1)*(КАЛЕНДАРЬ!F15=GRID!$B$3:$U$3),0))*GRID!$H$42,
ROUNDUP(INDEX(GRID!$B$18:$U$29,MATCH(E$7,GRID!$A$18:$A$29,0),MATCH(1,($U$2=GRID!$B$1:$U$1)*(КАЛЕНДАРЬ!F15=GRID!$B$3:$U$3),0))*GRID!$H$42*(1-GRID!$H$43),0))</f>
        <v>27360</v>
      </c>
      <c r="G20" s="57" t="s">
        <v>119</v>
      </c>
      <c r="H20" s="57" t="s">
        <v>119</v>
      </c>
      <c r="I20" s="8" cm="1">
        <f t="array" ref="I20">IF($I$2="Длительное проживание от 30 ночей ",
INDEX(GRID!$B$4:$U$15,MATCH(I$7,GRID!$A$4:$A$15,0),MATCH(1,($U$2=GRID!$B$1:$U$1)*(КАЛЕНДАРЬ!F15=GRID!$B$3:$U$3),0))*GRID!$H$42,
ROUNDUP(INDEX(GRID!$B$4:$U$15,MATCH(I$7,GRID!$A$4:$A$15,0),MATCH(1,($U$2=GRID!$B$1:$U$1)*(КАЛЕНДАРЬ!F15=GRID!$B$3:$U$3),0))*GRID!$H$42*(1-GRID!$H$43),0))</f>
        <v>31248</v>
      </c>
      <c r="J20" s="8" cm="1">
        <f t="array" ref="J20">IF($I$2="Длительное проживание от 30 ночей ",
INDEX(GRID!$B$18:$U$29,MATCH(I$7,GRID!$A$18:$A$29,0),MATCH(1,($U$2=GRID!$B$1:$U$1)*(КАЛЕНДАРЬ!F15=GRID!$B$3:$U$3),0))*GRID!$H$42,
ROUNDUP(INDEX(GRID!$B$18:$U$29,MATCH(I$7,GRID!$A$18:$A$29,0),MATCH(1,($U$2=GRID!$B$1:$U$1)*(КАЛЕНДАРЬ!F15=GRID!$B$3:$U$3),0))*GRID!$H$42*(1-GRID!$H$43),0))</f>
        <v>34848</v>
      </c>
      <c r="K20" s="57" t="s">
        <v>119</v>
      </c>
      <c r="L20" s="57" t="s">
        <v>119</v>
      </c>
      <c r="M20" s="8" cm="1">
        <f t="array" ref="M20">IF($I$2="Длительное проживание от 30 ночей ",
INDEX(GRID!$B$4:$U$15,MATCH(M$7,GRID!$A$4:$A$15,0),MATCH(1,($U$2=GRID!$B$1:$U$1)*(КАЛЕНДАРЬ!F15=GRID!$B$3:$U$3),0))*GRID!$H$42,
ROUNDUP(INDEX(GRID!$B$4:$U$15,MATCH(M$7,GRID!$A$4:$A$15,0),MATCH(1,($U$2=GRID!$B$1:$U$1)*(КАЛЕНДАРЬ!F15=GRID!$B$3:$U$3),0))*GRID!$H$42*(1-GRID!$H$43),0))</f>
        <v>50040</v>
      </c>
      <c r="N20" s="8" cm="1">
        <f t="array" ref="N20">IF($I$2="Длительное проживание от 30 ночей ",
INDEX(GRID!$B$18:$U$29,MATCH(M$7,GRID!$A$18:$A$29,0),MATCH(1,($U$2=GRID!$B$1:$U$1)*(КАЛЕНДАРЬ!F15=GRID!$B$3:$U$3),0))*GRID!$H$42,
ROUNDUP(INDEX(GRID!$B$18:$U$29,MATCH(M$7,GRID!$A$18:$A$29,0),MATCH(1,($U$2=GRID!$B$1:$U$1)*(КАЛЕНДАРЬ!F15=GRID!$B$3:$U$3),0))*GRID!$H$42*(1-GRID!$H$43),0))</f>
        <v>53640</v>
      </c>
      <c r="O20" s="57" t="s">
        <v>119</v>
      </c>
      <c r="P20" s="8" cm="1">
        <f t="array" ref="P20">IF($I$2="Длительное проживание от 30 ночей ",
INDEX(GRID!$B$4:$U$15,MATCH(P$7,GRID!$A$4:$A$15,0),MATCH(1,($U$2=GRID!$B$1:$U$1)*(КАЛЕНДАРЬ!F15=GRID!$B$3:$U$3),0))*GRID!$H$42,
ROUNDUP(INDEX(GRID!$B$4:$U$15,MATCH(P$7,GRID!$A$4:$A$15,0),MATCH(1,($U$2=GRID!$B$1:$U$1)*(КАЛЕНДАРЬ!F15=GRID!$B$3:$U$3),0))*GRID!$H$42*(1-GRID!$H$43),0))</f>
        <v>104688</v>
      </c>
      <c r="Q20" s="8" cm="1">
        <f t="array" ref="Q20">IF($I$2="Длительное проживание от 30 ночей ",
INDEX(GRID!$B$4:$U$15,MATCH(Q$7,GRID!$A$4:$A$15,0),MATCH(1,($U$2=GRID!$B$1:$U$1)*(КАЛЕНДАРЬ!F15=GRID!$B$3:$U$3),0))*GRID!$H$42,
ROUNDUP(INDEX(GRID!$B$4:$U$15,MATCH(Q$7,GRID!$A$4:$A$15,0),MATCH(1,($U$2=GRID!$B$1:$U$1)*(КАЛЕНДАРЬ!F15=GRID!$B$3:$U$3),0))*GRID!$H$42*(1-GRID!$H$43),0))</f>
        <v>123048</v>
      </c>
      <c r="R20" s="57" t="s">
        <v>119</v>
      </c>
      <c r="S20" s="57" t="s">
        <v>119</v>
      </c>
      <c r="T20" s="57" t="s">
        <v>119</v>
      </c>
    </row>
    <row r="21" spans="1:20" hidden="1">
      <c r="A21" s="148" t="s">
        <v>15</v>
      </c>
      <c r="B21" s="149">
        <v>13</v>
      </c>
      <c r="C21" s="8" cm="1">
        <f t="array" ref="C21">IF($I$2="Длительное проживание от 30 ночей ",
INDEX(GRID!$B$4:$U$15,MATCH(C$7,GRID!$A$4:$A$15,0),MATCH(1,($U$2=GRID!$B$1:$U$1)*(КАЛЕНДАРЬ!F16=GRID!$B$3:$U$3),0))*GRID!$H$42,
ROUNDUP(INDEX(GRID!$B$4:$U$15,MATCH(C$7,GRID!$A$4:$A$15,0),MATCH(1,($U$2=GRID!$B$1:$U$1)*(КАЛЕНДАРЬ!F16=GRID!$B$3:$U$3),0))*GRID!$H$42*(1-GRID!$H$43),0))</f>
        <v>21744</v>
      </c>
      <c r="D21" s="8" cm="1">
        <f t="array" ref="D21">IF($I$2="Длительное проживание от 30 ночей ",
INDEX(GRID!$B$18:$U$29,MATCH(C$7,GRID!$A$18:$A$29,0),MATCH(1,($U$2=GRID!$B$1:$U$1)*(КАЛЕНДАРЬ!F16=GRID!$B$3:$U$3),0))*GRID!$H$42,
ROUNDUP(INDEX(GRID!$B$18:$U$29,MATCH(C$7,GRID!$A$18:$A$29,0),MATCH(1,($U$2=GRID!$B$1:$U$1)*(КАЛЕНДАРЬ!F16=GRID!$B$3:$U$3),0))*GRID!$H$42*(1-GRID!$H$43),0))</f>
        <v>25344</v>
      </c>
      <c r="E21" s="8" cm="1">
        <f t="array" ref="E21">IF($I$2="Длительное проживание от 30 ночей ",
INDEX(GRID!$B$4:$U$15,MATCH(E$7,GRID!$A$4:$A$15,0),MATCH(1,($U$2=GRID!$B$1:$U$1)*(КАЛЕНДАРЬ!F16=GRID!$B$3:$U$3),0))*GRID!$H$42,
ROUNDUP(INDEX(GRID!$B$4:$U$15,MATCH(E$7,GRID!$A$4:$A$15,0),MATCH(1,($U$2=GRID!$B$1:$U$1)*(КАЛЕНДАРЬ!F16=GRID!$B$3:$U$3),0))*GRID!$H$42*(1-GRID!$H$43),0))</f>
        <v>26136</v>
      </c>
      <c r="F21" s="8" cm="1">
        <f t="array" ref="F21">IF($I$2="Длительное проживание от 30 ночей ",
INDEX(GRID!$B$18:$U$29,MATCH(E$7,GRID!$A$18:$A$29,0),MATCH(1,($U$2=GRID!$B$1:$U$1)*(КАЛЕНДАРЬ!F16=GRID!$B$3:$U$3),0))*GRID!$H$42,
ROUNDUP(INDEX(GRID!$B$18:$U$29,MATCH(E$7,GRID!$A$18:$A$29,0),MATCH(1,($U$2=GRID!$B$1:$U$1)*(КАЛЕНДАРЬ!F16=GRID!$B$3:$U$3),0))*GRID!$H$42*(1-GRID!$H$43),0))</f>
        <v>29736</v>
      </c>
      <c r="G21" s="57" t="s">
        <v>119</v>
      </c>
      <c r="H21" s="57" t="s">
        <v>119</v>
      </c>
      <c r="I21" s="8" cm="1">
        <f t="array" ref="I21">IF($I$2="Длительное проживание от 30 ночей ",
INDEX(GRID!$B$4:$U$15,MATCH(I$7,GRID!$A$4:$A$15,0),MATCH(1,($U$2=GRID!$B$1:$U$1)*(КАЛЕНДАРЬ!F16=GRID!$B$3:$U$3),0))*GRID!$H$42,
ROUNDUP(INDEX(GRID!$B$4:$U$15,MATCH(I$7,GRID!$A$4:$A$15,0),MATCH(1,($U$2=GRID!$B$1:$U$1)*(КАЛЕНДАРЬ!F16=GRID!$B$3:$U$3),0))*GRID!$H$42*(1-GRID!$H$43),0))</f>
        <v>34128</v>
      </c>
      <c r="J21" s="8" cm="1">
        <f t="array" ref="J21">IF($I$2="Длительное проживание от 30 ночей ",
INDEX(GRID!$B$18:$U$29,MATCH(I$7,GRID!$A$18:$A$29,0),MATCH(1,($U$2=GRID!$B$1:$U$1)*(КАЛЕНДАРЬ!F16=GRID!$B$3:$U$3),0))*GRID!$H$42,
ROUNDUP(INDEX(GRID!$B$18:$U$29,MATCH(I$7,GRID!$A$18:$A$29,0),MATCH(1,($U$2=GRID!$B$1:$U$1)*(КАЛЕНДАРЬ!F16=GRID!$B$3:$U$3),0))*GRID!$H$42*(1-GRID!$H$43),0))</f>
        <v>37728</v>
      </c>
      <c r="K21" s="57" t="s">
        <v>119</v>
      </c>
      <c r="L21" s="57" t="s">
        <v>119</v>
      </c>
      <c r="M21" s="8" cm="1">
        <f t="array" ref="M21">IF($I$2="Длительное проживание от 30 ночей ",
INDEX(GRID!$B$4:$U$15,MATCH(M$7,GRID!$A$4:$A$15,0),MATCH(1,($U$2=GRID!$B$1:$U$1)*(КАЛЕНДАРЬ!F16=GRID!$B$3:$U$3),0))*GRID!$H$42,
ROUNDUP(INDEX(GRID!$B$4:$U$15,MATCH(M$7,GRID!$A$4:$A$15,0),MATCH(1,($U$2=GRID!$B$1:$U$1)*(КАЛЕНДАРЬ!F16=GRID!$B$3:$U$3),0))*GRID!$H$42*(1-GRID!$H$43),0))</f>
        <v>53280</v>
      </c>
      <c r="N21" s="8" cm="1">
        <f t="array" ref="N21">IF($I$2="Длительное проживание от 30 ночей ",
INDEX(GRID!$B$18:$U$29,MATCH(M$7,GRID!$A$18:$A$29,0),MATCH(1,($U$2=GRID!$B$1:$U$1)*(КАЛЕНДАРЬ!F16=GRID!$B$3:$U$3),0))*GRID!$H$42,
ROUNDUP(INDEX(GRID!$B$18:$U$29,MATCH(M$7,GRID!$A$18:$A$29,0),MATCH(1,($U$2=GRID!$B$1:$U$1)*(КАЛЕНДАРЬ!F16=GRID!$B$3:$U$3),0))*GRID!$H$42*(1-GRID!$H$43),0))</f>
        <v>56880</v>
      </c>
      <c r="O21" s="57" t="s">
        <v>119</v>
      </c>
      <c r="P21" s="8" cm="1">
        <f t="array" ref="P21">IF($I$2="Длительное проживание от 30 ночей ",
INDEX(GRID!$B$4:$U$15,MATCH(P$7,GRID!$A$4:$A$15,0),MATCH(1,($U$2=GRID!$B$1:$U$1)*(КАЛЕНДАРЬ!F16=GRID!$B$3:$U$3),0))*GRID!$H$42,
ROUNDUP(INDEX(GRID!$B$4:$U$15,MATCH(P$7,GRID!$A$4:$A$15,0),MATCH(1,($U$2=GRID!$B$1:$U$1)*(КАЛЕНДАРЬ!F16=GRID!$B$3:$U$3),0))*GRID!$H$42*(1-GRID!$H$43),0))</f>
        <v>109008</v>
      </c>
      <c r="Q21" s="8" cm="1">
        <f t="array" ref="Q21">IF($I$2="Длительное проживание от 30 ночей ",
INDEX(GRID!$B$4:$U$15,MATCH(Q$7,GRID!$A$4:$A$15,0),MATCH(1,($U$2=GRID!$B$1:$U$1)*(КАЛЕНДАРЬ!F16=GRID!$B$3:$U$3),0))*GRID!$H$42,
ROUNDUP(INDEX(GRID!$B$4:$U$15,MATCH(Q$7,GRID!$A$4:$A$15,0),MATCH(1,($U$2=GRID!$B$1:$U$1)*(КАЛЕНДАРЬ!F16=GRID!$B$3:$U$3),0))*GRID!$H$42*(1-GRID!$H$43),0))</f>
        <v>128088</v>
      </c>
      <c r="R21" s="57" t="s">
        <v>119</v>
      </c>
      <c r="S21" s="57" t="s">
        <v>119</v>
      </c>
      <c r="T21" s="57" t="s">
        <v>119</v>
      </c>
    </row>
    <row r="22" spans="1:20" hidden="1">
      <c r="A22" s="148" t="s">
        <v>16</v>
      </c>
      <c r="B22" s="149">
        <v>14</v>
      </c>
      <c r="C22" s="8" cm="1">
        <f t="array" ref="C22">IF($I$2="Длительное проживание от 30 ночей ",
INDEX(GRID!$B$4:$U$15,MATCH(C$7,GRID!$A$4:$A$15,0),MATCH(1,($U$2=GRID!$B$1:$U$1)*(КАЛЕНДАРЬ!F17=GRID!$B$3:$U$3),0))*GRID!$H$42,
ROUNDUP(INDEX(GRID!$B$4:$U$15,MATCH(C$7,GRID!$A$4:$A$15,0),MATCH(1,($U$2=GRID!$B$1:$U$1)*(КАЛЕНДАРЬ!F17=GRID!$B$3:$U$3),0))*GRID!$H$42*(1-GRID!$H$43),0))</f>
        <v>21744</v>
      </c>
      <c r="D22" s="8" cm="1">
        <f t="array" ref="D22">IF($I$2="Длительное проживание от 30 ночей ",
INDEX(GRID!$B$18:$U$29,MATCH(C$7,GRID!$A$18:$A$29,0),MATCH(1,($U$2=GRID!$B$1:$U$1)*(КАЛЕНДАРЬ!F17=GRID!$B$3:$U$3),0))*GRID!$H$42,
ROUNDUP(INDEX(GRID!$B$18:$U$29,MATCH(C$7,GRID!$A$18:$A$29,0),MATCH(1,($U$2=GRID!$B$1:$U$1)*(КАЛЕНДАРЬ!F17=GRID!$B$3:$U$3),0))*GRID!$H$42*(1-GRID!$H$43),0))</f>
        <v>25344</v>
      </c>
      <c r="E22" s="8" cm="1">
        <f t="array" ref="E22">IF($I$2="Длительное проживание от 30 ночей ",
INDEX(GRID!$B$4:$U$15,MATCH(E$7,GRID!$A$4:$A$15,0),MATCH(1,($U$2=GRID!$B$1:$U$1)*(КАЛЕНДАРЬ!F17=GRID!$B$3:$U$3),0))*GRID!$H$42,
ROUNDUP(INDEX(GRID!$B$4:$U$15,MATCH(E$7,GRID!$A$4:$A$15,0),MATCH(1,($U$2=GRID!$B$1:$U$1)*(КАЛЕНДАРЬ!F17=GRID!$B$3:$U$3),0))*GRID!$H$42*(1-GRID!$H$43),0))</f>
        <v>26136</v>
      </c>
      <c r="F22" s="8" cm="1">
        <f t="array" ref="F22">IF($I$2="Длительное проживание от 30 ночей ",
INDEX(GRID!$B$18:$U$29,MATCH(E$7,GRID!$A$18:$A$29,0),MATCH(1,($U$2=GRID!$B$1:$U$1)*(КАЛЕНДАРЬ!F17=GRID!$B$3:$U$3),0))*GRID!$H$42,
ROUNDUP(INDEX(GRID!$B$18:$U$29,MATCH(E$7,GRID!$A$18:$A$29,0),MATCH(1,($U$2=GRID!$B$1:$U$1)*(КАЛЕНДАРЬ!F17=GRID!$B$3:$U$3),0))*GRID!$H$42*(1-GRID!$H$43),0))</f>
        <v>29736</v>
      </c>
      <c r="G22" s="57" t="s">
        <v>119</v>
      </c>
      <c r="H22" s="57" t="s">
        <v>119</v>
      </c>
      <c r="I22" s="8" cm="1">
        <f t="array" ref="I22">IF($I$2="Длительное проживание от 30 ночей ",
INDEX(GRID!$B$4:$U$15,MATCH(I$7,GRID!$A$4:$A$15,0),MATCH(1,($U$2=GRID!$B$1:$U$1)*(КАЛЕНДАРЬ!F17=GRID!$B$3:$U$3),0))*GRID!$H$42,
ROUNDUP(INDEX(GRID!$B$4:$U$15,MATCH(I$7,GRID!$A$4:$A$15,0),MATCH(1,($U$2=GRID!$B$1:$U$1)*(КАЛЕНДАРЬ!F17=GRID!$B$3:$U$3),0))*GRID!$H$42*(1-GRID!$H$43),0))</f>
        <v>34128</v>
      </c>
      <c r="J22" s="8" cm="1">
        <f t="array" ref="J22">IF($I$2="Длительное проживание от 30 ночей ",
INDEX(GRID!$B$18:$U$29,MATCH(I$7,GRID!$A$18:$A$29,0),MATCH(1,($U$2=GRID!$B$1:$U$1)*(КАЛЕНДАРЬ!F17=GRID!$B$3:$U$3),0))*GRID!$H$42,
ROUNDUP(INDEX(GRID!$B$18:$U$29,MATCH(I$7,GRID!$A$18:$A$29,0),MATCH(1,($U$2=GRID!$B$1:$U$1)*(КАЛЕНДАРЬ!F17=GRID!$B$3:$U$3),0))*GRID!$H$42*(1-GRID!$H$43),0))</f>
        <v>37728</v>
      </c>
      <c r="K22" s="57" t="s">
        <v>119</v>
      </c>
      <c r="L22" s="57" t="s">
        <v>119</v>
      </c>
      <c r="M22" s="8" cm="1">
        <f t="array" ref="M22">IF($I$2="Длительное проживание от 30 ночей ",
INDEX(GRID!$B$4:$U$15,MATCH(M$7,GRID!$A$4:$A$15,0),MATCH(1,($U$2=GRID!$B$1:$U$1)*(КАЛЕНДАРЬ!F17=GRID!$B$3:$U$3),0))*GRID!$H$42,
ROUNDUP(INDEX(GRID!$B$4:$U$15,MATCH(M$7,GRID!$A$4:$A$15,0),MATCH(1,($U$2=GRID!$B$1:$U$1)*(КАЛЕНДАРЬ!F17=GRID!$B$3:$U$3),0))*GRID!$H$42*(1-GRID!$H$43),0))</f>
        <v>53280</v>
      </c>
      <c r="N22" s="8" cm="1">
        <f t="array" ref="N22">IF($I$2="Длительное проживание от 30 ночей ",
INDEX(GRID!$B$18:$U$29,MATCH(M$7,GRID!$A$18:$A$29,0),MATCH(1,($U$2=GRID!$B$1:$U$1)*(КАЛЕНДАРЬ!F17=GRID!$B$3:$U$3),0))*GRID!$H$42,
ROUNDUP(INDEX(GRID!$B$18:$U$29,MATCH(M$7,GRID!$A$18:$A$29,0),MATCH(1,($U$2=GRID!$B$1:$U$1)*(КАЛЕНДАРЬ!F17=GRID!$B$3:$U$3),0))*GRID!$H$42*(1-GRID!$H$43),0))</f>
        <v>56880</v>
      </c>
      <c r="O22" s="57" t="s">
        <v>119</v>
      </c>
      <c r="P22" s="8" cm="1">
        <f t="array" ref="P22">IF($I$2="Длительное проживание от 30 ночей ",
INDEX(GRID!$B$4:$U$15,MATCH(P$7,GRID!$A$4:$A$15,0),MATCH(1,($U$2=GRID!$B$1:$U$1)*(КАЛЕНДАРЬ!F17=GRID!$B$3:$U$3),0))*GRID!$H$42,
ROUNDUP(INDEX(GRID!$B$4:$U$15,MATCH(P$7,GRID!$A$4:$A$15,0),MATCH(1,($U$2=GRID!$B$1:$U$1)*(КАЛЕНДАРЬ!F17=GRID!$B$3:$U$3),0))*GRID!$H$42*(1-GRID!$H$43),0))</f>
        <v>109008</v>
      </c>
      <c r="Q22" s="8" cm="1">
        <f t="array" ref="Q22">IF($I$2="Длительное проживание от 30 ночей ",
INDEX(GRID!$B$4:$U$15,MATCH(Q$7,GRID!$A$4:$A$15,0),MATCH(1,($U$2=GRID!$B$1:$U$1)*(КАЛЕНДАРЬ!F17=GRID!$B$3:$U$3),0))*GRID!$H$42,
ROUNDUP(INDEX(GRID!$B$4:$U$15,MATCH(Q$7,GRID!$A$4:$A$15,0),MATCH(1,($U$2=GRID!$B$1:$U$1)*(КАЛЕНДАРЬ!F17=GRID!$B$3:$U$3),0))*GRID!$H$42*(1-GRID!$H$43),0))</f>
        <v>128088</v>
      </c>
      <c r="R22" s="57" t="s">
        <v>119</v>
      </c>
      <c r="S22" s="57" t="s">
        <v>119</v>
      </c>
      <c r="T22" s="57" t="s">
        <v>119</v>
      </c>
    </row>
    <row r="23" spans="1:20" hidden="1">
      <c r="A23" s="148" t="s">
        <v>17</v>
      </c>
      <c r="B23" s="149">
        <v>15</v>
      </c>
      <c r="C23" s="8" cm="1">
        <f t="array" ref="C23">IF($I$2="Длительное проживание от 30 ночей ",
INDEX(GRID!$B$4:$U$15,MATCH(C$7,GRID!$A$4:$A$15,0),MATCH(1,($U$2=GRID!$B$1:$U$1)*(КАЛЕНДАРЬ!F18=GRID!$B$3:$U$3),0))*GRID!$H$42,
ROUNDUP(INDEX(GRID!$B$4:$U$15,MATCH(C$7,GRID!$A$4:$A$15,0),MATCH(1,($U$2=GRID!$B$1:$U$1)*(КАЛЕНДАРЬ!F18=GRID!$B$3:$U$3),0))*GRID!$H$42*(1-GRID!$H$43),0))</f>
        <v>21744</v>
      </c>
      <c r="D23" s="8" cm="1">
        <f t="array" ref="D23">IF($I$2="Длительное проживание от 30 ночей ",
INDEX(GRID!$B$18:$U$29,MATCH(C$7,GRID!$A$18:$A$29,0),MATCH(1,($U$2=GRID!$B$1:$U$1)*(КАЛЕНДАРЬ!F18=GRID!$B$3:$U$3),0))*GRID!$H$42,
ROUNDUP(INDEX(GRID!$B$18:$U$29,MATCH(C$7,GRID!$A$18:$A$29,0),MATCH(1,($U$2=GRID!$B$1:$U$1)*(КАЛЕНДАРЬ!F18=GRID!$B$3:$U$3),0))*GRID!$H$42*(1-GRID!$H$43),0))</f>
        <v>25344</v>
      </c>
      <c r="E23" s="8" cm="1">
        <f t="array" ref="E23">IF($I$2="Длительное проживание от 30 ночей ",
INDEX(GRID!$B$4:$U$15,MATCH(E$7,GRID!$A$4:$A$15,0),MATCH(1,($U$2=GRID!$B$1:$U$1)*(КАЛЕНДАРЬ!F18=GRID!$B$3:$U$3),0))*GRID!$H$42,
ROUNDUP(INDEX(GRID!$B$4:$U$15,MATCH(E$7,GRID!$A$4:$A$15,0),MATCH(1,($U$2=GRID!$B$1:$U$1)*(КАЛЕНДАРЬ!F18=GRID!$B$3:$U$3),0))*GRID!$H$42*(1-GRID!$H$43),0))</f>
        <v>26136</v>
      </c>
      <c r="F23" s="8" cm="1">
        <f t="array" ref="F23">IF($I$2="Длительное проживание от 30 ночей ",
INDEX(GRID!$B$18:$U$29,MATCH(E$7,GRID!$A$18:$A$29,0),MATCH(1,($U$2=GRID!$B$1:$U$1)*(КАЛЕНДАРЬ!F18=GRID!$B$3:$U$3),0))*GRID!$H$42,
ROUNDUP(INDEX(GRID!$B$18:$U$29,MATCH(E$7,GRID!$A$18:$A$29,0),MATCH(1,($U$2=GRID!$B$1:$U$1)*(КАЛЕНДАРЬ!F18=GRID!$B$3:$U$3),0))*GRID!$H$42*(1-GRID!$H$43),0))</f>
        <v>29736</v>
      </c>
      <c r="G23" s="57" t="s">
        <v>119</v>
      </c>
      <c r="H23" s="57" t="s">
        <v>119</v>
      </c>
      <c r="I23" s="8" cm="1">
        <f t="array" ref="I23">IF($I$2="Длительное проживание от 30 ночей ",
INDEX(GRID!$B$4:$U$15,MATCH(I$7,GRID!$A$4:$A$15,0),MATCH(1,($U$2=GRID!$B$1:$U$1)*(КАЛЕНДАРЬ!F18=GRID!$B$3:$U$3),0))*GRID!$H$42,
ROUNDUP(INDEX(GRID!$B$4:$U$15,MATCH(I$7,GRID!$A$4:$A$15,0),MATCH(1,($U$2=GRID!$B$1:$U$1)*(КАЛЕНДАРЬ!F18=GRID!$B$3:$U$3),0))*GRID!$H$42*(1-GRID!$H$43),0))</f>
        <v>34128</v>
      </c>
      <c r="J23" s="8" cm="1">
        <f t="array" ref="J23">IF($I$2="Длительное проживание от 30 ночей ",
INDEX(GRID!$B$18:$U$29,MATCH(I$7,GRID!$A$18:$A$29,0),MATCH(1,($U$2=GRID!$B$1:$U$1)*(КАЛЕНДАРЬ!F18=GRID!$B$3:$U$3),0))*GRID!$H$42,
ROUNDUP(INDEX(GRID!$B$18:$U$29,MATCH(I$7,GRID!$A$18:$A$29,0),MATCH(1,($U$2=GRID!$B$1:$U$1)*(КАЛЕНДАРЬ!F18=GRID!$B$3:$U$3),0))*GRID!$H$42*(1-GRID!$H$43),0))</f>
        <v>37728</v>
      </c>
      <c r="K23" s="57" t="s">
        <v>119</v>
      </c>
      <c r="L23" s="57" t="s">
        <v>119</v>
      </c>
      <c r="M23" s="8" cm="1">
        <f t="array" ref="M23">IF($I$2="Длительное проживание от 30 ночей ",
INDEX(GRID!$B$4:$U$15,MATCH(M$7,GRID!$A$4:$A$15,0),MATCH(1,($U$2=GRID!$B$1:$U$1)*(КАЛЕНДАРЬ!F18=GRID!$B$3:$U$3),0))*GRID!$H$42,
ROUNDUP(INDEX(GRID!$B$4:$U$15,MATCH(M$7,GRID!$A$4:$A$15,0),MATCH(1,($U$2=GRID!$B$1:$U$1)*(КАЛЕНДАРЬ!F18=GRID!$B$3:$U$3),0))*GRID!$H$42*(1-GRID!$H$43),0))</f>
        <v>53280</v>
      </c>
      <c r="N23" s="8" cm="1">
        <f t="array" ref="N23">IF($I$2="Длительное проживание от 30 ночей ",
INDEX(GRID!$B$18:$U$29,MATCH(M$7,GRID!$A$18:$A$29,0),MATCH(1,($U$2=GRID!$B$1:$U$1)*(КАЛЕНДАРЬ!F18=GRID!$B$3:$U$3),0))*GRID!$H$42,
ROUNDUP(INDEX(GRID!$B$18:$U$29,MATCH(M$7,GRID!$A$18:$A$29,0),MATCH(1,($U$2=GRID!$B$1:$U$1)*(КАЛЕНДАРЬ!F18=GRID!$B$3:$U$3),0))*GRID!$H$42*(1-GRID!$H$43),0))</f>
        <v>56880</v>
      </c>
      <c r="O23" s="57" t="s">
        <v>119</v>
      </c>
      <c r="P23" s="8" cm="1">
        <f t="array" ref="P23">IF($I$2="Длительное проживание от 30 ночей ",
INDEX(GRID!$B$4:$U$15,MATCH(P$7,GRID!$A$4:$A$15,0),MATCH(1,($U$2=GRID!$B$1:$U$1)*(КАЛЕНДАРЬ!F18=GRID!$B$3:$U$3),0))*GRID!$H$42,
ROUNDUP(INDEX(GRID!$B$4:$U$15,MATCH(P$7,GRID!$A$4:$A$15,0),MATCH(1,($U$2=GRID!$B$1:$U$1)*(КАЛЕНДАРЬ!F18=GRID!$B$3:$U$3),0))*GRID!$H$42*(1-GRID!$H$43),0))</f>
        <v>109008</v>
      </c>
      <c r="Q23" s="8" cm="1">
        <f t="array" ref="Q23">IF($I$2="Длительное проживание от 30 ночей ",
INDEX(GRID!$B$4:$U$15,MATCH(Q$7,GRID!$A$4:$A$15,0),MATCH(1,($U$2=GRID!$B$1:$U$1)*(КАЛЕНДАРЬ!F18=GRID!$B$3:$U$3),0))*GRID!$H$42,
ROUNDUP(INDEX(GRID!$B$4:$U$15,MATCH(Q$7,GRID!$A$4:$A$15,0),MATCH(1,($U$2=GRID!$B$1:$U$1)*(КАЛЕНДАРЬ!F18=GRID!$B$3:$U$3),0))*GRID!$H$42*(1-GRID!$H$43),0))</f>
        <v>128088</v>
      </c>
      <c r="R23" s="57" t="s">
        <v>119</v>
      </c>
      <c r="S23" s="57" t="s">
        <v>119</v>
      </c>
      <c r="T23" s="57" t="s">
        <v>119</v>
      </c>
    </row>
    <row r="24" spans="1:20" hidden="1">
      <c r="A24" s="148" t="s">
        <v>11</v>
      </c>
      <c r="B24" s="149">
        <v>16</v>
      </c>
      <c r="C24" s="8" cm="1">
        <f t="array" ref="C24">IF($I$2="Длительное проживание от 30 ночей ",
INDEX(GRID!$B$4:$U$15,MATCH(C$7,GRID!$A$4:$A$15,0),MATCH(1,($U$2=GRID!$B$1:$U$1)*(КАЛЕНДАРЬ!F19=GRID!$B$3:$U$3),0))*GRID!$H$42,
ROUNDUP(INDEX(GRID!$B$4:$U$15,MATCH(C$7,GRID!$A$4:$A$15,0),MATCH(1,($U$2=GRID!$B$1:$U$1)*(КАЛЕНДАРЬ!F19=GRID!$B$3:$U$3),0))*GRID!$H$42*(1-GRID!$H$43),0))</f>
        <v>21744</v>
      </c>
      <c r="D24" s="8" cm="1">
        <f t="array" ref="D24">IF($I$2="Длительное проживание от 30 ночей ",
INDEX(GRID!$B$18:$U$29,MATCH(C$7,GRID!$A$18:$A$29,0),MATCH(1,($U$2=GRID!$B$1:$U$1)*(КАЛЕНДАРЬ!F19=GRID!$B$3:$U$3),0))*GRID!$H$42,
ROUNDUP(INDEX(GRID!$B$18:$U$29,MATCH(C$7,GRID!$A$18:$A$29,0),MATCH(1,($U$2=GRID!$B$1:$U$1)*(КАЛЕНДАРЬ!F19=GRID!$B$3:$U$3),0))*GRID!$H$42*(1-GRID!$H$43),0))</f>
        <v>25344</v>
      </c>
      <c r="E24" s="8" cm="1">
        <f t="array" ref="E24">IF($I$2="Длительное проживание от 30 ночей ",
INDEX(GRID!$B$4:$U$15,MATCH(E$7,GRID!$A$4:$A$15,0),MATCH(1,($U$2=GRID!$B$1:$U$1)*(КАЛЕНДАРЬ!F19=GRID!$B$3:$U$3),0))*GRID!$H$42,
ROUNDUP(INDEX(GRID!$B$4:$U$15,MATCH(E$7,GRID!$A$4:$A$15,0),MATCH(1,($U$2=GRID!$B$1:$U$1)*(КАЛЕНДАРЬ!F19=GRID!$B$3:$U$3),0))*GRID!$H$42*(1-GRID!$H$43),0))</f>
        <v>26136</v>
      </c>
      <c r="F24" s="8" cm="1">
        <f t="array" ref="F24">IF($I$2="Длительное проживание от 30 ночей ",
INDEX(GRID!$B$18:$U$29,MATCH(E$7,GRID!$A$18:$A$29,0),MATCH(1,($U$2=GRID!$B$1:$U$1)*(КАЛЕНДАРЬ!F19=GRID!$B$3:$U$3),0))*GRID!$H$42,
ROUNDUP(INDEX(GRID!$B$18:$U$29,MATCH(E$7,GRID!$A$18:$A$29,0),MATCH(1,($U$2=GRID!$B$1:$U$1)*(КАЛЕНДАРЬ!F19=GRID!$B$3:$U$3),0))*GRID!$H$42*(1-GRID!$H$43),0))</f>
        <v>29736</v>
      </c>
      <c r="G24" s="57" t="s">
        <v>119</v>
      </c>
      <c r="H24" s="57" t="s">
        <v>119</v>
      </c>
      <c r="I24" s="8" cm="1">
        <f t="array" ref="I24">IF($I$2="Длительное проживание от 30 ночей ",
INDEX(GRID!$B$4:$U$15,MATCH(I$7,GRID!$A$4:$A$15,0),MATCH(1,($U$2=GRID!$B$1:$U$1)*(КАЛЕНДАРЬ!F19=GRID!$B$3:$U$3),0))*GRID!$H$42,
ROUNDUP(INDEX(GRID!$B$4:$U$15,MATCH(I$7,GRID!$A$4:$A$15,0),MATCH(1,($U$2=GRID!$B$1:$U$1)*(КАЛЕНДАРЬ!F19=GRID!$B$3:$U$3),0))*GRID!$H$42*(1-GRID!$H$43),0))</f>
        <v>34128</v>
      </c>
      <c r="J24" s="8" cm="1">
        <f t="array" ref="J24">IF($I$2="Длительное проживание от 30 ночей ",
INDEX(GRID!$B$18:$U$29,MATCH(I$7,GRID!$A$18:$A$29,0),MATCH(1,($U$2=GRID!$B$1:$U$1)*(КАЛЕНДАРЬ!F19=GRID!$B$3:$U$3),0))*GRID!$H$42,
ROUNDUP(INDEX(GRID!$B$18:$U$29,MATCH(I$7,GRID!$A$18:$A$29,0),MATCH(1,($U$2=GRID!$B$1:$U$1)*(КАЛЕНДАРЬ!F19=GRID!$B$3:$U$3),0))*GRID!$H$42*(1-GRID!$H$43),0))</f>
        <v>37728</v>
      </c>
      <c r="K24" s="57" t="s">
        <v>119</v>
      </c>
      <c r="L24" s="57" t="s">
        <v>119</v>
      </c>
      <c r="M24" s="8" cm="1">
        <f t="array" ref="M24">IF($I$2="Длительное проживание от 30 ночей ",
INDEX(GRID!$B$4:$U$15,MATCH(M$7,GRID!$A$4:$A$15,0),MATCH(1,($U$2=GRID!$B$1:$U$1)*(КАЛЕНДАРЬ!F19=GRID!$B$3:$U$3),0))*GRID!$H$42,
ROUNDUP(INDEX(GRID!$B$4:$U$15,MATCH(M$7,GRID!$A$4:$A$15,0),MATCH(1,($U$2=GRID!$B$1:$U$1)*(КАЛЕНДАРЬ!F19=GRID!$B$3:$U$3),0))*GRID!$H$42*(1-GRID!$H$43),0))</f>
        <v>53280</v>
      </c>
      <c r="N24" s="8" cm="1">
        <f t="array" ref="N24">IF($I$2="Длительное проживание от 30 ночей ",
INDEX(GRID!$B$18:$U$29,MATCH(M$7,GRID!$A$18:$A$29,0),MATCH(1,($U$2=GRID!$B$1:$U$1)*(КАЛЕНДАРЬ!F19=GRID!$B$3:$U$3),0))*GRID!$H$42,
ROUNDUP(INDEX(GRID!$B$18:$U$29,MATCH(M$7,GRID!$A$18:$A$29,0),MATCH(1,($U$2=GRID!$B$1:$U$1)*(КАЛЕНДАРЬ!F19=GRID!$B$3:$U$3),0))*GRID!$H$42*(1-GRID!$H$43),0))</f>
        <v>56880</v>
      </c>
      <c r="O24" s="57" t="s">
        <v>119</v>
      </c>
      <c r="P24" s="8" cm="1">
        <f t="array" ref="P24">IF($I$2="Длительное проживание от 30 ночей ",
INDEX(GRID!$B$4:$U$15,MATCH(P$7,GRID!$A$4:$A$15,0),MATCH(1,($U$2=GRID!$B$1:$U$1)*(КАЛЕНДАРЬ!F19=GRID!$B$3:$U$3),0))*GRID!$H$42,
ROUNDUP(INDEX(GRID!$B$4:$U$15,MATCH(P$7,GRID!$A$4:$A$15,0),MATCH(1,($U$2=GRID!$B$1:$U$1)*(КАЛЕНДАРЬ!F19=GRID!$B$3:$U$3),0))*GRID!$H$42*(1-GRID!$H$43),0))</f>
        <v>109008</v>
      </c>
      <c r="Q24" s="8" cm="1">
        <f t="array" ref="Q24">IF($I$2="Длительное проживание от 30 ночей ",
INDEX(GRID!$B$4:$U$15,MATCH(Q$7,GRID!$A$4:$A$15,0),MATCH(1,($U$2=GRID!$B$1:$U$1)*(КАЛЕНДАРЬ!F19=GRID!$B$3:$U$3),0))*GRID!$H$42,
ROUNDUP(INDEX(GRID!$B$4:$U$15,MATCH(Q$7,GRID!$A$4:$A$15,0),MATCH(1,($U$2=GRID!$B$1:$U$1)*(КАЛЕНДАРЬ!F19=GRID!$B$3:$U$3),0))*GRID!$H$42*(1-GRID!$H$43),0))</f>
        <v>128088</v>
      </c>
      <c r="R24" s="57" t="s">
        <v>119</v>
      </c>
      <c r="S24" s="57" t="s">
        <v>119</v>
      </c>
      <c r="T24" s="57" t="s">
        <v>119</v>
      </c>
    </row>
    <row r="25" spans="1:20" hidden="1">
      <c r="A25" s="148" t="s">
        <v>12</v>
      </c>
      <c r="B25" s="149">
        <v>17</v>
      </c>
      <c r="C25" s="8" cm="1">
        <f t="array" ref="C25">IF($I$2="Длительное проживание от 30 ночей ",
INDEX(GRID!$B$4:$U$15,MATCH(C$7,GRID!$A$4:$A$15,0),MATCH(1,($U$2=GRID!$B$1:$U$1)*(КАЛЕНДАРЬ!F20=GRID!$B$3:$U$3),0))*GRID!$H$42,
ROUNDUP(INDEX(GRID!$B$4:$U$15,MATCH(C$7,GRID!$A$4:$A$15,0),MATCH(1,($U$2=GRID!$B$1:$U$1)*(КАЛЕНДАРЬ!F20=GRID!$B$3:$U$3),0))*GRID!$H$42*(1-GRID!$H$43),0))</f>
        <v>21744</v>
      </c>
      <c r="D25" s="8" cm="1">
        <f t="array" ref="D25">IF($I$2="Длительное проживание от 30 ночей ",
INDEX(GRID!$B$18:$U$29,MATCH(C$7,GRID!$A$18:$A$29,0),MATCH(1,($U$2=GRID!$B$1:$U$1)*(КАЛЕНДАРЬ!F20=GRID!$B$3:$U$3),0))*GRID!$H$42,
ROUNDUP(INDEX(GRID!$B$18:$U$29,MATCH(C$7,GRID!$A$18:$A$29,0),MATCH(1,($U$2=GRID!$B$1:$U$1)*(КАЛЕНДАРЬ!F20=GRID!$B$3:$U$3),0))*GRID!$H$42*(1-GRID!$H$43),0))</f>
        <v>25344</v>
      </c>
      <c r="E25" s="8" cm="1">
        <f t="array" ref="E25">IF($I$2="Длительное проживание от 30 ночей ",
INDEX(GRID!$B$4:$U$15,MATCH(E$7,GRID!$A$4:$A$15,0),MATCH(1,($U$2=GRID!$B$1:$U$1)*(КАЛЕНДАРЬ!F20=GRID!$B$3:$U$3),0))*GRID!$H$42,
ROUNDUP(INDEX(GRID!$B$4:$U$15,MATCH(E$7,GRID!$A$4:$A$15,0),MATCH(1,($U$2=GRID!$B$1:$U$1)*(КАЛЕНДАРЬ!F20=GRID!$B$3:$U$3),0))*GRID!$H$42*(1-GRID!$H$43),0))</f>
        <v>26136</v>
      </c>
      <c r="F25" s="8" cm="1">
        <f t="array" ref="F25">IF($I$2="Длительное проживание от 30 ночей ",
INDEX(GRID!$B$18:$U$29,MATCH(E$7,GRID!$A$18:$A$29,0),MATCH(1,($U$2=GRID!$B$1:$U$1)*(КАЛЕНДАРЬ!F20=GRID!$B$3:$U$3),0))*GRID!$H$42,
ROUNDUP(INDEX(GRID!$B$18:$U$29,MATCH(E$7,GRID!$A$18:$A$29,0),MATCH(1,($U$2=GRID!$B$1:$U$1)*(КАЛЕНДАРЬ!F20=GRID!$B$3:$U$3),0))*GRID!$H$42*(1-GRID!$H$43),0))</f>
        <v>29736</v>
      </c>
      <c r="G25" s="57" t="s">
        <v>119</v>
      </c>
      <c r="H25" s="57" t="s">
        <v>119</v>
      </c>
      <c r="I25" s="8" cm="1">
        <f t="array" ref="I25">IF($I$2="Длительное проживание от 30 ночей ",
INDEX(GRID!$B$4:$U$15,MATCH(I$7,GRID!$A$4:$A$15,0),MATCH(1,($U$2=GRID!$B$1:$U$1)*(КАЛЕНДАРЬ!F20=GRID!$B$3:$U$3),0))*GRID!$H$42,
ROUNDUP(INDEX(GRID!$B$4:$U$15,MATCH(I$7,GRID!$A$4:$A$15,0),MATCH(1,($U$2=GRID!$B$1:$U$1)*(КАЛЕНДАРЬ!F20=GRID!$B$3:$U$3),0))*GRID!$H$42*(1-GRID!$H$43),0))</f>
        <v>34128</v>
      </c>
      <c r="J25" s="8" cm="1">
        <f t="array" ref="J25">IF($I$2="Длительное проживание от 30 ночей ",
INDEX(GRID!$B$18:$U$29,MATCH(I$7,GRID!$A$18:$A$29,0),MATCH(1,($U$2=GRID!$B$1:$U$1)*(КАЛЕНДАРЬ!F20=GRID!$B$3:$U$3),0))*GRID!$H$42,
ROUNDUP(INDEX(GRID!$B$18:$U$29,MATCH(I$7,GRID!$A$18:$A$29,0),MATCH(1,($U$2=GRID!$B$1:$U$1)*(КАЛЕНДАРЬ!F20=GRID!$B$3:$U$3),0))*GRID!$H$42*(1-GRID!$H$43),0))</f>
        <v>37728</v>
      </c>
      <c r="K25" s="57" t="s">
        <v>119</v>
      </c>
      <c r="L25" s="57" t="s">
        <v>119</v>
      </c>
      <c r="M25" s="8" cm="1">
        <f t="array" ref="M25">IF($I$2="Длительное проживание от 30 ночей ",
INDEX(GRID!$B$4:$U$15,MATCH(M$7,GRID!$A$4:$A$15,0),MATCH(1,($U$2=GRID!$B$1:$U$1)*(КАЛЕНДАРЬ!F20=GRID!$B$3:$U$3),0))*GRID!$H$42,
ROUNDUP(INDEX(GRID!$B$4:$U$15,MATCH(M$7,GRID!$A$4:$A$15,0),MATCH(1,($U$2=GRID!$B$1:$U$1)*(КАЛЕНДАРЬ!F20=GRID!$B$3:$U$3),0))*GRID!$H$42*(1-GRID!$H$43),0))</f>
        <v>53280</v>
      </c>
      <c r="N25" s="8" cm="1">
        <f t="array" ref="N25">IF($I$2="Длительное проживание от 30 ночей ",
INDEX(GRID!$B$18:$U$29,MATCH(M$7,GRID!$A$18:$A$29,0),MATCH(1,($U$2=GRID!$B$1:$U$1)*(КАЛЕНДАРЬ!F20=GRID!$B$3:$U$3),0))*GRID!$H$42,
ROUNDUP(INDEX(GRID!$B$18:$U$29,MATCH(M$7,GRID!$A$18:$A$29,0),MATCH(1,($U$2=GRID!$B$1:$U$1)*(КАЛЕНДАРЬ!F20=GRID!$B$3:$U$3),0))*GRID!$H$42*(1-GRID!$H$43),0))</f>
        <v>56880</v>
      </c>
      <c r="O25" s="57" t="s">
        <v>119</v>
      </c>
      <c r="P25" s="8" cm="1">
        <f t="array" ref="P25">IF($I$2="Длительное проживание от 30 ночей ",
INDEX(GRID!$B$4:$U$15,MATCH(P$7,GRID!$A$4:$A$15,0),MATCH(1,($U$2=GRID!$B$1:$U$1)*(КАЛЕНДАРЬ!F20=GRID!$B$3:$U$3),0))*GRID!$H$42,
ROUNDUP(INDEX(GRID!$B$4:$U$15,MATCH(P$7,GRID!$A$4:$A$15,0),MATCH(1,($U$2=GRID!$B$1:$U$1)*(КАЛЕНДАРЬ!F20=GRID!$B$3:$U$3),0))*GRID!$H$42*(1-GRID!$H$43),0))</f>
        <v>109008</v>
      </c>
      <c r="Q25" s="8" cm="1">
        <f t="array" ref="Q25">IF($I$2="Длительное проживание от 30 ночей ",
INDEX(GRID!$B$4:$U$15,MATCH(Q$7,GRID!$A$4:$A$15,0),MATCH(1,($U$2=GRID!$B$1:$U$1)*(КАЛЕНДАРЬ!F20=GRID!$B$3:$U$3),0))*GRID!$H$42,
ROUNDUP(INDEX(GRID!$B$4:$U$15,MATCH(Q$7,GRID!$A$4:$A$15,0),MATCH(1,($U$2=GRID!$B$1:$U$1)*(КАЛЕНДАРЬ!F20=GRID!$B$3:$U$3),0))*GRID!$H$42*(1-GRID!$H$43),0))</f>
        <v>128088</v>
      </c>
      <c r="R25" s="57" t="s">
        <v>119</v>
      </c>
      <c r="S25" s="57" t="s">
        <v>119</v>
      </c>
      <c r="T25" s="57" t="s">
        <v>119</v>
      </c>
    </row>
    <row r="26" spans="1:20" hidden="1">
      <c r="A26" s="148" t="s">
        <v>13</v>
      </c>
      <c r="B26" s="149">
        <v>18</v>
      </c>
      <c r="C26" s="8" cm="1">
        <f t="array" ref="C26">IF($I$2="Длительное проживание от 30 ночей ",
INDEX(GRID!$B$4:$U$15,MATCH(C$7,GRID!$A$4:$A$15,0),MATCH(1,($U$2=GRID!$B$1:$U$1)*(КАЛЕНДАРЬ!F21=GRID!$B$3:$U$3),0))*GRID!$H$42,
ROUNDUP(INDEX(GRID!$B$4:$U$15,MATCH(C$7,GRID!$A$4:$A$15,0),MATCH(1,($U$2=GRID!$B$1:$U$1)*(КАЛЕНДАРЬ!F21=GRID!$B$3:$U$3),0))*GRID!$H$42*(1-GRID!$H$43),0))</f>
        <v>21744</v>
      </c>
      <c r="D26" s="8" cm="1">
        <f t="array" ref="D26">IF($I$2="Длительное проживание от 30 ночей ",
INDEX(GRID!$B$18:$U$29,MATCH(C$7,GRID!$A$18:$A$29,0),MATCH(1,($U$2=GRID!$B$1:$U$1)*(КАЛЕНДАРЬ!F21=GRID!$B$3:$U$3),0))*GRID!$H$42,
ROUNDUP(INDEX(GRID!$B$18:$U$29,MATCH(C$7,GRID!$A$18:$A$29,0),MATCH(1,($U$2=GRID!$B$1:$U$1)*(КАЛЕНДАРЬ!F21=GRID!$B$3:$U$3),0))*GRID!$H$42*(1-GRID!$H$43),0))</f>
        <v>25344</v>
      </c>
      <c r="E26" s="8" cm="1">
        <f t="array" ref="E26">IF($I$2="Длительное проживание от 30 ночей ",
INDEX(GRID!$B$4:$U$15,MATCH(E$7,GRID!$A$4:$A$15,0),MATCH(1,($U$2=GRID!$B$1:$U$1)*(КАЛЕНДАРЬ!F21=GRID!$B$3:$U$3),0))*GRID!$H$42,
ROUNDUP(INDEX(GRID!$B$4:$U$15,MATCH(E$7,GRID!$A$4:$A$15,0),MATCH(1,($U$2=GRID!$B$1:$U$1)*(КАЛЕНДАРЬ!F21=GRID!$B$3:$U$3),0))*GRID!$H$42*(1-GRID!$H$43),0))</f>
        <v>26136</v>
      </c>
      <c r="F26" s="8" cm="1">
        <f t="array" ref="F26">IF($I$2="Длительное проживание от 30 ночей ",
INDEX(GRID!$B$18:$U$29,MATCH(E$7,GRID!$A$18:$A$29,0),MATCH(1,($U$2=GRID!$B$1:$U$1)*(КАЛЕНДАРЬ!F21=GRID!$B$3:$U$3),0))*GRID!$H$42,
ROUNDUP(INDEX(GRID!$B$18:$U$29,MATCH(E$7,GRID!$A$18:$A$29,0),MATCH(1,($U$2=GRID!$B$1:$U$1)*(КАЛЕНДАРЬ!F21=GRID!$B$3:$U$3),0))*GRID!$H$42*(1-GRID!$H$43),0))</f>
        <v>29736</v>
      </c>
      <c r="G26" s="57" t="s">
        <v>119</v>
      </c>
      <c r="H26" s="57" t="s">
        <v>119</v>
      </c>
      <c r="I26" s="8" cm="1">
        <f t="array" ref="I26">IF($I$2="Длительное проживание от 30 ночей ",
INDEX(GRID!$B$4:$U$15,MATCH(I$7,GRID!$A$4:$A$15,0),MATCH(1,($U$2=GRID!$B$1:$U$1)*(КАЛЕНДАРЬ!F21=GRID!$B$3:$U$3),0))*GRID!$H$42,
ROUNDUP(INDEX(GRID!$B$4:$U$15,MATCH(I$7,GRID!$A$4:$A$15,0),MATCH(1,($U$2=GRID!$B$1:$U$1)*(КАЛЕНДАРЬ!F21=GRID!$B$3:$U$3),0))*GRID!$H$42*(1-GRID!$H$43),0))</f>
        <v>34128</v>
      </c>
      <c r="J26" s="8" cm="1">
        <f t="array" ref="J26">IF($I$2="Длительное проживание от 30 ночей ",
INDEX(GRID!$B$18:$U$29,MATCH(I$7,GRID!$A$18:$A$29,0),MATCH(1,($U$2=GRID!$B$1:$U$1)*(КАЛЕНДАРЬ!F21=GRID!$B$3:$U$3),0))*GRID!$H$42,
ROUNDUP(INDEX(GRID!$B$18:$U$29,MATCH(I$7,GRID!$A$18:$A$29,0),MATCH(1,($U$2=GRID!$B$1:$U$1)*(КАЛЕНДАРЬ!F21=GRID!$B$3:$U$3),0))*GRID!$H$42*(1-GRID!$H$43),0))</f>
        <v>37728</v>
      </c>
      <c r="K26" s="57" t="s">
        <v>119</v>
      </c>
      <c r="L26" s="57" t="s">
        <v>119</v>
      </c>
      <c r="M26" s="8" cm="1">
        <f t="array" ref="M26">IF($I$2="Длительное проживание от 30 ночей ",
INDEX(GRID!$B$4:$U$15,MATCH(M$7,GRID!$A$4:$A$15,0),MATCH(1,($U$2=GRID!$B$1:$U$1)*(КАЛЕНДАРЬ!F21=GRID!$B$3:$U$3),0))*GRID!$H$42,
ROUNDUP(INDEX(GRID!$B$4:$U$15,MATCH(M$7,GRID!$A$4:$A$15,0),MATCH(1,($U$2=GRID!$B$1:$U$1)*(КАЛЕНДАРЬ!F21=GRID!$B$3:$U$3),0))*GRID!$H$42*(1-GRID!$H$43),0))</f>
        <v>53280</v>
      </c>
      <c r="N26" s="8" cm="1">
        <f t="array" ref="N26">IF($I$2="Длительное проживание от 30 ночей ",
INDEX(GRID!$B$18:$U$29,MATCH(M$7,GRID!$A$18:$A$29,0),MATCH(1,($U$2=GRID!$B$1:$U$1)*(КАЛЕНДАРЬ!F21=GRID!$B$3:$U$3),0))*GRID!$H$42,
ROUNDUP(INDEX(GRID!$B$18:$U$29,MATCH(M$7,GRID!$A$18:$A$29,0),MATCH(1,($U$2=GRID!$B$1:$U$1)*(КАЛЕНДАРЬ!F21=GRID!$B$3:$U$3),0))*GRID!$H$42*(1-GRID!$H$43),0))</f>
        <v>56880</v>
      </c>
      <c r="O26" s="57" t="s">
        <v>119</v>
      </c>
      <c r="P26" s="8" cm="1">
        <f t="array" ref="P26">IF($I$2="Длительное проживание от 30 ночей ",
INDEX(GRID!$B$4:$U$15,MATCH(P$7,GRID!$A$4:$A$15,0),MATCH(1,($U$2=GRID!$B$1:$U$1)*(КАЛЕНДАРЬ!F21=GRID!$B$3:$U$3),0))*GRID!$H$42,
ROUNDUP(INDEX(GRID!$B$4:$U$15,MATCH(P$7,GRID!$A$4:$A$15,0),MATCH(1,($U$2=GRID!$B$1:$U$1)*(КАЛЕНДАРЬ!F21=GRID!$B$3:$U$3),0))*GRID!$H$42*(1-GRID!$H$43),0))</f>
        <v>109008</v>
      </c>
      <c r="Q26" s="8" cm="1">
        <f t="array" ref="Q26">IF($I$2="Длительное проживание от 30 ночей ",
INDEX(GRID!$B$4:$U$15,MATCH(Q$7,GRID!$A$4:$A$15,0),MATCH(1,($U$2=GRID!$B$1:$U$1)*(КАЛЕНДАРЬ!F21=GRID!$B$3:$U$3),0))*GRID!$H$42,
ROUNDUP(INDEX(GRID!$B$4:$U$15,MATCH(Q$7,GRID!$A$4:$A$15,0),MATCH(1,($U$2=GRID!$B$1:$U$1)*(КАЛЕНДАРЬ!F21=GRID!$B$3:$U$3),0))*GRID!$H$42*(1-GRID!$H$43),0))</f>
        <v>128088</v>
      </c>
      <c r="R26" s="57" t="s">
        <v>119</v>
      </c>
      <c r="S26" s="57" t="s">
        <v>119</v>
      </c>
      <c r="T26" s="57" t="s">
        <v>119</v>
      </c>
    </row>
    <row r="27" spans="1:20" hidden="1">
      <c r="A27" s="148" t="s">
        <v>14</v>
      </c>
      <c r="B27" s="149">
        <v>19</v>
      </c>
      <c r="C27" s="8" cm="1">
        <f t="array" ref="C27">IF($I$2="Длительное проживание от 30 ночей ",
INDEX(GRID!$B$4:$U$15,MATCH(C$7,GRID!$A$4:$A$15,0),MATCH(1,($U$2=GRID!$B$1:$U$1)*(КАЛЕНДАРЬ!F22=GRID!$B$3:$U$3),0))*GRID!$H$42,
ROUNDUP(INDEX(GRID!$B$4:$U$15,MATCH(C$7,GRID!$A$4:$A$15,0),MATCH(1,($U$2=GRID!$B$1:$U$1)*(КАЛЕНДАРЬ!F22=GRID!$B$3:$U$3),0))*GRID!$H$42*(1-GRID!$H$43),0))</f>
        <v>21744</v>
      </c>
      <c r="D27" s="8" cm="1">
        <f t="array" ref="D27">IF($I$2="Длительное проживание от 30 ночей ",
INDEX(GRID!$B$18:$U$29,MATCH(C$7,GRID!$A$18:$A$29,0),MATCH(1,($U$2=GRID!$B$1:$U$1)*(КАЛЕНДАРЬ!F22=GRID!$B$3:$U$3),0))*GRID!$H$42,
ROUNDUP(INDEX(GRID!$B$18:$U$29,MATCH(C$7,GRID!$A$18:$A$29,0),MATCH(1,($U$2=GRID!$B$1:$U$1)*(КАЛЕНДАРЬ!F22=GRID!$B$3:$U$3),0))*GRID!$H$42*(1-GRID!$H$43),0))</f>
        <v>25344</v>
      </c>
      <c r="E27" s="8" cm="1">
        <f t="array" ref="E27">IF($I$2="Длительное проживание от 30 ночей ",
INDEX(GRID!$B$4:$U$15,MATCH(E$7,GRID!$A$4:$A$15,0),MATCH(1,($U$2=GRID!$B$1:$U$1)*(КАЛЕНДАРЬ!F22=GRID!$B$3:$U$3),0))*GRID!$H$42,
ROUNDUP(INDEX(GRID!$B$4:$U$15,MATCH(E$7,GRID!$A$4:$A$15,0),MATCH(1,($U$2=GRID!$B$1:$U$1)*(КАЛЕНДАРЬ!F22=GRID!$B$3:$U$3),0))*GRID!$H$42*(1-GRID!$H$43),0))</f>
        <v>26136</v>
      </c>
      <c r="F27" s="8" cm="1">
        <f t="array" ref="F27">IF($I$2="Длительное проживание от 30 ночей ",
INDEX(GRID!$B$18:$U$29,MATCH(E$7,GRID!$A$18:$A$29,0),MATCH(1,($U$2=GRID!$B$1:$U$1)*(КАЛЕНДАРЬ!F22=GRID!$B$3:$U$3),0))*GRID!$H$42,
ROUNDUP(INDEX(GRID!$B$18:$U$29,MATCH(E$7,GRID!$A$18:$A$29,0),MATCH(1,($U$2=GRID!$B$1:$U$1)*(КАЛЕНДАРЬ!F22=GRID!$B$3:$U$3),0))*GRID!$H$42*(1-GRID!$H$43),0))</f>
        <v>29736</v>
      </c>
      <c r="G27" s="57" t="s">
        <v>119</v>
      </c>
      <c r="H27" s="57" t="s">
        <v>119</v>
      </c>
      <c r="I27" s="8" cm="1">
        <f t="array" ref="I27">IF($I$2="Длительное проживание от 30 ночей ",
INDEX(GRID!$B$4:$U$15,MATCH(I$7,GRID!$A$4:$A$15,0),MATCH(1,($U$2=GRID!$B$1:$U$1)*(КАЛЕНДАРЬ!F22=GRID!$B$3:$U$3),0))*GRID!$H$42,
ROUNDUP(INDEX(GRID!$B$4:$U$15,MATCH(I$7,GRID!$A$4:$A$15,0),MATCH(1,($U$2=GRID!$B$1:$U$1)*(КАЛЕНДАРЬ!F22=GRID!$B$3:$U$3),0))*GRID!$H$42*(1-GRID!$H$43),0))</f>
        <v>34128</v>
      </c>
      <c r="J27" s="8" cm="1">
        <f t="array" ref="J27">IF($I$2="Длительное проживание от 30 ночей ",
INDEX(GRID!$B$18:$U$29,MATCH(I$7,GRID!$A$18:$A$29,0),MATCH(1,($U$2=GRID!$B$1:$U$1)*(КАЛЕНДАРЬ!F22=GRID!$B$3:$U$3),0))*GRID!$H$42,
ROUNDUP(INDEX(GRID!$B$18:$U$29,MATCH(I$7,GRID!$A$18:$A$29,0),MATCH(1,($U$2=GRID!$B$1:$U$1)*(КАЛЕНДАРЬ!F22=GRID!$B$3:$U$3),0))*GRID!$H$42*(1-GRID!$H$43),0))</f>
        <v>37728</v>
      </c>
      <c r="K27" s="57" t="s">
        <v>119</v>
      </c>
      <c r="L27" s="57" t="s">
        <v>119</v>
      </c>
      <c r="M27" s="8" cm="1">
        <f t="array" ref="M27">IF($I$2="Длительное проживание от 30 ночей ",
INDEX(GRID!$B$4:$U$15,MATCH(M$7,GRID!$A$4:$A$15,0),MATCH(1,($U$2=GRID!$B$1:$U$1)*(КАЛЕНДАРЬ!F22=GRID!$B$3:$U$3),0))*GRID!$H$42,
ROUNDUP(INDEX(GRID!$B$4:$U$15,MATCH(M$7,GRID!$A$4:$A$15,0),MATCH(1,($U$2=GRID!$B$1:$U$1)*(КАЛЕНДАРЬ!F22=GRID!$B$3:$U$3),0))*GRID!$H$42*(1-GRID!$H$43),0))</f>
        <v>53280</v>
      </c>
      <c r="N27" s="8" cm="1">
        <f t="array" ref="N27">IF($I$2="Длительное проживание от 30 ночей ",
INDEX(GRID!$B$18:$U$29,MATCH(M$7,GRID!$A$18:$A$29,0),MATCH(1,($U$2=GRID!$B$1:$U$1)*(КАЛЕНДАРЬ!F22=GRID!$B$3:$U$3),0))*GRID!$H$42,
ROUNDUP(INDEX(GRID!$B$18:$U$29,MATCH(M$7,GRID!$A$18:$A$29,0),MATCH(1,($U$2=GRID!$B$1:$U$1)*(КАЛЕНДАРЬ!F22=GRID!$B$3:$U$3),0))*GRID!$H$42*(1-GRID!$H$43),0))</f>
        <v>56880</v>
      </c>
      <c r="O27" s="57" t="s">
        <v>119</v>
      </c>
      <c r="P27" s="8" cm="1">
        <f t="array" ref="P27">IF($I$2="Длительное проживание от 30 ночей ",
INDEX(GRID!$B$4:$U$15,MATCH(P$7,GRID!$A$4:$A$15,0),MATCH(1,($U$2=GRID!$B$1:$U$1)*(КАЛЕНДАРЬ!F22=GRID!$B$3:$U$3),0))*GRID!$H$42,
ROUNDUP(INDEX(GRID!$B$4:$U$15,MATCH(P$7,GRID!$A$4:$A$15,0),MATCH(1,($U$2=GRID!$B$1:$U$1)*(КАЛЕНДАРЬ!F22=GRID!$B$3:$U$3),0))*GRID!$H$42*(1-GRID!$H$43),0))</f>
        <v>109008</v>
      </c>
      <c r="Q27" s="8" cm="1">
        <f t="array" ref="Q27">IF($I$2="Длительное проживание от 30 ночей ",
INDEX(GRID!$B$4:$U$15,MATCH(Q$7,GRID!$A$4:$A$15,0),MATCH(1,($U$2=GRID!$B$1:$U$1)*(КАЛЕНДАРЬ!F22=GRID!$B$3:$U$3),0))*GRID!$H$42,
ROUNDUP(INDEX(GRID!$B$4:$U$15,MATCH(Q$7,GRID!$A$4:$A$15,0),MATCH(1,($U$2=GRID!$B$1:$U$1)*(КАЛЕНДАРЬ!F22=GRID!$B$3:$U$3),0))*GRID!$H$42*(1-GRID!$H$43),0))</f>
        <v>128088</v>
      </c>
      <c r="R27" s="57" t="s">
        <v>119</v>
      </c>
      <c r="S27" s="57" t="s">
        <v>119</v>
      </c>
      <c r="T27" s="57" t="s">
        <v>119</v>
      </c>
    </row>
    <row r="28" spans="1:20" hidden="1">
      <c r="A28" s="148" t="s">
        <v>15</v>
      </c>
      <c r="B28" s="149">
        <v>20</v>
      </c>
      <c r="C28" s="8" cm="1">
        <f t="array" ref="C28">IF($I$2="Длительное проживание от 30 ночей ",
INDEX(GRID!$B$4:$U$15,MATCH(C$7,GRID!$A$4:$A$15,0),MATCH(1,($U$2=GRID!$B$1:$U$1)*(КАЛЕНДАРЬ!F23=GRID!$B$3:$U$3),0))*GRID!$H$42,
ROUNDUP(INDEX(GRID!$B$4:$U$15,MATCH(C$7,GRID!$A$4:$A$15,0),MATCH(1,($U$2=GRID!$B$1:$U$1)*(КАЛЕНДАРЬ!F23=GRID!$B$3:$U$3),0))*GRID!$H$42*(1-GRID!$H$43),0))</f>
        <v>23904</v>
      </c>
      <c r="D28" s="8" cm="1">
        <f t="array" ref="D28">IF($I$2="Длительное проживание от 30 ночей ",
INDEX(GRID!$B$18:$U$29,MATCH(C$7,GRID!$A$18:$A$29,0),MATCH(1,($U$2=GRID!$B$1:$U$1)*(КАЛЕНДАРЬ!F23=GRID!$B$3:$U$3),0))*GRID!$H$42,
ROUNDUP(INDEX(GRID!$B$18:$U$29,MATCH(C$7,GRID!$A$18:$A$29,0),MATCH(1,($U$2=GRID!$B$1:$U$1)*(КАЛЕНДАРЬ!F23=GRID!$B$3:$U$3),0))*GRID!$H$42*(1-GRID!$H$43),0))</f>
        <v>27504</v>
      </c>
      <c r="E28" s="8" cm="1">
        <f t="array" ref="E28">IF($I$2="Длительное проживание от 30 ночей ",
INDEX(GRID!$B$4:$U$15,MATCH(E$7,GRID!$A$4:$A$15,0),MATCH(1,($U$2=GRID!$B$1:$U$1)*(КАЛЕНДАРЬ!F23=GRID!$B$3:$U$3),0))*GRID!$H$42,
ROUNDUP(INDEX(GRID!$B$4:$U$15,MATCH(E$7,GRID!$A$4:$A$15,0),MATCH(1,($U$2=GRID!$B$1:$U$1)*(КАЛЕНДАРЬ!F23=GRID!$B$3:$U$3),0))*GRID!$H$42*(1-GRID!$H$43),0))</f>
        <v>28728</v>
      </c>
      <c r="F28" s="8" cm="1">
        <f t="array" ref="F28">IF($I$2="Длительное проживание от 30 ночей ",
INDEX(GRID!$B$18:$U$29,MATCH(E$7,GRID!$A$18:$A$29,0),MATCH(1,($U$2=GRID!$B$1:$U$1)*(КАЛЕНДАРЬ!F23=GRID!$B$3:$U$3),0))*GRID!$H$42,
ROUNDUP(INDEX(GRID!$B$18:$U$29,MATCH(E$7,GRID!$A$18:$A$29,0),MATCH(1,($U$2=GRID!$B$1:$U$1)*(КАЛЕНДАРЬ!F23=GRID!$B$3:$U$3),0))*GRID!$H$42*(1-GRID!$H$43),0))</f>
        <v>32328</v>
      </c>
      <c r="G28" s="57" t="s">
        <v>119</v>
      </c>
      <c r="H28" s="57" t="s">
        <v>119</v>
      </c>
      <c r="I28" s="8" cm="1">
        <f t="array" ref="I28">IF($I$2="Длительное проживание от 30 ночей ",
INDEX(GRID!$B$4:$U$15,MATCH(I$7,GRID!$A$4:$A$15,0),MATCH(1,($U$2=GRID!$B$1:$U$1)*(КАЛЕНДАРЬ!F23=GRID!$B$3:$U$3),0))*GRID!$H$42,
ROUNDUP(INDEX(GRID!$B$4:$U$15,MATCH(I$7,GRID!$A$4:$A$15,0),MATCH(1,($U$2=GRID!$B$1:$U$1)*(КАЛЕНДАРЬ!F23=GRID!$B$3:$U$3),0))*GRID!$H$42*(1-GRID!$H$43),0))</f>
        <v>37224</v>
      </c>
      <c r="J28" s="8" cm="1">
        <f t="array" ref="J28">IF($I$2="Длительное проживание от 30 ночей ",
INDEX(GRID!$B$18:$U$29,MATCH(I$7,GRID!$A$18:$A$29,0),MATCH(1,($U$2=GRID!$B$1:$U$1)*(КАЛЕНДАРЬ!F23=GRID!$B$3:$U$3),0))*GRID!$H$42,
ROUNDUP(INDEX(GRID!$B$18:$U$29,MATCH(I$7,GRID!$A$18:$A$29,0),MATCH(1,($U$2=GRID!$B$1:$U$1)*(КАЛЕНДАРЬ!F23=GRID!$B$3:$U$3),0))*GRID!$H$42*(1-GRID!$H$43),0))</f>
        <v>40824</v>
      </c>
      <c r="K28" s="57" t="s">
        <v>119</v>
      </c>
      <c r="L28" s="57" t="s">
        <v>119</v>
      </c>
      <c r="M28" s="8" cm="1">
        <f t="array" ref="M28">IF($I$2="Длительное проживание от 30 ночей ",
INDEX(GRID!$B$4:$U$15,MATCH(M$7,GRID!$A$4:$A$15,0),MATCH(1,($U$2=GRID!$B$1:$U$1)*(КАЛЕНДАРЬ!F23=GRID!$B$3:$U$3),0))*GRID!$H$42,
ROUNDUP(INDEX(GRID!$B$4:$U$15,MATCH(M$7,GRID!$A$4:$A$15,0),MATCH(1,($U$2=GRID!$B$1:$U$1)*(КАЛЕНДАРЬ!F23=GRID!$B$3:$U$3),0))*GRID!$H$42*(1-GRID!$H$43),0))</f>
        <v>56880</v>
      </c>
      <c r="N28" s="8" cm="1">
        <f t="array" ref="N28">IF($I$2="Длительное проживание от 30 ночей ",
INDEX(GRID!$B$18:$U$29,MATCH(M$7,GRID!$A$18:$A$29,0),MATCH(1,($U$2=GRID!$B$1:$U$1)*(КАЛЕНДАРЬ!F23=GRID!$B$3:$U$3),0))*GRID!$H$42,
ROUNDUP(INDEX(GRID!$B$18:$U$29,MATCH(M$7,GRID!$A$18:$A$29,0),MATCH(1,($U$2=GRID!$B$1:$U$1)*(КАЛЕНДАРЬ!F23=GRID!$B$3:$U$3),0))*GRID!$H$42*(1-GRID!$H$43),0))</f>
        <v>60480</v>
      </c>
      <c r="O28" s="57" t="s">
        <v>119</v>
      </c>
      <c r="P28" s="8" cm="1">
        <f t="array" ref="P28">IF($I$2="Длительное проживание от 30 ночей ",
INDEX(GRID!$B$4:$U$15,MATCH(P$7,GRID!$A$4:$A$15,0),MATCH(1,($U$2=GRID!$B$1:$U$1)*(КАЛЕНДАРЬ!F23=GRID!$B$3:$U$3),0))*GRID!$H$42,
ROUNDUP(INDEX(GRID!$B$4:$U$15,MATCH(P$7,GRID!$A$4:$A$15,0),MATCH(1,($U$2=GRID!$B$1:$U$1)*(КАЛЕНДАРЬ!F23=GRID!$B$3:$U$3),0))*GRID!$H$42*(1-GRID!$H$43),0))</f>
        <v>113760</v>
      </c>
      <c r="Q28" s="8" cm="1">
        <f t="array" ref="Q28">IF($I$2="Длительное проживание от 30 ночей ",
INDEX(GRID!$B$4:$U$15,MATCH(Q$7,GRID!$A$4:$A$15,0),MATCH(1,($U$2=GRID!$B$1:$U$1)*(КАЛЕНДАРЬ!F23=GRID!$B$3:$U$3),0))*GRID!$H$42,
ROUNDUP(INDEX(GRID!$B$4:$U$15,MATCH(Q$7,GRID!$A$4:$A$15,0),MATCH(1,($U$2=GRID!$B$1:$U$1)*(КАЛЕНДАРЬ!F23=GRID!$B$3:$U$3),0))*GRID!$H$42*(1-GRID!$H$43),0))</f>
        <v>133560</v>
      </c>
      <c r="R28" s="57" t="s">
        <v>119</v>
      </c>
      <c r="S28" s="57" t="s">
        <v>119</v>
      </c>
      <c r="T28" s="57" t="s">
        <v>119</v>
      </c>
    </row>
    <row r="29" spans="1:20" hidden="1">
      <c r="A29" s="148" t="s">
        <v>16</v>
      </c>
      <c r="B29" s="149">
        <v>21</v>
      </c>
      <c r="C29" s="8" cm="1">
        <f t="array" ref="C29">IF($I$2="Длительное проживание от 30 ночей ",
INDEX(GRID!$B$4:$U$15,MATCH(C$7,GRID!$A$4:$A$15,0),MATCH(1,($U$2=GRID!$B$1:$U$1)*(КАЛЕНДАРЬ!F24=GRID!$B$3:$U$3),0))*GRID!$H$42,
ROUNDUP(INDEX(GRID!$B$4:$U$15,MATCH(C$7,GRID!$A$4:$A$15,0),MATCH(1,($U$2=GRID!$B$1:$U$1)*(КАЛЕНДАРЬ!F24=GRID!$B$3:$U$3),0))*GRID!$H$42*(1-GRID!$H$43),0))</f>
        <v>23904</v>
      </c>
      <c r="D29" s="8" cm="1">
        <f t="array" ref="D29">IF($I$2="Длительное проживание от 30 ночей ",
INDEX(GRID!$B$18:$U$29,MATCH(C$7,GRID!$A$18:$A$29,0),MATCH(1,($U$2=GRID!$B$1:$U$1)*(КАЛЕНДАРЬ!F24=GRID!$B$3:$U$3),0))*GRID!$H$42,
ROUNDUP(INDEX(GRID!$B$18:$U$29,MATCH(C$7,GRID!$A$18:$A$29,0),MATCH(1,($U$2=GRID!$B$1:$U$1)*(КАЛЕНДАРЬ!F24=GRID!$B$3:$U$3),0))*GRID!$H$42*(1-GRID!$H$43),0))</f>
        <v>27504</v>
      </c>
      <c r="E29" s="8" cm="1">
        <f t="array" ref="E29">IF($I$2="Длительное проживание от 30 ночей ",
INDEX(GRID!$B$4:$U$15,MATCH(E$7,GRID!$A$4:$A$15,0),MATCH(1,($U$2=GRID!$B$1:$U$1)*(КАЛЕНДАРЬ!F24=GRID!$B$3:$U$3),0))*GRID!$H$42,
ROUNDUP(INDEX(GRID!$B$4:$U$15,MATCH(E$7,GRID!$A$4:$A$15,0),MATCH(1,($U$2=GRID!$B$1:$U$1)*(КАЛЕНДАРЬ!F24=GRID!$B$3:$U$3),0))*GRID!$H$42*(1-GRID!$H$43),0))</f>
        <v>28728</v>
      </c>
      <c r="F29" s="8" cm="1">
        <f t="array" ref="F29">IF($I$2="Длительное проживание от 30 ночей ",
INDEX(GRID!$B$18:$U$29,MATCH(E$7,GRID!$A$18:$A$29,0),MATCH(1,($U$2=GRID!$B$1:$U$1)*(КАЛЕНДАРЬ!F24=GRID!$B$3:$U$3),0))*GRID!$H$42,
ROUNDUP(INDEX(GRID!$B$18:$U$29,MATCH(E$7,GRID!$A$18:$A$29,0),MATCH(1,($U$2=GRID!$B$1:$U$1)*(КАЛЕНДАРЬ!F24=GRID!$B$3:$U$3),0))*GRID!$H$42*(1-GRID!$H$43),0))</f>
        <v>32328</v>
      </c>
      <c r="G29" s="57" t="s">
        <v>119</v>
      </c>
      <c r="H29" s="57" t="s">
        <v>119</v>
      </c>
      <c r="I29" s="8" cm="1">
        <f t="array" ref="I29">IF($I$2="Длительное проживание от 30 ночей ",
INDEX(GRID!$B$4:$U$15,MATCH(I$7,GRID!$A$4:$A$15,0),MATCH(1,($U$2=GRID!$B$1:$U$1)*(КАЛЕНДАРЬ!F24=GRID!$B$3:$U$3),0))*GRID!$H$42,
ROUNDUP(INDEX(GRID!$B$4:$U$15,MATCH(I$7,GRID!$A$4:$A$15,0),MATCH(1,($U$2=GRID!$B$1:$U$1)*(КАЛЕНДАРЬ!F24=GRID!$B$3:$U$3),0))*GRID!$H$42*(1-GRID!$H$43),0))</f>
        <v>37224</v>
      </c>
      <c r="J29" s="8" cm="1">
        <f t="array" ref="J29">IF($I$2="Длительное проживание от 30 ночей ",
INDEX(GRID!$B$18:$U$29,MATCH(I$7,GRID!$A$18:$A$29,0),MATCH(1,($U$2=GRID!$B$1:$U$1)*(КАЛЕНДАРЬ!F24=GRID!$B$3:$U$3),0))*GRID!$H$42,
ROUNDUP(INDEX(GRID!$B$18:$U$29,MATCH(I$7,GRID!$A$18:$A$29,0),MATCH(1,($U$2=GRID!$B$1:$U$1)*(КАЛЕНДАРЬ!F24=GRID!$B$3:$U$3),0))*GRID!$H$42*(1-GRID!$H$43),0))</f>
        <v>40824</v>
      </c>
      <c r="K29" s="57" t="s">
        <v>119</v>
      </c>
      <c r="L29" s="57" t="s">
        <v>119</v>
      </c>
      <c r="M29" s="8" cm="1">
        <f t="array" ref="M29">IF($I$2="Длительное проживание от 30 ночей ",
INDEX(GRID!$B$4:$U$15,MATCH(M$7,GRID!$A$4:$A$15,0),MATCH(1,($U$2=GRID!$B$1:$U$1)*(КАЛЕНДАРЬ!F24=GRID!$B$3:$U$3),0))*GRID!$H$42,
ROUNDUP(INDEX(GRID!$B$4:$U$15,MATCH(M$7,GRID!$A$4:$A$15,0),MATCH(1,($U$2=GRID!$B$1:$U$1)*(КАЛЕНДАРЬ!F24=GRID!$B$3:$U$3),0))*GRID!$H$42*(1-GRID!$H$43),0))</f>
        <v>56880</v>
      </c>
      <c r="N29" s="8" cm="1">
        <f t="array" ref="N29">IF($I$2="Длительное проживание от 30 ночей ",
INDEX(GRID!$B$18:$U$29,MATCH(M$7,GRID!$A$18:$A$29,0),MATCH(1,($U$2=GRID!$B$1:$U$1)*(КАЛЕНДАРЬ!F24=GRID!$B$3:$U$3),0))*GRID!$H$42,
ROUNDUP(INDEX(GRID!$B$18:$U$29,MATCH(M$7,GRID!$A$18:$A$29,0),MATCH(1,($U$2=GRID!$B$1:$U$1)*(КАЛЕНДАРЬ!F24=GRID!$B$3:$U$3),0))*GRID!$H$42*(1-GRID!$H$43),0))</f>
        <v>60480</v>
      </c>
      <c r="O29" s="57" t="s">
        <v>119</v>
      </c>
      <c r="P29" s="8" cm="1">
        <f t="array" ref="P29">IF($I$2="Длительное проживание от 30 ночей ",
INDEX(GRID!$B$4:$U$15,MATCH(P$7,GRID!$A$4:$A$15,0),MATCH(1,($U$2=GRID!$B$1:$U$1)*(КАЛЕНДАРЬ!F24=GRID!$B$3:$U$3),0))*GRID!$H$42,
ROUNDUP(INDEX(GRID!$B$4:$U$15,MATCH(P$7,GRID!$A$4:$A$15,0),MATCH(1,($U$2=GRID!$B$1:$U$1)*(КАЛЕНДАРЬ!F24=GRID!$B$3:$U$3),0))*GRID!$H$42*(1-GRID!$H$43),0))</f>
        <v>113760</v>
      </c>
      <c r="Q29" s="8" cm="1">
        <f t="array" ref="Q29">IF($I$2="Длительное проживание от 30 ночей ",
INDEX(GRID!$B$4:$U$15,MATCH(Q$7,GRID!$A$4:$A$15,0),MATCH(1,($U$2=GRID!$B$1:$U$1)*(КАЛЕНДАРЬ!F24=GRID!$B$3:$U$3),0))*GRID!$H$42,
ROUNDUP(INDEX(GRID!$B$4:$U$15,MATCH(Q$7,GRID!$A$4:$A$15,0),MATCH(1,($U$2=GRID!$B$1:$U$1)*(КАЛЕНДАРЬ!F24=GRID!$B$3:$U$3),0))*GRID!$H$42*(1-GRID!$H$43),0))</f>
        <v>133560</v>
      </c>
      <c r="R29" s="57" t="s">
        <v>119</v>
      </c>
      <c r="S29" s="57" t="s">
        <v>119</v>
      </c>
      <c r="T29" s="57" t="s">
        <v>119</v>
      </c>
    </row>
    <row r="30" spans="1:20" hidden="1">
      <c r="A30" s="148" t="s">
        <v>17</v>
      </c>
      <c r="B30" s="149">
        <v>22</v>
      </c>
      <c r="C30" s="8" cm="1">
        <f t="array" ref="C30">IF($I$2="Длительное проживание от 30 ночей ",
INDEX(GRID!$B$4:$U$15,MATCH(C$7,GRID!$A$4:$A$15,0),MATCH(1,($U$2=GRID!$B$1:$U$1)*(КАЛЕНДАРЬ!F25=GRID!$B$3:$U$3),0))*GRID!$H$42,
ROUNDUP(INDEX(GRID!$B$4:$U$15,MATCH(C$7,GRID!$A$4:$A$15,0),MATCH(1,($U$2=GRID!$B$1:$U$1)*(КАЛЕНДАРЬ!F25=GRID!$B$3:$U$3),0))*GRID!$H$42*(1-GRID!$H$43),0))</f>
        <v>23904</v>
      </c>
      <c r="D30" s="8" cm="1">
        <f t="array" ref="D30">IF($I$2="Длительное проживание от 30 ночей ",
INDEX(GRID!$B$18:$U$29,MATCH(C$7,GRID!$A$18:$A$29,0),MATCH(1,($U$2=GRID!$B$1:$U$1)*(КАЛЕНДАРЬ!F25=GRID!$B$3:$U$3),0))*GRID!$H$42,
ROUNDUP(INDEX(GRID!$B$18:$U$29,MATCH(C$7,GRID!$A$18:$A$29,0),MATCH(1,($U$2=GRID!$B$1:$U$1)*(КАЛЕНДАРЬ!F25=GRID!$B$3:$U$3),0))*GRID!$H$42*(1-GRID!$H$43),0))</f>
        <v>27504</v>
      </c>
      <c r="E30" s="8" cm="1">
        <f t="array" ref="E30">IF($I$2="Длительное проживание от 30 ночей ",
INDEX(GRID!$B$4:$U$15,MATCH(E$7,GRID!$A$4:$A$15,0),MATCH(1,($U$2=GRID!$B$1:$U$1)*(КАЛЕНДАРЬ!F25=GRID!$B$3:$U$3),0))*GRID!$H$42,
ROUNDUP(INDEX(GRID!$B$4:$U$15,MATCH(E$7,GRID!$A$4:$A$15,0),MATCH(1,($U$2=GRID!$B$1:$U$1)*(КАЛЕНДАРЬ!F25=GRID!$B$3:$U$3),0))*GRID!$H$42*(1-GRID!$H$43),0))</f>
        <v>28728</v>
      </c>
      <c r="F30" s="8" cm="1">
        <f t="array" ref="F30">IF($I$2="Длительное проживание от 30 ночей ",
INDEX(GRID!$B$18:$U$29,MATCH(E$7,GRID!$A$18:$A$29,0),MATCH(1,($U$2=GRID!$B$1:$U$1)*(КАЛЕНДАРЬ!F25=GRID!$B$3:$U$3),0))*GRID!$H$42,
ROUNDUP(INDEX(GRID!$B$18:$U$29,MATCH(E$7,GRID!$A$18:$A$29,0),MATCH(1,($U$2=GRID!$B$1:$U$1)*(КАЛЕНДАРЬ!F25=GRID!$B$3:$U$3),0))*GRID!$H$42*(1-GRID!$H$43),0))</f>
        <v>32328</v>
      </c>
      <c r="G30" s="57" t="s">
        <v>119</v>
      </c>
      <c r="H30" s="57" t="s">
        <v>119</v>
      </c>
      <c r="I30" s="8" cm="1">
        <f t="array" ref="I30">IF($I$2="Длительное проживание от 30 ночей ",
INDEX(GRID!$B$4:$U$15,MATCH(I$7,GRID!$A$4:$A$15,0),MATCH(1,($U$2=GRID!$B$1:$U$1)*(КАЛЕНДАРЬ!F25=GRID!$B$3:$U$3),0))*GRID!$H$42,
ROUNDUP(INDEX(GRID!$B$4:$U$15,MATCH(I$7,GRID!$A$4:$A$15,0),MATCH(1,($U$2=GRID!$B$1:$U$1)*(КАЛЕНДАРЬ!F25=GRID!$B$3:$U$3),0))*GRID!$H$42*(1-GRID!$H$43),0))</f>
        <v>37224</v>
      </c>
      <c r="J30" s="8" cm="1">
        <f t="array" ref="J30">IF($I$2="Длительное проживание от 30 ночей ",
INDEX(GRID!$B$18:$U$29,MATCH(I$7,GRID!$A$18:$A$29,0),MATCH(1,($U$2=GRID!$B$1:$U$1)*(КАЛЕНДАРЬ!F25=GRID!$B$3:$U$3),0))*GRID!$H$42,
ROUNDUP(INDEX(GRID!$B$18:$U$29,MATCH(I$7,GRID!$A$18:$A$29,0),MATCH(1,($U$2=GRID!$B$1:$U$1)*(КАЛЕНДАРЬ!F25=GRID!$B$3:$U$3),0))*GRID!$H$42*(1-GRID!$H$43),0))</f>
        <v>40824</v>
      </c>
      <c r="K30" s="57" t="s">
        <v>119</v>
      </c>
      <c r="L30" s="57" t="s">
        <v>119</v>
      </c>
      <c r="M30" s="8" cm="1">
        <f t="array" ref="M30">IF($I$2="Длительное проживание от 30 ночей ",
INDEX(GRID!$B$4:$U$15,MATCH(M$7,GRID!$A$4:$A$15,0),MATCH(1,($U$2=GRID!$B$1:$U$1)*(КАЛЕНДАРЬ!F25=GRID!$B$3:$U$3),0))*GRID!$H$42,
ROUNDUP(INDEX(GRID!$B$4:$U$15,MATCH(M$7,GRID!$A$4:$A$15,0),MATCH(1,($U$2=GRID!$B$1:$U$1)*(КАЛЕНДАРЬ!F25=GRID!$B$3:$U$3),0))*GRID!$H$42*(1-GRID!$H$43),0))</f>
        <v>56880</v>
      </c>
      <c r="N30" s="8" cm="1">
        <f t="array" ref="N30">IF($I$2="Длительное проживание от 30 ночей ",
INDEX(GRID!$B$18:$U$29,MATCH(M$7,GRID!$A$18:$A$29,0),MATCH(1,($U$2=GRID!$B$1:$U$1)*(КАЛЕНДАРЬ!F25=GRID!$B$3:$U$3),0))*GRID!$H$42,
ROUNDUP(INDEX(GRID!$B$18:$U$29,MATCH(M$7,GRID!$A$18:$A$29,0),MATCH(1,($U$2=GRID!$B$1:$U$1)*(КАЛЕНДАРЬ!F25=GRID!$B$3:$U$3),0))*GRID!$H$42*(1-GRID!$H$43),0))</f>
        <v>60480</v>
      </c>
      <c r="O30" s="57" t="s">
        <v>119</v>
      </c>
      <c r="P30" s="8" cm="1">
        <f t="array" ref="P30">IF($I$2="Длительное проживание от 30 ночей ",
INDEX(GRID!$B$4:$U$15,MATCH(P$7,GRID!$A$4:$A$15,0),MATCH(1,($U$2=GRID!$B$1:$U$1)*(КАЛЕНДАРЬ!F25=GRID!$B$3:$U$3),0))*GRID!$H$42,
ROUNDUP(INDEX(GRID!$B$4:$U$15,MATCH(P$7,GRID!$A$4:$A$15,0),MATCH(1,($U$2=GRID!$B$1:$U$1)*(КАЛЕНДАРЬ!F25=GRID!$B$3:$U$3),0))*GRID!$H$42*(1-GRID!$H$43),0))</f>
        <v>113760</v>
      </c>
      <c r="Q30" s="8" cm="1">
        <f t="array" ref="Q30">IF($I$2="Длительное проживание от 30 ночей ",
INDEX(GRID!$B$4:$U$15,MATCH(Q$7,GRID!$A$4:$A$15,0),MATCH(1,($U$2=GRID!$B$1:$U$1)*(КАЛЕНДАРЬ!F25=GRID!$B$3:$U$3),0))*GRID!$H$42,
ROUNDUP(INDEX(GRID!$B$4:$U$15,MATCH(Q$7,GRID!$A$4:$A$15,0),MATCH(1,($U$2=GRID!$B$1:$U$1)*(КАЛЕНДАРЬ!F25=GRID!$B$3:$U$3),0))*GRID!$H$42*(1-GRID!$H$43),0))</f>
        <v>133560</v>
      </c>
      <c r="R30" s="57" t="s">
        <v>119</v>
      </c>
      <c r="S30" s="57" t="s">
        <v>119</v>
      </c>
      <c r="T30" s="57" t="s">
        <v>119</v>
      </c>
    </row>
    <row r="31" spans="1:20" hidden="1">
      <c r="A31" s="148" t="s">
        <v>11</v>
      </c>
      <c r="B31" s="149">
        <v>23</v>
      </c>
      <c r="C31" s="8" cm="1">
        <f t="array" ref="C31">IF($I$2="Длительное проживание от 30 ночей ",
INDEX(GRID!$B$4:$U$15,MATCH(C$7,GRID!$A$4:$A$15,0),MATCH(1,($U$2=GRID!$B$1:$U$1)*(КАЛЕНДАРЬ!F26=GRID!$B$3:$U$3),0))*GRID!$H$42,
ROUNDUP(INDEX(GRID!$B$4:$U$15,MATCH(C$7,GRID!$A$4:$A$15,0),MATCH(1,($U$2=GRID!$B$1:$U$1)*(КАЛЕНДАРЬ!F26=GRID!$B$3:$U$3),0))*GRID!$H$42*(1-GRID!$H$43),0))</f>
        <v>23904</v>
      </c>
      <c r="D31" s="8" cm="1">
        <f t="array" ref="D31">IF($I$2="Длительное проживание от 30 ночей ",
INDEX(GRID!$B$18:$U$29,MATCH(C$7,GRID!$A$18:$A$29,0),MATCH(1,($U$2=GRID!$B$1:$U$1)*(КАЛЕНДАРЬ!F26=GRID!$B$3:$U$3),0))*GRID!$H$42,
ROUNDUP(INDEX(GRID!$B$18:$U$29,MATCH(C$7,GRID!$A$18:$A$29,0),MATCH(1,($U$2=GRID!$B$1:$U$1)*(КАЛЕНДАРЬ!F26=GRID!$B$3:$U$3),0))*GRID!$H$42*(1-GRID!$H$43),0))</f>
        <v>27504</v>
      </c>
      <c r="E31" s="8" cm="1">
        <f t="array" ref="E31">IF($I$2="Длительное проживание от 30 ночей ",
INDEX(GRID!$B$4:$U$15,MATCH(E$7,GRID!$A$4:$A$15,0),MATCH(1,($U$2=GRID!$B$1:$U$1)*(КАЛЕНДАРЬ!F26=GRID!$B$3:$U$3),0))*GRID!$H$42,
ROUNDUP(INDEX(GRID!$B$4:$U$15,MATCH(E$7,GRID!$A$4:$A$15,0),MATCH(1,($U$2=GRID!$B$1:$U$1)*(КАЛЕНДАРЬ!F26=GRID!$B$3:$U$3),0))*GRID!$H$42*(1-GRID!$H$43),0))</f>
        <v>28728</v>
      </c>
      <c r="F31" s="8" cm="1">
        <f t="array" ref="F31">IF($I$2="Длительное проживание от 30 ночей ",
INDEX(GRID!$B$18:$U$29,MATCH(E$7,GRID!$A$18:$A$29,0),MATCH(1,($U$2=GRID!$B$1:$U$1)*(КАЛЕНДАРЬ!F26=GRID!$B$3:$U$3),0))*GRID!$H$42,
ROUNDUP(INDEX(GRID!$B$18:$U$29,MATCH(E$7,GRID!$A$18:$A$29,0),MATCH(1,($U$2=GRID!$B$1:$U$1)*(КАЛЕНДАРЬ!F26=GRID!$B$3:$U$3),0))*GRID!$H$42*(1-GRID!$H$43),0))</f>
        <v>32328</v>
      </c>
      <c r="G31" s="57" t="s">
        <v>119</v>
      </c>
      <c r="H31" s="57" t="s">
        <v>119</v>
      </c>
      <c r="I31" s="8" cm="1">
        <f t="array" ref="I31">IF($I$2="Длительное проживание от 30 ночей ",
INDEX(GRID!$B$4:$U$15,MATCH(I$7,GRID!$A$4:$A$15,0),MATCH(1,($U$2=GRID!$B$1:$U$1)*(КАЛЕНДАРЬ!F26=GRID!$B$3:$U$3),0))*GRID!$H$42,
ROUNDUP(INDEX(GRID!$B$4:$U$15,MATCH(I$7,GRID!$A$4:$A$15,0),MATCH(1,($U$2=GRID!$B$1:$U$1)*(КАЛЕНДАРЬ!F26=GRID!$B$3:$U$3),0))*GRID!$H$42*(1-GRID!$H$43),0))</f>
        <v>37224</v>
      </c>
      <c r="J31" s="8" cm="1">
        <f t="array" ref="J31">IF($I$2="Длительное проживание от 30 ночей ",
INDEX(GRID!$B$18:$U$29,MATCH(I$7,GRID!$A$18:$A$29,0),MATCH(1,($U$2=GRID!$B$1:$U$1)*(КАЛЕНДАРЬ!F26=GRID!$B$3:$U$3),0))*GRID!$H$42,
ROUNDUP(INDEX(GRID!$B$18:$U$29,MATCH(I$7,GRID!$A$18:$A$29,0),MATCH(1,($U$2=GRID!$B$1:$U$1)*(КАЛЕНДАРЬ!F26=GRID!$B$3:$U$3),0))*GRID!$H$42*(1-GRID!$H$43),0))</f>
        <v>40824</v>
      </c>
      <c r="K31" s="57" t="s">
        <v>119</v>
      </c>
      <c r="L31" s="57" t="s">
        <v>119</v>
      </c>
      <c r="M31" s="8" cm="1">
        <f t="array" ref="M31">IF($I$2="Длительное проживание от 30 ночей ",
INDEX(GRID!$B$4:$U$15,MATCH(M$7,GRID!$A$4:$A$15,0),MATCH(1,($U$2=GRID!$B$1:$U$1)*(КАЛЕНДАРЬ!F26=GRID!$B$3:$U$3),0))*GRID!$H$42,
ROUNDUP(INDEX(GRID!$B$4:$U$15,MATCH(M$7,GRID!$A$4:$A$15,0),MATCH(1,($U$2=GRID!$B$1:$U$1)*(КАЛЕНДАРЬ!F26=GRID!$B$3:$U$3),0))*GRID!$H$42*(1-GRID!$H$43),0))</f>
        <v>56880</v>
      </c>
      <c r="N31" s="8" cm="1">
        <f t="array" ref="N31">IF($I$2="Длительное проживание от 30 ночей ",
INDEX(GRID!$B$18:$U$29,MATCH(M$7,GRID!$A$18:$A$29,0),MATCH(1,($U$2=GRID!$B$1:$U$1)*(КАЛЕНДАРЬ!F26=GRID!$B$3:$U$3),0))*GRID!$H$42,
ROUNDUP(INDEX(GRID!$B$18:$U$29,MATCH(M$7,GRID!$A$18:$A$29,0),MATCH(1,($U$2=GRID!$B$1:$U$1)*(КАЛЕНДАРЬ!F26=GRID!$B$3:$U$3),0))*GRID!$H$42*(1-GRID!$H$43),0))</f>
        <v>60480</v>
      </c>
      <c r="O31" s="57" t="s">
        <v>119</v>
      </c>
      <c r="P31" s="8" cm="1">
        <f t="array" ref="P31">IF($I$2="Длительное проживание от 30 ночей ",
INDEX(GRID!$B$4:$U$15,MATCH(P$7,GRID!$A$4:$A$15,0),MATCH(1,($U$2=GRID!$B$1:$U$1)*(КАЛЕНДАРЬ!F26=GRID!$B$3:$U$3),0))*GRID!$H$42,
ROUNDUP(INDEX(GRID!$B$4:$U$15,MATCH(P$7,GRID!$A$4:$A$15,0),MATCH(1,($U$2=GRID!$B$1:$U$1)*(КАЛЕНДАРЬ!F26=GRID!$B$3:$U$3),0))*GRID!$H$42*(1-GRID!$H$43),0))</f>
        <v>113760</v>
      </c>
      <c r="Q31" s="8" cm="1">
        <f t="array" ref="Q31">IF($I$2="Длительное проживание от 30 ночей ",
INDEX(GRID!$B$4:$U$15,MATCH(Q$7,GRID!$A$4:$A$15,0),MATCH(1,($U$2=GRID!$B$1:$U$1)*(КАЛЕНДАРЬ!F26=GRID!$B$3:$U$3),0))*GRID!$H$42,
ROUNDUP(INDEX(GRID!$B$4:$U$15,MATCH(Q$7,GRID!$A$4:$A$15,0),MATCH(1,($U$2=GRID!$B$1:$U$1)*(КАЛЕНДАРЬ!F26=GRID!$B$3:$U$3),0))*GRID!$H$42*(1-GRID!$H$43),0))</f>
        <v>133560</v>
      </c>
      <c r="R31" s="57" t="s">
        <v>119</v>
      </c>
      <c r="S31" s="57" t="s">
        <v>119</v>
      </c>
      <c r="T31" s="57" t="s">
        <v>119</v>
      </c>
    </row>
    <row r="32" spans="1:20" hidden="1">
      <c r="A32" s="148" t="s">
        <v>12</v>
      </c>
      <c r="B32" s="149">
        <v>24</v>
      </c>
      <c r="C32" s="8" cm="1">
        <f t="array" ref="C32">IF($I$2="Длительное проживание от 30 ночей ",
INDEX(GRID!$B$4:$U$15,MATCH(C$7,GRID!$A$4:$A$15,0),MATCH(1,($U$2=GRID!$B$1:$U$1)*(КАЛЕНДАРЬ!F27=GRID!$B$3:$U$3),0))*GRID!$H$42,
ROUNDUP(INDEX(GRID!$B$4:$U$15,MATCH(C$7,GRID!$A$4:$A$15,0),MATCH(1,($U$2=GRID!$B$1:$U$1)*(КАЛЕНДАРЬ!F27=GRID!$B$3:$U$3),0))*GRID!$H$42*(1-GRID!$H$43),0))</f>
        <v>21744</v>
      </c>
      <c r="D32" s="8" cm="1">
        <f t="array" ref="D32">IF($I$2="Длительное проживание от 30 ночей ",
INDEX(GRID!$B$18:$U$29,MATCH(C$7,GRID!$A$18:$A$29,0),MATCH(1,($U$2=GRID!$B$1:$U$1)*(КАЛЕНДАРЬ!F27=GRID!$B$3:$U$3),0))*GRID!$H$42,
ROUNDUP(INDEX(GRID!$B$18:$U$29,MATCH(C$7,GRID!$A$18:$A$29,0),MATCH(1,($U$2=GRID!$B$1:$U$1)*(КАЛЕНДАРЬ!F27=GRID!$B$3:$U$3),0))*GRID!$H$42*(1-GRID!$H$43),0))</f>
        <v>25344</v>
      </c>
      <c r="E32" s="8" cm="1">
        <f t="array" ref="E32">IF($I$2="Длительное проживание от 30 ночей ",
INDEX(GRID!$B$4:$U$15,MATCH(E$7,GRID!$A$4:$A$15,0),MATCH(1,($U$2=GRID!$B$1:$U$1)*(КАЛЕНДАРЬ!F27=GRID!$B$3:$U$3),0))*GRID!$H$42,
ROUNDUP(INDEX(GRID!$B$4:$U$15,MATCH(E$7,GRID!$A$4:$A$15,0),MATCH(1,($U$2=GRID!$B$1:$U$1)*(КАЛЕНДАРЬ!F27=GRID!$B$3:$U$3),0))*GRID!$H$42*(1-GRID!$H$43),0))</f>
        <v>26136</v>
      </c>
      <c r="F32" s="8" cm="1">
        <f t="array" ref="F32">IF($I$2="Длительное проживание от 30 ночей ",
INDEX(GRID!$B$18:$U$29,MATCH(E$7,GRID!$A$18:$A$29,0),MATCH(1,($U$2=GRID!$B$1:$U$1)*(КАЛЕНДАРЬ!F27=GRID!$B$3:$U$3),0))*GRID!$H$42,
ROUNDUP(INDEX(GRID!$B$18:$U$29,MATCH(E$7,GRID!$A$18:$A$29,0),MATCH(1,($U$2=GRID!$B$1:$U$1)*(КАЛЕНДАРЬ!F27=GRID!$B$3:$U$3),0))*GRID!$H$42*(1-GRID!$H$43),0))</f>
        <v>29736</v>
      </c>
      <c r="G32" s="57" t="s">
        <v>119</v>
      </c>
      <c r="H32" s="57" t="s">
        <v>119</v>
      </c>
      <c r="I32" s="8" cm="1">
        <f t="array" ref="I32">IF($I$2="Длительное проживание от 30 ночей ",
INDEX(GRID!$B$4:$U$15,MATCH(I$7,GRID!$A$4:$A$15,0),MATCH(1,($U$2=GRID!$B$1:$U$1)*(КАЛЕНДАРЬ!F27=GRID!$B$3:$U$3),0))*GRID!$H$42,
ROUNDUP(INDEX(GRID!$B$4:$U$15,MATCH(I$7,GRID!$A$4:$A$15,0),MATCH(1,($U$2=GRID!$B$1:$U$1)*(КАЛЕНДАРЬ!F27=GRID!$B$3:$U$3),0))*GRID!$H$42*(1-GRID!$H$43),0))</f>
        <v>34128</v>
      </c>
      <c r="J32" s="8" cm="1">
        <f t="array" ref="J32">IF($I$2="Длительное проживание от 30 ночей ",
INDEX(GRID!$B$18:$U$29,MATCH(I$7,GRID!$A$18:$A$29,0),MATCH(1,($U$2=GRID!$B$1:$U$1)*(КАЛЕНДАРЬ!F27=GRID!$B$3:$U$3),0))*GRID!$H$42,
ROUNDUP(INDEX(GRID!$B$18:$U$29,MATCH(I$7,GRID!$A$18:$A$29,0),MATCH(1,($U$2=GRID!$B$1:$U$1)*(КАЛЕНДАРЬ!F27=GRID!$B$3:$U$3),0))*GRID!$H$42*(1-GRID!$H$43),0))</f>
        <v>37728</v>
      </c>
      <c r="K32" s="57" t="s">
        <v>119</v>
      </c>
      <c r="L32" s="57" t="s">
        <v>119</v>
      </c>
      <c r="M32" s="8" cm="1">
        <f t="array" ref="M32">IF($I$2="Длительное проживание от 30 ночей ",
INDEX(GRID!$B$4:$U$15,MATCH(M$7,GRID!$A$4:$A$15,0),MATCH(1,($U$2=GRID!$B$1:$U$1)*(КАЛЕНДАРЬ!F27=GRID!$B$3:$U$3),0))*GRID!$H$42,
ROUNDUP(INDEX(GRID!$B$4:$U$15,MATCH(M$7,GRID!$A$4:$A$15,0),MATCH(1,($U$2=GRID!$B$1:$U$1)*(КАЛЕНДАРЬ!F27=GRID!$B$3:$U$3),0))*GRID!$H$42*(1-GRID!$H$43),0))</f>
        <v>53280</v>
      </c>
      <c r="N32" s="8" cm="1">
        <f t="array" ref="N32">IF($I$2="Длительное проживание от 30 ночей ",
INDEX(GRID!$B$18:$U$29,MATCH(M$7,GRID!$A$18:$A$29,0),MATCH(1,($U$2=GRID!$B$1:$U$1)*(КАЛЕНДАРЬ!F27=GRID!$B$3:$U$3),0))*GRID!$H$42,
ROUNDUP(INDEX(GRID!$B$18:$U$29,MATCH(M$7,GRID!$A$18:$A$29,0),MATCH(1,($U$2=GRID!$B$1:$U$1)*(КАЛЕНДАРЬ!F27=GRID!$B$3:$U$3),0))*GRID!$H$42*(1-GRID!$H$43),0))</f>
        <v>56880</v>
      </c>
      <c r="O32" s="57" t="s">
        <v>119</v>
      </c>
      <c r="P32" s="8" cm="1">
        <f t="array" ref="P32">IF($I$2="Длительное проживание от 30 ночей ",
INDEX(GRID!$B$4:$U$15,MATCH(P$7,GRID!$A$4:$A$15,0),MATCH(1,($U$2=GRID!$B$1:$U$1)*(КАЛЕНДАРЬ!F27=GRID!$B$3:$U$3),0))*GRID!$H$42,
ROUNDUP(INDEX(GRID!$B$4:$U$15,MATCH(P$7,GRID!$A$4:$A$15,0),MATCH(1,($U$2=GRID!$B$1:$U$1)*(КАЛЕНДАРЬ!F27=GRID!$B$3:$U$3),0))*GRID!$H$42*(1-GRID!$H$43),0))</f>
        <v>109008</v>
      </c>
      <c r="Q32" s="8" cm="1">
        <f t="array" ref="Q32">IF($I$2="Длительное проживание от 30 ночей ",
INDEX(GRID!$B$4:$U$15,MATCH(Q$7,GRID!$A$4:$A$15,0),MATCH(1,($U$2=GRID!$B$1:$U$1)*(КАЛЕНДАРЬ!F27=GRID!$B$3:$U$3),0))*GRID!$H$42,
ROUNDUP(INDEX(GRID!$B$4:$U$15,MATCH(Q$7,GRID!$A$4:$A$15,0),MATCH(1,($U$2=GRID!$B$1:$U$1)*(КАЛЕНДАРЬ!F27=GRID!$B$3:$U$3),0))*GRID!$H$42*(1-GRID!$H$43),0))</f>
        <v>128088</v>
      </c>
      <c r="R32" s="57" t="s">
        <v>119</v>
      </c>
      <c r="S32" s="57" t="s">
        <v>119</v>
      </c>
      <c r="T32" s="57" t="s">
        <v>119</v>
      </c>
    </row>
    <row r="33" spans="1:20" hidden="1">
      <c r="A33" s="148" t="s">
        <v>13</v>
      </c>
      <c r="B33" s="149">
        <v>25</v>
      </c>
      <c r="C33" s="8" cm="1">
        <f t="array" ref="C33">IF($I$2="Длительное проживание от 30 ночей ",
INDEX(GRID!$B$4:$U$15,MATCH(C$7,GRID!$A$4:$A$15,0),MATCH(1,($U$2=GRID!$B$1:$U$1)*(КАЛЕНДАРЬ!F28=GRID!$B$3:$U$3),0))*GRID!$H$42,
ROUNDUP(INDEX(GRID!$B$4:$U$15,MATCH(C$7,GRID!$A$4:$A$15,0),MATCH(1,($U$2=GRID!$B$1:$U$1)*(КАЛЕНДАРЬ!F28=GRID!$B$3:$U$3),0))*GRID!$H$42*(1-GRID!$H$43),0))</f>
        <v>21744</v>
      </c>
      <c r="D33" s="8" cm="1">
        <f t="array" ref="D33">IF($I$2="Длительное проживание от 30 ночей ",
INDEX(GRID!$B$18:$U$29,MATCH(C$7,GRID!$A$18:$A$29,0),MATCH(1,($U$2=GRID!$B$1:$U$1)*(КАЛЕНДАРЬ!F28=GRID!$B$3:$U$3),0))*GRID!$H$42,
ROUNDUP(INDEX(GRID!$B$18:$U$29,MATCH(C$7,GRID!$A$18:$A$29,0),MATCH(1,($U$2=GRID!$B$1:$U$1)*(КАЛЕНДАРЬ!F28=GRID!$B$3:$U$3),0))*GRID!$H$42*(1-GRID!$H$43),0))</f>
        <v>25344</v>
      </c>
      <c r="E33" s="8" cm="1">
        <f t="array" ref="E33">IF($I$2="Длительное проживание от 30 ночей ",
INDEX(GRID!$B$4:$U$15,MATCH(E$7,GRID!$A$4:$A$15,0),MATCH(1,($U$2=GRID!$B$1:$U$1)*(КАЛЕНДАРЬ!F28=GRID!$B$3:$U$3),0))*GRID!$H$42,
ROUNDUP(INDEX(GRID!$B$4:$U$15,MATCH(E$7,GRID!$A$4:$A$15,0),MATCH(1,($U$2=GRID!$B$1:$U$1)*(КАЛЕНДАРЬ!F28=GRID!$B$3:$U$3),0))*GRID!$H$42*(1-GRID!$H$43),0))</f>
        <v>26136</v>
      </c>
      <c r="F33" s="8" cm="1">
        <f t="array" ref="F33">IF($I$2="Длительное проживание от 30 ночей ",
INDEX(GRID!$B$18:$U$29,MATCH(E$7,GRID!$A$18:$A$29,0),MATCH(1,($U$2=GRID!$B$1:$U$1)*(КАЛЕНДАРЬ!F28=GRID!$B$3:$U$3),0))*GRID!$H$42,
ROUNDUP(INDEX(GRID!$B$18:$U$29,MATCH(E$7,GRID!$A$18:$A$29,0),MATCH(1,($U$2=GRID!$B$1:$U$1)*(КАЛЕНДАРЬ!F28=GRID!$B$3:$U$3),0))*GRID!$H$42*(1-GRID!$H$43),0))</f>
        <v>29736</v>
      </c>
      <c r="G33" s="57" t="s">
        <v>119</v>
      </c>
      <c r="H33" s="57" t="s">
        <v>119</v>
      </c>
      <c r="I33" s="8" cm="1">
        <f t="array" ref="I33">IF($I$2="Длительное проживание от 30 ночей ",
INDEX(GRID!$B$4:$U$15,MATCH(I$7,GRID!$A$4:$A$15,0),MATCH(1,($U$2=GRID!$B$1:$U$1)*(КАЛЕНДАРЬ!F28=GRID!$B$3:$U$3),0))*GRID!$H$42,
ROUNDUP(INDEX(GRID!$B$4:$U$15,MATCH(I$7,GRID!$A$4:$A$15,0),MATCH(1,($U$2=GRID!$B$1:$U$1)*(КАЛЕНДАРЬ!F28=GRID!$B$3:$U$3),0))*GRID!$H$42*(1-GRID!$H$43),0))</f>
        <v>34128</v>
      </c>
      <c r="J33" s="8" cm="1">
        <f t="array" ref="J33">IF($I$2="Длительное проживание от 30 ночей ",
INDEX(GRID!$B$18:$U$29,MATCH(I$7,GRID!$A$18:$A$29,0),MATCH(1,($U$2=GRID!$B$1:$U$1)*(КАЛЕНДАРЬ!F28=GRID!$B$3:$U$3),0))*GRID!$H$42,
ROUNDUP(INDEX(GRID!$B$18:$U$29,MATCH(I$7,GRID!$A$18:$A$29,0),MATCH(1,($U$2=GRID!$B$1:$U$1)*(КАЛЕНДАРЬ!F28=GRID!$B$3:$U$3),0))*GRID!$H$42*(1-GRID!$H$43),0))</f>
        <v>37728</v>
      </c>
      <c r="K33" s="57" t="s">
        <v>119</v>
      </c>
      <c r="L33" s="57" t="s">
        <v>119</v>
      </c>
      <c r="M33" s="8" cm="1">
        <f t="array" ref="M33">IF($I$2="Длительное проживание от 30 ночей ",
INDEX(GRID!$B$4:$U$15,MATCH(M$7,GRID!$A$4:$A$15,0),MATCH(1,($U$2=GRID!$B$1:$U$1)*(КАЛЕНДАРЬ!F28=GRID!$B$3:$U$3),0))*GRID!$H$42,
ROUNDUP(INDEX(GRID!$B$4:$U$15,MATCH(M$7,GRID!$A$4:$A$15,0),MATCH(1,($U$2=GRID!$B$1:$U$1)*(КАЛЕНДАРЬ!F28=GRID!$B$3:$U$3),0))*GRID!$H$42*(1-GRID!$H$43),0))</f>
        <v>53280</v>
      </c>
      <c r="N33" s="8" cm="1">
        <f t="array" ref="N33">IF($I$2="Длительное проживание от 30 ночей ",
INDEX(GRID!$B$18:$U$29,MATCH(M$7,GRID!$A$18:$A$29,0),MATCH(1,($U$2=GRID!$B$1:$U$1)*(КАЛЕНДАРЬ!F28=GRID!$B$3:$U$3),0))*GRID!$H$42,
ROUNDUP(INDEX(GRID!$B$18:$U$29,MATCH(M$7,GRID!$A$18:$A$29,0),MATCH(1,($U$2=GRID!$B$1:$U$1)*(КАЛЕНДАРЬ!F28=GRID!$B$3:$U$3),0))*GRID!$H$42*(1-GRID!$H$43),0))</f>
        <v>56880</v>
      </c>
      <c r="O33" s="57" t="s">
        <v>119</v>
      </c>
      <c r="P33" s="8" cm="1">
        <f t="array" ref="P33">IF($I$2="Длительное проживание от 30 ночей ",
INDEX(GRID!$B$4:$U$15,MATCH(P$7,GRID!$A$4:$A$15,0),MATCH(1,($U$2=GRID!$B$1:$U$1)*(КАЛЕНДАРЬ!F28=GRID!$B$3:$U$3),0))*GRID!$H$42,
ROUNDUP(INDEX(GRID!$B$4:$U$15,MATCH(P$7,GRID!$A$4:$A$15,0),MATCH(1,($U$2=GRID!$B$1:$U$1)*(КАЛЕНДАРЬ!F28=GRID!$B$3:$U$3),0))*GRID!$H$42*(1-GRID!$H$43),0))</f>
        <v>109008</v>
      </c>
      <c r="Q33" s="8" cm="1">
        <f t="array" ref="Q33">IF($I$2="Длительное проживание от 30 ночей ",
INDEX(GRID!$B$4:$U$15,MATCH(Q$7,GRID!$A$4:$A$15,0),MATCH(1,($U$2=GRID!$B$1:$U$1)*(КАЛЕНДАРЬ!F28=GRID!$B$3:$U$3),0))*GRID!$H$42,
ROUNDUP(INDEX(GRID!$B$4:$U$15,MATCH(Q$7,GRID!$A$4:$A$15,0),MATCH(1,($U$2=GRID!$B$1:$U$1)*(КАЛЕНДАРЬ!F28=GRID!$B$3:$U$3),0))*GRID!$H$42*(1-GRID!$H$43),0))</f>
        <v>128088</v>
      </c>
      <c r="R33" s="57" t="s">
        <v>119</v>
      </c>
      <c r="S33" s="57" t="s">
        <v>119</v>
      </c>
      <c r="T33" s="57" t="s">
        <v>119</v>
      </c>
    </row>
    <row r="34" spans="1:20" hidden="1">
      <c r="A34" s="148" t="s">
        <v>14</v>
      </c>
      <c r="B34" s="149">
        <v>26</v>
      </c>
      <c r="C34" s="8" cm="1">
        <f t="array" ref="C34">IF($I$2="Длительное проживание от 30 ночей ",
INDEX(GRID!$B$4:$U$15,MATCH(C$7,GRID!$A$4:$A$15,0),MATCH(1,($U$2=GRID!$B$1:$U$1)*(КАЛЕНДАРЬ!F29=GRID!$B$3:$U$3),0))*GRID!$H$42,
ROUNDUP(INDEX(GRID!$B$4:$U$15,MATCH(C$7,GRID!$A$4:$A$15,0),MATCH(1,($U$2=GRID!$B$1:$U$1)*(КАЛЕНДАРЬ!F29=GRID!$B$3:$U$3),0))*GRID!$H$42*(1-GRID!$H$43),0))</f>
        <v>21744</v>
      </c>
      <c r="D34" s="8" cm="1">
        <f t="array" ref="D34">IF($I$2="Длительное проживание от 30 ночей ",
INDEX(GRID!$B$18:$U$29,MATCH(C$7,GRID!$A$18:$A$29,0),MATCH(1,($U$2=GRID!$B$1:$U$1)*(КАЛЕНДАРЬ!F29=GRID!$B$3:$U$3),0))*GRID!$H$42,
ROUNDUP(INDEX(GRID!$B$18:$U$29,MATCH(C$7,GRID!$A$18:$A$29,0),MATCH(1,($U$2=GRID!$B$1:$U$1)*(КАЛЕНДАРЬ!F29=GRID!$B$3:$U$3),0))*GRID!$H$42*(1-GRID!$H$43),0))</f>
        <v>25344</v>
      </c>
      <c r="E34" s="8" cm="1">
        <f t="array" ref="E34">IF($I$2="Длительное проживание от 30 ночей ",
INDEX(GRID!$B$4:$U$15,MATCH(E$7,GRID!$A$4:$A$15,0),MATCH(1,($U$2=GRID!$B$1:$U$1)*(КАЛЕНДАРЬ!F29=GRID!$B$3:$U$3),0))*GRID!$H$42,
ROUNDUP(INDEX(GRID!$B$4:$U$15,MATCH(E$7,GRID!$A$4:$A$15,0),MATCH(1,($U$2=GRID!$B$1:$U$1)*(КАЛЕНДАРЬ!F29=GRID!$B$3:$U$3),0))*GRID!$H$42*(1-GRID!$H$43),0))</f>
        <v>26136</v>
      </c>
      <c r="F34" s="8" cm="1">
        <f t="array" ref="F34">IF($I$2="Длительное проживание от 30 ночей ",
INDEX(GRID!$B$18:$U$29,MATCH(E$7,GRID!$A$18:$A$29,0),MATCH(1,($U$2=GRID!$B$1:$U$1)*(КАЛЕНДАРЬ!F29=GRID!$B$3:$U$3),0))*GRID!$H$42,
ROUNDUP(INDEX(GRID!$B$18:$U$29,MATCH(E$7,GRID!$A$18:$A$29,0),MATCH(1,($U$2=GRID!$B$1:$U$1)*(КАЛЕНДАРЬ!F29=GRID!$B$3:$U$3),0))*GRID!$H$42*(1-GRID!$H$43),0))</f>
        <v>29736</v>
      </c>
      <c r="G34" s="57" t="s">
        <v>119</v>
      </c>
      <c r="H34" s="57" t="s">
        <v>119</v>
      </c>
      <c r="I34" s="8" cm="1">
        <f t="array" ref="I34">IF($I$2="Длительное проживание от 30 ночей ",
INDEX(GRID!$B$4:$U$15,MATCH(I$7,GRID!$A$4:$A$15,0),MATCH(1,($U$2=GRID!$B$1:$U$1)*(КАЛЕНДАРЬ!F29=GRID!$B$3:$U$3),0))*GRID!$H$42,
ROUNDUP(INDEX(GRID!$B$4:$U$15,MATCH(I$7,GRID!$A$4:$A$15,0),MATCH(1,($U$2=GRID!$B$1:$U$1)*(КАЛЕНДАРЬ!F29=GRID!$B$3:$U$3),0))*GRID!$H$42*(1-GRID!$H$43),0))</f>
        <v>34128</v>
      </c>
      <c r="J34" s="8" cm="1">
        <f t="array" ref="J34">IF($I$2="Длительное проживание от 30 ночей ",
INDEX(GRID!$B$18:$U$29,MATCH(I$7,GRID!$A$18:$A$29,0),MATCH(1,($U$2=GRID!$B$1:$U$1)*(КАЛЕНДАРЬ!F29=GRID!$B$3:$U$3),0))*GRID!$H$42,
ROUNDUP(INDEX(GRID!$B$18:$U$29,MATCH(I$7,GRID!$A$18:$A$29,0),MATCH(1,($U$2=GRID!$B$1:$U$1)*(КАЛЕНДАРЬ!F29=GRID!$B$3:$U$3),0))*GRID!$H$42*(1-GRID!$H$43),0))</f>
        <v>37728</v>
      </c>
      <c r="K34" s="57" t="s">
        <v>119</v>
      </c>
      <c r="L34" s="57" t="s">
        <v>119</v>
      </c>
      <c r="M34" s="8" cm="1">
        <f t="array" ref="M34">IF($I$2="Длительное проживание от 30 ночей ",
INDEX(GRID!$B$4:$U$15,MATCH(M$7,GRID!$A$4:$A$15,0),MATCH(1,($U$2=GRID!$B$1:$U$1)*(КАЛЕНДАРЬ!F29=GRID!$B$3:$U$3),0))*GRID!$H$42,
ROUNDUP(INDEX(GRID!$B$4:$U$15,MATCH(M$7,GRID!$A$4:$A$15,0),MATCH(1,($U$2=GRID!$B$1:$U$1)*(КАЛЕНДАРЬ!F29=GRID!$B$3:$U$3),0))*GRID!$H$42*(1-GRID!$H$43),0))</f>
        <v>53280</v>
      </c>
      <c r="N34" s="8" cm="1">
        <f t="array" ref="N34">IF($I$2="Длительное проживание от 30 ночей ",
INDEX(GRID!$B$18:$U$29,MATCH(M$7,GRID!$A$18:$A$29,0),MATCH(1,($U$2=GRID!$B$1:$U$1)*(КАЛЕНДАРЬ!F29=GRID!$B$3:$U$3),0))*GRID!$H$42,
ROUNDUP(INDEX(GRID!$B$18:$U$29,MATCH(M$7,GRID!$A$18:$A$29,0),MATCH(1,($U$2=GRID!$B$1:$U$1)*(КАЛЕНДАРЬ!F29=GRID!$B$3:$U$3),0))*GRID!$H$42*(1-GRID!$H$43),0))</f>
        <v>56880</v>
      </c>
      <c r="O34" s="57" t="s">
        <v>119</v>
      </c>
      <c r="P34" s="8" cm="1">
        <f t="array" ref="P34">IF($I$2="Длительное проживание от 30 ночей ",
INDEX(GRID!$B$4:$U$15,MATCH(P$7,GRID!$A$4:$A$15,0),MATCH(1,($U$2=GRID!$B$1:$U$1)*(КАЛЕНДАРЬ!F29=GRID!$B$3:$U$3),0))*GRID!$H$42,
ROUNDUP(INDEX(GRID!$B$4:$U$15,MATCH(P$7,GRID!$A$4:$A$15,0),MATCH(1,($U$2=GRID!$B$1:$U$1)*(КАЛЕНДАРЬ!F29=GRID!$B$3:$U$3),0))*GRID!$H$42*(1-GRID!$H$43),0))</f>
        <v>109008</v>
      </c>
      <c r="Q34" s="8" cm="1">
        <f t="array" ref="Q34">IF($I$2="Длительное проживание от 30 ночей ",
INDEX(GRID!$B$4:$U$15,MATCH(Q$7,GRID!$A$4:$A$15,0),MATCH(1,($U$2=GRID!$B$1:$U$1)*(КАЛЕНДАРЬ!F29=GRID!$B$3:$U$3),0))*GRID!$H$42,
ROUNDUP(INDEX(GRID!$B$4:$U$15,MATCH(Q$7,GRID!$A$4:$A$15,0),MATCH(1,($U$2=GRID!$B$1:$U$1)*(КАЛЕНДАРЬ!F29=GRID!$B$3:$U$3),0))*GRID!$H$42*(1-GRID!$H$43),0))</f>
        <v>128088</v>
      </c>
      <c r="R34" s="57" t="s">
        <v>119</v>
      </c>
      <c r="S34" s="57" t="s">
        <v>119</v>
      </c>
      <c r="T34" s="57" t="s">
        <v>119</v>
      </c>
    </row>
    <row r="35" spans="1:20" hidden="1">
      <c r="A35" s="148" t="s">
        <v>15</v>
      </c>
      <c r="B35" s="149">
        <v>27</v>
      </c>
      <c r="C35" s="8" cm="1">
        <f t="array" ref="C35">IF($I$2="Длительное проживание от 30 ночей ",
INDEX(GRID!$B$4:$U$15,MATCH(C$7,GRID!$A$4:$A$15,0),MATCH(1,($U$2=GRID!$B$1:$U$1)*(КАЛЕНДАРЬ!F30=GRID!$B$3:$U$3),0))*GRID!$H$42,
ROUNDUP(INDEX(GRID!$B$4:$U$15,MATCH(C$7,GRID!$A$4:$A$15,0),MATCH(1,($U$2=GRID!$B$1:$U$1)*(КАЛЕНДАРЬ!F30=GRID!$B$3:$U$3),0))*GRID!$H$42*(1-GRID!$H$43),0))</f>
        <v>21744</v>
      </c>
      <c r="D35" s="8" cm="1">
        <f t="array" ref="D35">IF($I$2="Длительное проживание от 30 ночей ",
INDEX(GRID!$B$18:$U$29,MATCH(C$7,GRID!$A$18:$A$29,0),MATCH(1,($U$2=GRID!$B$1:$U$1)*(КАЛЕНДАРЬ!F30=GRID!$B$3:$U$3),0))*GRID!$H$42,
ROUNDUP(INDEX(GRID!$B$18:$U$29,MATCH(C$7,GRID!$A$18:$A$29,0),MATCH(1,($U$2=GRID!$B$1:$U$1)*(КАЛЕНДАРЬ!F30=GRID!$B$3:$U$3),0))*GRID!$H$42*(1-GRID!$H$43),0))</f>
        <v>25344</v>
      </c>
      <c r="E35" s="8" cm="1">
        <f t="array" ref="E35">IF($I$2="Длительное проживание от 30 ночей ",
INDEX(GRID!$B$4:$U$15,MATCH(E$7,GRID!$A$4:$A$15,0),MATCH(1,($U$2=GRID!$B$1:$U$1)*(КАЛЕНДАРЬ!F30=GRID!$B$3:$U$3),0))*GRID!$H$42,
ROUNDUP(INDEX(GRID!$B$4:$U$15,MATCH(E$7,GRID!$A$4:$A$15,0),MATCH(1,($U$2=GRID!$B$1:$U$1)*(КАЛЕНДАРЬ!F30=GRID!$B$3:$U$3),0))*GRID!$H$42*(1-GRID!$H$43),0))</f>
        <v>26136</v>
      </c>
      <c r="F35" s="8" cm="1">
        <f t="array" ref="F35">IF($I$2="Длительное проживание от 30 ночей ",
INDEX(GRID!$B$18:$U$29,MATCH(E$7,GRID!$A$18:$A$29,0),MATCH(1,($U$2=GRID!$B$1:$U$1)*(КАЛЕНДАРЬ!F30=GRID!$B$3:$U$3),0))*GRID!$H$42,
ROUNDUP(INDEX(GRID!$B$18:$U$29,MATCH(E$7,GRID!$A$18:$A$29,0),MATCH(1,($U$2=GRID!$B$1:$U$1)*(КАЛЕНДАРЬ!F30=GRID!$B$3:$U$3),0))*GRID!$H$42*(1-GRID!$H$43),0))</f>
        <v>29736</v>
      </c>
      <c r="G35" s="57" t="s">
        <v>119</v>
      </c>
      <c r="H35" s="57" t="s">
        <v>119</v>
      </c>
      <c r="I35" s="8" cm="1">
        <f t="array" ref="I35">IF($I$2="Длительное проживание от 30 ночей ",
INDEX(GRID!$B$4:$U$15,MATCH(I$7,GRID!$A$4:$A$15,0),MATCH(1,($U$2=GRID!$B$1:$U$1)*(КАЛЕНДАРЬ!F30=GRID!$B$3:$U$3),0))*GRID!$H$42,
ROUNDUP(INDEX(GRID!$B$4:$U$15,MATCH(I$7,GRID!$A$4:$A$15,0),MATCH(1,($U$2=GRID!$B$1:$U$1)*(КАЛЕНДАРЬ!F30=GRID!$B$3:$U$3),0))*GRID!$H$42*(1-GRID!$H$43),0))</f>
        <v>34128</v>
      </c>
      <c r="J35" s="8" cm="1">
        <f t="array" ref="J35">IF($I$2="Длительное проживание от 30 ночей ",
INDEX(GRID!$B$18:$U$29,MATCH(I$7,GRID!$A$18:$A$29,0),MATCH(1,($U$2=GRID!$B$1:$U$1)*(КАЛЕНДАРЬ!F30=GRID!$B$3:$U$3),0))*GRID!$H$42,
ROUNDUP(INDEX(GRID!$B$18:$U$29,MATCH(I$7,GRID!$A$18:$A$29,0),MATCH(1,($U$2=GRID!$B$1:$U$1)*(КАЛЕНДАРЬ!F30=GRID!$B$3:$U$3),0))*GRID!$H$42*(1-GRID!$H$43),0))</f>
        <v>37728</v>
      </c>
      <c r="K35" s="57" t="s">
        <v>119</v>
      </c>
      <c r="L35" s="57" t="s">
        <v>119</v>
      </c>
      <c r="M35" s="8" cm="1">
        <f t="array" ref="M35">IF($I$2="Длительное проживание от 30 ночей ",
INDEX(GRID!$B$4:$U$15,MATCH(M$7,GRID!$A$4:$A$15,0),MATCH(1,($U$2=GRID!$B$1:$U$1)*(КАЛЕНДАРЬ!F30=GRID!$B$3:$U$3),0))*GRID!$H$42,
ROUNDUP(INDEX(GRID!$B$4:$U$15,MATCH(M$7,GRID!$A$4:$A$15,0),MATCH(1,($U$2=GRID!$B$1:$U$1)*(КАЛЕНДАРЬ!F30=GRID!$B$3:$U$3),0))*GRID!$H$42*(1-GRID!$H$43),0))</f>
        <v>53280</v>
      </c>
      <c r="N35" s="8" cm="1">
        <f t="array" ref="N35">IF($I$2="Длительное проживание от 30 ночей ",
INDEX(GRID!$B$18:$U$29,MATCH(M$7,GRID!$A$18:$A$29,0),MATCH(1,($U$2=GRID!$B$1:$U$1)*(КАЛЕНДАРЬ!F30=GRID!$B$3:$U$3),0))*GRID!$H$42,
ROUNDUP(INDEX(GRID!$B$18:$U$29,MATCH(M$7,GRID!$A$18:$A$29,0),MATCH(1,($U$2=GRID!$B$1:$U$1)*(КАЛЕНДАРЬ!F30=GRID!$B$3:$U$3),0))*GRID!$H$42*(1-GRID!$H$43),0))</f>
        <v>56880</v>
      </c>
      <c r="O35" s="57" t="s">
        <v>119</v>
      </c>
      <c r="P35" s="8" cm="1">
        <f t="array" ref="P35">IF($I$2="Длительное проживание от 30 ночей ",
INDEX(GRID!$B$4:$U$15,MATCH(P$7,GRID!$A$4:$A$15,0),MATCH(1,($U$2=GRID!$B$1:$U$1)*(КАЛЕНДАРЬ!F30=GRID!$B$3:$U$3),0))*GRID!$H$42,
ROUNDUP(INDEX(GRID!$B$4:$U$15,MATCH(P$7,GRID!$A$4:$A$15,0),MATCH(1,($U$2=GRID!$B$1:$U$1)*(КАЛЕНДАРЬ!F30=GRID!$B$3:$U$3),0))*GRID!$H$42*(1-GRID!$H$43),0))</f>
        <v>109008</v>
      </c>
      <c r="Q35" s="8" cm="1">
        <f t="array" ref="Q35">IF($I$2="Длительное проживание от 30 ночей ",
INDEX(GRID!$B$4:$U$15,MATCH(Q$7,GRID!$A$4:$A$15,0),MATCH(1,($U$2=GRID!$B$1:$U$1)*(КАЛЕНДАРЬ!F30=GRID!$B$3:$U$3),0))*GRID!$H$42,
ROUNDUP(INDEX(GRID!$B$4:$U$15,MATCH(Q$7,GRID!$A$4:$A$15,0),MATCH(1,($U$2=GRID!$B$1:$U$1)*(КАЛЕНДАРЬ!F30=GRID!$B$3:$U$3),0))*GRID!$H$42*(1-GRID!$H$43),0))</f>
        <v>128088</v>
      </c>
      <c r="R35" s="57" t="s">
        <v>119</v>
      </c>
      <c r="S35" s="57" t="s">
        <v>119</v>
      </c>
      <c r="T35" s="57" t="s">
        <v>119</v>
      </c>
    </row>
    <row r="36" spans="1:20" hidden="1">
      <c r="A36" s="148" t="s">
        <v>16</v>
      </c>
      <c r="B36" s="149">
        <v>28</v>
      </c>
      <c r="C36" s="8" cm="1">
        <f t="array" ref="C36">IF($I$2="Длительное проживание от 30 ночей ",
INDEX(GRID!$B$4:$U$15,MATCH(C$7,GRID!$A$4:$A$15,0),MATCH(1,($U$2=GRID!$B$1:$U$1)*(КАЛЕНДАРЬ!F31=GRID!$B$3:$U$3),0))*GRID!$H$42,
ROUNDUP(INDEX(GRID!$B$4:$U$15,MATCH(C$7,GRID!$A$4:$A$15,0),MATCH(1,($U$2=GRID!$B$1:$U$1)*(КАЛЕНДАРЬ!F31=GRID!$B$3:$U$3),0))*GRID!$H$42*(1-GRID!$H$43),0))</f>
        <v>21744</v>
      </c>
      <c r="D36" s="8" cm="1">
        <f t="array" ref="D36">IF($I$2="Длительное проживание от 30 ночей ",
INDEX(GRID!$B$18:$U$29,MATCH(C$7,GRID!$A$18:$A$29,0),MATCH(1,($U$2=GRID!$B$1:$U$1)*(КАЛЕНДАРЬ!F31=GRID!$B$3:$U$3),0))*GRID!$H$42,
ROUNDUP(INDEX(GRID!$B$18:$U$29,MATCH(C$7,GRID!$A$18:$A$29,0),MATCH(1,($U$2=GRID!$B$1:$U$1)*(КАЛЕНДАРЬ!F31=GRID!$B$3:$U$3),0))*GRID!$H$42*(1-GRID!$H$43),0))</f>
        <v>25344</v>
      </c>
      <c r="E36" s="8" cm="1">
        <f t="array" ref="E36">IF($I$2="Длительное проживание от 30 ночей ",
INDEX(GRID!$B$4:$U$15,MATCH(E$7,GRID!$A$4:$A$15,0),MATCH(1,($U$2=GRID!$B$1:$U$1)*(КАЛЕНДАРЬ!F31=GRID!$B$3:$U$3),0))*GRID!$H$42,
ROUNDUP(INDEX(GRID!$B$4:$U$15,MATCH(E$7,GRID!$A$4:$A$15,0),MATCH(1,($U$2=GRID!$B$1:$U$1)*(КАЛЕНДАРЬ!F31=GRID!$B$3:$U$3),0))*GRID!$H$42*(1-GRID!$H$43),0))</f>
        <v>26136</v>
      </c>
      <c r="F36" s="8" cm="1">
        <f t="array" ref="F36">IF($I$2="Длительное проживание от 30 ночей ",
INDEX(GRID!$B$18:$U$29,MATCH(E$7,GRID!$A$18:$A$29,0),MATCH(1,($U$2=GRID!$B$1:$U$1)*(КАЛЕНДАРЬ!F31=GRID!$B$3:$U$3),0))*GRID!$H$42,
ROUNDUP(INDEX(GRID!$B$18:$U$29,MATCH(E$7,GRID!$A$18:$A$29,0),MATCH(1,($U$2=GRID!$B$1:$U$1)*(КАЛЕНДАРЬ!F31=GRID!$B$3:$U$3),0))*GRID!$H$42*(1-GRID!$H$43),0))</f>
        <v>29736</v>
      </c>
      <c r="G36" s="57" t="s">
        <v>119</v>
      </c>
      <c r="H36" s="57" t="s">
        <v>119</v>
      </c>
      <c r="I36" s="8" cm="1">
        <f t="array" ref="I36">IF($I$2="Длительное проживание от 30 ночей ",
INDEX(GRID!$B$4:$U$15,MATCH(I$7,GRID!$A$4:$A$15,0),MATCH(1,($U$2=GRID!$B$1:$U$1)*(КАЛЕНДАРЬ!F31=GRID!$B$3:$U$3),0))*GRID!$H$42,
ROUNDUP(INDEX(GRID!$B$4:$U$15,MATCH(I$7,GRID!$A$4:$A$15,0),MATCH(1,($U$2=GRID!$B$1:$U$1)*(КАЛЕНДАРЬ!F31=GRID!$B$3:$U$3),0))*GRID!$H$42*(1-GRID!$H$43),0))</f>
        <v>34128</v>
      </c>
      <c r="J36" s="8" cm="1">
        <f t="array" ref="J36">IF($I$2="Длительное проживание от 30 ночей ",
INDEX(GRID!$B$18:$U$29,MATCH(I$7,GRID!$A$18:$A$29,0),MATCH(1,($U$2=GRID!$B$1:$U$1)*(КАЛЕНДАРЬ!F31=GRID!$B$3:$U$3),0))*GRID!$H$42,
ROUNDUP(INDEX(GRID!$B$18:$U$29,MATCH(I$7,GRID!$A$18:$A$29,0),MATCH(1,($U$2=GRID!$B$1:$U$1)*(КАЛЕНДАРЬ!F31=GRID!$B$3:$U$3),0))*GRID!$H$42*(1-GRID!$H$43),0))</f>
        <v>37728</v>
      </c>
      <c r="K36" s="57" t="s">
        <v>119</v>
      </c>
      <c r="L36" s="57" t="s">
        <v>119</v>
      </c>
      <c r="M36" s="8" cm="1">
        <f t="array" ref="M36">IF($I$2="Длительное проживание от 30 ночей ",
INDEX(GRID!$B$4:$U$15,MATCH(M$7,GRID!$A$4:$A$15,0),MATCH(1,($U$2=GRID!$B$1:$U$1)*(КАЛЕНДАРЬ!F31=GRID!$B$3:$U$3),0))*GRID!$H$42,
ROUNDUP(INDEX(GRID!$B$4:$U$15,MATCH(M$7,GRID!$A$4:$A$15,0),MATCH(1,($U$2=GRID!$B$1:$U$1)*(КАЛЕНДАРЬ!F31=GRID!$B$3:$U$3),0))*GRID!$H$42*(1-GRID!$H$43),0))</f>
        <v>53280</v>
      </c>
      <c r="N36" s="8" cm="1">
        <f t="array" ref="N36">IF($I$2="Длительное проживание от 30 ночей ",
INDEX(GRID!$B$18:$U$29,MATCH(M$7,GRID!$A$18:$A$29,0),MATCH(1,($U$2=GRID!$B$1:$U$1)*(КАЛЕНДАРЬ!F31=GRID!$B$3:$U$3),0))*GRID!$H$42,
ROUNDUP(INDEX(GRID!$B$18:$U$29,MATCH(M$7,GRID!$A$18:$A$29,0),MATCH(1,($U$2=GRID!$B$1:$U$1)*(КАЛЕНДАРЬ!F31=GRID!$B$3:$U$3),0))*GRID!$H$42*(1-GRID!$H$43),0))</f>
        <v>56880</v>
      </c>
      <c r="O36" s="57" t="s">
        <v>119</v>
      </c>
      <c r="P36" s="8" cm="1">
        <f t="array" ref="P36">IF($I$2="Длительное проживание от 30 ночей ",
INDEX(GRID!$B$4:$U$15,MATCH(P$7,GRID!$A$4:$A$15,0),MATCH(1,($U$2=GRID!$B$1:$U$1)*(КАЛЕНДАРЬ!F31=GRID!$B$3:$U$3),0))*GRID!$H$42,
ROUNDUP(INDEX(GRID!$B$4:$U$15,MATCH(P$7,GRID!$A$4:$A$15,0),MATCH(1,($U$2=GRID!$B$1:$U$1)*(КАЛЕНДАРЬ!F31=GRID!$B$3:$U$3),0))*GRID!$H$42*(1-GRID!$H$43),0))</f>
        <v>109008</v>
      </c>
      <c r="Q36" s="8" cm="1">
        <f t="array" ref="Q36">IF($I$2="Длительное проживание от 30 ночей ",
INDEX(GRID!$B$4:$U$15,MATCH(Q$7,GRID!$A$4:$A$15,0),MATCH(1,($U$2=GRID!$B$1:$U$1)*(КАЛЕНДАРЬ!F31=GRID!$B$3:$U$3),0))*GRID!$H$42,
ROUNDUP(INDEX(GRID!$B$4:$U$15,MATCH(Q$7,GRID!$A$4:$A$15,0),MATCH(1,($U$2=GRID!$B$1:$U$1)*(КАЛЕНДАРЬ!F31=GRID!$B$3:$U$3),0))*GRID!$H$42*(1-GRID!$H$43),0))</f>
        <v>128088</v>
      </c>
      <c r="R36" s="57" t="s">
        <v>119</v>
      </c>
      <c r="S36" s="57" t="s">
        <v>119</v>
      </c>
      <c r="T36" s="57" t="s">
        <v>119</v>
      </c>
    </row>
    <row r="37" spans="1:20" hidden="1">
      <c r="I37" s="6"/>
      <c r="M37" s="6"/>
      <c r="O37" s="6"/>
    </row>
    <row r="38" spans="1:20" s="9" customFormat="1" ht="16.5" hidden="1" customHeight="1">
      <c r="A3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</row>
    <row r="39" spans="1:20" hidden="1">
      <c r="A39" s="172" t="s">
        <v>102</v>
      </c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</row>
    <row r="40" spans="1:20" ht="56.25" hidden="1" customHeight="1">
      <c r="A40" s="174" t="s">
        <v>8</v>
      </c>
      <c r="B40" s="175"/>
      <c r="C40" s="178" t="s">
        <v>101</v>
      </c>
      <c r="D40" s="179"/>
      <c r="E40" s="164" t="s">
        <v>93</v>
      </c>
      <c r="F40" s="165"/>
      <c r="G40" s="252" t="s">
        <v>94</v>
      </c>
      <c r="H40" s="253"/>
      <c r="I40" s="208" t="s">
        <v>95</v>
      </c>
      <c r="J40" s="208"/>
      <c r="K40" s="166" t="s">
        <v>96</v>
      </c>
      <c r="L40" s="166"/>
      <c r="M40" s="170" t="s">
        <v>97</v>
      </c>
      <c r="N40" s="170"/>
      <c r="O40" s="51" t="s">
        <v>71</v>
      </c>
      <c r="P40" s="22" t="s">
        <v>72</v>
      </c>
      <c r="Q40" s="23" t="s">
        <v>73</v>
      </c>
      <c r="R40" s="51" t="s">
        <v>74</v>
      </c>
      <c r="S40" s="51" t="s">
        <v>75</v>
      </c>
      <c r="T40" s="51" t="s">
        <v>76</v>
      </c>
    </row>
    <row r="41" spans="1:20" hidden="1">
      <c r="A41" s="176"/>
      <c r="B41" s="177"/>
      <c r="C41" s="55" t="s">
        <v>9</v>
      </c>
      <c r="D41" s="55" t="s">
        <v>10</v>
      </c>
      <c r="E41" s="55" t="s">
        <v>9</v>
      </c>
      <c r="F41" s="55" t="s">
        <v>10</v>
      </c>
      <c r="G41" s="55" t="s">
        <v>9</v>
      </c>
      <c r="H41" s="55" t="s">
        <v>10</v>
      </c>
      <c r="I41" s="55" t="s">
        <v>9</v>
      </c>
      <c r="J41" s="55" t="s">
        <v>10</v>
      </c>
      <c r="K41" s="55" t="s">
        <v>9</v>
      </c>
      <c r="L41" s="55" t="s">
        <v>10</v>
      </c>
      <c r="M41" s="55" t="s">
        <v>9</v>
      </c>
      <c r="N41" s="55" t="s">
        <v>10</v>
      </c>
      <c r="O41" s="55" t="s">
        <v>99</v>
      </c>
      <c r="P41" s="55" t="s">
        <v>100</v>
      </c>
      <c r="Q41" s="55" t="s">
        <v>100</v>
      </c>
      <c r="R41" s="55" t="s">
        <v>118</v>
      </c>
      <c r="S41" s="55" t="s">
        <v>118</v>
      </c>
      <c r="T41" s="55" t="s">
        <v>118</v>
      </c>
    </row>
    <row r="42" spans="1:20" hidden="1">
      <c r="A42" s="148" t="s">
        <v>17</v>
      </c>
      <c r="B42" s="149">
        <v>1</v>
      </c>
      <c r="C42" s="8" cm="1">
        <f t="array" ref="C42">IF($I$2="Длительное проживание от 30 ночей ",
INDEX(GRID!$B$4:$U$15,MATCH(C$7,GRID!$A$4:$A$15,0),MATCH(1,($U$2=GRID!$B$1:$U$1)*(КАЛЕНДАРЬ!I4=GRID!$B$3:$U$3),0))*GRID!$H$42,
ROUNDUP(INDEX(GRID!$B$4:$U$15,MATCH(C$7,GRID!$A$4:$A$15,0),MATCH(1,($U$2=GRID!$B$1:$U$1)*(КАЛЕНДАРЬ!I4=GRID!$B$3:$U$3),0))*GRID!$H$42*(1-GRID!$H$43),0))</f>
        <v>21744</v>
      </c>
      <c r="D42" s="8" cm="1">
        <f t="array" ref="D42">IF($I$2="Длительное проживание от 30 ночей ",
INDEX(GRID!$B$18:$U$29,MATCH(C$7,GRID!$A$18:$A$29,0),MATCH(1,($U$2=GRID!$B$1:$U$1)*(КАЛЕНДАРЬ!I4=GRID!$B$3:$U$3),0))*GRID!$H$42,
ROUNDUP(INDEX(GRID!$B$18:$U$29,MATCH(C$7,GRID!$A$18:$A$29,0),MATCH(1,($U$2=GRID!$B$1:$U$1)*(КАЛЕНДАРЬ!I4=GRID!$B$3:$U$3),0))*GRID!$H$42*(1-GRID!$H$43),0))</f>
        <v>25344</v>
      </c>
      <c r="E42" s="8" cm="1">
        <f t="array" ref="E42">IF($I$2="Длительное проживание от 30 ночей ",
INDEX(GRID!$B$4:$U$15,MATCH(E$7,GRID!$A$4:$A$15,0),MATCH(1,($U$2=GRID!$B$1:$U$1)*(КАЛЕНДАРЬ!I4=GRID!$B$3:$U$3),0))*GRID!$H$42,
ROUNDUP(INDEX(GRID!$B$4:$U$15,MATCH(E$7,GRID!$A$4:$A$15,0),MATCH(1,($U$2=GRID!$B$1:$U$1)*(КАЛЕНДАРЬ!I4=GRID!$B$3:$U$3),0))*GRID!$H$42*(1-GRID!$H$43),0))</f>
        <v>26136</v>
      </c>
      <c r="F42" s="8" cm="1">
        <f t="array" ref="F42">IF($I$2="Длительное проживание от 30 ночей ",
INDEX(GRID!$B$18:$U$29,MATCH(E$7,GRID!$A$18:$A$29,0),MATCH(1,($U$2=GRID!$B$1:$U$1)*(КАЛЕНДАРЬ!I4=GRID!$B$3:$U$3),0))*GRID!$H$42,
ROUNDUP(INDEX(GRID!$B$18:$U$29,MATCH(E$7,GRID!$A$18:$A$29,0),MATCH(1,($U$2=GRID!$B$1:$U$1)*(КАЛЕНДАРЬ!I4=GRID!$B$3:$U$3),0))*GRID!$H$42*(1-GRID!$H$43),0))</f>
        <v>29736</v>
      </c>
      <c r="G42" s="57" t="s">
        <v>119</v>
      </c>
      <c r="H42" s="57" t="s">
        <v>119</v>
      </c>
      <c r="I42" s="8" cm="1">
        <f t="array" ref="I42">IF($I$2="Длительное проживание от 30 ночей ",
INDEX(GRID!$B$4:$U$15,MATCH(I$7,GRID!$A$4:$A$15,0),MATCH(1,($U$2=GRID!$B$1:$U$1)*(КАЛЕНДАРЬ!I4=GRID!$B$3:$U$3),0))*GRID!$H$42,
ROUNDUP(INDEX(GRID!$B$4:$U$15,MATCH(I$7,GRID!$A$4:$A$15,0),MATCH(1,($U$2=GRID!$B$1:$U$1)*(КАЛЕНДАРЬ!I4=GRID!$B$3:$U$3),0))*GRID!$H$42*(1-GRID!$H$43),0))</f>
        <v>34128</v>
      </c>
      <c r="J42" s="8" cm="1">
        <f t="array" ref="J42">IF($I$2="Длительное проживание от 30 ночей ",
INDEX(GRID!$B$18:$U$29,MATCH(I$7,GRID!$A$18:$A$29,0),MATCH(1,($U$2=GRID!$B$1:$U$1)*(КАЛЕНДАРЬ!I4=GRID!$B$3:$U$3),0))*GRID!$H$42,
ROUNDUP(INDEX(GRID!$B$18:$U$29,MATCH(I$7,GRID!$A$18:$A$29,0),MATCH(1,($U$2=GRID!$B$1:$U$1)*(КАЛЕНДАРЬ!I4=GRID!$B$3:$U$3),0))*GRID!$H$42*(1-GRID!$H$43),0))</f>
        <v>37728</v>
      </c>
      <c r="K42" s="57" t="s">
        <v>119</v>
      </c>
      <c r="L42" s="57" t="s">
        <v>119</v>
      </c>
      <c r="M42" s="8" cm="1">
        <f t="array" ref="M42">IF($I$2="Длительное проживание от 30 ночей ",
INDEX(GRID!$B$4:$U$15,MATCH(M$7,GRID!$A$4:$A$15,0),MATCH(1,($U$2=GRID!$B$1:$U$1)*(КАЛЕНДАРЬ!I4=GRID!$B$3:$U$3),0))*GRID!$H$42,
ROUNDUP(INDEX(GRID!$B$4:$U$15,MATCH(M$7,GRID!$A$4:$A$15,0),MATCH(1,($U$2=GRID!$B$1:$U$1)*(КАЛЕНДАРЬ!I4=GRID!$B$3:$U$3),0))*GRID!$H$42*(1-GRID!$H$43),0))</f>
        <v>53280</v>
      </c>
      <c r="N42" s="8" cm="1">
        <f t="array" ref="N42">IF($I$2="Длительное проживание от 30 ночей ",
INDEX(GRID!$B$18:$U$29,MATCH(M$7,GRID!$A$18:$A$29,0),MATCH(1,($U$2=GRID!$B$1:$U$1)*(КАЛЕНДАРЬ!I4=GRID!$B$3:$U$3),0))*GRID!$H$42,
ROUNDUP(INDEX(GRID!$B$18:$U$29,MATCH(M$7,GRID!$A$18:$A$29,0),MATCH(1,($U$2=GRID!$B$1:$U$1)*(КАЛЕНДАРЬ!I4=GRID!$B$3:$U$3),0))*GRID!$H$42*(1-GRID!$H$43),0))</f>
        <v>56880</v>
      </c>
      <c r="O42" s="57" t="s">
        <v>119</v>
      </c>
      <c r="P42" s="8" cm="1">
        <f t="array" ref="P42">IF($I$2="Длительное проживание от 30 ночей ",
INDEX(GRID!$B$4:$U$15,MATCH(P$7,GRID!$A$4:$A$15,0),MATCH(1,($U$2=GRID!$B$1:$U$1)*(КАЛЕНДАРЬ!I4=GRID!$B$3:$U$3),0))*GRID!$H$42,
ROUNDUP(INDEX(GRID!$B$4:$U$15,MATCH(P$7,GRID!$A$4:$A$15,0),MATCH(1,($U$2=GRID!$B$1:$U$1)*(КАЛЕНДАРЬ!I4=GRID!$B$3:$U$3),0))*GRID!$H$42*(1-GRID!$H$43),0))</f>
        <v>109008</v>
      </c>
      <c r="Q42" s="8" cm="1">
        <f t="array" ref="Q42">IF($I$2="Длительное проживание от 30 ночей ",
INDEX(GRID!$B$4:$U$15,MATCH(Q$7,GRID!$A$4:$A$15,0),MATCH(1,($U$2=GRID!$B$1:$U$1)*(КАЛЕНДАРЬ!I4=GRID!$B$3:$U$3),0))*GRID!$H$42,
ROUNDUP(INDEX(GRID!$B$4:$U$15,MATCH(Q$7,GRID!$A$4:$A$15,0),MATCH(1,($U$2=GRID!$B$1:$U$1)*(КАЛЕНДАРЬ!I4=GRID!$B$3:$U$3),0))*GRID!$H$42*(1-GRID!$H$43),0))</f>
        <v>128088</v>
      </c>
      <c r="R42" s="57" t="s">
        <v>119</v>
      </c>
      <c r="S42" s="57" t="s">
        <v>119</v>
      </c>
      <c r="T42" s="57" t="s">
        <v>119</v>
      </c>
    </row>
    <row r="43" spans="1:20" hidden="1">
      <c r="A43" s="148" t="s">
        <v>11</v>
      </c>
      <c r="B43" s="149">
        <v>2</v>
      </c>
      <c r="C43" s="8" cm="1">
        <f t="array" ref="C43">IF($I$2="Длительное проживание от 30 ночей ",
INDEX(GRID!$B$4:$U$15,MATCH(C$7,GRID!$A$4:$A$15,0),MATCH(1,($U$2=GRID!$B$1:$U$1)*(КАЛЕНДАРЬ!I5=GRID!$B$3:$U$3),0))*GRID!$H$42,
ROUNDUP(INDEX(GRID!$B$4:$U$15,MATCH(C$7,GRID!$A$4:$A$15,0),MATCH(1,($U$2=GRID!$B$1:$U$1)*(КАЛЕНДАРЬ!I5=GRID!$B$3:$U$3),0))*GRID!$H$42*(1-GRID!$H$43),0))</f>
        <v>21744</v>
      </c>
      <c r="D43" s="8" cm="1">
        <f t="array" ref="D43">IF($I$2="Длительное проживание от 30 ночей ",
INDEX(GRID!$B$18:$U$29,MATCH(C$7,GRID!$A$18:$A$29,0),MATCH(1,($U$2=GRID!$B$1:$U$1)*(КАЛЕНДАРЬ!I5=GRID!$B$3:$U$3),0))*GRID!$H$42,
ROUNDUP(INDEX(GRID!$B$18:$U$29,MATCH(C$7,GRID!$A$18:$A$29,0),MATCH(1,($U$2=GRID!$B$1:$U$1)*(КАЛЕНДАРЬ!I5=GRID!$B$3:$U$3),0))*GRID!$H$42*(1-GRID!$H$43),0))</f>
        <v>25344</v>
      </c>
      <c r="E43" s="8" cm="1">
        <f t="array" ref="E43">IF($I$2="Длительное проживание от 30 ночей ",
INDEX(GRID!$B$4:$U$15,MATCH(E$7,GRID!$A$4:$A$15,0),MATCH(1,($U$2=GRID!$B$1:$U$1)*(КАЛЕНДАРЬ!I5=GRID!$B$3:$U$3),0))*GRID!$H$42,
ROUNDUP(INDEX(GRID!$B$4:$U$15,MATCH(E$7,GRID!$A$4:$A$15,0),MATCH(1,($U$2=GRID!$B$1:$U$1)*(КАЛЕНДАРЬ!I5=GRID!$B$3:$U$3),0))*GRID!$H$42*(1-GRID!$H$43),0))</f>
        <v>26136</v>
      </c>
      <c r="F43" s="8" cm="1">
        <f t="array" ref="F43">IF($I$2="Длительное проживание от 30 ночей ",
INDEX(GRID!$B$18:$U$29,MATCH(E$7,GRID!$A$18:$A$29,0),MATCH(1,($U$2=GRID!$B$1:$U$1)*(КАЛЕНДАРЬ!I5=GRID!$B$3:$U$3),0))*GRID!$H$42,
ROUNDUP(INDEX(GRID!$B$18:$U$29,MATCH(E$7,GRID!$A$18:$A$29,0),MATCH(1,($U$2=GRID!$B$1:$U$1)*(КАЛЕНДАРЬ!I5=GRID!$B$3:$U$3),0))*GRID!$H$42*(1-GRID!$H$43),0))</f>
        <v>29736</v>
      </c>
      <c r="G43" s="57" t="s">
        <v>119</v>
      </c>
      <c r="H43" s="57" t="s">
        <v>119</v>
      </c>
      <c r="I43" s="8" cm="1">
        <f t="array" ref="I43">IF($I$2="Длительное проживание от 30 ночей ",
INDEX(GRID!$B$4:$U$15,MATCH(I$7,GRID!$A$4:$A$15,0),MATCH(1,($U$2=GRID!$B$1:$U$1)*(КАЛЕНДАРЬ!I5=GRID!$B$3:$U$3),0))*GRID!$H$42,
ROUNDUP(INDEX(GRID!$B$4:$U$15,MATCH(I$7,GRID!$A$4:$A$15,0),MATCH(1,($U$2=GRID!$B$1:$U$1)*(КАЛЕНДАРЬ!I5=GRID!$B$3:$U$3),0))*GRID!$H$42*(1-GRID!$H$43),0))</f>
        <v>34128</v>
      </c>
      <c r="J43" s="8" cm="1">
        <f t="array" ref="J43">IF($I$2="Длительное проживание от 30 ночей ",
INDEX(GRID!$B$18:$U$29,MATCH(I$7,GRID!$A$18:$A$29,0),MATCH(1,($U$2=GRID!$B$1:$U$1)*(КАЛЕНДАРЬ!I5=GRID!$B$3:$U$3),0))*GRID!$H$42,
ROUNDUP(INDEX(GRID!$B$18:$U$29,MATCH(I$7,GRID!$A$18:$A$29,0),MATCH(1,($U$2=GRID!$B$1:$U$1)*(КАЛЕНДАРЬ!I5=GRID!$B$3:$U$3),0))*GRID!$H$42*(1-GRID!$H$43),0))</f>
        <v>37728</v>
      </c>
      <c r="K43" s="57" t="s">
        <v>119</v>
      </c>
      <c r="L43" s="57" t="s">
        <v>119</v>
      </c>
      <c r="M43" s="8" cm="1">
        <f t="array" ref="M43">IF($I$2="Длительное проживание от 30 ночей ",
INDEX(GRID!$B$4:$U$15,MATCH(M$7,GRID!$A$4:$A$15,0),MATCH(1,($U$2=GRID!$B$1:$U$1)*(КАЛЕНДАРЬ!I5=GRID!$B$3:$U$3),0))*GRID!$H$42,
ROUNDUP(INDEX(GRID!$B$4:$U$15,MATCH(M$7,GRID!$A$4:$A$15,0),MATCH(1,($U$2=GRID!$B$1:$U$1)*(КАЛЕНДАРЬ!I5=GRID!$B$3:$U$3),0))*GRID!$H$42*(1-GRID!$H$43),0))</f>
        <v>53280</v>
      </c>
      <c r="N43" s="8" cm="1">
        <f t="array" ref="N43">IF($I$2="Длительное проживание от 30 ночей ",
INDEX(GRID!$B$18:$U$29,MATCH(M$7,GRID!$A$18:$A$29,0),MATCH(1,($U$2=GRID!$B$1:$U$1)*(КАЛЕНДАРЬ!I5=GRID!$B$3:$U$3),0))*GRID!$H$42,
ROUNDUP(INDEX(GRID!$B$18:$U$29,MATCH(M$7,GRID!$A$18:$A$29,0),MATCH(1,($U$2=GRID!$B$1:$U$1)*(КАЛЕНДАРЬ!I5=GRID!$B$3:$U$3),0))*GRID!$H$42*(1-GRID!$H$43),0))</f>
        <v>56880</v>
      </c>
      <c r="O43" s="57" t="s">
        <v>119</v>
      </c>
      <c r="P43" s="8" cm="1">
        <f t="array" ref="P43">IF($I$2="Длительное проживание от 30 ночей ",
INDEX(GRID!$B$4:$U$15,MATCH(P$7,GRID!$A$4:$A$15,0),MATCH(1,($U$2=GRID!$B$1:$U$1)*(КАЛЕНДАРЬ!I5=GRID!$B$3:$U$3),0))*GRID!$H$42,
ROUNDUP(INDEX(GRID!$B$4:$U$15,MATCH(P$7,GRID!$A$4:$A$15,0),MATCH(1,($U$2=GRID!$B$1:$U$1)*(КАЛЕНДАРЬ!I5=GRID!$B$3:$U$3),0))*GRID!$H$42*(1-GRID!$H$43),0))</f>
        <v>109008</v>
      </c>
      <c r="Q43" s="8" cm="1">
        <f t="array" ref="Q43">IF($I$2="Длительное проживание от 30 ночей ",
INDEX(GRID!$B$4:$U$15,MATCH(Q$7,GRID!$A$4:$A$15,0),MATCH(1,($U$2=GRID!$B$1:$U$1)*(КАЛЕНДАРЬ!I5=GRID!$B$3:$U$3),0))*GRID!$H$42,
ROUNDUP(INDEX(GRID!$B$4:$U$15,MATCH(Q$7,GRID!$A$4:$A$15,0),MATCH(1,($U$2=GRID!$B$1:$U$1)*(КАЛЕНДАРЬ!I5=GRID!$B$3:$U$3),0))*GRID!$H$42*(1-GRID!$H$43),0))</f>
        <v>128088</v>
      </c>
      <c r="R43" s="57" t="s">
        <v>119</v>
      </c>
      <c r="S43" s="57" t="s">
        <v>119</v>
      </c>
      <c r="T43" s="57" t="s">
        <v>119</v>
      </c>
    </row>
    <row r="44" spans="1:20" hidden="1">
      <c r="A44" s="148" t="s">
        <v>12</v>
      </c>
      <c r="B44" s="149">
        <v>3</v>
      </c>
      <c r="C44" s="8" cm="1">
        <f t="array" ref="C44">IF($I$2="Длительное проживание от 30 ночей ",
INDEX(GRID!$B$4:$U$15,MATCH(C$7,GRID!$A$4:$A$15,0),MATCH(1,($U$2=GRID!$B$1:$U$1)*(КАЛЕНДАРЬ!I6=GRID!$B$3:$U$3),0))*GRID!$H$42,
ROUNDUP(INDEX(GRID!$B$4:$U$15,MATCH(C$7,GRID!$A$4:$A$15,0),MATCH(1,($U$2=GRID!$B$1:$U$1)*(КАЛЕНДАРЬ!I6=GRID!$B$3:$U$3),0))*GRID!$H$42*(1-GRID!$H$43),0))</f>
        <v>21744</v>
      </c>
      <c r="D44" s="8" cm="1">
        <f t="array" ref="D44">IF($I$2="Длительное проживание от 30 ночей ",
INDEX(GRID!$B$18:$U$29,MATCH(C$7,GRID!$A$18:$A$29,0),MATCH(1,($U$2=GRID!$B$1:$U$1)*(КАЛЕНДАРЬ!I6=GRID!$B$3:$U$3),0))*GRID!$H$42,
ROUNDUP(INDEX(GRID!$B$18:$U$29,MATCH(C$7,GRID!$A$18:$A$29,0),MATCH(1,($U$2=GRID!$B$1:$U$1)*(КАЛЕНДАРЬ!I6=GRID!$B$3:$U$3),0))*GRID!$H$42*(1-GRID!$H$43),0))</f>
        <v>25344</v>
      </c>
      <c r="E44" s="8" cm="1">
        <f t="array" ref="E44">IF($I$2="Длительное проживание от 30 ночей ",
INDEX(GRID!$B$4:$U$15,MATCH(E$7,GRID!$A$4:$A$15,0),MATCH(1,($U$2=GRID!$B$1:$U$1)*(КАЛЕНДАРЬ!I6=GRID!$B$3:$U$3),0))*GRID!$H$42,
ROUNDUP(INDEX(GRID!$B$4:$U$15,MATCH(E$7,GRID!$A$4:$A$15,0),MATCH(1,($U$2=GRID!$B$1:$U$1)*(КАЛЕНДАРЬ!I6=GRID!$B$3:$U$3),0))*GRID!$H$42*(1-GRID!$H$43),0))</f>
        <v>26136</v>
      </c>
      <c r="F44" s="8" cm="1">
        <f t="array" ref="F44">IF($I$2="Длительное проживание от 30 ночей ",
INDEX(GRID!$B$18:$U$29,MATCH(E$7,GRID!$A$18:$A$29,0),MATCH(1,($U$2=GRID!$B$1:$U$1)*(КАЛЕНДАРЬ!I6=GRID!$B$3:$U$3),0))*GRID!$H$42,
ROUNDUP(INDEX(GRID!$B$18:$U$29,MATCH(E$7,GRID!$A$18:$A$29,0),MATCH(1,($U$2=GRID!$B$1:$U$1)*(КАЛЕНДАРЬ!I6=GRID!$B$3:$U$3),0))*GRID!$H$42*(1-GRID!$H$43),0))</f>
        <v>29736</v>
      </c>
      <c r="G44" s="57" t="s">
        <v>119</v>
      </c>
      <c r="H44" s="57" t="s">
        <v>119</v>
      </c>
      <c r="I44" s="8" cm="1">
        <f t="array" ref="I44">IF($I$2="Длительное проживание от 30 ночей ",
INDEX(GRID!$B$4:$U$15,MATCH(I$7,GRID!$A$4:$A$15,0),MATCH(1,($U$2=GRID!$B$1:$U$1)*(КАЛЕНДАРЬ!I6=GRID!$B$3:$U$3),0))*GRID!$H$42,
ROUNDUP(INDEX(GRID!$B$4:$U$15,MATCH(I$7,GRID!$A$4:$A$15,0),MATCH(1,($U$2=GRID!$B$1:$U$1)*(КАЛЕНДАРЬ!I6=GRID!$B$3:$U$3),0))*GRID!$H$42*(1-GRID!$H$43),0))</f>
        <v>34128</v>
      </c>
      <c r="J44" s="8" cm="1">
        <f t="array" ref="J44">IF($I$2="Длительное проживание от 30 ночей ",
INDEX(GRID!$B$18:$U$29,MATCH(I$7,GRID!$A$18:$A$29,0),MATCH(1,($U$2=GRID!$B$1:$U$1)*(КАЛЕНДАРЬ!I6=GRID!$B$3:$U$3),0))*GRID!$H$42,
ROUNDUP(INDEX(GRID!$B$18:$U$29,MATCH(I$7,GRID!$A$18:$A$29,0),MATCH(1,($U$2=GRID!$B$1:$U$1)*(КАЛЕНДАРЬ!I6=GRID!$B$3:$U$3),0))*GRID!$H$42*(1-GRID!$H$43),0))</f>
        <v>37728</v>
      </c>
      <c r="K44" s="57" t="s">
        <v>119</v>
      </c>
      <c r="L44" s="57" t="s">
        <v>119</v>
      </c>
      <c r="M44" s="8" cm="1">
        <f t="array" ref="M44">IF($I$2="Длительное проживание от 30 ночей ",
INDEX(GRID!$B$4:$U$15,MATCH(M$7,GRID!$A$4:$A$15,0),MATCH(1,($U$2=GRID!$B$1:$U$1)*(КАЛЕНДАРЬ!I6=GRID!$B$3:$U$3),0))*GRID!$H$42,
ROUNDUP(INDEX(GRID!$B$4:$U$15,MATCH(M$7,GRID!$A$4:$A$15,0),MATCH(1,($U$2=GRID!$B$1:$U$1)*(КАЛЕНДАРЬ!I6=GRID!$B$3:$U$3),0))*GRID!$H$42*(1-GRID!$H$43),0))</f>
        <v>53280</v>
      </c>
      <c r="N44" s="8" cm="1">
        <f t="array" ref="N44">IF($I$2="Длительное проживание от 30 ночей ",
INDEX(GRID!$B$18:$U$29,MATCH(M$7,GRID!$A$18:$A$29,0),MATCH(1,($U$2=GRID!$B$1:$U$1)*(КАЛЕНДАРЬ!I6=GRID!$B$3:$U$3),0))*GRID!$H$42,
ROUNDUP(INDEX(GRID!$B$18:$U$29,MATCH(M$7,GRID!$A$18:$A$29,0),MATCH(1,($U$2=GRID!$B$1:$U$1)*(КАЛЕНДАРЬ!I6=GRID!$B$3:$U$3),0))*GRID!$H$42*(1-GRID!$H$43),0))</f>
        <v>56880</v>
      </c>
      <c r="O44" s="57" t="s">
        <v>119</v>
      </c>
      <c r="P44" s="8" cm="1">
        <f t="array" ref="P44">IF($I$2="Длительное проживание от 30 ночей ",
INDEX(GRID!$B$4:$U$15,MATCH(P$7,GRID!$A$4:$A$15,0),MATCH(1,($U$2=GRID!$B$1:$U$1)*(КАЛЕНДАРЬ!I6=GRID!$B$3:$U$3),0))*GRID!$H$42,
ROUNDUP(INDEX(GRID!$B$4:$U$15,MATCH(P$7,GRID!$A$4:$A$15,0),MATCH(1,($U$2=GRID!$B$1:$U$1)*(КАЛЕНДАРЬ!I6=GRID!$B$3:$U$3),0))*GRID!$H$42*(1-GRID!$H$43),0))</f>
        <v>109008</v>
      </c>
      <c r="Q44" s="8" cm="1">
        <f t="array" ref="Q44">IF($I$2="Длительное проживание от 30 ночей ",
INDEX(GRID!$B$4:$U$15,MATCH(Q$7,GRID!$A$4:$A$15,0),MATCH(1,($U$2=GRID!$B$1:$U$1)*(КАЛЕНДАРЬ!I6=GRID!$B$3:$U$3),0))*GRID!$H$42,
ROUNDUP(INDEX(GRID!$B$4:$U$15,MATCH(Q$7,GRID!$A$4:$A$15,0),MATCH(1,($U$2=GRID!$B$1:$U$1)*(КАЛЕНДАРЬ!I6=GRID!$B$3:$U$3),0))*GRID!$H$42*(1-GRID!$H$43),0))</f>
        <v>128088</v>
      </c>
      <c r="R44" s="57" t="s">
        <v>119</v>
      </c>
      <c r="S44" s="57" t="s">
        <v>119</v>
      </c>
      <c r="T44" s="57" t="s">
        <v>119</v>
      </c>
    </row>
    <row r="45" spans="1:20" hidden="1">
      <c r="A45" s="148" t="s">
        <v>13</v>
      </c>
      <c r="B45" s="149">
        <v>4</v>
      </c>
      <c r="C45" s="8" cm="1">
        <f t="array" ref="C45">IF($I$2="Длительное проживание от 30 ночей ",
INDEX(GRID!$B$4:$U$15,MATCH(C$7,GRID!$A$4:$A$15,0),MATCH(1,($U$2=GRID!$B$1:$U$1)*(КАЛЕНДАРЬ!I7=GRID!$B$3:$U$3),0))*GRID!$H$42,
ROUNDUP(INDEX(GRID!$B$4:$U$15,MATCH(C$7,GRID!$A$4:$A$15,0),MATCH(1,($U$2=GRID!$B$1:$U$1)*(КАЛЕНДАРЬ!I7=GRID!$B$3:$U$3),0))*GRID!$H$42*(1-GRID!$H$43),0))</f>
        <v>21744</v>
      </c>
      <c r="D45" s="8" cm="1">
        <f t="array" ref="D45">IF($I$2="Длительное проживание от 30 ночей ",
INDEX(GRID!$B$18:$U$29,MATCH(C$7,GRID!$A$18:$A$29,0),MATCH(1,($U$2=GRID!$B$1:$U$1)*(КАЛЕНДАРЬ!I7=GRID!$B$3:$U$3),0))*GRID!$H$42,
ROUNDUP(INDEX(GRID!$B$18:$U$29,MATCH(C$7,GRID!$A$18:$A$29,0),MATCH(1,($U$2=GRID!$B$1:$U$1)*(КАЛЕНДАРЬ!I7=GRID!$B$3:$U$3),0))*GRID!$H$42*(1-GRID!$H$43),0))</f>
        <v>25344</v>
      </c>
      <c r="E45" s="8" cm="1">
        <f t="array" ref="E45">IF($I$2="Длительное проживание от 30 ночей ",
INDEX(GRID!$B$4:$U$15,MATCH(E$7,GRID!$A$4:$A$15,0),MATCH(1,($U$2=GRID!$B$1:$U$1)*(КАЛЕНДАРЬ!I7=GRID!$B$3:$U$3),0))*GRID!$H$42,
ROUNDUP(INDEX(GRID!$B$4:$U$15,MATCH(E$7,GRID!$A$4:$A$15,0),MATCH(1,($U$2=GRID!$B$1:$U$1)*(КАЛЕНДАРЬ!I7=GRID!$B$3:$U$3),0))*GRID!$H$42*(1-GRID!$H$43),0))</f>
        <v>26136</v>
      </c>
      <c r="F45" s="8" cm="1">
        <f t="array" ref="F45">IF($I$2="Длительное проживание от 30 ночей ",
INDEX(GRID!$B$18:$U$29,MATCH(E$7,GRID!$A$18:$A$29,0),MATCH(1,($U$2=GRID!$B$1:$U$1)*(КАЛЕНДАРЬ!I7=GRID!$B$3:$U$3),0))*GRID!$H$42,
ROUNDUP(INDEX(GRID!$B$18:$U$29,MATCH(E$7,GRID!$A$18:$A$29,0),MATCH(1,($U$2=GRID!$B$1:$U$1)*(КАЛЕНДАРЬ!I7=GRID!$B$3:$U$3),0))*GRID!$H$42*(1-GRID!$H$43),0))</f>
        <v>29736</v>
      </c>
      <c r="G45" s="57" t="s">
        <v>119</v>
      </c>
      <c r="H45" s="57" t="s">
        <v>119</v>
      </c>
      <c r="I45" s="8" cm="1">
        <f t="array" ref="I45">IF($I$2="Длительное проживание от 30 ночей ",
INDEX(GRID!$B$4:$U$15,MATCH(I$7,GRID!$A$4:$A$15,0),MATCH(1,($U$2=GRID!$B$1:$U$1)*(КАЛЕНДАРЬ!I7=GRID!$B$3:$U$3),0))*GRID!$H$42,
ROUNDUP(INDEX(GRID!$B$4:$U$15,MATCH(I$7,GRID!$A$4:$A$15,0),MATCH(1,($U$2=GRID!$B$1:$U$1)*(КАЛЕНДАРЬ!I7=GRID!$B$3:$U$3),0))*GRID!$H$42*(1-GRID!$H$43),0))</f>
        <v>34128</v>
      </c>
      <c r="J45" s="8" cm="1">
        <f t="array" ref="J45">IF($I$2="Длительное проживание от 30 ночей ",
INDEX(GRID!$B$18:$U$29,MATCH(I$7,GRID!$A$18:$A$29,0),MATCH(1,($U$2=GRID!$B$1:$U$1)*(КАЛЕНДАРЬ!I7=GRID!$B$3:$U$3),0))*GRID!$H$42,
ROUNDUP(INDEX(GRID!$B$18:$U$29,MATCH(I$7,GRID!$A$18:$A$29,0),MATCH(1,($U$2=GRID!$B$1:$U$1)*(КАЛЕНДАРЬ!I7=GRID!$B$3:$U$3),0))*GRID!$H$42*(1-GRID!$H$43),0))</f>
        <v>37728</v>
      </c>
      <c r="K45" s="57" t="s">
        <v>119</v>
      </c>
      <c r="L45" s="57" t="s">
        <v>119</v>
      </c>
      <c r="M45" s="8" cm="1">
        <f t="array" ref="M45">IF($I$2="Длительное проживание от 30 ночей ",
INDEX(GRID!$B$4:$U$15,MATCH(M$7,GRID!$A$4:$A$15,0),MATCH(1,($U$2=GRID!$B$1:$U$1)*(КАЛЕНДАРЬ!I7=GRID!$B$3:$U$3),0))*GRID!$H$42,
ROUNDUP(INDEX(GRID!$B$4:$U$15,MATCH(M$7,GRID!$A$4:$A$15,0),MATCH(1,($U$2=GRID!$B$1:$U$1)*(КАЛЕНДАРЬ!I7=GRID!$B$3:$U$3),0))*GRID!$H$42*(1-GRID!$H$43),0))</f>
        <v>53280</v>
      </c>
      <c r="N45" s="8" cm="1">
        <f t="array" ref="N45">IF($I$2="Длительное проживание от 30 ночей ",
INDEX(GRID!$B$18:$U$29,MATCH(M$7,GRID!$A$18:$A$29,0),MATCH(1,($U$2=GRID!$B$1:$U$1)*(КАЛЕНДАРЬ!I7=GRID!$B$3:$U$3),0))*GRID!$H$42,
ROUNDUP(INDEX(GRID!$B$18:$U$29,MATCH(M$7,GRID!$A$18:$A$29,0),MATCH(1,($U$2=GRID!$B$1:$U$1)*(КАЛЕНДАРЬ!I7=GRID!$B$3:$U$3),0))*GRID!$H$42*(1-GRID!$H$43),0))</f>
        <v>56880</v>
      </c>
      <c r="O45" s="57" t="s">
        <v>119</v>
      </c>
      <c r="P45" s="8" cm="1">
        <f t="array" ref="P45">IF($I$2="Длительное проживание от 30 ночей ",
INDEX(GRID!$B$4:$U$15,MATCH(P$7,GRID!$A$4:$A$15,0),MATCH(1,($U$2=GRID!$B$1:$U$1)*(КАЛЕНДАРЬ!I7=GRID!$B$3:$U$3),0))*GRID!$H$42,
ROUNDUP(INDEX(GRID!$B$4:$U$15,MATCH(P$7,GRID!$A$4:$A$15,0),MATCH(1,($U$2=GRID!$B$1:$U$1)*(КАЛЕНДАРЬ!I7=GRID!$B$3:$U$3),0))*GRID!$H$42*(1-GRID!$H$43),0))</f>
        <v>109008</v>
      </c>
      <c r="Q45" s="8" cm="1">
        <f t="array" ref="Q45">IF($I$2="Длительное проживание от 30 ночей ",
INDEX(GRID!$B$4:$U$15,MATCH(Q$7,GRID!$A$4:$A$15,0),MATCH(1,($U$2=GRID!$B$1:$U$1)*(КАЛЕНДАРЬ!I7=GRID!$B$3:$U$3),0))*GRID!$H$42,
ROUNDUP(INDEX(GRID!$B$4:$U$15,MATCH(Q$7,GRID!$A$4:$A$15,0),MATCH(1,($U$2=GRID!$B$1:$U$1)*(КАЛЕНДАРЬ!I7=GRID!$B$3:$U$3),0))*GRID!$H$42*(1-GRID!$H$43),0))</f>
        <v>128088</v>
      </c>
      <c r="R45" s="57" t="s">
        <v>119</v>
      </c>
      <c r="S45" s="57" t="s">
        <v>119</v>
      </c>
      <c r="T45" s="57" t="s">
        <v>119</v>
      </c>
    </row>
    <row r="46" spans="1:20" hidden="1">
      <c r="A46" s="148" t="s">
        <v>14</v>
      </c>
      <c r="B46" s="149">
        <v>5</v>
      </c>
      <c r="C46" s="8" cm="1">
        <f t="array" ref="C46">IF($I$2="Длительное проживание от 30 ночей ",
INDEX(GRID!$B$4:$U$15,MATCH(C$7,GRID!$A$4:$A$15,0),MATCH(1,($U$2=GRID!$B$1:$U$1)*(КАЛЕНДАРЬ!I8=GRID!$B$3:$U$3),0))*GRID!$H$42,
ROUNDUP(INDEX(GRID!$B$4:$U$15,MATCH(C$7,GRID!$A$4:$A$15,0),MATCH(1,($U$2=GRID!$B$1:$U$1)*(КАЛЕНДАРЬ!I8=GRID!$B$3:$U$3),0))*GRID!$H$42*(1-GRID!$H$43),0))</f>
        <v>21744</v>
      </c>
      <c r="D46" s="8" cm="1">
        <f t="array" ref="D46">IF($I$2="Длительное проживание от 30 ночей ",
INDEX(GRID!$B$18:$U$29,MATCH(C$7,GRID!$A$18:$A$29,0),MATCH(1,($U$2=GRID!$B$1:$U$1)*(КАЛЕНДАРЬ!I8=GRID!$B$3:$U$3),0))*GRID!$H$42,
ROUNDUP(INDEX(GRID!$B$18:$U$29,MATCH(C$7,GRID!$A$18:$A$29,0),MATCH(1,($U$2=GRID!$B$1:$U$1)*(КАЛЕНДАРЬ!I8=GRID!$B$3:$U$3),0))*GRID!$H$42*(1-GRID!$H$43),0))</f>
        <v>25344</v>
      </c>
      <c r="E46" s="8" cm="1">
        <f t="array" ref="E46">IF($I$2="Длительное проживание от 30 ночей ",
INDEX(GRID!$B$4:$U$15,MATCH(E$7,GRID!$A$4:$A$15,0),MATCH(1,($U$2=GRID!$B$1:$U$1)*(КАЛЕНДАРЬ!I8=GRID!$B$3:$U$3),0))*GRID!$H$42,
ROUNDUP(INDEX(GRID!$B$4:$U$15,MATCH(E$7,GRID!$A$4:$A$15,0),MATCH(1,($U$2=GRID!$B$1:$U$1)*(КАЛЕНДАРЬ!I8=GRID!$B$3:$U$3),0))*GRID!$H$42*(1-GRID!$H$43),0))</f>
        <v>26136</v>
      </c>
      <c r="F46" s="8" cm="1">
        <f t="array" ref="F46">IF($I$2="Длительное проживание от 30 ночей ",
INDEX(GRID!$B$18:$U$29,MATCH(E$7,GRID!$A$18:$A$29,0),MATCH(1,($U$2=GRID!$B$1:$U$1)*(КАЛЕНДАРЬ!I8=GRID!$B$3:$U$3),0))*GRID!$H$42,
ROUNDUP(INDEX(GRID!$B$18:$U$29,MATCH(E$7,GRID!$A$18:$A$29,0),MATCH(1,($U$2=GRID!$B$1:$U$1)*(КАЛЕНДАРЬ!I8=GRID!$B$3:$U$3),0))*GRID!$H$42*(1-GRID!$H$43),0))</f>
        <v>29736</v>
      </c>
      <c r="G46" s="57" t="s">
        <v>119</v>
      </c>
      <c r="H46" s="57" t="s">
        <v>119</v>
      </c>
      <c r="I46" s="8" cm="1">
        <f t="array" ref="I46">IF($I$2="Длительное проживание от 30 ночей ",
INDEX(GRID!$B$4:$U$15,MATCH(I$7,GRID!$A$4:$A$15,0),MATCH(1,($U$2=GRID!$B$1:$U$1)*(КАЛЕНДАРЬ!I8=GRID!$B$3:$U$3),0))*GRID!$H$42,
ROUNDUP(INDEX(GRID!$B$4:$U$15,MATCH(I$7,GRID!$A$4:$A$15,0),MATCH(1,($U$2=GRID!$B$1:$U$1)*(КАЛЕНДАРЬ!I8=GRID!$B$3:$U$3),0))*GRID!$H$42*(1-GRID!$H$43),0))</f>
        <v>34128</v>
      </c>
      <c r="J46" s="8" cm="1">
        <f t="array" ref="J46">IF($I$2="Длительное проживание от 30 ночей ",
INDEX(GRID!$B$18:$U$29,MATCH(I$7,GRID!$A$18:$A$29,0),MATCH(1,($U$2=GRID!$B$1:$U$1)*(КАЛЕНДАРЬ!I8=GRID!$B$3:$U$3),0))*GRID!$H$42,
ROUNDUP(INDEX(GRID!$B$18:$U$29,MATCH(I$7,GRID!$A$18:$A$29,0),MATCH(1,($U$2=GRID!$B$1:$U$1)*(КАЛЕНДАРЬ!I8=GRID!$B$3:$U$3),0))*GRID!$H$42*(1-GRID!$H$43),0))</f>
        <v>37728</v>
      </c>
      <c r="K46" s="57" t="s">
        <v>119</v>
      </c>
      <c r="L46" s="57" t="s">
        <v>119</v>
      </c>
      <c r="M46" s="8" cm="1">
        <f t="array" ref="M46">IF($I$2="Длительное проживание от 30 ночей ",
INDEX(GRID!$B$4:$U$15,MATCH(M$7,GRID!$A$4:$A$15,0),MATCH(1,($U$2=GRID!$B$1:$U$1)*(КАЛЕНДАРЬ!I8=GRID!$B$3:$U$3),0))*GRID!$H$42,
ROUNDUP(INDEX(GRID!$B$4:$U$15,MATCH(M$7,GRID!$A$4:$A$15,0),MATCH(1,($U$2=GRID!$B$1:$U$1)*(КАЛЕНДАРЬ!I8=GRID!$B$3:$U$3),0))*GRID!$H$42*(1-GRID!$H$43),0))</f>
        <v>53280</v>
      </c>
      <c r="N46" s="8" cm="1">
        <f t="array" ref="N46">IF($I$2="Длительное проживание от 30 ночей ",
INDEX(GRID!$B$18:$U$29,MATCH(M$7,GRID!$A$18:$A$29,0),MATCH(1,($U$2=GRID!$B$1:$U$1)*(КАЛЕНДАРЬ!I8=GRID!$B$3:$U$3),0))*GRID!$H$42,
ROUNDUP(INDEX(GRID!$B$18:$U$29,MATCH(M$7,GRID!$A$18:$A$29,0),MATCH(1,($U$2=GRID!$B$1:$U$1)*(КАЛЕНДАРЬ!I8=GRID!$B$3:$U$3),0))*GRID!$H$42*(1-GRID!$H$43),0))</f>
        <v>56880</v>
      </c>
      <c r="O46" s="57" t="s">
        <v>119</v>
      </c>
      <c r="P46" s="8" cm="1">
        <f t="array" ref="P46">IF($I$2="Длительное проживание от 30 ночей ",
INDEX(GRID!$B$4:$U$15,MATCH(P$7,GRID!$A$4:$A$15,0),MATCH(1,($U$2=GRID!$B$1:$U$1)*(КАЛЕНДАРЬ!I8=GRID!$B$3:$U$3),0))*GRID!$H$42,
ROUNDUP(INDEX(GRID!$B$4:$U$15,MATCH(P$7,GRID!$A$4:$A$15,0),MATCH(1,($U$2=GRID!$B$1:$U$1)*(КАЛЕНДАРЬ!I8=GRID!$B$3:$U$3),0))*GRID!$H$42*(1-GRID!$H$43),0))</f>
        <v>109008</v>
      </c>
      <c r="Q46" s="8" cm="1">
        <f t="array" ref="Q46">IF($I$2="Длительное проживание от 30 ночей ",
INDEX(GRID!$B$4:$U$15,MATCH(Q$7,GRID!$A$4:$A$15,0),MATCH(1,($U$2=GRID!$B$1:$U$1)*(КАЛЕНДАРЬ!I8=GRID!$B$3:$U$3),0))*GRID!$H$42,
ROUNDUP(INDEX(GRID!$B$4:$U$15,MATCH(Q$7,GRID!$A$4:$A$15,0),MATCH(1,($U$2=GRID!$B$1:$U$1)*(КАЛЕНДАРЬ!I8=GRID!$B$3:$U$3),0))*GRID!$H$42*(1-GRID!$H$43),0))</f>
        <v>128088</v>
      </c>
      <c r="R46" s="57" t="s">
        <v>119</v>
      </c>
      <c r="S46" s="57" t="s">
        <v>119</v>
      </c>
      <c r="T46" s="57" t="s">
        <v>119</v>
      </c>
    </row>
    <row r="47" spans="1:20" hidden="1">
      <c r="A47" s="148" t="s">
        <v>15</v>
      </c>
      <c r="B47" s="149">
        <v>6</v>
      </c>
      <c r="C47" s="8" cm="1">
        <f t="array" ref="C47">IF($I$2="Длительное проживание от 30 ночей ",
INDEX(GRID!$B$4:$U$15,MATCH(C$7,GRID!$A$4:$A$15,0),MATCH(1,($U$2=GRID!$B$1:$U$1)*(КАЛЕНДАРЬ!I9=GRID!$B$3:$U$3),0))*GRID!$H$42,
ROUNDUP(INDEX(GRID!$B$4:$U$15,MATCH(C$7,GRID!$A$4:$A$15,0),MATCH(1,($U$2=GRID!$B$1:$U$1)*(КАЛЕНДАРЬ!I9=GRID!$B$3:$U$3),0))*GRID!$H$42*(1-GRID!$H$43),0))</f>
        <v>21744</v>
      </c>
      <c r="D47" s="8" cm="1">
        <f t="array" ref="D47">IF($I$2="Длительное проживание от 30 ночей ",
INDEX(GRID!$B$18:$U$29,MATCH(C$7,GRID!$A$18:$A$29,0),MATCH(1,($U$2=GRID!$B$1:$U$1)*(КАЛЕНДАРЬ!I9=GRID!$B$3:$U$3),0))*GRID!$H$42,
ROUNDUP(INDEX(GRID!$B$18:$U$29,MATCH(C$7,GRID!$A$18:$A$29,0),MATCH(1,($U$2=GRID!$B$1:$U$1)*(КАЛЕНДАРЬ!I9=GRID!$B$3:$U$3),0))*GRID!$H$42*(1-GRID!$H$43),0))</f>
        <v>25344</v>
      </c>
      <c r="E47" s="8" cm="1">
        <f t="array" ref="E47">IF($I$2="Длительное проживание от 30 ночей ",
INDEX(GRID!$B$4:$U$15,MATCH(E$7,GRID!$A$4:$A$15,0),MATCH(1,($U$2=GRID!$B$1:$U$1)*(КАЛЕНДАРЬ!I9=GRID!$B$3:$U$3),0))*GRID!$H$42,
ROUNDUP(INDEX(GRID!$B$4:$U$15,MATCH(E$7,GRID!$A$4:$A$15,0),MATCH(1,($U$2=GRID!$B$1:$U$1)*(КАЛЕНДАРЬ!I9=GRID!$B$3:$U$3),0))*GRID!$H$42*(1-GRID!$H$43),0))</f>
        <v>26136</v>
      </c>
      <c r="F47" s="8" cm="1">
        <f t="array" ref="F47">IF($I$2="Длительное проживание от 30 ночей ",
INDEX(GRID!$B$18:$U$29,MATCH(E$7,GRID!$A$18:$A$29,0),MATCH(1,($U$2=GRID!$B$1:$U$1)*(КАЛЕНДАРЬ!I9=GRID!$B$3:$U$3),0))*GRID!$H$42,
ROUNDUP(INDEX(GRID!$B$18:$U$29,MATCH(E$7,GRID!$A$18:$A$29,0),MATCH(1,($U$2=GRID!$B$1:$U$1)*(КАЛЕНДАРЬ!I9=GRID!$B$3:$U$3),0))*GRID!$H$42*(1-GRID!$H$43),0))</f>
        <v>29736</v>
      </c>
      <c r="G47" s="57" t="s">
        <v>119</v>
      </c>
      <c r="H47" s="57" t="s">
        <v>119</v>
      </c>
      <c r="I47" s="8" cm="1">
        <f t="array" ref="I47">IF($I$2="Длительное проживание от 30 ночей ",
INDEX(GRID!$B$4:$U$15,MATCH(I$7,GRID!$A$4:$A$15,0),MATCH(1,($U$2=GRID!$B$1:$U$1)*(КАЛЕНДАРЬ!I9=GRID!$B$3:$U$3),0))*GRID!$H$42,
ROUNDUP(INDEX(GRID!$B$4:$U$15,MATCH(I$7,GRID!$A$4:$A$15,0),MATCH(1,($U$2=GRID!$B$1:$U$1)*(КАЛЕНДАРЬ!I9=GRID!$B$3:$U$3),0))*GRID!$H$42*(1-GRID!$H$43),0))</f>
        <v>34128</v>
      </c>
      <c r="J47" s="8" cm="1">
        <f t="array" ref="J47">IF($I$2="Длительное проживание от 30 ночей ",
INDEX(GRID!$B$18:$U$29,MATCH(I$7,GRID!$A$18:$A$29,0),MATCH(1,($U$2=GRID!$B$1:$U$1)*(КАЛЕНДАРЬ!I9=GRID!$B$3:$U$3),0))*GRID!$H$42,
ROUNDUP(INDEX(GRID!$B$18:$U$29,MATCH(I$7,GRID!$A$18:$A$29,0),MATCH(1,($U$2=GRID!$B$1:$U$1)*(КАЛЕНДАРЬ!I9=GRID!$B$3:$U$3),0))*GRID!$H$42*(1-GRID!$H$43),0))</f>
        <v>37728</v>
      </c>
      <c r="K47" s="57" t="s">
        <v>119</v>
      </c>
      <c r="L47" s="57" t="s">
        <v>119</v>
      </c>
      <c r="M47" s="8" cm="1">
        <f t="array" ref="M47">IF($I$2="Длительное проживание от 30 ночей ",
INDEX(GRID!$B$4:$U$15,MATCH(M$7,GRID!$A$4:$A$15,0),MATCH(1,($U$2=GRID!$B$1:$U$1)*(КАЛЕНДАРЬ!I9=GRID!$B$3:$U$3),0))*GRID!$H$42,
ROUNDUP(INDEX(GRID!$B$4:$U$15,MATCH(M$7,GRID!$A$4:$A$15,0),MATCH(1,($U$2=GRID!$B$1:$U$1)*(КАЛЕНДАРЬ!I9=GRID!$B$3:$U$3),0))*GRID!$H$42*(1-GRID!$H$43),0))</f>
        <v>53280</v>
      </c>
      <c r="N47" s="8" cm="1">
        <f t="array" ref="N47">IF($I$2="Длительное проживание от 30 ночей ",
INDEX(GRID!$B$18:$U$29,MATCH(M$7,GRID!$A$18:$A$29,0),MATCH(1,($U$2=GRID!$B$1:$U$1)*(КАЛЕНДАРЬ!I9=GRID!$B$3:$U$3),0))*GRID!$H$42,
ROUNDUP(INDEX(GRID!$B$18:$U$29,MATCH(M$7,GRID!$A$18:$A$29,0),MATCH(1,($U$2=GRID!$B$1:$U$1)*(КАЛЕНДАРЬ!I9=GRID!$B$3:$U$3),0))*GRID!$H$42*(1-GRID!$H$43),0))</f>
        <v>56880</v>
      </c>
      <c r="O47" s="57" t="s">
        <v>119</v>
      </c>
      <c r="P47" s="8" cm="1">
        <f t="array" ref="P47">IF($I$2="Длительное проживание от 30 ночей ",
INDEX(GRID!$B$4:$U$15,MATCH(P$7,GRID!$A$4:$A$15,0),MATCH(1,($U$2=GRID!$B$1:$U$1)*(КАЛЕНДАРЬ!I9=GRID!$B$3:$U$3),0))*GRID!$H$42,
ROUNDUP(INDEX(GRID!$B$4:$U$15,MATCH(P$7,GRID!$A$4:$A$15,0),MATCH(1,($U$2=GRID!$B$1:$U$1)*(КАЛЕНДАРЬ!I9=GRID!$B$3:$U$3),0))*GRID!$H$42*(1-GRID!$H$43),0))</f>
        <v>109008</v>
      </c>
      <c r="Q47" s="8" cm="1">
        <f t="array" ref="Q47">IF($I$2="Длительное проживание от 30 ночей ",
INDEX(GRID!$B$4:$U$15,MATCH(Q$7,GRID!$A$4:$A$15,0),MATCH(1,($U$2=GRID!$B$1:$U$1)*(КАЛЕНДАРЬ!I9=GRID!$B$3:$U$3),0))*GRID!$H$42,
ROUNDUP(INDEX(GRID!$B$4:$U$15,MATCH(Q$7,GRID!$A$4:$A$15,0),MATCH(1,($U$2=GRID!$B$1:$U$1)*(КАЛЕНДАРЬ!I9=GRID!$B$3:$U$3),0))*GRID!$H$42*(1-GRID!$H$43),0))</f>
        <v>128088</v>
      </c>
      <c r="R47" s="57" t="s">
        <v>119</v>
      </c>
      <c r="S47" s="57" t="s">
        <v>119</v>
      </c>
      <c r="T47" s="57" t="s">
        <v>119</v>
      </c>
    </row>
    <row r="48" spans="1:20" hidden="1">
      <c r="A48" s="148" t="s">
        <v>16</v>
      </c>
      <c r="B48" s="149">
        <v>7</v>
      </c>
      <c r="C48" s="8" cm="1">
        <f t="array" ref="C48">IF($I$2="Длительное проживание от 30 ночей ",
INDEX(GRID!$B$4:$U$15,MATCH(C$7,GRID!$A$4:$A$15,0),MATCH(1,($U$2=GRID!$B$1:$U$1)*(КАЛЕНДАРЬ!I10=GRID!$B$3:$U$3),0))*GRID!$H$42,
ROUNDUP(INDEX(GRID!$B$4:$U$15,MATCH(C$7,GRID!$A$4:$A$15,0),MATCH(1,($U$2=GRID!$B$1:$U$1)*(КАЛЕНДАРЬ!I10=GRID!$B$3:$U$3),0))*GRID!$H$42*(1-GRID!$H$43),0))</f>
        <v>26280</v>
      </c>
      <c r="D48" s="8" cm="1">
        <f t="array" ref="D48">IF($I$2="Длительное проживание от 30 ночей ",
INDEX(GRID!$B$18:$U$29,MATCH(C$7,GRID!$A$18:$A$29,0),MATCH(1,($U$2=GRID!$B$1:$U$1)*(КАЛЕНДАРЬ!I10=GRID!$B$3:$U$3),0))*GRID!$H$42,
ROUNDUP(INDEX(GRID!$B$18:$U$29,MATCH(C$7,GRID!$A$18:$A$29,0),MATCH(1,($U$2=GRID!$B$1:$U$1)*(КАЛЕНДАРЬ!I10=GRID!$B$3:$U$3),0))*GRID!$H$42*(1-GRID!$H$43),0))</f>
        <v>29880</v>
      </c>
      <c r="E48" s="8" cm="1">
        <f t="array" ref="E48">IF($I$2="Длительное проживание от 30 ночей ",
INDEX(GRID!$B$4:$U$15,MATCH(E$7,GRID!$A$4:$A$15,0),MATCH(1,($U$2=GRID!$B$1:$U$1)*(КАЛЕНДАРЬ!I10=GRID!$B$3:$U$3),0))*GRID!$H$42,
ROUNDUP(INDEX(GRID!$B$4:$U$15,MATCH(E$7,GRID!$A$4:$A$15,0),MATCH(1,($U$2=GRID!$B$1:$U$1)*(КАЛЕНДАРЬ!I10=GRID!$B$3:$U$3),0))*GRID!$H$42*(1-GRID!$H$43),0))</f>
        <v>31464</v>
      </c>
      <c r="F48" s="8" cm="1">
        <f t="array" ref="F48">IF($I$2="Длительное проживание от 30 ночей ",
INDEX(GRID!$B$18:$U$29,MATCH(E$7,GRID!$A$18:$A$29,0),MATCH(1,($U$2=GRID!$B$1:$U$1)*(КАЛЕНДАРЬ!I10=GRID!$B$3:$U$3),0))*GRID!$H$42,
ROUNDUP(INDEX(GRID!$B$18:$U$29,MATCH(E$7,GRID!$A$18:$A$29,0),MATCH(1,($U$2=GRID!$B$1:$U$1)*(КАЛЕНДАРЬ!I10=GRID!$B$3:$U$3),0))*GRID!$H$42*(1-GRID!$H$43),0))</f>
        <v>35064</v>
      </c>
      <c r="G48" s="57" t="s">
        <v>119</v>
      </c>
      <c r="H48" s="57" t="s">
        <v>119</v>
      </c>
      <c r="I48" s="8" cm="1">
        <f t="array" ref="I48">IF($I$2="Длительное проживание от 30 ночей ",
INDEX(GRID!$B$4:$U$15,MATCH(I$7,GRID!$A$4:$A$15,0),MATCH(1,($U$2=GRID!$B$1:$U$1)*(КАЛЕНДАРЬ!I10=GRID!$B$3:$U$3),0))*GRID!$H$42,
ROUNDUP(INDEX(GRID!$B$4:$U$15,MATCH(I$7,GRID!$A$4:$A$15,0),MATCH(1,($U$2=GRID!$B$1:$U$1)*(КАЛЕНДАРЬ!I10=GRID!$B$3:$U$3),0))*GRID!$H$42*(1-GRID!$H$43),0))</f>
        <v>40464</v>
      </c>
      <c r="J48" s="8" cm="1">
        <f t="array" ref="J48">IF($I$2="Длительное проживание от 30 ночей ",
INDEX(GRID!$B$18:$U$29,MATCH(I$7,GRID!$A$18:$A$29,0),MATCH(1,($U$2=GRID!$B$1:$U$1)*(КАЛЕНДАРЬ!I10=GRID!$B$3:$U$3),0))*GRID!$H$42,
ROUNDUP(INDEX(GRID!$B$18:$U$29,MATCH(I$7,GRID!$A$18:$A$29,0),MATCH(1,($U$2=GRID!$B$1:$U$1)*(КАЛЕНДАРЬ!I10=GRID!$B$3:$U$3),0))*GRID!$H$42*(1-GRID!$H$43),0))</f>
        <v>44064</v>
      </c>
      <c r="K48" s="57" t="s">
        <v>119</v>
      </c>
      <c r="L48" s="57" t="s">
        <v>119</v>
      </c>
      <c r="M48" s="8" cm="1">
        <f t="array" ref="M48">IF($I$2="Длительное проживание от 30 ночей ",
INDEX(GRID!$B$4:$U$15,MATCH(M$7,GRID!$A$4:$A$15,0),MATCH(1,($U$2=GRID!$B$1:$U$1)*(КАЛЕНДАРЬ!I10=GRID!$B$3:$U$3),0))*GRID!$H$42,
ROUNDUP(INDEX(GRID!$B$4:$U$15,MATCH(M$7,GRID!$A$4:$A$15,0),MATCH(1,($U$2=GRID!$B$1:$U$1)*(КАЛЕНДАРЬ!I10=GRID!$B$3:$U$3),0))*GRID!$H$42*(1-GRID!$H$43),0))</f>
        <v>60696</v>
      </c>
      <c r="N48" s="8" cm="1">
        <f t="array" ref="N48">IF($I$2="Длительное проживание от 30 ночей ",
INDEX(GRID!$B$18:$U$29,MATCH(M$7,GRID!$A$18:$A$29,0),MATCH(1,($U$2=GRID!$B$1:$U$1)*(КАЛЕНДАРЬ!I10=GRID!$B$3:$U$3),0))*GRID!$H$42,
ROUNDUP(INDEX(GRID!$B$18:$U$29,MATCH(M$7,GRID!$A$18:$A$29,0),MATCH(1,($U$2=GRID!$B$1:$U$1)*(КАЛЕНДАРЬ!I10=GRID!$B$3:$U$3),0))*GRID!$H$42*(1-GRID!$H$43),0))</f>
        <v>64296</v>
      </c>
      <c r="O48" s="57" t="s">
        <v>119</v>
      </c>
      <c r="P48" s="8" cm="1">
        <f t="array" ref="P48">IF($I$2="Длительное проживание от 30 ночей ",
INDEX(GRID!$B$4:$U$15,MATCH(P$7,GRID!$A$4:$A$15,0),MATCH(1,($U$2=GRID!$B$1:$U$1)*(КАЛЕНДАРЬ!I10=GRID!$B$3:$U$3),0))*GRID!$H$42,
ROUNDUP(INDEX(GRID!$B$4:$U$15,MATCH(P$7,GRID!$A$4:$A$15,0),MATCH(1,($U$2=GRID!$B$1:$U$1)*(КАЛЕНДАРЬ!I10=GRID!$B$3:$U$3),0))*GRID!$H$42*(1-GRID!$H$43),0))</f>
        <v>118944</v>
      </c>
      <c r="Q48" s="8" cm="1">
        <f t="array" ref="Q48">IF($I$2="Длительное проживание от 30 ночей ",
INDEX(GRID!$B$4:$U$15,MATCH(Q$7,GRID!$A$4:$A$15,0),MATCH(1,($U$2=GRID!$B$1:$U$1)*(КАЛЕНДАРЬ!I10=GRID!$B$3:$U$3),0))*GRID!$H$42,
ROUNDUP(INDEX(GRID!$B$4:$U$15,MATCH(Q$7,GRID!$A$4:$A$15,0),MATCH(1,($U$2=GRID!$B$1:$U$1)*(КАЛЕНДАРЬ!I10=GRID!$B$3:$U$3),0))*GRID!$H$42*(1-GRID!$H$43),0))</f>
        <v>139464</v>
      </c>
      <c r="R48" s="57" t="s">
        <v>119</v>
      </c>
      <c r="S48" s="57" t="s">
        <v>119</v>
      </c>
      <c r="T48" s="57" t="s">
        <v>119</v>
      </c>
    </row>
    <row r="49" spans="1:20" hidden="1">
      <c r="A49" s="148" t="s">
        <v>17</v>
      </c>
      <c r="B49" s="149">
        <v>8</v>
      </c>
      <c r="C49" s="8" cm="1">
        <f t="array" ref="C49">IF($I$2="Длительное проживание от 30 ночей ",
INDEX(GRID!$B$4:$U$15,MATCH(C$7,GRID!$A$4:$A$15,0),MATCH(1,($U$2=GRID!$B$1:$U$1)*(КАЛЕНДАРЬ!I11=GRID!$B$3:$U$3),0))*GRID!$H$42,
ROUNDUP(INDEX(GRID!$B$4:$U$15,MATCH(C$7,GRID!$A$4:$A$15,0),MATCH(1,($U$2=GRID!$B$1:$U$1)*(КАЛЕНДАРЬ!I11=GRID!$B$3:$U$3),0))*GRID!$H$42*(1-GRID!$H$43),0))</f>
        <v>26280</v>
      </c>
      <c r="D49" s="8" cm="1">
        <f t="array" ref="D49">IF($I$2="Длительное проживание от 30 ночей ",
INDEX(GRID!$B$18:$U$29,MATCH(C$7,GRID!$A$18:$A$29,0),MATCH(1,($U$2=GRID!$B$1:$U$1)*(КАЛЕНДАРЬ!I11=GRID!$B$3:$U$3),0))*GRID!$H$42,
ROUNDUP(INDEX(GRID!$B$18:$U$29,MATCH(C$7,GRID!$A$18:$A$29,0),MATCH(1,($U$2=GRID!$B$1:$U$1)*(КАЛЕНДАРЬ!I11=GRID!$B$3:$U$3),0))*GRID!$H$42*(1-GRID!$H$43),0))</f>
        <v>29880</v>
      </c>
      <c r="E49" s="8" cm="1">
        <f t="array" ref="E49">IF($I$2="Длительное проживание от 30 ночей ",
INDEX(GRID!$B$4:$U$15,MATCH(E$7,GRID!$A$4:$A$15,0),MATCH(1,($U$2=GRID!$B$1:$U$1)*(КАЛЕНДАРЬ!I11=GRID!$B$3:$U$3),0))*GRID!$H$42,
ROUNDUP(INDEX(GRID!$B$4:$U$15,MATCH(E$7,GRID!$A$4:$A$15,0),MATCH(1,($U$2=GRID!$B$1:$U$1)*(КАЛЕНДАРЬ!I11=GRID!$B$3:$U$3),0))*GRID!$H$42*(1-GRID!$H$43),0))</f>
        <v>31464</v>
      </c>
      <c r="F49" s="8" cm="1">
        <f t="array" ref="F49">IF($I$2="Длительное проживание от 30 ночей ",
INDEX(GRID!$B$18:$U$29,MATCH(E$7,GRID!$A$18:$A$29,0),MATCH(1,($U$2=GRID!$B$1:$U$1)*(КАЛЕНДАРЬ!I11=GRID!$B$3:$U$3),0))*GRID!$H$42,
ROUNDUP(INDEX(GRID!$B$18:$U$29,MATCH(E$7,GRID!$A$18:$A$29,0),MATCH(1,($U$2=GRID!$B$1:$U$1)*(КАЛЕНДАРЬ!I11=GRID!$B$3:$U$3),0))*GRID!$H$42*(1-GRID!$H$43),0))</f>
        <v>35064</v>
      </c>
      <c r="G49" s="57" t="s">
        <v>119</v>
      </c>
      <c r="H49" s="57" t="s">
        <v>119</v>
      </c>
      <c r="I49" s="8" cm="1">
        <f t="array" ref="I49">IF($I$2="Длительное проживание от 30 ночей ",
INDEX(GRID!$B$4:$U$15,MATCH(I$7,GRID!$A$4:$A$15,0),MATCH(1,($U$2=GRID!$B$1:$U$1)*(КАЛЕНДАРЬ!I11=GRID!$B$3:$U$3),0))*GRID!$H$42,
ROUNDUP(INDEX(GRID!$B$4:$U$15,MATCH(I$7,GRID!$A$4:$A$15,0),MATCH(1,($U$2=GRID!$B$1:$U$1)*(КАЛЕНДАРЬ!I11=GRID!$B$3:$U$3),0))*GRID!$H$42*(1-GRID!$H$43),0))</f>
        <v>40464</v>
      </c>
      <c r="J49" s="8" cm="1">
        <f t="array" ref="J49">IF($I$2="Длительное проживание от 30 ночей ",
INDEX(GRID!$B$18:$U$29,MATCH(I$7,GRID!$A$18:$A$29,0),MATCH(1,($U$2=GRID!$B$1:$U$1)*(КАЛЕНДАРЬ!I11=GRID!$B$3:$U$3),0))*GRID!$H$42,
ROUNDUP(INDEX(GRID!$B$18:$U$29,MATCH(I$7,GRID!$A$18:$A$29,0),MATCH(1,($U$2=GRID!$B$1:$U$1)*(КАЛЕНДАРЬ!I11=GRID!$B$3:$U$3),0))*GRID!$H$42*(1-GRID!$H$43),0))</f>
        <v>44064</v>
      </c>
      <c r="K49" s="57" t="s">
        <v>119</v>
      </c>
      <c r="L49" s="57" t="s">
        <v>119</v>
      </c>
      <c r="M49" s="8" cm="1">
        <f t="array" ref="M49">IF($I$2="Длительное проживание от 30 ночей ",
INDEX(GRID!$B$4:$U$15,MATCH(M$7,GRID!$A$4:$A$15,0),MATCH(1,($U$2=GRID!$B$1:$U$1)*(КАЛЕНДАРЬ!I11=GRID!$B$3:$U$3),0))*GRID!$H$42,
ROUNDUP(INDEX(GRID!$B$4:$U$15,MATCH(M$7,GRID!$A$4:$A$15,0),MATCH(1,($U$2=GRID!$B$1:$U$1)*(КАЛЕНДАРЬ!I11=GRID!$B$3:$U$3),0))*GRID!$H$42*(1-GRID!$H$43),0))</f>
        <v>60696</v>
      </c>
      <c r="N49" s="8" cm="1">
        <f t="array" ref="N49">IF($I$2="Длительное проживание от 30 ночей ",
INDEX(GRID!$B$18:$U$29,MATCH(M$7,GRID!$A$18:$A$29,0),MATCH(1,($U$2=GRID!$B$1:$U$1)*(КАЛЕНДАРЬ!I11=GRID!$B$3:$U$3),0))*GRID!$H$42,
ROUNDUP(INDEX(GRID!$B$18:$U$29,MATCH(M$7,GRID!$A$18:$A$29,0),MATCH(1,($U$2=GRID!$B$1:$U$1)*(КАЛЕНДАРЬ!I11=GRID!$B$3:$U$3),0))*GRID!$H$42*(1-GRID!$H$43),0))</f>
        <v>64296</v>
      </c>
      <c r="O49" s="57" t="s">
        <v>119</v>
      </c>
      <c r="P49" s="8" cm="1">
        <f t="array" ref="P49">IF($I$2="Длительное проживание от 30 ночей ",
INDEX(GRID!$B$4:$U$15,MATCH(P$7,GRID!$A$4:$A$15,0),MATCH(1,($U$2=GRID!$B$1:$U$1)*(КАЛЕНДАРЬ!I11=GRID!$B$3:$U$3),0))*GRID!$H$42,
ROUNDUP(INDEX(GRID!$B$4:$U$15,MATCH(P$7,GRID!$A$4:$A$15,0),MATCH(1,($U$2=GRID!$B$1:$U$1)*(КАЛЕНДАРЬ!I11=GRID!$B$3:$U$3),0))*GRID!$H$42*(1-GRID!$H$43),0))</f>
        <v>118944</v>
      </c>
      <c r="Q49" s="8" cm="1">
        <f t="array" ref="Q49">IF($I$2="Длительное проживание от 30 ночей ",
INDEX(GRID!$B$4:$U$15,MATCH(Q$7,GRID!$A$4:$A$15,0),MATCH(1,($U$2=GRID!$B$1:$U$1)*(КАЛЕНДАРЬ!I11=GRID!$B$3:$U$3),0))*GRID!$H$42,
ROUNDUP(INDEX(GRID!$B$4:$U$15,MATCH(Q$7,GRID!$A$4:$A$15,0),MATCH(1,($U$2=GRID!$B$1:$U$1)*(КАЛЕНДАРЬ!I11=GRID!$B$3:$U$3),0))*GRID!$H$42*(1-GRID!$H$43),0))</f>
        <v>139464</v>
      </c>
      <c r="R49" s="57" t="s">
        <v>119</v>
      </c>
      <c r="S49" s="57" t="s">
        <v>119</v>
      </c>
      <c r="T49" s="57" t="s">
        <v>119</v>
      </c>
    </row>
    <row r="50" spans="1:20" hidden="1">
      <c r="A50" s="148" t="s">
        <v>11</v>
      </c>
      <c r="B50" s="149">
        <v>9</v>
      </c>
      <c r="C50" s="8" cm="1">
        <f t="array" ref="C50">IF($I$2="Длительное проживание от 30 ночей ",
INDEX(GRID!$B$4:$U$15,MATCH(C$7,GRID!$A$4:$A$15,0),MATCH(1,($U$2=GRID!$B$1:$U$1)*(КАЛЕНДАРЬ!I12=GRID!$B$3:$U$3),0))*GRID!$H$42,
ROUNDUP(INDEX(GRID!$B$4:$U$15,MATCH(C$7,GRID!$A$4:$A$15,0),MATCH(1,($U$2=GRID!$B$1:$U$1)*(КАЛЕНДАРЬ!I12=GRID!$B$3:$U$3),0))*GRID!$H$42*(1-GRID!$H$43),0))</f>
        <v>26280</v>
      </c>
      <c r="D50" s="8" cm="1">
        <f t="array" ref="D50">IF($I$2="Длительное проживание от 30 ночей ",
INDEX(GRID!$B$18:$U$29,MATCH(C$7,GRID!$A$18:$A$29,0),MATCH(1,($U$2=GRID!$B$1:$U$1)*(КАЛЕНДАРЬ!I12=GRID!$B$3:$U$3),0))*GRID!$H$42,
ROUNDUP(INDEX(GRID!$B$18:$U$29,MATCH(C$7,GRID!$A$18:$A$29,0),MATCH(1,($U$2=GRID!$B$1:$U$1)*(КАЛЕНДАРЬ!I12=GRID!$B$3:$U$3),0))*GRID!$H$42*(1-GRID!$H$43),0))</f>
        <v>29880</v>
      </c>
      <c r="E50" s="8" cm="1">
        <f t="array" ref="E50">IF($I$2="Длительное проживание от 30 ночей ",
INDEX(GRID!$B$4:$U$15,MATCH(E$7,GRID!$A$4:$A$15,0),MATCH(1,($U$2=GRID!$B$1:$U$1)*(КАЛЕНДАРЬ!I12=GRID!$B$3:$U$3),0))*GRID!$H$42,
ROUNDUP(INDEX(GRID!$B$4:$U$15,MATCH(E$7,GRID!$A$4:$A$15,0),MATCH(1,($U$2=GRID!$B$1:$U$1)*(КАЛЕНДАРЬ!I12=GRID!$B$3:$U$3),0))*GRID!$H$42*(1-GRID!$H$43),0))</f>
        <v>31464</v>
      </c>
      <c r="F50" s="8" cm="1">
        <f t="array" ref="F50">IF($I$2="Длительное проживание от 30 ночей ",
INDEX(GRID!$B$18:$U$29,MATCH(E$7,GRID!$A$18:$A$29,0),MATCH(1,($U$2=GRID!$B$1:$U$1)*(КАЛЕНДАРЬ!I12=GRID!$B$3:$U$3),0))*GRID!$H$42,
ROUNDUP(INDEX(GRID!$B$18:$U$29,MATCH(E$7,GRID!$A$18:$A$29,0),MATCH(1,($U$2=GRID!$B$1:$U$1)*(КАЛЕНДАРЬ!I12=GRID!$B$3:$U$3),0))*GRID!$H$42*(1-GRID!$H$43),0))</f>
        <v>35064</v>
      </c>
      <c r="G50" s="57" t="s">
        <v>119</v>
      </c>
      <c r="H50" s="57" t="s">
        <v>119</v>
      </c>
      <c r="I50" s="8" cm="1">
        <f t="array" ref="I50">IF($I$2="Длительное проживание от 30 ночей ",
INDEX(GRID!$B$4:$U$15,MATCH(I$7,GRID!$A$4:$A$15,0),MATCH(1,($U$2=GRID!$B$1:$U$1)*(КАЛЕНДАРЬ!I12=GRID!$B$3:$U$3),0))*GRID!$H$42,
ROUNDUP(INDEX(GRID!$B$4:$U$15,MATCH(I$7,GRID!$A$4:$A$15,0),MATCH(1,($U$2=GRID!$B$1:$U$1)*(КАЛЕНДАРЬ!I12=GRID!$B$3:$U$3),0))*GRID!$H$42*(1-GRID!$H$43),0))</f>
        <v>40464</v>
      </c>
      <c r="J50" s="8" cm="1">
        <f t="array" ref="J50">IF($I$2="Длительное проживание от 30 ночей ",
INDEX(GRID!$B$18:$U$29,MATCH(I$7,GRID!$A$18:$A$29,0),MATCH(1,($U$2=GRID!$B$1:$U$1)*(КАЛЕНДАРЬ!I12=GRID!$B$3:$U$3),0))*GRID!$H$42,
ROUNDUP(INDEX(GRID!$B$18:$U$29,MATCH(I$7,GRID!$A$18:$A$29,0),MATCH(1,($U$2=GRID!$B$1:$U$1)*(КАЛЕНДАРЬ!I12=GRID!$B$3:$U$3),0))*GRID!$H$42*(1-GRID!$H$43),0))</f>
        <v>44064</v>
      </c>
      <c r="K50" s="57" t="s">
        <v>119</v>
      </c>
      <c r="L50" s="57" t="s">
        <v>119</v>
      </c>
      <c r="M50" s="8" cm="1">
        <f t="array" ref="M50">IF($I$2="Длительное проживание от 30 ночей ",
INDEX(GRID!$B$4:$U$15,MATCH(M$7,GRID!$A$4:$A$15,0),MATCH(1,($U$2=GRID!$B$1:$U$1)*(КАЛЕНДАРЬ!I12=GRID!$B$3:$U$3),0))*GRID!$H$42,
ROUNDUP(INDEX(GRID!$B$4:$U$15,MATCH(M$7,GRID!$A$4:$A$15,0),MATCH(1,($U$2=GRID!$B$1:$U$1)*(КАЛЕНДАРЬ!I12=GRID!$B$3:$U$3),0))*GRID!$H$42*(1-GRID!$H$43),0))</f>
        <v>60696</v>
      </c>
      <c r="N50" s="8" cm="1">
        <f t="array" ref="N50">IF($I$2="Длительное проживание от 30 ночей ",
INDEX(GRID!$B$18:$U$29,MATCH(M$7,GRID!$A$18:$A$29,0),MATCH(1,($U$2=GRID!$B$1:$U$1)*(КАЛЕНДАРЬ!I12=GRID!$B$3:$U$3),0))*GRID!$H$42,
ROUNDUP(INDEX(GRID!$B$18:$U$29,MATCH(M$7,GRID!$A$18:$A$29,0),MATCH(1,($U$2=GRID!$B$1:$U$1)*(КАЛЕНДАРЬ!I12=GRID!$B$3:$U$3),0))*GRID!$H$42*(1-GRID!$H$43),0))</f>
        <v>64296</v>
      </c>
      <c r="O50" s="57" t="s">
        <v>119</v>
      </c>
      <c r="P50" s="8" cm="1">
        <f t="array" ref="P50">IF($I$2="Длительное проживание от 30 ночей ",
INDEX(GRID!$B$4:$U$15,MATCH(P$7,GRID!$A$4:$A$15,0),MATCH(1,($U$2=GRID!$B$1:$U$1)*(КАЛЕНДАРЬ!I12=GRID!$B$3:$U$3),0))*GRID!$H$42,
ROUNDUP(INDEX(GRID!$B$4:$U$15,MATCH(P$7,GRID!$A$4:$A$15,0),MATCH(1,($U$2=GRID!$B$1:$U$1)*(КАЛЕНДАРЬ!I12=GRID!$B$3:$U$3),0))*GRID!$H$42*(1-GRID!$H$43),0))</f>
        <v>118944</v>
      </c>
      <c r="Q50" s="8" cm="1">
        <f t="array" ref="Q50">IF($I$2="Длительное проживание от 30 ночей ",
INDEX(GRID!$B$4:$U$15,MATCH(Q$7,GRID!$A$4:$A$15,0),MATCH(1,($U$2=GRID!$B$1:$U$1)*(КАЛЕНДАРЬ!I12=GRID!$B$3:$U$3),0))*GRID!$H$42,
ROUNDUP(INDEX(GRID!$B$4:$U$15,MATCH(Q$7,GRID!$A$4:$A$15,0),MATCH(1,($U$2=GRID!$B$1:$U$1)*(КАЛЕНДАРЬ!I12=GRID!$B$3:$U$3),0))*GRID!$H$42*(1-GRID!$H$43),0))</f>
        <v>139464</v>
      </c>
      <c r="R50" s="57" t="s">
        <v>119</v>
      </c>
      <c r="S50" s="57" t="s">
        <v>119</v>
      </c>
      <c r="T50" s="57" t="s">
        <v>119</v>
      </c>
    </row>
    <row r="51" spans="1:20" hidden="1">
      <c r="A51" s="148" t="s">
        <v>12</v>
      </c>
      <c r="B51" s="149">
        <v>10</v>
      </c>
      <c r="C51" s="8" cm="1">
        <f t="array" ref="C51">IF($I$2="Длительное проживание от 30 ночей ",
INDEX(GRID!$B$4:$U$15,MATCH(C$7,GRID!$A$4:$A$15,0),MATCH(1,($U$2=GRID!$B$1:$U$1)*(КАЛЕНДАРЬ!I13=GRID!$B$3:$U$3),0))*GRID!$H$42,
ROUNDUP(INDEX(GRID!$B$4:$U$15,MATCH(C$7,GRID!$A$4:$A$15,0),MATCH(1,($U$2=GRID!$B$1:$U$1)*(КАЛЕНДАРЬ!I13=GRID!$B$3:$U$3),0))*GRID!$H$42*(1-GRID!$H$43),0))</f>
        <v>26280</v>
      </c>
      <c r="D51" s="8" cm="1">
        <f t="array" ref="D51">IF($I$2="Длительное проживание от 30 ночей ",
INDEX(GRID!$B$18:$U$29,MATCH(C$7,GRID!$A$18:$A$29,0),MATCH(1,($U$2=GRID!$B$1:$U$1)*(КАЛЕНДАРЬ!I13=GRID!$B$3:$U$3),0))*GRID!$H$42,
ROUNDUP(INDEX(GRID!$B$18:$U$29,MATCH(C$7,GRID!$A$18:$A$29,0),MATCH(1,($U$2=GRID!$B$1:$U$1)*(КАЛЕНДАРЬ!I13=GRID!$B$3:$U$3),0))*GRID!$H$42*(1-GRID!$H$43),0))</f>
        <v>29880</v>
      </c>
      <c r="E51" s="8" cm="1">
        <f t="array" ref="E51">IF($I$2="Длительное проживание от 30 ночей ",
INDEX(GRID!$B$4:$U$15,MATCH(E$7,GRID!$A$4:$A$15,0),MATCH(1,($U$2=GRID!$B$1:$U$1)*(КАЛЕНДАРЬ!I13=GRID!$B$3:$U$3),0))*GRID!$H$42,
ROUNDUP(INDEX(GRID!$B$4:$U$15,MATCH(E$7,GRID!$A$4:$A$15,0),MATCH(1,($U$2=GRID!$B$1:$U$1)*(КАЛЕНДАРЬ!I13=GRID!$B$3:$U$3),0))*GRID!$H$42*(1-GRID!$H$43),0))</f>
        <v>31464</v>
      </c>
      <c r="F51" s="8" cm="1">
        <f t="array" ref="F51">IF($I$2="Длительное проживание от 30 ночей ",
INDEX(GRID!$B$18:$U$29,MATCH(E$7,GRID!$A$18:$A$29,0),MATCH(1,($U$2=GRID!$B$1:$U$1)*(КАЛЕНДАРЬ!I13=GRID!$B$3:$U$3),0))*GRID!$H$42,
ROUNDUP(INDEX(GRID!$B$18:$U$29,MATCH(E$7,GRID!$A$18:$A$29,0),MATCH(1,($U$2=GRID!$B$1:$U$1)*(КАЛЕНДАРЬ!I13=GRID!$B$3:$U$3),0))*GRID!$H$42*(1-GRID!$H$43),0))</f>
        <v>35064</v>
      </c>
      <c r="G51" s="57" t="s">
        <v>119</v>
      </c>
      <c r="H51" s="57" t="s">
        <v>119</v>
      </c>
      <c r="I51" s="8" cm="1">
        <f t="array" ref="I51">IF($I$2="Длительное проживание от 30 ночей ",
INDEX(GRID!$B$4:$U$15,MATCH(I$7,GRID!$A$4:$A$15,0),MATCH(1,($U$2=GRID!$B$1:$U$1)*(КАЛЕНДАРЬ!I13=GRID!$B$3:$U$3),0))*GRID!$H$42,
ROUNDUP(INDEX(GRID!$B$4:$U$15,MATCH(I$7,GRID!$A$4:$A$15,0),MATCH(1,($U$2=GRID!$B$1:$U$1)*(КАЛЕНДАРЬ!I13=GRID!$B$3:$U$3),0))*GRID!$H$42*(1-GRID!$H$43),0))</f>
        <v>40464</v>
      </c>
      <c r="J51" s="8" cm="1">
        <f t="array" ref="J51">IF($I$2="Длительное проживание от 30 ночей ",
INDEX(GRID!$B$18:$U$29,MATCH(I$7,GRID!$A$18:$A$29,0),MATCH(1,($U$2=GRID!$B$1:$U$1)*(КАЛЕНДАРЬ!I13=GRID!$B$3:$U$3),0))*GRID!$H$42,
ROUNDUP(INDEX(GRID!$B$18:$U$29,MATCH(I$7,GRID!$A$18:$A$29,0),MATCH(1,($U$2=GRID!$B$1:$U$1)*(КАЛЕНДАРЬ!I13=GRID!$B$3:$U$3),0))*GRID!$H$42*(1-GRID!$H$43),0))</f>
        <v>44064</v>
      </c>
      <c r="K51" s="57" t="s">
        <v>119</v>
      </c>
      <c r="L51" s="57" t="s">
        <v>119</v>
      </c>
      <c r="M51" s="8" cm="1">
        <f t="array" ref="M51">IF($I$2="Длительное проживание от 30 ночей ",
INDEX(GRID!$B$4:$U$15,MATCH(M$7,GRID!$A$4:$A$15,0),MATCH(1,($U$2=GRID!$B$1:$U$1)*(КАЛЕНДАРЬ!I13=GRID!$B$3:$U$3),0))*GRID!$H$42,
ROUNDUP(INDEX(GRID!$B$4:$U$15,MATCH(M$7,GRID!$A$4:$A$15,0),MATCH(1,($U$2=GRID!$B$1:$U$1)*(КАЛЕНДАРЬ!I13=GRID!$B$3:$U$3),0))*GRID!$H$42*(1-GRID!$H$43),0))</f>
        <v>60696</v>
      </c>
      <c r="N51" s="8" cm="1">
        <f t="array" ref="N51">IF($I$2="Длительное проживание от 30 ночей ",
INDEX(GRID!$B$18:$U$29,MATCH(M$7,GRID!$A$18:$A$29,0),MATCH(1,($U$2=GRID!$B$1:$U$1)*(КАЛЕНДАРЬ!I13=GRID!$B$3:$U$3),0))*GRID!$H$42,
ROUNDUP(INDEX(GRID!$B$18:$U$29,MATCH(M$7,GRID!$A$18:$A$29,0),MATCH(1,($U$2=GRID!$B$1:$U$1)*(КАЛЕНДАРЬ!I13=GRID!$B$3:$U$3),0))*GRID!$H$42*(1-GRID!$H$43),0))</f>
        <v>64296</v>
      </c>
      <c r="O51" s="57" t="s">
        <v>119</v>
      </c>
      <c r="P51" s="8" cm="1">
        <f t="array" ref="P51">IF($I$2="Длительное проживание от 30 ночей ",
INDEX(GRID!$B$4:$U$15,MATCH(P$7,GRID!$A$4:$A$15,0),MATCH(1,($U$2=GRID!$B$1:$U$1)*(КАЛЕНДАРЬ!I13=GRID!$B$3:$U$3),0))*GRID!$H$42,
ROUNDUP(INDEX(GRID!$B$4:$U$15,MATCH(P$7,GRID!$A$4:$A$15,0),MATCH(1,($U$2=GRID!$B$1:$U$1)*(КАЛЕНДАРЬ!I13=GRID!$B$3:$U$3),0))*GRID!$H$42*(1-GRID!$H$43),0))</f>
        <v>118944</v>
      </c>
      <c r="Q51" s="8" cm="1">
        <f t="array" ref="Q51">IF($I$2="Длительное проживание от 30 ночей ",
INDEX(GRID!$B$4:$U$15,MATCH(Q$7,GRID!$A$4:$A$15,0),MATCH(1,($U$2=GRID!$B$1:$U$1)*(КАЛЕНДАРЬ!I13=GRID!$B$3:$U$3),0))*GRID!$H$42,
ROUNDUP(INDEX(GRID!$B$4:$U$15,MATCH(Q$7,GRID!$A$4:$A$15,0),MATCH(1,($U$2=GRID!$B$1:$U$1)*(КАЛЕНДАРЬ!I13=GRID!$B$3:$U$3),0))*GRID!$H$42*(1-GRID!$H$43),0))</f>
        <v>139464</v>
      </c>
      <c r="R51" s="57" t="s">
        <v>119</v>
      </c>
      <c r="S51" s="57" t="s">
        <v>119</v>
      </c>
      <c r="T51" s="57" t="s">
        <v>119</v>
      </c>
    </row>
    <row r="52" spans="1:20" hidden="1">
      <c r="A52" s="148" t="s">
        <v>13</v>
      </c>
      <c r="B52" s="149">
        <v>11</v>
      </c>
      <c r="C52" s="8" cm="1">
        <f t="array" ref="C52">IF($I$2="Длительное проживание от 30 ночей ",
INDEX(GRID!$B$4:$U$15,MATCH(C$7,GRID!$A$4:$A$15,0),MATCH(1,($U$2=GRID!$B$1:$U$1)*(КАЛЕНДАРЬ!I14=GRID!$B$3:$U$3),0))*GRID!$H$42,
ROUNDUP(INDEX(GRID!$B$4:$U$15,MATCH(C$7,GRID!$A$4:$A$15,0),MATCH(1,($U$2=GRID!$B$1:$U$1)*(КАЛЕНДАРЬ!I14=GRID!$B$3:$U$3),0))*GRID!$H$42*(1-GRID!$H$43),0))</f>
        <v>26280</v>
      </c>
      <c r="D52" s="8" cm="1">
        <f t="array" ref="D52">IF($I$2="Длительное проживание от 30 ночей ",
INDEX(GRID!$B$18:$U$29,MATCH(C$7,GRID!$A$18:$A$29,0),MATCH(1,($U$2=GRID!$B$1:$U$1)*(КАЛЕНДАРЬ!I14=GRID!$B$3:$U$3),0))*GRID!$H$42,
ROUNDUP(INDEX(GRID!$B$18:$U$29,MATCH(C$7,GRID!$A$18:$A$29,0),MATCH(1,($U$2=GRID!$B$1:$U$1)*(КАЛЕНДАРЬ!I14=GRID!$B$3:$U$3),0))*GRID!$H$42*(1-GRID!$H$43),0))</f>
        <v>29880</v>
      </c>
      <c r="E52" s="8" cm="1">
        <f t="array" ref="E52">IF($I$2="Длительное проживание от 30 ночей ",
INDEX(GRID!$B$4:$U$15,MATCH(E$7,GRID!$A$4:$A$15,0),MATCH(1,($U$2=GRID!$B$1:$U$1)*(КАЛЕНДАРЬ!I14=GRID!$B$3:$U$3),0))*GRID!$H$42,
ROUNDUP(INDEX(GRID!$B$4:$U$15,MATCH(E$7,GRID!$A$4:$A$15,0),MATCH(1,($U$2=GRID!$B$1:$U$1)*(КАЛЕНДАРЬ!I14=GRID!$B$3:$U$3),0))*GRID!$H$42*(1-GRID!$H$43),0))</f>
        <v>31464</v>
      </c>
      <c r="F52" s="8" cm="1">
        <f t="array" ref="F52">IF($I$2="Длительное проживание от 30 ночей ",
INDEX(GRID!$B$18:$U$29,MATCH(E$7,GRID!$A$18:$A$29,0),MATCH(1,($U$2=GRID!$B$1:$U$1)*(КАЛЕНДАРЬ!I14=GRID!$B$3:$U$3),0))*GRID!$H$42,
ROUNDUP(INDEX(GRID!$B$18:$U$29,MATCH(E$7,GRID!$A$18:$A$29,0),MATCH(1,($U$2=GRID!$B$1:$U$1)*(КАЛЕНДАРЬ!I14=GRID!$B$3:$U$3),0))*GRID!$H$42*(1-GRID!$H$43),0))</f>
        <v>35064</v>
      </c>
      <c r="G52" s="57" t="s">
        <v>119</v>
      </c>
      <c r="H52" s="57" t="s">
        <v>119</v>
      </c>
      <c r="I52" s="8" cm="1">
        <f t="array" ref="I52">IF($I$2="Длительное проживание от 30 ночей ",
INDEX(GRID!$B$4:$U$15,MATCH(I$7,GRID!$A$4:$A$15,0),MATCH(1,($U$2=GRID!$B$1:$U$1)*(КАЛЕНДАРЬ!I14=GRID!$B$3:$U$3),0))*GRID!$H$42,
ROUNDUP(INDEX(GRID!$B$4:$U$15,MATCH(I$7,GRID!$A$4:$A$15,0),MATCH(1,($U$2=GRID!$B$1:$U$1)*(КАЛЕНДАРЬ!I14=GRID!$B$3:$U$3),0))*GRID!$H$42*(1-GRID!$H$43),0))</f>
        <v>40464</v>
      </c>
      <c r="J52" s="8" cm="1">
        <f t="array" ref="J52">IF($I$2="Длительное проживание от 30 ночей ",
INDEX(GRID!$B$18:$U$29,MATCH(I$7,GRID!$A$18:$A$29,0),MATCH(1,($U$2=GRID!$B$1:$U$1)*(КАЛЕНДАРЬ!I14=GRID!$B$3:$U$3),0))*GRID!$H$42,
ROUNDUP(INDEX(GRID!$B$18:$U$29,MATCH(I$7,GRID!$A$18:$A$29,0),MATCH(1,($U$2=GRID!$B$1:$U$1)*(КАЛЕНДАРЬ!I14=GRID!$B$3:$U$3),0))*GRID!$H$42*(1-GRID!$H$43),0))</f>
        <v>44064</v>
      </c>
      <c r="K52" s="57" t="s">
        <v>119</v>
      </c>
      <c r="L52" s="57" t="s">
        <v>119</v>
      </c>
      <c r="M52" s="8" cm="1">
        <f t="array" ref="M52">IF($I$2="Длительное проживание от 30 ночей ",
INDEX(GRID!$B$4:$U$15,MATCH(M$7,GRID!$A$4:$A$15,0),MATCH(1,($U$2=GRID!$B$1:$U$1)*(КАЛЕНДАРЬ!I14=GRID!$B$3:$U$3),0))*GRID!$H$42,
ROUNDUP(INDEX(GRID!$B$4:$U$15,MATCH(M$7,GRID!$A$4:$A$15,0),MATCH(1,($U$2=GRID!$B$1:$U$1)*(КАЛЕНДАРЬ!I14=GRID!$B$3:$U$3),0))*GRID!$H$42*(1-GRID!$H$43),0))</f>
        <v>60696</v>
      </c>
      <c r="N52" s="8" cm="1">
        <f t="array" ref="N52">IF($I$2="Длительное проживание от 30 ночей ",
INDEX(GRID!$B$18:$U$29,MATCH(M$7,GRID!$A$18:$A$29,0),MATCH(1,($U$2=GRID!$B$1:$U$1)*(КАЛЕНДАРЬ!I14=GRID!$B$3:$U$3),0))*GRID!$H$42,
ROUNDUP(INDEX(GRID!$B$18:$U$29,MATCH(M$7,GRID!$A$18:$A$29,0),MATCH(1,($U$2=GRID!$B$1:$U$1)*(КАЛЕНДАРЬ!I14=GRID!$B$3:$U$3),0))*GRID!$H$42*(1-GRID!$H$43),0))</f>
        <v>64296</v>
      </c>
      <c r="O52" s="57" t="s">
        <v>119</v>
      </c>
      <c r="P52" s="8" cm="1">
        <f t="array" ref="P52">IF($I$2="Длительное проживание от 30 ночей ",
INDEX(GRID!$B$4:$U$15,MATCH(P$7,GRID!$A$4:$A$15,0),MATCH(1,($U$2=GRID!$B$1:$U$1)*(КАЛЕНДАРЬ!I14=GRID!$B$3:$U$3),0))*GRID!$H$42,
ROUNDUP(INDEX(GRID!$B$4:$U$15,MATCH(P$7,GRID!$A$4:$A$15,0),MATCH(1,($U$2=GRID!$B$1:$U$1)*(КАЛЕНДАРЬ!I14=GRID!$B$3:$U$3),0))*GRID!$H$42*(1-GRID!$H$43),0))</f>
        <v>118944</v>
      </c>
      <c r="Q52" s="8" cm="1">
        <f t="array" ref="Q52">IF($I$2="Длительное проживание от 30 ночей ",
INDEX(GRID!$B$4:$U$15,MATCH(Q$7,GRID!$A$4:$A$15,0),MATCH(1,($U$2=GRID!$B$1:$U$1)*(КАЛЕНДАРЬ!I14=GRID!$B$3:$U$3),0))*GRID!$H$42,
ROUNDUP(INDEX(GRID!$B$4:$U$15,MATCH(Q$7,GRID!$A$4:$A$15,0),MATCH(1,($U$2=GRID!$B$1:$U$1)*(КАЛЕНДАРЬ!I14=GRID!$B$3:$U$3),0))*GRID!$H$42*(1-GRID!$H$43),0))</f>
        <v>139464</v>
      </c>
      <c r="R52" s="57" t="s">
        <v>119</v>
      </c>
      <c r="S52" s="57" t="s">
        <v>119</v>
      </c>
      <c r="T52" s="57" t="s">
        <v>119</v>
      </c>
    </row>
    <row r="53" spans="1:20" hidden="1">
      <c r="A53" s="148" t="s">
        <v>14</v>
      </c>
      <c r="B53" s="149">
        <v>12</v>
      </c>
      <c r="C53" s="8" cm="1">
        <f t="array" ref="C53">IF($I$2="Длительное проживание от 30 ночей ",
INDEX(GRID!$B$4:$U$15,MATCH(C$7,GRID!$A$4:$A$15,0),MATCH(1,($U$2=GRID!$B$1:$U$1)*(КАЛЕНДАРЬ!I15=GRID!$B$3:$U$3),0))*GRID!$H$42,
ROUNDUP(INDEX(GRID!$B$4:$U$15,MATCH(C$7,GRID!$A$4:$A$15,0),MATCH(1,($U$2=GRID!$B$1:$U$1)*(КАЛЕНДАРЬ!I15=GRID!$B$3:$U$3),0))*GRID!$H$42*(1-GRID!$H$43),0))</f>
        <v>26280</v>
      </c>
      <c r="D53" s="8" cm="1">
        <f t="array" ref="D53">IF($I$2="Длительное проживание от 30 ночей ",
INDEX(GRID!$B$18:$U$29,MATCH(C$7,GRID!$A$18:$A$29,0),MATCH(1,($U$2=GRID!$B$1:$U$1)*(КАЛЕНДАРЬ!I15=GRID!$B$3:$U$3),0))*GRID!$H$42,
ROUNDUP(INDEX(GRID!$B$18:$U$29,MATCH(C$7,GRID!$A$18:$A$29,0),MATCH(1,($U$2=GRID!$B$1:$U$1)*(КАЛЕНДАРЬ!I15=GRID!$B$3:$U$3),0))*GRID!$H$42*(1-GRID!$H$43),0))</f>
        <v>29880</v>
      </c>
      <c r="E53" s="8" cm="1">
        <f t="array" ref="E53">IF($I$2="Длительное проживание от 30 ночей ",
INDEX(GRID!$B$4:$U$15,MATCH(E$7,GRID!$A$4:$A$15,0),MATCH(1,($U$2=GRID!$B$1:$U$1)*(КАЛЕНДАРЬ!I15=GRID!$B$3:$U$3),0))*GRID!$H$42,
ROUNDUP(INDEX(GRID!$B$4:$U$15,MATCH(E$7,GRID!$A$4:$A$15,0),MATCH(1,($U$2=GRID!$B$1:$U$1)*(КАЛЕНДАРЬ!I15=GRID!$B$3:$U$3),0))*GRID!$H$42*(1-GRID!$H$43),0))</f>
        <v>31464</v>
      </c>
      <c r="F53" s="8" cm="1">
        <f t="array" ref="F53">IF($I$2="Длительное проживание от 30 ночей ",
INDEX(GRID!$B$18:$U$29,MATCH(E$7,GRID!$A$18:$A$29,0),MATCH(1,($U$2=GRID!$B$1:$U$1)*(КАЛЕНДАРЬ!I15=GRID!$B$3:$U$3),0))*GRID!$H$42,
ROUNDUP(INDEX(GRID!$B$18:$U$29,MATCH(E$7,GRID!$A$18:$A$29,0),MATCH(1,($U$2=GRID!$B$1:$U$1)*(КАЛЕНДАРЬ!I15=GRID!$B$3:$U$3),0))*GRID!$H$42*(1-GRID!$H$43),0))</f>
        <v>35064</v>
      </c>
      <c r="G53" s="57" t="s">
        <v>119</v>
      </c>
      <c r="H53" s="57" t="s">
        <v>119</v>
      </c>
      <c r="I53" s="8" cm="1">
        <f t="array" ref="I53">IF($I$2="Длительное проживание от 30 ночей ",
INDEX(GRID!$B$4:$U$15,MATCH(I$7,GRID!$A$4:$A$15,0),MATCH(1,($U$2=GRID!$B$1:$U$1)*(КАЛЕНДАРЬ!I15=GRID!$B$3:$U$3),0))*GRID!$H$42,
ROUNDUP(INDEX(GRID!$B$4:$U$15,MATCH(I$7,GRID!$A$4:$A$15,0),MATCH(1,($U$2=GRID!$B$1:$U$1)*(КАЛЕНДАРЬ!I15=GRID!$B$3:$U$3),0))*GRID!$H$42*(1-GRID!$H$43),0))</f>
        <v>40464</v>
      </c>
      <c r="J53" s="8" cm="1">
        <f t="array" ref="J53">IF($I$2="Длительное проживание от 30 ночей ",
INDEX(GRID!$B$18:$U$29,MATCH(I$7,GRID!$A$18:$A$29,0),MATCH(1,($U$2=GRID!$B$1:$U$1)*(КАЛЕНДАРЬ!I15=GRID!$B$3:$U$3),0))*GRID!$H$42,
ROUNDUP(INDEX(GRID!$B$18:$U$29,MATCH(I$7,GRID!$A$18:$A$29,0),MATCH(1,($U$2=GRID!$B$1:$U$1)*(КАЛЕНДАРЬ!I15=GRID!$B$3:$U$3),0))*GRID!$H$42*(1-GRID!$H$43),0))</f>
        <v>44064</v>
      </c>
      <c r="K53" s="57" t="s">
        <v>119</v>
      </c>
      <c r="L53" s="57" t="s">
        <v>119</v>
      </c>
      <c r="M53" s="8" cm="1">
        <f t="array" ref="M53">IF($I$2="Длительное проживание от 30 ночей ",
INDEX(GRID!$B$4:$U$15,MATCH(M$7,GRID!$A$4:$A$15,0),MATCH(1,($U$2=GRID!$B$1:$U$1)*(КАЛЕНДАРЬ!I15=GRID!$B$3:$U$3),0))*GRID!$H$42,
ROUNDUP(INDEX(GRID!$B$4:$U$15,MATCH(M$7,GRID!$A$4:$A$15,0),MATCH(1,($U$2=GRID!$B$1:$U$1)*(КАЛЕНДАРЬ!I15=GRID!$B$3:$U$3),0))*GRID!$H$42*(1-GRID!$H$43),0))</f>
        <v>60696</v>
      </c>
      <c r="N53" s="8" cm="1">
        <f t="array" ref="N53">IF($I$2="Длительное проживание от 30 ночей ",
INDEX(GRID!$B$18:$U$29,MATCH(M$7,GRID!$A$18:$A$29,0),MATCH(1,($U$2=GRID!$B$1:$U$1)*(КАЛЕНДАРЬ!I15=GRID!$B$3:$U$3),0))*GRID!$H$42,
ROUNDUP(INDEX(GRID!$B$18:$U$29,MATCH(M$7,GRID!$A$18:$A$29,0),MATCH(1,($U$2=GRID!$B$1:$U$1)*(КАЛЕНДАРЬ!I15=GRID!$B$3:$U$3),0))*GRID!$H$42*(1-GRID!$H$43),0))</f>
        <v>64296</v>
      </c>
      <c r="O53" s="57" t="s">
        <v>119</v>
      </c>
      <c r="P53" s="8" cm="1">
        <f t="array" ref="P53">IF($I$2="Длительное проживание от 30 ночей ",
INDEX(GRID!$B$4:$U$15,MATCH(P$7,GRID!$A$4:$A$15,0),MATCH(1,($U$2=GRID!$B$1:$U$1)*(КАЛЕНДАРЬ!I15=GRID!$B$3:$U$3),0))*GRID!$H$42,
ROUNDUP(INDEX(GRID!$B$4:$U$15,MATCH(P$7,GRID!$A$4:$A$15,0),MATCH(1,($U$2=GRID!$B$1:$U$1)*(КАЛЕНДАРЬ!I15=GRID!$B$3:$U$3),0))*GRID!$H$42*(1-GRID!$H$43),0))</f>
        <v>118944</v>
      </c>
      <c r="Q53" s="8" cm="1">
        <f t="array" ref="Q53">IF($I$2="Длительное проживание от 30 ночей ",
INDEX(GRID!$B$4:$U$15,MATCH(Q$7,GRID!$A$4:$A$15,0),MATCH(1,($U$2=GRID!$B$1:$U$1)*(КАЛЕНДАРЬ!I15=GRID!$B$3:$U$3),0))*GRID!$H$42,
ROUNDUP(INDEX(GRID!$B$4:$U$15,MATCH(Q$7,GRID!$A$4:$A$15,0),MATCH(1,($U$2=GRID!$B$1:$U$1)*(КАЛЕНДАРЬ!I15=GRID!$B$3:$U$3),0))*GRID!$H$42*(1-GRID!$H$43),0))</f>
        <v>139464</v>
      </c>
      <c r="R53" s="57" t="s">
        <v>119</v>
      </c>
      <c r="S53" s="57" t="s">
        <v>119</v>
      </c>
      <c r="T53" s="57" t="s">
        <v>119</v>
      </c>
    </row>
    <row r="54" spans="1:20" hidden="1">
      <c r="A54" s="148" t="s">
        <v>15</v>
      </c>
      <c r="B54" s="149">
        <v>13</v>
      </c>
      <c r="C54" s="8" cm="1">
        <f t="array" ref="C54">IF($I$2="Длительное проживание от 30 ночей ",
INDEX(GRID!$B$4:$U$15,MATCH(C$7,GRID!$A$4:$A$15,0),MATCH(1,($U$2=GRID!$B$1:$U$1)*(КАЛЕНДАРЬ!I16=GRID!$B$3:$U$3),0))*GRID!$H$42,
ROUNDUP(INDEX(GRID!$B$4:$U$15,MATCH(C$7,GRID!$A$4:$A$15,0),MATCH(1,($U$2=GRID!$B$1:$U$1)*(КАЛЕНДАРЬ!I16=GRID!$B$3:$U$3),0))*GRID!$H$42*(1-GRID!$H$43),0))</f>
        <v>26280</v>
      </c>
      <c r="D54" s="8" cm="1">
        <f t="array" ref="D54">IF($I$2="Длительное проживание от 30 ночей ",
INDEX(GRID!$B$18:$U$29,MATCH(C$7,GRID!$A$18:$A$29,0),MATCH(1,($U$2=GRID!$B$1:$U$1)*(КАЛЕНДАРЬ!I16=GRID!$B$3:$U$3),0))*GRID!$H$42,
ROUNDUP(INDEX(GRID!$B$18:$U$29,MATCH(C$7,GRID!$A$18:$A$29,0),MATCH(1,($U$2=GRID!$B$1:$U$1)*(КАЛЕНДАРЬ!I16=GRID!$B$3:$U$3),0))*GRID!$H$42*(1-GRID!$H$43),0))</f>
        <v>29880</v>
      </c>
      <c r="E54" s="8" cm="1">
        <f t="array" ref="E54">IF($I$2="Длительное проживание от 30 ночей ",
INDEX(GRID!$B$4:$U$15,MATCH(E$7,GRID!$A$4:$A$15,0),MATCH(1,($U$2=GRID!$B$1:$U$1)*(КАЛЕНДАРЬ!I16=GRID!$B$3:$U$3),0))*GRID!$H$42,
ROUNDUP(INDEX(GRID!$B$4:$U$15,MATCH(E$7,GRID!$A$4:$A$15,0),MATCH(1,($U$2=GRID!$B$1:$U$1)*(КАЛЕНДАРЬ!I16=GRID!$B$3:$U$3),0))*GRID!$H$42*(1-GRID!$H$43),0))</f>
        <v>31464</v>
      </c>
      <c r="F54" s="8" cm="1">
        <f t="array" ref="F54">IF($I$2="Длительное проживание от 30 ночей ",
INDEX(GRID!$B$18:$U$29,MATCH(E$7,GRID!$A$18:$A$29,0),MATCH(1,($U$2=GRID!$B$1:$U$1)*(КАЛЕНДАРЬ!I16=GRID!$B$3:$U$3),0))*GRID!$H$42,
ROUNDUP(INDEX(GRID!$B$18:$U$29,MATCH(E$7,GRID!$A$18:$A$29,0),MATCH(1,($U$2=GRID!$B$1:$U$1)*(КАЛЕНДАРЬ!I16=GRID!$B$3:$U$3),0))*GRID!$H$42*(1-GRID!$H$43),0))</f>
        <v>35064</v>
      </c>
      <c r="G54" s="57" t="s">
        <v>119</v>
      </c>
      <c r="H54" s="57" t="s">
        <v>119</v>
      </c>
      <c r="I54" s="8" cm="1">
        <f t="array" ref="I54">IF($I$2="Длительное проживание от 30 ночей ",
INDEX(GRID!$B$4:$U$15,MATCH(I$7,GRID!$A$4:$A$15,0),MATCH(1,($U$2=GRID!$B$1:$U$1)*(КАЛЕНДАРЬ!I16=GRID!$B$3:$U$3),0))*GRID!$H$42,
ROUNDUP(INDEX(GRID!$B$4:$U$15,MATCH(I$7,GRID!$A$4:$A$15,0),MATCH(1,($U$2=GRID!$B$1:$U$1)*(КАЛЕНДАРЬ!I16=GRID!$B$3:$U$3),0))*GRID!$H$42*(1-GRID!$H$43),0))</f>
        <v>40464</v>
      </c>
      <c r="J54" s="8" cm="1">
        <f t="array" ref="J54">IF($I$2="Длительное проживание от 30 ночей ",
INDEX(GRID!$B$18:$U$29,MATCH(I$7,GRID!$A$18:$A$29,0),MATCH(1,($U$2=GRID!$B$1:$U$1)*(КАЛЕНДАРЬ!I16=GRID!$B$3:$U$3),0))*GRID!$H$42,
ROUNDUP(INDEX(GRID!$B$18:$U$29,MATCH(I$7,GRID!$A$18:$A$29,0),MATCH(1,($U$2=GRID!$B$1:$U$1)*(КАЛЕНДАРЬ!I16=GRID!$B$3:$U$3),0))*GRID!$H$42*(1-GRID!$H$43),0))</f>
        <v>44064</v>
      </c>
      <c r="K54" s="57" t="s">
        <v>119</v>
      </c>
      <c r="L54" s="57" t="s">
        <v>119</v>
      </c>
      <c r="M54" s="8" cm="1">
        <f t="array" ref="M54">IF($I$2="Длительное проживание от 30 ночей ",
INDEX(GRID!$B$4:$U$15,MATCH(M$7,GRID!$A$4:$A$15,0),MATCH(1,($U$2=GRID!$B$1:$U$1)*(КАЛЕНДАРЬ!I16=GRID!$B$3:$U$3),0))*GRID!$H$42,
ROUNDUP(INDEX(GRID!$B$4:$U$15,MATCH(M$7,GRID!$A$4:$A$15,0),MATCH(1,($U$2=GRID!$B$1:$U$1)*(КАЛЕНДАРЬ!I16=GRID!$B$3:$U$3),0))*GRID!$H$42*(1-GRID!$H$43),0))</f>
        <v>60696</v>
      </c>
      <c r="N54" s="8" cm="1">
        <f t="array" ref="N54">IF($I$2="Длительное проживание от 30 ночей ",
INDEX(GRID!$B$18:$U$29,MATCH(M$7,GRID!$A$18:$A$29,0),MATCH(1,($U$2=GRID!$B$1:$U$1)*(КАЛЕНДАРЬ!I16=GRID!$B$3:$U$3),0))*GRID!$H$42,
ROUNDUP(INDEX(GRID!$B$18:$U$29,MATCH(M$7,GRID!$A$18:$A$29,0),MATCH(1,($U$2=GRID!$B$1:$U$1)*(КАЛЕНДАРЬ!I16=GRID!$B$3:$U$3),0))*GRID!$H$42*(1-GRID!$H$43),0))</f>
        <v>64296</v>
      </c>
      <c r="O54" s="57" t="s">
        <v>119</v>
      </c>
      <c r="P54" s="8" cm="1">
        <f t="array" ref="P54">IF($I$2="Длительное проживание от 30 ночей ",
INDEX(GRID!$B$4:$U$15,MATCH(P$7,GRID!$A$4:$A$15,0),MATCH(1,($U$2=GRID!$B$1:$U$1)*(КАЛЕНДАРЬ!I16=GRID!$B$3:$U$3),0))*GRID!$H$42,
ROUNDUP(INDEX(GRID!$B$4:$U$15,MATCH(P$7,GRID!$A$4:$A$15,0),MATCH(1,($U$2=GRID!$B$1:$U$1)*(КАЛЕНДАРЬ!I16=GRID!$B$3:$U$3),0))*GRID!$H$42*(1-GRID!$H$43),0))</f>
        <v>118944</v>
      </c>
      <c r="Q54" s="8" cm="1">
        <f t="array" ref="Q54">IF($I$2="Длительное проживание от 30 ночей ",
INDEX(GRID!$B$4:$U$15,MATCH(Q$7,GRID!$A$4:$A$15,0),MATCH(1,($U$2=GRID!$B$1:$U$1)*(КАЛЕНДАРЬ!I16=GRID!$B$3:$U$3),0))*GRID!$H$42,
ROUNDUP(INDEX(GRID!$B$4:$U$15,MATCH(Q$7,GRID!$A$4:$A$15,0),MATCH(1,($U$2=GRID!$B$1:$U$1)*(КАЛЕНДАРЬ!I16=GRID!$B$3:$U$3),0))*GRID!$H$42*(1-GRID!$H$43),0))</f>
        <v>139464</v>
      </c>
      <c r="R54" s="57" t="s">
        <v>119</v>
      </c>
      <c r="S54" s="57" t="s">
        <v>119</v>
      </c>
      <c r="T54" s="57" t="s">
        <v>119</v>
      </c>
    </row>
    <row r="55" spans="1:20" hidden="1">
      <c r="A55" s="148" t="s">
        <v>16</v>
      </c>
      <c r="B55" s="149">
        <v>14</v>
      </c>
      <c r="C55" s="8" cm="1">
        <f t="array" ref="C55">IF($I$2="Длительное проживание от 30 ночей ",
INDEX(GRID!$B$4:$U$15,MATCH(C$7,GRID!$A$4:$A$15,0),MATCH(1,($U$2=GRID!$B$1:$U$1)*(КАЛЕНДАРЬ!I17=GRID!$B$3:$U$3),0))*GRID!$H$42,
ROUNDUP(INDEX(GRID!$B$4:$U$15,MATCH(C$7,GRID!$A$4:$A$15,0),MATCH(1,($U$2=GRID!$B$1:$U$1)*(КАЛЕНДАРЬ!I17=GRID!$B$3:$U$3),0))*GRID!$H$42*(1-GRID!$H$43),0))</f>
        <v>26280</v>
      </c>
      <c r="D55" s="8" cm="1">
        <f t="array" ref="D55">IF($I$2="Длительное проживание от 30 ночей ",
INDEX(GRID!$B$18:$U$29,MATCH(C$7,GRID!$A$18:$A$29,0),MATCH(1,($U$2=GRID!$B$1:$U$1)*(КАЛЕНДАРЬ!I17=GRID!$B$3:$U$3),0))*GRID!$H$42,
ROUNDUP(INDEX(GRID!$B$18:$U$29,MATCH(C$7,GRID!$A$18:$A$29,0),MATCH(1,($U$2=GRID!$B$1:$U$1)*(КАЛЕНДАРЬ!I17=GRID!$B$3:$U$3),0))*GRID!$H$42*(1-GRID!$H$43),0))</f>
        <v>29880</v>
      </c>
      <c r="E55" s="8" cm="1">
        <f t="array" ref="E55">IF($I$2="Длительное проживание от 30 ночей ",
INDEX(GRID!$B$4:$U$15,MATCH(E$7,GRID!$A$4:$A$15,0),MATCH(1,($U$2=GRID!$B$1:$U$1)*(КАЛЕНДАРЬ!I17=GRID!$B$3:$U$3),0))*GRID!$H$42,
ROUNDUP(INDEX(GRID!$B$4:$U$15,MATCH(E$7,GRID!$A$4:$A$15,0),MATCH(1,($U$2=GRID!$B$1:$U$1)*(КАЛЕНДАРЬ!I17=GRID!$B$3:$U$3),0))*GRID!$H$42*(1-GRID!$H$43),0))</f>
        <v>31464</v>
      </c>
      <c r="F55" s="8" cm="1">
        <f t="array" ref="F55">IF($I$2="Длительное проживание от 30 ночей ",
INDEX(GRID!$B$18:$U$29,MATCH(E$7,GRID!$A$18:$A$29,0),MATCH(1,($U$2=GRID!$B$1:$U$1)*(КАЛЕНДАРЬ!I17=GRID!$B$3:$U$3),0))*GRID!$H$42,
ROUNDUP(INDEX(GRID!$B$18:$U$29,MATCH(E$7,GRID!$A$18:$A$29,0),MATCH(1,($U$2=GRID!$B$1:$U$1)*(КАЛЕНДАРЬ!I17=GRID!$B$3:$U$3),0))*GRID!$H$42*(1-GRID!$H$43),0))</f>
        <v>35064</v>
      </c>
      <c r="G55" s="57" t="s">
        <v>119</v>
      </c>
      <c r="H55" s="57" t="s">
        <v>119</v>
      </c>
      <c r="I55" s="8" cm="1">
        <f t="array" ref="I55">IF($I$2="Длительное проживание от 30 ночей ",
INDEX(GRID!$B$4:$U$15,MATCH(I$7,GRID!$A$4:$A$15,0),MATCH(1,($U$2=GRID!$B$1:$U$1)*(КАЛЕНДАРЬ!I17=GRID!$B$3:$U$3),0))*GRID!$H$42,
ROUNDUP(INDEX(GRID!$B$4:$U$15,MATCH(I$7,GRID!$A$4:$A$15,0),MATCH(1,($U$2=GRID!$B$1:$U$1)*(КАЛЕНДАРЬ!I17=GRID!$B$3:$U$3),0))*GRID!$H$42*(1-GRID!$H$43),0))</f>
        <v>40464</v>
      </c>
      <c r="J55" s="8" cm="1">
        <f t="array" ref="J55">IF($I$2="Длительное проживание от 30 ночей ",
INDEX(GRID!$B$18:$U$29,MATCH(I$7,GRID!$A$18:$A$29,0),MATCH(1,($U$2=GRID!$B$1:$U$1)*(КАЛЕНДАРЬ!I17=GRID!$B$3:$U$3),0))*GRID!$H$42,
ROUNDUP(INDEX(GRID!$B$18:$U$29,MATCH(I$7,GRID!$A$18:$A$29,0),MATCH(1,($U$2=GRID!$B$1:$U$1)*(КАЛЕНДАРЬ!I17=GRID!$B$3:$U$3),0))*GRID!$H$42*(1-GRID!$H$43),0))</f>
        <v>44064</v>
      </c>
      <c r="K55" s="57" t="s">
        <v>119</v>
      </c>
      <c r="L55" s="57" t="s">
        <v>119</v>
      </c>
      <c r="M55" s="8" cm="1">
        <f t="array" ref="M55">IF($I$2="Длительное проживание от 30 ночей ",
INDEX(GRID!$B$4:$U$15,MATCH(M$7,GRID!$A$4:$A$15,0),MATCH(1,($U$2=GRID!$B$1:$U$1)*(КАЛЕНДАРЬ!I17=GRID!$B$3:$U$3),0))*GRID!$H$42,
ROUNDUP(INDEX(GRID!$B$4:$U$15,MATCH(M$7,GRID!$A$4:$A$15,0),MATCH(1,($U$2=GRID!$B$1:$U$1)*(КАЛЕНДАРЬ!I17=GRID!$B$3:$U$3),0))*GRID!$H$42*(1-GRID!$H$43),0))</f>
        <v>60696</v>
      </c>
      <c r="N55" s="8" cm="1">
        <f t="array" ref="N55">IF($I$2="Длительное проживание от 30 ночей ",
INDEX(GRID!$B$18:$U$29,MATCH(M$7,GRID!$A$18:$A$29,0),MATCH(1,($U$2=GRID!$B$1:$U$1)*(КАЛЕНДАРЬ!I17=GRID!$B$3:$U$3),0))*GRID!$H$42,
ROUNDUP(INDEX(GRID!$B$18:$U$29,MATCH(M$7,GRID!$A$18:$A$29,0),MATCH(1,($U$2=GRID!$B$1:$U$1)*(КАЛЕНДАРЬ!I17=GRID!$B$3:$U$3),0))*GRID!$H$42*(1-GRID!$H$43),0))</f>
        <v>64296</v>
      </c>
      <c r="O55" s="57" t="s">
        <v>119</v>
      </c>
      <c r="P55" s="8" cm="1">
        <f t="array" ref="P55">IF($I$2="Длительное проживание от 30 ночей ",
INDEX(GRID!$B$4:$U$15,MATCH(P$7,GRID!$A$4:$A$15,0),MATCH(1,($U$2=GRID!$B$1:$U$1)*(КАЛЕНДАРЬ!I17=GRID!$B$3:$U$3),0))*GRID!$H$42,
ROUNDUP(INDEX(GRID!$B$4:$U$15,MATCH(P$7,GRID!$A$4:$A$15,0),MATCH(1,($U$2=GRID!$B$1:$U$1)*(КАЛЕНДАРЬ!I17=GRID!$B$3:$U$3),0))*GRID!$H$42*(1-GRID!$H$43),0))</f>
        <v>118944</v>
      </c>
      <c r="Q55" s="8" cm="1">
        <f t="array" ref="Q55">IF($I$2="Длительное проживание от 30 ночей ",
INDEX(GRID!$B$4:$U$15,MATCH(Q$7,GRID!$A$4:$A$15,0),MATCH(1,($U$2=GRID!$B$1:$U$1)*(КАЛЕНДАРЬ!I17=GRID!$B$3:$U$3),0))*GRID!$H$42,
ROUNDUP(INDEX(GRID!$B$4:$U$15,MATCH(Q$7,GRID!$A$4:$A$15,0),MATCH(1,($U$2=GRID!$B$1:$U$1)*(КАЛЕНДАРЬ!I17=GRID!$B$3:$U$3),0))*GRID!$H$42*(1-GRID!$H$43),0))</f>
        <v>139464</v>
      </c>
      <c r="R55" s="57" t="s">
        <v>119</v>
      </c>
      <c r="S55" s="57" t="s">
        <v>119</v>
      </c>
      <c r="T55" s="57" t="s">
        <v>119</v>
      </c>
    </row>
    <row r="56" spans="1:20" hidden="1">
      <c r="A56" s="148" t="s">
        <v>17</v>
      </c>
      <c r="B56" s="149">
        <v>15</v>
      </c>
      <c r="C56" s="8" cm="1">
        <f t="array" ref="C56">IF($I$2="Длительное проживание от 30 ночей ",
INDEX(GRID!$B$4:$U$15,MATCH(C$7,GRID!$A$4:$A$15,0),MATCH(1,($U$2=GRID!$B$1:$U$1)*(КАЛЕНДАРЬ!I18=GRID!$B$3:$U$3),0))*GRID!$H$42,
ROUNDUP(INDEX(GRID!$B$4:$U$15,MATCH(C$7,GRID!$A$4:$A$15,0),MATCH(1,($U$2=GRID!$B$1:$U$1)*(КАЛЕНДАРЬ!I18=GRID!$B$3:$U$3),0))*GRID!$H$42*(1-GRID!$H$43),0))</f>
        <v>26280</v>
      </c>
      <c r="D56" s="8" cm="1">
        <f t="array" ref="D56">IF($I$2="Длительное проживание от 30 ночей ",
INDEX(GRID!$B$18:$U$29,MATCH(C$7,GRID!$A$18:$A$29,0),MATCH(1,($U$2=GRID!$B$1:$U$1)*(КАЛЕНДАРЬ!I18=GRID!$B$3:$U$3),0))*GRID!$H$42,
ROUNDUP(INDEX(GRID!$B$18:$U$29,MATCH(C$7,GRID!$A$18:$A$29,0),MATCH(1,($U$2=GRID!$B$1:$U$1)*(КАЛЕНДАРЬ!I18=GRID!$B$3:$U$3),0))*GRID!$H$42*(1-GRID!$H$43),0))</f>
        <v>29880</v>
      </c>
      <c r="E56" s="8" cm="1">
        <f t="array" ref="E56">IF($I$2="Длительное проживание от 30 ночей ",
INDEX(GRID!$B$4:$U$15,MATCH(E$7,GRID!$A$4:$A$15,0),MATCH(1,($U$2=GRID!$B$1:$U$1)*(КАЛЕНДАРЬ!I18=GRID!$B$3:$U$3),0))*GRID!$H$42,
ROUNDUP(INDEX(GRID!$B$4:$U$15,MATCH(E$7,GRID!$A$4:$A$15,0),MATCH(1,($U$2=GRID!$B$1:$U$1)*(КАЛЕНДАРЬ!I18=GRID!$B$3:$U$3),0))*GRID!$H$42*(1-GRID!$H$43),0))</f>
        <v>31464</v>
      </c>
      <c r="F56" s="8" cm="1">
        <f t="array" ref="F56">IF($I$2="Длительное проживание от 30 ночей ",
INDEX(GRID!$B$18:$U$29,MATCH(E$7,GRID!$A$18:$A$29,0),MATCH(1,($U$2=GRID!$B$1:$U$1)*(КАЛЕНДАРЬ!I18=GRID!$B$3:$U$3),0))*GRID!$H$42,
ROUNDUP(INDEX(GRID!$B$18:$U$29,MATCH(E$7,GRID!$A$18:$A$29,0),MATCH(1,($U$2=GRID!$B$1:$U$1)*(КАЛЕНДАРЬ!I18=GRID!$B$3:$U$3),0))*GRID!$H$42*(1-GRID!$H$43),0))</f>
        <v>35064</v>
      </c>
      <c r="G56" s="57" t="s">
        <v>119</v>
      </c>
      <c r="H56" s="57" t="s">
        <v>119</v>
      </c>
      <c r="I56" s="8" cm="1">
        <f t="array" ref="I56">IF($I$2="Длительное проживание от 30 ночей ",
INDEX(GRID!$B$4:$U$15,MATCH(I$7,GRID!$A$4:$A$15,0),MATCH(1,($U$2=GRID!$B$1:$U$1)*(КАЛЕНДАРЬ!I18=GRID!$B$3:$U$3),0))*GRID!$H$42,
ROUNDUP(INDEX(GRID!$B$4:$U$15,MATCH(I$7,GRID!$A$4:$A$15,0),MATCH(1,($U$2=GRID!$B$1:$U$1)*(КАЛЕНДАРЬ!I18=GRID!$B$3:$U$3),0))*GRID!$H$42*(1-GRID!$H$43),0))</f>
        <v>40464</v>
      </c>
      <c r="J56" s="8" cm="1">
        <f t="array" ref="J56">IF($I$2="Длительное проживание от 30 ночей ",
INDEX(GRID!$B$18:$U$29,MATCH(I$7,GRID!$A$18:$A$29,0),MATCH(1,($U$2=GRID!$B$1:$U$1)*(КАЛЕНДАРЬ!I18=GRID!$B$3:$U$3),0))*GRID!$H$42,
ROUNDUP(INDEX(GRID!$B$18:$U$29,MATCH(I$7,GRID!$A$18:$A$29,0),MATCH(1,($U$2=GRID!$B$1:$U$1)*(КАЛЕНДАРЬ!I18=GRID!$B$3:$U$3),0))*GRID!$H$42*(1-GRID!$H$43),0))</f>
        <v>44064</v>
      </c>
      <c r="K56" s="57" t="s">
        <v>119</v>
      </c>
      <c r="L56" s="57" t="s">
        <v>119</v>
      </c>
      <c r="M56" s="8" cm="1">
        <f t="array" ref="M56">IF($I$2="Длительное проживание от 30 ночей ",
INDEX(GRID!$B$4:$U$15,MATCH(M$7,GRID!$A$4:$A$15,0),MATCH(1,($U$2=GRID!$B$1:$U$1)*(КАЛЕНДАРЬ!I18=GRID!$B$3:$U$3),0))*GRID!$H$42,
ROUNDUP(INDEX(GRID!$B$4:$U$15,MATCH(M$7,GRID!$A$4:$A$15,0),MATCH(1,($U$2=GRID!$B$1:$U$1)*(КАЛЕНДАРЬ!I18=GRID!$B$3:$U$3),0))*GRID!$H$42*(1-GRID!$H$43),0))</f>
        <v>60696</v>
      </c>
      <c r="N56" s="8" cm="1">
        <f t="array" ref="N56">IF($I$2="Длительное проживание от 30 ночей ",
INDEX(GRID!$B$18:$U$29,MATCH(M$7,GRID!$A$18:$A$29,0),MATCH(1,($U$2=GRID!$B$1:$U$1)*(КАЛЕНДАРЬ!I18=GRID!$B$3:$U$3),0))*GRID!$H$42,
ROUNDUP(INDEX(GRID!$B$18:$U$29,MATCH(M$7,GRID!$A$18:$A$29,0),MATCH(1,($U$2=GRID!$B$1:$U$1)*(КАЛЕНДАРЬ!I18=GRID!$B$3:$U$3),0))*GRID!$H$42*(1-GRID!$H$43),0))</f>
        <v>64296</v>
      </c>
      <c r="O56" s="57" t="s">
        <v>119</v>
      </c>
      <c r="P56" s="8" cm="1">
        <f t="array" ref="P56">IF($I$2="Длительное проживание от 30 ночей ",
INDEX(GRID!$B$4:$U$15,MATCH(P$7,GRID!$A$4:$A$15,0),MATCH(1,($U$2=GRID!$B$1:$U$1)*(КАЛЕНДАРЬ!I18=GRID!$B$3:$U$3),0))*GRID!$H$42,
ROUNDUP(INDEX(GRID!$B$4:$U$15,MATCH(P$7,GRID!$A$4:$A$15,0),MATCH(1,($U$2=GRID!$B$1:$U$1)*(КАЛЕНДАРЬ!I18=GRID!$B$3:$U$3),0))*GRID!$H$42*(1-GRID!$H$43),0))</f>
        <v>118944</v>
      </c>
      <c r="Q56" s="8" cm="1">
        <f t="array" ref="Q56">IF($I$2="Длительное проживание от 30 ночей ",
INDEX(GRID!$B$4:$U$15,MATCH(Q$7,GRID!$A$4:$A$15,0),MATCH(1,($U$2=GRID!$B$1:$U$1)*(КАЛЕНДАРЬ!I18=GRID!$B$3:$U$3),0))*GRID!$H$42,
ROUNDUP(INDEX(GRID!$B$4:$U$15,MATCH(Q$7,GRID!$A$4:$A$15,0),MATCH(1,($U$2=GRID!$B$1:$U$1)*(КАЛЕНДАРЬ!I18=GRID!$B$3:$U$3),0))*GRID!$H$42*(1-GRID!$H$43),0))</f>
        <v>139464</v>
      </c>
      <c r="R56" s="57" t="s">
        <v>119</v>
      </c>
      <c r="S56" s="57" t="s">
        <v>119</v>
      </c>
      <c r="T56" s="57" t="s">
        <v>119</v>
      </c>
    </row>
    <row r="57" spans="1:20" hidden="1">
      <c r="A57" s="148" t="s">
        <v>11</v>
      </c>
      <c r="B57" s="149">
        <v>16</v>
      </c>
      <c r="C57" s="8" cm="1">
        <f t="array" ref="C57">IF($I$2="Длительное проживание от 30 ночей ",
INDEX(GRID!$B$4:$U$15,MATCH(C$7,GRID!$A$4:$A$15,0),MATCH(1,($U$2=GRID!$B$1:$U$1)*(КАЛЕНДАРЬ!I19=GRID!$B$3:$U$3),0))*GRID!$H$42,
ROUNDUP(INDEX(GRID!$B$4:$U$15,MATCH(C$7,GRID!$A$4:$A$15,0),MATCH(1,($U$2=GRID!$B$1:$U$1)*(КАЛЕНДАРЬ!I19=GRID!$B$3:$U$3),0))*GRID!$H$42*(1-GRID!$H$43),0))</f>
        <v>23904</v>
      </c>
      <c r="D57" s="8" cm="1">
        <f t="array" ref="D57">IF($I$2="Длительное проживание от 30 ночей ",
INDEX(GRID!$B$18:$U$29,MATCH(C$7,GRID!$A$18:$A$29,0),MATCH(1,($U$2=GRID!$B$1:$U$1)*(КАЛЕНДАРЬ!I19=GRID!$B$3:$U$3),0))*GRID!$H$42,
ROUNDUP(INDEX(GRID!$B$18:$U$29,MATCH(C$7,GRID!$A$18:$A$29,0),MATCH(1,($U$2=GRID!$B$1:$U$1)*(КАЛЕНДАРЬ!I19=GRID!$B$3:$U$3),0))*GRID!$H$42*(1-GRID!$H$43),0))</f>
        <v>27504</v>
      </c>
      <c r="E57" s="8" cm="1">
        <f t="array" ref="E57">IF($I$2="Длительное проживание от 30 ночей ",
INDEX(GRID!$B$4:$U$15,MATCH(E$7,GRID!$A$4:$A$15,0),MATCH(1,($U$2=GRID!$B$1:$U$1)*(КАЛЕНДАРЬ!I19=GRID!$B$3:$U$3),0))*GRID!$H$42,
ROUNDUP(INDEX(GRID!$B$4:$U$15,MATCH(E$7,GRID!$A$4:$A$15,0),MATCH(1,($U$2=GRID!$B$1:$U$1)*(КАЛЕНДАРЬ!I19=GRID!$B$3:$U$3),0))*GRID!$H$42*(1-GRID!$H$43),0))</f>
        <v>28728</v>
      </c>
      <c r="F57" s="8" cm="1">
        <f t="array" ref="F57">IF($I$2="Длительное проживание от 30 ночей ",
INDEX(GRID!$B$18:$U$29,MATCH(E$7,GRID!$A$18:$A$29,0),MATCH(1,($U$2=GRID!$B$1:$U$1)*(КАЛЕНДАРЬ!I19=GRID!$B$3:$U$3),0))*GRID!$H$42,
ROUNDUP(INDEX(GRID!$B$18:$U$29,MATCH(E$7,GRID!$A$18:$A$29,0),MATCH(1,($U$2=GRID!$B$1:$U$1)*(КАЛЕНДАРЬ!I19=GRID!$B$3:$U$3),0))*GRID!$H$42*(1-GRID!$H$43),0))</f>
        <v>32328</v>
      </c>
      <c r="G57" s="57" t="s">
        <v>119</v>
      </c>
      <c r="H57" s="57" t="s">
        <v>119</v>
      </c>
      <c r="I57" s="8" cm="1">
        <f t="array" ref="I57">IF($I$2="Длительное проживание от 30 ночей ",
INDEX(GRID!$B$4:$U$15,MATCH(I$7,GRID!$A$4:$A$15,0),MATCH(1,($U$2=GRID!$B$1:$U$1)*(КАЛЕНДАРЬ!I19=GRID!$B$3:$U$3),0))*GRID!$H$42,
ROUNDUP(INDEX(GRID!$B$4:$U$15,MATCH(I$7,GRID!$A$4:$A$15,0),MATCH(1,($U$2=GRID!$B$1:$U$1)*(КАЛЕНДАРЬ!I19=GRID!$B$3:$U$3),0))*GRID!$H$42*(1-GRID!$H$43),0))</f>
        <v>37224</v>
      </c>
      <c r="J57" s="8" cm="1">
        <f t="array" ref="J57">IF($I$2="Длительное проживание от 30 ночей ",
INDEX(GRID!$B$18:$U$29,MATCH(I$7,GRID!$A$18:$A$29,0),MATCH(1,($U$2=GRID!$B$1:$U$1)*(КАЛЕНДАРЬ!I19=GRID!$B$3:$U$3),0))*GRID!$H$42,
ROUNDUP(INDEX(GRID!$B$18:$U$29,MATCH(I$7,GRID!$A$18:$A$29,0),MATCH(1,($U$2=GRID!$B$1:$U$1)*(КАЛЕНДАРЬ!I19=GRID!$B$3:$U$3),0))*GRID!$H$42*(1-GRID!$H$43),0))</f>
        <v>40824</v>
      </c>
      <c r="K57" s="57" t="s">
        <v>119</v>
      </c>
      <c r="L57" s="57" t="s">
        <v>119</v>
      </c>
      <c r="M57" s="8" cm="1">
        <f t="array" ref="M57">IF($I$2="Длительное проживание от 30 ночей ",
INDEX(GRID!$B$4:$U$15,MATCH(M$7,GRID!$A$4:$A$15,0),MATCH(1,($U$2=GRID!$B$1:$U$1)*(КАЛЕНДАРЬ!I19=GRID!$B$3:$U$3),0))*GRID!$H$42,
ROUNDUP(INDEX(GRID!$B$4:$U$15,MATCH(M$7,GRID!$A$4:$A$15,0),MATCH(1,($U$2=GRID!$B$1:$U$1)*(КАЛЕНДАРЬ!I19=GRID!$B$3:$U$3),0))*GRID!$H$42*(1-GRID!$H$43),0))</f>
        <v>56880</v>
      </c>
      <c r="N57" s="8" cm="1">
        <f t="array" ref="N57">IF($I$2="Длительное проживание от 30 ночей ",
INDEX(GRID!$B$18:$U$29,MATCH(M$7,GRID!$A$18:$A$29,0),MATCH(1,($U$2=GRID!$B$1:$U$1)*(КАЛЕНДАРЬ!I19=GRID!$B$3:$U$3),0))*GRID!$H$42,
ROUNDUP(INDEX(GRID!$B$18:$U$29,MATCH(M$7,GRID!$A$18:$A$29,0),MATCH(1,($U$2=GRID!$B$1:$U$1)*(КАЛЕНДАРЬ!I19=GRID!$B$3:$U$3),0))*GRID!$H$42*(1-GRID!$H$43),0))</f>
        <v>60480</v>
      </c>
      <c r="O57" s="57" t="s">
        <v>119</v>
      </c>
      <c r="P57" s="8" cm="1">
        <f t="array" ref="P57">IF($I$2="Длительное проживание от 30 ночей ",
INDEX(GRID!$B$4:$U$15,MATCH(P$7,GRID!$A$4:$A$15,0),MATCH(1,($U$2=GRID!$B$1:$U$1)*(КАЛЕНДАРЬ!I19=GRID!$B$3:$U$3),0))*GRID!$H$42,
ROUNDUP(INDEX(GRID!$B$4:$U$15,MATCH(P$7,GRID!$A$4:$A$15,0),MATCH(1,($U$2=GRID!$B$1:$U$1)*(КАЛЕНДАРЬ!I19=GRID!$B$3:$U$3),0))*GRID!$H$42*(1-GRID!$H$43),0))</f>
        <v>113760</v>
      </c>
      <c r="Q57" s="8" cm="1">
        <f t="array" ref="Q57">IF($I$2="Длительное проживание от 30 ночей ",
INDEX(GRID!$B$4:$U$15,MATCH(Q$7,GRID!$A$4:$A$15,0),MATCH(1,($U$2=GRID!$B$1:$U$1)*(КАЛЕНДАРЬ!I19=GRID!$B$3:$U$3),0))*GRID!$H$42,
ROUNDUP(INDEX(GRID!$B$4:$U$15,MATCH(Q$7,GRID!$A$4:$A$15,0),MATCH(1,($U$2=GRID!$B$1:$U$1)*(КАЛЕНДАРЬ!I19=GRID!$B$3:$U$3),0))*GRID!$H$42*(1-GRID!$H$43),0))</f>
        <v>133560</v>
      </c>
      <c r="R57" s="57" t="s">
        <v>119</v>
      </c>
      <c r="S57" s="57" t="s">
        <v>119</v>
      </c>
      <c r="T57" s="57" t="s">
        <v>119</v>
      </c>
    </row>
    <row r="58" spans="1:20" hidden="1">
      <c r="A58" s="148" t="s">
        <v>12</v>
      </c>
      <c r="B58" s="149">
        <v>17</v>
      </c>
      <c r="C58" s="8" cm="1">
        <f t="array" ref="C58">IF($I$2="Длительное проживание от 30 ночей ",
INDEX(GRID!$B$4:$U$15,MATCH(C$7,GRID!$A$4:$A$15,0),MATCH(1,($U$2=GRID!$B$1:$U$1)*(КАЛЕНДАРЬ!I20=GRID!$B$3:$U$3),0))*GRID!$H$42,
ROUNDUP(INDEX(GRID!$B$4:$U$15,MATCH(C$7,GRID!$A$4:$A$15,0),MATCH(1,($U$2=GRID!$B$1:$U$1)*(КАЛЕНДАРЬ!I20=GRID!$B$3:$U$3),0))*GRID!$H$42*(1-GRID!$H$43),0))</f>
        <v>23904</v>
      </c>
      <c r="D58" s="8" cm="1">
        <f t="array" ref="D58">IF($I$2="Длительное проживание от 30 ночей ",
INDEX(GRID!$B$18:$U$29,MATCH(C$7,GRID!$A$18:$A$29,0),MATCH(1,($U$2=GRID!$B$1:$U$1)*(КАЛЕНДАРЬ!I20=GRID!$B$3:$U$3),0))*GRID!$H$42,
ROUNDUP(INDEX(GRID!$B$18:$U$29,MATCH(C$7,GRID!$A$18:$A$29,0),MATCH(1,($U$2=GRID!$B$1:$U$1)*(КАЛЕНДАРЬ!I20=GRID!$B$3:$U$3),0))*GRID!$H$42*(1-GRID!$H$43),0))</f>
        <v>27504</v>
      </c>
      <c r="E58" s="8" cm="1">
        <f t="array" ref="E58">IF($I$2="Длительное проживание от 30 ночей ",
INDEX(GRID!$B$4:$U$15,MATCH(E$7,GRID!$A$4:$A$15,0),MATCH(1,($U$2=GRID!$B$1:$U$1)*(КАЛЕНДАРЬ!I20=GRID!$B$3:$U$3),0))*GRID!$H$42,
ROUNDUP(INDEX(GRID!$B$4:$U$15,MATCH(E$7,GRID!$A$4:$A$15,0),MATCH(1,($U$2=GRID!$B$1:$U$1)*(КАЛЕНДАРЬ!I20=GRID!$B$3:$U$3),0))*GRID!$H$42*(1-GRID!$H$43),0))</f>
        <v>28728</v>
      </c>
      <c r="F58" s="8" cm="1">
        <f t="array" ref="F58">IF($I$2="Длительное проживание от 30 ночей ",
INDEX(GRID!$B$18:$U$29,MATCH(E$7,GRID!$A$18:$A$29,0),MATCH(1,($U$2=GRID!$B$1:$U$1)*(КАЛЕНДАРЬ!I20=GRID!$B$3:$U$3),0))*GRID!$H$42,
ROUNDUP(INDEX(GRID!$B$18:$U$29,MATCH(E$7,GRID!$A$18:$A$29,0),MATCH(1,($U$2=GRID!$B$1:$U$1)*(КАЛЕНДАРЬ!I20=GRID!$B$3:$U$3),0))*GRID!$H$42*(1-GRID!$H$43),0))</f>
        <v>32328</v>
      </c>
      <c r="G58" s="57" t="s">
        <v>119</v>
      </c>
      <c r="H58" s="57" t="s">
        <v>119</v>
      </c>
      <c r="I58" s="8" cm="1">
        <f t="array" ref="I58">IF($I$2="Длительное проживание от 30 ночей ",
INDEX(GRID!$B$4:$U$15,MATCH(I$7,GRID!$A$4:$A$15,0),MATCH(1,($U$2=GRID!$B$1:$U$1)*(КАЛЕНДАРЬ!I20=GRID!$B$3:$U$3),0))*GRID!$H$42,
ROUNDUP(INDEX(GRID!$B$4:$U$15,MATCH(I$7,GRID!$A$4:$A$15,0),MATCH(1,($U$2=GRID!$B$1:$U$1)*(КАЛЕНДАРЬ!I20=GRID!$B$3:$U$3),0))*GRID!$H$42*(1-GRID!$H$43),0))</f>
        <v>37224</v>
      </c>
      <c r="J58" s="8" cm="1">
        <f t="array" ref="J58">IF($I$2="Длительное проживание от 30 ночей ",
INDEX(GRID!$B$18:$U$29,MATCH(I$7,GRID!$A$18:$A$29,0),MATCH(1,($U$2=GRID!$B$1:$U$1)*(КАЛЕНДАРЬ!I20=GRID!$B$3:$U$3),0))*GRID!$H$42,
ROUNDUP(INDEX(GRID!$B$18:$U$29,MATCH(I$7,GRID!$A$18:$A$29,0),MATCH(1,($U$2=GRID!$B$1:$U$1)*(КАЛЕНДАРЬ!I20=GRID!$B$3:$U$3),0))*GRID!$H$42*(1-GRID!$H$43),0))</f>
        <v>40824</v>
      </c>
      <c r="K58" s="57" t="s">
        <v>119</v>
      </c>
      <c r="L58" s="57" t="s">
        <v>119</v>
      </c>
      <c r="M58" s="8" cm="1">
        <f t="array" ref="M58">IF($I$2="Длительное проживание от 30 ночей ",
INDEX(GRID!$B$4:$U$15,MATCH(M$7,GRID!$A$4:$A$15,0),MATCH(1,($U$2=GRID!$B$1:$U$1)*(КАЛЕНДАРЬ!I20=GRID!$B$3:$U$3),0))*GRID!$H$42,
ROUNDUP(INDEX(GRID!$B$4:$U$15,MATCH(M$7,GRID!$A$4:$A$15,0),MATCH(1,($U$2=GRID!$B$1:$U$1)*(КАЛЕНДАРЬ!I20=GRID!$B$3:$U$3),0))*GRID!$H$42*(1-GRID!$H$43),0))</f>
        <v>56880</v>
      </c>
      <c r="N58" s="8" cm="1">
        <f t="array" ref="N58">IF($I$2="Длительное проживание от 30 ночей ",
INDEX(GRID!$B$18:$U$29,MATCH(M$7,GRID!$A$18:$A$29,0),MATCH(1,($U$2=GRID!$B$1:$U$1)*(КАЛЕНДАРЬ!I20=GRID!$B$3:$U$3),0))*GRID!$H$42,
ROUNDUP(INDEX(GRID!$B$18:$U$29,MATCH(M$7,GRID!$A$18:$A$29,0),MATCH(1,($U$2=GRID!$B$1:$U$1)*(КАЛЕНДАРЬ!I20=GRID!$B$3:$U$3),0))*GRID!$H$42*(1-GRID!$H$43),0))</f>
        <v>60480</v>
      </c>
      <c r="O58" s="57" t="s">
        <v>119</v>
      </c>
      <c r="P58" s="8" cm="1">
        <f t="array" ref="P58">IF($I$2="Длительное проживание от 30 ночей ",
INDEX(GRID!$B$4:$U$15,MATCH(P$7,GRID!$A$4:$A$15,0),MATCH(1,($U$2=GRID!$B$1:$U$1)*(КАЛЕНДАРЬ!I20=GRID!$B$3:$U$3),0))*GRID!$H$42,
ROUNDUP(INDEX(GRID!$B$4:$U$15,MATCH(P$7,GRID!$A$4:$A$15,0),MATCH(1,($U$2=GRID!$B$1:$U$1)*(КАЛЕНДАРЬ!I20=GRID!$B$3:$U$3),0))*GRID!$H$42*(1-GRID!$H$43),0))</f>
        <v>113760</v>
      </c>
      <c r="Q58" s="8" cm="1">
        <f t="array" ref="Q58">IF($I$2="Длительное проживание от 30 ночей ",
INDEX(GRID!$B$4:$U$15,MATCH(Q$7,GRID!$A$4:$A$15,0),MATCH(1,($U$2=GRID!$B$1:$U$1)*(КАЛЕНДАРЬ!I20=GRID!$B$3:$U$3),0))*GRID!$H$42,
ROUNDUP(INDEX(GRID!$B$4:$U$15,MATCH(Q$7,GRID!$A$4:$A$15,0),MATCH(1,($U$2=GRID!$B$1:$U$1)*(КАЛЕНДАРЬ!I20=GRID!$B$3:$U$3),0))*GRID!$H$42*(1-GRID!$H$43),0))</f>
        <v>133560</v>
      </c>
      <c r="R58" s="57" t="s">
        <v>119</v>
      </c>
      <c r="S58" s="57" t="s">
        <v>119</v>
      </c>
      <c r="T58" s="57" t="s">
        <v>119</v>
      </c>
    </row>
    <row r="59" spans="1:20" hidden="1">
      <c r="A59" s="148" t="s">
        <v>13</v>
      </c>
      <c r="B59" s="149">
        <v>18</v>
      </c>
      <c r="C59" s="8" cm="1">
        <f t="array" ref="C59">IF($I$2="Длительное проживание от 30 ночей ",
INDEX(GRID!$B$4:$U$15,MATCH(C$7,GRID!$A$4:$A$15,0),MATCH(1,($U$2=GRID!$B$1:$U$1)*(КАЛЕНДАРЬ!I21=GRID!$B$3:$U$3),0))*GRID!$H$42,
ROUNDUP(INDEX(GRID!$B$4:$U$15,MATCH(C$7,GRID!$A$4:$A$15,0),MATCH(1,($U$2=GRID!$B$1:$U$1)*(КАЛЕНДАРЬ!I21=GRID!$B$3:$U$3),0))*GRID!$H$42*(1-GRID!$H$43),0))</f>
        <v>23904</v>
      </c>
      <c r="D59" s="8" cm="1">
        <f t="array" ref="D59">IF($I$2="Длительное проживание от 30 ночей ",
INDEX(GRID!$B$18:$U$29,MATCH(C$7,GRID!$A$18:$A$29,0),MATCH(1,($U$2=GRID!$B$1:$U$1)*(КАЛЕНДАРЬ!I21=GRID!$B$3:$U$3),0))*GRID!$H$42,
ROUNDUP(INDEX(GRID!$B$18:$U$29,MATCH(C$7,GRID!$A$18:$A$29,0),MATCH(1,($U$2=GRID!$B$1:$U$1)*(КАЛЕНДАРЬ!I21=GRID!$B$3:$U$3),0))*GRID!$H$42*(1-GRID!$H$43),0))</f>
        <v>27504</v>
      </c>
      <c r="E59" s="8" cm="1">
        <f t="array" ref="E59">IF($I$2="Длительное проживание от 30 ночей ",
INDEX(GRID!$B$4:$U$15,MATCH(E$7,GRID!$A$4:$A$15,0),MATCH(1,($U$2=GRID!$B$1:$U$1)*(КАЛЕНДАРЬ!I21=GRID!$B$3:$U$3),0))*GRID!$H$42,
ROUNDUP(INDEX(GRID!$B$4:$U$15,MATCH(E$7,GRID!$A$4:$A$15,0),MATCH(1,($U$2=GRID!$B$1:$U$1)*(КАЛЕНДАРЬ!I21=GRID!$B$3:$U$3),0))*GRID!$H$42*(1-GRID!$H$43),0))</f>
        <v>28728</v>
      </c>
      <c r="F59" s="8" cm="1">
        <f t="array" ref="F59">IF($I$2="Длительное проживание от 30 ночей ",
INDEX(GRID!$B$18:$U$29,MATCH(E$7,GRID!$A$18:$A$29,0),MATCH(1,($U$2=GRID!$B$1:$U$1)*(КАЛЕНДАРЬ!I21=GRID!$B$3:$U$3),0))*GRID!$H$42,
ROUNDUP(INDEX(GRID!$B$18:$U$29,MATCH(E$7,GRID!$A$18:$A$29,0),MATCH(1,($U$2=GRID!$B$1:$U$1)*(КАЛЕНДАРЬ!I21=GRID!$B$3:$U$3),0))*GRID!$H$42*(1-GRID!$H$43),0))</f>
        <v>32328</v>
      </c>
      <c r="G59" s="57" t="s">
        <v>119</v>
      </c>
      <c r="H59" s="57" t="s">
        <v>119</v>
      </c>
      <c r="I59" s="8" cm="1">
        <f t="array" ref="I59">IF($I$2="Длительное проживание от 30 ночей ",
INDEX(GRID!$B$4:$U$15,MATCH(I$7,GRID!$A$4:$A$15,0),MATCH(1,($U$2=GRID!$B$1:$U$1)*(КАЛЕНДАРЬ!I21=GRID!$B$3:$U$3),0))*GRID!$H$42,
ROUNDUP(INDEX(GRID!$B$4:$U$15,MATCH(I$7,GRID!$A$4:$A$15,0),MATCH(1,($U$2=GRID!$B$1:$U$1)*(КАЛЕНДАРЬ!I21=GRID!$B$3:$U$3),0))*GRID!$H$42*(1-GRID!$H$43),0))</f>
        <v>37224</v>
      </c>
      <c r="J59" s="8" cm="1">
        <f t="array" ref="J59">IF($I$2="Длительное проживание от 30 ночей ",
INDEX(GRID!$B$18:$U$29,MATCH(I$7,GRID!$A$18:$A$29,0),MATCH(1,($U$2=GRID!$B$1:$U$1)*(КАЛЕНДАРЬ!I21=GRID!$B$3:$U$3),0))*GRID!$H$42,
ROUNDUP(INDEX(GRID!$B$18:$U$29,MATCH(I$7,GRID!$A$18:$A$29,0),MATCH(1,($U$2=GRID!$B$1:$U$1)*(КАЛЕНДАРЬ!I21=GRID!$B$3:$U$3),0))*GRID!$H$42*(1-GRID!$H$43),0))</f>
        <v>40824</v>
      </c>
      <c r="K59" s="57" t="s">
        <v>119</v>
      </c>
      <c r="L59" s="57" t="s">
        <v>119</v>
      </c>
      <c r="M59" s="8" cm="1">
        <f t="array" ref="M59">IF($I$2="Длительное проживание от 30 ночей ",
INDEX(GRID!$B$4:$U$15,MATCH(M$7,GRID!$A$4:$A$15,0),MATCH(1,($U$2=GRID!$B$1:$U$1)*(КАЛЕНДАРЬ!I21=GRID!$B$3:$U$3),0))*GRID!$H$42,
ROUNDUP(INDEX(GRID!$B$4:$U$15,MATCH(M$7,GRID!$A$4:$A$15,0),MATCH(1,($U$2=GRID!$B$1:$U$1)*(КАЛЕНДАРЬ!I21=GRID!$B$3:$U$3),0))*GRID!$H$42*(1-GRID!$H$43),0))</f>
        <v>56880</v>
      </c>
      <c r="N59" s="8" cm="1">
        <f t="array" ref="N59">IF($I$2="Длительное проживание от 30 ночей ",
INDEX(GRID!$B$18:$U$29,MATCH(M$7,GRID!$A$18:$A$29,0),MATCH(1,($U$2=GRID!$B$1:$U$1)*(КАЛЕНДАРЬ!I21=GRID!$B$3:$U$3),0))*GRID!$H$42,
ROUNDUP(INDEX(GRID!$B$18:$U$29,MATCH(M$7,GRID!$A$18:$A$29,0),MATCH(1,($U$2=GRID!$B$1:$U$1)*(КАЛЕНДАРЬ!I21=GRID!$B$3:$U$3),0))*GRID!$H$42*(1-GRID!$H$43),0))</f>
        <v>60480</v>
      </c>
      <c r="O59" s="57" t="s">
        <v>119</v>
      </c>
      <c r="P59" s="8" cm="1">
        <f t="array" ref="P59">IF($I$2="Длительное проживание от 30 ночей ",
INDEX(GRID!$B$4:$U$15,MATCH(P$7,GRID!$A$4:$A$15,0),MATCH(1,($U$2=GRID!$B$1:$U$1)*(КАЛЕНДАРЬ!I21=GRID!$B$3:$U$3),0))*GRID!$H$42,
ROUNDUP(INDEX(GRID!$B$4:$U$15,MATCH(P$7,GRID!$A$4:$A$15,0),MATCH(1,($U$2=GRID!$B$1:$U$1)*(КАЛЕНДАРЬ!I21=GRID!$B$3:$U$3),0))*GRID!$H$42*(1-GRID!$H$43),0))</f>
        <v>113760</v>
      </c>
      <c r="Q59" s="8" cm="1">
        <f t="array" ref="Q59">IF($I$2="Длительное проживание от 30 ночей ",
INDEX(GRID!$B$4:$U$15,MATCH(Q$7,GRID!$A$4:$A$15,0),MATCH(1,($U$2=GRID!$B$1:$U$1)*(КАЛЕНДАРЬ!I21=GRID!$B$3:$U$3),0))*GRID!$H$42,
ROUNDUP(INDEX(GRID!$B$4:$U$15,MATCH(Q$7,GRID!$A$4:$A$15,0),MATCH(1,($U$2=GRID!$B$1:$U$1)*(КАЛЕНДАРЬ!I21=GRID!$B$3:$U$3),0))*GRID!$H$42*(1-GRID!$H$43),0))</f>
        <v>133560</v>
      </c>
      <c r="R59" s="57" t="s">
        <v>119</v>
      </c>
      <c r="S59" s="57" t="s">
        <v>119</v>
      </c>
      <c r="T59" s="57" t="s">
        <v>119</v>
      </c>
    </row>
    <row r="60" spans="1:20" hidden="1">
      <c r="A60" s="148" t="s">
        <v>14</v>
      </c>
      <c r="B60" s="149">
        <v>19</v>
      </c>
      <c r="C60" s="8" cm="1">
        <f t="array" ref="C60">IF($I$2="Длительное проживание от 30 ночей ",
INDEX(GRID!$B$4:$U$15,MATCH(C$7,GRID!$A$4:$A$15,0),MATCH(1,($U$2=GRID!$B$1:$U$1)*(КАЛЕНДАРЬ!I22=GRID!$B$3:$U$3),0))*GRID!$H$42,
ROUNDUP(INDEX(GRID!$B$4:$U$15,MATCH(C$7,GRID!$A$4:$A$15,0),MATCH(1,($U$2=GRID!$B$1:$U$1)*(КАЛЕНДАРЬ!I22=GRID!$B$3:$U$3),0))*GRID!$H$42*(1-GRID!$H$43),0))</f>
        <v>23904</v>
      </c>
      <c r="D60" s="8" cm="1">
        <f t="array" ref="D60">IF($I$2="Длительное проживание от 30 ночей ",
INDEX(GRID!$B$18:$U$29,MATCH(C$7,GRID!$A$18:$A$29,0),MATCH(1,($U$2=GRID!$B$1:$U$1)*(КАЛЕНДАРЬ!I22=GRID!$B$3:$U$3),0))*GRID!$H$42,
ROUNDUP(INDEX(GRID!$B$18:$U$29,MATCH(C$7,GRID!$A$18:$A$29,0),MATCH(1,($U$2=GRID!$B$1:$U$1)*(КАЛЕНДАРЬ!I22=GRID!$B$3:$U$3),0))*GRID!$H$42*(1-GRID!$H$43),0))</f>
        <v>27504</v>
      </c>
      <c r="E60" s="8" cm="1">
        <f t="array" ref="E60">IF($I$2="Длительное проживание от 30 ночей ",
INDEX(GRID!$B$4:$U$15,MATCH(E$7,GRID!$A$4:$A$15,0),MATCH(1,($U$2=GRID!$B$1:$U$1)*(КАЛЕНДАРЬ!I22=GRID!$B$3:$U$3),0))*GRID!$H$42,
ROUNDUP(INDEX(GRID!$B$4:$U$15,MATCH(E$7,GRID!$A$4:$A$15,0),MATCH(1,($U$2=GRID!$B$1:$U$1)*(КАЛЕНДАРЬ!I22=GRID!$B$3:$U$3),0))*GRID!$H$42*(1-GRID!$H$43),0))</f>
        <v>28728</v>
      </c>
      <c r="F60" s="8" cm="1">
        <f t="array" ref="F60">IF($I$2="Длительное проживание от 30 ночей ",
INDEX(GRID!$B$18:$U$29,MATCH(E$7,GRID!$A$18:$A$29,0),MATCH(1,($U$2=GRID!$B$1:$U$1)*(КАЛЕНДАРЬ!I22=GRID!$B$3:$U$3),0))*GRID!$H$42,
ROUNDUP(INDEX(GRID!$B$18:$U$29,MATCH(E$7,GRID!$A$18:$A$29,0),MATCH(1,($U$2=GRID!$B$1:$U$1)*(КАЛЕНДАРЬ!I22=GRID!$B$3:$U$3),0))*GRID!$H$42*(1-GRID!$H$43),0))</f>
        <v>32328</v>
      </c>
      <c r="G60" s="57" t="s">
        <v>119</v>
      </c>
      <c r="H60" s="57" t="s">
        <v>119</v>
      </c>
      <c r="I60" s="8" cm="1">
        <f t="array" ref="I60">IF($I$2="Длительное проживание от 30 ночей ",
INDEX(GRID!$B$4:$U$15,MATCH(I$7,GRID!$A$4:$A$15,0),MATCH(1,($U$2=GRID!$B$1:$U$1)*(КАЛЕНДАРЬ!I22=GRID!$B$3:$U$3),0))*GRID!$H$42,
ROUNDUP(INDEX(GRID!$B$4:$U$15,MATCH(I$7,GRID!$A$4:$A$15,0),MATCH(1,($U$2=GRID!$B$1:$U$1)*(КАЛЕНДАРЬ!I22=GRID!$B$3:$U$3),0))*GRID!$H$42*(1-GRID!$H$43),0))</f>
        <v>37224</v>
      </c>
      <c r="J60" s="8" cm="1">
        <f t="array" ref="J60">IF($I$2="Длительное проживание от 30 ночей ",
INDEX(GRID!$B$18:$U$29,MATCH(I$7,GRID!$A$18:$A$29,0),MATCH(1,($U$2=GRID!$B$1:$U$1)*(КАЛЕНДАРЬ!I22=GRID!$B$3:$U$3),0))*GRID!$H$42,
ROUNDUP(INDEX(GRID!$B$18:$U$29,MATCH(I$7,GRID!$A$18:$A$29,0),MATCH(1,($U$2=GRID!$B$1:$U$1)*(КАЛЕНДАРЬ!I22=GRID!$B$3:$U$3),0))*GRID!$H$42*(1-GRID!$H$43),0))</f>
        <v>40824</v>
      </c>
      <c r="K60" s="57" t="s">
        <v>119</v>
      </c>
      <c r="L60" s="57" t="s">
        <v>119</v>
      </c>
      <c r="M60" s="8" cm="1">
        <f t="array" ref="M60">IF($I$2="Длительное проживание от 30 ночей ",
INDEX(GRID!$B$4:$U$15,MATCH(M$7,GRID!$A$4:$A$15,0),MATCH(1,($U$2=GRID!$B$1:$U$1)*(КАЛЕНДАРЬ!I22=GRID!$B$3:$U$3),0))*GRID!$H$42,
ROUNDUP(INDEX(GRID!$B$4:$U$15,MATCH(M$7,GRID!$A$4:$A$15,0),MATCH(1,($U$2=GRID!$B$1:$U$1)*(КАЛЕНДАРЬ!I22=GRID!$B$3:$U$3),0))*GRID!$H$42*(1-GRID!$H$43),0))</f>
        <v>56880</v>
      </c>
      <c r="N60" s="8" cm="1">
        <f t="array" ref="N60">IF($I$2="Длительное проживание от 30 ночей ",
INDEX(GRID!$B$18:$U$29,MATCH(M$7,GRID!$A$18:$A$29,0),MATCH(1,($U$2=GRID!$B$1:$U$1)*(КАЛЕНДАРЬ!I22=GRID!$B$3:$U$3),0))*GRID!$H$42,
ROUNDUP(INDEX(GRID!$B$18:$U$29,MATCH(M$7,GRID!$A$18:$A$29,0),MATCH(1,($U$2=GRID!$B$1:$U$1)*(КАЛЕНДАРЬ!I22=GRID!$B$3:$U$3),0))*GRID!$H$42*(1-GRID!$H$43),0))</f>
        <v>60480</v>
      </c>
      <c r="O60" s="57" t="s">
        <v>119</v>
      </c>
      <c r="P60" s="8" cm="1">
        <f t="array" ref="P60">IF($I$2="Длительное проживание от 30 ночей ",
INDEX(GRID!$B$4:$U$15,MATCH(P$7,GRID!$A$4:$A$15,0),MATCH(1,($U$2=GRID!$B$1:$U$1)*(КАЛЕНДАРЬ!I22=GRID!$B$3:$U$3),0))*GRID!$H$42,
ROUNDUP(INDEX(GRID!$B$4:$U$15,MATCH(P$7,GRID!$A$4:$A$15,0),MATCH(1,($U$2=GRID!$B$1:$U$1)*(КАЛЕНДАРЬ!I22=GRID!$B$3:$U$3),0))*GRID!$H$42*(1-GRID!$H$43),0))</f>
        <v>113760</v>
      </c>
      <c r="Q60" s="8" cm="1">
        <f t="array" ref="Q60">IF($I$2="Длительное проживание от 30 ночей ",
INDEX(GRID!$B$4:$U$15,MATCH(Q$7,GRID!$A$4:$A$15,0),MATCH(1,($U$2=GRID!$B$1:$U$1)*(КАЛЕНДАРЬ!I22=GRID!$B$3:$U$3),0))*GRID!$H$42,
ROUNDUP(INDEX(GRID!$B$4:$U$15,MATCH(Q$7,GRID!$A$4:$A$15,0),MATCH(1,($U$2=GRID!$B$1:$U$1)*(КАЛЕНДАРЬ!I22=GRID!$B$3:$U$3),0))*GRID!$H$42*(1-GRID!$H$43),0))</f>
        <v>133560</v>
      </c>
      <c r="R60" s="57" t="s">
        <v>119</v>
      </c>
      <c r="S60" s="57" t="s">
        <v>119</v>
      </c>
      <c r="T60" s="57" t="s">
        <v>119</v>
      </c>
    </row>
    <row r="61" spans="1:20" hidden="1">
      <c r="A61" s="148" t="s">
        <v>15</v>
      </c>
      <c r="B61" s="149">
        <v>20</v>
      </c>
      <c r="C61" s="8" cm="1">
        <f t="array" ref="C61">IF($I$2="Длительное проживание от 30 ночей ",
INDEX(GRID!$B$4:$U$15,MATCH(C$7,GRID!$A$4:$A$15,0),MATCH(1,($U$2=GRID!$B$1:$U$1)*(КАЛЕНДАРЬ!I23=GRID!$B$3:$U$3),0))*GRID!$H$42,
ROUNDUP(INDEX(GRID!$B$4:$U$15,MATCH(C$7,GRID!$A$4:$A$15,0),MATCH(1,($U$2=GRID!$B$1:$U$1)*(КАЛЕНДАРЬ!I23=GRID!$B$3:$U$3),0))*GRID!$H$42*(1-GRID!$H$43),0))</f>
        <v>23904</v>
      </c>
      <c r="D61" s="8" cm="1">
        <f t="array" ref="D61">IF($I$2="Длительное проживание от 30 ночей ",
INDEX(GRID!$B$18:$U$29,MATCH(C$7,GRID!$A$18:$A$29,0),MATCH(1,($U$2=GRID!$B$1:$U$1)*(КАЛЕНДАРЬ!I23=GRID!$B$3:$U$3),0))*GRID!$H$42,
ROUNDUP(INDEX(GRID!$B$18:$U$29,MATCH(C$7,GRID!$A$18:$A$29,0),MATCH(1,($U$2=GRID!$B$1:$U$1)*(КАЛЕНДАРЬ!I23=GRID!$B$3:$U$3),0))*GRID!$H$42*(1-GRID!$H$43),0))</f>
        <v>27504</v>
      </c>
      <c r="E61" s="8" cm="1">
        <f t="array" ref="E61">IF($I$2="Длительное проживание от 30 ночей ",
INDEX(GRID!$B$4:$U$15,MATCH(E$7,GRID!$A$4:$A$15,0),MATCH(1,($U$2=GRID!$B$1:$U$1)*(КАЛЕНДАРЬ!I23=GRID!$B$3:$U$3),0))*GRID!$H$42,
ROUNDUP(INDEX(GRID!$B$4:$U$15,MATCH(E$7,GRID!$A$4:$A$15,0),MATCH(1,($U$2=GRID!$B$1:$U$1)*(КАЛЕНДАРЬ!I23=GRID!$B$3:$U$3),0))*GRID!$H$42*(1-GRID!$H$43),0))</f>
        <v>28728</v>
      </c>
      <c r="F61" s="8" cm="1">
        <f t="array" ref="F61">IF($I$2="Длительное проживание от 30 ночей ",
INDEX(GRID!$B$18:$U$29,MATCH(E$7,GRID!$A$18:$A$29,0),MATCH(1,($U$2=GRID!$B$1:$U$1)*(КАЛЕНДАРЬ!I23=GRID!$B$3:$U$3),0))*GRID!$H$42,
ROUNDUP(INDEX(GRID!$B$18:$U$29,MATCH(E$7,GRID!$A$18:$A$29,0),MATCH(1,($U$2=GRID!$B$1:$U$1)*(КАЛЕНДАРЬ!I23=GRID!$B$3:$U$3),0))*GRID!$H$42*(1-GRID!$H$43),0))</f>
        <v>32328</v>
      </c>
      <c r="G61" s="57" t="s">
        <v>119</v>
      </c>
      <c r="H61" s="57" t="s">
        <v>119</v>
      </c>
      <c r="I61" s="8" cm="1">
        <f t="array" ref="I61">IF($I$2="Длительное проживание от 30 ночей ",
INDEX(GRID!$B$4:$U$15,MATCH(I$7,GRID!$A$4:$A$15,0),MATCH(1,($U$2=GRID!$B$1:$U$1)*(КАЛЕНДАРЬ!I23=GRID!$B$3:$U$3),0))*GRID!$H$42,
ROUNDUP(INDEX(GRID!$B$4:$U$15,MATCH(I$7,GRID!$A$4:$A$15,0),MATCH(1,($U$2=GRID!$B$1:$U$1)*(КАЛЕНДАРЬ!I23=GRID!$B$3:$U$3),0))*GRID!$H$42*(1-GRID!$H$43),0))</f>
        <v>37224</v>
      </c>
      <c r="J61" s="8" cm="1">
        <f t="array" ref="J61">IF($I$2="Длительное проживание от 30 ночей ",
INDEX(GRID!$B$18:$U$29,MATCH(I$7,GRID!$A$18:$A$29,0),MATCH(1,($U$2=GRID!$B$1:$U$1)*(КАЛЕНДАРЬ!I23=GRID!$B$3:$U$3),0))*GRID!$H$42,
ROUNDUP(INDEX(GRID!$B$18:$U$29,MATCH(I$7,GRID!$A$18:$A$29,0),MATCH(1,($U$2=GRID!$B$1:$U$1)*(КАЛЕНДАРЬ!I23=GRID!$B$3:$U$3),0))*GRID!$H$42*(1-GRID!$H$43),0))</f>
        <v>40824</v>
      </c>
      <c r="K61" s="57" t="s">
        <v>119</v>
      </c>
      <c r="L61" s="57" t="s">
        <v>119</v>
      </c>
      <c r="M61" s="8" cm="1">
        <f t="array" ref="M61">IF($I$2="Длительное проживание от 30 ночей ",
INDEX(GRID!$B$4:$U$15,MATCH(M$7,GRID!$A$4:$A$15,0),MATCH(1,($U$2=GRID!$B$1:$U$1)*(КАЛЕНДАРЬ!I23=GRID!$B$3:$U$3),0))*GRID!$H$42,
ROUNDUP(INDEX(GRID!$B$4:$U$15,MATCH(M$7,GRID!$A$4:$A$15,0),MATCH(1,($U$2=GRID!$B$1:$U$1)*(КАЛЕНДАРЬ!I23=GRID!$B$3:$U$3),0))*GRID!$H$42*(1-GRID!$H$43),0))</f>
        <v>56880</v>
      </c>
      <c r="N61" s="8" cm="1">
        <f t="array" ref="N61">IF($I$2="Длительное проживание от 30 ночей ",
INDEX(GRID!$B$18:$U$29,MATCH(M$7,GRID!$A$18:$A$29,0),MATCH(1,($U$2=GRID!$B$1:$U$1)*(КАЛЕНДАРЬ!I23=GRID!$B$3:$U$3),0))*GRID!$H$42,
ROUNDUP(INDEX(GRID!$B$18:$U$29,MATCH(M$7,GRID!$A$18:$A$29,0),MATCH(1,($U$2=GRID!$B$1:$U$1)*(КАЛЕНДАРЬ!I23=GRID!$B$3:$U$3),0))*GRID!$H$42*(1-GRID!$H$43),0))</f>
        <v>60480</v>
      </c>
      <c r="O61" s="57" t="s">
        <v>119</v>
      </c>
      <c r="P61" s="8" cm="1">
        <f t="array" ref="P61">IF($I$2="Длительное проживание от 30 ночей ",
INDEX(GRID!$B$4:$U$15,MATCH(P$7,GRID!$A$4:$A$15,0),MATCH(1,($U$2=GRID!$B$1:$U$1)*(КАЛЕНДАРЬ!I23=GRID!$B$3:$U$3),0))*GRID!$H$42,
ROUNDUP(INDEX(GRID!$B$4:$U$15,MATCH(P$7,GRID!$A$4:$A$15,0),MATCH(1,($U$2=GRID!$B$1:$U$1)*(КАЛЕНДАРЬ!I23=GRID!$B$3:$U$3),0))*GRID!$H$42*(1-GRID!$H$43),0))</f>
        <v>113760</v>
      </c>
      <c r="Q61" s="8" cm="1">
        <f t="array" ref="Q61">IF($I$2="Длительное проживание от 30 ночей ",
INDEX(GRID!$B$4:$U$15,MATCH(Q$7,GRID!$A$4:$A$15,0),MATCH(1,($U$2=GRID!$B$1:$U$1)*(КАЛЕНДАРЬ!I23=GRID!$B$3:$U$3),0))*GRID!$H$42,
ROUNDUP(INDEX(GRID!$B$4:$U$15,MATCH(Q$7,GRID!$A$4:$A$15,0),MATCH(1,($U$2=GRID!$B$1:$U$1)*(КАЛЕНДАРЬ!I23=GRID!$B$3:$U$3),0))*GRID!$H$42*(1-GRID!$H$43),0))</f>
        <v>133560</v>
      </c>
      <c r="R61" s="57" t="s">
        <v>119</v>
      </c>
      <c r="S61" s="57" t="s">
        <v>119</v>
      </c>
      <c r="T61" s="57" t="s">
        <v>119</v>
      </c>
    </row>
    <row r="62" spans="1:20" hidden="1">
      <c r="A62" s="148" t="s">
        <v>16</v>
      </c>
      <c r="B62" s="149">
        <v>21</v>
      </c>
      <c r="C62" s="8" cm="1">
        <f t="array" ref="C62">IF($I$2="Длительное проживание от 30 ночей ",
INDEX(GRID!$B$4:$U$15,MATCH(C$7,GRID!$A$4:$A$15,0),MATCH(1,($U$2=GRID!$B$1:$U$1)*(КАЛЕНДАРЬ!I24=GRID!$B$3:$U$3),0))*GRID!$H$42,
ROUNDUP(INDEX(GRID!$B$4:$U$15,MATCH(C$7,GRID!$A$4:$A$15,0),MATCH(1,($U$2=GRID!$B$1:$U$1)*(КАЛЕНДАРЬ!I24=GRID!$B$3:$U$3),0))*GRID!$H$42*(1-GRID!$H$43),0))</f>
        <v>26280</v>
      </c>
      <c r="D62" s="8" cm="1">
        <f t="array" ref="D62">IF($I$2="Длительное проживание от 30 ночей ",
INDEX(GRID!$B$18:$U$29,MATCH(C$7,GRID!$A$18:$A$29,0),MATCH(1,($U$2=GRID!$B$1:$U$1)*(КАЛЕНДАРЬ!I24=GRID!$B$3:$U$3),0))*GRID!$H$42,
ROUNDUP(INDEX(GRID!$B$18:$U$29,MATCH(C$7,GRID!$A$18:$A$29,0),MATCH(1,($U$2=GRID!$B$1:$U$1)*(КАЛЕНДАРЬ!I24=GRID!$B$3:$U$3),0))*GRID!$H$42*(1-GRID!$H$43),0))</f>
        <v>29880</v>
      </c>
      <c r="E62" s="8" cm="1">
        <f t="array" ref="E62">IF($I$2="Длительное проживание от 30 ночей ",
INDEX(GRID!$B$4:$U$15,MATCH(E$7,GRID!$A$4:$A$15,0),MATCH(1,($U$2=GRID!$B$1:$U$1)*(КАЛЕНДАРЬ!I24=GRID!$B$3:$U$3),0))*GRID!$H$42,
ROUNDUP(INDEX(GRID!$B$4:$U$15,MATCH(E$7,GRID!$A$4:$A$15,0),MATCH(1,($U$2=GRID!$B$1:$U$1)*(КАЛЕНДАРЬ!I24=GRID!$B$3:$U$3),0))*GRID!$H$42*(1-GRID!$H$43),0))</f>
        <v>31464</v>
      </c>
      <c r="F62" s="8" cm="1">
        <f t="array" ref="F62">IF($I$2="Длительное проживание от 30 ночей ",
INDEX(GRID!$B$18:$U$29,MATCH(E$7,GRID!$A$18:$A$29,0),MATCH(1,($U$2=GRID!$B$1:$U$1)*(КАЛЕНДАРЬ!I24=GRID!$B$3:$U$3),0))*GRID!$H$42,
ROUNDUP(INDEX(GRID!$B$18:$U$29,MATCH(E$7,GRID!$A$18:$A$29,0),MATCH(1,($U$2=GRID!$B$1:$U$1)*(КАЛЕНДАРЬ!I24=GRID!$B$3:$U$3),0))*GRID!$H$42*(1-GRID!$H$43),0))</f>
        <v>35064</v>
      </c>
      <c r="G62" s="57" t="s">
        <v>119</v>
      </c>
      <c r="H62" s="57" t="s">
        <v>119</v>
      </c>
      <c r="I62" s="8" cm="1">
        <f t="array" ref="I62">IF($I$2="Длительное проживание от 30 ночей ",
INDEX(GRID!$B$4:$U$15,MATCH(I$7,GRID!$A$4:$A$15,0),MATCH(1,($U$2=GRID!$B$1:$U$1)*(КАЛЕНДАРЬ!I24=GRID!$B$3:$U$3),0))*GRID!$H$42,
ROUNDUP(INDEX(GRID!$B$4:$U$15,MATCH(I$7,GRID!$A$4:$A$15,0),MATCH(1,($U$2=GRID!$B$1:$U$1)*(КАЛЕНДАРЬ!I24=GRID!$B$3:$U$3),0))*GRID!$H$42*(1-GRID!$H$43),0))</f>
        <v>40464</v>
      </c>
      <c r="J62" s="8" cm="1">
        <f t="array" ref="J62">IF($I$2="Длительное проживание от 30 ночей ",
INDEX(GRID!$B$18:$U$29,MATCH(I$7,GRID!$A$18:$A$29,0),MATCH(1,($U$2=GRID!$B$1:$U$1)*(КАЛЕНДАРЬ!I24=GRID!$B$3:$U$3),0))*GRID!$H$42,
ROUNDUP(INDEX(GRID!$B$18:$U$29,MATCH(I$7,GRID!$A$18:$A$29,0),MATCH(1,($U$2=GRID!$B$1:$U$1)*(КАЛЕНДАРЬ!I24=GRID!$B$3:$U$3),0))*GRID!$H$42*(1-GRID!$H$43),0))</f>
        <v>44064</v>
      </c>
      <c r="K62" s="57" t="s">
        <v>119</v>
      </c>
      <c r="L62" s="57" t="s">
        <v>119</v>
      </c>
      <c r="M62" s="8" cm="1">
        <f t="array" ref="M62">IF($I$2="Длительное проживание от 30 ночей ",
INDEX(GRID!$B$4:$U$15,MATCH(M$7,GRID!$A$4:$A$15,0),MATCH(1,($U$2=GRID!$B$1:$U$1)*(КАЛЕНДАРЬ!I24=GRID!$B$3:$U$3),0))*GRID!$H$42,
ROUNDUP(INDEX(GRID!$B$4:$U$15,MATCH(M$7,GRID!$A$4:$A$15,0),MATCH(1,($U$2=GRID!$B$1:$U$1)*(КАЛЕНДАРЬ!I24=GRID!$B$3:$U$3),0))*GRID!$H$42*(1-GRID!$H$43),0))</f>
        <v>60696</v>
      </c>
      <c r="N62" s="8" cm="1">
        <f t="array" ref="N62">IF($I$2="Длительное проживание от 30 ночей ",
INDEX(GRID!$B$18:$U$29,MATCH(M$7,GRID!$A$18:$A$29,0),MATCH(1,($U$2=GRID!$B$1:$U$1)*(КАЛЕНДАРЬ!I24=GRID!$B$3:$U$3),0))*GRID!$H$42,
ROUNDUP(INDEX(GRID!$B$18:$U$29,MATCH(M$7,GRID!$A$18:$A$29,0),MATCH(1,($U$2=GRID!$B$1:$U$1)*(КАЛЕНДАРЬ!I24=GRID!$B$3:$U$3),0))*GRID!$H$42*(1-GRID!$H$43),0))</f>
        <v>64296</v>
      </c>
      <c r="O62" s="57" t="s">
        <v>119</v>
      </c>
      <c r="P62" s="8" cm="1">
        <f t="array" ref="P62">IF($I$2="Длительное проживание от 30 ночей ",
INDEX(GRID!$B$4:$U$15,MATCH(P$7,GRID!$A$4:$A$15,0),MATCH(1,($U$2=GRID!$B$1:$U$1)*(КАЛЕНДАРЬ!I24=GRID!$B$3:$U$3),0))*GRID!$H$42,
ROUNDUP(INDEX(GRID!$B$4:$U$15,MATCH(P$7,GRID!$A$4:$A$15,0),MATCH(1,($U$2=GRID!$B$1:$U$1)*(КАЛЕНДАРЬ!I24=GRID!$B$3:$U$3),0))*GRID!$H$42*(1-GRID!$H$43),0))</f>
        <v>118944</v>
      </c>
      <c r="Q62" s="8" cm="1">
        <f t="array" ref="Q62">IF($I$2="Длительное проживание от 30 ночей ",
INDEX(GRID!$B$4:$U$15,MATCH(Q$7,GRID!$A$4:$A$15,0),MATCH(1,($U$2=GRID!$B$1:$U$1)*(КАЛЕНДАРЬ!I24=GRID!$B$3:$U$3),0))*GRID!$H$42,
ROUNDUP(INDEX(GRID!$B$4:$U$15,MATCH(Q$7,GRID!$A$4:$A$15,0),MATCH(1,($U$2=GRID!$B$1:$U$1)*(КАЛЕНДАРЬ!I24=GRID!$B$3:$U$3),0))*GRID!$H$42*(1-GRID!$H$43),0))</f>
        <v>139464</v>
      </c>
      <c r="R62" s="57" t="s">
        <v>119</v>
      </c>
      <c r="S62" s="57" t="s">
        <v>119</v>
      </c>
      <c r="T62" s="57" t="s">
        <v>119</v>
      </c>
    </row>
    <row r="63" spans="1:20" hidden="1">
      <c r="A63" s="148" t="s">
        <v>17</v>
      </c>
      <c r="B63" s="149">
        <v>22</v>
      </c>
      <c r="C63" s="8" cm="1">
        <f t="array" ref="C63">IF($I$2="Длительное проживание от 30 ночей ",
INDEX(GRID!$B$4:$U$15,MATCH(C$7,GRID!$A$4:$A$15,0),MATCH(1,($U$2=GRID!$B$1:$U$1)*(КАЛЕНДАРЬ!I25=GRID!$B$3:$U$3),0))*GRID!$H$42,
ROUNDUP(INDEX(GRID!$B$4:$U$15,MATCH(C$7,GRID!$A$4:$A$15,0),MATCH(1,($U$2=GRID!$B$1:$U$1)*(КАЛЕНДАРЬ!I25=GRID!$B$3:$U$3),0))*GRID!$H$42*(1-GRID!$H$43),0))</f>
        <v>26280</v>
      </c>
      <c r="D63" s="8" cm="1">
        <f t="array" ref="D63">IF($I$2="Длительное проживание от 30 ночей ",
INDEX(GRID!$B$18:$U$29,MATCH(C$7,GRID!$A$18:$A$29,0),MATCH(1,($U$2=GRID!$B$1:$U$1)*(КАЛЕНДАРЬ!I25=GRID!$B$3:$U$3),0))*GRID!$H$42,
ROUNDUP(INDEX(GRID!$B$18:$U$29,MATCH(C$7,GRID!$A$18:$A$29,0),MATCH(1,($U$2=GRID!$B$1:$U$1)*(КАЛЕНДАРЬ!I25=GRID!$B$3:$U$3),0))*GRID!$H$42*(1-GRID!$H$43),0))</f>
        <v>29880</v>
      </c>
      <c r="E63" s="8" cm="1">
        <f t="array" ref="E63">IF($I$2="Длительное проживание от 30 ночей ",
INDEX(GRID!$B$4:$U$15,MATCH(E$7,GRID!$A$4:$A$15,0),MATCH(1,($U$2=GRID!$B$1:$U$1)*(КАЛЕНДАРЬ!I25=GRID!$B$3:$U$3),0))*GRID!$H$42,
ROUNDUP(INDEX(GRID!$B$4:$U$15,MATCH(E$7,GRID!$A$4:$A$15,0),MATCH(1,($U$2=GRID!$B$1:$U$1)*(КАЛЕНДАРЬ!I25=GRID!$B$3:$U$3),0))*GRID!$H$42*(1-GRID!$H$43),0))</f>
        <v>31464</v>
      </c>
      <c r="F63" s="8" cm="1">
        <f t="array" ref="F63">IF($I$2="Длительное проживание от 30 ночей ",
INDEX(GRID!$B$18:$U$29,MATCH(E$7,GRID!$A$18:$A$29,0),MATCH(1,($U$2=GRID!$B$1:$U$1)*(КАЛЕНДАРЬ!I25=GRID!$B$3:$U$3),0))*GRID!$H$42,
ROUNDUP(INDEX(GRID!$B$18:$U$29,MATCH(E$7,GRID!$A$18:$A$29,0),MATCH(1,($U$2=GRID!$B$1:$U$1)*(КАЛЕНДАРЬ!I25=GRID!$B$3:$U$3),0))*GRID!$H$42*(1-GRID!$H$43),0))</f>
        <v>35064</v>
      </c>
      <c r="G63" s="57" t="s">
        <v>119</v>
      </c>
      <c r="H63" s="57" t="s">
        <v>119</v>
      </c>
      <c r="I63" s="8" cm="1">
        <f t="array" ref="I63">IF($I$2="Длительное проживание от 30 ночей ",
INDEX(GRID!$B$4:$U$15,MATCH(I$7,GRID!$A$4:$A$15,0),MATCH(1,($U$2=GRID!$B$1:$U$1)*(КАЛЕНДАРЬ!I25=GRID!$B$3:$U$3),0))*GRID!$H$42,
ROUNDUP(INDEX(GRID!$B$4:$U$15,MATCH(I$7,GRID!$A$4:$A$15,0),MATCH(1,($U$2=GRID!$B$1:$U$1)*(КАЛЕНДАРЬ!I25=GRID!$B$3:$U$3),0))*GRID!$H$42*(1-GRID!$H$43),0))</f>
        <v>40464</v>
      </c>
      <c r="J63" s="8" cm="1">
        <f t="array" ref="J63">IF($I$2="Длительное проживание от 30 ночей ",
INDEX(GRID!$B$18:$U$29,MATCH(I$7,GRID!$A$18:$A$29,0),MATCH(1,($U$2=GRID!$B$1:$U$1)*(КАЛЕНДАРЬ!I25=GRID!$B$3:$U$3),0))*GRID!$H$42,
ROUNDUP(INDEX(GRID!$B$18:$U$29,MATCH(I$7,GRID!$A$18:$A$29,0),MATCH(1,($U$2=GRID!$B$1:$U$1)*(КАЛЕНДАРЬ!I25=GRID!$B$3:$U$3),0))*GRID!$H$42*(1-GRID!$H$43),0))</f>
        <v>44064</v>
      </c>
      <c r="K63" s="57" t="s">
        <v>119</v>
      </c>
      <c r="L63" s="57" t="s">
        <v>119</v>
      </c>
      <c r="M63" s="8" cm="1">
        <f t="array" ref="M63">IF($I$2="Длительное проживание от 30 ночей ",
INDEX(GRID!$B$4:$U$15,MATCH(M$7,GRID!$A$4:$A$15,0),MATCH(1,($U$2=GRID!$B$1:$U$1)*(КАЛЕНДАРЬ!I25=GRID!$B$3:$U$3),0))*GRID!$H$42,
ROUNDUP(INDEX(GRID!$B$4:$U$15,MATCH(M$7,GRID!$A$4:$A$15,0),MATCH(1,($U$2=GRID!$B$1:$U$1)*(КАЛЕНДАРЬ!I25=GRID!$B$3:$U$3),0))*GRID!$H$42*(1-GRID!$H$43),0))</f>
        <v>60696</v>
      </c>
      <c r="N63" s="8" cm="1">
        <f t="array" ref="N63">IF($I$2="Длительное проживание от 30 ночей ",
INDEX(GRID!$B$18:$U$29,MATCH(M$7,GRID!$A$18:$A$29,0),MATCH(1,($U$2=GRID!$B$1:$U$1)*(КАЛЕНДАРЬ!I25=GRID!$B$3:$U$3),0))*GRID!$H$42,
ROUNDUP(INDEX(GRID!$B$18:$U$29,MATCH(M$7,GRID!$A$18:$A$29,0),MATCH(1,($U$2=GRID!$B$1:$U$1)*(КАЛЕНДАРЬ!I25=GRID!$B$3:$U$3),0))*GRID!$H$42*(1-GRID!$H$43),0))</f>
        <v>64296</v>
      </c>
      <c r="O63" s="57" t="s">
        <v>119</v>
      </c>
      <c r="P63" s="8" cm="1">
        <f t="array" ref="P63">IF($I$2="Длительное проживание от 30 ночей ",
INDEX(GRID!$B$4:$U$15,MATCH(P$7,GRID!$A$4:$A$15,0),MATCH(1,($U$2=GRID!$B$1:$U$1)*(КАЛЕНДАРЬ!I25=GRID!$B$3:$U$3),0))*GRID!$H$42,
ROUNDUP(INDEX(GRID!$B$4:$U$15,MATCH(P$7,GRID!$A$4:$A$15,0),MATCH(1,($U$2=GRID!$B$1:$U$1)*(КАЛЕНДАРЬ!I25=GRID!$B$3:$U$3),0))*GRID!$H$42*(1-GRID!$H$43),0))</f>
        <v>118944</v>
      </c>
      <c r="Q63" s="8" cm="1">
        <f t="array" ref="Q63">IF($I$2="Длительное проживание от 30 ночей ",
INDEX(GRID!$B$4:$U$15,MATCH(Q$7,GRID!$A$4:$A$15,0),MATCH(1,($U$2=GRID!$B$1:$U$1)*(КАЛЕНДАРЬ!I25=GRID!$B$3:$U$3),0))*GRID!$H$42,
ROUNDUP(INDEX(GRID!$B$4:$U$15,MATCH(Q$7,GRID!$A$4:$A$15,0),MATCH(1,($U$2=GRID!$B$1:$U$1)*(КАЛЕНДАРЬ!I25=GRID!$B$3:$U$3),0))*GRID!$H$42*(1-GRID!$H$43),0))</f>
        <v>139464</v>
      </c>
      <c r="R63" s="57" t="s">
        <v>119</v>
      </c>
      <c r="S63" s="57" t="s">
        <v>119</v>
      </c>
      <c r="T63" s="57" t="s">
        <v>119</v>
      </c>
    </row>
    <row r="64" spans="1:20" hidden="1">
      <c r="A64" s="148" t="s">
        <v>11</v>
      </c>
      <c r="B64" s="149">
        <v>23</v>
      </c>
      <c r="C64" s="8" cm="1">
        <f t="array" ref="C64">IF($I$2="Длительное проживание от 30 ночей ",
INDEX(GRID!$B$4:$U$15,MATCH(C$7,GRID!$A$4:$A$15,0),MATCH(1,($U$2=GRID!$B$1:$U$1)*(КАЛЕНДАРЬ!I26=GRID!$B$3:$U$3),0))*GRID!$H$42,
ROUNDUP(INDEX(GRID!$B$4:$U$15,MATCH(C$7,GRID!$A$4:$A$15,0),MATCH(1,($U$2=GRID!$B$1:$U$1)*(КАЛЕНДАРЬ!I26=GRID!$B$3:$U$3),0))*GRID!$H$42*(1-GRID!$H$43),0))</f>
        <v>23904</v>
      </c>
      <c r="D64" s="8" cm="1">
        <f t="array" ref="D64">IF($I$2="Длительное проживание от 30 ночей ",
INDEX(GRID!$B$18:$U$29,MATCH(C$7,GRID!$A$18:$A$29,0),MATCH(1,($U$2=GRID!$B$1:$U$1)*(КАЛЕНДАРЬ!I26=GRID!$B$3:$U$3),0))*GRID!$H$42,
ROUNDUP(INDEX(GRID!$B$18:$U$29,MATCH(C$7,GRID!$A$18:$A$29,0),MATCH(1,($U$2=GRID!$B$1:$U$1)*(КАЛЕНДАРЬ!I26=GRID!$B$3:$U$3),0))*GRID!$H$42*(1-GRID!$H$43),0))</f>
        <v>27504</v>
      </c>
      <c r="E64" s="8" cm="1">
        <f t="array" ref="E64">IF($I$2="Длительное проживание от 30 ночей ",
INDEX(GRID!$B$4:$U$15,MATCH(E$7,GRID!$A$4:$A$15,0),MATCH(1,($U$2=GRID!$B$1:$U$1)*(КАЛЕНДАРЬ!I26=GRID!$B$3:$U$3),0))*GRID!$H$42,
ROUNDUP(INDEX(GRID!$B$4:$U$15,MATCH(E$7,GRID!$A$4:$A$15,0),MATCH(1,($U$2=GRID!$B$1:$U$1)*(КАЛЕНДАРЬ!I26=GRID!$B$3:$U$3),0))*GRID!$H$42*(1-GRID!$H$43),0))</f>
        <v>28728</v>
      </c>
      <c r="F64" s="8" cm="1">
        <f t="array" ref="F64">IF($I$2="Длительное проживание от 30 ночей ",
INDEX(GRID!$B$18:$U$29,MATCH(E$7,GRID!$A$18:$A$29,0),MATCH(1,($U$2=GRID!$B$1:$U$1)*(КАЛЕНДАРЬ!I26=GRID!$B$3:$U$3),0))*GRID!$H$42,
ROUNDUP(INDEX(GRID!$B$18:$U$29,MATCH(E$7,GRID!$A$18:$A$29,0),MATCH(1,($U$2=GRID!$B$1:$U$1)*(КАЛЕНДАРЬ!I26=GRID!$B$3:$U$3),0))*GRID!$H$42*(1-GRID!$H$43),0))</f>
        <v>32328</v>
      </c>
      <c r="G64" s="57" t="s">
        <v>119</v>
      </c>
      <c r="H64" s="57" t="s">
        <v>119</v>
      </c>
      <c r="I64" s="8" cm="1">
        <f t="array" ref="I64">IF($I$2="Длительное проживание от 30 ночей ",
INDEX(GRID!$B$4:$U$15,MATCH(I$7,GRID!$A$4:$A$15,0),MATCH(1,($U$2=GRID!$B$1:$U$1)*(КАЛЕНДАРЬ!I26=GRID!$B$3:$U$3),0))*GRID!$H$42,
ROUNDUP(INDEX(GRID!$B$4:$U$15,MATCH(I$7,GRID!$A$4:$A$15,0),MATCH(1,($U$2=GRID!$B$1:$U$1)*(КАЛЕНДАРЬ!I26=GRID!$B$3:$U$3),0))*GRID!$H$42*(1-GRID!$H$43),0))</f>
        <v>37224</v>
      </c>
      <c r="J64" s="8" cm="1">
        <f t="array" ref="J64">IF($I$2="Длительное проживание от 30 ночей ",
INDEX(GRID!$B$18:$U$29,MATCH(I$7,GRID!$A$18:$A$29,0),MATCH(1,($U$2=GRID!$B$1:$U$1)*(КАЛЕНДАРЬ!I26=GRID!$B$3:$U$3),0))*GRID!$H$42,
ROUNDUP(INDEX(GRID!$B$18:$U$29,MATCH(I$7,GRID!$A$18:$A$29,0),MATCH(1,($U$2=GRID!$B$1:$U$1)*(КАЛЕНДАРЬ!I26=GRID!$B$3:$U$3),0))*GRID!$H$42*(1-GRID!$H$43),0))</f>
        <v>40824</v>
      </c>
      <c r="K64" s="57" t="s">
        <v>119</v>
      </c>
      <c r="L64" s="57" t="s">
        <v>119</v>
      </c>
      <c r="M64" s="8" cm="1">
        <f t="array" ref="M64">IF($I$2="Длительное проживание от 30 ночей ",
INDEX(GRID!$B$4:$U$15,MATCH(M$7,GRID!$A$4:$A$15,0),MATCH(1,($U$2=GRID!$B$1:$U$1)*(КАЛЕНДАРЬ!I26=GRID!$B$3:$U$3),0))*GRID!$H$42,
ROUNDUP(INDEX(GRID!$B$4:$U$15,MATCH(M$7,GRID!$A$4:$A$15,0),MATCH(1,($U$2=GRID!$B$1:$U$1)*(КАЛЕНДАРЬ!I26=GRID!$B$3:$U$3),0))*GRID!$H$42*(1-GRID!$H$43),0))</f>
        <v>56880</v>
      </c>
      <c r="N64" s="8" cm="1">
        <f t="array" ref="N64">IF($I$2="Длительное проживание от 30 ночей ",
INDEX(GRID!$B$18:$U$29,MATCH(M$7,GRID!$A$18:$A$29,0),MATCH(1,($U$2=GRID!$B$1:$U$1)*(КАЛЕНДАРЬ!I26=GRID!$B$3:$U$3),0))*GRID!$H$42,
ROUNDUP(INDEX(GRID!$B$18:$U$29,MATCH(M$7,GRID!$A$18:$A$29,0),MATCH(1,($U$2=GRID!$B$1:$U$1)*(КАЛЕНДАРЬ!I26=GRID!$B$3:$U$3),0))*GRID!$H$42*(1-GRID!$H$43),0))</f>
        <v>60480</v>
      </c>
      <c r="O64" s="57" t="s">
        <v>119</v>
      </c>
      <c r="P64" s="8" cm="1">
        <f t="array" ref="P64">IF($I$2="Длительное проживание от 30 ночей ",
INDEX(GRID!$B$4:$U$15,MATCH(P$7,GRID!$A$4:$A$15,0),MATCH(1,($U$2=GRID!$B$1:$U$1)*(КАЛЕНДАРЬ!I26=GRID!$B$3:$U$3),0))*GRID!$H$42,
ROUNDUP(INDEX(GRID!$B$4:$U$15,MATCH(P$7,GRID!$A$4:$A$15,0),MATCH(1,($U$2=GRID!$B$1:$U$1)*(КАЛЕНДАРЬ!I26=GRID!$B$3:$U$3),0))*GRID!$H$42*(1-GRID!$H$43),0))</f>
        <v>113760</v>
      </c>
      <c r="Q64" s="8" cm="1">
        <f t="array" ref="Q64">IF($I$2="Длительное проживание от 30 ночей ",
INDEX(GRID!$B$4:$U$15,MATCH(Q$7,GRID!$A$4:$A$15,0),MATCH(1,($U$2=GRID!$B$1:$U$1)*(КАЛЕНДАРЬ!I26=GRID!$B$3:$U$3),0))*GRID!$H$42,
ROUNDUP(INDEX(GRID!$B$4:$U$15,MATCH(Q$7,GRID!$A$4:$A$15,0),MATCH(1,($U$2=GRID!$B$1:$U$1)*(КАЛЕНДАРЬ!I26=GRID!$B$3:$U$3),0))*GRID!$H$42*(1-GRID!$H$43),0))</f>
        <v>133560</v>
      </c>
      <c r="R64" s="57" t="s">
        <v>119</v>
      </c>
      <c r="S64" s="57" t="s">
        <v>119</v>
      </c>
      <c r="T64" s="57" t="s">
        <v>119</v>
      </c>
    </row>
    <row r="65" spans="1:20" hidden="1">
      <c r="A65" s="148" t="s">
        <v>12</v>
      </c>
      <c r="B65" s="149">
        <v>24</v>
      </c>
      <c r="C65" s="8" cm="1">
        <f t="array" ref="C65">IF($I$2="Длительное проживание от 30 ночей ",
INDEX(GRID!$B$4:$U$15,MATCH(C$7,GRID!$A$4:$A$15,0),MATCH(1,($U$2=GRID!$B$1:$U$1)*(КАЛЕНДАРЬ!I27=GRID!$B$3:$U$3),0))*GRID!$H$42,
ROUNDUP(INDEX(GRID!$B$4:$U$15,MATCH(C$7,GRID!$A$4:$A$15,0),MATCH(1,($U$2=GRID!$B$1:$U$1)*(КАЛЕНДАРЬ!I27=GRID!$B$3:$U$3),0))*GRID!$H$42*(1-GRID!$H$43),0))</f>
        <v>23904</v>
      </c>
      <c r="D65" s="8" cm="1">
        <f t="array" ref="D65">IF($I$2="Длительное проживание от 30 ночей ",
INDEX(GRID!$B$18:$U$29,MATCH(C$7,GRID!$A$18:$A$29,0),MATCH(1,($U$2=GRID!$B$1:$U$1)*(КАЛЕНДАРЬ!I27=GRID!$B$3:$U$3),0))*GRID!$H$42,
ROUNDUP(INDEX(GRID!$B$18:$U$29,MATCH(C$7,GRID!$A$18:$A$29,0),MATCH(1,($U$2=GRID!$B$1:$U$1)*(КАЛЕНДАРЬ!I27=GRID!$B$3:$U$3),0))*GRID!$H$42*(1-GRID!$H$43),0))</f>
        <v>27504</v>
      </c>
      <c r="E65" s="8" cm="1">
        <f t="array" ref="E65">IF($I$2="Длительное проживание от 30 ночей ",
INDEX(GRID!$B$4:$U$15,MATCH(E$7,GRID!$A$4:$A$15,0),MATCH(1,($U$2=GRID!$B$1:$U$1)*(КАЛЕНДАРЬ!I27=GRID!$B$3:$U$3),0))*GRID!$H$42,
ROUNDUP(INDEX(GRID!$B$4:$U$15,MATCH(E$7,GRID!$A$4:$A$15,0),MATCH(1,($U$2=GRID!$B$1:$U$1)*(КАЛЕНДАРЬ!I27=GRID!$B$3:$U$3),0))*GRID!$H$42*(1-GRID!$H$43),0))</f>
        <v>28728</v>
      </c>
      <c r="F65" s="8" cm="1">
        <f t="array" ref="F65">IF($I$2="Длительное проживание от 30 ночей ",
INDEX(GRID!$B$18:$U$29,MATCH(E$7,GRID!$A$18:$A$29,0),MATCH(1,($U$2=GRID!$B$1:$U$1)*(КАЛЕНДАРЬ!I27=GRID!$B$3:$U$3),0))*GRID!$H$42,
ROUNDUP(INDEX(GRID!$B$18:$U$29,MATCH(E$7,GRID!$A$18:$A$29,0),MATCH(1,($U$2=GRID!$B$1:$U$1)*(КАЛЕНДАРЬ!I27=GRID!$B$3:$U$3),0))*GRID!$H$42*(1-GRID!$H$43),0))</f>
        <v>32328</v>
      </c>
      <c r="G65" s="57" t="s">
        <v>119</v>
      </c>
      <c r="H65" s="57" t="s">
        <v>119</v>
      </c>
      <c r="I65" s="8" cm="1">
        <f t="array" ref="I65">IF($I$2="Длительное проживание от 30 ночей ",
INDEX(GRID!$B$4:$U$15,MATCH(I$7,GRID!$A$4:$A$15,0),MATCH(1,($U$2=GRID!$B$1:$U$1)*(КАЛЕНДАРЬ!I27=GRID!$B$3:$U$3),0))*GRID!$H$42,
ROUNDUP(INDEX(GRID!$B$4:$U$15,MATCH(I$7,GRID!$A$4:$A$15,0),MATCH(1,($U$2=GRID!$B$1:$U$1)*(КАЛЕНДАРЬ!I27=GRID!$B$3:$U$3),0))*GRID!$H$42*(1-GRID!$H$43),0))</f>
        <v>37224</v>
      </c>
      <c r="J65" s="8" cm="1">
        <f t="array" ref="J65">IF($I$2="Длительное проживание от 30 ночей ",
INDEX(GRID!$B$18:$U$29,MATCH(I$7,GRID!$A$18:$A$29,0),MATCH(1,($U$2=GRID!$B$1:$U$1)*(КАЛЕНДАРЬ!I27=GRID!$B$3:$U$3),0))*GRID!$H$42,
ROUNDUP(INDEX(GRID!$B$18:$U$29,MATCH(I$7,GRID!$A$18:$A$29,0),MATCH(1,($U$2=GRID!$B$1:$U$1)*(КАЛЕНДАРЬ!I27=GRID!$B$3:$U$3),0))*GRID!$H$42*(1-GRID!$H$43),0))</f>
        <v>40824</v>
      </c>
      <c r="K65" s="57" t="s">
        <v>119</v>
      </c>
      <c r="L65" s="57" t="s">
        <v>119</v>
      </c>
      <c r="M65" s="8" cm="1">
        <f t="array" ref="M65">IF($I$2="Длительное проживание от 30 ночей ",
INDEX(GRID!$B$4:$U$15,MATCH(M$7,GRID!$A$4:$A$15,0),MATCH(1,($U$2=GRID!$B$1:$U$1)*(КАЛЕНДАРЬ!I27=GRID!$B$3:$U$3),0))*GRID!$H$42,
ROUNDUP(INDEX(GRID!$B$4:$U$15,MATCH(M$7,GRID!$A$4:$A$15,0),MATCH(1,($U$2=GRID!$B$1:$U$1)*(КАЛЕНДАРЬ!I27=GRID!$B$3:$U$3),0))*GRID!$H$42*(1-GRID!$H$43),0))</f>
        <v>56880</v>
      </c>
      <c r="N65" s="8" cm="1">
        <f t="array" ref="N65">IF($I$2="Длительное проживание от 30 ночей ",
INDEX(GRID!$B$18:$U$29,MATCH(M$7,GRID!$A$18:$A$29,0),MATCH(1,($U$2=GRID!$B$1:$U$1)*(КАЛЕНДАРЬ!I27=GRID!$B$3:$U$3),0))*GRID!$H$42,
ROUNDUP(INDEX(GRID!$B$18:$U$29,MATCH(M$7,GRID!$A$18:$A$29,0),MATCH(1,($U$2=GRID!$B$1:$U$1)*(КАЛЕНДАРЬ!I27=GRID!$B$3:$U$3),0))*GRID!$H$42*(1-GRID!$H$43),0))</f>
        <v>60480</v>
      </c>
      <c r="O65" s="57" t="s">
        <v>119</v>
      </c>
      <c r="P65" s="8" cm="1">
        <f t="array" ref="P65">IF($I$2="Длительное проживание от 30 ночей ",
INDEX(GRID!$B$4:$U$15,MATCH(P$7,GRID!$A$4:$A$15,0),MATCH(1,($U$2=GRID!$B$1:$U$1)*(КАЛЕНДАРЬ!I27=GRID!$B$3:$U$3),0))*GRID!$H$42,
ROUNDUP(INDEX(GRID!$B$4:$U$15,MATCH(P$7,GRID!$A$4:$A$15,0),MATCH(1,($U$2=GRID!$B$1:$U$1)*(КАЛЕНДАРЬ!I27=GRID!$B$3:$U$3),0))*GRID!$H$42*(1-GRID!$H$43),0))</f>
        <v>113760</v>
      </c>
      <c r="Q65" s="8" cm="1">
        <f t="array" ref="Q65">IF($I$2="Длительное проживание от 30 ночей ",
INDEX(GRID!$B$4:$U$15,MATCH(Q$7,GRID!$A$4:$A$15,0),MATCH(1,($U$2=GRID!$B$1:$U$1)*(КАЛЕНДАРЬ!I27=GRID!$B$3:$U$3),0))*GRID!$H$42,
ROUNDUP(INDEX(GRID!$B$4:$U$15,MATCH(Q$7,GRID!$A$4:$A$15,0),MATCH(1,($U$2=GRID!$B$1:$U$1)*(КАЛЕНДАРЬ!I27=GRID!$B$3:$U$3),0))*GRID!$H$42*(1-GRID!$H$43),0))</f>
        <v>133560</v>
      </c>
      <c r="R65" s="57" t="s">
        <v>119</v>
      </c>
      <c r="S65" s="57" t="s">
        <v>119</v>
      </c>
      <c r="T65" s="57" t="s">
        <v>119</v>
      </c>
    </row>
    <row r="66" spans="1:20" hidden="1">
      <c r="A66" s="148" t="s">
        <v>13</v>
      </c>
      <c r="B66" s="149">
        <v>25</v>
      </c>
      <c r="C66" s="8" cm="1">
        <f t="array" ref="C66">IF($I$2="Длительное проживание от 30 ночей ",
INDEX(GRID!$B$4:$U$15,MATCH(C$7,GRID!$A$4:$A$15,0),MATCH(1,($U$2=GRID!$B$1:$U$1)*(КАЛЕНДАРЬ!I28=GRID!$B$3:$U$3),0))*GRID!$H$42,
ROUNDUP(INDEX(GRID!$B$4:$U$15,MATCH(C$7,GRID!$A$4:$A$15,0),MATCH(1,($U$2=GRID!$B$1:$U$1)*(КАЛЕНДАРЬ!I28=GRID!$B$3:$U$3),0))*GRID!$H$42*(1-GRID!$H$43),0))</f>
        <v>23904</v>
      </c>
      <c r="D66" s="8" cm="1">
        <f t="array" ref="D66">IF($I$2="Длительное проживание от 30 ночей ",
INDEX(GRID!$B$18:$U$29,MATCH(C$7,GRID!$A$18:$A$29,0),MATCH(1,($U$2=GRID!$B$1:$U$1)*(КАЛЕНДАРЬ!I28=GRID!$B$3:$U$3),0))*GRID!$H$42,
ROUNDUP(INDEX(GRID!$B$18:$U$29,MATCH(C$7,GRID!$A$18:$A$29,0),MATCH(1,($U$2=GRID!$B$1:$U$1)*(КАЛЕНДАРЬ!I28=GRID!$B$3:$U$3),0))*GRID!$H$42*(1-GRID!$H$43),0))</f>
        <v>27504</v>
      </c>
      <c r="E66" s="8" cm="1">
        <f t="array" ref="E66">IF($I$2="Длительное проживание от 30 ночей ",
INDEX(GRID!$B$4:$U$15,MATCH(E$7,GRID!$A$4:$A$15,0),MATCH(1,($U$2=GRID!$B$1:$U$1)*(КАЛЕНДАРЬ!I28=GRID!$B$3:$U$3),0))*GRID!$H$42,
ROUNDUP(INDEX(GRID!$B$4:$U$15,MATCH(E$7,GRID!$A$4:$A$15,0),MATCH(1,($U$2=GRID!$B$1:$U$1)*(КАЛЕНДАРЬ!I28=GRID!$B$3:$U$3),0))*GRID!$H$42*(1-GRID!$H$43),0))</f>
        <v>28728</v>
      </c>
      <c r="F66" s="8" cm="1">
        <f t="array" ref="F66">IF($I$2="Длительное проживание от 30 ночей ",
INDEX(GRID!$B$18:$U$29,MATCH(E$7,GRID!$A$18:$A$29,0),MATCH(1,($U$2=GRID!$B$1:$U$1)*(КАЛЕНДАРЬ!I28=GRID!$B$3:$U$3),0))*GRID!$H$42,
ROUNDUP(INDEX(GRID!$B$18:$U$29,MATCH(E$7,GRID!$A$18:$A$29,0),MATCH(1,($U$2=GRID!$B$1:$U$1)*(КАЛЕНДАРЬ!I28=GRID!$B$3:$U$3),0))*GRID!$H$42*(1-GRID!$H$43),0))</f>
        <v>32328</v>
      </c>
      <c r="G66" s="57" t="s">
        <v>119</v>
      </c>
      <c r="H66" s="57" t="s">
        <v>119</v>
      </c>
      <c r="I66" s="8" cm="1">
        <f t="array" ref="I66">IF($I$2="Длительное проживание от 30 ночей ",
INDEX(GRID!$B$4:$U$15,MATCH(I$7,GRID!$A$4:$A$15,0),MATCH(1,($U$2=GRID!$B$1:$U$1)*(КАЛЕНДАРЬ!I28=GRID!$B$3:$U$3),0))*GRID!$H$42,
ROUNDUP(INDEX(GRID!$B$4:$U$15,MATCH(I$7,GRID!$A$4:$A$15,0),MATCH(1,($U$2=GRID!$B$1:$U$1)*(КАЛЕНДАРЬ!I28=GRID!$B$3:$U$3),0))*GRID!$H$42*(1-GRID!$H$43),0))</f>
        <v>37224</v>
      </c>
      <c r="J66" s="8" cm="1">
        <f t="array" ref="J66">IF($I$2="Длительное проживание от 30 ночей ",
INDEX(GRID!$B$18:$U$29,MATCH(I$7,GRID!$A$18:$A$29,0),MATCH(1,($U$2=GRID!$B$1:$U$1)*(КАЛЕНДАРЬ!I28=GRID!$B$3:$U$3),0))*GRID!$H$42,
ROUNDUP(INDEX(GRID!$B$18:$U$29,MATCH(I$7,GRID!$A$18:$A$29,0),MATCH(1,($U$2=GRID!$B$1:$U$1)*(КАЛЕНДАРЬ!I28=GRID!$B$3:$U$3),0))*GRID!$H$42*(1-GRID!$H$43),0))</f>
        <v>40824</v>
      </c>
      <c r="K66" s="57" t="s">
        <v>119</v>
      </c>
      <c r="L66" s="57" t="s">
        <v>119</v>
      </c>
      <c r="M66" s="8" cm="1">
        <f t="array" ref="M66">IF($I$2="Длительное проживание от 30 ночей ",
INDEX(GRID!$B$4:$U$15,MATCH(M$7,GRID!$A$4:$A$15,0),MATCH(1,($U$2=GRID!$B$1:$U$1)*(КАЛЕНДАРЬ!I28=GRID!$B$3:$U$3),0))*GRID!$H$42,
ROUNDUP(INDEX(GRID!$B$4:$U$15,MATCH(M$7,GRID!$A$4:$A$15,0),MATCH(1,($U$2=GRID!$B$1:$U$1)*(КАЛЕНДАРЬ!I28=GRID!$B$3:$U$3),0))*GRID!$H$42*(1-GRID!$H$43),0))</f>
        <v>56880</v>
      </c>
      <c r="N66" s="8" cm="1">
        <f t="array" ref="N66">IF($I$2="Длительное проживание от 30 ночей ",
INDEX(GRID!$B$18:$U$29,MATCH(M$7,GRID!$A$18:$A$29,0),MATCH(1,($U$2=GRID!$B$1:$U$1)*(КАЛЕНДАРЬ!I28=GRID!$B$3:$U$3),0))*GRID!$H$42,
ROUNDUP(INDEX(GRID!$B$18:$U$29,MATCH(M$7,GRID!$A$18:$A$29,0),MATCH(1,($U$2=GRID!$B$1:$U$1)*(КАЛЕНДАРЬ!I28=GRID!$B$3:$U$3),0))*GRID!$H$42*(1-GRID!$H$43),0))</f>
        <v>60480</v>
      </c>
      <c r="O66" s="57" t="s">
        <v>119</v>
      </c>
      <c r="P66" s="8" cm="1">
        <f t="array" ref="P66">IF($I$2="Длительное проживание от 30 ночей ",
INDEX(GRID!$B$4:$U$15,MATCH(P$7,GRID!$A$4:$A$15,0),MATCH(1,($U$2=GRID!$B$1:$U$1)*(КАЛЕНДАРЬ!I28=GRID!$B$3:$U$3),0))*GRID!$H$42,
ROUNDUP(INDEX(GRID!$B$4:$U$15,MATCH(P$7,GRID!$A$4:$A$15,0),MATCH(1,($U$2=GRID!$B$1:$U$1)*(КАЛЕНДАРЬ!I28=GRID!$B$3:$U$3),0))*GRID!$H$42*(1-GRID!$H$43),0))</f>
        <v>113760</v>
      </c>
      <c r="Q66" s="8" cm="1">
        <f t="array" ref="Q66">IF($I$2="Длительное проживание от 30 ночей ",
INDEX(GRID!$B$4:$U$15,MATCH(Q$7,GRID!$A$4:$A$15,0),MATCH(1,($U$2=GRID!$B$1:$U$1)*(КАЛЕНДАРЬ!I28=GRID!$B$3:$U$3),0))*GRID!$H$42,
ROUNDUP(INDEX(GRID!$B$4:$U$15,MATCH(Q$7,GRID!$A$4:$A$15,0),MATCH(1,($U$2=GRID!$B$1:$U$1)*(КАЛЕНДАРЬ!I28=GRID!$B$3:$U$3),0))*GRID!$H$42*(1-GRID!$H$43),0))</f>
        <v>133560</v>
      </c>
      <c r="R66" s="57" t="s">
        <v>119</v>
      </c>
      <c r="S66" s="57" t="s">
        <v>119</v>
      </c>
      <c r="T66" s="57" t="s">
        <v>119</v>
      </c>
    </row>
    <row r="67" spans="1:20" hidden="1">
      <c r="A67" s="148" t="s">
        <v>14</v>
      </c>
      <c r="B67" s="149">
        <v>26</v>
      </c>
      <c r="C67" s="8" cm="1">
        <f t="array" ref="C67">IF($I$2="Длительное проживание от 30 ночей ",
INDEX(GRID!$B$4:$U$15,MATCH(C$7,GRID!$A$4:$A$15,0),MATCH(1,($U$2=GRID!$B$1:$U$1)*(КАЛЕНДАРЬ!I29=GRID!$B$3:$U$3),0))*GRID!$H$42,
ROUNDUP(INDEX(GRID!$B$4:$U$15,MATCH(C$7,GRID!$A$4:$A$15,0),MATCH(1,($U$2=GRID!$B$1:$U$1)*(КАЛЕНДАРЬ!I29=GRID!$B$3:$U$3),0))*GRID!$H$42*(1-GRID!$H$43),0))</f>
        <v>23904</v>
      </c>
      <c r="D67" s="8" cm="1">
        <f t="array" ref="D67">IF($I$2="Длительное проживание от 30 ночей ",
INDEX(GRID!$B$18:$U$29,MATCH(C$7,GRID!$A$18:$A$29,0),MATCH(1,($U$2=GRID!$B$1:$U$1)*(КАЛЕНДАРЬ!I29=GRID!$B$3:$U$3),0))*GRID!$H$42,
ROUNDUP(INDEX(GRID!$B$18:$U$29,MATCH(C$7,GRID!$A$18:$A$29,0),MATCH(1,($U$2=GRID!$B$1:$U$1)*(КАЛЕНДАРЬ!I29=GRID!$B$3:$U$3),0))*GRID!$H$42*(1-GRID!$H$43),0))</f>
        <v>27504</v>
      </c>
      <c r="E67" s="8" cm="1">
        <f t="array" ref="E67">IF($I$2="Длительное проживание от 30 ночей ",
INDEX(GRID!$B$4:$U$15,MATCH(E$7,GRID!$A$4:$A$15,0),MATCH(1,($U$2=GRID!$B$1:$U$1)*(КАЛЕНДАРЬ!I29=GRID!$B$3:$U$3),0))*GRID!$H$42,
ROUNDUP(INDEX(GRID!$B$4:$U$15,MATCH(E$7,GRID!$A$4:$A$15,0),MATCH(1,($U$2=GRID!$B$1:$U$1)*(КАЛЕНДАРЬ!I29=GRID!$B$3:$U$3),0))*GRID!$H$42*(1-GRID!$H$43),0))</f>
        <v>28728</v>
      </c>
      <c r="F67" s="8" cm="1">
        <f t="array" ref="F67">IF($I$2="Длительное проживание от 30 ночей ",
INDEX(GRID!$B$18:$U$29,MATCH(E$7,GRID!$A$18:$A$29,0),MATCH(1,($U$2=GRID!$B$1:$U$1)*(КАЛЕНДАРЬ!I29=GRID!$B$3:$U$3),0))*GRID!$H$42,
ROUNDUP(INDEX(GRID!$B$18:$U$29,MATCH(E$7,GRID!$A$18:$A$29,0),MATCH(1,($U$2=GRID!$B$1:$U$1)*(КАЛЕНДАРЬ!I29=GRID!$B$3:$U$3),0))*GRID!$H$42*(1-GRID!$H$43),0))</f>
        <v>32328</v>
      </c>
      <c r="G67" s="57" t="s">
        <v>119</v>
      </c>
      <c r="H67" s="57" t="s">
        <v>119</v>
      </c>
      <c r="I67" s="8" cm="1">
        <f t="array" ref="I67">IF($I$2="Длительное проживание от 30 ночей ",
INDEX(GRID!$B$4:$U$15,MATCH(I$7,GRID!$A$4:$A$15,0),MATCH(1,($U$2=GRID!$B$1:$U$1)*(КАЛЕНДАРЬ!I29=GRID!$B$3:$U$3),0))*GRID!$H$42,
ROUNDUP(INDEX(GRID!$B$4:$U$15,MATCH(I$7,GRID!$A$4:$A$15,0),MATCH(1,($U$2=GRID!$B$1:$U$1)*(КАЛЕНДАРЬ!I29=GRID!$B$3:$U$3),0))*GRID!$H$42*(1-GRID!$H$43),0))</f>
        <v>37224</v>
      </c>
      <c r="J67" s="8" cm="1">
        <f t="array" ref="J67">IF($I$2="Длительное проживание от 30 ночей ",
INDEX(GRID!$B$18:$U$29,MATCH(I$7,GRID!$A$18:$A$29,0),MATCH(1,($U$2=GRID!$B$1:$U$1)*(КАЛЕНДАРЬ!I29=GRID!$B$3:$U$3),0))*GRID!$H$42,
ROUNDUP(INDEX(GRID!$B$18:$U$29,MATCH(I$7,GRID!$A$18:$A$29,0),MATCH(1,($U$2=GRID!$B$1:$U$1)*(КАЛЕНДАРЬ!I29=GRID!$B$3:$U$3),0))*GRID!$H$42*(1-GRID!$H$43),0))</f>
        <v>40824</v>
      </c>
      <c r="K67" s="57" t="s">
        <v>119</v>
      </c>
      <c r="L67" s="57" t="s">
        <v>119</v>
      </c>
      <c r="M67" s="8" cm="1">
        <f t="array" ref="M67">IF($I$2="Длительное проживание от 30 ночей ",
INDEX(GRID!$B$4:$U$15,MATCH(M$7,GRID!$A$4:$A$15,0),MATCH(1,($U$2=GRID!$B$1:$U$1)*(КАЛЕНДАРЬ!I29=GRID!$B$3:$U$3),0))*GRID!$H$42,
ROUNDUP(INDEX(GRID!$B$4:$U$15,MATCH(M$7,GRID!$A$4:$A$15,0),MATCH(1,($U$2=GRID!$B$1:$U$1)*(КАЛЕНДАРЬ!I29=GRID!$B$3:$U$3),0))*GRID!$H$42*(1-GRID!$H$43),0))</f>
        <v>56880</v>
      </c>
      <c r="N67" s="8" cm="1">
        <f t="array" ref="N67">IF($I$2="Длительное проживание от 30 ночей ",
INDEX(GRID!$B$18:$U$29,MATCH(M$7,GRID!$A$18:$A$29,0),MATCH(1,($U$2=GRID!$B$1:$U$1)*(КАЛЕНДАРЬ!I29=GRID!$B$3:$U$3),0))*GRID!$H$42,
ROUNDUP(INDEX(GRID!$B$18:$U$29,MATCH(M$7,GRID!$A$18:$A$29,0),MATCH(1,($U$2=GRID!$B$1:$U$1)*(КАЛЕНДАРЬ!I29=GRID!$B$3:$U$3),0))*GRID!$H$42*(1-GRID!$H$43),0))</f>
        <v>60480</v>
      </c>
      <c r="O67" s="57" t="s">
        <v>119</v>
      </c>
      <c r="P67" s="8" cm="1">
        <f t="array" ref="P67">IF($I$2="Длительное проживание от 30 ночей ",
INDEX(GRID!$B$4:$U$15,MATCH(P$7,GRID!$A$4:$A$15,0),MATCH(1,($U$2=GRID!$B$1:$U$1)*(КАЛЕНДАРЬ!I29=GRID!$B$3:$U$3),0))*GRID!$H$42,
ROUNDUP(INDEX(GRID!$B$4:$U$15,MATCH(P$7,GRID!$A$4:$A$15,0),MATCH(1,($U$2=GRID!$B$1:$U$1)*(КАЛЕНДАРЬ!I29=GRID!$B$3:$U$3),0))*GRID!$H$42*(1-GRID!$H$43),0))</f>
        <v>113760</v>
      </c>
      <c r="Q67" s="8" cm="1">
        <f t="array" ref="Q67">IF($I$2="Длительное проживание от 30 ночей ",
INDEX(GRID!$B$4:$U$15,MATCH(Q$7,GRID!$A$4:$A$15,0),MATCH(1,($U$2=GRID!$B$1:$U$1)*(КАЛЕНДАРЬ!I29=GRID!$B$3:$U$3),0))*GRID!$H$42,
ROUNDUP(INDEX(GRID!$B$4:$U$15,MATCH(Q$7,GRID!$A$4:$A$15,0),MATCH(1,($U$2=GRID!$B$1:$U$1)*(КАЛЕНДАРЬ!I29=GRID!$B$3:$U$3),0))*GRID!$H$42*(1-GRID!$H$43),0))</f>
        <v>133560</v>
      </c>
      <c r="R67" s="57" t="s">
        <v>119</v>
      </c>
      <c r="S67" s="57" t="s">
        <v>119</v>
      </c>
      <c r="T67" s="57" t="s">
        <v>119</v>
      </c>
    </row>
    <row r="68" spans="1:20" hidden="1">
      <c r="A68" s="148" t="s">
        <v>15</v>
      </c>
      <c r="B68" s="149">
        <v>27</v>
      </c>
      <c r="C68" s="8" cm="1">
        <f t="array" ref="C68">IF($I$2="Длительное проживание от 30 ночей ",
INDEX(GRID!$B$4:$U$15,MATCH(C$7,GRID!$A$4:$A$15,0),MATCH(1,($U$2=GRID!$B$1:$U$1)*(КАЛЕНДАРЬ!I30=GRID!$B$3:$U$3),0))*GRID!$H$42,
ROUNDUP(INDEX(GRID!$B$4:$U$15,MATCH(C$7,GRID!$A$4:$A$15,0),MATCH(1,($U$2=GRID!$B$1:$U$1)*(КАЛЕНДАРЬ!I30=GRID!$B$3:$U$3),0))*GRID!$H$42*(1-GRID!$H$43),0))</f>
        <v>23904</v>
      </c>
      <c r="D68" s="8" cm="1">
        <f t="array" ref="D68">IF($I$2="Длительное проживание от 30 ночей ",
INDEX(GRID!$B$18:$U$29,MATCH(C$7,GRID!$A$18:$A$29,0),MATCH(1,($U$2=GRID!$B$1:$U$1)*(КАЛЕНДАРЬ!I30=GRID!$B$3:$U$3),0))*GRID!$H$42,
ROUNDUP(INDEX(GRID!$B$18:$U$29,MATCH(C$7,GRID!$A$18:$A$29,0),MATCH(1,($U$2=GRID!$B$1:$U$1)*(КАЛЕНДАРЬ!I30=GRID!$B$3:$U$3),0))*GRID!$H$42*(1-GRID!$H$43),0))</f>
        <v>27504</v>
      </c>
      <c r="E68" s="8" cm="1">
        <f t="array" ref="E68">IF($I$2="Длительное проживание от 30 ночей ",
INDEX(GRID!$B$4:$U$15,MATCH(E$7,GRID!$A$4:$A$15,0),MATCH(1,($U$2=GRID!$B$1:$U$1)*(КАЛЕНДАРЬ!I30=GRID!$B$3:$U$3),0))*GRID!$H$42,
ROUNDUP(INDEX(GRID!$B$4:$U$15,MATCH(E$7,GRID!$A$4:$A$15,0),MATCH(1,($U$2=GRID!$B$1:$U$1)*(КАЛЕНДАРЬ!I30=GRID!$B$3:$U$3),0))*GRID!$H$42*(1-GRID!$H$43),0))</f>
        <v>28728</v>
      </c>
      <c r="F68" s="8" cm="1">
        <f t="array" ref="F68">IF($I$2="Длительное проживание от 30 ночей ",
INDEX(GRID!$B$18:$U$29,MATCH(E$7,GRID!$A$18:$A$29,0),MATCH(1,($U$2=GRID!$B$1:$U$1)*(КАЛЕНДАРЬ!I30=GRID!$B$3:$U$3),0))*GRID!$H$42,
ROUNDUP(INDEX(GRID!$B$18:$U$29,MATCH(E$7,GRID!$A$18:$A$29,0),MATCH(1,($U$2=GRID!$B$1:$U$1)*(КАЛЕНДАРЬ!I30=GRID!$B$3:$U$3),0))*GRID!$H$42*(1-GRID!$H$43),0))</f>
        <v>32328</v>
      </c>
      <c r="G68" s="57" t="s">
        <v>119</v>
      </c>
      <c r="H68" s="57" t="s">
        <v>119</v>
      </c>
      <c r="I68" s="8" cm="1">
        <f t="array" ref="I68">IF($I$2="Длительное проживание от 30 ночей ",
INDEX(GRID!$B$4:$U$15,MATCH(I$7,GRID!$A$4:$A$15,0),MATCH(1,($U$2=GRID!$B$1:$U$1)*(КАЛЕНДАРЬ!I30=GRID!$B$3:$U$3),0))*GRID!$H$42,
ROUNDUP(INDEX(GRID!$B$4:$U$15,MATCH(I$7,GRID!$A$4:$A$15,0),MATCH(1,($U$2=GRID!$B$1:$U$1)*(КАЛЕНДАРЬ!I30=GRID!$B$3:$U$3),0))*GRID!$H$42*(1-GRID!$H$43),0))</f>
        <v>37224</v>
      </c>
      <c r="J68" s="8" cm="1">
        <f t="array" ref="J68">IF($I$2="Длительное проживание от 30 ночей ",
INDEX(GRID!$B$18:$U$29,MATCH(I$7,GRID!$A$18:$A$29,0),MATCH(1,($U$2=GRID!$B$1:$U$1)*(КАЛЕНДАРЬ!I30=GRID!$B$3:$U$3),0))*GRID!$H$42,
ROUNDUP(INDEX(GRID!$B$18:$U$29,MATCH(I$7,GRID!$A$18:$A$29,0),MATCH(1,($U$2=GRID!$B$1:$U$1)*(КАЛЕНДАРЬ!I30=GRID!$B$3:$U$3),0))*GRID!$H$42*(1-GRID!$H$43),0))</f>
        <v>40824</v>
      </c>
      <c r="K68" s="57" t="s">
        <v>119</v>
      </c>
      <c r="L68" s="57" t="s">
        <v>119</v>
      </c>
      <c r="M68" s="8" cm="1">
        <f t="array" ref="M68">IF($I$2="Длительное проживание от 30 ночей ",
INDEX(GRID!$B$4:$U$15,MATCH(M$7,GRID!$A$4:$A$15,0),MATCH(1,($U$2=GRID!$B$1:$U$1)*(КАЛЕНДАРЬ!I30=GRID!$B$3:$U$3),0))*GRID!$H$42,
ROUNDUP(INDEX(GRID!$B$4:$U$15,MATCH(M$7,GRID!$A$4:$A$15,0),MATCH(1,($U$2=GRID!$B$1:$U$1)*(КАЛЕНДАРЬ!I30=GRID!$B$3:$U$3),0))*GRID!$H$42*(1-GRID!$H$43),0))</f>
        <v>56880</v>
      </c>
      <c r="N68" s="8" cm="1">
        <f t="array" ref="N68">IF($I$2="Длительное проживание от 30 ночей ",
INDEX(GRID!$B$18:$U$29,MATCH(M$7,GRID!$A$18:$A$29,0),MATCH(1,($U$2=GRID!$B$1:$U$1)*(КАЛЕНДАРЬ!I30=GRID!$B$3:$U$3),0))*GRID!$H$42,
ROUNDUP(INDEX(GRID!$B$18:$U$29,MATCH(M$7,GRID!$A$18:$A$29,0),MATCH(1,($U$2=GRID!$B$1:$U$1)*(КАЛЕНДАРЬ!I30=GRID!$B$3:$U$3),0))*GRID!$H$42*(1-GRID!$H$43),0))</f>
        <v>60480</v>
      </c>
      <c r="O68" s="57" t="s">
        <v>119</v>
      </c>
      <c r="P68" s="8" cm="1">
        <f t="array" ref="P68">IF($I$2="Длительное проживание от 30 ночей ",
INDEX(GRID!$B$4:$U$15,MATCH(P$7,GRID!$A$4:$A$15,0),MATCH(1,($U$2=GRID!$B$1:$U$1)*(КАЛЕНДАРЬ!I30=GRID!$B$3:$U$3),0))*GRID!$H$42,
ROUNDUP(INDEX(GRID!$B$4:$U$15,MATCH(P$7,GRID!$A$4:$A$15,0),MATCH(1,($U$2=GRID!$B$1:$U$1)*(КАЛЕНДАРЬ!I30=GRID!$B$3:$U$3),0))*GRID!$H$42*(1-GRID!$H$43),0))</f>
        <v>113760</v>
      </c>
      <c r="Q68" s="8" cm="1">
        <f t="array" ref="Q68">IF($I$2="Длительное проживание от 30 ночей ",
INDEX(GRID!$B$4:$U$15,MATCH(Q$7,GRID!$A$4:$A$15,0),MATCH(1,($U$2=GRID!$B$1:$U$1)*(КАЛЕНДАРЬ!I30=GRID!$B$3:$U$3),0))*GRID!$H$42,
ROUNDUP(INDEX(GRID!$B$4:$U$15,MATCH(Q$7,GRID!$A$4:$A$15,0),MATCH(1,($U$2=GRID!$B$1:$U$1)*(КАЛЕНДАРЬ!I30=GRID!$B$3:$U$3),0))*GRID!$H$42*(1-GRID!$H$43),0))</f>
        <v>133560</v>
      </c>
      <c r="R68" s="57" t="s">
        <v>119</v>
      </c>
      <c r="S68" s="57" t="s">
        <v>119</v>
      </c>
      <c r="T68" s="57" t="s">
        <v>119</v>
      </c>
    </row>
    <row r="69" spans="1:20" hidden="1">
      <c r="A69" s="148" t="s">
        <v>16</v>
      </c>
      <c r="B69" s="149">
        <v>28</v>
      </c>
      <c r="C69" s="8" cm="1">
        <f t="array" ref="C69">IF($I$2="Длительное проживание от 30 ночей ",
INDEX(GRID!$B$4:$U$15,MATCH(C$7,GRID!$A$4:$A$15,0),MATCH(1,($U$2=GRID!$B$1:$U$1)*(КАЛЕНДАРЬ!I31=GRID!$B$3:$U$3),0))*GRID!$H$42,
ROUNDUP(INDEX(GRID!$B$4:$U$15,MATCH(C$7,GRID!$A$4:$A$15,0),MATCH(1,($U$2=GRID!$B$1:$U$1)*(КАЛЕНДАРЬ!I31=GRID!$B$3:$U$3),0))*GRID!$H$42*(1-GRID!$H$43),0))</f>
        <v>26280</v>
      </c>
      <c r="D69" s="8" cm="1">
        <f t="array" ref="D69">IF($I$2="Длительное проживание от 30 ночей ",
INDEX(GRID!$B$18:$U$29,MATCH(C$7,GRID!$A$18:$A$29,0),MATCH(1,($U$2=GRID!$B$1:$U$1)*(КАЛЕНДАРЬ!I31=GRID!$B$3:$U$3),0))*GRID!$H$42,
ROUNDUP(INDEX(GRID!$B$18:$U$29,MATCH(C$7,GRID!$A$18:$A$29,0),MATCH(1,($U$2=GRID!$B$1:$U$1)*(КАЛЕНДАРЬ!I31=GRID!$B$3:$U$3),0))*GRID!$H$42*(1-GRID!$H$43),0))</f>
        <v>29880</v>
      </c>
      <c r="E69" s="8" cm="1">
        <f t="array" ref="E69">IF($I$2="Длительное проживание от 30 ночей ",
INDEX(GRID!$B$4:$U$15,MATCH(E$7,GRID!$A$4:$A$15,0),MATCH(1,($U$2=GRID!$B$1:$U$1)*(КАЛЕНДАРЬ!I31=GRID!$B$3:$U$3),0))*GRID!$H$42,
ROUNDUP(INDEX(GRID!$B$4:$U$15,MATCH(E$7,GRID!$A$4:$A$15,0),MATCH(1,($U$2=GRID!$B$1:$U$1)*(КАЛЕНДАРЬ!I31=GRID!$B$3:$U$3),0))*GRID!$H$42*(1-GRID!$H$43),0))</f>
        <v>31464</v>
      </c>
      <c r="F69" s="8" cm="1">
        <f t="array" ref="F69">IF($I$2="Длительное проживание от 30 ночей ",
INDEX(GRID!$B$18:$U$29,MATCH(E$7,GRID!$A$18:$A$29,0),MATCH(1,($U$2=GRID!$B$1:$U$1)*(КАЛЕНДАРЬ!I31=GRID!$B$3:$U$3),0))*GRID!$H$42,
ROUNDUP(INDEX(GRID!$B$18:$U$29,MATCH(E$7,GRID!$A$18:$A$29,0),MATCH(1,($U$2=GRID!$B$1:$U$1)*(КАЛЕНДАРЬ!I31=GRID!$B$3:$U$3),0))*GRID!$H$42*(1-GRID!$H$43),0))</f>
        <v>35064</v>
      </c>
      <c r="G69" s="57" t="s">
        <v>119</v>
      </c>
      <c r="H69" s="57" t="s">
        <v>119</v>
      </c>
      <c r="I69" s="8" cm="1">
        <f t="array" ref="I69">IF($I$2="Длительное проживание от 30 ночей ",
INDEX(GRID!$B$4:$U$15,MATCH(I$7,GRID!$A$4:$A$15,0),MATCH(1,($U$2=GRID!$B$1:$U$1)*(КАЛЕНДАРЬ!I31=GRID!$B$3:$U$3),0))*GRID!$H$42,
ROUNDUP(INDEX(GRID!$B$4:$U$15,MATCH(I$7,GRID!$A$4:$A$15,0),MATCH(1,($U$2=GRID!$B$1:$U$1)*(КАЛЕНДАРЬ!I31=GRID!$B$3:$U$3),0))*GRID!$H$42*(1-GRID!$H$43),0))</f>
        <v>40464</v>
      </c>
      <c r="J69" s="8" cm="1">
        <f t="array" ref="J69">IF($I$2="Длительное проживание от 30 ночей ",
INDEX(GRID!$B$18:$U$29,MATCH(I$7,GRID!$A$18:$A$29,0),MATCH(1,($U$2=GRID!$B$1:$U$1)*(КАЛЕНДАРЬ!I31=GRID!$B$3:$U$3),0))*GRID!$H$42,
ROUNDUP(INDEX(GRID!$B$18:$U$29,MATCH(I$7,GRID!$A$18:$A$29,0),MATCH(1,($U$2=GRID!$B$1:$U$1)*(КАЛЕНДАРЬ!I31=GRID!$B$3:$U$3),0))*GRID!$H$42*(1-GRID!$H$43),0))</f>
        <v>44064</v>
      </c>
      <c r="K69" s="57" t="s">
        <v>119</v>
      </c>
      <c r="L69" s="57" t="s">
        <v>119</v>
      </c>
      <c r="M69" s="8" cm="1">
        <f t="array" ref="M69">IF($I$2="Длительное проживание от 30 ночей ",
INDEX(GRID!$B$4:$U$15,MATCH(M$7,GRID!$A$4:$A$15,0),MATCH(1,($U$2=GRID!$B$1:$U$1)*(КАЛЕНДАРЬ!I31=GRID!$B$3:$U$3),0))*GRID!$H$42,
ROUNDUP(INDEX(GRID!$B$4:$U$15,MATCH(M$7,GRID!$A$4:$A$15,0),MATCH(1,($U$2=GRID!$B$1:$U$1)*(КАЛЕНДАРЬ!I31=GRID!$B$3:$U$3),0))*GRID!$H$42*(1-GRID!$H$43),0))</f>
        <v>60696</v>
      </c>
      <c r="N69" s="8" cm="1">
        <f t="array" ref="N69">IF($I$2="Длительное проживание от 30 ночей ",
INDEX(GRID!$B$18:$U$29,MATCH(M$7,GRID!$A$18:$A$29,0),MATCH(1,($U$2=GRID!$B$1:$U$1)*(КАЛЕНДАРЬ!I31=GRID!$B$3:$U$3),0))*GRID!$H$42,
ROUNDUP(INDEX(GRID!$B$18:$U$29,MATCH(M$7,GRID!$A$18:$A$29,0),MATCH(1,($U$2=GRID!$B$1:$U$1)*(КАЛЕНДАРЬ!I31=GRID!$B$3:$U$3),0))*GRID!$H$42*(1-GRID!$H$43),0))</f>
        <v>64296</v>
      </c>
      <c r="O69" s="57" t="s">
        <v>119</v>
      </c>
      <c r="P69" s="8" cm="1">
        <f t="array" ref="P69">IF($I$2="Длительное проживание от 30 ночей ",
INDEX(GRID!$B$4:$U$15,MATCH(P$7,GRID!$A$4:$A$15,0),MATCH(1,($U$2=GRID!$B$1:$U$1)*(КАЛЕНДАРЬ!I31=GRID!$B$3:$U$3),0))*GRID!$H$42,
ROUNDUP(INDEX(GRID!$B$4:$U$15,MATCH(P$7,GRID!$A$4:$A$15,0),MATCH(1,($U$2=GRID!$B$1:$U$1)*(КАЛЕНДАРЬ!I31=GRID!$B$3:$U$3),0))*GRID!$H$42*(1-GRID!$H$43),0))</f>
        <v>118944</v>
      </c>
      <c r="Q69" s="8" cm="1">
        <f t="array" ref="Q69">IF($I$2="Длительное проживание от 30 ночей ",
INDEX(GRID!$B$4:$U$15,MATCH(Q$7,GRID!$A$4:$A$15,0),MATCH(1,($U$2=GRID!$B$1:$U$1)*(КАЛЕНДАРЬ!I31=GRID!$B$3:$U$3),0))*GRID!$H$42,
ROUNDUP(INDEX(GRID!$B$4:$U$15,MATCH(Q$7,GRID!$A$4:$A$15,0),MATCH(1,($U$2=GRID!$B$1:$U$1)*(КАЛЕНДАРЬ!I31=GRID!$B$3:$U$3),0))*GRID!$H$42*(1-GRID!$H$43),0))</f>
        <v>139464</v>
      </c>
      <c r="R69" s="57" t="s">
        <v>119</v>
      </c>
      <c r="S69" s="57" t="s">
        <v>119</v>
      </c>
      <c r="T69" s="57" t="s">
        <v>119</v>
      </c>
    </row>
    <row r="70" spans="1:20" hidden="1">
      <c r="A70" s="148" t="s">
        <v>17</v>
      </c>
      <c r="B70" s="149">
        <v>29</v>
      </c>
      <c r="C70" s="8" cm="1">
        <f t="array" ref="C70">IF($I$2="Длительное проживание от 30 ночей ",
INDEX(GRID!$B$4:$U$15,MATCH(C$7,GRID!$A$4:$A$15,0),MATCH(1,($U$2=GRID!$B$1:$U$1)*(КАЛЕНДАРЬ!I32=GRID!$B$3:$U$3),0))*GRID!$H$42,
ROUNDUP(INDEX(GRID!$B$4:$U$15,MATCH(C$7,GRID!$A$4:$A$15,0),MATCH(1,($U$2=GRID!$B$1:$U$1)*(КАЛЕНДАРЬ!I32=GRID!$B$3:$U$3),0))*GRID!$H$42*(1-GRID!$H$43),0))</f>
        <v>26280</v>
      </c>
      <c r="D70" s="8" cm="1">
        <f t="array" ref="D70">IF($I$2="Длительное проживание от 30 ночей ",
INDEX(GRID!$B$18:$U$29,MATCH(C$7,GRID!$A$18:$A$29,0),MATCH(1,($U$2=GRID!$B$1:$U$1)*(КАЛЕНДАРЬ!I32=GRID!$B$3:$U$3),0))*GRID!$H$42,
ROUNDUP(INDEX(GRID!$B$18:$U$29,MATCH(C$7,GRID!$A$18:$A$29,0),MATCH(1,($U$2=GRID!$B$1:$U$1)*(КАЛЕНДАРЬ!I32=GRID!$B$3:$U$3),0))*GRID!$H$42*(1-GRID!$H$43),0))</f>
        <v>29880</v>
      </c>
      <c r="E70" s="8" cm="1">
        <f t="array" ref="E70">IF($I$2="Длительное проживание от 30 ночей ",
INDEX(GRID!$B$4:$U$15,MATCH(E$7,GRID!$A$4:$A$15,0),MATCH(1,($U$2=GRID!$B$1:$U$1)*(КАЛЕНДАРЬ!I32=GRID!$B$3:$U$3),0))*GRID!$H$42,
ROUNDUP(INDEX(GRID!$B$4:$U$15,MATCH(E$7,GRID!$A$4:$A$15,0),MATCH(1,($U$2=GRID!$B$1:$U$1)*(КАЛЕНДАРЬ!I32=GRID!$B$3:$U$3),0))*GRID!$H$42*(1-GRID!$H$43),0))</f>
        <v>31464</v>
      </c>
      <c r="F70" s="8" cm="1">
        <f t="array" ref="F70">IF($I$2="Длительное проживание от 30 ночей ",
INDEX(GRID!$B$18:$U$29,MATCH(E$7,GRID!$A$18:$A$29,0),MATCH(1,($U$2=GRID!$B$1:$U$1)*(КАЛЕНДАРЬ!I32=GRID!$B$3:$U$3),0))*GRID!$H$42,
ROUNDUP(INDEX(GRID!$B$18:$U$29,MATCH(E$7,GRID!$A$18:$A$29,0),MATCH(1,($U$2=GRID!$B$1:$U$1)*(КАЛЕНДАРЬ!I32=GRID!$B$3:$U$3),0))*GRID!$H$42*(1-GRID!$H$43),0))</f>
        <v>35064</v>
      </c>
      <c r="G70" s="57" t="s">
        <v>119</v>
      </c>
      <c r="H70" s="57" t="s">
        <v>119</v>
      </c>
      <c r="I70" s="8" cm="1">
        <f t="array" ref="I70">IF($I$2="Длительное проживание от 30 ночей ",
INDEX(GRID!$B$4:$U$15,MATCH(I$7,GRID!$A$4:$A$15,0),MATCH(1,($U$2=GRID!$B$1:$U$1)*(КАЛЕНДАРЬ!I32=GRID!$B$3:$U$3),0))*GRID!$H$42,
ROUNDUP(INDEX(GRID!$B$4:$U$15,MATCH(I$7,GRID!$A$4:$A$15,0),MATCH(1,($U$2=GRID!$B$1:$U$1)*(КАЛЕНДАРЬ!I32=GRID!$B$3:$U$3),0))*GRID!$H$42*(1-GRID!$H$43),0))</f>
        <v>40464</v>
      </c>
      <c r="J70" s="8" cm="1">
        <f t="array" ref="J70">IF($I$2="Длительное проживание от 30 ночей ",
INDEX(GRID!$B$18:$U$29,MATCH(I$7,GRID!$A$18:$A$29,0),MATCH(1,($U$2=GRID!$B$1:$U$1)*(КАЛЕНДАРЬ!I32=GRID!$B$3:$U$3),0))*GRID!$H$42,
ROUNDUP(INDEX(GRID!$B$18:$U$29,MATCH(I$7,GRID!$A$18:$A$29,0),MATCH(1,($U$2=GRID!$B$1:$U$1)*(КАЛЕНДАРЬ!I32=GRID!$B$3:$U$3),0))*GRID!$H$42*(1-GRID!$H$43),0))</f>
        <v>44064</v>
      </c>
      <c r="K70" s="57" t="s">
        <v>119</v>
      </c>
      <c r="L70" s="57" t="s">
        <v>119</v>
      </c>
      <c r="M70" s="8" cm="1">
        <f t="array" ref="M70">IF($I$2="Длительное проживание от 30 ночей ",
INDEX(GRID!$B$4:$U$15,MATCH(M$7,GRID!$A$4:$A$15,0),MATCH(1,($U$2=GRID!$B$1:$U$1)*(КАЛЕНДАРЬ!I32=GRID!$B$3:$U$3),0))*GRID!$H$42,
ROUNDUP(INDEX(GRID!$B$4:$U$15,MATCH(M$7,GRID!$A$4:$A$15,0),MATCH(1,($U$2=GRID!$B$1:$U$1)*(КАЛЕНДАРЬ!I32=GRID!$B$3:$U$3),0))*GRID!$H$42*(1-GRID!$H$43),0))</f>
        <v>60696</v>
      </c>
      <c r="N70" s="8" cm="1">
        <f t="array" ref="N70">IF($I$2="Длительное проживание от 30 ночей ",
INDEX(GRID!$B$18:$U$29,MATCH(M$7,GRID!$A$18:$A$29,0),MATCH(1,($U$2=GRID!$B$1:$U$1)*(КАЛЕНДАРЬ!I32=GRID!$B$3:$U$3),0))*GRID!$H$42,
ROUNDUP(INDEX(GRID!$B$18:$U$29,MATCH(M$7,GRID!$A$18:$A$29,0),MATCH(1,($U$2=GRID!$B$1:$U$1)*(КАЛЕНДАРЬ!I32=GRID!$B$3:$U$3),0))*GRID!$H$42*(1-GRID!$H$43),0))</f>
        <v>64296</v>
      </c>
      <c r="O70" s="57" t="s">
        <v>119</v>
      </c>
      <c r="P70" s="8" cm="1">
        <f t="array" ref="P70">IF($I$2="Длительное проживание от 30 ночей ",
INDEX(GRID!$B$4:$U$15,MATCH(P$7,GRID!$A$4:$A$15,0),MATCH(1,($U$2=GRID!$B$1:$U$1)*(КАЛЕНДАРЬ!I32=GRID!$B$3:$U$3),0))*GRID!$H$42,
ROUNDUP(INDEX(GRID!$B$4:$U$15,MATCH(P$7,GRID!$A$4:$A$15,0),MATCH(1,($U$2=GRID!$B$1:$U$1)*(КАЛЕНДАРЬ!I32=GRID!$B$3:$U$3),0))*GRID!$H$42*(1-GRID!$H$43),0))</f>
        <v>118944</v>
      </c>
      <c r="Q70" s="8" cm="1">
        <f t="array" ref="Q70">IF($I$2="Длительное проживание от 30 ночей ",
INDEX(GRID!$B$4:$U$15,MATCH(Q$7,GRID!$A$4:$A$15,0),MATCH(1,($U$2=GRID!$B$1:$U$1)*(КАЛЕНДАРЬ!I32=GRID!$B$3:$U$3),0))*GRID!$H$42,
ROUNDUP(INDEX(GRID!$B$4:$U$15,MATCH(Q$7,GRID!$A$4:$A$15,0),MATCH(1,($U$2=GRID!$B$1:$U$1)*(КАЛЕНДАРЬ!I32=GRID!$B$3:$U$3),0))*GRID!$H$42*(1-GRID!$H$43),0))</f>
        <v>139464</v>
      </c>
      <c r="R70" s="57" t="s">
        <v>119</v>
      </c>
      <c r="S70" s="57" t="s">
        <v>119</v>
      </c>
      <c r="T70" s="57" t="s">
        <v>119</v>
      </c>
    </row>
    <row r="71" spans="1:20" hidden="1">
      <c r="A71" s="148" t="s">
        <v>11</v>
      </c>
      <c r="B71" s="149">
        <v>30</v>
      </c>
      <c r="C71" s="8" cm="1">
        <f t="array" ref="C71">IF($I$2="Длительное проживание от 30 ночей ",
INDEX(GRID!$B$4:$U$15,MATCH(C$7,GRID!$A$4:$A$15,0),MATCH(1,($U$2=GRID!$B$1:$U$1)*(КАЛЕНДАРЬ!I33=GRID!$B$3:$U$3),0))*GRID!$H$42,
ROUNDUP(INDEX(GRID!$B$4:$U$15,MATCH(C$7,GRID!$A$4:$A$15,0),MATCH(1,($U$2=GRID!$B$1:$U$1)*(КАЛЕНДАРЬ!I33=GRID!$B$3:$U$3),0))*GRID!$H$42*(1-GRID!$H$43),0))</f>
        <v>23904</v>
      </c>
      <c r="D71" s="8" cm="1">
        <f t="array" ref="D71">IF($I$2="Длительное проживание от 30 ночей ",
INDEX(GRID!$B$18:$U$29,MATCH(C$7,GRID!$A$18:$A$29,0),MATCH(1,($U$2=GRID!$B$1:$U$1)*(КАЛЕНДАРЬ!I33=GRID!$B$3:$U$3),0))*GRID!$H$42,
ROUNDUP(INDEX(GRID!$B$18:$U$29,MATCH(C$7,GRID!$A$18:$A$29,0),MATCH(1,($U$2=GRID!$B$1:$U$1)*(КАЛЕНДАРЬ!I33=GRID!$B$3:$U$3),0))*GRID!$H$42*(1-GRID!$H$43),0))</f>
        <v>27504</v>
      </c>
      <c r="E71" s="8" cm="1">
        <f t="array" ref="E71">IF($I$2="Длительное проживание от 30 ночей ",
INDEX(GRID!$B$4:$U$15,MATCH(E$7,GRID!$A$4:$A$15,0),MATCH(1,($U$2=GRID!$B$1:$U$1)*(КАЛЕНДАРЬ!I33=GRID!$B$3:$U$3),0))*GRID!$H$42,
ROUNDUP(INDEX(GRID!$B$4:$U$15,MATCH(E$7,GRID!$A$4:$A$15,0),MATCH(1,($U$2=GRID!$B$1:$U$1)*(КАЛЕНДАРЬ!I33=GRID!$B$3:$U$3),0))*GRID!$H$42*(1-GRID!$H$43),0))</f>
        <v>28728</v>
      </c>
      <c r="F71" s="8" cm="1">
        <f t="array" ref="F71">IF($I$2="Длительное проживание от 30 ночей ",
INDEX(GRID!$B$18:$U$29,MATCH(E$7,GRID!$A$18:$A$29,0),MATCH(1,($U$2=GRID!$B$1:$U$1)*(КАЛЕНДАРЬ!I33=GRID!$B$3:$U$3),0))*GRID!$H$42,
ROUNDUP(INDEX(GRID!$B$18:$U$29,MATCH(E$7,GRID!$A$18:$A$29,0),MATCH(1,($U$2=GRID!$B$1:$U$1)*(КАЛЕНДАРЬ!I33=GRID!$B$3:$U$3),0))*GRID!$H$42*(1-GRID!$H$43),0))</f>
        <v>32328</v>
      </c>
      <c r="G71" s="57" t="s">
        <v>119</v>
      </c>
      <c r="H71" s="57" t="s">
        <v>119</v>
      </c>
      <c r="I71" s="8" cm="1">
        <f t="array" ref="I71">IF($I$2="Длительное проживание от 30 ночей ",
INDEX(GRID!$B$4:$U$15,MATCH(I$7,GRID!$A$4:$A$15,0),MATCH(1,($U$2=GRID!$B$1:$U$1)*(КАЛЕНДАРЬ!I33=GRID!$B$3:$U$3),0))*GRID!$H$42,
ROUNDUP(INDEX(GRID!$B$4:$U$15,MATCH(I$7,GRID!$A$4:$A$15,0),MATCH(1,($U$2=GRID!$B$1:$U$1)*(КАЛЕНДАРЬ!I33=GRID!$B$3:$U$3),0))*GRID!$H$42*(1-GRID!$H$43),0))</f>
        <v>37224</v>
      </c>
      <c r="J71" s="8" cm="1">
        <f t="array" ref="J71">IF($I$2="Длительное проживание от 30 ночей ",
INDEX(GRID!$B$18:$U$29,MATCH(I$7,GRID!$A$18:$A$29,0),MATCH(1,($U$2=GRID!$B$1:$U$1)*(КАЛЕНДАРЬ!I33=GRID!$B$3:$U$3),0))*GRID!$H$42,
ROUNDUP(INDEX(GRID!$B$18:$U$29,MATCH(I$7,GRID!$A$18:$A$29,0),MATCH(1,($U$2=GRID!$B$1:$U$1)*(КАЛЕНДАРЬ!I33=GRID!$B$3:$U$3),0))*GRID!$H$42*(1-GRID!$H$43),0))</f>
        <v>40824</v>
      </c>
      <c r="K71" s="57" t="s">
        <v>119</v>
      </c>
      <c r="L71" s="57" t="s">
        <v>119</v>
      </c>
      <c r="M71" s="8" cm="1">
        <f t="array" ref="M71">IF($I$2="Длительное проживание от 30 ночей ",
INDEX(GRID!$B$4:$U$15,MATCH(M$7,GRID!$A$4:$A$15,0),MATCH(1,($U$2=GRID!$B$1:$U$1)*(КАЛЕНДАРЬ!I33=GRID!$B$3:$U$3),0))*GRID!$H$42,
ROUNDUP(INDEX(GRID!$B$4:$U$15,MATCH(M$7,GRID!$A$4:$A$15,0),MATCH(1,($U$2=GRID!$B$1:$U$1)*(КАЛЕНДАРЬ!I33=GRID!$B$3:$U$3),0))*GRID!$H$42*(1-GRID!$H$43),0))</f>
        <v>56880</v>
      </c>
      <c r="N71" s="8" cm="1">
        <f t="array" ref="N71">IF($I$2="Длительное проживание от 30 ночей ",
INDEX(GRID!$B$18:$U$29,MATCH(M$7,GRID!$A$18:$A$29,0),MATCH(1,($U$2=GRID!$B$1:$U$1)*(КАЛЕНДАРЬ!I33=GRID!$B$3:$U$3),0))*GRID!$H$42,
ROUNDUP(INDEX(GRID!$B$18:$U$29,MATCH(M$7,GRID!$A$18:$A$29,0),MATCH(1,($U$2=GRID!$B$1:$U$1)*(КАЛЕНДАРЬ!I33=GRID!$B$3:$U$3),0))*GRID!$H$42*(1-GRID!$H$43),0))</f>
        <v>60480</v>
      </c>
      <c r="O71" s="57" t="s">
        <v>119</v>
      </c>
      <c r="P71" s="8" cm="1">
        <f t="array" ref="P71">IF($I$2="Длительное проживание от 30 ночей ",
INDEX(GRID!$B$4:$U$15,MATCH(P$7,GRID!$A$4:$A$15,0),MATCH(1,($U$2=GRID!$B$1:$U$1)*(КАЛЕНДАРЬ!I33=GRID!$B$3:$U$3),0))*GRID!$H$42,
ROUNDUP(INDEX(GRID!$B$4:$U$15,MATCH(P$7,GRID!$A$4:$A$15,0),MATCH(1,($U$2=GRID!$B$1:$U$1)*(КАЛЕНДАРЬ!I33=GRID!$B$3:$U$3),0))*GRID!$H$42*(1-GRID!$H$43),0))</f>
        <v>113760</v>
      </c>
      <c r="Q71" s="8" cm="1">
        <f t="array" ref="Q71">IF($I$2="Длительное проживание от 30 ночей ",
INDEX(GRID!$B$4:$U$15,MATCH(Q$7,GRID!$A$4:$A$15,0),MATCH(1,($U$2=GRID!$B$1:$U$1)*(КАЛЕНДАРЬ!I33=GRID!$B$3:$U$3),0))*GRID!$H$42,
ROUNDUP(INDEX(GRID!$B$4:$U$15,MATCH(Q$7,GRID!$A$4:$A$15,0),MATCH(1,($U$2=GRID!$B$1:$U$1)*(КАЛЕНДАРЬ!I33=GRID!$B$3:$U$3),0))*GRID!$H$42*(1-GRID!$H$43),0))</f>
        <v>133560</v>
      </c>
      <c r="R71" s="57" t="s">
        <v>119</v>
      </c>
      <c r="S71" s="57" t="s">
        <v>119</v>
      </c>
      <c r="T71" s="57" t="s">
        <v>119</v>
      </c>
    </row>
    <row r="72" spans="1:20" hidden="1">
      <c r="A72" s="148" t="s">
        <v>12</v>
      </c>
      <c r="B72" s="149">
        <v>31</v>
      </c>
      <c r="C72" s="8" cm="1">
        <f t="array" ref="C72">IF($I$2="Длительное проживание от 30 ночей ",
INDEX(GRID!$B$4:$U$15,MATCH(C$7,GRID!$A$4:$A$15,0),MATCH(1,($U$2=GRID!$B$1:$U$1)*(КАЛЕНДАРЬ!I34=GRID!$B$3:$U$3),0))*GRID!$H$42,
ROUNDUP(INDEX(GRID!$B$4:$U$15,MATCH(C$7,GRID!$A$4:$A$15,0),MATCH(1,($U$2=GRID!$B$1:$U$1)*(КАЛЕНДАРЬ!I34=GRID!$B$3:$U$3),0))*GRID!$H$42*(1-GRID!$H$43),0))</f>
        <v>23904</v>
      </c>
      <c r="D72" s="8" cm="1">
        <f t="array" ref="D72">IF($I$2="Длительное проживание от 30 ночей ",
INDEX(GRID!$B$18:$U$29,MATCH(C$7,GRID!$A$18:$A$29,0),MATCH(1,($U$2=GRID!$B$1:$U$1)*(КАЛЕНДАРЬ!I34=GRID!$B$3:$U$3),0))*GRID!$H$42,
ROUNDUP(INDEX(GRID!$B$18:$U$29,MATCH(C$7,GRID!$A$18:$A$29,0),MATCH(1,($U$2=GRID!$B$1:$U$1)*(КАЛЕНДАРЬ!I34=GRID!$B$3:$U$3),0))*GRID!$H$42*(1-GRID!$H$43),0))</f>
        <v>27504</v>
      </c>
      <c r="E72" s="8" cm="1">
        <f t="array" ref="E72">IF($I$2="Длительное проживание от 30 ночей ",
INDEX(GRID!$B$4:$U$15,MATCH(E$7,GRID!$A$4:$A$15,0),MATCH(1,($U$2=GRID!$B$1:$U$1)*(КАЛЕНДАРЬ!I34=GRID!$B$3:$U$3),0))*GRID!$H$42,
ROUNDUP(INDEX(GRID!$B$4:$U$15,MATCH(E$7,GRID!$A$4:$A$15,0),MATCH(1,($U$2=GRID!$B$1:$U$1)*(КАЛЕНДАРЬ!I34=GRID!$B$3:$U$3),0))*GRID!$H$42*(1-GRID!$H$43),0))</f>
        <v>28728</v>
      </c>
      <c r="F72" s="8" cm="1">
        <f t="array" ref="F72">IF($I$2="Длительное проживание от 30 ночей ",
INDEX(GRID!$B$18:$U$29,MATCH(E$7,GRID!$A$18:$A$29,0),MATCH(1,($U$2=GRID!$B$1:$U$1)*(КАЛЕНДАРЬ!I34=GRID!$B$3:$U$3),0))*GRID!$H$42,
ROUNDUP(INDEX(GRID!$B$18:$U$29,MATCH(E$7,GRID!$A$18:$A$29,0),MATCH(1,($U$2=GRID!$B$1:$U$1)*(КАЛЕНДАРЬ!I34=GRID!$B$3:$U$3),0))*GRID!$H$42*(1-GRID!$H$43),0))</f>
        <v>32328</v>
      </c>
      <c r="G72" s="57" t="s">
        <v>119</v>
      </c>
      <c r="H72" s="57" t="s">
        <v>119</v>
      </c>
      <c r="I72" s="8" cm="1">
        <f t="array" ref="I72">IF($I$2="Длительное проживание от 30 ночей ",
INDEX(GRID!$B$4:$U$15,MATCH(I$7,GRID!$A$4:$A$15,0),MATCH(1,($U$2=GRID!$B$1:$U$1)*(КАЛЕНДАРЬ!I34=GRID!$B$3:$U$3),0))*GRID!$H$42,
ROUNDUP(INDEX(GRID!$B$4:$U$15,MATCH(I$7,GRID!$A$4:$A$15,0),MATCH(1,($U$2=GRID!$B$1:$U$1)*(КАЛЕНДАРЬ!I34=GRID!$B$3:$U$3),0))*GRID!$H$42*(1-GRID!$H$43),0))</f>
        <v>37224</v>
      </c>
      <c r="J72" s="8" cm="1">
        <f t="array" ref="J72">IF($I$2="Длительное проживание от 30 ночей ",
INDEX(GRID!$B$18:$U$29,MATCH(I$7,GRID!$A$18:$A$29,0),MATCH(1,($U$2=GRID!$B$1:$U$1)*(КАЛЕНДАРЬ!I34=GRID!$B$3:$U$3),0))*GRID!$H$42,
ROUNDUP(INDEX(GRID!$B$18:$U$29,MATCH(I$7,GRID!$A$18:$A$29,0),MATCH(1,($U$2=GRID!$B$1:$U$1)*(КАЛЕНДАРЬ!I34=GRID!$B$3:$U$3),0))*GRID!$H$42*(1-GRID!$H$43),0))</f>
        <v>40824</v>
      </c>
      <c r="K72" s="57" t="s">
        <v>119</v>
      </c>
      <c r="L72" s="57" t="s">
        <v>119</v>
      </c>
      <c r="M72" s="8" cm="1">
        <f t="array" ref="M72">IF($I$2="Длительное проживание от 30 ночей ",
INDEX(GRID!$B$4:$U$15,MATCH(M$7,GRID!$A$4:$A$15,0),MATCH(1,($U$2=GRID!$B$1:$U$1)*(КАЛЕНДАРЬ!I34=GRID!$B$3:$U$3),0))*GRID!$H$42,
ROUNDUP(INDEX(GRID!$B$4:$U$15,MATCH(M$7,GRID!$A$4:$A$15,0),MATCH(1,($U$2=GRID!$B$1:$U$1)*(КАЛЕНДАРЬ!I34=GRID!$B$3:$U$3),0))*GRID!$H$42*(1-GRID!$H$43),0))</f>
        <v>56880</v>
      </c>
      <c r="N72" s="8" cm="1">
        <f t="array" ref="N72">IF($I$2="Длительное проживание от 30 ночей ",
INDEX(GRID!$B$18:$U$29,MATCH(M$7,GRID!$A$18:$A$29,0),MATCH(1,($U$2=GRID!$B$1:$U$1)*(КАЛЕНДАРЬ!I34=GRID!$B$3:$U$3),0))*GRID!$H$42,
ROUNDUP(INDEX(GRID!$B$18:$U$29,MATCH(M$7,GRID!$A$18:$A$29,0),MATCH(1,($U$2=GRID!$B$1:$U$1)*(КАЛЕНДАРЬ!I34=GRID!$B$3:$U$3),0))*GRID!$H$42*(1-GRID!$H$43),0))</f>
        <v>60480</v>
      </c>
      <c r="O72" s="57" t="s">
        <v>119</v>
      </c>
      <c r="P72" s="8" cm="1">
        <f t="array" ref="P72">IF($I$2="Длительное проживание от 30 ночей ",
INDEX(GRID!$B$4:$U$15,MATCH(P$7,GRID!$A$4:$A$15,0),MATCH(1,($U$2=GRID!$B$1:$U$1)*(КАЛЕНДАРЬ!I34=GRID!$B$3:$U$3),0))*GRID!$H$42,
ROUNDUP(INDEX(GRID!$B$4:$U$15,MATCH(P$7,GRID!$A$4:$A$15,0),MATCH(1,($U$2=GRID!$B$1:$U$1)*(КАЛЕНДАРЬ!I34=GRID!$B$3:$U$3),0))*GRID!$H$42*(1-GRID!$H$43),0))</f>
        <v>113760</v>
      </c>
      <c r="Q72" s="8" cm="1">
        <f t="array" ref="Q72">IF($I$2="Длительное проживание от 30 ночей ",
INDEX(GRID!$B$4:$U$15,MATCH(Q$7,GRID!$A$4:$A$15,0),MATCH(1,($U$2=GRID!$B$1:$U$1)*(КАЛЕНДАРЬ!I34=GRID!$B$3:$U$3),0))*GRID!$H$42,
ROUNDUP(INDEX(GRID!$B$4:$U$15,MATCH(Q$7,GRID!$A$4:$A$15,0),MATCH(1,($U$2=GRID!$B$1:$U$1)*(КАЛЕНДАРЬ!I34=GRID!$B$3:$U$3),0))*GRID!$H$42*(1-GRID!$H$43),0))</f>
        <v>133560</v>
      </c>
      <c r="R72" s="57" t="s">
        <v>119</v>
      </c>
      <c r="S72" s="57" t="s">
        <v>119</v>
      </c>
      <c r="T72" s="57" t="s">
        <v>119</v>
      </c>
    </row>
    <row r="73" spans="1:20" hidden="1"/>
    <row r="74" spans="1:20" s="9" customFormat="1" ht="17.25" hidden="1" customHeight="1">
      <c r="A74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</row>
    <row r="75" spans="1:20" hidden="1">
      <c r="A75" s="172" t="s">
        <v>103</v>
      </c>
      <c r="B75" s="173"/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</row>
    <row r="76" spans="1:20" ht="56.25" hidden="1" customHeight="1">
      <c r="A76" s="174" t="s">
        <v>8</v>
      </c>
      <c r="B76" s="175"/>
      <c r="C76" s="178" t="s">
        <v>101</v>
      </c>
      <c r="D76" s="179"/>
      <c r="E76" s="164" t="s">
        <v>93</v>
      </c>
      <c r="F76" s="165"/>
      <c r="G76" s="252" t="s">
        <v>94</v>
      </c>
      <c r="H76" s="253"/>
      <c r="I76" s="208" t="s">
        <v>95</v>
      </c>
      <c r="J76" s="208"/>
      <c r="K76" s="166" t="s">
        <v>96</v>
      </c>
      <c r="L76" s="166"/>
      <c r="M76" s="170" t="s">
        <v>97</v>
      </c>
      <c r="N76" s="170"/>
      <c r="O76" s="51" t="s">
        <v>71</v>
      </c>
      <c r="P76" s="22" t="s">
        <v>72</v>
      </c>
      <c r="Q76" s="23" t="s">
        <v>73</v>
      </c>
      <c r="R76" s="51" t="s">
        <v>74</v>
      </c>
      <c r="S76" s="51" t="s">
        <v>75</v>
      </c>
      <c r="T76" s="51" t="s">
        <v>76</v>
      </c>
    </row>
    <row r="77" spans="1:20" hidden="1">
      <c r="A77" s="176"/>
      <c r="B77" s="177"/>
      <c r="C77" s="55" t="s">
        <v>9</v>
      </c>
      <c r="D77" s="55" t="s">
        <v>10</v>
      </c>
      <c r="E77" s="55" t="s">
        <v>9</v>
      </c>
      <c r="F77" s="55" t="s">
        <v>10</v>
      </c>
      <c r="G77" s="55" t="s">
        <v>9</v>
      </c>
      <c r="H77" s="55" t="s">
        <v>10</v>
      </c>
      <c r="I77" s="55" t="s">
        <v>9</v>
      </c>
      <c r="J77" s="55" t="s">
        <v>10</v>
      </c>
      <c r="K77" s="55" t="s">
        <v>9</v>
      </c>
      <c r="L77" s="55" t="s">
        <v>10</v>
      </c>
      <c r="M77" s="55" t="s">
        <v>9</v>
      </c>
      <c r="N77" s="55" t="s">
        <v>10</v>
      </c>
      <c r="O77" s="55" t="s">
        <v>99</v>
      </c>
      <c r="P77" s="55" t="s">
        <v>100</v>
      </c>
      <c r="Q77" s="55" t="s">
        <v>100</v>
      </c>
      <c r="R77" s="55" t="s">
        <v>118</v>
      </c>
      <c r="S77" s="55" t="s">
        <v>118</v>
      </c>
      <c r="T77" s="55" t="s">
        <v>118</v>
      </c>
    </row>
    <row r="78" spans="1:20" hidden="1">
      <c r="A78" s="148" t="s">
        <v>13</v>
      </c>
      <c r="B78" s="149">
        <v>1</v>
      </c>
      <c r="C78" s="8" cm="1">
        <f t="array" ref="C78">IF($I$2="Длительное проживание от 30 ночей ",
INDEX(GRID!$B$4:$U$15,MATCH(C$7,GRID!$A$4:$A$15,0),MATCH(1,($U$2=GRID!$B$1:$U$1)*(КАЛЕНДАРЬ!L4=GRID!$B$3:$U$3),0))*GRID!$H$42,
ROUNDUP(INDEX(GRID!$B$4:$U$15,MATCH(C$7,GRID!$A$4:$A$15,0),MATCH(1,($U$2=GRID!$B$1:$U$1)*(КАЛЕНДАРЬ!L4=GRID!$B$3:$U$3),0))*GRID!$H$42*(1-GRID!$H$43),0))</f>
        <v>23904</v>
      </c>
      <c r="D78" s="8" cm="1">
        <f t="array" ref="D78">IF($I$2="Длительное проживание от 30 ночей ",
INDEX(GRID!$B$18:$U$29,MATCH(C$7,GRID!$A$18:$A$29,0),MATCH(1,($U$2=GRID!$B$1:$U$1)*(КАЛЕНДАРЬ!L4=GRID!$B$3:$U$3),0))*GRID!$H$42,
ROUNDUP(INDEX(GRID!$B$18:$U$29,MATCH(C$7,GRID!$A$18:$A$29,0),MATCH(1,($U$2=GRID!$B$1:$U$1)*(КАЛЕНДАРЬ!L4=GRID!$B$3:$U$3),0))*GRID!$H$42*(1-GRID!$H$43),0))</f>
        <v>27504</v>
      </c>
      <c r="E78" s="8" cm="1">
        <f t="array" ref="E78">IF($I$2="Длительное проживание от 30 ночей ",
INDEX(GRID!$B$4:$U$15,MATCH(E$7,GRID!$A$4:$A$15,0),MATCH(1,($U$2=GRID!$B$1:$U$1)*(КАЛЕНДАРЬ!L4=GRID!$B$3:$U$3),0))*GRID!$H$42,
ROUNDUP(INDEX(GRID!$B$4:$U$15,MATCH(E$7,GRID!$A$4:$A$15,0),MATCH(1,($U$2=GRID!$B$1:$U$1)*(КАЛЕНДАРЬ!L4=GRID!$B$3:$U$3),0))*GRID!$H$42*(1-GRID!$H$43),0))</f>
        <v>28728</v>
      </c>
      <c r="F78" s="8" cm="1">
        <f t="array" ref="F78">IF($I$2="Длительное проживание от 30 ночей ",
INDEX(GRID!$B$18:$U$29,MATCH(E$7,GRID!$A$18:$A$29,0),MATCH(1,($U$2=GRID!$B$1:$U$1)*(КАЛЕНДАРЬ!L4=GRID!$B$3:$U$3),0))*GRID!$H$42,
ROUNDUP(INDEX(GRID!$B$18:$U$29,MATCH(E$7,GRID!$A$18:$A$29,0),MATCH(1,($U$2=GRID!$B$1:$U$1)*(КАЛЕНДАРЬ!L4=GRID!$B$3:$U$3),0))*GRID!$H$42*(1-GRID!$H$43),0))</f>
        <v>32328</v>
      </c>
      <c r="G78" s="57" t="s">
        <v>119</v>
      </c>
      <c r="H78" s="57" t="s">
        <v>119</v>
      </c>
      <c r="I78" s="8" cm="1">
        <f t="array" ref="I78">IF($I$2="Длительное проживание от 30 ночей ",
INDEX(GRID!$B$4:$U$15,MATCH(I$7,GRID!$A$4:$A$15,0),MATCH(1,($U$2=GRID!$B$1:$U$1)*(КАЛЕНДАРЬ!L4=GRID!$B$3:$U$3),0))*GRID!$H$42,
ROUNDUP(INDEX(GRID!$B$4:$U$15,MATCH(I$7,GRID!$A$4:$A$15,0),MATCH(1,($U$2=GRID!$B$1:$U$1)*(КАЛЕНДАРЬ!L4=GRID!$B$3:$U$3),0))*GRID!$H$42*(1-GRID!$H$43),0))</f>
        <v>37224</v>
      </c>
      <c r="J78" s="8" cm="1">
        <f t="array" ref="J78">IF($I$2="Длительное проживание от 30 ночей ",
INDEX(GRID!$B$18:$U$29,MATCH(I$7,GRID!$A$18:$A$29,0),MATCH(1,($U$2=GRID!$B$1:$U$1)*(КАЛЕНДАРЬ!L4=GRID!$B$3:$U$3),0))*GRID!$H$42,
ROUNDUP(INDEX(GRID!$B$18:$U$29,MATCH(I$7,GRID!$A$18:$A$29,0),MATCH(1,($U$2=GRID!$B$1:$U$1)*(КАЛЕНДАРЬ!L4=GRID!$B$3:$U$3),0))*GRID!$H$42*(1-GRID!$H$43),0))</f>
        <v>40824</v>
      </c>
      <c r="K78" s="57" t="s">
        <v>119</v>
      </c>
      <c r="L78" s="57" t="s">
        <v>119</v>
      </c>
      <c r="M78" s="8" cm="1">
        <f t="array" ref="M78">IF($I$2="Длительное проживание от 30 ночей ",
INDEX(GRID!$B$4:$U$15,MATCH(M$7,GRID!$A$4:$A$15,0),MATCH(1,($U$2=GRID!$B$1:$U$1)*(КАЛЕНДАРЬ!L4=GRID!$B$3:$U$3),0))*GRID!$H$42,
ROUNDUP(INDEX(GRID!$B$4:$U$15,MATCH(M$7,GRID!$A$4:$A$15,0),MATCH(1,($U$2=GRID!$B$1:$U$1)*(КАЛЕНДАРЬ!L4=GRID!$B$3:$U$3),0))*GRID!$H$42*(1-GRID!$H$43),0))</f>
        <v>56880</v>
      </c>
      <c r="N78" s="8" cm="1">
        <f t="array" ref="N78">IF($I$2="Длительное проживание от 30 ночей ",
INDEX(GRID!$B$18:$U$29,MATCH(M$7,GRID!$A$18:$A$29,0),MATCH(1,($U$2=GRID!$B$1:$U$1)*(КАЛЕНДАРЬ!L4=GRID!$B$3:$U$3),0))*GRID!$H$42,
ROUNDUP(INDEX(GRID!$B$18:$U$29,MATCH(M$7,GRID!$A$18:$A$29,0),MATCH(1,($U$2=GRID!$B$1:$U$1)*(КАЛЕНДАРЬ!L4=GRID!$B$3:$U$3),0))*GRID!$H$42*(1-GRID!$H$43),0))</f>
        <v>60480</v>
      </c>
      <c r="O78" s="57" t="s">
        <v>119</v>
      </c>
      <c r="P78" s="8" cm="1">
        <f t="array" ref="P78">IF($I$2="Длительное проживание от 30 ночей ",
INDEX(GRID!$B$4:$U$15,MATCH(P$7,GRID!$A$4:$A$15,0),MATCH(1,($U$2=GRID!$B$1:$U$1)*(КАЛЕНДАРЬ!L4=GRID!$B$3:$U$3),0))*GRID!$H$42,
ROUNDUP(INDEX(GRID!$B$4:$U$15,MATCH(P$7,GRID!$A$4:$A$15,0),MATCH(1,($U$2=GRID!$B$1:$U$1)*(КАЛЕНДАРЬ!L4=GRID!$B$3:$U$3),0))*GRID!$H$42*(1-GRID!$H$43),0))</f>
        <v>113760</v>
      </c>
      <c r="Q78" s="8" cm="1">
        <f t="array" ref="Q78">IF($I$2="Длительное проживание от 30 ночей ",
INDEX(GRID!$B$4:$U$15,MATCH(Q$7,GRID!$A$4:$A$15,0),MATCH(1,($U$2=GRID!$B$1:$U$1)*(КАЛЕНДАРЬ!L4=GRID!$B$3:$U$3),0))*GRID!$H$42,
ROUNDUP(INDEX(GRID!$B$4:$U$15,MATCH(Q$7,GRID!$A$4:$A$15,0),MATCH(1,($U$2=GRID!$B$1:$U$1)*(КАЛЕНДАРЬ!L4=GRID!$B$3:$U$3),0))*GRID!$H$42*(1-GRID!$H$43),0))</f>
        <v>133560</v>
      </c>
      <c r="R78" s="57" t="s">
        <v>119</v>
      </c>
      <c r="S78" s="57" t="s">
        <v>119</v>
      </c>
      <c r="T78" s="57" t="s">
        <v>119</v>
      </c>
    </row>
    <row r="79" spans="1:20" hidden="1">
      <c r="A79" s="148" t="s">
        <v>14</v>
      </c>
      <c r="B79" s="149">
        <v>2</v>
      </c>
      <c r="C79" s="8" cm="1">
        <f t="array" ref="C79">IF($I$2="Длительное проживание от 30 ночей ",
INDEX(GRID!$B$4:$U$15,MATCH(C$7,GRID!$A$4:$A$15,0),MATCH(1,($U$2=GRID!$B$1:$U$1)*(КАЛЕНДАРЬ!L5=GRID!$B$3:$U$3),0))*GRID!$H$42,
ROUNDUP(INDEX(GRID!$B$4:$U$15,MATCH(C$7,GRID!$A$4:$A$15,0),MATCH(1,($U$2=GRID!$B$1:$U$1)*(КАЛЕНДАРЬ!L5=GRID!$B$3:$U$3),0))*GRID!$H$42*(1-GRID!$H$43),0))</f>
        <v>23904</v>
      </c>
      <c r="D79" s="8" cm="1">
        <f t="array" ref="D79">IF($I$2="Длительное проживание от 30 ночей ",
INDEX(GRID!$B$18:$U$29,MATCH(C$7,GRID!$A$18:$A$29,0),MATCH(1,($U$2=GRID!$B$1:$U$1)*(КАЛЕНДАРЬ!L5=GRID!$B$3:$U$3),0))*GRID!$H$42,
ROUNDUP(INDEX(GRID!$B$18:$U$29,MATCH(C$7,GRID!$A$18:$A$29,0),MATCH(1,($U$2=GRID!$B$1:$U$1)*(КАЛЕНДАРЬ!L5=GRID!$B$3:$U$3),0))*GRID!$H$42*(1-GRID!$H$43),0))</f>
        <v>27504</v>
      </c>
      <c r="E79" s="8" cm="1">
        <f t="array" ref="E79">IF($I$2="Длительное проживание от 30 ночей ",
INDEX(GRID!$B$4:$U$15,MATCH(E$7,GRID!$A$4:$A$15,0),MATCH(1,($U$2=GRID!$B$1:$U$1)*(КАЛЕНДАРЬ!L5=GRID!$B$3:$U$3),0))*GRID!$H$42,
ROUNDUP(INDEX(GRID!$B$4:$U$15,MATCH(E$7,GRID!$A$4:$A$15,0),MATCH(1,($U$2=GRID!$B$1:$U$1)*(КАЛЕНДАРЬ!L5=GRID!$B$3:$U$3),0))*GRID!$H$42*(1-GRID!$H$43),0))</f>
        <v>28728</v>
      </c>
      <c r="F79" s="8" cm="1">
        <f t="array" ref="F79">IF($I$2="Длительное проживание от 30 ночей ",
INDEX(GRID!$B$18:$U$29,MATCH(E$7,GRID!$A$18:$A$29,0),MATCH(1,($U$2=GRID!$B$1:$U$1)*(КАЛЕНДАРЬ!L5=GRID!$B$3:$U$3),0))*GRID!$H$42,
ROUNDUP(INDEX(GRID!$B$18:$U$29,MATCH(E$7,GRID!$A$18:$A$29,0),MATCH(1,($U$2=GRID!$B$1:$U$1)*(КАЛЕНДАРЬ!L5=GRID!$B$3:$U$3),0))*GRID!$H$42*(1-GRID!$H$43),0))</f>
        <v>32328</v>
      </c>
      <c r="G79" s="57" t="s">
        <v>119</v>
      </c>
      <c r="H79" s="57" t="s">
        <v>119</v>
      </c>
      <c r="I79" s="8" cm="1">
        <f t="array" ref="I79">IF($I$2="Длительное проживание от 30 ночей ",
INDEX(GRID!$B$4:$U$15,MATCH(I$7,GRID!$A$4:$A$15,0),MATCH(1,($U$2=GRID!$B$1:$U$1)*(КАЛЕНДАРЬ!L5=GRID!$B$3:$U$3),0))*GRID!$H$42,
ROUNDUP(INDEX(GRID!$B$4:$U$15,MATCH(I$7,GRID!$A$4:$A$15,0),MATCH(1,($U$2=GRID!$B$1:$U$1)*(КАЛЕНДАРЬ!L5=GRID!$B$3:$U$3),0))*GRID!$H$42*(1-GRID!$H$43),0))</f>
        <v>37224</v>
      </c>
      <c r="J79" s="8" cm="1">
        <f t="array" ref="J79">IF($I$2="Длительное проживание от 30 ночей ",
INDEX(GRID!$B$18:$U$29,MATCH(I$7,GRID!$A$18:$A$29,0),MATCH(1,($U$2=GRID!$B$1:$U$1)*(КАЛЕНДАРЬ!L5=GRID!$B$3:$U$3),0))*GRID!$H$42,
ROUNDUP(INDEX(GRID!$B$18:$U$29,MATCH(I$7,GRID!$A$18:$A$29,0),MATCH(1,($U$2=GRID!$B$1:$U$1)*(КАЛЕНДАРЬ!L5=GRID!$B$3:$U$3),0))*GRID!$H$42*(1-GRID!$H$43),0))</f>
        <v>40824</v>
      </c>
      <c r="K79" s="57" t="s">
        <v>119</v>
      </c>
      <c r="L79" s="57" t="s">
        <v>119</v>
      </c>
      <c r="M79" s="8" cm="1">
        <f t="array" ref="M79">IF($I$2="Длительное проживание от 30 ночей ",
INDEX(GRID!$B$4:$U$15,MATCH(M$7,GRID!$A$4:$A$15,0),MATCH(1,($U$2=GRID!$B$1:$U$1)*(КАЛЕНДАРЬ!L5=GRID!$B$3:$U$3),0))*GRID!$H$42,
ROUNDUP(INDEX(GRID!$B$4:$U$15,MATCH(M$7,GRID!$A$4:$A$15,0),MATCH(1,($U$2=GRID!$B$1:$U$1)*(КАЛЕНДАРЬ!L5=GRID!$B$3:$U$3),0))*GRID!$H$42*(1-GRID!$H$43),0))</f>
        <v>56880</v>
      </c>
      <c r="N79" s="8" cm="1">
        <f t="array" ref="N79">IF($I$2="Длительное проживание от 30 ночей ",
INDEX(GRID!$B$18:$U$29,MATCH(M$7,GRID!$A$18:$A$29,0),MATCH(1,($U$2=GRID!$B$1:$U$1)*(КАЛЕНДАРЬ!L5=GRID!$B$3:$U$3),0))*GRID!$H$42,
ROUNDUP(INDEX(GRID!$B$18:$U$29,MATCH(M$7,GRID!$A$18:$A$29,0),MATCH(1,($U$2=GRID!$B$1:$U$1)*(КАЛЕНДАРЬ!L5=GRID!$B$3:$U$3),0))*GRID!$H$42*(1-GRID!$H$43),0))</f>
        <v>60480</v>
      </c>
      <c r="O79" s="57" t="s">
        <v>119</v>
      </c>
      <c r="P79" s="8" cm="1">
        <f t="array" ref="P79">IF($I$2="Длительное проживание от 30 ночей ",
INDEX(GRID!$B$4:$U$15,MATCH(P$7,GRID!$A$4:$A$15,0),MATCH(1,($U$2=GRID!$B$1:$U$1)*(КАЛЕНДАРЬ!L5=GRID!$B$3:$U$3),0))*GRID!$H$42,
ROUNDUP(INDEX(GRID!$B$4:$U$15,MATCH(P$7,GRID!$A$4:$A$15,0),MATCH(1,($U$2=GRID!$B$1:$U$1)*(КАЛЕНДАРЬ!L5=GRID!$B$3:$U$3),0))*GRID!$H$42*(1-GRID!$H$43),0))</f>
        <v>113760</v>
      </c>
      <c r="Q79" s="8" cm="1">
        <f t="array" ref="Q79">IF($I$2="Длительное проживание от 30 ночей ",
INDEX(GRID!$B$4:$U$15,MATCH(Q$7,GRID!$A$4:$A$15,0),MATCH(1,($U$2=GRID!$B$1:$U$1)*(КАЛЕНДАРЬ!L5=GRID!$B$3:$U$3),0))*GRID!$H$42,
ROUNDUP(INDEX(GRID!$B$4:$U$15,MATCH(Q$7,GRID!$A$4:$A$15,0),MATCH(1,($U$2=GRID!$B$1:$U$1)*(КАЛЕНДАРЬ!L5=GRID!$B$3:$U$3),0))*GRID!$H$42*(1-GRID!$H$43),0))</f>
        <v>133560</v>
      </c>
      <c r="R79" s="57" t="s">
        <v>119</v>
      </c>
      <c r="S79" s="57" t="s">
        <v>119</v>
      </c>
      <c r="T79" s="57" t="s">
        <v>119</v>
      </c>
    </row>
    <row r="80" spans="1:20" hidden="1">
      <c r="A80" s="148" t="s">
        <v>15</v>
      </c>
      <c r="B80" s="149">
        <v>3</v>
      </c>
      <c r="C80" s="8" cm="1">
        <f t="array" ref="C80">IF($I$2="Длительное проживание от 30 ночей ",
INDEX(GRID!$B$4:$U$15,MATCH(C$7,GRID!$A$4:$A$15,0),MATCH(1,($U$2=GRID!$B$1:$U$1)*(КАЛЕНДАРЬ!L6=GRID!$B$3:$U$3),0))*GRID!$H$42,
ROUNDUP(INDEX(GRID!$B$4:$U$15,MATCH(C$7,GRID!$A$4:$A$15,0),MATCH(1,($U$2=GRID!$B$1:$U$1)*(КАЛЕНДАРЬ!L6=GRID!$B$3:$U$3),0))*GRID!$H$42*(1-GRID!$H$43),0))</f>
        <v>23904</v>
      </c>
      <c r="D80" s="8" cm="1">
        <f t="array" ref="D80">IF($I$2="Длительное проживание от 30 ночей ",
INDEX(GRID!$B$18:$U$29,MATCH(C$7,GRID!$A$18:$A$29,0),MATCH(1,($U$2=GRID!$B$1:$U$1)*(КАЛЕНДАРЬ!L6=GRID!$B$3:$U$3),0))*GRID!$H$42,
ROUNDUP(INDEX(GRID!$B$18:$U$29,MATCH(C$7,GRID!$A$18:$A$29,0),MATCH(1,($U$2=GRID!$B$1:$U$1)*(КАЛЕНДАРЬ!L6=GRID!$B$3:$U$3),0))*GRID!$H$42*(1-GRID!$H$43),0))</f>
        <v>27504</v>
      </c>
      <c r="E80" s="8" cm="1">
        <f t="array" ref="E80">IF($I$2="Длительное проживание от 30 ночей ",
INDEX(GRID!$B$4:$U$15,MATCH(E$7,GRID!$A$4:$A$15,0),MATCH(1,($U$2=GRID!$B$1:$U$1)*(КАЛЕНДАРЬ!L6=GRID!$B$3:$U$3),0))*GRID!$H$42,
ROUNDUP(INDEX(GRID!$B$4:$U$15,MATCH(E$7,GRID!$A$4:$A$15,0),MATCH(1,($U$2=GRID!$B$1:$U$1)*(КАЛЕНДАРЬ!L6=GRID!$B$3:$U$3),0))*GRID!$H$42*(1-GRID!$H$43),0))</f>
        <v>28728</v>
      </c>
      <c r="F80" s="8" cm="1">
        <f t="array" ref="F80">IF($I$2="Длительное проживание от 30 ночей ",
INDEX(GRID!$B$18:$U$29,MATCH(E$7,GRID!$A$18:$A$29,0),MATCH(1,($U$2=GRID!$B$1:$U$1)*(КАЛЕНДАРЬ!L6=GRID!$B$3:$U$3),0))*GRID!$H$42,
ROUNDUP(INDEX(GRID!$B$18:$U$29,MATCH(E$7,GRID!$A$18:$A$29,0),MATCH(1,($U$2=GRID!$B$1:$U$1)*(КАЛЕНДАРЬ!L6=GRID!$B$3:$U$3),0))*GRID!$H$42*(1-GRID!$H$43),0))</f>
        <v>32328</v>
      </c>
      <c r="G80" s="57" t="s">
        <v>119</v>
      </c>
      <c r="H80" s="57" t="s">
        <v>119</v>
      </c>
      <c r="I80" s="8" cm="1">
        <f t="array" ref="I80">IF($I$2="Длительное проживание от 30 ночей ",
INDEX(GRID!$B$4:$U$15,MATCH(I$7,GRID!$A$4:$A$15,0),MATCH(1,($U$2=GRID!$B$1:$U$1)*(КАЛЕНДАРЬ!L6=GRID!$B$3:$U$3),0))*GRID!$H$42,
ROUNDUP(INDEX(GRID!$B$4:$U$15,MATCH(I$7,GRID!$A$4:$A$15,0),MATCH(1,($U$2=GRID!$B$1:$U$1)*(КАЛЕНДАРЬ!L6=GRID!$B$3:$U$3),0))*GRID!$H$42*(1-GRID!$H$43),0))</f>
        <v>37224</v>
      </c>
      <c r="J80" s="8" cm="1">
        <f t="array" ref="J80">IF($I$2="Длительное проживание от 30 ночей ",
INDEX(GRID!$B$18:$U$29,MATCH(I$7,GRID!$A$18:$A$29,0),MATCH(1,($U$2=GRID!$B$1:$U$1)*(КАЛЕНДАРЬ!L6=GRID!$B$3:$U$3),0))*GRID!$H$42,
ROUNDUP(INDEX(GRID!$B$18:$U$29,MATCH(I$7,GRID!$A$18:$A$29,0),MATCH(1,($U$2=GRID!$B$1:$U$1)*(КАЛЕНДАРЬ!L6=GRID!$B$3:$U$3),0))*GRID!$H$42*(1-GRID!$H$43),0))</f>
        <v>40824</v>
      </c>
      <c r="K80" s="57" t="s">
        <v>119</v>
      </c>
      <c r="L80" s="57" t="s">
        <v>119</v>
      </c>
      <c r="M80" s="8" cm="1">
        <f t="array" ref="M80">IF($I$2="Длительное проживание от 30 ночей ",
INDEX(GRID!$B$4:$U$15,MATCH(M$7,GRID!$A$4:$A$15,0),MATCH(1,($U$2=GRID!$B$1:$U$1)*(КАЛЕНДАРЬ!L6=GRID!$B$3:$U$3),0))*GRID!$H$42,
ROUNDUP(INDEX(GRID!$B$4:$U$15,MATCH(M$7,GRID!$A$4:$A$15,0),MATCH(1,($U$2=GRID!$B$1:$U$1)*(КАЛЕНДАРЬ!L6=GRID!$B$3:$U$3),0))*GRID!$H$42*(1-GRID!$H$43),0))</f>
        <v>56880</v>
      </c>
      <c r="N80" s="8" cm="1">
        <f t="array" ref="N80">IF($I$2="Длительное проживание от 30 ночей ",
INDEX(GRID!$B$18:$U$29,MATCH(M$7,GRID!$A$18:$A$29,0),MATCH(1,($U$2=GRID!$B$1:$U$1)*(КАЛЕНДАРЬ!L6=GRID!$B$3:$U$3),0))*GRID!$H$42,
ROUNDUP(INDEX(GRID!$B$18:$U$29,MATCH(M$7,GRID!$A$18:$A$29,0),MATCH(1,($U$2=GRID!$B$1:$U$1)*(КАЛЕНДАРЬ!L6=GRID!$B$3:$U$3),0))*GRID!$H$42*(1-GRID!$H$43),0))</f>
        <v>60480</v>
      </c>
      <c r="O80" s="57" t="s">
        <v>119</v>
      </c>
      <c r="P80" s="8" cm="1">
        <f t="array" ref="P80">IF($I$2="Длительное проживание от 30 ночей ",
INDEX(GRID!$B$4:$U$15,MATCH(P$7,GRID!$A$4:$A$15,0),MATCH(1,($U$2=GRID!$B$1:$U$1)*(КАЛЕНДАРЬ!L6=GRID!$B$3:$U$3),0))*GRID!$H$42,
ROUNDUP(INDEX(GRID!$B$4:$U$15,MATCH(P$7,GRID!$A$4:$A$15,0),MATCH(1,($U$2=GRID!$B$1:$U$1)*(КАЛЕНДАРЬ!L6=GRID!$B$3:$U$3),0))*GRID!$H$42*(1-GRID!$H$43),0))</f>
        <v>113760</v>
      </c>
      <c r="Q80" s="8" cm="1">
        <f t="array" ref="Q80">IF($I$2="Длительное проживание от 30 ночей ",
INDEX(GRID!$B$4:$U$15,MATCH(Q$7,GRID!$A$4:$A$15,0),MATCH(1,($U$2=GRID!$B$1:$U$1)*(КАЛЕНДАРЬ!L6=GRID!$B$3:$U$3),0))*GRID!$H$42,
ROUNDUP(INDEX(GRID!$B$4:$U$15,MATCH(Q$7,GRID!$A$4:$A$15,0),MATCH(1,($U$2=GRID!$B$1:$U$1)*(КАЛЕНДАРЬ!L6=GRID!$B$3:$U$3),0))*GRID!$H$42*(1-GRID!$H$43),0))</f>
        <v>133560</v>
      </c>
      <c r="R80" s="57" t="s">
        <v>119</v>
      </c>
      <c r="S80" s="57" t="s">
        <v>119</v>
      </c>
      <c r="T80" s="57" t="s">
        <v>119</v>
      </c>
    </row>
    <row r="81" spans="1:21" hidden="1">
      <c r="A81" s="148" t="s">
        <v>16</v>
      </c>
      <c r="B81" s="149">
        <v>4</v>
      </c>
      <c r="C81" s="8" cm="1">
        <f t="array" ref="C81">IF($I$2="Длительное проживание от 30 ночей ",
INDEX(GRID!$B$4:$U$15,MATCH(C$7,GRID!$A$4:$A$15,0),MATCH(1,($U$2=GRID!$B$1:$U$1)*(КАЛЕНДАРЬ!L7=GRID!$B$3:$U$3),0))*GRID!$H$42,
ROUNDUP(INDEX(GRID!$B$4:$U$15,MATCH(C$7,GRID!$A$4:$A$15,0),MATCH(1,($U$2=GRID!$B$1:$U$1)*(КАЛЕНДАРЬ!L7=GRID!$B$3:$U$3),0))*GRID!$H$42*(1-GRID!$H$43),0))</f>
        <v>23904</v>
      </c>
      <c r="D81" s="8" cm="1">
        <f t="array" ref="D81">IF($I$2="Длительное проживание от 30 ночей ",
INDEX(GRID!$B$18:$U$29,MATCH(C$7,GRID!$A$18:$A$29,0),MATCH(1,($U$2=GRID!$B$1:$U$1)*(КАЛЕНДАРЬ!L7=GRID!$B$3:$U$3),0))*GRID!$H$42,
ROUNDUP(INDEX(GRID!$B$18:$U$29,MATCH(C$7,GRID!$A$18:$A$29,0),MATCH(1,($U$2=GRID!$B$1:$U$1)*(КАЛЕНДАРЬ!L7=GRID!$B$3:$U$3),0))*GRID!$H$42*(1-GRID!$H$43),0))</f>
        <v>27504</v>
      </c>
      <c r="E81" s="8" cm="1">
        <f t="array" ref="E81">IF($I$2="Длительное проживание от 30 ночей ",
INDEX(GRID!$B$4:$U$15,MATCH(E$7,GRID!$A$4:$A$15,0),MATCH(1,($U$2=GRID!$B$1:$U$1)*(КАЛЕНДАРЬ!L7=GRID!$B$3:$U$3),0))*GRID!$H$42,
ROUNDUP(INDEX(GRID!$B$4:$U$15,MATCH(E$7,GRID!$A$4:$A$15,0),MATCH(1,($U$2=GRID!$B$1:$U$1)*(КАЛЕНДАРЬ!L7=GRID!$B$3:$U$3),0))*GRID!$H$42*(1-GRID!$H$43),0))</f>
        <v>28728</v>
      </c>
      <c r="F81" s="8" cm="1">
        <f t="array" ref="F81">IF($I$2="Длительное проживание от 30 ночей ",
INDEX(GRID!$B$18:$U$29,MATCH(E$7,GRID!$A$18:$A$29,0),MATCH(1,($U$2=GRID!$B$1:$U$1)*(КАЛЕНДАРЬ!L7=GRID!$B$3:$U$3),0))*GRID!$H$42,
ROUNDUP(INDEX(GRID!$B$18:$U$29,MATCH(E$7,GRID!$A$18:$A$29,0),MATCH(1,($U$2=GRID!$B$1:$U$1)*(КАЛЕНДАРЬ!L7=GRID!$B$3:$U$3),0))*GRID!$H$42*(1-GRID!$H$43),0))</f>
        <v>32328</v>
      </c>
      <c r="G81" s="57" t="s">
        <v>119</v>
      </c>
      <c r="H81" s="57" t="s">
        <v>119</v>
      </c>
      <c r="I81" s="8" cm="1">
        <f t="array" ref="I81">IF($I$2="Длительное проживание от 30 ночей ",
INDEX(GRID!$B$4:$U$15,MATCH(I$7,GRID!$A$4:$A$15,0),MATCH(1,($U$2=GRID!$B$1:$U$1)*(КАЛЕНДАРЬ!L7=GRID!$B$3:$U$3),0))*GRID!$H$42,
ROUNDUP(INDEX(GRID!$B$4:$U$15,MATCH(I$7,GRID!$A$4:$A$15,0),MATCH(1,($U$2=GRID!$B$1:$U$1)*(КАЛЕНДАРЬ!L7=GRID!$B$3:$U$3),0))*GRID!$H$42*(1-GRID!$H$43),0))</f>
        <v>37224</v>
      </c>
      <c r="J81" s="8" cm="1">
        <f t="array" ref="J81">IF($I$2="Длительное проживание от 30 ночей ",
INDEX(GRID!$B$18:$U$29,MATCH(I$7,GRID!$A$18:$A$29,0),MATCH(1,($U$2=GRID!$B$1:$U$1)*(КАЛЕНДАРЬ!L7=GRID!$B$3:$U$3),0))*GRID!$H$42,
ROUNDUP(INDEX(GRID!$B$18:$U$29,MATCH(I$7,GRID!$A$18:$A$29,0),MATCH(1,($U$2=GRID!$B$1:$U$1)*(КАЛЕНДАРЬ!L7=GRID!$B$3:$U$3),0))*GRID!$H$42*(1-GRID!$H$43),0))</f>
        <v>40824</v>
      </c>
      <c r="K81" s="57" t="s">
        <v>119</v>
      </c>
      <c r="L81" s="57" t="s">
        <v>119</v>
      </c>
      <c r="M81" s="8" cm="1">
        <f t="array" ref="M81">IF($I$2="Длительное проживание от 30 ночей ",
INDEX(GRID!$B$4:$U$15,MATCH(M$7,GRID!$A$4:$A$15,0),MATCH(1,($U$2=GRID!$B$1:$U$1)*(КАЛЕНДАРЬ!L7=GRID!$B$3:$U$3),0))*GRID!$H$42,
ROUNDUP(INDEX(GRID!$B$4:$U$15,MATCH(M$7,GRID!$A$4:$A$15,0),MATCH(1,($U$2=GRID!$B$1:$U$1)*(КАЛЕНДАРЬ!L7=GRID!$B$3:$U$3),0))*GRID!$H$42*(1-GRID!$H$43),0))</f>
        <v>56880</v>
      </c>
      <c r="N81" s="8" cm="1">
        <f t="array" ref="N81">IF($I$2="Длительное проживание от 30 ночей ",
INDEX(GRID!$B$18:$U$29,MATCH(M$7,GRID!$A$18:$A$29,0),MATCH(1,($U$2=GRID!$B$1:$U$1)*(КАЛЕНДАРЬ!L7=GRID!$B$3:$U$3),0))*GRID!$H$42,
ROUNDUP(INDEX(GRID!$B$18:$U$29,MATCH(M$7,GRID!$A$18:$A$29,0),MATCH(1,($U$2=GRID!$B$1:$U$1)*(КАЛЕНДАРЬ!L7=GRID!$B$3:$U$3),0))*GRID!$H$42*(1-GRID!$H$43),0))</f>
        <v>60480</v>
      </c>
      <c r="O81" s="57" t="s">
        <v>119</v>
      </c>
      <c r="P81" s="8" cm="1">
        <f t="array" ref="P81">IF($I$2="Длительное проживание от 30 ночей ",
INDEX(GRID!$B$4:$U$15,MATCH(P$7,GRID!$A$4:$A$15,0),MATCH(1,($U$2=GRID!$B$1:$U$1)*(КАЛЕНДАРЬ!L7=GRID!$B$3:$U$3),0))*GRID!$H$42,
ROUNDUP(INDEX(GRID!$B$4:$U$15,MATCH(P$7,GRID!$A$4:$A$15,0),MATCH(1,($U$2=GRID!$B$1:$U$1)*(КАЛЕНДАРЬ!L7=GRID!$B$3:$U$3),0))*GRID!$H$42*(1-GRID!$H$43),0))</f>
        <v>113760</v>
      </c>
      <c r="Q81" s="8" cm="1">
        <f t="array" ref="Q81">IF($I$2="Длительное проживание от 30 ночей ",
INDEX(GRID!$B$4:$U$15,MATCH(Q$7,GRID!$A$4:$A$15,0),MATCH(1,($U$2=GRID!$B$1:$U$1)*(КАЛЕНДАРЬ!L7=GRID!$B$3:$U$3),0))*GRID!$H$42,
ROUNDUP(INDEX(GRID!$B$4:$U$15,MATCH(Q$7,GRID!$A$4:$A$15,0),MATCH(1,($U$2=GRID!$B$1:$U$1)*(КАЛЕНДАРЬ!L7=GRID!$B$3:$U$3),0))*GRID!$H$42*(1-GRID!$H$43),0))</f>
        <v>133560</v>
      </c>
      <c r="R81" s="57" t="s">
        <v>119</v>
      </c>
      <c r="S81" s="57" t="s">
        <v>119</v>
      </c>
      <c r="T81" s="57" t="s">
        <v>119</v>
      </c>
    </row>
    <row r="82" spans="1:21" hidden="1">
      <c r="A82" s="148" t="s">
        <v>17</v>
      </c>
      <c r="B82" s="149">
        <v>5</v>
      </c>
      <c r="C82" s="8" cm="1">
        <f t="array" ref="C82">IF($I$2="Длительное проживание от 30 ночей ",
INDEX(GRID!$B$4:$U$15,MATCH(C$7,GRID!$A$4:$A$15,0),MATCH(1,($U$2=GRID!$B$1:$U$1)*(КАЛЕНДАРЬ!L8=GRID!$B$3:$U$3),0))*GRID!$H$42,
ROUNDUP(INDEX(GRID!$B$4:$U$15,MATCH(C$7,GRID!$A$4:$A$15,0),MATCH(1,($U$2=GRID!$B$1:$U$1)*(КАЛЕНДАРЬ!L8=GRID!$B$3:$U$3),0))*GRID!$H$42*(1-GRID!$H$43),0))</f>
        <v>23904</v>
      </c>
      <c r="D82" s="8" cm="1">
        <f t="array" ref="D82">IF($I$2="Длительное проживание от 30 ночей ",
INDEX(GRID!$B$18:$U$29,MATCH(C$7,GRID!$A$18:$A$29,0),MATCH(1,($U$2=GRID!$B$1:$U$1)*(КАЛЕНДАРЬ!L8=GRID!$B$3:$U$3),0))*GRID!$H$42,
ROUNDUP(INDEX(GRID!$B$18:$U$29,MATCH(C$7,GRID!$A$18:$A$29,0),MATCH(1,($U$2=GRID!$B$1:$U$1)*(КАЛЕНДАРЬ!L8=GRID!$B$3:$U$3),0))*GRID!$H$42*(1-GRID!$H$43),0))</f>
        <v>27504</v>
      </c>
      <c r="E82" s="8" cm="1">
        <f t="array" ref="E82">IF($I$2="Длительное проживание от 30 ночей ",
INDEX(GRID!$B$4:$U$15,MATCH(E$7,GRID!$A$4:$A$15,0),MATCH(1,($U$2=GRID!$B$1:$U$1)*(КАЛЕНДАРЬ!L8=GRID!$B$3:$U$3),0))*GRID!$H$42,
ROUNDUP(INDEX(GRID!$B$4:$U$15,MATCH(E$7,GRID!$A$4:$A$15,0),MATCH(1,($U$2=GRID!$B$1:$U$1)*(КАЛЕНДАРЬ!L8=GRID!$B$3:$U$3),0))*GRID!$H$42*(1-GRID!$H$43),0))</f>
        <v>28728</v>
      </c>
      <c r="F82" s="8" cm="1">
        <f t="array" ref="F82">IF($I$2="Длительное проживание от 30 ночей ",
INDEX(GRID!$B$18:$U$29,MATCH(E$7,GRID!$A$18:$A$29,0),MATCH(1,($U$2=GRID!$B$1:$U$1)*(КАЛЕНДАРЬ!L8=GRID!$B$3:$U$3),0))*GRID!$H$42,
ROUNDUP(INDEX(GRID!$B$18:$U$29,MATCH(E$7,GRID!$A$18:$A$29,0),MATCH(1,($U$2=GRID!$B$1:$U$1)*(КАЛЕНДАРЬ!L8=GRID!$B$3:$U$3),0))*GRID!$H$42*(1-GRID!$H$43),0))</f>
        <v>32328</v>
      </c>
      <c r="G82" s="57" t="s">
        <v>119</v>
      </c>
      <c r="H82" s="57" t="s">
        <v>119</v>
      </c>
      <c r="I82" s="8" cm="1">
        <f t="array" ref="I82">IF($I$2="Длительное проживание от 30 ночей ",
INDEX(GRID!$B$4:$U$15,MATCH(I$7,GRID!$A$4:$A$15,0),MATCH(1,($U$2=GRID!$B$1:$U$1)*(КАЛЕНДАРЬ!L8=GRID!$B$3:$U$3),0))*GRID!$H$42,
ROUNDUP(INDEX(GRID!$B$4:$U$15,MATCH(I$7,GRID!$A$4:$A$15,0),MATCH(1,($U$2=GRID!$B$1:$U$1)*(КАЛЕНДАРЬ!L8=GRID!$B$3:$U$3),0))*GRID!$H$42*(1-GRID!$H$43),0))</f>
        <v>37224</v>
      </c>
      <c r="J82" s="8" cm="1">
        <f t="array" ref="J82">IF($I$2="Длительное проживание от 30 ночей ",
INDEX(GRID!$B$18:$U$29,MATCH(I$7,GRID!$A$18:$A$29,0),MATCH(1,($U$2=GRID!$B$1:$U$1)*(КАЛЕНДАРЬ!L8=GRID!$B$3:$U$3),0))*GRID!$H$42,
ROUNDUP(INDEX(GRID!$B$18:$U$29,MATCH(I$7,GRID!$A$18:$A$29,0),MATCH(1,($U$2=GRID!$B$1:$U$1)*(КАЛЕНДАРЬ!L8=GRID!$B$3:$U$3),0))*GRID!$H$42*(1-GRID!$H$43),0))</f>
        <v>40824</v>
      </c>
      <c r="K82" s="57" t="s">
        <v>119</v>
      </c>
      <c r="L82" s="57" t="s">
        <v>119</v>
      </c>
      <c r="M82" s="8" cm="1">
        <f t="array" ref="M82">IF($I$2="Длительное проживание от 30 ночей ",
INDEX(GRID!$B$4:$U$15,MATCH(M$7,GRID!$A$4:$A$15,0),MATCH(1,($U$2=GRID!$B$1:$U$1)*(КАЛЕНДАРЬ!L8=GRID!$B$3:$U$3),0))*GRID!$H$42,
ROUNDUP(INDEX(GRID!$B$4:$U$15,MATCH(M$7,GRID!$A$4:$A$15,0),MATCH(1,($U$2=GRID!$B$1:$U$1)*(КАЛЕНДАРЬ!L8=GRID!$B$3:$U$3),0))*GRID!$H$42*(1-GRID!$H$43),0))</f>
        <v>56880</v>
      </c>
      <c r="N82" s="8" cm="1">
        <f t="array" ref="N82">IF($I$2="Длительное проживание от 30 ночей ",
INDEX(GRID!$B$18:$U$29,MATCH(M$7,GRID!$A$18:$A$29,0),MATCH(1,($U$2=GRID!$B$1:$U$1)*(КАЛЕНДАРЬ!L8=GRID!$B$3:$U$3),0))*GRID!$H$42,
ROUNDUP(INDEX(GRID!$B$18:$U$29,MATCH(M$7,GRID!$A$18:$A$29,0),MATCH(1,($U$2=GRID!$B$1:$U$1)*(КАЛЕНДАРЬ!L8=GRID!$B$3:$U$3),0))*GRID!$H$42*(1-GRID!$H$43),0))</f>
        <v>60480</v>
      </c>
      <c r="O82" s="57" t="s">
        <v>119</v>
      </c>
      <c r="P82" s="8" cm="1">
        <f t="array" ref="P82">IF($I$2="Длительное проживание от 30 ночей ",
INDEX(GRID!$B$4:$U$15,MATCH(P$7,GRID!$A$4:$A$15,0),MATCH(1,($U$2=GRID!$B$1:$U$1)*(КАЛЕНДАРЬ!L8=GRID!$B$3:$U$3),0))*GRID!$H$42,
ROUNDUP(INDEX(GRID!$B$4:$U$15,MATCH(P$7,GRID!$A$4:$A$15,0),MATCH(1,($U$2=GRID!$B$1:$U$1)*(КАЛЕНДАРЬ!L8=GRID!$B$3:$U$3),0))*GRID!$H$42*(1-GRID!$H$43),0))</f>
        <v>113760</v>
      </c>
      <c r="Q82" s="8" cm="1">
        <f t="array" ref="Q82">IF($I$2="Длительное проживание от 30 ночей ",
INDEX(GRID!$B$4:$U$15,MATCH(Q$7,GRID!$A$4:$A$15,0),MATCH(1,($U$2=GRID!$B$1:$U$1)*(КАЛЕНДАРЬ!L8=GRID!$B$3:$U$3),0))*GRID!$H$42,
ROUNDUP(INDEX(GRID!$B$4:$U$15,MATCH(Q$7,GRID!$A$4:$A$15,0),MATCH(1,($U$2=GRID!$B$1:$U$1)*(КАЛЕНДАРЬ!L8=GRID!$B$3:$U$3),0))*GRID!$H$42*(1-GRID!$H$43),0))</f>
        <v>133560</v>
      </c>
      <c r="R82" s="57" t="s">
        <v>119</v>
      </c>
      <c r="S82" s="57" t="s">
        <v>119</v>
      </c>
      <c r="T82" s="57" t="s">
        <v>119</v>
      </c>
    </row>
    <row r="83" spans="1:21" hidden="1">
      <c r="A83" s="148" t="s">
        <v>11</v>
      </c>
      <c r="B83" s="149">
        <v>6</v>
      </c>
      <c r="C83" s="8" cm="1">
        <f t="array" ref="C83">IF($I$2="Длительное проживание от 30 ночей ",
INDEX(GRID!$B$4:$U$15,MATCH(C$7,GRID!$A$4:$A$15,0),MATCH(1,($U$2=GRID!$B$1:$U$1)*(КАЛЕНДАРЬ!L9=GRID!$B$3:$U$3),0))*GRID!$H$42,
ROUNDUP(INDEX(GRID!$B$4:$U$15,MATCH(C$7,GRID!$A$4:$A$15,0),MATCH(1,($U$2=GRID!$B$1:$U$1)*(КАЛЕНДАРЬ!L9=GRID!$B$3:$U$3),0))*GRID!$H$42*(1-GRID!$H$43),0))</f>
        <v>23904</v>
      </c>
      <c r="D83" s="8" cm="1">
        <f t="array" ref="D83">IF($I$2="Длительное проживание от 30 ночей ",
INDEX(GRID!$B$18:$U$29,MATCH(C$7,GRID!$A$18:$A$29,0),MATCH(1,($U$2=GRID!$B$1:$U$1)*(КАЛЕНДАРЬ!L9=GRID!$B$3:$U$3),0))*GRID!$H$42,
ROUNDUP(INDEX(GRID!$B$18:$U$29,MATCH(C$7,GRID!$A$18:$A$29,0),MATCH(1,($U$2=GRID!$B$1:$U$1)*(КАЛЕНДАРЬ!L9=GRID!$B$3:$U$3),0))*GRID!$H$42*(1-GRID!$H$43),0))</f>
        <v>27504</v>
      </c>
      <c r="E83" s="8" cm="1">
        <f t="array" ref="E83">IF($I$2="Длительное проживание от 30 ночей ",
INDEX(GRID!$B$4:$U$15,MATCH(E$7,GRID!$A$4:$A$15,0),MATCH(1,($U$2=GRID!$B$1:$U$1)*(КАЛЕНДАРЬ!L9=GRID!$B$3:$U$3),0))*GRID!$H$42,
ROUNDUP(INDEX(GRID!$B$4:$U$15,MATCH(E$7,GRID!$A$4:$A$15,0),MATCH(1,($U$2=GRID!$B$1:$U$1)*(КАЛЕНДАРЬ!L9=GRID!$B$3:$U$3),0))*GRID!$H$42*(1-GRID!$H$43),0))</f>
        <v>28728</v>
      </c>
      <c r="F83" s="8" cm="1">
        <f t="array" ref="F83">IF($I$2="Длительное проживание от 30 ночей ",
INDEX(GRID!$B$18:$U$29,MATCH(E$7,GRID!$A$18:$A$29,0),MATCH(1,($U$2=GRID!$B$1:$U$1)*(КАЛЕНДАРЬ!L9=GRID!$B$3:$U$3),0))*GRID!$H$42,
ROUNDUP(INDEX(GRID!$B$18:$U$29,MATCH(E$7,GRID!$A$18:$A$29,0),MATCH(1,($U$2=GRID!$B$1:$U$1)*(КАЛЕНДАРЬ!L9=GRID!$B$3:$U$3),0))*GRID!$H$42*(1-GRID!$H$43),0))</f>
        <v>32328</v>
      </c>
      <c r="G83" s="57" t="s">
        <v>119</v>
      </c>
      <c r="H83" s="57" t="s">
        <v>119</v>
      </c>
      <c r="I83" s="8" cm="1">
        <f t="array" ref="I83">IF($I$2="Длительное проживание от 30 ночей ",
INDEX(GRID!$B$4:$U$15,MATCH(I$7,GRID!$A$4:$A$15,0),MATCH(1,($U$2=GRID!$B$1:$U$1)*(КАЛЕНДАРЬ!L9=GRID!$B$3:$U$3),0))*GRID!$H$42,
ROUNDUP(INDEX(GRID!$B$4:$U$15,MATCH(I$7,GRID!$A$4:$A$15,0),MATCH(1,($U$2=GRID!$B$1:$U$1)*(КАЛЕНДАРЬ!L9=GRID!$B$3:$U$3),0))*GRID!$H$42*(1-GRID!$H$43),0))</f>
        <v>37224</v>
      </c>
      <c r="J83" s="8" cm="1">
        <f t="array" ref="J83">IF($I$2="Длительное проживание от 30 ночей ",
INDEX(GRID!$B$18:$U$29,MATCH(I$7,GRID!$A$18:$A$29,0),MATCH(1,($U$2=GRID!$B$1:$U$1)*(КАЛЕНДАРЬ!L9=GRID!$B$3:$U$3),0))*GRID!$H$42,
ROUNDUP(INDEX(GRID!$B$18:$U$29,MATCH(I$7,GRID!$A$18:$A$29,0),MATCH(1,($U$2=GRID!$B$1:$U$1)*(КАЛЕНДАРЬ!L9=GRID!$B$3:$U$3),0))*GRID!$H$42*(1-GRID!$H$43),0))</f>
        <v>40824</v>
      </c>
      <c r="K83" s="57" t="s">
        <v>119</v>
      </c>
      <c r="L83" s="57" t="s">
        <v>119</v>
      </c>
      <c r="M83" s="8" cm="1">
        <f t="array" ref="M83">IF($I$2="Длительное проживание от 30 ночей ",
INDEX(GRID!$B$4:$U$15,MATCH(M$7,GRID!$A$4:$A$15,0),MATCH(1,($U$2=GRID!$B$1:$U$1)*(КАЛЕНДАРЬ!L9=GRID!$B$3:$U$3),0))*GRID!$H$42,
ROUNDUP(INDEX(GRID!$B$4:$U$15,MATCH(M$7,GRID!$A$4:$A$15,0),MATCH(1,($U$2=GRID!$B$1:$U$1)*(КАЛЕНДАРЬ!L9=GRID!$B$3:$U$3),0))*GRID!$H$42*(1-GRID!$H$43),0))</f>
        <v>56880</v>
      </c>
      <c r="N83" s="8" cm="1">
        <f t="array" ref="N83">IF($I$2="Длительное проживание от 30 ночей ",
INDEX(GRID!$B$18:$U$29,MATCH(M$7,GRID!$A$18:$A$29,0),MATCH(1,($U$2=GRID!$B$1:$U$1)*(КАЛЕНДАРЬ!L9=GRID!$B$3:$U$3),0))*GRID!$H$42,
ROUNDUP(INDEX(GRID!$B$18:$U$29,MATCH(M$7,GRID!$A$18:$A$29,0),MATCH(1,($U$2=GRID!$B$1:$U$1)*(КАЛЕНДАРЬ!L9=GRID!$B$3:$U$3),0))*GRID!$H$42*(1-GRID!$H$43),0))</f>
        <v>60480</v>
      </c>
      <c r="O83" s="57" t="s">
        <v>119</v>
      </c>
      <c r="P83" s="8" cm="1">
        <f t="array" ref="P83">IF($I$2="Длительное проживание от 30 ночей ",
INDEX(GRID!$B$4:$U$15,MATCH(P$7,GRID!$A$4:$A$15,0),MATCH(1,($U$2=GRID!$B$1:$U$1)*(КАЛЕНДАРЬ!L9=GRID!$B$3:$U$3),0))*GRID!$H$42,
ROUNDUP(INDEX(GRID!$B$4:$U$15,MATCH(P$7,GRID!$A$4:$A$15,0),MATCH(1,($U$2=GRID!$B$1:$U$1)*(КАЛЕНДАРЬ!L9=GRID!$B$3:$U$3),0))*GRID!$H$42*(1-GRID!$H$43),0))</f>
        <v>113760</v>
      </c>
      <c r="Q83" s="8" cm="1">
        <f t="array" ref="Q83">IF($I$2="Длительное проживание от 30 ночей ",
INDEX(GRID!$B$4:$U$15,MATCH(Q$7,GRID!$A$4:$A$15,0),MATCH(1,($U$2=GRID!$B$1:$U$1)*(КАЛЕНДАРЬ!L9=GRID!$B$3:$U$3),0))*GRID!$H$42,
ROUNDUP(INDEX(GRID!$B$4:$U$15,MATCH(Q$7,GRID!$A$4:$A$15,0),MATCH(1,($U$2=GRID!$B$1:$U$1)*(КАЛЕНДАРЬ!L9=GRID!$B$3:$U$3),0))*GRID!$H$42*(1-GRID!$H$43),0))</f>
        <v>133560</v>
      </c>
      <c r="R83" s="57" t="s">
        <v>119</v>
      </c>
      <c r="S83" s="57" t="s">
        <v>119</v>
      </c>
      <c r="T83" s="57" t="s">
        <v>119</v>
      </c>
    </row>
    <row r="84" spans="1:21" hidden="1">
      <c r="A84" s="148" t="s">
        <v>12</v>
      </c>
      <c r="B84" s="149">
        <v>7</v>
      </c>
      <c r="C84" s="8" cm="1">
        <f t="array" ref="C84">IF($I$2="Длительное проживание от 30 ночей ",
INDEX(GRID!$B$4:$U$15,MATCH(C$7,GRID!$A$4:$A$15,0),MATCH(1,($U$2=GRID!$B$1:$U$1)*(КАЛЕНДАРЬ!L10=GRID!$B$3:$U$3),0))*GRID!$H$42,
ROUNDUP(INDEX(GRID!$B$4:$U$15,MATCH(C$7,GRID!$A$4:$A$15,0),MATCH(1,($U$2=GRID!$B$1:$U$1)*(КАЛЕНДАРЬ!L10=GRID!$B$3:$U$3),0))*GRID!$H$42*(1-GRID!$H$43),0))</f>
        <v>23904</v>
      </c>
      <c r="D84" s="8" cm="1">
        <f t="array" ref="D84">IF($I$2="Длительное проживание от 30 ночей ",
INDEX(GRID!$B$18:$U$29,MATCH(C$7,GRID!$A$18:$A$29,0),MATCH(1,($U$2=GRID!$B$1:$U$1)*(КАЛЕНДАРЬ!L10=GRID!$B$3:$U$3),0))*GRID!$H$42,
ROUNDUP(INDEX(GRID!$B$18:$U$29,MATCH(C$7,GRID!$A$18:$A$29,0),MATCH(1,($U$2=GRID!$B$1:$U$1)*(КАЛЕНДАРЬ!L10=GRID!$B$3:$U$3),0))*GRID!$H$42*(1-GRID!$H$43),0))</f>
        <v>27504</v>
      </c>
      <c r="E84" s="8" cm="1">
        <f t="array" ref="E84">IF($I$2="Длительное проживание от 30 ночей ",
INDEX(GRID!$B$4:$U$15,MATCH(E$7,GRID!$A$4:$A$15,0),MATCH(1,($U$2=GRID!$B$1:$U$1)*(КАЛЕНДАРЬ!L10=GRID!$B$3:$U$3),0))*GRID!$H$42,
ROUNDUP(INDEX(GRID!$B$4:$U$15,MATCH(E$7,GRID!$A$4:$A$15,0),MATCH(1,($U$2=GRID!$B$1:$U$1)*(КАЛЕНДАРЬ!L10=GRID!$B$3:$U$3),0))*GRID!$H$42*(1-GRID!$H$43),0))</f>
        <v>28728</v>
      </c>
      <c r="F84" s="8" cm="1">
        <f t="array" ref="F84">IF($I$2="Длительное проживание от 30 ночей ",
INDEX(GRID!$B$18:$U$29,MATCH(E$7,GRID!$A$18:$A$29,0),MATCH(1,($U$2=GRID!$B$1:$U$1)*(КАЛЕНДАРЬ!L10=GRID!$B$3:$U$3),0))*GRID!$H$42,
ROUNDUP(INDEX(GRID!$B$18:$U$29,MATCH(E$7,GRID!$A$18:$A$29,0),MATCH(1,($U$2=GRID!$B$1:$U$1)*(КАЛЕНДАРЬ!L10=GRID!$B$3:$U$3),0))*GRID!$H$42*(1-GRID!$H$43),0))</f>
        <v>32328</v>
      </c>
      <c r="G84" s="57" t="s">
        <v>119</v>
      </c>
      <c r="H84" s="57" t="s">
        <v>119</v>
      </c>
      <c r="I84" s="8" cm="1">
        <f t="array" ref="I84">IF($I$2="Длительное проживание от 30 ночей ",
INDEX(GRID!$B$4:$U$15,MATCH(I$7,GRID!$A$4:$A$15,0),MATCH(1,($U$2=GRID!$B$1:$U$1)*(КАЛЕНДАРЬ!L10=GRID!$B$3:$U$3),0))*GRID!$H$42,
ROUNDUP(INDEX(GRID!$B$4:$U$15,MATCH(I$7,GRID!$A$4:$A$15,0),MATCH(1,($U$2=GRID!$B$1:$U$1)*(КАЛЕНДАРЬ!L10=GRID!$B$3:$U$3),0))*GRID!$H$42*(1-GRID!$H$43),0))</f>
        <v>37224</v>
      </c>
      <c r="J84" s="8" cm="1">
        <f t="array" ref="J84">IF($I$2="Длительное проживание от 30 ночей ",
INDEX(GRID!$B$18:$U$29,MATCH(I$7,GRID!$A$18:$A$29,0),MATCH(1,($U$2=GRID!$B$1:$U$1)*(КАЛЕНДАРЬ!L10=GRID!$B$3:$U$3),0))*GRID!$H$42,
ROUNDUP(INDEX(GRID!$B$18:$U$29,MATCH(I$7,GRID!$A$18:$A$29,0),MATCH(1,($U$2=GRID!$B$1:$U$1)*(КАЛЕНДАРЬ!L10=GRID!$B$3:$U$3),0))*GRID!$H$42*(1-GRID!$H$43),0))</f>
        <v>40824</v>
      </c>
      <c r="K84" s="57" t="s">
        <v>119</v>
      </c>
      <c r="L84" s="57" t="s">
        <v>119</v>
      </c>
      <c r="M84" s="8" cm="1">
        <f t="array" ref="M84">IF($I$2="Длительное проживание от 30 ночей ",
INDEX(GRID!$B$4:$U$15,MATCH(M$7,GRID!$A$4:$A$15,0),MATCH(1,($U$2=GRID!$B$1:$U$1)*(КАЛЕНДАРЬ!L10=GRID!$B$3:$U$3),0))*GRID!$H$42,
ROUNDUP(INDEX(GRID!$B$4:$U$15,MATCH(M$7,GRID!$A$4:$A$15,0),MATCH(1,($U$2=GRID!$B$1:$U$1)*(КАЛЕНДАРЬ!L10=GRID!$B$3:$U$3),0))*GRID!$H$42*(1-GRID!$H$43),0))</f>
        <v>56880</v>
      </c>
      <c r="N84" s="8" cm="1">
        <f t="array" ref="N84">IF($I$2="Длительное проживание от 30 ночей ",
INDEX(GRID!$B$18:$U$29,MATCH(M$7,GRID!$A$18:$A$29,0),MATCH(1,($U$2=GRID!$B$1:$U$1)*(КАЛЕНДАРЬ!L10=GRID!$B$3:$U$3),0))*GRID!$H$42,
ROUNDUP(INDEX(GRID!$B$18:$U$29,MATCH(M$7,GRID!$A$18:$A$29,0),MATCH(1,($U$2=GRID!$B$1:$U$1)*(КАЛЕНДАРЬ!L10=GRID!$B$3:$U$3),0))*GRID!$H$42*(1-GRID!$H$43),0))</f>
        <v>60480</v>
      </c>
      <c r="O84" s="57" t="s">
        <v>119</v>
      </c>
      <c r="P84" s="8" cm="1">
        <f t="array" ref="P84">IF($I$2="Длительное проживание от 30 ночей ",
INDEX(GRID!$B$4:$U$15,MATCH(P$7,GRID!$A$4:$A$15,0),MATCH(1,($U$2=GRID!$B$1:$U$1)*(КАЛЕНДАРЬ!L10=GRID!$B$3:$U$3),0))*GRID!$H$42,
ROUNDUP(INDEX(GRID!$B$4:$U$15,MATCH(P$7,GRID!$A$4:$A$15,0),MATCH(1,($U$2=GRID!$B$1:$U$1)*(КАЛЕНДАРЬ!L10=GRID!$B$3:$U$3),0))*GRID!$H$42*(1-GRID!$H$43),0))</f>
        <v>113760</v>
      </c>
      <c r="Q84" s="8" cm="1">
        <f t="array" ref="Q84">IF($I$2="Длительное проживание от 30 ночей ",
INDEX(GRID!$B$4:$U$15,MATCH(Q$7,GRID!$A$4:$A$15,0),MATCH(1,($U$2=GRID!$B$1:$U$1)*(КАЛЕНДАРЬ!L10=GRID!$B$3:$U$3),0))*GRID!$H$42,
ROUNDUP(INDEX(GRID!$B$4:$U$15,MATCH(Q$7,GRID!$A$4:$A$15,0),MATCH(1,($U$2=GRID!$B$1:$U$1)*(КАЛЕНДАРЬ!L10=GRID!$B$3:$U$3),0))*GRID!$H$42*(1-GRID!$H$43),0))</f>
        <v>133560</v>
      </c>
      <c r="R84" s="57" t="s">
        <v>119</v>
      </c>
      <c r="S84" s="57" t="s">
        <v>119</v>
      </c>
      <c r="T84" s="57" t="s">
        <v>119</v>
      </c>
    </row>
    <row r="85" spans="1:21" hidden="1">
      <c r="A85" s="148" t="s">
        <v>13</v>
      </c>
      <c r="B85" s="149">
        <v>8</v>
      </c>
      <c r="C85" s="8" cm="1">
        <f t="array" ref="C85">IF($I$2="Длительное проживание от 30 ночей ",
INDEX(GRID!$B$4:$U$15,MATCH(C$7,GRID!$A$4:$A$15,0),MATCH(1,($U$2=GRID!$B$1:$U$1)*(КАЛЕНДАРЬ!L11=GRID!$B$3:$U$3),0))*GRID!$H$42,
ROUNDUP(INDEX(GRID!$B$4:$U$15,MATCH(C$7,GRID!$A$4:$A$15,0),MATCH(1,($U$2=GRID!$B$1:$U$1)*(КАЛЕНДАРЬ!L11=GRID!$B$3:$U$3),0))*GRID!$H$42*(1-GRID!$H$43),0))</f>
        <v>23904</v>
      </c>
      <c r="D85" s="8" cm="1">
        <f t="array" ref="D85">IF($I$2="Длительное проживание от 30 ночей ",
INDEX(GRID!$B$18:$U$29,MATCH(C$7,GRID!$A$18:$A$29,0),MATCH(1,($U$2=GRID!$B$1:$U$1)*(КАЛЕНДАРЬ!L11=GRID!$B$3:$U$3),0))*GRID!$H$42,
ROUNDUP(INDEX(GRID!$B$18:$U$29,MATCH(C$7,GRID!$A$18:$A$29,0),MATCH(1,($U$2=GRID!$B$1:$U$1)*(КАЛЕНДАРЬ!L11=GRID!$B$3:$U$3),0))*GRID!$H$42*(1-GRID!$H$43),0))</f>
        <v>27504</v>
      </c>
      <c r="E85" s="8" cm="1">
        <f t="array" ref="E85">IF($I$2="Длительное проживание от 30 ночей ",
INDEX(GRID!$B$4:$U$15,MATCH(E$7,GRID!$A$4:$A$15,0),MATCH(1,($U$2=GRID!$B$1:$U$1)*(КАЛЕНДАРЬ!L11=GRID!$B$3:$U$3),0))*GRID!$H$42,
ROUNDUP(INDEX(GRID!$B$4:$U$15,MATCH(E$7,GRID!$A$4:$A$15,0),MATCH(1,($U$2=GRID!$B$1:$U$1)*(КАЛЕНДАРЬ!L11=GRID!$B$3:$U$3),0))*GRID!$H$42*(1-GRID!$H$43),0))</f>
        <v>28728</v>
      </c>
      <c r="F85" s="8" cm="1">
        <f t="array" ref="F85">IF($I$2="Длительное проживание от 30 ночей ",
INDEX(GRID!$B$18:$U$29,MATCH(E$7,GRID!$A$18:$A$29,0),MATCH(1,($U$2=GRID!$B$1:$U$1)*(КАЛЕНДАРЬ!L11=GRID!$B$3:$U$3),0))*GRID!$H$42,
ROUNDUP(INDEX(GRID!$B$18:$U$29,MATCH(E$7,GRID!$A$18:$A$29,0),MATCH(1,($U$2=GRID!$B$1:$U$1)*(КАЛЕНДАРЬ!L11=GRID!$B$3:$U$3),0))*GRID!$H$42*(1-GRID!$H$43),0))</f>
        <v>32328</v>
      </c>
      <c r="G85" s="57" t="s">
        <v>119</v>
      </c>
      <c r="H85" s="57" t="s">
        <v>119</v>
      </c>
      <c r="I85" s="8" cm="1">
        <f t="array" ref="I85">IF($I$2="Длительное проживание от 30 ночей ",
INDEX(GRID!$B$4:$U$15,MATCH(I$7,GRID!$A$4:$A$15,0),MATCH(1,($U$2=GRID!$B$1:$U$1)*(КАЛЕНДАРЬ!L11=GRID!$B$3:$U$3),0))*GRID!$H$42,
ROUNDUP(INDEX(GRID!$B$4:$U$15,MATCH(I$7,GRID!$A$4:$A$15,0),MATCH(1,($U$2=GRID!$B$1:$U$1)*(КАЛЕНДАРЬ!L11=GRID!$B$3:$U$3),0))*GRID!$H$42*(1-GRID!$H$43),0))</f>
        <v>37224</v>
      </c>
      <c r="J85" s="8" cm="1">
        <f t="array" ref="J85">IF($I$2="Длительное проживание от 30 ночей ",
INDEX(GRID!$B$18:$U$29,MATCH(I$7,GRID!$A$18:$A$29,0),MATCH(1,($U$2=GRID!$B$1:$U$1)*(КАЛЕНДАРЬ!L11=GRID!$B$3:$U$3),0))*GRID!$H$42,
ROUNDUP(INDEX(GRID!$B$18:$U$29,MATCH(I$7,GRID!$A$18:$A$29,0),MATCH(1,($U$2=GRID!$B$1:$U$1)*(КАЛЕНДАРЬ!L11=GRID!$B$3:$U$3),0))*GRID!$H$42*(1-GRID!$H$43),0))</f>
        <v>40824</v>
      </c>
      <c r="K85" s="57" t="s">
        <v>119</v>
      </c>
      <c r="L85" s="57" t="s">
        <v>119</v>
      </c>
      <c r="M85" s="8" cm="1">
        <f t="array" ref="M85">IF($I$2="Длительное проживание от 30 ночей ",
INDEX(GRID!$B$4:$U$15,MATCH(M$7,GRID!$A$4:$A$15,0),MATCH(1,($U$2=GRID!$B$1:$U$1)*(КАЛЕНДАРЬ!L11=GRID!$B$3:$U$3),0))*GRID!$H$42,
ROUNDUP(INDEX(GRID!$B$4:$U$15,MATCH(M$7,GRID!$A$4:$A$15,0),MATCH(1,($U$2=GRID!$B$1:$U$1)*(КАЛЕНДАРЬ!L11=GRID!$B$3:$U$3),0))*GRID!$H$42*(1-GRID!$H$43),0))</f>
        <v>56880</v>
      </c>
      <c r="N85" s="8" cm="1">
        <f t="array" ref="N85">IF($I$2="Длительное проживание от 30 ночей ",
INDEX(GRID!$B$18:$U$29,MATCH(M$7,GRID!$A$18:$A$29,0),MATCH(1,($U$2=GRID!$B$1:$U$1)*(КАЛЕНДАРЬ!L11=GRID!$B$3:$U$3),0))*GRID!$H$42,
ROUNDUP(INDEX(GRID!$B$18:$U$29,MATCH(M$7,GRID!$A$18:$A$29,0),MATCH(1,($U$2=GRID!$B$1:$U$1)*(КАЛЕНДАРЬ!L11=GRID!$B$3:$U$3),0))*GRID!$H$42*(1-GRID!$H$43),0))</f>
        <v>60480</v>
      </c>
      <c r="O85" s="57" t="s">
        <v>119</v>
      </c>
      <c r="P85" s="8" cm="1">
        <f t="array" ref="P85">IF($I$2="Длительное проживание от 30 ночей ",
INDEX(GRID!$B$4:$U$15,MATCH(P$7,GRID!$A$4:$A$15,0),MATCH(1,($U$2=GRID!$B$1:$U$1)*(КАЛЕНДАРЬ!L11=GRID!$B$3:$U$3),0))*GRID!$H$42,
ROUNDUP(INDEX(GRID!$B$4:$U$15,MATCH(P$7,GRID!$A$4:$A$15,0),MATCH(1,($U$2=GRID!$B$1:$U$1)*(КАЛЕНДАРЬ!L11=GRID!$B$3:$U$3),0))*GRID!$H$42*(1-GRID!$H$43),0))</f>
        <v>113760</v>
      </c>
      <c r="Q85" s="8" cm="1">
        <f t="array" ref="Q85">IF($I$2="Длительное проживание от 30 ночей ",
INDEX(GRID!$B$4:$U$15,MATCH(Q$7,GRID!$A$4:$A$15,0),MATCH(1,($U$2=GRID!$B$1:$U$1)*(КАЛЕНДАРЬ!L11=GRID!$B$3:$U$3),0))*GRID!$H$42,
ROUNDUP(INDEX(GRID!$B$4:$U$15,MATCH(Q$7,GRID!$A$4:$A$15,0),MATCH(1,($U$2=GRID!$B$1:$U$1)*(КАЛЕНДАРЬ!L11=GRID!$B$3:$U$3),0))*GRID!$H$42*(1-GRID!$H$43),0))</f>
        <v>133560</v>
      </c>
      <c r="R85" s="57" t="s">
        <v>119</v>
      </c>
      <c r="S85" s="57" t="s">
        <v>119</v>
      </c>
      <c r="T85" s="57" t="s">
        <v>119</v>
      </c>
    </row>
    <row r="86" spans="1:21" hidden="1">
      <c r="A86" s="148" t="s">
        <v>14</v>
      </c>
      <c r="B86" s="149">
        <v>9</v>
      </c>
      <c r="C86" s="8" cm="1">
        <f t="array" ref="C86">IF($I$2="Длительное проживание от 30 ночей ",
INDEX(GRID!$B$4:$U$15,MATCH(C$7,GRID!$A$4:$A$15,0),MATCH(1,($U$2=GRID!$B$1:$U$1)*(КАЛЕНДАРЬ!L12=GRID!$B$3:$U$3),0))*GRID!$H$42,
ROUNDUP(INDEX(GRID!$B$4:$U$15,MATCH(C$7,GRID!$A$4:$A$15,0),MATCH(1,($U$2=GRID!$B$1:$U$1)*(КАЛЕНДАРЬ!L12=GRID!$B$3:$U$3),0))*GRID!$H$42*(1-GRID!$H$43),0))</f>
        <v>28872</v>
      </c>
      <c r="D86" s="8" cm="1">
        <f t="array" ref="D86">IF($I$2="Длительное проживание от 30 ночей ",
INDEX(GRID!$B$18:$U$29,MATCH(C$7,GRID!$A$18:$A$29,0),MATCH(1,($U$2=GRID!$B$1:$U$1)*(КАЛЕНДАРЬ!L12=GRID!$B$3:$U$3),0))*GRID!$H$42,
ROUNDUP(INDEX(GRID!$B$18:$U$29,MATCH(C$7,GRID!$A$18:$A$29,0),MATCH(1,($U$2=GRID!$B$1:$U$1)*(КАЛЕНДАРЬ!L12=GRID!$B$3:$U$3),0))*GRID!$H$42*(1-GRID!$H$43),0))</f>
        <v>32472</v>
      </c>
      <c r="E86" s="8" cm="1">
        <f t="array" ref="E86">IF($I$2="Длительное проживание от 30 ночей ",
INDEX(GRID!$B$4:$U$15,MATCH(E$7,GRID!$A$4:$A$15,0),MATCH(1,($U$2=GRID!$B$1:$U$1)*(КАЛЕНДАРЬ!L12=GRID!$B$3:$U$3),0))*GRID!$H$42,
ROUNDUP(INDEX(GRID!$B$4:$U$15,MATCH(E$7,GRID!$A$4:$A$15,0),MATCH(1,($U$2=GRID!$B$1:$U$1)*(КАЛЕНДАРЬ!L12=GRID!$B$3:$U$3),0))*GRID!$H$42*(1-GRID!$H$43),0))</f>
        <v>34488</v>
      </c>
      <c r="F86" s="8" cm="1">
        <f t="array" ref="F86">IF($I$2="Длительное проживание от 30 ночей ",
INDEX(GRID!$B$18:$U$29,MATCH(E$7,GRID!$A$18:$A$29,0),MATCH(1,($U$2=GRID!$B$1:$U$1)*(КАЛЕНДАРЬ!L12=GRID!$B$3:$U$3),0))*GRID!$H$42,
ROUNDUP(INDEX(GRID!$B$18:$U$29,MATCH(E$7,GRID!$A$18:$A$29,0),MATCH(1,($U$2=GRID!$B$1:$U$1)*(КАЛЕНДАРЬ!L12=GRID!$B$3:$U$3),0))*GRID!$H$42*(1-GRID!$H$43),0))</f>
        <v>38088</v>
      </c>
      <c r="G86" s="57" t="s">
        <v>119</v>
      </c>
      <c r="H86" s="57" t="s">
        <v>119</v>
      </c>
      <c r="I86" s="8" cm="1">
        <f t="array" ref="I86">IF($I$2="Длительное проживание от 30 ночей ",
INDEX(GRID!$B$4:$U$15,MATCH(I$7,GRID!$A$4:$A$15,0),MATCH(1,($U$2=GRID!$B$1:$U$1)*(КАЛЕНДАРЬ!L12=GRID!$B$3:$U$3),0))*GRID!$H$42,
ROUNDUP(INDEX(GRID!$B$4:$U$15,MATCH(I$7,GRID!$A$4:$A$15,0),MATCH(1,($U$2=GRID!$B$1:$U$1)*(КАЛЕНДАРЬ!L12=GRID!$B$3:$U$3),0))*GRID!$H$42*(1-GRID!$H$43),0))</f>
        <v>43848</v>
      </c>
      <c r="J86" s="8" cm="1">
        <f t="array" ref="J86">IF($I$2="Длительное проживание от 30 ночей ",
INDEX(GRID!$B$18:$U$29,MATCH(I$7,GRID!$A$18:$A$29,0),MATCH(1,($U$2=GRID!$B$1:$U$1)*(КАЛЕНДАРЬ!L12=GRID!$B$3:$U$3),0))*GRID!$H$42,
ROUNDUP(INDEX(GRID!$B$18:$U$29,MATCH(I$7,GRID!$A$18:$A$29,0),MATCH(1,($U$2=GRID!$B$1:$U$1)*(КАЛЕНДАРЬ!L12=GRID!$B$3:$U$3),0))*GRID!$H$42*(1-GRID!$H$43),0))</f>
        <v>47448</v>
      </c>
      <c r="K86" s="57" t="s">
        <v>119</v>
      </c>
      <c r="L86" s="57" t="s">
        <v>119</v>
      </c>
      <c r="M86" s="8" cm="1">
        <f t="array" ref="M86">IF($I$2="Длительное проживание от 30 ночей ",
INDEX(GRID!$B$4:$U$15,MATCH(M$7,GRID!$A$4:$A$15,0),MATCH(1,($U$2=GRID!$B$1:$U$1)*(КАЛЕНДАРЬ!L12=GRID!$B$3:$U$3),0))*GRID!$H$42,
ROUNDUP(INDEX(GRID!$B$4:$U$15,MATCH(M$7,GRID!$A$4:$A$15,0),MATCH(1,($U$2=GRID!$B$1:$U$1)*(КАЛЕНДАРЬ!L12=GRID!$B$3:$U$3),0))*GRID!$H$42*(1-GRID!$H$43),0))</f>
        <v>64944</v>
      </c>
      <c r="N86" s="8" cm="1">
        <f t="array" ref="N86">IF($I$2="Длительное проживание от 30 ночей ",
INDEX(GRID!$B$18:$U$29,MATCH(M$7,GRID!$A$18:$A$29,0),MATCH(1,($U$2=GRID!$B$1:$U$1)*(КАЛЕНДАРЬ!L12=GRID!$B$3:$U$3),0))*GRID!$H$42,
ROUNDUP(INDEX(GRID!$B$18:$U$29,MATCH(M$7,GRID!$A$18:$A$29,0),MATCH(1,($U$2=GRID!$B$1:$U$1)*(КАЛЕНДАРЬ!L12=GRID!$B$3:$U$3),0))*GRID!$H$42*(1-GRID!$H$43),0))</f>
        <v>68544</v>
      </c>
      <c r="O86" s="57" t="s">
        <v>119</v>
      </c>
      <c r="P86" s="8" cm="1">
        <f t="array" ref="P86">IF($I$2="Длительное проживание от 30 ночей ",
INDEX(GRID!$B$4:$U$15,MATCH(P$7,GRID!$A$4:$A$15,0),MATCH(1,($U$2=GRID!$B$1:$U$1)*(КАЛЕНДАРЬ!L12=GRID!$B$3:$U$3),0))*GRID!$H$42,
ROUNDUP(INDEX(GRID!$B$4:$U$15,MATCH(P$7,GRID!$A$4:$A$15,0),MATCH(1,($U$2=GRID!$B$1:$U$1)*(КАЛЕНДАРЬ!L12=GRID!$B$3:$U$3),0))*GRID!$H$42*(1-GRID!$H$43),0))</f>
        <v>124488</v>
      </c>
      <c r="Q86" s="8" cm="1">
        <f t="array" ref="Q86">IF($I$2="Длительное проживание от 30 ночей ",
INDEX(GRID!$B$4:$U$15,MATCH(Q$7,GRID!$A$4:$A$15,0),MATCH(1,($U$2=GRID!$B$1:$U$1)*(КАЛЕНДАРЬ!L12=GRID!$B$3:$U$3),0))*GRID!$H$42,
ROUNDUP(INDEX(GRID!$B$4:$U$15,MATCH(Q$7,GRID!$A$4:$A$15,0),MATCH(1,($U$2=GRID!$B$1:$U$1)*(КАЛЕНДАРЬ!L12=GRID!$B$3:$U$3),0))*GRID!$H$42*(1-GRID!$H$43),0))</f>
        <v>145728</v>
      </c>
      <c r="R86" s="57" t="s">
        <v>119</v>
      </c>
      <c r="S86" s="57" t="s">
        <v>119</v>
      </c>
      <c r="T86" s="57" t="s">
        <v>119</v>
      </c>
      <c r="U86" s="62" t="s">
        <v>123</v>
      </c>
    </row>
    <row r="87" spans="1:21" hidden="1">
      <c r="A87" s="148" t="s">
        <v>15</v>
      </c>
      <c r="B87" s="149">
        <v>10</v>
      </c>
      <c r="C87" s="8" cm="1">
        <f t="array" ref="C87">IF($I$2="Длительное проживание от 30 ночей ",
INDEX(GRID!$B$4:$U$15,MATCH(C$7,GRID!$A$4:$A$15,0),MATCH(1,($U$2=GRID!$B$1:$U$1)*(КАЛЕНДАРЬ!L13=GRID!$B$3:$U$3),0))*GRID!$H$42,
ROUNDUP(INDEX(GRID!$B$4:$U$15,MATCH(C$7,GRID!$A$4:$A$15,0),MATCH(1,($U$2=GRID!$B$1:$U$1)*(КАЛЕНДАРЬ!L13=GRID!$B$3:$U$3),0))*GRID!$H$42*(1-GRID!$H$43),0))</f>
        <v>28872</v>
      </c>
      <c r="D87" s="8" cm="1">
        <f t="array" ref="D87">IF($I$2="Длительное проживание от 30 ночей ",
INDEX(GRID!$B$18:$U$29,MATCH(C$7,GRID!$A$18:$A$29,0),MATCH(1,($U$2=GRID!$B$1:$U$1)*(КАЛЕНДАРЬ!L13=GRID!$B$3:$U$3),0))*GRID!$H$42,
ROUNDUP(INDEX(GRID!$B$18:$U$29,MATCH(C$7,GRID!$A$18:$A$29,0),MATCH(1,($U$2=GRID!$B$1:$U$1)*(КАЛЕНДАРЬ!L13=GRID!$B$3:$U$3),0))*GRID!$H$42*(1-GRID!$H$43),0))</f>
        <v>32472</v>
      </c>
      <c r="E87" s="8" cm="1">
        <f t="array" ref="E87">IF($I$2="Длительное проживание от 30 ночей ",
INDEX(GRID!$B$4:$U$15,MATCH(E$7,GRID!$A$4:$A$15,0),MATCH(1,($U$2=GRID!$B$1:$U$1)*(КАЛЕНДАРЬ!L13=GRID!$B$3:$U$3),0))*GRID!$H$42,
ROUNDUP(INDEX(GRID!$B$4:$U$15,MATCH(E$7,GRID!$A$4:$A$15,0),MATCH(1,($U$2=GRID!$B$1:$U$1)*(КАЛЕНДАРЬ!L13=GRID!$B$3:$U$3),0))*GRID!$H$42*(1-GRID!$H$43),0))</f>
        <v>34488</v>
      </c>
      <c r="F87" s="8" cm="1">
        <f t="array" ref="F87">IF($I$2="Длительное проживание от 30 ночей ",
INDEX(GRID!$B$18:$U$29,MATCH(E$7,GRID!$A$18:$A$29,0),MATCH(1,($U$2=GRID!$B$1:$U$1)*(КАЛЕНДАРЬ!L13=GRID!$B$3:$U$3),0))*GRID!$H$42,
ROUNDUP(INDEX(GRID!$B$18:$U$29,MATCH(E$7,GRID!$A$18:$A$29,0),MATCH(1,($U$2=GRID!$B$1:$U$1)*(КАЛЕНДАРЬ!L13=GRID!$B$3:$U$3),0))*GRID!$H$42*(1-GRID!$H$43),0))</f>
        <v>38088</v>
      </c>
      <c r="G87" s="57" t="s">
        <v>119</v>
      </c>
      <c r="H87" s="57" t="s">
        <v>119</v>
      </c>
      <c r="I87" s="8" cm="1">
        <f t="array" ref="I87">IF($I$2="Длительное проживание от 30 ночей ",
INDEX(GRID!$B$4:$U$15,MATCH(I$7,GRID!$A$4:$A$15,0),MATCH(1,($U$2=GRID!$B$1:$U$1)*(КАЛЕНДАРЬ!L13=GRID!$B$3:$U$3),0))*GRID!$H$42,
ROUNDUP(INDEX(GRID!$B$4:$U$15,MATCH(I$7,GRID!$A$4:$A$15,0),MATCH(1,($U$2=GRID!$B$1:$U$1)*(КАЛЕНДАРЬ!L13=GRID!$B$3:$U$3),0))*GRID!$H$42*(1-GRID!$H$43),0))</f>
        <v>43848</v>
      </c>
      <c r="J87" s="8" cm="1">
        <f t="array" ref="J87">IF($I$2="Длительное проживание от 30 ночей ",
INDEX(GRID!$B$18:$U$29,MATCH(I$7,GRID!$A$18:$A$29,0),MATCH(1,($U$2=GRID!$B$1:$U$1)*(КАЛЕНДАРЬ!L13=GRID!$B$3:$U$3),0))*GRID!$H$42,
ROUNDUP(INDEX(GRID!$B$18:$U$29,MATCH(I$7,GRID!$A$18:$A$29,0),MATCH(1,($U$2=GRID!$B$1:$U$1)*(КАЛЕНДАРЬ!L13=GRID!$B$3:$U$3),0))*GRID!$H$42*(1-GRID!$H$43),0))</f>
        <v>47448</v>
      </c>
      <c r="K87" s="57" t="s">
        <v>119</v>
      </c>
      <c r="L87" s="57" t="s">
        <v>119</v>
      </c>
      <c r="M87" s="8" cm="1">
        <f t="array" ref="M87">IF($I$2="Длительное проживание от 30 ночей ",
INDEX(GRID!$B$4:$U$15,MATCH(M$7,GRID!$A$4:$A$15,0),MATCH(1,($U$2=GRID!$B$1:$U$1)*(КАЛЕНДАРЬ!L13=GRID!$B$3:$U$3),0))*GRID!$H$42,
ROUNDUP(INDEX(GRID!$B$4:$U$15,MATCH(M$7,GRID!$A$4:$A$15,0),MATCH(1,($U$2=GRID!$B$1:$U$1)*(КАЛЕНДАРЬ!L13=GRID!$B$3:$U$3),0))*GRID!$H$42*(1-GRID!$H$43),0))</f>
        <v>64944</v>
      </c>
      <c r="N87" s="8" cm="1">
        <f t="array" ref="N87">IF($I$2="Длительное проживание от 30 ночей ",
INDEX(GRID!$B$18:$U$29,MATCH(M$7,GRID!$A$18:$A$29,0),MATCH(1,($U$2=GRID!$B$1:$U$1)*(КАЛЕНДАРЬ!L13=GRID!$B$3:$U$3),0))*GRID!$H$42,
ROUNDUP(INDEX(GRID!$B$18:$U$29,MATCH(M$7,GRID!$A$18:$A$29,0),MATCH(1,($U$2=GRID!$B$1:$U$1)*(КАЛЕНДАРЬ!L13=GRID!$B$3:$U$3),0))*GRID!$H$42*(1-GRID!$H$43),0))</f>
        <v>68544</v>
      </c>
      <c r="O87" s="57" t="s">
        <v>119</v>
      </c>
      <c r="P87" s="8" cm="1">
        <f t="array" ref="P87">IF($I$2="Длительное проживание от 30 ночей ",
INDEX(GRID!$B$4:$U$15,MATCH(P$7,GRID!$A$4:$A$15,0),MATCH(1,($U$2=GRID!$B$1:$U$1)*(КАЛЕНДАРЬ!L13=GRID!$B$3:$U$3),0))*GRID!$H$42,
ROUNDUP(INDEX(GRID!$B$4:$U$15,MATCH(P$7,GRID!$A$4:$A$15,0),MATCH(1,($U$2=GRID!$B$1:$U$1)*(КАЛЕНДАРЬ!L13=GRID!$B$3:$U$3),0))*GRID!$H$42*(1-GRID!$H$43),0))</f>
        <v>124488</v>
      </c>
      <c r="Q87" s="8" cm="1">
        <f t="array" ref="Q87">IF($I$2="Длительное проживание от 30 ночей ",
INDEX(GRID!$B$4:$U$15,MATCH(Q$7,GRID!$A$4:$A$15,0),MATCH(1,($U$2=GRID!$B$1:$U$1)*(КАЛЕНДАРЬ!L13=GRID!$B$3:$U$3),0))*GRID!$H$42,
ROUNDUP(INDEX(GRID!$B$4:$U$15,MATCH(Q$7,GRID!$A$4:$A$15,0),MATCH(1,($U$2=GRID!$B$1:$U$1)*(КАЛЕНДАРЬ!L13=GRID!$B$3:$U$3),0))*GRID!$H$42*(1-GRID!$H$43),0))</f>
        <v>145728</v>
      </c>
      <c r="R87" s="57" t="s">
        <v>119</v>
      </c>
      <c r="S87" s="57" t="s">
        <v>119</v>
      </c>
      <c r="T87" s="57" t="s">
        <v>119</v>
      </c>
      <c r="U87" s="62" t="s">
        <v>123</v>
      </c>
    </row>
    <row r="88" spans="1:21" hidden="1">
      <c r="A88" s="148" t="s">
        <v>16</v>
      </c>
      <c r="B88" s="149">
        <v>11</v>
      </c>
      <c r="C88" s="8" cm="1">
        <f t="array" ref="C88">IF($I$2="Длительное проживание от 30 ночей ",
INDEX(GRID!$B$4:$U$15,MATCH(C$7,GRID!$A$4:$A$15,0),MATCH(1,($U$2=GRID!$B$1:$U$1)*(КАЛЕНДАРЬ!L14=GRID!$B$3:$U$3),0))*GRID!$H$42,
ROUNDUP(INDEX(GRID!$B$4:$U$15,MATCH(C$7,GRID!$A$4:$A$15,0),MATCH(1,($U$2=GRID!$B$1:$U$1)*(КАЛЕНДАРЬ!L14=GRID!$B$3:$U$3),0))*GRID!$H$42*(1-GRID!$H$43),0))</f>
        <v>28872</v>
      </c>
      <c r="D88" s="8" cm="1">
        <f t="array" ref="D88">IF($I$2="Длительное проживание от 30 ночей ",
INDEX(GRID!$B$18:$U$29,MATCH(C$7,GRID!$A$18:$A$29,0),MATCH(1,($U$2=GRID!$B$1:$U$1)*(КАЛЕНДАРЬ!L14=GRID!$B$3:$U$3),0))*GRID!$H$42,
ROUNDUP(INDEX(GRID!$B$18:$U$29,MATCH(C$7,GRID!$A$18:$A$29,0),MATCH(1,($U$2=GRID!$B$1:$U$1)*(КАЛЕНДАРЬ!L14=GRID!$B$3:$U$3),0))*GRID!$H$42*(1-GRID!$H$43),0))</f>
        <v>32472</v>
      </c>
      <c r="E88" s="8" cm="1">
        <f t="array" ref="E88">IF($I$2="Длительное проживание от 30 ночей ",
INDEX(GRID!$B$4:$U$15,MATCH(E$7,GRID!$A$4:$A$15,0),MATCH(1,($U$2=GRID!$B$1:$U$1)*(КАЛЕНДАРЬ!L14=GRID!$B$3:$U$3),0))*GRID!$H$42,
ROUNDUP(INDEX(GRID!$B$4:$U$15,MATCH(E$7,GRID!$A$4:$A$15,0),MATCH(1,($U$2=GRID!$B$1:$U$1)*(КАЛЕНДАРЬ!L14=GRID!$B$3:$U$3),0))*GRID!$H$42*(1-GRID!$H$43),0))</f>
        <v>34488</v>
      </c>
      <c r="F88" s="8" cm="1">
        <f t="array" ref="F88">IF($I$2="Длительное проживание от 30 ночей ",
INDEX(GRID!$B$18:$U$29,MATCH(E$7,GRID!$A$18:$A$29,0),MATCH(1,($U$2=GRID!$B$1:$U$1)*(КАЛЕНДАРЬ!L14=GRID!$B$3:$U$3),0))*GRID!$H$42,
ROUNDUP(INDEX(GRID!$B$18:$U$29,MATCH(E$7,GRID!$A$18:$A$29,0),MATCH(1,($U$2=GRID!$B$1:$U$1)*(КАЛЕНДАРЬ!L14=GRID!$B$3:$U$3),0))*GRID!$H$42*(1-GRID!$H$43),0))</f>
        <v>38088</v>
      </c>
      <c r="G88" s="57" t="s">
        <v>119</v>
      </c>
      <c r="H88" s="57" t="s">
        <v>119</v>
      </c>
      <c r="I88" s="8" cm="1">
        <f t="array" ref="I88">IF($I$2="Длительное проживание от 30 ночей ",
INDEX(GRID!$B$4:$U$15,MATCH(I$7,GRID!$A$4:$A$15,0),MATCH(1,($U$2=GRID!$B$1:$U$1)*(КАЛЕНДАРЬ!L14=GRID!$B$3:$U$3),0))*GRID!$H$42,
ROUNDUP(INDEX(GRID!$B$4:$U$15,MATCH(I$7,GRID!$A$4:$A$15,0),MATCH(1,($U$2=GRID!$B$1:$U$1)*(КАЛЕНДАРЬ!L14=GRID!$B$3:$U$3),0))*GRID!$H$42*(1-GRID!$H$43),0))</f>
        <v>43848</v>
      </c>
      <c r="J88" s="8" cm="1">
        <f t="array" ref="J88">IF($I$2="Длительное проживание от 30 ночей ",
INDEX(GRID!$B$18:$U$29,MATCH(I$7,GRID!$A$18:$A$29,0),MATCH(1,($U$2=GRID!$B$1:$U$1)*(КАЛЕНДАРЬ!L14=GRID!$B$3:$U$3),0))*GRID!$H$42,
ROUNDUP(INDEX(GRID!$B$18:$U$29,MATCH(I$7,GRID!$A$18:$A$29,0),MATCH(1,($U$2=GRID!$B$1:$U$1)*(КАЛЕНДАРЬ!L14=GRID!$B$3:$U$3),0))*GRID!$H$42*(1-GRID!$H$43),0))</f>
        <v>47448</v>
      </c>
      <c r="K88" s="57" t="s">
        <v>119</v>
      </c>
      <c r="L88" s="57" t="s">
        <v>119</v>
      </c>
      <c r="M88" s="8" cm="1">
        <f t="array" ref="M88">IF($I$2="Длительное проживание от 30 ночей ",
INDEX(GRID!$B$4:$U$15,MATCH(M$7,GRID!$A$4:$A$15,0),MATCH(1,($U$2=GRID!$B$1:$U$1)*(КАЛЕНДАРЬ!L14=GRID!$B$3:$U$3),0))*GRID!$H$42,
ROUNDUP(INDEX(GRID!$B$4:$U$15,MATCH(M$7,GRID!$A$4:$A$15,0),MATCH(1,($U$2=GRID!$B$1:$U$1)*(КАЛЕНДАРЬ!L14=GRID!$B$3:$U$3),0))*GRID!$H$42*(1-GRID!$H$43),0))</f>
        <v>64944</v>
      </c>
      <c r="N88" s="8" cm="1">
        <f t="array" ref="N88">IF($I$2="Длительное проживание от 30 ночей ",
INDEX(GRID!$B$18:$U$29,MATCH(M$7,GRID!$A$18:$A$29,0),MATCH(1,($U$2=GRID!$B$1:$U$1)*(КАЛЕНДАРЬ!L14=GRID!$B$3:$U$3),0))*GRID!$H$42,
ROUNDUP(INDEX(GRID!$B$18:$U$29,MATCH(M$7,GRID!$A$18:$A$29,0),MATCH(1,($U$2=GRID!$B$1:$U$1)*(КАЛЕНДАРЬ!L14=GRID!$B$3:$U$3),0))*GRID!$H$42*(1-GRID!$H$43),0))</f>
        <v>68544</v>
      </c>
      <c r="O88" s="57" t="s">
        <v>119</v>
      </c>
      <c r="P88" s="8" cm="1">
        <f t="array" ref="P88">IF($I$2="Длительное проживание от 30 ночей ",
INDEX(GRID!$B$4:$U$15,MATCH(P$7,GRID!$A$4:$A$15,0),MATCH(1,($U$2=GRID!$B$1:$U$1)*(КАЛЕНДАРЬ!L14=GRID!$B$3:$U$3),0))*GRID!$H$42,
ROUNDUP(INDEX(GRID!$B$4:$U$15,MATCH(P$7,GRID!$A$4:$A$15,0),MATCH(1,($U$2=GRID!$B$1:$U$1)*(КАЛЕНДАРЬ!L14=GRID!$B$3:$U$3),0))*GRID!$H$42*(1-GRID!$H$43),0))</f>
        <v>124488</v>
      </c>
      <c r="Q88" s="8" cm="1">
        <f t="array" ref="Q88">IF($I$2="Длительное проживание от 30 ночей ",
INDEX(GRID!$B$4:$U$15,MATCH(Q$7,GRID!$A$4:$A$15,0),MATCH(1,($U$2=GRID!$B$1:$U$1)*(КАЛЕНДАРЬ!L14=GRID!$B$3:$U$3),0))*GRID!$H$42,
ROUNDUP(INDEX(GRID!$B$4:$U$15,MATCH(Q$7,GRID!$A$4:$A$15,0),MATCH(1,($U$2=GRID!$B$1:$U$1)*(КАЛЕНДАРЬ!L14=GRID!$B$3:$U$3),0))*GRID!$H$42*(1-GRID!$H$43),0))</f>
        <v>145728</v>
      </c>
      <c r="R88" s="57" t="s">
        <v>119</v>
      </c>
      <c r="S88" s="57" t="s">
        <v>119</v>
      </c>
      <c r="T88" s="57" t="s">
        <v>119</v>
      </c>
      <c r="U88" s="62" t="s">
        <v>123</v>
      </c>
    </row>
    <row r="89" spans="1:21" hidden="1">
      <c r="A89" s="148" t="s">
        <v>17</v>
      </c>
      <c r="B89" s="149">
        <v>12</v>
      </c>
      <c r="C89" s="8" cm="1">
        <f t="array" ref="C89">IF($I$2="Длительное проживание от 30 ночей ",
INDEX(GRID!$B$4:$U$15,MATCH(C$7,GRID!$A$4:$A$15,0),MATCH(1,($U$2=GRID!$B$1:$U$1)*(КАЛЕНДАРЬ!L15=GRID!$B$3:$U$3),0))*GRID!$H$42,
ROUNDUP(INDEX(GRID!$B$4:$U$15,MATCH(C$7,GRID!$A$4:$A$15,0),MATCH(1,($U$2=GRID!$B$1:$U$1)*(КАЛЕНДАРЬ!L15=GRID!$B$3:$U$3),0))*GRID!$H$42*(1-GRID!$H$43),0))</f>
        <v>23904</v>
      </c>
      <c r="D89" s="8" cm="1">
        <f t="array" ref="D89">IF($I$2="Длительное проживание от 30 ночей ",
INDEX(GRID!$B$18:$U$29,MATCH(C$7,GRID!$A$18:$A$29,0),MATCH(1,($U$2=GRID!$B$1:$U$1)*(КАЛЕНДАРЬ!L15=GRID!$B$3:$U$3),0))*GRID!$H$42,
ROUNDUP(INDEX(GRID!$B$18:$U$29,MATCH(C$7,GRID!$A$18:$A$29,0),MATCH(1,($U$2=GRID!$B$1:$U$1)*(КАЛЕНДАРЬ!L15=GRID!$B$3:$U$3),0))*GRID!$H$42*(1-GRID!$H$43),0))</f>
        <v>27504</v>
      </c>
      <c r="E89" s="8" cm="1">
        <f t="array" ref="E89">IF($I$2="Длительное проживание от 30 ночей ",
INDEX(GRID!$B$4:$U$15,MATCH(E$7,GRID!$A$4:$A$15,0),MATCH(1,($U$2=GRID!$B$1:$U$1)*(КАЛЕНДАРЬ!L15=GRID!$B$3:$U$3),0))*GRID!$H$42,
ROUNDUP(INDEX(GRID!$B$4:$U$15,MATCH(E$7,GRID!$A$4:$A$15,0),MATCH(1,($U$2=GRID!$B$1:$U$1)*(КАЛЕНДАРЬ!L15=GRID!$B$3:$U$3),0))*GRID!$H$42*(1-GRID!$H$43),0))</f>
        <v>28728</v>
      </c>
      <c r="F89" s="8" cm="1">
        <f t="array" ref="F89">IF($I$2="Длительное проживание от 30 ночей ",
INDEX(GRID!$B$18:$U$29,MATCH(E$7,GRID!$A$18:$A$29,0),MATCH(1,($U$2=GRID!$B$1:$U$1)*(КАЛЕНДАРЬ!L15=GRID!$B$3:$U$3),0))*GRID!$H$42,
ROUNDUP(INDEX(GRID!$B$18:$U$29,MATCH(E$7,GRID!$A$18:$A$29,0),MATCH(1,($U$2=GRID!$B$1:$U$1)*(КАЛЕНДАРЬ!L15=GRID!$B$3:$U$3),0))*GRID!$H$42*(1-GRID!$H$43),0))</f>
        <v>32328</v>
      </c>
      <c r="G89" s="57" t="s">
        <v>119</v>
      </c>
      <c r="H89" s="57" t="s">
        <v>119</v>
      </c>
      <c r="I89" s="8" cm="1">
        <f t="array" ref="I89">IF($I$2="Длительное проживание от 30 ночей ",
INDEX(GRID!$B$4:$U$15,MATCH(I$7,GRID!$A$4:$A$15,0),MATCH(1,($U$2=GRID!$B$1:$U$1)*(КАЛЕНДАРЬ!L15=GRID!$B$3:$U$3),0))*GRID!$H$42,
ROUNDUP(INDEX(GRID!$B$4:$U$15,MATCH(I$7,GRID!$A$4:$A$15,0),MATCH(1,($U$2=GRID!$B$1:$U$1)*(КАЛЕНДАРЬ!L15=GRID!$B$3:$U$3),0))*GRID!$H$42*(1-GRID!$H$43),0))</f>
        <v>37224</v>
      </c>
      <c r="J89" s="8" cm="1">
        <f t="array" ref="J89">IF($I$2="Длительное проживание от 30 ночей ",
INDEX(GRID!$B$18:$U$29,MATCH(I$7,GRID!$A$18:$A$29,0),MATCH(1,($U$2=GRID!$B$1:$U$1)*(КАЛЕНДАРЬ!L15=GRID!$B$3:$U$3),0))*GRID!$H$42,
ROUNDUP(INDEX(GRID!$B$18:$U$29,MATCH(I$7,GRID!$A$18:$A$29,0),MATCH(1,($U$2=GRID!$B$1:$U$1)*(КАЛЕНДАРЬ!L15=GRID!$B$3:$U$3),0))*GRID!$H$42*(1-GRID!$H$43),0))</f>
        <v>40824</v>
      </c>
      <c r="K89" s="57" t="s">
        <v>119</v>
      </c>
      <c r="L89" s="57" t="s">
        <v>119</v>
      </c>
      <c r="M89" s="8" cm="1">
        <f t="array" ref="M89">IF($I$2="Длительное проживание от 30 ночей ",
INDEX(GRID!$B$4:$U$15,MATCH(M$7,GRID!$A$4:$A$15,0),MATCH(1,($U$2=GRID!$B$1:$U$1)*(КАЛЕНДАРЬ!L15=GRID!$B$3:$U$3),0))*GRID!$H$42,
ROUNDUP(INDEX(GRID!$B$4:$U$15,MATCH(M$7,GRID!$A$4:$A$15,0),MATCH(1,($U$2=GRID!$B$1:$U$1)*(КАЛЕНДАРЬ!L15=GRID!$B$3:$U$3),0))*GRID!$H$42*(1-GRID!$H$43),0))</f>
        <v>56880</v>
      </c>
      <c r="N89" s="8" cm="1">
        <f t="array" ref="N89">IF($I$2="Длительное проживание от 30 ночей ",
INDEX(GRID!$B$18:$U$29,MATCH(M$7,GRID!$A$18:$A$29,0),MATCH(1,($U$2=GRID!$B$1:$U$1)*(КАЛЕНДАРЬ!L15=GRID!$B$3:$U$3),0))*GRID!$H$42,
ROUNDUP(INDEX(GRID!$B$18:$U$29,MATCH(M$7,GRID!$A$18:$A$29,0),MATCH(1,($U$2=GRID!$B$1:$U$1)*(КАЛЕНДАРЬ!L15=GRID!$B$3:$U$3),0))*GRID!$H$42*(1-GRID!$H$43),0))</f>
        <v>60480</v>
      </c>
      <c r="O89" s="57" t="s">
        <v>119</v>
      </c>
      <c r="P89" s="8" cm="1">
        <f t="array" ref="P89">IF($I$2="Длительное проживание от 30 ночей ",
INDEX(GRID!$B$4:$U$15,MATCH(P$7,GRID!$A$4:$A$15,0),MATCH(1,($U$2=GRID!$B$1:$U$1)*(КАЛЕНДАРЬ!L15=GRID!$B$3:$U$3),0))*GRID!$H$42,
ROUNDUP(INDEX(GRID!$B$4:$U$15,MATCH(P$7,GRID!$A$4:$A$15,0),MATCH(1,($U$2=GRID!$B$1:$U$1)*(КАЛЕНДАРЬ!L15=GRID!$B$3:$U$3),0))*GRID!$H$42*(1-GRID!$H$43),0))</f>
        <v>113760</v>
      </c>
      <c r="Q89" s="8" cm="1">
        <f t="array" ref="Q89">IF($I$2="Длительное проживание от 30 ночей ",
INDEX(GRID!$B$4:$U$15,MATCH(Q$7,GRID!$A$4:$A$15,0),MATCH(1,($U$2=GRID!$B$1:$U$1)*(КАЛЕНДАРЬ!L15=GRID!$B$3:$U$3),0))*GRID!$H$42,
ROUNDUP(INDEX(GRID!$B$4:$U$15,MATCH(Q$7,GRID!$A$4:$A$15,0),MATCH(1,($U$2=GRID!$B$1:$U$1)*(КАЛЕНДАРЬ!L15=GRID!$B$3:$U$3),0))*GRID!$H$42*(1-GRID!$H$43),0))</f>
        <v>133560</v>
      </c>
      <c r="R89" s="57" t="s">
        <v>119</v>
      </c>
      <c r="S89" s="57" t="s">
        <v>119</v>
      </c>
      <c r="T89" s="57" t="s">
        <v>119</v>
      </c>
      <c r="U89" s="62" t="s">
        <v>123</v>
      </c>
    </row>
    <row r="90" spans="1:21" hidden="1">
      <c r="A90" s="148" t="s">
        <v>11</v>
      </c>
      <c r="B90" s="149">
        <v>13</v>
      </c>
      <c r="C90" s="8" cm="1">
        <f t="array" ref="C90">IF($I$2="Длительное проживание от 30 ночей ",
INDEX(GRID!$B$4:$U$15,MATCH(C$7,GRID!$A$4:$A$15,0),MATCH(1,($U$2=GRID!$B$1:$U$1)*(КАЛЕНДАРЬ!L16=GRID!$B$3:$U$3),0))*GRID!$H$42,
ROUNDUP(INDEX(GRID!$B$4:$U$15,MATCH(C$7,GRID!$A$4:$A$15,0),MATCH(1,($U$2=GRID!$B$1:$U$1)*(КАЛЕНДАРЬ!L16=GRID!$B$3:$U$3),0))*GRID!$H$42*(1-GRID!$H$43),0))</f>
        <v>23904</v>
      </c>
      <c r="D90" s="8" cm="1">
        <f t="array" ref="D90">IF($I$2="Длительное проживание от 30 ночей ",
INDEX(GRID!$B$18:$U$29,MATCH(C$7,GRID!$A$18:$A$29,0),MATCH(1,($U$2=GRID!$B$1:$U$1)*(КАЛЕНДАРЬ!L16=GRID!$B$3:$U$3),0))*GRID!$H$42,
ROUNDUP(INDEX(GRID!$B$18:$U$29,MATCH(C$7,GRID!$A$18:$A$29,0),MATCH(1,($U$2=GRID!$B$1:$U$1)*(КАЛЕНДАРЬ!L16=GRID!$B$3:$U$3),0))*GRID!$H$42*(1-GRID!$H$43),0))</f>
        <v>27504</v>
      </c>
      <c r="E90" s="8" cm="1">
        <f t="array" ref="E90">IF($I$2="Длительное проживание от 30 ночей ",
INDEX(GRID!$B$4:$U$15,MATCH(E$7,GRID!$A$4:$A$15,0),MATCH(1,($U$2=GRID!$B$1:$U$1)*(КАЛЕНДАРЬ!L16=GRID!$B$3:$U$3),0))*GRID!$H$42,
ROUNDUP(INDEX(GRID!$B$4:$U$15,MATCH(E$7,GRID!$A$4:$A$15,0),MATCH(1,($U$2=GRID!$B$1:$U$1)*(КАЛЕНДАРЬ!L16=GRID!$B$3:$U$3),0))*GRID!$H$42*(1-GRID!$H$43),0))</f>
        <v>28728</v>
      </c>
      <c r="F90" s="8" cm="1">
        <f t="array" ref="F90">IF($I$2="Длительное проживание от 30 ночей ",
INDEX(GRID!$B$18:$U$29,MATCH(E$7,GRID!$A$18:$A$29,0),MATCH(1,($U$2=GRID!$B$1:$U$1)*(КАЛЕНДАРЬ!L16=GRID!$B$3:$U$3),0))*GRID!$H$42,
ROUNDUP(INDEX(GRID!$B$18:$U$29,MATCH(E$7,GRID!$A$18:$A$29,0),MATCH(1,($U$2=GRID!$B$1:$U$1)*(КАЛЕНДАРЬ!L16=GRID!$B$3:$U$3),0))*GRID!$H$42*(1-GRID!$H$43),0))</f>
        <v>32328</v>
      </c>
      <c r="G90" s="57" t="s">
        <v>119</v>
      </c>
      <c r="H90" s="57" t="s">
        <v>119</v>
      </c>
      <c r="I90" s="8" cm="1">
        <f t="array" ref="I90">IF($I$2="Длительное проживание от 30 ночей ",
INDEX(GRID!$B$4:$U$15,MATCH(I$7,GRID!$A$4:$A$15,0),MATCH(1,($U$2=GRID!$B$1:$U$1)*(КАЛЕНДАРЬ!L16=GRID!$B$3:$U$3),0))*GRID!$H$42,
ROUNDUP(INDEX(GRID!$B$4:$U$15,MATCH(I$7,GRID!$A$4:$A$15,0),MATCH(1,($U$2=GRID!$B$1:$U$1)*(КАЛЕНДАРЬ!L16=GRID!$B$3:$U$3),0))*GRID!$H$42*(1-GRID!$H$43),0))</f>
        <v>37224</v>
      </c>
      <c r="J90" s="8" cm="1">
        <f t="array" ref="J90">IF($I$2="Длительное проживание от 30 ночей ",
INDEX(GRID!$B$18:$U$29,MATCH(I$7,GRID!$A$18:$A$29,0),MATCH(1,($U$2=GRID!$B$1:$U$1)*(КАЛЕНДАРЬ!L16=GRID!$B$3:$U$3),0))*GRID!$H$42,
ROUNDUP(INDEX(GRID!$B$18:$U$29,MATCH(I$7,GRID!$A$18:$A$29,0),MATCH(1,($U$2=GRID!$B$1:$U$1)*(КАЛЕНДАРЬ!L16=GRID!$B$3:$U$3),0))*GRID!$H$42*(1-GRID!$H$43),0))</f>
        <v>40824</v>
      </c>
      <c r="K90" s="57" t="s">
        <v>119</v>
      </c>
      <c r="L90" s="57" t="s">
        <v>119</v>
      </c>
      <c r="M90" s="8" cm="1">
        <f t="array" ref="M90">IF($I$2="Длительное проживание от 30 ночей ",
INDEX(GRID!$B$4:$U$15,MATCH(M$7,GRID!$A$4:$A$15,0),MATCH(1,($U$2=GRID!$B$1:$U$1)*(КАЛЕНДАРЬ!L16=GRID!$B$3:$U$3),0))*GRID!$H$42,
ROUNDUP(INDEX(GRID!$B$4:$U$15,MATCH(M$7,GRID!$A$4:$A$15,0),MATCH(1,($U$2=GRID!$B$1:$U$1)*(КАЛЕНДАРЬ!L16=GRID!$B$3:$U$3),0))*GRID!$H$42*(1-GRID!$H$43),0))</f>
        <v>56880</v>
      </c>
      <c r="N90" s="8" cm="1">
        <f t="array" ref="N90">IF($I$2="Длительное проживание от 30 ночей ",
INDEX(GRID!$B$18:$U$29,MATCH(M$7,GRID!$A$18:$A$29,0),MATCH(1,($U$2=GRID!$B$1:$U$1)*(КАЛЕНДАРЬ!L16=GRID!$B$3:$U$3),0))*GRID!$H$42,
ROUNDUP(INDEX(GRID!$B$18:$U$29,MATCH(M$7,GRID!$A$18:$A$29,0),MATCH(1,($U$2=GRID!$B$1:$U$1)*(КАЛЕНДАРЬ!L16=GRID!$B$3:$U$3),0))*GRID!$H$42*(1-GRID!$H$43),0))</f>
        <v>60480</v>
      </c>
      <c r="O90" s="57" t="s">
        <v>119</v>
      </c>
      <c r="P90" s="8" cm="1">
        <f t="array" ref="P90">IF($I$2="Длительное проживание от 30 ночей ",
INDEX(GRID!$B$4:$U$15,MATCH(P$7,GRID!$A$4:$A$15,0),MATCH(1,($U$2=GRID!$B$1:$U$1)*(КАЛЕНДАРЬ!L16=GRID!$B$3:$U$3),0))*GRID!$H$42,
ROUNDUP(INDEX(GRID!$B$4:$U$15,MATCH(P$7,GRID!$A$4:$A$15,0),MATCH(1,($U$2=GRID!$B$1:$U$1)*(КАЛЕНДАРЬ!L16=GRID!$B$3:$U$3),0))*GRID!$H$42*(1-GRID!$H$43),0))</f>
        <v>113760</v>
      </c>
      <c r="Q90" s="8" cm="1">
        <f t="array" ref="Q90">IF($I$2="Длительное проживание от 30 ночей ",
INDEX(GRID!$B$4:$U$15,MATCH(Q$7,GRID!$A$4:$A$15,0),MATCH(1,($U$2=GRID!$B$1:$U$1)*(КАЛЕНДАРЬ!L16=GRID!$B$3:$U$3),0))*GRID!$H$42,
ROUNDUP(INDEX(GRID!$B$4:$U$15,MATCH(Q$7,GRID!$A$4:$A$15,0),MATCH(1,($U$2=GRID!$B$1:$U$1)*(КАЛЕНДАРЬ!L16=GRID!$B$3:$U$3),0))*GRID!$H$42*(1-GRID!$H$43),0))</f>
        <v>133560</v>
      </c>
      <c r="R90" s="57" t="s">
        <v>119</v>
      </c>
      <c r="S90" s="57" t="s">
        <v>119</v>
      </c>
      <c r="T90" s="57" t="s">
        <v>119</v>
      </c>
    </row>
    <row r="91" spans="1:21" hidden="1">
      <c r="A91" s="148" t="s">
        <v>12</v>
      </c>
      <c r="B91" s="149">
        <v>14</v>
      </c>
      <c r="C91" s="8" cm="1">
        <f t="array" ref="C91">IF($I$2="Длительное проживание от 30 ночей ",
INDEX(GRID!$B$4:$U$15,MATCH(C$7,GRID!$A$4:$A$15,0),MATCH(1,($U$2=GRID!$B$1:$U$1)*(КАЛЕНДАРЬ!L17=GRID!$B$3:$U$3),0))*GRID!$H$42,
ROUNDUP(INDEX(GRID!$B$4:$U$15,MATCH(C$7,GRID!$A$4:$A$15,0),MATCH(1,($U$2=GRID!$B$1:$U$1)*(КАЛЕНДАРЬ!L17=GRID!$B$3:$U$3),0))*GRID!$H$42*(1-GRID!$H$43),0))</f>
        <v>23904</v>
      </c>
      <c r="D91" s="8" cm="1">
        <f t="array" ref="D91">IF($I$2="Длительное проживание от 30 ночей ",
INDEX(GRID!$B$18:$U$29,MATCH(C$7,GRID!$A$18:$A$29,0),MATCH(1,($U$2=GRID!$B$1:$U$1)*(КАЛЕНДАРЬ!L17=GRID!$B$3:$U$3),0))*GRID!$H$42,
ROUNDUP(INDEX(GRID!$B$18:$U$29,MATCH(C$7,GRID!$A$18:$A$29,0),MATCH(1,($U$2=GRID!$B$1:$U$1)*(КАЛЕНДАРЬ!L17=GRID!$B$3:$U$3),0))*GRID!$H$42*(1-GRID!$H$43),0))</f>
        <v>27504</v>
      </c>
      <c r="E91" s="8" cm="1">
        <f t="array" ref="E91">IF($I$2="Длительное проживание от 30 ночей ",
INDEX(GRID!$B$4:$U$15,MATCH(E$7,GRID!$A$4:$A$15,0),MATCH(1,($U$2=GRID!$B$1:$U$1)*(КАЛЕНДАРЬ!L17=GRID!$B$3:$U$3),0))*GRID!$H$42,
ROUNDUP(INDEX(GRID!$B$4:$U$15,MATCH(E$7,GRID!$A$4:$A$15,0),MATCH(1,($U$2=GRID!$B$1:$U$1)*(КАЛЕНДАРЬ!L17=GRID!$B$3:$U$3),0))*GRID!$H$42*(1-GRID!$H$43),0))</f>
        <v>28728</v>
      </c>
      <c r="F91" s="8" cm="1">
        <f t="array" ref="F91">IF($I$2="Длительное проживание от 30 ночей ",
INDEX(GRID!$B$18:$U$29,MATCH(E$7,GRID!$A$18:$A$29,0),MATCH(1,($U$2=GRID!$B$1:$U$1)*(КАЛЕНДАРЬ!L17=GRID!$B$3:$U$3),0))*GRID!$H$42,
ROUNDUP(INDEX(GRID!$B$18:$U$29,MATCH(E$7,GRID!$A$18:$A$29,0),MATCH(1,($U$2=GRID!$B$1:$U$1)*(КАЛЕНДАРЬ!L17=GRID!$B$3:$U$3),0))*GRID!$H$42*(1-GRID!$H$43),0))</f>
        <v>32328</v>
      </c>
      <c r="G91" s="57" t="s">
        <v>119</v>
      </c>
      <c r="H91" s="57" t="s">
        <v>119</v>
      </c>
      <c r="I91" s="8" cm="1">
        <f t="array" ref="I91">IF($I$2="Длительное проживание от 30 ночей ",
INDEX(GRID!$B$4:$U$15,MATCH(I$7,GRID!$A$4:$A$15,0),MATCH(1,($U$2=GRID!$B$1:$U$1)*(КАЛЕНДАРЬ!L17=GRID!$B$3:$U$3),0))*GRID!$H$42,
ROUNDUP(INDEX(GRID!$B$4:$U$15,MATCH(I$7,GRID!$A$4:$A$15,0),MATCH(1,($U$2=GRID!$B$1:$U$1)*(КАЛЕНДАРЬ!L17=GRID!$B$3:$U$3),0))*GRID!$H$42*(1-GRID!$H$43),0))</f>
        <v>37224</v>
      </c>
      <c r="J91" s="8" cm="1">
        <f t="array" ref="J91">IF($I$2="Длительное проживание от 30 ночей ",
INDEX(GRID!$B$18:$U$29,MATCH(I$7,GRID!$A$18:$A$29,0),MATCH(1,($U$2=GRID!$B$1:$U$1)*(КАЛЕНДАРЬ!L17=GRID!$B$3:$U$3),0))*GRID!$H$42,
ROUNDUP(INDEX(GRID!$B$18:$U$29,MATCH(I$7,GRID!$A$18:$A$29,0),MATCH(1,($U$2=GRID!$B$1:$U$1)*(КАЛЕНДАРЬ!L17=GRID!$B$3:$U$3),0))*GRID!$H$42*(1-GRID!$H$43),0))</f>
        <v>40824</v>
      </c>
      <c r="K91" s="57" t="s">
        <v>119</v>
      </c>
      <c r="L91" s="57" t="s">
        <v>119</v>
      </c>
      <c r="M91" s="8" cm="1">
        <f t="array" ref="M91">IF($I$2="Длительное проживание от 30 ночей ",
INDEX(GRID!$B$4:$U$15,MATCH(M$7,GRID!$A$4:$A$15,0),MATCH(1,($U$2=GRID!$B$1:$U$1)*(КАЛЕНДАРЬ!L17=GRID!$B$3:$U$3),0))*GRID!$H$42,
ROUNDUP(INDEX(GRID!$B$4:$U$15,MATCH(M$7,GRID!$A$4:$A$15,0),MATCH(1,($U$2=GRID!$B$1:$U$1)*(КАЛЕНДАРЬ!L17=GRID!$B$3:$U$3),0))*GRID!$H$42*(1-GRID!$H$43),0))</f>
        <v>56880</v>
      </c>
      <c r="N91" s="8" cm="1">
        <f t="array" ref="N91">IF($I$2="Длительное проживание от 30 ночей ",
INDEX(GRID!$B$18:$U$29,MATCH(M$7,GRID!$A$18:$A$29,0),MATCH(1,($U$2=GRID!$B$1:$U$1)*(КАЛЕНДАРЬ!L17=GRID!$B$3:$U$3),0))*GRID!$H$42,
ROUNDUP(INDEX(GRID!$B$18:$U$29,MATCH(M$7,GRID!$A$18:$A$29,0),MATCH(1,($U$2=GRID!$B$1:$U$1)*(КАЛЕНДАРЬ!L17=GRID!$B$3:$U$3),0))*GRID!$H$42*(1-GRID!$H$43),0))</f>
        <v>60480</v>
      </c>
      <c r="O91" s="57" t="s">
        <v>119</v>
      </c>
      <c r="P91" s="8" cm="1">
        <f t="array" ref="P91">IF($I$2="Длительное проживание от 30 ночей ",
INDEX(GRID!$B$4:$U$15,MATCH(P$7,GRID!$A$4:$A$15,0),MATCH(1,($U$2=GRID!$B$1:$U$1)*(КАЛЕНДАРЬ!L17=GRID!$B$3:$U$3),0))*GRID!$H$42,
ROUNDUP(INDEX(GRID!$B$4:$U$15,MATCH(P$7,GRID!$A$4:$A$15,0),MATCH(1,($U$2=GRID!$B$1:$U$1)*(КАЛЕНДАРЬ!L17=GRID!$B$3:$U$3),0))*GRID!$H$42*(1-GRID!$H$43),0))</f>
        <v>113760</v>
      </c>
      <c r="Q91" s="8" cm="1">
        <f t="array" ref="Q91">IF($I$2="Длительное проживание от 30 ночей ",
INDEX(GRID!$B$4:$U$15,MATCH(Q$7,GRID!$A$4:$A$15,0),MATCH(1,($U$2=GRID!$B$1:$U$1)*(КАЛЕНДАРЬ!L17=GRID!$B$3:$U$3),0))*GRID!$H$42,
ROUNDUP(INDEX(GRID!$B$4:$U$15,MATCH(Q$7,GRID!$A$4:$A$15,0),MATCH(1,($U$2=GRID!$B$1:$U$1)*(КАЛЕНДАРЬ!L17=GRID!$B$3:$U$3),0))*GRID!$H$42*(1-GRID!$H$43),0))</f>
        <v>133560</v>
      </c>
      <c r="R91" s="57" t="s">
        <v>119</v>
      </c>
      <c r="S91" s="57" t="s">
        <v>119</v>
      </c>
      <c r="T91" s="57" t="s">
        <v>119</v>
      </c>
    </row>
    <row r="92" spans="1:21" hidden="1">
      <c r="A92" s="148" t="s">
        <v>13</v>
      </c>
      <c r="B92" s="149">
        <v>15</v>
      </c>
      <c r="C92" s="8" cm="1">
        <f t="array" ref="C92">IF($I$2="Длительное проживание от 30 ночей ",
INDEX(GRID!$B$4:$U$15,MATCH(C$7,GRID!$A$4:$A$15,0),MATCH(1,($U$2=GRID!$B$1:$U$1)*(КАЛЕНДАРЬ!L18=GRID!$B$3:$U$3),0))*GRID!$H$42,
ROUNDUP(INDEX(GRID!$B$4:$U$15,MATCH(C$7,GRID!$A$4:$A$15,0),MATCH(1,($U$2=GRID!$B$1:$U$1)*(КАЛЕНДАРЬ!L18=GRID!$B$3:$U$3),0))*GRID!$H$42*(1-GRID!$H$43),0))</f>
        <v>23904</v>
      </c>
      <c r="D92" s="8" cm="1">
        <f t="array" ref="D92">IF($I$2="Длительное проживание от 30 ночей ",
INDEX(GRID!$B$18:$U$29,MATCH(C$7,GRID!$A$18:$A$29,0),MATCH(1,($U$2=GRID!$B$1:$U$1)*(КАЛЕНДАРЬ!L18=GRID!$B$3:$U$3),0))*GRID!$H$42,
ROUNDUP(INDEX(GRID!$B$18:$U$29,MATCH(C$7,GRID!$A$18:$A$29,0),MATCH(1,($U$2=GRID!$B$1:$U$1)*(КАЛЕНДАРЬ!L18=GRID!$B$3:$U$3),0))*GRID!$H$42*(1-GRID!$H$43),0))</f>
        <v>27504</v>
      </c>
      <c r="E92" s="8" cm="1">
        <f t="array" ref="E92">IF($I$2="Длительное проживание от 30 ночей ",
INDEX(GRID!$B$4:$U$15,MATCH(E$7,GRID!$A$4:$A$15,0),MATCH(1,($U$2=GRID!$B$1:$U$1)*(КАЛЕНДАРЬ!L18=GRID!$B$3:$U$3),0))*GRID!$H$42,
ROUNDUP(INDEX(GRID!$B$4:$U$15,MATCH(E$7,GRID!$A$4:$A$15,0),MATCH(1,($U$2=GRID!$B$1:$U$1)*(КАЛЕНДАРЬ!L18=GRID!$B$3:$U$3),0))*GRID!$H$42*(1-GRID!$H$43),0))</f>
        <v>28728</v>
      </c>
      <c r="F92" s="8" cm="1">
        <f t="array" ref="F92">IF($I$2="Длительное проживание от 30 ночей ",
INDEX(GRID!$B$18:$U$29,MATCH(E$7,GRID!$A$18:$A$29,0),MATCH(1,($U$2=GRID!$B$1:$U$1)*(КАЛЕНДАРЬ!L18=GRID!$B$3:$U$3),0))*GRID!$H$42,
ROUNDUP(INDEX(GRID!$B$18:$U$29,MATCH(E$7,GRID!$A$18:$A$29,0),MATCH(1,($U$2=GRID!$B$1:$U$1)*(КАЛЕНДАРЬ!L18=GRID!$B$3:$U$3),0))*GRID!$H$42*(1-GRID!$H$43),0))</f>
        <v>32328</v>
      </c>
      <c r="G92" s="57" t="s">
        <v>119</v>
      </c>
      <c r="H92" s="57" t="s">
        <v>119</v>
      </c>
      <c r="I92" s="8" cm="1">
        <f t="array" ref="I92">IF($I$2="Длительное проживание от 30 ночей ",
INDEX(GRID!$B$4:$U$15,MATCH(I$7,GRID!$A$4:$A$15,0),MATCH(1,($U$2=GRID!$B$1:$U$1)*(КАЛЕНДАРЬ!L18=GRID!$B$3:$U$3),0))*GRID!$H$42,
ROUNDUP(INDEX(GRID!$B$4:$U$15,MATCH(I$7,GRID!$A$4:$A$15,0),MATCH(1,($U$2=GRID!$B$1:$U$1)*(КАЛЕНДАРЬ!L18=GRID!$B$3:$U$3),0))*GRID!$H$42*(1-GRID!$H$43),0))</f>
        <v>37224</v>
      </c>
      <c r="J92" s="8" cm="1">
        <f t="array" ref="J92">IF($I$2="Длительное проживание от 30 ночей ",
INDEX(GRID!$B$18:$U$29,MATCH(I$7,GRID!$A$18:$A$29,0),MATCH(1,($U$2=GRID!$B$1:$U$1)*(КАЛЕНДАРЬ!L18=GRID!$B$3:$U$3),0))*GRID!$H$42,
ROUNDUP(INDEX(GRID!$B$18:$U$29,MATCH(I$7,GRID!$A$18:$A$29,0),MATCH(1,($U$2=GRID!$B$1:$U$1)*(КАЛЕНДАРЬ!L18=GRID!$B$3:$U$3),0))*GRID!$H$42*(1-GRID!$H$43),0))</f>
        <v>40824</v>
      </c>
      <c r="K92" s="57" t="s">
        <v>119</v>
      </c>
      <c r="L92" s="57" t="s">
        <v>119</v>
      </c>
      <c r="M92" s="8" cm="1">
        <f t="array" ref="M92">IF($I$2="Длительное проживание от 30 ночей ",
INDEX(GRID!$B$4:$U$15,MATCH(M$7,GRID!$A$4:$A$15,0),MATCH(1,($U$2=GRID!$B$1:$U$1)*(КАЛЕНДАРЬ!L18=GRID!$B$3:$U$3),0))*GRID!$H$42,
ROUNDUP(INDEX(GRID!$B$4:$U$15,MATCH(M$7,GRID!$A$4:$A$15,0),MATCH(1,($U$2=GRID!$B$1:$U$1)*(КАЛЕНДАРЬ!L18=GRID!$B$3:$U$3),0))*GRID!$H$42*(1-GRID!$H$43),0))</f>
        <v>56880</v>
      </c>
      <c r="N92" s="8" cm="1">
        <f t="array" ref="N92">IF($I$2="Длительное проживание от 30 ночей ",
INDEX(GRID!$B$18:$U$29,MATCH(M$7,GRID!$A$18:$A$29,0),MATCH(1,($U$2=GRID!$B$1:$U$1)*(КАЛЕНДАРЬ!L18=GRID!$B$3:$U$3),0))*GRID!$H$42,
ROUNDUP(INDEX(GRID!$B$18:$U$29,MATCH(M$7,GRID!$A$18:$A$29,0),MATCH(1,($U$2=GRID!$B$1:$U$1)*(КАЛЕНДАРЬ!L18=GRID!$B$3:$U$3),0))*GRID!$H$42*(1-GRID!$H$43),0))</f>
        <v>60480</v>
      </c>
      <c r="O92" s="57" t="s">
        <v>119</v>
      </c>
      <c r="P92" s="8" cm="1">
        <f t="array" ref="P92">IF($I$2="Длительное проживание от 30 ночей ",
INDEX(GRID!$B$4:$U$15,MATCH(P$7,GRID!$A$4:$A$15,0),MATCH(1,($U$2=GRID!$B$1:$U$1)*(КАЛЕНДАРЬ!L18=GRID!$B$3:$U$3),0))*GRID!$H$42,
ROUNDUP(INDEX(GRID!$B$4:$U$15,MATCH(P$7,GRID!$A$4:$A$15,0),MATCH(1,($U$2=GRID!$B$1:$U$1)*(КАЛЕНДАРЬ!L18=GRID!$B$3:$U$3),0))*GRID!$H$42*(1-GRID!$H$43),0))</f>
        <v>113760</v>
      </c>
      <c r="Q92" s="8" cm="1">
        <f t="array" ref="Q92">IF($I$2="Длительное проживание от 30 ночей ",
INDEX(GRID!$B$4:$U$15,MATCH(Q$7,GRID!$A$4:$A$15,0),MATCH(1,($U$2=GRID!$B$1:$U$1)*(КАЛЕНДАРЬ!L18=GRID!$B$3:$U$3),0))*GRID!$H$42,
ROUNDUP(INDEX(GRID!$B$4:$U$15,MATCH(Q$7,GRID!$A$4:$A$15,0),MATCH(1,($U$2=GRID!$B$1:$U$1)*(КАЛЕНДАРЬ!L18=GRID!$B$3:$U$3),0))*GRID!$H$42*(1-GRID!$H$43),0))</f>
        <v>133560</v>
      </c>
      <c r="R92" s="57" t="s">
        <v>119</v>
      </c>
      <c r="S92" s="57" t="s">
        <v>119</v>
      </c>
      <c r="T92" s="57" t="s">
        <v>119</v>
      </c>
    </row>
    <row r="93" spans="1:21" hidden="1">
      <c r="A93" s="148" t="s">
        <v>14</v>
      </c>
      <c r="B93" s="149">
        <v>16</v>
      </c>
      <c r="C93" s="8" cm="1">
        <f t="array" ref="C93">IF($I$2="Длительное проживание от 30 ночей ",
INDEX(GRID!$B$4:$U$15,MATCH(C$7,GRID!$A$4:$A$15,0),MATCH(1,($U$2=GRID!$B$1:$U$1)*(КАЛЕНДАРЬ!L19=GRID!$B$3:$U$3),0))*GRID!$H$42,
ROUNDUP(INDEX(GRID!$B$4:$U$15,MATCH(C$7,GRID!$A$4:$A$15,0),MATCH(1,($U$2=GRID!$B$1:$U$1)*(КАЛЕНДАРЬ!L19=GRID!$B$3:$U$3),0))*GRID!$H$42*(1-GRID!$H$43),0))</f>
        <v>23904</v>
      </c>
      <c r="D93" s="8" cm="1">
        <f t="array" ref="D93">IF($I$2="Длительное проживание от 30 ночей ",
INDEX(GRID!$B$18:$U$29,MATCH(C$7,GRID!$A$18:$A$29,0),MATCH(1,($U$2=GRID!$B$1:$U$1)*(КАЛЕНДАРЬ!L19=GRID!$B$3:$U$3),0))*GRID!$H$42,
ROUNDUP(INDEX(GRID!$B$18:$U$29,MATCH(C$7,GRID!$A$18:$A$29,0),MATCH(1,($U$2=GRID!$B$1:$U$1)*(КАЛЕНДАРЬ!L19=GRID!$B$3:$U$3),0))*GRID!$H$42*(1-GRID!$H$43),0))</f>
        <v>27504</v>
      </c>
      <c r="E93" s="8" cm="1">
        <f t="array" ref="E93">IF($I$2="Длительное проживание от 30 ночей ",
INDEX(GRID!$B$4:$U$15,MATCH(E$7,GRID!$A$4:$A$15,0),MATCH(1,($U$2=GRID!$B$1:$U$1)*(КАЛЕНДАРЬ!L19=GRID!$B$3:$U$3),0))*GRID!$H$42,
ROUNDUP(INDEX(GRID!$B$4:$U$15,MATCH(E$7,GRID!$A$4:$A$15,0),MATCH(1,($U$2=GRID!$B$1:$U$1)*(КАЛЕНДАРЬ!L19=GRID!$B$3:$U$3),0))*GRID!$H$42*(1-GRID!$H$43),0))</f>
        <v>28728</v>
      </c>
      <c r="F93" s="8" cm="1">
        <f t="array" ref="F93">IF($I$2="Длительное проживание от 30 ночей ",
INDEX(GRID!$B$18:$U$29,MATCH(E$7,GRID!$A$18:$A$29,0),MATCH(1,($U$2=GRID!$B$1:$U$1)*(КАЛЕНДАРЬ!L19=GRID!$B$3:$U$3),0))*GRID!$H$42,
ROUNDUP(INDEX(GRID!$B$18:$U$29,MATCH(E$7,GRID!$A$18:$A$29,0),MATCH(1,($U$2=GRID!$B$1:$U$1)*(КАЛЕНДАРЬ!L19=GRID!$B$3:$U$3),0))*GRID!$H$42*(1-GRID!$H$43),0))</f>
        <v>32328</v>
      </c>
      <c r="G93" s="57" t="s">
        <v>119</v>
      </c>
      <c r="H93" s="57" t="s">
        <v>119</v>
      </c>
      <c r="I93" s="8" cm="1">
        <f t="array" ref="I93">IF($I$2="Длительное проживание от 30 ночей ",
INDEX(GRID!$B$4:$U$15,MATCH(I$7,GRID!$A$4:$A$15,0),MATCH(1,($U$2=GRID!$B$1:$U$1)*(КАЛЕНДАРЬ!L19=GRID!$B$3:$U$3),0))*GRID!$H$42,
ROUNDUP(INDEX(GRID!$B$4:$U$15,MATCH(I$7,GRID!$A$4:$A$15,0),MATCH(1,($U$2=GRID!$B$1:$U$1)*(КАЛЕНДАРЬ!L19=GRID!$B$3:$U$3),0))*GRID!$H$42*(1-GRID!$H$43),0))</f>
        <v>37224</v>
      </c>
      <c r="J93" s="8" cm="1">
        <f t="array" ref="J93">IF($I$2="Длительное проживание от 30 ночей ",
INDEX(GRID!$B$18:$U$29,MATCH(I$7,GRID!$A$18:$A$29,0),MATCH(1,($U$2=GRID!$B$1:$U$1)*(КАЛЕНДАРЬ!L19=GRID!$B$3:$U$3),0))*GRID!$H$42,
ROUNDUP(INDEX(GRID!$B$18:$U$29,MATCH(I$7,GRID!$A$18:$A$29,0),MATCH(1,($U$2=GRID!$B$1:$U$1)*(КАЛЕНДАРЬ!L19=GRID!$B$3:$U$3),0))*GRID!$H$42*(1-GRID!$H$43),0))</f>
        <v>40824</v>
      </c>
      <c r="K93" s="57" t="s">
        <v>119</v>
      </c>
      <c r="L93" s="57" t="s">
        <v>119</v>
      </c>
      <c r="M93" s="8" cm="1">
        <f t="array" ref="M93">IF($I$2="Длительное проживание от 30 ночей ",
INDEX(GRID!$B$4:$U$15,MATCH(M$7,GRID!$A$4:$A$15,0),MATCH(1,($U$2=GRID!$B$1:$U$1)*(КАЛЕНДАРЬ!L19=GRID!$B$3:$U$3),0))*GRID!$H$42,
ROUNDUP(INDEX(GRID!$B$4:$U$15,MATCH(M$7,GRID!$A$4:$A$15,0),MATCH(1,($U$2=GRID!$B$1:$U$1)*(КАЛЕНДАРЬ!L19=GRID!$B$3:$U$3),0))*GRID!$H$42*(1-GRID!$H$43),0))</f>
        <v>56880</v>
      </c>
      <c r="N93" s="8" cm="1">
        <f t="array" ref="N93">IF($I$2="Длительное проживание от 30 ночей ",
INDEX(GRID!$B$18:$U$29,MATCH(M$7,GRID!$A$18:$A$29,0),MATCH(1,($U$2=GRID!$B$1:$U$1)*(КАЛЕНДАРЬ!L19=GRID!$B$3:$U$3),0))*GRID!$H$42,
ROUNDUP(INDEX(GRID!$B$18:$U$29,MATCH(M$7,GRID!$A$18:$A$29,0),MATCH(1,($U$2=GRID!$B$1:$U$1)*(КАЛЕНДАРЬ!L19=GRID!$B$3:$U$3),0))*GRID!$H$42*(1-GRID!$H$43),0))</f>
        <v>60480</v>
      </c>
      <c r="O93" s="57" t="s">
        <v>119</v>
      </c>
      <c r="P93" s="8" cm="1">
        <f t="array" ref="P93">IF($I$2="Длительное проживание от 30 ночей ",
INDEX(GRID!$B$4:$U$15,MATCH(P$7,GRID!$A$4:$A$15,0),MATCH(1,($U$2=GRID!$B$1:$U$1)*(КАЛЕНДАРЬ!L19=GRID!$B$3:$U$3),0))*GRID!$H$42,
ROUNDUP(INDEX(GRID!$B$4:$U$15,MATCH(P$7,GRID!$A$4:$A$15,0),MATCH(1,($U$2=GRID!$B$1:$U$1)*(КАЛЕНДАРЬ!L19=GRID!$B$3:$U$3),0))*GRID!$H$42*(1-GRID!$H$43),0))</f>
        <v>113760</v>
      </c>
      <c r="Q93" s="8" cm="1">
        <f t="array" ref="Q93">IF($I$2="Длительное проживание от 30 ночей ",
INDEX(GRID!$B$4:$U$15,MATCH(Q$7,GRID!$A$4:$A$15,0),MATCH(1,($U$2=GRID!$B$1:$U$1)*(КАЛЕНДАРЬ!L19=GRID!$B$3:$U$3),0))*GRID!$H$42,
ROUNDUP(INDEX(GRID!$B$4:$U$15,MATCH(Q$7,GRID!$A$4:$A$15,0),MATCH(1,($U$2=GRID!$B$1:$U$1)*(КАЛЕНДАРЬ!L19=GRID!$B$3:$U$3),0))*GRID!$H$42*(1-GRID!$H$43),0))</f>
        <v>133560</v>
      </c>
      <c r="R93" s="57" t="s">
        <v>119</v>
      </c>
      <c r="S93" s="57" t="s">
        <v>119</v>
      </c>
      <c r="T93" s="57" t="s">
        <v>119</v>
      </c>
    </row>
    <row r="94" spans="1:21" hidden="1">
      <c r="A94" s="148" t="s">
        <v>15</v>
      </c>
      <c r="B94" s="149">
        <v>17</v>
      </c>
      <c r="C94" s="8" cm="1">
        <f t="array" ref="C94">IF($I$2="Длительное проживание от 30 ночей ",
INDEX(GRID!$B$4:$U$15,MATCH(C$7,GRID!$A$4:$A$15,0),MATCH(1,($U$2=GRID!$B$1:$U$1)*(КАЛЕНДАРЬ!L20=GRID!$B$3:$U$3),0))*GRID!$H$42,
ROUNDUP(INDEX(GRID!$B$4:$U$15,MATCH(C$7,GRID!$A$4:$A$15,0),MATCH(1,($U$2=GRID!$B$1:$U$1)*(КАЛЕНДАРЬ!L20=GRID!$B$3:$U$3),0))*GRID!$H$42*(1-GRID!$H$43),0))</f>
        <v>23904</v>
      </c>
      <c r="D94" s="8" cm="1">
        <f t="array" ref="D94">IF($I$2="Длительное проживание от 30 ночей ",
INDEX(GRID!$B$18:$U$29,MATCH(C$7,GRID!$A$18:$A$29,0),MATCH(1,($U$2=GRID!$B$1:$U$1)*(КАЛЕНДАРЬ!L20=GRID!$B$3:$U$3),0))*GRID!$H$42,
ROUNDUP(INDEX(GRID!$B$18:$U$29,MATCH(C$7,GRID!$A$18:$A$29,0),MATCH(1,($U$2=GRID!$B$1:$U$1)*(КАЛЕНДАРЬ!L20=GRID!$B$3:$U$3),0))*GRID!$H$42*(1-GRID!$H$43),0))</f>
        <v>27504</v>
      </c>
      <c r="E94" s="8" cm="1">
        <f t="array" ref="E94">IF($I$2="Длительное проживание от 30 ночей ",
INDEX(GRID!$B$4:$U$15,MATCH(E$7,GRID!$A$4:$A$15,0),MATCH(1,($U$2=GRID!$B$1:$U$1)*(КАЛЕНДАРЬ!L20=GRID!$B$3:$U$3),0))*GRID!$H$42,
ROUNDUP(INDEX(GRID!$B$4:$U$15,MATCH(E$7,GRID!$A$4:$A$15,0),MATCH(1,($U$2=GRID!$B$1:$U$1)*(КАЛЕНДАРЬ!L20=GRID!$B$3:$U$3),0))*GRID!$H$42*(1-GRID!$H$43),0))</f>
        <v>28728</v>
      </c>
      <c r="F94" s="8" cm="1">
        <f t="array" ref="F94">IF($I$2="Длительное проживание от 30 ночей ",
INDEX(GRID!$B$18:$U$29,MATCH(E$7,GRID!$A$18:$A$29,0),MATCH(1,($U$2=GRID!$B$1:$U$1)*(КАЛЕНДАРЬ!L20=GRID!$B$3:$U$3),0))*GRID!$H$42,
ROUNDUP(INDEX(GRID!$B$18:$U$29,MATCH(E$7,GRID!$A$18:$A$29,0),MATCH(1,($U$2=GRID!$B$1:$U$1)*(КАЛЕНДАРЬ!L20=GRID!$B$3:$U$3),0))*GRID!$H$42*(1-GRID!$H$43),0))</f>
        <v>32328</v>
      </c>
      <c r="G94" s="57" t="s">
        <v>119</v>
      </c>
      <c r="H94" s="57" t="s">
        <v>119</v>
      </c>
      <c r="I94" s="8" cm="1">
        <f t="array" ref="I94">IF($I$2="Длительное проживание от 30 ночей ",
INDEX(GRID!$B$4:$U$15,MATCH(I$7,GRID!$A$4:$A$15,0),MATCH(1,($U$2=GRID!$B$1:$U$1)*(КАЛЕНДАРЬ!L20=GRID!$B$3:$U$3),0))*GRID!$H$42,
ROUNDUP(INDEX(GRID!$B$4:$U$15,MATCH(I$7,GRID!$A$4:$A$15,0),MATCH(1,($U$2=GRID!$B$1:$U$1)*(КАЛЕНДАРЬ!L20=GRID!$B$3:$U$3),0))*GRID!$H$42*(1-GRID!$H$43),0))</f>
        <v>37224</v>
      </c>
      <c r="J94" s="8" cm="1">
        <f t="array" ref="J94">IF($I$2="Длительное проживание от 30 ночей ",
INDEX(GRID!$B$18:$U$29,MATCH(I$7,GRID!$A$18:$A$29,0),MATCH(1,($U$2=GRID!$B$1:$U$1)*(КАЛЕНДАРЬ!L20=GRID!$B$3:$U$3),0))*GRID!$H$42,
ROUNDUP(INDEX(GRID!$B$18:$U$29,MATCH(I$7,GRID!$A$18:$A$29,0),MATCH(1,($U$2=GRID!$B$1:$U$1)*(КАЛЕНДАРЬ!L20=GRID!$B$3:$U$3),0))*GRID!$H$42*(1-GRID!$H$43),0))</f>
        <v>40824</v>
      </c>
      <c r="K94" s="57" t="s">
        <v>119</v>
      </c>
      <c r="L94" s="57" t="s">
        <v>119</v>
      </c>
      <c r="M94" s="8" cm="1">
        <f t="array" ref="M94">IF($I$2="Длительное проживание от 30 ночей ",
INDEX(GRID!$B$4:$U$15,MATCH(M$7,GRID!$A$4:$A$15,0),MATCH(1,($U$2=GRID!$B$1:$U$1)*(КАЛЕНДАРЬ!L20=GRID!$B$3:$U$3),0))*GRID!$H$42,
ROUNDUP(INDEX(GRID!$B$4:$U$15,MATCH(M$7,GRID!$A$4:$A$15,0),MATCH(1,($U$2=GRID!$B$1:$U$1)*(КАЛЕНДАРЬ!L20=GRID!$B$3:$U$3),0))*GRID!$H$42*(1-GRID!$H$43),0))</f>
        <v>56880</v>
      </c>
      <c r="N94" s="8" cm="1">
        <f t="array" ref="N94">IF($I$2="Длительное проживание от 30 ночей ",
INDEX(GRID!$B$18:$U$29,MATCH(M$7,GRID!$A$18:$A$29,0),MATCH(1,($U$2=GRID!$B$1:$U$1)*(КАЛЕНДАРЬ!L20=GRID!$B$3:$U$3),0))*GRID!$H$42,
ROUNDUP(INDEX(GRID!$B$18:$U$29,MATCH(M$7,GRID!$A$18:$A$29,0),MATCH(1,($U$2=GRID!$B$1:$U$1)*(КАЛЕНДАРЬ!L20=GRID!$B$3:$U$3),0))*GRID!$H$42*(1-GRID!$H$43),0))</f>
        <v>60480</v>
      </c>
      <c r="O94" s="57" t="s">
        <v>119</v>
      </c>
      <c r="P94" s="8" cm="1">
        <f t="array" ref="P94">IF($I$2="Длительное проживание от 30 ночей ",
INDEX(GRID!$B$4:$U$15,MATCH(P$7,GRID!$A$4:$A$15,0),MATCH(1,($U$2=GRID!$B$1:$U$1)*(КАЛЕНДАРЬ!L20=GRID!$B$3:$U$3),0))*GRID!$H$42,
ROUNDUP(INDEX(GRID!$B$4:$U$15,MATCH(P$7,GRID!$A$4:$A$15,0),MATCH(1,($U$2=GRID!$B$1:$U$1)*(КАЛЕНДАРЬ!L20=GRID!$B$3:$U$3),0))*GRID!$H$42*(1-GRID!$H$43),0))</f>
        <v>113760</v>
      </c>
      <c r="Q94" s="8" cm="1">
        <f t="array" ref="Q94">IF($I$2="Длительное проживание от 30 ночей ",
INDEX(GRID!$B$4:$U$15,MATCH(Q$7,GRID!$A$4:$A$15,0),MATCH(1,($U$2=GRID!$B$1:$U$1)*(КАЛЕНДАРЬ!L20=GRID!$B$3:$U$3),0))*GRID!$H$42,
ROUNDUP(INDEX(GRID!$B$4:$U$15,MATCH(Q$7,GRID!$A$4:$A$15,0),MATCH(1,($U$2=GRID!$B$1:$U$1)*(КАЛЕНДАРЬ!L20=GRID!$B$3:$U$3),0))*GRID!$H$42*(1-GRID!$H$43),0))</f>
        <v>133560</v>
      </c>
      <c r="R94" s="57" t="s">
        <v>119</v>
      </c>
      <c r="S94" s="57" t="s">
        <v>119</v>
      </c>
      <c r="T94" s="57" t="s">
        <v>119</v>
      </c>
    </row>
    <row r="95" spans="1:21" hidden="1">
      <c r="A95" s="148" t="s">
        <v>16</v>
      </c>
      <c r="B95" s="149">
        <v>18</v>
      </c>
      <c r="C95" s="8" cm="1">
        <f t="array" ref="C95">IF($I$2="Длительное проживание от 30 ночей ",
INDEX(GRID!$B$4:$U$15,MATCH(C$7,GRID!$A$4:$A$15,0),MATCH(1,($U$2=GRID!$B$1:$U$1)*(КАЛЕНДАРЬ!L21=GRID!$B$3:$U$3),0))*GRID!$H$42,
ROUNDUP(INDEX(GRID!$B$4:$U$15,MATCH(C$7,GRID!$A$4:$A$15,0),MATCH(1,($U$2=GRID!$B$1:$U$1)*(КАЛЕНДАРЬ!L21=GRID!$B$3:$U$3),0))*GRID!$H$42*(1-GRID!$H$43),0))</f>
        <v>23904</v>
      </c>
      <c r="D95" s="8" cm="1">
        <f t="array" ref="D95">IF($I$2="Длительное проживание от 30 ночей ",
INDEX(GRID!$B$18:$U$29,MATCH(C$7,GRID!$A$18:$A$29,0),MATCH(1,($U$2=GRID!$B$1:$U$1)*(КАЛЕНДАРЬ!L21=GRID!$B$3:$U$3),0))*GRID!$H$42,
ROUNDUP(INDEX(GRID!$B$18:$U$29,MATCH(C$7,GRID!$A$18:$A$29,0),MATCH(1,($U$2=GRID!$B$1:$U$1)*(КАЛЕНДАРЬ!L21=GRID!$B$3:$U$3),0))*GRID!$H$42*(1-GRID!$H$43),0))</f>
        <v>27504</v>
      </c>
      <c r="E95" s="8" cm="1">
        <f t="array" ref="E95">IF($I$2="Длительное проживание от 30 ночей ",
INDEX(GRID!$B$4:$U$15,MATCH(E$7,GRID!$A$4:$A$15,0),MATCH(1,($U$2=GRID!$B$1:$U$1)*(КАЛЕНДАРЬ!L21=GRID!$B$3:$U$3),0))*GRID!$H$42,
ROUNDUP(INDEX(GRID!$B$4:$U$15,MATCH(E$7,GRID!$A$4:$A$15,0),MATCH(1,($U$2=GRID!$B$1:$U$1)*(КАЛЕНДАРЬ!L21=GRID!$B$3:$U$3),0))*GRID!$H$42*(1-GRID!$H$43),0))</f>
        <v>28728</v>
      </c>
      <c r="F95" s="8" cm="1">
        <f t="array" ref="F95">IF($I$2="Длительное проживание от 30 ночей ",
INDEX(GRID!$B$18:$U$29,MATCH(E$7,GRID!$A$18:$A$29,0),MATCH(1,($U$2=GRID!$B$1:$U$1)*(КАЛЕНДАРЬ!L21=GRID!$B$3:$U$3),0))*GRID!$H$42,
ROUNDUP(INDEX(GRID!$B$18:$U$29,MATCH(E$7,GRID!$A$18:$A$29,0),MATCH(1,($U$2=GRID!$B$1:$U$1)*(КАЛЕНДАРЬ!L21=GRID!$B$3:$U$3),0))*GRID!$H$42*(1-GRID!$H$43),0))</f>
        <v>32328</v>
      </c>
      <c r="G95" s="57" t="s">
        <v>119</v>
      </c>
      <c r="H95" s="57" t="s">
        <v>119</v>
      </c>
      <c r="I95" s="8" cm="1">
        <f t="array" ref="I95">IF($I$2="Длительное проживание от 30 ночей ",
INDEX(GRID!$B$4:$U$15,MATCH(I$7,GRID!$A$4:$A$15,0),MATCH(1,($U$2=GRID!$B$1:$U$1)*(КАЛЕНДАРЬ!L21=GRID!$B$3:$U$3),0))*GRID!$H$42,
ROUNDUP(INDEX(GRID!$B$4:$U$15,MATCH(I$7,GRID!$A$4:$A$15,0),MATCH(1,($U$2=GRID!$B$1:$U$1)*(КАЛЕНДАРЬ!L21=GRID!$B$3:$U$3),0))*GRID!$H$42*(1-GRID!$H$43),0))</f>
        <v>37224</v>
      </c>
      <c r="J95" s="8" cm="1">
        <f t="array" ref="J95">IF($I$2="Длительное проживание от 30 ночей ",
INDEX(GRID!$B$18:$U$29,MATCH(I$7,GRID!$A$18:$A$29,0),MATCH(1,($U$2=GRID!$B$1:$U$1)*(КАЛЕНДАРЬ!L21=GRID!$B$3:$U$3),0))*GRID!$H$42,
ROUNDUP(INDEX(GRID!$B$18:$U$29,MATCH(I$7,GRID!$A$18:$A$29,0),MATCH(1,($U$2=GRID!$B$1:$U$1)*(КАЛЕНДАРЬ!L21=GRID!$B$3:$U$3),0))*GRID!$H$42*(1-GRID!$H$43),0))</f>
        <v>40824</v>
      </c>
      <c r="K95" s="57" t="s">
        <v>119</v>
      </c>
      <c r="L95" s="57" t="s">
        <v>119</v>
      </c>
      <c r="M95" s="8" cm="1">
        <f t="array" ref="M95">IF($I$2="Длительное проживание от 30 ночей ",
INDEX(GRID!$B$4:$U$15,MATCH(M$7,GRID!$A$4:$A$15,0),MATCH(1,($U$2=GRID!$B$1:$U$1)*(КАЛЕНДАРЬ!L21=GRID!$B$3:$U$3),0))*GRID!$H$42,
ROUNDUP(INDEX(GRID!$B$4:$U$15,MATCH(M$7,GRID!$A$4:$A$15,0),MATCH(1,($U$2=GRID!$B$1:$U$1)*(КАЛЕНДАРЬ!L21=GRID!$B$3:$U$3),0))*GRID!$H$42*(1-GRID!$H$43),0))</f>
        <v>56880</v>
      </c>
      <c r="N95" s="8" cm="1">
        <f t="array" ref="N95">IF($I$2="Длительное проживание от 30 ночей ",
INDEX(GRID!$B$18:$U$29,MATCH(M$7,GRID!$A$18:$A$29,0),MATCH(1,($U$2=GRID!$B$1:$U$1)*(КАЛЕНДАРЬ!L21=GRID!$B$3:$U$3),0))*GRID!$H$42,
ROUNDUP(INDEX(GRID!$B$18:$U$29,MATCH(M$7,GRID!$A$18:$A$29,0),MATCH(1,($U$2=GRID!$B$1:$U$1)*(КАЛЕНДАРЬ!L21=GRID!$B$3:$U$3),0))*GRID!$H$42*(1-GRID!$H$43),0))</f>
        <v>60480</v>
      </c>
      <c r="O95" s="57" t="s">
        <v>119</v>
      </c>
      <c r="P95" s="8" cm="1">
        <f t="array" ref="P95">IF($I$2="Длительное проживание от 30 ночей ",
INDEX(GRID!$B$4:$U$15,MATCH(P$7,GRID!$A$4:$A$15,0),MATCH(1,($U$2=GRID!$B$1:$U$1)*(КАЛЕНДАРЬ!L21=GRID!$B$3:$U$3),0))*GRID!$H$42,
ROUNDUP(INDEX(GRID!$B$4:$U$15,MATCH(P$7,GRID!$A$4:$A$15,0),MATCH(1,($U$2=GRID!$B$1:$U$1)*(КАЛЕНДАРЬ!L21=GRID!$B$3:$U$3),0))*GRID!$H$42*(1-GRID!$H$43),0))</f>
        <v>113760</v>
      </c>
      <c r="Q95" s="8" cm="1">
        <f t="array" ref="Q95">IF($I$2="Длительное проживание от 30 ночей ",
INDEX(GRID!$B$4:$U$15,MATCH(Q$7,GRID!$A$4:$A$15,0),MATCH(1,($U$2=GRID!$B$1:$U$1)*(КАЛЕНДАРЬ!L21=GRID!$B$3:$U$3),0))*GRID!$H$42,
ROUNDUP(INDEX(GRID!$B$4:$U$15,MATCH(Q$7,GRID!$A$4:$A$15,0),MATCH(1,($U$2=GRID!$B$1:$U$1)*(КАЛЕНДАРЬ!L21=GRID!$B$3:$U$3),0))*GRID!$H$42*(1-GRID!$H$43),0))</f>
        <v>133560</v>
      </c>
      <c r="R95" s="57" t="s">
        <v>119</v>
      </c>
      <c r="S95" s="57" t="s">
        <v>119</v>
      </c>
      <c r="T95" s="57" t="s">
        <v>119</v>
      </c>
    </row>
    <row r="96" spans="1:21" hidden="1">
      <c r="A96" s="148" t="s">
        <v>17</v>
      </c>
      <c r="B96" s="149">
        <v>19</v>
      </c>
      <c r="C96" s="8" cm="1">
        <f t="array" ref="C96">IF($I$2="Длительное проживание от 30 ночей ",
INDEX(GRID!$B$4:$U$15,MATCH(C$7,GRID!$A$4:$A$15,0),MATCH(1,($U$2=GRID!$B$1:$U$1)*(КАЛЕНДАРЬ!L22=GRID!$B$3:$U$3),0))*GRID!$H$42,
ROUNDUP(INDEX(GRID!$B$4:$U$15,MATCH(C$7,GRID!$A$4:$A$15,0),MATCH(1,($U$2=GRID!$B$1:$U$1)*(КАЛЕНДАРЬ!L22=GRID!$B$3:$U$3),0))*GRID!$H$42*(1-GRID!$H$43),0))</f>
        <v>23904</v>
      </c>
      <c r="D96" s="8" cm="1">
        <f t="array" ref="D96">IF($I$2="Длительное проживание от 30 ночей ",
INDEX(GRID!$B$18:$U$29,MATCH(C$7,GRID!$A$18:$A$29,0),MATCH(1,($U$2=GRID!$B$1:$U$1)*(КАЛЕНДАРЬ!L22=GRID!$B$3:$U$3),0))*GRID!$H$42,
ROUNDUP(INDEX(GRID!$B$18:$U$29,MATCH(C$7,GRID!$A$18:$A$29,0),MATCH(1,($U$2=GRID!$B$1:$U$1)*(КАЛЕНДАРЬ!L22=GRID!$B$3:$U$3),0))*GRID!$H$42*(1-GRID!$H$43),0))</f>
        <v>27504</v>
      </c>
      <c r="E96" s="8" cm="1">
        <f t="array" ref="E96">IF($I$2="Длительное проживание от 30 ночей ",
INDEX(GRID!$B$4:$U$15,MATCH(E$7,GRID!$A$4:$A$15,0),MATCH(1,($U$2=GRID!$B$1:$U$1)*(КАЛЕНДАРЬ!L22=GRID!$B$3:$U$3),0))*GRID!$H$42,
ROUNDUP(INDEX(GRID!$B$4:$U$15,MATCH(E$7,GRID!$A$4:$A$15,0),MATCH(1,($U$2=GRID!$B$1:$U$1)*(КАЛЕНДАРЬ!L22=GRID!$B$3:$U$3),0))*GRID!$H$42*(1-GRID!$H$43),0))</f>
        <v>28728</v>
      </c>
      <c r="F96" s="8" cm="1">
        <f t="array" ref="F96">IF($I$2="Длительное проживание от 30 ночей ",
INDEX(GRID!$B$18:$U$29,MATCH(E$7,GRID!$A$18:$A$29,0),MATCH(1,($U$2=GRID!$B$1:$U$1)*(КАЛЕНДАРЬ!L22=GRID!$B$3:$U$3),0))*GRID!$H$42,
ROUNDUP(INDEX(GRID!$B$18:$U$29,MATCH(E$7,GRID!$A$18:$A$29,0),MATCH(1,($U$2=GRID!$B$1:$U$1)*(КАЛЕНДАРЬ!L22=GRID!$B$3:$U$3),0))*GRID!$H$42*(1-GRID!$H$43),0))</f>
        <v>32328</v>
      </c>
      <c r="G96" s="57" t="s">
        <v>119</v>
      </c>
      <c r="H96" s="57" t="s">
        <v>119</v>
      </c>
      <c r="I96" s="8" cm="1">
        <f t="array" ref="I96">IF($I$2="Длительное проживание от 30 ночей ",
INDEX(GRID!$B$4:$U$15,MATCH(I$7,GRID!$A$4:$A$15,0),MATCH(1,($U$2=GRID!$B$1:$U$1)*(КАЛЕНДАРЬ!L22=GRID!$B$3:$U$3),0))*GRID!$H$42,
ROUNDUP(INDEX(GRID!$B$4:$U$15,MATCH(I$7,GRID!$A$4:$A$15,0),MATCH(1,($U$2=GRID!$B$1:$U$1)*(КАЛЕНДАРЬ!L22=GRID!$B$3:$U$3),0))*GRID!$H$42*(1-GRID!$H$43),0))</f>
        <v>37224</v>
      </c>
      <c r="J96" s="8" cm="1">
        <f t="array" ref="J96">IF($I$2="Длительное проживание от 30 ночей ",
INDEX(GRID!$B$18:$U$29,MATCH(I$7,GRID!$A$18:$A$29,0),MATCH(1,($U$2=GRID!$B$1:$U$1)*(КАЛЕНДАРЬ!L22=GRID!$B$3:$U$3),0))*GRID!$H$42,
ROUNDUP(INDEX(GRID!$B$18:$U$29,MATCH(I$7,GRID!$A$18:$A$29,0),MATCH(1,($U$2=GRID!$B$1:$U$1)*(КАЛЕНДАРЬ!L22=GRID!$B$3:$U$3),0))*GRID!$H$42*(1-GRID!$H$43),0))</f>
        <v>40824</v>
      </c>
      <c r="K96" s="57" t="s">
        <v>119</v>
      </c>
      <c r="L96" s="57" t="s">
        <v>119</v>
      </c>
      <c r="M96" s="8" cm="1">
        <f t="array" ref="M96">IF($I$2="Длительное проживание от 30 ночей ",
INDEX(GRID!$B$4:$U$15,MATCH(M$7,GRID!$A$4:$A$15,0),MATCH(1,($U$2=GRID!$B$1:$U$1)*(КАЛЕНДАРЬ!L22=GRID!$B$3:$U$3),0))*GRID!$H$42,
ROUNDUP(INDEX(GRID!$B$4:$U$15,MATCH(M$7,GRID!$A$4:$A$15,0),MATCH(1,($U$2=GRID!$B$1:$U$1)*(КАЛЕНДАРЬ!L22=GRID!$B$3:$U$3),0))*GRID!$H$42*(1-GRID!$H$43),0))</f>
        <v>56880</v>
      </c>
      <c r="N96" s="8" cm="1">
        <f t="array" ref="N96">IF($I$2="Длительное проживание от 30 ночей ",
INDEX(GRID!$B$18:$U$29,MATCH(M$7,GRID!$A$18:$A$29,0),MATCH(1,($U$2=GRID!$B$1:$U$1)*(КАЛЕНДАРЬ!L22=GRID!$B$3:$U$3),0))*GRID!$H$42,
ROUNDUP(INDEX(GRID!$B$18:$U$29,MATCH(M$7,GRID!$A$18:$A$29,0),MATCH(1,($U$2=GRID!$B$1:$U$1)*(КАЛЕНДАРЬ!L22=GRID!$B$3:$U$3),0))*GRID!$H$42*(1-GRID!$H$43),0))</f>
        <v>60480</v>
      </c>
      <c r="O96" s="57" t="s">
        <v>119</v>
      </c>
      <c r="P96" s="8" cm="1">
        <f t="array" ref="P96">IF($I$2="Длительное проживание от 30 ночей ",
INDEX(GRID!$B$4:$U$15,MATCH(P$7,GRID!$A$4:$A$15,0),MATCH(1,($U$2=GRID!$B$1:$U$1)*(КАЛЕНДАРЬ!L22=GRID!$B$3:$U$3),0))*GRID!$H$42,
ROUNDUP(INDEX(GRID!$B$4:$U$15,MATCH(P$7,GRID!$A$4:$A$15,0),MATCH(1,($U$2=GRID!$B$1:$U$1)*(КАЛЕНДАРЬ!L22=GRID!$B$3:$U$3),0))*GRID!$H$42*(1-GRID!$H$43),0))</f>
        <v>113760</v>
      </c>
      <c r="Q96" s="8" cm="1">
        <f t="array" ref="Q96">IF($I$2="Длительное проживание от 30 ночей ",
INDEX(GRID!$B$4:$U$15,MATCH(Q$7,GRID!$A$4:$A$15,0),MATCH(1,($U$2=GRID!$B$1:$U$1)*(КАЛЕНДАРЬ!L22=GRID!$B$3:$U$3),0))*GRID!$H$42,
ROUNDUP(INDEX(GRID!$B$4:$U$15,MATCH(Q$7,GRID!$A$4:$A$15,0),MATCH(1,($U$2=GRID!$B$1:$U$1)*(КАЛЕНДАРЬ!L22=GRID!$B$3:$U$3),0))*GRID!$H$42*(1-GRID!$H$43),0))</f>
        <v>133560</v>
      </c>
      <c r="R96" s="57" t="s">
        <v>119</v>
      </c>
      <c r="S96" s="57" t="s">
        <v>119</v>
      </c>
      <c r="T96" s="57" t="s">
        <v>119</v>
      </c>
    </row>
    <row r="97" spans="1:20" hidden="1">
      <c r="A97" s="148" t="s">
        <v>11</v>
      </c>
      <c r="B97" s="149">
        <v>20</v>
      </c>
      <c r="C97" s="8" cm="1">
        <f t="array" ref="C97">IF($I$2="Длительное проживание от 30 ночей ",
INDEX(GRID!$B$4:$U$15,MATCH(C$7,GRID!$A$4:$A$15,0),MATCH(1,($U$2=GRID!$B$1:$U$1)*(КАЛЕНДАРЬ!L23=GRID!$B$3:$U$3),0))*GRID!$H$42,
ROUNDUP(INDEX(GRID!$B$4:$U$15,MATCH(C$7,GRID!$A$4:$A$15,0),MATCH(1,($U$2=GRID!$B$1:$U$1)*(КАЛЕНДАРЬ!L23=GRID!$B$3:$U$3),0))*GRID!$H$42*(1-GRID!$H$43),0))</f>
        <v>23904</v>
      </c>
      <c r="D97" s="8" cm="1">
        <f t="array" ref="D97">IF($I$2="Длительное проживание от 30 ночей ",
INDEX(GRID!$B$18:$U$29,MATCH(C$7,GRID!$A$18:$A$29,0),MATCH(1,($U$2=GRID!$B$1:$U$1)*(КАЛЕНДАРЬ!L23=GRID!$B$3:$U$3),0))*GRID!$H$42,
ROUNDUP(INDEX(GRID!$B$18:$U$29,MATCH(C$7,GRID!$A$18:$A$29,0),MATCH(1,($U$2=GRID!$B$1:$U$1)*(КАЛЕНДАРЬ!L23=GRID!$B$3:$U$3),0))*GRID!$H$42*(1-GRID!$H$43),0))</f>
        <v>27504</v>
      </c>
      <c r="E97" s="8" cm="1">
        <f t="array" ref="E97">IF($I$2="Длительное проживание от 30 ночей ",
INDEX(GRID!$B$4:$U$15,MATCH(E$7,GRID!$A$4:$A$15,0),MATCH(1,($U$2=GRID!$B$1:$U$1)*(КАЛЕНДАРЬ!L23=GRID!$B$3:$U$3),0))*GRID!$H$42,
ROUNDUP(INDEX(GRID!$B$4:$U$15,MATCH(E$7,GRID!$A$4:$A$15,0),MATCH(1,($U$2=GRID!$B$1:$U$1)*(КАЛЕНДАРЬ!L23=GRID!$B$3:$U$3),0))*GRID!$H$42*(1-GRID!$H$43),0))</f>
        <v>28728</v>
      </c>
      <c r="F97" s="8" cm="1">
        <f t="array" ref="F97">IF($I$2="Длительное проживание от 30 ночей ",
INDEX(GRID!$B$18:$U$29,MATCH(E$7,GRID!$A$18:$A$29,0),MATCH(1,($U$2=GRID!$B$1:$U$1)*(КАЛЕНДАРЬ!L23=GRID!$B$3:$U$3),0))*GRID!$H$42,
ROUNDUP(INDEX(GRID!$B$18:$U$29,MATCH(E$7,GRID!$A$18:$A$29,0),MATCH(1,($U$2=GRID!$B$1:$U$1)*(КАЛЕНДАРЬ!L23=GRID!$B$3:$U$3),0))*GRID!$H$42*(1-GRID!$H$43),0))</f>
        <v>32328</v>
      </c>
      <c r="G97" s="57" t="s">
        <v>119</v>
      </c>
      <c r="H97" s="57" t="s">
        <v>119</v>
      </c>
      <c r="I97" s="8" cm="1">
        <f t="array" ref="I97">IF($I$2="Длительное проживание от 30 ночей ",
INDEX(GRID!$B$4:$U$15,MATCH(I$7,GRID!$A$4:$A$15,0),MATCH(1,($U$2=GRID!$B$1:$U$1)*(КАЛЕНДАРЬ!L23=GRID!$B$3:$U$3),0))*GRID!$H$42,
ROUNDUP(INDEX(GRID!$B$4:$U$15,MATCH(I$7,GRID!$A$4:$A$15,0),MATCH(1,($U$2=GRID!$B$1:$U$1)*(КАЛЕНДАРЬ!L23=GRID!$B$3:$U$3),0))*GRID!$H$42*(1-GRID!$H$43),0))</f>
        <v>37224</v>
      </c>
      <c r="J97" s="8" cm="1">
        <f t="array" ref="J97">IF($I$2="Длительное проживание от 30 ночей ",
INDEX(GRID!$B$18:$U$29,MATCH(I$7,GRID!$A$18:$A$29,0),MATCH(1,($U$2=GRID!$B$1:$U$1)*(КАЛЕНДАРЬ!L23=GRID!$B$3:$U$3),0))*GRID!$H$42,
ROUNDUP(INDEX(GRID!$B$18:$U$29,MATCH(I$7,GRID!$A$18:$A$29,0),MATCH(1,($U$2=GRID!$B$1:$U$1)*(КАЛЕНДАРЬ!L23=GRID!$B$3:$U$3),0))*GRID!$H$42*(1-GRID!$H$43),0))</f>
        <v>40824</v>
      </c>
      <c r="K97" s="57" t="s">
        <v>119</v>
      </c>
      <c r="L97" s="57" t="s">
        <v>119</v>
      </c>
      <c r="M97" s="8" cm="1">
        <f t="array" ref="M97">IF($I$2="Длительное проживание от 30 ночей ",
INDEX(GRID!$B$4:$U$15,MATCH(M$7,GRID!$A$4:$A$15,0),MATCH(1,($U$2=GRID!$B$1:$U$1)*(КАЛЕНДАРЬ!L23=GRID!$B$3:$U$3),0))*GRID!$H$42,
ROUNDUP(INDEX(GRID!$B$4:$U$15,MATCH(M$7,GRID!$A$4:$A$15,0),MATCH(1,($U$2=GRID!$B$1:$U$1)*(КАЛЕНДАРЬ!L23=GRID!$B$3:$U$3),0))*GRID!$H$42*(1-GRID!$H$43),0))</f>
        <v>56880</v>
      </c>
      <c r="N97" s="8" cm="1">
        <f t="array" ref="N97">IF($I$2="Длительное проживание от 30 ночей ",
INDEX(GRID!$B$18:$U$29,MATCH(M$7,GRID!$A$18:$A$29,0),MATCH(1,($U$2=GRID!$B$1:$U$1)*(КАЛЕНДАРЬ!L23=GRID!$B$3:$U$3),0))*GRID!$H$42,
ROUNDUP(INDEX(GRID!$B$18:$U$29,MATCH(M$7,GRID!$A$18:$A$29,0),MATCH(1,($U$2=GRID!$B$1:$U$1)*(КАЛЕНДАРЬ!L23=GRID!$B$3:$U$3),0))*GRID!$H$42*(1-GRID!$H$43),0))</f>
        <v>60480</v>
      </c>
      <c r="O97" s="57" t="s">
        <v>119</v>
      </c>
      <c r="P97" s="8" cm="1">
        <f t="array" ref="P97">IF($I$2="Длительное проживание от 30 ночей ",
INDEX(GRID!$B$4:$U$15,MATCH(P$7,GRID!$A$4:$A$15,0),MATCH(1,($U$2=GRID!$B$1:$U$1)*(КАЛЕНДАРЬ!L23=GRID!$B$3:$U$3),0))*GRID!$H$42,
ROUNDUP(INDEX(GRID!$B$4:$U$15,MATCH(P$7,GRID!$A$4:$A$15,0),MATCH(1,($U$2=GRID!$B$1:$U$1)*(КАЛЕНДАРЬ!L23=GRID!$B$3:$U$3),0))*GRID!$H$42*(1-GRID!$H$43),0))</f>
        <v>113760</v>
      </c>
      <c r="Q97" s="8" cm="1">
        <f t="array" ref="Q97">IF($I$2="Длительное проживание от 30 ночей ",
INDEX(GRID!$B$4:$U$15,MATCH(Q$7,GRID!$A$4:$A$15,0),MATCH(1,($U$2=GRID!$B$1:$U$1)*(КАЛЕНДАРЬ!L23=GRID!$B$3:$U$3),0))*GRID!$H$42,
ROUNDUP(INDEX(GRID!$B$4:$U$15,MATCH(Q$7,GRID!$A$4:$A$15,0),MATCH(1,($U$2=GRID!$B$1:$U$1)*(КАЛЕНДАРЬ!L23=GRID!$B$3:$U$3),0))*GRID!$H$42*(1-GRID!$H$43),0))</f>
        <v>133560</v>
      </c>
      <c r="R97" s="57" t="s">
        <v>119</v>
      </c>
      <c r="S97" s="57" t="s">
        <v>119</v>
      </c>
      <c r="T97" s="57" t="s">
        <v>119</v>
      </c>
    </row>
    <row r="98" spans="1:20" hidden="1">
      <c r="A98" s="148" t="s">
        <v>12</v>
      </c>
      <c r="B98" s="149">
        <v>21</v>
      </c>
      <c r="C98" s="8" cm="1">
        <f t="array" ref="C98">IF($I$2="Длительное проживание от 30 ночей ",
INDEX(GRID!$B$4:$U$15,MATCH(C$7,GRID!$A$4:$A$15,0),MATCH(1,($U$2=GRID!$B$1:$U$1)*(КАЛЕНДАРЬ!L24=GRID!$B$3:$U$3),0))*GRID!$H$42,
ROUNDUP(INDEX(GRID!$B$4:$U$15,MATCH(C$7,GRID!$A$4:$A$15,0),MATCH(1,($U$2=GRID!$B$1:$U$1)*(КАЛЕНДАРЬ!L24=GRID!$B$3:$U$3),0))*GRID!$H$42*(1-GRID!$H$43),0))</f>
        <v>23904</v>
      </c>
      <c r="D98" s="8" cm="1">
        <f t="array" ref="D98">IF($I$2="Длительное проживание от 30 ночей ",
INDEX(GRID!$B$18:$U$29,MATCH(C$7,GRID!$A$18:$A$29,0),MATCH(1,($U$2=GRID!$B$1:$U$1)*(КАЛЕНДАРЬ!L24=GRID!$B$3:$U$3),0))*GRID!$H$42,
ROUNDUP(INDEX(GRID!$B$18:$U$29,MATCH(C$7,GRID!$A$18:$A$29,0),MATCH(1,($U$2=GRID!$B$1:$U$1)*(КАЛЕНДАРЬ!L24=GRID!$B$3:$U$3),0))*GRID!$H$42*(1-GRID!$H$43),0))</f>
        <v>27504</v>
      </c>
      <c r="E98" s="8" cm="1">
        <f t="array" ref="E98">IF($I$2="Длительное проживание от 30 ночей ",
INDEX(GRID!$B$4:$U$15,MATCH(E$7,GRID!$A$4:$A$15,0),MATCH(1,($U$2=GRID!$B$1:$U$1)*(КАЛЕНДАРЬ!L24=GRID!$B$3:$U$3),0))*GRID!$H$42,
ROUNDUP(INDEX(GRID!$B$4:$U$15,MATCH(E$7,GRID!$A$4:$A$15,0),MATCH(1,($U$2=GRID!$B$1:$U$1)*(КАЛЕНДАРЬ!L24=GRID!$B$3:$U$3),0))*GRID!$H$42*(1-GRID!$H$43),0))</f>
        <v>28728</v>
      </c>
      <c r="F98" s="8" cm="1">
        <f t="array" ref="F98">IF($I$2="Длительное проживание от 30 ночей ",
INDEX(GRID!$B$18:$U$29,MATCH(E$7,GRID!$A$18:$A$29,0),MATCH(1,($U$2=GRID!$B$1:$U$1)*(КАЛЕНДАРЬ!L24=GRID!$B$3:$U$3),0))*GRID!$H$42,
ROUNDUP(INDEX(GRID!$B$18:$U$29,MATCH(E$7,GRID!$A$18:$A$29,0),MATCH(1,($U$2=GRID!$B$1:$U$1)*(КАЛЕНДАРЬ!L24=GRID!$B$3:$U$3),0))*GRID!$H$42*(1-GRID!$H$43),0))</f>
        <v>32328</v>
      </c>
      <c r="G98" s="57" t="s">
        <v>119</v>
      </c>
      <c r="H98" s="57" t="s">
        <v>119</v>
      </c>
      <c r="I98" s="8" cm="1">
        <f t="array" ref="I98">IF($I$2="Длительное проживание от 30 ночей ",
INDEX(GRID!$B$4:$U$15,MATCH(I$7,GRID!$A$4:$A$15,0),MATCH(1,($U$2=GRID!$B$1:$U$1)*(КАЛЕНДАРЬ!L24=GRID!$B$3:$U$3),0))*GRID!$H$42,
ROUNDUP(INDEX(GRID!$B$4:$U$15,MATCH(I$7,GRID!$A$4:$A$15,0),MATCH(1,($U$2=GRID!$B$1:$U$1)*(КАЛЕНДАРЬ!L24=GRID!$B$3:$U$3),0))*GRID!$H$42*(1-GRID!$H$43),0))</f>
        <v>37224</v>
      </c>
      <c r="J98" s="8" cm="1">
        <f t="array" ref="J98">IF($I$2="Длительное проживание от 30 ночей ",
INDEX(GRID!$B$18:$U$29,MATCH(I$7,GRID!$A$18:$A$29,0),MATCH(1,($U$2=GRID!$B$1:$U$1)*(КАЛЕНДАРЬ!L24=GRID!$B$3:$U$3),0))*GRID!$H$42,
ROUNDUP(INDEX(GRID!$B$18:$U$29,MATCH(I$7,GRID!$A$18:$A$29,0),MATCH(1,($U$2=GRID!$B$1:$U$1)*(КАЛЕНДАРЬ!L24=GRID!$B$3:$U$3),0))*GRID!$H$42*(1-GRID!$H$43),0))</f>
        <v>40824</v>
      </c>
      <c r="K98" s="57" t="s">
        <v>119</v>
      </c>
      <c r="L98" s="57" t="s">
        <v>119</v>
      </c>
      <c r="M98" s="8" cm="1">
        <f t="array" ref="M98">IF($I$2="Длительное проживание от 30 ночей ",
INDEX(GRID!$B$4:$U$15,MATCH(M$7,GRID!$A$4:$A$15,0),MATCH(1,($U$2=GRID!$B$1:$U$1)*(КАЛЕНДАРЬ!L24=GRID!$B$3:$U$3),0))*GRID!$H$42,
ROUNDUP(INDEX(GRID!$B$4:$U$15,MATCH(M$7,GRID!$A$4:$A$15,0),MATCH(1,($U$2=GRID!$B$1:$U$1)*(КАЛЕНДАРЬ!L24=GRID!$B$3:$U$3),0))*GRID!$H$42*(1-GRID!$H$43),0))</f>
        <v>56880</v>
      </c>
      <c r="N98" s="8" cm="1">
        <f t="array" ref="N98">IF($I$2="Длительное проживание от 30 ночей ",
INDEX(GRID!$B$18:$U$29,MATCH(M$7,GRID!$A$18:$A$29,0),MATCH(1,($U$2=GRID!$B$1:$U$1)*(КАЛЕНДАРЬ!L24=GRID!$B$3:$U$3),0))*GRID!$H$42,
ROUNDUP(INDEX(GRID!$B$18:$U$29,MATCH(M$7,GRID!$A$18:$A$29,0),MATCH(1,($U$2=GRID!$B$1:$U$1)*(КАЛЕНДАРЬ!L24=GRID!$B$3:$U$3),0))*GRID!$H$42*(1-GRID!$H$43),0))</f>
        <v>60480</v>
      </c>
      <c r="O98" s="57" t="s">
        <v>119</v>
      </c>
      <c r="P98" s="8" cm="1">
        <f t="array" ref="P98">IF($I$2="Длительное проживание от 30 ночей ",
INDEX(GRID!$B$4:$U$15,MATCH(P$7,GRID!$A$4:$A$15,0),MATCH(1,($U$2=GRID!$B$1:$U$1)*(КАЛЕНДАРЬ!L24=GRID!$B$3:$U$3),0))*GRID!$H$42,
ROUNDUP(INDEX(GRID!$B$4:$U$15,MATCH(P$7,GRID!$A$4:$A$15,0),MATCH(1,($U$2=GRID!$B$1:$U$1)*(КАЛЕНДАРЬ!L24=GRID!$B$3:$U$3),0))*GRID!$H$42*(1-GRID!$H$43),0))</f>
        <v>113760</v>
      </c>
      <c r="Q98" s="8" cm="1">
        <f t="array" ref="Q98">IF($I$2="Длительное проживание от 30 ночей ",
INDEX(GRID!$B$4:$U$15,MATCH(Q$7,GRID!$A$4:$A$15,0),MATCH(1,($U$2=GRID!$B$1:$U$1)*(КАЛЕНДАРЬ!L24=GRID!$B$3:$U$3),0))*GRID!$H$42,
ROUNDUP(INDEX(GRID!$B$4:$U$15,MATCH(Q$7,GRID!$A$4:$A$15,0),MATCH(1,($U$2=GRID!$B$1:$U$1)*(КАЛЕНДАРЬ!L24=GRID!$B$3:$U$3),0))*GRID!$H$42*(1-GRID!$H$43),0))</f>
        <v>133560</v>
      </c>
      <c r="R98" s="57" t="s">
        <v>119</v>
      </c>
      <c r="S98" s="57" t="s">
        <v>119</v>
      </c>
      <c r="T98" s="57" t="s">
        <v>119</v>
      </c>
    </row>
    <row r="99" spans="1:20" hidden="1">
      <c r="A99" s="148" t="s">
        <v>13</v>
      </c>
      <c r="B99" s="149">
        <v>22</v>
      </c>
      <c r="C99" s="8" cm="1">
        <f t="array" ref="C99">IF($I$2="Длительное проживание от 30 ночей ",
INDEX(GRID!$B$4:$U$15,MATCH(C$7,GRID!$A$4:$A$15,0),MATCH(1,($U$2=GRID!$B$1:$U$1)*(КАЛЕНДАРЬ!L25=GRID!$B$3:$U$3),0))*GRID!$H$42,
ROUNDUP(INDEX(GRID!$B$4:$U$15,MATCH(C$7,GRID!$A$4:$A$15,0),MATCH(1,($U$2=GRID!$B$1:$U$1)*(КАЛЕНДАРЬ!L25=GRID!$B$3:$U$3),0))*GRID!$H$42*(1-GRID!$H$43),0))</f>
        <v>23904</v>
      </c>
      <c r="D99" s="8" cm="1">
        <f t="array" ref="D99">IF($I$2="Длительное проживание от 30 ночей ",
INDEX(GRID!$B$18:$U$29,MATCH(C$7,GRID!$A$18:$A$29,0),MATCH(1,($U$2=GRID!$B$1:$U$1)*(КАЛЕНДАРЬ!L25=GRID!$B$3:$U$3),0))*GRID!$H$42,
ROUNDUP(INDEX(GRID!$B$18:$U$29,MATCH(C$7,GRID!$A$18:$A$29,0),MATCH(1,($U$2=GRID!$B$1:$U$1)*(КАЛЕНДАРЬ!L25=GRID!$B$3:$U$3),0))*GRID!$H$42*(1-GRID!$H$43),0))</f>
        <v>27504</v>
      </c>
      <c r="E99" s="8" cm="1">
        <f t="array" ref="E99">IF($I$2="Длительное проживание от 30 ночей ",
INDEX(GRID!$B$4:$U$15,MATCH(E$7,GRID!$A$4:$A$15,0),MATCH(1,($U$2=GRID!$B$1:$U$1)*(КАЛЕНДАРЬ!L25=GRID!$B$3:$U$3),0))*GRID!$H$42,
ROUNDUP(INDEX(GRID!$B$4:$U$15,MATCH(E$7,GRID!$A$4:$A$15,0),MATCH(1,($U$2=GRID!$B$1:$U$1)*(КАЛЕНДАРЬ!L25=GRID!$B$3:$U$3),0))*GRID!$H$42*(1-GRID!$H$43),0))</f>
        <v>28728</v>
      </c>
      <c r="F99" s="8" cm="1">
        <f t="array" ref="F99">IF($I$2="Длительное проживание от 30 ночей ",
INDEX(GRID!$B$18:$U$29,MATCH(E$7,GRID!$A$18:$A$29,0),MATCH(1,($U$2=GRID!$B$1:$U$1)*(КАЛЕНДАРЬ!L25=GRID!$B$3:$U$3),0))*GRID!$H$42,
ROUNDUP(INDEX(GRID!$B$18:$U$29,MATCH(E$7,GRID!$A$18:$A$29,0),MATCH(1,($U$2=GRID!$B$1:$U$1)*(КАЛЕНДАРЬ!L25=GRID!$B$3:$U$3),0))*GRID!$H$42*(1-GRID!$H$43),0))</f>
        <v>32328</v>
      </c>
      <c r="G99" s="57" t="s">
        <v>119</v>
      </c>
      <c r="H99" s="57" t="s">
        <v>119</v>
      </c>
      <c r="I99" s="8" cm="1">
        <f t="array" ref="I99">IF($I$2="Длительное проживание от 30 ночей ",
INDEX(GRID!$B$4:$U$15,MATCH(I$7,GRID!$A$4:$A$15,0),MATCH(1,($U$2=GRID!$B$1:$U$1)*(КАЛЕНДАРЬ!L25=GRID!$B$3:$U$3),0))*GRID!$H$42,
ROUNDUP(INDEX(GRID!$B$4:$U$15,MATCH(I$7,GRID!$A$4:$A$15,0),MATCH(1,($U$2=GRID!$B$1:$U$1)*(КАЛЕНДАРЬ!L25=GRID!$B$3:$U$3),0))*GRID!$H$42*(1-GRID!$H$43),0))</f>
        <v>37224</v>
      </c>
      <c r="J99" s="8" cm="1">
        <f t="array" ref="J99">IF($I$2="Длительное проживание от 30 ночей ",
INDEX(GRID!$B$18:$U$29,MATCH(I$7,GRID!$A$18:$A$29,0),MATCH(1,($U$2=GRID!$B$1:$U$1)*(КАЛЕНДАРЬ!L25=GRID!$B$3:$U$3),0))*GRID!$H$42,
ROUNDUP(INDEX(GRID!$B$18:$U$29,MATCH(I$7,GRID!$A$18:$A$29,0),MATCH(1,($U$2=GRID!$B$1:$U$1)*(КАЛЕНДАРЬ!L25=GRID!$B$3:$U$3),0))*GRID!$H$42*(1-GRID!$H$43),0))</f>
        <v>40824</v>
      </c>
      <c r="K99" s="57" t="s">
        <v>119</v>
      </c>
      <c r="L99" s="57" t="s">
        <v>119</v>
      </c>
      <c r="M99" s="8" cm="1">
        <f t="array" ref="M99">IF($I$2="Длительное проживание от 30 ночей ",
INDEX(GRID!$B$4:$U$15,MATCH(M$7,GRID!$A$4:$A$15,0),MATCH(1,($U$2=GRID!$B$1:$U$1)*(КАЛЕНДАРЬ!L25=GRID!$B$3:$U$3),0))*GRID!$H$42,
ROUNDUP(INDEX(GRID!$B$4:$U$15,MATCH(M$7,GRID!$A$4:$A$15,0),MATCH(1,($U$2=GRID!$B$1:$U$1)*(КАЛЕНДАРЬ!L25=GRID!$B$3:$U$3),0))*GRID!$H$42*(1-GRID!$H$43),0))</f>
        <v>56880</v>
      </c>
      <c r="N99" s="8" cm="1">
        <f t="array" ref="N99">IF($I$2="Длительное проживание от 30 ночей ",
INDEX(GRID!$B$18:$U$29,MATCH(M$7,GRID!$A$18:$A$29,0),MATCH(1,($U$2=GRID!$B$1:$U$1)*(КАЛЕНДАРЬ!L25=GRID!$B$3:$U$3),0))*GRID!$H$42,
ROUNDUP(INDEX(GRID!$B$18:$U$29,MATCH(M$7,GRID!$A$18:$A$29,0),MATCH(1,($U$2=GRID!$B$1:$U$1)*(КАЛЕНДАРЬ!L25=GRID!$B$3:$U$3),0))*GRID!$H$42*(1-GRID!$H$43),0))</f>
        <v>60480</v>
      </c>
      <c r="O99" s="57" t="s">
        <v>119</v>
      </c>
      <c r="P99" s="8" cm="1">
        <f t="array" ref="P99">IF($I$2="Длительное проживание от 30 ночей ",
INDEX(GRID!$B$4:$U$15,MATCH(P$7,GRID!$A$4:$A$15,0),MATCH(1,($U$2=GRID!$B$1:$U$1)*(КАЛЕНДАРЬ!L25=GRID!$B$3:$U$3),0))*GRID!$H$42,
ROUNDUP(INDEX(GRID!$B$4:$U$15,MATCH(P$7,GRID!$A$4:$A$15,0),MATCH(1,($U$2=GRID!$B$1:$U$1)*(КАЛЕНДАРЬ!L25=GRID!$B$3:$U$3),0))*GRID!$H$42*(1-GRID!$H$43),0))</f>
        <v>113760</v>
      </c>
      <c r="Q99" s="8" cm="1">
        <f t="array" ref="Q99">IF($I$2="Длительное проживание от 30 ночей ",
INDEX(GRID!$B$4:$U$15,MATCH(Q$7,GRID!$A$4:$A$15,0),MATCH(1,($U$2=GRID!$B$1:$U$1)*(КАЛЕНДАРЬ!L25=GRID!$B$3:$U$3),0))*GRID!$H$42,
ROUNDUP(INDEX(GRID!$B$4:$U$15,MATCH(Q$7,GRID!$A$4:$A$15,0),MATCH(1,($U$2=GRID!$B$1:$U$1)*(КАЛЕНДАРЬ!L25=GRID!$B$3:$U$3),0))*GRID!$H$42*(1-GRID!$H$43),0))</f>
        <v>133560</v>
      </c>
      <c r="R99" s="57" t="s">
        <v>119</v>
      </c>
      <c r="S99" s="57" t="s">
        <v>119</v>
      </c>
      <c r="T99" s="57" t="s">
        <v>119</v>
      </c>
    </row>
    <row r="100" spans="1:20" hidden="1">
      <c r="A100" s="148" t="s">
        <v>14</v>
      </c>
      <c r="B100" s="149">
        <v>23</v>
      </c>
      <c r="C100" s="8" cm="1">
        <f t="array" ref="C100">IF($I$2="Длительное проживание от 30 ночей ",
INDEX(GRID!$B$4:$U$15,MATCH(C$7,GRID!$A$4:$A$15,0),MATCH(1,($U$2=GRID!$B$1:$U$1)*(КАЛЕНДАРЬ!L26=GRID!$B$3:$U$3),0))*GRID!$H$42,
ROUNDUP(INDEX(GRID!$B$4:$U$15,MATCH(C$7,GRID!$A$4:$A$15,0),MATCH(1,($U$2=GRID!$B$1:$U$1)*(КАЛЕНДАРЬ!L26=GRID!$B$3:$U$3),0))*GRID!$H$42*(1-GRID!$H$43),0))</f>
        <v>23904</v>
      </c>
      <c r="D100" s="8" cm="1">
        <f t="array" ref="D100">IF($I$2="Длительное проживание от 30 ночей ",
INDEX(GRID!$B$18:$U$29,MATCH(C$7,GRID!$A$18:$A$29,0),MATCH(1,($U$2=GRID!$B$1:$U$1)*(КАЛЕНДАРЬ!L26=GRID!$B$3:$U$3),0))*GRID!$H$42,
ROUNDUP(INDEX(GRID!$B$18:$U$29,MATCH(C$7,GRID!$A$18:$A$29,0),MATCH(1,($U$2=GRID!$B$1:$U$1)*(КАЛЕНДАРЬ!L26=GRID!$B$3:$U$3),0))*GRID!$H$42*(1-GRID!$H$43),0))</f>
        <v>27504</v>
      </c>
      <c r="E100" s="8" cm="1">
        <f t="array" ref="E100">IF($I$2="Длительное проживание от 30 ночей ",
INDEX(GRID!$B$4:$U$15,MATCH(E$7,GRID!$A$4:$A$15,0),MATCH(1,($U$2=GRID!$B$1:$U$1)*(КАЛЕНДАРЬ!L26=GRID!$B$3:$U$3),0))*GRID!$H$42,
ROUNDUP(INDEX(GRID!$B$4:$U$15,MATCH(E$7,GRID!$A$4:$A$15,0),MATCH(1,($U$2=GRID!$B$1:$U$1)*(КАЛЕНДАРЬ!L26=GRID!$B$3:$U$3),0))*GRID!$H$42*(1-GRID!$H$43),0))</f>
        <v>28728</v>
      </c>
      <c r="F100" s="8" cm="1">
        <f t="array" ref="F100">IF($I$2="Длительное проживание от 30 ночей ",
INDEX(GRID!$B$18:$U$29,MATCH(E$7,GRID!$A$18:$A$29,0),MATCH(1,($U$2=GRID!$B$1:$U$1)*(КАЛЕНДАРЬ!L26=GRID!$B$3:$U$3),0))*GRID!$H$42,
ROUNDUP(INDEX(GRID!$B$18:$U$29,MATCH(E$7,GRID!$A$18:$A$29,0),MATCH(1,($U$2=GRID!$B$1:$U$1)*(КАЛЕНДАРЬ!L26=GRID!$B$3:$U$3),0))*GRID!$H$42*(1-GRID!$H$43),0))</f>
        <v>32328</v>
      </c>
      <c r="G100" s="57" t="s">
        <v>119</v>
      </c>
      <c r="H100" s="57" t="s">
        <v>119</v>
      </c>
      <c r="I100" s="8" cm="1">
        <f t="array" ref="I100">IF($I$2="Длительное проживание от 30 ночей ",
INDEX(GRID!$B$4:$U$15,MATCH(I$7,GRID!$A$4:$A$15,0),MATCH(1,($U$2=GRID!$B$1:$U$1)*(КАЛЕНДАРЬ!L26=GRID!$B$3:$U$3),0))*GRID!$H$42,
ROUNDUP(INDEX(GRID!$B$4:$U$15,MATCH(I$7,GRID!$A$4:$A$15,0),MATCH(1,($U$2=GRID!$B$1:$U$1)*(КАЛЕНДАРЬ!L26=GRID!$B$3:$U$3),0))*GRID!$H$42*(1-GRID!$H$43),0))</f>
        <v>37224</v>
      </c>
      <c r="J100" s="8" cm="1">
        <f t="array" ref="J100">IF($I$2="Длительное проживание от 30 ночей ",
INDEX(GRID!$B$18:$U$29,MATCH(I$7,GRID!$A$18:$A$29,0),MATCH(1,($U$2=GRID!$B$1:$U$1)*(КАЛЕНДАРЬ!L26=GRID!$B$3:$U$3),0))*GRID!$H$42,
ROUNDUP(INDEX(GRID!$B$18:$U$29,MATCH(I$7,GRID!$A$18:$A$29,0),MATCH(1,($U$2=GRID!$B$1:$U$1)*(КАЛЕНДАРЬ!L26=GRID!$B$3:$U$3),0))*GRID!$H$42*(1-GRID!$H$43),0))</f>
        <v>40824</v>
      </c>
      <c r="K100" s="57" t="s">
        <v>119</v>
      </c>
      <c r="L100" s="57" t="s">
        <v>119</v>
      </c>
      <c r="M100" s="8" cm="1">
        <f t="array" ref="M100">IF($I$2="Длительное проживание от 30 ночей ",
INDEX(GRID!$B$4:$U$15,MATCH(M$7,GRID!$A$4:$A$15,0),MATCH(1,($U$2=GRID!$B$1:$U$1)*(КАЛЕНДАРЬ!L26=GRID!$B$3:$U$3),0))*GRID!$H$42,
ROUNDUP(INDEX(GRID!$B$4:$U$15,MATCH(M$7,GRID!$A$4:$A$15,0),MATCH(1,($U$2=GRID!$B$1:$U$1)*(КАЛЕНДАРЬ!L26=GRID!$B$3:$U$3),0))*GRID!$H$42*(1-GRID!$H$43),0))</f>
        <v>56880</v>
      </c>
      <c r="N100" s="8" cm="1">
        <f t="array" ref="N100">IF($I$2="Длительное проживание от 30 ночей ",
INDEX(GRID!$B$18:$U$29,MATCH(M$7,GRID!$A$18:$A$29,0),MATCH(1,($U$2=GRID!$B$1:$U$1)*(КАЛЕНДАРЬ!L26=GRID!$B$3:$U$3),0))*GRID!$H$42,
ROUNDUP(INDEX(GRID!$B$18:$U$29,MATCH(M$7,GRID!$A$18:$A$29,0),MATCH(1,($U$2=GRID!$B$1:$U$1)*(КАЛЕНДАРЬ!L26=GRID!$B$3:$U$3),0))*GRID!$H$42*(1-GRID!$H$43),0))</f>
        <v>60480</v>
      </c>
      <c r="O100" s="57" t="s">
        <v>119</v>
      </c>
      <c r="P100" s="8" cm="1">
        <f t="array" ref="P100">IF($I$2="Длительное проживание от 30 ночей ",
INDEX(GRID!$B$4:$U$15,MATCH(P$7,GRID!$A$4:$A$15,0),MATCH(1,($U$2=GRID!$B$1:$U$1)*(КАЛЕНДАРЬ!L26=GRID!$B$3:$U$3),0))*GRID!$H$42,
ROUNDUP(INDEX(GRID!$B$4:$U$15,MATCH(P$7,GRID!$A$4:$A$15,0),MATCH(1,($U$2=GRID!$B$1:$U$1)*(КАЛЕНДАРЬ!L26=GRID!$B$3:$U$3),0))*GRID!$H$42*(1-GRID!$H$43),0))</f>
        <v>113760</v>
      </c>
      <c r="Q100" s="8" cm="1">
        <f t="array" ref="Q100">IF($I$2="Длительное проживание от 30 ночей ",
INDEX(GRID!$B$4:$U$15,MATCH(Q$7,GRID!$A$4:$A$15,0),MATCH(1,($U$2=GRID!$B$1:$U$1)*(КАЛЕНДАРЬ!L26=GRID!$B$3:$U$3),0))*GRID!$H$42,
ROUNDUP(INDEX(GRID!$B$4:$U$15,MATCH(Q$7,GRID!$A$4:$A$15,0),MATCH(1,($U$2=GRID!$B$1:$U$1)*(КАЛЕНДАРЬ!L26=GRID!$B$3:$U$3),0))*GRID!$H$42*(1-GRID!$H$43),0))</f>
        <v>133560</v>
      </c>
      <c r="R100" s="57" t="s">
        <v>119</v>
      </c>
      <c r="S100" s="57" t="s">
        <v>119</v>
      </c>
      <c r="T100" s="57" t="s">
        <v>119</v>
      </c>
    </row>
    <row r="101" spans="1:20" hidden="1">
      <c r="A101" s="148" t="s">
        <v>15</v>
      </c>
      <c r="B101" s="149">
        <v>24</v>
      </c>
      <c r="C101" s="8" cm="1">
        <f t="array" ref="C101">IF($I$2="Длительное проживание от 30 ночей ",
INDEX(GRID!$B$4:$U$15,MATCH(C$7,GRID!$A$4:$A$15,0),MATCH(1,($U$2=GRID!$B$1:$U$1)*(КАЛЕНДАРЬ!L27=GRID!$B$3:$U$3),0))*GRID!$H$42,
ROUNDUP(INDEX(GRID!$B$4:$U$15,MATCH(C$7,GRID!$A$4:$A$15,0),MATCH(1,($U$2=GRID!$B$1:$U$1)*(КАЛЕНДАРЬ!L27=GRID!$B$3:$U$3),0))*GRID!$H$42*(1-GRID!$H$43),0))</f>
        <v>23904</v>
      </c>
      <c r="D101" s="8" cm="1">
        <f t="array" ref="D101">IF($I$2="Длительное проживание от 30 ночей ",
INDEX(GRID!$B$18:$U$29,MATCH(C$7,GRID!$A$18:$A$29,0),MATCH(1,($U$2=GRID!$B$1:$U$1)*(КАЛЕНДАРЬ!L27=GRID!$B$3:$U$3),0))*GRID!$H$42,
ROUNDUP(INDEX(GRID!$B$18:$U$29,MATCH(C$7,GRID!$A$18:$A$29,0),MATCH(1,($U$2=GRID!$B$1:$U$1)*(КАЛЕНДАРЬ!L27=GRID!$B$3:$U$3),0))*GRID!$H$42*(1-GRID!$H$43),0))</f>
        <v>27504</v>
      </c>
      <c r="E101" s="8" cm="1">
        <f t="array" ref="E101">IF($I$2="Длительное проживание от 30 ночей ",
INDEX(GRID!$B$4:$U$15,MATCH(E$7,GRID!$A$4:$A$15,0),MATCH(1,($U$2=GRID!$B$1:$U$1)*(КАЛЕНДАРЬ!L27=GRID!$B$3:$U$3),0))*GRID!$H$42,
ROUNDUP(INDEX(GRID!$B$4:$U$15,MATCH(E$7,GRID!$A$4:$A$15,0),MATCH(1,($U$2=GRID!$B$1:$U$1)*(КАЛЕНДАРЬ!L27=GRID!$B$3:$U$3),0))*GRID!$H$42*(1-GRID!$H$43),0))</f>
        <v>28728</v>
      </c>
      <c r="F101" s="8" cm="1">
        <f t="array" ref="F101">IF($I$2="Длительное проживание от 30 ночей ",
INDEX(GRID!$B$18:$U$29,MATCH(E$7,GRID!$A$18:$A$29,0),MATCH(1,($U$2=GRID!$B$1:$U$1)*(КАЛЕНДАРЬ!L27=GRID!$B$3:$U$3),0))*GRID!$H$42,
ROUNDUP(INDEX(GRID!$B$18:$U$29,MATCH(E$7,GRID!$A$18:$A$29,0),MATCH(1,($U$2=GRID!$B$1:$U$1)*(КАЛЕНДАРЬ!L27=GRID!$B$3:$U$3),0))*GRID!$H$42*(1-GRID!$H$43),0))</f>
        <v>32328</v>
      </c>
      <c r="G101" s="57" t="s">
        <v>119</v>
      </c>
      <c r="H101" s="57" t="s">
        <v>119</v>
      </c>
      <c r="I101" s="8" cm="1">
        <f t="array" ref="I101">IF($I$2="Длительное проживание от 30 ночей ",
INDEX(GRID!$B$4:$U$15,MATCH(I$7,GRID!$A$4:$A$15,0),MATCH(1,($U$2=GRID!$B$1:$U$1)*(КАЛЕНДАРЬ!L27=GRID!$B$3:$U$3),0))*GRID!$H$42,
ROUNDUP(INDEX(GRID!$B$4:$U$15,MATCH(I$7,GRID!$A$4:$A$15,0),MATCH(1,($U$2=GRID!$B$1:$U$1)*(КАЛЕНДАРЬ!L27=GRID!$B$3:$U$3),0))*GRID!$H$42*(1-GRID!$H$43),0))</f>
        <v>37224</v>
      </c>
      <c r="J101" s="8" cm="1">
        <f t="array" ref="J101">IF($I$2="Длительное проживание от 30 ночей ",
INDEX(GRID!$B$18:$U$29,MATCH(I$7,GRID!$A$18:$A$29,0),MATCH(1,($U$2=GRID!$B$1:$U$1)*(КАЛЕНДАРЬ!L27=GRID!$B$3:$U$3),0))*GRID!$H$42,
ROUNDUP(INDEX(GRID!$B$18:$U$29,MATCH(I$7,GRID!$A$18:$A$29,0),MATCH(1,($U$2=GRID!$B$1:$U$1)*(КАЛЕНДАРЬ!L27=GRID!$B$3:$U$3),0))*GRID!$H$42*(1-GRID!$H$43),0))</f>
        <v>40824</v>
      </c>
      <c r="K101" s="57" t="s">
        <v>119</v>
      </c>
      <c r="L101" s="57" t="s">
        <v>119</v>
      </c>
      <c r="M101" s="8" cm="1">
        <f t="array" ref="M101">IF($I$2="Длительное проживание от 30 ночей ",
INDEX(GRID!$B$4:$U$15,MATCH(M$7,GRID!$A$4:$A$15,0),MATCH(1,($U$2=GRID!$B$1:$U$1)*(КАЛЕНДАРЬ!L27=GRID!$B$3:$U$3),0))*GRID!$H$42,
ROUNDUP(INDEX(GRID!$B$4:$U$15,MATCH(M$7,GRID!$A$4:$A$15,0),MATCH(1,($U$2=GRID!$B$1:$U$1)*(КАЛЕНДАРЬ!L27=GRID!$B$3:$U$3),0))*GRID!$H$42*(1-GRID!$H$43),0))</f>
        <v>56880</v>
      </c>
      <c r="N101" s="8" cm="1">
        <f t="array" ref="N101">IF($I$2="Длительное проживание от 30 ночей ",
INDEX(GRID!$B$18:$U$29,MATCH(M$7,GRID!$A$18:$A$29,0),MATCH(1,($U$2=GRID!$B$1:$U$1)*(КАЛЕНДАРЬ!L27=GRID!$B$3:$U$3),0))*GRID!$H$42,
ROUNDUP(INDEX(GRID!$B$18:$U$29,MATCH(M$7,GRID!$A$18:$A$29,0),MATCH(1,($U$2=GRID!$B$1:$U$1)*(КАЛЕНДАРЬ!L27=GRID!$B$3:$U$3),0))*GRID!$H$42*(1-GRID!$H$43),0))</f>
        <v>60480</v>
      </c>
      <c r="O101" s="57" t="s">
        <v>119</v>
      </c>
      <c r="P101" s="8" cm="1">
        <f t="array" ref="P101">IF($I$2="Длительное проживание от 30 ночей ",
INDEX(GRID!$B$4:$U$15,MATCH(P$7,GRID!$A$4:$A$15,0),MATCH(1,($U$2=GRID!$B$1:$U$1)*(КАЛЕНДАРЬ!L27=GRID!$B$3:$U$3),0))*GRID!$H$42,
ROUNDUP(INDEX(GRID!$B$4:$U$15,MATCH(P$7,GRID!$A$4:$A$15,0),MATCH(1,($U$2=GRID!$B$1:$U$1)*(КАЛЕНДАРЬ!L27=GRID!$B$3:$U$3),0))*GRID!$H$42*(1-GRID!$H$43),0))</f>
        <v>113760</v>
      </c>
      <c r="Q101" s="8" cm="1">
        <f t="array" ref="Q101">IF($I$2="Длительное проживание от 30 ночей ",
INDEX(GRID!$B$4:$U$15,MATCH(Q$7,GRID!$A$4:$A$15,0),MATCH(1,($U$2=GRID!$B$1:$U$1)*(КАЛЕНДАРЬ!L27=GRID!$B$3:$U$3),0))*GRID!$H$42,
ROUNDUP(INDEX(GRID!$B$4:$U$15,MATCH(Q$7,GRID!$A$4:$A$15,0),MATCH(1,($U$2=GRID!$B$1:$U$1)*(КАЛЕНДАРЬ!L27=GRID!$B$3:$U$3),0))*GRID!$H$42*(1-GRID!$H$43),0))</f>
        <v>133560</v>
      </c>
      <c r="R101" s="57" t="s">
        <v>119</v>
      </c>
      <c r="S101" s="57" t="s">
        <v>119</v>
      </c>
      <c r="T101" s="57" t="s">
        <v>119</v>
      </c>
    </row>
    <row r="102" spans="1:20" hidden="1">
      <c r="A102" s="148" t="s">
        <v>16</v>
      </c>
      <c r="B102" s="149">
        <v>25</v>
      </c>
      <c r="C102" s="8" cm="1">
        <f t="array" ref="C102">IF($I$2="Длительное проживание от 30 ночей ",
INDEX(GRID!$B$4:$U$15,MATCH(C$7,GRID!$A$4:$A$15,0),MATCH(1,($U$2=GRID!$B$1:$U$1)*(КАЛЕНДАРЬ!L28=GRID!$B$3:$U$3),0))*GRID!$H$42,
ROUNDUP(INDEX(GRID!$B$4:$U$15,MATCH(C$7,GRID!$A$4:$A$15,0),MATCH(1,($U$2=GRID!$B$1:$U$1)*(КАЛЕНДАРЬ!L28=GRID!$B$3:$U$3),0))*GRID!$H$42*(1-GRID!$H$43),0))</f>
        <v>31608</v>
      </c>
      <c r="D102" s="8" cm="1">
        <f t="array" ref="D102">IF($I$2="Длительное проживание от 30 ночей ",
INDEX(GRID!$B$18:$U$29,MATCH(C$7,GRID!$A$18:$A$29,0),MATCH(1,($U$2=GRID!$B$1:$U$1)*(КАЛЕНДАРЬ!L28=GRID!$B$3:$U$3),0))*GRID!$H$42,
ROUNDUP(INDEX(GRID!$B$18:$U$29,MATCH(C$7,GRID!$A$18:$A$29,0),MATCH(1,($U$2=GRID!$B$1:$U$1)*(КАЛЕНДАРЬ!L28=GRID!$B$3:$U$3),0))*GRID!$H$42*(1-GRID!$H$43),0))</f>
        <v>35208</v>
      </c>
      <c r="E102" s="8" cm="1">
        <f t="array" ref="E102">IF($I$2="Длительное проживание от 30 ночей ",
INDEX(GRID!$B$4:$U$15,MATCH(E$7,GRID!$A$4:$A$15,0),MATCH(1,($U$2=GRID!$B$1:$U$1)*(КАЛЕНДАРЬ!L28=GRID!$B$3:$U$3),0))*GRID!$H$42,
ROUNDUP(INDEX(GRID!$B$4:$U$15,MATCH(E$7,GRID!$A$4:$A$15,0),MATCH(1,($U$2=GRID!$B$1:$U$1)*(КАЛЕНДАРЬ!L28=GRID!$B$3:$U$3),0))*GRID!$H$42*(1-GRID!$H$43),0))</f>
        <v>37728</v>
      </c>
      <c r="F102" s="8" cm="1">
        <f t="array" ref="F102">IF($I$2="Длительное проживание от 30 ночей ",
INDEX(GRID!$B$18:$U$29,MATCH(E$7,GRID!$A$18:$A$29,0),MATCH(1,($U$2=GRID!$B$1:$U$1)*(КАЛЕНДАРЬ!L28=GRID!$B$3:$U$3),0))*GRID!$H$42,
ROUNDUP(INDEX(GRID!$B$18:$U$29,MATCH(E$7,GRID!$A$18:$A$29,0),MATCH(1,($U$2=GRID!$B$1:$U$1)*(КАЛЕНДАРЬ!L28=GRID!$B$3:$U$3),0))*GRID!$H$42*(1-GRID!$H$43),0))</f>
        <v>41328</v>
      </c>
      <c r="G102" s="57" t="s">
        <v>119</v>
      </c>
      <c r="H102" s="57" t="s">
        <v>119</v>
      </c>
      <c r="I102" s="8" cm="1">
        <f t="array" ref="I102">IF($I$2="Длительное проживание от 30 ночей ",
INDEX(GRID!$B$4:$U$15,MATCH(I$7,GRID!$A$4:$A$15,0),MATCH(1,($U$2=GRID!$B$1:$U$1)*(КАЛЕНДАРЬ!L28=GRID!$B$3:$U$3),0))*GRID!$H$42,
ROUNDUP(INDEX(GRID!$B$4:$U$15,MATCH(I$7,GRID!$A$4:$A$15,0),MATCH(1,($U$2=GRID!$B$1:$U$1)*(КАЛЕНДАРЬ!L28=GRID!$B$3:$U$3),0))*GRID!$H$42*(1-GRID!$H$43),0))</f>
        <v>47376</v>
      </c>
      <c r="J102" s="8" cm="1">
        <f t="array" ref="J102">IF($I$2="Длительное проживание от 30 ночей ",
INDEX(GRID!$B$18:$U$29,MATCH(I$7,GRID!$A$18:$A$29,0),MATCH(1,($U$2=GRID!$B$1:$U$1)*(КАЛЕНДАРЬ!L28=GRID!$B$3:$U$3),0))*GRID!$H$42,
ROUNDUP(INDEX(GRID!$B$18:$U$29,MATCH(I$7,GRID!$A$18:$A$29,0),MATCH(1,($U$2=GRID!$B$1:$U$1)*(КАЛЕНДАРЬ!L28=GRID!$B$3:$U$3),0))*GRID!$H$42*(1-GRID!$H$43),0))</f>
        <v>50976</v>
      </c>
      <c r="K102" s="57" t="s">
        <v>119</v>
      </c>
      <c r="L102" s="57" t="s">
        <v>119</v>
      </c>
      <c r="M102" s="8" cm="1">
        <f t="array" ref="M102">IF($I$2="Длительное проживание от 30 ночей ",
INDEX(GRID!$B$4:$U$15,MATCH(M$7,GRID!$A$4:$A$15,0),MATCH(1,($U$2=GRID!$B$1:$U$1)*(КАЛЕНДАРЬ!L28=GRID!$B$3:$U$3),0))*GRID!$H$42,
ROUNDUP(INDEX(GRID!$B$4:$U$15,MATCH(M$7,GRID!$A$4:$A$15,0),MATCH(1,($U$2=GRID!$B$1:$U$1)*(КАЛЕНДАРЬ!L28=GRID!$B$3:$U$3),0))*GRID!$H$42*(1-GRID!$H$43),0))</f>
        <v>69480</v>
      </c>
      <c r="N102" s="8" cm="1">
        <f t="array" ref="N102">IF($I$2="Длительное проживание от 30 ночей ",
INDEX(GRID!$B$18:$U$29,MATCH(M$7,GRID!$A$18:$A$29,0),MATCH(1,($U$2=GRID!$B$1:$U$1)*(КАЛЕНДАРЬ!L28=GRID!$B$3:$U$3),0))*GRID!$H$42,
ROUNDUP(INDEX(GRID!$B$18:$U$29,MATCH(M$7,GRID!$A$18:$A$29,0),MATCH(1,($U$2=GRID!$B$1:$U$1)*(КАЛЕНДАРЬ!L28=GRID!$B$3:$U$3),0))*GRID!$H$42*(1-GRID!$H$43),0))</f>
        <v>73080</v>
      </c>
      <c r="O102" s="57" t="s">
        <v>119</v>
      </c>
      <c r="P102" s="8" cm="1">
        <f t="array" ref="P102">IF($I$2="Длительное проживание от 30 ночей ",
INDEX(GRID!$B$4:$U$15,MATCH(P$7,GRID!$A$4:$A$15,0),MATCH(1,($U$2=GRID!$B$1:$U$1)*(КАЛЕНДАРЬ!L28=GRID!$B$3:$U$3),0))*GRID!$H$42,
ROUNDUP(INDEX(GRID!$B$4:$U$15,MATCH(P$7,GRID!$A$4:$A$15,0),MATCH(1,($U$2=GRID!$B$1:$U$1)*(КАЛЕНДАРЬ!L28=GRID!$B$3:$U$3),0))*GRID!$H$42*(1-GRID!$H$43),0))</f>
        <v>130536</v>
      </c>
      <c r="Q102" s="8" cm="1">
        <f t="array" ref="Q102">IF($I$2="Длительное проживание от 30 ночей ",
INDEX(GRID!$B$4:$U$15,MATCH(Q$7,GRID!$A$4:$A$15,0),MATCH(1,($U$2=GRID!$B$1:$U$1)*(КАЛЕНДАРЬ!L28=GRID!$B$3:$U$3),0))*GRID!$H$42,
ROUNDUP(INDEX(GRID!$B$4:$U$15,MATCH(Q$7,GRID!$A$4:$A$15,0),MATCH(1,($U$2=GRID!$B$1:$U$1)*(КАЛЕНДАРЬ!L28=GRID!$B$3:$U$3),0))*GRID!$H$42*(1-GRID!$H$43),0))</f>
        <v>152280</v>
      </c>
      <c r="R102" s="57" t="s">
        <v>119</v>
      </c>
      <c r="S102" s="57" t="s">
        <v>119</v>
      </c>
      <c r="T102" s="57" t="s">
        <v>119</v>
      </c>
    </row>
    <row r="103" spans="1:20" hidden="1">
      <c r="A103" s="148" t="s">
        <v>17</v>
      </c>
      <c r="B103" s="149">
        <v>26</v>
      </c>
      <c r="C103" s="8" cm="1">
        <f t="array" ref="C103">IF($I$2="Длительное проживание от 30 ночей ",
INDEX(GRID!$B$4:$U$15,MATCH(C$7,GRID!$A$4:$A$15,0),MATCH(1,($U$2=GRID!$B$1:$U$1)*(КАЛЕНДАРЬ!L29=GRID!$B$3:$U$3),0))*GRID!$H$42,
ROUNDUP(INDEX(GRID!$B$4:$U$15,MATCH(C$7,GRID!$A$4:$A$15,0),MATCH(1,($U$2=GRID!$B$1:$U$1)*(КАЛЕНДАРЬ!L29=GRID!$B$3:$U$3),0))*GRID!$H$42*(1-GRID!$H$43),0))</f>
        <v>31608</v>
      </c>
      <c r="D103" s="8" cm="1">
        <f t="array" ref="D103">IF($I$2="Длительное проживание от 30 ночей ",
INDEX(GRID!$B$18:$U$29,MATCH(C$7,GRID!$A$18:$A$29,0),MATCH(1,($U$2=GRID!$B$1:$U$1)*(КАЛЕНДАРЬ!L29=GRID!$B$3:$U$3),0))*GRID!$H$42,
ROUNDUP(INDEX(GRID!$B$18:$U$29,MATCH(C$7,GRID!$A$18:$A$29,0),MATCH(1,($U$2=GRID!$B$1:$U$1)*(КАЛЕНДАРЬ!L29=GRID!$B$3:$U$3),0))*GRID!$H$42*(1-GRID!$H$43),0))</f>
        <v>35208</v>
      </c>
      <c r="E103" s="8" cm="1">
        <f t="array" ref="E103">IF($I$2="Длительное проживание от 30 ночей ",
INDEX(GRID!$B$4:$U$15,MATCH(E$7,GRID!$A$4:$A$15,0),MATCH(1,($U$2=GRID!$B$1:$U$1)*(КАЛЕНДАРЬ!L29=GRID!$B$3:$U$3),0))*GRID!$H$42,
ROUNDUP(INDEX(GRID!$B$4:$U$15,MATCH(E$7,GRID!$A$4:$A$15,0),MATCH(1,($U$2=GRID!$B$1:$U$1)*(КАЛЕНДАРЬ!L29=GRID!$B$3:$U$3),0))*GRID!$H$42*(1-GRID!$H$43),0))</f>
        <v>37728</v>
      </c>
      <c r="F103" s="8" cm="1">
        <f t="array" ref="F103">IF($I$2="Длительное проживание от 30 ночей ",
INDEX(GRID!$B$18:$U$29,MATCH(E$7,GRID!$A$18:$A$29,0),MATCH(1,($U$2=GRID!$B$1:$U$1)*(КАЛЕНДАРЬ!L29=GRID!$B$3:$U$3),0))*GRID!$H$42,
ROUNDUP(INDEX(GRID!$B$18:$U$29,MATCH(E$7,GRID!$A$18:$A$29,0),MATCH(1,($U$2=GRID!$B$1:$U$1)*(КАЛЕНДАРЬ!L29=GRID!$B$3:$U$3),0))*GRID!$H$42*(1-GRID!$H$43),0))</f>
        <v>41328</v>
      </c>
      <c r="G103" s="57" t="s">
        <v>119</v>
      </c>
      <c r="H103" s="57" t="s">
        <v>119</v>
      </c>
      <c r="I103" s="8" cm="1">
        <f t="array" ref="I103">IF($I$2="Длительное проживание от 30 ночей ",
INDEX(GRID!$B$4:$U$15,MATCH(I$7,GRID!$A$4:$A$15,0),MATCH(1,($U$2=GRID!$B$1:$U$1)*(КАЛЕНДАРЬ!L29=GRID!$B$3:$U$3),0))*GRID!$H$42,
ROUNDUP(INDEX(GRID!$B$4:$U$15,MATCH(I$7,GRID!$A$4:$A$15,0),MATCH(1,($U$2=GRID!$B$1:$U$1)*(КАЛЕНДАРЬ!L29=GRID!$B$3:$U$3),0))*GRID!$H$42*(1-GRID!$H$43),0))</f>
        <v>47376</v>
      </c>
      <c r="J103" s="8" cm="1">
        <f t="array" ref="J103">IF($I$2="Длительное проживание от 30 ночей ",
INDEX(GRID!$B$18:$U$29,MATCH(I$7,GRID!$A$18:$A$29,0),MATCH(1,($U$2=GRID!$B$1:$U$1)*(КАЛЕНДАРЬ!L29=GRID!$B$3:$U$3),0))*GRID!$H$42,
ROUNDUP(INDEX(GRID!$B$18:$U$29,MATCH(I$7,GRID!$A$18:$A$29,0),MATCH(1,($U$2=GRID!$B$1:$U$1)*(КАЛЕНДАРЬ!L29=GRID!$B$3:$U$3),0))*GRID!$H$42*(1-GRID!$H$43),0))</f>
        <v>50976</v>
      </c>
      <c r="K103" s="57" t="s">
        <v>119</v>
      </c>
      <c r="L103" s="57" t="s">
        <v>119</v>
      </c>
      <c r="M103" s="8" cm="1">
        <f t="array" ref="M103">IF($I$2="Длительное проживание от 30 ночей ",
INDEX(GRID!$B$4:$U$15,MATCH(M$7,GRID!$A$4:$A$15,0),MATCH(1,($U$2=GRID!$B$1:$U$1)*(КАЛЕНДАРЬ!L29=GRID!$B$3:$U$3),0))*GRID!$H$42,
ROUNDUP(INDEX(GRID!$B$4:$U$15,MATCH(M$7,GRID!$A$4:$A$15,0),MATCH(1,($U$2=GRID!$B$1:$U$1)*(КАЛЕНДАРЬ!L29=GRID!$B$3:$U$3),0))*GRID!$H$42*(1-GRID!$H$43),0))</f>
        <v>69480</v>
      </c>
      <c r="N103" s="8" cm="1">
        <f t="array" ref="N103">IF($I$2="Длительное проживание от 30 ночей ",
INDEX(GRID!$B$18:$U$29,MATCH(M$7,GRID!$A$18:$A$29,0),MATCH(1,($U$2=GRID!$B$1:$U$1)*(КАЛЕНДАРЬ!L29=GRID!$B$3:$U$3),0))*GRID!$H$42,
ROUNDUP(INDEX(GRID!$B$18:$U$29,MATCH(M$7,GRID!$A$18:$A$29,0),MATCH(1,($U$2=GRID!$B$1:$U$1)*(КАЛЕНДАРЬ!L29=GRID!$B$3:$U$3),0))*GRID!$H$42*(1-GRID!$H$43),0))</f>
        <v>73080</v>
      </c>
      <c r="O103" s="57" t="s">
        <v>119</v>
      </c>
      <c r="P103" s="8" cm="1">
        <f t="array" ref="P103">IF($I$2="Длительное проживание от 30 ночей ",
INDEX(GRID!$B$4:$U$15,MATCH(P$7,GRID!$A$4:$A$15,0),MATCH(1,($U$2=GRID!$B$1:$U$1)*(КАЛЕНДАРЬ!L29=GRID!$B$3:$U$3),0))*GRID!$H$42,
ROUNDUP(INDEX(GRID!$B$4:$U$15,MATCH(P$7,GRID!$A$4:$A$15,0),MATCH(1,($U$2=GRID!$B$1:$U$1)*(КАЛЕНДАРЬ!L29=GRID!$B$3:$U$3),0))*GRID!$H$42*(1-GRID!$H$43),0))</f>
        <v>130536</v>
      </c>
      <c r="Q103" s="8" cm="1">
        <f t="array" ref="Q103">IF($I$2="Длительное проживание от 30 ночей ",
INDEX(GRID!$B$4:$U$15,MATCH(Q$7,GRID!$A$4:$A$15,0),MATCH(1,($U$2=GRID!$B$1:$U$1)*(КАЛЕНДАРЬ!L29=GRID!$B$3:$U$3),0))*GRID!$H$42,
ROUNDUP(INDEX(GRID!$B$4:$U$15,MATCH(Q$7,GRID!$A$4:$A$15,0),MATCH(1,($U$2=GRID!$B$1:$U$1)*(КАЛЕНДАРЬ!L29=GRID!$B$3:$U$3),0))*GRID!$H$42*(1-GRID!$H$43),0))</f>
        <v>152280</v>
      </c>
      <c r="R103" s="57" t="s">
        <v>119</v>
      </c>
      <c r="S103" s="57" t="s">
        <v>119</v>
      </c>
      <c r="T103" s="57" t="s">
        <v>119</v>
      </c>
    </row>
    <row r="104" spans="1:20" hidden="1">
      <c r="A104" s="148" t="s">
        <v>11</v>
      </c>
      <c r="B104" s="149">
        <v>27</v>
      </c>
      <c r="C104" s="8" cm="1">
        <f t="array" ref="C104">IF($I$2="Длительное проживание от 30 ночей ",
INDEX(GRID!$B$4:$U$15,MATCH(C$7,GRID!$A$4:$A$15,0),MATCH(1,($U$2=GRID!$B$1:$U$1)*(КАЛЕНДАРЬ!L30=GRID!$B$3:$U$3),0))*GRID!$H$42,
ROUNDUP(INDEX(GRID!$B$4:$U$15,MATCH(C$7,GRID!$A$4:$A$15,0),MATCH(1,($U$2=GRID!$B$1:$U$1)*(КАЛЕНДАРЬ!L30=GRID!$B$3:$U$3),0))*GRID!$H$42*(1-GRID!$H$43),0))</f>
        <v>31608</v>
      </c>
      <c r="D104" s="8" cm="1">
        <f t="array" ref="D104">IF($I$2="Длительное проживание от 30 ночей ",
INDEX(GRID!$B$18:$U$29,MATCH(C$7,GRID!$A$18:$A$29,0),MATCH(1,($U$2=GRID!$B$1:$U$1)*(КАЛЕНДАРЬ!L30=GRID!$B$3:$U$3),0))*GRID!$H$42,
ROUNDUP(INDEX(GRID!$B$18:$U$29,MATCH(C$7,GRID!$A$18:$A$29,0),MATCH(1,($U$2=GRID!$B$1:$U$1)*(КАЛЕНДАРЬ!L30=GRID!$B$3:$U$3),0))*GRID!$H$42*(1-GRID!$H$43),0))</f>
        <v>35208</v>
      </c>
      <c r="E104" s="8" cm="1">
        <f t="array" ref="E104">IF($I$2="Длительное проживание от 30 ночей ",
INDEX(GRID!$B$4:$U$15,MATCH(E$7,GRID!$A$4:$A$15,0),MATCH(1,($U$2=GRID!$B$1:$U$1)*(КАЛЕНДАРЬ!L30=GRID!$B$3:$U$3),0))*GRID!$H$42,
ROUNDUP(INDEX(GRID!$B$4:$U$15,MATCH(E$7,GRID!$A$4:$A$15,0),MATCH(1,($U$2=GRID!$B$1:$U$1)*(КАЛЕНДАРЬ!L30=GRID!$B$3:$U$3),0))*GRID!$H$42*(1-GRID!$H$43),0))</f>
        <v>37728</v>
      </c>
      <c r="F104" s="8" cm="1">
        <f t="array" ref="F104">IF($I$2="Длительное проживание от 30 ночей ",
INDEX(GRID!$B$18:$U$29,MATCH(E$7,GRID!$A$18:$A$29,0),MATCH(1,($U$2=GRID!$B$1:$U$1)*(КАЛЕНДАРЬ!L30=GRID!$B$3:$U$3),0))*GRID!$H$42,
ROUNDUP(INDEX(GRID!$B$18:$U$29,MATCH(E$7,GRID!$A$18:$A$29,0),MATCH(1,($U$2=GRID!$B$1:$U$1)*(КАЛЕНДАРЬ!L30=GRID!$B$3:$U$3),0))*GRID!$H$42*(1-GRID!$H$43),0))</f>
        <v>41328</v>
      </c>
      <c r="G104" s="57" t="s">
        <v>119</v>
      </c>
      <c r="H104" s="57" t="s">
        <v>119</v>
      </c>
      <c r="I104" s="8" cm="1">
        <f t="array" ref="I104">IF($I$2="Длительное проживание от 30 ночей ",
INDEX(GRID!$B$4:$U$15,MATCH(I$7,GRID!$A$4:$A$15,0),MATCH(1,($U$2=GRID!$B$1:$U$1)*(КАЛЕНДАРЬ!L30=GRID!$B$3:$U$3),0))*GRID!$H$42,
ROUNDUP(INDEX(GRID!$B$4:$U$15,MATCH(I$7,GRID!$A$4:$A$15,0),MATCH(1,($U$2=GRID!$B$1:$U$1)*(КАЛЕНДАРЬ!L30=GRID!$B$3:$U$3),0))*GRID!$H$42*(1-GRID!$H$43),0))</f>
        <v>47376</v>
      </c>
      <c r="J104" s="8" cm="1">
        <f t="array" ref="J104">IF($I$2="Длительное проживание от 30 ночей ",
INDEX(GRID!$B$18:$U$29,MATCH(I$7,GRID!$A$18:$A$29,0),MATCH(1,($U$2=GRID!$B$1:$U$1)*(КАЛЕНДАРЬ!L30=GRID!$B$3:$U$3),0))*GRID!$H$42,
ROUNDUP(INDEX(GRID!$B$18:$U$29,MATCH(I$7,GRID!$A$18:$A$29,0),MATCH(1,($U$2=GRID!$B$1:$U$1)*(КАЛЕНДАРЬ!L30=GRID!$B$3:$U$3),0))*GRID!$H$42*(1-GRID!$H$43),0))</f>
        <v>50976</v>
      </c>
      <c r="K104" s="57" t="s">
        <v>119</v>
      </c>
      <c r="L104" s="57" t="s">
        <v>119</v>
      </c>
      <c r="M104" s="8" cm="1">
        <f t="array" ref="M104">IF($I$2="Длительное проживание от 30 ночей ",
INDEX(GRID!$B$4:$U$15,MATCH(M$7,GRID!$A$4:$A$15,0),MATCH(1,($U$2=GRID!$B$1:$U$1)*(КАЛЕНДАРЬ!L30=GRID!$B$3:$U$3),0))*GRID!$H$42,
ROUNDUP(INDEX(GRID!$B$4:$U$15,MATCH(M$7,GRID!$A$4:$A$15,0),MATCH(1,($U$2=GRID!$B$1:$U$1)*(КАЛЕНДАРЬ!L30=GRID!$B$3:$U$3),0))*GRID!$H$42*(1-GRID!$H$43),0))</f>
        <v>69480</v>
      </c>
      <c r="N104" s="8" cm="1">
        <f t="array" ref="N104">IF($I$2="Длительное проживание от 30 ночей ",
INDEX(GRID!$B$18:$U$29,MATCH(M$7,GRID!$A$18:$A$29,0),MATCH(1,($U$2=GRID!$B$1:$U$1)*(КАЛЕНДАРЬ!L30=GRID!$B$3:$U$3),0))*GRID!$H$42,
ROUNDUP(INDEX(GRID!$B$18:$U$29,MATCH(M$7,GRID!$A$18:$A$29,0),MATCH(1,($U$2=GRID!$B$1:$U$1)*(КАЛЕНДАРЬ!L30=GRID!$B$3:$U$3),0))*GRID!$H$42*(1-GRID!$H$43),0))</f>
        <v>73080</v>
      </c>
      <c r="O104" s="57" t="s">
        <v>119</v>
      </c>
      <c r="P104" s="8" cm="1">
        <f t="array" ref="P104">IF($I$2="Длительное проживание от 30 ночей ",
INDEX(GRID!$B$4:$U$15,MATCH(P$7,GRID!$A$4:$A$15,0),MATCH(1,($U$2=GRID!$B$1:$U$1)*(КАЛЕНДАРЬ!L30=GRID!$B$3:$U$3),0))*GRID!$H$42,
ROUNDUP(INDEX(GRID!$B$4:$U$15,MATCH(P$7,GRID!$A$4:$A$15,0),MATCH(1,($U$2=GRID!$B$1:$U$1)*(КАЛЕНДАРЬ!L30=GRID!$B$3:$U$3),0))*GRID!$H$42*(1-GRID!$H$43),0))</f>
        <v>130536</v>
      </c>
      <c r="Q104" s="8" cm="1">
        <f t="array" ref="Q104">IF($I$2="Длительное проживание от 30 ночей ",
INDEX(GRID!$B$4:$U$15,MATCH(Q$7,GRID!$A$4:$A$15,0),MATCH(1,($U$2=GRID!$B$1:$U$1)*(КАЛЕНДАРЬ!L30=GRID!$B$3:$U$3),0))*GRID!$H$42,
ROUNDUP(INDEX(GRID!$B$4:$U$15,MATCH(Q$7,GRID!$A$4:$A$15,0),MATCH(1,($U$2=GRID!$B$1:$U$1)*(КАЛЕНДАРЬ!L30=GRID!$B$3:$U$3),0))*GRID!$H$42*(1-GRID!$H$43),0))</f>
        <v>152280</v>
      </c>
      <c r="R104" s="57" t="s">
        <v>119</v>
      </c>
      <c r="S104" s="57" t="s">
        <v>119</v>
      </c>
      <c r="T104" s="57" t="s">
        <v>119</v>
      </c>
    </row>
    <row r="105" spans="1:20" hidden="1">
      <c r="A105" s="148" t="s">
        <v>12</v>
      </c>
      <c r="B105" s="149">
        <v>28</v>
      </c>
      <c r="C105" s="8" cm="1">
        <f t="array" ref="C105">IF($I$2="Длительное проживание от 30 ночей ",
INDEX(GRID!$B$4:$U$15,MATCH(C$7,GRID!$A$4:$A$15,0),MATCH(1,($U$2=GRID!$B$1:$U$1)*(КАЛЕНДАРЬ!L31=GRID!$B$3:$U$3),0))*GRID!$H$42,
ROUNDUP(INDEX(GRID!$B$4:$U$15,MATCH(C$7,GRID!$A$4:$A$15,0),MATCH(1,($U$2=GRID!$B$1:$U$1)*(КАЛЕНДАРЬ!L31=GRID!$B$3:$U$3),0))*GRID!$H$42*(1-GRID!$H$43),0))</f>
        <v>28872</v>
      </c>
      <c r="D105" s="8" cm="1">
        <f t="array" ref="D105">IF($I$2="Длительное проживание от 30 ночей ",
INDEX(GRID!$B$18:$U$29,MATCH(C$7,GRID!$A$18:$A$29,0),MATCH(1,($U$2=GRID!$B$1:$U$1)*(КАЛЕНДАРЬ!L31=GRID!$B$3:$U$3),0))*GRID!$H$42,
ROUNDUP(INDEX(GRID!$B$18:$U$29,MATCH(C$7,GRID!$A$18:$A$29,0),MATCH(1,($U$2=GRID!$B$1:$U$1)*(КАЛЕНДАРЬ!L31=GRID!$B$3:$U$3),0))*GRID!$H$42*(1-GRID!$H$43),0))</f>
        <v>32472</v>
      </c>
      <c r="E105" s="8" cm="1">
        <f t="array" ref="E105">IF($I$2="Длительное проживание от 30 ночей ",
INDEX(GRID!$B$4:$U$15,MATCH(E$7,GRID!$A$4:$A$15,0),MATCH(1,($U$2=GRID!$B$1:$U$1)*(КАЛЕНДАРЬ!L31=GRID!$B$3:$U$3),0))*GRID!$H$42,
ROUNDUP(INDEX(GRID!$B$4:$U$15,MATCH(E$7,GRID!$A$4:$A$15,0),MATCH(1,($U$2=GRID!$B$1:$U$1)*(КАЛЕНДАРЬ!L31=GRID!$B$3:$U$3),0))*GRID!$H$42*(1-GRID!$H$43),0))</f>
        <v>34488</v>
      </c>
      <c r="F105" s="8" cm="1">
        <f t="array" ref="F105">IF($I$2="Длительное проживание от 30 ночей ",
INDEX(GRID!$B$18:$U$29,MATCH(E$7,GRID!$A$18:$A$29,0),MATCH(1,($U$2=GRID!$B$1:$U$1)*(КАЛЕНДАРЬ!L31=GRID!$B$3:$U$3),0))*GRID!$H$42,
ROUNDUP(INDEX(GRID!$B$18:$U$29,MATCH(E$7,GRID!$A$18:$A$29,0),MATCH(1,($U$2=GRID!$B$1:$U$1)*(КАЛЕНДАРЬ!L31=GRID!$B$3:$U$3),0))*GRID!$H$42*(1-GRID!$H$43),0))</f>
        <v>38088</v>
      </c>
      <c r="G105" s="57" t="s">
        <v>119</v>
      </c>
      <c r="H105" s="57" t="s">
        <v>119</v>
      </c>
      <c r="I105" s="8" cm="1">
        <f t="array" ref="I105">IF($I$2="Длительное проживание от 30 ночей ",
INDEX(GRID!$B$4:$U$15,MATCH(I$7,GRID!$A$4:$A$15,0),MATCH(1,($U$2=GRID!$B$1:$U$1)*(КАЛЕНДАРЬ!L31=GRID!$B$3:$U$3),0))*GRID!$H$42,
ROUNDUP(INDEX(GRID!$B$4:$U$15,MATCH(I$7,GRID!$A$4:$A$15,0),MATCH(1,($U$2=GRID!$B$1:$U$1)*(КАЛЕНДАРЬ!L31=GRID!$B$3:$U$3),0))*GRID!$H$42*(1-GRID!$H$43),0))</f>
        <v>43848</v>
      </c>
      <c r="J105" s="8" cm="1">
        <f t="array" ref="J105">IF($I$2="Длительное проживание от 30 ночей ",
INDEX(GRID!$B$18:$U$29,MATCH(I$7,GRID!$A$18:$A$29,0),MATCH(1,($U$2=GRID!$B$1:$U$1)*(КАЛЕНДАРЬ!L31=GRID!$B$3:$U$3),0))*GRID!$H$42,
ROUNDUP(INDEX(GRID!$B$18:$U$29,MATCH(I$7,GRID!$A$18:$A$29,0),MATCH(1,($U$2=GRID!$B$1:$U$1)*(КАЛЕНДАРЬ!L31=GRID!$B$3:$U$3),0))*GRID!$H$42*(1-GRID!$H$43),0))</f>
        <v>47448</v>
      </c>
      <c r="K105" s="57" t="s">
        <v>119</v>
      </c>
      <c r="L105" s="57" t="s">
        <v>119</v>
      </c>
      <c r="M105" s="8" cm="1">
        <f t="array" ref="M105">IF($I$2="Длительное проживание от 30 ночей ",
INDEX(GRID!$B$4:$U$15,MATCH(M$7,GRID!$A$4:$A$15,0),MATCH(1,($U$2=GRID!$B$1:$U$1)*(КАЛЕНДАРЬ!L31=GRID!$B$3:$U$3),0))*GRID!$H$42,
ROUNDUP(INDEX(GRID!$B$4:$U$15,MATCH(M$7,GRID!$A$4:$A$15,0),MATCH(1,($U$2=GRID!$B$1:$U$1)*(КАЛЕНДАРЬ!L31=GRID!$B$3:$U$3),0))*GRID!$H$42*(1-GRID!$H$43),0))</f>
        <v>64944</v>
      </c>
      <c r="N105" s="8" cm="1">
        <f t="array" ref="N105">IF($I$2="Длительное проживание от 30 ночей ",
INDEX(GRID!$B$18:$U$29,MATCH(M$7,GRID!$A$18:$A$29,0),MATCH(1,($U$2=GRID!$B$1:$U$1)*(КАЛЕНДАРЬ!L31=GRID!$B$3:$U$3),0))*GRID!$H$42,
ROUNDUP(INDEX(GRID!$B$18:$U$29,MATCH(M$7,GRID!$A$18:$A$29,0),MATCH(1,($U$2=GRID!$B$1:$U$1)*(КАЛЕНДАРЬ!L31=GRID!$B$3:$U$3),0))*GRID!$H$42*(1-GRID!$H$43),0))</f>
        <v>68544</v>
      </c>
      <c r="O105" s="57" t="s">
        <v>119</v>
      </c>
      <c r="P105" s="8" cm="1">
        <f t="array" ref="P105">IF($I$2="Длительное проживание от 30 ночей ",
INDEX(GRID!$B$4:$U$15,MATCH(P$7,GRID!$A$4:$A$15,0),MATCH(1,($U$2=GRID!$B$1:$U$1)*(КАЛЕНДАРЬ!L31=GRID!$B$3:$U$3),0))*GRID!$H$42,
ROUNDUP(INDEX(GRID!$B$4:$U$15,MATCH(P$7,GRID!$A$4:$A$15,0),MATCH(1,($U$2=GRID!$B$1:$U$1)*(КАЛЕНДАРЬ!L31=GRID!$B$3:$U$3),0))*GRID!$H$42*(1-GRID!$H$43),0))</f>
        <v>124488</v>
      </c>
      <c r="Q105" s="8" cm="1">
        <f t="array" ref="Q105">IF($I$2="Длительное проживание от 30 ночей ",
INDEX(GRID!$B$4:$U$15,MATCH(Q$7,GRID!$A$4:$A$15,0),MATCH(1,($U$2=GRID!$B$1:$U$1)*(КАЛЕНДАРЬ!L31=GRID!$B$3:$U$3),0))*GRID!$H$42,
ROUNDUP(INDEX(GRID!$B$4:$U$15,MATCH(Q$7,GRID!$A$4:$A$15,0),MATCH(1,($U$2=GRID!$B$1:$U$1)*(КАЛЕНДАРЬ!L31=GRID!$B$3:$U$3),0))*GRID!$H$42*(1-GRID!$H$43),0))</f>
        <v>145728</v>
      </c>
      <c r="R105" s="57" t="s">
        <v>119</v>
      </c>
      <c r="S105" s="57" t="s">
        <v>119</v>
      </c>
      <c r="T105" s="57" t="s">
        <v>119</v>
      </c>
    </row>
    <row r="106" spans="1:20" hidden="1">
      <c r="A106" s="148" t="s">
        <v>13</v>
      </c>
      <c r="B106" s="149">
        <v>29</v>
      </c>
      <c r="C106" s="8" cm="1">
        <f t="array" ref="C106">IF($I$2="Длительное проживание от 30 ночей ",
INDEX(GRID!$B$4:$U$15,MATCH(C$7,GRID!$A$4:$A$15,0),MATCH(1,($U$2=GRID!$B$1:$U$1)*(КАЛЕНДАРЬ!L32=GRID!$B$3:$U$3),0))*GRID!$H$42,
ROUNDUP(INDEX(GRID!$B$4:$U$15,MATCH(C$7,GRID!$A$4:$A$15,0),MATCH(1,($U$2=GRID!$B$1:$U$1)*(КАЛЕНДАРЬ!L32=GRID!$B$3:$U$3),0))*GRID!$H$42*(1-GRID!$H$43),0))</f>
        <v>28872</v>
      </c>
      <c r="D106" s="8" cm="1">
        <f t="array" ref="D106">IF($I$2="Длительное проживание от 30 ночей ",
INDEX(GRID!$B$18:$U$29,MATCH(C$7,GRID!$A$18:$A$29,0),MATCH(1,($U$2=GRID!$B$1:$U$1)*(КАЛЕНДАРЬ!L32=GRID!$B$3:$U$3),0))*GRID!$H$42,
ROUNDUP(INDEX(GRID!$B$18:$U$29,MATCH(C$7,GRID!$A$18:$A$29,0),MATCH(1,($U$2=GRID!$B$1:$U$1)*(КАЛЕНДАРЬ!L32=GRID!$B$3:$U$3),0))*GRID!$H$42*(1-GRID!$H$43),0))</f>
        <v>32472</v>
      </c>
      <c r="E106" s="8" cm="1">
        <f t="array" ref="E106">IF($I$2="Длительное проживание от 30 ночей ",
INDEX(GRID!$B$4:$U$15,MATCH(E$7,GRID!$A$4:$A$15,0),MATCH(1,($U$2=GRID!$B$1:$U$1)*(КАЛЕНДАРЬ!L32=GRID!$B$3:$U$3),0))*GRID!$H$42,
ROUNDUP(INDEX(GRID!$B$4:$U$15,MATCH(E$7,GRID!$A$4:$A$15,0),MATCH(1,($U$2=GRID!$B$1:$U$1)*(КАЛЕНДАРЬ!L32=GRID!$B$3:$U$3),0))*GRID!$H$42*(1-GRID!$H$43),0))</f>
        <v>34488</v>
      </c>
      <c r="F106" s="8" cm="1">
        <f t="array" ref="F106">IF($I$2="Длительное проживание от 30 ночей ",
INDEX(GRID!$B$18:$U$29,MATCH(E$7,GRID!$A$18:$A$29,0),MATCH(1,($U$2=GRID!$B$1:$U$1)*(КАЛЕНДАРЬ!L32=GRID!$B$3:$U$3),0))*GRID!$H$42,
ROUNDUP(INDEX(GRID!$B$18:$U$29,MATCH(E$7,GRID!$A$18:$A$29,0),MATCH(1,($U$2=GRID!$B$1:$U$1)*(КАЛЕНДАРЬ!L32=GRID!$B$3:$U$3),0))*GRID!$H$42*(1-GRID!$H$43),0))</f>
        <v>38088</v>
      </c>
      <c r="G106" s="57" t="s">
        <v>119</v>
      </c>
      <c r="H106" s="57" t="s">
        <v>119</v>
      </c>
      <c r="I106" s="8" cm="1">
        <f t="array" ref="I106">IF($I$2="Длительное проживание от 30 ночей ",
INDEX(GRID!$B$4:$U$15,MATCH(I$7,GRID!$A$4:$A$15,0),MATCH(1,($U$2=GRID!$B$1:$U$1)*(КАЛЕНДАРЬ!L32=GRID!$B$3:$U$3),0))*GRID!$H$42,
ROUNDUP(INDEX(GRID!$B$4:$U$15,MATCH(I$7,GRID!$A$4:$A$15,0),MATCH(1,($U$2=GRID!$B$1:$U$1)*(КАЛЕНДАРЬ!L32=GRID!$B$3:$U$3),0))*GRID!$H$42*(1-GRID!$H$43),0))</f>
        <v>43848</v>
      </c>
      <c r="J106" s="8" cm="1">
        <f t="array" ref="J106">IF($I$2="Длительное проживание от 30 ночей ",
INDEX(GRID!$B$18:$U$29,MATCH(I$7,GRID!$A$18:$A$29,0),MATCH(1,($U$2=GRID!$B$1:$U$1)*(КАЛЕНДАРЬ!L32=GRID!$B$3:$U$3),0))*GRID!$H$42,
ROUNDUP(INDEX(GRID!$B$18:$U$29,MATCH(I$7,GRID!$A$18:$A$29,0),MATCH(1,($U$2=GRID!$B$1:$U$1)*(КАЛЕНДАРЬ!L32=GRID!$B$3:$U$3),0))*GRID!$H$42*(1-GRID!$H$43),0))</f>
        <v>47448</v>
      </c>
      <c r="K106" s="57" t="s">
        <v>119</v>
      </c>
      <c r="L106" s="57" t="s">
        <v>119</v>
      </c>
      <c r="M106" s="8" cm="1">
        <f t="array" ref="M106">IF($I$2="Длительное проживание от 30 ночей ",
INDEX(GRID!$B$4:$U$15,MATCH(M$7,GRID!$A$4:$A$15,0),MATCH(1,($U$2=GRID!$B$1:$U$1)*(КАЛЕНДАРЬ!L32=GRID!$B$3:$U$3),0))*GRID!$H$42,
ROUNDUP(INDEX(GRID!$B$4:$U$15,MATCH(M$7,GRID!$A$4:$A$15,0),MATCH(1,($U$2=GRID!$B$1:$U$1)*(КАЛЕНДАРЬ!L32=GRID!$B$3:$U$3),0))*GRID!$H$42*(1-GRID!$H$43),0))</f>
        <v>64944</v>
      </c>
      <c r="N106" s="8" cm="1">
        <f t="array" ref="N106">IF($I$2="Длительное проживание от 30 ночей ",
INDEX(GRID!$B$18:$U$29,MATCH(M$7,GRID!$A$18:$A$29,0),MATCH(1,($U$2=GRID!$B$1:$U$1)*(КАЛЕНДАРЬ!L32=GRID!$B$3:$U$3),0))*GRID!$H$42,
ROUNDUP(INDEX(GRID!$B$18:$U$29,MATCH(M$7,GRID!$A$18:$A$29,0),MATCH(1,($U$2=GRID!$B$1:$U$1)*(КАЛЕНДАРЬ!L32=GRID!$B$3:$U$3),0))*GRID!$H$42*(1-GRID!$H$43),0))</f>
        <v>68544</v>
      </c>
      <c r="O106" s="57" t="s">
        <v>119</v>
      </c>
      <c r="P106" s="8" cm="1">
        <f t="array" ref="P106">IF($I$2="Длительное проживание от 30 ночей ",
INDEX(GRID!$B$4:$U$15,MATCH(P$7,GRID!$A$4:$A$15,0),MATCH(1,($U$2=GRID!$B$1:$U$1)*(КАЛЕНДАРЬ!L32=GRID!$B$3:$U$3),0))*GRID!$H$42,
ROUNDUP(INDEX(GRID!$B$4:$U$15,MATCH(P$7,GRID!$A$4:$A$15,0),MATCH(1,($U$2=GRID!$B$1:$U$1)*(КАЛЕНДАРЬ!L32=GRID!$B$3:$U$3),0))*GRID!$H$42*(1-GRID!$H$43),0))</f>
        <v>124488</v>
      </c>
      <c r="Q106" s="8" cm="1">
        <f t="array" ref="Q106">IF($I$2="Длительное проживание от 30 ночей ",
INDEX(GRID!$B$4:$U$15,MATCH(Q$7,GRID!$A$4:$A$15,0),MATCH(1,($U$2=GRID!$B$1:$U$1)*(КАЛЕНДАРЬ!L32=GRID!$B$3:$U$3),0))*GRID!$H$42,
ROUNDUP(INDEX(GRID!$B$4:$U$15,MATCH(Q$7,GRID!$A$4:$A$15,0),MATCH(1,($U$2=GRID!$B$1:$U$1)*(КАЛЕНДАРЬ!L32=GRID!$B$3:$U$3),0))*GRID!$H$42*(1-GRID!$H$43),0))</f>
        <v>145728</v>
      </c>
      <c r="R106" s="57" t="s">
        <v>119</v>
      </c>
      <c r="S106" s="57" t="s">
        <v>119</v>
      </c>
      <c r="T106" s="57" t="s">
        <v>119</v>
      </c>
    </row>
    <row r="107" spans="1:20" hidden="1">
      <c r="A107" s="148" t="s">
        <v>14</v>
      </c>
      <c r="B107" s="149">
        <v>30</v>
      </c>
      <c r="C107" s="8" cm="1">
        <f t="array" ref="C107">IF($I$2="Длительное проживание от 30 ночей ",
INDEX(GRID!$B$4:$U$15,MATCH(C$7,GRID!$A$4:$A$15,0),MATCH(1,($U$2=GRID!$B$1:$U$1)*(КАЛЕНДАРЬ!L33=GRID!$B$3:$U$3),0))*GRID!$H$42,
ROUNDUP(INDEX(GRID!$B$4:$U$15,MATCH(C$7,GRID!$A$4:$A$15,0),MATCH(1,($U$2=GRID!$B$1:$U$1)*(КАЛЕНДАРЬ!L33=GRID!$B$3:$U$3),0))*GRID!$H$42*(1-GRID!$H$43),0))</f>
        <v>31608</v>
      </c>
      <c r="D107" s="8" cm="1">
        <f t="array" ref="D107">IF($I$2="Длительное проживание от 30 ночей ",
INDEX(GRID!$B$18:$U$29,MATCH(C$7,GRID!$A$18:$A$29,0),MATCH(1,($U$2=GRID!$B$1:$U$1)*(КАЛЕНДАРЬ!L33=GRID!$B$3:$U$3),0))*GRID!$H$42,
ROUNDUP(INDEX(GRID!$B$18:$U$29,MATCH(C$7,GRID!$A$18:$A$29,0),MATCH(1,($U$2=GRID!$B$1:$U$1)*(КАЛЕНДАРЬ!L33=GRID!$B$3:$U$3),0))*GRID!$H$42*(1-GRID!$H$43),0))</f>
        <v>35208</v>
      </c>
      <c r="E107" s="8" cm="1">
        <f t="array" ref="E107">IF($I$2="Длительное проживание от 30 ночей ",
INDEX(GRID!$B$4:$U$15,MATCH(E$7,GRID!$A$4:$A$15,0),MATCH(1,($U$2=GRID!$B$1:$U$1)*(КАЛЕНДАРЬ!L33=GRID!$B$3:$U$3),0))*GRID!$H$42,
ROUNDUP(INDEX(GRID!$B$4:$U$15,MATCH(E$7,GRID!$A$4:$A$15,0),MATCH(1,($U$2=GRID!$B$1:$U$1)*(КАЛЕНДАРЬ!L33=GRID!$B$3:$U$3),0))*GRID!$H$42*(1-GRID!$H$43),0))</f>
        <v>37728</v>
      </c>
      <c r="F107" s="8" cm="1">
        <f t="array" ref="F107">IF($I$2="Длительное проживание от 30 ночей ",
INDEX(GRID!$B$18:$U$29,MATCH(E$7,GRID!$A$18:$A$29,0),MATCH(1,($U$2=GRID!$B$1:$U$1)*(КАЛЕНДАРЬ!L33=GRID!$B$3:$U$3),0))*GRID!$H$42,
ROUNDUP(INDEX(GRID!$B$18:$U$29,MATCH(E$7,GRID!$A$18:$A$29,0),MATCH(1,($U$2=GRID!$B$1:$U$1)*(КАЛЕНДАРЬ!L33=GRID!$B$3:$U$3),0))*GRID!$H$42*(1-GRID!$H$43),0))</f>
        <v>41328</v>
      </c>
      <c r="G107" s="57" t="s">
        <v>119</v>
      </c>
      <c r="H107" s="57" t="s">
        <v>119</v>
      </c>
      <c r="I107" s="8" cm="1">
        <f t="array" ref="I107">IF($I$2="Длительное проживание от 30 ночей ",
INDEX(GRID!$B$4:$U$15,MATCH(I$7,GRID!$A$4:$A$15,0),MATCH(1,($U$2=GRID!$B$1:$U$1)*(КАЛЕНДАРЬ!L33=GRID!$B$3:$U$3),0))*GRID!$H$42,
ROUNDUP(INDEX(GRID!$B$4:$U$15,MATCH(I$7,GRID!$A$4:$A$15,0),MATCH(1,($U$2=GRID!$B$1:$U$1)*(КАЛЕНДАРЬ!L33=GRID!$B$3:$U$3),0))*GRID!$H$42*(1-GRID!$H$43),0))</f>
        <v>47376</v>
      </c>
      <c r="J107" s="8" cm="1">
        <f t="array" ref="J107">IF($I$2="Длительное проживание от 30 ночей ",
INDEX(GRID!$B$18:$U$29,MATCH(I$7,GRID!$A$18:$A$29,0),MATCH(1,($U$2=GRID!$B$1:$U$1)*(КАЛЕНДАРЬ!L33=GRID!$B$3:$U$3),0))*GRID!$H$42,
ROUNDUP(INDEX(GRID!$B$18:$U$29,MATCH(I$7,GRID!$A$18:$A$29,0),MATCH(1,($U$2=GRID!$B$1:$U$1)*(КАЛЕНДАРЬ!L33=GRID!$B$3:$U$3),0))*GRID!$H$42*(1-GRID!$H$43),0))</f>
        <v>50976</v>
      </c>
      <c r="K107" s="57" t="s">
        <v>119</v>
      </c>
      <c r="L107" s="57" t="s">
        <v>119</v>
      </c>
      <c r="M107" s="8" cm="1">
        <f t="array" ref="M107">IF($I$2="Длительное проживание от 30 ночей ",
INDEX(GRID!$B$4:$U$15,MATCH(M$7,GRID!$A$4:$A$15,0),MATCH(1,($U$2=GRID!$B$1:$U$1)*(КАЛЕНДАРЬ!L33=GRID!$B$3:$U$3),0))*GRID!$H$42,
ROUNDUP(INDEX(GRID!$B$4:$U$15,MATCH(M$7,GRID!$A$4:$A$15,0),MATCH(1,($U$2=GRID!$B$1:$U$1)*(КАЛЕНДАРЬ!L33=GRID!$B$3:$U$3),0))*GRID!$H$42*(1-GRID!$H$43),0))</f>
        <v>69480</v>
      </c>
      <c r="N107" s="8" cm="1">
        <f t="array" ref="N107">IF($I$2="Длительное проживание от 30 ночей ",
INDEX(GRID!$B$18:$U$29,MATCH(M$7,GRID!$A$18:$A$29,0),MATCH(1,($U$2=GRID!$B$1:$U$1)*(КАЛЕНДАРЬ!L33=GRID!$B$3:$U$3),0))*GRID!$H$42,
ROUNDUP(INDEX(GRID!$B$18:$U$29,MATCH(M$7,GRID!$A$18:$A$29,0),MATCH(1,($U$2=GRID!$B$1:$U$1)*(КАЛЕНДАРЬ!L33=GRID!$B$3:$U$3),0))*GRID!$H$42*(1-GRID!$H$43),0))</f>
        <v>73080</v>
      </c>
      <c r="O107" s="57" t="s">
        <v>119</v>
      </c>
      <c r="P107" s="8" cm="1">
        <f t="array" ref="P107">IF($I$2="Длительное проживание от 30 ночей ",
INDEX(GRID!$B$4:$U$15,MATCH(P$7,GRID!$A$4:$A$15,0),MATCH(1,($U$2=GRID!$B$1:$U$1)*(КАЛЕНДАРЬ!L33=GRID!$B$3:$U$3),0))*GRID!$H$42,
ROUNDUP(INDEX(GRID!$B$4:$U$15,MATCH(P$7,GRID!$A$4:$A$15,0),MATCH(1,($U$2=GRID!$B$1:$U$1)*(КАЛЕНДАРЬ!L33=GRID!$B$3:$U$3),0))*GRID!$H$42*(1-GRID!$H$43),0))</f>
        <v>130536</v>
      </c>
      <c r="Q107" s="8" cm="1">
        <f t="array" ref="Q107">IF($I$2="Длительное проживание от 30 ночей ",
INDEX(GRID!$B$4:$U$15,MATCH(Q$7,GRID!$A$4:$A$15,0),MATCH(1,($U$2=GRID!$B$1:$U$1)*(КАЛЕНДАРЬ!L33=GRID!$B$3:$U$3),0))*GRID!$H$42,
ROUNDUP(INDEX(GRID!$B$4:$U$15,MATCH(Q$7,GRID!$A$4:$A$15,0),MATCH(1,($U$2=GRID!$B$1:$U$1)*(КАЛЕНДАРЬ!L33=GRID!$B$3:$U$3),0))*GRID!$H$42*(1-GRID!$H$43),0))</f>
        <v>152280</v>
      </c>
      <c r="R107" s="57" t="s">
        <v>119</v>
      </c>
      <c r="S107" s="57" t="s">
        <v>119</v>
      </c>
      <c r="T107" s="57" t="s">
        <v>119</v>
      </c>
    </row>
    <row r="108" spans="1:20" hidden="1">
      <c r="A108" s="146"/>
      <c r="B108" s="147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</row>
    <row r="109" spans="1:20" s="9" customFormat="1" ht="17.25" hidden="1" customHeight="1">
      <c r="A109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09" s="171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</row>
    <row r="110" spans="1:20" hidden="1">
      <c r="A110" s="172" t="s">
        <v>104</v>
      </c>
      <c r="B110" s="173"/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</row>
    <row r="111" spans="1:20" ht="56.25" hidden="1" customHeight="1">
      <c r="A111" s="174" t="s">
        <v>8</v>
      </c>
      <c r="B111" s="175"/>
      <c r="C111" s="178" t="s">
        <v>101</v>
      </c>
      <c r="D111" s="179"/>
      <c r="E111" s="164" t="s">
        <v>93</v>
      </c>
      <c r="F111" s="165"/>
      <c r="G111" s="252" t="s">
        <v>94</v>
      </c>
      <c r="H111" s="253"/>
      <c r="I111" s="208" t="s">
        <v>95</v>
      </c>
      <c r="J111" s="208"/>
      <c r="K111" s="166" t="s">
        <v>96</v>
      </c>
      <c r="L111" s="166"/>
      <c r="M111" s="170" t="s">
        <v>97</v>
      </c>
      <c r="N111" s="170"/>
      <c r="O111" s="51" t="s">
        <v>71</v>
      </c>
      <c r="P111" s="22" t="s">
        <v>72</v>
      </c>
      <c r="Q111" s="23" t="s">
        <v>73</v>
      </c>
      <c r="R111" s="51" t="s">
        <v>74</v>
      </c>
      <c r="S111" s="51" t="s">
        <v>75</v>
      </c>
      <c r="T111" s="51" t="s">
        <v>76</v>
      </c>
    </row>
    <row r="112" spans="1:20" hidden="1">
      <c r="A112" s="176"/>
      <c r="B112" s="177"/>
      <c r="C112" s="55" t="s">
        <v>9</v>
      </c>
      <c r="D112" s="55" t="s">
        <v>10</v>
      </c>
      <c r="E112" s="55" t="s">
        <v>9</v>
      </c>
      <c r="F112" s="55" t="s">
        <v>10</v>
      </c>
      <c r="G112" s="55" t="s">
        <v>9</v>
      </c>
      <c r="H112" s="55" t="s">
        <v>10</v>
      </c>
      <c r="I112" s="55" t="s">
        <v>9</v>
      </c>
      <c r="J112" s="55" t="s">
        <v>10</v>
      </c>
      <c r="K112" s="55" t="s">
        <v>9</v>
      </c>
      <c r="L112" s="55" t="s">
        <v>10</v>
      </c>
      <c r="M112" s="55" t="s">
        <v>9</v>
      </c>
      <c r="N112" s="55" t="s">
        <v>10</v>
      </c>
      <c r="O112" s="55" t="s">
        <v>99</v>
      </c>
      <c r="P112" s="55" t="s">
        <v>100</v>
      </c>
      <c r="Q112" s="55" t="s">
        <v>100</v>
      </c>
      <c r="R112" s="55" t="s">
        <v>118</v>
      </c>
      <c r="S112" s="55" t="s">
        <v>118</v>
      </c>
      <c r="T112" s="55" t="s">
        <v>118</v>
      </c>
    </row>
    <row r="113" spans="1:20" hidden="1">
      <c r="A113" s="148" t="s">
        <v>15</v>
      </c>
      <c r="B113" s="149">
        <v>1</v>
      </c>
      <c r="C113" s="8" cm="1">
        <f t="array" ref="C113">IF($I$2="Длительное проживание от 30 ночей ",
INDEX(GRID!$B$4:$U$15,MATCH(C$7,GRID!$A$4:$A$15,0),MATCH(1,($U$2=GRID!$B$1:$U$1)*(КАЛЕНДАРЬ!O4=GRID!$B$3:$U$3),0))*GRID!$H$42,
ROUNDUP(INDEX(GRID!$B$4:$U$15,MATCH(C$7,GRID!$A$4:$A$15,0),MATCH(1,($U$2=GRID!$B$1:$U$1)*(КАЛЕНДАРЬ!O4=GRID!$B$3:$U$3),0))*GRID!$H$42*(1-GRID!$H$43),0))</f>
        <v>37872</v>
      </c>
      <c r="D113" s="8" cm="1">
        <f t="array" ref="D113">IF($I$2="Длительное проживание от 30 ночей ",
INDEX(GRID!$B$18:$U$29,MATCH(C$7,GRID!$A$18:$A$29,0),MATCH(1,($U$2=GRID!$B$1:$U$1)*(КАЛЕНДАРЬ!O4=GRID!$B$3:$U$3),0))*GRID!$H$42,
ROUNDUP(INDEX(GRID!$B$18:$U$29,MATCH(C$7,GRID!$A$18:$A$29,0),MATCH(1,($U$2=GRID!$B$1:$U$1)*(КАЛЕНДАРЬ!O4=GRID!$B$3:$U$3),0))*GRID!$H$42*(1-GRID!$H$43),0))</f>
        <v>41472</v>
      </c>
      <c r="E113" s="8" cm="1">
        <f t="array" ref="E113">IF($I$2="Длительное проживание от 30 ночей ",
INDEX(GRID!$B$4:$U$15,MATCH(E$7,GRID!$A$4:$A$15,0),MATCH(1,($U$2=GRID!$B$1:$U$1)*(КАЛЕНДАРЬ!O4=GRID!$B$3:$U$3),0))*GRID!$H$42,
ROUNDUP(INDEX(GRID!$B$4:$U$15,MATCH(E$7,GRID!$A$4:$A$15,0),MATCH(1,($U$2=GRID!$B$1:$U$1)*(КАЛЕНДАРЬ!O4=GRID!$B$3:$U$3),0))*GRID!$H$42*(1-GRID!$H$43),0))</f>
        <v>44712</v>
      </c>
      <c r="F113" s="8" cm="1">
        <f t="array" ref="F113">IF($I$2="Длительное проживание от 30 ночей ",
INDEX(GRID!$B$18:$U$29,MATCH(E$7,GRID!$A$18:$A$29,0),MATCH(1,($U$2=GRID!$B$1:$U$1)*(КАЛЕНДАРЬ!O4=GRID!$B$3:$U$3),0))*GRID!$H$42,
ROUNDUP(INDEX(GRID!$B$18:$U$29,MATCH(E$7,GRID!$A$18:$A$29,0),MATCH(1,($U$2=GRID!$B$1:$U$1)*(КАЛЕНДАРЬ!O4=GRID!$B$3:$U$3),0))*GRID!$H$42*(1-GRID!$H$43),0))</f>
        <v>48312</v>
      </c>
      <c r="G113" s="57" t="s">
        <v>119</v>
      </c>
      <c r="H113" s="57" t="s">
        <v>119</v>
      </c>
      <c r="I113" s="8" cm="1">
        <f t="array" ref="I113">IF($I$2="Длительное проживание от 30 ночей ",
INDEX(GRID!$B$4:$U$15,MATCH(I$7,GRID!$A$4:$A$15,0),MATCH(1,($U$2=GRID!$B$1:$U$1)*(КАЛЕНДАРЬ!O4=GRID!$B$3:$U$3),0))*GRID!$H$42,
ROUNDUP(INDEX(GRID!$B$4:$U$15,MATCH(I$7,GRID!$A$4:$A$15,0),MATCH(1,($U$2=GRID!$B$1:$U$1)*(КАЛЕНДАРЬ!O4=GRID!$B$3:$U$3),0))*GRID!$H$42*(1-GRID!$H$43),0))</f>
        <v>55152</v>
      </c>
      <c r="J113" s="8" cm="1">
        <f t="array" ref="J113">IF($I$2="Длительное проживание от 30 ночей ",
INDEX(GRID!$B$18:$U$29,MATCH(I$7,GRID!$A$18:$A$29,0),MATCH(1,($U$2=GRID!$B$1:$U$1)*(КАЛЕНДАРЬ!O4=GRID!$B$3:$U$3),0))*GRID!$H$42,
ROUNDUP(INDEX(GRID!$B$18:$U$29,MATCH(I$7,GRID!$A$18:$A$29,0),MATCH(1,($U$2=GRID!$B$1:$U$1)*(КАЛЕНДАРЬ!O4=GRID!$B$3:$U$3),0))*GRID!$H$42*(1-GRID!$H$43),0))</f>
        <v>58752</v>
      </c>
      <c r="K113" s="57" t="s">
        <v>119</v>
      </c>
      <c r="L113" s="57" t="s">
        <v>119</v>
      </c>
      <c r="M113" s="8" cm="1">
        <f t="array" ref="M113">IF($I$2="Длительное проживание от 30 ночей ",
INDEX(GRID!$B$4:$U$15,MATCH(M$7,GRID!$A$4:$A$15,0),MATCH(1,($U$2=GRID!$B$1:$U$1)*(КАЛЕНДАРЬ!O4=GRID!$B$3:$U$3),0))*GRID!$H$42,
ROUNDUP(INDEX(GRID!$B$4:$U$15,MATCH(M$7,GRID!$A$4:$A$15,0),MATCH(1,($U$2=GRID!$B$1:$U$1)*(КАЛЕНДАРЬ!O4=GRID!$B$3:$U$3),0))*GRID!$H$42*(1-GRID!$H$43),0))</f>
        <v>79488</v>
      </c>
      <c r="N113" s="8" cm="1">
        <f t="array" ref="N113">IF($I$2="Длительное проживание от 30 ночей ",
INDEX(GRID!$B$18:$U$29,MATCH(M$7,GRID!$A$18:$A$29,0),MATCH(1,($U$2=GRID!$B$1:$U$1)*(КАЛЕНДАРЬ!O4=GRID!$B$3:$U$3),0))*GRID!$H$42,
ROUNDUP(INDEX(GRID!$B$18:$U$29,MATCH(M$7,GRID!$A$18:$A$29,0),MATCH(1,($U$2=GRID!$B$1:$U$1)*(КАЛЕНДАРЬ!O4=GRID!$B$3:$U$3),0))*GRID!$H$42*(1-GRID!$H$43),0))</f>
        <v>83088</v>
      </c>
      <c r="O113" s="57" t="s">
        <v>119</v>
      </c>
      <c r="P113" s="8" cm="1">
        <f t="array" ref="P113">IF($I$2="Длительное проживание от 30 ночей ",
INDEX(GRID!$B$4:$U$15,MATCH(P$7,GRID!$A$4:$A$15,0),MATCH(1,($U$2=GRID!$B$1:$U$1)*(КАЛЕНДАРЬ!O4=GRID!$B$3:$U$3),0))*GRID!$H$42,
ROUNDUP(INDEX(GRID!$B$4:$U$15,MATCH(P$7,GRID!$A$4:$A$15,0),MATCH(1,($U$2=GRID!$B$1:$U$1)*(КАЛЕНДАРЬ!O4=GRID!$B$3:$U$3),0))*GRID!$H$42*(1-GRID!$H$43),0))</f>
        <v>143496</v>
      </c>
      <c r="Q113" s="8" cm="1">
        <f t="array" ref="Q113">IF($I$2="Длительное проживание от 30 ночей ",
INDEX(GRID!$B$4:$U$15,MATCH(Q$7,GRID!$A$4:$A$15,0),MATCH(1,($U$2=GRID!$B$1:$U$1)*(КАЛЕНДАРЬ!O4=GRID!$B$3:$U$3),0))*GRID!$H$42,
ROUNDUP(INDEX(GRID!$B$4:$U$15,MATCH(Q$7,GRID!$A$4:$A$15,0),MATCH(1,($U$2=GRID!$B$1:$U$1)*(КАЛЕНДАРЬ!O4=GRID!$B$3:$U$3),0))*GRID!$H$42*(1-GRID!$H$43),0))</f>
        <v>166032</v>
      </c>
      <c r="R113" s="57" t="s">
        <v>119</v>
      </c>
      <c r="S113" s="57" t="s">
        <v>119</v>
      </c>
      <c r="T113" s="57" t="s">
        <v>119</v>
      </c>
    </row>
    <row r="114" spans="1:20" hidden="1">
      <c r="A114" s="148" t="s">
        <v>16</v>
      </c>
      <c r="B114" s="149">
        <v>2</v>
      </c>
      <c r="C114" s="8" cm="1">
        <f t="array" ref="C114">IF($I$2="Длительное проживание от 30 ночей ",
INDEX(GRID!$B$4:$U$15,MATCH(C$7,GRID!$A$4:$A$15,0),MATCH(1,($U$2=GRID!$B$1:$U$1)*(КАЛЕНДАРЬ!O5=GRID!$B$3:$U$3),0))*GRID!$H$42,
ROUNDUP(INDEX(GRID!$B$4:$U$15,MATCH(C$7,GRID!$A$4:$A$15,0),MATCH(1,($U$2=GRID!$B$1:$U$1)*(КАЛЕНДАРЬ!O5=GRID!$B$3:$U$3),0))*GRID!$H$42*(1-GRID!$H$43),0))</f>
        <v>37872</v>
      </c>
      <c r="D114" s="8" cm="1">
        <f t="array" ref="D114">IF($I$2="Длительное проживание от 30 ночей ",
INDEX(GRID!$B$18:$U$29,MATCH(C$7,GRID!$A$18:$A$29,0),MATCH(1,($U$2=GRID!$B$1:$U$1)*(КАЛЕНДАРЬ!O5=GRID!$B$3:$U$3),0))*GRID!$H$42,
ROUNDUP(INDEX(GRID!$B$18:$U$29,MATCH(C$7,GRID!$A$18:$A$29,0),MATCH(1,($U$2=GRID!$B$1:$U$1)*(КАЛЕНДАРЬ!O5=GRID!$B$3:$U$3),0))*GRID!$H$42*(1-GRID!$H$43),0))</f>
        <v>41472</v>
      </c>
      <c r="E114" s="8" cm="1">
        <f t="array" ref="E114">IF($I$2="Длительное проживание от 30 ночей ",
INDEX(GRID!$B$4:$U$15,MATCH(E$7,GRID!$A$4:$A$15,0),MATCH(1,($U$2=GRID!$B$1:$U$1)*(КАЛЕНДАРЬ!O5=GRID!$B$3:$U$3),0))*GRID!$H$42,
ROUNDUP(INDEX(GRID!$B$4:$U$15,MATCH(E$7,GRID!$A$4:$A$15,0),MATCH(1,($U$2=GRID!$B$1:$U$1)*(КАЛЕНДАРЬ!O5=GRID!$B$3:$U$3),0))*GRID!$H$42*(1-GRID!$H$43),0))</f>
        <v>44712</v>
      </c>
      <c r="F114" s="8" cm="1">
        <f t="array" ref="F114">IF($I$2="Длительное проживание от 30 ночей ",
INDEX(GRID!$B$18:$U$29,MATCH(E$7,GRID!$A$18:$A$29,0),MATCH(1,($U$2=GRID!$B$1:$U$1)*(КАЛЕНДАРЬ!O5=GRID!$B$3:$U$3),0))*GRID!$H$42,
ROUNDUP(INDEX(GRID!$B$18:$U$29,MATCH(E$7,GRID!$A$18:$A$29,0),MATCH(1,($U$2=GRID!$B$1:$U$1)*(КАЛЕНДАРЬ!O5=GRID!$B$3:$U$3),0))*GRID!$H$42*(1-GRID!$H$43),0))</f>
        <v>48312</v>
      </c>
      <c r="G114" s="57" t="s">
        <v>119</v>
      </c>
      <c r="H114" s="57" t="s">
        <v>119</v>
      </c>
      <c r="I114" s="8" cm="1">
        <f t="array" ref="I114">IF($I$2="Длительное проживание от 30 ночей ",
INDEX(GRID!$B$4:$U$15,MATCH(I$7,GRID!$A$4:$A$15,0),MATCH(1,($U$2=GRID!$B$1:$U$1)*(КАЛЕНДАРЬ!O5=GRID!$B$3:$U$3),0))*GRID!$H$42,
ROUNDUP(INDEX(GRID!$B$4:$U$15,MATCH(I$7,GRID!$A$4:$A$15,0),MATCH(1,($U$2=GRID!$B$1:$U$1)*(КАЛЕНДАРЬ!O5=GRID!$B$3:$U$3),0))*GRID!$H$42*(1-GRID!$H$43),0))</f>
        <v>55152</v>
      </c>
      <c r="J114" s="8" cm="1">
        <f t="array" ref="J114">IF($I$2="Длительное проживание от 30 ночей ",
INDEX(GRID!$B$18:$U$29,MATCH(I$7,GRID!$A$18:$A$29,0),MATCH(1,($U$2=GRID!$B$1:$U$1)*(КАЛЕНДАРЬ!O5=GRID!$B$3:$U$3),0))*GRID!$H$42,
ROUNDUP(INDEX(GRID!$B$18:$U$29,MATCH(I$7,GRID!$A$18:$A$29,0),MATCH(1,($U$2=GRID!$B$1:$U$1)*(КАЛЕНДАРЬ!O5=GRID!$B$3:$U$3),0))*GRID!$H$42*(1-GRID!$H$43),0))</f>
        <v>58752</v>
      </c>
      <c r="K114" s="57" t="s">
        <v>119</v>
      </c>
      <c r="L114" s="57" t="s">
        <v>119</v>
      </c>
      <c r="M114" s="8" cm="1">
        <f t="array" ref="M114">IF($I$2="Длительное проживание от 30 ночей ",
INDEX(GRID!$B$4:$U$15,MATCH(M$7,GRID!$A$4:$A$15,0),MATCH(1,($U$2=GRID!$B$1:$U$1)*(КАЛЕНДАРЬ!O5=GRID!$B$3:$U$3),0))*GRID!$H$42,
ROUNDUP(INDEX(GRID!$B$4:$U$15,MATCH(M$7,GRID!$A$4:$A$15,0),MATCH(1,($U$2=GRID!$B$1:$U$1)*(КАЛЕНДАРЬ!O5=GRID!$B$3:$U$3),0))*GRID!$H$42*(1-GRID!$H$43),0))</f>
        <v>79488</v>
      </c>
      <c r="N114" s="8" cm="1">
        <f t="array" ref="N114">IF($I$2="Длительное проживание от 30 ночей ",
INDEX(GRID!$B$18:$U$29,MATCH(M$7,GRID!$A$18:$A$29,0),MATCH(1,($U$2=GRID!$B$1:$U$1)*(КАЛЕНДАРЬ!O5=GRID!$B$3:$U$3),0))*GRID!$H$42,
ROUNDUP(INDEX(GRID!$B$18:$U$29,MATCH(M$7,GRID!$A$18:$A$29,0),MATCH(1,($U$2=GRID!$B$1:$U$1)*(КАЛЕНДАРЬ!O5=GRID!$B$3:$U$3),0))*GRID!$H$42*(1-GRID!$H$43),0))</f>
        <v>83088</v>
      </c>
      <c r="O114" s="57" t="s">
        <v>119</v>
      </c>
      <c r="P114" s="8" cm="1">
        <f t="array" ref="P114">IF($I$2="Длительное проживание от 30 ночей ",
INDEX(GRID!$B$4:$U$15,MATCH(P$7,GRID!$A$4:$A$15,0),MATCH(1,($U$2=GRID!$B$1:$U$1)*(КАЛЕНДАРЬ!O5=GRID!$B$3:$U$3),0))*GRID!$H$42,
ROUNDUP(INDEX(GRID!$B$4:$U$15,MATCH(P$7,GRID!$A$4:$A$15,0),MATCH(1,($U$2=GRID!$B$1:$U$1)*(КАЛЕНДАРЬ!O5=GRID!$B$3:$U$3),0))*GRID!$H$42*(1-GRID!$H$43),0))</f>
        <v>143496</v>
      </c>
      <c r="Q114" s="8" cm="1">
        <f t="array" ref="Q114">IF($I$2="Длительное проживание от 30 ночей ",
INDEX(GRID!$B$4:$U$15,MATCH(Q$7,GRID!$A$4:$A$15,0),MATCH(1,($U$2=GRID!$B$1:$U$1)*(КАЛЕНДАРЬ!O5=GRID!$B$3:$U$3),0))*GRID!$H$42,
ROUNDUP(INDEX(GRID!$B$4:$U$15,MATCH(Q$7,GRID!$A$4:$A$15,0),MATCH(1,($U$2=GRID!$B$1:$U$1)*(КАЛЕНДАРЬ!O5=GRID!$B$3:$U$3),0))*GRID!$H$42*(1-GRID!$H$43),0))</f>
        <v>166032</v>
      </c>
      <c r="R114" s="57" t="s">
        <v>119</v>
      </c>
      <c r="S114" s="57" t="s">
        <v>119</v>
      </c>
      <c r="T114" s="57" t="s">
        <v>119</v>
      </c>
    </row>
    <row r="115" spans="1:20" hidden="1">
      <c r="A115" s="148" t="s">
        <v>17</v>
      </c>
      <c r="B115" s="149">
        <v>3</v>
      </c>
      <c r="C115" s="8" cm="1">
        <f t="array" ref="C115">IF($I$2="Длительное проживание от 30 ночей ",
INDEX(GRID!$B$4:$U$15,MATCH(C$7,GRID!$A$4:$A$15,0),MATCH(1,($U$2=GRID!$B$1:$U$1)*(КАЛЕНДАРЬ!O6=GRID!$B$3:$U$3),0))*GRID!$H$42,
ROUNDUP(INDEX(GRID!$B$4:$U$15,MATCH(C$7,GRID!$A$4:$A$15,0),MATCH(1,($U$2=GRID!$B$1:$U$1)*(КАЛЕНДАРЬ!O6=GRID!$B$3:$U$3),0))*GRID!$H$42*(1-GRID!$H$43),0))</f>
        <v>37872</v>
      </c>
      <c r="D115" s="8" cm="1">
        <f t="array" ref="D115">IF($I$2="Длительное проживание от 30 ночей ",
INDEX(GRID!$B$18:$U$29,MATCH(C$7,GRID!$A$18:$A$29,0),MATCH(1,($U$2=GRID!$B$1:$U$1)*(КАЛЕНДАРЬ!O6=GRID!$B$3:$U$3),0))*GRID!$H$42,
ROUNDUP(INDEX(GRID!$B$18:$U$29,MATCH(C$7,GRID!$A$18:$A$29,0),MATCH(1,($U$2=GRID!$B$1:$U$1)*(КАЛЕНДАРЬ!O6=GRID!$B$3:$U$3),0))*GRID!$H$42*(1-GRID!$H$43),0))</f>
        <v>41472</v>
      </c>
      <c r="E115" s="8" cm="1">
        <f t="array" ref="E115">IF($I$2="Длительное проживание от 30 ночей ",
INDEX(GRID!$B$4:$U$15,MATCH(E$7,GRID!$A$4:$A$15,0),MATCH(1,($U$2=GRID!$B$1:$U$1)*(КАЛЕНДАРЬ!O6=GRID!$B$3:$U$3),0))*GRID!$H$42,
ROUNDUP(INDEX(GRID!$B$4:$U$15,MATCH(E$7,GRID!$A$4:$A$15,0),MATCH(1,($U$2=GRID!$B$1:$U$1)*(КАЛЕНДАРЬ!O6=GRID!$B$3:$U$3),0))*GRID!$H$42*(1-GRID!$H$43),0))</f>
        <v>44712</v>
      </c>
      <c r="F115" s="8" cm="1">
        <f t="array" ref="F115">IF($I$2="Длительное проживание от 30 ночей ",
INDEX(GRID!$B$18:$U$29,MATCH(E$7,GRID!$A$18:$A$29,0),MATCH(1,($U$2=GRID!$B$1:$U$1)*(КАЛЕНДАРЬ!O6=GRID!$B$3:$U$3),0))*GRID!$H$42,
ROUNDUP(INDEX(GRID!$B$18:$U$29,MATCH(E$7,GRID!$A$18:$A$29,0),MATCH(1,($U$2=GRID!$B$1:$U$1)*(КАЛЕНДАРЬ!O6=GRID!$B$3:$U$3),0))*GRID!$H$42*(1-GRID!$H$43),0))</f>
        <v>48312</v>
      </c>
      <c r="G115" s="57" t="s">
        <v>119</v>
      </c>
      <c r="H115" s="57" t="s">
        <v>119</v>
      </c>
      <c r="I115" s="8" cm="1">
        <f t="array" ref="I115">IF($I$2="Длительное проживание от 30 ночей ",
INDEX(GRID!$B$4:$U$15,MATCH(I$7,GRID!$A$4:$A$15,0),MATCH(1,($U$2=GRID!$B$1:$U$1)*(КАЛЕНДАРЬ!O6=GRID!$B$3:$U$3),0))*GRID!$H$42,
ROUNDUP(INDEX(GRID!$B$4:$U$15,MATCH(I$7,GRID!$A$4:$A$15,0),MATCH(1,($U$2=GRID!$B$1:$U$1)*(КАЛЕНДАРЬ!O6=GRID!$B$3:$U$3),0))*GRID!$H$42*(1-GRID!$H$43),0))</f>
        <v>55152</v>
      </c>
      <c r="J115" s="8" cm="1">
        <f t="array" ref="J115">IF($I$2="Длительное проживание от 30 ночей ",
INDEX(GRID!$B$18:$U$29,MATCH(I$7,GRID!$A$18:$A$29,0),MATCH(1,($U$2=GRID!$B$1:$U$1)*(КАЛЕНДАРЬ!O6=GRID!$B$3:$U$3),0))*GRID!$H$42,
ROUNDUP(INDEX(GRID!$B$18:$U$29,MATCH(I$7,GRID!$A$18:$A$29,0),MATCH(1,($U$2=GRID!$B$1:$U$1)*(КАЛЕНДАРЬ!O6=GRID!$B$3:$U$3),0))*GRID!$H$42*(1-GRID!$H$43),0))</f>
        <v>58752</v>
      </c>
      <c r="K115" s="57" t="s">
        <v>119</v>
      </c>
      <c r="L115" s="57" t="s">
        <v>119</v>
      </c>
      <c r="M115" s="8" cm="1">
        <f t="array" ref="M115">IF($I$2="Длительное проживание от 30 ночей ",
INDEX(GRID!$B$4:$U$15,MATCH(M$7,GRID!$A$4:$A$15,0),MATCH(1,($U$2=GRID!$B$1:$U$1)*(КАЛЕНДАРЬ!O6=GRID!$B$3:$U$3),0))*GRID!$H$42,
ROUNDUP(INDEX(GRID!$B$4:$U$15,MATCH(M$7,GRID!$A$4:$A$15,0),MATCH(1,($U$2=GRID!$B$1:$U$1)*(КАЛЕНДАРЬ!O6=GRID!$B$3:$U$3),0))*GRID!$H$42*(1-GRID!$H$43),0))</f>
        <v>79488</v>
      </c>
      <c r="N115" s="8" cm="1">
        <f t="array" ref="N115">IF($I$2="Длительное проживание от 30 ночей ",
INDEX(GRID!$B$18:$U$29,MATCH(M$7,GRID!$A$18:$A$29,0),MATCH(1,($U$2=GRID!$B$1:$U$1)*(КАЛЕНДАРЬ!O6=GRID!$B$3:$U$3),0))*GRID!$H$42,
ROUNDUP(INDEX(GRID!$B$18:$U$29,MATCH(M$7,GRID!$A$18:$A$29,0),MATCH(1,($U$2=GRID!$B$1:$U$1)*(КАЛЕНДАРЬ!O6=GRID!$B$3:$U$3),0))*GRID!$H$42*(1-GRID!$H$43),0))</f>
        <v>83088</v>
      </c>
      <c r="O115" s="57" t="s">
        <v>119</v>
      </c>
      <c r="P115" s="8" cm="1">
        <f t="array" ref="P115">IF($I$2="Длительное проживание от 30 ночей ",
INDEX(GRID!$B$4:$U$15,MATCH(P$7,GRID!$A$4:$A$15,0),MATCH(1,($U$2=GRID!$B$1:$U$1)*(КАЛЕНДАРЬ!O6=GRID!$B$3:$U$3),0))*GRID!$H$42,
ROUNDUP(INDEX(GRID!$B$4:$U$15,MATCH(P$7,GRID!$A$4:$A$15,0),MATCH(1,($U$2=GRID!$B$1:$U$1)*(КАЛЕНДАРЬ!O6=GRID!$B$3:$U$3),0))*GRID!$H$42*(1-GRID!$H$43),0))</f>
        <v>143496</v>
      </c>
      <c r="Q115" s="8" cm="1">
        <f t="array" ref="Q115">IF($I$2="Длительное проживание от 30 ночей ",
INDEX(GRID!$B$4:$U$15,MATCH(Q$7,GRID!$A$4:$A$15,0),MATCH(1,($U$2=GRID!$B$1:$U$1)*(КАЛЕНДАРЬ!O6=GRID!$B$3:$U$3),0))*GRID!$H$42,
ROUNDUP(INDEX(GRID!$B$4:$U$15,MATCH(Q$7,GRID!$A$4:$A$15,0),MATCH(1,($U$2=GRID!$B$1:$U$1)*(КАЛЕНДАРЬ!O6=GRID!$B$3:$U$3),0))*GRID!$H$42*(1-GRID!$H$43),0))</f>
        <v>166032</v>
      </c>
      <c r="R115" s="57" t="s">
        <v>119</v>
      </c>
      <c r="S115" s="57" t="s">
        <v>119</v>
      </c>
      <c r="T115" s="57" t="s">
        <v>119</v>
      </c>
    </row>
    <row r="116" spans="1:20" hidden="1">
      <c r="A116" s="148" t="s">
        <v>11</v>
      </c>
      <c r="B116" s="149">
        <v>4</v>
      </c>
      <c r="C116" s="8" cm="1">
        <f t="array" ref="C116">IF($I$2="Длительное проживание от 30 ночей ",
INDEX(GRID!$B$4:$U$15,MATCH(C$7,GRID!$A$4:$A$15,0),MATCH(1,($U$2=GRID!$B$1:$U$1)*(КАЛЕНДАРЬ!O7=GRID!$B$3:$U$3),0))*GRID!$H$42,
ROUNDUP(INDEX(GRID!$B$4:$U$15,MATCH(C$7,GRID!$A$4:$A$15,0),MATCH(1,($U$2=GRID!$B$1:$U$1)*(КАЛЕНДАРЬ!O7=GRID!$B$3:$U$3),0))*GRID!$H$42*(1-GRID!$H$43),0))</f>
        <v>37872</v>
      </c>
      <c r="D116" s="8" cm="1">
        <f t="array" ref="D116">IF($I$2="Длительное проживание от 30 ночей ",
INDEX(GRID!$B$18:$U$29,MATCH(C$7,GRID!$A$18:$A$29,0),MATCH(1,($U$2=GRID!$B$1:$U$1)*(КАЛЕНДАРЬ!O7=GRID!$B$3:$U$3),0))*GRID!$H$42,
ROUNDUP(INDEX(GRID!$B$18:$U$29,MATCH(C$7,GRID!$A$18:$A$29,0),MATCH(1,($U$2=GRID!$B$1:$U$1)*(КАЛЕНДАРЬ!O7=GRID!$B$3:$U$3),0))*GRID!$H$42*(1-GRID!$H$43),0))</f>
        <v>41472</v>
      </c>
      <c r="E116" s="8" cm="1">
        <f t="array" ref="E116">IF($I$2="Длительное проживание от 30 ночей ",
INDEX(GRID!$B$4:$U$15,MATCH(E$7,GRID!$A$4:$A$15,0),MATCH(1,($U$2=GRID!$B$1:$U$1)*(КАЛЕНДАРЬ!O7=GRID!$B$3:$U$3),0))*GRID!$H$42,
ROUNDUP(INDEX(GRID!$B$4:$U$15,MATCH(E$7,GRID!$A$4:$A$15,0),MATCH(1,($U$2=GRID!$B$1:$U$1)*(КАЛЕНДАРЬ!O7=GRID!$B$3:$U$3),0))*GRID!$H$42*(1-GRID!$H$43),0))</f>
        <v>44712</v>
      </c>
      <c r="F116" s="8" cm="1">
        <f t="array" ref="F116">IF($I$2="Длительное проживание от 30 ночей ",
INDEX(GRID!$B$18:$U$29,MATCH(E$7,GRID!$A$18:$A$29,0),MATCH(1,($U$2=GRID!$B$1:$U$1)*(КАЛЕНДАРЬ!O7=GRID!$B$3:$U$3),0))*GRID!$H$42,
ROUNDUP(INDEX(GRID!$B$18:$U$29,MATCH(E$7,GRID!$A$18:$A$29,0),MATCH(1,($U$2=GRID!$B$1:$U$1)*(КАЛЕНДАРЬ!O7=GRID!$B$3:$U$3),0))*GRID!$H$42*(1-GRID!$H$43),0))</f>
        <v>48312</v>
      </c>
      <c r="G116" s="57" t="s">
        <v>119</v>
      </c>
      <c r="H116" s="57" t="s">
        <v>119</v>
      </c>
      <c r="I116" s="8" cm="1">
        <f t="array" ref="I116">IF($I$2="Длительное проживание от 30 ночей ",
INDEX(GRID!$B$4:$U$15,MATCH(I$7,GRID!$A$4:$A$15,0),MATCH(1,($U$2=GRID!$B$1:$U$1)*(КАЛЕНДАРЬ!O7=GRID!$B$3:$U$3),0))*GRID!$H$42,
ROUNDUP(INDEX(GRID!$B$4:$U$15,MATCH(I$7,GRID!$A$4:$A$15,0),MATCH(1,($U$2=GRID!$B$1:$U$1)*(КАЛЕНДАРЬ!O7=GRID!$B$3:$U$3),0))*GRID!$H$42*(1-GRID!$H$43),0))</f>
        <v>55152</v>
      </c>
      <c r="J116" s="8" cm="1">
        <f t="array" ref="J116">IF($I$2="Длительное проживание от 30 ночей ",
INDEX(GRID!$B$18:$U$29,MATCH(I$7,GRID!$A$18:$A$29,0),MATCH(1,($U$2=GRID!$B$1:$U$1)*(КАЛЕНДАРЬ!O7=GRID!$B$3:$U$3),0))*GRID!$H$42,
ROUNDUP(INDEX(GRID!$B$18:$U$29,MATCH(I$7,GRID!$A$18:$A$29,0),MATCH(1,($U$2=GRID!$B$1:$U$1)*(КАЛЕНДАРЬ!O7=GRID!$B$3:$U$3),0))*GRID!$H$42*(1-GRID!$H$43),0))</f>
        <v>58752</v>
      </c>
      <c r="K116" s="57" t="s">
        <v>119</v>
      </c>
      <c r="L116" s="57" t="s">
        <v>119</v>
      </c>
      <c r="M116" s="8" cm="1">
        <f t="array" ref="M116">IF($I$2="Длительное проживание от 30 ночей ",
INDEX(GRID!$B$4:$U$15,MATCH(M$7,GRID!$A$4:$A$15,0),MATCH(1,($U$2=GRID!$B$1:$U$1)*(КАЛЕНДАРЬ!O7=GRID!$B$3:$U$3),0))*GRID!$H$42,
ROUNDUP(INDEX(GRID!$B$4:$U$15,MATCH(M$7,GRID!$A$4:$A$15,0),MATCH(1,($U$2=GRID!$B$1:$U$1)*(КАЛЕНДАРЬ!O7=GRID!$B$3:$U$3),0))*GRID!$H$42*(1-GRID!$H$43),0))</f>
        <v>79488</v>
      </c>
      <c r="N116" s="8" cm="1">
        <f t="array" ref="N116">IF($I$2="Длительное проживание от 30 ночей ",
INDEX(GRID!$B$18:$U$29,MATCH(M$7,GRID!$A$18:$A$29,0),MATCH(1,($U$2=GRID!$B$1:$U$1)*(КАЛЕНДАРЬ!O7=GRID!$B$3:$U$3),0))*GRID!$H$42,
ROUNDUP(INDEX(GRID!$B$18:$U$29,MATCH(M$7,GRID!$A$18:$A$29,0),MATCH(1,($U$2=GRID!$B$1:$U$1)*(КАЛЕНДАРЬ!O7=GRID!$B$3:$U$3),0))*GRID!$H$42*(1-GRID!$H$43),0))</f>
        <v>83088</v>
      </c>
      <c r="O116" s="57" t="s">
        <v>119</v>
      </c>
      <c r="P116" s="8" cm="1">
        <f t="array" ref="P116">IF($I$2="Длительное проживание от 30 ночей ",
INDEX(GRID!$B$4:$U$15,MATCH(P$7,GRID!$A$4:$A$15,0),MATCH(1,($U$2=GRID!$B$1:$U$1)*(КАЛЕНДАРЬ!O7=GRID!$B$3:$U$3),0))*GRID!$H$42,
ROUNDUP(INDEX(GRID!$B$4:$U$15,MATCH(P$7,GRID!$A$4:$A$15,0),MATCH(1,($U$2=GRID!$B$1:$U$1)*(КАЛЕНДАРЬ!O7=GRID!$B$3:$U$3),0))*GRID!$H$42*(1-GRID!$H$43),0))</f>
        <v>143496</v>
      </c>
      <c r="Q116" s="8" cm="1">
        <f t="array" ref="Q116">IF($I$2="Длительное проживание от 30 ночей ",
INDEX(GRID!$B$4:$U$15,MATCH(Q$7,GRID!$A$4:$A$15,0),MATCH(1,($U$2=GRID!$B$1:$U$1)*(КАЛЕНДАРЬ!O7=GRID!$B$3:$U$3),0))*GRID!$H$42,
ROUNDUP(INDEX(GRID!$B$4:$U$15,MATCH(Q$7,GRID!$A$4:$A$15,0),MATCH(1,($U$2=GRID!$B$1:$U$1)*(КАЛЕНДАРЬ!O7=GRID!$B$3:$U$3),0))*GRID!$H$42*(1-GRID!$H$43),0))</f>
        <v>166032</v>
      </c>
      <c r="R116" s="57" t="s">
        <v>119</v>
      </c>
      <c r="S116" s="57" t="s">
        <v>119</v>
      </c>
      <c r="T116" s="57" t="s">
        <v>119</v>
      </c>
    </row>
    <row r="117" spans="1:20" hidden="1">
      <c r="A117" s="148" t="s">
        <v>12</v>
      </c>
      <c r="B117" s="149">
        <v>5</v>
      </c>
      <c r="C117" s="8" cm="1">
        <f t="array" ref="C117">IF($I$2="Длительное проживание от 30 ночей ",
INDEX(GRID!$B$4:$U$15,MATCH(C$7,GRID!$A$4:$A$15,0),MATCH(1,($U$2=GRID!$B$1:$U$1)*(КАЛЕНДАРЬ!O8=GRID!$B$3:$U$3),0))*GRID!$H$42,
ROUNDUP(INDEX(GRID!$B$4:$U$15,MATCH(C$7,GRID!$A$4:$A$15,0),MATCH(1,($U$2=GRID!$B$1:$U$1)*(КАЛЕНДАРЬ!O8=GRID!$B$3:$U$3),0))*GRID!$H$42*(1-GRID!$H$43),0))</f>
        <v>37872</v>
      </c>
      <c r="D117" s="8" cm="1">
        <f t="array" ref="D117">IF($I$2="Длительное проживание от 30 ночей ",
INDEX(GRID!$B$18:$U$29,MATCH(C$7,GRID!$A$18:$A$29,0),MATCH(1,($U$2=GRID!$B$1:$U$1)*(КАЛЕНДАРЬ!O8=GRID!$B$3:$U$3),0))*GRID!$H$42,
ROUNDUP(INDEX(GRID!$B$18:$U$29,MATCH(C$7,GRID!$A$18:$A$29,0),MATCH(1,($U$2=GRID!$B$1:$U$1)*(КАЛЕНДАРЬ!O8=GRID!$B$3:$U$3),0))*GRID!$H$42*(1-GRID!$H$43),0))</f>
        <v>41472</v>
      </c>
      <c r="E117" s="8" cm="1">
        <f t="array" ref="E117">IF($I$2="Длительное проживание от 30 ночей ",
INDEX(GRID!$B$4:$U$15,MATCH(E$7,GRID!$A$4:$A$15,0),MATCH(1,($U$2=GRID!$B$1:$U$1)*(КАЛЕНДАРЬ!O8=GRID!$B$3:$U$3),0))*GRID!$H$42,
ROUNDUP(INDEX(GRID!$B$4:$U$15,MATCH(E$7,GRID!$A$4:$A$15,0),MATCH(1,($U$2=GRID!$B$1:$U$1)*(КАЛЕНДАРЬ!O8=GRID!$B$3:$U$3),0))*GRID!$H$42*(1-GRID!$H$43),0))</f>
        <v>44712</v>
      </c>
      <c r="F117" s="8" cm="1">
        <f t="array" ref="F117">IF($I$2="Длительное проживание от 30 ночей ",
INDEX(GRID!$B$18:$U$29,MATCH(E$7,GRID!$A$18:$A$29,0),MATCH(1,($U$2=GRID!$B$1:$U$1)*(КАЛЕНДАРЬ!O8=GRID!$B$3:$U$3),0))*GRID!$H$42,
ROUNDUP(INDEX(GRID!$B$18:$U$29,MATCH(E$7,GRID!$A$18:$A$29,0),MATCH(1,($U$2=GRID!$B$1:$U$1)*(КАЛЕНДАРЬ!O8=GRID!$B$3:$U$3),0))*GRID!$H$42*(1-GRID!$H$43),0))</f>
        <v>48312</v>
      </c>
      <c r="G117" s="57" t="s">
        <v>119</v>
      </c>
      <c r="H117" s="57" t="s">
        <v>119</v>
      </c>
      <c r="I117" s="8" cm="1">
        <f t="array" ref="I117">IF($I$2="Длительное проживание от 30 ночей ",
INDEX(GRID!$B$4:$U$15,MATCH(I$7,GRID!$A$4:$A$15,0),MATCH(1,($U$2=GRID!$B$1:$U$1)*(КАЛЕНДАРЬ!O8=GRID!$B$3:$U$3),0))*GRID!$H$42,
ROUNDUP(INDEX(GRID!$B$4:$U$15,MATCH(I$7,GRID!$A$4:$A$15,0),MATCH(1,($U$2=GRID!$B$1:$U$1)*(КАЛЕНДАРЬ!O8=GRID!$B$3:$U$3),0))*GRID!$H$42*(1-GRID!$H$43),0))</f>
        <v>55152</v>
      </c>
      <c r="J117" s="8" cm="1">
        <f t="array" ref="J117">IF($I$2="Длительное проживание от 30 ночей ",
INDEX(GRID!$B$18:$U$29,MATCH(I$7,GRID!$A$18:$A$29,0),MATCH(1,($U$2=GRID!$B$1:$U$1)*(КАЛЕНДАРЬ!O8=GRID!$B$3:$U$3),0))*GRID!$H$42,
ROUNDUP(INDEX(GRID!$B$18:$U$29,MATCH(I$7,GRID!$A$18:$A$29,0),MATCH(1,($U$2=GRID!$B$1:$U$1)*(КАЛЕНДАРЬ!O8=GRID!$B$3:$U$3),0))*GRID!$H$42*(1-GRID!$H$43),0))</f>
        <v>58752</v>
      </c>
      <c r="K117" s="57" t="s">
        <v>119</v>
      </c>
      <c r="L117" s="57" t="s">
        <v>119</v>
      </c>
      <c r="M117" s="8" cm="1">
        <f t="array" ref="M117">IF($I$2="Длительное проживание от 30 ночей ",
INDEX(GRID!$B$4:$U$15,MATCH(M$7,GRID!$A$4:$A$15,0),MATCH(1,($U$2=GRID!$B$1:$U$1)*(КАЛЕНДАРЬ!O8=GRID!$B$3:$U$3),0))*GRID!$H$42,
ROUNDUP(INDEX(GRID!$B$4:$U$15,MATCH(M$7,GRID!$A$4:$A$15,0),MATCH(1,($U$2=GRID!$B$1:$U$1)*(КАЛЕНДАРЬ!O8=GRID!$B$3:$U$3),0))*GRID!$H$42*(1-GRID!$H$43),0))</f>
        <v>79488</v>
      </c>
      <c r="N117" s="8" cm="1">
        <f t="array" ref="N117">IF($I$2="Длительное проживание от 30 ночей ",
INDEX(GRID!$B$18:$U$29,MATCH(M$7,GRID!$A$18:$A$29,0),MATCH(1,($U$2=GRID!$B$1:$U$1)*(КАЛЕНДАРЬ!O8=GRID!$B$3:$U$3),0))*GRID!$H$42,
ROUNDUP(INDEX(GRID!$B$18:$U$29,MATCH(M$7,GRID!$A$18:$A$29,0),MATCH(1,($U$2=GRID!$B$1:$U$1)*(КАЛЕНДАРЬ!O8=GRID!$B$3:$U$3),0))*GRID!$H$42*(1-GRID!$H$43),0))</f>
        <v>83088</v>
      </c>
      <c r="O117" s="57" t="s">
        <v>119</v>
      </c>
      <c r="P117" s="8" cm="1">
        <f t="array" ref="P117">IF($I$2="Длительное проживание от 30 ночей ",
INDEX(GRID!$B$4:$U$15,MATCH(P$7,GRID!$A$4:$A$15,0),MATCH(1,($U$2=GRID!$B$1:$U$1)*(КАЛЕНДАРЬ!O8=GRID!$B$3:$U$3),0))*GRID!$H$42,
ROUNDUP(INDEX(GRID!$B$4:$U$15,MATCH(P$7,GRID!$A$4:$A$15,0),MATCH(1,($U$2=GRID!$B$1:$U$1)*(КАЛЕНДАРЬ!O8=GRID!$B$3:$U$3),0))*GRID!$H$42*(1-GRID!$H$43),0))</f>
        <v>143496</v>
      </c>
      <c r="Q117" s="8" cm="1">
        <f t="array" ref="Q117">IF($I$2="Длительное проживание от 30 ночей ",
INDEX(GRID!$B$4:$U$15,MATCH(Q$7,GRID!$A$4:$A$15,0),MATCH(1,($U$2=GRID!$B$1:$U$1)*(КАЛЕНДАРЬ!O8=GRID!$B$3:$U$3),0))*GRID!$H$42,
ROUNDUP(INDEX(GRID!$B$4:$U$15,MATCH(Q$7,GRID!$A$4:$A$15,0),MATCH(1,($U$2=GRID!$B$1:$U$1)*(КАЛЕНДАРЬ!O8=GRID!$B$3:$U$3),0))*GRID!$H$42*(1-GRID!$H$43),0))</f>
        <v>166032</v>
      </c>
      <c r="R117" s="57" t="s">
        <v>119</v>
      </c>
      <c r="S117" s="57" t="s">
        <v>119</v>
      </c>
      <c r="T117" s="57" t="s">
        <v>119</v>
      </c>
    </row>
    <row r="118" spans="1:20" hidden="1">
      <c r="A118" s="148" t="s">
        <v>13</v>
      </c>
      <c r="B118" s="149">
        <v>6</v>
      </c>
      <c r="C118" s="8" cm="1">
        <f t="array" ref="C118">IF($I$2="Длительное проживание от 30 ночей ",
INDEX(GRID!$B$4:$U$15,MATCH(C$7,GRID!$A$4:$A$15,0),MATCH(1,($U$2=GRID!$B$1:$U$1)*(КАЛЕНДАРЬ!O9=GRID!$B$3:$U$3),0))*GRID!$H$42,
ROUNDUP(INDEX(GRID!$B$4:$U$15,MATCH(C$7,GRID!$A$4:$A$15,0),MATCH(1,($U$2=GRID!$B$1:$U$1)*(КАЛЕНДАРЬ!O9=GRID!$B$3:$U$3),0))*GRID!$H$42*(1-GRID!$H$43),0))</f>
        <v>37872</v>
      </c>
      <c r="D118" s="8" cm="1">
        <f t="array" ref="D118">IF($I$2="Длительное проживание от 30 ночей ",
INDEX(GRID!$B$18:$U$29,MATCH(C$7,GRID!$A$18:$A$29,0),MATCH(1,($U$2=GRID!$B$1:$U$1)*(КАЛЕНДАРЬ!O9=GRID!$B$3:$U$3),0))*GRID!$H$42,
ROUNDUP(INDEX(GRID!$B$18:$U$29,MATCH(C$7,GRID!$A$18:$A$29,0),MATCH(1,($U$2=GRID!$B$1:$U$1)*(КАЛЕНДАРЬ!O9=GRID!$B$3:$U$3),0))*GRID!$H$42*(1-GRID!$H$43),0))</f>
        <v>41472</v>
      </c>
      <c r="E118" s="8" cm="1">
        <f t="array" ref="E118">IF($I$2="Длительное проживание от 30 ночей ",
INDEX(GRID!$B$4:$U$15,MATCH(E$7,GRID!$A$4:$A$15,0),MATCH(1,($U$2=GRID!$B$1:$U$1)*(КАЛЕНДАРЬ!O9=GRID!$B$3:$U$3),0))*GRID!$H$42,
ROUNDUP(INDEX(GRID!$B$4:$U$15,MATCH(E$7,GRID!$A$4:$A$15,0),MATCH(1,($U$2=GRID!$B$1:$U$1)*(КАЛЕНДАРЬ!O9=GRID!$B$3:$U$3),0))*GRID!$H$42*(1-GRID!$H$43),0))</f>
        <v>44712</v>
      </c>
      <c r="F118" s="8" cm="1">
        <f t="array" ref="F118">IF($I$2="Длительное проживание от 30 ночей ",
INDEX(GRID!$B$18:$U$29,MATCH(E$7,GRID!$A$18:$A$29,0),MATCH(1,($U$2=GRID!$B$1:$U$1)*(КАЛЕНДАРЬ!O9=GRID!$B$3:$U$3),0))*GRID!$H$42,
ROUNDUP(INDEX(GRID!$B$18:$U$29,MATCH(E$7,GRID!$A$18:$A$29,0),MATCH(1,($U$2=GRID!$B$1:$U$1)*(КАЛЕНДАРЬ!O9=GRID!$B$3:$U$3),0))*GRID!$H$42*(1-GRID!$H$43),0))</f>
        <v>48312</v>
      </c>
      <c r="G118" s="57" t="s">
        <v>119</v>
      </c>
      <c r="H118" s="57" t="s">
        <v>119</v>
      </c>
      <c r="I118" s="8" cm="1">
        <f t="array" ref="I118">IF($I$2="Длительное проживание от 30 ночей ",
INDEX(GRID!$B$4:$U$15,MATCH(I$7,GRID!$A$4:$A$15,0),MATCH(1,($U$2=GRID!$B$1:$U$1)*(КАЛЕНДАРЬ!O9=GRID!$B$3:$U$3),0))*GRID!$H$42,
ROUNDUP(INDEX(GRID!$B$4:$U$15,MATCH(I$7,GRID!$A$4:$A$15,0),MATCH(1,($U$2=GRID!$B$1:$U$1)*(КАЛЕНДАРЬ!O9=GRID!$B$3:$U$3),0))*GRID!$H$42*(1-GRID!$H$43),0))</f>
        <v>55152</v>
      </c>
      <c r="J118" s="8" cm="1">
        <f t="array" ref="J118">IF($I$2="Длительное проживание от 30 ночей ",
INDEX(GRID!$B$18:$U$29,MATCH(I$7,GRID!$A$18:$A$29,0),MATCH(1,($U$2=GRID!$B$1:$U$1)*(КАЛЕНДАРЬ!O9=GRID!$B$3:$U$3),0))*GRID!$H$42,
ROUNDUP(INDEX(GRID!$B$18:$U$29,MATCH(I$7,GRID!$A$18:$A$29,0),MATCH(1,($U$2=GRID!$B$1:$U$1)*(КАЛЕНДАРЬ!O9=GRID!$B$3:$U$3),0))*GRID!$H$42*(1-GRID!$H$43),0))</f>
        <v>58752</v>
      </c>
      <c r="K118" s="57" t="s">
        <v>119</v>
      </c>
      <c r="L118" s="57" t="s">
        <v>119</v>
      </c>
      <c r="M118" s="8" cm="1">
        <f t="array" ref="M118">IF($I$2="Длительное проживание от 30 ночей ",
INDEX(GRID!$B$4:$U$15,MATCH(M$7,GRID!$A$4:$A$15,0),MATCH(1,($U$2=GRID!$B$1:$U$1)*(КАЛЕНДАРЬ!O9=GRID!$B$3:$U$3),0))*GRID!$H$42,
ROUNDUP(INDEX(GRID!$B$4:$U$15,MATCH(M$7,GRID!$A$4:$A$15,0),MATCH(1,($U$2=GRID!$B$1:$U$1)*(КАЛЕНДАРЬ!O9=GRID!$B$3:$U$3),0))*GRID!$H$42*(1-GRID!$H$43),0))</f>
        <v>79488</v>
      </c>
      <c r="N118" s="8" cm="1">
        <f t="array" ref="N118">IF($I$2="Длительное проживание от 30 ночей ",
INDEX(GRID!$B$18:$U$29,MATCH(M$7,GRID!$A$18:$A$29,0),MATCH(1,($U$2=GRID!$B$1:$U$1)*(КАЛЕНДАРЬ!O9=GRID!$B$3:$U$3),0))*GRID!$H$42,
ROUNDUP(INDEX(GRID!$B$18:$U$29,MATCH(M$7,GRID!$A$18:$A$29,0),MATCH(1,($U$2=GRID!$B$1:$U$1)*(КАЛЕНДАРЬ!O9=GRID!$B$3:$U$3),0))*GRID!$H$42*(1-GRID!$H$43),0))</f>
        <v>83088</v>
      </c>
      <c r="O118" s="57" t="s">
        <v>119</v>
      </c>
      <c r="P118" s="8" cm="1">
        <f t="array" ref="P118">IF($I$2="Длительное проживание от 30 ночей ",
INDEX(GRID!$B$4:$U$15,MATCH(P$7,GRID!$A$4:$A$15,0),MATCH(1,($U$2=GRID!$B$1:$U$1)*(КАЛЕНДАРЬ!O9=GRID!$B$3:$U$3),0))*GRID!$H$42,
ROUNDUP(INDEX(GRID!$B$4:$U$15,MATCH(P$7,GRID!$A$4:$A$15,0),MATCH(1,($U$2=GRID!$B$1:$U$1)*(КАЛЕНДАРЬ!O9=GRID!$B$3:$U$3),0))*GRID!$H$42*(1-GRID!$H$43),0))</f>
        <v>143496</v>
      </c>
      <c r="Q118" s="8" cm="1">
        <f t="array" ref="Q118">IF($I$2="Длительное проживание от 30 ночей ",
INDEX(GRID!$B$4:$U$15,MATCH(Q$7,GRID!$A$4:$A$15,0),MATCH(1,($U$2=GRID!$B$1:$U$1)*(КАЛЕНДАРЬ!O9=GRID!$B$3:$U$3),0))*GRID!$H$42,
ROUNDUP(INDEX(GRID!$B$4:$U$15,MATCH(Q$7,GRID!$A$4:$A$15,0),MATCH(1,($U$2=GRID!$B$1:$U$1)*(КАЛЕНДАРЬ!O9=GRID!$B$3:$U$3),0))*GRID!$H$42*(1-GRID!$H$43),0))</f>
        <v>166032</v>
      </c>
      <c r="R118" s="57" t="s">
        <v>119</v>
      </c>
      <c r="S118" s="57" t="s">
        <v>119</v>
      </c>
      <c r="T118" s="57" t="s">
        <v>119</v>
      </c>
    </row>
    <row r="119" spans="1:20" hidden="1">
      <c r="A119" s="148" t="s">
        <v>14</v>
      </c>
      <c r="B119" s="149">
        <v>7</v>
      </c>
      <c r="C119" s="8" cm="1">
        <f t="array" ref="C119">IF($I$2="Длительное проживание от 30 ночей ",
INDEX(GRID!$B$4:$U$15,MATCH(C$7,GRID!$A$4:$A$15,0),MATCH(1,($U$2=GRID!$B$1:$U$1)*(КАЛЕНДАРЬ!O10=GRID!$B$3:$U$3),0))*GRID!$H$42,
ROUNDUP(INDEX(GRID!$B$4:$U$15,MATCH(C$7,GRID!$A$4:$A$15,0),MATCH(1,($U$2=GRID!$B$1:$U$1)*(КАЛЕНДАРЬ!O10=GRID!$B$3:$U$3),0))*GRID!$H$42*(1-GRID!$H$43),0))</f>
        <v>37872</v>
      </c>
      <c r="D119" s="8" cm="1">
        <f t="array" ref="D119">IF($I$2="Длительное проживание от 30 ночей ",
INDEX(GRID!$B$18:$U$29,MATCH(C$7,GRID!$A$18:$A$29,0),MATCH(1,($U$2=GRID!$B$1:$U$1)*(КАЛЕНДАРЬ!O10=GRID!$B$3:$U$3),0))*GRID!$H$42,
ROUNDUP(INDEX(GRID!$B$18:$U$29,MATCH(C$7,GRID!$A$18:$A$29,0),MATCH(1,($U$2=GRID!$B$1:$U$1)*(КАЛЕНДАРЬ!O10=GRID!$B$3:$U$3),0))*GRID!$H$42*(1-GRID!$H$43),0))</f>
        <v>41472</v>
      </c>
      <c r="E119" s="8" cm="1">
        <f t="array" ref="E119">IF($I$2="Длительное проживание от 30 ночей ",
INDEX(GRID!$B$4:$U$15,MATCH(E$7,GRID!$A$4:$A$15,0),MATCH(1,($U$2=GRID!$B$1:$U$1)*(КАЛЕНДАРЬ!O10=GRID!$B$3:$U$3),0))*GRID!$H$42,
ROUNDUP(INDEX(GRID!$B$4:$U$15,MATCH(E$7,GRID!$A$4:$A$15,0),MATCH(1,($U$2=GRID!$B$1:$U$1)*(КАЛЕНДАРЬ!O10=GRID!$B$3:$U$3),0))*GRID!$H$42*(1-GRID!$H$43),0))</f>
        <v>44712</v>
      </c>
      <c r="F119" s="8" cm="1">
        <f t="array" ref="F119">IF($I$2="Длительное проживание от 30 ночей ",
INDEX(GRID!$B$18:$U$29,MATCH(E$7,GRID!$A$18:$A$29,0),MATCH(1,($U$2=GRID!$B$1:$U$1)*(КАЛЕНДАРЬ!O10=GRID!$B$3:$U$3),0))*GRID!$H$42,
ROUNDUP(INDEX(GRID!$B$18:$U$29,MATCH(E$7,GRID!$A$18:$A$29,0),MATCH(1,($U$2=GRID!$B$1:$U$1)*(КАЛЕНДАРЬ!O10=GRID!$B$3:$U$3),0))*GRID!$H$42*(1-GRID!$H$43),0))</f>
        <v>48312</v>
      </c>
      <c r="G119" s="57" t="s">
        <v>119</v>
      </c>
      <c r="H119" s="57" t="s">
        <v>119</v>
      </c>
      <c r="I119" s="8" cm="1">
        <f t="array" ref="I119">IF($I$2="Длительное проживание от 30 ночей ",
INDEX(GRID!$B$4:$U$15,MATCH(I$7,GRID!$A$4:$A$15,0),MATCH(1,($U$2=GRID!$B$1:$U$1)*(КАЛЕНДАРЬ!O10=GRID!$B$3:$U$3),0))*GRID!$H$42,
ROUNDUP(INDEX(GRID!$B$4:$U$15,MATCH(I$7,GRID!$A$4:$A$15,0),MATCH(1,($U$2=GRID!$B$1:$U$1)*(КАЛЕНДАРЬ!O10=GRID!$B$3:$U$3),0))*GRID!$H$42*(1-GRID!$H$43),0))</f>
        <v>55152</v>
      </c>
      <c r="J119" s="8" cm="1">
        <f t="array" ref="J119">IF($I$2="Длительное проживание от 30 ночей ",
INDEX(GRID!$B$18:$U$29,MATCH(I$7,GRID!$A$18:$A$29,0),MATCH(1,($U$2=GRID!$B$1:$U$1)*(КАЛЕНДАРЬ!O10=GRID!$B$3:$U$3),0))*GRID!$H$42,
ROUNDUP(INDEX(GRID!$B$18:$U$29,MATCH(I$7,GRID!$A$18:$A$29,0),MATCH(1,($U$2=GRID!$B$1:$U$1)*(КАЛЕНДАРЬ!O10=GRID!$B$3:$U$3),0))*GRID!$H$42*(1-GRID!$H$43),0))</f>
        <v>58752</v>
      </c>
      <c r="K119" s="57" t="s">
        <v>119</v>
      </c>
      <c r="L119" s="57" t="s">
        <v>119</v>
      </c>
      <c r="M119" s="8" cm="1">
        <f t="array" ref="M119">IF($I$2="Длительное проживание от 30 ночей ",
INDEX(GRID!$B$4:$U$15,MATCH(M$7,GRID!$A$4:$A$15,0),MATCH(1,($U$2=GRID!$B$1:$U$1)*(КАЛЕНДАРЬ!O10=GRID!$B$3:$U$3),0))*GRID!$H$42,
ROUNDUP(INDEX(GRID!$B$4:$U$15,MATCH(M$7,GRID!$A$4:$A$15,0),MATCH(1,($U$2=GRID!$B$1:$U$1)*(КАЛЕНДАРЬ!O10=GRID!$B$3:$U$3),0))*GRID!$H$42*(1-GRID!$H$43),0))</f>
        <v>79488</v>
      </c>
      <c r="N119" s="8" cm="1">
        <f t="array" ref="N119">IF($I$2="Длительное проживание от 30 ночей ",
INDEX(GRID!$B$18:$U$29,MATCH(M$7,GRID!$A$18:$A$29,0),MATCH(1,($U$2=GRID!$B$1:$U$1)*(КАЛЕНДАРЬ!O10=GRID!$B$3:$U$3),0))*GRID!$H$42,
ROUNDUP(INDEX(GRID!$B$18:$U$29,MATCH(M$7,GRID!$A$18:$A$29,0),MATCH(1,($U$2=GRID!$B$1:$U$1)*(КАЛЕНДАРЬ!O10=GRID!$B$3:$U$3),0))*GRID!$H$42*(1-GRID!$H$43),0))</f>
        <v>83088</v>
      </c>
      <c r="O119" s="57" t="s">
        <v>119</v>
      </c>
      <c r="P119" s="8" cm="1">
        <f t="array" ref="P119">IF($I$2="Длительное проживание от 30 ночей ",
INDEX(GRID!$B$4:$U$15,MATCH(P$7,GRID!$A$4:$A$15,0),MATCH(1,($U$2=GRID!$B$1:$U$1)*(КАЛЕНДАРЬ!O10=GRID!$B$3:$U$3),0))*GRID!$H$42,
ROUNDUP(INDEX(GRID!$B$4:$U$15,MATCH(P$7,GRID!$A$4:$A$15,0),MATCH(1,($U$2=GRID!$B$1:$U$1)*(КАЛЕНДАРЬ!O10=GRID!$B$3:$U$3),0))*GRID!$H$42*(1-GRID!$H$43),0))</f>
        <v>143496</v>
      </c>
      <c r="Q119" s="8" cm="1">
        <f t="array" ref="Q119">IF($I$2="Длительное проживание от 30 ночей ",
INDEX(GRID!$B$4:$U$15,MATCH(Q$7,GRID!$A$4:$A$15,0),MATCH(1,($U$2=GRID!$B$1:$U$1)*(КАЛЕНДАРЬ!O10=GRID!$B$3:$U$3),0))*GRID!$H$42,
ROUNDUP(INDEX(GRID!$B$4:$U$15,MATCH(Q$7,GRID!$A$4:$A$15,0),MATCH(1,($U$2=GRID!$B$1:$U$1)*(КАЛЕНДАРЬ!O10=GRID!$B$3:$U$3),0))*GRID!$H$42*(1-GRID!$H$43),0))</f>
        <v>166032</v>
      </c>
      <c r="R119" s="57" t="s">
        <v>119</v>
      </c>
      <c r="S119" s="57" t="s">
        <v>119</v>
      </c>
      <c r="T119" s="57" t="s">
        <v>119</v>
      </c>
    </row>
    <row r="120" spans="1:20" hidden="1">
      <c r="A120" s="148" t="s">
        <v>15</v>
      </c>
      <c r="B120" s="149">
        <v>8</v>
      </c>
      <c r="C120" s="8" cm="1">
        <f t="array" ref="C120">IF($I$2="Длительное проживание от 30 ночей ",
INDEX(GRID!$B$4:$U$15,MATCH(C$7,GRID!$A$4:$A$15,0),MATCH(1,($U$2=GRID!$B$1:$U$1)*(КАЛЕНДАРЬ!O11=GRID!$B$3:$U$3),0))*GRID!$H$42,
ROUNDUP(INDEX(GRID!$B$4:$U$15,MATCH(C$7,GRID!$A$4:$A$15,0),MATCH(1,($U$2=GRID!$B$1:$U$1)*(КАЛЕНДАРЬ!O11=GRID!$B$3:$U$3),0))*GRID!$H$42*(1-GRID!$H$43),0))</f>
        <v>37872</v>
      </c>
      <c r="D120" s="8" cm="1">
        <f t="array" ref="D120">IF($I$2="Длительное проживание от 30 ночей ",
INDEX(GRID!$B$18:$U$29,MATCH(C$7,GRID!$A$18:$A$29,0),MATCH(1,($U$2=GRID!$B$1:$U$1)*(КАЛЕНДАРЬ!O11=GRID!$B$3:$U$3),0))*GRID!$H$42,
ROUNDUP(INDEX(GRID!$B$18:$U$29,MATCH(C$7,GRID!$A$18:$A$29,0),MATCH(1,($U$2=GRID!$B$1:$U$1)*(КАЛЕНДАРЬ!O11=GRID!$B$3:$U$3),0))*GRID!$H$42*(1-GRID!$H$43),0))</f>
        <v>41472</v>
      </c>
      <c r="E120" s="8" cm="1">
        <f t="array" ref="E120">IF($I$2="Длительное проживание от 30 ночей ",
INDEX(GRID!$B$4:$U$15,MATCH(E$7,GRID!$A$4:$A$15,0),MATCH(1,($U$2=GRID!$B$1:$U$1)*(КАЛЕНДАРЬ!O11=GRID!$B$3:$U$3),0))*GRID!$H$42,
ROUNDUP(INDEX(GRID!$B$4:$U$15,MATCH(E$7,GRID!$A$4:$A$15,0),MATCH(1,($U$2=GRID!$B$1:$U$1)*(КАЛЕНДАРЬ!O11=GRID!$B$3:$U$3),0))*GRID!$H$42*(1-GRID!$H$43),0))</f>
        <v>44712</v>
      </c>
      <c r="F120" s="8" cm="1">
        <f t="array" ref="F120">IF($I$2="Длительное проживание от 30 ночей ",
INDEX(GRID!$B$18:$U$29,MATCH(E$7,GRID!$A$18:$A$29,0),MATCH(1,($U$2=GRID!$B$1:$U$1)*(КАЛЕНДАРЬ!O11=GRID!$B$3:$U$3),0))*GRID!$H$42,
ROUNDUP(INDEX(GRID!$B$18:$U$29,MATCH(E$7,GRID!$A$18:$A$29,0),MATCH(1,($U$2=GRID!$B$1:$U$1)*(КАЛЕНДАРЬ!O11=GRID!$B$3:$U$3),0))*GRID!$H$42*(1-GRID!$H$43),0))</f>
        <v>48312</v>
      </c>
      <c r="G120" s="57" t="s">
        <v>119</v>
      </c>
      <c r="H120" s="57" t="s">
        <v>119</v>
      </c>
      <c r="I120" s="8" cm="1">
        <f t="array" ref="I120">IF($I$2="Длительное проживание от 30 ночей ",
INDEX(GRID!$B$4:$U$15,MATCH(I$7,GRID!$A$4:$A$15,0),MATCH(1,($U$2=GRID!$B$1:$U$1)*(КАЛЕНДАРЬ!O11=GRID!$B$3:$U$3),0))*GRID!$H$42,
ROUNDUP(INDEX(GRID!$B$4:$U$15,MATCH(I$7,GRID!$A$4:$A$15,0),MATCH(1,($U$2=GRID!$B$1:$U$1)*(КАЛЕНДАРЬ!O11=GRID!$B$3:$U$3),0))*GRID!$H$42*(1-GRID!$H$43),0))</f>
        <v>55152</v>
      </c>
      <c r="J120" s="8" cm="1">
        <f t="array" ref="J120">IF($I$2="Длительное проживание от 30 ночей ",
INDEX(GRID!$B$18:$U$29,MATCH(I$7,GRID!$A$18:$A$29,0),MATCH(1,($U$2=GRID!$B$1:$U$1)*(КАЛЕНДАРЬ!O11=GRID!$B$3:$U$3),0))*GRID!$H$42,
ROUNDUP(INDEX(GRID!$B$18:$U$29,MATCH(I$7,GRID!$A$18:$A$29,0),MATCH(1,($U$2=GRID!$B$1:$U$1)*(КАЛЕНДАРЬ!O11=GRID!$B$3:$U$3),0))*GRID!$H$42*(1-GRID!$H$43),0))</f>
        <v>58752</v>
      </c>
      <c r="K120" s="57" t="s">
        <v>119</v>
      </c>
      <c r="L120" s="57" t="s">
        <v>119</v>
      </c>
      <c r="M120" s="8" cm="1">
        <f t="array" ref="M120">IF($I$2="Длительное проживание от 30 ночей ",
INDEX(GRID!$B$4:$U$15,MATCH(M$7,GRID!$A$4:$A$15,0),MATCH(1,($U$2=GRID!$B$1:$U$1)*(КАЛЕНДАРЬ!O11=GRID!$B$3:$U$3),0))*GRID!$H$42,
ROUNDUP(INDEX(GRID!$B$4:$U$15,MATCH(M$7,GRID!$A$4:$A$15,0),MATCH(1,($U$2=GRID!$B$1:$U$1)*(КАЛЕНДАРЬ!O11=GRID!$B$3:$U$3),0))*GRID!$H$42*(1-GRID!$H$43),0))</f>
        <v>79488</v>
      </c>
      <c r="N120" s="8" cm="1">
        <f t="array" ref="N120">IF($I$2="Длительное проживание от 30 ночей ",
INDEX(GRID!$B$18:$U$29,MATCH(M$7,GRID!$A$18:$A$29,0),MATCH(1,($U$2=GRID!$B$1:$U$1)*(КАЛЕНДАРЬ!O11=GRID!$B$3:$U$3),0))*GRID!$H$42,
ROUNDUP(INDEX(GRID!$B$18:$U$29,MATCH(M$7,GRID!$A$18:$A$29,0),MATCH(1,($U$2=GRID!$B$1:$U$1)*(КАЛЕНДАРЬ!O11=GRID!$B$3:$U$3),0))*GRID!$H$42*(1-GRID!$H$43),0))</f>
        <v>83088</v>
      </c>
      <c r="O120" s="57" t="s">
        <v>119</v>
      </c>
      <c r="P120" s="8" cm="1">
        <f t="array" ref="P120">IF($I$2="Длительное проживание от 30 ночей ",
INDEX(GRID!$B$4:$U$15,MATCH(P$7,GRID!$A$4:$A$15,0),MATCH(1,($U$2=GRID!$B$1:$U$1)*(КАЛЕНДАРЬ!O11=GRID!$B$3:$U$3),0))*GRID!$H$42,
ROUNDUP(INDEX(GRID!$B$4:$U$15,MATCH(P$7,GRID!$A$4:$A$15,0),MATCH(1,($U$2=GRID!$B$1:$U$1)*(КАЛЕНДАРЬ!O11=GRID!$B$3:$U$3),0))*GRID!$H$42*(1-GRID!$H$43),0))</f>
        <v>143496</v>
      </c>
      <c r="Q120" s="8" cm="1">
        <f t="array" ref="Q120">IF($I$2="Длительное проживание от 30 ночей ",
INDEX(GRID!$B$4:$U$15,MATCH(Q$7,GRID!$A$4:$A$15,0),MATCH(1,($U$2=GRID!$B$1:$U$1)*(КАЛЕНДАРЬ!O11=GRID!$B$3:$U$3),0))*GRID!$H$42,
ROUNDUP(INDEX(GRID!$B$4:$U$15,MATCH(Q$7,GRID!$A$4:$A$15,0),MATCH(1,($U$2=GRID!$B$1:$U$1)*(КАЛЕНДАРЬ!O11=GRID!$B$3:$U$3),0))*GRID!$H$42*(1-GRID!$H$43),0))</f>
        <v>166032</v>
      </c>
      <c r="R120" s="57" t="s">
        <v>119</v>
      </c>
      <c r="S120" s="57" t="s">
        <v>119</v>
      </c>
      <c r="T120" s="57" t="s">
        <v>119</v>
      </c>
    </row>
    <row r="121" spans="1:20" hidden="1">
      <c r="A121" s="148" t="s">
        <v>16</v>
      </c>
      <c r="B121" s="149">
        <v>9</v>
      </c>
      <c r="C121" s="8" cm="1">
        <f t="array" ref="C121">IF($I$2="Длительное проживание от 30 ночей ",
INDEX(GRID!$B$4:$U$15,MATCH(C$7,GRID!$A$4:$A$15,0),MATCH(1,($U$2=GRID!$B$1:$U$1)*(КАЛЕНДАРЬ!O12=GRID!$B$3:$U$3),0))*GRID!$H$42,
ROUNDUP(INDEX(GRID!$B$4:$U$15,MATCH(C$7,GRID!$A$4:$A$15,0),MATCH(1,($U$2=GRID!$B$1:$U$1)*(КАЛЕНДАРЬ!O12=GRID!$B$3:$U$3),0))*GRID!$H$42*(1-GRID!$H$43),0))</f>
        <v>37872</v>
      </c>
      <c r="D121" s="8" cm="1">
        <f t="array" ref="D121">IF($I$2="Длительное проживание от 30 ночей ",
INDEX(GRID!$B$18:$U$29,MATCH(C$7,GRID!$A$18:$A$29,0),MATCH(1,($U$2=GRID!$B$1:$U$1)*(КАЛЕНДАРЬ!O12=GRID!$B$3:$U$3),0))*GRID!$H$42,
ROUNDUP(INDEX(GRID!$B$18:$U$29,MATCH(C$7,GRID!$A$18:$A$29,0),MATCH(1,($U$2=GRID!$B$1:$U$1)*(КАЛЕНДАРЬ!O12=GRID!$B$3:$U$3),0))*GRID!$H$42*(1-GRID!$H$43),0))</f>
        <v>41472</v>
      </c>
      <c r="E121" s="8" cm="1">
        <f t="array" ref="E121">IF($I$2="Длительное проживание от 30 ночей ",
INDEX(GRID!$B$4:$U$15,MATCH(E$7,GRID!$A$4:$A$15,0),MATCH(1,($U$2=GRID!$B$1:$U$1)*(КАЛЕНДАРЬ!O12=GRID!$B$3:$U$3),0))*GRID!$H$42,
ROUNDUP(INDEX(GRID!$B$4:$U$15,MATCH(E$7,GRID!$A$4:$A$15,0),MATCH(1,($U$2=GRID!$B$1:$U$1)*(КАЛЕНДАРЬ!O12=GRID!$B$3:$U$3),0))*GRID!$H$42*(1-GRID!$H$43),0))</f>
        <v>44712</v>
      </c>
      <c r="F121" s="8" cm="1">
        <f t="array" ref="F121">IF($I$2="Длительное проживание от 30 ночей ",
INDEX(GRID!$B$18:$U$29,MATCH(E$7,GRID!$A$18:$A$29,0),MATCH(1,($U$2=GRID!$B$1:$U$1)*(КАЛЕНДАРЬ!O12=GRID!$B$3:$U$3),0))*GRID!$H$42,
ROUNDUP(INDEX(GRID!$B$18:$U$29,MATCH(E$7,GRID!$A$18:$A$29,0),MATCH(1,($U$2=GRID!$B$1:$U$1)*(КАЛЕНДАРЬ!O12=GRID!$B$3:$U$3),0))*GRID!$H$42*(1-GRID!$H$43),0))</f>
        <v>48312</v>
      </c>
      <c r="G121" s="57" t="s">
        <v>119</v>
      </c>
      <c r="H121" s="57" t="s">
        <v>119</v>
      </c>
      <c r="I121" s="8" cm="1">
        <f t="array" ref="I121">IF($I$2="Длительное проживание от 30 ночей ",
INDEX(GRID!$B$4:$U$15,MATCH(I$7,GRID!$A$4:$A$15,0),MATCH(1,($U$2=GRID!$B$1:$U$1)*(КАЛЕНДАРЬ!O12=GRID!$B$3:$U$3),0))*GRID!$H$42,
ROUNDUP(INDEX(GRID!$B$4:$U$15,MATCH(I$7,GRID!$A$4:$A$15,0),MATCH(1,($U$2=GRID!$B$1:$U$1)*(КАЛЕНДАРЬ!O12=GRID!$B$3:$U$3),0))*GRID!$H$42*(1-GRID!$H$43),0))</f>
        <v>55152</v>
      </c>
      <c r="J121" s="8" cm="1">
        <f t="array" ref="J121">IF($I$2="Длительное проживание от 30 ночей ",
INDEX(GRID!$B$18:$U$29,MATCH(I$7,GRID!$A$18:$A$29,0),MATCH(1,($U$2=GRID!$B$1:$U$1)*(КАЛЕНДАРЬ!O12=GRID!$B$3:$U$3),0))*GRID!$H$42,
ROUNDUP(INDEX(GRID!$B$18:$U$29,MATCH(I$7,GRID!$A$18:$A$29,0),MATCH(1,($U$2=GRID!$B$1:$U$1)*(КАЛЕНДАРЬ!O12=GRID!$B$3:$U$3),0))*GRID!$H$42*(1-GRID!$H$43),0))</f>
        <v>58752</v>
      </c>
      <c r="K121" s="57" t="s">
        <v>119</v>
      </c>
      <c r="L121" s="57" t="s">
        <v>119</v>
      </c>
      <c r="M121" s="8" cm="1">
        <f t="array" ref="M121">IF($I$2="Длительное проживание от 30 ночей ",
INDEX(GRID!$B$4:$U$15,MATCH(M$7,GRID!$A$4:$A$15,0),MATCH(1,($U$2=GRID!$B$1:$U$1)*(КАЛЕНДАРЬ!O12=GRID!$B$3:$U$3),0))*GRID!$H$42,
ROUNDUP(INDEX(GRID!$B$4:$U$15,MATCH(M$7,GRID!$A$4:$A$15,0),MATCH(1,($U$2=GRID!$B$1:$U$1)*(КАЛЕНДАРЬ!O12=GRID!$B$3:$U$3),0))*GRID!$H$42*(1-GRID!$H$43),0))</f>
        <v>79488</v>
      </c>
      <c r="N121" s="8" cm="1">
        <f t="array" ref="N121">IF($I$2="Длительное проживание от 30 ночей ",
INDEX(GRID!$B$18:$U$29,MATCH(M$7,GRID!$A$18:$A$29,0),MATCH(1,($U$2=GRID!$B$1:$U$1)*(КАЛЕНДАРЬ!O12=GRID!$B$3:$U$3),0))*GRID!$H$42,
ROUNDUP(INDEX(GRID!$B$18:$U$29,MATCH(M$7,GRID!$A$18:$A$29,0),MATCH(1,($U$2=GRID!$B$1:$U$1)*(КАЛЕНДАРЬ!O12=GRID!$B$3:$U$3),0))*GRID!$H$42*(1-GRID!$H$43),0))</f>
        <v>83088</v>
      </c>
      <c r="O121" s="57" t="s">
        <v>119</v>
      </c>
      <c r="P121" s="8" cm="1">
        <f t="array" ref="P121">IF($I$2="Длительное проживание от 30 ночей ",
INDEX(GRID!$B$4:$U$15,MATCH(P$7,GRID!$A$4:$A$15,0),MATCH(1,($U$2=GRID!$B$1:$U$1)*(КАЛЕНДАРЬ!O12=GRID!$B$3:$U$3),0))*GRID!$H$42,
ROUNDUP(INDEX(GRID!$B$4:$U$15,MATCH(P$7,GRID!$A$4:$A$15,0),MATCH(1,($U$2=GRID!$B$1:$U$1)*(КАЛЕНДАРЬ!O12=GRID!$B$3:$U$3),0))*GRID!$H$42*(1-GRID!$H$43),0))</f>
        <v>143496</v>
      </c>
      <c r="Q121" s="8" cm="1">
        <f t="array" ref="Q121">IF($I$2="Длительное проживание от 30 ночей ",
INDEX(GRID!$B$4:$U$15,MATCH(Q$7,GRID!$A$4:$A$15,0),MATCH(1,($U$2=GRID!$B$1:$U$1)*(КАЛЕНДАРЬ!O12=GRID!$B$3:$U$3),0))*GRID!$H$42,
ROUNDUP(INDEX(GRID!$B$4:$U$15,MATCH(Q$7,GRID!$A$4:$A$15,0),MATCH(1,($U$2=GRID!$B$1:$U$1)*(КАЛЕНДАРЬ!O12=GRID!$B$3:$U$3),0))*GRID!$H$42*(1-GRID!$H$43),0))</f>
        <v>166032</v>
      </c>
      <c r="R121" s="57" t="s">
        <v>119</v>
      </c>
      <c r="S121" s="57" t="s">
        <v>119</v>
      </c>
      <c r="T121" s="57" t="s">
        <v>119</v>
      </c>
    </row>
    <row r="122" spans="1:20" hidden="1">
      <c r="A122" s="148" t="s">
        <v>17</v>
      </c>
      <c r="B122" s="149">
        <v>10</v>
      </c>
      <c r="C122" s="8" cm="1">
        <f t="array" ref="C122">IF($I$2="Длительное проживание от 30 ночей ",
INDEX(GRID!$B$4:$U$15,MATCH(C$7,GRID!$A$4:$A$15,0),MATCH(1,($U$2=GRID!$B$1:$U$1)*(КАЛЕНДАРЬ!O13=GRID!$B$3:$U$3),0))*GRID!$H$42,
ROUNDUP(INDEX(GRID!$B$4:$U$15,MATCH(C$7,GRID!$A$4:$A$15,0),MATCH(1,($U$2=GRID!$B$1:$U$1)*(КАЛЕНДАРЬ!O13=GRID!$B$3:$U$3),0))*GRID!$H$42*(1-GRID!$H$43),0))</f>
        <v>37872</v>
      </c>
      <c r="D122" s="8" cm="1">
        <f t="array" ref="D122">IF($I$2="Длительное проживание от 30 ночей ",
INDEX(GRID!$B$18:$U$29,MATCH(C$7,GRID!$A$18:$A$29,0),MATCH(1,($U$2=GRID!$B$1:$U$1)*(КАЛЕНДАРЬ!O13=GRID!$B$3:$U$3),0))*GRID!$H$42,
ROUNDUP(INDEX(GRID!$B$18:$U$29,MATCH(C$7,GRID!$A$18:$A$29,0),MATCH(1,($U$2=GRID!$B$1:$U$1)*(КАЛЕНДАРЬ!O13=GRID!$B$3:$U$3),0))*GRID!$H$42*(1-GRID!$H$43),0))</f>
        <v>41472</v>
      </c>
      <c r="E122" s="8" cm="1">
        <f t="array" ref="E122">IF($I$2="Длительное проживание от 30 ночей ",
INDEX(GRID!$B$4:$U$15,MATCH(E$7,GRID!$A$4:$A$15,0),MATCH(1,($U$2=GRID!$B$1:$U$1)*(КАЛЕНДАРЬ!O13=GRID!$B$3:$U$3),0))*GRID!$H$42,
ROUNDUP(INDEX(GRID!$B$4:$U$15,MATCH(E$7,GRID!$A$4:$A$15,0),MATCH(1,($U$2=GRID!$B$1:$U$1)*(КАЛЕНДАРЬ!O13=GRID!$B$3:$U$3),0))*GRID!$H$42*(1-GRID!$H$43),0))</f>
        <v>44712</v>
      </c>
      <c r="F122" s="8" cm="1">
        <f t="array" ref="F122">IF($I$2="Длительное проживание от 30 ночей ",
INDEX(GRID!$B$18:$U$29,MATCH(E$7,GRID!$A$18:$A$29,0),MATCH(1,($U$2=GRID!$B$1:$U$1)*(КАЛЕНДАРЬ!O13=GRID!$B$3:$U$3),0))*GRID!$H$42,
ROUNDUP(INDEX(GRID!$B$18:$U$29,MATCH(E$7,GRID!$A$18:$A$29,0),MATCH(1,($U$2=GRID!$B$1:$U$1)*(КАЛЕНДАРЬ!O13=GRID!$B$3:$U$3),0))*GRID!$H$42*(1-GRID!$H$43),0))</f>
        <v>48312</v>
      </c>
      <c r="G122" s="57" t="s">
        <v>119</v>
      </c>
      <c r="H122" s="57" t="s">
        <v>119</v>
      </c>
      <c r="I122" s="8" cm="1">
        <f t="array" ref="I122">IF($I$2="Длительное проживание от 30 ночей ",
INDEX(GRID!$B$4:$U$15,MATCH(I$7,GRID!$A$4:$A$15,0),MATCH(1,($U$2=GRID!$B$1:$U$1)*(КАЛЕНДАРЬ!O13=GRID!$B$3:$U$3),0))*GRID!$H$42,
ROUNDUP(INDEX(GRID!$B$4:$U$15,MATCH(I$7,GRID!$A$4:$A$15,0),MATCH(1,($U$2=GRID!$B$1:$U$1)*(КАЛЕНДАРЬ!O13=GRID!$B$3:$U$3),0))*GRID!$H$42*(1-GRID!$H$43),0))</f>
        <v>55152</v>
      </c>
      <c r="J122" s="8" cm="1">
        <f t="array" ref="J122">IF($I$2="Длительное проживание от 30 ночей ",
INDEX(GRID!$B$18:$U$29,MATCH(I$7,GRID!$A$18:$A$29,0),MATCH(1,($U$2=GRID!$B$1:$U$1)*(КАЛЕНДАРЬ!O13=GRID!$B$3:$U$3),0))*GRID!$H$42,
ROUNDUP(INDEX(GRID!$B$18:$U$29,MATCH(I$7,GRID!$A$18:$A$29,0),MATCH(1,($U$2=GRID!$B$1:$U$1)*(КАЛЕНДАРЬ!O13=GRID!$B$3:$U$3),0))*GRID!$H$42*(1-GRID!$H$43),0))</f>
        <v>58752</v>
      </c>
      <c r="K122" s="57" t="s">
        <v>119</v>
      </c>
      <c r="L122" s="57" t="s">
        <v>119</v>
      </c>
      <c r="M122" s="8" cm="1">
        <f t="array" ref="M122">IF($I$2="Длительное проживание от 30 ночей ",
INDEX(GRID!$B$4:$U$15,MATCH(M$7,GRID!$A$4:$A$15,0),MATCH(1,($U$2=GRID!$B$1:$U$1)*(КАЛЕНДАРЬ!O13=GRID!$B$3:$U$3),0))*GRID!$H$42,
ROUNDUP(INDEX(GRID!$B$4:$U$15,MATCH(M$7,GRID!$A$4:$A$15,0),MATCH(1,($U$2=GRID!$B$1:$U$1)*(КАЛЕНДАРЬ!O13=GRID!$B$3:$U$3),0))*GRID!$H$42*(1-GRID!$H$43),0))</f>
        <v>79488</v>
      </c>
      <c r="N122" s="8" cm="1">
        <f t="array" ref="N122">IF($I$2="Длительное проживание от 30 ночей ",
INDEX(GRID!$B$18:$U$29,MATCH(M$7,GRID!$A$18:$A$29,0),MATCH(1,($U$2=GRID!$B$1:$U$1)*(КАЛЕНДАРЬ!O13=GRID!$B$3:$U$3),0))*GRID!$H$42,
ROUNDUP(INDEX(GRID!$B$18:$U$29,MATCH(M$7,GRID!$A$18:$A$29,0),MATCH(1,($U$2=GRID!$B$1:$U$1)*(КАЛЕНДАРЬ!O13=GRID!$B$3:$U$3),0))*GRID!$H$42*(1-GRID!$H$43),0))</f>
        <v>83088</v>
      </c>
      <c r="O122" s="57" t="s">
        <v>119</v>
      </c>
      <c r="P122" s="8" cm="1">
        <f t="array" ref="P122">IF($I$2="Длительное проживание от 30 ночей ",
INDEX(GRID!$B$4:$U$15,MATCH(P$7,GRID!$A$4:$A$15,0),MATCH(1,($U$2=GRID!$B$1:$U$1)*(КАЛЕНДАРЬ!O13=GRID!$B$3:$U$3),0))*GRID!$H$42,
ROUNDUP(INDEX(GRID!$B$4:$U$15,MATCH(P$7,GRID!$A$4:$A$15,0),MATCH(1,($U$2=GRID!$B$1:$U$1)*(КАЛЕНДАРЬ!O13=GRID!$B$3:$U$3),0))*GRID!$H$42*(1-GRID!$H$43),0))</f>
        <v>143496</v>
      </c>
      <c r="Q122" s="8" cm="1">
        <f t="array" ref="Q122">IF($I$2="Длительное проживание от 30 ночей ",
INDEX(GRID!$B$4:$U$15,MATCH(Q$7,GRID!$A$4:$A$15,0),MATCH(1,($U$2=GRID!$B$1:$U$1)*(КАЛЕНДАРЬ!O13=GRID!$B$3:$U$3),0))*GRID!$H$42,
ROUNDUP(INDEX(GRID!$B$4:$U$15,MATCH(Q$7,GRID!$A$4:$A$15,0),MATCH(1,($U$2=GRID!$B$1:$U$1)*(КАЛЕНДАРЬ!O13=GRID!$B$3:$U$3),0))*GRID!$H$42*(1-GRID!$H$43),0))</f>
        <v>166032</v>
      </c>
      <c r="R122" s="57" t="s">
        <v>119</v>
      </c>
      <c r="S122" s="57" t="s">
        <v>119</v>
      </c>
      <c r="T122" s="57" t="s">
        <v>119</v>
      </c>
    </row>
    <row r="123" spans="1:20" hidden="1">
      <c r="A123" s="148" t="s">
        <v>11</v>
      </c>
      <c r="B123" s="149">
        <v>11</v>
      </c>
      <c r="C123" s="8" cm="1">
        <f t="array" ref="C123">IF($I$2="Длительное проживание от 30 ночей ",
INDEX(GRID!$B$4:$U$15,MATCH(C$7,GRID!$A$4:$A$15,0),MATCH(1,($U$2=GRID!$B$1:$U$1)*(КАЛЕНДАРЬ!O14=GRID!$B$3:$U$3),0))*GRID!$H$42,
ROUNDUP(INDEX(GRID!$B$4:$U$15,MATCH(C$7,GRID!$A$4:$A$15,0),MATCH(1,($U$2=GRID!$B$1:$U$1)*(КАЛЕНДАРЬ!O14=GRID!$B$3:$U$3),0))*GRID!$H$42*(1-GRID!$H$43),0))</f>
        <v>34632</v>
      </c>
      <c r="D123" s="8" cm="1">
        <f t="array" ref="D123">IF($I$2="Длительное проживание от 30 ночей ",
INDEX(GRID!$B$18:$U$29,MATCH(C$7,GRID!$A$18:$A$29,0),MATCH(1,($U$2=GRID!$B$1:$U$1)*(КАЛЕНДАРЬ!O14=GRID!$B$3:$U$3),0))*GRID!$H$42,
ROUNDUP(INDEX(GRID!$B$18:$U$29,MATCH(C$7,GRID!$A$18:$A$29,0),MATCH(1,($U$2=GRID!$B$1:$U$1)*(КАЛЕНДАРЬ!O14=GRID!$B$3:$U$3),0))*GRID!$H$42*(1-GRID!$H$43),0))</f>
        <v>38232</v>
      </c>
      <c r="E123" s="8" cm="1">
        <f t="array" ref="E123">IF($I$2="Длительное проживание от 30 ночей ",
INDEX(GRID!$B$4:$U$15,MATCH(E$7,GRID!$A$4:$A$15,0),MATCH(1,($U$2=GRID!$B$1:$U$1)*(КАЛЕНДАРЬ!O14=GRID!$B$3:$U$3),0))*GRID!$H$42,
ROUNDUP(INDEX(GRID!$B$4:$U$15,MATCH(E$7,GRID!$A$4:$A$15,0),MATCH(1,($U$2=GRID!$B$1:$U$1)*(КАЛЕНДАРЬ!O14=GRID!$B$3:$U$3),0))*GRID!$H$42*(1-GRID!$H$43),0))</f>
        <v>41112</v>
      </c>
      <c r="F123" s="8" cm="1">
        <f t="array" ref="F123">IF($I$2="Длительное проживание от 30 ночей ",
INDEX(GRID!$B$18:$U$29,MATCH(E$7,GRID!$A$18:$A$29,0),MATCH(1,($U$2=GRID!$B$1:$U$1)*(КАЛЕНДАРЬ!O14=GRID!$B$3:$U$3),0))*GRID!$H$42,
ROUNDUP(INDEX(GRID!$B$18:$U$29,MATCH(E$7,GRID!$A$18:$A$29,0),MATCH(1,($U$2=GRID!$B$1:$U$1)*(КАЛЕНДАРЬ!O14=GRID!$B$3:$U$3),0))*GRID!$H$42*(1-GRID!$H$43),0))</f>
        <v>44712</v>
      </c>
      <c r="G123" s="57" t="s">
        <v>119</v>
      </c>
      <c r="H123" s="57" t="s">
        <v>119</v>
      </c>
      <c r="I123" s="8" cm="1">
        <f t="array" ref="I123">IF($I$2="Длительное проживание от 30 ночей ",
INDEX(GRID!$B$4:$U$15,MATCH(I$7,GRID!$A$4:$A$15,0),MATCH(1,($U$2=GRID!$B$1:$U$1)*(КАЛЕНДАРЬ!O14=GRID!$B$3:$U$3),0))*GRID!$H$42,
ROUNDUP(INDEX(GRID!$B$4:$U$15,MATCH(I$7,GRID!$A$4:$A$15,0),MATCH(1,($U$2=GRID!$B$1:$U$1)*(КАЛЕНДАРЬ!O14=GRID!$B$3:$U$3),0))*GRID!$H$42*(1-GRID!$H$43),0))</f>
        <v>51120</v>
      </c>
      <c r="J123" s="8" cm="1">
        <f t="array" ref="J123">IF($I$2="Длительное проживание от 30 ночей ",
INDEX(GRID!$B$18:$U$29,MATCH(I$7,GRID!$A$18:$A$29,0),MATCH(1,($U$2=GRID!$B$1:$U$1)*(КАЛЕНДАРЬ!O14=GRID!$B$3:$U$3),0))*GRID!$H$42,
ROUNDUP(INDEX(GRID!$B$18:$U$29,MATCH(I$7,GRID!$A$18:$A$29,0),MATCH(1,($U$2=GRID!$B$1:$U$1)*(КАЛЕНДАРЬ!O14=GRID!$B$3:$U$3),0))*GRID!$H$42*(1-GRID!$H$43),0))</f>
        <v>54720</v>
      </c>
      <c r="K123" s="57" t="s">
        <v>119</v>
      </c>
      <c r="L123" s="57" t="s">
        <v>119</v>
      </c>
      <c r="M123" s="8" cm="1">
        <f t="array" ref="M123">IF($I$2="Длительное проживание от 30 ночей ",
INDEX(GRID!$B$4:$U$15,MATCH(M$7,GRID!$A$4:$A$15,0),MATCH(1,($U$2=GRID!$B$1:$U$1)*(КАЛЕНДАРЬ!O14=GRID!$B$3:$U$3),0))*GRID!$H$42,
ROUNDUP(INDEX(GRID!$B$4:$U$15,MATCH(M$7,GRID!$A$4:$A$15,0),MATCH(1,($U$2=GRID!$B$1:$U$1)*(КАЛЕНДАРЬ!O14=GRID!$B$3:$U$3),0))*GRID!$H$42*(1-GRID!$H$43),0))</f>
        <v>74304</v>
      </c>
      <c r="N123" s="8" cm="1">
        <f t="array" ref="N123">IF($I$2="Длительное проживание от 30 ночей ",
INDEX(GRID!$B$18:$U$29,MATCH(M$7,GRID!$A$18:$A$29,0),MATCH(1,($U$2=GRID!$B$1:$U$1)*(КАЛЕНДАРЬ!O14=GRID!$B$3:$U$3),0))*GRID!$H$42,
ROUNDUP(INDEX(GRID!$B$18:$U$29,MATCH(M$7,GRID!$A$18:$A$29,0),MATCH(1,($U$2=GRID!$B$1:$U$1)*(КАЛЕНДАРЬ!O14=GRID!$B$3:$U$3),0))*GRID!$H$42*(1-GRID!$H$43),0))</f>
        <v>77904</v>
      </c>
      <c r="O123" s="57" t="s">
        <v>119</v>
      </c>
      <c r="P123" s="8" cm="1">
        <f t="array" ref="P123">IF($I$2="Длительное проживание от 30 ночей ",
INDEX(GRID!$B$4:$U$15,MATCH(P$7,GRID!$A$4:$A$15,0),MATCH(1,($U$2=GRID!$B$1:$U$1)*(КАЛЕНДАРЬ!O14=GRID!$B$3:$U$3),0))*GRID!$H$42,
ROUNDUP(INDEX(GRID!$B$4:$U$15,MATCH(P$7,GRID!$A$4:$A$15,0),MATCH(1,($U$2=GRID!$B$1:$U$1)*(КАЛЕНДАРЬ!O14=GRID!$B$3:$U$3),0))*GRID!$H$42*(1-GRID!$H$43),0))</f>
        <v>136872</v>
      </c>
      <c r="Q123" s="8" cm="1">
        <f t="array" ref="Q123">IF($I$2="Длительное проживание от 30 ночей ",
INDEX(GRID!$B$4:$U$15,MATCH(Q$7,GRID!$A$4:$A$15,0),MATCH(1,($U$2=GRID!$B$1:$U$1)*(КАЛЕНДАРЬ!O14=GRID!$B$3:$U$3),0))*GRID!$H$42,
ROUNDUP(INDEX(GRID!$B$4:$U$15,MATCH(Q$7,GRID!$A$4:$A$15,0),MATCH(1,($U$2=GRID!$B$1:$U$1)*(КАЛЕНДАРЬ!O14=GRID!$B$3:$U$3),0))*GRID!$H$42*(1-GRID!$H$43),0))</f>
        <v>159048</v>
      </c>
      <c r="R123" s="57" t="s">
        <v>119</v>
      </c>
      <c r="S123" s="57" t="s">
        <v>119</v>
      </c>
      <c r="T123" s="57" t="s">
        <v>119</v>
      </c>
    </row>
    <row r="124" spans="1:20" hidden="1">
      <c r="A124" s="148" t="s">
        <v>12</v>
      </c>
      <c r="B124" s="149">
        <v>12</v>
      </c>
      <c r="C124" s="8" cm="1">
        <f t="array" ref="C124">IF($I$2="Длительное проживание от 30 ночей ",
INDEX(GRID!$B$4:$U$15,MATCH(C$7,GRID!$A$4:$A$15,0),MATCH(1,($U$2=GRID!$B$1:$U$1)*(КАЛЕНДАРЬ!O15=GRID!$B$3:$U$3),0))*GRID!$H$42,
ROUNDUP(INDEX(GRID!$B$4:$U$15,MATCH(C$7,GRID!$A$4:$A$15,0),MATCH(1,($U$2=GRID!$B$1:$U$1)*(КАЛЕНДАРЬ!O15=GRID!$B$3:$U$3),0))*GRID!$H$42*(1-GRID!$H$43),0))</f>
        <v>31608</v>
      </c>
      <c r="D124" s="8" cm="1">
        <f t="array" ref="D124">IF($I$2="Длительное проживание от 30 ночей ",
INDEX(GRID!$B$18:$U$29,MATCH(C$7,GRID!$A$18:$A$29,0),MATCH(1,($U$2=GRID!$B$1:$U$1)*(КАЛЕНДАРЬ!O15=GRID!$B$3:$U$3),0))*GRID!$H$42,
ROUNDUP(INDEX(GRID!$B$18:$U$29,MATCH(C$7,GRID!$A$18:$A$29,0),MATCH(1,($U$2=GRID!$B$1:$U$1)*(КАЛЕНДАРЬ!O15=GRID!$B$3:$U$3),0))*GRID!$H$42*(1-GRID!$H$43),0))</f>
        <v>35208</v>
      </c>
      <c r="E124" s="8" cm="1">
        <f t="array" ref="E124">IF($I$2="Длительное проживание от 30 ночей ",
INDEX(GRID!$B$4:$U$15,MATCH(E$7,GRID!$A$4:$A$15,0),MATCH(1,($U$2=GRID!$B$1:$U$1)*(КАЛЕНДАРЬ!O15=GRID!$B$3:$U$3),0))*GRID!$H$42,
ROUNDUP(INDEX(GRID!$B$4:$U$15,MATCH(E$7,GRID!$A$4:$A$15,0),MATCH(1,($U$2=GRID!$B$1:$U$1)*(КАЛЕНДАРЬ!O15=GRID!$B$3:$U$3),0))*GRID!$H$42*(1-GRID!$H$43),0))</f>
        <v>37728</v>
      </c>
      <c r="F124" s="8" cm="1">
        <f t="array" ref="F124">IF($I$2="Длительное проживание от 30 ночей ",
INDEX(GRID!$B$18:$U$29,MATCH(E$7,GRID!$A$18:$A$29,0),MATCH(1,($U$2=GRID!$B$1:$U$1)*(КАЛЕНДАРЬ!O15=GRID!$B$3:$U$3),0))*GRID!$H$42,
ROUNDUP(INDEX(GRID!$B$18:$U$29,MATCH(E$7,GRID!$A$18:$A$29,0),MATCH(1,($U$2=GRID!$B$1:$U$1)*(КАЛЕНДАРЬ!O15=GRID!$B$3:$U$3),0))*GRID!$H$42*(1-GRID!$H$43),0))</f>
        <v>41328</v>
      </c>
      <c r="G124" s="57" t="s">
        <v>119</v>
      </c>
      <c r="H124" s="57" t="s">
        <v>119</v>
      </c>
      <c r="I124" s="8" cm="1">
        <f t="array" ref="I124">IF($I$2="Длительное проживание от 30 ночей ",
INDEX(GRID!$B$4:$U$15,MATCH(I$7,GRID!$A$4:$A$15,0),MATCH(1,($U$2=GRID!$B$1:$U$1)*(КАЛЕНДАРЬ!O15=GRID!$B$3:$U$3),0))*GRID!$H$42,
ROUNDUP(INDEX(GRID!$B$4:$U$15,MATCH(I$7,GRID!$A$4:$A$15,0),MATCH(1,($U$2=GRID!$B$1:$U$1)*(КАЛЕНДАРЬ!O15=GRID!$B$3:$U$3),0))*GRID!$H$42*(1-GRID!$H$43),0))</f>
        <v>47376</v>
      </c>
      <c r="J124" s="8" cm="1">
        <f t="array" ref="J124">IF($I$2="Длительное проживание от 30 ночей ",
INDEX(GRID!$B$18:$U$29,MATCH(I$7,GRID!$A$18:$A$29,0),MATCH(1,($U$2=GRID!$B$1:$U$1)*(КАЛЕНДАРЬ!O15=GRID!$B$3:$U$3),0))*GRID!$H$42,
ROUNDUP(INDEX(GRID!$B$18:$U$29,MATCH(I$7,GRID!$A$18:$A$29,0),MATCH(1,($U$2=GRID!$B$1:$U$1)*(КАЛЕНДАРЬ!O15=GRID!$B$3:$U$3),0))*GRID!$H$42*(1-GRID!$H$43),0))</f>
        <v>50976</v>
      </c>
      <c r="K124" s="57" t="s">
        <v>119</v>
      </c>
      <c r="L124" s="57" t="s">
        <v>119</v>
      </c>
      <c r="M124" s="8" cm="1">
        <f t="array" ref="M124">IF($I$2="Длительное проживание от 30 ночей ",
INDEX(GRID!$B$4:$U$15,MATCH(M$7,GRID!$A$4:$A$15,0),MATCH(1,($U$2=GRID!$B$1:$U$1)*(КАЛЕНДАРЬ!O15=GRID!$B$3:$U$3),0))*GRID!$H$42,
ROUNDUP(INDEX(GRID!$B$4:$U$15,MATCH(M$7,GRID!$A$4:$A$15,0),MATCH(1,($U$2=GRID!$B$1:$U$1)*(КАЛЕНДАРЬ!O15=GRID!$B$3:$U$3),0))*GRID!$H$42*(1-GRID!$H$43),0))</f>
        <v>69480</v>
      </c>
      <c r="N124" s="8" cm="1">
        <f t="array" ref="N124">IF($I$2="Длительное проживание от 30 ночей ",
INDEX(GRID!$B$18:$U$29,MATCH(M$7,GRID!$A$18:$A$29,0),MATCH(1,($U$2=GRID!$B$1:$U$1)*(КАЛЕНДАРЬ!O15=GRID!$B$3:$U$3),0))*GRID!$H$42,
ROUNDUP(INDEX(GRID!$B$18:$U$29,MATCH(M$7,GRID!$A$18:$A$29,0),MATCH(1,($U$2=GRID!$B$1:$U$1)*(КАЛЕНДАРЬ!O15=GRID!$B$3:$U$3),0))*GRID!$H$42*(1-GRID!$H$43),0))</f>
        <v>73080</v>
      </c>
      <c r="O124" s="57" t="s">
        <v>119</v>
      </c>
      <c r="P124" s="8" cm="1">
        <f t="array" ref="P124">IF($I$2="Длительное проживание от 30 ночей ",
INDEX(GRID!$B$4:$U$15,MATCH(P$7,GRID!$A$4:$A$15,0),MATCH(1,($U$2=GRID!$B$1:$U$1)*(КАЛЕНДАРЬ!O15=GRID!$B$3:$U$3),0))*GRID!$H$42,
ROUNDUP(INDEX(GRID!$B$4:$U$15,MATCH(P$7,GRID!$A$4:$A$15,0),MATCH(1,($U$2=GRID!$B$1:$U$1)*(КАЛЕНДАРЬ!O15=GRID!$B$3:$U$3),0))*GRID!$H$42*(1-GRID!$H$43),0))</f>
        <v>130536</v>
      </c>
      <c r="Q124" s="8" cm="1">
        <f t="array" ref="Q124">IF($I$2="Длительное проживание от 30 ночей ",
INDEX(GRID!$B$4:$U$15,MATCH(Q$7,GRID!$A$4:$A$15,0),MATCH(1,($U$2=GRID!$B$1:$U$1)*(КАЛЕНДАРЬ!O15=GRID!$B$3:$U$3),0))*GRID!$H$42,
ROUNDUP(INDEX(GRID!$B$4:$U$15,MATCH(Q$7,GRID!$A$4:$A$15,0),MATCH(1,($U$2=GRID!$B$1:$U$1)*(КАЛЕНДАРЬ!O15=GRID!$B$3:$U$3),0))*GRID!$H$42*(1-GRID!$H$43),0))</f>
        <v>152280</v>
      </c>
      <c r="R124" s="57" t="s">
        <v>119</v>
      </c>
      <c r="S124" s="57" t="s">
        <v>119</v>
      </c>
      <c r="T124" s="57" t="s">
        <v>119</v>
      </c>
    </row>
    <row r="125" spans="1:20" hidden="1">
      <c r="A125" s="148" t="s">
        <v>13</v>
      </c>
      <c r="B125" s="149">
        <v>13</v>
      </c>
      <c r="C125" s="8" cm="1">
        <f t="array" ref="C125">IF($I$2="Длительное проживание от 30 ночей ",
INDEX(GRID!$B$4:$U$15,MATCH(C$7,GRID!$A$4:$A$15,0),MATCH(1,($U$2=GRID!$B$1:$U$1)*(КАЛЕНДАРЬ!O16=GRID!$B$3:$U$3),0))*GRID!$H$42,
ROUNDUP(INDEX(GRID!$B$4:$U$15,MATCH(C$7,GRID!$A$4:$A$15,0),MATCH(1,($U$2=GRID!$B$1:$U$1)*(КАЛЕНДАРЬ!O16=GRID!$B$3:$U$3),0))*GRID!$H$42*(1-GRID!$H$43),0))</f>
        <v>31608</v>
      </c>
      <c r="D125" s="8" cm="1">
        <f t="array" ref="D125">IF($I$2="Длительное проживание от 30 ночей ",
INDEX(GRID!$B$18:$U$29,MATCH(C$7,GRID!$A$18:$A$29,0),MATCH(1,($U$2=GRID!$B$1:$U$1)*(КАЛЕНДАРЬ!O16=GRID!$B$3:$U$3),0))*GRID!$H$42,
ROUNDUP(INDEX(GRID!$B$18:$U$29,MATCH(C$7,GRID!$A$18:$A$29,0),MATCH(1,($U$2=GRID!$B$1:$U$1)*(КАЛЕНДАРЬ!O16=GRID!$B$3:$U$3),0))*GRID!$H$42*(1-GRID!$H$43),0))</f>
        <v>35208</v>
      </c>
      <c r="E125" s="8" cm="1">
        <f t="array" ref="E125">IF($I$2="Длительное проживание от 30 ночей ",
INDEX(GRID!$B$4:$U$15,MATCH(E$7,GRID!$A$4:$A$15,0),MATCH(1,($U$2=GRID!$B$1:$U$1)*(КАЛЕНДАРЬ!O16=GRID!$B$3:$U$3),0))*GRID!$H$42,
ROUNDUP(INDEX(GRID!$B$4:$U$15,MATCH(E$7,GRID!$A$4:$A$15,0),MATCH(1,($U$2=GRID!$B$1:$U$1)*(КАЛЕНДАРЬ!O16=GRID!$B$3:$U$3),0))*GRID!$H$42*(1-GRID!$H$43),0))</f>
        <v>37728</v>
      </c>
      <c r="F125" s="8" cm="1">
        <f t="array" ref="F125">IF($I$2="Длительное проживание от 30 ночей ",
INDEX(GRID!$B$18:$U$29,MATCH(E$7,GRID!$A$18:$A$29,0),MATCH(1,($U$2=GRID!$B$1:$U$1)*(КАЛЕНДАРЬ!O16=GRID!$B$3:$U$3),0))*GRID!$H$42,
ROUNDUP(INDEX(GRID!$B$18:$U$29,MATCH(E$7,GRID!$A$18:$A$29,0),MATCH(1,($U$2=GRID!$B$1:$U$1)*(КАЛЕНДАРЬ!O16=GRID!$B$3:$U$3),0))*GRID!$H$42*(1-GRID!$H$43),0))</f>
        <v>41328</v>
      </c>
      <c r="G125" s="57" t="s">
        <v>119</v>
      </c>
      <c r="H125" s="57" t="s">
        <v>119</v>
      </c>
      <c r="I125" s="8" cm="1">
        <f t="array" ref="I125">IF($I$2="Длительное проживание от 30 ночей ",
INDEX(GRID!$B$4:$U$15,MATCH(I$7,GRID!$A$4:$A$15,0),MATCH(1,($U$2=GRID!$B$1:$U$1)*(КАЛЕНДАРЬ!O16=GRID!$B$3:$U$3),0))*GRID!$H$42,
ROUNDUP(INDEX(GRID!$B$4:$U$15,MATCH(I$7,GRID!$A$4:$A$15,0),MATCH(1,($U$2=GRID!$B$1:$U$1)*(КАЛЕНДАРЬ!O16=GRID!$B$3:$U$3),0))*GRID!$H$42*(1-GRID!$H$43),0))</f>
        <v>47376</v>
      </c>
      <c r="J125" s="8" cm="1">
        <f t="array" ref="J125">IF($I$2="Длительное проживание от 30 ночей ",
INDEX(GRID!$B$18:$U$29,MATCH(I$7,GRID!$A$18:$A$29,0),MATCH(1,($U$2=GRID!$B$1:$U$1)*(КАЛЕНДАРЬ!O16=GRID!$B$3:$U$3),0))*GRID!$H$42,
ROUNDUP(INDEX(GRID!$B$18:$U$29,MATCH(I$7,GRID!$A$18:$A$29,0),MATCH(1,($U$2=GRID!$B$1:$U$1)*(КАЛЕНДАРЬ!O16=GRID!$B$3:$U$3),0))*GRID!$H$42*(1-GRID!$H$43),0))</f>
        <v>50976</v>
      </c>
      <c r="K125" s="57" t="s">
        <v>119</v>
      </c>
      <c r="L125" s="57" t="s">
        <v>119</v>
      </c>
      <c r="M125" s="8" cm="1">
        <f t="array" ref="M125">IF($I$2="Длительное проживание от 30 ночей ",
INDEX(GRID!$B$4:$U$15,MATCH(M$7,GRID!$A$4:$A$15,0),MATCH(1,($U$2=GRID!$B$1:$U$1)*(КАЛЕНДАРЬ!O16=GRID!$B$3:$U$3),0))*GRID!$H$42,
ROUNDUP(INDEX(GRID!$B$4:$U$15,MATCH(M$7,GRID!$A$4:$A$15,0),MATCH(1,($U$2=GRID!$B$1:$U$1)*(КАЛЕНДАРЬ!O16=GRID!$B$3:$U$3),0))*GRID!$H$42*(1-GRID!$H$43),0))</f>
        <v>69480</v>
      </c>
      <c r="N125" s="8" cm="1">
        <f t="array" ref="N125">IF($I$2="Длительное проживание от 30 ночей ",
INDEX(GRID!$B$18:$U$29,MATCH(M$7,GRID!$A$18:$A$29,0),MATCH(1,($U$2=GRID!$B$1:$U$1)*(КАЛЕНДАРЬ!O16=GRID!$B$3:$U$3),0))*GRID!$H$42,
ROUNDUP(INDEX(GRID!$B$18:$U$29,MATCH(M$7,GRID!$A$18:$A$29,0),MATCH(1,($U$2=GRID!$B$1:$U$1)*(КАЛЕНДАРЬ!O16=GRID!$B$3:$U$3),0))*GRID!$H$42*(1-GRID!$H$43),0))</f>
        <v>73080</v>
      </c>
      <c r="O125" s="57" t="s">
        <v>119</v>
      </c>
      <c r="P125" s="8" cm="1">
        <f t="array" ref="P125">IF($I$2="Длительное проживание от 30 ночей ",
INDEX(GRID!$B$4:$U$15,MATCH(P$7,GRID!$A$4:$A$15,0),MATCH(1,($U$2=GRID!$B$1:$U$1)*(КАЛЕНДАРЬ!O16=GRID!$B$3:$U$3),0))*GRID!$H$42,
ROUNDUP(INDEX(GRID!$B$4:$U$15,MATCH(P$7,GRID!$A$4:$A$15,0),MATCH(1,($U$2=GRID!$B$1:$U$1)*(КАЛЕНДАРЬ!O16=GRID!$B$3:$U$3),0))*GRID!$H$42*(1-GRID!$H$43),0))</f>
        <v>130536</v>
      </c>
      <c r="Q125" s="8" cm="1">
        <f t="array" ref="Q125">IF($I$2="Длительное проживание от 30 ночей ",
INDEX(GRID!$B$4:$U$15,MATCH(Q$7,GRID!$A$4:$A$15,0),MATCH(1,($U$2=GRID!$B$1:$U$1)*(КАЛЕНДАРЬ!O16=GRID!$B$3:$U$3),0))*GRID!$H$42,
ROUNDUP(INDEX(GRID!$B$4:$U$15,MATCH(Q$7,GRID!$A$4:$A$15,0),MATCH(1,($U$2=GRID!$B$1:$U$1)*(КАЛЕНДАРЬ!O16=GRID!$B$3:$U$3),0))*GRID!$H$42*(1-GRID!$H$43),0))</f>
        <v>152280</v>
      </c>
      <c r="R125" s="57" t="s">
        <v>119</v>
      </c>
      <c r="S125" s="57" t="s">
        <v>119</v>
      </c>
      <c r="T125" s="57" t="s">
        <v>119</v>
      </c>
    </row>
    <row r="126" spans="1:20" hidden="1">
      <c r="A126" s="148" t="s">
        <v>14</v>
      </c>
      <c r="B126" s="149">
        <v>14</v>
      </c>
      <c r="C126" s="8" cm="1">
        <f t="array" ref="C126">IF($I$2="Длительное проживание от 30 ночей ",
INDEX(GRID!$B$4:$U$15,MATCH(C$7,GRID!$A$4:$A$15,0),MATCH(1,($U$2=GRID!$B$1:$U$1)*(КАЛЕНДАРЬ!O17=GRID!$B$3:$U$3),0))*GRID!$H$42,
ROUNDUP(INDEX(GRID!$B$4:$U$15,MATCH(C$7,GRID!$A$4:$A$15,0),MATCH(1,($U$2=GRID!$B$1:$U$1)*(КАЛЕНДАРЬ!O17=GRID!$B$3:$U$3),0))*GRID!$H$42*(1-GRID!$H$43),0))</f>
        <v>31608</v>
      </c>
      <c r="D126" s="8" cm="1">
        <f t="array" ref="D126">IF($I$2="Длительное проживание от 30 ночей ",
INDEX(GRID!$B$18:$U$29,MATCH(C$7,GRID!$A$18:$A$29,0),MATCH(1,($U$2=GRID!$B$1:$U$1)*(КАЛЕНДАРЬ!O17=GRID!$B$3:$U$3),0))*GRID!$H$42,
ROUNDUP(INDEX(GRID!$B$18:$U$29,MATCH(C$7,GRID!$A$18:$A$29,0),MATCH(1,($U$2=GRID!$B$1:$U$1)*(КАЛЕНДАРЬ!O17=GRID!$B$3:$U$3),0))*GRID!$H$42*(1-GRID!$H$43),0))</f>
        <v>35208</v>
      </c>
      <c r="E126" s="8" cm="1">
        <f t="array" ref="E126">IF($I$2="Длительное проживание от 30 ночей ",
INDEX(GRID!$B$4:$U$15,MATCH(E$7,GRID!$A$4:$A$15,0),MATCH(1,($U$2=GRID!$B$1:$U$1)*(КАЛЕНДАРЬ!O17=GRID!$B$3:$U$3),0))*GRID!$H$42,
ROUNDUP(INDEX(GRID!$B$4:$U$15,MATCH(E$7,GRID!$A$4:$A$15,0),MATCH(1,($U$2=GRID!$B$1:$U$1)*(КАЛЕНДАРЬ!O17=GRID!$B$3:$U$3),0))*GRID!$H$42*(1-GRID!$H$43),0))</f>
        <v>37728</v>
      </c>
      <c r="F126" s="8" cm="1">
        <f t="array" ref="F126">IF($I$2="Длительное проживание от 30 ночей ",
INDEX(GRID!$B$18:$U$29,MATCH(E$7,GRID!$A$18:$A$29,0),MATCH(1,($U$2=GRID!$B$1:$U$1)*(КАЛЕНДАРЬ!O17=GRID!$B$3:$U$3),0))*GRID!$H$42,
ROUNDUP(INDEX(GRID!$B$18:$U$29,MATCH(E$7,GRID!$A$18:$A$29,0),MATCH(1,($U$2=GRID!$B$1:$U$1)*(КАЛЕНДАРЬ!O17=GRID!$B$3:$U$3),0))*GRID!$H$42*(1-GRID!$H$43),0))</f>
        <v>41328</v>
      </c>
      <c r="G126" s="57" t="s">
        <v>119</v>
      </c>
      <c r="H126" s="57" t="s">
        <v>119</v>
      </c>
      <c r="I126" s="8" cm="1">
        <f t="array" ref="I126">IF($I$2="Длительное проживание от 30 ночей ",
INDEX(GRID!$B$4:$U$15,MATCH(I$7,GRID!$A$4:$A$15,0),MATCH(1,($U$2=GRID!$B$1:$U$1)*(КАЛЕНДАРЬ!O17=GRID!$B$3:$U$3),0))*GRID!$H$42,
ROUNDUP(INDEX(GRID!$B$4:$U$15,MATCH(I$7,GRID!$A$4:$A$15,0),MATCH(1,($U$2=GRID!$B$1:$U$1)*(КАЛЕНДАРЬ!O17=GRID!$B$3:$U$3),0))*GRID!$H$42*(1-GRID!$H$43),0))</f>
        <v>47376</v>
      </c>
      <c r="J126" s="8" cm="1">
        <f t="array" ref="J126">IF($I$2="Длительное проживание от 30 ночей ",
INDEX(GRID!$B$18:$U$29,MATCH(I$7,GRID!$A$18:$A$29,0),MATCH(1,($U$2=GRID!$B$1:$U$1)*(КАЛЕНДАРЬ!O17=GRID!$B$3:$U$3),0))*GRID!$H$42,
ROUNDUP(INDEX(GRID!$B$18:$U$29,MATCH(I$7,GRID!$A$18:$A$29,0),MATCH(1,($U$2=GRID!$B$1:$U$1)*(КАЛЕНДАРЬ!O17=GRID!$B$3:$U$3),0))*GRID!$H$42*(1-GRID!$H$43),0))</f>
        <v>50976</v>
      </c>
      <c r="K126" s="57" t="s">
        <v>119</v>
      </c>
      <c r="L126" s="57" t="s">
        <v>119</v>
      </c>
      <c r="M126" s="8" cm="1">
        <f t="array" ref="M126">IF($I$2="Длительное проживание от 30 ночей ",
INDEX(GRID!$B$4:$U$15,MATCH(M$7,GRID!$A$4:$A$15,0),MATCH(1,($U$2=GRID!$B$1:$U$1)*(КАЛЕНДАРЬ!O17=GRID!$B$3:$U$3),0))*GRID!$H$42,
ROUNDUP(INDEX(GRID!$B$4:$U$15,MATCH(M$7,GRID!$A$4:$A$15,0),MATCH(1,($U$2=GRID!$B$1:$U$1)*(КАЛЕНДАРЬ!O17=GRID!$B$3:$U$3),0))*GRID!$H$42*(1-GRID!$H$43),0))</f>
        <v>69480</v>
      </c>
      <c r="N126" s="8" cm="1">
        <f t="array" ref="N126">IF($I$2="Длительное проживание от 30 ночей ",
INDEX(GRID!$B$18:$U$29,MATCH(M$7,GRID!$A$18:$A$29,0),MATCH(1,($U$2=GRID!$B$1:$U$1)*(КАЛЕНДАРЬ!O17=GRID!$B$3:$U$3),0))*GRID!$H$42,
ROUNDUP(INDEX(GRID!$B$18:$U$29,MATCH(M$7,GRID!$A$18:$A$29,0),MATCH(1,($U$2=GRID!$B$1:$U$1)*(КАЛЕНДАРЬ!O17=GRID!$B$3:$U$3),0))*GRID!$H$42*(1-GRID!$H$43),0))</f>
        <v>73080</v>
      </c>
      <c r="O126" s="57" t="s">
        <v>119</v>
      </c>
      <c r="P126" s="8" cm="1">
        <f t="array" ref="P126">IF($I$2="Длительное проживание от 30 ночей ",
INDEX(GRID!$B$4:$U$15,MATCH(P$7,GRID!$A$4:$A$15,0),MATCH(1,($U$2=GRID!$B$1:$U$1)*(КАЛЕНДАРЬ!O17=GRID!$B$3:$U$3),0))*GRID!$H$42,
ROUNDUP(INDEX(GRID!$B$4:$U$15,MATCH(P$7,GRID!$A$4:$A$15,0),MATCH(1,($U$2=GRID!$B$1:$U$1)*(КАЛЕНДАРЬ!O17=GRID!$B$3:$U$3),0))*GRID!$H$42*(1-GRID!$H$43),0))</f>
        <v>130536</v>
      </c>
      <c r="Q126" s="8" cm="1">
        <f t="array" ref="Q126">IF($I$2="Длительное проживание от 30 ночей ",
INDEX(GRID!$B$4:$U$15,MATCH(Q$7,GRID!$A$4:$A$15,0),MATCH(1,($U$2=GRID!$B$1:$U$1)*(КАЛЕНДАРЬ!O17=GRID!$B$3:$U$3),0))*GRID!$H$42,
ROUNDUP(INDEX(GRID!$B$4:$U$15,MATCH(Q$7,GRID!$A$4:$A$15,0),MATCH(1,($U$2=GRID!$B$1:$U$1)*(КАЛЕНДАРЬ!O17=GRID!$B$3:$U$3),0))*GRID!$H$42*(1-GRID!$H$43),0))</f>
        <v>152280</v>
      </c>
      <c r="R126" s="57" t="s">
        <v>119</v>
      </c>
      <c r="S126" s="57" t="s">
        <v>119</v>
      </c>
      <c r="T126" s="57" t="s">
        <v>119</v>
      </c>
    </row>
    <row r="127" spans="1:20" hidden="1">
      <c r="A127" s="148" t="s">
        <v>15</v>
      </c>
      <c r="B127" s="149">
        <v>15</v>
      </c>
      <c r="C127" s="8" cm="1">
        <f t="array" ref="C127">IF($I$2="Длительное проживание от 30 ночей ",
INDEX(GRID!$B$4:$U$15,MATCH(C$7,GRID!$A$4:$A$15,0),MATCH(1,($U$2=GRID!$B$1:$U$1)*(КАЛЕНДАРЬ!O18=GRID!$B$3:$U$3),0))*GRID!$H$42,
ROUNDUP(INDEX(GRID!$B$4:$U$15,MATCH(C$7,GRID!$A$4:$A$15,0),MATCH(1,($U$2=GRID!$B$1:$U$1)*(КАЛЕНДАРЬ!O18=GRID!$B$3:$U$3),0))*GRID!$H$42*(1-GRID!$H$43),0))</f>
        <v>31608</v>
      </c>
      <c r="D127" s="8" cm="1">
        <f t="array" ref="D127">IF($I$2="Длительное проживание от 30 ночей ",
INDEX(GRID!$B$18:$U$29,MATCH(C$7,GRID!$A$18:$A$29,0),MATCH(1,($U$2=GRID!$B$1:$U$1)*(КАЛЕНДАРЬ!O18=GRID!$B$3:$U$3),0))*GRID!$H$42,
ROUNDUP(INDEX(GRID!$B$18:$U$29,MATCH(C$7,GRID!$A$18:$A$29,0),MATCH(1,($U$2=GRID!$B$1:$U$1)*(КАЛЕНДАРЬ!O18=GRID!$B$3:$U$3),0))*GRID!$H$42*(1-GRID!$H$43),0))</f>
        <v>35208</v>
      </c>
      <c r="E127" s="8" cm="1">
        <f t="array" ref="E127">IF($I$2="Длительное проживание от 30 ночей ",
INDEX(GRID!$B$4:$U$15,MATCH(E$7,GRID!$A$4:$A$15,0),MATCH(1,($U$2=GRID!$B$1:$U$1)*(КАЛЕНДАРЬ!O18=GRID!$B$3:$U$3),0))*GRID!$H$42,
ROUNDUP(INDEX(GRID!$B$4:$U$15,MATCH(E$7,GRID!$A$4:$A$15,0),MATCH(1,($U$2=GRID!$B$1:$U$1)*(КАЛЕНДАРЬ!O18=GRID!$B$3:$U$3),0))*GRID!$H$42*(1-GRID!$H$43),0))</f>
        <v>37728</v>
      </c>
      <c r="F127" s="8" cm="1">
        <f t="array" ref="F127">IF($I$2="Длительное проживание от 30 ночей ",
INDEX(GRID!$B$18:$U$29,MATCH(E$7,GRID!$A$18:$A$29,0),MATCH(1,($U$2=GRID!$B$1:$U$1)*(КАЛЕНДАРЬ!O18=GRID!$B$3:$U$3),0))*GRID!$H$42,
ROUNDUP(INDEX(GRID!$B$18:$U$29,MATCH(E$7,GRID!$A$18:$A$29,0),MATCH(1,($U$2=GRID!$B$1:$U$1)*(КАЛЕНДАРЬ!O18=GRID!$B$3:$U$3),0))*GRID!$H$42*(1-GRID!$H$43),0))</f>
        <v>41328</v>
      </c>
      <c r="G127" s="57" t="s">
        <v>119</v>
      </c>
      <c r="H127" s="57" t="s">
        <v>119</v>
      </c>
      <c r="I127" s="8" cm="1">
        <f t="array" ref="I127">IF($I$2="Длительное проживание от 30 ночей ",
INDEX(GRID!$B$4:$U$15,MATCH(I$7,GRID!$A$4:$A$15,0),MATCH(1,($U$2=GRID!$B$1:$U$1)*(КАЛЕНДАРЬ!O18=GRID!$B$3:$U$3),0))*GRID!$H$42,
ROUNDUP(INDEX(GRID!$B$4:$U$15,MATCH(I$7,GRID!$A$4:$A$15,0),MATCH(1,($U$2=GRID!$B$1:$U$1)*(КАЛЕНДАРЬ!O18=GRID!$B$3:$U$3),0))*GRID!$H$42*(1-GRID!$H$43),0))</f>
        <v>47376</v>
      </c>
      <c r="J127" s="8" cm="1">
        <f t="array" ref="J127">IF($I$2="Длительное проживание от 30 ночей ",
INDEX(GRID!$B$18:$U$29,MATCH(I$7,GRID!$A$18:$A$29,0),MATCH(1,($U$2=GRID!$B$1:$U$1)*(КАЛЕНДАРЬ!O18=GRID!$B$3:$U$3),0))*GRID!$H$42,
ROUNDUP(INDEX(GRID!$B$18:$U$29,MATCH(I$7,GRID!$A$18:$A$29,0),MATCH(1,($U$2=GRID!$B$1:$U$1)*(КАЛЕНДАРЬ!O18=GRID!$B$3:$U$3),0))*GRID!$H$42*(1-GRID!$H$43),0))</f>
        <v>50976</v>
      </c>
      <c r="K127" s="57" t="s">
        <v>119</v>
      </c>
      <c r="L127" s="57" t="s">
        <v>119</v>
      </c>
      <c r="M127" s="8" cm="1">
        <f t="array" ref="M127">IF($I$2="Длительное проживание от 30 ночей ",
INDEX(GRID!$B$4:$U$15,MATCH(M$7,GRID!$A$4:$A$15,0),MATCH(1,($U$2=GRID!$B$1:$U$1)*(КАЛЕНДАРЬ!O18=GRID!$B$3:$U$3),0))*GRID!$H$42,
ROUNDUP(INDEX(GRID!$B$4:$U$15,MATCH(M$7,GRID!$A$4:$A$15,0),MATCH(1,($U$2=GRID!$B$1:$U$1)*(КАЛЕНДАРЬ!O18=GRID!$B$3:$U$3),0))*GRID!$H$42*(1-GRID!$H$43),0))</f>
        <v>69480</v>
      </c>
      <c r="N127" s="8" cm="1">
        <f t="array" ref="N127">IF($I$2="Длительное проживание от 30 ночей ",
INDEX(GRID!$B$18:$U$29,MATCH(M$7,GRID!$A$18:$A$29,0),MATCH(1,($U$2=GRID!$B$1:$U$1)*(КАЛЕНДАРЬ!O18=GRID!$B$3:$U$3),0))*GRID!$H$42,
ROUNDUP(INDEX(GRID!$B$18:$U$29,MATCH(M$7,GRID!$A$18:$A$29,0),MATCH(1,($U$2=GRID!$B$1:$U$1)*(КАЛЕНДАРЬ!O18=GRID!$B$3:$U$3),0))*GRID!$H$42*(1-GRID!$H$43),0))</f>
        <v>73080</v>
      </c>
      <c r="O127" s="57" t="s">
        <v>119</v>
      </c>
      <c r="P127" s="8" cm="1">
        <f t="array" ref="P127">IF($I$2="Длительное проживание от 30 ночей ",
INDEX(GRID!$B$4:$U$15,MATCH(P$7,GRID!$A$4:$A$15,0),MATCH(1,($U$2=GRID!$B$1:$U$1)*(КАЛЕНДАРЬ!O18=GRID!$B$3:$U$3),0))*GRID!$H$42,
ROUNDUP(INDEX(GRID!$B$4:$U$15,MATCH(P$7,GRID!$A$4:$A$15,0),MATCH(1,($U$2=GRID!$B$1:$U$1)*(КАЛЕНДАРЬ!O18=GRID!$B$3:$U$3),0))*GRID!$H$42*(1-GRID!$H$43),0))</f>
        <v>130536</v>
      </c>
      <c r="Q127" s="8" cm="1">
        <f t="array" ref="Q127">IF($I$2="Длительное проживание от 30 ночей ",
INDEX(GRID!$B$4:$U$15,MATCH(Q$7,GRID!$A$4:$A$15,0),MATCH(1,($U$2=GRID!$B$1:$U$1)*(КАЛЕНДАРЬ!O18=GRID!$B$3:$U$3),0))*GRID!$H$42,
ROUNDUP(INDEX(GRID!$B$4:$U$15,MATCH(Q$7,GRID!$A$4:$A$15,0),MATCH(1,($U$2=GRID!$B$1:$U$1)*(КАЛЕНДАРЬ!O18=GRID!$B$3:$U$3),0))*GRID!$H$42*(1-GRID!$H$43),0))</f>
        <v>152280</v>
      </c>
      <c r="R127" s="57" t="s">
        <v>119</v>
      </c>
      <c r="S127" s="57" t="s">
        <v>119</v>
      </c>
      <c r="T127" s="57" t="s">
        <v>119</v>
      </c>
    </row>
    <row r="128" spans="1:20" hidden="1">
      <c r="A128" s="148" t="s">
        <v>16</v>
      </c>
      <c r="B128" s="149">
        <v>16</v>
      </c>
      <c r="C128" s="8" cm="1">
        <f t="array" ref="C128">IF($I$2="Длительное проживание от 30 ночей ",
INDEX(GRID!$B$4:$U$15,MATCH(C$7,GRID!$A$4:$A$15,0),MATCH(1,($U$2=GRID!$B$1:$U$1)*(КАЛЕНДАРЬ!O19=GRID!$B$3:$U$3),0))*GRID!$H$42,
ROUNDUP(INDEX(GRID!$B$4:$U$15,MATCH(C$7,GRID!$A$4:$A$15,0),MATCH(1,($U$2=GRID!$B$1:$U$1)*(КАЛЕНДАРЬ!O19=GRID!$B$3:$U$3),0))*GRID!$H$42*(1-GRID!$H$43),0))</f>
        <v>31608</v>
      </c>
      <c r="D128" s="8" cm="1">
        <f t="array" ref="D128">IF($I$2="Длительное проживание от 30 ночей ",
INDEX(GRID!$B$18:$U$29,MATCH(C$7,GRID!$A$18:$A$29,0),MATCH(1,($U$2=GRID!$B$1:$U$1)*(КАЛЕНДАРЬ!O19=GRID!$B$3:$U$3),0))*GRID!$H$42,
ROUNDUP(INDEX(GRID!$B$18:$U$29,MATCH(C$7,GRID!$A$18:$A$29,0),MATCH(1,($U$2=GRID!$B$1:$U$1)*(КАЛЕНДАРЬ!O19=GRID!$B$3:$U$3),0))*GRID!$H$42*(1-GRID!$H$43),0))</f>
        <v>35208</v>
      </c>
      <c r="E128" s="8" cm="1">
        <f t="array" ref="E128">IF($I$2="Длительное проживание от 30 ночей ",
INDEX(GRID!$B$4:$U$15,MATCH(E$7,GRID!$A$4:$A$15,0),MATCH(1,($U$2=GRID!$B$1:$U$1)*(КАЛЕНДАРЬ!O19=GRID!$B$3:$U$3),0))*GRID!$H$42,
ROUNDUP(INDEX(GRID!$B$4:$U$15,MATCH(E$7,GRID!$A$4:$A$15,0),MATCH(1,($U$2=GRID!$B$1:$U$1)*(КАЛЕНДАРЬ!O19=GRID!$B$3:$U$3),0))*GRID!$H$42*(1-GRID!$H$43),0))</f>
        <v>37728</v>
      </c>
      <c r="F128" s="8" cm="1">
        <f t="array" ref="F128">IF($I$2="Длительное проживание от 30 ночей ",
INDEX(GRID!$B$18:$U$29,MATCH(E$7,GRID!$A$18:$A$29,0),MATCH(1,($U$2=GRID!$B$1:$U$1)*(КАЛЕНДАРЬ!O19=GRID!$B$3:$U$3),0))*GRID!$H$42,
ROUNDUP(INDEX(GRID!$B$18:$U$29,MATCH(E$7,GRID!$A$18:$A$29,0),MATCH(1,($U$2=GRID!$B$1:$U$1)*(КАЛЕНДАРЬ!O19=GRID!$B$3:$U$3),0))*GRID!$H$42*(1-GRID!$H$43),0))</f>
        <v>41328</v>
      </c>
      <c r="G128" s="57" t="s">
        <v>119</v>
      </c>
      <c r="H128" s="57" t="s">
        <v>119</v>
      </c>
      <c r="I128" s="8" cm="1">
        <f t="array" ref="I128">IF($I$2="Длительное проживание от 30 ночей ",
INDEX(GRID!$B$4:$U$15,MATCH(I$7,GRID!$A$4:$A$15,0),MATCH(1,($U$2=GRID!$B$1:$U$1)*(КАЛЕНДАРЬ!O19=GRID!$B$3:$U$3),0))*GRID!$H$42,
ROUNDUP(INDEX(GRID!$B$4:$U$15,MATCH(I$7,GRID!$A$4:$A$15,0),MATCH(1,($U$2=GRID!$B$1:$U$1)*(КАЛЕНДАРЬ!O19=GRID!$B$3:$U$3),0))*GRID!$H$42*(1-GRID!$H$43),0))</f>
        <v>47376</v>
      </c>
      <c r="J128" s="8" cm="1">
        <f t="array" ref="J128">IF($I$2="Длительное проживание от 30 ночей ",
INDEX(GRID!$B$18:$U$29,MATCH(I$7,GRID!$A$18:$A$29,0),MATCH(1,($U$2=GRID!$B$1:$U$1)*(КАЛЕНДАРЬ!O19=GRID!$B$3:$U$3),0))*GRID!$H$42,
ROUNDUP(INDEX(GRID!$B$18:$U$29,MATCH(I$7,GRID!$A$18:$A$29,0),MATCH(1,($U$2=GRID!$B$1:$U$1)*(КАЛЕНДАРЬ!O19=GRID!$B$3:$U$3),0))*GRID!$H$42*(1-GRID!$H$43),0))</f>
        <v>50976</v>
      </c>
      <c r="K128" s="57" t="s">
        <v>119</v>
      </c>
      <c r="L128" s="57" t="s">
        <v>119</v>
      </c>
      <c r="M128" s="8" cm="1">
        <f t="array" ref="M128">IF($I$2="Длительное проживание от 30 ночей ",
INDEX(GRID!$B$4:$U$15,MATCH(M$7,GRID!$A$4:$A$15,0),MATCH(1,($U$2=GRID!$B$1:$U$1)*(КАЛЕНДАРЬ!O19=GRID!$B$3:$U$3),0))*GRID!$H$42,
ROUNDUP(INDEX(GRID!$B$4:$U$15,MATCH(M$7,GRID!$A$4:$A$15,0),MATCH(1,($U$2=GRID!$B$1:$U$1)*(КАЛЕНДАРЬ!O19=GRID!$B$3:$U$3),0))*GRID!$H$42*(1-GRID!$H$43),0))</f>
        <v>69480</v>
      </c>
      <c r="N128" s="8" cm="1">
        <f t="array" ref="N128">IF($I$2="Длительное проживание от 30 ночей ",
INDEX(GRID!$B$18:$U$29,MATCH(M$7,GRID!$A$18:$A$29,0),MATCH(1,($U$2=GRID!$B$1:$U$1)*(КАЛЕНДАРЬ!O19=GRID!$B$3:$U$3),0))*GRID!$H$42,
ROUNDUP(INDEX(GRID!$B$18:$U$29,MATCH(M$7,GRID!$A$18:$A$29,0),MATCH(1,($U$2=GRID!$B$1:$U$1)*(КАЛЕНДАРЬ!O19=GRID!$B$3:$U$3),0))*GRID!$H$42*(1-GRID!$H$43),0))</f>
        <v>73080</v>
      </c>
      <c r="O128" s="57" t="s">
        <v>119</v>
      </c>
      <c r="P128" s="8" cm="1">
        <f t="array" ref="P128">IF($I$2="Длительное проживание от 30 ночей ",
INDEX(GRID!$B$4:$U$15,MATCH(P$7,GRID!$A$4:$A$15,0),MATCH(1,($U$2=GRID!$B$1:$U$1)*(КАЛЕНДАРЬ!O19=GRID!$B$3:$U$3),0))*GRID!$H$42,
ROUNDUP(INDEX(GRID!$B$4:$U$15,MATCH(P$7,GRID!$A$4:$A$15,0),MATCH(1,($U$2=GRID!$B$1:$U$1)*(КАЛЕНДАРЬ!O19=GRID!$B$3:$U$3),0))*GRID!$H$42*(1-GRID!$H$43),0))</f>
        <v>130536</v>
      </c>
      <c r="Q128" s="8" cm="1">
        <f t="array" ref="Q128">IF($I$2="Длительное проживание от 30 ночей ",
INDEX(GRID!$B$4:$U$15,MATCH(Q$7,GRID!$A$4:$A$15,0),MATCH(1,($U$2=GRID!$B$1:$U$1)*(КАЛЕНДАРЬ!O19=GRID!$B$3:$U$3),0))*GRID!$H$42,
ROUNDUP(INDEX(GRID!$B$4:$U$15,MATCH(Q$7,GRID!$A$4:$A$15,0),MATCH(1,($U$2=GRID!$B$1:$U$1)*(КАЛЕНДАРЬ!O19=GRID!$B$3:$U$3),0))*GRID!$H$42*(1-GRID!$H$43),0))</f>
        <v>152280</v>
      </c>
      <c r="R128" s="57" t="s">
        <v>119</v>
      </c>
      <c r="S128" s="57" t="s">
        <v>119</v>
      </c>
      <c r="T128" s="57" t="s">
        <v>119</v>
      </c>
    </row>
    <row r="129" spans="1:20" hidden="1">
      <c r="A129" s="148" t="s">
        <v>17</v>
      </c>
      <c r="B129" s="149">
        <v>17</v>
      </c>
      <c r="C129" s="8" cm="1">
        <f t="array" ref="C129">IF($I$2="Длительное проживание от 30 ночей ",
INDEX(GRID!$B$4:$U$15,MATCH(C$7,GRID!$A$4:$A$15,0),MATCH(1,($U$2=GRID!$B$1:$U$1)*(КАЛЕНДАРЬ!O20=GRID!$B$3:$U$3),0))*GRID!$H$42,
ROUNDUP(INDEX(GRID!$B$4:$U$15,MATCH(C$7,GRID!$A$4:$A$15,0),MATCH(1,($U$2=GRID!$B$1:$U$1)*(КАЛЕНДАРЬ!O20=GRID!$B$3:$U$3),0))*GRID!$H$42*(1-GRID!$H$43),0))</f>
        <v>31608</v>
      </c>
      <c r="D129" s="8" cm="1">
        <f t="array" ref="D129">IF($I$2="Длительное проживание от 30 ночей ",
INDEX(GRID!$B$18:$U$29,MATCH(C$7,GRID!$A$18:$A$29,0),MATCH(1,($U$2=GRID!$B$1:$U$1)*(КАЛЕНДАРЬ!O20=GRID!$B$3:$U$3),0))*GRID!$H$42,
ROUNDUP(INDEX(GRID!$B$18:$U$29,MATCH(C$7,GRID!$A$18:$A$29,0),MATCH(1,($U$2=GRID!$B$1:$U$1)*(КАЛЕНДАРЬ!O20=GRID!$B$3:$U$3),0))*GRID!$H$42*(1-GRID!$H$43),0))</f>
        <v>35208</v>
      </c>
      <c r="E129" s="8" cm="1">
        <f t="array" ref="E129">IF($I$2="Длительное проживание от 30 ночей ",
INDEX(GRID!$B$4:$U$15,MATCH(E$7,GRID!$A$4:$A$15,0),MATCH(1,($U$2=GRID!$B$1:$U$1)*(КАЛЕНДАРЬ!O20=GRID!$B$3:$U$3),0))*GRID!$H$42,
ROUNDUP(INDEX(GRID!$B$4:$U$15,MATCH(E$7,GRID!$A$4:$A$15,0),MATCH(1,($U$2=GRID!$B$1:$U$1)*(КАЛЕНДАРЬ!O20=GRID!$B$3:$U$3),0))*GRID!$H$42*(1-GRID!$H$43),0))</f>
        <v>37728</v>
      </c>
      <c r="F129" s="8" cm="1">
        <f t="array" ref="F129">IF($I$2="Длительное проживание от 30 ночей ",
INDEX(GRID!$B$18:$U$29,MATCH(E$7,GRID!$A$18:$A$29,0),MATCH(1,($U$2=GRID!$B$1:$U$1)*(КАЛЕНДАРЬ!O20=GRID!$B$3:$U$3),0))*GRID!$H$42,
ROUNDUP(INDEX(GRID!$B$18:$U$29,MATCH(E$7,GRID!$A$18:$A$29,0),MATCH(1,($U$2=GRID!$B$1:$U$1)*(КАЛЕНДАРЬ!O20=GRID!$B$3:$U$3),0))*GRID!$H$42*(1-GRID!$H$43),0))</f>
        <v>41328</v>
      </c>
      <c r="G129" s="57" t="s">
        <v>119</v>
      </c>
      <c r="H129" s="57" t="s">
        <v>119</v>
      </c>
      <c r="I129" s="8" cm="1">
        <f t="array" ref="I129">IF($I$2="Длительное проживание от 30 ночей ",
INDEX(GRID!$B$4:$U$15,MATCH(I$7,GRID!$A$4:$A$15,0),MATCH(1,($U$2=GRID!$B$1:$U$1)*(КАЛЕНДАРЬ!O20=GRID!$B$3:$U$3),0))*GRID!$H$42,
ROUNDUP(INDEX(GRID!$B$4:$U$15,MATCH(I$7,GRID!$A$4:$A$15,0),MATCH(1,($U$2=GRID!$B$1:$U$1)*(КАЛЕНДАРЬ!O20=GRID!$B$3:$U$3),0))*GRID!$H$42*(1-GRID!$H$43),0))</f>
        <v>47376</v>
      </c>
      <c r="J129" s="8" cm="1">
        <f t="array" ref="J129">IF($I$2="Длительное проживание от 30 ночей ",
INDEX(GRID!$B$18:$U$29,MATCH(I$7,GRID!$A$18:$A$29,0),MATCH(1,($U$2=GRID!$B$1:$U$1)*(КАЛЕНДАРЬ!O20=GRID!$B$3:$U$3),0))*GRID!$H$42,
ROUNDUP(INDEX(GRID!$B$18:$U$29,MATCH(I$7,GRID!$A$18:$A$29,0),MATCH(1,($U$2=GRID!$B$1:$U$1)*(КАЛЕНДАРЬ!O20=GRID!$B$3:$U$3),0))*GRID!$H$42*(1-GRID!$H$43),0))</f>
        <v>50976</v>
      </c>
      <c r="K129" s="57" t="s">
        <v>119</v>
      </c>
      <c r="L129" s="57" t="s">
        <v>119</v>
      </c>
      <c r="M129" s="8" cm="1">
        <f t="array" ref="M129">IF($I$2="Длительное проживание от 30 ночей ",
INDEX(GRID!$B$4:$U$15,MATCH(M$7,GRID!$A$4:$A$15,0),MATCH(1,($U$2=GRID!$B$1:$U$1)*(КАЛЕНДАРЬ!O20=GRID!$B$3:$U$3),0))*GRID!$H$42,
ROUNDUP(INDEX(GRID!$B$4:$U$15,MATCH(M$7,GRID!$A$4:$A$15,0),MATCH(1,($U$2=GRID!$B$1:$U$1)*(КАЛЕНДАРЬ!O20=GRID!$B$3:$U$3),0))*GRID!$H$42*(1-GRID!$H$43),0))</f>
        <v>69480</v>
      </c>
      <c r="N129" s="8" cm="1">
        <f t="array" ref="N129">IF($I$2="Длительное проживание от 30 ночей ",
INDEX(GRID!$B$18:$U$29,MATCH(M$7,GRID!$A$18:$A$29,0),MATCH(1,($U$2=GRID!$B$1:$U$1)*(КАЛЕНДАРЬ!O20=GRID!$B$3:$U$3),0))*GRID!$H$42,
ROUNDUP(INDEX(GRID!$B$18:$U$29,MATCH(M$7,GRID!$A$18:$A$29,0),MATCH(1,($U$2=GRID!$B$1:$U$1)*(КАЛЕНДАРЬ!O20=GRID!$B$3:$U$3),0))*GRID!$H$42*(1-GRID!$H$43),0))</f>
        <v>73080</v>
      </c>
      <c r="O129" s="57" t="s">
        <v>119</v>
      </c>
      <c r="P129" s="8" cm="1">
        <f t="array" ref="P129">IF($I$2="Длительное проживание от 30 ночей ",
INDEX(GRID!$B$4:$U$15,MATCH(P$7,GRID!$A$4:$A$15,0),MATCH(1,($U$2=GRID!$B$1:$U$1)*(КАЛЕНДАРЬ!O20=GRID!$B$3:$U$3),0))*GRID!$H$42,
ROUNDUP(INDEX(GRID!$B$4:$U$15,MATCH(P$7,GRID!$A$4:$A$15,0),MATCH(1,($U$2=GRID!$B$1:$U$1)*(КАЛЕНДАРЬ!O20=GRID!$B$3:$U$3),0))*GRID!$H$42*(1-GRID!$H$43),0))</f>
        <v>130536</v>
      </c>
      <c r="Q129" s="8" cm="1">
        <f t="array" ref="Q129">IF($I$2="Длительное проживание от 30 ночей ",
INDEX(GRID!$B$4:$U$15,MATCH(Q$7,GRID!$A$4:$A$15,0),MATCH(1,($U$2=GRID!$B$1:$U$1)*(КАЛЕНДАРЬ!O20=GRID!$B$3:$U$3),0))*GRID!$H$42,
ROUNDUP(INDEX(GRID!$B$4:$U$15,MATCH(Q$7,GRID!$A$4:$A$15,0),MATCH(1,($U$2=GRID!$B$1:$U$1)*(КАЛЕНДАРЬ!O20=GRID!$B$3:$U$3),0))*GRID!$H$42*(1-GRID!$H$43),0))</f>
        <v>152280</v>
      </c>
      <c r="R129" s="57" t="s">
        <v>119</v>
      </c>
      <c r="S129" s="57" t="s">
        <v>119</v>
      </c>
      <c r="T129" s="57" t="s">
        <v>119</v>
      </c>
    </row>
    <row r="130" spans="1:20" hidden="1">
      <c r="A130" s="148" t="s">
        <v>11</v>
      </c>
      <c r="B130" s="149">
        <v>18</v>
      </c>
      <c r="C130" s="8" cm="1">
        <f t="array" ref="C130">IF($I$2="Длительное проживание от 30 ночей ",
INDEX(GRID!$B$4:$U$15,MATCH(C$7,GRID!$A$4:$A$15,0),MATCH(1,($U$2=GRID!$B$1:$U$1)*(КАЛЕНДАРЬ!O21=GRID!$B$3:$U$3),0))*GRID!$H$42,
ROUNDUP(INDEX(GRID!$B$4:$U$15,MATCH(C$7,GRID!$A$4:$A$15,0),MATCH(1,($U$2=GRID!$B$1:$U$1)*(КАЛЕНДАРЬ!O21=GRID!$B$3:$U$3),0))*GRID!$H$42*(1-GRID!$H$43),0))</f>
        <v>31608</v>
      </c>
      <c r="D130" s="8" cm="1">
        <f t="array" ref="D130">IF($I$2="Длительное проживание от 30 ночей ",
INDEX(GRID!$B$18:$U$29,MATCH(C$7,GRID!$A$18:$A$29,0),MATCH(1,($U$2=GRID!$B$1:$U$1)*(КАЛЕНДАРЬ!O21=GRID!$B$3:$U$3),0))*GRID!$H$42,
ROUNDUP(INDEX(GRID!$B$18:$U$29,MATCH(C$7,GRID!$A$18:$A$29,0),MATCH(1,($U$2=GRID!$B$1:$U$1)*(КАЛЕНДАРЬ!O21=GRID!$B$3:$U$3),0))*GRID!$H$42*(1-GRID!$H$43),0))</f>
        <v>35208</v>
      </c>
      <c r="E130" s="8" cm="1">
        <f t="array" ref="E130">IF($I$2="Длительное проживание от 30 ночей ",
INDEX(GRID!$B$4:$U$15,MATCH(E$7,GRID!$A$4:$A$15,0),MATCH(1,($U$2=GRID!$B$1:$U$1)*(КАЛЕНДАРЬ!O21=GRID!$B$3:$U$3),0))*GRID!$H$42,
ROUNDUP(INDEX(GRID!$B$4:$U$15,MATCH(E$7,GRID!$A$4:$A$15,0),MATCH(1,($U$2=GRID!$B$1:$U$1)*(КАЛЕНДАРЬ!O21=GRID!$B$3:$U$3),0))*GRID!$H$42*(1-GRID!$H$43),0))</f>
        <v>37728</v>
      </c>
      <c r="F130" s="8" cm="1">
        <f t="array" ref="F130">IF($I$2="Длительное проживание от 30 ночей ",
INDEX(GRID!$B$18:$U$29,MATCH(E$7,GRID!$A$18:$A$29,0),MATCH(1,($U$2=GRID!$B$1:$U$1)*(КАЛЕНДАРЬ!O21=GRID!$B$3:$U$3),0))*GRID!$H$42,
ROUNDUP(INDEX(GRID!$B$18:$U$29,MATCH(E$7,GRID!$A$18:$A$29,0),MATCH(1,($U$2=GRID!$B$1:$U$1)*(КАЛЕНДАРЬ!O21=GRID!$B$3:$U$3),0))*GRID!$H$42*(1-GRID!$H$43),0))</f>
        <v>41328</v>
      </c>
      <c r="G130" s="57" t="s">
        <v>119</v>
      </c>
      <c r="H130" s="57" t="s">
        <v>119</v>
      </c>
      <c r="I130" s="8" cm="1">
        <f t="array" ref="I130">IF($I$2="Длительное проживание от 30 ночей ",
INDEX(GRID!$B$4:$U$15,MATCH(I$7,GRID!$A$4:$A$15,0),MATCH(1,($U$2=GRID!$B$1:$U$1)*(КАЛЕНДАРЬ!O21=GRID!$B$3:$U$3),0))*GRID!$H$42,
ROUNDUP(INDEX(GRID!$B$4:$U$15,MATCH(I$7,GRID!$A$4:$A$15,0),MATCH(1,($U$2=GRID!$B$1:$U$1)*(КАЛЕНДАРЬ!O21=GRID!$B$3:$U$3),0))*GRID!$H$42*(1-GRID!$H$43),0))</f>
        <v>47376</v>
      </c>
      <c r="J130" s="8" cm="1">
        <f t="array" ref="J130">IF($I$2="Длительное проживание от 30 ночей ",
INDEX(GRID!$B$18:$U$29,MATCH(I$7,GRID!$A$18:$A$29,0),MATCH(1,($U$2=GRID!$B$1:$U$1)*(КАЛЕНДАРЬ!O21=GRID!$B$3:$U$3),0))*GRID!$H$42,
ROUNDUP(INDEX(GRID!$B$18:$U$29,MATCH(I$7,GRID!$A$18:$A$29,0),MATCH(1,($U$2=GRID!$B$1:$U$1)*(КАЛЕНДАРЬ!O21=GRID!$B$3:$U$3),0))*GRID!$H$42*(1-GRID!$H$43),0))</f>
        <v>50976</v>
      </c>
      <c r="K130" s="57" t="s">
        <v>119</v>
      </c>
      <c r="L130" s="57" t="s">
        <v>119</v>
      </c>
      <c r="M130" s="8" cm="1">
        <f t="array" ref="M130">IF($I$2="Длительное проживание от 30 ночей ",
INDEX(GRID!$B$4:$U$15,MATCH(M$7,GRID!$A$4:$A$15,0),MATCH(1,($U$2=GRID!$B$1:$U$1)*(КАЛЕНДАРЬ!O21=GRID!$B$3:$U$3),0))*GRID!$H$42,
ROUNDUP(INDEX(GRID!$B$4:$U$15,MATCH(M$7,GRID!$A$4:$A$15,0),MATCH(1,($U$2=GRID!$B$1:$U$1)*(КАЛЕНДАРЬ!O21=GRID!$B$3:$U$3),0))*GRID!$H$42*(1-GRID!$H$43),0))</f>
        <v>69480</v>
      </c>
      <c r="N130" s="8" cm="1">
        <f t="array" ref="N130">IF($I$2="Длительное проживание от 30 ночей ",
INDEX(GRID!$B$18:$U$29,MATCH(M$7,GRID!$A$18:$A$29,0),MATCH(1,($U$2=GRID!$B$1:$U$1)*(КАЛЕНДАРЬ!O21=GRID!$B$3:$U$3),0))*GRID!$H$42,
ROUNDUP(INDEX(GRID!$B$18:$U$29,MATCH(M$7,GRID!$A$18:$A$29,0),MATCH(1,($U$2=GRID!$B$1:$U$1)*(КАЛЕНДАРЬ!O21=GRID!$B$3:$U$3),0))*GRID!$H$42*(1-GRID!$H$43),0))</f>
        <v>73080</v>
      </c>
      <c r="O130" s="57" t="s">
        <v>119</v>
      </c>
      <c r="P130" s="8" cm="1">
        <f t="array" ref="P130">IF($I$2="Длительное проживание от 30 ночей ",
INDEX(GRID!$B$4:$U$15,MATCH(P$7,GRID!$A$4:$A$15,0),MATCH(1,($U$2=GRID!$B$1:$U$1)*(КАЛЕНДАРЬ!O21=GRID!$B$3:$U$3),0))*GRID!$H$42,
ROUNDUP(INDEX(GRID!$B$4:$U$15,MATCH(P$7,GRID!$A$4:$A$15,0),MATCH(1,($U$2=GRID!$B$1:$U$1)*(КАЛЕНДАРЬ!O21=GRID!$B$3:$U$3),0))*GRID!$H$42*(1-GRID!$H$43),0))</f>
        <v>130536</v>
      </c>
      <c r="Q130" s="8" cm="1">
        <f t="array" ref="Q130">IF($I$2="Длительное проживание от 30 ночей ",
INDEX(GRID!$B$4:$U$15,MATCH(Q$7,GRID!$A$4:$A$15,0),MATCH(1,($U$2=GRID!$B$1:$U$1)*(КАЛЕНДАРЬ!O21=GRID!$B$3:$U$3),0))*GRID!$H$42,
ROUNDUP(INDEX(GRID!$B$4:$U$15,MATCH(Q$7,GRID!$A$4:$A$15,0),MATCH(1,($U$2=GRID!$B$1:$U$1)*(КАЛЕНДАРЬ!O21=GRID!$B$3:$U$3),0))*GRID!$H$42*(1-GRID!$H$43),0))</f>
        <v>152280</v>
      </c>
      <c r="R130" s="57" t="s">
        <v>119</v>
      </c>
      <c r="S130" s="57" t="s">
        <v>119</v>
      </c>
      <c r="T130" s="57" t="s">
        <v>119</v>
      </c>
    </row>
    <row r="131" spans="1:20" hidden="1">
      <c r="A131" s="148" t="s">
        <v>12</v>
      </c>
      <c r="B131" s="149">
        <v>19</v>
      </c>
      <c r="C131" s="8" cm="1">
        <f t="array" ref="C131">IF($I$2="Длительное проживание от 30 ночей ",
INDEX(GRID!$B$4:$U$15,MATCH(C$7,GRID!$A$4:$A$15,0),MATCH(1,($U$2=GRID!$B$1:$U$1)*(КАЛЕНДАРЬ!O22=GRID!$B$3:$U$3),0))*GRID!$H$42,
ROUNDUP(INDEX(GRID!$B$4:$U$15,MATCH(C$7,GRID!$A$4:$A$15,0),MATCH(1,($U$2=GRID!$B$1:$U$1)*(КАЛЕНДАРЬ!O22=GRID!$B$3:$U$3),0))*GRID!$H$42*(1-GRID!$H$43),0))</f>
        <v>31608</v>
      </c>
      <c r="D131" s="8" cm="1">
        <f t="array" ref="D131">IF($I$2="Длительное проживание от 30 ночей ",
INDEX(GRID!$B$18:$U$29,MATCH(C$7,GRID!$A$18:$A$29,0),MATCH(1,($U$2=GRID!$B$1:$U$1)*(КАЛЕНДАРЬ!O22=GRID!$B$3:$U$3),0))*GRID!$H$42,
ROUNDUP(INDEX(GRID!$B$18:$U$29,MATCH(C$7,GRID!$A$18:$A$29,0),MATCH(1,($U$2=GRID!$B$1:$U$1)*(КАЛЕНДАРЬ!O22=GRID!$B$3:$U$3),0))*GRID!$H$42*(1-GRID!$H$43),0))</f>
        <v>35208</v>
      </c>
      <c r="E131" s="8" cm="1">
        <f t="array" ref="E131">IF($I$2="Длительное проживание от 30 ночей ",
INDEX(GRID!$B$4:$U$15,MATCH(E$7,GRID!$A$4:$A$15,0),MATCH(1,($U$2=GRID!$B$1:$U$1)*(КАЛЕНДАРЬ!O22=GRID!$B$3:$U$3),0))*GRID!$H$42,
ROUNDUP(INDEX(GRID!$B$4:$U$15,MATCH(E$7,GRID!$A$4:$A$15,0),MATCH(1,($U$2=GRID!$B$1:$U$1)*(КАЛЕНДАРЬ!O22=GRID!$B$3:$U$3),0))*GRID!$H$42*(1-GRID!$H$43),0))</f>
        <v>37728</v>
      </c>
      <c r="F131" s="8" cm="1">
        <f t="array" ref="F131">IF($I$2="Длительное проживание от 30 ночей ",
INDEX(GRID!$B$18:$U$29,MATCH(E$7,GRID!$A$18:$A$29,0),MATCH(1,($U$2=GRID!$B$1:$U$1)*(КАЛЕНДАРЬ!O22=GRID!$B$3:$U$3),0))*GRID!$H$42,
ROUNDUP(INDEX(GRID!$B$18:$U$29,MATCH(E$7,GRID!$A$18:$A$29,0),MATCH(1,($U$2=GRID!$B$1:$U$1)*(КАЛЕНДАРЬ!O22=GRID!$B$3:$U$3),0))*GRID!$H$42*(1-GRID!$H$43),0))</f>
        <v>41328</v>
      </c>
      <c r="G131" s="57" t="s">
        <v>119</v>
      </c>
      <c r="H131" s="57" t="s">
        <v>119</v>
      </c>
      <c r="I131" s="8" cm="1">
        <f t="array" ref="I131">IF($I$2="Длительное проживание от 30 ночей ",
INDEX(GRID!$B$4:$U$15,MATCH(I$7,GRID!$A$4:$A$15,0),MATCH(1,($U$2=GRID!$B$1:$U$1)*(КАЛЕНДАРЬ!O22=GRID!$B$3:$U$3),0))*GRID!$H$42,
ROUNDUP(INDEX(GRID!$B$4:$U$15,MATCH(I$7,GRID!$A$4:$A$15,0),MATCH(1,($U$2=GRID!$B$1:$U$1)*(КАЛЕНДАРЬ!O22=GRID!$B$3:$U$3),0))*GRID!$H$42*(1-GRID!$H$43),0))</f>
        <v>47376</v>
      </c>
      <c r="J131" s="8" cm="1">
        <f t="array" ref="J131">IF($I$2="Длительное проживание от 30 ночей ",
INDEX(GRID!$B$18:$U$29,MATCH(I$7,GRID!$A$18:$A$29,0),MATCH(1,($U$2=GRID!$B$1:$U$1)*(КАЛЕНДАРЬ!O22=GRID!$B$3:$U$3),0))*GRID!$H$42,
ROUNDUP(INDEX(GRID!$B$18:$U$29,MATCH(I$7,GRID!$A$18:$A$29,0),MATCH(1,($U$2=GRID!$B$1:$U$1)*(КАЛЕНДАРЬ!O22=GRID!$B$3:$U$3),0))*GRID!$H$42*(1-GRID!$H$43),0))</f>
        <v>50976</v>
      </c>
      <c r="K131" s="57" t="s">
        <v>119</v>
      </c>
      <c r="L131" s="57" t="s">
        <v>119</v>
      </c>
      <c r="M131" s="8" cm="1">
        <f t="array" ref="M131">IF($I$2="Длительное проживание от 30 ночей ",
INDEX(GRID!$B$4:$U$15,MATCH(M$7,GRID!$A$4:$A$15,0),MATCH(1,($U$2=GRID!$B$1:$U$1)*(КАЛЕНДАРЬ!O22=GRID!$B$3:$U$3),0))*GRID!$H$42,
ROUNDUP(INDEX(GRID!$B$4:$U$15,MATCH(M$7,GRID!$A$4:$A$15,0),MATCH(1,($U$2=GRID!$B$1:$U$1)*(КАЛЕНДАРЬ!O22=GRID!$B$3:$U$3),0))*GRID!$H$42*(1-GRID!$H$43),0))</f>
        <v>69480</v>
      </c>
      <c r="N131" s="8" cm="1">
        <f t="array" ref="N131">IF($I$2="Длительное проживание от 30 ночей ",
INDEX(GRID!$B$18:$U$29,MATCH(M$7,GRID!$A$18:$A$29,0),MATCH(1,($U$2=GRID!$B$1:$U$1)*(КАЛЕНДАРЬ!O22=GRID!$B$3:$U$3),0))*GRID!$H$42,
ROUNDUP(INDEX(GRID!$B$18:$U$29,MATCH(M$7,GRID!$A$18:$A$29,0),MATCH(1,($U$2=GRID!$B$1:$U$1)*(КАЛЕНДАРЬ!O22=GRID!$B$3:$U$3),0))*GRID!$H$42*(1-GRID!$H$43),0))</f>
        <v>73080</v>
      </c>
      <c r="O131" s="57" t="s">
        <v>119</v>
      </c>
      <c r="P131" s="8" cm="1">
        <f t="array" ref="P131">IF($I$2="Длительное проживание от 30 ночей ",
INDEX(GRID!$B$4:$U$15,MATCH(P$7,GRID!$A$4:$A$15,0),MATCH(1,($U$2=GRID!$B$1:$U$1)*(КАЛЕНДАРЬ!O22=GRID!$B$3:$U$3),0))*GRID!$H$42,
ROUNDUP(INDEX(GRID!$B$4:$U$15,MATCH(P$7,GRID!$A$4:$A$15,0),MATCH(1,($U$2=GRID!$B$1:$U$1)*(КАЛЕНДАРЬ!O22=GRID!$B$3:$U$3),0))*GRID!$H$42*(1-GRID!$H$43),0))</f>
        <v>130536</v>
      </c>
      <c r="Q131" s="8" cm="1">
        <f t="array" ref="Q131">IF($I$2="Длительное проживание от 30 ночей ",
INDEX(GRID!$B$4:$U$15,MATCH(Q$7,GRID!$A$4:$A$15,0),MATCH(1,($U$2=GRID!$B$1:$U$1)*(КАЛЕНДАРЬ!O22=GRID!$B$3:$U$3),0))*GRID!$H$42,
ROUNDUP(INDEX(GRID!$B$4:$U$15,MATCH(Q$7,GRID!$A$4:$A$15,0),MATCH(1,($U$2=GRID!$B$1:$U$1)*(КАЛЕНДАРЬ!O22=GRID!$B$3:$U$3),0))*GRID!$H$42*(1-GRID!$H$43),0))</f>
        <v>152280</v>
      </c>
      <c r="R131" s="57" t="s">
        <v>119</v>
      </c>
      <c r="S131" s="57" t="s">
        <v>119</v>
      </c>
      <c r="T131" s="57" t="s">
        <v>119</v>
      </c>
    </row>
    <row r="132" spans="1:20" hidden="1">
      <c r="A132" s="148" t="s">
        <v>13</v>
      </c>
      <c r="B132" s="149">
        <v>20</v>
      </c>
      <c r="C132" s="8" cm="1">
        <f t="array" ref="C132">IF($I$2="Длительное проживание от 30 ночей ",
INDEX(GRID!$B$4:$U$15,MATCH(C$7,GRID!$A$4:$A$15,0),MATCH(1,($U$2=GRID!$B$1:$U$1)*(КАЛЕНДАРЬ!O23=GRID!$B$3:$U$3),0))*GRID!$H$42,
ROUNDUP(INDEX(GRID!$B$4:$U$15,MATCH(C$7,GRID!$A$4:$A$15,0),MATCH(1,($U$2=GRID!$B$1:$U$1)*(КАЛЕНДАРЬ!O23=GRID!$B$3:$U$3),0))*GRID!$H$42*(1-GRID!$H$43),0))</f>
        <v>31608</v>
      </c>
      <c r="D132" s="8" cm="1">
        <f t="array" ref="D132">IF($I$2="Длительное проживание от 30 ночей ",
INDEX(GRID!$B$18:$U$29,MATCH(C$7,GRID!$A$18:$A$29,0),MATCH(1,($U$2=GRID!$B$1:$U$1)*(КАЛЕНДАРЬ!O23=GRID!$B$3:$U$3),0))*GRID!$H$42,
ROUNDUP(INDEX(GRID!$B$18:$U$29,MATCH(C$7,GRID!$A$18:$A$29,0),MATCH(1,($U$2=GRID!$B$1:$U$1)*(КАЛЕНДАРЬ!O23=GRID!$B$3:$U$3),0))*GRID!$H$42*(1-GRID!$H$43),0))</f>
        <v>35208</v>
      </c>
      <c r="E132" s="8" cm="1">
        <f t="array" ref="E132">IF($I$2="Длительное проживание от 30 ночей ",
INDEX(GRID!$B$4:$U$15,MATCH(E$7,GRID!$A$4:$A$15,0),MATCH(1,($U$2=GRID!$B$1:$U$1)*(КАЛЕНДАРЬ!O23=GRID!$B$3:$U$3),0))*GRID!$H$42,
ROUNDUP(INDEX(GRID!$B$4:$U$15,MATCH(E$7,GRID!$A$4:$A$15,0),MATCH(1,($U$2=GRID!$B$1:$U$1)*(КАЛЕНДАРЬ!O23=GRID!$B$3:$U$3),0))*GRID!$H$42*(1-GRID!$H$43),0))</f>
        <v>37728</v>
      </c>
      <c r="F132" s="8" cm="1">
        <f t="array" ref="F132">IF($I$2="Длительное проживание от 30 ночей ",
INDEX(GRID!$B$18:$U$29,MATCH(E$7,GRID!$A$18:$A$29,0),MATCH(1,($U$2=GRID!$B$1:$U$1)*(КАЛЕНДАРЬ!O23=GRID!$B$3:$U$3),0))*GRID!$H$42,
ROUNDUP(INDEX(GRID!$B$18:$U$29,MATCH(E$7,GRID!$A$18:$A$29,0),MATCH(1,($U$2=GRID!$B$1:$U$1)*(КАЛЕНДАРЬ!O23=GRID!$B$3:$U$3),0))*GRID!$H$42*(1-GRID!$H$43),0))</f>
        <v>41328</v>
      </c>
      <c r="G132" s="57" t="s">
        <v>119</v>
      </c>
      <c r="H132" s="57" t="s">
        <v>119</v>
      </c>
      <c r="I132" s="8" cm="1">
        <f t="array" ref="I132">IF($I$2="Длительное проживание от 30 ночей ",
INDEX(GRID!$B$4:$U$15,MATCH(I$7,GRID!$A$4:$A$15,0),MATCH(1,($U$2=GRID!$B$1:$U$1)*(КАЛЕНДАРЬ!O23=GRID!$B$3:$U$3),0))*GRID!$H$42,
ROUNDUP(INDEX(GRID!$B$4:$U$15,MATCH(I$7,GRID!$A$4:$A$15,0),MATCH(1,($U$2=GRID!$B$1:$U$1)*(КАЛЕНДАРЬ!O23=GRID!$B$3:$U$3),0))*GRID!$H$42*(1-GRID!$H$43),0))</f>
        <v>47376</v>
      </c>
      <c r="J132" s="8" cm="1">
        <f t="array" ref="J132">IF($I$2="Длительное проживание от 30 ночей ",
INDEX(GRID!$B$18:$U$29,MATCH(I$7,GRID!$A$18:$A$29,0),MATCH(1,($U$2=GRID!$B$1:$U$1)*(КАЛЕНДАРЬ!O23=GRID!$B$3:$U$3),0))*GRID!$H$42,
ROUNDUP(INDEX(GRID!$B$18:$U$29,MATCH(I$7,GRID!$A$18:$A$29,0),MATCH(1,($U$2=GRID!$B$1:$U$1)*(КАЛЕНДАРЬ!O23=GRID!$B$3:$U$3),0))*GRID!$H$42*(1-GRID!$H$43),0))</f>
        <v>50976</v>
      </c>
      <c r="K132" s="57" t="s">
        <v>119</v>
      </c>
      <c r="L132" s="57" t="s">
        <v>119</v>
      </c>
      <c r="M132" s="8" cm="1">
        <f t="array" ref="M132">IF($I$2="Длительное проживание от 30 ночей ",
INDEX(GRID!$B$4:$U$15,MATCH(M$7,GRID!$A$4:$A$15,0),MATCH(1,($U$2=GRID!$B$1:$U$1)*(КАЛЕНДАРЬ!O23=GRID!$B$3:$U$3),0))*GRID!$H$42,
ROUNDUP(INDEX(GRID!$B$4:$U$15,MATCH(M$7,GRID!$A$4:$A$15,0),MATCH(1,($U$2=GRID!$B$1:$U$1)*(КАЛЕНДАРЬ!O23=GRID!$B$3:$U$3),0))*GRID!$H$42*(1-GRID!$H$43),0))</f>
        <v>69480</v>
      </c>
      <c r="N132" s="8" cm="1">
        <f t="array" ref="N132">IF($I$2="Длительное проживание от 30 ночей ",
INDEX(GRID!$B$18:$U$29,MATCH(M$7,GRID!$A$18:$A$29,0),MATCH(1,($U$2=GRID!$B$1:$U$1)*(КАЛЕНДАРЬ!O23=GRID!$B$3:$U$3),0))*GRID!$H$42,
ROUNDUP(INDEX(GRID!$B$18:$U$29,MATCH(M$7,GRID!$A$18:$A$29,0),MATCH(1,($U$2=GRID!$B$1:$U$1)*(КАЛЕНДАРЬ!O23=GRID!$B$3:$U$3),0))*GRID!$H$42*(1-GRID!$H$43),0))</f>
        <v>73080</v>
      </c>
      <c r="O132" s="57" t="s">
        <v>119</v>
      </c>
      <c r="P132" s="8" cm="1">
        <f t="array" ref="P132">IF($I$2="Длительное проживание от 30 ночей ",
INDEX(GRID!$B$4:$U$15,MATCH(P$7,GRID!$A$4:$A$15,0),MATCH(1,($U$2=GRID!$B$1:$U$1)*(КАЛЕНДАРЬ!O23=GRID!$B$3:$U$3),0))*GRID!$H$42,
ROUNDUP(INDEX(GRID!$B$4:$U$15,MATCH(P$7,GRID!$A$4:$A$15,0),MATCH(1,($U$2=GRID!$B$1:$U$1)*(КАЛЕНДАРЬ!O23=GRID!$B$3:$U$3),0))*GRID!$H$42*(1-GRID!$H$43),0))</f>
        <v>130536</v>
      </c>
      <c r="Q132" s="8" cm="1">
        <f t="array" ref="Q132">IF($I$2="Длительное проживание от 30 ночей ",
INDEX(GRID!$B$4:$U$15,MATCH(Q$7,GRID!$A$4:$A$15,0),MATCH(1,($U$2=GRID!$B$1:$U$1)*(КАЛЕНДАРЬ!O23=GRID!$B$3:$U$3),0))*GRID!$H$42,
ROUNDUP(INDEX(GRID!$B$4:$U$15,MATCH(Q$7,GRID!$A$4:$A$15,0),MATCH(1,($U$2=GRID!$B$1:$U$1)*(КАЛЕНДАРЬ!O23=GRID!$B$3:$U$3),0))*GRID!$H$42*(1-GRID!$H$43),0))</f>
        <v>152280</v>
      </c>
      <c r="R132" s="57" t="s">
        <v>119</v>
      </c>
      <c r="S132" s="57" t="s">
        <v>119</v>
      </c>
      <c r="T132" s="57" t="s">
        <v>119</v>
      </c>
    </row>
    <row r="133" spans="1:20" hidden="1">
      <c r="A133" s="148" t="s">
        <v>14</v>
      </c>
      <c r="B133" s="149">
        <v>21</v>
      </c>
      <c r="C133" s="8" cm="1">
        <f t="array" ref="C133">IF($I$2="Длительное проживание от 30 ночей ",
INDEX(GRID!$B$4:$U$15,MATCH(C$7,GRID!$A$4:$A$15,0),MATCH(1,($U$2=GRID!$B$1:$U$1)*(КАЛЕНДАРЬ!O24=GRID!$B$3:$U$3),0))*GRID!$H$42,
ROUNDUP(INDEX(GRID!$B$4:$U$15,MATCH(C$7,GRID!$A$4:$A$15,0),MATCH(1,($U$2=GRID!$B$1:$U$1)*(КАЛЕНДАРЬ!O24=GRID!$B$3:$U$3),0))*GRID!$H$42*(1-GRID!$H$43),0))</f>
        <v>31608</v>
      </c>
      <c r="D133" s="8" cm="1">
        <f t="array" ref="D133">IF($I$2="Длительное проживание от 30 ночей ",
INDEX(GRID!$B$18:$U$29,MATCH(C$7,GRID!$A$18:$A$29,0),MATCH(1,($U$2=GRID!$B$1:$U$1)*(КАЛЕНДАРЬ!O24=GRID!$B$3:$U$3),0))*GRID!$H$42,
ROUNDUP(INDEX(GRID!$B$18:$U$29,MATCH(C$7,GRID!$A$18:$A$29,0),MATCH(1,($U$2=GRID!$B$1:$U$1)*(КАЛЕНДАРЬ!O24=GRID!$B$3:$U$3),0))*GRID!$H$42*(1-GRID!$H$43),0))</f>
        <v>35208</v>
      </c>
      <c r="E133" s="8" cm="1">
        <f t="array" ref="E133">IF($I$2="Длительное проживание от 30 ночей ",
INDEX(GRID!$B$4:$U$15,MATCH(E$7,GRID!$A$4:$A$15,0),MATCH(1,($U$2=GRID!$B$1:$U$1)*(КАЛЕНДАРЬ!O24=GRID!$B$3:$U$3),0))*GRID!$H$42,
ROUNDUP(INDEX(GRID!$B$4:$U$15,MATCH(E$7,GRID!$A$4:$A$15,0),MATCH(1,($U$2=GRID!$B$1:$U$1)*(КАЛЕНДАРЬ!O24=GRID!$B$3:$U$3),0))*GRID!$H$42*(1-GRID!$H$43),0))</f>
        <v>37728</v>
      </c>
      <c r="F133" s="8" cm="1">
        <f t="array" ref="F133">IF($I$2="Длительное проживание от 30 ночей ",
INDEX(GRID!$B$18:$U$29,MATCH(E$7,GRID!$A$18:$A$29,0),MATCH(1,($U$2=GRID!$B$1:$U$1)*(КАЛЕНДАРЬ!O24=GRID!$B$3:$U$3),0))*GRID!$H$42,
ROUNDUP(INDEX(GRID!$B$18:$U$29,MATCH(E$7,GRID!$A$18:$A$29,0),MATCH(1,($U$2=GRID!$B$1:$U$1)*(КАЛЕНДАРЬ!O24=GRID!$B$3:$U$3),0))*GRID!$H$42*(1-GRID!$H$43),0))</f>
        <v>41328</v>
      </c>
      <c r="G133" s="57" t="s">
        <v>119</v>
      </c>
      <c r="H133" s="57" t="s">
        <v>119</v>
      </c>
      <c r="I133" s="8" cm="1">
        <f t="array" ref="I133">IF($I$2="Длительное проживание от 30 ночей ",
INDEX(GRID!$B$4:$U$15,MATCH(I$7,GRID!$A$4:$A$15,0),MATCH(1,($U$2=GRID!$B$1:$U$1)*(КАЛЕНДАРЬ!O24=GRID!$B$3:$U$3),0))*GRID!$H$42,
ROUNDUP(INDEX(GRID!$B$4:$U$15,MATCH(I$7,GRID!$A$4:$A$15,0),MATCH(1,($U$2=GRID!$B$1:$U$1)*(КАЛЕНДАРЬ!O24=GRID!$B$3:$U$3),0))*GRID!$H$42*(1-GRID!$H$43),0))</f>
        <v>47376</v>
      </c>
      <c r="J133" s="8" cm="1">
        <f t="array" ref="J133">IF($I$2="Длительное проживание от 30 ночей ",
INDEX(GRID!$B$18:$U$29,MATCH(I$7,GRID!$A$18:$A$29,0),MATCH(1,($U$2=GRID!$B$1:$U$1)*(КАЛЕНДАРЬ!O24=GRID!$B$3:$U$3),0))*GRID!$H$42,
ROUNDUP(INDEX(GRID!$B$18:$U$29,MATCH(I$7,GRID!$A$18:$A$29,0),MATCH(1,($U$2=GRID!$B$1:$U$1)*(КАЛЕНДАРЬ!O24=GRID!$B$3:$U$3),0))*GRID!$H$42*(1-GRID!$H$43),0))</f>
        <v>50976</v>
      </c>
      <c r="K133" s="57" t="s">
        <v>119</v>
      </c>
      <c r="L133" s="57" t="s">
        <v>119</v>
      </c>
      <c r="M133" s="8" cm="1">
        <f t="array" ref="M133">IF($I$2="Длительное проживание от 30 ночей ",
INDEX(GRID!$B$4:$U$15,MATCH(M$7,GRID!$A$4:$A$15,0),MATCH(1,($U$2=GRID!$B$1:$U$1)*(КАЛЕНДАРЬ!O24=GRID!$B$3:$U$3),0))*GRID!$H$42,
ROUNDUP(INDEX(GRID!$B$4:$U$15,MATCH(M$7,GRID!$A$4:$A$15,0),MATCH(1,($U$2=GRID!$B$1:$U$1)*(КАЛЕНДАРЬ!O24=GRID!$B$3:$U$3),0))*GRID!$H$42*(1-GRID!$H$43),0))</f>
        <v>69480</v>
      </c>
      <c r="N133" s="8" cm="1">
        <f t="array" ref="N133">IF($I$2="Длительное проживание от 30 ночей ",
INDEX(GRID!$B$18:$U$29,MATCH(M$7,GRID!$A$18:$A$29,0),MATCH(1,($U$2=GRID!$B$1:$U$1)*(КАЛЕНДАРЬ!O24=GRID!$B$3:$U$3),0))*GRID!$H$42,
ROUNDUP(INDEX(GRID!$B$18:$U$29,MATCH(M$7,GRID!$A$18:$A$29,0),MATCH(1,($U$2=GRID!$B$1:$U$1)*(КАЛЕНДАРЬ!O24=GRID!$B$3:$U$3),0))*GRID!$H$42*(1-GRID!$H$43),0))</f>
        <v>73080</v>
      </c>
      <c r="O133" s="57" t="s">
        <v>119</v>
      </c>
      <c r="P133" s="8" cm="1">
        <f t="array" ref="P133">IF($I$2="Длительное проживание от 30 ночей ",
INDEX(GRID!$B$4:$U$15,MATCH(P$7,GRID!$A$4:$A$15,0),MATCH(1,($U$2=GRID!$B$1:$U$1)*(КАЛЕНДАРЬ!O24=GRID!$B$3:$U$3),0))*GRID!$H$42,
ROUNDUP(INDEX(GRID!$B$4:$U$15,MATCH(P$7,GRID!$A$4:$A$15,0),MATCH(1,($U$2=GRID!$B$1:$U$1)*(КАЛЕНДАРЬ!O24=GRID!$B$3:$U$3),0))*GRID!$H$42*(1-GRID!$H$43),0))</f>
        <v>130536</v>
      </c>
      <c r="Q133" s="8" cm="1">
        <f t="array" ref="Q133">IF($I$2="Длительное проживание от 30 ночей ",
INDEX(GRID!$B$4:$U$15,MATCH(Q$7,GRID!$A$4:$A$15,0),MATCH(1,($U$2=GRID!$B$1:$U$1)*(КАЛЕНДАРЬ!O24=GRID!$B$3:$U$3),0))*GRID!$H$42,
ROUNDUP(INDEX(GRID!$B$4:$U$15,MATCH(Q$7,GRID!$A$4:$A$15,0),MATCH(1,($U$2=GRID!$B$1:$U$1)*(КАЛЕНДАРЬ!O24=GRID!$B$3:$U$3),0))*GRID!$H$42*(1-GRID!$H$43),0))</f>
        <v>152280</v>
      </c>
      <c r="R133" s="57" t="s">
        <v>119</v>
      </c>
      <c r="S133" s="57" t="s">
        <v>119</v>
      </c>
      <c r="T133" s="57" t="s">
        <v>119</v>
      </c>
    </row>
    <row r="134" spans="1:20" hidden="1">
      <c r="A134" s="148" t="s">
        <v>15</v>
      </c>
      <c r="B134" s="149">
        <v>22</v>
      </c>
      <c r="C134" s="8" cm="1">
        <f t="array" ref="C134">IF($I$2="Длительное проживание от 30 ночей ",
INDEX(GRID!$B$4:$U$15,MATCH(C$7,GRID!$A$4:$A$15,0),MATCH(1,($U$2=GRID!$B$1:$U$1)*(КАЛЕНДАРЬ!O25=GRID!$B$3:$U$3),0))*GRID!$H$42,
ROUNDUP(INDEX(GRID!$B$4:$U$15,MATCH(C$7,GRID!$A$4:$A$15,0),MATCH(1,($U$2=GRID!$B$1:$U$1)*(КАЛЕНДАРЬ!O25=GRID!$B$3:$U$3),0))*GRID!$H$42*(1-GRID!$H$43),0))</f>
        <v>31608</v>
      </c>
      <c r="D134" s="8" cm="1">
        <f t="array" ref="D134">IF($I$2="Длительное проживание от 30 ночей ",
INDEX(GRID!$B$18:$U$29,MATCH(C$7,GRID!$A$18:$A$29,0),MATCH(1,($U$2=GRID!$B$1:$U$1)*(КАЛЕНДАРЬ!O25=GRID!$B$3:$U$3),0))*GRID!$H$42,
ROUNDUP(INDEX(GRID!$B$18:$U$29,MATCH(C$7,GRID!$A$18:$A$29,0),MATCH(1,($U$2=GRID!$B$1:$U$1)*(КАЛЕНДАРЬ!O25=GRID!$B$3:$U$3),0))*GRID!$H$42*(1-GRID!$H$43),0))</f>
        <v>35208</v>
      </c>
      <c r="E134" s="8" cm="1">
        <f t="array" ref="E134">IF($I$2="Длительное проживание от 30 ночей ",
INDEX(GRID!$B$4:$U$15,MATCH(E$7,GRID!$A$4:$A$15,0),MATCH(1,($U$2=GRID!$B$1:$U$1)*(КАЛЕНДАРЬ!O25=GRID!$B$3:$U$3),0))*GRID!$H$42,
ROUNDUP(INDEX(GRID!$B$4:$U$15,MATCH(E$7,GRID!$A$4:$A$15,0),MATCH(1,($U$2=GRID!$B$1:$U$1)*(КАЛЕНДАРЬ!O25=GRID!$B$3:$U$3),0))*GRID!$H$42*(1-GRID!$H$43),0))</f>
        <v>37728</v>
      </c>
      <c r="F134" s="8" cm="1">
        <f t="array" ref="F134">IF($I$2="Длительное проживание от 30 ночей ",
INDEX(GRID!$B$18:$U$29,MATCH(E$7,GRID!$A$18:$A$29,0),MATCH(1,($U$2=GRID!$B$1:$U$1)*(КАЛЕНДАРЬ!O25=GRID!$B$3:$U$3),0))*GRID!$H$42,
ROUNDUP(INDEX(GRID!$B$18:$U$29,MATCH(E$7,GRID!$A$18:$A$29,0),MATCH(1,($U$2=GRID!$B$1:$U$1)*(КАЛЕНДАРЬ!O25=GRID!$B$3:$U$3),0))*GRID!$H$42*(1-GRID!$H$43),0))</f>
        <v>41328</v>
      </c>
      <c r="G134" s="57" t="s">
        <v>119</v>
      </c>
      <c r="H134" s="57" t="s">
        <v>119</v>
      </c>
      <c r="I134" s="8" cm="1">
        <f t="array" ref="I134">IF($I$2="Длительное проживание от 30 ночей ",
INDEX(GRID!$B$4:$U$15,MATCH(I$7,GRID!$A$4:$A$15,0),MATCH(1,($U$2=GRID!$B$1:$U$1)*(КАЛЕНДАРЬ!O25=GRID!$B$3:$U$3),0))*GRID!$H$42,
ROUNDUP(INDEX(GRID!$B$4:$U$15,MATCH(I$7,GRID!$A$4:$A$15,0),MATCH(1,($U$2=GRID!$B$1:$U$1)*(КАЛЕНДАРЬ!O25=GRID!$B$3:$U$3),0))*GRID!$H$42*(1-GRID!$H$43),0))</f>
        <v>47376</v>
      </c>
      <c r="J134" s="8" cm="1">
        <f t="array" ref="J134">IF($I$2="Длительное проживание от 30 ночей ",
INDEX(GRID!$B$18:$U$29,MATCH(I$7,GRID!$A$18:$A$29,0),MATCH(1,($U$2=GRID!$B$1:$U$1)*(КАЛЕНДАРЬ!O25=GRID!$B$3:$U$3),0))*GRID!$H$42,
ROUNDUP(INDEX(GRID!$B$18:$U$29,MATCH(I$7,GRID!$A$18:$A$29,0),MATCH(1,($U$2=GRID!$B$1:$U$1)*(КАЛЕНДАРЬ!O25=GRID!$B$3:$U$3),0))*GRID!$H$42*(1-GRID!$H$43),0))</f>
        <v>50976</v>
      </c>
      <c r="K134" s="57" t="s">
        <v>119</v>
      </c>
      <c r="L134" s="57" t="s">
        <v>119</v>
      </c>
      <c r="M134" s="8" cm="1">
        <f t="array" ref="M134">IF($I$2="Длительное проживание от 30 ночей ",
INDEX(GRID!$B$4:$U$15,MATCH(M$7,GRID!$A$4:$A$15,0),MATCH(1,($U$2=GRID!$B$1:$U$1)*(КАЛЕНДАРЬ!O25=GRID!$B$3:$U$3),0))*GRID!$H$42,
ROUNDUP(INDEX(GRID!$B$4:$U$15,MATCH(M$7,GRID!$A$4:$A$15,0),MATCH(1,($U$2=GRID!$B$1:$U$1)*(КАЛЕНДАРЬ!O25=GRID!$B$3:$U$3),0))*GRID!$H$42*(1-GRID!$H$43),0))</f>
        <v>69480</v>
      </c>
      <c r="N134" s="8" cm="1">
        <f t="array" ref="N134">IF($I$2="Длительное проживание от 30 ночей ",
INDEX(GRID!$B$18:$U$29,MATCH(M$7,GRID!$A$18:$A$29,0),MATCH(1,($U$2=GRID!$B$1:$U$1)*(КАЛЕНДАРЬ!O25=GRID!$B$3:$U$3),0))*GRID!$H$42,
ROUNDUP(INDEX(GRID!$B$18:$U$29,MATCH(M$7,GRID!$A$18:$A$29,0),MATCH(1,($U$2=GRID!$B$1:$U$1)*(КАЛЕНДАРЬ!O25=GRID!$B$3:$U$3),0))*GRID!$H$42*(1-GRID!$H$43),0))</f>
        <v>73080</v>
      </c>
      <c r="O134" s="57" t="s">
        <v>119</v>
      </c>
      <c r="P134" s="8" cm="1">
        <f t="array" ref="P134">IF($I$2="Длительное проживание от 30 ночей ",
INDEX(GRID!$B$4:$U$15,MATCH(P$7,GRID!$A$4:$A$15,0),MATCH(1,($U$2=GRID!$B$1:$U$1)*(КАЛЕНДАРЬ!O25=GRID!$B$3:$U$3),0))*GRID!$H$42,
ROUNDUP(INDEX(GRID!$B$4:$U$15,MATCH(P$7,GRID!$A$4:$A$15,0),MATCH(1,($U$2=GRID!$B$1:$U$1)*(КАЛЕНДАРЬ!O25=GRID!$B$3:$U$3),0))*GRID!$H$42*(1-GRID!$H$43),0))</f>
        <v>130536</v>
      </c>
      <c r="Q134" s="8" cm="1">
        <f t="array" ref="Q134">IF($I$2="Длительное проживание от 30 ночей ",
INDEX(GRID!$B$4:$U$15,MATCH(Q$7,GRID!$A$4:$A$15,0),MATCH(1,($U$2=GRID!$B$1:$U$1)*(КАЛЕНДАРЬ!O25=GRID!$B$3:$U$3),0))*GRID!$H$42,
ROUNDUP(INDEX(GRID!$B$4:$U$15,MATCH(Q$7,GRID!$A$4:$A$15,0),MATCH(1,($U$2=GRID!$B$1:$U$1)*(КАЛЕНДАРЬ!O25=GRID!$B$3:$U$3),0))*GRID!$H$42*(1-GRID!$H$43),0))</f>
        <v>152280</v>
      </c>
      <c r="R134" s="57" t="s">
        <v>119</v>
      </c>
      <c r="S134" s="57" t="s">
        <v>119</v>
      </c>
      <c r="T134" s="57" t="s">
        <v>119</v>
      </c>
    </row>
    <row r="135" spans="1:20" hidden="1">
      <c r="A135" s="148" t="s">
        <v>16</v>
      </c>
      <c r="B135" s="149">
        <v>23</v>
      </c>
      <c r="C135" s="8" cm="1">
        <f t="array" ref="C135">IF($I$2="Длительное проживание от 30 ночей ",
INDEX(GRID!$B$4:$U$15,MATCH(C$7,GRID!$A$4:$A$15,0),MATCH(1,($U$2=GRID!$B$1:$U$1)*(КАЛЕНДАРЬ!O26=GRID!$B$3:$U$3),0))*GRID!$H$42,
ROUNDUP(INDEX(GRID!$B$4:$U$15,MATCH(C$7,GRID!$A$4:$A$15,0),MATCH(1,($U$2=GRID!$B$1:$U$1)*(КАЛЕНДАРЬ!O26=GRID!$B$3:$U$3),0))*GRID!$H$42*(1-GRID!$H$43),0))</f>
        <v>31608</v>
      </c>
      <c r="D135" s="8" cm="1">
        <f t="array" ref="D135">IF($I$2="Длительное проживание от 30 ночей ",
INDEX(GRID!$B$18:$U$29,MATCH(C$7,GRID!$A$18:$A$29,0),MATCH(1,($U$2=GRID!$B$1:$U$1)*(КАЛЕНДАРЬ!O26=GRID!$B$3:$U$3),0))*GRID!$H$42,
ROUNDUP(INDEX(GRID!$B$18:$U$29,MATCH(C$7,GRID!$A$18:$A$29,0),MATCH(1,($U$2=GRID!$B$1:$U$1)*(КАЛЕНДАРЬ!O26=GRID!$B$3:$U$3),0))*GRID!$H$42*(1-GRID!$H$43),0))</f>
        <v>35208</v>
      </c>
      <c r="E135" s="8" cm="1">
        <f t="array" ref="E135">IF($I$2="Длительное проживание от 30 ночей ",
INDEX(GRID!$B$4:$U$15,MATCH(E$7,GRID!$A$4:$A$15,0),MATCH(1,($U$2=GRID!$B$1:$U$1)*(КАЛЕНДАРЬ!O26=GRID!$B$3:$U$3),0))*GRID!$H$42,
ROUNDUP(INDEX(GRID!$B$4:$U$15,MATCH(E$7,GRID!$A$4:$A$15,0),MATCH(1,($U$2=GRID!$B$1:$U$1)*(КАЛЕНДАРЬ!O26=GRID!$B$3:$U$3),0))*GRID!$H$42*(1-GRID!$H$43),0))</f>
        <v>37728</v>
      </c>
      <c r="F135" s="8" cm="1">
        <f t="array" ref="F135">IF($I$2="Длительное проживание от 30 ночей ",
INDEX(GRID!$B$18:$U$29,MATCH(E$7,GRID!$A$18:$A$29,0),MATCH(1,($U$2=GRID!$B$1:$U$1)*(КАЛЕНДАРЬ!O26=GRID!$B$3:$U$3),0))*GRID!$H$42,
ROUNDUP(INDEX(GRID!$B$18:$U$29,MATCH(E$7,GRID!$A$18:$A$29,0),MATCH(1,($U$2=GRID!$B$1:$U$1)*(КАЛЕНДАРЬ!O26=GRID!$B$3:$U$3),0))*GRID!$H$42*(1-GRID!$H$43),0))</f>
        <v>41328</v>
      </c>
      <c r="G135" s="57" t="s">
        <v>119</v>
      </c>
      <c r="H135" s="57" t="s">
        <v>119</v>
      </c>
      <c r="I135" s="8" cm="1">
        <f t="array" ref="I135">IF($I$2="Длительное проживание от 30 ночей ",
INDEX(GRID!$B$4:$U$15,MATCH(I$7,GRID!$A$4:$A$15,0),MATCH(1,($U$2=GRID!$B$1:$U$1)*(КАЛЕНДАРЬ!O26=GRID!$B$3:$U$3),0))*GRID!$H$42,
ROUNDUP(INDEX(GRID!$B$4:$U$15,MATCH(I$7,GRID!$A$4:$A$15,0),MATCH(1,($U$2=GRID!$B$1:$U$1)*(КАЛЕНДАРЬ!O26=GRID!$B$3:$U$3),0))*GRID!$H$42*(1-GRID!$H$43),0))</f>
        <v>47376</v>
      </c>
      <c r="J135" s="8" cm="1">
        <f t="array" ref="J135">IF($I$2="Длительное проживание от 30 ночей ",
INDEX(GRID!$B$18:$U$29,MATCH(I$7,GRID!$A$18:$A$29,0),MATCH(1,($U$2=GRID!$B$1:$U$1)*(КАЛЕНДАРЬ!O26=GRID!$B$3:$U$3),0))*GRID!$H$42,
ROUNDUP(INDEX(GRID!$B$18:$U$29,MATCH(I$7,GRID!$A$18:$A$29,0),MATCH(1,($U$2=GRID!$B$1:$U$1)*(КАЛЕНДАРЬ!O26=GRID!$B$3:$U$3),0))*GRID!$H$42*(1-GRID!$H$43),0))</f>
        <v>50976</v>
      </c>
      <c r="K135" s="57" t="s">
        <v>119</v>
      </c>
      <c r="L135" s="57" t="s">
        <v>119</v>
      </c>
      <c r="M135" s="8" cm="1">
        <f t="array" ref="M135">IF($I$2="Длительное проживание от 30 ночей ",
INDEX(GRID!$B$4:$U$15,MATCH(M$7,GRID!$A$4:$A$15,0),MATCH(1,($U$2=GRID!$B$1:$U$1)*(КАЛЕНДАРЬ!O26=GRID!$B$3:$U$3),0))*GRID!$H$42,
ROUNDUP(INDEX(GRID!$B$4:$U$15,MATCH(M$7,GRID!$A$4:$A$15,0),MATCH(1,($U$2=GRID!$B$1:$U$1)*(КАЛЕНДАРЬ!O26=GRID!$B$3:$U$3),0))*GRID!$H$42*(1-GRID!$H$43),0))</f>
        <v>69480</v>
      </c>
      <c r="N135" s="8" cm="1">
        <f t="array" ref="N135">IF($I$2="Длительное проживание от 30 ночей ",
INDEX(GRID!$B$18:$U$29,MATCH(M$7,GRID!$A$18:$A$29,0),MATCH(1,($U$2=GRID!$B$1:$U$1)*(КАЛЕНДАРЬ!O26=GRID!$B$3:$U$3),0))*GRID!$H$42,
ROUNDUP(INDEX(GRID!$B$18:$U$29,MATCH(M$7,GRID!$A$18:$A$29,0),MATCH(1,($U$2=GRID!$B$1:$U$1)*(КАЛЕНДАРЬ!O26=GRID!$B$3:$U$3),0))*GRID!$H$42*(1-GRID!$H$43),0))</f>
        <v>73080</v>
      </c>
      <c r="O135" s="57" t="s">
        <v>119</v>
      </c>
      <c r="P135" s="8" cm="1">
        <f t="array" ref="P135">IF($I$2="Длительное проживание от 30 ночей ",
INDEX(GRID!$B$4:$U$15,MATCH(P$7,GRID!$A$4:$A$15,0),MATCH(1,($U$2=GRID!$B$1:$U$1)*(КАЛЕНДАРЬ!O26=GRID!$B$3:$U$3),0))*GRID!$H$42,
ROUNDUP(INDEX(GRID!$B$4:$U$15,MATCH(P$7,GRID!$A$4:$A$15,0),MATCH(1,($U$2=GRID!$B$1:$U$1)*(КАЛЕНДАРЬ!O26=GRID!$B$3:$U$3),0))*GRID!$H$42*(1-GRID!$H$43),0))</f>
        <v>130536</v>
      </c>
      <c r="Q135" s="8" cm="1">
        <f t="array" ref="Q135">IF($I$2="Длительное проживание от 30 ночей ",
INDEX(GRID!$B$4:$U$15,MATCH(Q$7,GRID!$A$4:$A$15,0),MATCH(1,($U$2=GRID!$B$1:$U$1)*(КАЛЕНДАРЬ!O26=GRID!$B$3:$U$3),0))*GRID!$H$42,
ROUNDUP(INDEX(GRID!$B$4:$U$15,MATCH(Q$7,GRID!$A$4:$A$15,0),MATCH(1,($U$2=GRID!$B$1:$U$1)*(КАЛЕНДАРЬ!O26=GRID!$B$3:$U$3),0))*GRID!$H$42*(1-GRID!$H$43),0))</f>
        <v>152280</v>
      </c>
      <c r="R135" s="57" t="s">
        <v>119</v>
      </c>
      <c r="S135" s="57" t="s">
        <v>119</v>
      </c>
      <c r="T135" s="57" t="s">
        <v>119</v>
      </c>
    </row>
    <row r="136" spans="1:20" hidden="1">
      <c r="A136" s="148" t="s">
        <v>17</v>
      </c>
      <c r="B136" s="149">
        <v>24</v>
      </c>
      <c r="C136" s="8" cm="1">
        <f t="array" ref="C136">IF($I$2="Длительное проживание от 30 ночей ",
INDEX(GRID!$B$4:$U$15,MATCH(C$7,GRID!$A$4:$A$15,0),MATCH(1,($U$2=GRID!$B$1:$U$1)*(КАЛЕНДАРЬ!O27=GRID!$B$3:$U$3),0))*GRID!$H$42,
ROUNDUP(INDEX(GRID!$B$4:$U$15,MATCH(C$7,GRID!$A$4:$A$15,0),MATCH(1,($U$2=GRID!$B$1:$U$1)*(КАЛЕНДАРЬ!O27=GRID!$B$3:$U$3),0))*GRID!$H$42*(1-GRID!$H$43),0))</f>
        <v>31608</v>
      </c>
      <c r="D136" s="8" cm="1">
        <f t="array" ref="D136">IF($I$2="Длительное проживание от 30 ночей ",
INDEX(GRID!$B$18:$U$29,MATCH(C$7,GRID!$A$18:$A$29,0),MATCH(1,($U$2=GRID!$B$1:$U$1)*(КАЛЕНДАРЬ!O27=GRID!$B$3:$U$3),0))*GRID!$H$42,
ROUNDUP(INDEX(GRID!$B$18:$U$29,MATCH(C$7,GRID!$A$18:$A$29,0),MATCH(1,($U$2=GRID!$B$1:$U$1)*(КАЛЕНДАРЬ!O27=GRID!$B$3:$U$3),0))*GRID!$H$42*(1-GRID!$H$43),0))</f>
        <v>35208</v>
      </c>
      <c r="E136" s="8" cm="1">
        <f t="array" ref="E136">IF($I$2="Длительное проживание от 30 ночей ",
INDEX(GRID!$B$4:$U$15,MATCH(E$7,GRID!$A$4:$A$15,0),MATCH(1,($U$2=GRID!$B$1:$U$1)*(КАЛЕНДАРЬ!O27=GRID!$B$3:$U$3),0))*GRID!$H$42,
ROUNDUP(INDEX(GRID!$B$4:$U$15,MATCH(E$7,GRID!$A$4:$A$15,0),MATCH(1,($U$2=GRID!$B$1:$U$1)*(КАЛЕНДАРЬ!O27=GRID!$B$3:$U$3),0))*GRID!$H$42*(1-GRID!$H$43),0))</f>
        <v>37728</v>
      </c>
      <c r="F136" s="8" cm="1">
        <f t="array" ref="F136">IF($I$2="Длительное проживание от 30 ночей ",
INDEX(GRID!$B$18:$U$29,MATCH(E$7,GRID!$A$18:$A$29,0),MATCH(1,($U$2=GRID!$B$1:$U$1)*(КАЛЕНДАРЬ!O27=GRID!$B$3:$U$3),0))*GRID!$H$42,
ROUNDUP(INDEX(GRID!$B$18:$U$29,MATCH(E$7,GRID!$A$18:$A$29,0),MATCH(1,($U$2=GRID!$B$1:$U$1)*(КАЛЕНДАРЬ!O27=GRID!$B$3:$U$3),0))*GRID!$H$42*(1-GRID!$H$43),0))</f>
        <v>41328</v>
      </c>
      <c r="G136" s="57" t="s">
        <v>119</v>
      </c>
      <c r="H136" s="57" t="s">
        <v>119</v>
      </c>
      <c r="I136" s="8" cm="1">
        <f t="array" ref="I136">IF($I$2="Длительное проживание от 30 ночей ",
INDEX(GRID!$B$4:$U$15,MATCH(I$7,GRID!$A$4:$A$15,0),MATCH(1,($U$2=GRID!$B$1:$U$1)*(КАЛЕНДАРЬ!O27=GRID!$B$3:$U$3),0))*GRID!$H$42,
ROUNDUP(INDEX(GRID!$B$4:$U$15,MATCH(I$7,GRID!$A$4:$A$15,0),MATCH(1,($U$2=GRID!$B$1:$U$1)*(КАЛЕНДАРЬ!O27=GRID!$B$3:$U$3),0))*GRID!$H$42*(1-GRID!$H$43),0))</f>
        <v>47376</v>
      </c>
      <c r="J136" s="8" cm="1">
        <f t="array" ref="J136">IF($I$2="Длительное проживание от 30 ночей ",
INDEX(GRID!$B$18:$U$29,MATCH(I$7,GRID!$A$18:$A$29,0),MATCH(1,($U$2=GRID!$B$1:$U$1)*(КАЛЕНДАРЬ!O27=GRID!$B$3:$U$3),0))*GRID!$H$42,
ROUNDUP(INDEX(GRID!$B$18:$U$29,MATCH(I$7,GRID!$A$18:$A$29,0),MATCH(1,($U$2=GRID!$B$1:$U$1)*(КАЛЕНДАРЬ!O27=GRID!$B$3:$U$3),0))*GRID!$H$42*(1-GRID!$H$43),0))</f>
        <v>50976</v>
      </c>
      <c r="K136" s="57" t="s">
        <v>119</v>
      </c>
      <c r="L136" s="57" t="s">
        <v>119</v>
      </c>
      <c r="M136" s="8" cm="1">
        <f t="array" ref="M136">IF($I$2="Длительное проживание от 30 ночей ",
INDEX(GRID!$B$4:$U$15,MATCH(M$7,GRID!$A$4:$A$15,0),MATCH(1,($U$2=GRID!$B$1:$U$1)*(КАЛЕНДАРЬ!O27=GRID!$B$3:$U$3),0))*GRID!$H$42,
ROUNDUP(INDEX(GRID!$B$4:$U$15,MATCH(M$7,GRID!$A$4:$A$15,0),MATCH(1,($U$2=GRID!$B$1:$U$1)*(КАЛЕНДАРЬ!O27=GRID!$B$3:$U$3),0))*GRID!$H$42*(1-GRID!$H$43),0))</f>
        <v>69480</v>
      </c>
      <c r="N136" s="8" cm="1">
        <f t="array" ref="N136">IF($I$2="Длительное проживание от 30 ночей ",
INDEX(GRID!$B$18:$U$29,MATCH(M$7,GRID!$A$18:$A$29,0),MATCH(1,($U$2=GRID!$B$1:$U$1)*(КАЛЕНДАРЬ!O27=GRID!$B$3:$U$3),0))*GRID!$H$42,
ROUNDUP(INDEX(GRID!$B$18:$U$29,MATCH(M$7,GRID!$A$18:$A$29,0),MATCH(1,($U$2=GRID!$B$1:$U$1)*(КАЛЕНДАРЬ!O27=GRID!$B$3:$U$3),0))*GRID!$H$42*(1-GRID!$H$43),0))</f>
        <v>73080</v>
      </c>
      <c r="O136" s="57" t="s">
        <v>119</v>
      </c>
      <c r="P136" s="8" cm="1">
        <f t="array" ref="P136">IF($I$2="Длительное проживание от 30 ночей ",
INDEX(GRID!$B$4:$U$15,MATCH(P$7,GRID!$A$4:$A$15,0),MATCH(1,($U$2=GRID!$B$1:$U$1)*(КАЛЕНДАРЬ!O27=GRID!$B$3:$U$3),0))*GRID!$H$42,
ROUNDUP(INDEX(GRID!$B$4:$U$15,MATCH(P$7,GRID!$A$4:$A$15,0),MATCH(1,($U$2=GRID!$B$1:$U$1)*(КАЛЕНДАРЬ!O27=GRID!$B$3:$U$3),0))*GRID!$H$42*(1-GRID!$H$43),0))</f>
        <v>130536</v>
      </c>
      <c r="Q136" s="8" cm="1">
        <f t="array" ref="Q136">IF($I$2="Длительное проживание от 30 ночей ",
INDEX(GRID!$B$4:$U$15,MATCH(Q$7,GRID!$A$4:$A$15,0),MATCH(1,($U$2=GRID!$B$1:$U$1)*(КАЛЕНДАРЬ!O27=GRID!$B$3:$U$3),0))*GRID!$H$42,
ROUNDUP(INDEX(GRID!$B$4:$U$15,MATCH(Q$7,GRID!$A$4:$A$15,0),MATCH(1,($U$2=GRID!$B$1:$U$1)*(КАЛЕНДАРЬ!O27=GRID!$B$3:$U$3),0))*GRID!$H$42*(1-GRID!$H$43),0))</f>
        <v>152280</v>
      </c>
      <c r="R136" s="57" t="s">
        <v>119</v>
      </c>
      <c r="S136" s="57" t="s">
        <v>119</v>
      </c>
      <c r="T136" s="57" t="s">
        <v>119</v>
      </c>
    </row>
    <row r="137" spans="1:20" hidden="1">
      <c r="A137" s="148" t="s">
        <v>11</v>
      </c>
      <c r="B137" s="149">
        <v>25</v>
      </c>
      <c r="C137" s="8" cm="1">
        <f t="array" ref="C137">IF($I$2="Длительное проживание от 30 ночей ",
INDEX(GRID!$B$4:$U$15,MATCH(C$7,GRID!$A$4:$A$15,0),MATCH(1,($U$2=GRID!$B$1:$U$1)*(КАЛЕНДАРЬ!O28=GRID!$B$3:$U$3),0))*GRID!$H$42,
ROUNDUP(INDEX(GRID!$B$4:$U$15,MATCH(C$7,GRID!$A$4:$A$15,0),MATCH(1,($U$2=GRID!$B$1:$U$1)*(КАЛЕНДАРЬ!O28=GRID!$B$3:$U$3),0))*GRID!$H$42*(1-GRID!$H$43),0))</f>
        <v>31608</v>
      </c>
      <c r="D137" s="8" cm="1">
        <f t="array" ref="D137">IF($I$2="Длительное проживание от 30 ночей ",
INDEX(GRID!$B$18:$U$29,MATCH(C$7,GRID!$A$18:$A$29,0),MATCH(1,($U$2=GRID!$B$1:$U$1)*(КАЛЕНДАРЬ!O28=GRID!$B$3:$U$3),0))*GRID!$H$42,
ROUNDUP(INDEX(GRID!$B$18:$U$29,MATCH(C$7,GRID!$A$18:$A$29,0),MATCH(1,($U$2=GRID!$B$1:$U$1)*(КАЛЕНДАРЬ!O28=GRID!$B$3:$U$3),0))*GRID!$H$42*(1-GRID!$H$43),0))</f>
        <v>35208</v>
      </c>
      <c r="E137" s="8" cm="1">
        <f t="array" ref="E137">IF($I$2="Длительное проживание от 30 ночей ",
INDEX(GRID!$B$4:$U$15,MATCH(E$7,GRID!$A$4:$A$15,0),MATCH(1,($U$2=GRID!$B$1:$U$1)*(КАЛЕНДАРЬ!O28=GRID!$B$3:$U$3),0))*GRID!$H$42,
ROUNDUP(INDEX(GRID!$B$4:$U$15,MATCH(E$7,GRID!$A$4:$A$15,0),MATCH(1,($U$2=GRID!$B$1:$U$1)*(КАЛЕНДАРЬ!O28=GRID!$B$3:$U$3),0))*GRID!$H$42*(1-GRID!$H$43),0))</f>
        <v>37728</v>
      </c>
      <c r="F137" s="8" cm="1">
        <f t="array" ref="F137">IF($I$2="Длительное проживание от 30 ночей ",
INDEX(GRID!$B$18:$U$29,MATCH(E$7,GRID!$A$18:$A$29,0),MATCH(1,($U$2=GRID!$B$1:$U$1)*(КАЛЕНДАРЬ!O28=GRID!$B$3:$U$3),0))*GRID!$H$42,
ROUNDUP(INDEX(GRID!$B$18:$U$29,MATCH(E$7,GRID!$A$18:$A$29,0),MATCH(1,($U$2=GRID!$B$1:$U$1)*(КАЛЕНДАРЬ!O28=GRID!$B$3:$U$3),0))*GRID!$H$42*(1-GRID!$H$43),0))</f>
        <v>41328</v>
      </c>
      <c r="G137" s="57" t="s">
        <v>119</v>
      </c>
      <c r="H137" s="57" t="s">
        <v>119</v>
      </c>
      <c r="I137" s="8" cm="1">
        <f t="array" ref="I137">IF($I$2="Длительное проживание от 30 ночей ",
INDEX(GRID!$B$4:$U$15,MATCH(I$7,GRID!$A$4:$A$15,0),MATCH(1,($U$2=GRID!$B$1:$U$1)*(КАЛЕНДАРЬ!O28=GRID!$B$3:$U$3),0))*GRID!$H$42,
ROUNDUP(INDEX(GRID!$B$4:$U$15,MATCH(I$7,GRID!$A$4:$A$15,0),MATCH(1,($U$2=GRID!$B$1:$U$1)*(КАЛЕНДАРЬ!O28=GRID!$B$3:$U$3),0))*GRID!$H$42*(1-GRID!$H$43),0))</f>
        <v>47376</v>
      </c>
      <c r="J137" s="8" cm="1">
        <f t="array" ref="J137">IF($I$2="Длительное проживание от 30 ночей ",
INDEX(GRID!$B$18:$U$29,MATCH(I$7,GRID!$A$18:$A$29,0),MATCH(1,($U$2=GRID!$B$1:$U$1)*(КАЛЕНДАРЬ!O28=GRID!$B$3:$U$3),0))*GRID!$H$42,
ROUNDUP(INDEX(GRID!$B$18:$U$29,MATCH(I$7,GRID!$A$18:$A$29,0),MATCH(1,($U$2=GRID!$B$1:$U$1)*(КАЛЕНДАРЬ!O28=GRID!$B$3:$U$3),0))*GRID!$H$42*(1-GRID!$H$43),0))</f>
        <v>50976</v>
      </c>
      <c r="K137" s="57" t="s">
        <v>119</v>
      </c>
      <c r="L137" s="57" t="s">
        <v>119</v>
      </c>
      <c r="M137" s="8" cm="1">
        <f t="array" ref="M137">IF($I$2="Длительное проживание от 30 ночей ",
INDEX(GRID!$B$4:$U$15,MATCH(M$7,GRID!$A$4:$A$15,0),MATCH(1,($U$2=GRID!$B$1:$U$1)*(КАЛЕНДАРЬ!O28=GRID!$B$3:$U$3),0))*GRID!$H$42,
ROUNDUP(INDEX(GRID!$B$4:$U$15,MATCH(M$7,GRID!$A$4:$A$15,0),MATCH(1,($U$2=GRID!$B$1:$U$1)*(КАЛЕНДАРЬ!O28=GRID!$B$3:$U$3),0))*GRID!$H$42*(1-GRID!$H$43),0))</f>
        <v>69480</v>
      </c>
      <c r="N137" s="8" cm="1">
        <f t="array" ref="N137">IF($I$2="Длительное проживание от 30 ночей ",
INDEX(GRID!$B$18:$U$29,MATCH(M$7,GRID!$A$18:$A$29,0),MATCH(1,($U$2=GRID!$B$1:$U$1)*(КАЛЕНДАРЬ!O28=GRID!$B$3:$U$3),0))*GRID!$H$42,
ROUNDUP(INDEX(GRID!$B$18:$U$29,MATCH(M$7,GRID!$A$18:$A$29,0),MATCH(1,($U$2=GRID!$B$1:$U$1)*(КАЛЕНДАРЬ!O28=GRID!$B$3:$U$3),0))*GRID!$H$42*(1-GRID!$H$43),0))</f>
        <v>73080</v>
      </c>
      <c r="O137" s="57" t="s">
        <v>119</v>
      </c>
      <c r="P137" s="8" cm="1">
        <f t="array" ref="P137">IF($I$2="Длительное проживание от 30 ночей ",
INDEX(GRID!$B$4:$U$15,MATCH(P$7,GRID!$A$4:$A$15,0),MATCH(1,($U$2=GRID!$B$1:$U$1)*(КАЛЕНДАРЬ!O28=GRID!$B$3:$U$3),0))*GRID!$H$42,
ROUNDUP(INDEX(GRID!$B$4:$U$15,MATCH(P$7,GRID!$A$4:$A$15,0),MATCH(1,($U$2=GRID!$B$1:$U$1)*(КАЛЕНДАРЬ!O28=GRID!$B$3:$U$3),0))*GRID!$H$42*(1-GRID!$H$43),0))</f>
        <v>130536</v>
      </c>
      <c r="Q137" s="8" cm="1">
        <f t="array" ref="Q137">IF($I$2="Длительное проживание от 30 ночей ",
INDEX(GRID!$B$4:$U$15,MATCH(Q$7,GRID!$A$4:$A$15,0),MATCH(1,($U$2=GRID!$B$1:$U$1)*(КАЛЕНДАРЬ!O28=GRID!$B$3:$U$3),0))*GRID!$H$42,
ROUNDUP(INDEX(GRID!$B$4:$U$15,MATCH(Q$7,GRID!$A$4:$A$15,0),MATCH(1,($U$2=GRID!$B$1:$U$1)*(КАЛЕНДАРЬ!O28=GRID!$B$3:$U$3),0))*GRID!$H$42*(1-GRID!$H$43),0))</f>
        <v>152280</v>
      </c>
      <c r="R137" s="57" t="s">
        <v>119</v>
      </c>
      <c r="S137" s="57" t="s">
        <v>119</v>
      </c>
      <c r="T137" s="57" t="s">
        <v>119</v>
      </c>
    </row>
    <row r="138" spans="1:20" hidden="1">
      <c r="A138" s="148" t="s">
        <v>12</v>
      </c>
      <c r="B138" s="149">
        <v>26</v>
      </c>
      <c r="C138" s="8" cm="1">
        <f t="array" ref="C138">IF($I$2="Длительное проживание от 30 ночей ",
INDEX(GRID!$B$4:$U$15,MATCH(C$7,GRID!$A$4:$A$15,0),MATCH(1,($U$2=GRID!$B$1:$U$1)*(КАЛЕНДАРЬ!O29=GRID!$B$3:$U$3),0))*GRID!$H$42,
ROUNDUP(INDEX(GRID!$B$4:$U$15,MATCH(C$7,GRID!$A$4:$A$15,0),MATCH(1,($U$2=GRID!$B$1:$U$1)*(КАЛЕНДАРЬ!O29=GRID!$B$3:$U$3),0))*GRID!$H$42*(1-GRID!$H$43),0))</f>
        <v>31608</v>
      </c>
      <c r="D138" s="8" cm="1">
        <f t="array" ref="D138">IF($I$2="Длительное проживание от 30 ночей ",
INDEX(GRID!$B$18:$U$29,MATCH(C$7,GRID!$A$18:$A$29,0),MATCH(1,($U$2=GRID!$B$1:$U$1)*(КАЛЕНДАРЬ!O29=GRID!$B$3:$U$3),0))*GRID!$H$42,
ROUNDUP(INDEX(GRID!$B$18:$U$29,MATCH(C$7,GRID!$A$18:$A$29,0),MATCH(1,($U$2=GRID!$B$1:$U$1)*(КАЛЕНДАРЬ!O29=GRID!$B$3:$U$3),0))*GRID!$H$42*(1-GRID!$H$43),0))</f>
        <v>35208</v>
      </c>
      <c r="E138" s="8" cm="1">
        <f t="array" ref="E138">IF($I$2="Длительное проживание от 30 ночей ",
INDEX(GRID!$B$4:$U$15,MATCH(E$7,GRID!$A$4:$A$15,0),MATCH(1,($U$2=GRID!$B$1:$U$1)*(КАЛЕНДАРЬ!O29=GRID!$B$3:$U$3),0))*GRID!$H$42,
ROUNDUP(INDEX(GRID!$B$4:$U$15,MATCH(E$7,GRID!$A$4:$A$15,0),MATCH(1,($U$2=GRID!$B$1:$U$1)*(КАЛЕНДАРЬ!O29=GRID!$B$3:$U$3),0))*GRID!$H$42*(1-GRID!$H$43),0))</f>
        <v>37728</v>
      </c>
      <c r="F138" s="8" cm="1">
        <f t="array" ref="F138">IF($I$2="Длительное проживание от 30 ночей ",
INDEX(GRID!$B$18:$U$29,MATCH(E$7,GRID!$A$18:$A$29,0),MATCH(1,($U$2=GRID!$B$1:$U$1)*(КАЛЕНДАРЬ!O29=GRID!$B$3:$U$3),0))*GRID!$H$42,
ROUNDUP(INDEX(GRID!$B$18:$U$29,MATCH(E$7,GRID!$A$18:$A$29,0),MATCH(1,($U$2=GRID!$B$1:$U$1)*(КАЛЕНДАРЬ!O29=GRID!$B$3:$U$3),0))*GRID!$H$42*(1-GRID!$H$43),0))</f>
        <v>41328</v>
      </c>
      <c r="G138" s="57" t="s">
        <v>119</v>
      </c>
      <c r="H138" s="57" t="s">
        <v>119</v>
      </c>
      <c r="I138" s="8" cm="1">
        <f t="array" ref="I138">IF($I$2="Длительное проживание от 30 ночей ",
INDEX(GRID!$B$4:$U$15,MATCH(I$7,GRID!$A$4:$A$15,0),MATCH(1,($U$2=GRID!$B$1:$U$1)*(КАЛЕНДАРЬ!O29=GRID!$B$3:$U$3),0))*GRID!$H$42,
ROUNDUP(INDEX(GRID!$B$4:$U$15,MATCH(I$7,GRID!$A$4:$A$15,0),MATCH(1,($U$2=GRID!$B$1:$U$1)*(КАЛЕНДАРЬ!O29=GRID!$B$3:$U$3),0))*GRID!$H$42*(1-GRID!$H$43),0))</f>
        <v>47376</v>
      </c>
      <c r="J138" s="8" cm="1">
        <f t="array" ref="J138">IF($I$2="Длительное проживание от 30 ночей ",
INDEX(GRID!$B$18:$U$29,MATCH(I$7,GRID!$A$18:$A$29,0),MATCH(1,($U$2=GRID!$B$1:$U$1)*(КАЛЕНДАРЬ!O29=GRID!$B$3:$U$3),0))*GRID!$H$42,
ROUNDUP(INDEX(GRID!$B$18:$U$29,MATCH(I$7,GRID!$A$18:$A$29,0),MATCH(1,($U$2=GRID!$B$1:$U$1)*(КАЛЕНДАРЬ!O29=GRID!$B$3:$U$3),0))*GRID!$H$42*(1-GRID!$H$43),0))</f>
        <v>50976</v>
      </c>
      <c r="K138" s="57" t="s">
        <v>119</v>
      </c>
      <c r="L138" s="57" t="s">
        <v>119</v>
      </c>
      <c r="M138" s="8" cm="1">
        <f t="array" ref="M138">IF($I$2="Длительное проживание от 30 ночей ",
INDEX(GRID!$B$4:$U$15,MATCH(M$7,GRID!$A$4:$A$15,0),MATCH(1,($U$2=GRID!$B$1:$U$1)*(КАЛЕНДАРЬ!O29=GRID!$B$3:$U$3),0))*GRID!$H$42,
ROUNDUP(INDEX(GRID!$B$4:$U$15,MATCH(M$7,GRID!$A$4:$A$15,0),MATCH(1,($U$2=GRID!$B$1:$U$1)*(КАЛЕНДАРЬ!O29=GRID!$B$3:$U$3),0))*GRID!$H$42*(1-GRID!$H$43),0))</f>
        <v>69480</v>
      </c>
      <c r="N138" s="8" cm="1">
        <f t="array" ref="N138">IF($I$2="Длительное проживание от 30 ночей ",
INDEX(GRID!$B$18:$U$29,MATCH(M$7,GRID!$A$18:$A$29,0),MATCH(1,($U$2=GRID!$B$1:$U$1)*(КАЛЕНДАРЬ!O29=GRID!$B$3:$U$3),0))*GRID!$H$42,
ROUNDUP(INDEX(GRID!$B$18:$U$29,MATCH(M$7,GRID!$A$18:$A$29,0),MATCH(1,($U$2=GRID!$B$1:$U$1)*(КАЛЕНДАРЬ!O29=GRID!$B$3:$U$3),0))*GRID!$H$42*(1-GRID!$H$43),0))</f>
        <v>73080</v>
      </c>
      <c r="O138" s="57" t="s">
        <v>119</v>
      </c>
      <c r="P138" s="8" cm="1">
        <f t="array" ref="P138">IF($I$2="Длительное проживание от 30 ночей ",
INDEX(GRID!$B$4:$U$15,MATCH(P$7,GRID!$A$4:$A$15,0),MATCH(1,($U$2=GRID!$B$1:$U$1)*(КАЛЕНДАРЬ!O29=GRID!$B$3:$U$3),0))*GRID!$H$42,
ROUNDUP(INDEX(GRID!$B$4:$U$15,MATCH(P$7,GRID!$A$4:$A$15,0),MATCH(1,($U$2=GRID!$B$1:$U$1)*(КАЛЕНДАРЬ!O29=GRID!$B$3:$U$3),0))*GRID!$H$42*(1-GRID!$H$43),0))</f>
        <v>130536</v>
      </c>
      <c r="Q138" s="8" cm="1">
        <f t="array" ref="Q138">IF($I$2="Длительное проживание от 30 ночей ",
INDEX(GRID!$B$4:$U$15,MATCH(Q$7,GRID!$A$4:$A$15,0),MATCH(1,($U$2=GRID!$B$1:$U$1)*(КАЛЕНДАРЬ!O29=GRID!$B$3:$U$3),0))*GRID!$H$42,
ROUNDUP(INDEX(GRID!$B$4:$U$15,MATCH(Q$7,GRID!$A$4:$A$15,0),MATCH(1,($U$2=GRID!$B$1:$U$1)*(КАЛЕНДАРЬ!O29=GRID!$B$3:$U$3),0))*GRID!$H$42*(1-GRID!$H$43),0))</f>
        <v>152280</v>
      </c>
      <c r="R138" s="57" t="s">
        <v>119</v>
      </c>
      <c r="S138" s="57" t="s">
        <v>119</v>
      </c>
      <c r="T138" s="57" t="s">
        <v>119</v>
      </c>
    </row>
    <row r="139" spans="1:20" hidden="1">
      <c r="A139" s="148" t="s">
        <v>13</v>
      </c>
      <c r="B139" s="149">
        <v>27</v>
      </c>
      <c r="C139" s="8" cm="1">
        <f t="array" ref="C139">IF($I$2="Длительное проживание от 30 ночей ",
INDEX(GRID!$B$4:$U$15,MATCH(C$7,GRID!$A$4:$A$15,0),MATCH(1,($U$2=GRID!$B$1:$U$1)*(КАЛЕНДАРЬ!O30=GRID!$B$3:$U$3),0))*GRID!$H$42,
ROUNDUP(INDEX(GRID!$B$4:$U$15,MATCH(C$7,GRID!$A$4:$A$15,0),MATCH(1,($U$2=GRID!$B$1:$U$1)*(КАЛЕНДАРЬ!O30=GRID!$B$3:$U$3),0))*GRID!$H$42*(1-GRID!$H$43),0))</f>
        <v>31608</v>
      </c>
      <c r="D139" s="8" cm="1">
        <f t="array" ref="D139">IF($I$2="Длительное проживание от 30 ночей ",
INDEX(GRID!$B$18:$U$29,MATCH(C$7,GRID!$A$18:$A$29,0),MATCH(1,($U$2=GRID!$B$1:$U$1)*(КАЛЕНДАРЬ!O30=GRID!$B$3:$U$3),0))*GRID!$H$42,
ROUNDUP(INDEX(GRID!$B$18:$U$29,MATCH(C$7,GRID!$A$18:$A$29,0),MATCH(1,($U$2=GRID!$B$1:$U$1)*(КАЛЕНДАРЬ!O30=GRID!$B$3:$U$3),0))*GRID!$H$42*(1-GRID!$H$43),0))</f>
        <v>35208</v>
      </c>
      <c r="E139" s="8" cm="1">
        <f t="array" ref="E139">IF($I$2="Длительное проживание от 30 ночей ",
INDEX(GRID!$B$4:$U$15,MATCH(E$7,GRID!$A$4:$A$15,0),MATCH(1,($U$2=GRID!$B$1:$U$1)*(КАЛЕНДАРЬ!O30=GRID!$B$3:$U$3),0))*GRID!$H$42,
ROUNDUP(INDEX(GRID!$B$4:$U$15,MATCH(E$7,GRID!$A$4:$A$15,0),MATCH(1,($U$2=GRID!$B$1:$U$1)*(КАЛЕНДАРЬ!O30=GRID!$B$3:$U$3),0))*GRID!$H$42*(1-GRID!$H$43),0))</f>
        <v>37728</v>
      </c>
      <c r="F139" s="8" cm="1">
        <f t="array" ref="F139">IF($I$2="Длительное проживание от 30 ночей ",
INDEX(GRID!$B$18:$U$29,MATCH(E$7,GRID!$A$18:$A$29,0),MATCH(1,($U$2=GRID!$B$1:$U$1)*(КАЛЕНДАРЬ!O30=GRID!$B$3:$U$3),0))*GRID!$H$42,
ROUNDUP(INDEX(GRID!$B$18:$U$29,MATCH(E$7,GRID!$A$18:$A$29,0),MATCH(1,($U$2=GRID!$B$1:$U$1)*(КАЛЕНДАРЬ!O30=GRID!$B$3:$U$3),0))*GRID!$H$42*(1-GRID!$H$43),0))</f>
        <v>41328</v>
      </c>
      <c r="G139" s="57" t="s">
        <v>119</v>
      </c>
      <c r="H139" s="57" t="s">
        <v>119</v>
      </c>
      <c r="I139" s="8" cm="1">
        <f t="array" ref="I139">IF($I$2="Длительное проживание от 30 ночей ",
INDEX(GRID!$B$4:$U$15,MATCH(I$7,GRID!$A$4:$A$15,0),MATCH(1,($U$2=GRID!$B$1:$U$1)*(КАЛЕНДАРЬ!O30=GRID!$B$3:$U$3),0))*GRID!$H$42,
ROUNDUP(INDEX(GRID!$B$4:$U$15,MATCH(I$7,GRID!$A$4:$A$15,0),MATCH(1,($U$2=GRID!$B$1:$U$1)*(КАЛЕНДАРЬ!O30=GRID!$B$3:$U$3),0))*GRID!$H$42*(1-GRID!$H$43),0))</f>
        <v>47376</v>
      </c>
      <c r="J139" s="8" cm="1">
        <f t="array" ref="J139">IF($I$2="Длительное проживание от 30 ночей ",
INDEX(GRID!$B$18:$U$29,MATCH(I$7,GRID!$A$18:$A$29,0),MATCH(1,($U$2=GRID!$B$1:$U$1)*(КАЛЕНДАРЬ!O30=GRID!$B$3:$U$3),0))*GRID!$H$42,
ROUNDUP(INDEX(GRID!$B$18:$U$29,MATCH(I$7,GRID!$A$18:$A$29,0),MATCH(1,($U$2=GRID!$B$1:$U$1)*(КАЛЕНДАРЬ!O30=GRID!$B$3:$U$3),0))*GRID!$H$42*(1-GRID!$H$43),0))</f>
        <v>50976</v>
      </c>
      <c r="K139" s="57" t="s">
        <v>119</v>
      </c>
      <c r="L139" s="57" t="s">
        <v>119</v>
      </c>
      <c r="M139" s="8" cm="1">
        <f t="array" ref="M139">IF($I$2="Длительное проживание от 30 ночей ",
INDEX(GRID!$B$4:$U$15,MATCH(M$7,GRID!$A$4:$A$15,0),MATCH(1,($U$2=GRID!$B$1:$U$1)*(КАЛЕНДАРЬ!O30=GRID!$B$3:$U$3),0))*GRID!$H$42,
ROUNDUP(INDEX(GRID!$B$4:$U$15,MATCH(M$7,GRID!$A$4:$A$15,0),MATCH(1,($U$2=GRID!$B$1:$U$1)*(КАЛЕНДАРЬ!O30=GRID!$B$3:$U$3),0))*GRID!$H$42*(1-GRID!$H$43),0))</f>
        <v>69480</v>
      </c>
      <c r="N139" s="8" cm="1">
        <f t="array" ref="N139">IF($I$2="Длительное проживание от 30 ночей ",
INDEX(GRID!$B$18:$U$29,MATCH(M$7,GRID!$A$18:$A$29,0),MATCH(1,($U$2=GRID!$B$1:$U$1)*(КАЛЕНДАРЬ!O30=GRID!$B$3:$U$3),0))*GRID!$H$42,
ROUNDUP(INDEX(GRID!$B$18:$U$29,MATCH(M$7,GRID!$A$18:$A$29,0),MATCH(1,($U$2=GRID!$B$1:$U$1)*(КАЛЕНДАРЬ!O30=GRID!$B$3:$U$3),0))*GRID!$H$42*(1-GRID!$H$43),0))</f>
        <v>73080</v>
      </c>
      <c r="O139" s="57" t="s">
        <v>119</v>
      </c>
      <c r="P139" s="8" cm="1">
        <f t="array" ref="P139">IF($I$2="Длительное проживание от 30 ночей ",
INDEX(GRID!$B$4:$U$15,MATCH(P$7,GRID!$A$4:$A$15,0),MATCH(1,($U$2=GRID!$B$1:$U$1)*(КАЛЕНДАРЬ!O30=GRID!$B$3:$U$3),0))*GRID!$H$42,
ROUNDUP(INDEX(GRID!$B$4:$U$15,MATCH(P$7,GRID!$A$4:$A$15,0),MATCH(1,($U$2=GRID!$B$1:$U$1)*(КАЛЕНДАРЬ!O30=GRID!$B$3:$U$3),0))*GRID!$H$42*(1-GRID!$H$43),0))</f>
        <v>130536</v>
      </c>
      <c r="Q139" s="8" cm="1">
        <f t="array" ref="Q139">IF($I$2="Длительное проживание от 30 ночей ",
INDEX(GRID!$B$4:$U$15,MATCH(Q$7,GRID!$A$4:$A$15,0),MATCH(1,($U$2=GRID!$B$1:$U$1)*(КАЛЕНДАРЬ!O30=GRID!$B$3:$U$3),0))*GRID!$H$42,
ROUNDUP(INDEX(GRID!$B$4:$U$15,MATCH(Q$7,GRID!$A$4:$A$15,0),MATCH(1,($U$2=GRID!$B$1:$U$1)*(КАЛЕНДАРЬ!O30=GRID!$B$3:$U$3),0))*GRID!$H$42*(1-GRID!$H$43),0))</f>
        <v>152280</v>
      </c>
      <c r="R139" s="57" t="s">
        <v>119</v>
      </c>
      <c r="S139" s="57" t="s">
        <v>119</v>
      </c>
      <c r="T139" s="57" t="s">
        <v>119</v>
      </c>
    </row>
    <row r="140" spans="1:20" hidden="1">
      <c r="A140" s="148" t="s">
        <v>14</v>
      </c>
      <c r="B140" s="149">
        <v>28</v>
      </c>
      <c r="C140" s="8" cm="1">
        <f t="array" ref="C140">IF($I$2="Длительное проживание от 30 ночей ",
INDEX(GRID!$B$4:$U$15,MATCH(C$7,GRID!$A$4:$A$15,0),MATCH(1,($U$2=GRID!$B$1:$U$1)*(КАЛЕНДАРЬ!O31=GRID!$B$3:$U$3),0))*GRID!$H$42,
ROUNDUP(INDEX(GRID!$B$4:$U$15,MATCH(C$7,GRID!$A$4:$A$15,0),MATCH(1,($U$2=GRID!$B$1:$U$1)*(КАЛЕНДАРЬ!O31=GRID!$B$3:$U$3),0))*GRID!$H$42*(1-GRID!$H$43),0))</f>
        <v>31608</v>
      </c>
      <c r="D140" s="8" cm="1">
        <f t="array" ref="D140">IF($I$2="Длительное проживание от 30 ночей ",
INDEX(GRID!$B$18:$U$29,MATCH(C$7,GRID!$A$18:$A$29,0),MATCH(1,($U$2=GRID!$B$1:$U$1)*(КАЛЕНДАРЬ!O31=GRID!$B$3:$U$3),0))*GRID!$H$42,
ROUNDUP(INDEX(GRID!$B$18:$U$29,MATCH(C$7,GRID!$A$18:$A$29,0),MATCH(1,($U$2=GRID!$B$1:$U$1)*(КАЛЕНДАРЬ!O31=GRID!$B$3:$U$3),0))*GRID!$H$42*(1-GRID!$H$43),0))</f>
        <v>35208</v>
      </c>
      <c r="E140" s="8" cm="1">
        <f t="array" ref="E140">IF($I$2="Длительное проживание от 30 ночей ",
INDEX(GRID!$B$4:$U$15,MATCH(E$7,GRID!$A$4:$A$15,0),MATCH(1,($U$2=GRID!$B$1:$U$1)*(КАЛЕНДАРЬ!O31=GRID!$B$3:$U$3),0))*GRID!$H$42,
ROUNDUP(INDEX(GRID!$B$4:$U$15,MATCH(E$7,GRID!$A$4:$A$15,0),MATCH(1,($U$2=GRID!$B$1:$U$1)*(КАЛЕНДАРЬ!O31=GRID!$B$3:$U$3),0))*GRID!$H$42*(1-GRID!$H$43),0))</f>
        <v>37728</v>
      </c>
      <c r="F140" s="8" cm="1">
        <f t="array" ref="F140">IF($I$2="Длительное проживание от 30 ночей ",
INDEX(GRID!$B$18:$U$29,MATCH(E$7,GRID!$A$18:$A$29,0),MATCH(1,($U$2=GRID!$B$1:$U$1)*(КАЛЕНДАРЬ!O31=GRID!$B$3:$U$3),0))*GRID!$H$42,
ROUNDUP(INDEX(GRID!$B$18:$U$29,MATCH(E$7,GRID!$A$18:$A$29,0),MATCH(1,($U$2=GRID!$B$1:$U$1)*(КАЛЕНДАРЬ!O31=GRID!$B$3:$U$3),0))*GRID!$H$42*(1-GRID!$H$43),0))</f>
        <v>41328</v>
      </c>
      <c r="G140" s="57" t="s">
        <v>119</v>
      </c>
      <c r="H140" s="57" t="s">
        <v>119</v>
      </c>
      <c r="I140" s="8" cm="1">
        <f t="array" ref="I140">IF($I$2="Длительное проживание от 30 ночей ",
INDEX(GRID!$B$4:$U$15,MATCH(I$7,GRID!$A$4:$A$15,0),MATCH(1,($U$2=GRID!$B$1:$U$1)*(КАЛЕНДАРЬ!O31=GRID!$B$3:$U$3),0))*GRID!$H$42,
ROUNDUP(INDEX(GRID!$B$4:$U$15,MATCH(I$7,GRID!$A$4:$A$15,0),MATCH(1,($U$2=GRID!$B$1:$U$1)*(КАЛЕНДАРЬ!O31=GRID!$B$3:$U$3),0))*GRID!$H$42*(1-GRID!$H$43),0))</f>
        <v>47376</v>
      </c>
      <c r="J140" s="8" cm="1">
        <f t="array" ref="J140">IF($I$2="Длительное проживание от 30 ночей ",
INDEX(GRID!$B$18:$U$29,MATCH(I$7,GRID!$A$18:$A$29,0),MATCH(1,($U$2=GRID!$B$1:$U$1)*(КАЛЕНДАРЬ!O31=GRID!$B$3:$U$3),0))*GRID!$H$42,
ROUNDUP(INDEX(GRID!$B$18:$U$29,MATCH(I$7,GRID!$A$18:$A$29,0),MATCH(1,($U$2=GRID!$B$1:$U$1)*(КАЛЕНДАРЬ!O31=GRID!$B$3:$U$3),0))*GRID!$H$42*(1-GRID!$H$43),0))</f>
        <v>50976</v>
      </c>
      <c r="K140" s="57" t="s">
        <v>119</v>
      </c>
      <c r="L140" s="57" t="s">
        <v>119</v>
      </c>
      <c r="M140" s="8" cm="1">
        <f t="array" ref="M140">IF($I$2="Длительное проживание от 30 ночей ",
INDEX(GRID!$B$4:$U$15,MATCH(M$7,GRID!$A$4:$A$15,0),MATCH(1,($U$2=GRID!$B$1:$U$1)*(КАЛЕНДАРЬ!O31=GRID!$B$3:$U$3),0))*GRID!$H$42,
ROUNDUP(INDEX(GRID!$B$4:$U$15,MATCH(M$7,GRID!$A$4:$A$15,0),MATCH(1,($U$2=GRID!$B$1:$U$1)*(КАЛЕНДАРЬ!O31=GRID!$B$3:$U$3),0))*GRID!$H$42*(1-GRID!$H$43),0))</f>
        <v>69480</v>
      </c>
      <c r="N140" s="8" cm="1">
        <f t="array" ref="N140">IF($I$2="Длительное проживание от 30 ночей ",
INDEX(GRID!$B$18:$U$29,MATCH(M$7,GRID!$A$18:$A$29,0),MATCH(1,($U$2=GRID!$B$1:$U$1)*(КАЛЕНДАРЬ!O31=GRID!$B$3:$U$3),0))*GRID!$H$42,
ROUNDUP(INDEX(GRID!$B$18:$U$29,MATCH(M$7,GRID!$A$18:$A$29,0),MATCH(1,($U$2=GRID!$B$1:$U$1)*(КАЛЕНДАРЬ!O31=GRID!$B$3:$U$3),0))*GRID!$H$42*(1-GRID!$H$43),0))</f>
        <v>73080</v>
      </c>
      <c r="O140" s="57" t="s">
        <v>119</v>
      </c>
      <c r="P140" s="8" cm="1">
        <f t="array" ref="P140">IF($I$2="Длительное проживание от 30 ночей ",
INDEX(GRID!$B$4:$U$15,MATCH(P$7,GRID!$A$4:$A$15,0),MATCH(1,($U$2=GRID!$B$1:$U$1)*(КАЛЕНДАРЬ!O31=GRID!$B$3:$U$3),0))*GRID!$H$42,
ROUNDUP(INDEX(GRID!$B$4:$U$15,MATCH(P$7,GRID!$A$4:$A$15,0),MATCH(1,($U$2=GRID!$B$1:$U$1)*(КАЛЕНДАРЬ!O31=GRID!$B$3:$U$3),0))*GRID!$H$42*(1-GRID!$H$43),0))</f>
        <v>130536</v>
      </c>
      <c r="Q140" s="8" cm="1">
        <f t="array" ref="Q140">IF($I$2="Длительное проживание от 30 ночей ",
INDEX(GRID!$B$4:$U$15,MATCH(Q$7,GRID!$A$4:$A$15,0),MATCH(1,($U$2=GRID!$B$1:$U$1)*(КАЛЕНДАРЬ!O31=GRID!$B$3:$U$3),0))*GRID!$H$42,
ROUNDUP(INDEX(GRID!$B$4:$U$15,MATCH(Q$7,GRID!$A$4:$A$15,0),MATCH(1,($U$2=GRID!$B$1:$U$1)*(КАЛЕНДАРЬ!O31=GRID!$B$3:$U$3),0))*GRID!$H$42*(1-GRID!$H$43),0))</f>
        <v>152280</v>
      </c>
      <c r="R140" s="57" t="s">
        <v>119</v>
      </c>
      <c r="S140" s="57" t="s">
        <v>119</v>
      </c>
      <c r="T140" s="57" t="s">
        <v>119</v>
      </c>
    </row>
    <row r="141" spans="1:20" hidden="1">
      <c r="A141" s="148" t="s">
        <v>15</v>
      </c>
      <c r="B141" s="149">
        <v>29</v>
      </c>
      <c r="C141" s="8" cm="1">
        <f t="array" ref="C141">IF($I$2="Длительное проживание от 30 ночей ",
INDEX(GRID!$B$4:$U$15,MATCH(C$7,GRID!$A$4:$A$15,0),MATCH(1,($U$2=GRID!$B$1:$U$1)*(КАЛЕНДАРЬ!O32=GRID!$B$3:$U$3),0))*GRID!$H$42,
ROUNDUP(INDEX(GRID!$B$4:$U$15,MATCH(C$7,GRID!$A$4:$A$15,0),MATCH(1,($U$2=GRID!$B$1:$U$1)*(КАЛЕНДАРЬ!O32=GRID!$B$3:$U$3),0))*GRID!$H$42*(1-GRID!$H$43),0))</f>
        <v>31608</v>
      </c>
      <c r="D141" s="8" cm="1">
        <f t="array" ref="D141">IF($I$2="Длительное проживание от 30 ночей ",
INDEX(GRID!$B$18:$U$29,MATCH(C$7,GRID!$A$18:$A$29,0),MATCH(1,($U$2=GRID!$B$1:$U$1)*(КАЛЕНДАРЬ!O32=GRID!$B$3:$U$3),0))*GRID!$H$42,
ROUNDUP(INDEX(GRID!$B$18:$U$29,MATCH(C$7,GRID!$A$18:$A$29,0),MATCH(1,($U$2=GRID!$B$1:$U$1)*(КАЛЕНДАРЬ!O32=GRID!$B$3:$U$3),0))*GRID!$H$42*(1-GRID!$H$43),0))</f>
        <v>35208</v>
      </c>
      <c r="E141" s="8" cm="1">
        <f t="array" ref="E141">IF($I$2="Длительное проживание от 30 ночей ",
INDEX(GRID!$B$4:$U$15,MATCH(E$7,GRID!$A$4:$A$15,0),MATCH(1,($U$2=GRID!$B$1:$U$1)*(КАЛЕНДАРЬ!O32=GRID!$B$3:$U$3),0))*GRID!$H$42,
ROUNDUP(INDEX(GRID!$B$4:$U$15,MATCH(E$7,GRID!$A$4:$A$15,0),MATCH(1,($U$2=GRID!$B$1:$U$1)*(КАЛЕНДАРЬ!O32=GRID!$B$3:$U$3),0))*GRID!$H$42*(1-GRID!$H$43),0))</f>
        <v>37728</v>
      </c>
      <c r="F141" s="8" cm="1">
        <f t="array" ref="F141">IF($I$2="Длительное проживание от 30 ночей ",
INDEX(GRID!$B$18:$U$29,MATCH(E$7,GRID!$A$18:$A$29,0),MATCH(1,($U$2=GRID!$B$1:$U$1)*(КАЛЕНДАРЬ!O32=GRID!$B$3:$U$3),0))*GRID!$H$42,
ROUNDUP(INDEX(GRID!$B$18:$U$29,MATCH(E$7,GRID!$A$18:$A$29,0),MATCH(1,($U$2=GRID!$B$1:$U$1)*(КАЛЕНДАРЬ!O32=GRID!$B$3:$U$3),0))*GRID!$H$42*(1-GRID!$H$43),0))</f>
        <v>41328</v>
      </c>
      <c r="G141" s="57" t="s">
        <v>119</v>
      </c>
      <c r="H141" s="57" t="s">
        <v>119</v>
      </c>
      <c r="I141" s="8" cm="1">
        <f t="array" ref="I141">IF($I$2="Длительное проживание от 30 ночей ",
INDEX(GRID!$B$4:$U$15,MATCH(I$7,GRID!$A$4:$A$15,0),MATCH(1,($U$2=GRID!$B$1:$U$1)*(КАЛЕНДАРЬ!O32=GRID!$B$3:$U$3),0))*GRID!$H$42,
ROUNDUP(INDEX(GRID!$B$4:$U$15,MATCH(I$7,GRID!$A$4:$A$15,0),MATCH(1,($U$2=GRID!$B$1:$U$1)*(КАЛЕНДАРЬ!O32=GRID!$B$3:$U$3),0))*GRID!$H$42*(1-GRID!$H$43),0))</f>
        <v>47376</v>
      </c>
      <c r="J141" s="8" cm="1">
        <f t="array" ref="J141">IF($I$2="Длительное проживание от 30 ночей ",
INDEX(GRID!$B$18:$U$29,MATCH(I$7,GRID!$A$18:$A$29,0),MATCH(1,($U$2=GRID!$B$1:$U$1)*(КАЛЕНДАРЬ!O32=GRID!$B$3:$U$3),0))*GRID!$H$42,
ROUNDUP(INDEX(GRID!$B$18:$U$29,MATCH(I$7,GRID!$A$18:$A$29,0),MATCH(1,($U$2=GRID!$B$1:$U$1)*(КАЛЕНДАРЬ!O32=GRID!$B$3:$U$3),0))*GRID!$H$42*(1-GRID!$H$43),0))</f>
        <v>50976</v>
      </c>
      <c r="K141" s="57" t="s">
        <v>119</v>
      </c>
      <c r="L141" s="57" t="s">
        <v>119</v>
      </c>
      <c r="M141" s="8" cm="1">
        <f t="array" ref="M141">IF($I$2="Длительное проживание от 30 ночей ",
INDEX(GRID!$B$4:$U$15,MATCH(M$7,GRID!$A$4:$A$15,0),MATCH(1,($U$2=GRID!$B$1:$U$1)*(КАЛЕНДАРЬ!O32=GRID!$B$3:$U$3),0))*GRID!$H$42,
ROUNDUP(INDEX(GRID!$B$4:$U$15,MATCH(M$7,GRID!$A$4:$A$15,0),MATCH(1,($U$2=GRID!$B$1:$U$1)*(КАЛЕНДАРЬ!O32=GRID!$B$3:$U$3),0))*GRID!$H$42*(1-GRID!$H$43),0))</f>
        <v>69480</v>
      </c>
      <c r="N141" s="8" cm="1">
        <f t="array" ref="N141">IF($I$2="Длительное проживание от 30 ночей ",
INDEX(GRID!$B$18:$U$29,MATCH(M$7,GRID!$A$18:$A$29,0),MATCH(1,($U$2=GRID!$B$1:$U$1)*(КАЛЕНДАРЬ!O32=GRID!$B$3:$U$3),0))*GRID!$H$42,
ROUNDUP(INDEX(GRID!$B$18:$U$29,MATCH(M$7,GRID!$A$18:$A$29,0),MATCH(1,($U$2=GRID!$B$1:$U$1)*(КАЛЕНДАРЬ!O32=GRID!$B$3:$U$3),0))*GRID!$H$42*(1-GRID!$H$43),0))</f>
        <v>73080</v>
      </c>
      <c r="O141" s="57" t="s">
        <v>119</v>
      </c>
      <c r="P141" s="8" cm="1">
        <f t="array" ref="P141">IF($I$2="Длительное проживание от 30 ночей ",
INDEX(GRID!$B$4:$U$15,MATCH(P$7,GRID!$A$4:$A$15,0),MATCH(1,($U$2=GRID!$B$1:$U$1)*(КАЛЕНДАРЬ!O32=GRID!$B$3:$U$3),0))*GRID!$H$42,
ROUNDUP(INDEX(GRID!$B$4:$U$15,MATCH(P$7,GRID!$A$4:$A$15,0),MATCH(1,($U$2=GRID!$B$1:$U$1)*(КАЛЕНДАРЬ!O32=GRID!$B$3:$U$3),0))*GRID!$H$42*(1-GRID!$H$43),0))</f>
        <v>130536</v>
      </c>
      <c r="Q141" s="8" cm="1">
        <f t="array" ref="Q141">IF($I$2="Длительное проживание от 30 ночей ",
INDEX(GRID!$B$4:$U$15,MATCH(Q$7,GRID!$A$4:$A$15,0),MATCH(1,($U$2=GRID!$B$1:$U$1)*(КАЛЕНДАРЬ!O32=GRID!$B$3:$U$3),0))*GRID!$H$42,
ROUNDUP(INDEX(GRID!$B$4:$U$15,MATCH(Q$7,GRID!$A$4:$A$15,0),MATCH(1,($U$2=GRID!$B$1:$U$1)*(КАЛЕНДАРЬ!O32=GRID!$B$3:$U$3),0))*GRID!$H$42*(1-GRID!$H$43),0))</f>
        <v>152280</v>
      </c>
      <c r="R141" s="57" t="s">
        <v>119</v>
      </c>
      <c r="S141" s="57" t="s">
        <v>119</v>
      </c>
      <c r="T141" s="57" t="s">
        <v>119</v>
      </c>
    </row>
    <row r="142" spans="1:20" hidden="1">
      <c r="A142" s="148" t="s">
        <v>16</v>
      </c>
      <c r="B142" s="149">
        <v>30</v>
      </c>
      <c r="C142" s="8" cm="1">
        <f t="array" ref="C142">IF($I$2="Длительное проживание от 30 ночей ",
INDEX(GRID!$B$4:$U$15,MATCH(C$7,GRID!$A$4:$A$15,0),MATCH(1,($U$2=GRID!$B$1:$U$1)*(КАЛЕНДАРЬ!O33=GRID!$B$3:$U$3),0))*GRID!$H$42,
ROUNDUP(INDEX(GRID!$B$4:$U$15,MATCH(C$7,GRID!$A$4:$A$15,0),MATCH(1,($U$2=GRID!$B$1:$U$1)*(КАЛЕНДАРЬ!O33=GRID!$B$3:$U$3),0))*GRID!$H$42*(1-GRID!$H$43),0))</f>
        <v>31608</v>
      </c>
      <c r="D142" s="8" cm="1">
        <f t="array" ref="D142">IF($I$2="Длительное проживание от 30 ночей ",
INDEX(GRID!$B$18:$U$29,MATCH(C$7,GRID!$A$18:$A$29,0),MATCH(1,($U$2=GRID!$B$1:$U$1)*(КАЛЕНДАРЬ!O33=GRID!$B$3:$U$3),0))*GRID!$H$42,
ROUNDUP(INDEX(GRID!$B$18:$U$29,MATCH(C$7,GRID!$A$18:$A$29,0),MATCH(1,($U$2=GRID!$B$1:$U$1)*(КАЛЕНДАРЬ!O33=GRID!$B$3:$U$3),0))*GRID!$H$42*(1-GRID!$H$43),0))</f>
        <v>35208</v>
      </c>
      <c r="E142" s="8" cm="1">
        <f t="array" ref="E142">IF($I$2="Длительное проживание от 30 ночей ",
INDEX(GRID!$B$4:$U$15,MATCH(E$7,GRID!$A$4:$A$15,0),MATCH(1,($U$2=GRID!$B$1:$U$1)*(КАЛЕНДАРЬ!O33=GRID!$B$3:$U$3),0))*GRID!$H$42,
ROUNDUP(INDEX(GRID!$B$4:$U$15,MATCH(E$7,GRID!$A$4:$A$15,0),MATCH(1,($U$2=GRID!$B$1:$U$1)*(КАЛЕНДАРЬ!O33=GRID!$B$3:$U$3),0))*GRID!$H$42*(1-GRID!$H$43),0))</f>
        <v>37728</v>
      </c>
      <c r="F142" s="8" cm="1">
        <f t="array" ref="F142">IF($I$2="Длительное проживание от 30 ночей ",
INDEX(GRID!$B$18:$U$29,MATCH(E$7,GRID!$A$18:$A$29,0),MATCH(1,($U$2=GRID!$B$1:$U$1)*(КАЛЕНДАРЬ!O33=GRID!$B$3:$U$3),0))*GRID!$H$42,
ROUNDUP(INDEX(GRID!$B$18:$U$29,MATCH(E$7,GRID!$A$18:$A$29,0),MATCH(1,($U$2=GRID!$B$1:$U$1)*(КАЛЕНДАРЬ!O33=GRID!$B$3:$U$3),0))*GRID!$H$42*(1-GRID!$H$43),0))</f>
        <v>41328</v>
      </c>
      <c r="G142" s="57" t="s">
        <v>119</v>
      </c>
      <c r="H142" s="57" t="s">
        <v>119</v>
      </c>
      <c r="I142" s="8" cm="1">
        <f t="array" ref="I142">IF($I$2="Длительное проживание от 30 ночей ",
INDEX(GRID!$B$4:$U$15,MATCH(I$7,GRID!$A$4:$A$15,0),MATCH(1,($U$2=GRID!$B$1:$U$1)*(КАЛЕНДАРЬ!O33=GRID!$B$3:$U$3),0))*GRID!$H$42,
ROUNDUP(INDEX(GRID!$B$4:$U$15,MATCH(I$7,GRID!$A$4:$A$15,0),MATCH(1,($U$2=GRID!$B$1:$U$1)*(КАЛЕНДАРЬ!O33=GRID!$B$3:$U$3),0))*GRID!$H$42*(1-GRID!$H$43),0))</f>
        <v>47376</v>
      </c>
      <c r="J142" s="8" cm="1">
        <f t="array" ref="J142">IF($I$2="Длительное проживание от 30 ночей ",
INDEX(GRID!$B$18:$U$29,MATCH(I$7,GRID!$A$18:$A$29,0),MATCH(1,($U$2=GRID!$B$1:$U$1)*(КАЛЕНДАРЬ!O33=GRID!$B$3:$U$3),0))*GRID!$H$42,
ROUNDUP(INDEX(GRID!$B$18:$U$29,MATCH(I$7,GRID!$A$18:$A$29,0),MATCH(1,($U$2=GRID!$B$1:$U$1)*(КАЛЕНДАРЬ!O33=GRID!$B$3:$U$3),0))*GRID!$H$42*(1-GRID!$H$43),0))</f>
        <v>50976</v>
      </c>
      <c r="K142" s="57" t="s">
        <v>119</v>
      </c>
      <c r="L142" s="57" t="s">
        <v>119</v>
      </c>
      <c r="M142" s="8" cm="1">
        <f t="array" ref="M142">IF($I$2="Длительное проживание от 30 ночей ",
INDEX(GRID!$B$4:$U$15,MATCH(M$7,GRID!$A$4:$A$15,0),MATCH(1,($U$2=GRID!$B$1:$U$1)*(КАЛЕНДАРЬ!O33=GRID!$B$3:$U$3),0))*GRID!$H$42,
ROUNDUP(INDEX(GRID!$B$4:$U$15,MATCH(M$7,GRID!$A$4:$A$15,0),MATCH(1,($U$2=GRID!$B$1:$U$1)*(КАЛЕНДАРЬ!O33=GRID!$B$3:$U$3),0))*GRID!$H$42*(1-GRID!$H$43),0))</f>
        <v>69480</v>
      </c>
      <c r="N142" s="8" cm="1">
        <f t="array" ref="N142">IF($I$2="Длительное проживание от 30 ночей ",
INDEX(GRID!$B$18:$U$29,MATCH(M$7,GRID!$A$18:$A$29,0),MATCH(1,($U$2=GRID!$B$1:$U$1)*(КАЛЕНДАРЬ!O33=GRID!$B$3:$U$3),0))*GRID!$H$42,
ROUNDUP(INDEX(GRID!$B$18:$U$29,MATCH(M$7,GRID!$A$18:$A$29,0),MATCH(1,($U$2=GRID!$B$1:$U$1)*(КАЛЕНДАРЬ!O33=GRID!$B$3:$U$3),0))*GRID!$H$42*(1-GRID!$H$43),0))</f>
        <v>73080</v>
      </c>
      <c r="O142" s="57" t="s">
        <v>119</v>
      </c>
      <c r="P142" s="8" cm="1">
        <f t="array" ref="P142">IF($I$2="Длительное проживание от 30 ночей ",
INDEX(GRID!$B$4:$U$15,MATCH(P$7,GRID!$A$4:$A$15,0),MATCH(1,($U$2=GRID!$B$1:$U$1)*(КАЛЕНДАРЬ!O33=GRID!$B$3:$U$3),0))*GRID!$H$42,
ROUNDUP(INDEX(GRID!$B$4:$U$15,MATCH(P$7,GRID!$A$4:$A$15,0),MATCH(1,($U$2=GRID!$B$1:$U$1)*(КАЛЕНДАРЬ!O33=GRID!$B$3:$U$3),0))*GRID!$H$42*(1-GRID!$H$43),0))</f>
        <v>130536</v>
      </c>
      <c r="Q142" s="8" cm="1">
        <f t="array" ref="Q142">IF($I$2="Длительное проживание от 30 ночей ",
INDEX(GRID!$B$4:$U$15,MATCH(Q$7,GRID!$A$4:$A$15,0),MATCH(1,($U$2=GRID!$B$1:$U$1)*(КАЛЕНДАРЬ!O33=GRID!$B$3:$U$3),0))*GRID!$H$42,
ROUNDUP(INDEX(GRID!$B$4:$U$15,MATCH(Q$7,GRID!$A$4:$A$15,0),MATCH(1,($U$2=GRID!$B$1:$U$1)*(КАЛЕНДАРЬ!O33=GRID!$B$3:$U$3),0))*GRID!$H$42*(1-GRID!$H$43),0))</f>
        <v>152280</v>
      </c>
      <c r="R142" s="57" t="s">
        <v>119</v>
      </c>
      <c r="S142" s="57" t="s">
        <v>119</v>
      </c>
      <c r="T142" s="57" t="s">
        <v>119</v>
      </c>
    </row>
    <row r="143" spans="1:20" hidden="1">
      <c r="A143" s="148" t="s">
        <v>17</v>
      </c>
      <c r="B143" s="149">
        <v>31</v>
      </c>
      <c r="C143" s="8" cm="1">
        <f t="array" ref="C143">IF($I$2="Длительное проживание от 30 ночей ",
INDEX(GRID!$B$4:$U$15,MATCH(C$7,GRID!$A$4:$A$15,0),MATCH(1,($U$2=GRID!$B$1:$U$1)*(КАЛЕНДАРЬ!O34=GRID!$B$3:$U$3),0))*GRID!$H$42,
ROUNDUP(INDEX(GRID!$B$4:$U$15,MATCH(C$7,GRID!$A$4:$A$15,0),MATCH(1,($U$2=GRID!$B$1:$U$1)*(КАЛЕНДАРЬ!O34=GRID!$B$3:$U$3),0))*GRID!$H$42*(1-GRID!$H$43),0))</f>
        <v>34632</v>
      </c>
      <c r="D143" s="8" cm="1">
        <f t="array" ref="D143">IF($I$2="Длительное проживание от 30 ночей ",
INDEX(GRID!$B$18:$U$29,MATCH(C$7,GRID!$A$18:$A$29,0),MATCH(1,($U$2=GRID!$B$1:$U$1)*(КАЛЕНДАРЬ!O34=GRID!$B$3:$U$3),0))*GRID!$H$42,
ROUNDUP(INDEX(GRID!$B$18:$U$29,MATCH(C$7,GRID!$A$18:$A$29,0),MATCH(1,($U$2=GRID!$B$1:$U$1)*(КАЛЕНДАРЬ!O34=GRID!$B$3:$U$3),0))*GRID!$H$42*(1-GRID!$H$43),0))</f>
        <v>38232</v>
      </c>
      <c r="E143" s="8" cm="1">
        <f t="array" ref="E143">IF($I$2="Длительное проживание от 30 ночей ",
INDEX(GRID!$B$4:$U$15,MATCH(E$7,GRID!$A$4:$A$15,0),MATCH(1,($U$2=GRID!$B$1:$U$1)*(КАЛЕНДАРЬ!O34=GRID!$B$3:$U$3),0))*GRID!$H$42,
ROUNDUP(INDEX(GRID!$B$4:$U$15,MATCH(E$7,GRID!$A$4:$A$15,0),MATCH(1,($U$2=GRID!$B$1:$U$1)*(КАЛЕНДАРЬ!O34=GRID!$B$3:$U$3),0))*GRID!$H$42*(1-GRID!$H$43),0))</f>
        <v>41112</v>
      </c>
      <c r="F143" s="8" cm="1">
        <f t="array" ref="F143">IF($I$2="Длительное проживание от 30 ночей ",
INDEX(GRID!$B$18:$U$29,MATCH(E$7,GRID!$A$18:$A$29,0),MATCH(1,($U$2=GRID!$B$1:$U$1)*(КАЛЕНДАРЬ!O34=GRID!$B$3:$U$3),0))*GRID!$H$42,
ROUNDUP(INDEX(GRID!$B$18:$U$29,MATCH(E$7,GRID!$A$18:$A$29,0),MATCH(1,($U$2=GRID!$B$1:$U$1)*(КАЛЕНДАРЬ!O34=GRID!$B$3:$U$3),0))*GRID!$H$42*(1-GRID!$H$43),0))</f>
        <v>44712</v>
      </c>
      <c r="G143" s="57" t="s">
        <v>119</v>
      </c>
      <c r="H143" s="57" t="s">
        <v>119</v>
      </c>
      <c r="I143" s="8" cm="1">
        <f t="array" ref="I143">IF($I$2="Длительное проживание от 30 ночей ",
INDEX(GRID!$B$4:$U$15,MATCH(I$7,GRID!$A$4:$A$15,0),MATCH(1,($U$2=GRID!$B$1:$U$1)*(КАЛЕНДАРЬ!O34=GRID!$B$3:$U$3),0))*GRID!$H$42,
ROUNDUP(INDEX(GRID!$B$4:$U$15,MATCH(I$7,GRID!$A$4:$A$15,0),MATCH(1,($U$2=GRID!$B$1:$U$1)*(КАЛЕНДАРЬ!O34=GRID!$B$3:$U$3),0))*GRID!$H$42*(1-GRID!$H$43),0))</f>
        <v>51120</v>
      </c>
      <c r="J143" s="8" cm="1">
        <f t="array" ref="J143">IF($I$2="Длительное проживание от 30 ночей ",
INDEX(GRID!$B$18:$U$29,MATCH(I$7,GRID!$A$18:$A$29,0),MATCH(1,($U$2=GRID!$B$1:$U$1)*(КАЛЕНДАРЬ!O34=GRID!$B$3:$U$3),0))*GRID!$H$42,
ROUNDUP(INDEX(GRID!$B$18:$U$29,MATCH(I$7,GRID!$A$18:$A$29,0),MATCH(1,($U$2=GRID!$B$1:$U$1)*(КАЛЕНДАРЬ!O34=GRID!$B$3:$U$3),0))*GRID!$H$42*(1-GRID!$H$43),0))</f>
        <v>54720</v>
      </c>
      <c r="K143" s="57" t="s">
        <v>119</v>
      </c>
      <c r="L143" s="57" t="s">
        <v>119</v>
      </c>
      <c r="M143" s="8" cm="1">
        <f t="array" ref="M143">IF($I$2="Длительное проживание от 30 ночей ",
INDEX(GRID!$B$4:$U$15,MATCH(M$7,GRID!$A$4:$A$15,0),MATCH(1,($U$2=GRID!$B$1:$U$1)*(КАЛЕНДАРЬ!O34=GRID!$B$3:$U$3),0))*GRID!$H$42,
ROUNDUP(INDEX(GRID!$B$4:$U$15,MATCH(M$7,GRID!$A$4:$A$15,0),MATCH(1,($U$2=GRID!$B$1:$U$1)*(КАЛЕНДАРЬ!O34=GRID!$B$3:$U$3),0))*GRID!$H$42*(1-GRID!$H$43),0))</f>
        <v>74304</v>
      </c>
      <c r="N143" s="8" cm="1">
        <f t="array" ref="N143">IF($I$2="Длительное проживание от 30 ночей ",
INDEX(GRID!$B$18:$U$29,MATCH(M$7,GRID!$A$18:$A$29,0),MATCH(1,($U$2=GRID!$B$1:$U$1)*(КАЛЕНДАРЬ!O34=GRID!$B$3:$U$3),0))*GRID!$H$42,
ROUNDUP(INDEX(GRID!$B$18:$U$29,MATCH(M$7,GRID!$A$18:$A$29,0),MATCH(1,($U$2=GRID!$B$1:$U$1)*(КАЛЕНДАРЬ!O34=GRID!$B$3:$U$3),0))*GRID!$H$42*(1-GRID!$H$43),0))</f>
        <v>77904</v>
      </c>
      <c r="O143" s="57" t="s">
        <v>119</v>
      </c>
      <c r="P143" s="8" cm="1">
        <f t="array" ref="P143">IF($I$2="Длительное проживание от 30 ночей ",
INDEX(GRID!$B$4:$U$15,MATCH(P$7,GRID!$A$4:$A$15,0),MATCH(1,($U$2=GRID!$B$1:$U$1)*(КАЛЕНДАРЬ!O34=GRID!$B$3:$U$3),0))*GRID!$H$42,
ROUNDUP(INDEX(GRID!$B$4:$U$15,MATCH(P$7,GRID!$A$4:$A$15,0),MATCH(1,($U$2=GRID!$B$1:$U$1)*(КАЛЕНДАРЬ!O34=GRID!$B$3:$U$3),0))*GRID!$H$42*(1-GRID!$H$43),0))</f>
        <v>136872</v>
      </c>
      <c r="Q143" s="8" cm="1">
        <f t="array" ref="Q143">IF($I$2="Длительное проживание от 30 ночей ",
INDEX(GRID!$B$4:$U$15,MATCH(Q$7,GRID!$A$4:$A$15,0),MATCH(1,($U$2=GRID!$B$1:$U$1)*(КАЛЕНДАРЬ!O34=GRID!$B$3:$U$3),0))*GRID!$H$42,
ROUNDUP(INDEX(GRID!$B$4:$U$15,MATCH(Q$7,GRID!$A$4:$A$15,0),MATCH(1,($U$2=GRID!$B$1:$U$1)*(КАЛЕНДАРЬ!O34=GRID!$B$3:$U$3),0))*GRID!$H$42*(1-GRID!$H$43),0))</f>
        <v>159048</v>
      </c>
      <c r="R143" s="57" t="s">
        <v>119</v>
      </c>
      <c r="S143" s="57" t="s">
        <v>119</v>
      </c>
      <c r="T143" s="57" t="s">
        <v>119</v>
      </c>
    </row>
    <row r="144" spans="1:20" hidden="1">
      <c r="A144" s="146"/>
      <c r="B144" s="147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</row>
    <row r="145" spans="1:20" s="9" customFormat="1" ht="17.25" hidden="1" customHeight="1">
      <c r="A14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</row>
    <row r="146" spans="1:20" hidden="1">
      <c r="A146" s="172" t="s">
        <v>105</v>
      </c>
      <c r="B146" s="173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</row>
    <row r="147" spans="1:20" ht="56.25" hidden="1" customHeight="1">
      <c r="A147" s="174" t="s">
        <v>8</v>
      </c>
      <c r="B147" s="175"/>
      <c r="C147" s="178" t="s">
        <v>101</v>
      </c>
      <c r="D147" s="179"/>
      <c r="E147" s="164" t="s">
        <v>93</v>
      </c>
      <c r="F147" s="165"/>
      <c r="G147" s="252" t="s">
        <v>94</v>
      </c>
      <c r="H147" s="253"/>
      <c r="I147" s="208" t="s">
        <v>95</v>
      </c>
      <c r="J147" s="208"/>
      <c r="K147" s="166" t="s">
        <v>96</v>
      </c>
      <c r="L147" s="166"/>
      <c r="M147" s="170" t="s">
        <v>97</v>
      </c>
      <c r="N147" s="170"/>
      <c r="O147" s="51" t="s">
        <v>71</v>
      </c>
      <c r="P147" s="22" t="s">
        <v>72</v>
      </c>
      <c r="Q147" s="23" t="s">
        <v>73</v>
      </c>
      <c r="R147" s="51" t="s">
        <v>74</v>
      </c>
      <c r="S147" s="51" t="s">
        <v>75</v>
      </c>
      <c r="T147" s="51" t="s">
        <v>76</v>
      </c>
    </row>
    <row r="148" spans="1:20" hidden="1">
      <c r="A148" s="176"/>
      <c r="B148" s="177"/>
      <c r="C148" s="55" t="s">
        <v>9</v>
      </c>
      <c r="D148" s="55" t="s">
        <v>10</v>
      </c>
      <c r="E148" s="55" t="s">
        <v>9</v>
      </c>
      <c r="F148" s="55" t="s">
        <v>10</v>
      </c>
      <c r="G148" s="55" t="s">
        <v>9</v>
      </c>
      <c r="H148" s="55" t="s">
        <v>10</v>
      </c>
      <c r="I148" s="55" t="s">
        <v>9</v>
      </c>
      <c r="J148" s="55" t="s">
        <v>10</v>
      </c>
      <c r="K148" s="55" t="s">
        <v>9</v>
      </c>
      <c r="L148" s="55" t="s">
        <v>10</v>
      </c>
      <c r="M148" s="55" t="s">
        <v>9</v>
      </c>
      <c r="N148" s="55" t="s">
        <v>10</v>
      </c>
      <c r="O148" s="55" t="s">
        <v>99</v>
      </c>
      <c r="P148" s="55" t="s">
        <v>100</v>
      </c>
      <c r="Q148" s="55" t="s">
        <v>100</v>
      </c>
      <c r="R148" s="55" t="s">
        <v>118</v>
      </c>
      <c r="S148" s="55" t="s">
        <v>118</v>
      </c>
      <c r="T148" s="55" t="s">
        <v>118</v>
      </c>
    </row>
    <row r="149" spans="1:20" hidden="1">
      <c r="A149" s="148" t="s">
        <v>11</v>
      </c>
      <c r="B149" s="149">
        <v>1</v>
      </c>
      <c r="C149" s="8" cm="1">
        <f t="array" ref="C149">IF($I$2="Длительное проживание от 30 ночей ",
INDEX(GRID!$B$4:$U$15,MATCH(C$7,GRID!$A$4:$A$15,0),MATCH(1,($U$2=GRID!$B$1:$U$1)*(КАЛЕНДАРЬ!R4=GRID!$B$3:$U$3),0))*GRID!$H$42,
ROUNDUP(INDEX(GRID!$B$4:$U$15,MATCH(C$7,GRID!$A$4:$A$15,0),MATCH(1,($U$2=GRID!$B$1:$U$1)*(КАЛЕНДАРЬ!R4=GRID!$B$3:$U$3),0))*GRID!$H$42*(1-GRID!$H$43),0))</f>
        <v>34632</v>
      </c>
      <c r="D149" s="8" cm="1">
        <f t="array" ref="D149">IF($I$2="Длительное проживание от 30 ночей ",
INDEX(GRID!$B$18:$U$29,MATCH(C$7,GRID!$A$18:$A$29,0),MATCH(1,($U$2=GRID!$B$1:$U$1)*(КАЛЕНДАРЬ!R4=GRID!$B$3:$U$3),0))*GRID!$H$42,
ROUNDUP(INDEX(GRID!$B$18:$U$29,MATCH(C$7,GRID!$A$18:$A$29,0),MATCH(1,($U$2=GRID!$B$1:$U$1)*(КАЛЕНДАРЬ!R4=GRID!$B$3:$U$3),0))*GRID!$H$42*(1-GRID!$H$43),0))</f>
        <v>38232</v>
      </c>
      <c r="E149" s="8" cm="1">
        <f t="array" ref="E149">IF($I$2="Длительное проживание от 30 ночей ",
INDEX(GRID!$B$4:$U$15,MATCH(E$7,GRID!$A$4:$A$15,0),MATCH(1,($U$2=GRID!$B$1:$U$1)*(КАЛЕНДАРЬ!R4=GRID!$B$3:$U$3),0))*GRID!$H$42,
ROUNDUP(INDEX(GRID!$B$4:$U$15,MATCH(E$7,GRID!$A$4:$A$15,0),MATCH(1,($U$2=GRID!$B$1:$U$1)*(КАЛЕНДАРЬ!R4=GRID!$B$3:$U$3),0))*GRID!$H$42*(1-GRID!$H$43),0))</f>
        <v>41112</v>
      </c>
      <c r="F149" s="8" cm="1">
        <f t="array" ref="F149">IF($I$2="Длительное проживание от 30 ночей ",
INDEX(GRID!$B$18:$U$29,MATCH(E$7,GRID!$A$18:$A$29,0),MATCH(1,($U$2=GRID!$B$1:$U$1)*(КАЛЕНДАРЬ!R4=GRID!$B$3:$U$3),0))*GRID!$H$42,
ROUNDUP(INDEX(GRID!$B$18:$U$29,MATCH(E$7,GRID!$A$18:$A$29,0),MATCH(1,($U$2=GRID!$B$1:$U$1)*(КАЛЕНДАРЬ!R4=GRID!$B$3:$U$3),0))*GRID!$H$42*(1-GRID!$H$43),0))</f>
        <v>44712</v>
      </c>
      <c r="G149" s="57" t="s">
        <v>119</v>
      </c>
      <c r="H149" s="57" t="s">
        <v>119</v>
      </c>
      <c r="I149" s="8" cm="1">
        <f t="array" ref="I149">IF($I$2="Длительное проживание от 30 ночей ",
INDEX(GRID!$B$4:$U$15,MATCH(I$7,GRID!$A$4:$A$15,0),MATCH(1,($U$2=GRID!$B$1:$U$1)*(КАЛЕНДАРЬ!R4=GRID!$B$3:$U$3),0))*GRID!$H$42,
ROUNDUP(INDEX(GRID!$B$4:$U$15,MATCH(I$7,GRID!$A$4:$A$15,0),MATCH(1,($U$2=GRID!$B$1:$U$1)*(КАЛЕНДАРЬ!R4=GRID!$B$3:$U$3),0))*GRID!$H$42*(1-GRID!$H$43),0))</f>
        <v>51120</v>
      </c>
      <c r="J149" s="8" cm="1">
        <f t="array" ref="J149">IF($I$2="Длительное проживание от 30 ночей ",
INDEX(GRID!$B$18:$U$29,MATCH(I$7,GRID!$A$18:$A$29,0),MATCH(1,($U$2=GRID!$B$1:$U$1)*(КАЛЕНДАРЬ!R4=GRID!$B$3:$U$3),0))*GRID!$H$42,
ROUNDUP(INDEX(GRID!$B$18:$U$29,MATCH(I$7,GRID!$A$18:$A$29,0),MATCH(1,($U$2=GRID!$B$1:$U$1)*(КАЛЕНДАРЬ!R4=GRID!$B$3:$U$3),0))*GRID!$H$42*(1-GRID!$H$43),0))</f>
        <v>54720</v>
      </c>
      <c r="K149" s="57" t="s">
        <v>119</v>
      </c>
      <c r="L149" s="57" t="s">
        <v>119</v>
      </c>
      <c r="M149" s="8" cm="1">
        <f t="array" ref="M149">IF($I$2="Длительное проживание от 30 ночей ",
INDEX(GRID!$B$4:$U$15,MATCH(M$7,GRID!$A$4:$A$15,0),MATCH(1,($U$2=GRID!$B$1:$U$1)*(КАЛЕНДАРЬ!R4=GRID!$B$3:$U$3),0))*GRID!$H$42,
ROUNDUP(INDEX(GRID!$B$4:$U$15,MATCH(M$7,GRID!$A$4:$A$15,0),MATCH(1,($U$2=GRID!$B$1:$U$1)*(КАЛЕНДАРЬ!R4=GRID!$B$3:$U$3),0))*GRID!$H$42*(1-GRID!$H$43),0))</f>
        <v>74304</v>
      </c>
      <c r="N149" s="8" cm="1">
        <f t="array" ref="N149">IF($I$2="Длительное проживание от 30 ночей ",
INDEX(GRID!$B$18:$U$29,MATCH(M$7,GRID!$A$18:$A$29,0),MATCH(1,($U$2=GRID!$B$1:$U$1)*(КАЛЕНДАРЬ!R4=GRID!$B$3:$U$3),0))*GRID!$H$42,
ROUNDUP(INDEX(GRID!$B$18:$U$29,MATCH(M$7,GRID!$A$18:$A$29,0),MATCH(1,($U$2=GRID!$B$1:$U$1)*(КАЛЕНДАРЬ!R4=GRID!$B$3:$U$3),0))*GRID!$H$42*(1-GRID!$H$43),0))</f>
        <v>77904</v>
      </c>
      <c r="O149" s="57" t="s">
        <v>119</v>
      </c>
      <c r="P149" s="8" cm="1">
        <f t="array" ref="P149">IF($I$2="Длительное проживание от 30 ночей ",
INDEX(GRID!$B$4:$U$15,MATCH(P$7,GRID!$A$4:$A$15,0),MATCH(1,($U$2=GRID!$B$1:$U$1)*(КАЛЕНДАРЬ!R4=GRID!$B$3:$U$3),0))*GRID!$H$42,
ROUNDUP(INDEX(GRID!$B$4:$U$15,MATCH(P$7,GRID!$A$4:$A$15,0),MATCH(1,($U$2=GRID!$B$1:$U$1)*(КАЛЕНДАРЬ!R4=GRID!$B$3:$U$3),0))*GRID!$H$42*(1-GRID!$H$43),0))</f>
        <v>136872</v>
      </c>
      <c r="Q149" s="8" cm="1">
        <f t="array" ref="Q149">IF($I$2="Длительное проживание от 30 ночей ",
INDEX(GRID!$B$4:$U$15,MATCH(Q$7,GRID!$A$4:$A$15,0),MATCH(1,($U$2=GRID!$B$1:$U$1)*(КАЛЕНДАРЬ!R4=GRID!$B$3:$U$3),0))*GRID!$H$42,
ROUNDUP(INDEX(GRID!$B$4:$U$15,MATCH(Q$7,GRID!$A$4:$A$15,0),MATCH(1,($U$2=GRID!$B$1:$U$1)*(КАЛЕНДАРЬ!R4=GRID!$B$3:$U$3),0))*GRID!$H$42*(1-GRID!$H$43),0))</f>
        <v>159048</v>
      </c>
      <c r="R149" s="57" t="s">
        <v>119</v>
      </c>
      <c r="S149" s="57" t="s">
        <v>119</v>
      </c>
      <c r="T149" s="57" t="s">
        <v>119</v>
      </c>
    </row>
    <row r="150" spans="1:20" hidden="1">
      <c r="A150" s="148" t="s">
        <v>12</v>
      </c>
      <c r="B150" s="149">
        <v>2</v>
      </c>
      <c r="C150" s="8" cm="1">
        <f t="array" ref="C150">IF($I$2="Длительное проживание от 30 ночей ",
INDEX(GRID!$B$4:$U$15,MATCH(C$7,GRID!$A$4:$A$15,0),MATCH(1,($U$2=GRID!$B$1:$U$1)*(КАЛЕНДАРЬ!R5=GRID!$B$3:$U$3),0))*GRID!$H$42,
ROUNDUP(INDEX(GRID!$B$4:$U$15,MATCH(C$7,GRID!$A$4:$A$15,0),MATCH(1,($U$2=GRID!$B$1:$U$1)*(КАЛЕНДАРЬ!R5=GRID!$B$3:$U$3),0))*GRID!$H$42*(1-GRID!$H$43),0))</f>
        <v>34632</v>
      </c>
      <c r="D150" s="8" cm="1">
        <f t="array" ref="D150">IF($I$2="Длительное проживание от 30 ночей ",
INDEX(GRID!$B$18:$U$29,MATCH(C$7,GRID!$A$18:$A$29,0),MATCH(1,($U$2=GRID!$B$1:$U$1)*(КАЛЕНДАРЬ!R5=GRID!$B$3:$U$3),0))*GRID!$H$42,
ROUNDUP(INDEX(GRID!$B$18:$U$29,MATCH(C$7,GRID!$A$18:$A$29,0),MATCH(1,($U$2=GRID!$B$1:$U$1)*(КАЛЕНДАРЬ!R5=GRID!$B$3:$U$3),0))*GRID!$H$42*(1-GRID!$H$43),0))</f>
        <v>38232</v>
      </c>
      <c r="E150" s="8" cm="1">
        <f t="array" ref="E150">IF($I$2="Длительное проживание от 30 ночей ",
INDEX(GRID!$B$4:$U$15,MATCH(E$7,GRID!$A$4:$A$15,0),MATCH(1,($U$2=GRID!$B$1:$U$1)*(КАЛЕНДАРЬ!R5=GRID!$B$3:$U$3),0))*GRID!$H$42,
ROUNDUP(INDEX(GRID!$B$4:$U$15,MATCH(E$7,GRID!$A$4:$A$15,0),MATCH(1,($U$2=GRID!$B$1:$U$1)*(КАЛЕНДАРЬ!R5=GRID!$B$3:$U$3),0))*GRID!$H$42*(1-GRID!$H$43),0))</f>
        <v>41112</v>
      </c>
      <c r="F150" s="8" cm="1">
        <f t="array" ref="F150">IF($I$2="Длительное проживание от 30 ночей ",
INDEX(GRID!$B$18:$U$29,MATCH(E$7,GRID!$A$18:$A$29,0),MATCH(1,($U$2=GRID!$B$1:$U$1)*(КАЛЕНДАРЬ!R5=GRID!$B$3:$U$3),0))*GRID!$H$42,
ROUNDUP(INDEX(GRID!$B$18:$U$29,MATCH(E$7,GRID!$A$18:$A$29,0),MATCH(1,($U$2=GRID!$B$1:$U$1)*(КАЛЕНДАРЬ!R5=GRID!$B$3:$U$3),0))*GRID!$H$42*(1-GRID!$H$43),0))</f>
        <v>44712</v>
      </c>
      <c r="G150" s="57" t="s">
        <v>119</v>
      </c>
      <c r="H150" s="57" t="s">
        <v>119</v>
      </c>
      <c r="I150" s="8" cm="1">
        <f t="array" ref="I150">IF($I$2="Длительное проживание от 30 ночей ",
INDEX(GRID!$B$4:$U$15,MATCH(I$7,GRID!$A$4:$A$15,0),MATCH(1,($U$2=GRID!$B$1:$U$1)*(КАЛЕНДАРЬ!R5=GRID!$B$3:$U$3),0))*GRID!$H$42,
ROUNDUP(INDEX(GRID!$B$4:$U$15,MATCH(I$7,GRID!$A$4:$A$15,0),MATCH(1,($U$2=GRID!$B$1:$U$1)*(КАЛЕНДАРЬ!R5=GRID!$B$3:$U$3),0))*GRID!$H$42*(1-GRID!$H$43),0))</f>
        <v>51120</v>
      </c>
      <c r="J150" s="8" cm="1">
        <f t="array" ref="J150">IF($I$2="Длительное проживание от 30 ночей ",
INDEX(GRID!$B$18:$U$29,MATCH(I$7,GRID!$A$18:$A$29,0),MATCH(1,($U$2=GRID!$B$1:$U$1)*(КАЛЕНДАРЬ!R5=GRID!$B$3:$U$3),0))*GRID!$H$42,
ROUNDUP(INDEX(GRID!$B$18:$U$29,MATCH(I$7,GRID!$A$18:$A$29,0),MATCH(1,($U$2=GRID!$B$1:$U$1)*(КАЛЕНДАРЬ!R5=GRID!$B$3:$U$3),0))*GRID!$H$42*(1-GRID!$H$43),0))</f>
        <v>54720</v>
      </c>
      <c r="K150" s="57" t="s">
        <v>119</v>
      </c>
      <c r="L150" s="57" t="s">
        <v>119</v>
      </c>
      <c r="M150" s="8" cm="1">
        <f t="array" ref="M150">IF($I$2="Длительное проживание от 30 ночей ",
INDEX(GRID!$B$4:$U$15,MATCH(M$7,GRID!$A$4:$A$15,0),MATCH(1,($U$2=GRID!$B$1:$U$1)*(КАЛЕНДАРЬ!R5=GRID!$B$3:$U$3),0))*GRID!$H$42,
ROUNDUP(INDEX(GRID!$B$4:$U$15,MATCH(M$7,GRID!$A$4:$A$15,0),MATCH(1,($U$2=GRID!$B$1:$U$1)*(КАЛЕНДАРЬ!R5=GRID!$B$3:$U$3),0))*GRID!$H$42*(1-GRID!$H$43),0))</f>
        <v>74304</v>
      </c>
      <c r="N150" s="8" cm="1">
        <f t="array" ref="N150">IF($I$2="Длительное проживание от 30 ночей ",
INDEX(GRID!$B$18:$U$29,MATCH(M$7,GRID!$A$18:$A$29,0),MATCH(1,($U$2=GRID!$B$1:$U$1)*(КАЛЕНДАРЬ!R5=GRID!$B$3:$U$3),0))*GRID!$H$42,
ROUNDUP(INDEX(GRID!$B$18:$U$29,MATCH(M$7,GRID!$A$18:$A$29,0),MATCH(1,($U$2=GRID!$B$1:$U$1)*(КАЛЕНДАРЬ!R5=GRID!$B$3:$U$3),0))*GRID!$H$42*(1-GRID!$H$43),0))</f>
        <v>77904</v>
      </c>
      <c r="O150" s="57" t="s">
        <v>119</v>
      </c>
      <c r="P150" s="8" cm="1">
        <f t="array" ref="P150">IF($I$2="Длительное проживание от 30 ночей ",
INDEX(GRID!$B$4:$U$15,MATCH(P$7,GRID!$A$4:$A$15,0),MATCH(1,($U$2=GRID!$B$1:$U$1)*(КАЛЕНДАРЬ!R5=GRID!$B$3:$U$3),0))*GRID!$H$42,
ROUNDUP(INDEX(GRID!$B$4:$U$15,MATCH(P$7,GRID!$A$4:$A$15,0),MATCH(1,($U$2=GRID!$B$1:$U$1)*(КАЛЕНДАРЬ!R5=GRID!$B$3:$U$3),0))*GRID!$H$42*(1-GRID!$H$43),0))</f>
        <v>136872</v>
      </c>
      <c r="Q150" s="8" cm="1">
        <f t="array" ref="Q150">IF($I$2="Длительное проживание от 30 ночей ",
INDEX(GRID!$B$4:$U$15,MATCH(Q$7,GRID!$A$4:$A$15,0),MATCH(1,($U$2=GRID!$B$1:$U$1)*(КАЛЕНДАРЬ!R5=GRID!$B$3:$U$3),0))*GRID!$H$42,
ROUNDUP(INDEX(GRID!$B$4:$U$15,MATCH(Q$7,GRID!$A$4:$A$15,0),MATCH(1,($U$2=GRID!$B$1:$U$1)*(КАЛЕНДАРЬ!R5=GRID!$B$3:$U$3),0))*GRID!$H$42*(1-GRID!$H$43),0))</f>
        <v>159048</v>
      </c>
      <c r="R150" s="57" t="s">
        <v>119</v>
      </c>
      <c r="S150" s="57" t="s">
        <v>119</v>
      </c>
      <c r="T150" s="57" t="s">
        <v>119</v>
      </c>
    </row>
    <row r="151" spans="1:20" hidden="1">
      <c r="A151" s="148" t="s">
        <v>13</v>
      </c>
      <c r="B151" s="149">
        <v>3</v>
      </c>
      <c r="C151" s="8" cm="1">
        <f t="array" ref="C151">IF($I$2="Длительное проживание от 30 ночей ",
INDEX(GRID!$B$4:$U$15,MATCH(C$7,GRID!$A$4:$A$15,0),MATCH(1,($U$2=GRID!$B$1:$U$1)*(КАЛЕНДАРЬ!R6=GRID!$B$3:$U$3),0))*GRID!$H$42,
ROUNDUP(INDEX(GRID!$B$4:$U$15,MATCH(C$7,GRID!$A$4:$A$15,0),MATCH(1,($U$2=GRID!$B$1:$U$1)*(КАЛЕНДАРЬ!R6=GRID!$B$3:$U$3),0))*GRID!$H$42*(1-GRID!$H$43),0))</f>
        <v>34632</v>
      </c>
      <c r="D151" s="8" cm="1">
        <f t="array" ref="D151">IF($I$2="Длительное проживание от 30 ночей ",
INDEX(GRID!$B$18:$U$29,MATCH(C$7,GRID!$A$18:$A$29,0),MATCH(1,($U$2=GRID!$B$1:$U$1)*(КАЛЕНДАРЬ!R6=GRID!$B$3:$U$3),0))*GRID!$H$42,
ROUNDUP(INDEX(GRID!$B$18:$U$29,MATCH(C$7,GRID!$A$18:$A$29,0),MATCH(1,($U$2=GRID!$B$1:$U$1)*(КАЛЕНДАРЬ!R6=GRID!$B$3:$U$3),0))*GRID!$H$42*(1-GRID!$H$43),0))</f>
        <v>38232</v>
      </c>
      <c r="E151" s="8" cm="1">
        <f t="array" ref="E151">IF($I$2="Длительное проживание от 30 ночей ",
INDEX(GRID!$B$4:$U$15,MATCH(E$7,GRID!$A$4:$A$15,0),MATCH(1,($U$2=GRID!$B$1:$U$1)*(КАЛЕНДАРЬ!R6=GRID!$B$3:$U$3),0))*GRID!$H$42,
ROUNDUP(INDEX(GRID!$B$4:$U$15,MATCH(E$7,GRID!$A$4:$A$15,0),MATCH(1,($U$2=GRID!$B$1:$U$1)*(КАЛЕНДАРЬ!R6=GRID!$B$3:$U$3),0))*GRID!$H$42*(1-GRID!$H$43),0))</f>
        <v>41112</v>
      </c>
      <c r="F151" s="8" cm="1">
        <f t="array" ref="F151">IF($I$2="Длительное проживание от 30 ночей ",
INDEX(GRID!$B$18:$U$29,MATCH(E$7,GRID!$A$18:$A$29,0),MATCH(1,($U$2=GRID!$B$1:$U$1)*(КАЛЕНДАРЬ!R6=GRID!$B$3:$U$3),0))*GRID!$H$42,
ROUNDUP(INDEX(GRID!$B$18:$U$29,MATCH(E$7,GRID!$A$18:$A$29,0),MATCH(1,($U$2=GRID!$B$1:$U$1)*(КАЛЕНДАРЬ!R6=GRID!$B$3:$U$3),0))*GRID!$H$42*(1-GRID!$H$43),0))</f>
        <v>44712</v>
      </c>
      <c r="G151" s="57" t="s">
        <v>119</v>
      </c>
      <c r="H151" s="57" t="s">
        <v>119</v>
      </c>
      <c r="I151" s="8" cm="1">
        <f t="array" ref="I151">IF($I$2="Длительное проживание от 30 ночей ",
INDEX(GRID!$B$4:$U$15,MATCH(I$7,GRID!$A$4:$A$15,0),MATCH(1,($U$2=GRID!$B$1:$U$1)*(КАЛЕНДАРЬ!R6=GRID!$B$3:$U$3),0))*GRID!$H$42,
ROUNDUP(INDEX(GRID!$B$4:$U$15,MATCH(I$7,GRID!$A$4:$A$15,0),MATCH(1,($U$2=GRID!$B$1:$U$1)*(КАЛЕНДАРЬ!R6=GRID!$B$3:$U$3),0))*GRID!$H$42*(1-GRID!$H$43),0))</f>
        <v>51120</v>
      </c>
      <c r="J151" s="8" cm="1">
        <f t="array" ref="J151">IF($I$2="Длительное проживание от 30 ночей ",
INDEX(GRID!$B$18:$U$29,MATCH(I$7,GRID!$A$18:$A$29,0),MATCH(1,($U$2=GRID!$B$1:$U$1)*(КАЛЕНДАРЬ!R6=GRID!$B$3:$U$3),0))*GRID!$H$42,
ROUNDUP(INDEX(GRID!$B$18:$U$29,MATCH(I$7,GRID!$A$18:$A$29,0),MATCH(1,($U$2=GRID!$B$1:$U$1)*(КАЛЕНДАРЬ!R6=GRID!$B$3:$U$3),0))*GRID!$H$42*(1-GRID!$H$43),0))</f>
        <v>54720</v>
      </c>
      <c r="K151" s="57" t="s">
        <v>119</v>
      </c>
      <c r="L151" s="57" t="s">
        <v>119</v>
      </c>
      <c r="M151" s="8" cm="1">
        <f t="array" ref="M151">IF($I$2="Длительное проживание от 30 ночей ",
INDEX(GRID!$B$4:$U$15,MATCH(M$7,GRID!$A$4:$A$15,0),MATCH(1,($U$2=GRID!$B$1:$U$1)*(КАЛЕНДАРЬ!R6=GRID!$B$3:$U$3),0))*GRID!$H$42,
ROUNDUP(INDEX(GRID!$B$4:$U$15,MATCH(M$7,GRID!$A$4:$A$15,0),MATCH(1,($U$2=GRID!$B$1:$U$1)*(КАЛЕНДАРЬ!R6=GRID!$B$3:$U$3),0))*GRID!$H$42*(1-GRID!$H$43),0))</f>
        <v>74304</v>
      </c>
      <c r="N151" s="8" cm="1">
        <f t="array" ref="N151">IF($I$2="Длительное проживание от 30 ночей ",
INDEX(GRID!$B$18:$U$29,MATCH(M$7,GRID!$A$18:$A$29,0),MATCH(1,($U$2=GRID!$B$1:$U$1)*(КАЛЕНДАРЬ!R6=GRID!$B$3:$U$3),0))*GRID!$H$42,
ROUNDUP(INDEX(GRID!$B$18:$U$29,MATCH(M$7,GRID!$A$18:$A$29,0),MATCH(1,($U$2=GRID!$B$1:$U$1)*(КАЛЕНДАРЬ!R6=GRID!$B$3:$U$3),0))*GRID!$H$42*(1-GRID!$H$43),0))</f>
        <v>77904</v>
      </c>
      <c r="O151" s="57" t="s">
        <v>119</v>
      </c>
      <c r="P151" s="8" cm="1">
        <f t="array" ref="P151">IF($I$2="Длительное проживание от 30 ночей ",
INDEX(GRID!$B$4:$U$15,MATCH(P$7,GRID!$A$4:$A$15,0),MATCH(1,($U$2=GRID!$B$1:$U$1)*(КАЛЕНДАРЬ!R6=GRID!$B$3:$U$3),0))*GRID!$H$42,
ROUNDUP(INDEX(GRID!$B$4:$U$15,MATCH(P$7,GRID!$A$4:$A$15,0),MATCH(1,($U$2=GRID!$B$1:$U$1)*(КАЛЕНДАРЬ!R6=GRID!$B$3:$U$3),0))*GRID!$H$42*(1-GRID!$H$43),0))</f>
        <v>136872</v>
      </c>
      <c r="Q151" s="8" cm="1">
        <f t="array" ref="Q151">IF($I$2="Длительное проживание от 30 ночей ",
INDEX(GRID!$B$4:$U$15,MATCH(Q$7,GRID!$A$4:$A$15,0),MATCH(1,($U$2=GRID!$B$1:$U$1)*(КАЛЕНДАРЬ!R6=GRID!$B$3:$U$3),0))*GRID!$H$42,
ROUNDUP(INDEX(GRID!$B$4:$U$15,MATCH(Q$7,GRID!$A$4:$A$15,0),MATCH(1,($U$2=GRID!$B$1:$U$1)*(КАЛЕНДАРЬ!R6=GRID!$B$3:$U$3),0))*GRID!$H$42*(1-GRID!$H$43),0))</f>
        <v>159048</v>
      </c>
      <c r="R151" s="57" t="s">
        <v>119</v>
      </c>
      <c r="S151" s="57" t="s">
        <v>119</v>
      </c>
      <c r="T151" s="57" t="s">
        <v>119</v>
      </c>
    </row>
    <row r="152" spans="1:20" hidden="1">
      <c r="A152" s="148" t="s">
        <v>14</v>
      </c>
      <c r="B152" s="149">
        <v>4</v>
      </c>
      <c r="C152" s="8" cm="1">
        <f t="array" ref="C152">IF($I$2="Длительное проживание от 30 ночей ",
INDEX(GRID!$B$4:$U$15,MATCH(C$7,GRID!$A$4:$A$15,0),MATCH(1,($U$2=GRID!$B$1:$U$1)*(КАЛЕНДАРЬ!R7=GRID!$B$3:$U$3),0))*GRID!$H$42,
ROUNDUP(INDEX(GRID!$B$4:$U$15,MATCH(C$7,GRID!$A$4:$A$15,0),MATCH(1,($U$2=GRID!$B$1:$U$1)*(КАЛЕНДАРЬ!R7=GRID!$B$3:$U$3),0))*GRID!$H$42*(1-GRID!$H$43),0))</f>
        <v>34632</v>
      </c>
      <c r="D152" s="8" cm="1">
        <f t="array" ref="D152">IF($I$2="Длительное проживание от 30 ночей ",
INDEX(GRID!$B$18:$U$29,MATCH(C$7,GRID!$A$18:$A$29,0),MATCH(1,($U$2=GRID!$B$1:$U$1)*(КАЛЕНДАРЬ!R7=GRID!$B$3:$U$3),0))*GRID!$H$42,
ROUNDUP(INDEX(GRID!$B$18:$U$29,MATCH(C$7,GRID!$A$18:$A$29,0),MATCH(1,($U$2=GRID!$B$1:$U$1)*(КАЛЕНДАРЬ!R7=GRID!$B$3:$U$3),0))*GRID!$H$42*(1-GRID!$H$43),0))</f>
        <v>38232</v>
      </c>
      <c r="E152" s="8" cm="1">
        <f t="array" ref="E152">IF($I$2="Длительное проживание от 30 ночей ",
INDEX(GRID!$B$4:$U$15,MATCH(E$7,GRID!$A$4:$A$15,0),MATCH(1,($U$2=GRID!$B$1:$U$1)*(КАЛЕНДАРЬ!R7=GRID!$B$3:$U$3),0))*GRID!$H$42,
ROUNDUP(INDEX(GRID!$B$4:$U$15,MATCH(E$7,GRID!$A$4:$A$15,0),MATCH(1,($U$2=GRID!$B$1:$U$1)*(КАЛЕНДАРЬ!R7=GRID!$B$3:$U$3),0))*GRID!$H$42*(1-GRID!$H$43),0))</f>
        <v>41112</v>
      </c>
      <c r="F152" s="8" cm="1">
        <f t="array" ref="F152">IF($I$2="Длительное проживание от 30 ночей ",
INDEX(GRID!$B$18:$U$29,MATCH(E$7,GRID!$A$18:$A$29,0),MATCH(1,($U$2=GRID!$B$1:$U$1)*(КАЛЕНДАРЬ!R7=GRID!$B$3:$U$3),0))*GRID!$H$42,
ROUNDUP(INDEX(GRID!$B$18:$U$29,MATCH(E$7,GRID!$A$18:$A$29,0),MATCH(1,($U$2=GRID!$B$1:$U$1)*(КАЛЕНДАРЬ!R7=GRID!$B$3:$U$3),0))*GRID!$H$42*(1-GRID!$H$43),0))</f>
        <v>44712</v>
      </c>
      <c r="G152" s="57" t="s">
        <v>119</v>
      </c>
      <c r="H152" s="57" t="s">
        <v>119</v>
      </c>
      <c r="I152" s="8" cm="1">
        <f t="array" ref="I152">IF($I$2="Длительное проживание от 30 ночей ",
INDEX(GRID!$B$4:$U$15,MATCH(I$7,GRID!$A$4:$A$15,0),MATCH(1,($U$2=GRID!$B$1:$U$1)*(КАЛЕНДАРЬ!R7=GRID!$B$3:$U$3),0))*GRID!$H$42,
ROUNDUP(INDEX(GRID!$B$4:$U$15,MATCH(I$7,GRID!$A$4:$A$15,0),MATCH(1,($U$2=GRID!$B$1:$U$1)*(КАЛЕНДАРЬ!R7=GRID!$B$3:$U$3),0))*GRID!$H$42*(1-GRID!$H$43),0))</f>
        <v>51120</v>
      </c>
      <c r="J152" s="8" cm="1">
        <f t="array" ref="J152">IF($I$2="Длительное проживание от 30 ночей ",
INDEX(GRID!$B$18:$U$29,MATCH(I$7,GRID!$A$18:$A$29,0),MATCH(1,($U$2=GRID!$B$1:$U$1)*(КАЛЕНДАРЬ!R7=GRID!$B$3:$U$3),0))*GRID!$H$42,
ROUNDUP(INDEX(GRID!$B$18:$U$29,MATCH(I$7,GRID!$A$18:$A$29,0),MATCH(1,($U$2=GRID!$B$1:$U$1)*(КАЛЕНДАРЬ!R7=GRID!$B$3:$U$3),0))*GRID!$H$42*(1-GRID!$H$43),0))</f>
        <v>54720</v>
      </c>
      <c r="K152" s="57" t="s">
        <v>119</v>
      </c>
      <c r="L152" s="57" t="s">
        <v>119</v>
      </c>
      <c r="M152" s="8" cm="1">
        <f t="array" ref="M152">IF($I$2="Длительное проживание от 30 ночей ",
INDEX(GRID!$B$4:$U$15,MATCH(M$7,GRID!$A$4:$A$15,0),MATCH(1,($U$2=GRID!$B$1:$U$1)*(КАЛЕНДАРЬ!R7=GRID!$B$3:$U$3),0))*GRID!$H$42,
ROUNDUP(INDEX(GRID!$B$4:$U$15,MATCH(M$7,GRID!$A$4:$A$15,0),MATCH(1,($U$2=GRID!$B$1:$U$1)*(КАЛЕНДАРЬ!R7=GRID!$B$3:$U$3),0))*GRID!$H$42*(1-GRID!$H$43),0))</f>
        <v>74304</v>
      </c>
      <c r="N152" s="8" cm="1">
        <f t="array" ref="N152">IF($I$2="Длительное проживание от 30 ночей ",
INDEX(GRID!$B$18:$U$29,MATCH(M$7,GRID!$A$18:$A$29,0),MATCH(1,($U$2=GRID!$B$1:$U$1)*(КАЛЕНДАРЬ!R7=GRID!$B$3:$U$3),0))*GRID!$H$42,
ROUNDUP(INDEX(GRID!$B$18:$U$29,MATCH(M$7,GRID!$A$18:$A$29,0),MATCH(1,($U$2=GRID!$B$1:$U$1)*(КАЛЕНДАРЬ!R7=GRID!$B$3:$U$3),0))*GRID!$H$42*(1-GRID!$H$43),0))</f>
        <v>77904</v>
      </c>
      <c r="O152" s="57" t="s">
        <v>119</v>
      </c>
      <c r="P152" s="8" cm="1">
        <f t="array" ref="P152">IF($I$2="Длительное проживание от 30 ночей ",
INDEX(GRID!$B$4:$U$15,MATCH(P$7,GRID!$A$4:$A$15,0),MATCH(1,($U$2=GRID!$B$1:$U$1)*(КАЛЕНДАРЬ!R7=GRID!$B$3:$U$3),0))*GRID!$H$42,
ROUNDUP(INDEX(GRID!$B$4:$U$15,MATCH(P$7,GRID!$A$4:$A$15,0),MATCH(1,($U$2=GRID!$B$1:$U$1)*(КАЛЕНДАРЬ!R7=GRID!$B$3:$U$3),0))*GRID!$H$42*(1-GRID!$H$43),0))</f>
        <v>136872</v>
      </c>
      <c r="Q152" s="8" cm="1">
        <f t="array" ref="Q152">IF($I$2="Длительное проживание от 30 ночей ",
INDEX(GRID!$B$4:$U$15,MATCH(Q$7,GRID!$A$4:$A$15,0),MATCH(1,($U$2=GRID!$B$1:$U$1)*(КАЛЕНДАРЬ!R7=GRID!$B$3:$U$3),0))*GRID!$H$42,
ROUNDUP(INDEX(GRID!$B$4:$U$15,MATCH(Q$7,GRID!$A$4:$A$15,0),MATCH(1,($U$2=GRID!$B$1:$U$1)*(КАЛЕНДАРЬ!R7=GRID!$B$3:$U$3),0))*GRID!$H$42*(1-GRID!$H$43),0))</f>
        <v>159048</v>
      </c>
      <c r="R152" s="57" t="s">
        <v>119</v>
      </c>
      <c r="S152" s="57" t="s">
        <v>119</v>
      </c>
      <c r="T152" s="57" t="s">
        <v>119</v>
      </c>
    </row>
    <row r="153" spans="1:20" hidden="1">
      <c r="A153" s="148" t="s">
        <v>15</v>
      </c>
      <c r="B153" s="149">
        <v>5</v>
      </c>
      <c r="C153" s="8" cm="1">
        <f t="array" ref="C153">IF($I$2="Длительное проживание от 30 ночей ",
INDEX(GRID!$B$4:$U$15,MATCH(C$7,GRID!$A$4:$A$15,0),MATCH(1,($U$2=GRID!$B$1:$U$1)*(КАЛЕНДАРЬ!R8=GRID!$B$3:$U$3),0))*GRID!$H$42,
ROUNDUP(INDEX(GRID!$B$4:$U$15,MATCH(C$7,GRID!$A$4:$A$15,0),MATCH(1,($U$2=GRID!$B$1:$U$1)*(КАЛЕНДАРЬ!R8=GRID!$B$3:$U$3),0))*GRID!$H$42*(1-GRID!$H$43),0))</f>
        <v>34632</v>
      </c>
      <c r="D153" s="8" cm="1">
        <f t="array" ref="D153">IF($I$2="Длительное проживание от 30 ночей ",
INDEX(GRID!$B$18:$U$29,MATCH(C$7,GRID!$A$18:$A$29,0),MATCH(1,($U$2=GRID!$B$1:$U$1)*(КАЛЕНДАРЬ!R8=GRID!$B$3:$U$3),0))*GRID!$H$42,
ROUNDUP(INDEX(GRID!$B$18:$U$29,MATCH(C$7,GRID!$A$18:$A$29,0),MATCH(1,($U$2=GRID!$B$1:$U$1)*(КАЛЕНДАРЬ!R8=GRID!$B$3:$U$3),0))*GRID!$H$42*(1-GRID!$H$43),0))</f>
        <v>38232</v>
      </c>
      <c r="E153" s="8" cm="1">
        <f t="array" ref="E153">IF($I$2="Длительное проживание от 30 ночей ",
INDEX(GRID!$B$4:$U$15,MATCH(E$7,GRID!$A$4:$A$15,0),MATCH(1,($U$2=GRID!$B$1:$U$1)*(КАЛЕНДАРЬ!R8=GRID!$B$3:$U$3),0))*GRID!$H$42,
ROUNDUP(INDEX(GRID!$B$4:$U$15,MATCH(E$7,GRID!$A$4:$A$15,0),MATCH(1,($U$2=GRID!$B$1:$U$1)*(КАЛЕНДАРЬ!R8=GRID!$B$3:$U$3),0))*GRID!$H$42*(1-GRID!$H$43),0))</f>
        <v>41112</v>
      </c>
      <c r="F153" s="8" cm="1">
        <f t="array" ref="F153">IF($I$2="Длительное проживание от 30 ночей ",
INDEX(GRID!$B$18:$U$29,MATCH(E$7,GRID!$A$18:$A$29,0),MATCH(1,($U$2=GRID!$B$1:$U$1)*(КАЛЕНДАРЬ!R8=GRID!$B$3:$U$3),0))*GRID!$H$42,
ROUNDUP(INDEX(GRID!$B$18:$U$29,MATCH(E$7,GRID!$A$18:$A$29,0),MATCH(1,($U$2=GRID!$B$1:$U$1)*(КАЛЕНДАРЬ!R8=GRID!$B$3:$U$3),0))*GRID!$H$42*(1-GRID!$H$43),0))</f>
        <v>44712</v>
      </c>
      <c r="G153" s="57" t="s">
        <v>119</v>
      </c>
      <c r="H153" s="57" t="s">
        <v>119</v>
      </c>
      <c r="I153" s="8" cm="1">
        <f t="array" ref="I153">IF($I$2="Длительное проживание от 30 ночей ",
INDEX(GRID!$B$4:$U$15,MATCH(I$7,GRID!$A$4:$A$15,0),MATCH(1,($U$2=GRID!$B$1:$U$1)*(КАЛЕНДАРЬ!R8=GRID!$B$3:$U$3),0))*GRID!$H$42,
ROUNDUP(INDEX(GRID!$B$4:$U$15,MATCH(I$7,GRID!$A$4:$A$15,0),MATCH(1,($U$2=GRID!$B$1:$U$1)*(КАЛЕНДАРЬ!R8=GRID!$B$3:$U$3),0))*GRID!$H$42*(1-GRID!$H$43),0))</f>
        <v>51120</v>
      </c>
      <c r="J153" s="8" cm="1">
        <f t="array" ref="J153">IF($I$2="Длительное проживание от 30 ночей ",
INDEX(GRID!$B$18:$U$29,MATCH(I$7,GRID!$A$18:$A$29,0),MATCH(1,($U$2=GRID!$B$1:$U$1)*(КАЛЕНДАРЬ!R8=GRID!$B$3:$U$3),0))*GRID!$H$42,
ROUNDUP(INDEX(GRID!$B$18:$U$29,MATCH(I$7,GRID!$A$18:$A$29,0),MATCH(1,($U$2=GRID!$B$1:$U$1)*(КАЛЕНДАРЬ!R8=GRID!$B$3:$U$3),0))*GRID!$H$42*(1-GRID!$H$43),0))</f>
        <v>54720</v>
      </c>
      <c r="K153" s="57" t="s">
        <v>119</v>
      </c>
      <c r="L153" s="57" t="s">
        <v>119</v>
      </c>
      <c r="M153" s="8" cm="1">
        <f t="array" ref="M153">IF($I$2="Длительное проживание от 30 ночей ",
INDEX(GRID!$B$4:$U$15,MATCH(M$7,GRID!$A$4:$A$15,0),MATCH(1,($U$2=GRID!$B$1:$U$1)*(КАЛЕНДАРЬ!R8=GRID!$B$3:$U$3),0))*GRID!$H$42,
ROUNDUP(INDEX(GRID!$B$4:$U$15,MATCH(M$7,GRID!$A$4:$A$15,0),MATCH(1,($U$2=GRID!$B$1:$U$1)*(КАЛЕНДАРЬ!R8=GRID!$B$3:$U$3),0))*GRID!$H$42*(1-GRID!$H$43),0))</f>
        <v>74304</v>
      </c>
      <c r="N153" s="8" cm="1">
        <f t="array" ref="N153">IF($I$2="Длительное проживание от 30 ночей ",
INDEX(GRID!$B$18:$U$29,MATCH(M$7,GRID!$A$18:$A$29,0),MATCH(1,($U$2=GRID!$B$1:$U$1)*(КАЛЕНДАРЬ!R8=GRID!$B$3:$U$3),0))*GRID!$H$42,
ROUNDUP(INDEX(GRID!$B$18:$U$29,MATCH(M$7,GRID!$A$18:$A$29,0),MATCH(1,($U$2=GRID!$B$1:$U$1)*(КАЛЕНДАРЬ!R8=GRID!$B$3:$U$3),0))*GRID!$H$42*(1-GRID!$H$43),0))</f>
        <v>77904</v>
      </c>
      <c r="O153" s="57" t="s">
        <v>119</v>
      </c>
      <c r="P153" s="8" cm="1">
        <f t="array" ref="P153">IF($I$2="Длительное проживание от 30 ночей ",
INDEX(GRID!$B$4:$U$15,MATCH(P$7,GRID!$A$4:$A$15,0),MATCH(1,($U$2=GRID!$B$1:$U$1)*(КАЛЕНДАРЬ!R8=GRID!$B$3:$U$3),0))*GRID!$H$42,
ROUNDUP(INDEX(GRID!$B$4:$U$15,MATCH(P$7,GRID!$A$4:$A$15,0),MATCH(1,($U$2=GRID!$B$1:$U$1)*(КАЛЕНДАРЬ!R8=GRID!$B$3:$U$3),0))*GRID!$H$42*(1-GRID!$H$43),0))</f>
        <v>136872</v>
      </c>
      <c r="Q153" s="8" cm="1">
        <f t="array" ref="Q153">IF($I$2="Длительное проживание от 30 ночей ",
INDEX(GRID!$B$4:$U$15,MATCH(Q$7,GRID!$A$4:$A$15,0),MATCH(1,($U$2=GRID!$B$1:$U$1)*(КАЛЕНДАРЬ!R8=GRID!$B$3:$U$3),0))*GRID!$H$42,
ROUNDUP(INDEX(GRID!$B$4:$U$15,MATCH(Q$7,GRID!$A$4:$A$15,0),MATCH(1,($U$2=GRID!$B$1:$U$1)*(КАЛЕНДАРЬ!R8=GRID!$B$3:$U$3),0))*GRID!$H$42*(1-GRID!$H$43),0))</f>
        <v>159048</v>
      </c>
      <c r="R153" s="57" t="s">
        <v>119</v>
      </c>
      <c r="S153" s="57" t="s">
        <v>119</v>
      </c>
      <c r="T153" s="57" t="s">
        <v>119</v>
      </c>
    </row>
    <row r="154" spans="1:20" hidden="1">
      <c r="A154" s="148" t="s">
        <v>16</v>
      </c>
      <c r="B154" s="149">
        <v>6</v>
      </c>
      <c r="C154" s="8" cm="1">
        <f t="array" ref="C154">IF($I$2="Длительное проживание от 30 ночей ",
INDEX(GRID!$B$4:$U$15,MATCH(C$7,GRID!$A$4:$A$15,0),MATCH(1,($U$2=GRID!$B$1:$U$1)*(КАЛЕНДАРЬ!R9=GRID!$B$3:$U$3),0))*GRID!$H$42,
ROUNDUP(INDEX(GRID!$B$4:$U$15,MATCH(C$7,GRID!$A$4:$A$15,0),MATCH(1,($U$2=GRID!$B$1:$U$1)*(КАЛЕНДАРЬ!R9=GRID!$B$3:$U$3),0))*GRID!$H$42*(1-GRID!$H$43),0))</f>
        <v>34632</v>
      </c>
      <c r="D154" s="8" cm="1">
        <f t="array" ref="D154">IF($I$2="Длительное проживание от 30 ночей ",
INDEX(GRID!$B$18:$U$29,MATCH(C$7,GRID!$A$18:$A$29,0),MATCH(1,($U$2=GRID!$B$1:$U$1)*(КАЛЕНДАРЬ!R9=GRID!$B$3:$U$3),0))*GRID!$H$42,
ROUNDUP(INDEX(GRID!$B$18:$U$29,MATCH(C$7,GRID!$A$18:$A$29,0),MATCH(1,($U$2=GRID!$B$1:$U$1)*(КАЛЕНДАРЬ!R9=GRID!$B$3:$U$3),0))*GRID!$H$42*(1-GRID!$H$43),0))</f>
        <v>38232</v>
      </c>
      <c r="E154" s="8" cm="1">
        <f t="array" ref="E154">IF($I$2="Длительное проживание от 30 ночей ",
INDEX(GRID!$B$4:$U$15,MATCH(E$7,GRID!$A$4:$A$15,0),MATCH(1,($U$2=GRID!$B$1:$U$1)*(КАЛЕНДАРЬ!R9=GRID!$B$3:$U$3),0))*GRID!$H$42,
ROUNDUP(INDEX(GRID!$B$4:$U$15,MATCH(E$7,GRID!$A$4:$A$15,0),MATCH(1,($U$2=GRID!$B$1:$U$1)*(КАЛЕНДАРЬ!R9=GRID!$B$3:$U$3),0))*GRID!$H$42*(1-GRID!$H$43),0))</f>
        <v>41112</v>
      </c>
      <c r="F154" s="8" cm="1">
        <f t="array" ref="F154">IF($I$2="Длительное проживание от 30 ночей ",
INDEX(GRID!$B$18:$U$29,MATCH(E$7,GRID!$A$18:$A$29,0),MATCH(1,($U$2=GRID!$B$1:$U$1)*(КАЛЕНДАРЬ!R9=GRID!$B$3:$U$3),0))*GRID!$H$42,
ROUNDUP(INDEX(GRID!$B$18:$U$29,MATCH(E$7,GRID!$A$18:$A$29,0),MATCH(1,($U$2=GRID!$B$1:$U$1)*(КАЛЕНДАРЬ!R9=GRID!$B$3:$U$3),0))*GRID!$H$42*(1-GRID!$H$43),0))</f>
        <v>44712</v>
      </c>
      <c r="G154" s="57" t="s">
        <v>119</v>
      </c>
      <c r="H154" s="57" t="s">
        <v>119</v>
      </c>
      <c r="I154" s="8" cm="1">
        <f t="array" ref="I154">IF($I$2="Длительное проживание от 30 ночей ",
INDEX(GRID!$B$4:$U$15,MATCH(I$7,GRID!$A$4:$A$15,0),MATCH(1,($U$2=GRID!$B$1:$U$1)*(КАЛЕНДАРЬ!R9=GRID!$B$3:$U$3),0))*GRID!$H$42,
ROUNDUP(INDEX(GRID!$B$4:$U$15,MATCH(I$7,GRID!$A$4:$A$15,0),MATCH(1,($U$2=GRID!$B$1:$U$1)*(КАЛЕНДАРЬ!R9=GRID!$B$3:$U$3),0))*GRID!$H$42*(1-GRID!$H$43),0))</f>
        <v>51120</v>
      </c>
      <c r="J154" s="8" cm="1">
        <f t="array" ref="J154">IF($I$2="Длительное проживание от 30 ночей ",
INDEX(GRID!$B$18:$U$29,MATCH(I$7,GRID!$A$18:$A$29,0),MATCH(1,($U$2=GRID!$B$1:$U$1)*(КАЛЕНДАРЬ!R9=GRID!$B$3:$U$3),0))*GRID!$H$42,
ROUNDUP(INDEX(GRID!$B$18:$U$29,MATCH(I$7,GRID!$A$18:$A$29,0),MATCH(1,($U$2=GRID!$B$1:$U$1)*(КАЛЕНДАРЬ!R9=GRID!$B$3:$U$3),0))*GRID!$H$42*(1-GRID!$H$43),0))</f>
        <v>54720</v>
      </c>
      <c r="K154" s="57" t="s">
        <v>119</v>
      </c>
      <c r="L154" s="57" t="s">
        <v>119</v>
      </c>
      <c r="M154" s="8" cm="1">
        <f t="array" ref="M154">IF($I$2="Длительное проживание от 30 ночей ",
INDEX(GRID!$B$4:$U$15,MATCH(M$7,GRID!$A$4:$A$15,0),MATCH(1,($U$2=GRID!$B$1:$U$1)*(КАЛЕНДАРЬ!R9=GRID!$B$3:$U$3),0))*GRID!$H$42,
ROUNDUP(INDEX(GRID!$B$4:$U$15,MATCH(M$7,GRID!$A$4:$A$15,0),MATCH(1,($U$2=GRID!$B$1:$U$1)*(КАЛЕНДАРЬ!R9=GRID!$B$3:$U$3),0))*GRID!$H$42*(1-GRID!$H$43),0))</f>
        <v>74304</v>
      </c>
      <c r="N154" s="8" cm="1">
        <f t="array" ref="N154">IF($I$2="Длительное проживание от 30 ночей ",
INDEX(GRID!$B$18:$U$29,MATCH(M$7,GRID!$A$18:$A$29,0),MATCH(1,($U$2=GRID!$B$1:$U$1)*(КАЛЕНДАРЬ!R9=GRID!$B$3:$U$3),0))*GRID!$H$42,
ROUNDUP(INDEX(GRID!$B$18:$U$29,MATCH(M$7,GRID!$A$18:$A$29,0),MATCH(1,($U$2=GRID!$B$1:$U$1)*(КАЛЕНДАРЬ!R9=GRID!$B$3:$U$3),0))*GRID!$H$42*(1-GRID!$H$43),0))</f>
        <v>77904</v>
      </c>
      <c r="O154" s="57" t="s">
        <v>119</v>
      </c>
      <c r="P154" s="8" cm="1">
        <f t="array" ref="P154">IF($I$2="Длительное проживание от 30 ночей ",
INDEX(GRID!$B$4:$U$15,MATCH(P$7,GRID!$A$4:$A$15,0),MATCH(1,($U$2=GRID!$B$1:$U$1)*(КАЛЕНДАРЬ!R9=GRID!$B$3:$U$3),0))*GRID!$H$42,
ROUNDUP(INDEX(GRID!$B$4:$U$15,MATCH(P$7,GRID!$A$4:$A$15,0),MATCH(1,($U$2=GRID!$B$1:$U$1)*(КАЛЕНДАРЬ!R9=GRID!$B$3:$U$3),0))*GRID!$H$42*(1-GRID!$H$43),0))</f>
        <v>136872</v>
      </c>
      <c r="Q154" s="8" cm="1">
        <f t="array" ref="Q154">IF($I$2="Длительное проживание от 30 ночей ",
INDEX(GRID!$B$4:$U$15,MATCH(Q$7,GRID!$A$4:$A$15,0),MATCH(1,($U$2=GRID!$B$1:$U$1)*(КАЛЕНДАРЬ!R9=GRID!$B$3:$U$3),0))*GRID!$H$42,
ROUNDUP(INDEX(GRID!$B$4:$U$15,MATCH(Q$7,GRID!$A$4:$A$15,0),MATCH(1,($U$2=GRID!$B$1:$U$1)*(КАЛЕНДАРЬ!R9=GRID!$B$3:$U$3),0))*GRID!$H$42*(1-GRID!$H$43),0))</f>
        <v>159048</v>
      </c>
      <c r="R154" s="57" t="s">
        <v>119</v>
      </c>
      <c r="S154" s="57" t="s">
        <v>119</v>
      </c>
      <c r="T154" s="57" t="s">
        <v>119</v>
      </c>
    </row>
    <row r="155" spans="1:20" hidden="1">
      <c r="A155" s="148" t="s">
        <v>17</v>
      </c>
      <c r="B155" s="149">
        <v>7</v>
      </c>
      <c r="C155" s="8" cm="1">
        <f t="array" ref="C155">IF($I$2="Длительное проживание от 30 ночей ",
INDEX(GRID!$B$4:$U$15,MATCH(C$7,GRID!$A$4:$A$15,0),MATCH(1,($U$2=GRID!$B$1:$U$1)*(КАЛЕНДАРЬ!R10=GRID!$B$3:$U$3),0))*GRID!$H$42,
ROUNDUP(INDEX(GRID!$B$4:$U$15,MATCH(C$7,GRID!$A$4:$A$15,0),MATCH(1,($U$2=GRID!$B$1:$U$1)*(КАЛЕНДАРЬ!R10=GRID!$B$3:$U$3),0))*GRID!$H$42*(1-GRID!$H$43),0))</f>
        <v>34632</v>
      </c>
      <c r="D155" s="8" cm="1">
        <f t="array" ref="D155">IF($I$2="Длительное проживание от 30 ночей ",
INDEX(GRID!$B$18:$U$29,MATCH(C$7,GRID!$A$18:$A$29,0),MATCH(1,($U$2=GRID!$B$1:$U$1)*(КАЛЕНДАРЬ!R10=GRID!$B$3:$U$3),0))*GRID!$H$42,
ROUNDUP(INDEX(GRID!$B$18:$U$29,MATCH(C$7,GRID!$A$18:$A$29,0),MATCH(1,($U$2=GRID!$B$1:$U$1)*(КАЛЕНДАРЬ!R10=GRID!$B$3:$U$3),0))*GRID!$H$42*(1-GRID!$H$43),0))</f>
        <v>38232</v>
      </c>
      <c r="E155" s="8" cm="1">
        <f t="array" ref="E155">IF($I$2="Длительное проживание от 30 ночей ",
INDEX(GRID!$B$4:$U$15,MATCH(E$7,GRID!$A$4:$A$15,0),MATCH(1,($U$2=GRID!$B$1:$U$1)*(КАЛЕНДАРЬ!R10=GRID!$B$3:$U$3),0))*GRID!$H$42,
ROUNDUP(INDEX(GRID!$B$4:$U$15,MATCH(E$7,GRID!$A$4:$A$15,0),MATCH(1,($U$2=GRID!$B$1:$U$1)*(КАЛЕНДАРЬ!R10=GRID!$B$3:$U$3),0))*GRID!$H$42*(1-GRID!$H$43),0))</f>
        <v>41112</v>
      </c>
      <c r="F155" s="8" cm="1">
        <f t="array" ref="F155">IF($I$2="Длительное проживание от 30 ночей ",
INDEX(GRID!$B$18:$U$29,MATCH(E$7,GRID!$A$18:$A$29,0),MATCH(1,($U$2=GRID!$B$1:$U$1)*(КАЛЕНДАРЬ!R10=GRID!$B$3:$U$3),0))*GRID!$H$42,
ROUNDUP(INDEX(GRID!$B$18:$U$29,MATCH(E$7,GRID!$A$18:$A$29,0),MATCH(1,($U$2=GRID!$B$1:$U$1)*(КАЛЕНДАРЬ!R10=GRID!$B$3:$U$3),0))*GRID!$H$42*(1-GRID!$H$43),0))</f>
        <v>44712</v>
      </c>
      <c r="G155" s="57" t="s">
        <v>119</v>
      </c>
      <c r="H155" s="57" t="s">
        <v>119</v>
      </c>
      <c r="I155" s="8" cm="1">
        <f t="array" ref="I155">IF($I$2="Длительное проживание от 30 ночей ",
INDEX(GRID!$B$4:$U$15,MATCH(I$7,GRID!$A$4:$A$15,0),MATCH(1,($U$2=GRID!$B$1:$U$1)*(КАЛЕНДАРЬ!R10=GRID!$B$3:$U$3),0))*GRID!$H$42,
ROUNDUP(INDEX(GRID!$B$4:$U$15,MATCH(I$7,GRID!$A$4:$A$15,0),MATCH(1,($U$2=GRID!$B$1:$U$1)*(КАЛЕНДАРЬ!R10=GRID!$B$3:$U$3),0))*GRID!$H$42*(1-GRID!$H$43),0))</f>
        <v>51120</v>
      </c>
      <c r="J155" s="8" cm="1">
        <f t="array" ref="J155">IF($I$2="Длительное проживание от 30 ночей ",
INDEX(GRID!$B$18:$U$29,MATCH(I$7,GRID!$A$18:$A$29,0),MATCH(1,($U$2=GRID!$B$1:$U$1)*(КАЛЕНДАРЬ!R10=GRID!$B$3:$U$3),0))*GRID!$H$42,
ROUNDUP(INDEX(GRID!$B$18:$U$29,MATCH(I$7,GRID!$A$18:$A$29,0),MATCH(1,($U$2=GRID!$B$1:$U$1)*(КАЛЕНДАРЬ!R10=GRID!$B$3:$U$3),0))*GRID!$H$42*(1-GRID!$H$43),0))</f>
        <v>54720</v>
      </c>
      <c r="K155" s="57" t="s">
        <v>119</v>
      </c>
      <c r="L155" s="57" t="s">
        <v>119</v>
      </c>
      <c r="M155" s="8" cm="1">
        <f t="array" ref="M155">IF($I$2="Длительное проживание от 30 ночей ",
INDEX(GRID!$B$4:$U$15,MATCH(M$7,GRID!$A$4:$A$15,0),MATCH(1,($U$2=GRID!$B$1:$U$1)*(КАЛЕНДАРЬ!R10=GRID!$B$3:$U$3),0))*GRID!$H$42,
ROUNDUP(INDEX(GRID!$B$4:$U$15,MATCH(M$7,GRID!$A$4:$A$15,0),MATCH(1,($U$2=GRID!$B$1:$U$1)*(КАЛЕНДАРЬ!R10=GRID!$B$3:$U$3),0))*GRID!$H$42*(1-GRID!$H$43),0))</f>
        <v>74304</v>
      </c>
      <c r="N155" s="8" cm="1">
        <f t="array" ref="N155">IF($I$2="Длительное проживание от 30 ночей ",
INDEX(GRID!$B$18:$U$29,MATCH(M$7,GRID!$A$18:$A$29,0),MATCH(1,($U$2=GRID!$B$1:$U$1)*(КАЛЕНДАРЬ!R10=GRID!$B$3:$U$3),0))*GRID!$H$42,
ROUNDUP(INDEX(GRID!$B$18:$U$29,MATCH(M$7,GRID!$A$18:$A$29,0),MATCH(1,($U$2=GRID!$B$1:$U$1)*(КАЛЕНДАРЬ!R10=GRID!$B$3:$U$3),0))*GRID!$H$42*(1-GRID!$H$43),0))</f>
        <v>77904</v>
      </c>
      <c r="O155" s="57" t="s">
        <v>119</v>
      </c>
      <c r="P155" s="8" cm="1">
        <f t="array" ref="P155">IF($I$2="Длительное проживание от 30 ночей ",
INDEX(GRID!$B$4:$U$15,MATCH(P$7,GRID!$A$4:$A$15,0),MATCH(1,($U$2=GRID!$B$1:$U$1)*(КАЛЕНДАРЬ!R10=GRID!$B$3:$U$3),0))*GRID!$H$42,
ROUNDUP(INDEX(GRID!$B$4:$U$15,MATCH(P$7,GRID!$A$4:$A$15,0),MATCH(1,($U$2=GRID!$B$1:$U$1)*(КАЛЕНДАРЬ!R10=GRID!$B$3:$U$3),0))*GRID!$H$42*(1-GRID!$H$43),0))</f>
        <v>136872</v>
      </c>
      <c r="Q155" s="8" cm="1">
        <f t="array" ref="Q155">IF($I$2="Длительное проживание от 30 ночей ",
INDEX(GRID!$B$4:$U$15,MATCH(Q$7,GRID!$A$4:$A$15,0),MATCH(1,($U$2=GRID!$B$1:$U$1)*(КАЛЕНДАРЬ!R10=GRID!$B$3:$U$3),0))*GRID!$H$42,
ROUNDUP(INDEX(GRID!$B$4:$U$15,MATCH(Q$7,GRID!$A$4:$A$15,0),MATCH(1,($U$2=GRID!$B$1:$U$1)*(КАЛЕНДАРЬ!R10=GRID!$B$3:$U$3),0))*GRID!$H$42*(1-GRID!$H$43),0))</f>
        <v>159048</v>
      </c>
      <c r="R155" s="57" t="s">
        <v>119</v>
      </c>
      <c r="S155" s="57" t="s">
        <v>119</v>
      </c>
      <c r="T155" s="57" t="s">
        <v>119</v>
      </c>
    </row>
    <row r="156" spans="1:20" hidden="1">
      <c r="A156" s="148" t="s">
        <v>11</v>
      </c>
      <c r="B156" s="149">
        <v>8</v>
      </c>
      <c r="C156" s="8" cm="1">
        <f t="array" ref="C156">IF($I$2="Длительное проживание от 30 ночей ",
INDEX(GRID!$B$4:$U$15,MATCH(C$7,GRID!$A$4:$A$15,0),MATCH(1,($U$2=GRID!$B$1:$U$1)*(КАЛЕНДАРЬ!R11=GRID!$B$3:$U$3),0))*GRID!$H$42,
ROUNDUP(INDEX(GRID!$B$4:$U$15,MATCH(C$7,GRID!$A$4:$A$15,0),MATCH(1,($U$2=GRID!$B$1:$U$1)*(КАЛЕНДАРЬ!R11=GRID!$B$3:$U$3),0))*GRID!$H$42*(1-GRID!$H$43),0))</f>
        <v>34632</v>
      </c>
      <c r="D156" s="8" cm="1">
        <f t="array" ref="D156">IF($I$2="Длительное проживание от 30 ночей ",
INDEX(GRID!$B$18:$U$29,MATCH(C$7,GRID!$A$18:$A$29,0),MATCH(1,($U$2=GRID!$B$1:$U$1)*(КАЛЕНДАРЬ!R11=GRID!$B$3:$U$3),0))*GRID!$H$42,
ROUNDUP(INDEX(GRID!$B$18:$U$29,MATCH(C$7,GRID!$A$18:$A$29,0),MATCH(1,($U$2=GRID!$B$1:$U$1)*(КАЛЕНДАРЬ!R11=GRID!$B$3:$U$3),0))*GRID!$H$42*(1-GRID!$H$43),0))</f>
        <v>38232</v>
      </c>
      <c r="E156" s="8" cm="1">
        <f t="array" ref="E156">IF($I$2="Длительное проживание от 30 ночей ",
INDEX(GRID!$B$4:$U$15,MATCH(E$7,GRID!$A$4:$A$15,0),MATCH(1,($U$2=GRID!$B$1:$U$1)*(КАЛЕНДАРЬ!R11=GRID!$B$3:$U$3),0))*GRID!$H$42,
ROUNDUP(INDEX(GRID!$B$4:$U$15,MATCH(E$7,GRID!$A$4:$A$15,0),MATCH(1,($U$2=GRID!$B$1:$U$1)*(КАЛЕНДАРЬ!R11=GRID!$B$3:$U$3),0))*GRID!$H$42*(1-GRID!$H$43),0))</f>
        <v>41112</v>
      </c>
      <c r="F156" s="8" cm="1">
        <f t="array" ref="F156">IF($I$2="Длительное проживание от 30 ночей ",
INDEX(GRID!$B$18:$U$29,MATCH(E$7,GRID!$A$18:$A$29,0),MATCH(1,($U$2=GRID!$B$1:$U$1)*(КАЛЕНДАРЬ!R11=GRID!$B$3:$U$3),0))*GRID!$H$42,
ROUNDUP(INDEX(GRID!$B$18:$U$29,MATCH(E$7,GRID!$A$18:$A$29,0),MATCH(1,($U$2=GRID!$B$1:$U$1)*(КАЛЕНДАРЬ!R11=GRID!$B$3:$U$3),0))*GRID!$H$42*(1-GRID!$H$43),0))</f>
        <v>44712</v>
      </c>
      <c r="G156" s="57" t="s">
        <v>119</v>
      </c>
      <c r="H156" s="57" t="s">
        <v>119</v>
      </c>
      <c r="I156" s="8" cm="1">
        <f t="array" ref="I156">IF($I$2="Длительное проживание от 30 ночей ",
INDEX(GRID!$B$4:$U$15,MATCH(I$7,GRID!$A$4:$A$15,0),MATCH(1,($U$2=GRID!$B$1:$U$1)*(КАЛЕНДАРЬ!R11=GRID!$B$3:$U$3),0))*GRID!$H$42,
ROUNDUP(INDEX(GRID!$B$4:$U$15,MATCH(I$7,GRID!$A$4:$A$15,0),MATCH(1,($U$2=GRID!$B$1:$U$1)*(КАЛЕНДАРЬ!R11=GRID!$B$3:$U$3),0))*GRID!$H$42*(1-GRID!$H$43),0))</f>
        <v>51120</v>
      </c>
      <c r="J156" s="8" cm="1">
        <f t="array" ref="J156">IF($I$2="Длительное проживание от 30 ночей ",
INDEX(GRID!$B$18:$U$29,MATCH(I$7,GRID!$A$18:$A$29,0),MATCH(1,($U$2=GRID!$B$1:$U$1)*(КАЛЕНДАРЬ!R11=GRID!$B$3:$U$3),0))*GRID!$H$42,
ROUNDUP(INDEX(GRID!$B$18:$U$29,MATCH(I$7,GRID!$A$18:$A$29,0),MATCH(1,($U$2=GRID!$B$1:$U$1)*(КАЛЕНДАРЬ!R11=GRID!$B$3:$U$3),0))*GRID!$H$42*(1-GRID!$H$43),0))</f>
        <v>54720</v>
      </c>
      <c r="K156" s="57" t="s">
        <v>119</v>
      </c>
      <c r="L156" s="57" t="s">
        <v>119</v>
      </c>
      <c r="M156" s="8" cm="1">
        <f t="array" ref="M156">IF($I$2="Длительное проживание от 30 ночей ",
INDEX(GRID!$B$4:$U$15,MATCH(M$7,GRID!$A$4:$A$15,0),MATCH(1,($U$2=GRID!$B$1:$U$1)*(КАЛЕНДАРЬ!R11=GRID!$B$3:$U$3),0))*GRID!$H$42,
ROUNDUP(INDEX(GRID!$B$4:$U$15,MATCH(M$7,GRID!$A$4:$A$15,0),MATCH(1,($U$2=GRID!$B$1:$U$1)*(КАЛЕНДАРЬ!R11=GRID!$B$3:$U$3),0))*GRID!$H$42*(1-GRID!$H$43),0))</f>
        <v>74304</v>
      </c>
      <c r="N156" s="8" cm="1">
        <f t="array" ref="N156">IF($I$2="Длительное проживание от 30 ночей ",
INDEX(GRID!$B$18:$U$29,MATCH(M$7,GRID!$A$18:$A$29,0),MATCH(1,($U$2=GRID!$B$1:$U$1)*(КАЛЕНДАРЬ!R11=GRID!$B$3:$U$3),0))*GRID!$H$42,
ROUNDUP(INDEX(GRID!$B$18:$U$29,MATCH(M$7,GRID!$A$18:$A$29,0),MATCH(1,($U$2=GRID!$B$1:$U$1)*(КАЛЕНДАРЬ!R11=GRID!$B$3:$U$3),0))*GRID!$H$42*(1-GRID!$H$43),0))</f>
        <v>77904</v>
      </c>
      <c r="O156" s="57" t="s">
        <v>119</v>
      </c>
      <c r="P156" s="8" cm="1">
        <f t="array" ref="P156">IF($I$2="Длительное проживание от 30 ночей ",
INDEX(GRID!$B$4:$U$15,MATCH(P$7,GRID!$A$4:$A$15,0),MATCH(1,($U$2=GRID!$B$1:$U$1)*(КАЛЕНДАРЬ!R11=GRID!$B$3:$U$3),0))*GRID!$H$42,
ROUNDUP(INDEX(GRID!$B$4:$U$15,MATCH(P$7,GRID!$A$4:$A$15,0),MATCH(1,($U$2=GRID!$B$1:$U$1)*(КАЛЕНДАРЬ!R11=GRID!$B$3:$U$3),0))*GRID!$H$42*(1-GRID!$H$43),0))</f>
        <v>136872</v>
      </c>
      <c r="Q156" s="8" cm="1">
        <f t="array" ref="Q156">IF($I$2="Длительное проживание от 30 ночей ",
INDEX(GRID!$B$4:$U$15,MATCH(Q$7,GRID!$A$4:$A$15,0),MATCH(1,($U$2=GRID!$B$1:$U$1)*(КАЛЕНДАРЬ!R11=GRID!$B$3:$U$3),0))*GRID!$H$42,
ROUNDUP(INDEX(GRID!$B$4:$U$15,MATCH(Q$7,GRID!$A$4:$A$15,0),MATCH(1,($U$2=GRID!$B$1:$U$1)*(КАЛЕНДАРЬ!R11=GRID!$B$3:$U$3),0))*GRID!$H$42*(1-GRID!$H$43),0))</f>
        <v>159048</v>
      </c>
      <c r="R156" s="57" t="s">
        <v>119</v>
      </c>
      <c r="S156" s="57" t="s">
        <v>119</v>
      </c>
      <c r="T156" s="57" t="s">
        <v>119</v>
      </c>
    </row>
    <row r="157" spans="1:20" hidden="1">
      <c r="A157" s="148" t="s">
        <v>12</v>
      </c>
      <c r="B157" s="149">
        <v>9</v>
      </c>
      <c r="C157" s="8" cm="1">
        <f t="array" ref="C157">IF($I$2="Длительное проживание от 30 ночей ",
INDEX(GRID!$B$4:$U$15,MATCH(C$7,GRID!$A$4:$A$15,0),MATCH(1,($U$2=GRID!$B$1:$U$1)*(КАЛЕНДАРЬ!R12=GRID!$B$3:$U$3),0))*GRID!$H$42,
ROUNDUP(INDEX(GRID!$B$4:$U$15,MATCH(C$7,GRID!$A$4:$A$15,0),MATCH(1,($U$2=GRID!$B$1:$U$1)*(КАЛЕНДАРЬ!R12=GRID!$B$3:$U$3),0))*GRID!$H$42*(1-GRID!$H$43),0))</f>
        <v>34632</v>
      </c>
      <c r="D157" s="8" cm="1">
        <f t="array" ref="D157">IF($I$2="Длительное проживание от 30 ночей ",
INDEX(GRID!$B$18:$U$29,MATCH(C$7,GRID!$A$18:$A$29,0),MATCH(1,($U$2=GRID!$B$1:$U$1)*(КАЛЕНДАРЬ!R12=GRID!$B$3:$U$3),0))*GRID!$H$42,
ROUNDUP(INDEX(GRID!$B$18:$U$29,MATCH(C$7,GRID!$A$18:$A$29,0),MATCH(1,($U$2=GRID!$B$1:$U$1)*(КАЛЕНДАРЬ!R12=GRID!$B$3:$U$3),0))*GRID!$H$42*(1-GRID!$H$43),0))</f>
        <v>38232</v>
      </c>
      <c r="E157" s="8" cm="1">
        <f t="array" ref="E157">IF($I$2="Длительное проживание от 30 ночей ",
INDEX(GRID!$B$4:$U$15,MATCH(E$7,GRID!$A$4:$A$15,0),MATCH(1,($U$2=GRID!$B$1:$U$1)*(КАЛЕНДАРЬ!R12=GRID!$B$3:$U$3),0))*GRID!$H$42,
ROUNDUP(INDEX(GRID!$B$4:$U$15,MATCH(E$7,GRID!$A$4:$A$15,0),MATCH(1,($U$2=GRID!$B$1:$U$1)*(КАЛЕНДАРЬ!R12=GRID!$B$3:$U$3),0))*GRID!$H$42*(1-GRID!$H$43),0))</f>
        <v>41112</v>
      </c>
      <c r="F157" s="8" cm="1">
        <f t="array" ref="F157">IF($I$2="Длительное проживание от 30 ночей ",
INDEX(GRID!$B$18:$U$29,MATCH(E$7,GRID!$A$18:$A$29,0),MATCH(1,($U$2=GRID!$B$1:$U$1)*(КАЛЕНДАРЬ!R12=GRID!$B$3:$U$3),0))*GRID!$H$42,
ROUNDUP(INDEX(GRID!$B$18:$U$29,MATCH(E$7,GRID!$A$18:$A$29,0),MATCH(1,($U$2=GRID!$B$1:$U$1)*(КАЛЕНДАРЬ!R12=GRID!$B$3:$U$3),0))*GRID!$H$42*(1-GRID!$H$43),0))</f>
        <v>44712</v>
      </c>
      <c r="G157" s="57" t="s">
        <v>119</v>
      </c>
      <c r="H157" s="57" t="s">
        <v>119</v>
      </c>
      <c r="I157" s="8" cm="1">
        <f t="array" ref="I157">IF($I$2="Длительное проживание от 30 ночей ",
INDEX(GRID!$B$4:$U$15,MATCH(I$7,GRID!$A$4:$A$15,0),MATCH(1,($U$2=GRID!$B$1:$U$1)*(КАЛЕНДАРЬ!R12=GRID!$B$3:$U$3),0))*GRID!$H$42,
ROUNDUP(INDEX(GRID!$B$4:$U$15,MATCH(I$7,GRID!$A$4:$A$15,0),MATCH(1,($U$2=GRID!$B$1:$U$1)*(КАЛЕНДАРЬ!R12=GRID!$B$3:$U$3),0))*GRID!$H$42*(1-GRID!$H$43),0))</f>
        <v>51120</v>
      </c>
      <c r="J157" s="8" cm="1">
        <f t="array" ref="J157">IF($I$2="Длительное проживание от 30 ночей ",
INDEX(GRID!$B$18:$U$29,MATCH(I$7,GRID!$A$18:$A$29,0),MATCH(1,($U$2=GRID!$B$1:$U$1)*(КАЛЕНДАРЬ!R12=GRID!$B$3:$U$3),0))*GRID!$H$42,
ROUNDUP(INDEX(GRID!$B$18:$U$29,MATCH(I$7,GRID!$A$18:$A$29,0),MATCH(1,($U$2=GRID!$B$1:$U$1)*(КАЛЕНДАРЬ!R12=GRID!$B$3:$U$3),0))*GRID!$H$42*(1-GRID!$H$43),0))</f>
        <v>54720</v>
      </c>
      <c r="K157" s="57" t="s">
        <v>119</v>
      </c>
      <c r="L157" s="57" t="s">
        <v>119</v>
      </c>
      <c r="M157" s="8" cm="1">
        <f t="array" ref="M157">IF($I$2="Длительное проживание от 30 ночей ",
INDEX(GRID!$B$4:$U$15,MATCH(M$7,GRID!$A$4:$A$15,0),MATCH(1,($U$2=GRID!$B$1:$U$1)*(КАЛЕНДАРЬ!R12=GRID!$B$3:$U$3),0))*GRID!$H$42,
ROUNDUP(INDEX(GRID!$B$4:$U$15,MATCH(M$7,GRID!$A$4:$A$15,0),MATCH(1,($U$2=GRID!$B$1:$U$1)*(КАЛЕНДАРЬ!R12=GRID!$B$3:$U$3),0))*GRID!$H$42*(1-GRID!$H$43),0))</f>
        <v>74304</v>
      </c>
      <c r="N157" s="8" cm="1">
        <f t="array" ref="N157">IF($I$2="Длительное проживание от 30 ночей ",
INDEX(GRID!$B$18:$U$29,MATCH(M$7,GRID!$A$18:$A$29,0),MATCH(1,($U$2=GRID!$B$1:$U$1)*(КАЛЕНДАРЬ!R12=GRID!$B$3:$U$3),0))*GRID!$H$42,
ROUNDUP(INDEX(GRID!$B$18:$U$29,MATCH(M$7,GRID!$A$18:$A$29,0),MATCH(1,($U$2=GRID!$B$1:$U$1)*(КАЛЕНДАРЬ!R12=GRID!$B$3:$U$3),0))*GRID!$H$42*(1-GRID!$H$43),0))</f>
        <v>77904</v>
      </c>
      <c r="O157" s="57" t="s">
        <v>119</v>
      </c>
      <c r="P157" s="8" cm="1">
        <f t="array" ref="P157">IF($I$2="Длительное проживание от 30 ночей ",
INDEX(GRID!$B$4:$U$15,MATCH(P$7,GRID!$A$4:$A$15,0),MATCH(1,($U$2=GRID!$B$1:$U$1)*(КАЛЕНДАРЬ!R12=GRID!$B$3:$U$3),0))*GRID!$H$42,
ROUNDUP(INDEX(GRID!$B$4:$U$15,MATCH(P$7,GRID!$A$4:$A$15,0),MATCH(1,($U$2=GRID!$B$1:$U$1)*(КАЛЕНДАРЬ!R12=GRID!$B$3:$U$3),0))*GRID!$H$42*(1-GRID!$H$43),0))</f>
        <v>136872</v>
      </c>
      <c r="Q157" s="8" cm="1">
        <f t="array" ref="Q157">IF($I$2="Длительное проживание от 30 ночей ",
INDEX(GRID!$B$4:$U$15,MATCH(Q$7,GRID!$A$4:$A$15,0),MATCH(1,($U$2=GRID!$B$1:$U$1)*(КАЛЕНДАРЬ!R12=GRID!$B$3:$U$3),0))*GRID!$H$42,
ROUNDUP(INDEX(GRID!$B$4:$U$15,MATCH(Q$7,GRID!$A$4:$A$15,0),MATCH(1,($U$2=GRID!$B$1:$U$1)*(КАЛЕНДАРЬ!R12=GRID!$B$3:$U$3),0))*GRID!$H$42*(1-GRID!$H$43),0))</f>
        <v>159048</v>
      </c>
      <c r="R157" s="57" t="s">
        <v>119</v>
      </c>
      <c r="S157" s="57" t="s">
        <v>119</v>
      </c>
      <c r="T157" s="57" t="s">
        <v>119</v>
      </c>
    </row>
    <row r="158" spans="1:20" hidden="1">
      <c r="A158" s="148" t="s">
        <v>13</v>
      </c>
      <c r="B158" s="149">
        <v>10</v>
      </c>
      <c r="C158" s="8" cm="1">
        <f t="array" ref="C158">IF($I$2="Длительное проживание от 30 ночей ",
INDEX(GRID!$B$4:$U$15,MATCH(C$7,GRID!$A$4:$A$15,0),MATCH(1,($U$2=GRID!$B$1:$U$1)*(КАЛЕНДАРЬ!R13=GRID!$B$3:$U$3),0))*GRID!$H$42,
ROUNDUP(INDEX(GRID!$B$4:$U$15,MATCH(C$7,GRID!$A$4:$A$15,0),MATCH(1,($U$2=GRID!$B$1:$U$1)*(КАЛЕНДАРЬ!R13=GRID!$B$3:$U$3),0))*GRID!$H$42*(1-GRID!$H$43),0))</f>
        <v>34632</v>
      </c>
      <c r="D158" s="8" cm="1">
        <f t="array" ref="D158">IF($I$2="Длительное проживание от 30 ночей ",
INDEX(GRID!$B$18:$U$29,MATCH(C$7,GRID!$A$18:$A$29,0),MATCH(1,($U$2=GRID!$B$1:$U$1)*(КАЛЕНДАРЬ!R13=GRID!$B$3:$U$3),0))*GRID!$H$42,
ROUNDUP(INDEX(GRID!$B$18:$U$29,MATCH(C$7,GRID!$A$18:$A$29,0),MATCH(1,($U$2=GRID!$B$1:$U$1)*(КАЛЕНДАРЬ!R13=GRID!$B$3:$U$3),0))*GRID!$H$42*(1-GRID!$H$43),0))</f>
        <v>38232</v>
      </c>
      <c r="E158" s="8" cm="1">
        <f t="array" ref="E158">IF($I$2="Длительное проживание от 30 ночей ",
INDEX(GRID!$B$4:$U$15,MATCH(E$7,GRID!$A$4:$A$15,0),MATCH(1,($U$2=GRID!$B$1:$U$1)*(КАЛЕНДАРЬ!R13=GRID!$B$3:$U$3),0))*GRID!$H$42,
ROUNDUP(INDEX(GRID!$B$4:$U$15,MATCH(E$7,GRID!$A$4:$A$15,0),MATCH(1,($U$2=GRID!$B$1:$U$1)*(КАЛЕНДАРЬ!R13=GRID!$B$3:$U$3),0))*GRID!$H$42*(1-GRID!$H$43),0))</f>
        <v>41112</v>
      </c>
      <c r="F158" s="8" cm="1">
        <f t="array" ref="F158">IF($I$2="Длительное проживание от 30 ночей ",
INDEX(GRID!$B$18:$U$29,MATCH(E$7,GRID!$A$18:$A$29,0),MATCH(1,($U$2=GRID!$B$1:$U$1)*(КАЛЕНДАРЬ!R13=GRID!$B$3:$U$3),0))*GRID!$H$42,
ROUNDUP(INDEX(GRID!$B$18:$U$29,MATCH(E$7,GRID!$A$18:$A$29,0),MATCH(1,($U$2=GRID!$B$1:$U$1)*(КАЛЕНДАРЬ!R13=GRID!$B$3:$U$3),0))*GRID!$H$42*(1-GRID!$H$43),0))</f>
        <v>44712</v>
      </c>
      <c r="G158" s="57" t="s">
        <v>119</v>
      </c>
      <c r="H158" s="57" t="s">
        <v>119</v>
      </c>
      <c r="I158" s="8" cm="1">
        <f t="array" ref="I158">IF($I$2="Длительное проживание от 30 ночей ",
INDEX(GRID!$B$4:$U$15,MATCH(I$7,GRID!$A$4:$A$15,0),MATCH(1,($U$2=GRID!$B$1:$U$1)*(КАЛЕНДАРЬ!R13=GRID!$B$3:$U$3),0))*GRID!$H$42,
ROUNDUP(INDEX(GRID!$B$4:$U$15,MATCH(I$7,GRID!$A$4:$A$15,0),MATCH(1,($U$2=GRID!$B$1:$U$1)*(КАЛЕНДАРЬ!R13=GRID!$B$3:$U$3),0))*GRID!$H$42*(1-GRID!$H$43),0))</f>
        <v>51120</v>
      </c>
      <c r="J158" s="8" cm="1">
        <f t="array" ref="J158">IF($I$2="Длительное проживание от 30 ночей ",
INDEX(GRID!$B$18:$U$29,MATCH(I$7,GRID!$A$18:$A$29,0),MATCH(1,($U$2=GRID!$B$1:$U$1)*(КАЛЕНДАРЬ!R13=GRID!$B$3:$U$3),0))*GRID!$H$42,
ROUNDUP(INDEX(GRID!$B$18:$U$29,MATCH(I$7,GRID!$A$18:$A$29,0),MATCH(1,($U$2=GRID!$B$1:$U$1)*(КАЛЕНДАРЬ!R13=GRID!$B$3:$U$3),0))*GRID!$H$42*(1-GRID!$H$43),0))</f>
        <v>54720</v>
      </c>
      <c r="K158" s="57" t="s">
        <v>119</v>
      </c>
      <c r="L158" s="57" t="s">
        <v>119</v>
      </c>
      <c r="M158" s="8" cm="1">
        <f t="array" ref="M158">IF($I$2="Длительное проживание от 30 ночей ",
INDEX(GRID!$B$4:$U$15,MATCH(M$7,GRID!$A$4:$A$15,0),MATCH(1,($U$2=GRID!$B$1:$U$1)*(КАЛЕНДАРЬ!R13=GRID!$B$3:$U$3),0))*GRID!$H$42,
ROUNDUP(INDEX(GRID!$B$4:$U$15,MATCH(M$7,GRID!$A$4:$A$15,0),MATCH(1,($U$2=GRID!$B$1:$U$1)*(КАЛЕНДАРЬ!R13=GRID!$B$3:$U$3),0))*GRID!$H$42*(1-GRID!$H$43),0))</f>
        <v>74304</v>
      </c>
      <c r="N158" s="8" cm="1">
        <f t="array" ref="N158">IF($I$2="Длительное проживание от 30 ночей ",
INDEX(GRID!$B$18:$U$29,MATCH(M$7,GRID!$A$18:$A$29,0),MATCH(1,($U$2=GRID!$B$1:$U$1)*(КАЛЕНДАРЬ!R13=GRID!$B$3:$U$3),0))*GRID!$H$42,
ROUNDUP(INDEX(GRID!$B$18:$U$29,MATCH(M$7,GRID!$A$18:$A$29,0),MATCH(1,($U$2=GRID!$B$1:$U$1)*(КАЛЕНДАРЬ!R13=GRID!$B$3:$U$3),0))*GRID!$H$42*(1-GRID!$H$43),0))</f>
        <v>77904</v>
      </c>
      <c r="O158" s="57" t="s">
        <v>119</v>
      </c>
      <c r="P158" s="8" cm="1">
        <f t="array" ref="P158">IF($I$2="Длительное проживание от 30 ночей ",
INDEX(GRID!$B$4:$U$15,MATCH(P$7,GRID!$A$4:$A$15,0),MATCH(1,($U$2=GRID!$B$1:$U$1)*(КАЛЕНДАРЬ!R13=GRID!$B$3:$U$3),0))*GRID!$H$42,
ROUNDUP(INDEX(GRID!$B$4:$U$15,MATCH(P$7,GRID!$A$4:$A$15,0),MATCH(1,($U$2=GRID!$B$1:$U$1)*(КАЛЕНДАРЬ!R13=GRID!$B$3:$U$3),0))*GRID!$H$42*(1-GRID!$H$43),0))</f>
        <v>136872</v>
      </c>
      <c r="Q158" s="8" cm="1">
        <f t="array" ref="Q158">IF($I$2="Длительное проживание от 30 ночей ",
INDEX(GRID!$B$4:$U$15,MATCH(Q$7,GRID!$A$4:$A$15,0),MATCH(1,($U$2=GRID!$B$1:$U$1)*(КАЛЕНДАРЬ!R13=GRID!$B$3:$U$3),0))*GRID!$H$42,
ROUNDUP(INDEX(GRID!$B$4:$U$15,MATCH(Q$7,GRID!$A$4:$A$15,0),MATCH(1,($U$2=GRID!$B$1:$U$1)*(КАЛЕНДАРЬ!R13=GRID!$B$3:$U$3),0))*GRID!$H$42*(1-GRID!$H$43),0))</f>
        <v>159048</v>
      </c>
      <c r="R158" s="57" t="s">
        <v>119</v>
      </c>
      <c r="S158" s="57" t="s">
        <v>119</v>
      </c>
      <c r="T158" s="57" t="s">
        <v>119</v>
      </c>
    </row>
    <row r="159" spans="1:20" hidden="1">
      <c r="A159" s="148" t="s">
        <v>14</v>
      </c>
      <c r="B159" s="149">
        <v>11</v>
      </c>
      <c r="C159" s="8" cm="1">
        <f t="array" ref="C159">IF($I$2="Длительное проживание от 30 ночей ",
INDEX(GRID!$B$4:$U$15,MATCH(C$7,GRID!$A$4:$A$15,0),MATCH(1,($U$2=GRID!$B$1:$U$1)*(КАЛЕНДАРЬ!R14=GRID!$B$3:$U$3),0))*GRID!$H$42,
ROUNDUP(INDEX(GRID!$B$4:$U$15,MATCH(C$7,GRID!$A$4:$A$15,0),MATCH(1,($U$2=GRID!$B$1:$U$1)*(КАЛЕНДАРЬ!R14=GRID!$B$3:$U$3),0))*GRID!$H$42*(1-GRID!$H$43),0))</f>
        <v>37872</v>
      </c>
      <c r="D159" s="8" cm="1">
        <f t="array" ref="D159">IF($I$2="Длительное проживание от 30 ночей ",
INDEX(GRID!$B$18:$U$29,MATCH(C$7,GRID!$A$18:$A$29,0),MATCH(1,($U$2=GRID!$B$1:$U$1)*(КАЛЕНДАРЬ!R14=GRID!$B$3:$U$3),0))*GRID!$H$42,
ROUNDUP(INDEX(GRID!$B$18:$U$29,MATCH(C$7,GRID!$A$18:$A$29,0),MATCH(1,($U$2=GRID!$B$1:$U$1)*(КАЛЕНДАРЬ!R14=GRID!$B$3:$U$3),0))*GRID!$H$42*(1-GRID!$H$43),0))</f>
        <v>41472</v>
      </c>
      <c r="E159" s="8" cm="1">
        <f t="array" ref="E159">IF($I$2="Длительное проживание от 30 ночей ",
INDEX(GRID!$B$4:$U$15,MATCH(E$7,GRID!$A$4:$A$15,0),MATCH(1,($U$2=GRID!$B$1:$U$1)*(КАЛЕНДАРЬ!R14=GRID!$B$3:$U$3),0))*GRID!$H$42,
ROUNDUP(INDEX(GRID!$B$4:$U$15,MATCH(E$7,GRID!$A$4:$A$15,0),MATCH(1,($U$2=GRID!$B$1:$U$1)*(КАЛЕНДАРЬ!R14=GRID!$B$3:$U$3),0))*GRID!$H$42*(1-GRID!$H$43),0))</f>
        <v>44712</v>
      </c>
      <c r="F159" s="8" cm="1">
        <f t="array" ref="F159">IF($I$2="Длительное проживание от 30 ночей ",
INDEX(GRID!$B$18:$U$29,MATCH(E$7,GRID!$A$18:$A$29,0),MATCH(1,($U$2=GRID!$B$1:$U$1)*(КАЛЕНДАРЬ!R14=GRID!$B$3:$U$3),0))*GRID!$H$42,
ROUNDUP(INDEX(GRID!$B$18:$U$29,MATCH(E$7,GRID!$A$18:$A$29,0),MATCH(1,($U$2=GRID!$B$1:$U$1)*(КАЛЕНДАРЬ!R14=GRID!$B$3:$U$3),0))*GRID!$H$42*(1-GRID!$H$43),0))</f>
        <v>48312</v>
      </c>
      <c r="G159" s="57" t="s">
        <v>119</v>
      </c>
      <c r="H159" s="57" t="s">
        <v>119</v>
      </c>
      <c r="I159" s="8" cm="1">
        <f t="array" ref="I159">IF($I$2="Длительное проживание от 30 ночей ",
INDEX(GRID!$B$4:$U$15,MATCH(I$7,GRID!$A$4:$A$15,0),MATCH(1,($U$2=GRID!$B$1:$U$1)*(КАЛЕНДАРЬ!R14=GRID!$B$3:$U$3),0))*GRID!$H$42,
ROUNDUP(INDEX(GRID!$B$4:$U$15,MATCH(I$7,GRID!$A$4:$A$15,0),MATCH(1,($U$2=GRID!$B$1:$U$1)*(КАЛЕНДАРЬ!R14=GRID!$B$3:$U$3),0))*GRID!$H$42*(1-GRID!$H$43),0))</f>
        <v>55152</v>
      </c>
      <c r="J159" s="8" cm="1">
        <f t="array" ref="J159">IF($I$2="Длительное проживание от 30 ночей ",
INDEX(GRID!$B$18:$U$29,MATCH(I$7,GRID!$A$18:$A$29,0),MATCH(1,($U$2=GRID!$B$1:$U$1)*(КАЛЕНДАРЬ!R14=GRID!$B$3:$U$3),0))*GRID!$H$42,
ROUNDUP(INDEX(GRID!$B$18:$U$29,MATCH(I$7,GRID!$A$18:$A$29,0),MATCH(1,($U$2=GRID!$B$1:$U$1)*(КАЛЕНДАРЬ!R14=GRID!$B$3:$U$3),0))*GRID!$H$42*(1-GRID!$H$43),0))</f>
        <v>58752</v>
      </c>
      <c r="K159" s="57" t="s">
        <v>119</v>
      </c>
      <c r="L159" s="57" t="s">
        <v>119</v>
      </c>
      <c r="M159" s="8" cm="1">
        <f t="array" ref="M159">IF($I$2="Длительное проживание от 30 ночей ",
INDEX(GRID!$B$4:$U$15,MATCH(M$7,GRID!$A$4:$A$15,0),MATCH(1,($U$2=GRID!$B$1:$U$1)*(КАЛЕНДАРЬ!R14=GRID!$B$3:$U$3),0))*GRID!$H$42,
ROUNDUP(INDEX(GRID!$B$4:$U$15,MATCH(M$7,GRID!$A$4:$A$15,0),MATCH(1,($U$2=GRID!$B$1:$U$1)*(КАЛЕНДАРЬ!R14=GRID!$B$3:$U$3),0))*GRID!$H$42*(1-GRID!$H$43),0))</f>
        <v>79488</v>
      </c>
      <c r="N159" s="8" cm="1">
        <f t="array" ref="N159">IF($I$2="Длительное проживание от 30 ночей ",
INDEX(GRID!$B$18:$U$29,MATCH(M$7,GRID!$A$18:$A$29,0),MATCH(1,($U$2=GRID!$B$1:$U$1)*(КАЛЕНДАРЬ!R14=GRID!$B$3:$U$3),0))*GRID!$H$42,
ROUNDUP(INDEX(GRID!$B$18:$U$29,MATCH(M$7,GRID!$A$18:$A$29,0),MATCH(1,($U$2=GRID!$B$1:$U$1)*(КАЛЕНДАРЬ!R14=GRID!$B$3:$U$3),0))*GRID!$H$42*(1-GRID!$H$43),0))</f>
        <v>83088</v>
      </c>
      <c r="O159" s="57" t="s">
        <v>119</v>
      </c>
      <c r="P159" s="8" cm="1">
        <f t="array" ref="P159">IF($I$2="Длительное проживание от 30 ночей ",
INDEX(GRID!$B$4:$U$15,MATCH(P$7,GRID!$A$4:$A$15,0),MATCH(1,($U$2=GRID!$B$1:$U$1)*(КАЛЕНДАРЬ!R14=GRID!$B$3:$U$3),0))*GRID!$H$42,
ROUNDUP(INDEX(GRID!$B$4:$U$15,MATCH(P$7,GRID!$A$4:$A$15,0),MATCH(1,($U$2=GRID!$B$1:$U$1)*(КАЛЕНДАРЬ!R14=GRID!$B$3:$U$3),0))*GRID!$H$42*(1-GRID!$H$43),0))</f>
        <v>143496</v>
      </c>
      <c r="Q159" s="8" cm="1">
        <f t="array" ref="Q159">IF($I$2="Длительное проживание от 30 ночей ",
INDEX(GRID!$B$4:$U$15,MATCH(Q$7,GRID!$A$4:$A$15,0),MATCH(1,($U$2=GRID!$B$1:$U$1)*(КАЛЕНДАРЬ!R14=GRID!$B$3:$U$3),0))*GRID!$H$42,
ROUNDUP(INDEX(GRID!$B$4:$U$15,MATCH(Q$7,GRID!$A$4:$A$15,0),MATCH(1,($U$2=GRID!$B$1:$U$1)*(КАЛЕНДАРЬ!R14=GRID!$B$3:$U$3),0))*GRID!$H$42*(1-GRID!$H$43),0))</f>
        <v>166032</v>
      </c>
      <c r="R159" s="57" t="s">
        <v>119</v>
      </c>
      <c r="S159" s="57" t="s">
        <v>119</v>
      </c>
      <c r="T159" s="57" t="s">
        <v>119</v>
      </c>
    </row>
    <row r="160" spans="1:20" hidden="1">
      <c r="A160" s="148" t="s">
        <v>15</v>
      </c>
      <c r="B160" s="149">
        <v>12</v>
      </c>
      <c r="C160" s="8" cm="1">
        <f t="array" ref="C160">IF($I$2="Длительное проживание от 30 ночей ",
INDEX(GRID!$B$4:$U$15,MATCH(C$7,GRID!$A$4:$A$15,0),MATCH(1,($U$2=GRID!$B$1:$U$1)*(КАЛЕНДАРЬ!R15=GRID!$B$3:$U$3),0))*GRID!$H$42,
ROUNDUP(INDEX(GRID!$B$4:$U$15,MATCH(C$7,GRID!$A$4:$A$15,0),MATCH(1,($U$2=GRID!$B$1:$U$1)*(КАЛЕНДАРЬ!R15=GRID!$B$3:$U$3),0))*GRID!$H$42*(1-GRID!$H$43),0))</f>
        <v>37872</v>
      </c>
      <c r="D160" s="8" cm="1">
        <f t="array" ref="D160">IF($I$2="Длительное проживание от 30 ночей ",
INDEX(GRID!$B$18:$U$29,MATCH(C$7,GRID!$A$18:$A$29,0),MATCH(1,($U$2=GRID!$B$1:$U$1)*(КАЛЕНДАРЬ!R15=GRID!$B$3:$U$3),0))*GRID!$H$42,
ROUNDUP(INDEX(GRID!$B$18:$U$29,MATCH(C$7,GRID!$A$18:$A$29,0),MATCH(1,($U$2=GRID!$B$1:$U$1)*(КАЛЕНДАРЬ!R15=GRID!$B$3:$U$3),0))*GRID!$H$42*(1-GRID!$H$43),0))</f>
        <v>41472</v>
      </c>
      <c r="E160" s="8" cm="1">
        <f t="array" ref="E160">IF($I$2="Длительное проживание от 30 ночей ",
INDEX(GRID!$B$4:$U$15,MATCH(E$7,GRID!$A$4:$A$15,0),MATCH(1,($U$2=GRID!$B$1:$U$1)*(КАЛЕНДАРЬ!R15=GRID!$B$3:$U$3),0))*GRID!$H$42,
ROUNDUP(INDEX(GRID!$B$4:$U$15,MATCH(E$7,GRID!$A$4:$A$15,0),MATCH(1,($U$2=GRID!$B$1:$U$1)*(КАЛЕНДАРЬ!R15=GRID!$B$3:$U$3),0))*GRID!$H$42*(1-GRID!$H$43),0))</f>
        <v>44712</v>
      </c>
      <c r="F160" s="8" cm="1">
        <f t="array" ref="F160">IF($I$2="Длительное проживание от 30 ночей ",
INDEX(GRID!$B$18:$U$29,MATCH(E$7,GRID!$A$18:$A$29,0),MATCH(1,($U$2=GRID!$B$1:$U$1)*(КАЛЕНДАРЬ!R15=GRID!$B$3:$U$3),0))*GRID!$H$42,
ROUNDUP(INDEX(GRID!$B$18:$U$29,MATCH(E$7,GRID!$A$18:$A$29,0),MATCH(1,($U$2=GRID!$B$1:$U$1)*(КАЛЕНДАРЬ!R15=GRID!$B$3:$U$3),0))*GRID!$H$42*(1-GRID!$H$43),0))</f>
        <v>48312</v>
      </c>
      <c r="G160" s="57" t="s">
        <v>119</v>
      </c>
      <c r="H160" s="57" t="s">
        <v>119</v>
      </c>
      <c r="I160" s="8" cm="1">
        <f t="array" ref="I160">IF($I$2="Длительное проживание от 30 ночей ",
INDEX(GRID!$B$4:$U$15,MATCH(I$7,GRID!$A$4:$A$15,0),MATCH(1,($U$2=GRID!$B$1:$U$1)*(КАЛЕНДАРЬ!R15=GRID!$B$3:$U$3),0))*GRID!$H$42,
ROUNDUP(INDEX(GRID!$B$4:$U$15,MATCH(I$7,GRID!$A$4:$A$15,0),MATCH(1,($U$2=GRID!$B$1:$U$1)*(КАЛЕНДАРЬ!R15=GRID!$B$3:$U$3),0))*GRID!$H$42*(1-GRID!$H$43),0))</f>
        <v>55152</v>
      </c>
      <c r="J160" s="8" cm="1">
        <f t="array" ref="J160">IF($I$2="Длительное проживание от 30 ночей ",
INDEX(GRID!$B$18:$U$29,MATCH(I$7,GRID!$A$18:$A$29,0),MATCH(1,($U$2=GRID!$B$1:$U$1)*(КАЛЕНДАРЬ!R15=GRID!$B$3:$U$3),0))*GRID!$H$42,
ROUNDUP(INDEX(GRID!$B$18:$U$29,MATCH(I$7,GRID!$A$18:$A$29,0),MATCH(1,($U$2=GRID!$B$1:$U$1)*(КАЛЕНДАРЬ!R15=GRID!$B$3:$U$3),0))*GRID!$H$42*(1-GRID!$H$43),0))</f>
        <v>58752</v>
      </c>
      <c r="K160" s="57" t="s">
        <v>119</v>
      </c>
      <c r="L160" s="57" t="s">
        <v>119</v>
      </c>
      <c r="M160" s="8" cm="1">
        <f t="array" ref="M160">IF($I$2="Длительное проживание от 30 ночей ",
INDEX(GRID!$B$4:$U$15,MATCH(M$7,GRID!$A$4:$A$15,0),MATCH(1,($U$2=GRID!$B$1:$U$1)*(КАЛЕНДАРЬ!R15=GRID!$B$3:$U$3),0))*GRID!$H$42,
ROUNDUP(INDEX(GRID!$B$4:$U$15,MATCH(M$7,GRID!$A$4:$A$15,0),MATCH(1,($U$2=GRID!$B$1:$U$1)*(КАЛЕНДАРЬ!R15=GRID!$B$3:$U$3),0))*GRID!$H$42*(1-GRID!$H$43),0))</f>
        <v>79488</v>
      </c>
      <c r="N160" s="8" cm="1">
        <f t="array" ref="N160">IF($I$2="Длительное проживание от 30 ночей ",
INDEX(GRID!$B$18:$U$29,MATCH(M$7,GRID!$A$18:$A$29,0),MATCH(1,($U$2=GRID!$B$1:$U$1)*(КАЛЕНДАРЬ!R15=GRID!$B$3:$U$3),0))*GRID!$H$42,
ROUNDUP(INDEX(GRID!$B$18:$U$29,MATCH(M$7,GRID!$A$18:$A$29,0),MATCH(1,($U$2=GRID!$B$1:$U$1)*(КАЛЕНДАРЬ!R15=GRID!$B$3:$U$3),0))*GRID!$H$42*(1-GRID!$H$43),0))</f>
        <v>83088</v>
      </c>
      <c r="O160" s="57" t="s">
        <v>119</v>
      </c>
      <c r="P160" s="8" cm="1">
        <f t="array" ref="P160">IF($I$2="Длительное проживание от 30 ночей ",
INDEX(GRID!$B$4:$U$15,MATCH(P$7,GRID!$A$4:$A$15,0),MATCH(1,($U$2=GRID!$B$1:$U$1)*(КАЛЕНДАРЬ!R15=GRID!$B$3:$U$3),0))*GRID!$H$42,
ROUNDUP(INDEX(GRID!$B$4:$U$15,MATCH(P$7,GRID!$A$4:$A$15,0),MATCH(1,($U$2=GRID!$B$1:$U$1)*(КАЛЕНДАРЬ!R15=GRID!$B$3:$U$3),0))*GRID!$H$42*(1-GRID!$H$43),0))</f>
        <v>143496</v>
      </c>
      <c r="Q160" s="8" cm="1">
        <f t="array" ref="Q160">IF($I$2="Длительное проживание от 30 ночей ",
INDEX(GRID!$B$4:$U$15,MATCH(Q$7,GRID!$A$4:$A$15,0),MATCH(1,($U$2=GRID!$B$1:$U$1)*(КАЛЕНДАРЬ!R15=GRID!$B$3:$U$3),0))*GRID!$H$42,
ROUNDUP(INDEX(GRID!$B$4:$U$15,MATCH(Q$7,GRID!$A$4:$A$15,0),MATCH(1,($U$2=GRID!$B$1:$U$1)*(КАЛЕНДАРЬ!R15=GRID!$B$3:$U$3),0))*GRID!$H$42*(1-GRID!$H$43),0))</f>
        <v>166032</v>
      </c>
      <c r="R160" s="57" t="s">
        <v>119</v>
      </c>
      <c r="S160" s="57" t="s">
        <v>119</v>
      </c>
      <c r="T160" s="57" t="s">
        <v>119</v>
      </c>
    </row>
    <row r="161" spans="1:20" hidden="1">
      <c r="A161" s="148" t="s">
        <v>16</v>
      </c>
      <c r="B161" s="149">
        <v>13</v>
      </c>
      <c r="C161" s="8" cm="1">
        <f t="array" ref="C161">IF($I$2="Длительное проживание от 30 ночей ",
INDEX(GRID!$B$4:$U$15,MATCH(C$7,GRID!$A$4:$A$15,0),MATCH(1,($U$2=GRID!$B$1:$U$1)*(КАЛЕНДАРЬ!R16=GRID!$B$3:$U$3),0))*GRID!$H$42,
ROUNDUP(INDEX(GRID!$B$4:$U$15,MATCH(C$7,GRID!$A$4:$A$15,0),MATCH(1,($U$2=GRID!$B$1:$U$1)*(КАЛЕНДАРЬ!R16=GRID!$B$3:$U$3),0))*GRID!$H$42*(1-GRID!$H$43),0))</f>
        <v>37872</v>
      </c>
      <c r="D161" s="8" cm="1">
        <f t="array" ref="D161">IF($I$2="Длительное проживание от 30 ночей ",
INDEX(GRID!$B$18:$U$29,MATCH(C$7,GRID!$A$18:$A$29,0),MATCH(1,($U$2=GRID!$B$1:$U$1)*(КАЛЕНДАРЬ!R16=GRID!$B$3:$U$3),0))*GRID!$H$42,
ROUNDUP(INDEX(GRID!$B$18:$U$29,MATCH(C$7,GRID!$A$18:$A$29,0),MATCH(1,($U$2=GRID!$B$1:$U$1)*(КАЛЕНДАРЬ!R16=GRID!$B$3:$U$3),0))*GRID!$H$42*(1-GRID!$H$43),0))</f>
        <v>41472</v>
      </c>
      <c r="E161" s="8" cm="1">
        <f t="array" ref="E161">IF($I$2="Длительное проживание от 30 ночей ",
INDEX(GRID!$B$4:$U$15,MATCH(E$7,GRID!$A$4:$A$15,0),MATCH(1,($U$2=GRID!$B$1:$U$1)*(КАЛЕНДАРЬ!R16=GRID!$B$3:$U$3),0))*GRID!$H$42,
ROUNDUP(INDEX(GRID!$B$4:$U$15,MATCH(E$7,GRID!$A$4:$A$15,0),MATCH(1,($U$2=GRID!$B$1:$U$1)*(КАЛЕНДАРЬ!R16=GRID!$B$3:$U$3),0))*GRID!$H$42*(1-GRID!$H$43),0))</f>
        <v>44712</v>
      </c>
      <c r="F161" s="8" cm="1">
        <f t="array" ref="F161">IF($I$2="Длительное проживание от 30 ночей ",
INDEX(GRID!$B$18:$U$29,MATCH(E$7,GRID!$A$18:$A$29,0),MATCH(1,($U$2=GRID!$B$1:$U$1)*(КАЛЕНДАРЬ!R16=GRID!$B$3:$U$3),0))*GRID!$H$42,
ROUNDUP(INDEX(GRID!$B$18:$U$29,MATCH(E$7,GRID!$A$18:$A$29,0),MATCH(1,($U$2=GRID!$B$1:$U$1)*(КАЛЕНДАРЬ!R16=GRID!$B$3:$U$3),0))*GRID!$H$42*(1-GRID!$H$43),0))</f>
        <v>48312</v>
      </c>
      <c r="G161" s="57" t="s">
        <v>119</v>
      </c>
      <c r="H161" s="57" t="s">
        <v>119</v>
      </c>
      <c r="I161" s="8" cm="1">
        <f t="array" ref="I161">IF($I$2="Длительное проживание от 30 ночей ",
INDEX(GRID!$B$4:$U$15,MATCH(I$7,GRID!$A$4:$A$15,0),MATCH(1,($U$2=GRID!$B$1:$U$1)*(КАЛЕНДАРЬ!R16=GRID!$B$3:$U$3),0))*GRID!$H$42,
ROUNDUP(INDEX(GRID!$B$4:$U$15,MATCH(I$7,GRID!$A$4:$A$15,0),MATCH(1,($U$2=GRID!$B$1:$U$1)*(КАЛЕНДАРЬ!R16=GRID!$B$3:$U$3),0))*GRID!$H$42*(1-GRID!$H$43),0))</f>
        <v>55152</v>
      </c>
      <c r="J161" s="8" cm="1">
        <f t="array" ref="J161">IF($I$2="Длительное проживание от 30 ночей ",
INDEX(GRID!$B$18:$U$29,MATCH(I$7,GRID!$A$18:$A$29,0),MATCH(1,($U$2=GRID!$B$1:$U$1)*(КАЛЕНДАРЬ!R16=GRID!$B$3:$U$3),0))*GRID!$H$42,
ROUNDUP(INDEX(GRID!$B$18:$U$29,MATCH(I$7,GRID!$A$18:$A$29,0),MATCH(1,($U$2=GRID!$B$1:$U$1)*(КАЛЕНДАРЬ!R16=GRID!$B$3:$U$3),0))*GRID!$H$42*(1-GRID!$H$43),0))</f>
        <v>58752</v>
      </c>
      <c r="K161" s="57" t="s">
        <v>119</v>
      </c>
      <c r="L161" s="57" t="s">
        <v>119</v>
      </c>
      <c r="M161" s="8" cm="1">
        <f t="array" ref="M161">IF($I$2="Длительное проживание от 30 ночей ",
INDEX(GRID!$B$4:$U$15,MATCH(M$7,GRID!$A$4:$A$15,0),MATCH(1,($U$2=GRID!$B$1:$U$1)*(КАЛЕНДАРЬ!R16=GRID!$B$3:$U$3),0))*GRID!$H$42,
ROUNDUP(INDEX(GRID!$B$4:$U$15,MATCH(M$7,GRID!$A$4:$A$15,0),MATCH(1,($U$2=GRID!$B$1:$U$1)*(КАЛЕНДАРЬ!R16=GRID!$B$3:$U$3),0))*GRID!$H$42*(1-GRID!$H$43),0))</f>
        <v>79488</v>
      </c>
      <c r="N161" s="8" cm="1">
        <f t="array" ref="N161">IF($I$2="Длительное проживание от 30 ночей ",
INDEX(GRID!$B$18:$U$29,MATCH(M$7,GRID!$A$18:$A$29,0),MATCH(1,($U$2=GRID!$B$1:$U$1)*(КАЛЕНДАРЬ!R16=GRID!$B$3:$U$3),0))*GRID!$H$42,
ROUNDUP(INDEX(GRID!$B$18:$U$29,MATCH(M$7,GRID!$A$18:$A$29,0),MATCH(1,($U$2=GRID!$B$1:$U$1)*(КАЛЕНДАРЬ!R16=GRID!$B$3:$U$3),0))*GRID!$H$42*(1-GRID!$H$43),0))</f>
        <v>83088</v>
      </c>
      <c r="O161" s="57" t="s">
        <v>119</v>
      </c>
      <c r="P161" s="8" cm="1">
        <f t="array" ref="P161">IF($I$2="Длительное проживание от 30 ночей ",
INDEX(GRID!$B$4:$U$15,MATCH(P$7,GRID!$A$4:$A$15,0),MATCH(1,($U$2=GRID!$B$1:$U$1)*(КАЛЕНДАРЬ!R16=GRID!$B$3:$U$3),0))*GRID!$H$42,
ROUNDUP(INDEX(GRID!$B$4:$U$15,MATCH(P$7,GRID!$A$4:$A$15,0),MATCH(1,($U$2=GRID!$B$1:$U$1)*(КАЛЕНДАРЬ!R16=GRID!$B$3:$U$3),0))*GRID!$H$42*(1-GRID!$H$43),0))</f>
        <v>143496</v>
      </c>
      <c r="Q161" s="8" cm="1">
        <f t="array" ref="Q161">IF($I$2="Длительное проживание от 30 ночей ",
INDEX(GRID!$B$4:$U$15,MATCH(Q$7,GRID!$A$4:$A$15,0),MATCH(1,($U$2=GRID!$B$1:$U$1)*(КАЛЕНДАРЬ!R16=GRID!$B$3:$U$3),0))*GRID!$H$42,
ROUNDUP(INDEX(GRID!$B$4:$U$15,MATCH(Q$7,GRID!$A$4:$A$15,0),MATCH(1,($U$2=GRID!$B$1:$U$1)*(КАЛЕНДАРЬ!R16=GRID!$B$3:$U$3),0))*GRID!$H$42*(1-GRID!$H$43),0))</f>
        <v>166032</v>
      </c>
      <c r="R161" s="57" t="s">
        <v>119</v>
      </c>
      <c r="S161" s="57" t="s">
        <v>119</v>
      </c>
      <c r="T161" s="57" t="s">
        <v>119</v>
      </c>
    </row>
    <row r="162" spans="1:20" hidden="1">
      <c r="A162" s="148" t="s">
        <v>17</v>
      </c>
      <c r="B162" s="149">
        <v>14</v>
      </c>
      <c r="C162" s="8" cm="1">
        <f t="array" ref="C162">IF($I$2="Длительное проживание от 30 ночей ",
INDEX(GRID!$B$4:$U$15,MATCH(C$7,GRID!$A$4:$A$15,0),MATCH(1,($U$2=GRID!$B$1:$U$1)*(КАЛЕНДАРЬ!R17=GRID!$B$3:$U$3),0))*GRID!$H$42,
ROUNDUP(INDEX(GRID!$B$4:$U$15,MATCH(C$7,GRID!$A$4:$A$15,0),MATCH(1,($U$2=GRID!$B$1:$U$1)*(КАЛЕНДАРЬ!R17=GRID!$B$3:$U$3),0))*GRID!$H$42*(1-GRID!$H$43),0))</f>
        <v>37872</v>
      </c>
      <c r="D162" s="8" cm="1">
        <f t="array" ref="D162">IF($I$2="Длительное проживание от 30 ночей ",
INDEX(GRID!$B$18:$U$29,MATCH(C$7,GRID!$A$18:$A$29,0),MATCH(1,($U$2=GRID!$B$1:$U$1)*(КАЛЕНДАРЬ!R17=GRID!$B$3:$U$3),0))*GRID!$H$42,
ROUNDUP(INDEX(GRID!$B$18:$U$29,MATCH(C$7,GRID!$A$18:$A$29,0),MATCH(1,($U$2=GRID!$B$1:$U$1)*(КАЛЕНДАРЬ!R17=GRID!$B$3:$U$3),0))*GRID!$H$42*(1-GRID!$H$43),0))</f>
        <v>41472</v>
      </c>
      <c r="E162" s="8" cm="1">
        <f t="array" ref="E162">IF($I$2="Длительное проживание от 30 ночей ",
INDEX(GRID!$B$4:$U$15,MATCH(E$7,GRID!$A$4:$A$15,0),MATCH(1,($U$2=GRID!$B$1:$U$1)*(КАЛЕНДАРЬ!R17=GRID!$B$3:$U$3),0))*GRID!$H$42,
ROUNDUP(INDEX(GRID!$B$4:$U$15,MATCH(E$7,GRID!$A$4:$A$15,0),MATCH(1,($U$2=GRID!$B$1:$U$1)*(КАЛЕНДАРЬ!R17=GRID!$B$3:$U$3),0))*GRID!$H$42*(1-GRID!$H$43),0))</f>
        <v>44712</v>
      </c>
      <c r="F162" s="8" cm="1">
        <f t="array" ref="F162">IF($I$2="Длительное проживание от 30 ночей ",
INDEX(GRID!$B$18:$U$29,MATCH(E$7,GRID!$A$18:$A$29,0),MATCH(1,($U$2=GRID!$B$1:$U$1)*(КАЛЕНДАРЬ!R17=GRID!$B$3:$U$3),0))*GRID!$H$42,
ROUNDUP(INDEX(GRID!$B$18:$U$29,MATCH(E$7,GRID!$A$18:$A$29,0),MATCH(1,($U$2=GRID!$B$1:$U$1)*(КАЛЕНДАРЬ!R17=GRID!$B$3:$U$3),0))*GRID!$H$42*(1-GRID!$H$43),0))</f>
        <v>48312</v>
      </c>
      <c r="G162" s="57" t="s">
        <v>119</v>
      </c>
      <c r="H162" s="57" t="s">
        <v>119</v>
      </c>
      <c r="I162" s="8" cm="1">
        <f t="array" ref="I162">IF($I$2="Длительное проживание от 30 ночей ",
INDEX(GRID!$B$4:$U$15,MATCH(I$7,GRID!$A$4:$A$15,0),MATCH(1,($U$2=GRID!$B$1:$U$1)*(КАЛЕНДАРЬ!R17=GRID!$B$3:$U$3),0))*GRID!$H$42,
ROUNDUP(INDEX(GRID!$B$4:$U$15,MATCH(I$7,GRID!$A$4:$A$15,0),MATCH(1,($U$2=GRID!$B$1:$U$1)*(КАЛЕНДАРЬ!R17=GRID!$B$3:$U$3),0))*GRID!$H$42*(1-GRID!$H$43),0))</f>
        <v>55152</v>
      </c>
      <c r="J162" s="8" cm="1">
        <f t="array" ref="J162">IF($I$2="Длительное проживание от 30 ночей ",
INDEX(GRID!$B$18:$U$29,MATCH(I$7,GRID!$A$18:$A$29,0),MATCH(1,($U$2=GRID!$B$1:$U$1)*(КАЛЕНДАРЬ!R17=GRID!$B$3:$U$3),0))*GRID!$H$42,
ROUNDUP(INDEX(GRID!$B$18:$U$29,MATCH(I$7,GRID!$A$18:$A$29,0),MATCH(1,($U$2=GRID!$B$1:$U$1)*(КАЛЕНДАРЬ!R17=GRID!$B$3:$U$3),0))*GRID!$H$42*(1-GRID!$H$43),0))</f>
        <v>58752</v>
      </c>
      <c r="K162" s="57" t="s">
        <v>119</v>
      </c>
      <c r="L162" s="57" t="s">
        <v>119</v>
      </c>
      <c r="M162" s="8" cm="1">
        <f t="array" ref="M162">IF($I$2="Длительное проживание от 30 ночей ",
INDEX(GRID!$B$4:$U$15,MATCH(M$7,GRID!$A$4:$A$15,0),MATCH(1,($U$2=GRID!$B$1:$U$1)*(КАЛЕНДАРЬ!R17=GRID!$B$3:$U$3),0))*GRID!$H$42,
ROUNDUP(INDEX(GRID!$B$4:$U$15,MATCH(M$7,GRID!$A$4:$A$15,0),MATCH(1,($U$2=GRID!$B$1:$U$1)*(КАЛЕНДАРЬ!R17=GRID!$B$3:$U$3),0))*GRID!$H$42*(1-GRID!$H$43),0))</f>
        <v>79488</v>
      </c>
      <c r="N162" s="8" cm="1">
        <f t="array" ref="N162">IF($I$2="Длительное проживание от 30 ночей ",
INDEX(GRID!$B$18:$U$29,MATCH(M$7,GRID!$A$18:$A$29,0),MATCH(1,($U$2=GRID!$B$1:$U$1)*(КАЛЕНДАРЬ!R17=GRID!$B$3:$U$3),0))*GRID!$H$42,
ROUNDUP(INDEX(GRID!$B$18:$U$29,MATCH(M$7,GRID!$A$18:$A$29,0),MATCH(1,($U$2=GRID!$B$1:$U$1)*(КАЛЕНДАРЬ!R17=GRID!$B$3:$U$3),0))*GRID!$H$42*(1-GRID!$H$43),0))</f>
        <v>83088</v>
      </c>
      <c r="O162" s="57" t="s">
        <v>119</v>
      </c>
      <c r="P162" s="8" cm="1">
        <f t="array" ref="P162">IF($I$2="Длительное проживание от 30 ночей ",
INDEX(GRID!$B$4:$U$15,MATCH(P$7,GRID!$A$4:$A$15,0),MATCH(1,($U$2=GRID!$B$1:$U$1)*(КАЛЕНДАРЬ!R17=GRID!$B$3:$U$3),0))*GRID!$H$42,
ROUNDUP(INDEX(GRID!$B$4:$U$15,MATCH(P$7,GRID!$A$4:$A$15,0),MATCH(1,($U$2=GRID!$B$1:$U$1)*(КАЛЕНДАРЬ!R17=GRID!$B$3:$U$3),0))*GRID!$H$42*(1-GRID!$H$43),0))</f>
        <v>143496</v>
      </c>
      <c r="Q162" s="8" cm="1">
        <f t="array" ref="Q162">IF($I$2="Длительное проживание от 30 ночей ",
INDEX(GRID!$B$4:$U$15,MATCH(Q$7,GRID!$A$4:$A$15,0),MATCH(1,($U$2=GRID!$B$1:$U$1)*(КАЛЕНДАРЬ!R17=GRID!$B$3:$U$3),0))*GRID!$H$42,
ROUNDUP(INDEX(GRID!$B$4:$U$15,MATCH(Q$7,GRID!$A$4:$A$15,0),MATCH(1,($U$2=GRID!$B$1:$U$1)*(КАЛЕНДАРЬ!R17=GRID!$B$3:$U$3),0))*GRID!$H$42*(1-GRID!$H$43),0))</f>
        <v>166032</v>
      </c>
      <c r="R162" s="57" t="s">
        <v>119</v>
      </c>
      <c r="S162" s="57" t="s">
        <v>119</v>
      </c>
      <c r="T162" s="57" t="s">
        <v>119</v>
      </c>
    </row>
    <row r="163" spans="1:20" hidden="1">
      <c r="A163" s="148" t="s">
        <v>11</v>
      </c>
      <c r="B163" s="149">
        <v>15</v>
      </c>
      <c r="C163" s="8" cm="1">
        <f t="array" ref="C163">IF($I$2="Длительное проживание от 30 ночей ",
INDEX(GRID!$B$4:$U$15,MATCH(C$7,GRID!$A$4:$A$15,0),MATCH(1,($U$2=GRID!$B$1:$U$1)*(КАЛЕНДАРЬ!R18=GRID!$B$3:$U$3),0))*GRID!$H$42,
ROUNDUP(INDEX(GRID!$B$4:$U$15,MATCH(C$7,GRID!$A$4:$A$15,0),MATCH(1,($U$2=GRID!$B$1:$U$1)*(КАЛЕНДАРЬ!R18=GRID!$B$3:$U$3),0))*GRID!$H$42*(1-GRID!$H$43),0))</f>
        <v>34632</v>
      </c>
      <c r="D163" s="8" cm="1">
        <f t="array" ref="D163">IF($I$2="Длительное проживание от 30 ночей ",
INDEX(GRID!$B$18:$U$29,MATCH(C$7,GRID!$A$18:$A$29,0),MATCH(1,($U$2=GRID!$B$1:$U$1)*(КАЛЕНДАРЬ!R18=GRID!$B$3:$U$3),0))*GRID!$H$42,
ROUNDUP(INDEX(GRID!$B$18:$U$29,MATCH(C$7,GRID!$A$18:$A$29,0),MATCH(1,($U$2=GRID!$B$1:$U$1)*(КАЛЕНДАРЬ!R18=GRID!$B$3:$U$3),0))*GRID!$H$42*(1-GRID!$H$43),0))</f>
        <v>38232</v>
      </c>
      <c r="E163" s="8" cm="1">
        <f t="array" ref="E163">IF($I$2="Длительное проживание от 30 ночей ",
INDEX(GRID!$B$4:$U$15,MATCH(E$7,GRID!$A$4:$A$15,0),MATCH(1,($U$2=GRID!$B$1:$U$1)*(КАЛЕНДАРЬ!R18=GRID!$B$3:$U$3),0))*GRID!$H$42,
ROUNDUP(INDEX(GRID!$B$4:$U$15,MATCH(E$7,GRID!$A$4:$A$15,0),MATCH(1,($U$2=GRID!$B$1:$U$1)*(КАЛЕНДАРЬ!R18=GRID!$B$3:$U$3),0))*GRID!$H$42*(1-GRID!$H$43),0))</f>
        <v>41112</v>
      </c>
      <c r="F163" s="8" cm="1">
        <f t="array" ref="F163">IF($I$2="Длительное проживание от 30 ночей ",
INDEX(GRID!$B$18:$U$29,MATCH(E$7,GRID!$A$18:$A$29,0),MATCH(1,($U$2=GRID!$B$1:$U$1)*(КАЛЕНДАРЬ!R18=GRID!$B$3:$U$3),0))*GRID!$H$42,
ROUNDUP(INDEX(GRID!$B$18:$U$29,MATCH(E$7,GRID!$A$18:$A$29,0),MATCH(1,($U$2=GRID!$B$1:$U$1)*(КАЛЕНДАРЬ!R18=GRID!$B$3:$U$3),0))*GRID!$H$42*(1-GRID!$H$43),0))</f>
        <v>44712</v>
      </c>
      <c r="G163" s="57" t="s">
        <v>119</v>
      </c>
      <c r="H163" s="57" t="s">
        <v>119</v>
      </c>
      <c r="I163" s="8" cm="1">
        <f t="array" ref="I163">IF($I$2="Длительное проживание от 30 ночей ",
INDEX(GRID!$B$4:$U$15,MATCH(I$7,GRID!$A$4:$A$15,0),MATCH(1,($U$2=GRID!$B$1:$U$1)*(КАЛЕНДАРЬ!R18=GRID!$B$3:$U$3),0))*GRID!$H$42,
ROUNDUP(INDEX(GRID!$B$4:$U$15,MATCH(I$7,GRID!$A$4:$A$15,0),MATCH(1,($U$2=GRID!$B$1:$U$1)*(КАЛЕНДАРЬ!R18=GRID!$B$3:$U$3),0))*GRID!$H$42*(1-GRID!$H$43),0))</f>
        <v>51120</v>
      </c>
      <c r="J163" s="8" cm="1">
        <f t="array" ref="J163">IF($I$2="Длительное проживание от 30 ночей ",
INDEX(GRID!$B$18:$U$29,MATCH(I$7,GRID!$A$18:$A$29,0),MATCH(1,($U$2=GRID!$B$1:$U$1)*(КАЛЕНДАРЬ!R18=GRID!$B$3:$U$3),0))*GRID!$H$42,
ROUNDUP(INDEX(GRID!$B$18:$U$29,MATCH(I$7,GRID!$A$18:$A$29,0),MATCH(1,($U$2=GRID!$B$1:$U$1)*(КАЛЕНДАРЬ!R18=GRID!$B$3:$U$3),0))*GRID!$H$42*(1-GRID!$H$43),0))</f>
        <v>54720</v>
      </c>
      <c r="K163" s="57" t="s">
        <v>119</v>
      </c>
      <c r="L163" s="57" t="s">
        <v>119</v>
      </c>
      <c r="M163" s="8" cm="1">
        <f t="array" ref="M163">IF($I$2="Длительное проживание от 30 ночей ",
INDEX(GRID!$B$4:$U$15,MATCH(M$7,GRID!$A$4:$A$15,0),MATCH(1,($U$2=GRID!$B$1:$U$1)*(КАЛЕНДАРЬ!R18=GRID!$B$3:$U$3),0))*GRID!$H$42,
ROUNDUP(INDEX(GRID!$B$4:$U$15,MATCH(M$7,GRID!$A$4:$A$15,0),MATCH(1,($U$2=GRID!$B$1:$U$1)*(КАЛЕНДАРЬ!R18=GRID!$B$3:$U$3),0))*GRID!$H$42*(1-GRID!$H$43),0))</f>
        <v>74304</v>
      </c>
      <c r="N163" s="8" cm="1">
        <f t="array" ref="N163">IF($I$2="Длительное проживание от 30 ночей ",
INDEX(GRID!$B$18:$U$29,MATCH(M$7,GRID!$A$18:$A$29,0),MATCH(1,($U$2=GRID!$B$1:$U$1)*(КАЛЕНДАРЬ!R18=GRID!$B$3:$U$3),0))*GRID!$H$42,
ROUNDUP(INDEX(GRID!$B$18:$U$29,MATCH(M$7,GRID!$A$18:$A$29,0),MATCH(1,($U$2=GRID!$B$1:$U$1)*(КАЛЕНДАРЬ!R18=GRID!$B$3:$U$3),0))*GRID!$H$42*(1-GRID!$H$43),0))</f>
        <v>77904</v>
      </c>
      <c r="O163" s="57" t="s">
        <v>119</v>
      </c>
      <c r="P163" s="8" cm="1">
        <f t="array" ref="P163">IF($I$2="Длительное проживание от 30 ночей ",
INDEX(GRID!$B$4:$U$15,MATCH(P$7,GRID!$A$4:$A$15,0),MATCH(1,($U$2=GRID!$B$1:$U$1)*(КАЛЕНДАРЬ!R18=GRID!$B$3:$U$3),0))*GRID!$H$42,
ROUNDUP(INDEX(GRID!$B$4:$U$15,MATCH(P$7,GRID!$A$4:$A$15,0),MATCH(1,($U$2=GRID!$B$1:$U$1)*(КАЛЕНДАРЬ!R18=GRID!$B$3:$U$3),0))*GRID!$H$42*(1-GRID!$H$43),0))</f>
        <v>136872</v>
      </c>
      <c r="Q163" s="8" cm="1">
        <f t="array" ref="Q163">IF($I$2="Длительное проживание от 30 ночей ",
INDEX(GRID!$B$4:$U$15,MATCH(Q$7,GRID!$A$4:$A$15,0),MATCH(1,($U$2=GRID!$B$1:$U$1)*(КАЛЕНДАРЬ!R18=GRID!$B$3:$U$3),0))*GRID!$H$42,
ROUNDUP(INDEX(GRID!$B$4:$U$15,MATCH(Q$7,GRID!$A$4:$A$15,0),MATCH(1,($U$2=GRID!$B$1:$U$1)*(КАЛЕНДАРЬ!R18=GRID!$B$3:$U$3),0))*GRID!$H$42*(1-GRID!$H$43),0))</f>
        <v>159048</v>
      </c>
      <c r="R163" s="57" t="s">
        <v>119</v>
      </c>
      <c r="S163" s="57" t="s">
        <v>119</v>
      </c>
      <c r="T163" s="57" t="s">
        <v>119</v>
      </c>
    </row>
    <row r="164" spans="1:20" hidden="1">
      <c r="A164" s="148" t="s">
        <v>12</v>
      </c>
      <c r="B164" s="149">
        <v>16</v>
      </c>
      <c r="C164" s="8" cm="1">
        <f t="array" ref="C164">IF($I$2="Длительное проживание от 30 ночей ",
INDEX(GRID!$B$4:$U$15,MATCH(C$7,GRID!$A$4:$A$15,0),MATCH(1,($U$2=GRID!$B$1:$U$1)*(КАЛЕНДАРЬ!R19=GRID!$B$3:$U$3),0))*GRID!$H$42,
ROUNDUP(INDEX(GRID!$B$4:$U$15,MATCH(C$7,GRID!$A$4:$A$15,0),MATCH(1,($U$2=GRID!$B$1:$U$1)*(КАЛЕНДАРЬ!R19=GRID!$B$3:$U$3),0))*GRID!$H$42*(1-GRID!$H$43),0))</f>
        <v>34632</v>
      </c>
      <c r="D164" s="8" cm="1">
        <f t="array" ref="D164">IF($I$2="Длительное проживание от 30 ночей ",
INDEX(GRID!$B$18:$U$29,MATCH(C$7,GRID!$A$18:$A$29,0),MATCH(1,($U$2=GRID!$B$1:$U$1)*(КАЛЕНДАРЬ!R19=GRID!$B$3:$U$3),0))*GRID!$H$42,
ROUNDUP(INDEX(GRID!$B$18:$U$29,MATCH(C$7,GRID!$A$18:$A$29,0),MATCH(1,($U$2=GRID!$B$1:$U$1)*(КАЛЕНДАРЬ!R19=GRID!$B$3:$U$3),0))*GRID!$H$42*(1-GRID!$H$43),0))</f>
        <v>38232</v>
      </c>
      <c r="E164" s="8" cm="1">
        <f t="array" ref="E164">IF($I$2="Длительное проживание от 30 ночей ",
INDEX(GRID!$B$4:$U$15,MATCH(E$7,GRID!$A$4:$A$15,0),MATCH(1,($U$2=GRID!$B$1:$U$1)*(КАЛЕНДАРЬ!R19=GRID!$B$3:$U$3),0))*GRID!$H$42,
ROUNDUP(INDEX(GRID!$B$4:$U$15,MATCH(E$7,GRID!$A$4:$A$15,0),MATCH(1,($U$2=GRID!$B$1:$U$1)*(КАЛЕНДАРЬ!R19=GRID!$B$3:$U$3),0))*GRID!$H$42*(1-GRID!$H$43),0))</f>
        <v>41112</v>
      </c>
      <c r="F164" s="8" cm="1">
        <f t="array" ref="F164">IF($I$2="Длительное проживание от 30 ночей ",
INDEX(GRID!$B$18:$U$29,MATCH(E$7,GRID!$A$18:$A$29,0),MATCH(1,($U$2=GRID!$B$1:$U$1)*(КАЛЕНДАРЬ!R19=GRID!$B$3:$U$3),0))*GRID!$H$42,
ROUNDUP(INDEX(GRID!$B$18:$U$29,MATCH(E$7,GRID!$A$18:$A$29,0),MATCH(1,($U$2=GRID!$B$1:$U$1)*(КАЛЕНДАРЬ!R19=GRID!$B$3:$U$3),0))*GRID!$H$42*(1-GRID!$H$43),0))</f>
        <v>44712</v>
      </c>
      <c r="G164" s="57" t="s">
        <v>119</v>
      </c>
      <c r="H164" s="57" t="s">
        <v>119</v>
      </c>
      <c r="I164" s="8" cm="1">
        <f t="array" ref="I164">IF($I$2="Длительное проживание от 30 ночей ",
INDEX(GRID!$B$4:$U$15,MATCH(I$7,GRID!$A$4:$A$15,0),MATCH(1,($U$2=GRID!$B$1:$U$1)*(КАЛЕНДАРЬ!R19=GRID!$B$3:$U$3),0))*GRID!$H$42,
ROUNDUP(INDEX(GRID!$B$4:$U$15,MATCH(I$7,GRID!$A$4:$A$15,0),MATCH(1,($U$2=GRID!$B$1:$U$1)*(КАЛЕНДАРЬ!R19=GRID!$B$3:$U$3),0))*GRID!$H$42*(1-GRID!$H$43),0))</f>
        <v>51120</v>
      </c>
      <c r="J164" s="8" cm="1">
        <f t="array" ref="J164">IF($I$2="Длительное проживание от 30 ночей ",
INDEX(GRID!$B$18:$U$29,MATCH(I$7,GRID!$A$18:$A$29,0),MATCH(1,($U$2=GRID!$B$1:$U$1)*(КАЛЕНДАРЬ!R19=GRID!$B$3:$U$3),0))*GRID!$H$42,
ROUNDUP(INDEX(GRID!$B$18:$U$29,MATCH(I$7,GRID!$A$18:$A$29,0),MATCH(1,($U$2=GRID!$B$1:$U$1)*(КАЛЕНДАРЬ!R19=GRID!$B$3:$U$3),0))*GRID!$H$42*(1-GRID!$H$43),0))</f>
        <v>54720</v>
      </c>
      <c r="K164" s="57" t="s">
        <v>119</v>
      </c>
      <c r="L164" s="57" t="s">
        <v>119</v>
      </c>
      <c r="M164" s="8" cm="1">
        <f t="array" ref="M164">IF($I$2="Длительное проживание от 30 ночей ",
INDEX(GRID!$B$4:$U$15,MATCH(M$7,GRID!$A$4:$A$15,0),MATCH(1,($U$2=GRID!$B$1:$U$1)*(КАЛЕНДАРЬ!R19=GRID!$B$3:$U$3),0))*GRID!$H$42,
ROUNDUP(INDEX(GRID!$B$4:$U$15,MATCH(M$7,GRID!$A$4:$A$15,0),MATCH(1,($U$2=GRID!$B$1:$U$1)*(КАЛЕНДАРЬ!R19=GRID!$B$3:$U$3),0))*GRID!$H$42*(1-GRID!$H$43),0))</f>
        <v>74304</v>
      </c>
      <c r="N164" s="8" cm="1">
        <f t="array" ref="N164">IF($I$2="Длительное проживание от 30 ночей ",
INDEX(GRID!$B$18:$U$29,MATCH(M$7,GRID!$A$18:$A$29,0),MATCH(1,($U$2=GRID!$B$1:$U$1)*(КАЛЕНДАРЬ!R19=GRID!$B$3:$U$3),0))*GRID!$H$42,
ROUNDUP(INDEX(GRID!$B$18:$U$29,MATCH(M$7,GRID!$A$18:$A$29,0),MATCH(1,($U$2=GRID!$B$1:$U$1)*(КАЛЕНДАРЬ!R19=GRID!$B$3:$U$3),0))*GRID!$H$42*(1-GRID!$H$43),0))</f>
        <v>77904</v>
      </c>
      <c r="O164" s="57" t="s">
        <v>119</v>
      </c>
      <c r="P164" s="8" cm="1">
        <f t="array" ref="P164">IF($I$2="Длительное проживание от 30 ночей ",
INDEX(GRID!$B$4:$U$15,MATCH(P$7,GRID!$A$4:$A$15,0),MATCH(1,($U$2=GRID!$B$1:$U$1)*(КАЛЕНДАРЬ!R19=GRID!$B$3:$U$3),0))*GRID!$H$42,
ROUNDUP(INDEX(GRID!$B$4:$U$15,MATCH(P$7,GRID!$A$4:$A$15,0),MATCH(1,($U$2=GRID!$B$1:$U$1)*(КАЛЕНДАРЬ!R19=GRID!$B$3:$U$3),0))*GRID!$H$42*(1-GRID!$H$43),0))</f>
        <v>136872</v>
      </c>
      <c r="Q164" s="8" cm="1">
        <f t="array" ref="Q164">IF($I$2="Длительное проживание от 30 ночей ",
INDEX(GRID!$B$4:$U$15,MATCH(Q$7,GRID!$A$4:$A$15,0),MATCH(1,($U$2=GRID!$B$1:$U$1)*(КАЛЕНДАРЬ!R19=GRID!$B$3:$U$3),0))*GRID!$H$42,
ROUNDUP(INDEX(GRID!$B$4:$U$15,MATCH(Q$7,GRID!$A$4:$A$15,0),MATCH(1,($U$2=GRID!$B$1:$U$1)*(КАЛЕНДАРЬ!R19=GRID!$B$3:$U$3),0))*GRID!$H$42*(1-GRID!$H$43),0))</f>
        <v>159048</v>
      </c>
      <c r="R164" s="57" t="s">
        <v>119</v>
      </c>
      <c r="S164" s="57" t="s">
        <v>119</v>
      </c>
      <c r="T164" s="57" t="s">
        <v>119</v>
      </c>
    </row>
    <row r="165" spans="1:20" hidden="1">
      <c r="A165" s="148" t="s">
        <v>13</v>
      </c>
      <c r="B165" s="149">
        <v>17</v>
      </c>
      <c r="C165" s="8" cm="1">
        <f t="array" ref="C165">IF($I$2="Длительное проживание от 30 ночей ",
INDEX(GRID!$B$4:$U$15,MATCH(C$7,GRID!$A$4:$A$15,0),MATCH(1,($U$2=GRID!$B$1:$U$1)*(КАЛЕНДАРЬ!R20=GRID!$B$3:$U$3),0))*GRID!$H$42,
ROUNDUP(INDEX(GRID!$B$4:$U$15,MATCH(C$7,GRID!$A$4:$A$15,0),MATCH(1,($U$2=GRID!$B$1:$U$1)*(КАЛЕНДАРЬ!R20=GRID!$B$3:$U$3),0))*GRID!$H$42*(1-GRID!$H$43),0))</f>
        <v>34632</v>
      </c>
      <c r="D165" s="8" cm="1">
        <f t="array" ref="D165">IF($I$2="Длительное проживание от 30 ночей ",
INDEX(GRID!$B$18:$U$29,MATCH(C$7,GRID!$A$18:$A$29,0),MATCH(1,($U$2=GRID!$B$1:$U$1)*(КАЛЕНДАРЬ!R20=GRID!$B$3:$U$3),0))*GRID!$H$42,
ROUNDUP(INDEX(GRID!$B$18:$U$29,MATCH(C$7,GRID!$A$18:$A$29,0),MATCH(1,($U$2=GRID!$B$1:$U$1)*(КАЛЕНДАРЬ!R20=GRID!$B$3:$U$3),0))*GRID!$H$42*(1-GRID!$H$43),0))</f>
        <v>38232</v>
      </c>
      <c r="E165" s="8" cm="1">
        <f t="array" ref="E165">IF($I$2="Длительное проживание от 30 ночей ",
INDEX(GRID!$B$4:$U$15,MATCH(E$7,GRID!$A$4:$A$15,0),MATCH(1,($U$2=GRID!$B$1:$U$1)*(КАЛЕНДАРЬ!R20=GRID!$B$3:$U$3),0))*GRID!$H$42,
ROUNDUP(INDEX(GRID!$B$4:$U$15,MATCH(E$7,GRID!$A$4:$A$15,0),MATCH(1,($U$2=GRID!$B$1:$U$1)*(КАЛЕНДАРЬ!R20=GRID!$B$3:$U$3),0))*GRID!$H$42*(1-GRID!$H$43),0))</f>
        <v>41112</v>
      </c>
      <c r="F165" s="8" cm="1">
        <f t="array" ref="F165">IF($I$2="Длительное проживание от 30 ночей ",
INDEX(GRID!$B$18:$U$29,MATCH(E$7,GRID!$A$18:$A$29,0),MATCH(1,($U$2=GRID!$B$1:$U$1)*(КАЛЕНДАРЬ!R20=GRID!$B$3:$U$3),0))*GRID!$H$42,
ROUNDUP(INDEX(GRID!$B$18:$U$29,MATCH(E$7,GRID!$A$18:$A$29,0),MATCH(1,($U$2=GRID!$B$1:$U$1)*(КАЛЕНДАРЬ!R20=GRID!$B$3:$U$3),0))*GRID!$H$42*(1-GRID!$H$43),0))</f>
        <v>44712</v>
      </c>
      <c r="G165" s="57" t="s">
        <v>119</v>
      </c>
      <c r="H165" s="57" t="s">
        <v>119</v>
      </c>
      <c r="I165" s="8" cm="1">
        <f t="array" ref="I165">IF($I$2="Длительное проживание от 30 ночей ",
INDEX(GRID!$B$4:$U$15,MATCH(I$7,GRID!$A$4:$A$15,0),MATCH(1,($U$2=GRID!$B$1:$U$1)*(КАЛЕНДАРЬ!R20=GRID!$B$3:$U$3),0))*GRID!$H$42,
ROUNDUP(INDEX(GRID!$B$4:$U$15,MATCH(I$7,GRID!$A$4:$A$15,0),MATCH(1,($U$2=GRID!$B$1:$U$1)*(КАЛЕНДАРЬ!R20=GRID!$B$3:$U$3),0))*GRID!$H$42*(1-GRID!$H$43),0))</f>
        <v>51120</v>
      </c>
      <c r="J165" s="8" cm="1">
        <f t="array" ref="J165">IF($I$2="Длительное проживание от 30 ночей ",
INDEX(GRID!$B$18:$U$29,MATCH(I$7,GRID!$A$18:$A$29,0),MATCH(1,($U$2=GRID!$B$1:$U$1)*(КАЛЕНДАРЬ!R20=GRID!$B$3:$U$3),0))*GRID!$H$42,
ROUNDUP(INDEX(GRID!$B$18:$U$29,MATCH(I$7,GRID!$A$18:$A$29,0),MATCH(1,($U$2=GRID!$B$1:$U$1)*(КАЛЕНДАРЬ!R20=GRID!$B$3:$U$3),0))*GRID!$H$42*(1-GRID!$H$43),0))</f>
        <v>54720</v>
      </c>
      <c r="K165" s="57" t="s">
        <v>119</v>
      </c>
      <c r="L165" s="57" t="s">
        <v>119</v>
      </c>
      <c r="M165" s="8" cm="1">
        <f t="array" ref="M165">IF($I$2="Длительное проживание от 30 ночей ",
INDEX(GRID!$B$4:$U$15,MATCH(M$7,GRID!$A$4:$A$15,0),MATCH(1,($U$2=GRID!$B$1:$U$1)*(КАЛЕНДАРЬ!R20=GRID!$B$3:$U$3),0))*GRID!$H$42,
ROUNDUP(INDEX(GRID!$B$4:$U$15,MATCH(M$7,GRID!$A$4:$A$15,0),MATCH(1,($U$2=GRID!$B$1:$U$1)*(КАЛЕНДАРЬ!R20=GRID!$B$3:$U$3),0))*GRID!$H$42*(1-GRID!$H$43),0))</f>
        <v>74304</v>
      </c>
      <c r="N165" s="8" cm="1">
        <f t="array" ref="N165">IF($I$2="Длительное проживание от 30 ночей ",
INDEX(GRID!$B$18:$U$29,MATCH(M$7,GRID!$A$18:$A$29,0),MATCH(1,($U$2=GRID!$B$1:$U$1)*(КАЛЕНДАРЬ!R20=GRID!$B$3:$U$3),0))*GRID!$H$42,
ROUNDUP(INDEX(GRID!$B$18:$U$29,MATCH(M$7,GRID!$A$18:$A$29,0),MATCH(1,($U$2=GRID!$B$1:$U$1)*(КАЛЕНДАРЬ!R20=GRID!$B$3:$U$3),0))*GRID!$H$42*(1-GRID!$H$43),0))</f>
        <v>77904</v>
      </c>
      <c r="O165" s="57" t="s">
        <v>119</v>
      </c>
      <c r="P165" s="8" cm="1">
        <f t="array" ref="P165">IF($I$2="Длительное проживание от 30 ночей ",
INDEX(GRID!$B$4:$U$15,MATCH(P$7,GRID!$A$4:$A$15,0),MATCH(1,($U$2=GRID!$B$1:$U$1)*(КАЛЕНДАРЬ!R20=GRID!$B$3:$U$3),0))*GRID!$H$42,
ROUNDUP(INDEX(GRID!$B$4:$U$15,MATCH(P$7,GRID!$A$4:$A$15,0),MATCH(1,($U$2=GRID!$B$1:$U$1)*(КАЛЕНДАРЬ!R20=GRID!$B$3:$U$3),0))*GRID!$H$42*(1-GRID!$H$43),0))</f>
        <v>136872</v>
      </c>
      <c r="Q165" s="8" cm="1">
        <f t="array" ref="Q165">IF($I$2="Длительное проживание от 30 ночей ",
INDEX(GRID!$B$4:$U$15,MATCH(Q$7,GRID!$A$4:$A$15,0),MATCH(1,($U$2=GRID!$B$1:$U$1)*(КАЛЕНДАРЬ!R20=GRID!$B$3:$U$3),0))*GRID!$H$42,
ROUNDUP(INDEX(GRID!$B$4:$U$15,MATCH(Q$7,GRID!$A$4:$A$15,0),MATCH(1,($U$2=GRID!$B$1:$U$1)*(КАЛЕНДАРЬ!R20=GRID!$B$3:$U$3),0))*GRID!$H$42*(1-GRID!$H$43),0))</f>
        <v>159048</v>
      </c>
      <c r="R165" s="57" t="s">
        <v>119</v>
      </c>
      <c r="S165" s="57" t="s">
        <v>119</v>
      </c>
      <c r="T165" s="57" t="s">
        <v>119</v>
      </c>
    </row>
    <row r="166" spans="1:20" hidden="1">
      <c r="A166" s="148" t="s">
        <v>14</v>
      </c>
      <c r="B166" s="149">
        <v>18</v>
      </c>
      <c r="C166" s="8" cm="1">
        <f t="array" ref="C166">IF($I$2="Длительное проживание от 30 ночей ",
INDEX(GRID!$B$4:$U$15,MATCH(C$7,GRID!$A$4:$A$15,0),MATCH(1,($U$2=GRID!$B$1:$U$1)*(КАЛЕНДАРЬ!R21=GRID!$B$3:$U$3),0))*GRID!$H$42,
ROUNDUP(INDEX(GRID!$B$4:$U$15,MATCH(C$7,GRID!$A$4:$A$15,0),MATCH(1,($U$2=GRID!$B$1:$U$1)*(КАЛЕНДАРЬ!R21=GRID!$B$3:$U$3),0))*GRID!$H$42*(1-GRID!$H$43),0))</f>
        <v>34632</v>
      </c>
      <c r="D166" s="8" cm="1">
        <f t="array" ref="D166">IF($I$2="Длительное проживание от 30 ночей ",
INDEX(GRID!$B$18:$U$29,MATCH(C$7,GRID!$A$18:$A$29,0),MATCH(1,($U$2=GRID!$B$1:$U$1)*(КАЛЕНДАРЬ!R21=GRID!$B$3:$U$3),0))*GRID!$H$42,
ROUNDUP(INDEX(GRID!$B$18:$U$29,MATCH(C$7,GRID!$A$18:$A$29,0),MATCH(1,($U$2=GRID!$B$1:$U$1)*(КАЛЕНДАРЬ!R21=GRID!$B$3:$U$3),0))*GRID!$H$42*(1-GRID!$H$43),0))</f>
        <v>38232</v>
      </c>
      <c r="E166" s="8" cm="1">
        <f t="array" ref="E166">IF($I$2="Длительное проживание от 30 ночей ",
INDEX(GRID!$B$4:$U$15,MATCH(E$7,GRID!$A$4:$A$15,0),MATCH(1,($U$2=GRID!$B$1:$U$1)*(КАЛЕНДАРЬ!R21=GRID!$B$3:$U$3),0))*GRID!$H$42,
ROUNDUP(INDEX(GRID!$B$4:$U$15,MATCH(E$7,GRID!$A$4:$A$15,0),MATCH(1,($U$2=GRID!$B$1:$U$1)*(КАЛЕНДАРЬ!R21=GRID!$B$3:$U$3),0))*GRID!$H$42*(1-GRID!$H$43),0))</f>
        <v>41112</v>
      </c>
      <c r="F166" s="8" cm="1">
        <f t="array" ref="F166">IF($I$2="Длительное проживание от 30 ночей ",
INDEX(GRID!$B$18:$U$29,MATCH(E$7,GRID!$A$18:$A$29,0),MATCH(1,($U$2=GRID!$B$1:$U$1)*(КАЛЕНДАРЬ!R21=GRID!$B$3:$U$3),0))*GRID!$H$42,
ROUNDUP(INDEX(GRID!$B$18:$U$29,MATCH(E$7,GRID!$A$18:$A$29,0),MATCH(1,($U$2=GRID!$B$1:$U$1)*(КАЛЕНДАРЬ!R21=GRID!$B$3:$U$3),0))*GRID!$H$42*(1-GRID!$H$43),0))</f>
        <v>44712</v>
      </c>
      <c r="G166" s="57" t="s">
        <v>119</v>
      </c>
      <c r="H166" s="57" t="s">
        <v>119</v>
      </c>
      <c r="I166" s="8" cm="1">
        <f t="array" ref="I166">IF($I$2="Длительное проживание от 30 ночей ",
INDEX(GRID!$B$4:$U$15,MATCH(I$7,GRID!$A$4:$A$15,0),MATCH(1,($U$2=GRID!$B$1:$U$1)*(КАЛЕНДАРЬ!R21=GRID!$B$3:$U$3),0))*GRID!$H$42,
ROUNDUP(INDEX(GRID!$B$4:$U$15,MATCH(I$7,GRID!$A$4:$A$15,0),MATCH(1,($U$2=GRID!$B$1:$U$1)*(КАЛЕНДАРЬ!R21=GRID!$B$3:$U$3),0))*GRID!$H$42*(1-GRID!$H$43),0))</f>
        <v>51120</v>
      </c>
      <c r="J166" s="8" cm="1">
        <f t="array" ref="J166">IF($I$2="Длительное проживание от 30 ночей ",
INDEX(GRID!$B$18:$U$29,MATCH(I$7,GRID!$A$18:$A$29,0),MATCH(1,($U$2=GRID!$B$1:$U$1)*(КАЛЕНДАРЬ!R21=GRID!$B$3:$U$3),0))*GRID!$H$42,
ROUNDUP(INDEX(GRID!$B$18:$U$29,MATCH(I$7,GRID!$A$18:$A$29,0),MATCH(1,($U$2=GRID!$B$1:$U$1)*(КАЛЕНДАРЬ!R21=GRID!$B$3:$U$3),0))*GRID!$H$42*(1-GRID!$H$43),0))</f>
        <v>54720</v>
      </c>
      <c r="K166" s="57" t="s">
        <v>119</v>
      </c>
      <c r="L166" s="57" t="s">
        <v>119</v>
      </c>
      <c r="M166" s="8" cm="1">
        <f t="array" ref="M166">IF($I$2="Длительное проживание от 30 ночей ",
INDEX(GRID!$B$4:$U$15,MATCH(M$7,GRID!$A$4:$A$15,0),MATCH(1,($U$2=GRID!$B$1:$U$1)*(КАЛЕНДАРЬ!R21=GRID!$B$3:$U$3),0))*GRID!$H$42,
ROUNDUP(INDEX(GRID!$B$4:$U$15,MATCH(M$7,GRID!$A$4:$A$15,0),MATCH(1,($U$2=GRID!$B$1:$U$1)*(КАЛЕНДАРЬ!R21=GRID!$B$3:$U$3),0))*GRID!$H$42*(1-GRID!$H$43),0))</f>
        <v>74304</v>
      </c>
      <c r="N166" s="8" cm="1">
        <f t="array" ref="N166">IF($I$2="Длительное проживание от 30 ночей ",
INDEX(GRID!$B$18:$U$29,MATCH(M$7,GRID!$A$18:$A$29,0),MATCH(1,($U$2=GRID!$B$1:$U$1)*(КАЛЕНДАРЬ!R21=GRID!$B$3:$U$3),0))*GRID!$H$42,
ROUNDUP(INDEX(GRID!$B$18:$U$29,MATCH(M$7,GRID!$A$18:$A$29,0),MATCH(1,($U$2=GRID!$B$1:$U$1)*(КАЛЕНДАРЬ!R21=GRID!$B$3:$U$3),0))*GRID!$H$42*(1-GRID!$H$43),0))</f>
        <v>77904</v>
      </c>
      <c r="O166" s="57" t="s">
        <v>119</v>
      </c>
      <c r="P166" s="8" cm="1">
        <f t="array" ref="P166">IF($I$2="Длительное проживание от 30 ночей ",
INDEX(GRID!$B$4:$U$15,MATCH(P$7,GRID!$A$4:$A$15,0),MATCH(1,($U$2=GRID!$B$1:$U$1)*(КАЛЕНДАРЬ!R21=GRID!$B$3:$U$3),0))*GRID!$H$42,
ROUNDUP(INDEX(GRID!$B$4:$U$15,MATCH(P$7,GRID!$A$4:$A$15,0),MATCH(1,($U$2=GRID!$B$1:$U$1)*(КАЛЕНДАРЬ!R21=GRID!$B$3:$U$3),0))*GRID!$H$42*(1-GRID!$H$43),0))</f>
        <v>136872</v>
      </c>
      <c r="Q166" s="8" cm="1">
        <f t="array" ref="Q166">IF($I$2="Длительное проживание от 30 ночей ",
INDEX(GRID!$B$4:$U$15,MATCH(Q$7,GRID!$A$4:$A$15,0),MATCH(1,($U$2=GRID!$B$1:$U$1)*(КАЛЕНДАРЬ!R21=GRID!$B$3:$U$3),0))*GRID!$H$42,
ROUNDUP(INDEX(GRID!$B$4:$U$15,MATCH(Q$7,GRID!$A$4:$A$15,0),MATCH(1,($U$2=GRID!$B$1:$U$1)*(КАЛЕНДАРЬ!R21=GRID!$B$3:$U$3),0))*GRID!$H$42*(1-GRID!$H$43),0))</f>
        <v>159048</v>
      </c>
      <c r="R166" s="57" t="s">
        <v>119</v>
      </c>
      <c r="S166" s="57" t="s">
        <v>119</v>
      </c>
      <c r="T166" s="57" t="s">
        <v>119</v>
      </c>
    </row>
    <row r="167" spans="1:20" hidden="1">
      <c r="A167" s="148" t="s">
        <v>15</v>
      </c>
      <c r="B167" s="149">
        <v>19</v>
      </c>
      <c r="C167" s="8" cm="1">
        <f t="array" ref="C167">IF($I$2="Длительное проживание от 30 ночей ",
INDEX(GRID!$B$4:$U$15,MATCH(C$7,GRID!$A$4:$A$15,0),MATCH(1,($U$2=GRID!$B$1:$U$1)*(КАЛЕНДАРЬ!R22=GRID!$B$3:$U$3),0))*GRID!$H$42,
ROUNDUP(INDEX(GRID!$B$4:$U$15,MATCH(C$7,GRID!$A$4:$A$15,0),MATCH(1,($U$2=GRID!$B$1:$U$1)*(КАЛЕНДАРЬ!R22=GRID!$B$3:$U$3),0))*GRID!$H$42*(1-GRID!$H$43),0))</f>
        <v>34632</v>
      </c>
      <c r="D167" s="8" cm="1">
        <f t="array" ref="D167">IF($I$2="Длительное проживание от 30 ночей ",
INDEX(GRID!$B$18:$U$29,MATCH(C$7,GRID!$A$18:$A$29,0),MATCH(1,($U$2=GRID!$B$1:$U$1)*(КАЛЕНДАРЬ!R22=GRID!$B$3:$U$3),0))*GRID!$H$42,
ROUNDUP(INDEX(GRID!$B$18:$U$29,MATCH(C$7,GRID!$A$18:$A$29,0),MATCH(1,($U$2=GRID!$B$1:$U$1)*(КАЛЕНДАРЬ!R22=GRID!$B$3:$U$3),0))*GRID!$H$42*(1-GRID!$H$43),0))</f>
        <v>38232</v>
      </c>
      <c r="E167" s="8" cm="1">
        <f t="array" ref="E167">IF($I$2="Длительное проживание от 30 ночей ",
INDEX(GRID!$B$4:$U$15,MATCH(E$7,GRID!$A$4:$A$15,0),MATCH(1,($U$2=GRID!$B$1:$U$1)*(КАЛЕНДАРЬ!R22=GRID!$B$3:$U$3),0))*GRID!$H$42,
ROUNDUP(INDEX(GRID!$B$4:$U$15,MATCH(E$7,GRID!$A$4:$A$15,0),MATCH(1,($U$2=GRID!$B$1:$U$1)*(КАЛЕНДАРЬ!R22=GRID!$B$3:$U$3),0))*GRID!$H$42*(1-GRID!$H$43),0))</f>
        <v>41112</v>
      </c>
      <c r="F167" s="8" cm="1">
        <f t="array" ref="F167">IF($I$2="Длительное проживание от 30 ночей ",
INDEX(GRID!$B$18:$U$29,MATCH(E$7,GRID!$A$18:$A$29,0),MATCH(1,($U$2=GRID!$B$1:$U$1)*(КАЛЕНДАРЬ!R22=GRID!$B$3:$U$3),0))*GRID!$H$42,
ROUNDUP(INDEX(GRID!$B$18:$U$29,MATCH(E$7,GRID!$A$18:$A$29,0),MATCH(1,($U$2=GRID!$B$1:$U$1)*(КАЛЕНДАРЬ!R22=GRID!$B$3:$U$3),0))*GRID!$H$42*(1-GRID!$H$43),0))</f>
        <v>44712</v>
      </c>
      <c r="G167" s="57" t="s">
        <v>119</v>
      </c>
      <c r="H167" s="57" t="s">
        <v>119</v>
      </c>
      <c r="I167" s="8" cm="1">
        <f t="array" ref="I167">IF($I$2="Длительное проживание от 30 ночей ",
INDEX(GRID!$B$4:$U$15,MATCH(I$7,GRID!$A$4:$A$15,0),MATCH(1,($U$2=GRID!$B$1:$U$1)*(КАЛЕНДАРЬ!R22=GRID!$B$3:$U$3),0))*GRID!$H$42,
ROUNDUP(INDEX(GRID!$B$4:$U$15,MATCH(I$7,GRID!$A$4:$A$15,0),MATCH(1,($U$2=GRID!$B$1:$U$1)*(КАЛЕНДАРЬ!R22=GRID!$B$3:$U$3),0))*GRID!$H$42*(1-GRID!$H$43),0))</f>
        <v>51120</v>
      </c>
      <c r="J167" s="8" cm="1">
        <f t="array" ref="J167">IF($I$2="Длительное проживание от 30 ночей ",
INDEX(GRID!$B$18:$U$29,MATCH(I$7,GRID!$A$18:$A$29,0),MATCH(1,($U$2=GRID!$B$1:$U$1)*(КАЛЕНДАРЬ!R22=GRID!$B$3:$U$3),0))*GRID!$H$42,
ROUNDUP(INDEX(GRID!$B$18:$U$29,MATCH(I$7,GRID!$A$18:$A$29,0),MATCH(1,($U$2=GRID!$B$1:$U$1)*(КАЛЕНДАРЬ!R22=GRID!$B$3:$U$3),0))*GRID!$H$42*(1-GRID!$H$43),0))</f>
        <v>54720</v>
      </c>
      <c r="K167" s="57" t="s">
        <v>119</v>
      </c>
      <c r="L167" s="57" t="s">
        <v>119</v>
      </c>
      <c r="M167" s="8" cm="1">
        <f t="array" ref="M167">IF($I$2="Длительное проживание от 30 ночей ",
INDEX(GRID!$B$4:$U$15,MATCH(M$7,GRID!$A$4:$A$15,0),MATCH(1,($U$2=GRID!$B$1:$U$1)*(КАЛЕНДАРЬ!R22=GRID!$B$3:$U$3),0))*GRID!$H$42,
ROUNDUP(INDEX(GRID!$B$4:$U$15,MATCH(M$7,GRID!$A$4:$A$15,0),MATCH(1,($U$2=GRID!$B$1:$U$1)*(КАЛЕНДАРЬ!R22=GRID!$B$3:$U$3),0))*GRID!$H$42*(1-GRID!$H$43),0))</f>
        <v>74304</v>
      </c>
      <c r="N167" s="8" cm="1">
        <f t="array" ref="N167">IF($I$2="Длительное проживание от 30 ночей ",
INDEX(GRID!$B$18:$U$29,MATCH(M$7,GRID!$A$18:$A$29,0),MATCH(1,($U$2=GRID!$B$1:$U$1)*(КАЛЕНДАРЬ!R22=GRID!$B$3:$U$3),0))*GRID!$H$42,
ROUNDUP(INDEX(GRID!$B$18:$U$29,MATCH(M$7,GRID!$A$18:$A$29,0),MATCH(1,($U$2=GRID!$B$1:$U$1)*(КАЛЕНДАРЬ!R22=GRID!$B$3:$U$3),0))*GRID!$H$42*(1-GRID!$H$43),0))</f>
        <v>77904</v>
      </c>
      <c r="O167" s="57" t="s">
        <v>119</v>
      </c>
      <c r="P167" s="8" cm="1">
        <f t="array" ref="P167">IF($I$2="Длительное проживание от 30 ночей ",
INDEX(GRID!$B$4:$U$15,MATCH(P$7,GRID!$A$4:$A$15,0),MATCH(1,($U$2=GRID!$B$1:$U$1)*(КАЛЕНДАРЬ!R22=GRID!$B$3:$U$3),0))*GRID!$H$42,
ROUNDUP(INDEX(GRID!$B$4:$U$15,MATCH(P$7,GRID!$A$4:$A$15,0),MATCH(1,($U$2=GRID!$B$1:$U$1)*(КАЛЕНДАРЬ!R22=GRID!$B$3:$U$3),0))*GRID!$H$42*(1-GRID!$H$43),0))</f>
        <v>136872</v>
      </c>
      <c r="Q167" s="8" cm="1">
        <f t="array" ref="Q167">IF($I$2="Длительное проживание от 30 ночей ",
INDEX(GRID!$B$4:$U$15,MATCH(Q$7,GRID!$A$4:$A$15,0),MATCH(1,($U$2=GRID!$B$1:$U$1)*(КАЛЕНДАРЬ!R22=GRID!$B$3:$U$3),0))*GRID!$H$42,
ROUNDUP(INDEX(GRID!$B$4:$U$15,MATCH(Q$7,GRID!$A$4:$A$15,0),MATCH(1,($U$2=GRID!$B$1:$U$1)*(КАЛЕНДАРЬ!R22=GRID!$B$3:$U$3),0))*GRID!$H$42*(1-GRID!$H$43),0))</f>
        <v>159048</v>
      </c>
      <c r="R167" s="57" t="s">
        <v>119</v>
      </c>
      <c r="S167" s="57" t="s">
        <v>119</v>
      </c>
      <c r="T167" s="57" t="s">
        <v>119</v>
      </c>
    </row>
    <row r="168" spans="1:20" hidden="1">
      <c r="A168" s="148" t="s">
        <v>16</v>
      </c>
      <c r="B168" s="149">
        <v>20</v>
      </c>
      <c r="C168" s="8" cm="1">
        <f t="array" ref="C168">IF($I$2="Длительное проживание от 30 ночей ",
INDEX(GRID!$B$4:$U$15,MATCH(C$7,GRID!$A$4:$A$15,0),MATCH(1,($U$2=GRID!$B$1:$U$1)*(КАЛЕНДАРЬ!R23=GRID!$B$3:$U$3),0))*GRID!$H$42,
ROUNDUP(INDEX(GRID!$B$4:$U$15,MATCH(C$7,GRID!$A$4:$A$15,0),MATCH(1,($U$2=GRID!$B$1:$U$1)*(КАЛЕНДАРЬ!R23=GRID!$B$3:$U$3),0))*GRID!$H$42*(1-GRID!$H$43),0))</f>
        <v>34632</v>
      </c>
      <c r="D168" s="8" cm="1">
        <f t="array" ref="D168">IF($I$2="Длительное проживание от 30 ночей ",
INDEX(GRID!$B$18:$U$29,MATCH(C$7,GRID!$A$18:$A$29,0),MATCH(1,($U$2=GRID!$B$1:$U$1)*(КАЛЕНДАРЬ!R23=GRID!$B$3:$U$3),0))*GRID!$H$42,
ROUNDUP(INDEX(GRID!$B$18:$U$29,MATCH(C$7,GRID!$A$18:$A$29,0),MATCH(1,($U$2=GRID!$B$1:$U$1)*(КАЛЕНДАРЬ!R23=GRID!$B$3:$U$3),0))*GRID!$H$42*(1-GRID!$H$43),0))</f>
        <v>38232</v>
      </c>
      <c r="E168" s="8" cm="1">
        <f t="array" ref="E168">IF($I$2="Длительное проживание от 30 ночей ",
INDEX(GRID!$B$4:$U$15,MATCH(E$7,GRID!$A$4:$A$15,0),MATCH(1,($U$2=GRID!$B$1:$U$1)*(КАЛЕНДАРЬ!R23=GRID!$B$3:$U$3),0))*GRID!$H$42,
ROUNDUP(INDEX(GRID!$B$4:$U$15,MATCH(E$7,GRID!$A$4:$A$15,0),MATCH(1,($U$2=GRID!$B$1:$U$1)*(КАЛЕНДАРЬ!R23=GRID!$B$3:$U$3),0))*GRID!$H$42*(1-GRID!$H$43),0))</f>
        <v>41112</v>
      </c>
      <c r="F168" s="8" cm="1">
        <f t="array" ref="F168">IF($I$2="Длительное проживание от 30 ночей ",
INDEX(GRID!$B$18:$U$29,MATCH(E$7,GRID!$A$18:$A$29,0),MATCH(1,($U$2=GRID!$B$1:$U$1)*(КАЛЕНДАРЬ!R23=GRID!$B$3:$U$3),0))*GRID!$H$42,
ROUNDUP(INDEX(GRID!$B$18:$U$29,MATCH(E$7,GRID!$A$18:$A$29,0),MATCH(1,($U$2=GRID!$B$1:$U$1)*(КАЛЕНДАРЬ!R23=GRID!$B$3:$U$3),0))*GRID!$H$42*(1-GRID!$H$43),0))</f>
        <v>44712</v>
      </c>
      <c r="G168" s="57" t="s">
        <v>119</v>
      </c>
      <c r="H168" s="57" t="s">
        <v>119</v>
      </c>
      <c r="I168" s="8" cm="1">
        <f t="array" ref="I168">IF($I$2="Длительное проживание от 30 ночей ",
INDEX(GRID!$B$4:$U$15,MATCH(I$7,GRID!$A$4:$A$15,0),MATCH(1,($U$2=GRID!$B$1:$U$1)*(КАЛЕНДАРЬ!R23=GRID!$B$3:$U$3),0))*GRID!$H$42,
ROUNDUP(INDEX(GRID!$B$4:$U$15,MATCH(I$7,GRID!$A$4:$A$15,0),MATCH(1,($U$2=GRID!$B$1:$U$1)*(КАЛЕНДАРЬ!R23=GRID!$B$3:$U$3),0))*GRID!$H$42*(1-GRID!$H$43),0))</f>
        <v>51120</v>
      </c>
      <c r="J168" s="8" cm="1">
        <f t="array" ref="J168">IF($I$2="Длительное проживание от 30 ночей ",
INDEX(GRID!$B$18:$U$29,MATCH(I$7,GRID!$A$18:$A$29,0),MATCH(1,($U$2=GRID!$B$1:$U$1)*(КАЛЕНДАРЬ!R23=GRID!$B$3:$U$3),0))*GRID!$H$42,
ROUNDUP(INDEX(GRID!$B$18:$U$29,MATCH(I$7,GRID!$A$18:$A$29,0),MATCH(1,($U$2=GRID!$B$1:$U$1)*(КАЛЕНДАРЬ!R23=GRID!$B$3:$U$3),0))*GRID!$H$42*(1-GRID!$H$43),0))</f>
        <v>54720</v>
      </c>
      <c r="K168" s="57" t="s">
        <v>119</v>
      </c>
      <c r="L168" s="57" t="s">
        <v>119</v>
      </c>
      <c r="M168" s="8" cm="1">
        <f t="array" ref="M168">IF($I$2="Длительное проживание от 30 ночей ",
INDEX(GRID!$B$4:$U$15,MATCH(M$7,GRID!$A$4:$A$15,0),MATCH(1,($U$2=GRID!$B$1:$U$1)*(КАЛЕНДАРЬ!R23=GRID!$B$3:$U$3),0))*GRID!$H$42,
ROUNDUP(INDEX(GRID!$B$4:$U$15,MATCH(M$7,GRID!$A$4:$A$15,0),MATCH(1,($U$2=GRID!$B$1:$U$1)*(КАЛЕНДАРЬ!R23=GRID!$B$3:$U$3),0))*GRID!$H$42*(1-GRID!$H$43),0))</f>
        <v>74304</v>
      </c>
      <c r="N168" s="8" cm="1">
        <f t="array" ref="N168">IF($I$2="Длительное проживание от 30 ночей ",
INDEX(GRID!$B$18:$U$29,MATCH(M$7,GRID!$A$18:$A$29,0),MATCH(1,($U$2=GRID!$B$1:$U$1)*(КАЛЕНДАРЬ!R23=GRID!$B$3:$U$3),0))*GRID!$H$42,
ROUNDUP(INDEX(GRID!$B$18:$U$29,MATCH(M$7,GRID!$A$18:$A$29,0),MATCH(1,($U$2=GRID!$B$1:$U$1)*(КАЛЕНДАРЬ!R23=GRID!$B$3:$U$3),0))*GRID!$H$42*(1-GRID!$H$43),0))</f>
        <v>77904</v>
      </c>
      <c r="O168" s="57" t="s">
        <v>119</v>
      </c>
      <c r="P168" s="8" cm="1">
        <f t="array" ref="P168">IF($I$2="Длительное проживание от 30 ночей ",
INDEX(GRID!$B$4:$U$15,MATCH(P$7,GRID!$A$4:$A$15,0),MATCH(1,($U$2=GRID!$B$1:$U$1)*(КАЛЕНДАРЬ!R23=GRID!$B$3:$U$3),0))*GRID!$H$42,
ROUNDUP(INDEX(GRID!$B$4:$U$15,MATCH(P$7,GRID!$A$4:$A$15,0),MATCH(1,($U$2=GRID!$B$1:$U$1)*(КАЛЕНДАРЬ!R23=GRID!$B$3:$U$3),0))*GRID!$H$42*(1-GRID!$H$43),0))</f>
        <v>136872</v>
      </c>
      <c r="Q168" s="8" cm="1">
        <f t="array" ref="Q168">IF($I$2="Длительное проживание от 30 ночей ",
INDEX(GRID!$B$4:$U$15,MATCH(Q$7,GRID!$A$4:$A$15,0),MATCH(1,($U$2=GRID!$B$1:$U$1)*(КАЛЕНДАРЬ!R23=GRID!$B$3:$U$3),0))*GRID!$H$42,
ROUNDUP(INDEX(GRID!$B$4:$U$15,MATCH(Q$7,GRID!$A$4:$A$15,0),MATCH(1,($U$2=GRID!$B$1:$U$1)*(КАЛЕНДАРЬ!R23=GRID!$B$3:$U$3),0))*GRID!$H$42*(1-GRID!$H$43),0))</f>
        <v>159048</v>
      </c>
      <c r="R168" s="57" t="s">
        <v>119</v>
      </c>
      <c r="S168" s="57" t="s">
        <v>119</v>
      </c>
      <c r="T168" s="57" t="s">
        <v>119</v>
      </c>
    </row>
    <row r="169" spans="1:20" hidden="1">
      <c r="A169" s="148" t="s">
        <v>17</v>
      </c>
      <c r="B169" s="149">
        <v>21</v>
      </c>
      <c r="C169" s="8" cm="1">
        <f t="array" ref="C169">IF($I$2="Длительное проживание от 30 ночей ",
INDEX(GRID!$B$4:$U$15,MATCH(C$7,GRID!$A$4:$A$15,0),MATCH(1,($U$2=GRID!$B$1:$U$1)*(КАЛЕНДАРЬ!R24=GRID!$B$3:$U$3),0))*GRID!$H$42,
ROUNDUP(INDEX(GRID!$B$4:$U$15,MATCH(C$7,GRID!$A$4:$A$15,0),MATCH(1,($U$2=GRID!$B$1:$U$1)*(КАЛЕНДАРЬ!R24=GRID!$B$3:$U$3),0))*GRID!$H$42*(1-GRID!$H$43),0))</f>
        <v>34632</v>
      </c>
      <c r="D169" s="8" cm="1">
        <f t="array" ref="D169">IF($I$2="Длительное проживание от 30 ночей ",
INDEX(GRID!$B$18:$U$29,MATCH(C$7,GRID!$A$18:$A$29,0),MATCH(1,($U$2=GRID!$B$1:$U$1)*(КАЛЕНДАРЬ!R24=GRID!$B$3:$U$3),0))*GRID!$H$42,
ROUNDUP(INDEX(GRID!$B$18:$U$29,MATCH(C$7,GRID!$A$18:$A$29,0),MATCH(1,($U$2=GRID!$B$1:$U$1)*(КАЛЕНДАРЬ!R24=GRID!$B$3:$U$3),0))*GRID!$H$42*(1-GRID!$H$43),0))</f>
        <v>38232</v>
      </c>
      <c r="E169" s="8" cm="1">
        <f t="array" ref="E169">IF($I$2="Длительное проживание от 30 ночей ",
INDEX(GRID!$B$4:$U$15,MATCH(E$7,GRID!$A$4:$A$15,0),MATCH(1,($U$2=GRID!$B$1:$U$1)*(КАЛЕНДАРЬ!R24=GRID!$B$3:$U$3),0))*GRID!$H$42,
ROUNDUP(INDEX(GRID!$B$4:$U$15,MATCH(E$7,GRID!$A$4:$A$15,0),MATCH(1,($U$2=GRID!$B$1:$U$1)*(КАЛЕНДАРЬ!R24=GRID!$B$3:$U$3),0))*GRID!$H$42*(1-GRID!$H$43),0))</f>
        <v>41112</v>
      </c>
      <c r="F169" s="8" cm="1">
        <f t="array" ref="F169">IF($I$2="Длительное проживание от 30 ночей ",
INDEX(GRID!$B$18:$U$29,MATCH(E$7,GRID!$A$18:$A$29,0),MATCH(1,($U$2=GRID!$B$1:$U$1)*(КАЛЕНДАРЬ!R24=GRID!$B$3:$U$3),0))*GRID!$H$42,
ROUNDUP(INDEX(GRID!$B$18:$U$29,MATCH(E$7,GRID!$A$18:$A$29,0),MATCH(1,($U$2=GRID!$B$1:$U$1)*(КАЛЕНДАРЬ!R24=GRID!$B$3:$U$3),0))*GRID!$H$42*(1-GRID!$H$43),0))</f>
        <v>44712</v>
      </c>
      <c r="G169" s="57" t="s">
        <v>119</v>
      </c>
      <c r="H169" s="57" t="s">
        <v>119</v>
      </c>
      <c r="I169" s="8" cm="1">
        <f t="array" ref="I169">IF($I$2="Длительное проживание от 30 ночей ",
INDEX(GRID!$B$4:$U$15,MATCH(I$7,GRID!$A$4:$A$15,0),MATCH(1,($U$2=GRID!$B$1:$U$1)*(КАЛЕНДАРЬ!R24=GRID!$B$3:$U$3),0))*GRID!$H$42,
ROUNDUP(INDEX(GRID!$B$4:$U$15,MATCH(I$7,GRID!$A$4:$A$15,0),MATCH(1,($U$2=GRID!$B$1:$U$1)*(КАЛЕНДАРЬ!R24=GRID!$B$3:$U$3),0))*GRID!$H$42*(1-GRID!$H$43),0))</f>
        <v>51120</v>
      </c>
      <c r="J169" s="8" cm="1">
        <f t="array" ref="J169">IF($I$2="Длительное проживание от 30 ночей ",
INDEX(GRID!$B$18:$U$29,MATCH(I$7,GRID!$A$18:$A$29,0),MATCH(1,($U$2=GRID!$B$1:$U$1)*(КАЛЕНДАРЬ!R24=GRID!$B$3:$U$3),0))*GRID!$H$42,
ROUNDUP(INDEX(GRID!$B$18:$U$29,MATCH(I$7,GRID!$A$18:$A$29,0),MATCH(1,($U$2=GRID!$B$1:$U$1)*(КАЛЕНДАРЬ!R24=GRID!$B$3:$U$3),0))*GRID!$H$42*(1-GRID!$H$43),0))</f>
        <v>54720</v>
      </c>
      <c r="K169" s="57" t="s">
        <v>119</v>
      </c>
      <c r="L169" s="57" t="s">
        <v>119</v>
      </c>
      <c r="M169" s="8" cm="1">
        <f t="array" ref="M169">IF($I$2="Длительное проживание от 30 ночей ",
INDEX(GRID!$B$4:$U$15,MATCH(M$7,GRID!$A$4:$A$15,0),MATCH(1,($U$2=GRID!$B$1:$U$1)*(КАЛЕНДАРЬ!R24=GRID!$B$3:$U$3),0))*GRID!$H$42,
ROUNDUP(INDEX(GRID!$B$4:$U$15,MATCH(M$7,GRID!$A$4:$A$15,0),MATCH(1,($U$2=GRID!$B$1:$U$1)*(КАЛЕНДАРЬ!R24=GRID!$B$3:$U$3),0))*GRID!$H$42*(1-GRID!$H$43),0))</f>
        <v>74304</v>
      </c>
      <c r="N169" s="8" cm="1">
        <f t="array" ref="N169">IF($I$2="Длительное проживание от 30 ночей ",
INDEX(GRID!$B$18:$U$29,MATCH(M$7,GRID!$A$18:$A$29,0),MATCH(1,($U$2=GRID!$B$1:$U$1)*(КАЛЕНДАРЬ!R24=GRID!$B$3:$U$3),0))*GRID!$H$42,
ROUNDUP(INDEX(GRID!$B$18:$U$29,MATCH(M$7,GRID!$A$18:$A$29,0),MATCH(1,($U$2=GRID!$B$1:$U$1)*(КАЛЕНДАРЬ!R24=GRID!$B$3:$U$3),0))*GRID!$H$42*(1-GRID!$H$43),0))</f>
        <v>77904</v>
      </c>
      <c r="O169" s="57" t="s">
        <v>119</v>
      </c>
      <c r="P169" s="8" cm="1">
        <f t="array" ref="P169">IF($I$2="Длительное проживание от 30 ночей ",
INDEX(GRID!$B$4:$U$15,MATCH(P$7,GRID!$A$4:$A$15,0),MATCH(1,($U$2=GRID!$B$1:$U$1)*(КАЛЕНДАРЬ!R24=GRID!$B$3:$U$3),0))*GRID!$H$42,
ROUNDUP(INDEX(GRID!$B$4:$U$15,MATCH(P$7,GRID!$A$4:$A$15,0),MATCH(1,($U$2=GRID!$B$1:$U$1)*(КАЛЕНДАРЬ!R24=GRID!$B$3:$U$3),0))*GRID!$H$42*(1-GRID!$H$43),0))</f>
        <v>136872</v>
      </c>
      <c r="Q169" s="8" cm="1">
        <f t="array" ref="Q169">IF($I$2="Длительное проживание от 30 ночей ",
INDEX(GRID!$B$4:$U$15,MATCH(Q$7,GRID!$A$4:$A$15,0),MATCH(1,($U$2=GRID!$B$1:$U$1)*(КАЛЕНДАРЬ!R24=GRID!$B$3:$U$3),0))*GRID!$H$42,
ROUNDUP(INDEX(GRID!$B$4:$U$15,MATCH(Q$7,GRID!$A$4:$A$15,0),MATCH(1,($U$2=GRID!$B$1:$U$1)*(КАЛЕНДАРЬ!R24=GRID!$B$3:$U$3),0))*GRID!$H$42*(1-GRID!$H$43),0))</f>
        <v>159048</v>
      </c>
      <c r="R169" s="57" t="s">
        <v>119</v>
      </c>
      <c r="S169" s="57" t="s">
        <v>119</v>
      </c>
      <c r="T169" s="57" t="s">
        <v>119</v>
      </c>
    </row>
    <row r="170" spans="1:20" hidden="1">
      <c r="A170" s="148" t="s">
        <v>11</v>
      </c>
      <c r="B170" s="149">
        <v>22</v>
      </c>
      <c r="C170" s="8" cm="1">
        <f t="array" ref="C170">IF($I$2="Длительное проживание от 30 ночей ",
INDEX(GRID!$B$4:$U$15,MATCH(C$7,GRID!$A$4:$A$15,0),MATCH(1,($U$2=GRID!$B$1:$U$1)*(КАЛЕНДАРЬ!R25=GRID!$B$3:$U$3),0))*GRID!$H$42,
ROUNDUP(INDEX(GRID!$B$4:$U$15,MATCH(C$7,GRID!$A$4:$A$15,0),MATCH(1,($U$2=GRID!$B$1:$U$1)*(КАЛЕНДАРЬ!R25=GRID!$B$3:$U$3),0))*GRID!$H$42*(1-GRID!$H$43),0))</f>
        <v>34632</v>
      </c>
      <c r="D170" s="8" cm="1">
        <f t="array" ref="D170">IF($I$2="Длительное проживание от 30 ночей ",
INDEX(GRID!$B$18:$U$29,MATCH(C$7,GRID!$A$18:$A$29,0),MATCH(1,($U$2=GRID!$B$1:$U$1)*(КАЛЕНДАРЬ!R25=GRID!$B$3:$U$3),0))*GRID!$H$42,
ROUNDUP(INDEX(GRID!$B$18:$U$29,MATCH(C$7,GRID!$A$18:$A$29,0),MATCH(1,($U$2=GRID!$B$1:$U$1)*(КАЛЕНДАРЬ!R25=GRID!$B$3:$U$3),0))*GRID!$H$42*(1-GRID!$H$43),0))</f>
        <v>38232</v>
      </c>
      <c r="E170" s="8" cm="1">
        <f t="array" ref="E170">IF($I$2="Длительное проживание от 30 ночей ",
INDEX(GRID!$B$4:$U$15,MATCH(E$7,GRID!$A$4:$A$15,0),MATCH(1,($U$2=GRID!$B$1:$U$1)*(КАЛЕНДАРЬ!R25=GRID!$B$3:$U$3),0))*GRID!$H$42,
ROUNDUP(INDEX(GRID!$B$4:$U$15,MATCH(E$7,GRID!$A$4:$A$15,0),MATCH(1,($U$2=GRID!$B$1:$U$1)*(КАЛЕНДАРЬ!R25=GRID!$B$3:$U$3),0))*GRID!$H$42*(1-GRID!$H$43),0))</f>
        <v>41112</v>
      </c>
      <c r="F170" s="8" cm="1">
        <f t="array" ref="F170">IF($I$2="Длительное проживание от 30 ночей ",
INDEX(GRID!$B$18:$U$29,MATCH(E$7,GRID!$A$18:$A$29,0),MATCH(1,($U$2=GRID!$B$1:$U$1)*(КАЛЕНДАРЬ!R25=GRID!$B$3:$U$3),0))*GRID!$H$42,
ROUNDUP(INDEX(GRID!$B$18:$U$29,MATCH(E$7,GRID!$A$18:$A$29,0),MATCH(1,($U$2=GRID!$B$1:$U$1)*(КАЛЕНДАРЬ!R25=GRID!$B$3:$U$3),0))*GRID!$H$42*(1-GRID!$H$43),0))</f>
        <v>44712</v>
      </c>
      <c r="G170" s="57" t="s">
        <v>119</v>
      </c>
      <c r="H170" s="57" t="s">
        <v>119</v>
      </c>
      <c r="I170" s="8" cm="1">
        <f t="array" ref="I170">IF($I$2="Длительное проживание от 30 ночей ",
INDEX(GRID!$B$4:$U$15,MATCH(I$7,GRID!$A$4:$A$15,0),MATCH(1,($U$2=GRID!$B$1:$U$1)*(КАЛЕНДАРЬ!R25=GRID!$B$3:$U$3),0))*GRID!$H$42,
ROUNDUP(INDEX(GRID!$B$4:$U$15,MATCH(I$7,GRID!$A$4:$A$15,0),MATCH(1,($U$2=GRID!$B$1:$U$1)*(КАЛЕНДАРЬ!R25=GRID!$B$3:$U$3),0))*GRID!$H$42*(1-GRID!$H$43),0))</f>
        <v>51120</v>
      </c>
      <c r="J170" s="8" cm="1">
        <f t="array" ref="J170">IF($I$2="Длительное проживание от 30 ночей ",
INDEX(GRID!$B$18:$U$29,MATCH(I$7,GRID!$A$18:$A$29,0),MATCH(1,($U$2=GRID!$B$1:$U$1)*(КАЛЕНДАРЬ!R25=GRID!$B$3:$U$3),0))*GRID!$H$42,
ROUNDUP(INDEX(GRID!$B$18:$U$29,MATCH(I$7,GRID!$A$18:$A$29,0),MATCH(1,($U$2=GRID!$B$1:$U$1)*(КАЛЕНДАРЬ!R25=GRID!$B$3:$U$3),0))*GRID!$H$42*(1-GRID!$H$43),0))</f>
        <v>54720</v>
      </c>
      <c r="K170" s="57" t="s">
        <v>119</v>
      </c>
      <c r="L170" s="57" t="s">
        <v>119</v>
      </c>
      <c r="M170" s="8" cm="1">
        <f t="array" ref="M170">IF($I$2="Длительное проживание от 30 ночей ",
INDEX(GRID!$B$4:$U$15,MATCH(M$7,GRID!$A$4:$A$15,0),MATCH(1,($U$2=GRID!$B$1:$U$1)*(КАЛЕНДАРЬ!R25=GRID!$B$3:$U$3),0))*GRID!$H$42,
ROUNDUP(INDEX(GRID!$B$4:$U$15,MATCH(M$7,GRID!$A$4:$A$15,0),MATCH(1,($U$2=GRID!$B$1:$U$1)*(КАЛЕНДАРЬ!R25=GRID!$B$3:$U$3),0))*GRID!$H$42*(1-GRID!$H$43),0))</f>
        <v>74304</v>
      </c>
      <c r="N170" s="8" cm="1">
        <f t="array" ref="N170">IF($I$2="Длительное проживание от 30 ночей ",
INDEX(GRID!$B$18:$U$29,MATCH(M$7,GRID!$A$18:$A$29,0),MATCH(1,($U$2=GRID!$B$1:$U$1)*(КАЛЕНДАРЬ!R25=GRID!$B$3:$U$3),0))*GRID!$H$42,
ROUNDUP(INDEX(GRID!$B$18:$U$29,MATCH(M$7,GRID!$A$18:$A$29,0),MATCH(1,($U$2=GRID!$B$1:$U$1)*(КАЛЕНДАРЬ!R25=GRID!$B$3:$U$3),0))*GRID!$H$42*(1-GRID!$H$43),0))</f>
        <v>77904</v>
      </c>
      <c r="O170" s="57" t="s">
        <v>119</v>
      </c>
      <c r="P170" s="8" cm="1">
        <f t="array" ref="P170">IF($I$2="Длительное проживание от 30 ночей ",
INDEX(GRID!$B$4:$U$15,MATCH(P$7,GRID!$A$4:$A$15,0),MATCH(1,($U$2=GRID!$B$1:$U$1)*(КАЛЕНДАРЬ!R25=GRID!$B$3:$U$3),0))*GRID!$H$42,
ROUNDUP(INDEX(GRID!$B$4:$U$15,MATCH(P$7,GRID!$A$4:$A$15,0),MATCH(1,($U$2=GRID!$B$1:$U$1)*(КАЛЕНДАРЬ!R25=GRID!$B$3:$U$3),0))*GRID!$H$42*(1-GRID!$H$43),0))</f>
        <v>136872</v>
      </c>
      <c r="Q170" s="8" cm="1">
        <f t="array" ref="Q170">IF($I$2="Длительное проживание от 30 ночей ",
INDEX(GRID!$B$4:$U$15,MATCH(Q$7,GRID!$A$4:$A$15,0),MATCH(1,($U$2=GRID!$B$1:$U$1)*(КАЛЕНДАРЬ!R25=GRID!$B$3:$U$3),0))*GRID!$H$42,
ROUNDUP(INDEX(GRID!$B$4:$U$15,MATCH(Q$7,GRID!$A$4:$A$15,0),MATCH(1,($U$2=GRID!$B$1:$U$1)*(КАЛЕНДАРЬ!R25=GRID!$B$3:$U$3),0))*GRID!$H$42*(1-GRID!$H$43),0))</f>
        <v>159048</v>
      </c>
      <c r="R170" s="57" t="s">
        <v>119</v>
      </c>
      <c r="S170" s="57" t="s">
        <v>119</v>
      </c>
      <c r="T170" s="57" t="s">
        <v>119</v>
      </c>
    </row>
    <row r="171" spans="1:20" hidden="1">
      <c r="A171" s="148" t="s">
        <v>12</v>
      </c>
      <c r="B171" s="149">
        <v>23</v>
      </c>
      <c r="C171" s="8" cm="1">
        <f t="array" ref="C171">IF($I$2="Длительное проживание от 30 ночей ",
INDEX(GRID!$B$4:$U$15,MATCH(C$7,GRID!$A$4:$A$15,0),MATCH(1,($U$2=GRID!$B$1:$U$1)*(КАЛЕНДАРЬ!R26=GRID!$B$3:$U$3),0))*GRID!$H$42,
ROUNDUP(INDEX(GRID!$B$4:$U$15,MATCH(C$7,GRID!$A$4:$A$15,0),MATCH(1,($U$2=GRID!$B$1:$U$1)*(КАЛЕНДАРЬ!R26=GRID!$B$3:$U$3),0))*GRID!$H$42*(1-GRID!$H$43),0))</f>
        <v>34632</v>
      </c>
      <c r="D171" s="8" cm="1">
        <f t="array" ref="D171">IF($I$2="Длительное проживание от 30 ночей ",
INDEX(GRID!$B$18:$U$29,MATCH(C$7,GRID!$A$18:$A$29,0),MATCH(1,($U$2=GRID!$B$1:$U$1)*(КАЛЕНДАРЬ!R26=GRID!$B$3:$U$3),0))*GRID!$H$42,
ROUNDUP(INDEX(GRID!$B$18:$U$29,MATCH(C$7,GRID!$A$18:$A$29,0),MATCH(1,($U$2=GRID!$B$1:$U$1)*(КАЛЕНДАРЬ!R26=GRID!$B$3:$U$3),0))*GRID!$H$42*(1-GRID!$H$43),0))</f>
        <v>38232</v>
      </c>
      <c r="E171" s="8" cm="1">
        <f t="array" ref="E171">IF($I$2="Длительное проживание от 30 ночей ",
INDEX(GRID!$B$4:$U$15,MATCH(E$7,GRID!$A$4:$A$15,0),MATCH(1,($U$2=GRID!$B$1:$U$1)*(КАЛЕНДАРЬ!R26=GRID!$B$3:$U$3),0))*GRID!$H$42,
ROUNDUP(INDEX(GRID!$B$4:$U$15,MATCH(E$7,GRID!$A$4:$A$15,0),MATCH(1,($U$2=GRID!$B$1:$U$1)*(КАЛЕНДАРЬ!R26=GRID!$B$3:$U$3),0))*GRID!$H$42*(1-GRID!$H$43),0))</f>
        <v>41112</v>
      </c>
      <c r="F171" s="8" cm="1">
        <f t="array" ref="F171">IF($I$2="Длительное проживание от 30 ночей ",
INDEX(GRID!$B$18:$U$29,MATCH(E$7,GRID!$A$18:$A$29,0),MATCH(1,($U$2=GRID!$B$1:$U$1)*(КАЛЕНДАРЬ!R26=GRID!$B$3:$U$3),0))*GRID!$H$42,
ROUNDUP(INDEX(GRID!$B$18:$U$29,MATCH(E$7,GRID!$A$18:$A$29,0),MATCH(1,($U$2=GRID!$B$1:$U$1)*(КАЛЕНДАРЬ!R26=GRID!$B$3:$U$3),0))*GRID!$H$42*(1-GRID!$H$43),0))</f>
        <v>44712</v>
      </c>
      <c r="G171" s="57" t="s">
        <v>119</v>
      </c>
      <c r="H171" s="57" t="s">
        <v>119</v>
      </c>
      <c r="I171" s="8" cm="1">
        <f t="array" ref="I171">IF($I$2="Длительное проживание от 30 ночей ",
INDEX(GRID!$B$4:$U$15,MATCH(I$7,GRID!$A$4:$A$15,0),MATCH(1,($U$2=GRID!$B$1:$U$1)*(КАЛЕНДАРЬ!R26=GRID!$B$3:$U$3),0))*GRID!$H$42,
ROUNDUP(INDEX(GRID!$B$4:$U$15,MATCH(I$7,GRID!$A$4:$A$15,0),MATCH(1,($U$2=GRID!$B$1:$U$1)*(КАЛЕНДАРЬ!R26=GRID!$B$3:$U$3),0))*GRID!$H$42*(1-GRID!$H$43),0))</f>
        <v>51120</v>
      </c>
      <c r="J171" s="8" cm="1">
        <f t="array" ref="J171">IF($I$2="Длительное проживание от 30 ночей ",
INDEX(GRID!$B$18:$U$29,MATCH(I$7,GRID!$A$18:$A$29,0),MATCH(1,($U$2=GRID!$B$1:$U$1)*(КАЛЕНДАРЬ!R26=GRID!$B$3:$U$3),0))*GRID!$H$42,
ROUNDUP(INDEX(GRID!$B$18:$U$29,MATCH(I$7,GRID!$A$18:$A$29,0),MATCH(1,($U$2=GRID!$B$1:$U$1)*(КАЛЕНДАРЬ!R26=GRID!$B$3:$U$3),0))*GRID!$H$42*(1-GRID!$H$43),0))</f>
        <v>54720</v>
      </c>
      <c r="K171" s="57" t="s">
        <v>119</v>
      </c>
      <c r="L171" s="57" t="s">
        <v>119</v>
      </c>
      <c r="M171" s="8" cm="1">
        <f t="array" ref="M171">IF($I$2="Длительное проживание от 30 ночей ",
INDEX(GRID!$B$4:$U$15,MATCH(M$7,GRID!$A$4:$A$15,0),MATCH(1,($U$2=GRID!$B$1:$U$1)*(КАЛЕНДАРЬ!R26=GRID!$B$3:$U$3),0))*GRID!$H$42,
ROUNDUP(INDEX(GRID!$B$4:$U$15,MATCH(M$7,GRID!$A$4:$A$15,0),MATCH(1,($U$2=GRID!$B$1:$U$1)*(КАЛЕНДАРЬ!R26=GRID!$B$3:$U$3),0))*GRID!$H$42*(1-GRID!$H$43),0))</f>
        <v>74304</v>
      </c>
      <c r="N171" s="8" cm="1">
        <f t="array" ref="N171">IF($I$2="Длительное проживание от 30 ночей ",
INDEX(GRID!$B$18:$U$29,MATCH(M$7,GRID!$A$18:$A$29,0),MATCH(1,($U$2=GRID!$B$1:$U$1)*(КАЛЕНДАРЬ!R26=GRID!$B$3:$U$3),0))*GRID!$H$42,
ROUNDUP(INDEX(GRID!$B$18:$U$29,MATCH(M$7,GRID!$A$18:$A$29,0),MATCH(1,($U$2=GRID!$B$1:$U$1)*(КАЛЕНДАРЬ!R26=GRID!$B$3:$U$3),0))*GRID!$H$42*(1-GRID!$H$43),0))</f>
        <v>77904</v>
      </c>
      <c r="O171" s="57" t="s">
        <v>119</v>
      </c>
      <c r="P171" s="8" cm="1">
        <f t="array" ref="P171">IF($I$2="Длительное проживание от 30 ночей ",
INDEX(GRID!$B$4:$U$15,MATCH(P$7,GRID!$A$4:$A$15,0),MATCH(1,($U$2=GRID!$B$1:$U$1)*(КАЛЕНДАРЬ!R26=GRID!$B$3:$U$3),0))*GRID!$H$42,
ROUNDUP(INDEX(GRID!$B$4:$U$15,MATCH(P$7,GRID!$A$4:$A$15,0),MATCH(1,($U$2=GRID!$B$1:$U$1)*(КАЛЕНДАРЬ!R26=GRID!$B$3:$U$3),0))*GRID!$H$42*(1-GRID!$H$43),0))</f>
        <v>136872</v>
      </c>
      <c r="Q171" s="8" cm="1">
        <f t="array" ref="Q171">IF($I$2="Длительное проживание от 30 ночей ",
INDEX(GRID!$B$4:$U$15,MATCH(Q$7,GRID!$A$4:$A$15,0),MATCH(1,($U$2=GRID!$B$1:$U$1)*(КАЛЕНДАРЬ!R26=GRID!$B$3:$U$3),0))*GRID!$H$42,
ROUNDUP(INDEX(GRID!$B$4:$U$15,MATCH(Q$7,GRID!$A$4:$A$15,0),MATCH(1,($U$2=GRID!$B$1:$U$1)*(КАЛЕНДАРЬ!R26=GRID!$B$3:$U$3),0))*GRID!$H$42*(1-GRID!$H$43),0))</f>
        <v>159048</v>
      </c>
      <c r="R171" s="57" t="s">
        <v>119</v>
      </c>
      <c r="S171" s="57" t="s">
        <v>119</v>
      </c>
      <c r="T171" s="57" t="s">
        <v>119</v>
      </c>
    </row>
    <row r="172" spans="1:20" hidden="1">
      <c r="A172" s="148" t="s">
        <v>13</v>
      </c>
      <c r="B172" s="149">
        <v>24</v>
      </c>
      <c r="C172" s="8" cm="1">
        <f t="array" ref="C172">IF($I$2="Длительное проживание от 30 ночей ",
INDEX(GRID!$B$4:$U$15,MATCH(C$7,GRID!$A$4:$A$15,0),MATCH(1,($U$2=GRID!$B$1:$U$1)*(КАЛЕНДАРЬ!R27=GRID!$B$3:$U$3),0))*GRID!$H$42,
ROUNDUP(INDEX(GRID!$B$4:$U$15,MATCH(C$7,GRID!$A$4:$A$15,0),MATCH(1,($U$2=GRID!$B$1:$U$1)*(КАЛЕНДАРЬ!R27=GRID!$B$3:$U$3),0))*GRID!$H$42*(1-GRID!$H$43),0))</f>
        <v>34632</v>
      </c>
      <c r="D172" s="8" cm="1">
        <f t="array" ref="D172">IF($I$2="Длительное проживание от 30 ночей ",
INDEX(GRID!$B$18:$U$29,MATCH(C$7,GRID!$A$18:$A$29,0),MATCH(1,($U$2=GRID!$B$1:$U$1)*(КАЛЕНДАРЬ!R27=GRID!$B$3:$U$3),0))*GRID!$H$42,
ROUNDUP(INDEX(GRID!$B$18:$U$29,MATCH(C$7,GRID!$A$18:$A$29,0),MATCH(1,($U$2=GRID!$B$1:$U$1)*(КАЛЕНДАРЬ!R27=GRID!$B$3:$U$3),0))*GRID!$H$42*(1-GRID!$H$43),0))</f>
        <v>38232</v>
      </c>
      <c r="E172" s="8" cm="1">
        <f t="array" ref="E172">IF($I$2="Длительное проживание от 30 ночей ",
INDEX(GRID!$B$4:$U$15,MATCH(E$7,GRID!$A$4:$A$15,0),MATCH(1,($U$2=GRID!$B$1:$U$1)*(КАЛЕНДАРЬ!R27=GRID!$B$3:$U$3),0))*GRID!$H$42,
ROUNDUP(INDEX(GRID!$B$4:$U$15,MATCH(E$7,GRID!$A$4:$A$15,0),MATCH(1,($U$2=GRID!$B$1:$U$1)*(КАЛЕНДАРЬ!R27=GRID!$B$3:$U$3),0))*GRID!$H$42*(1-GRID!$H$43),0))</f>
        <v>41112</v>
      </c>
      <c r="F172" s="8" cm="1">
        <f t="array" ref="F172">IF($I$2="Длительное проживание от 30 ночей ",
INDEX(GRID!$B$18:$U$29,MATCH(E$7,GRID!$A$18:$A$29,0),MATCH(1,($U$2=GRID!$B$1:$U$1)*(КАЛЕНДАРЬ!R27=GRID!$B$3:$U$3),0))*GRID!$H$42,
ROUNDUP(INDEX(GRID!$B$18:$U$29,MATCH(E$7,GRID!$A$18:$A$29,0),MATCH(1,($U$2=GRID!$B$1:$U$1)*(КАЛЕНДАРЬ!R27=GRID!$B$3:$U$3),0))*GRID!$H$42*(1-GRID!$H$43),0))</f>
        <v>44712</v>
      </c>
      <c r="G172" s="57" t="s">
        <v>119</v>
      </c>
      <c r="H172" s="57" t="s">
        <v>119</v>
      </c>
      <c r="I172" s="8" cm="1">
        <f t="array" ref="I172">IF($I$2="Длительное проживание от 30 ночей ",
INDEX(GRID!$B$4:$U$15,MATCH(I$7,GRID!$A$4:$A$15,0),MATCH(1,($U$2=GRID!$B$1:$U$1)*(КАЛЕНДАРЬ!R27=GRID!$B$3:$U$3),0))*GRID!$H$42,
ROUNDUP(INDEX(GRID!$B$4:$U$15,MATCH(I$7,GRID!$A$4:$A$15,0),MATCH(1,($U$2=GRID!$B$1:$U$1)*(КАЛЕНДАРЬ!R27=GRID!$B$3:$U$3),0))*GRID!$H$42*(1-GRID!$H$43),0))</f>
        <v>51120</v>
      </c>
      <c r="J172" s="8" cm="1">
        <f t="array" ref="J172">IF($I$2="Длительное проживание от 30 ночей ",
INDEX(GRID!$B$18:$U$29,MATCH(I$7,GRID!$A$18:$A$29,0),MATCH(1,($U$2=GRID!$B$1:$U$1)*(КАЛЕНДАРЬ!R27=GRID!$B$3:$U$3),0))*GRID!$H$42,
ROUNDUP(INDEX(GRID!$B$18:$U$29,MATCH(I$7,GRID!$A$18:$A$29,0),MATCH(1,($U$2=GRID!$B$1:$U$1)*(КАЛЕНДАРЬ!R27=GRID!$B$3:$U$3),0))*GRID!$H$42*(1-GRID!$H$43),0))</f>
        <v>54720</v>
      </c>
      <c r="K172" s="57" t="s">
        <v>119</v>
      </c>
      <c r="L172" s="57" t="s">
        <v>119</v>
      </c>
      <c r="M172" s="8" cm="1">
        <f t="array" ref="M172">IF($I$2="Длительное проживание от 30 ночей ",
INDEX(GRID!$B$4:$U$15,MATCH(M$7,GRID!$A$4:$A$15,0),MATCH(1,($U$2=GRID!$B$1:$U$1)*(КАЛЕНДАРЬ!R27=GRID!$B$3:$U$3),0))*GRID!$H$42,
ROUNDUP(INDEX(GRID!$B$4:$U$15,MATCH(M$7,GRID!$A$4:$A$15,0),MATCH(1,($U$2=GRID!$B$1:$U$1)*(КАЛЕНДАРЬ!R27=GRID!$B$3:$U$3),0))*GRID!$H$42*(1-GRID!$H$43),0))</f>
        <v>74304</v>
      </c>
      <c r="N172" s="8" cm="1">
        <f t="array" ref="N172">IF($I$2="Длительное проживание от 30 ночей ",
INDEX(GRID!$B$18:$U$29,MATCH(M$7,GRID!$A$18:$A$29,0),MATCH(1,($U$2=GRID!$B$1:$U$1)*(КАЛЕНДАРЬ!R27=GRID!$B$3:$U$3),0))*GRID!$H$42,
ROUNDUP(INDEX(GRID!$B$18:$U$29,MATCH(M$7,GRID!$A$18:$A$29,0),MATCH(1,($U$2=GRID!$B$1:$U$1)*(КАЛЕНДАРЬ!R27=GRID!$B$3:$U$3),0))*GRID!$H$42*(1-GRID!$H$43),0))</f>
        <v>77904</v>
      </c>
      <c r="O172" s="57" t="s">
        <v>119</v>
      </c>
      <c r="P172" s="8" cm="1">
        <f t="array" ref="P172">IF($I$2="Длительное проживание от 30 ночей ",
INDEX(GRID!$B$4:$U$15,MATCH(P$7,GRID!$A$4:$A$15,0),MATCH(1,($U$2=GRID!$B$1:$U$1)*(КАЛЕНДАРЬ!R27=GRID!$B$3:$U$3),0))*GRID!$H$42,
ROUNDUP(INDEX(GRID!$B$4:$U$15,MATCH(P$7,GRID!$A$4:$A$15,0),MATCH(1,($U$2=GRID!$B$1:$U$1)*(КАЛЕНДАРЬ!R27=GRID!$B$3:$U$3),0))*GRID!$H$42*(1-GRID!$H$43),0))</f>
        <v>136872</v>
      </c>
      <c r="Q172" s="8" cm="1">
        <f t="array" ref="Q172">IF($I$2="Длительное проживание от 30 ночей ",
INDEX(GRID!$B$4:$U$15,MATCH(Q$7,GRID!$A$4:$A$15,0),MATCH(1,($U$2=GRID!$B$1:$U$1)*(КАЛЕНДАРЬ!R27=GRID!$B$3:$U$3),0))*GRID!$H$42,
ROUNDUP(INDEX(GRID!$B$4:$U$15,MATCH(Q$7,GRID!$A$4:$A$15,0),MATCH(1,($U$2=GRID!$B$1:$U$1)*(КАЛЕНДАРЬ!R27=GRID!$B$3:$U$3),0))*GRID!$H$42*(1-GRID!$H$43),0))</f>
        <v>159048</v>
      </c>
      <c r="R172" s="57" t="s">
        <v>119</v>
      </c>
      <c r="S172" s="57" t="s">
        <v>119</v>
      </c>
      <c r="T172" s="57" t="s">
        <v>119</v>
      </c>
    </row>
    <row r="173" spans="1:20" hidden="1">
      <c r="A173" s="148" t="s">
        <v>14</v>
      </c>
      <c r="B173" s="149">
        <v>25</v>
      </c>
      <c r="C173" s="8" cm="1">
        <f t="array" ref="C173">IF($I$2="Длительное проживание от 30 ночей ",
INDEX(GRID!$B$4:$U$15,MATCH(C$7,GRID!$A$4:$A$15,0),MATCH(1,($U$2=GRID!$B$1:$U$1)*(КАЛЕНДАРЬ!R28=GRID!$B$3:$U$3),0))*GRID!$H$42,
ROUNDUP(INDEX(GRID!$B$4:$U$15,MATCH(C$7,GRID!$A$4:$A$15,0),MATCH(1,($U$2=GRID!$B$1:$U$1)*(КАЛЕНДАРЬ!R28=GRID!$B$3:$U$3),0))*GRID!$H$42*(1-GRID!$H$43),0))</f>
        <v>34632</v>
      </c>
      <c r="D173" s="8" cm="1">
        <f t="array" ref="D173">IF($I$2="Длительное проживание от 30 ночей ",
INDEX(GRID!$B$18:$U$29,MATCH(C$7,GRID!$A$18:$A$29,0),MATCH(1,($U$2=GRID!$B$1:$U$1)*(КАЛЕНДАРЬ!R28=GRID!$B$3:$U$3),0))*GRID!$H$42,
ROUNDUP(INDEX(GRID!$B$18:$U$29,MATCH(C$7,GRID!$A$18:$A$29,0),MATCH(1,($U$2=GRID!$B$1:$U$1)*(КАЛЕНДАРЬ!R28=GRID!$B$3:$U$3),0))*GRID!$H$42*(1-GRID!$H$43),0))</f>
        <v>38232</v>
      </c>
      <c r="E173" s="8" cm="1">
        <f t="array" ref="E173">IF($I$2="Длительное проживание от 30 ночей ",
INDEX(GRID!$B$4:$U$15,MATCH(E$7,GRID!$A$4:$A$15,0),MATCH(1,($U$2=GRID!$B$1:$U$1)*(КАЛЕНДАРЬ!R28=GRID!$B$3:$U$3),0))*GRID!$H$42,
ROUNDUP(INDEX(GRID!$B$4:$U$15,MATCH(E$7,GRID!$A$4:$A$15,0),MATCH(1,($U$2=GRID!$B$1:$U$1)*(КАЛЕНДАРЬ!R28=GRID!$B$3:$U$3),0))*GRID!$H$42*(1-GRID!$H$43),0))</f>
        <v>41112</v>
      </c>
      <c r="F173" s="8" cm="1">
        <f t="array" ref="F173">IF($I$2="Длительное проживание от 30 ночей ",
INDEX(GRID!$B$18:$U$29,MATCH(E$7,GRID!$A$18:$A$29,0),MATCH(1,($U$2=GRID!$B$1:$U$1)*(КАЛЕНДАРЬ!R28=GRID!$B$3:$U$3),0))*GRID!$H$42,
ROUNDUP(INDEX(GRID!$B$18:$U$29,MATCH(E$7,GRID!$A$18:$A$29,0),MATCH(1,($U$2=GRID!$B$1:$U$1)*(КАЛЕНДАРЬ!R28=GRID!$B$3:$U$3),0))*GRID!$H$42*(1-GRID!$H$43),0))</f>
        <v>44712</v>
      </c>
      <c r="G173" s="57" t="s">
        <v>119</v>
      </c>
      <c r="H173" s="57" t="s">
        <v>119</v>
      </c>
      <c r="I173" s="8" cm="1">
        <f t="array" ref="I173">IF($I$2="Длительное проживание от 30 ночей ",
INDEX(GRID!$B$4:$U$15,MATCH(I$7,GRID!$A$4:$A$15,0),MATCH(1,($U$2=GRID!$B$1:$U$1)*(КАЛЕНДАРЬ!R28=GRID!$B$3:$U$3),0))*GRID!$H$42,
ROUNDUP(INDEX(GRID!$B$4:$U$15,MATCH(I$7,GRID!$A$4:$A$15,0),MATCH(1,($U$2=GRID!$B$1:$U$1)*(КАЛЕНДАРЬ!R28=GRID!$B$3:$U$3),0))*GRID!$H$42*(1-GRID!$H$43),0))</f>
        <v>51120</v>
      </c>
      <c r="J173" s="8" cm="1">
        <f t="array" ref="J173">IF($I$2="Длительное проживание от 30 ночей ",
INDEX(GRID!$B$18:$U$29,MATCH(I$7,GRID!$A$18:$A$29,0),MATCH(1,($U$2=GRID!$B$1:$U$1)*(КАЛЕНДАРЬ!R28=GRID!$B$3:$U$3),0))*GRID!$H$42,
ROUNDUP(INDEX(GRID!$B$18:$U$29,MATCH(I$7,GRID!$A$18:$A$29,0),MATCH(1,($U$2=GRID!$B$1:$U$1)*(КАЛЕНДАРЬ!R28=GRID!$B$3:$U$3),0))*GRID!$H$42*(1-GRID!$H$43),0))</f>
        <v>54720</v>
      </c>
      <c r="K173" s="57" t="s">
        <v>119</v>
      </c>
      <c r="L173" s="57" t="s">
        <v>119</v>
      </c>
      <c r="M173" s="8" cm="1">
        <f t="array" ref="M173">IF($I$2="Длительное проживание от 30 ночей ",
INDEX(GRID!$B$4:$U$15,MATCH(M$7,GRID!$A$4:$A$15,0),MATCH(1,($U$2=GRID!$B$1:$U$1)*(КАЛЕНДАРЬ!R28=GRID!$B$3:$U$3),0))*GRID!$H$42,
ROUNDUP(INDEX(GRID!$B$4:$U$15,MATCH(M$7,GRID!$A$4:$A$15,0),MATCH(1,($U$2=GRID!$B$1:$U$1)*(КАЛЕНДАРЬ!R28=GRID!$B$3:$U$3),0))*GRID!$H$42*(1-GRID!$H$43),0))</f>
        <v>74304</v>
      </c>
      <c r="N173" s="8" cm="1">
        <f t="array" ref="N173">IF($I$2="Длительное проживание от 30 ночей ",
INDEX(GRID!$B$18:$U$29,MATCH(M$7,GRID!$A$18:$A$29,0),MATCH(1,($U$2=GRID!$B$1:$U$1)*(КАЛЕНДАРЬ!R28=GRID!$B$3:$U$3),0))*GRID!$H$42,
ROUNDUP(INDEX(GRID!$B$18:$U$29,MATCH(M$7,GRID!$A$18:$A$29,0),MATCH(1,($U$2=GRID!$B$1:$U$1)*(КАЛЕНДАРЬ!R28=GRID!$B$3:$U$3),0))*GRID!$H$42*(1-GRID!$H$43),0))</f>
        <v>77904</v>
      </c>
      <c r="O173" s="57" t="s">
        <v>119</v>
      </c>
      <c r="P173" s="8" cm="1">
        <f t="array" ref="P173">IF($I$2="Длительное проживание от 30 ночей ",
INDEX(GRID!$B$4:$U$15,MATCH(P$7,GRID!$A$4:$A$15,0),MATCH(1,($U$2=GRID!$B$1:$U$1)*(КАЛЕНДАРЬ!R28=GRID!$B$3:$U$3),0))*GRID!$H$42,
ROUNDUP(INDEX(GRID!$B$4:$U$15,MATCH(P$7,GRID!$A$4:$A$15,0),MATCH(1,($U$2=GRID!$B$1:$U$1)*(КАЛЕНДАРЬ!R28=GRID!$B$3:$U$3),0))*GRID!$H$42*(1-GRID!$H$43),0))</f>
        <v>136872</v>
      </c>
      <c r="Q173" s="8" cm="1">
        <f t="array" ref="Q173">IF($I$2="Длительное проживание от 30 ночей ",
INDEX(GRID!$B$4:$U$15,MATCH(Q$7,GRID!$A$4:$A$15,0),MATCH(1,($U$2=GRID!$B$1:$U$1)*(КАЛЕНДАРЬ!R28=GRID!$B$3:$U$3),0))*GRID!$H$42,
ROUNDUP(INDEX(GRID!$B$4:$U$15,MATCH(Q$7,GRID!$A$4:$A$15,0),MATCH(1,($U$2=GRID!$B$1:$U$1)*(КАЛЕНДАРЬ!R28=GRID!$B$3:$U$3),0))*GRID!$H$42*(1-GRID!$H$43),0))</f>
        <v>159048</v>
      </c>
      <c r="R173" s="57" t="s">
        <v>119</v>
      </c>
      <c r="S173" s="57" t="s">
        <v>119</v>
      </c>
      <c r="T173" s="57" t="s">
        <v>119</v>
      </c>
    </row>
    <row r="174" spans="1:20" hidden="1">
      <c r="A174" s="148" t="s">
        <v>15</v>
      </c>
      <c r="B174" s="149">
        <v>26</v>
      </c>
      <c r="C174" s="8" cm="1">
        <f t="array" ref="C174">IF($I$2="Длительное проживание от 30 ночей ",
INDEX(GRID!$B$4:$U$15,MATCH(C$7,GRID!$A$4:$A$15,0),MATCH(1,($U$2=GRID!$B$1:$U$1)*(КАЛЕНДАРЬ!R29=GRID!$B$3:$U$3),0))*GRID!$H$42,
ROUNDUP(INDEX(GRID!$B$4:$U$15,MATCH(C$7,GRID!$A$4:$A$15,0),MATCH(1,($U$2=GRID!$B$1:$U$1)*(КАЛЕНДАРЬ!R29=GRID!$B$3:$U$3),0))*GRID!$H$42*(1-GRID!$H$43),0))</f>
        <v>34632</v>
      </c>
      <c r="D174" s="8" cm="1">
        <f t="array" ref="D174">IF($I$2="Длительное проживание от 30 ночей ",
INDEX(GRID!$B$18:$U$29,MATCH(C$7,GRID!$A$18:$A$29,0),MATCH(1,($U$2=GRID!$B$1:$U$1)*(КАЛЕНДАРЬ!R29=GRID!$B$3:$U$3),0))*GRID!$H$42,
ROUNDUP(INDEX(GRID!$B$18:$U$29,MATCH(C$7,GRID!$A$18:$A$29,0),MATCH(1,($U$2=GRID!$B$1:$U$1)*(КАЛЕНДАРЬ!R29=GRID!$B$3:$U$3),0))*GRID!$H$42*(1-GRID!$H$43),0))</f>
        <v>38232</v>
      </c>
      <c r="E174" s="8" cm="1">
        <f t="array" ref="E174">IF($I$2="Длительное проживание от 30 ночей ",
INDEX(GRID!$B$4:$U$15,MATCH(E$7,GRID!$A$4:$A$15,0),MATCH(1,($U$2=GRID!$B$1:$U$1)*(КАЛЕНДАРЬ!R29=GRID!$B$3:$U$3),0))*GRID!$H$42,
ROUNDUP(INDEX(GRID!$B$4:$U$15,MATCH(E$7,GRID!$A$4:$A$15,0),MATCH(1,($U$2=GRID!$B$1:$U$1)*(КАЛЕНДАРЬ!R29=GRID!$B$3:$U$3),0))*GRID!$H$42*(1-GRID!$H$43),0))</f>
        <v>41112</v>
      </c>
      <c r="F174" s="8" cm="1">
        <f t="array" ref="F174">IF($I$2="Длительное проживание от 30 ночей ",
INDEX(GRID!$B$18:$U$29,MATCH(E$7,GRID!$A$18:$A$29,0),MATCH(1,($U$2=GRID!$B$1:$U$1)*(КАЛЕНДАРЬ!R29=GRID!$B$3:$U$3),0))*GRID!$H$42,
ROUNDUP(INDEX(GRID!$B$18:$U$29,MATCH(E$7,GRID!$A$18:$A$29,0),MATCH(1,($U$2=GRID!$B$1:$U$1)*(КАЛЕНДАРЬ!R29=GRID!$B$3:$U$3),0))*GRID!$H$42*(1-GRID!$H$43),0))</f>
        <v>44712</v>
      </c>
      <c r="G174" s="57" t="s">
        <v>119</v>
      </c>
      <c r="H174" s="57" t="s">
        <v>119</v>
      </c>
      <c r="I174" s="8" cm="1">
        <f t="array" ref="I174">IF($I$2="Длительное проживание от 30 ночей ",
INDEX(GRID!$B$4:$U$15,MATCH(I$7,GRID!$A$4:$A$15,0),MATCH(1,($U$2=GRID!$B$1:$U$1)*(КАЛЕНДАРЬ!R29=GRID!$B$3:$U$3),0))*GRID!$H$42,
ROUNDUP(INDEX(GRID!$B$4:$U$15,MATCH(I$7,GRID!$A$4:$A$15,0),MATCH(1,($U$2=GRID!$B$1:$U$1)*(КАЛЕНДАРЬ!R29=GRID!$B$3:$U$3),0))*GRID!$H$42*(1-GRID!$H$43),0))</f>
        <v>51120</v>
      </c>
      <c r="J174" s="8" cm="1">
        <f t="array" ref="J174">IF($I$2="Длительное проживание от 30 ночей ",
INDEX(GRID!$B$18:$U$29,MATCH(I$7,GRID!$A$18:$A$29,0),MATCH(1,($U$2=GRID!$B$1:$U$1)*(КАЛЕНДАРЬ!R29=GRID!$B$3:$U$3),0))*GRID!$H$42,
ROUNDUP(INDEX(GRID!$B$18:$U$29,MATCH(I$7,GRID!$A$18:$A$29,0),MATCH(1,($U$2=GRID!$B$1:$U$1)*(КАЛЕНДАРЬ!R29=GRID!$B$3:$U$3),0))*GRID!$H$42*(1-GRID!$H$43),0))</f>
        <v>54720</v>
      </c>
      <c r="K174" s="57" t="s">
        <v>119</v>
      </c>
      <c r="L174" s="57" t="s">
        <v>119</v>
      </c>
      <c r="M174" s="8" cm="1">
        <f t="array" ref="M174">IF($I$2="Длительное проживание от 30 ночей ",
INDEX(GRID!$B$4:$U$15,MATCH(M$7,GRID!$A$4:$A$15,0),MATCH(1,($U$2=GRID!$B$1:$U$1)*(КАЛЕНДАРЬ!R29=GRID!$B$3:$U$3),0))*GRID!$H$42,
ROUNDUP(INDEX(GRID!$B$4:$U$15,MATCH(M$7,GRID!$A$4:$A$15,0),MATCH(1,($U$2=GRID!$B$1:$U$1)*(КАЛЕНДАРЬ!R29=GRID!$B$3:$U$3),0))*GRID!$H$42*(1-GRID!$H$43),0))</f>
        <v>74304</v>
      </c>
      <c r="N174" s="8" cm="1">
        <f t="array" ref="N174">IF($I$2="Длительное проживание от 30 ночей ",
INDEX(GRID!$B$18:$U$29,MATCH(M$7,GRID!$A$18:$A$29,0),MATCH(1,($U$2=GRID!$B$1:$U$1)*(КАЛЕНДАРЬ!R29=GRID!$B$3:$U$3),0))*GRID!$H$42,
ROUNDUP(INDEX(GRID!$B$18:$U$29,MATCH(M$7,GRID!$A$18:$A$29,0),MATCH(1,($U$2=GRID!$B$1:$U$1)*(КАЛЕНДАРЬ!R29=GRID!$B$3:$U$3),0))*GRID!$H$42*(1-GRID!$H$43),0))</f>
        <v>77904</v>
      </c>
      <c r="O174" s="57" t="s">
        <v>119</v>
      </c>
      <c r="P174" s="8" cm="1">
        <f t="array" ref="P174">IF($I$2="Длительное проживание от 30 ночей ",
INDEX(GRID!$B$4:$U$15,MATCH(P$7,GRID!$A$4:$A$15,0),MATCH(1,($U$2=GRID!$B$1:$U$1)*(КАЛЕНДАРЬ!R29=GRID!$B$3:$U$3),0))*GRID!$H$42,
ROUNDUP(INDEX(GRID!$B$4:$U$15,MATCH(P$7,GRID!$A$4:$A$15,0),MATCH(1,($U$2=GRID!$B$1:$U$1)*(КАЛЕНДАРЬ!R29=GRID!$B$3:$U$3),0))*GRID!$H$42*(1-GRID!$H$43),0))</f>
        <v>136872</v>
      </c>
      <c r="Q174" s="8" cm="1">
        <f t="array" ref="Q174">IF($I$2="Длительное проживание от 30 ночей ",
INDEX(GRID!$B$4:$U$15,MATCH(Q$7,GRID!$A$4:$A$15,0),MATCH(1,($U$2=GRID!$B$1:$U$1)*(КАЛЕНДАРЬ!R29=GRID!$B$3:$U$3),0))*GRID!$H$42,
ROUNDUP(INDEX(GRID!$B$4:$U$15,MATCH(Q$7,GRID!$A$4:$A$15,0),MATCH(1,($U$2=GRID!$B$1:$U$1)*(КАЛЕНДАРЬ!R29=GRID!$B$3:$U$3),0))*GRID!$H$42*(1-GRID!$H$43),0))</f>
        <v>159048</v>
      </c>
      <c r="R174" s="57" t="s">
        <v>119</v>
      </c>
      <c r="S174" s="57" t="s">
        <v>119</v>
      </c>
      <c r="T174" s="57" t="s">
        <v>119</v>
      </c>
    </row>
    <row r="175" spans="1:20" hidden="1">
      <c r="A175" s="148" t="s">
        <v>16</v>
      </c>
      <c r="B175" s="149">
        <v>27</v>
      </c>
      <c r="C175" s="8" cm="1">
        <f t="array" ref="C175">IF($I$2="Длительное проживание от 30 ночей ",
INDEX(GRID!$B$4:$U$15,MATCH(C$7,GRID!$A$4:$A$15,0),MATCH(1,($U$2=GRID!$B$1:$U$1)*(КАЛЕНДАРЬ!R30=GRID!$B$3:$U$3),0))*GRID!$H$42,
ROUNDUP(INDEX(GRID!$B$4:$U$15,MATCH(C$7,GRID!$A$4:$A$15,0),MATCH(1,($U$2=GRID!$B$1:$U$1)*(КАЛЕНДАРЬ!R30=GRID!$B$3:$U$3),0))*GRID!$H$42*(1-GRID!$H$43),0))</f>
        <v>37872</v>
      </c>
      <c r="D175" s="8" cm="1">
        <f t="array" ref="D175">IF($I$2="Длительное проживание от 30 ночей ",
INDEX(GRID!$B$18:$U$29,MATCH(C$7,GRID!$A$18:$A$29,0),MATCH(1,($U$2=GRID!$B$1:$U$1)*(КАЛЕНДАРЬ!R30=GRID!$B$3:$U$3),0))*GRID!$H$42,
ROUNDUP(INDEX(GRID!$B$18:$U$29,MATCH(C$7,GRID!$A$18:$A$29,0),MATCH(1,($U$2=GRID!$B$1:$U$1)*(КАЛЕНДАРЬ!R30=GRID!$B$3:$U$3),0))*GRID!$H$42*(1-GRID!$H$43),0))</f>
        <v>41472</v>
      </c>
      <c r="E175" s="8" cm="1">
        <f t="array" ref="E175">IF($I$2="Длительное проживание от 30 ночей ",
INDEX(GRID!$B$4:$U$15,MATCH(E$7,GRID!$A$4:$A$15,0),MATCH(1,($U$2=GRID!$B$1:$U$1)*(КАЛЕНДАРЬ!R30=GRID!$B$3:$U$3),0))*GRID!$H$42,
ROUNDUP(INDEX(GRID!$B$4:$U$15,MATCH(E$7,GRID!$A$4:$A$15,0),MATCH(1,($U$2=GRID!$B$1:$U$1)*(КАЛЕНДАРЬ!R30=GRID!$B$3:$U$3),0))*GRID!$H$42*(1-GRID!$H$43),0))</f>
        <v>44712</v>
      </c>
      <c r="F175" s="8" cm="1">
        <f t="array" ref="F175">IF($I$2="Длительное проживание от 30 ночей ",
INDEX(GRID!$B$18:$U$29,MATCH(E$7,GRID!$A$18:$A$29,0),MATCH(1,($U$2=GRID!$B$1:$U$1)*(КАЛЕНДАРЬ!R30=GRID!$B$3:$U$3),0))*GRID!$H$42,
ROUNDUP(INDEX(GRID!$B$18:$U$29,MATCH(E$7,GRID!$A$18:$A$29,0),MATCH(1,($U$2=GRID!$B$1:$U$1)*(КАЛЕНДАРЬ!R30=GRID!$B$3:$U$3),0))*GRID!$H$42*(1-GRID!$H$43),0))</f>
        <v>48312</v>
      </c>
      <c r="G175" s="57" t="s">
        <v>119</v>
      </c>
      <c r="H175" s="57" t="s">
        <v>119</v>
      </c>
      <c r="I175" s="8" cm="1">
        <f t="array" ref="I175">IF($I$2="Длительное проживание от 30 ночей ",
INDEX(GRID!$B$4:$U$15,MATCH(I$7,GRID!$A$4:$A$15,0),MATCH(1,($U$2=GRID!$B$1:$U$1)*(КАЛЕНДАРЬ!R30=GRID!$B$3:$U$3),0))*GRID!$H$42,
ROUNDUP(INDEX(GRID!$B$4:$U$15,MATCH(I$7,GRID!$A$4:$A$15,0),MATCH(1,($U$2=GRID!$B$1:$U$1)*(КАЛЕНДАРЬ!R30=GRID!$B$3:$U$3),0))*GRID!$H$42*(1-GRID!$H$43),0))</f>
        <v>55152</v>
      </c>
      <c r="J175" s="8" cm="1">
        <f t="array" ref="J175">IF($I$2="Длительное проживание от 30 ночей ",
INDEX(GRID!$B$18:$U$29,MATCH(I$7,GRID!$A$18:$A$29,0),MATCH(1,($U$2=GRID!$B$1:$U$1)*(КАЛЕНДАРЬ!R30=GRID!$B$3:$U$3),0))*GRID!$H$42,
ROUNDUP(INDEX(GRID!$B$18:$U$29,MATCH(I$7,GRID!$A$18:$A$29,0),MATCH(1,($U$2=GRID!$B$1:$U$1)*(КАЛЕНДАРЬ!R30=GRID!$B$3:$U$3),0))*GRID!$H$42*(1-GRID!$H$43),0))</f>
        <v>58752</v>
      </c>
      <c r="K175" s="57" t="s">
        <v>119</v>
      </c>
      <c r="L175" s="57" t="s">
        <v>119</v>
      </c>
      <c r="M175" s="8" cm="1">
        <f t="array" ref="M175">IF($I$2="Длительное проживание от 30 ночей ",
INDEX(GRID!$B$4:$U$15,MATCH(M$7,GRID!$A$4:$A$15,0),MATCH(1,($U$2=GRID!$B$1:$U$1)*(КАЛЕНДАРЬ!R30=GRID!$B$3:$U$3),0))*GRID!$H$42,
ROUNDUP(INDEX(GRID!$B$4:$U$15,MATCH(M$7,GRID!$A$4:$A$15,0),MATCH(1,($U$2=GRID!$B$1:$U$1)*(КАЛЕНДАРЬ!R30=GRID!$B$3:$U$3),0))*GRID!$H$42*(1-GRID!$H$43),0))</f>
        <v>79488</v>
      </c>
      <c r="N175" s="8" cm="1">
        <f t="array" ref="N175">IF($I$2="Длительное проживание от 30 ночей ",
INDEX(GRID!$B$18:$U$29,MATCH(M$7,GRID!$A$18:$A$29,0),MATCH(1,($U$2=GRID!$B$1:$U$1)*(КАЛЕНДАРЬ!R30=GRID!$B$3:$U$3),0))*GRID!$H$42,
ROUNDUP(INDEX(GRID!$B$18:$U$29,MATCH(M$7,GRID!$A$18:$A$29,0),MATCH(1,($U$2=GRID!$B$1:$U$1)*(КАЛЕНДАРЬ!R30=GRID!$B$3:$U$3),0))*GRID!$H$42*(1-GRID!$H$43),0))</f>
        <v>83088</v>
      </c>
      <c r="O175" s="57" t="s">
        <v>119</v>
      </c>
      <c r="P175" s="8" cm="1">
        <f t="array" ref="P175">IF($I$2="Длительное проживание от 30 ночей ",
INDEX(GRID!$B$4:$U$15,MATCH(P$7,GRID!$A$4:$A$15,0),MATCH(1,($U$2=GRID!$B$1:$U$1)*(КАЛЕНДАРЬ!R30=GRID!$B$3:$U$3),0))*GRID!$H$42,
ROUNDUP(INDEX(GRID!$B$4:$U$15,MATCH(P$7,GRID!$A$4:$A$15,0),MATCH(1,($U$2=GRID!$B$1:$U$1)*(КАЛЕНДАРЬ!R30=GRID!$B$3:$U$3),0))*GRID!$H$42*(1-GRID!$H$43),0))</f>
        <v>143496</v>
      </c>
      <c r="Q175" s="8" cm="1">
        <f t="array" ref="Q175">IF($I$2="Длительное проживание от 30 ночей ",
INDEX(GRID!$B$4:$U$15,MATCH(Q$7,GRID!$A$4:$A$15,0),MATCH(1,($U$2=GRID!$B$1:$U$1)*(КАЛЕНДАРЬ!R30=GRID!$B$3:$U$3),0))*GRID!$H$42,
ROUNDUP(INDEX(GRID!$B$4:$U$15,MATCH(Q$7,GRID!$A$4:$A$15,0),MATCH(1,($U$2=GRID!$B$1:$U$1)*(КАЛЕНДАРЬ!R30=GRID!$B$3:$U$3),0))*GRID!$H$42*(1-GRID!$H$43),0))</f>
        <v>166032</v>
      </c>
      <c r="R175" s="57" t="s">
        <v>119</v>
      </c>
      <c r="S175" s="57" t="s">
        <v>119</v>
      </c>
      <c r="T175" s="57" t="s">
        <v>119</v>
      </c>
    </row>
    <row r="176" spans="1:20" hidden="1">
      <c r="A176" s="148" t="s">
        <v>17</v>
      </c>
      <c r="B176" s="149">
        <v>28</v>
      </c>
      <c r="C176" s="8" cm="1">
        <f t="array" ref="C176">IF($I$2="Длительное проживание от 30 ночей ",
INDEX(GRID!$B$4:$U$15,MATCH(C$7,GRID!$A$4:$A$15,0),MATCH(1,($U$2=GRID!$B$1:$U$1)*(КАЛЕНДАРЬ!R31=GRID!$B$3:$U$3),0))*GRID!$H$42,
ROUNDUP(INDEX(GRID!$B$4:$U$15,MATCH(C$7,GRID!$A$4:$A$15,0),MATCH(1,($U$2=GRID!$B$1:$U$1)*(КАЛЕНДАРЬ!R31=GRID!$B$3:$U$3),0))*GRID!$H$42*(1-GRID!$H$43),0))</f>
        <v>37872</v>
      </c>
      <c r="D176" s="8" cm="1">
        <f t="array" ref="D176">IF($I$2="Длительное проживание от 30 ночей ",
INDEX(GRID!$B$18:$U$29,MATCH(C$7,GRID!$A$18:$A$29,0),MATCH(1,($U$2=GRID!$B$1:$U$1)*(КАЛЕНДАРЬ!R31=GRID!$B$3:$U$3),0))*GRID!$H$42,
ROUNDUP(INDEX(GRID!$B$18:$U$29,MATCH(C$7,GRID!$A$18:$A$29,0),MATCH(1,($U$2=GRID!$B$1:$U$1)*(КАЛЕНДАРЬ!R31=GRID!$B$3:$U$3),0))*GRID!$H$42*(1-GRID!$H$43),0))</f>
        <v>41472</v>
      </c>
      <c r="E176" s="8" cm="1">
        <f t="array" ref="E176">IF($I$2="Длительное проживание от 30 ночей ",
INDEX(GRID!$B$4:$U$15,MATCH(E$7,GRID!$A$4:$A$15,0),MATCH(1,($U$2=GRID!$B$1:$U$1)*(КАЛЕНДАРЬ!R31=GRID!$B$3:$U$3),0))*GRID!$H$42,
ROUNDUP(INDEX(GRID!$B$4:$U$15,MATCH(E$7,GRID!$A$4:$A$15,0),MATCH(1,($U$2=GRID!$B$1:$U$1)*(КАЛЕНДАРЬ!R31=GRID!$B$3:$U$3),0))*GRID!$H$42*(1-GRID!$H$43),0))</f>
        <v>44712</v>
      </c>
      <c r="F176" s="8" cm="1">
        <f t="array" ref="F176">IF($I$2="Длительное проживание от 30 ночей ",
INDEX(GRID!$B$18:$U$29,MATCH(E$7,GRID!$A$18:$A$29,0),MATCH(1,($U$2=GRID!$B$1:$U$1)*(КАЛЕНДАРЬ!R31=GRID!$B$3:$U$3),0))*GRID!$H$42,
ROUNDUP(INDEX(GRID!$B$18:$U$29,MATCH(E$7,GRID!$A$18:$A$29,0),MATCH(1,($U$2=GRID!$B$1:$U$1)*(КАЛЕНДАРЬ!R31=GRID!$B$3:$U$3),0))*GRID!$H$42*(1-GRID!$H$43),0))</f>
        <v>48312</v>
      </c>
      <c r="G176" s="57" t="s">
        <v>119</v>
      </c>
      <c r="H176" s="57" t="s">
        <v>119</v>
      </c>
      <c r="I176" s="8" cm="1">
        <f t="array" ref="I176">IF($I$2="Длительное проживание от 30 ночей ",
INDEX(GRID!$B$4:$U$15,MATCH(I$7,GRID!$A$4:$A$15,0),MATCH(1,($U$2=GRID!$B$1:$U$1)*(КАЛЕНДАРЬ!R31=GRID!$B$3:$U$3),0))*GRID!$H$42,
ROUNDUP(INDEX(GRID!$B$4:$U$15,MATCH(I$7,GRID!$A$4:$A$15,0),MATCH(1,($U$2=GRID!$B$1:$U$1)*(КАЛЕНДАРЬ!R31=GRID!$B$3:$U$3),0))*GRID!$H$42*(1-GRID!$H$43),0))</f>
        <v>55152</v>
      </c>
      <c r="J176" s="8" cm="1">
        <f t="array" ref="J176">IF($I$2="Длительное проживание от 30 ночей ",
INDEX(GRID!$B$18:$U$29,MATCH(I$7,GRID!$A$18:$A$29,0),MATCH(1,($U$2=GRID!$B$1:$U$1)*(КАЛЕНДАРЬ!R31=GRID!$B$3:$U$3),0))*GRID!$H$42,
ROUNDUP(INDEX(GRID!$B$18:$U$29,MATCH(I$7,GRID!$A$18:$A$29,0),MATCH(1,($U$2=GRID!$B$1:$U$1)*(КАЛЕНДАРЬ!R31=GRID!$B$3:$U$3),0))*GRID!$H$42*(1-GRID!$H$43),0))</f>
        <v>58752</v>
      </c>
      <c r="K176" s="57" t="s">
        <v>119</v>
      </c>
      <c r="L176" s="57" t="s">
        <v>119</v>
      </c>
      <c r="M176" s="8" cm="1">
        <f t="array" ref="M176">IF($I$2="Длительное проживание от 30 ночей ",
INDEX(GRID!$B$4:$U$15,MATCH(M$7,GRID!$A$4:$A$15,0),MATCH(1,($U$2=GRID!$B$1:$U$1)*(КАЛЕНДАРЬ!R31=GRID!$B$3:$U$3),0))*GRID!$H$42,
ROUNDUP(INDEX(GRID!$B$4:$U$15,MATCH(M$7,GRID!$A$4:$A$15,0),MATCH(1,($U$2=GRID!$B$1:$U$1)*(КАЛЕНДАРЬ!R31=GRID!$B$3:$U$3),0))*GRID!$H$42*(1-GRID!$H$43),0))</f>
        <v>79488</v>
      </c>
      <c r="N176" s="8" cm="1">
        <f t="array" ref="N176">IF($I$2="Длительное проживание от 30 ночей ",
INDEX(GRID!$B$18:$U$29,MATCH(M$7,GRID!$A$18:$A$29,0),MATCH(1,($U$2=GRID!$B$1:$U$1)*(КАЛЕНДАРЬ!R31=GRID!$B$3:$U$3),0))*GRID!$H$42,
ROUNDUP(INDEX(GRID!$B$18:$U$29,MATCH(M$7,GRID!$A$18:$A$29,0),MATCH(1,($U$2=GRID!$B$1:$U$1)*(КАЛЕНДАРЬ!R31=GRID!$B$3:$U$3),0))*GRID!$H$42*(1-GRID!$H$43),0))</f>
        <v>83088</v>
      </c>
      <c r="O176" s="57" t="s">
        <v>119</v>
      </c>
      <c r="P176" s="8" cm="1">
        <f t="array" ref="P176">IF($I$2="Длительное проживание от 30 ночей ",
INDEX(GRID!$B$4:$U$15,MATCH(P$7,GRID!$A$4:$A$15,0),MATCH(1,($U$2=GRID!$B$1:$U$1)*(КАЛЕНДАРЬ!R31=GRID!$B$3:$U$3),0))*GRID!$H$42,
ROUNDUP(INDEX(GRID!$B$4:$U$15,MATCH(P$7,GRID!$A$4:$A$15,0),MATCH(1,($U$2=GRID!$B$1:$U$1)*(КАЛЕНДАРЬ!R31=GRID!$B$3:$U$3),0))*GRID!$H$42*(1-GRID!$H$43),0))</f>
        <v>143496</v>
      </c>
      <c r="Q176" s="8" cm="1">
        <f t="array" ref="Q176">IF($I$2="Длительное проживание от 30 ночей ",
INDEX(GRID!$B$4:$U$15,MATCH(Q$7,GRID!$A$4:$A$15,0),MATCH(1,($U$2=GRID!$B$1:$U$1)*(КАЛЕНДАРЬ!R31=GRID!$B$3:$U$3),0))*GRID!$H$42,
ROUNDUP(INDEX(GRID!$B$4:$U$15,MATCH(Q$7,GRID!$A$4:$A$15,0),MATCH(1,($U$2=GRID!$B$1:$U$1)*(КАЛЕНДАРЬ!R31=GRID!$B$3:$U$3),0))*GRID!$H$42*(1-GRID!$H$43),0))</f>
        <v>166032</v>
      </c>
      <c r="R176" s="57" t="s">
        <v>119</v>
      </c>
      <c r="S176" s="57" t="s">
        <v>119</v>
      </c>
      <c r="T176" s="57" t="s">
        <v>119</v>
      </c>
    </row>
    <row r="177" spans="1:20" hidden="1">
      <c r="A177" s="148" t="s">
        <v>11</v>
      </c>
      <c r="B177" s="149">
        <v>29</v>
      </c>
      <c r="C177" s="8" cm="1">
        <f t="array" ref="C177">IF($I$2="Длительное проживание от 30 ночей ",
INDEX(GRID!$B$4:$U$15,MATCH(C$7,GRID!$A$4:$A$15,0),MATCH(1,($U$2=GRID!$B$1:$U$1)*(КАЛЕНДАРЬ!R32=GRID!$B$3:$U$3),0))*GRID!$H$42,
ROUNDUP(INDEX(GRID!$B$4:$U$15,MATCH(C$7,GRID!$A$4:$A$15,0),MATCH(1,($U$2=GRID!$B$1:$U$1)*(КАЛЕНДАРЬ!R32=GRID!$B$3:$U$3),0))*GRID!$H$42*(1-GRID!$H$43),0))</f>
        <v>37872</v>
      </c>
      <c r="D177" s="8" cm="1">
        <f t="array" ref="D177">IF($I$2="Длительное проживание от 30 ночей ",
INDEX(GRID!$B$18:$U$29,MATCH(C$7,GRID!$A$18:$A$29,0),MATCH(1,($U$2=GRID!$B$1:$U$1)*(КАЛЕНДАРЬ!R32=GRID!$B$3:$U$3),0))*GRID!$H$42,
ROUNDUP(INDEX(GRID!$B$18:$U$29,MATCH(C$7,GRID!$A$18:$A$29,0),MATCH(1,($U$2=GRID!$B$1:$U$1)*(КАЛЕНДАРЬ!R32=GRID!$B$3:$U$3),0))*GRID!$H$42*(1-GRID!$H$43),0))</f>
        <v>41472</v>
      </c>
      <c r="E177" s="8" cm="1">
        <f t="array" ref="E177">IF($I$2="Длительное проживание от 30 ночей ",
INDEX(GRID!$B$4:$U$15,MATCH(E$7,GRID!$A$4:$A$15,0),MATCH(1,($U$2=GRID!$B$1:$U$1)*(КАЛЕНДАРЬ!R32=GRID!$B$3:$U$3),0))*GRID!$H$42,
ROUNDUP(INDEX(GRID!$B$4:$U$15,MATCH(E$7,GRID!$A$4:$A$15,0),MATCH(1,($U$2=GRID!$B$1:$U$1)*(КАЛЕНДАРЬ!R32=GRID!$B$3:$U$3),0))*GRID!$H$42*(1-GRID!$H$43),0))</f>
        <v>44712</v>
      </c>
      <c r="F177" s="8" cm="1">
        <f t="array" ref="F177">IF($I$2="Длительное проживание от 30 ночей ",
INDEX(GRID!$B$18:$U$29,MATCH(E$7,GRID!$A$18:$A$29,0),MATCH(1,($U$2=GRID!$B$1:$U$1)*(КАЛЕНДАРЬ!R32=GRID!$B$3:$U$3),0))*GRID!$H$42,
ROUNDUP(INDEX(GRID!$B$18:$U$29,MATCH(E$7,GRID!$A$18:$A$29,0),MATCH(1,($U$2=GRID!$B$1:$U$1)*(КАЛЕНДАРЬ!R32=GRID!$B$3:$U$3),0))*GRID!$H$42*(1-GRID!$H$43),0))</f>
        <v>48312</v>
      </c>
      <c r="G177" s="57" t="s">
        <v>119</v>
      </c>
      <c r="H177" s="57" t="s">
        <v>119</v>
      </c>
      <c r="I177" s="8" cm="1">
        <f t="array" ref="I177">IF($I$2="Длительное проживание от 30 ночей ",
INDEX(GRID!$B$4:$U$15,MATCH(I$7,GRID!$A$4:$A$15,0),MATCH(1,($U$2=GRID!$B$1:$U$1)*(КАЛЕНДАРЬ!R32=GRID!$B$3:$U$3),0))*GRID!$H$42,
ROUNDUP(INDEX(GRID!$B$4:$U$15,MATCH(I$7,GRID!$A$4:$A$15,0),MATCH(1,($U$2=GRID!$B$1:$U$1)*(КАЛЕНДАРЬ!R32=GRID!$B$3:$U$3),0))*GRID!$H$42*(1-GRID!$H$43),0))</f>
        <v>55152</v>
      </c>
      <c r="J177" s="8" cm="1">
        <f t="array" ref="J177">IF($I$2="Длительное проживание от 30 ночей ",
INDEX(GRID!$B$18:$U$29,MATCH(I$7,GRID!$A$18:$A$29,0),MATCH(1,($U$2=GRID!$B$1:$U$1)*(КАЛЕНДАРЬ!R32=GRID!$B$3:$U$3),0))*GRID!$H$42,
ROUNDUP(INDEX(GRID!$B$18:$U$29,MATCH(I$7,GRID!$A$18:$A$29,0),MATCH(1,($U$2=GRID!$B$1:$U$1)*(КАЛЕНДАРЬ!R32=GRID!$B$3:$U$3),0))*GRID!$H$42*(1-GRID!$H$43),0))</f>
        <v>58752</v>
      </c>
      <c r="K177" s="57" t="s">
        <v>119</v>
      </c>
      <c r="L177" s="57" t="s">
        <v>119</v>
      </c>
      <c r="M177" s="8" cm="1">
        <f t="array" ref="M177">IF($I$2="Длительное проживание от 30 ночей ",
INDEX(GRID!$B$4:$U$15,MATCH(M$7,GRID!$A$4:$A$15,0),MATCH(1,($U$2=GRID!$B$1:$U$1)*(КАЛЕНДАРЬ!R32=GRID!$B$3:$U$3),0))*GRID!$H$42,
ROUNDUP(INDEX(GRID!$B$4:$U$15,MATCH(M$7,GRID!$A$4:$A$15,0),MATCH(1,($U$2=GRID!$B$1:$U$1)*(КАЛЕНДАРЬ!R32=GRID!$B$3:$U$3),0))*GRID!$H$42*(1-GRID!$H$43),0))</f>
        <v>79488</v>
      </c>
      <c r="N177" s="8" cm="1">
        <f t="array" ref="N177">IF($I$2="Длительное проживание от 30 ночей ",
INDEX(GRID!$B$18:$U$29,MATCH(M$7,GRID!$A$18:$A$29,0),MATCH(1,($U$2=GRID!$B$1:$U$1)*(КАЛЕНДАРЬ!R32=GRID!$B$3:$U$3),0))*GRID!$H$42,
ROUNDUP(INDEX(GRID!$B$18:$U$29,MATCH(M$7,GRID!$A$18:$A$29,0),MATCH(1,($U$2=GRID!$B$1:$U$1)*(КАЛЕНДАРЬ!R32=GRID!$B$3:$U$3),0))*GRID!$H$42*(1-GRID!$H$43),0))</f>
        <v>83088</v>
      </c>
      <c r="O177" s="57" t="s">
        <v>119</v>
      </c>
      <c r="P177" s="8" cm="1">
        <f t="array" ref="P177">IF($I$2="Длительное проживание от 30 ночей ",
INDEX(GRID!$B$4:$U$15,MATCH(P$7,GRID!$A$4:$A$15,0),MATCH(1,($U$2=GRID!$B$1:$U$1)*(КАЛЕНДАРЬ!R32=GRID!$B$3:$U$3),0))*GRID!$H$42,
ROUNDUP(INDEX(GRID!$B$4:$U$15,MATCH(P$7,GRID!$A$4:$A$15,0),MATCH(1,($U$2=GRID!$B$1:$U$1)*(КАЛЕНДАРЬ!R32=GRID!$B$3:$U$3),0))*GRID!$H$42*(1-GRID!$H$43),0))</f>
        <v>143496</v>
      </c>
      <c r="Q177" s="8" cm="1">
        <f t="array" ref="Q177">IF($I$2="Длительное проживание от 30 ночей ",
INDEX(GRID!$B$4:$U$15,MATCH(Q$7,GRID!$A$4:$A$15,0),MATCH(1,($U$2=GRID!$B$1:$U$1)*(КАЛЕНДАРЬ!R32=GRID!$B$3:$U$3),0))*GRID!$H$42,
ROUNDUP(INDEX(GRID!$B$4:$U$15,MATCH(Q$7,GRID!$A$4:$A$15,0),MATCH(1,($U$2=GRID!$B$1:$U$1)*(КАЛЕНДАРЬ!R32=GRID!$B$3:$U$3),0))*GRID!$H$42*(1-GRID!$H$43),0))</f>
        <v>166032</v>
      </c>
      <c r="R177" s="57" t="s">
        <v>119</v>
      </c>
      <c r="S177" s="57" t="s">
        <v>119</v>
      </c>
      <c r="T177" s="57" t="s">
        <v>119</v>
      </c>
    </row>
    <row r="178" spans="1:20" hidden="1">
      <c r="A178" s="148" t="s">
        <v>12</v>
      </c>
      <c r="B178" s="149">
        <v>30</v>
      </c>
      <c r="C178" s="8" cm="1">
        <f t="array" ref="C178">IF($I$2="Длительное проживание от 30 ночей ",
INDEX(GRID!$B$4:$U$15,MATCH(C$7,GRID!$A$4:$A$15,0),MATCH(1,($U$2=GRID!$B$1:$U$1)*(КАЛЕНДАРЬ!R33=GRID!$B$3:$U$3),0))*GRID!$H$42,
ROUNDUP(INDEX(GRID!$B$4:$U$15,MATCH(C$7,GRID!$A$4:$A$15,0),MATCH(1,($U$2=GRID!$B$1:$U$1)*(КАЛЕНДАРЬ!R33=GRID!$B$3:$U$3),0))*GRID!$H$42*(1-GRID!$H$43),0))</f>
        <v>37872</v>
      </c>
      <c r="D178" s="8" cm="1">
        <f t="array" ref="D178">IF($I$2="Длительное проживание от 30 ночей ",
INDEX(GRID!$B$18:$U$29,MATCH(C$7,GRID!$A$18:$A$29,0),MATCH(1,($U$2=GRID!$B$1:$U$1)*(КАЛЕНДАРЬ!R33=GRID!$B$3:$U$3),0))*GRID!$H$42,
ROUNDUP(INDEX(GRID!$B$18:$U$29,MATCH(C$7,GRID!$A$18:$A$29,0),MATCH(1,($U$2=GRID!$B$1:$U$1)*(КАЛЕНДАРЬ!R33=GRID!$B$3:$U$3),0))*GRID!$H$42*(1-GRID!$H$43),0))</f>
        <v>41472</v>
      </c>
      <c r="E178" s="8" cm="1">
        <f t="array" ref="E178">IF($I$2="Длительное проживание от 30 ночей ",
INDEX(GRID!$B$4:$U$15,MATCH(E$7,GRID!$A$4:$A$15,0),MATCH(1,($U$2=GRID!$B$1:$U$1)*(КАЛЕНДАРЬ!R33=GRID!$B$3:$U$3),0))*GRID!$H$42,
ROUNDUP(INDEX(GRID!$B$4:$U$15,MATCH(E$7,GRID!$A$4:$A$15,0),MATCH(1,($U$2=GRID!$B$1:$U$1)*(КАЛЕНДАРЬ!R33=GRID!$B$3:$U$3),0))*GRID!$H$42*(1-GRID!$H$43),0))</f>
        <v>44712</v>
      </c>
      <c r="F178" s="8" cm="1">
        <f t="array" ref="F178">IF($I$2="Длительное проживание от 30 ночей ",
INDEX(GRID!$B$18:$U$29,MATCH(E$7,GRID!$A$18:$A$29,0),MATCH(1,($U$2=GRID!$B$1:$U$1)*(КАЛЕНДАРЬ!R33=GRID!$B$3:$U$3),0))*GRID!$H$42,
ROUNDUP(INDEX(GRID!$B$18:$U$29,MATCH(E$7,GRID!$A$18:$A$29,0),MATCH(1,($U$2=GRID!$B$1:$U$1)*(КАЛЕНДАРЬ!R33=GRID!$B$3:$U$3),0))*GRID!$H$42*(1-GRID!$H$43),0))</f>
        <v>48312</v>
      </c>
      <c r="G178" s="57" t="s">
        <v>119</v>
      </c>
      <c r="H178" s="57" t="s">
        <v>119</v>
      </c>
      <c r="I178" s="8" cm="1">
        <f t="array" ref="I178">IF($I$2="Длительное проживание от 30 ночей ",
INDEX(GRID!$B$4:$U$15,MATCH(I$7,GRID!$A$4:$A$15,0),MATCH(1,($U$2=GRID!$B$1:$U$1)*(КАЛЕНДАРЬ!R33=GRID!$B$3:$U$3),0))*GRID!$H$42,
ROUNDUP(INDEX(GRID!$B$4:$U$15,MATCH(I$7,GRID!$A$4:$A$15,0),MATCH(1,($U$2=GRID!$B$1:$U$1)*(КАЛЕНДАРЬ!R33=GRID!$B$3:$U$3),0))*GRID!$H$42*(1-GRID!$H$43),0))</f>
        <v>55152</v>
      </c>
      <c r="J178" s="8" cm="1">
        <f t="array" ref="J178">IF($I$2="Длительное проживание от 30 ночей ",
INDEX(GRID!$B$18:$U$29,MATCH(I$7,GRID!$A$18:$A$29,0),MATCH(1,($U$2=GRID!$B$1:$U$1)*(КАЛЕНДАРЬ!R33=GRID!$B$3:$U$3),0))*GRID!$H$42,
ROUNDUP(INDEX(GRID!$B$18:$U$29,MATCH(I$7,GRID!$A$18:$A$29,0),MATCH(1,($U$2=GRID!$B$1:$U$1)*(КАЛЕНДАРЬ!R33=GRID!$B$3:$U$3),0))*GRID!$H$42*(1-GRID!$H$43),0))</f>
        <v>58752</v>
      </c>
      <c r="K178" s="57" t="s">
        <v>119</v>
      </c>
      <c r="L178" s="57" t="s">
        <v>119</v>
      </c>
      <c r="M178" s="8" cm="1">
        <f t="array" ref="M178">IF($I$2="Длительное проживание от 30 ночей ",
INDEX(GRID!$B$4:$U$15,MATCH(M$7,GRID!$A$4:$A$15,0),MATCH(1,($U$2=GRID!$B$1:$U$1)*(КАЛЕНДАРЬ!R33=GRID!$B$3:$U$3),0))*GRID!$H$42,
ROUNDUP(INDEX(GRID!$B$4:$U$15,MATCH(M$7,GRID!$A$4:$A$15,0),MATCH(1,($U$2=GRID!$B$1:$U$1)*(КАЛЕНДАРЬ!R33=GRID!$B$3:$U$3),0))*GRID!$H$42*(1-GRID!$H$43),0))</f>
        <v>79488</v>
      </c>
      <c r="N178" s="8" cm="1">
        <f t="array" ref="N178">IF($I$2="Длительное проживание от 30 ночей ",
INDEX(GRID!$B$18:$U$29,MATCH(M$7,GRID!$A$18:$A$29,0),MATCH(1,($U$2=GRID!$B$1:$U$1)*(КАЛЕНДАРЬ!R33=GRID!$B$3:$U$3),0))*GRID!$H$42,
ROUNDUP(INDEX(GRID!$B$18:$U$29,MATCH(M$7,GRID!$A$18:$A$29,0),MATCH(1,($U$2=GRID!$B$1:$U$1)*(КАЛЕНДАРЬ!R33=GRID!$B$3:$U$3),0))*GRID!$H$42*(1-GRID!$H$43),0))</f>
        <v>83088</v>
      </c>
      <c r="O178" s="57" t="s">
        <v>119</v>
      </c>
      <c r="P178" s="8" cm="1">
        <f t="array" ref="P178">IF($I$2="Длительное проживание от 30 ночей ",
INDEX(GRID!$B$4:$U$15,MATCH(P$7,GRID!$A$4:$A$15,0),MATCH(1,($U$2=GRID!$B$1:$U$1)*(КАЛЕНДАРЬ!R33=GRID!$B$3:$U$3),0))*GRID!$H$42,
ROUNDUP(INDEX(GRID!$B$4:$U$15,MATCH(P$7,GRID!$A$4:$A$15,0),MATCH(1,($U$2=GRID!$B$1:$U$1)*(КАЛЕНДАРЬ!R33=GRID!$B$3:$U$3),0))*GRID!$H$42*(1-GRID!$H$43),0))</f>
        <v>143496</v>
      </c>
      <c r="Q178" s="8" cm="1">
        <f t="array" ref="Q178">IF($I$2="Длительное проживание от 30 ночей ",
INDEX(GRID!$B$4:$U$15,MATCH(Q$7,GRID!$A$4:$A$15,0),MATCH(1,($U$2=GRID!$B$1:$U$1)*(КАЛЕНДАРЬ!R33=GRID!$B$3:$U$3),0))*GRID!$H$42,
ROUNDUP(INDEX(GRID!$B$4:$U$15,MATCH(Q$7,GRID!$A$4:$A$15,0),MATCH(1,($U$2=GRID!$B$1:$U$1)*(КАЛЕНДАРЬ!R33=GRID!$B$3:$U$3),0))*GRID!$H$42*(1-GRID!$H$43),0))</f>
        <v>166032</v>
      </c>
      <c r="R178" s="57" t="s">
        <v>119</v>
      </c>
      <c r="S178" s="57" t="s">
        <v>119</v>
      </c>
      <c r="T178" s="57" t="s">
        <v>119</v>
      </c>
    </row>
    <row r="179" spans="1:20" hidden="1">
      <c r="A179" s="146"/>
      <c r="B179" s="147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</row>
    <row r="180" spans="1:20" s="9" customFormat="1" ht="17.25" hidden="1" customHeight="1">
      <c r="A180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</row>
    <row r="181" spans="1:20" hidden="1">
      <c r="A181" s="172" t="s">
        <v>106</v>
      </c>
      <c r="B181" s="173"/>
      <c r="C181" s="173"/>
      <c r="D181" s="173"/>
      <c r="E181" s="173"/>
      <c r="F181" s="173"/>
      <c r="G181" s="173"/>
      <c r="H181" s="173"/>
      <c r="I181" s="173"/>
      <c r="J181" s="173"/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</row>
    <row r="182" spans="1:20" ht="56.25" hidden="1" customHeight="1">
      <c r="A182" s="174" t="s">
        <v>8</v>
      </c>
      <c r="B182" s="175"/>
      <c r="C182" s="178" t="s">
        <v>101</v>
      </c>
      <c r="D182" s="179"/>
      <c r="E182" s="164" t="s">
        <v>93</v>
      </c>
      <c r="F182" s="165"/>
      <c r="G182" s="252" t="s">
        <v>94</v>
      </c>
      <c r="H182" s="253"/>
      <c r="I182" s="208" t="s">
        <v>95</v>
      </c>
      <c r="J182" s="208"/>
      <c r="K182" s="166" t="s">
        <v>96</v>
      </c>
      <c r="L182" s="166"/>
      <c r="M182" s="170" t="s">
        <v>97</v>
      </c>
      <c r="N182" s="170"/>
      <c r="O182" s="51" t="s">
        <v>71</v>
      </c>
      <c r="P182" s="22" t="s">
        <v>72</v>
      </c>
      <c r="Q182" s="23" t="s">
        <v>73</v>
      </c>
      <c r="R182" s="51" t="s">
        <v>74</v>
      </c>
      <c r="S182" s="51" t="s">
        <v>75</v>
      </c>
      <c r="T182" s="51" t="s">
        <v>76</v>
      </c>
    </row>
    <row r="183" spans="1:20" hidden="1">
      <c r="A183" s="176"/>
      <c r="B183" s="177"/>
      <c r="C183" s="55" t="s">
        <v>9</v>
      </c>
      <c r="D183" s="55" t="s">
        <v>10</v>
      </c>
      <c r="E183" s="55" t="s">
        <v>9</v>
      </c>
      <c r="F183" s="55" t="s">
        <v>10</v>
      </c>
      <c r="G183" s="55" t="s">
        <v>9</v>
      </c>
      <c r="H183" s="55" t="s">
        <v>10</v>
      </c>
      <c r="I183" s="55" t="s">
        <v>9</v>
      </c>
      <c r="J183" s="55" t="s">
        <v>10</v>
      </c>
      <c r="K183" s="55" t="s">
        <v>9</v>
      </c>
      <c r="L183" s="55" t="s">
        <v>10</v>
      </c>
      <c r="M183" s="55" t="s">
        <v>9</v>
      </c>
      <c r="N183" s="55" t="s">
        <v>10</v>
      </c>
      <c r="O183" s="55" t="s">
        <v>99</v>
      </c>
      <c r="P183" s="55" t="s">
        <v>100</v>
      </c>
      <c r="Q183" s="55" t="s">
        <v>100</v>
      </c>
      <c r="R183" s="55" t="s">
        <v>118</v>
      </c>
      <c r="S183" s="55" t="s">
        <v>118</v>
      </c>
      <c r="T183" s="55" t="s">
        <v>118</v>
      </c>
    </row>
    <row r="184" spans="1:20" hidden="1">
      <c r="A184" s="148" t="s">
        <v>13</v>
      </c>
      <c r="B184" s="149">
        <v>1</v>
      </c>
      <c r="C184" s="8" cm="1">
        <f t="array" ref="C184">IF($I$2="Длительное проживание от 30 ночей ",
INDEX(GRID!$B$4:$U$15,MATCH(C$7,GRID!$A$4:$A$15,0),MATCH(1,($U$2=GRID!$B$1:$U$1)*(КАЛЕНДАРЬ!U4=GRID!$B$3:$U$3),0))*GRID!$H$42,
ROUNDUP(INDEX(GRID!$B$4:$U$15,MATCH(C$7,GRID!$A$4:$A$15,0),MATCH(1,($U$2=GRID!$B$1:$U$1)*(КАЛЕНДАРЬ!U4=GRID!$B$3:$U$3),0))*GRID!$H$42*(1-GRID!$H$43),0))</f>
        <v>41256</v>
      </c>
      <c r="D184" s="8" cm="1">
        <f t="array" ref="D184">IF($I$2="Длительное проживание от 30 ночей ",
INDEX(GRID!$B$18:$U$29,MATCH(C$7,GRID!$A$18:$A$29,0),MATCH(1,($U$2=GRID!$B$1:$U$1)*(КАЛЕНДАРЬ!U4=GRID!$B$3:$U$3),0))*GRID!$H$42,
ROUNDUP(INDEX(GRID!$B$18:$U$29,MATCH(C$7,GRID!$A$18:$A$29,0),MATCH(1,($U$2=GRID!$B$1:$U$1)*(КАЛЕНДАРЬ!U4=GRID!$B$3:$U$3),0))*GRID!$H$42*(1-GRID!$H$43),0))</f>
        <v>44856</v>
      </c>
      <c r="E184" s="8" cm="1">
        <f t="array" ref="E184">IF($I$2="Длительное проживание от 30 ночей ",
INDEX(GRID!$B$4:$U$15,MATCH(E$7,GRID!$A$4:$A$15,0),MATCH(1,($U$2=GRID!$B$1:$U$1)*(КАЛЕНДАРЬ!U4=GRID!$B$3:$U$3),0))*GRID!$H$42,
ROUNDUP(INDEX(GRID!$B$4:$U$15,MATCH(E$7,GRID!$A$4:$A$15,0),MATCH(1,($U$2=GRID!$B$1:$U$1)*(КАЛЕНДАРЬ!U4=GRID!$B$3:$U$3),0))*GRID!$H$42*(1-GRID!$H$43),0))</f>
        <v>48528</v>
      </c>
      <c r="F184" s="8" cm="1">
        <f t="array" ref="F184">IF($I$2="Длительное проживание от 30 ночей ",
INDEX(GRID!$B$18:$U$29,MATCH(E$7,GRID!$A$18:$A$29,0),MATCH(1,($U$2=GRID!$B$1:$U$1)*(КАЛЕНДАРЬ!U4=GRID!$B$3:$U$3),0))*GRID!$H$42,
ROUNDUP(INDEX(GRID!$B$18:$U$29,MATCH(E$7,GRID!$A$18:$A$29,0),MATCH(1,($U$2=GRID!$B$1:$U$1)*(КАЛЕНДАРЬ!U4=GRID!$B$3:$U$3),0))*GRID!$H$42*(1-GRID!$H$43),0))</f>
        <v>52128</v>
      </c>
      <c r="G184" s="57" t="s">
        <v>119</v>
      </c>
      <c r="H184" s="57" t="s">
        <v>119</v>
      </c>
      <c r="I184" s="8" cm="1">
        <f t="array" ref="I184">IF($I$2="Длительное проживание от 30 ночей ",
INDEX(GRID!$B$4:$U$15,MATCH(I$7,GRID!$A$4:$A$15,0),MATCH(1,($U$2=GRID!$B$1:$U$1)*(КАЛЕНДАРЬ!U4=GRID!$B$3:$U$3),0))*GRID!$H$42,
ROUNDUP(INDEX(GRID!$B$4:$U$15,MATCH(I$7,GRID!$A$4:$A$15,0),MATCH(1,($U$2=GRID!$B$1:$U$1)*(КАЛЕНДАРЬ!U4=GRID!$B$3:$U$3),0))*GRID!$H$42*(1-GRID!$H$43),0))</f>
        <v>59400</v>
      </c>
      <c r="J184" s="8" cm="1">
        <f t="array" ref="J184">IF($I$2="Длительное проживание от 30 ночей ",
INDEX(GRID!$B$18:$U$29,MATCH(I$7,GRID!$A$18:$A$29,0),MATCH(1,($U$2=GRID!$B$1:$U$1)*(КАЛЕНДАРЬ!U4=GRID!$B$3:$U$3),0))*GRID!$H$42,
ROUNDUP(INDEX(GRID!$B$18:$U$29,MATCH(I$7,GRID!$A$18:$A$29,0),MATCH(1,($U$2=GRID!$B$1:$U$1)*(КАЛЕНДАРЬ!U4=GRID!$B$3:$U$3),0))*GRID!$H$42*(1-GRID!$H$43),0))</f>
        <v>63000</v>
      </c>
      <c r="K184" s="57" t="s">
        <v>119</v>
      </c>
      <c r="L184" s="57" t="s">
        <v>119</v>
      </c>
      <c r="M184" s="8" cm="1">
        <f t="array" ref="M184">IF($I$2="Длительное проживание от 30 ночей ",
INDEX(GRID!$B$4:$U$15,MATCH(M$7,GRID!$A$4:$A$15,0),MATCH(1,($U$2=GRID!$B$1:$U$1)*(КАЛЕНДАРЬ!U4=GRID!$B$3:$U$3),0))*GRID!$H$42,
ROUNDUP(INDEX(GRID!$B$4:$U$15,MATCH(M$7,GRID!$A$4:$A$15,0),MATCH(1,($U$2=GRID!$B$1:$U$1)*(КАЛЕНДАРЬ!U4=GRID!$B$3:$U$3),0))*GRID!$H$42*(1-GRID!$H$43),0))</f>
        <v>85176</v>
      </c>
      <c r="N184" s="8" cm="1">
        <f t="array" ref="N184">IF($I$2="Длительное проживание от 30 ночей ",
INDEX(GRID!$B$18:$U$29,MATCH(M$7,GRID!$A$18:$A$29,0),MATCH(1,($U$2=GRID!$B$1:$U$1)*(КАЛЕНДАРЬ!U4=GRID!$B$3:$U$3),0))*GRID!$H$42,
ROUNDUP(INDEX(GRID!$B$18:$U$29,MATCH(M$7,GRID!$A$18:$A$29,0),MATCH(1,($U$2=GRID!$B$1:$U$1)*(КАЛЕНДАРЬ!U4=GRID!$B$3:$U$3),0))*GRID!$H$42*(1-GRID!$H$43),0))</f>
        <v>88776</v>
      </c>
      <c r="O184" s="57" t="s">
        <v>119</v>
      </c>
      <c r="P184" s="8" cm="1">
        <f t="array" ref="P184">IF($I$2="Длительное проживание от 30 ночей ",
INDEX(GRID!$B$4:$U$15,MATCH(P$7,GRID!$A$4:$A$15,0),MATCH(1,($U$2=GRID!$B$1:$U$1)*(КАЛЕНДАРЬ!U4=GRID!$B$3:$U$3),0))*GRID!$H$42,
ROUNDUP(INDEX(GRID!$B$4:$U$15,MATCH(P$7,GRID!$A$4:$A$15,0),MATCH(1,($U$2=GRID!$B$1:$U$1)*(КАЛЕНДАРЬ!U4=GRID!$B$3:$U$3),0))*GRID!$H$42*(1-GRID!$H$43),0))</f>
        <v>150408</v>
      </c>
      <c r="Q184" s="8" cm="1">
        <f t="array" ref="Q184">IF($I$2="Длительное проживание от 30 ночей ",
INDEX(GRID!$B$4:$U$15,MATCH(Q$7,GRID!$A$4:$A$15,0),MATCH(1,($U$2=GRID!$B$1:$U$1)*(КАЛЕНДАРЬ!U4=GRID!$B$3:$U$3),0))*GRID!$H$42,
ROUNDUP(INDEX(GRID!$B$4:$U$15,MATCH(Q$7,GRID!$A$4:$A$15,0),MATCH(1,($U$2=GRID!$B$1:$U$1)*(КАЛЕНДАРЬ!U4=GRID!$B$3:$U$3),0))*GRID!$H$42*(1-GRID!$H$43),0))</f>
        <v>173448</v>
      </c>
      <c r="R184" s="57" t="s">
        <v>119</v>
      </c>
      <c r="S184" s="57" t="s">
        <v>119</v>
      </c>
      <c r="T184" s="57" t="s">
        <v>119</v>
      </c>
    </row>
    <row r="185" spans="1:20" hidden="1">
      <c r="A185" s="148" t="s">
        <v>14</v>
      </c>
      <c r="B185" s="149">
        <v>2</v>
      </c>
      <c r="C185" s="8" cm="1">
        <f t="array" ref="C185">IF($I$2="Длительное проживание от 30 ночей ",
INDEX(GRID!$B$4:$U$15,MATCH(C$7,GRID!$A$4:$A$15,0),MATCH(1,($U$2=GRID!$B$1:$U$1)*(КАЛЕНДАРЬ!U5=GRID!$B$3:$U$3),0))*GRID!$H$42,
ROUNDUP(INDEX(GRID!$B$4:$U$15,MATCH(C$7,GRID!$A$4:$A$15,0),MATCH(1,($U$2=GRID!$B$1:$U$1)*(КАЛЕНДАРЬ!U5=GRID!$B$3:$U$3),0))*GRID!$H$42*(1-GRID!$H$43),0))</f>
        <v>41256</v>
      </c>
      <c r="D185" s="8" cm="1">
        <f t="array" ref="D185">IF($I$2="Длительное проживание от 30 ночей ",
INDEX(GRID!$B$18:$U$29,MATCH(C$7,GRID!$A$18:$A$29,0),MATCH(1,($U$2=GRID!$B$1:$U$1)*(КАЛЕНДАРЬ!U5=GRID!$B$3:$U$3),0))*GRID!$H$42,
ROUNDUP(INDEX(GRID!$B$18:$U$29,MATCH(C$7,GRID!$A$18:$A$29,0),MATCH(1,($U$2=GRID!$B$1:$U$1)*(КАЛЕНДАРЬ!U5=GRID!$B$3:$U$3),0))*GRID!$H$42*(1-GRID!$H$43),0))</f>
        <v>44856</v>
      </c>
      <c r="E185" s="8" cm="1">
        <f t="array" ref="E185">IF($I$2="Длительное проживание от 30 ночей ",
INDEX(GRID!$B$4:$U$15,MATCH(E$7,GRID!$A$4:$A$15,0),MATCH(1,($U$2=GRID!$B$1:$U$1)*(КАЛЕНДАРЬ!U5=GRID!$B$3:$U$3),0))*GRID!$H$42,
ROUNDUP(INDEX(GRID!$B$4:$U$15,MATCH(E$7,GRID!$A$4:$A$15,0),MATCH(1,($U$2=GRID!$B$1:$U$1)*(КАЛЕНДАРЬ!U5=GRID!$B$3:$U$3),0))*GRID!$H$42*(1-GRID!$H$43),0))</f>
        <v>48528</v>
      </c>
      <c r="F185" s="8" cm="1">
        <f t="array" ref="F185">IF($I$2="Длительное проживание от 30 ночей ",
INDEX(GRID!$B$18:$U$29,MATCH(E$7,GRID!$A$18:$A$29,0),MATCH(1,($U$2=GRID!$B$1:$U$1)*(КАЛЕНДАРЬ!U5=GRID!$B$3:$U$3),0))*GRID!$H$42,
ROUNDUP(INDEX(GRID!$B$18:$U$29,MATCH(E$7,GRID!$A$18:$A$29,0),MATCH(1,($U$2=GRID!$B$1:$U$1)*(КАЛЕНДАРЬ!U5=GRID!$B$3:$U$3),0))*GRID!$H$42*(1-GRID!$H$43),0))</f>
        <v>52128</v>
      </c>
      <c r="G185" s="57" t="s">
        <v>119</v>
      </c>
      <c r="H185" s="57" t="s">
        <v>119</v>
      </c>
      <c r="I185" s="8" cm="1">
        <f t="array" ref="I185">IF($I$2="Длительное проживание от 30 ночей ",
INDEX(GRID!$B$4:$U$15,MATCH(I$7,GRID!$A$4:$A$15,0),MATCH(1,($U$2=GRID!$B$1:$U$1)*(КАЛЕНДАРЬ!U5=GRID!$B$3:$U$3),0))*GRID!$H$42,
ROUNDUP(INDEX(GRID!$B$4:$U$15,MATCH(I$7,GRID!$A$4:$A$15,0),MATCH(1,($U$2=GRID!$B$1:$U$1)*(КАЛЕНДАРЬ!U5=GRID!$B$3:$U$3),0))*GRID!$H$42*(1-GRID!$H$43),0))</f>
        <v>59400</v>
      </c>
      <c r="J185" s="8" cm="1">
        <f t="array" ref="J185">IF($I$2="Длительное проживание от 30 ночей ",
INDEX(GRID!$B$18:$U$29,MATCH(I$7,GRID!$A$18:$A$29,0),MATCH(1,($U$2=GRID!$B$1:$U$1)*(КАЛЕНДАРЬ!U5=GRID!$B$3:$U$3),0))*GRID!$H$42,
ROUNDUP(INDEX(GRID!$B$18:$U$29,MATCH(I$7,GRID!$A$18:$A$29,0),MATCH(1,($U$2=GRID!$B$1:$U$1)*(КАЛЕНДАРЬ!U5=GRID!$B$3:$U$3),0))*GRID!$H$42*(1-GRID!$H$43),0))</f>
        <v>63000</v>
      </c>
      <c r="K185" s="57" t="s">
        <v>119</v>
      </c>
      <c r="L185" s="57" t="s">
        <v>119</v>
      </c>
      <c r="M185" s="8" cm="1">
        <f t="array" ref="M185">IF($I$2="Длительное проживание от 30 ночей ",
INDEX(GRID!$B$4:$U$15,MATCH(M$7,GRID!$A$4:$A$15,0),MATCH(1,($U$2=GRID!$B$1:$U$1)*(КАЛЕНДАРЬ!U5=GRID!$B$3:$U$3),0))*GRID!$H$42,
ROUNDUP(INDEX(GRID!$B$4:$U$15,MATCH(M$7,GRID!$A$4:$A$15,0),MATCH(1,($U$2=GRID!$B$1:$U$1)*(КАЛЕНДАРЬ!U5=GRID!$B$3:$U$3),0))*GRID!$H$42*(1-GRID!$H$43),0))</f>
        <v>85176</v>
      </c>
      <c r="N185" s="8" cm="1">
        <f t="array" ref="N185">IF($I$2="Длительное проживание от 30 ночей ",
INDEX(GRID!$B$18:$U$29,MATCH(M$7,GRID!$A$18:$A$29,0),MATCH(1,($U$2=GRID!$B$1:$U$1)*(КАЛЕНДАРЬ!U5=GRID!$B$3:$U$3),0))*GRID!$H$42,
ROUNDUP(INDEX(GRID!$B$18:$U$29,MATCH(M$7,GRID!$A$18:$A$29,0),MATCH(1,($U$2=GRID!$B$1:$U$1)*(КАЛЕНДАРЬ!U5=GRID!$B$3:$U$3),0))*GRID!$H$42*(1-GRID!$H$43),0))</f>
        <v>88776</v>
      </c>
      <c r="O185" s="57" t="s">
        <v>119</v>
      </c>
      <c r="P185" s="8" cm="1">
        <f t="array" ref="P185">IF($I$2="Длительное проживание от 30 ночей ",
INDEX(GRID!$B$4:$U$15,MATCH(P$7,GRID!$A$4:$A$15,0),MATCH(1,($U$2=GRID!$B$1:$U$1)*(КАЛЕНДАРЬ!U5=GRID!$B$3:$U$3),0))*GRID!$H$42,
ROUNDUP(INDEX(GRID!$B$4:$U$15,MATCH(P$7,GRID!$A$4:$A$15,0),MATCH(1,($U$2=GRID!$B$1:$U$1)*(КАЛЕНДАРЬ!U5=GRID!$B$3:$U$3),0))*GRID!$H$42*(1-GRID!$H$43),0))</f>
        <v>150408</v>
      </c>
      <c r="Q185" s="8" cm="1">
        <f t="array" ref="Q185">IF($I$2="Длительное проживание от 30 ночей ",
INDEX(GRID!$B$4:$U$15,MATCH(Q$7,GRID!$A$4:$A$15,0),MATCH(1,($U$2=GRID!$B$1:$U$1)*(КАЛЕНДАРЬ!U5=GRID!$B$3:$U$3),0))*GRID!$H$42,
ROUNDUP(INDEX(GRID!$B$4:$U$15,MATCH(Q$7,GRID!$A$4:$A$15,0),MATCH(1,($U$2=GRID!$B$1:$U$1)*(КАЛЕНДАРЬ!U5=GRID!$B$3:$U$3),0))*GRID!$H$42*(1-GRID!$H$43),0))</f>
        <v>173448</v>
      </c>
      <c r="R185" s="57" t="s">
        <v>119</v>
      </c>
      <c r="S185" s="57" t="s">
        <v>119</v>
      </c>
      <c r="T185" s="57" t="s">
        <v>119</v>
      </c>
    </row>
    <row r="186" spans="1:20" hidden="1">
      <c r="A186" s="148" t="s">
        <v>15</v>
      </c>
      <c r="B186" s="149">
        <v>3</v>
      </c>
      <c r="C186" s="8" cm="1">
        <f t="array" ref="C186">IF($I$2="Длительное проживание от 30 ночей ",
INDEX(GRID!$B$4:$U$15,MATCH(C$7,GRID!$A$4:$A$15,0),MATCH(1,($U$2=GRID!$B$1:$U$1)*(КАЛЕНДАРЬ!U6=GRID!$B$3:$U$3),0))*GRID!$H$42,
ROUNDUP(INDEX(GRID!$B$4:$U$15,MATCH(C$7,GRID!$A$4:$A$15,0),MATCH(1,($U$2=GRID!$B$1:$U$1)*(КАЛЕНДАРЬ!U6=GRID!$B$3:$U$3),0))*GRID!$H$42*(1-GRID!$H$43),0))</f>
        <v>41256</v>
      </c>
      <c r="D186" s="8" cm="1">
        <f t="array" ref="D186">IF($I$2="Длительное проживание от 30 ночей ",
INDEX(GRID!$B$18:$U$29,MATCH(C$7,GRID!$A$18:$A$29,0),MATCH(1,($U$2=GRID!$B$1:$U$1)*(КАЛЕНДАРЬ!U6=GRID!$B$3:$U$3),0))*GRID!$H$42,
ROUNDUP(INDEX(GRID!$B$18:$U$29,MATCH(C$7,GRID!$A$18:$A$29,0),MATCH(1,($U$2=GRID!$B$1:$U$1)*(КАЛЕНДАРЬ!U6=GRID!$B$3:$U$3),0))*GRID!$H$42*(1-GRID!$H$43),0))</f>
        <v>44856</v>
      </c>
      <c r="E186" s="8" cm="1">
        <f t="array" ref="E186">IF($I$2="Длительное проживание от 30 ночей ",
INDEX(GRID!$B$4:$U$15,MATCH(E$7,GRID!$A$4:$A$15,0),MATCH(1,($U$2=GRID!$B$1:$U$1)*(КАЛЕНДАРЬ!U6=GRID!$B$3:$U$3),0))*GRID!$H$42,
ROUNDUP(INDEX(GRID!$B$4:$U$15,MATCH(E$7,GRID!$A$4:$A$15,0),MATCH(1,($U$2=GRID!$B$1:$U$1)*(КАЛЕНДАРЬ!U6=GRID!$B$3:$U$3),0))*GRID!$H$42*(1-GRID!$H$43),0))</f>
        <v>48528</v>
      </c>
      <c r="F186" s="8" cm="1">
        <f t="array" ref="F186">IF($I$2="Длительное проживание от 30 ночей ",
INDEX(GRID!$B$18:$U$29,MATCH(E$7,GRID!$A$18:$A$29,0),MATCH(1,($U$2=GRID!$B$1:$U$1)*(КАЛЕНДАРЬ!U6=GRID!$B$3:$U$3),0))*GRID!$H$42,
ROUNDUP(INDEX(GRID!$B$18:$U$29,MATCH(E$7,GRID!$A$18:$A$29,0),MATCH(1,($U$2=GRID!$B$1:$U$1)*(КАЛЕНДАРЬ!U6=GRID!$B$3:$U$3),0))*GRID!$H$42*(1-GRID!$H$43),0))</f>
        <v>52128</v>
      </c>
      <c r="G186" s="57" t="s">
        <v>119</v>
      </c>
      <c r="H186" s="57" t="s">
        <v>119</v>
      </c>
      <c r="I186" s="8" cm="1">
        <f t="array" ref="I186">IF($I$2="Длительное проживание от 30 ночей ",
INDEX(GRID!$B$4:$U$15,MATCH(I$7,GRID!$A$4:$A$15,0),MATCH(1,($U$2=GRID!$B$1:$U$1)*(КАЛЕНДАРЬ!U6=GRID!$B$3:$U$3),0))*GRID!$H$42,
ROUNDUP(INDEX(GRID!$B$4:$U$15,MATCH(I$7,GRID!$A$4:$A$15,0),MATCH(1,($U$2=GRID!$B$1:$U$1)*(КАЛЕНДАРЬ!U6=GRID!$B$3:$U$3),0))*GRID!$H$42*(1-GRID!$H$43),0))</f>
        <v>59400</v>
      </c>
      <c r="J186" s="8" cm="1">
        <f t="array" ref="J186">IF($I$2="Длительное проживание от 30 ночей ",
INDEX(GRID!$B$18:$U$29,MATCH(I$7,GRID!$A$18:$A$29,0),MATCH(1,($U$2=GRID!$B$1:$U$1)*(КАЛЕНДАРЬ!U6=GRID!$B$3:$U$3),0))*GRID!$H$42,
ROUNDUP(INDEX(GRID!$B$18:$U$29,MATCH(I$7,GRID!$A$18:$A$29,0),MATCH(1,($U$2=GRID!$B$1:$U$1)*(КАЛЕНДАРЬ!U6=GRID!$B$3:$U$3),0))*GRID!$H$42*(1-GRID!$H$43),0))</f>
        <v>63000</v>
      </c>
      <c r="K186" s="57" t="s">
        <v>119</v>
      </c>
      <c r="L186" s="57" t="s">
        <v>119</v>
      </c>
      <c r="M186" s="8" cm="1">
        <f t="array" ref="M186">IF($I$2="Длительное проживание от 30 ночей ",
INDEX(GRID!$B$4:$U$15,MATCH(M$7,GRID!$A$4:$A$15,0),MATCH(1,($U$2=GRID!$B$1:$U$1)*(КАЛЕНДАРЬ!U6=GRID!$B$3:$U$3),0))*GRID!$H$42,
ROUNDUP(INDEX(GRID!$B$4:$U$15,MATCH(M$7,GRID!$A$4:$A$15,0),MATCH(1,($U$2=GRID!$B$1:$U$1)*(КАЛЕНДАРЬ!U6=GRID!$B$3:$U$3),0))*GRID!$H$42*(1-GRID!$H$43),0))</f>
        <v>85176</v>
      </c>
      <c r="N186" s="8" cm="1">
        <f t="array" ref="N186">IF($I$2="Длительное проживание от 30 ночей ",
INDEX(GRID!$B$18:$U$29,MATCH(M$7,GRID!$A$18:$A$29,0),MATCH(1,($U$2=GRID!$B$1:$U$1)*(КАЛЕНДАРЬ!U6=GRID!$B$3:$U$3),0))*GRID!$H$42,
ROUNDUP(INDEX(GRID!$B$18:$U$29,MATCH(M$7,GRID!$A$18:$A$29,0),MATCH(1,($U$2=GRID!$B$1:$U$1)*(КАЛЕНДАРЬ!U6=GRID!$B$3:$U$3),0))*GRID!$H$42*(1-GRID!$H$43),0))</f>
        <v>88776</v>
      </c>
      <c r="O186" s="57" t="s">
        <v>119</v>
      </c>
      <c r="P186" s="8" cm="1">
        <f t="array" ref="P186">IF($I$2="Длительное проживание от 30 ночей ",
INDEX(GRID!$B$4:$U$15,MATCH(P$7,GRID!$A$4:$A$15,0),MATCH(1,($U$2=GRID!$B$1:$U$1)*(КАЛЕНДАРЬ!U6=GRID!$B$3:$U$3),0))*GRID!$H$42,
ROUNDUP(INDEX(GRID!$B$4:$U$15,MATCH(P$7,GRID!$A$4:$A$15,0),MATCH(1,($U$2=GRID!$B$1:$U$1)*(КАЛЕНДАРЬ!U6=GRID!$B$3:$U$3),0))*GRID!$H$42*(1-GRID!$H$43),0))</f>
        <v>150408</v>
      </c>
      <c r="Q186" s="8" cm="1">
        <f t="array" ref="Q186">IF($I$2="Длительное проживание от 30 ночей ",
INDEX(GRID!$B$4:$U$15,MATCH(Q$7,GRID!$A$4:$A$15,0),MATCH(1,($U$2=GRID!$B$1:$U$1)*(КАЛЕНДАРЬ!U6=GRID!$B$3:$U$3),0))*GRID!$H$42,
ROUNDUP(INDEX(GRID!$B$4:$U$15,MATCH(Q$7,GRID!$A$4:$A$15,0),MATCH(1,($U$2=GRID!$B$1:$U$1)*(КАЛЕНДАРЬ!U6=GRID!$B$3:$U$3),0))*GRID!$H$42*(1-GRID!$H$43),0))</f>
        <v>173448</v>
      </c>
      <c r="R186" s="57" t="s">
        <v>119</v>
      </c>
      <c r="S186" s="57" t="s">
        <v>119</v>
      </c>
      <c r="T186" s="57" t="s">
        <v>119</v>
      </c>
    </row>
    <row r="187" spans="1:20" hidden="1">
      <c r="A187" s="148" t="s">
        <v>16</v>
      </c>
      <c r="B187" s="149">
        <v>4</v>
      </c>
      <c r="C187" s="8" cm="1">
        <f t="array" ref="C187">IF($I$2="Длительное проживание от 30 ночей ",
INDEX(GRID!$B$4:$U$15,MATCH(C$7,GRID!$A$4:$A$15,0),MATCH(1,($U$2=GRID!$B$1:$U$1)*(КАЛЕНДАРЬ!U7=GRID!$B$3:$U$3),0))*GRID!$H$42,
ROUNDUP(INDEX(GRID!$B$4:$U$15,MATCH(C$7,GRID!$A$4:$A$15,0),MATCH(1,($U$2=GRID!$B$1:$U$1)*(КАЛЕНДАРЬ!U7=GRID!$B$3:$U$3),0))*GRID!$H$42*(1-GRID!$H$43),0))</f>
        <v>41256</v>
      </c>
      <c r="D187" s="8" cm="1">
        <f t="array" ref="D187">IF($I$2="Длительное проживание от 30 ночей ",
INDEX(GRID!$B$18:$U$29,MATCH(C$7,GRID!$A$18:$A$29,0),MATCH(1,($U$2=GRID!$B$1:$U$1)*(КАЛЕНДАРЬ!U7=GRID!$B$3:$U$3),0))*GRID!$H$42,
ROUNDUP(INDEX(GRID!$B$18:$U$29,MATCH(C$7,GRID!$A$18:$A$29,0),MATCH(1,($U$2=GRID!$B$1:$U$1)*(КАЛЕНДАРЬ!U7=GRID!$B$3:$U$3),0))*GRID!$H$42*(1-GRID!$H$43),0))</f>
        <v>44856</v>
      </c>
      <c r="E187" s="8" cm="1">
        <f t="array" ref="E187">IF($I$2="Длительное проживание от 30 ночей ",
INDEX(GRID!$B$4:$U$15,MATCH(E$7,GRID!$A$4:$A$15,0),MATCH(1,($U$2=GRID!$B$1:$U$1)*(КАЛЕНДАРЬ!U7=GRID!$B$3:$U$3),0))*GRID!$H$42,
ROUNDUP(INDEX(GRID!$B$4:$U$15,MATCH(E$7,GRID!$A$4:$A$15,0),MATCH(1,($U$2=GRID!$B$1:$U$1)*(КАЛЕНДАРЬ!U7=GRID!$B$3:$U$3),0))*GRID!$H$42*(1-GRID!$H$43),0))</f>
        <v>48528</v>
      </c>
      <c r="F187" s="8" cm="1">
        <f t="array" ref="F187">IF($I$2="Длительное проживание от 30 ночей ",
INDEX(GRID!$B$18:$U$29,MATCH(E$7,GRID!$A$18:$A$29,0),MATCH(1,($U$2=GRID!$B$1:$U$1)*(КАЛЕНДАРЬ!U7=GRID!$B$3:$U$3),0))*GRID!$H$42,
ROUNDUP(INDEX(GRID!$B$18:$U$29,MATCH(E$7,GRID!$A$18:$A$29,0),MATCH(1,($U$2=GRID!$B$1:$U$1)*(КАЛЕНДАРЬ!U7=GRID!$B$3:$U$3),0))*GRID!$H$42*(1-GRID!$H$43),0))</f>
        <v>52128</v>
      </c>
      <c r="G187" s="57" t="s">
        <v>119</v>
      </c>
      <c r="H187" s="57" t="s">
        <v>119</v>
      </c>
      <c r="I187" s="8" cm="1">
        <f t="array" ref="I187">IF($I$2="Длительное проживание от 30 ночей ",
INDEX(GRID!$B$4:$U$15,MATCH(I$7,GRID!$A$4:$A$15,0),MATCH(1,($U$2=GRID!$B$1:$U$1)*(КАЛЕНДАРЬ!U7=GRID!$B$3:$U$3),0))*GRID!$H$42,
ROUNDUP(INDEX(GRID!$B$4:$U$15,MATCH(I$7,GRID!$A$4:$A$15,0),MATCH(1,($U$2=GRID!$B$1:$U$1)*(КАЛЕНДАРЬ!U7=GRID!$B$3:$U$3),0))*GRID!$H$42*(1-GRID!$H$43),0))</f>
        <v>59400</v>
      </c>
      <c r="J187" s="8" cm="1">
        <f t="array" ref="J187">IF($I$2="Длительное проживание от 30 ночей ",
INDEX(GRID!$B$18:$U$29,MATCH(I$7,GRID!$A$18:$A$29,0),MATCH(1,($U$2=GRID!$B$1:$U$1)*(КАЛЕНДАРЬ!U7=GRID!$B$3:$U$3),0))*GRID!$H$42,
ROUNDUP(INDEX(GRID!$B$18:$U$29,MATCH(I$7,GRID!$A$18:$A$29,0),MATCH(1,($U$2=GRID!$B$1:$U$1)*(КАЛЕНДАРЬ!U7=GRID!$B$3:$U$3),0))*GRID!$H$42*(1-GRID!$H$43),0))</f>
        <v>63000</v>
      </c>
      <c r="K187" s="57" t="s">
        <v>119</v>
      </c>
      <c r="L187" s="57" t="s">
        <v>119</v>
      </c>
      <c r="M187" s="8" cm="1">
        <f t="array" ref="M187">IF($I$2="Длительное проживание от 30 ночей ",
INDEX(GRID!$B$4:$U$15,MATCH(M$7,GRID!$A$4:$A$15,0),MATCH(1,($U$2=GRID!$B$1:$U$1)*(КАЛЕНДАРЬ!U7=GRID!$B$3:$U$3),0))*GRID!$H$42,
ROUNDUP(INDEX(GRID!$B$4:$U$15,MATCH(M$7,GRID!$A$4:$A$15,0),MATCH(1,($U$2=GRID!$B$1:$U$1)*(КАЛЕНДАРЬ!U7=GRID!$B$3:$U$3),0))*GRID!$H$42*(1-GRID!$H$43),0))</f>
        <v>85176</v>
      </c>
      <c r="N187" s="8" cm="1">
        <f t="array" ref="N187">IF($I$2="Длительное проживание от 30 ночей ",
INDEX(GRID!$B$18:$U$29,MATCH(M$7,GRID!$A$18:$A$29,0),MATCH(1,($U$2=GRID!$B$1:$U$1)*(КАЛЕНДАРЬ!U7=GRID!$B$3:$U$3),0))*GRID!$H$42,
ROUNDUP(INDEX(GRID!$B$18:$U$29,MATCH(M$7,GRID!$A$18:$A$29,0),MATCH(1,($U$2=GRID!$B$1:$U$1)*(КАЛЕНДАРЬ!U7=GRID!$B$3:$U$3),0))*GRID!$H$42*(1-GRID!$H$43),0))</f>
        <v>88776</v>
      </c>
      <c r="O187" s="57" t="s">
        <v>119</v>
      </c>
      <c r="P187" s="8" cm="1">
        <f t="array" ref="P187">IF($I$2="Длительное проживание от 30 ночей ",
INDEX(GRID!$B$4:$U$15,MATCH(P$7,GRID!$A$4:$A$15,0),MATCH(1,($U$2=GRID!$B$1:$U$1)*(КАЛЕНДАРЬ!U7=GRID!$B$3:$U$3),0))*GRID!$H$42,
ROUNDUP(INDEX(GRID!$B$4:$U$15,MATCH(P$7,GRID!$A$4:$A$15,0),MATCH(1,($U$2=GRID!$B$1:$U$1)*(КАЛЕНДАРЬ!U7=GRID!$B$3:$U$3),0))*GRID!$H$42*(1-GRID!$H$43),0))</f>
        <v>150408</v>
      </c>
      <c r="Q187" s="8" cm="1">
        <f t="array" ref="Q187">IF($I$2="Длительное проживание от 30 ночей ",
INDEX(GRID!$B$4:$U$15,MATCH(Q$7,GRID!$A$4:$A$15,0),MATCH(1,($U$2=GRID!$B$1:$U$1)*(КАЛЕНДАРЬ!U7=GRID!$B$3:$U$3),0))*GRID!$H$42,
ROUNDUP(INDEX(GRID!$B$4:$U$15,MATCH(Q$7,GRID!$A$4:$A$15,0),MATCH(1,($U$2=GRID!$B$1:$U$1)*(КАЛЕНДАРЬ!U7=GRID!$B$3:$U$3),0))*GRID!$H$42*(1-GRID!$H$43),0))</f>
        <v>173448</v>
      </c>
      <c r="R187" s="57" t="s">
        <v>119</v>
      </c>
      <c r="S187" s="57" t="s">
        <v>119</v>
      </c>
      <c r="T187" s="57" t="s">
        <v>119</v>
      </c>
    </row>
    <row r="188" spans="1:20" hidden="1">
      <c r="A188" s="148" t="s">
        <v>17</v>
      </c>
      <c r="B188" s="149">
        <v>5</v>
      </c>
      <c r="C188" s="8" cm="1">
        <f t="array" ref="C188">IF($I$2="Длительное проживание от 30 ночей ",
INDEX(GRID!$B$4:$U$15,MATCH(C$7,GRID!$A$4:$A$15,0),MATCH(1,($U$2=GRID!$B$1:$U$1)*(КАЛЕНДАРЬ!U8=GRID!$B$3:$U$3),0))*GRID!$H$42,
ROUNDUP(INDEX(GRID!$B$4:$U$15,MATCH(C$7,GRID!$A$4:$A$15,0),MATCH(1,($U$2=GRID!$B$1:$U$1)*(КАЛЕНДАРЬ!U8=GRID!$B$3:$U$3),0))*GRID!$H$42*(1-GRID!$H$43),0))</f>
        <v>41256</v>
      </c>
      <c r="D188" s="8" cm="1">
        <f t="array" ref="D188">IF($I$2="Длительное проживание от 30 ночей ",
INDEX(GRID!$B$18:$U$29,MATCH(C$7,GRID!$A$18:$A$29,0),MATCH(1,($U$2=GRID!$B$1:$U$1)*(КАЛЕНДАРЬ!U8=GRID!$B$3:$U$3),0))*GRID!$H$42,
ROUNDUP(INDEX(GRID!$B$18:$U$29,MATCH(C$7,GRID!$A$18:$A$29,0),MATCH(1,($U$2=GRID!$B$1:$U$1)*(КАЛЕНДАРЬ!U8=GRID!$B$3:$U$3),0))*GRID!$H$42*(1-GRID!$H$43),0))</f>
        <v>44856</v>
      </c>
      <c r="E188" s="8" cm="1">
        <f t="array" ref="E188">IF($I$2="Длительное проживание от 30 ночей ",
INDEX(GRID!$B$4:$U$15,MATCH(E$7,GRID!$A$4:$A$15,0),MATCH(1,($U$2=GRID!$B$1:$U$1)*(КАЛЕНДАРЬ!U8=GRID!$B$3:$U$3),0))*GRID!$H$42,
ROUNDUP(INDEX(GRID!$B$4:$U$15,MATCH(E$7,GRID!$A$4:$A$15,0),MATCH(1,($U$2=GRID!$B$1:$U$1)*(КАЛЕНДАРЬ!U8=GRID!$B$3:$U$3),0))*GRID!$H$42*(1-GRID!$H$43),0))</f>
        <v>48528</v>
      </c>
      <c r="F188" s="8" cm="1">
        <f t="array" ref="F188">IF($I$2="Длительное проживание от 30 ночей ",
INDEX(GRID!$B$18:$U$29,MATCH(E$7,GRID!$A$18:$A$29,0),MATCH(1,($U$2=GRID!$B$1:$U$1)*(КАЛЕНДАРЬ!U8=GRID!$B$3:$U$3),0))*GRID!$H$42,
ROUNDUP(INDEX(GRID!$B$18:$U$29,MATCH(E$7,GRID!$A$18:$A$29,0),MATCH(1,($U$2=GRID!$B$1:$U$1)*(КАЛЕНДАРЬ!U8=GRID!$B$3:$U$3),0))*GRID!$H$42*(1-GRID!$H$43),0))</f>
        <v>52128</v>
      </c>
      <c r="G188" s="57" t="s">
        <v>119</v>
      </c>
      <c r="H188" s="57" t="s">
        <v>119</v>
      </c>
      <c r="I188" s="8" cm="1">
        <f t="array" ref="I188">IF($I$2="Длительное проживание от 30 ночей ",
INDEX(GRID!$B$4:$U$15,MATCH(I$7,GRID!$A$4:$A$15,0),MATCH(1,($U$2=GRID!$B$1:$U$1)*(КАЛЕНДАРЬ!U8=GRID!$B$3:$U$3),0))*GRID!$H$42,
ROUNDUP(INDEX(GRID!$B$4:$U$15,MATCH(I$7,GRID!$A$4:$A$15,0),MATCH(1,($U$2=GRID!$B$1:$U$1)*(КАЛЕНДАРЬ!U8=GRID!$B$3:$U$3),0))*GRID!$H$42*(1-GRID!$H$43),0))</f>
        <v>59400</v>
      </c>
      <c r="J188" s="8" cm="1">
        <f t="array" ref="J188">IF($I$2="Длительное проживание от 30 ночей ",
INDEX(GRID!$B$18:$U$29,MATCH(I$7,GRID!$A$18:$A$29,0),MATCH(1,($U$2=GRID!$B$1:$U$1)*(КАЛЕНДАРЬ!U8=GRID!$B$3:$U$3),0))*GRID!$H$42,
ROUNDUP(INDEX(GRID!$B$18:$U$29,MATCH(I$7,GRID!$A$18:$A$29,0),MATCH(1,($U$2=GRID!$B$1:$U$1)*(КАЛЕНДАРЬ!U8=GRID!$B$3:$U$3),0))*GRID!$H$42*(1-GRID!$H$43),0))</f>
        <v>63000</v>
      </c>
      <c r="K188" s="57" t="s">
        <v>119</v>
      </c>
      <c r="L188" s="57" t="s">
        <v>119</v>
      </c>
      <c r="M188" s="8" cm="1">
        <f t="array" ref="M188">IF($I$2="Длительное проживание от 30 ночей ",
INDEX(GRID!$B$4:$U$15,MATCH(M$7,GRID!$A$4:$A$15,0),MATCH(1,($U$2=GRID!$B$1:$U$1)*(КАЛЕНДАРЬ!U8=GRID!$B$3:$U$3),0))*GRID!$H$42,
ROUNDUP(INDEX(GRID!$B$4:$U$15,MATCH(M$7,GRID!$A$4:$A$15,0),MATCH(1,($U$2=GRID!$B$1:$U$1)*(КАЛЕНДАРЬ!U8=GRID!$B$3:$U$3),0))*GRID!$H$42*(1-GRID!$H$43),0))</f>
        <v>85176</v>
      </c>
      <c r="N188" s="8" cm="1">
        <f t="array" ref="N188">IF($I$2="Длительное проживание от 30 ночей ",
INDEX(GRID!$B$18:$U$29,MATCH(M$7,GRID!$A$18:$A$29,0),MATCH(1,($U$2=GRID!$B$1:$U$1)*(КАЛЕНДАРЬ!U8=GRID!$B$3:$U$3),0))*GRID!$H$42,
ROUNDUP(INDEX(GRID!$B$18:$U$29,MATCH(M$7,GRID!$A$18:$A$29,0),MATCH(1,($U$2=GRID!$B$1:$U$1)*(КАЛЕНДАРЬ!U8=GRID!$B$3:$U$3),0))*GRID!$H$42*(1-GRID!$H$43),0))</f>
        <v>88776</v>
      </c>
      <c r="O188" s="57" t="s">
        <v>119</v>
      </c>
      <c r="P188" s="8" cm="1">
        <f t="array" ref="P188">IF($I$2="Длительное проживание от 30 ночей ",
INDEX(GRID!$B$4:$U$15,MATCH(P$7,GRID!$A$4:$A$15,0),MATCH(1,($U$2=GRID!$B$1:$U$1)*(КАЛЕНДАРЬ!U8=GRID!$B$3:$U$3),0))*GRID!$H$42,
ROUNDUP(INDEX(GRID!$B$4:$U$15,MATCH(P$7,GRID!$A$4:$A$15,0),MATCH(1,($U$2=GRID!$B$1:$U$1)*(КАЛЕНДАРЬ!U8=GRID!$B$3:$U$3),0))*GRID!$H$42*(1-GRID!$H$43),0))</f>
        <v>150408</v>
      </c>
      <c r="Q188" s="8" cm="1">
        <f t="array" ref="Q188">IF($I$2="Длительное проживание от 30 ночей ",
INDEX(GRID!$B$4:$U$15,MATCH(Q$7,GRID!$A$4:$A$15,0),MATCH(1,($U$2=GRID!$B$1:$U$1)*(КАЛЕНДАРЬ!U8=GRID!$B$3:$U$3),0))*GRID!$H$42,
ROUNDUP(INDEX(GRID!$B$4:$U$15,MATCH(Q$7,GRID!$A$4:$A$15,0),MATCH(1,($U$2=GRID!$B$1:$U$1)*(КАЛЕНДАРЬ!U8=GRID!$B$3:$U$3),0))*GRID!$H$42*(1-GRID!$H$43),0))</f>
        <v>173448</v>
      </c>
      <c r="R188" s="57" t="s">
        <v>119</v>
      </c>
      <c r="S188" s="57" t="s">
        <v>119</v>
      </c>
      <c r="T188" s="57" t="s">
        <v>119</v>
      </c>
    </row>
    <row r="189" spans="1:20" hidden="1">
      <c r="A189" s="148" t="s">
        <v>11</v>
      </c>
      <c r="B189" s="149">
        <v>6</v>
      </c>
      <c r="C189" s="8" cm="1">
        <f t="array" ref="C189">IF($I$2="Длительное проживание от 30 ночей ",
INDEX(GRID!$B$4:$U$15,MATCH(C$7,GRID!$A$4:$A$15,0),MATCH(1,($U$2=GRID!$B$1:$U$1)*(КАЛЕНДАРЬ!U9=GRID!$B$3:$U$3),0))*GRID!$H$42,
ROUNDUP(INDEX(GRID!$B$4:$U$15,MATCH(C$7,GRID!$A$4:$A$15,0),MATCH(1,($U$2=GRID!$B$1:$U$1)*(КАЛЕНДАРЬ!U9=GRID!$B$3:$U$3),0))*GRID!$H$42*(1-GRID!$H$43),0))</f>
        <v>41256</v>
      </c>
      <c r="D189" s="8" cm="1">
        <f t="array" ref="D189">IF($I$2="Длительное проживание от 30 ночей ",
INDEX(GRID!$B$18:$U$29,MATCH(C$7,GRID!$A$18:$A$29,0),MATCH(1,($U$2=GRID!$B$1:$U$1)*(КАЛЕНДАРЬ!U9=GRID!$B$3:$U$3),0))*GRID!$H$42,
ROUNDUP(INDEX(GRID!$B$18:$U$29,MATCH(C$7,GRID!$A$18:$A$29,0),MATCH(1,($U$2=GRID!$B$1:$U$1)*(КАЛЕНДАРЬ!U9=GRID!$B$3:$U$3),0))*GRID!$H$42*(1-GRID!$H$43),0))</f>
        <v>44856</v>
      </c>
      <c r="E189" s="8" cm="1">
        <f t="array" ref="E189">IF($I$2="Длительное проживание от 30 ночей ",
INDEX(GRID!$B$4:$U$15,MATCH(E$7,GRID!$A$4:$A$15,0),MATCH(1,($U$2=GRID!$B$1:$U$1)*(КАЛЕНДАРЬ!U9=GRID!$B$3:$U$3),0))*GRID!$H$42,
ROUNDUP(INDEX(GRID!$B$4:$U$15,MATCH(E$7,GRID!$A$4:$A$15,0),MATCH(1,($U$2=GRID!$B$1:$U$1)*(КАЛЕНДАРЬ!U9=GRID!$B$3:$U$3),0))*GRID!$H$42*(1-GRID!$H$43),0))</f>
        <v>48528</v>
      </c>
      <c r="F189" s="8" cm="1">
        <f t="array" ref="F189">IF($I$2="Длительное проживание от 30 ночей ",
INDEX(GRID!$B$18:$U$29,MATCH(E$7,GRID!$A$18:$A$29,0),MATCH(1,($U$2=GRID!$B$1:$U$1)*(КАЛЕНДАРЬ!U9=GRID!$B$3:$U$3),0))*GRID!$H$42,
ROUNDUP(INDEX(GRID!$B$18:$U$29,MATCH(E$7,GRID!$A$18:$A$29,0),MATCH(1,($U$2=GRID!$B$1:$U$1)*(КАЛЕНДАРЬ!U9=GRID!$B$3:$U$3),0))*GRID!$H$42*(1-GRID!$H$43),0))</f>
        <v>52128</v>
      </c>
      <c r="G189" s="57" t="s">
        <v>119</v>
      </c>
      <c r="H189" s="57" t="s">
        <v>119</v>
      </c>
      <c r="I189" s="8" cm="1">
        <f t="array" ref="I189">IF($I$2="Длительное проживание от 30 ночей ",
INDEX(GRID!$B$4:$U$15,MATCH(I$7,GRID!$A$4:$A$15,0),MATCH(1,($U$2=GRID!$B$1:$U$1)*(КАЛЕНДАРЬ!U9=GRID!$B$3:$U$3),0))*GRID!$H$42,
ROUNDUP(INDEX(GRID!$B$4:$U$15,MATCH(I$7,GRID!$A$4:$A$15,0),MATCH(1,($U$2=GRID!$B$1:$U$1)*(КАЛЕНДАРЬ!U9=GRID!$B$3:$U$3),0))*GRID!$H$42*(1-GRID!$H$43),0))</f>
        <v>59400</v>
      </c>
      <c r="J189" s="8" cm="1">
        <f t="array" ref="J189">IF($I$2="Длительное проживание от 30 ночей ",
INDEX(GRID!$B$18:$U$29,MATCH(I$7,GRID!$A$18:$A$29,0),MATCH(1,($U$2=GRID!$B$1:$U$1)*(КАЛЕНДАРЬ!U9=GRID!$B$3:$U$3),0))*GRID!$H$42,
ROUNDUP(INDEX(GRID!$B$18:$U$29,MATCH(I$7,GRID!$A$18:$A$29,0),MATCH(1,($U$2=GRID!$B$1:$U$1)*(КАЛЕНДАРЬ!U9=GRID!$B$3:$U$3),0))*GRID!$H$42*(1-GRID!$H$43),0))</f>
        <v>63000</v>
      </c>
      <c r="K189" s="57" t="s">
        <v>119</v>
      </c>
      <c r="L189" s="57" t="s">
        <v>119</v>
      </c>
      <c r="M189" s="8" cm="1">
        <f t="array" ref="M189">IF($I$2="Длительное проживание от 30 ночей ",
INDEX(GRID!$B$4:$U$15,MATCH(M$7,GRID!$A$4:$A$15,0),MATCH(1,($U$2=GRID!$B$1:$U$1)*(КАЛЕНДАРЬ!U9=GRID!$B$3:$U$3),0))*GRID!$H$42,
ROUNDUP(INDEX(GRID!$B$4:$U$15,MATCH(M$7,GRID!$A$4:$A$15,0),MATCH(1,($U$2=GRID!$B$1:$U$1)*(КАЛЕНДАРЬ!U9=GRID!$B$3:$U$3),0))*GRID!$H$42*(1-GRID!$H$43),0))</f>
        <v>85176</v>
      </c>
      <c r="N189" s="8" cm="1">
        <f t="array" ref="N189">IF($I$2="Длительное проживание от 30 ночей ",
INDEX(GRID!$B$18:$U$29,MATCH(M$7,GRID!$A$18:$A$29,0),MATCH(1,($U$2=GRID!$B$1:$U$1)*(КАЛЕНДАРЬ!U9=GRID!$B$3:$U$3),0))*GRID!$H$42,
ROUNDUP(INDEX(GRID!$B$18:$U$29,MATCH(M$7,GRID!$A$18:$A$29,0),MATCH(1,($U$2=GRID!$B$1:$U$1)*(КАЛЕНДАРЬ!U9=GRID!$B$3:$U$3),0))*GRID!$H$42*(1-GRID!$H$43),0))</f>
        <v>88776</v>
      </c>
      <c r="O189" s="57" t="s">
        <v>119</v>
      </c>
      <c r="P189" s="8" cm="1">
        <f t="array" ref="P189">IF($I$2="Длительное проживание от 30 ночей ",
INDEX(GRID!$B$4:$U$15,MATCH(P$7,GRID!$A$4:$A$15,0),MATCH(1,($U$2=GRID!$B$1:$U$1)*(КАЛЕНДАРЬ!U9=GRID!$B$3:$U$3),0))*GRID!$H$42,
ROUNDUP(INDEX(GRID!$B$4:$U$15,MATCH(P$7,GRID!$A$4:$A$15,0),MATCH(1,($U$2=GRID!$B$1:$U$1)*(КАЛЕНДАРЬ!U9=GRID!$B$3:$U$3),0))*GRID!$H$42*(1-GRID!$H$43),0))</f>
        <v>150408</v>
      </c>
      <c r="Q189" s="8" cm="1">
        <f t="array" ref="Q189">IF($I$2="Длительное проживание от 30 ночей ",
INDEX(GRID!$B$4:$U$15,MATCH(Q$7,GRID!$A$4:$A$15,0),MATCH(1,($U$2=GRID!$B$1:$U$1)*(КАЛЕНДАРЬ!U9=GRID!$B$3:$U$3),0))*GRID!$H$42,
ROUNDUP(INDEX(GRID!$B$4:$U$15,MATCH(Q$7,GRID!$A$4:$A$15,0),MATCH(1,($U$2=GRID!$B$1:$U$1)*(КАЛЕНДАРЬ!U9=GRID!$B$3:$U$3),0))*GRID!$H$42*(1-GRID!$H$43),0))</f>
        <v>173448</v>
      </c>
      <c r="R189" s="57" t="s">
        <v>119</v>
      </c>
      <c r="S189" s="57" t="s">
        <v>119</v>
      </c>
      <c r="T189" s="57" t="s">
        <v>119</v>
      </c>
    </row>
    <row r="190" spans="1:20" hidden="1">
      <c r="A190" s="148" t="s">
        <v>12</v>
      </c>
      <c r="B190" s="149">
        <v>7</v>
      </c>
      <c r="C190" s="8" cm="1">
        <f t="array" ref="C190">IF($I$2="Длительное проживание от 30 ночей ",
INDEX(GRID!$B$4:$U$15,MATCH(C$7,GRID!$A$4:$A$15,0),MATCH(1,($U$2=GRID!$B$1:$U$1)*(КАЛЕНДАРЬ!U10=GRID!$B$3:$U$3),0))*GRID!$H$42,
ROUNDUP(INDEX(GRID!$B$4:$U$15,MATCH(C$7,GRID!$A$4:$A$15,0),MATCH(1,($U$2=GRID!$B$1:$U$1)*(КАЛЕНДАРЬ!U10=GRID!$B$3:$U$3),0))*GRID!$H$42*(1-GRID!$H$43),0))</f>
        <v>41256</v>
      </c>
      <c r="D190" s="8" cm="1">
        <f t="array" ref="D190">IF($I$2="Длительное проживание от 30 ночей ",
INDEX(GRID!$B$18:$U$29,MATCH(C$7,GRID!$A$18:$A$29,0),MATCH(1,($U$2=GRID!$B$1:$U$1)*(КАЛЕНДАРЬ!U10=GRID!$B$3:$U$3),0))*GRID!$H$42,
ROUNDUP(INDEX(GRID!$B$18:$U$29,MATCH(C$7,GRID!$A$18:$A$29,0),MATCH(1,($U$2=GRID!$B$1:$U$1)*(КАЛЕНДАРЬ!U10=GRID!$B$3:$U$3),0))*GRID!$H$42*(1-GRID!$H$43),0))</f>
        <v>44856</v>
      </c>
      <c r="E190" s="8" cm="1">
        <f t="array" ref="E190">IF($I$2="Длительное проживание от 30 ночей ",
INDEX(GRID!$B$4:$U$15,MATCH(E$7,GRID!$A$4:$A$15,0),MATCH(1,($U$2=GRID!$B$1:$U$1)*(КАЛЕНДАРЬ!U10=GRID!$B$3:$U$3),0))*GRID!$H$42,
ROUNDUP(INDEX(GRID!$B$4:$U$15,MATCH(E$7,GRID!$A$4:$A$15,0),MATCH(1,($U$2=GRID!$B$1:$U$1)*(КАЛЕНДАРЬ!U10=GRID!$B$3:$U$3),0))*GRID!$H$42*(1-GRID!$H$43),0))</f>
        <v>48528</v>
      </c>
      <c r="F190" s="8" cm="1">
        <f t="array" ref="F190">IF($I$2="Длительное проживание от 30 ночей ",
INDEX(GRID!$B$18:$U$29,MATCH(E$7,GRID!$A$18:$A$29,0),MATCH(1,($U$2=GRID!$B$1:$U$1)*(КАЛЕНДАРЬ!U10=GRID!$B$3:$U$3),0))*GRID!$H$42,
ROUNDUP(INDEX(GRID!$B$18:$U$29,MATCH(E$7,GRID!$A$18:$A$29,0),MATCH(1,($U$2=GRID!$B$1:$U$1)*(КАЛЕНДАРЬ!U10=GRID!$B$3:$U$3),0))*GRID!$H$42*(1-GRID!$H$43),0))</f>
        <v>52128</v>
      </c>
      <c r="G190" s="57" t="s">
        <v>119</v>
      </c>
      <c r="H190" s="57" t="s">
        <v>119</v>
      </c>
      <c r="I190" s="8" cm="1">
        <f t="array" ref="I190">IF($I$2="Длительное проживание от 30 ночей ",
INDEX(GRID!$B$4:$U$15,MATCH(I$7,GRID!$A$4:$A$15,0),MATCH(1,($U$2=GRID!$B$1:$U$1)*(КАЛЕНДАРЬ!U10=GRID!$B$3:$U$3),0))*GRID!$H$42,
ROUNDUP(INDEX(GRID!$B$4:$U$15,MATCH(I$7,GRID!$A$4:$A$15,0),MATCH(1,($U$2=GRID!$B$1:$U$1)*(КАЛЕНДАРЬ!U10=GRID!$B$3:$U$3),0))*GRID!$H$42*(1-GRID!$H$43),0))</f>
        <v>59400</v>
      </c>
      <c r="J190" s="8" cm="1">
        <f t="array" ref="J190">IF($I$2="Длительное проживание от 30 ночей ",
INDEX(GRID!$B$18:$U$29,MATCH(I$7,GRID!$A$18:$A$29,0),MATCH(1,($U$2=GRID!$B$1:$U$1)*(КАЛЕНДАРЬ!U10=GRID!$B$3:$U$3),0))*GRID!$H$42,
ROUNDUP(INDEX(GRID!$B$18:$U$29,MATCH(I$7,GRID!$A$18:$A$29,0),MATCH(1,($U$2=GRID!$B$1:$U$1)*(КАЛЕНДАРЬ!U10=GRID!$B$3:$U$3),0))*GRID!$H$42*(1-GRID!$H$43),0))</f>
        <v>63000</v>
      </c>
      <c r="K190" s="57" t="s">
        <v>119</v>
      </c>
      <c r="L190" s="57" t="s">
        <v>119</v>
      </c>
      <c r="M190" s="8" cm="1">
        <f t="array" ref="M190">IF($I$2="Длительное проживание от 30 ночей ",
INDEX(GRID!$B$4:$U$15,MATCH(M$7,GRID!$A$4:$A$15,0),MATCH(1,($U$2=GRID!$B$1:$U$1)*(КАЛЕНДАРЬ!U10=GRID!$B$3:$U$3),0))*GRID!$H$42,
ROUNDUP(INDEX(GRID!$B$4:$U$15,MATCH(M$7,GRID!$A$4:$A$15,0),MATCH(1,($U$2=GRID!$B$1:$U$1)*(КАЛЕНДАРЬ!U10=GRID!$B$3:$U$3),0))*GRID!$H$42*(1-GRID!$H$43),0))</f>
        <v>85176</v>
      </c>
      <c r="N190" s="8" cm="1">
        <f t="array" ref="N190">IF($I$2="Длительное проживание от 30 ночей ",
INDEX(GRID!$B$18:$U$29,MATCH(M$7,GRID!$A$18:$A$29,0),MATCH(1,($U$2=GRID!$B$1:$U$1)*(КАЛЕНДАРЬ!U10=GRID!$B$3:$U$3),0))*GRID!$H$42,
ROUNDUP(INDEX(GRID!$B$18:$U$29,MATCH(M$7,GRID!$A$18:$A$29,0),MATCH(1,($U$2=GRID!$B$1:$U$1)*(КАЛЕНДАРЬ!U10=GRID!$B$3:$U$3),0))*GRID!$H$42*(1-GRID!$H$43),0))</f>
        <v>88776</v>
      </c>
      <c r="O190" s="57" t="s">
        <v>119</v>
      </c>
      <c r="P190" s="8" cm="1">
        <f t="array" ref="P190">IF($I$2="Длительное проживание от 30 ночей ",
INDEX(GRID!$B$4:$U$15,MATCH(P$7,GRID!$A$4:$A$15,0),MATCH(1,($U$2=GRID!$B$1:$U$1)*(КАЛЕНДАРЬ!U10=GRID!$B$3:$U$3),0))*GRID!$H$42,
ROUNDUP(INDEX(GRID!$B$4:$U$15,MATCH(P$7,GRID!$A$4:$A$15,0),MATCH(1,($U$2=GRID!$B$1:$U$1)*(КАЛЕНДАРЬ!U10=GRID!$B$3:$U$3),0))*GRID!$H$42*(1-GRID!$H$43),0))</f>
        <v>150408</v>
      </c>
      <c r="Q190" s="8" cm="1">
        <f t="array" ref="Q190">IF($I$2="Длительное проживание от 30 ночей ",
INDEX(GRID!$B$4:$U$15,MATCH(Q$7,GRID!$A$4:$A$15,0),MATCH(1,($U$2=GRID!$B$1:$U$1)*(КАЛЕНДАРЬ!U10=GRID!$B$3:$U$3),0))*GRID!$H$42,
ROUNDUP(INDEX(GRID!$B$4:$U$15,MATCH(Q$7,GRID!$A$4:$A$15,0),MATCH(1,($U$2=GRID!$B$1:$U$1)*(КАЛЕНДАРЬ!U10=GRID!$B$3:$U$3),0))*GRID!$H$42*(1-GRID!$H$43),0))</f>
        <v>173448</v>
      </c>
      <c r="R190" s="57" t="s">
        <v>119</v>
      </c>
      <c r="S190" s="57" t="s">
        <v>119</v>
      </c>
      <c r="T190" s="57" t="s">
        <v>119</v>
      </c>
    </row>
    <row r="191" spans="1:20" hidden="1">
      <c r="A191" s="148" t="s">
        <v>13</v>
      </c>
      <c r="B191" s="149">
        <v>8</v>
      </c>
      <c r="C191" s="8" cm="1">
        <f t="array" ref="C191">IF($I$2="Длительное проживание от 30 ночей ",
INDEX(GRID!$B$4:$U$15,MATCH(C$7,GRID!$A$4:$A$15,0),MATCH(1,($U$2=GRID!$B$1:$U$1)*(КАЛЕНДАРЬ!U11=GRID!$B$3:$U$3),0))*GRID!$H$42,
ROUNDUP(INDEX(GRID!$B$4:$U$15,MATCH(C$7,GRID!$A$4:$A$15,0),MATCH(1,($U$2=GRID!$B$1:$U$1)*(КАЛЕНДАРЬ!U11=GRID!$B$3:$U$3),0))*GRID!$H$42*(1-GRID!$H$43),0))</f>
        <v>37872</v>
      </c>
      <c r="D191" s="8" cm="1">
        <f t="array" ref="D191">IF($I$2="Длительное проживание от 30 ночей ",
INDEX(GRID!$B$18:$U$29,MATCH(C$7,GRID!$A$18:$A$29,0),MATCH(1,($U$2=GRID!$B$1:$U$1)*(КАЛЕНДАРЬ!U11=GRID!$B$3:$U$3),0))*GRID!$H$42,
ROUNDUP(INDEX(GRID!$B$18:$U$29,MATCH(C$7,GRID!$A$18:$A$29,0),MATCH(1,($U$2=GRID!$B$1:$U$1)*(КАЛЕНДАРЬ!U11=GRID!$B$3:$U$3),0))*GRID!$H$42*(1-GRID!$H$43),0))</f>
        <v>41472</v>
      </c>
      <c r="E191" s="8" cm="1">
        <f t="array" ref="E191">IF($I$2="Длительное проживание от 30 ночей ",
INDEX(GRID!$B$4:$U$15,MATCH(E$7,GRID!$A$4:$A$15,0),MATCH(1,($U$2=GRID!$B$1:$U$1)*(КАЛЕНДАРЬ!U11=GRID!$B$3:$U$3),0))*GRID!$H$42,
ROUNDUP(INDEX(GRID!$B$4:$U$15,MATCH(E$7,GRID!$A$4:$A$15,0),MATCH(1,($U$2=GRID!$B$1:$U$1)*(КАЛЕНДАРЬ!U11=GRID!$B$3:$U$3),0))*GRID!$H$42*(1-GRID!$H$43),0))</f>
        <v>44712</v>
      </c>
      <c r="F191" s="8" cm="1">
        <f t="array" ref="F191">IF($I$2="Длительное проживание от 30 ночей ",
INDEX(GRID!$B$18:$U$29,MATCH(E$7,GRID!$A$18:$A$29,0),MATCH(1,($U$2=GRID!$B$1:$U$1)*(КАЛЕНДАРЬ!U11=GRID!$B$3:$U$3),0))*GRID!$H$42,
ROUNDUP(INDEX(GRID!$B$18:$U$29,MATCH(E$7,GRID!$A$18:$A$29,0),MATCH(1,($U$2=GRID!$B$1:$U$1)*(КАЛЕНДАРЬ!U11=GRID!$B$3:$U$3),0))*GRID!$H$42*(1-GRID!$H$43),0))</f>
        <v>48312</v>
      </c>
      <c r="G191" s="57" t="s">
        <v>119</v>
      </c>
      <c r="H191" s="57" t="s">
        <v>119</v>
      </c>
      <c r="I191" s="8" cm="1">
        <f t="array" ref="I191">IF($I$2="Длительное проживание от 30 ночей ",
INDEX(GRID!$B$4:$U$15,MATCH(I$7,GRID!$A$4:$A$15,0),MATCH(1,($U$2=GRID!$B$1:$U$1)*(КАЛЕНДАРЬ!U11=GRID!$B$3:$U$3),0))*GRID!$H$42,
ROUNDUP(INDEX(GRID!$B$4:$U$15,MATCH(I$7,GRID!$A$4:$A$15,0),MATCH(1,($U$2=GRID!$B$1:$U$1)*(КАЛЕНДАРЬ!U11=GRID!$B$3:$U$3),0))*GRID!$H$42*(1-GRID!$H$43),0))</f>
        <v>55152</v>
      </c>
      <c r="J191" s="8" cm="1">
        <f t="array" ref="J191">IF($I$2="Длительное проживание от 30 ночей ",
INDEX(GRID!$B$18:$U$29,MATCH(I$7,GRID!$A$18:$A$29,0),MATCH(1,($U$2=GRID!$B$1:$U$1)*(КАЛЕНДАРЬ!U11=GRID!$B$3:$U$3),0))*GRID!$H$42,
ROUNDUP(INDEX(GRID!$B$18:$U$29,MATCH(I$7,GRID!$A$18:$A$29,0),MATCH(1,($U$2=GRID!$B$1:$U$1)*(КАЛЕНДАРЬ!U11=GRID!$B$3:$U$3),0))*GRID!$H$42*(1-GRID!$H$43),0))</f>
        <v>58752</v>
      </c>
      <c r="K191" s="57" t="s">
        <v>119</v>
      </c>
      <c r="L191" s="57" t="s">
        <v>119</v>
      </c>
      <c r="M191" s="8" cm="1">
        <f t="array" ref="M191">IF($I$2="Длительное проживание от 30 ночей ",
INDEX(GRID!$B$4:$U$15,MATCH(M$7,GRID!$A$4:$A$15,0),MATCH(1,($U$2=GRID!$B$1:$U$1)*(КАЛЕНДАРЬ!U11=GRID!$B$3:$U$3),0))*GRID!$H$42,
ROUNDUP(INDEX(GRID!$B$4:$U$15,MATCH(M$7,GRID!$A$4:$A$15,0),MATCH(1,($U$2=GRID!$B$1:$U$1)*(КАЛЕНДАРЬ!U11=GRID!$B$3:$U$3),0))*GRID!$H$42*(1-GRID!$H$43),0))</f>
        <v>79488</v>
      </c>
      <c r="N191" s="8" cm="1">
        <f t="array" ref="N191">IF($I$2="Длительное проживание от 30 ночей ",
INDEX(GRID!$B$18:$U$29,MATCH(M$7,GRID!$A$18:$A$29,0),MATCH(1,($U$2=GRID!$B$1:$U$1)*(КАЛЕНДАРЬ!U11=GRID!$B$3:$U$3),0))*GRID!$H$42,
ROUNDUP(INDEX(GRID!$B$18:$U$29,MATCH(M$7,GRID!$A$18:$A$29,0),MATCH(1,($U$2=GRID!$B$1:$U$1)*(КАЛЕНДАРЬ!U11=GRID!$B$3:$U$3),0))*GRID!$H$42*(1-GRID!$H$43),0))</f>
        <v>83088</v>
      </c>
      <c r="O191" s="57" t="s">
        <v>119</v>
      </c>
      <c r="P191" s="8" cm="1">
        <f t="array" ref="P191">IF($I$2="Длительное проживание от 30 ночей ",
INDEX(GRID!$B$4:$U$15,MATCH(P$7,GRID!$A$4:$A$15,0),MATCH(1,($U$2=GRID!$B$1:$U$1)*(КАЛЕНДАРЬ!U11=GRID!$B$3:$U$3),0))*GRID!$H$42,
ROUNDUP(INDEX(GRID!$B$4:$U$15,MATCH(P$7,GRID!$A$4:$A$15,0),MATCH(1,($U$2=GRID!$B$1:$U$1)*(КАЛЕНДАРЬ!U11=GRID!$B$3:$U$3),0))*GRID!$H$42*(1-GRID!$H$43),0))</f>
        <v>143496</v>
      </c>
      <c r="Q191" s="8" cm="1">
        <f t="array" ref="Q191">IF($I$2="Длительное проживание от 30 ночей ",
INDEX(GRID!$B$4:$U$15,MATCH(Q$7,GRID!$A$4:$A$15,0),MATCH(1,($U$2=GRID!$B$1:$U$1)*(КАЛЕНДАРЬ!U11=GRID!$B$3:$U$3),0))*GRID!$H$42,
ROUNDUP(INDEX(GRID!$B$4:$U$15,MATCH(Q$7,GRID!$A$4:$A$15,0),MATCH(1,($U$2=GRID!$B$1:$U$1)*(КАЛЕНДАРЬ!U11=GRID!$B$3:$U$3),0))*GRID!$H$42*(1-GRID!$H$43),0))</f>
        <v>166032</v>
      </c>
      <c r="R191" s="57" t="s">
        <v>119</v>
      </c>
      <c r="S191" s="57" t="s">
        <v>119</v>
      </c>
      <c r="T191" s="57" t="s">
        <v>119</v>
      </c>
    </row>
    <row r="192" spans="1:20" hidden="1">
      <c r="A192" s="148" t="s">
        <v>14</v>
      </c>
      <c r="B192" s="149">
        <v>9</v>
      </c>
      <c r="C192" s="8" cm="1">
        <f t="array" ref="C192">IF($I$2="Длительное проживание от 30 ночей ",
INDEX(GRID!$B$4:$U$15,MATCH(C$7,GRID!$A$4:$A$15,0),MATCH(1,($U$2=GRID!$B$1:$U$1)*(КАЛЕНДАРЬ!U12=GRID!$B$3:$U$3),0))*GRID!$H$42,
ROUNDUP(INDEX(GRID!$B$4:$U$15,MATCH(C$7,GRID!$A$4:$A$15,0),MATCH(1,($U$2=GRID!$B$1:$U$1)*(КАЛЕНДАРЬ!U12=GRID!$B$3:$U$3),0))*GRID!$H$42*(1-GRID!$H$43),0))</f>
        <v>37872</v>
      </c>
      <c r="D192" s="8" cm="1">
        <f t="array" ref="D192">IF($I$2="Длительное проживание от 30 ночей ",
INDEX(GRID!$B$18:$U$29,MATCH(C$7,GRID!$A$18:$A$29,0),MATCH(1,($U$2=GRID!$B$1:$U$1)*(КАЛЕНДАРЬ!U12=GRID!$B$3:$U$3),0))*GRID!$H$42,
ROUNDUP(INDEX(GRID!$B$18:$U$29,MATCH(C$7,GRID!$A$18:$A$29,0),MATCH(1,($U$2=GRID!$B$1:$U$1)*(КАЛЕНДАРЬ!U12=GRID!$B$3:$U$3),0))*GRID!$H$42*(1-GRID!$H$43),0))</f>
        <v>41472</v>
      </c>
      <c r="E192" s="8" cm="1">
        <f t="array" ref="E192">IF($I$2="Длительное проживание от 30 ночей ",
INDEX(GRID!$B$4:$U$15,MATCH(E$7,GRID!$A$4:$A$15,0),MATCH(1,($U$2=GRID!$B$1:$U$1)*(КАЛЕНДАРЬ!U12=GRID!$B$3:$U$3),0))*GRID!$H$42,
ROUNDUP(INDEX(GRID!$B$4:$U$15,MATCH(E$7,GRID!$A$4:$A$15,0),MATCH(1,($U$2=GRID!$B$1:$U$1)*(КАЛЕНДАРЬ!U12=GRID!$B$3:$U$3),0))*GRID!$H$42*(1-GRID!$H$43),0))</f>
        <v>44712</v>
      </c>
      <c r="F192" s="8" cm="1">
        <f t="array" ref="F192">IF($I$2="Длительное проживание от 30 ночей ",
INDEX(GRID!$B$18:$U$29,MATCH(E$7,GRID!$A$18:$A$29,0),MATCH(1,($U$2=GRID!$B$1:$U$1)*(КАЛЕНДАРЬ!U12=GRID!$B$3:$U$3),0))*GRID!$H$42,
ROUNDUP(INDEX(GRID!$B$18:$U$29,MATCH(E$7,GRID!$A$18:$A$29,0),MATCH(1,($U$2=GRID!$B$1:$U$1)*(КАЛЕНДАРЬ!U12=GRID!$B$3:$U$3),0))*GRID!$H$42*(1-GRID!$H$43),0))</f>
        <v>48312</v>
      </c>
      <c r="G192" s="57" t="s">
        <v>119</v>
      </c>
      <c r="H192" s="57" t="s">
        <v>119</v>
      </c>
      <c r="I192" s="8" cm="1">
        <f t="array" ref="I192">IF($I$2="Длительное проживание от 30 ночей ",
INDEX(GRID!$B$4:$U$15,MATCH(I$7,GRID!$A$4:$A$15,0),MATCH(1,($U$2=GRID!$B$1:$U$1)*(КАЛЕНДАРЬ!U12=GRID!$B$3:$U$3),0))*GRID!$H$42,
ROUNDUP(INDEX(GRID!$B$4:$U$15,MATCH(I$7,GRID!$A$4:$A$15,0),MATCH(1,($U$2=GRID!$B$1:$U$1)*(КАЛЕНДАРЬ!U12=GRID!$B$3:$U$3),0))*GRID!$H$42*(1-GRID!$H$43),0))</f>
        <v>55152</v>
      </c>
      <c r="J192" s="8" cm="1">
        <f t="array" ref="J192">IF($I$2="Длительное проживание от 30 ночей ",
INDEX(GRID!$B$18:$U$29,MATCH(I$7,GRID!$A$18:$A$29,0),MATCH(1,($U$2=GRID!$B$1:$U$1)*(КАЛЕНДАРЬ!U12=GRID!$B$3:$U$3),0))*GRID!$H$42,
ROUNDUP(INDEX(GRID!$B$18:$U$29,MATCH(I$7,GRID!$A$18:$A$29,0),MATCH(1,($U$2=GRID!$B$1:$U$1)*(КАЛЕНДАРЬ!U12=GRID!$B$3:$U$3),0))*GRID!$H$42*(1-GRID!$H$43),0))</f>
        <v>58752</v>
      </c>
      <c r="K192" s="57" t="s">
        <v>119</v>
      </c>
      <c r="L192" s="57" t="s">
        <v>119</v>
      </c>
      <c r="M192" s="8" cm="1">
        <f t="array" ref="M192">IF($I$2="Длительное проживание от 30 ночей ",
INDEX(GRID!$B$4:$U$15,MATCH(M$7,GRID!$A$4:$A$15,0),MATCH(1,($U$2=GRID!$B$1:$U$1)*(КАЛЕНДАРЬ!U12=GRID!$B$3:$U$3),0))*GRID!$H$42,
ROUNDUP(INDEX(GRID!$B$4:$U$15,MATCH(M$7,GRID!$A$4:$A$15,0),MATCH(1,($U$2=GRID!$B$1:$U$1)*(КАЛЕНДАРЬ!U12=GRID!$B$3:$U$3),0))*GRID!$H$42*(1-GRID!$H$43),0))</f>
        <v>79488</v>
      </c>
      <c r="N192" s="8" cm="1">
        <f t="array" ref="N192">IF($I$2="Длительное проживание от 30 ночей ",
INDEX(GRID!$B$18:$U$29,MATCH(M$7,GRID!$A$18:$A$29,0),MATCH(1,($U$2=GRID!$B$1:$U$1)*(КАЛЕНДАРЬ!U12=GRID!$B$3:$U$3),0))*GRID!$H$42,
ROUNDUP(INDEX(GRID!$B$18:$U$29,MATCH(M$7,GRID!$A$18:$A$29,0),MATCH(1,($U$2=GRID!$B$1:$U$1)*(КАЛЕНДАРЬ!U12=GRID!$B$3:$U$3),0))*GRID!$H$42*(1-GRID!$H$43),0))</f>
        <v>83088</v>
      </c>
      <c r="O192" s="57" t="s">
        <v>119</v>
      </c>
      <c r="P192" s="8" cm="1">
        <f t="array" ref="P192">IF($I$2="Длительное проживание от 30 ночей ",
INDEX(GRID!$B$4:$U$15,MATCH(P$7,GRID!$A$4:$A$15,0),MATCH(1,($U$2=GRID!$B$1:$U$1)*(КАЛЕНДАРЬ!U12=GRID!$B$3:$U$3),0))*GRID!$H$42,
ROUNDUP(INDEX(GRID!$B$4:$U$15,MATCH(P$7,GRID!$A$4:$A$15,0),MATCH(1,($U$2=GRID!$B$1:$U$1)*(КАЛЕНДАРЬ!U12=GRID!$B$3:$U$3),0))*GRID!$H$42*(1-GRID!$H$43),0))</f>
        <v>143496</v>
      </c>
      <c r="Q192" s="8" cm="1">
        <f t="array" ref="Q192">IF($I$2="Длительное проживание от 30 ночей ",
INDEX(GRID!$B$4:$U$15,MATCH(Q$7,GRID!$A$4:$A$15,0),MATCH(1,($U$2=GRID!$B$1:$U$1)*(КАЛЕНДАРЬ!U12=GRID!$B$3:$U$3),0))*GRID!$H$42,
ROUNDUP(INDEX(GRID!$B$4:$U$15,MATCH(Q$7,GRID!$A$4:$A$15,0),MATCH(1,($U$2=GRID!$B$1:$U$1)*(КАЛЕНДАРЬ!U12=GRID!$B$3:$U$3),0))*GRID!$H$42*(1-GRID!$H$43),0))</f>
        <v>166032</v>
      </c>
      <c r="R192" s="57" t="s">
        <v>119</v>
      </c>
      <c r="S192" s="57" t="s">
        <v>119</v>
      </c>
      <c r="T192" s="57" t="s">
        <v>119</v>
      </c>
    </row>
    <row r="193" spans="1:20" hidden="1">
      <c r="A193" s="148" t="s">
        <v>15</v>
      </c>
      <c r="B193" s="149">
        <v>10</v>
      </c>
      <c r="C193" s="8" cm="1">
        <f t="array" ref="C193">IF($I$2="Длительное проживание от 30 ночей ",
INDEX(GRID!$B$4:$U$15,MATCH(C$7,GRID!$A$4:$A$15,0),MATCH(1,($U$2=GRID!$B$1:$U$1)*(КАЛЕНДАРЬ!U13=GRID!$B$3:$U$3),0))*GRID!$H$42,
ROUNDUP(INDEX(GRID!$B$4:$U$15,MATCH(C$7,GRID!$A$4:$A$15,0),MATCH(1,($U$2=GRID!$B$1:$U$1)*(КАЛЕНДАРЬ!U13=GRID!$B$3:$U$3),0))*GRID!$H$42*(1-GRID!$H$43),0))</f>
        <v>37872</v>
      </c>
      <c r="D193" s="8" cm="1">
        <f t="array" ref="D193">IF($I$2="Длительное проживание от 30 ночей ",
INDEX(GRID!$B$18:$U$29,MATCH(C$7,GRID!$A$18:$A$29,0),MATCH(1,($U$2=GRID!$B$1:$U$1)*(КАЛЕНДАРЬ!U13=GRID!$B$3:$U$3),0))*GRID!$H$42,
ROUNDUP(INDEX(GRID!$B$18:$U$29,MATCH(C$7,GRID!$A$18:$A$29,0),MATCH(1,($U$2=GRID!$B$1:$U$1)*(КАЛЕНДАРЬ!U13=GRID!$B$3:$U$3),0))*GRID!$H$42*(1-GRID!$H$43),0))</f>
        <v>41472</v>
      </c>
      <c r="E193" s="8" cm="1">
        <f t="array" ref="E193">IF($I$2="Длительное проживание от 30 ночей ",
INDEX(GRID!$B$4:$U$15,MATCH(E$7,GRID!$A$4:$A$15,0),MATCH(1,($U$2=GRID!$B$1:$U$1)*(КАЛЕНДАРЬ!U13=GRID!$B$3:$U$3),0))*GRID!$H$42,
ROUNDUP(INDEX(GRID!$B$4:$U$15,MATCH(E$7,GRID!$A$4:$A$15,0),MATCH(1,($U$2=GRID!$B$1:$U$1)*(КАЛЕНДАРЬ!U13=GRID!$B$3:$U$3),0))*GRID!$H$42*(1-GRID!$H$43),0))</f>
        <v>44712</v>
      </c>
      <c r="F193" s="8" cm="1">
        <f t="array" ref="F193">IF($I$2="Длительное проживание от 30 ночей ",
INDEX(GRID!$B$18:$U$29,MATCH(E$7,GRID!$A$18:$A$29,0),MATCH(1,($U$2=GRID!$B$1:$U$1)*(КАЛЕНДАРЬ!U13=GRID!$B$3:$U$3),0))*GRID!$H$42,
ROUNDUP(INDEX(GRID!$B$18:$U$29,MATCH(E$7,GRID!$A$18:$A$29,0),MATCH(1,($U$2=GRID!$B$1:$U$1)*(КАЛЕНДАРЬ!U13=GRID!$B$3:$U$3),0))*GRID!$H$42*(1-GRID!$H$43),0))</f>
        <v>48312</v>
      </c>
      <c r="G193" s="57" t="s">
        <v>119</v>
      </c>
      <c r="H193" s="57" t="s">
        <v>119</v>
      </c>
      <c r="I193" s="8" cm="1">
        <f t="array" ref="I193">IF($I$2="Длительное проживание от 30 ночей ",
INDEX(GRID!$B$4:$U$15,MATCH(I$7,GRID!$A$4:$A$15,0),MATCH(1,($U$2=GRID!$B$1:$U$1)*(КАЛЕНДАРЬ!U13=GRID!$B$3:$U$3),0))*GRID!$H$42,
ROUNDUP(INDEX(GRID!$B$4:$U$15,MATCH(I$7,GRID!$A$4:$A$15,0),MATCH(1,($U$2=GRID!$B$1:$U$1)*(КАЛЕНДАРЬ!U13=GRID!$B$3:$U$3),0))*GRID!$H$42*(1-GRID!$H$43),0))</f>
        <v>55152</v>
      </c>
      <c r="J193" s="8" cm="1">
        <f t="array" ref="J193">IF($I$2="Длительное проживание от 30 ночей ",
INDEX(GRID!$B$18:$U$29,MATCH(I$7,GRID!$A$18:$A$29,0),MATCH(1,($U$2=GRID!$B$1:$U$1)*(КАЛЕНДАРЬ!U13=GRID!$B$3:$U$3),0))*GRID!$H$42,
ROUNDUP(INDEX(GRID!$B$18:$U$29,MATCH(I$7,GRID!$A$18:$A$29,0),MATCH(1,($U$2=GRID!$B$1:$U$1)*(КАЛЕНДАРЬ!U13=GRID!$B$3:$U$3),0))*GRID!$H$42*(1-GRID!$H$43),0))</f>
        <v>58752</v>
      </c>
      <c r="K193" s="57" t="s">
        <v>119</v>
      </c>
      <c r="L193" s="57" t="s">
        <v>119</v>
      </c>
      <c r="M193" s="8" cm="1">
        <f t="array" ref="M193">IF($I$2="Длительное проживание от 30 ночей ",
INDEX(GRID!$B$4:$U$15,MATCH(M$7,GRID!$A$4:$A$15,0),MATCH(1,($U$2=GRID!$B$1:$U$1)*(КАЛЕНДАРЬ!U13=GRID!$B$3:$U$3),0))*GRID!$H$42,
ROUNDUP(INDEX(GRID!$B$4:$U$15,MATCH(M$7,GRID!$A$4:$A$15,0),MATCH(1,($U$2=GRID!$B$1:$U$1)*(КАЛЕНДАРЬ!U13=GRID!$B$3:$U$3),0))*GRID!$H$42*(1-GRID!$H$43),0))</f>
        <v>79488</v>
      </c>
      <c r="N193" s="8" cm="1">
        <f t="array" ref="N193">IF($I$2="Длительное проживание от 30 ночей ",
INDEX(GRID!$B$18:$U$29,MATCH(M$7,GRID!$A$18:$A$29,0),MATCH(1,($U$2=GRID!$B$1:$U$1)*(КАЛЕНДАРЬ!U13=GRID!$B$3:$U$3),0))*GRID!$H$42,
ROUNDUP(INDEX(GRID!$B$18:$U$29,MATCH(M$7,GRID!$A$18:$A$29,0),MATCH(1,($U$2=GRID!$B$1:$U$1)*(КАЛЕНДАРЬ!U13=GRID!$B$3:$U$3),0))*GRID!$H$42*(1-GRID!$H$43),0))</f>
        <v>83088</v>
      </c>
      <c r="O193" s="57" t="s">
        <v>119</v>
      </c>
      <c r="P193" s="8" cm="1">
        <f t="array" ref="P193">IF($I$2="Длительное проживание от 30 ночей ",
INDEX(GRID!$B$4:$U$15,MATCH(P$7,GRID!$A$4:$A$15,0),MATCH(1,($U$2=GRID!$B$1:$U$1)*(КАЛЕНДАРЬ!U13=GRID!$B$3:$U$3),0))*GRID!$H$42,
ROUNDUP(INDEX(GRID!$B$4:$U$15,MATCH(P$7,GRID!$A$4:$A$15,0),MATCH(1,($U$2=GRID!$B$1:$U$1)*(КАЛЕНДАРЬ!U13=GRID!$B$3:$U$3),0))*GRID!$H$42*(1-GRID!$H$43),0))</f>
        <v>143496</v>
      </c>
      <c r="Q193" s="8" cm="1">
        <f t="array" ref="Q193">IF($I$2="Длительное проживание от 30 ночей ",
INDEX(GRID!$B$4:$U$15,MATCH(Q$7,GRID!$A$4:$A$15,0),MATCH(1,($U$2=GRID!$B$1:$U$1)*(КАЛЕНДАРЬ!U13=GRID!$B$3:$U$3),0))*GRID!$H$42,
ROUNDUP(INDEX(GRID!$B$4:$U$15,MATCH(Q$7,GRID!$A$4:$A$15,0),MATCH(1,($U$2=GRID!$B$1:$U$1)*(КАЛЕНДАРЬ!U13=GRID!$B$3:$U$3),0))*GRID!$H$42*(1-GRID!$H$43),0))</f>
        <v>166032</v>
      </c>
      <c r="R193" s="57" t="s">
        <v>119</v>
      </c>
      <c r="S193" s="57" t="s">
        <v>119</v>
      </c>
      <c r="T193" s="57" t="s">
        <v>119</v>
      </c>
    </row>
    <row r="194" spans="1:20" hidden="1">
      <c r="A194" s="148" t="s">
        <v>16</v>
      </c>
      <c r="B194" s="149">
        <v>11</v>
      </c>
      <c r="C194" s="8" cm="1">
        <f t="array" ref="C194">IF($I$2="Длительное проживание от 30 ночей ",
INDEX(GRID!$B$4:$U$15,MATCH(C$7,GRID!$A$4:$A$15,0),MATCH(1,($U$2=GRID!$B$1:$U$1)*(КАЛЕНДАРЬ!U14=GRID!$B$3:$U$3),0))*GRID!$H$42,
ROUNDUP(INDEX(GRID!$B$4:$U$15,MATCH(C$7,GRID!$A$4:$A$15,0),MATCH(1,($U$2=GRID!$B$1:$U$1)*(КАЛЕНДАРЬ!U14=GRID!$B$3:$U$3),0))*GRID!$H$42*(1-GRID!$H$43),0))</f>
        <v>37872</v>
      </c>
      <c r="D194" s="8" cm="1">
        <f t="array" ref="D194">IF($I$2="Длительное проживание от 30 ночей ",
INDEX(GRID!$B$18:$U$29,MATCH(C$7,GRID!$A$18:$A$29,0),MATCH(1,($U$2=GRID!$B$1:$U$1)*(КАЛЕНДАРЬ!U14=GRID!$B$3:$U$3),0))*GRID!$H$42,
ROUNDUP(INDEX(GRID!$B$18:$U$29,MATCH(C$7,GRID!$A$18:$A$29,0),MATCH(1,($U$2=GRID!$B$1:$U$1)*(КАЛЕНДАРЬ!U14=GRID!$B$3:$U$3),0))*GRID!$H$42*(1-GRID!$H$43),0))</f>
        <v>41472</v>
      </c>
      <c r="E194" s="8" cm="1">
        <f t="array" ref="E194">IF($I$2="Длительное проживание от 30 ночей ",
INDEX(GRID!$B$4:$U$15,MATCH(E$7,GRID!$A$4:$A$15,0),MATCH(1,($U$2=GRID!$B$1:$U$1)*(КАЛЕНДАРЬ!U14=GRID!$B$3:$U$3),0))*GRID!$H$42,
ROUNDUP(INDEX(GRID!$B$4:$U$15,MATCH(E$7,GRID!$A$4:$A$15,0),MATCH(1,($U$2=GRID!$B$1:$U$1)*(КАЛЕНДАРЬ!U14=GRID!$B$3:$U$3),0))*GRID!$H$42*(1-GRID!$H$43),0))</f>
        <v>44712</v>
      </c>
      <c r="F194" s="8" cm="1">
        <f t="array" ref="F194">IF($I$2="Длительное проживание от 30 ночей ",
INDEX(GRID!$B$18:$U$29,MATCH(E$7,GRID!$A$18:$A$29,0),MATCH(1,($U$2=GRID!$B$1:$U$1)*(КАЛЕНДАРЬ!U14=GRID!$B$3:$U$3),0))*GRID!$H$42,
ROUNDUP(INDEX(GRID!$B$18:$U$29,MATCH(E$7,GRID!$A$18:$A$29,0),MATCH(1,($U$2=GRID!$B$1:$U$1)*(КАЛЕНДАРЬ!U14=GRID!$B$3:$U$3),0))*GRID!$H$42*(1-GRID!$H$43),0))</f>
        <v>48312</v>
      </c>
      <c r="G194" s="57" t="s">
        <v>119</v>
      </c>
      <c r="H194" s="57" t="s">
        <v>119</v>
      </c>
      <c r="I194" s="8" cm="1">
        <f t="array" ref="I194">IF($I$2="Длительное проживание от 30 ночей ",
INDEX(GRID!$B$4:$U$15,MATCH(I$7,GRID!$A$4:$A$15,0),MATCH(1,($U$2=GRID!$B$1:$U$1)*(КАЛЕНДАРЬ!U14=GRID!$B$3:$U$3),0))*GRID!$H$42,
ROUNDUP(INDEX(GRID!$B$4:$U$15,MATCH(I$7,GRID!$A$4:$A$15,0),MATCH(1,($U$2=GRID!$B$1:$U$1)*(КАЛЕНДАРЬ!U14=GRID!$B$3:$U$3),0))*GRID!$H$42*(1-GRID!$H$43),0))</f>
        <v>55152</v>
      </c>
      <c r="J194" s="8" cm="1">
        <f t="array" ref="J194">IF($I$2="Длительное проживание от 30 ночей ",
INDEX(GRID!$B$18:$U$29,MATCH(I$7,GRID!$A$18:$A$29,0),MATCH(1,($U$2=GRID!$B$1:$U$1)*(КАЛЕНДАРЬ!U14=GRID!$B$3:$U$3),0))*GRID!$H$42,
ROUNDUP(INDEX(GRID!$B$18:$U$29,MATCH(I$7,GRID!$A$18:$A$29,0),MATCH(1,($U$2=GRID!$B$1:$U$1)*(КАЛЕНДАРЬ!U14=GRID!$B$3:$U$3),0))*GRID!$H$42*(1-GRID!$H$43),0))</f>
        <v>58752</v>
      </c>
      <c r="K194" s="57" t="s">
        <v>119</v>
      </c>
      <c r="L194" s="57" t="s">
        <v>119</v>
      </c>
      <c r="M194" s="8" cm="1">
        <f t="array" ref="M194">IF($I$2="Длительное проживание от 30 ночей ",
INDEX(GRID!$B$4:$U$15,MATCH(M$7,GRID!$A$4:$A$15,0),MATCH(1,($U$2=GRID!$B$1:$U$1)*(КАЛЕНДАРЬ!U14=GRID!$B$3:$U$3),0))*GRID!$H$42,
ROUNDUP(INDEX(GRID!$B$4:$U$15,MATCH(M$7,GRID!$A$4:$A$15,0),MATCH(1,($U$2=GRID!$B$1:$U$1)*(КАЛЕНДАРЬ!U14=GRID!$B$3:$U$3),0))*GRID!$H$42*(1-GRID!$H$43),0))</f>
        <v>79488</v>
      </c>
      <c r="N194" s="8" cm="1">
        <f t="array" ref="N194">IF($I$2="Длительное проживание от 30 ночей ",
INDEX(GRID!$B$18:$U$29,MATCH(M$7,GRID!$A$18:$A$29,0),MATCH(1,($U$2=GRID!$B$1:$U$1)*(КАЛЕНДАРЬ!U14=GRID!$B$3:$U$3),0))*GRID!$H$42,
ROUNDUP(INDEX(GRID!$B$18:$U$29,MATCH(M$7,GRID!$A$18:$A$29,0),MATCH(1,($U$2=GRID!$B$1:$U$1)*(КАЛЕНДАРЬ!U14=GRID!$B$3:$U$3),0))*GRID!$H$42*(1-GRID!$H$43),0))</f>
        <v>83088</v>
      </c>
      <c r="O194" s="57" t="s">
        <v>119</v>
      </c>
      <c r="P194" s="8" cm="1">
        <f t="array" ref="P194">IF($I$2="Длительное проживание от 30 ночей ",
INDEX(GRID!$B$4:$U$15,MATCH(P$7,GRID!$A$4:$A$15,0),MATCH(1,($U$2=GRID!$B$1:$U$1)*(КАЛЕНДАРЬ!U14=GRID!$B$3:$U$3),0))*GRID!$H$42,
ROUNDUP(INDEX(GRID!$B$4:$U$15,MATCH(P$7,GRID!$A$4:$A$15,0),MATCH(1,($U$2=GRID!$B$1:$U$1)*(КАЛЕНДАРЬ!U14=GRID!$B$3:$U$3),0))*GRID!$H$42*(1-GRID!$H$43),0))</f>
        <v>143496</v>
      </c>
      <c r="Q194" s="8" cm="1">
        <f t="array" ref="Q194">IF($I$2="Длительное проживание от 30 ночей ",
INDEX(GRID!$B$4:$U$15,MATCH(Q$7,GRID!$A$4:$A$15,0),MATCH(1,($U$2=GRID!$B$1:$U$1)*(КАЛЕНДАРЬ!U14=GRID!$B$3:$U$3),0))*GRID!$H$42,
ROUNDUP(INDEX(GRID!$B$4:$U$15,MATCH(Q$7,GRID!$A$4:$A$15,0),MATCH(1,($U$2=GRID!$B$1:$U$1)*(КАЛЕНДАРЬ!U14=GRID!$B$3:$U$3),0))*GRID!$H$42*(1-GRID!$H$43),0))</f>
        <v>166032</v>
      </c>
      <c r="R194" s="57" t="s">
        <v>119</v>
      </c>
      <c r="S194" s="57" t="s">
        <v>119</v>
      </c>
      <c r="T194" s="57" t="s">
        <v>119</v>
      </c>
    </row>
    <row r="195" spans="1:20" hidden="1">
      <c r="A195" s="148" t="s">
        <v>17</v>
      </c>
      <c r="B195" s="149">
        <v>12</v>
      </c>
      <c r="C195" s="8" cm="1">
        <f t="array" ref="C195">IF($I$2="Длительное проживание от 30 ночей ",
INDEX(GRID!$B$4:$U$15,MATCH(C$7,GRID!$A$4:$A$15,0),MATCH(1,($U$2=GRID!$B$1:$U$1)*(КАЛЕНДАРЬ!U15=GRID!$B$3:$U$3),0))*GRID!$H$42,
ROUNDUP(INDEX(GRID!$B$4:$U$15,MATCH(C$7,GRID!$A$4:$A$15,0),MATCH(1,($U$2=GRID!$B$1:$U$1)*(КАЛЕНДАРЬ!U15=GRID!$B$3:$U$3),0))*GRID!$H$42*(1-GRID!$H$43),0))</f>
        <v>37872</v>
      </c>
      <c r="D195" s="8" cm="1">
        <f t="array" ref="D195">IF($I$2="Длительное проживание от 30 ночей ",
INDEX(GRID!$B$18:$U$29,MATCH(C$7,GRID!$A$18:$A$29,0),MATCH(1,($U$2=GRID!$B$1:$U$1)*(КАЛЕНДАРЬ!U15=GRID!$B$3:$U$3),0))*GRID!$H$42,
ROUNDUP(INDEX(GRID!$B$18:$U$29,MATCH(C$7,GRID!$A$18:$A$29,0),MATCH(1,($U$2=GRID!$B$1:$U$1)*(КАЛЕНДАРЬ!U15=GRID!$B$3:$U$3),0))*GRID!$H$42*(1-GRID!$H$43),0))</f>
        <v>41472</v>
      </c>
      <c r="E195" s="8" cm="1">
        <f t="array" ref="E195">IF($I$2="Длительное проживание от 30 ночей ",
INDEX(GRID!$B$4:$U$15,MATCH(E$7,GRID!$A$4:$A$15,0),MATCH(1,($U$2=GRID!$B$1:$U$1)*(КАЛЕНДАРЬ!U15=GRID!$B$3:$U$3),0))*GRID!$H$42,
ROUNDUP(INDEX(GRID!$B$4:$U$15,MATCH(E$7,GRID!$A$4:$A$15,0),MATCH(1,($U$2=GRID!$B$1:$U$1)*(КАЛЕНДАРЬ!U15=GRID!$B$3:$U$3),0))*GRID!$H$42*(1-GRID!$H$43),0))</f>
        <v>44712</v>
      </c>
      <c r="F195" s="8" cm="1">
        <f t="array" ref="F195">IF($I$2="Длительное проживание от 30 ночей ",
INDEX(GRID!$B$18:$U$29,MATCH(E$7,GRID!$A$18:$A$29,0),MATCH(1,($U$2=GRID!$B$1:$U$1)*(КАЛЕНДАРЬ!U15=GRID!$B$3:$U$3),0))*GRID!$H$42,
ROUNDUP(INDEX(GRID!$B$18:$U$29,MATCH(E$7,GRID!$A$18:$A$29,0),MATCH(1,($U$2=GRID!$B$1:$U$1)*(КАЛЕНДАРЬ!U15=GRID!$B$3:$U$3),0))*GRID!$H$42*(1-GRID!$H$43),0))</f>
        <v>48312</v>
      </c>
      <c r="G195" s="57" t="s">
        <v>119</v>
      </c>
      <c r="H195" s="57" t="s">
        <v>119</v>
      </c>
      <c r="I195" s="8" cm="1">
        <f t="array" ref="I195">IF($I$2="Длительное проживание от 30 ночей ",
INDEX(GRID!$B$4:$U$15,MATCH(I$7,GRID!$A$4:$A$15,0),MATCH(1,($U$2=GRID!$B$1:$U$1)*(КАЛЕНДАРЬ!U15=GRID!$B$3:$U$3),0))*GRID!$H$42,
ROUNDUP(INDEX(GRID!$B$4:$U$15,MATCH(I$7,GRID!$A$4:$A$15,0),MATCH(1,($U$2=GRID!$B$1:$U$1)*(КАЛЕНДАРЬ!U15=GRID!$B$3:$U$3),0))*GRID!$H$42*(1-GRID!$H$43),0))</f>
        <v>55152</v>
      </c>
      <c r="J195" s="8" cm="1">
        <f t="array" ref="J195">IF($I$2="Длительное проживание от 30 ночей ",
INDEX(GRID!$B$18:$U$29,MATCH(I$7,GRID!$A$18:$A$29,0),MATCH(1,($U$2=GRID!$B$1:$U$1)*(КАЛЕНДАРЬ!U15=GRID!$B$3:$U$3),0))*GRID!$H$42,
ROUNDUP(INDEX(GRID!$B$18:$U$29,MATCH(I$7,GRID!$A$18:$A$29,0),MATCH(1,($U$2=GRID!$B$1:$U$1)*(КАЛЕНДАРЬ!U15=GRID!$B$3:$U$3),0))*GRID!$H$42*(1-GRID!$H$43),0))</f>
        <v>58752</v>
      </c>
      <c r="K195" s="57" t="s">
        <v>119</v>
      </c>
      <c r="L195" s="57" t="s">
        <v>119</v>
      </c>
      <c r="M195" s="8" cm="1">
        <f t="array" ref="M195">IF($I$2="Длительное проживание от 30 ночей ",
INDEX(GRID!$B$4:$U$15,MATCH(M$7,GRID!$A$4:$A$15,0),MATCH(1,($U$2=GRID!$B$1:$U$1)*(КАЛЕНДАРЬ!U15=GRID!$B$3:$U$3),0))*GRID!$H$42,
ROUNDUP(INDEX(GRID!$B$4:$U$15,MATCH(M$7,GRID!$A$4:$A$15,0),MATCH(1,($U$2=GRID!$B$1:$U$1)*(КАЛЕНДАРЬ!U15=GRID!$B$3:$U$3),0))*GRID!$H$42*(1-GRID!$H$43),0))</f>
        <v>79488</v>
      </c>
      <c r="N195" s="8" cm="1">
        <f t="array" ref="N195">IF($I$2="Длительное проживание от 30 ночей ",
INDEX(GRID!$B$18:$U$29,MATCH(M$7,GRID!$A$18:$A$29,0),MATCH(1,($U$2=GRID!$B$1:$U$1)*(КАЛЕНДАРЬ!U15=GRID!$B$3:$U$3),0))*GRID!$H$42,
ROUNDUP(INDEX(GRID!$B$18:$U$29,MATCH(M$7,GRID!$A$18:$A$29,0),MATCH(1,($U$2=GRID!$B$1:$U$1)*(КАЛЕНДАРЬ!U15=GRID!$B$3:$U$3),0))*GRID!$H$42*(1-GRID!$H$43),0))</f>
        <v>83088</v>
      </c>
      <c r="O195" s="57" t="s">
        <v>119</v>
      </c>
      <c r="P195" s="8" cm="1">
        <f t="array" ref="P195">IF($I$2="Длительное проживание от 30 ночей ",
INDEX(GRID!$B$4:$U$15,MATCH(P$7,GRID!$A$4:$A$15,0),MATCH(1,($U$2=GRID!$B$1:$U$1)*(КАЛЕНДАРЬ!U15=GRID!$B$3:$U$3),0))*GRID!$H$42,
ROUNDUP(INDEX(GRID!$B$4:$U$15,MATCH(P$7,GRID!$A$4:$A$15,0),MATCH(1,($U$2=GRID!$B$1:$U$1)*(КАЛЕНДАРЬ!U15=GRID!$B$3:$U$3),0))*GRID!$H$42*(1-GRID!$H$43),0))</f>
        <v>143496</v>
      </c>
      <c r="Q195" s="8" cm="1">
        <f t="array" ref="Q195">IF($I$2="Длительное проживание от 30 ночей ",
INDEX(GRID!$B$4:$U$15,MATCH(Q$7,GRID!$A$4:$A$15,0),MATCH(1,($U$2=GRID!$B$1:$U$1)*(КАЛЕНДАРЬ!U15=GRID!$B$3:$U$3),0))*GRID!$H$42,
ROUNDUP(INDEX(GRID!$B$4:$U$15,MATCH(Q$7,GRID!$A$4:$A$15,0),MATCH(1,($U$2=GRID!$B$1:$U$1)*(КАЛЕНДАРЬ!U15=GRID!$B$3:$U$3),0))*GRID!$H$42*(1-GRID!$H$43),0))</f>
        <v>166032</v>
      </c>
      <c r="R195" s="57" t="s">
        <v>119</v>
      </c>
      <c r="S195" s="57" t="s">
        <v>119</v>
      </c>
      <c r="T195" s="57" t="s">
        <v>119</v>
      </c>
    </row>
    <row r="196" spans="1:20" hidden="1">
      <c r="A196" s="148" t="s">
        <v>11</v>
      </c>
      <c r="B196" s="149">
        <v>13</v>
      </c>
      <c r="C196" s="8" cm="1">
        <f t="array" ref="C196">IF($I$2="Длительное проживание от 30 ночей ",
INDEX(GRID!$B$4:$U$15,MATCH(C$7,GRID!$A$4:$A$15,0),MATCH(1,($U$2=GRID!$B$1:$U$1)*(КАЛЕНДАРЬ!U16=GRID!$B$3:$U$3),0))*GRID!$H$42,
ROUNDUP(INDEX(GRID!$B$4:$U$15,MATCH(C$7,GRID!$A$4:$A$15,0),MATCH(1,($U$2=GRID!$B$1:$U$1)*(КАЛЕНДАРЬ!U16=GRID!$B$3:$U$3),0))*GRID!$H$42*(1-GRID!$H$43),0))</f>
        <v>37872</v>
      </c>
      <c r="D196" s="8" cm="1">
        <f t="array" ref="D196">IF($I$2="Длительное проживание от 30 ночей ",
INDEX(GRID!$B$18:$U$29,MATCH(C$7,GRID!$A$18:$A$29,0),MATCH(1,($U$2=GRID!$B$1:$U$1)*(КАЛЕНДАРЬ!U16=GRID!$B$3:$U$3),0))*GRID!$H$42,
ROUNDUP(INDEX(GRID!$B$18:$U$29,MATCH(C$7,GRID!$A$18:$A$29,0),MATCH(1,($U$2=GRID!$B$1:$U$1)*(КАЛЕНДАРЬ!U16=GRID!$B$3:$U$3),0))*GRID!$H$42*(1-GRID!$H$43),0))</f>
        <v>41472</v>
      </c>
      <c r="E196" s="8" cm="1">
        <f t="array" ref="E196">IF($I$2="Длительное проживание от 30 ночей ",
INDEX(GRID!$B$4:$U$15,MATCH(E$7,GRID!$A$4:$A$15,0),MATCH(1,($U$2=GRID!$B$1:$U$1)*(КАЛЕНДАРЬ!U16=GRID!$B$3:$U$3),0))*GRID!$H$42,
ROUNDUP(INDEX(GRID!$B$4:$U$15,MATCH(E$7,GRID!$A$4:$A$15,0),MATCH(1,($U$2=GRID!$B$1:$U$1)*(КАЛЕНДАРЬ!U16=GRID!$B$3:$U$3),0))*GRID!$H$42*(1-GRID!$H$43),0))</f>
        <v>44712</v>
      </c>
      <c r="F196" s="8" cm="1">
        <f t="array" ref="F196">IF($I$2="Длительное проживание от 30 ночей ",
INDEX(GRID!$B$18:$U$29,MATCH(E$7,GRID!$A$18:$A$29,0),MATCH(1,($U$2=GRID!$B$1:$U$1)*(КАЛЕНДАРЬ!U16=GRID!$B$3:$U$3),0))*GRID!$H$42,
ROUNDUP(INDEX(GRID!$B$18:$U$29,MATCH(E$7,GRID!$A$18:$A$29,0),MATCH(1,($U$2=GRID!$B$1:$U$1)*(КАЛЕНДАРЬ!U16=GRID!$B$3:$U$3),0))*GRID!$H$42*(1-GRID!$H$43),0))</f>
        <v>48312</v>
      </c>
      <c r="G196" s="57" t="s">
        <v>119</v>
      </c>
      <c r="H196" s="57" t="s">
        <v>119</v>
      </c>
      <c r="I196" s="8" cm="1">
        <f t="array" ref="I196">IF($I$2="Длительное проживание от 30 ночей ",
INDEX(GRID!$B$4:$U$15,MATCH(I$7,GRID!$A$4:$A$15,0),MATCH(1,($U$2=GRID!$B$1:$U$1)*(КАЛЕНДАРЬ!U16=GRID!$B$3:$U$3),0))*GRID!$H$42,
ROUNDUP(INDEX(GRID!$B$4:$U$15,MATCH(I$7,GRID!$A$4:$A$15,0),MATCH(1,($U$2=GRID!$B$1:$U$1)*(КАЛЕНДАРЬ!U16=GRID!$B$3:$U$3),0))*GRID!$H$42*(1-GRID!$H$43),0))</f>
        <v>55152</v>
      </c>
      <c r="J196" s="8" cm="1">
        <f t="array" ref="J196">IF($I$2="Длительное проживание от 30 ночей ",
INDEX(GRID!$B$18:$U$29,MATCH(I$7,GRID!$A$18:$A$29,0),MATCH(1,($U$2=GRID!$B$1:$U$1)*(КАЛЕНДАРЬ!U16=GRID!$B$3:$U$3),0))*GRID!$H$42,
ROUNDUP(INDEX(GRID!$B$18:$U$29,MATCH(I$7,GRID!$A$18:$A$29,0),MATCH(1,($U$2=GRID!$B$1:$U$1)*(КАЛЕНДАРЬ!U16=GRID!$B$3:$U$3),0))*GRID!$H$42*(1-GRID!$H$43),0))</f>
        <v>58752</v>
      </c>
      <c r="K196" s="57" t="s">
        <v>119</v>
      </c>
      <c r="L196" s="57" t="s">
        <v>119</v>
      </c>
      <c r="M196" s="8" cm="1">
        <f t="array" ref="M196">IF($I$2="Длительное проживание от 30 ночей ",
INDEX(GRID!$B$4:$U$15,MATCH(M$7,GRID!$A$4:$A$15,0),MATCH(1,($U$2=GRID!$B$1:$U$1)*(КАЛЕНДАРЬ!U16=GRID!$B$3:$U$3),0))*GRID!$H$42,
ROUNDUP(INDEX(GRID!$B$4:$U$15,MATCH(M$7,GRID!$A$4:$A$15,0),MATCH(1,($U$2=GRID!$B$1:$U$1)*(КАЛЕНДАРЬ!U16=GRID!$B$3:$U$3),0))*GRID!$H$42*(1-GRID!$H$43),0))</f>
        <v>79488</v>
      </c>
      <c r="N196" s="8" cm="1">
        <f t="array" ref="N196">IF($I$2="Длительное проживание от 30 ночей ",
INDEX(GRID!$B$18:$U$29,MATCH(M$7,GRID!$A$18:$A$29,0),MATCH(1,($U$2=GRID!$B$1:$U$1)*(КАЛЕНДАРЬ!U16=GRID!$B$3:$U$3),0))*GRID!$H$42,
ROUNDUP(INDEX(GRID!$B$18:$U$29,MATCH(M$7,GRID!$A$18:$A$29,0),MATCH(1,($U$2=GRID!$B$1:$U$1)*(КАЛЕНДАРЬ!U16=GRID!$B$3:$U$3),0))*GRID!$H$42*(1-GRID!$H$43),0))</f>
        <v>83088</v>
      </c>
      <c r="O196" s="57" t="s">
        <v>119</v>
      </c>
      <c r="P196" s="8" cm="1">
        <f t="array" ref="P196">IF($I$2="Длительное проживание от 30 ночей ",
INDEX(GRID!$B$4:$U$15,MATCH(P$7,GRID!$A$4:$A$15,0),MATCH(1,($U$2=GRID!$B$1:$U$1)*(КАЛЕНДАРЬ!U16=GRID!$B$3:$U$3),0))*GRID!$H$42,
ROUNDUP(INDEX(GRID!$B$4:$U$15,MATCH(P$7,GRID!$A$4:$A$15,0),MATCH(1,($U$2=GRID!$B$1:$U$1)*(КАЛЕНДАРЬ!U16=GRID!$B$3:$U$3),0))*GRID!$H$42*(1-GRID!$H$43),0))</f>
        <v>143496</v>
      </c>
      <c r="Q196" s="8" cm="1">
        <f t="array" ref="Q196">IF($I$2="Длительное проживание от 30 ночей ",
INDEX(GRID!$B$4:$U$15,MATCH(Q$7,GRID!$A$4:$A$15,0),MATCH(1,($U$2=GRID!$B$1:$U$1)*(КАЛЕНДАРЬ!U16=GRID!$B$3:$U$3),0))*GRID!$H$42,
ROUNDUP(INDEX(GRID!$B$4:$U$15,MATCH(Q$7,GRID!$A$4:$A$15,0),MATCH(1,($U$2=GRID!$B$1:$U$1)*(КАЛЕНДАРЬ!U16=GRID!$B$3:$U$3),0))*GRID!$H$42*(1-GRID!$H$43),0))</f>
        <v>166032</v>
      </c>
      <c r="R196" s="57" t="s">
        <v>119</v>
      </c>
      <c r="S196" s="57" t="s">
        <v>119</v>
      </c>
      <c r="T196" s="57" t="s">
        <v>119</v>
      </c>
    </row>
    <row r="197" spans="1:20" hidden="1">
      <c r="A197" s="148" t="s">
        <v>12</v>
      </c>
      <c r="B197" s="149">
        <v>14</v>
      </c>
      <c r="C197" s="8" cm="1">
        <f t="array" ref="C197">IF($I$2="Длительное проживание от 30 ночей ",
INDEX(GRID!$B$4:$U$15,MATCH(C$7,GRID!$A$4:$A$15,0),MATCH(1,($U$2=GRID!$B$1:$U$1)*(КАЛЕНДАРЬ!U17=GRID!$B$3:$U$3),0))*GRID!$H$42,
ROUNDUP(INDEX(GRID!$B$4:$U$15,MATCH(C$7,GRID!$A$4:$A$15,0),MATCH(1,($U$2=GRID!$B$1:$U$1)*(КАЛЕНДАРЬ!U17=GRID!$B$3:$U$3),0))*GRID!$H$42*(1-GRID!$H$43),0))</f>
        <v>37872</v>
      </c>
      <c r="D197" s="8" cm="1">
        <f t="array" ref="D197">IF($I$2="Длительное проживание от 30 ночей ",
INDEX(GRID!$B$18:$U$29,MATCH(C$7,GRID!$A$18:$A$29,0),MATCH(1,($U$2=GRID!$B$1:$U$1)*(КАЛЕНДАРЬ!U17=GRID!$B$3:$U$3),0))*GRID!$H$42,
ROUNDUP(INDEX(GRID!$B$18:$U$29,MATCH(C$7,GRID!$A$18:$A$29,0),MATCH(1,($U$2=GRID!$B$1:$U$1)*(КАЛЕНДАРЬ!U17=GRID!$B$3:$U$3),0))*GRID!$H$42*(1-GRID!$H$43),0))</f>
        <v>41472</v>
      </c>
      <c r="E197" s="8" cm="1">
        <f t="array" ref="E197">IF($I$2="Длительное проживание от 30 ночей ",
INDEX(GRID!$B$4:$U$15,MATCH(E$7,GRID!$A$4:$A$15,0),MATCH(1,($U$2=GRID!$B$1:$U$1)*(КАЛЕНДАРЬ!U17=GRID!$B$3:$U$3),0))*GRID!$H$42,
ROUNDUP(INDEX(GRID!$B$4:$U$15,MATCH(E$7,GRID!$A$4:$A$15,0),MATCH(1,($U$2=GRID!$B$1:$U$1)*(КАЛЕНДАРЬ!U17=GRID!$B$3:$U$3),0))*GRID!$H$42*(1-GRID!$H$43),0))</f>
        <v>44712</v>
      </c>
      <c r="F197" s="8" cm="1">
        <f t="array" ref="F197">IF($I$2="Длительное проживание от 30 ночей ",
INDEX(GRID!$B$18:$U$29,MATCH(E$7,GRID!$A$18:$A$29,0),MATCH(1,($U$2=GRID!$B$1:$U$1)*(КАЛЕНДАРЬ!U17=GRID!$B$3:$U$3),0))*GRID!$H$42,
ROUNDUP(INDEX(GRID!$B$18:$U$29,MATCH(E$7,GRID!$A$18:$A$29,0),MATCH(1,($U$2=GRID!$B$1:$U$1)*(КАЛЕНДАРЬ!U17=GRID!$B$3:$U$3),0))*GRID!$H$42*(1-GRID!$H$43),0))</f>
        <v>48312</v>
      </c>
      <c r="G197" s="57" t="s">
        <v>119</v>
      </c>
      <c r="H197" s="57" t="s">
        <v>119</v>
      </c>
      <c r="I197" s="8" cm="1">
        <f t="array" ref="I197">IF($I$2="Длительное проживание от 30 ночей ",
INDEX(GRID!$B$4:$U$15,MATCH(I$7,GRID!$A$4:$A$15,0),MATCH(1,($U$2=GRID!$B$1:$U$1)*(КАЛЕНДАРЬ!U17=GRID!$B$3:$U$3),0))*GRID!$H$42,
ROUNDUP(INDEX(GRID!$B$4:$U$15,MATCH(I$7,GRID!$A$4:$A$15,0),MATCH(1,($U$2=GRID!$B$1:$U$1)*(КАЛЕНДАРЬ!U17=GRID!$B$3:$U$3),0))*GRID!$H$42*(1-GRID!$H$43),0))</f>
        <v>55152</v>
      </c>
      <c r="J197" s="8" cm="1">
        <f t="array" ref="J197">IF($I$2="Длительное проживание от 30 ночей ",
INDEX(GRID!$B$18:$U$29,MATCH(I$7,GRID!$A$18:$A$29,0),MATCH(1,($U$2=GRID!$B$1:$U$1)*(КАЛЕНДАРЬ!U17=GRID!$B$3:$U$3),0))*GRID!$H$42,
ROUNDUP(INDEX(GRID!$B$18:$U$29,MATCH(I$7,GRID!$A$18:$A$29,0),MATCH(1,($U$2=GRID!$B$1:$U$1)*(КАЛЕНДАРЬ!U17=GRID!$B$3:$U$3),0))*GRID!$H$42*(1-GRID!$H$43),0))</f>
        <v>58752</v>
      </c>
      <c r="K197" s="57" t="s">
        <v>119</v>
      </c>
      <c r="L197" s="57" t="s">
        <v>119</v>
      </c>
      <c r="M197" s="8" cm="1">
        <f t="array" ref="M197">IF($I$2="Длительное проживание от 30 ночей ",
INDEX(GRID!$B$4:$U$15,MATCH(M$7,GRID!$A$4:$A$15,0),MATCH(1,($U$2=GRID!$B$1:$U$1)*(КАЛЕНДАРЬ!U17=GRID!$B$3:$U$3),0))*GRID!$H$42,
ROUNDUP(INDEX(GRID!$B$4:$U$15,MATCH(M$7,GRID!$A$4:$A$15,0),MATCH(1,($U$2=GRID!$B$1:$U$1)*(КАЛЕНДАРЬ!U17=GRID!$B$3:$U$3),0))*GRID!$H$42*(1-GRID!$H$43),0))</f>
        <v>79488</v>
      </c>
      <c r="N197" s="8" cm="1">
        <f t="array" ref="N197">IF($I$2="Длительное проживание от 30 ночей ",
INDEX(GRID!$B$18:$U$29,MATCH(M$7,GRID!$A$18:$A$29,0),MATCH(1,($U$2=GRID!$B$1:$U$1)*(КАЛЕНДАРЬ!U17=GRID!$B$3:$U$3),0))*GRID!$H$42,
ROUNDUP(INDEX(GRID!$B$18:$U$29,MATCH(M$7,GRID!$A$18:$A$29,0),MATCH(1,($U$2=GRID!$B$1:$U$1)*(КАЛЕНДАРЬ!U17=GRID!$B$3:$U$3),0))*GRID!$H$42*(1-GRID!$H$43),0))</f>
        <v>83088</v>
      </c>
      <c r="O197" s="57" t="s">
        <v>119</v>
      </c>
      <c r="P197" s="8" cm="1">
        <f t="array" ref="P197">IF($I$2="Длительное проживание от 30 ночей ",
INDEX(GRID!$B$4:$U$15,MATCH(P$7,GRID!$A$4:$A$15,0),MATCH(1,($U$2=GRID!$B$1:$U$1)*(КАЛЕНДАРЬ!U17=GRID!$B$3:$U$3),0))*GRID!$H$42,
ROUNDUP(INDEX(GRID!$B$4:$U$15,MATCH(P$7,GRID!$A$4:$A$15,0),MATCH(1,($U$2=GRID!$B$1:$U$1)*(КАЛЕНДАРЬ!U17=GRID!$B$3:$U$3),0))*GRID!$H$42*(1-GRID!$H$43),0))</f>
        <v>143496</v>
      </c>
      <c r="Q197" s="8" cm="1">
        <f t="array" ref="Q197">IF($I$2="Длительное проживание от 30 ночей ",
INDEX(GRID!$B$4:$U$15,MATCH(Q$7,GRID!$A$4:$A$15,0),MATCH(1,($U$2=GRID!$B$1:$U$1)*(КАЛЕНДАРЬ!U17=GRID!$B$3:$U$3),0))*GRID!$H$42,
ROUNDUP(INDEX(GRID!$B$4:$U$15,MATCH(Q$7,GRID!$A$4:$A$15,0),MATCH(1,($U$2=GRID!$B$1:$U$1)*(КАЛЕНДАРЬ!U17=GRID!$B$3:$U$3),0))*GRID!$H$42*(1-GRID!$H$43),0))</f>
        <v>166032</v>
      </c>
      <c r="R197" s="57" t="s">
        <v>119</v>
      </c>
      <c r="S197" s="57" t="s">
        <v>119</v>
      </c>
      <c r="T197" s="57" t="s">
        <v>119</v>
      </c>
    </row>
    <row r="198" spans="1:20" hidden="1">
      <c r="A198" s="148" t="s">
        <v>13</v>
      </c>
      <c r="B198" s="149">
        <v>15</v>
      </c>
      <c r="C198" s="8" cm="1">
        <f t="array" ref="C198">IF($I$2="Длительное проживание от 30 ночей ",
INDEX(GRID!$B$4:$U$15,MATCH(C$7,GRID!$A$4:$A$15,0),MATCH(1,($U$2=GRID!$B$1:$U$1)*(КАЛЕНДАРЬ!U18=GRID!$B$3:$U$3),0))*GRID!$H$42,
ROUNDUP(INDEX(GRID!$B$4:$U$15,MATCH(C$7,GRID!$A$4:$A$15,0),MATCH(1,($U$2=GRID!$B$1:$U$1)*(КАЛЕНДАРЬ!U18=GRID!$B$3:$U$3),0))*GRID!$H$42*(1-GRID!$H$43),0))</f>
        <v>37872</v>
      </c>
      <c r="D198" s="8" cm="1">
        <f t="array" ref="D198">IF($I$2="Длительное проживание от 30 ночей ",
INDEX(GRID!$B$18:$U$29,MATCH(C$7,GRID!$A$18:$A$29,0),MATCH(1,($U$2=GRID!$B$1:$U$1)*(КАЛЕНДАРЬ!U18=GRID!$B$3:$U$3),0))*GRID!$H$42,
ROUNDUP(INDEX(GRID!$B$18:$U$29,MATCH(C$7,GRID!$A$18:$A$29,0),MATCH(1,($U$2=GRID!$B$1:$U$1)*(КАЛЕНДАРЬ!U18=GRID!$B$3:$U$3),0))*GRID!$H$42*(1-GRID!$H$43),0))</f>
        <v>41472</v>
      </c>
      <c r="E198" s="8" cm="1">
        <f t="array" ref="E198">IF($I$2="Длительное проживание от 30 ночей ",
INDEX(GRID!$B$4:$U$15,MATCH(E$7,GRID!$A$4:$A$15,0),MATCH(1,($U$2=GRID!$B$1:$U$1)*(КАЛЕНДАРЬ!U18=GRID!$B$3:$U$3),0))*GRID!$H$42,
ROUNDUP(INDEX(GRID!$B$4:$U$15,MATCH(E$7,GRID!$A$4:$A$15,0),MATCH(1,($U$2=GRID!$B$1:$U$1)*(КАЛЕНДАРЬ!U18=GRID!$B$3:$U$3),0))*GRID!$H$42*(1-GRID!$H$43),0))</f>
        <v>44712</v>
      </c>
      <c r="F198" s="8" cm="1">
        <f t="array" ref="F198">IF($I$2="Длительное проживание от 30 ночей ",
INDEX(GRID!$B$18:$U$29,MATCH(E$7,GRID!$A$18:$A$29,0),MATCH(1,($U$2=GRID!$B$1:$U$1)*(КАЛЕНДАРЬ!U18=GRID!$B$3:$U$3),0))*GRID!$H$42,
ROUNDUP(INDEX(GRID!$B$18:$U$29,MATCH(E$7,GRID!$A$18:$A$29,0),MATCH(1,($U$2=GRID!$B$1:$U$1)*(КАЛЕНДАРЬ!U18=GRID!$B$3:$U$3),0))*GRID!$H$42*(1-GRID!$H$43),0))</f>
        <v>48312</v>
      </c>
      <c r="G198" s="57" t="s">
        <v>119</v>
      </c>
      <c r="H198" s="57" t="s">
        <v>119</v>
      </c>
      <c r="I198" s="8" cm="1">
        <f t="array" ref="I198">IF($I$2="Длительное проживание от 30 ночей ",
INDEX(GRID!$B$4:$U$15,MATCH(I$7,GRID!$A$4:$A$15,0),MATCH(1,($U$2=GRID!$B$1:$U$1)*(КАЛЕНДАРЬ!U18=GRID!$B$3:$U$3),0))*GRID!$H$42,
ROUNDUP(INDEX(GRID!$B$4:$U$15,MATCH(I$7,GRID!$A$4:$A$15,0),MATCH(1,($U$2=GRID!$B$1:$U$1)*(КАЛЕНДАРЬ!U18=GRID!$B$3:$U$3),0))*GRID!$H$42*(1-GRID!$H$43),0))</f>
        <v>55152</v>
      </c>
      <c r="J198" s="8" cm="1">
        <f t="array" ref="J198">IF($I$2="Длительное проживание от 30 ночей ",
INDEX(GRID!$B$18:$U$29,MATCH(I$7,GRID!$A$18:$A$29,0),MATCH(1,($U$2=GRID!$B$1:$U$1)*(КАЛЕНДАРЬ!U18=GRID!$B$3:$U$3),0))*GRID!$H$42,
ROUNDUP(INDEX(GRID!$B$18:$U$29,MATCH(I$7,GRID!$A$18:$A$29,0),MATCH(1,($U$2=GRID!$B$1:$U$1)*(КАЛЕНДАРЬ!U18=GRID!$B$3:$U$3),0))*GRID!$H$42*(1-GRID!$H$43),0))</f>
        <v>58752</v>
      </c>
      <c r="K198" s="57" t="s">
        <v>119</v>
      </c>
      <c r="L198" s="57" t="s">
        <v>119</v>
      </c>
      <c r="M198" s="8" cm="1">
        <f t="array" ref="M198">IF($I$2="Длительное проживание от 30 ночей ",
INDEX(GRID!$B$4:$U$15,MATCH(M$7,GRID!$A$4:$A$15,0),MATCH(1,($U$2=GRID!$B$1:$U$1)*(КАЛЕНДАРЬ!U18=GRID!$B$3:$U$3),0))*GRID!$H$42,
ROUNDUP(INDEX(GRID!$B$4:$U$15,MATCH(M$7,GRID!$A$4:$A$15,0),MATCH(1,($U$2=GRID!$B$1:$U$1)*(КАЛЕНДАРЬ!U18=GRID!$B$3:$U$3),0))*GRID!$H$42*(1-GRID!$H$43),0))</f>
        <v>79488</v>
      </c>
      <c r="N198" s="8" cm="1">
        <f t="array" ref="N198">IF($I$2="Длительное проживание от 30 ночей ",
INDEX(GRID!$B$18:$U$29,MATCH(M$7,GRID!$A$18:$A$29,0),MATCH(1,($U$2=GRID!$B$1:$U$1)*(КАЛЕНДАРЬ!U18=GRID!$B$3:$U$3),0))*GRID!$H$42,
ROUNDUP(INDEX(GRID!$B$18:$U$29,MATCH(M$7,GRID!$A$18:$A$29,0),MATCH(1,($U$2=GRID!$B$1:$U$1)*(КАЛЕНДАРЬ!U18=GRID!$B$3:$U$3),0))*GRID!$H$42*(1-GRID!$H$43),0))</f>
        <v>83088</v>
      </c>
      <c r="O198" s="57" t="s">
        <v>119</v>
      </c>
      <c r="P198" s="8" cm="1">
        <f t="array" ref="P198">IF($I$2="Длительное проживание от 30 ночей ",
INDEX(GRID!$B$4:$U$15,MATCH(P$7,GRID!$A$4:$A$15,0),MATCH(1,($U$2=GRID!$B$1:$U$1)*(КАЛЕНДАРЬ!U18=GRID!$B$3:$U$3),0))*GRID!$H$42,
ROUNDUP(INDEX(GRID!$B$4:$U$15,MATCH(P$7,GRID!$A$4:$A$15,0),MATCH(1,($U$2=GRID!$B$1:$U$1)*(КАЛЕНДАРЬ!U18=GRID!$B$3:$U$3),0))*GRID!$H$42*(1-GRID!$H$43),0))</f>
        <v>143496</v>
      </c>
      <c r="Q198" s="8" cm="1">
        <f t="array" ref="Q198">IF($I$2="Длительное проживание от 30 ночей ",
INDEX(GRID!$B$4:$U$15,MATCH(Q$7,GRID!$A$4:$A$15,0),MATCH(1,($U$2=GRID!$B$1:$U$1)*(КАЛЕНДАРЬ!U18=GRID!$B$3:$U$3),0))*GRID!$H$42,
ROUNDUP(INDEX(GRID!$B$4:$U$15,MATCH(Q$7,GRID!$A$4:$A$15,0),MATCH(1,($U$2=GRID!$B$1:$U$1)*(КАЛЕНДАРЬ!U18=GRID!$B$3:$U$3),0))*GRID!$H$42*(1-GRID!$H$43),0))</f>
        <v>166032</v>
      </c>
      <c r="R198" s="57" t="s">
        <v>119</v>
      </c>
      <c r="S198" s="57" t="s">
        <v>119</v>
      </c>
      <c r="T198" s="57" t="s">
        <v>119</v>
      </c>
    </row>
    <row r="199" spans="1:20" hidden="1">
      <c r="A199" s="148" t="s">
        <v>14</v>
      </c>
      <c r="B199" s="149">
        <v>16</v>
      </c>
      <c r="C199" s="8" cm="1">
        <f t="array" ref="C199">IF($I$2="Длительное проживание от 30 ночей ",
INDEX(GRID!$B$4:$U$15,MATCH(C$7,GRID!$A$4:$A$15,0),MATCH(1,($U$2=GRID!$B$1:$U$1)*(КАЛЕНДАРЬ!U19=GRID!$B$3:$U$3),0))*GRID!$H$42,
ROUNDUP(INDEX(GRID!$B$4:$U$15,MATCH(C$7,GRID!$A$4:$A$15,0),MATCH(1,($U$2=GRID!$B$1:$U$1)*(КАЛЕНДАРЬ!U19=GRID!$B$3:$U$3),0))*GRID!$H$42*(1-GRID!$H$43),0))</f>
        <v>37872</v>
      </c>
      <c r="D199" s="8" cm="1">
        <f t="array" ref="D199">IF($I$2="Длительное проживание от 30 ночей ",
INDEX(GRID!$B$18:$U$29,MATCH(C$7,GRID!$A$18:$A$29,0),MATCH(1,($U$2=GRID!$B$1:$U$1)*(КАЛЕНДАРЬ!U19=GRID!$B$3:$U$3),0))*GRID!$H$42,
ROUNDUP(INDEX(GRID!$B$18:$U$29,MATCH(C$7,GRID!$A$18:$A$29,0),MATCH(1,($U$2=GRID!$B$1:$U$1)*(КАЛЕНДАРЬ!U19=GRID!$B$3:$U$3),0))*GRID!$H$42*(1-GRID!$H$43),0))</f>
        <v>41472</v>
      </c>
      <c r="E199" s="8" cm="1">
        <f t="array" ref="E199">IF($I$2="Длительное проживание от 30 ночей ",
INDEX(GRID!$B$4:$U$15,MATCH(E$7,GRID!$A$4:$A$15,0),MATCH(1,($U$2=GRID!$B$1:$U$1)*(КАЛЕНДАРЬ!U19=GRID!$B$3:$U$3),0))*GRID!$H$42,
ROUNDUP(INDEX(GRID!$B$4:$U$15,MATCH(E$7,GRID!$A$4:$A$15,0),MATCH(1,($U$2=GRID!$B$1:$U$1)*(КАЛЕНДАРЬ!U19=GRID!$B$3:$U$3),0))*GRID!$H$42*(1-GRID!$H$43),0))</f>
        <v>44712</v>
      </c>
      <c r="F199" s="8" cm="1">
        <f t="array" ref="F199">IF($I$2="Длительное проживание от 30 ночей ",
INDEX(GRID!$B$18:$U$29,MATCH(E$7,GRID!$A$18:$A$29,0),MATCH(1,($U$2=GRID!$B$1:$U$1)*(КАЛЕНДАРЬ!U19=GRID!$B$3:$U$3),0))*GRID!$H$42,
ROUNDUP(INDEX(GRID!$B$18:$U$29,MATCH(E$7,GRID!$A$18:$A$29,0),MATCH(1,($U$2=GRID!$B$1:$U$1)*(КАЛЕНДАРЬ!U19=GRID!$B$3:$U$3),0))*GRID!$H$42*(1-GRID!$H$43),0))</f>
        <v>48312</v>
      </c>
      <c r="G199" s="57" t="s">
        <v>119</v>
      </c>
      <c r="H199" s="57" t="s">
        <v>119</v>
      </c>
      <c r="I199" s="8" cm="1">
        <f t="array" ref="I199">IF($I$2="Длительное проживание от 30 ночей ",
INDEX(GRID!$B$4:$U$15,MATCH(I$7,GRID!$A$4:$A$15,0),MATCH(1,($U$2=GRID!$B$1:$U$1)*(КАЛЕНДАРЬ!U19=GRID!$B$3:$U$3),0))*GRID!$H$42,
ROUNDUP(INDEX(GRID!$B$4:$U$15,MATCH(I$7,GRID!$A$4:$A$15,0),MATCH(1,($U$2=GRID!$B$1:$U$1)*(КАЛЕНДАРЬ!U19=GRID!$B$3:$U$3),0))*GRID!$H$42*(1-GRID!$H$43),0))</f>
        <v>55152</v>
      </c>
      <c r="J199" s="8" cm="1">
        <f t="array" ref="J199">IF($I$2="Длительное проживание от 30 ночей ",
INDEX(GRID!$B$18:$U$29,MATCH(I$7,GRID!$A$18:$A$29,0),MATCH(1,($U$2=GRID!$B$1:$U$1)*(КАЛЕНДАРЬ!U19=GRID!$B$3:$U$3),0))*GRID!$H$42,
ROUNDUP(INDEX(GRID!$B$18:$U$29,MATCH(I$7,GRID!$A$18:$A$29,0),MATCH(1,($U$2=GRID!$B$1:$U$1)*(КАЛЕНДАРЬ!U19=GRID!$B$3:$U$3),0))*GRID!$H$42*(1-GRID!$H$43),0))</f>
        <v>58752</v>
      </c>
      <c r="K199" s="57" t="s">
        <v>119</v>
      </c>
      <c r="L199" s="57" t="s">
        <v>119</v>
      </c>
      <c r="M199" s="8" cm="1">
        <f t="array" ref="M199">IF($I$2="Длительное проживание от 30 ночей ",
INDEX(GRID!$B$4:$U$15,MATCH(M$7,GRID!$A$4:$A$15,0),MATCH(1,($U$2=GRID!$B$1:$U$1)*(КАЛЕНДАРЬ!U19=GRID!$B$3:$U$3),0))*GRID!$H$42,
ROUNDUP(INDEX(GRID!$B$4:$U$15,MATCH(M$7,GRID!$A$4:$A$15,0),MATCH(1,($U$2=GRID!$B$1:$U$1)*(КАЛЕНДАРЬ!U19=GRID!$B$3:$U$3),0))*GRID!$H$42*(1-GRID!$H$43),0))</f>
        <v>79488</v>
      </c>
      <c r="N199" s="8" cm="1">
        <f t="array" ref="N199">IF($I$2="Длительное проживание от 30 ночей ",
INDEX(GRID!$B$18:$U$29,MATCH(M$7,GRID!$A$18:$A$29,0),MATCH(1,($U$2=GRID!$B$1:$U$1)*(КАЛЕНДАРЬ!U19=GRID!$B$3:$U$3),0))*GRID!$H$42,
ROUNDUP(INDEX(GRID!$B$18:$U$29,MATCH(M$7,GRID!$A$18:$A$29,0),MATCH(1,($U$2=GRID!$B$1:$U$1)*(КАЛЕНДАРЬ!U19=GRID!$B$3:$U$3),0))*GRID!$H$42*(1-GRID!$H$43),0))</f>
        <v>83088</v>
      </c>
      <c r="O199" s="57" t="s">
        <v>119</v>
      </c>
      <c r="P199" s="8" cm="1">
        <f t="array" ref="P199">IF($I$2="Длительное проживание от 30 ночей ",
INDEX(GRID!$B$4:$U$15,MATCH(P$7,GRID!$A$4:$A$15,0),MATCH(1,($U$2=GRID!$B$1:$U$1)*(КАЛЕНДАРЬ!U19=GRID!$B$3:$U$3),0))*GRID!$H$42,
ROUNDUP(INDEX(GRID!$B$4:$U$15,MATCH(P$7,GRID!$A$4:$A$15,0),MATCH(1,($U$2=GRID!$B$1:$U$1)*(КАЛЕНДАРЬ!U19=GRID!$B$3:$U$3),0))*GRID!$H$42*(1-GRID!$H$43),0))</f>
        <v>143496</v>
      </c>
      <c r="Q199" s="8" cm="1">
        <f t="array" ref="Q199">IF($I$2="Длительное проживание от 30 ночей ",
INDEX(GRID!$B$4:$U$15,MATCH(Q$7,GRID!$A$4:$A$15,0),MATCH(1,($U$2=GRID!$B$1:$U$1)*(КАЛЕНДАРЬ!U19=GRID!$B$3:$U$3),0))*GRID!$H$42,
ROUNDUP(INDEX(GRID!$B$4:$U$15,MATCH(Q$7,GRID!$A$4:$A$15,0),MATCH(1,($U$2=GRID!$B$1:$U$1)*(КАЛЕНДАРЬ!U19=GRID!$B$3:$U$3),0))*GRID!$H$42*(1-GRID!$H$43),0))</f>
        <v>166032</v>
      </c>
      <c r="R199" s="57" t="s">
        <v>119</v>
      </c>
      <c r="S199" s="57" t="s">
        <v>119</v>
      </c>
      <c r="T199" s="57" t="s">
        <v>119</v>
      </c>
    </row>
    <row r="200" spans="1:20" hidden="1">
      <c r="A200" s="148" t="s">
        <v>15</v>
      </c>
      <c r="B200" s="149">
        <v>17</v>
      </c>
      <c r="C200" s="8" cm="1">
        <f t="array" ref="C200">IF($I$2="Длительное проживание от 30 ночей ",
INDEX(GRID!$B$4:$U$15,MATCH(C$7,GRID!$A$4:$A$15,0),MATCH(1,($U$2=GRID!$B$1:$U$1)*(КАЛЕНДАРЬ!U20=GRID!$B$3:$U$3),0))*GRID!$H$42,
ROUNDUP(INDEX(GRID!$B$4:$U$15,MATCH(C$7,GRID!$A$4:$A$15,0),MATCH(1,($U$2=GRID!$B$1:$U$1)*(КАЛЕНДАРЬ!U20=GRID!$B$3:$U$3),0))*GRID!$H$42*(1-GRID!$H$43),0))</f>
        <v>37872</v>
      </c>
      <c r="D200" s="8" cm="1">
        <f t="array" ref="D200">IF($I$2="Длительное проживание от 30 ночей ",
INDEX(GRID!$B$18:$U$29,MATCH(C$7,GRID!$A$18:$A$29,0),MATCH(1,($U$2=GRID!$B$1:$U$1)*(КАЛЕНДАРЬ!U20=GRID!$B$3:$U$3),0))*GRID!$H$42,
ROUNDUP(INDEX(GRID!$B$18:$U$29,MATCH(C$7,GRID!$A$18:$A$29,0),MATCH(1,($U$2=GRID!$B$1:$U$1)*(КАЛЕНДАРЬ!U20=GRID!$B$3:$U$3),0))*GRID!$H$42*(1-GRID!$H$43),0))</f>
        <v>41472</v>
      </c>
      <c r="E200" s="8" cm="1">
        <f t="array" ref="E200">IF($I$2="Длительное проживание от 30 ночей ",
INDEX(GRID!$B$4:$U$15,MATCH(E$7,GRID!$A$4:$A$15,0),MATCH(1,($U$2=GRID!$B$1:$U$1)*(КАЛЕНДАРЬ!U20=GRID!$B$3:$U$3),0))*GRID!$H$42,
ROUNDUP(INDEX(GRID!$B$4:$U$15,MATCH(E$7,GRID!$A$4:$A$15,0),MATCH(1,($U$2=GRID!$B$1:$U$1)*(КАЛЕНДАРЬ!U20=GRID!$B$3:$U$3),0))*GRID!$H$42*(1-GRID!$H$43),0))</f>
        <v>44712</v>
      </c>
      <c r="F200" s="8" cm="1">
        <f t="array" ref="F200">IF($I$2="Длительное проживание от 30 ночей ",
INDEX(GRID!$B$18:$U$29,MATCH(E$7,GRID!$A$18:$A$29,0),MATCH(1,($U$2=GRID!$B$1:$U$1)*(КАЛЕНДАРЬ!U20=GRID!$B$3:$U$3),0))*GRID!$H$42,
ROUNDUP(INDEX(GRID!$B$18:$U$29,MATCH(E$7,GRID!$A$18:$A$29,0),MATCH(1,($U$2=GRID!$B$1:$U$1)*(КАЛЕНДАРЬ!U20=GRID!$B$3:$U$3),0))*GRID!$H$42*(1-GRID!$H$43),0))</f>
        <v>48312</v>
      </c>
      <c r="G200" s="57" t="s">
        <v>119</v>
      </c>
      <c r="H200" s="57" t="s">
        <v>119</v>
      </c>
      <c r="I200" s="8" cm="1">
        <f t="array" ref="I200">IF($I$2="Длительное проживание от 30 ночей ",
INDEX(GRID!$B$4:$U$15,MATCH(I$7,GRID!$A$4:$A$15,0),MATCH(1,($U$2=GRID!$B$1:$U$1)*(КАЛЕНДАРЬ!U20=GRID!$B$3:$U$3),0))*GRID!$H$42,
ROUNDUP(INDEX(GRID!$B$4:$U$15,MATCH(I$7,GRID!$A$4:$A$15,0),MATCH(1,($U$2=GRID!$B$1:$U$1)*(КАЛЕНДАРЬ!U20=GRID!$B$3:$U$3),0))*GRID!$H$42*(1-GRID!$H$43),0))</f>
        <v>55152</v>
      </c>
      <c r="J200" s="8" cm="1">
        <f t="array" ref="J200">IF($I$2="Длительное проживание от 30 ночей ",
INDEX(GRID!$B$18:$U$29,MATCH(I$7,GRID!$A$18:$A$29,0),MATCH(1,($U$2=GRID!$B$1:$U$1)*(КАЛЕНДАРЬ!U20=GRID!$B$3:$U$3),0))*GRID!$H$42,
ROUNDUP(INDEX(GRID!$B$18:$U$29,MATCH(I$7,GRID!$A$18:$A$29,0),MATCH(1,($U$2=GRID!$B$1:$U$1)*(КАЛЕНДАРЬ!U20=GRID!$B$3:$U$3),0))*GRID!$H$42*(1-GRID!$H$43),0))</f>
        <v>58752</v>
      </c>
      <c r="K200" s="57" t="s">
        <v>119</v>
      </c>
      <c r="L200" s="57" t="s">
        <v>119</v>
      </c>
      <c r="M200" s="8" cm="1">
        <f t="array" ref="M200">IF($I$2="Длительное проживание от 30 ночей ",
INDEX(GRID!$B$4:$U$15,MATCH(M$7,GRID!$A$4:$A$15,0),MATCH(1,($U$2=GRID!$B$1:$U$1)*(КАЛЕНДАРЬ!U20=GRID!$B$3:$U$3),0))*GRID!$H$42,
ROUNDUP(INDEX(GRID!$B$4:$U$15,MATCH(M$7,GRID!$A$4:$A$15,0),MATCH(1,($U$2=GRID!$B$1:$U$1)*(КАЛЕНДАРЬ!U20=GRID!$B$3:$U$3),0))*GRID!$H$42*(1-GRID!$H$43),0))</f>
        <v>79488</v>
      </c>
      <c r="N200" s="8" cm="1">
        <f t="array" ref="N200">IF($I$2="Длительное проживание от 30 ночей ",
INDEX(GRID!$B$18:$U$29,MATCH(M$7,GRID!$A$18:$A$29,0),MATCH(1,($U$2=GRID!$B$1:$U$1)*(КАЛЕНДАРЬ!U20=GRID!$B$3:$U$3),0))*GRID!$H$42,
ROUNDUP(INDEX(GRID!$B$18:$U$29,MATCH(M$7,GRID!$A$18:$A$29,0),MATCH(1,($U$2=GRID!$B$1:$U$1)*(КАЛЕНДАРЬ!U20=GRID!$B$3:$U$3),0))*GRID!$H$42*(1-GRID!$H$43),0))</f>
        <v>83088</v>
      </c>
      <c r="O200" s="57" t="s">
        <v>119</v>
      </c>
      <c r="P200" s="8" cm="1">
        <f t="array" ref="P200">IF($I$2="Длительное проживание от 30 ночей ",
INDEX(GRID!$B$4:$U$15,MATCH(P$7,GRID!$A$4:$A$15,0),MATCH(1,($U$2=GRID!$B$1:$U$1)*(КАЛЕНДАРЬ!U20=GRID!$B$3:$U$3),0))*GRID!$H$42,
ROUNDUP(INDEX(GRID!$B$4:$U$15,MATCH(P$7,GRID!$A$4:$A$15,0),MATCH(1,($U$2=GRID!$B$1:$U$1)*(КАЛЕНДАРЬ!U20=GRID!$B$3:$U$3),0))*GRID!$H$42*(1-GRID!$H$43),0))</f>
        <v>143496</v>
      </c>
      <c r="Q200" s="8" cm="1">
        <f t="array" ref="Q200">IF($I$2="Длительное проживание от 30 ночей ",
INDEX(GRID!$B$4:$U$15,MATCH(Q$7,GRID!$A$4:$A$15,0),MATCH(1,($U$2=GRID!$B$1:$U$1)*(КАЛЕНДАРЬ!U20=GRID!$B$3:$U$3),0))*GRID!$H$42,
ROUNDUP(INDEX(GRID!$B$4:$U$15,MATCH(Q$7,GRID!$A$4:$A$15,0),MATCH(1,($U$2=GRID!$B$1:$U$1)*(КАЛЕНДАРЬ!U20=GRID!$B$3:$U$3),0))*GRID!$H$42*(1-GRID!$H$43),0))</f>
        <v>166032</v>
      </c>
      <c r="R200" s="57" t="s">
        <v>119</v>
      </c>
      <c r="S200" s="57" t="s">
        <v>119</v>
      </c>
      <c r="T200" s="57" t="s">
        <v>119</v>
      </c>
    </row>
    <row r="201" spans="1:20" hidden="1">
      <c r="A201" s="148" t="s">
        <v>16</v>
      </c>
      <c r="B201" s="149">
        <v>18</v>
      </c>
      <c r="C201" s="8" cm="1">
        <f t="array" ref="C201">IF($I$2="Длительное проживание от 30 ночей ",
INDEX(GRID!$B$4:$U$15,MATCH(C$7,GRID!$A$4:$A$15,0),MATCH(1,($U$2=GRID!$B$1:$U$1)*(КАЛЕНДАРЬ!U21=GRID!$B$3:$U$3),0))*GRID!$H$42,
ROUNDUP(INDEX(GRID!$B$4:$U$15,MATCH(C$7,GRID!$A$4:$A$15,0),MATCH(1,($U$2=GRID!$B$1:$U$1)*(КАЛЕНДАРЬ!U21=GRID!$B$3:$U$3),0))*GRID!$H$42*(1-GRID!$H$43),0))</f>
        <v>41256</v>
      </c>
      <c r="D201" s="8" cm="1">
        <f t="array" ref="D201">IF($I$2="Длительное проживание от 30 ночей ",
INDEX(GRID!$B$18:$U$29,MATCH(C$7,GRID!$A$18:$A$29,0),MATCH(1,($U$2=GRID!$B$1:$U$1)*(КАЛЕНДАРЬ!U21=GRID!$B$3:$U$3),0))*GRID!$H$42,
ROUNDUP(INDEX(GRID!$B$18:$U$29,MATCH(C$7,GRID!$A$18:$A$29,0),MATCH(1,($U$2=GRID!$B$1:$U$1)*(КАЛЕНДАРЬ!U21=GRID!$B$3:$U$3),0))*GRID!$H$42*(1-GRID!$H$43),0))</f>
        <v>44856</v>
      </c>
      <c r="E201" s="8" cm="1">
        <f t="array" ref="E201">IF($I$2="Длительное проживание от 30 ночей ",
INDEX(GRID!$B$4:$U$15,MATCH(E$7,GRID!$A$4:$A$15,0),MATCH(1,($U$2=GRID!$B$1:$U$1)*(КАЛЕНДАРЬ!U21=GRID!$B$3:$U$3),0))*GRID!$H$42,
ROUNDUP(INDEX(GRID!$B$4:$U$15,MATCH(E$7,GRID!$A$4:$A$15,0),MATCH(1,($U$2=GRID!$B$1:$U$1)*(КАЛЕНДАРЬ!U21=GRID!$B$3:$U$3),0))*GRID!$H$42*(1-GRID!$H$43),0))</f>
        <v>48528</v>
      </c>
      <c r="F201" s="8" cm="1">
        <f t="array" ref="F201">IF($I$2="Длительное проживание от 30 ночей ",
INDEX(GRID!$B$18:$U$29,MATCH(E$7,GRID!$A$18:$A$29,0),MATCH(1,($U$2=GRID!$B$1:$U$1)*(КАЛЕНДАРЬ!U21=GRID!$B$3:$U$3),0))*GRID!$H$42,
ROUNDUP(INDEX(GRID!$B$18:$U$29,MATCH(E$7,GRID!$A$18:$A$29,0),MATCH(1,($U$2=GRID!$B$1:$U$1)*(КАЛЕНДАРЬ!U21=GRID!$B$3:$U$3),0))*GRID!$H$42*(1-GRID!$H$43),0))</f>
        <v>52128</v>
      </c>
      <c r="G201" s="57" t="s">
        <v>119</v>
      </c>
      <c r="H201" s="57" t="s">
        <v>119</v>
      </c>
      <c r="I201" s="8" cm="1">
        <f t="array" ref="I201">IF($I$2="Длительное проживание от 30 ночей ",
INDEX(GRID!$B$4:$U$15,MATCH(I$7,GRID!$A$4:$A$15,0),MATCH(1,($U$2=GRID!$B$1:$U$1)*(КАЛЕНДАРЬ!U21=GRID!$B$3:$U$3),0))*GRID!$H$42,
ROUNDUP(INDEX(GRID!$B$4:$U$15,MATCH(I$7,GRID!$A$4:$A$15,0),MATCH(1,($U$2=GRID!$B$1:$U$1)*(КАЛЕНДАРЬ!U21=GRID!$B$3:$U$3),0))*GRID!$H$42*(1-GRID!$H$43),0))</f>
        <v>59400</v>
      </c>
      <c r="J201" s="8" cm="1">
        <f t="array" ref="J201">IF($I$2="Длительное проживание от 30 ночей ",
INDEX(GRID!$B$18:$U$29,MATCH(I$7,GRID!$A$18:$A$29,0),MATCH(1,($U$2=GRID!$B$1:$U$1)*(КАЛЕНДАРЬ!U21=GRID!$B$3:$U$3),0))*GRID!$H$42,
ROUNDUP(INDEX(GRID!$B$18:$U$29,MATCH(I$7,GRID!$A$18:$A$29,0),MATCH(1,($U$2=GRID!$B$1:$U$1)*(КАЛЕНДАРЬ!U21=GRID!$B$3:$U$3),0))*GRID!$H$42*(1-GRID!$H$43),0))</f>
        <v>63000</v>
      </c>
      <c r="K201" s="57" t="s">
        <v>119</v>
      </c>
      <c r="L201" s="57" t="s">
        <v>119</v>
      </c>
      <c r="M201" s="8" cm="1">
        <f t="array" ref="M201">IF($I$2="Длительное проживание от 30 ночей ",
INDEX(GRID!$B$4:$U$15,MATCH(M$7,GRID!$A$4:$A$15,0),MATCH(1,($U$2=GRID!$B$1:$U$1)*(КАЛЕНДАРЬ!U21=GRID!$B$3:$U$3),0))*GRID!$H$42,
ROUNDUP(INDEX(GRID!$B$4:$U$15,MATCH(M$7,GRID!$A$4:$A$15,0),MATCH(1,($U$2=GRID!$B$1:$U$1)*(КАЛЕНДАРЬ!U21=GRID!$B$3:$U$3),0))*GRID!$H$42*(1-GRID!$H$43),0))</f>
        <v>85176</v>
      </c>
      <c r="N201" s="8" cm="1">
        <f t="array" ref="N201">IF($I$2="Длительное проживание от 30 ночей ",
INDEX(GRID!$B$18:$U$29,MATCH(M$7,GRID!$A$18:$A$29,0),MATCH(1,($U$2=GRID!$B$1:$U$1)*(КАЛЕНДАРЬ!U21=GRID!$B$3:$U$3),0))*GRID!$H$42,
ROUNDUP(INDEX(GRID!$B$18:$U$29,MATCH(M$7,GRID!$A$18:$A$29,0),MATCH(1,($U$2=GRID!$B$1:$U$1)*(КАЛЕНДАРЬ!U21=GRID!$B$3:$U$3),0))*GRID!$H$42*(1-GRID!$H$43),0))</f>
        <v>88776</v>
      </c>
      <c r="O201" s="57" t="s">
        <v>119</v>
      </c>
      <c r="P201" s="8" cm="1">
        <f t="array" ref="P201">IF($I$2="Длительное проживание от 30 ночей ",
INDEX(GRID!$B$4:$U$15,MATCH(P$7,GRID!$A$4:$A$15,0),MATCH(1,($U$2=GRID!$B$1:$U$1)*(КАЛЕНДАРЬ!U21=GRID!$B$3:$U$3),0))*GRID!$H$42,
ROUNDUP(INDEX(GRID!$B$4:$U$15,MATCH(P$7,GRID!$A$4:$A$15,0),MATCH(1,($U$2=GRID!$B$1:$U$1)*(КАЛЕНДАРЬ!U21=GRID!$B$3:$U$3),0))*GRID!$H$42*(1-GRID!$H$43),0))</f>
        <v>150408</v>
      </c>
      <c r="Q201" s="8" cm="1">
        <f t="array" ref="Q201">IF($I$2="Длительное проживание от 30 ночей ",
INDEX(GRID!$B$4:$U$15,MATCH(Q$7,GRID!$A$4:$A$15,0),MATCH(1,($U$2=GRID!$B$1:$U$1)*(КАЛЕНДАРЬ!U21=GRID!$B$3:$U$3),0))*GRID!$H$42,
ROUNDUP(INDEX(GRID!$B$4:$U$15,MATCH(Q$7,GRID!$A$4:$A$15,0),MATCH(1,($U$2=GRID!$B$1:$U$1)*(КАЛЕНДАРЬ!U21=GRID!$B$3:$U$3),0))*GRID!$H$42*(1-GRID!$H$43),0))</f>
        <v>173448</v>
      </c>
      <c r="R201" s="57" t="s">
        <v>119</v>
      </c>
      <c r="S201" s="57" t="s">
        <v>119</v>
      </c>
      <c r="T201" s="57" t="s">
        <v>119</v>
      </c>
    </row>
    <row r="202" spans="1:20" hidden="1">
      <c r="A202" s="148" t="s">
        <v>17</v>
      </c>
      <c r="B202" s="149">
        <v>19</v>
      </c>
      <c r="C202" s="8" cm="1">
        <f t="array" ref="C202">IF($I$2="Длительное проживание от 30 ночей ",
INDEX(GRID!$B$4:$U$15,MATCH(C$7,GRID!$A$4:$A$15,0),MATCH(1,($U$2=GRID!$B$1:$U$1)*(КАЛЕНДАРЬ!U22=GRID!$B$3:$U$3),0))*GRID!$H$42,
ROUNDUP(INDEX(GRID!$B$4:$U$15,MATCH(C$7,GRID!$A$4:$A$15,0),MATCH(1,($U$2=GRID!$B$1:$U$1)*(КАЛЕНДАРЬ!U22=GRID!$B$3:$U$3),0))*GRID!$H$42*(1-GRID!$H$43),0))</f>
        <v>41256</v>
      </c>
      <c r="D202" s="8" cm="1">
        <f t="array" ref="D202">IF($I$2="Длительное проживание от 30 ночей ",
INDEX(GRID!$B$18:$U$29,MATCH(C$7,GRID!$A$18:$A$29,0),MATCH(1,($U$2=GRID!$B$1:$U$1)*(КАЛЕНДАРЬ!U22=GRID!$B$3:$U$3),0))*GRID!$H$42,
ROUNDUP(INDEX(GRID!$B$18:$U$29,MATCH(C$7,GRID!$A$18:$A$29,0),MATCH(1,($U$2=GRID!$B$1:$U$1)*(КАЛЕНДАРЬ!U22=GRID!$B$3:$U$3),0))*GRID!$H$42*(1-GRID!$H$43),0))</f>
        <v>44856</v>
      </c>
      <c r="E202" s="8" cm="1">
        <f t="array" ref="E202">IF($I$2="Длительное проживание от 30 ночей ",
INDEX(GRID!$B$4:$U$15,MATCH(E$7,GRID!$A$4:$A$15,0),MATCH(1,($U$2=GRID!$B$1:$U$1)*(КАЛЕНДАРЬ!U22=GRID!$B$3:$U$3),0))*GRID!$H$42,
ROUNDUP(INDEX(GRID!$B$4:$U$15,MATCH(E$7,GRID!$A$4:$A$15,0),MATCH(1,($U$2=GRID!$B$1:$U$1)*(КАЛЕНДАРЬ!U22=GRID!$B$3:$U$3),0))*GRID!$H$42*(1-GRID!$H$43),0))</f>
        <v>48528</v>
      </c>
      <c r="F202" s="8" cm="1">
        <f t="array" ref="F202">IF($I$2="Длительное проживание от 30 ночей ",
INDEX(GRID!$B$18:$U$29,MATCH(E$7,GRID!$A$18:$A$29,0),MATCH(1,($U$2=GRID!$B$1:$U$1)*(КАЛЕНДАРЬ!U22=GRID!$B$3:$U$3),0))*GRID!$H$42,
ROUNDUP(INDEX(GRID!$B$18:$U$29,MATCH(E$7,GRID!$A$18:$A$29,0),MATCH(1,($U$2=GRID!$B$1:$U$1)*(КАЛЕНДАРЬ!U22=GRID!$B$3:$U$3),0))*GRID!$H$42*(1-GRID!$H$43),0))</f>
        <v>52128</v>
      </c>
      <c r="G202" s="57" t="s">
        <v>119</v>
      </c>
      <c r="H202" s="57" t="s">
        <v>119</v>
      </c>
      <c r="I202" s="8" cm="1">
        <f t="array" ref="I202">IF($I$2="Длительное проживание от 30 ночей ",
INDEX(GRID!$B$4:$U$15,MATCH(I$7,GRID!$A$4:$A$15,0),MATCH(1,($U$2=GRID!$B$1:$U$1)*(КАЛЕНДАРЬ!U22=GRID!$B$3:$U$3),0))*GRID!$H$42,
ROUNDUP(INDEX(GRID!$B$4:$U$15,MATCH(I$7,GRID!$A$4:$A$15,0),MATCH(1,($U$2=GRID!$B$1:$U$1)*(КАЛЕНДАРЬ!U22=GRID!$B$3:$U$3),0))*GRID!$H$42*(1-GRID!$H$43),0))</f>
        <v>59400</v>
      </c>
      <c r="J202" s="8" cm="1">
        <f t="array" ref="J202">IF($I$2="Длительное проживание от 30 ночей ",
INDEX(GRID!$B$18:$U$29,MATCH(I$7,GRID!$A$18:$A$29,0),MATCH(1,($U$2=GRID!$B$1:$U$1)*(КАЛЕНДАРЬ!U22=GRID!$B$3:$U$3),0))*GRID!$H$42,
ROUNDUP(INDEX(GRID!$B$18:$U$29,MATCH(I$7,GRID!$A$18:$A$29,0),MATCH(1,($U$2=GRID!$B$1:$U$1)*(КАЛЕНДАРЬ!U22=GRID!$B$3:$U$3),0))*GRID!$H$42*(1-GRID!$H$43),0))</f>
        <v>63000</v>
      </c>
      <c r="K202" s="57" t="s">
        <v>119</v>
      </c>
      <c r="L202" s="57" t="s">
        <v>119</v>
      </c>
      <c r="M202" s="8" cm="1">
        <f t="array" ref="M202">IF($I$2="Длительное проживание от 30 ночей ",
INDEX(GRID!$B$4:$U$15,MATCH(M$7,GRID!$A$4:$A$15,0),MATCH(1,($U$2=GRID!$B$1:$U$1)*(КАЛЕНДАРЬ!U22=GRID!$B$3:$U$3),0))*GRID!$H$42,
ROUNDUP(INDEX(GRID!$B$4:$U$15,MATCH(M$7,GRID!$A$4:$A$15,0),MATCH(1,($U$2=GRID!$B$1:$U$1)*(КАЛЕНДАРЬ!U22=GRID!$B$3:$U$3),0))*GRID!$H$42*(1-GRID!$H$43),0))</f>
        <v>85176</v>
      </c>
      <c r="N202" s="8" cm="1">
        <f t="array" ref="N202">IF($I$2="Длительное проживание от 30 ночей ",
INDEX(GRID!$B$18:$U$29,MATCH(M$7,GRID!$A$18:$A$29,0),MATCH(1,($U$2=GRID!$B$1:$U$1)*(КАЛЕНДАРЬ!U22=GRID!$B$3:$U$3),0))*GRID!$H$42,
ROUNDUP(INDEX(GRID!$B$18:$U$29,MATCH(M$7,GRID!$A$18:$A$29,0),MATCH(1,($U$2=GRID!$B$1:$U$1)*(КАЛЕНДАРЬ!U22=GRID!$B$3:$U$3),0))*GRID!$H$42*(1-GRID!$H$43),0))</f>
        <v>88776</v>
      </c>
      <c r="O202" s="57" t="s">
        <v>119</v>
      </c>
      <c r="P202" s="8" cm="1">
        <f t="array" ref="P202">IF($I$2="Длительное проживание от 30 ночей ",
INDEX(GRID!$B$4:$U$15,MATCH(P$7,GRID!$A$4:$A$15,0),MATCH(1,($U$2=GRID!$B$1:$U$1)*(КАЛЕНДАРЬ!U22=GRID!$B$3:$U$3),0))*GRID!$H$42,
ROUNDUP(INDEX(GRID!$B$4:$U$15,MATCH(P$7,GRID!$A$4:$A$15,0),MATCH(1,($U$2=GRID!$B$1:$U$1)*(КАЛЕНДАРЬ!U22=GRID!$B$3:$U$3),0))*GRID!$H$42*(1-GRID!$H$43),0))</f>
        <v>150408</v>
      </c>
      <c r="Q202" s="8" cm="1">
        <f t="array" ref="Q202">IF($I$2="Длительное проживание от 30 ночей ",
INDEX(GRID!$B$4:$U$15,MATCH(Q$7,GRID!$A$4:$A$15,0),MATCH(1,($U$2=GRID!$B$1:$U$1)*(КАЛЕНДАРЬ!U22=GRID!$B$3:$U$3),0))*GRID!$H$42,
ROUNDUP(INDEX(GRID!$B$4:$U$15,MATCH(Q$7,GRID!$A$4:$A$15,0),MATCH(1,($U$2=GRID!$B$1:$U$1)*(КАЛЕНДАРЬ!U22=GRID!$B$3:$U$3),0))*GRID!$H$42*(1-GRID!$H$43),0))</f>
        <v>173448</v>
      </c>
      <c r="R202" s="57" t="s">
        <v>119</v>
      </c>
      <c r="S202" s="57" t="s">
        <v>119</v>
      </c>
      <c r="T202" s="57" t="s">
        <v>119</v>
      </c>
    </row>
    <row r="203" spans="1:20" hidden="1">
      <c r="A203" s="148" t="s">
        <v>11</v>
      </c>
      <c r="B203" s="149">
        <v>20</v>
      </c>
      <c r="C203" s="8" cm="1">
        <f t="array" ref="C203">IF($I$2="Длительное проживание от 30 ночей ",
INDEX(GRID!$B$4:$U$15,MATCH(C$7,GRID!$A$4:$A$15,0),MATCH(1,($U$2=GRID!$B$1:$U$1)*(КАЛЕНДАРЬ!U23=GRID!$B$3:$U$3),0))*GRID!$H$42,
ROUNDUP(INDEX(GRID!$B$4:$U$15,MATCH(C$7,GRID!$A$4:$A$15,0),MATCH(1,($U$2=GRID!$B$1:$U$1)*(КАЛЕНДАРЬ!U23=GRID!$B$3:$U$3),0))*GRID!$H$42*(1-GRID!$H$43),0))</f>
        <v>41256</v>
      </c>
      <c r="D203" s="8" cm="1">
        <f t="array" ref="D203">IF($I$2="Длительное проживание от 30 ночей ",
INDEX(GRID!$B$18:$U$29,MATCH(C$7,GRID!$A$18:$A$29,0),MATCH(1,($U$2=GRID!$B$1:$U$1)*(КАЛЕНДАРЬ!U23=GRID!$B$3:$U$3),0))*GRID!$H$42,
ROUNDUP(INDEX(GRID!$B$18:$U$29,MATCH(C$7,GRID!$A$18:$A$29,0),MATCH(1,($U$2=GRID!$B$1:$U$1)*(КАЛЕНДАРЬ!U23=GRID!$B$3:$U$3),0))*GRID!$H$42*(1-GRID!$H$43),0))</f>
        <v>44856</v>
      </c>
      <c r="E203" s="8" cm="1">
        <f t="array" ref="E203">IF($I$2="Длительное проживание от 30 ночей ",
INDEX(GRID!$B$4:$U$15,MATCH(E$7,GRID!$A$4:$A$15,0),MATCH(1,($U$2=GRID!$B$1:$U$1)*(КАЛЕНДАРЬ!U23=GRID!$B$3:$U$3),0))*GRID!$H$42,
ROUNDUP(INDEX(GRID!$B$4:$U$15,MATCH(E$7,GRID!$A$4:$A$15,0),MATCH(1,($U$2=GRID!$B$1:$U$1)*(КАЛЕНДАРЬ!U23=GRID!$B$3:$U$3),0))*GRID!$H$42*(1-GRID!$H$43),0))</f>
        <v>48528</v>
      </c>
      <c r="F203" s="8" cm="1">
        <f t="array" ref="F203">IF($I$2="Длительное проживание от 30 ночей ",
INDEX(GRID!$B$18:$U$29,MATCH(E$7,GRID!$A$18:$A$29,0),MATCH(1,($U$2=GRID!$B$1:$U$1)*(КАЛЕНДАРЬ!U23=GRID!$B$3:$U$3),0))*GRID!$H$42,
ROUNDUP(INDEX(GRID!$B$18:$U$29,MATCH(E$7,GRID!$A$18:$A$29,0),MATCH(1,($U$2=GRID!$B$1:$U$1)*(КАЛЕНДАРЬ!U23=GRID!$B$3:$U$3),0))*GRID!$H$42*(1-GRID!$H$43),0))</f>
        <v>52128</v>
      </c>
      <c r="G203" s="57" t="s">
        <v>119</v>
      </c>
      <c r="H203" s="57" t="s">
        <v>119</v>
      </c>
      <c r="I203" s="8" cm="1">
        <f t="array" ref="I203">IF($I$2="Длительное проживание от 30 ночей ",
INDEX(GRID!$B$4:$U$15,MATCH(I$7,GRID!$A$4:$A$15,0),MATCH(1,($U$2=GRID!$B$1:$U$1)*(КАЛЕНДАРЬ!U23=GRID!$B$3:$U$3),0))*GRID!$H$42,
ROUNDUP(INDEX(GRID!$B$4:$U$15,MATCH(I$7,GRID!$A$4:$A$15,0),MATCH(1,($U$2=GRID!$B$1:$U$1)*(КАЛЕНДАРЬ!U23=GRID!$B$3:$U$3),0))*GRID!$H$42*(1-GRID!$H$43),0))</f>
        <v>59400</v>
      </c>
      <c r="J203" s="8" cm="1">
        <f t="array" ref="J203">IF($I$2="Длительное проживание от 30 ночей ",
INDEX(GRID!$B$18:$U$29,MATCH(I$7,GRID!$A$18:$A$29,0),MATCH(1,($U$2=GRID!$B$1:$U$1)*(КАЛЕНДАРЬ!U23=GRID!$B$3:$U$3),0))*GRID!$H$42,
ROUNDUP(INDEX(GRID!$B$18:$U$29,MATCH(I$7,GRID!$A$18:$A$29,0),MATCH(1,($U$2=GRID!$B$1:$U$1)*(КАЛЕНДАРЬ!U23=GRID!$B$3:$U$3),0))*GRID!$H$42*(1-GRID!$H$43),0))</f>
        <v>63000</v>
      </c>
      <c r="K203" s="57" t="s">
        <v>119</v>
      </c>
      <c r="L203" s="57" t="s">
        <v>119</v>
      </c>
      <c r="M203" s="8" cm="1">
        <f t="array" ref="M203">IF($I$2="Длительное проживание от 30 ночей ",
INDEX(GRID!$B$4:$U$15,MATCH(M$7,GRID!$A$4:$A$15,0),MATCH(1,($U$2=GRID!$B$1:$U$1)*(КАЛЕНДАРЬ!U23=GRID!$B$3:$U$3),0))*GRID!$H$42,
ROUNDUP(INDEX(GRID!$B$4:$U$15,MATCH(M$7,GRID!$A$4:$A$15,0),MATCH(1,($U$2=GRID!$B$1:$U$1)*(КАЛЕНДАРЬ!U23=GRID!$B$3:$U$3),0))*GRID!$H$42*(1-GRID!$H$43),0))</f>
        <v>85176</v>
      </c>
      <c r="N203" s="8" cm="1">
        <f t="array" ref="N203">IF($I$2="Длительное проживание от 30 ночей ",
INDEX(GRID!$B$18:$U$29,MATCH(M$7,GRID!$A$18:$A$29,0),MATCH(1,($U$2=GRID!$B$1:$U$1)*(КАЛЕНДАРЬ!U23=GRID!$B$3:$U$3),0))*GRID!$H$42,
ROUNDUP(INDEX(GRID!$B$18:$U$29,MATCH(M$7,GRID!$A$18:$A$29,0),MATCH(1,($U$2=GRID!$B$1:$U$1)*(КАЛЕНДАРЬ!U23=GRID!$B$3:$U$3),0))*GRID!$H$42*(1-GRID!$H$43),0))</f>
        <v>88776</v>
      </c>
      <c r="O203" s="57" t="s">
        <v>119</v>
      </c>
      <c r="P203" s="8" cm="1">
        <f t="array" ref="P203">IF($I$2="Длительное проживание от 30 ночей ",
INDEX(GRID!$B$4:$U$15,MATCH(P$7,GRID!$A$4:$A$15,0),MATCH(1,($U$2=GRID!$B$1:$U$1)*(КАЛЕНДАРЬ!U23=GRID!$B$3:$U$3),0))*GRID!$H$42,
ROUNDUP(INDEX(GRID!$B$4:$U$15,MATCH(P$7,GRID!$A$4:$A$15,0),MATCH(1,($U$2=GRID!$B$1:$U$1)*(КАЛЕНДАРЬ!U23=GRID!$B$3:$U$3),0))*GRID!$H$42*(1-GRID!$H$43),0))</f>
        <v>150408</v>
      </c>
      <c r="Q203" s="8" cm="1">
        <f t="array" ref="Q203">IF($I$2="Длительное проживание от 30 ночей ",
INDEX(GRID!$B$4:$U$15,MATCH(Q$7,GRID!$A$4:$A$15,0),MATCH(1,($U$2=GRID!$B$1:$U$1)*(КАЛЕНДАРЬ!U23=GRID!$B$3:$U$3),0))*GRID!$H$42,
ROUNDUP(INDEX(GRID!$B$4:$U$15,MATCH(Q$7,GRID!$A$4:$A$15,0),MATCH(1,($U$2=GRID!$B$1:$U$1)*(КАЛЕНДАРЬ!U23=GRID!$B$3:$U$3),0))*GRID!$H$42*(1-GRID!$H$43),0))</f>
        <v>173448</v>
      </c>
      <c r="R203" s="57" t="s">
        <v>119</v>
      </c>
      <c r="S203" s="57" t="s">
        <v>119</v>
      </c>
      <c r="T203" s="57" t="s">
        <v>119</v>
      </c>
    </row>
    <row r="204" spans="1:20" hidden="1">
      <c r="A204" s="148" t="s">
        <v>12</v>
      </c>
      <c r="B204" s="149">
        <v>21</v>
      </c>
      <c r="C204" s="8" cm="1">
        <f t="array" ref="C204">IF($I$2="Длительное проживание от 30 ночей ",
INDEX(GRID!$B$4:$U$15,MATCH(C$7,GRID!$A$4:$A$15,0),MATCH(1,($U$2=GRID!$B$1:$U$1)*(КАЛЕНДАРЬ!U24=GRID!$B$3:$U$3),0))*GRID!$H$42,
ROUNDUP(INDEX(GRID!$B$4:$U$15,MATCH(C$7,GRID!$A$4:$A$15,0),MATCH(1,($U$2=GRID!$B$1:$U$1)*(КАЛЕНДАРЬ!U24=GRID!$B$3:$U$3),0))*GRID!$H$42*(1-GRID!$H$43),0))</f>
        <v>41256</v>
      </c>
      <c r="D204" s="8" cm="1">
        <f t="array" ref="D204">IF($I$2="Длительное проживание от 30 ночей ",
INDEX(GRID!$B$18:$U$29,MATCH(C$7,GRID!$A$18:$A$29,0),MATCH(1,($U$2=GRID!$B$1:$U$1)*(КАЛЕНДАРЬ!U24=GRID!$B$3:$U$3),0))*GRID!$H$42,
ROUNDUP(INDEX(GRID!$B$18:$U$29,MATCH(C$7,GRID!$A$18:$A$29,0),MATCH(1,($U$2=GRID!$B$1:$U$1)*(КАЛЕНДАРЬ!U24=GRID!$B$3:$U$3),0))*GRID!$H$42*(1-GRID!$H$43),0))</f>
        <v>44856</v>
      </c>
      <c r="E204" s="8" cm="1">
        <f t="array" ref="E204">IF($I$2="Длительное проживание от 30 ночей ",
INDEX(GRID!$B$4:$U$15,MATCH(E$7,GRID!$A$4:$A$15,0),MATCH(1,($U$2=GRID!$B$1:$U$1)*(КАЛЕНДАРЬ!U24=GRID!$B$3:$U$3),0))*GRID!$H$42,
ROUNDUP(INDEX(GRID!$B$4:$U$15,MATCH(E$7,GRID!$A$4:$A$15,0),MATCH(1,($U$2=GRID!$B$1:$U$1)*(КАЛЕНДАРЬ!U24=GRID!$B$3:$U$3),0))*GRID!$H$42*(1-GRID!$H$43),0))</f>
        <v>48528</v>
      </c>
      <c r="F204" s="8" cm="1">
        <f t="array" ref="F204">IF($I$2="Длительное проживание от 30 ночей ",
INDEX(GRID!$B$18:$U$29,MATCH(E$7,GRID!$A$18:$A$29,0),MATCH(1,($U$2=GRID!$B$1:$U$1)*(КАЛЕНДАРЬ!U24=GRID!$B$3:$U$3),0))*GRID!$H$42,
ROUNDUP(INDEX(GRID!$B$18:$U$29,MATCH(E$7,GRID!$A$18:$A$29,0),MATCH(1,($U$2=GRID!$B$1:$U$1)*(КАЛЕНДАРЬ!U24=GRID!$B$3:$U$3),0))*GRID!$H$42*(1-GRID!$H$43),0))</f>
        <v>52128</v>
      </c>
      <c r="G204" s="57" t="s">
        <v>119</v>
      </c>
      <c r="H204" s="57" t="s">
        <v>119</v>
      </c>
      <c r="I204" s="8" cm="1">
        <f t="array" ref="I204">IF($I$2="Длительное проживание от 30 ночей ",
INDEX(GRID!$B$4:$U$15,MATCH(I$7,GRID!$A$4:$A$15,0),MATCH(1,($U$2=GRID!$B$1:$U$1)*(КАЛЕНДАРЬ!U24=GRID!$B$3:$U$3),0))*GRID!$H$42,
ROUNDUP(INDEX(GRID!$B$4:$U$15,MATCH(I$7,GRID!$A$4:$A$15,0),MATCH(1,($U$2=GRID!$B$1:$U$1)*(КАЛЕНДАРЬ!U24=GRID!$B$3:$U$3),0))*GRID!$H$42*(1-GRID!$H$43),0))</f>
        <v>59400</v>
      </c>
      <c r="J204" s="8" cm="1">
        <f t="array" ref="J204">IF($I$2="Длительное проживание от 30 ночей ",
INDEX(GRID!$B$18:$U$29,MATCH(I$7,GRID!$A$18:$A$29,0),MATCH(1,($U$2=GRID!$B$1:$U$1)*(КАЛЕНДАРЬ!U24=GRID!$B$3:$U$3),0))*GRID!$H$42,
ROUNDUP(INDEX(GRID!$B$18:$U$29,MATCH(I$7,GRID!$A$18:$A$29,0),MATCH(1,($U$2=GRID!$B$1:$U$1)*(КАЛЕНДАРЬ!U24=GRID!$B$3:$U$3),0))*GRID!$H$42*(1-GRID!$H$43),0))</f>
        <v>63000</v>
      </c>
      <c r="K204" s="57" t="s">
        <v>119</v>
      </c>
      <c r="L204" s="57" t="s">
        <v>119</v>
      </c>
      <c r="M204" s="8" cm="1">
        <f t="array" ref="M204">IF($I$2="Длительное проживание от 30 ночей ",
INDEX(GRID!$B$4:$U$15,MATCH(M$7,GRID!$A$4:$A$15,0),MATCH(1,($U$2=GRID!$B$1:$U$1)*(КАЛЕНДАРЬ!U24=GRID!$B$3:$U$3),0))*GRID!$H$42,
ROUNDUP(INDEX(GRID!$B$4:$U$15,MATCH(M$7,GRID!$A$4:$A$15,0),MATCH(1,($U$2=GRID!$B$1:$U$1)*(КАЛЕНДАРЬ!U24=GRID!$B$3:$U$3),0))*GRID!$H$42*(1-GRID!$H$43),0))</f>
        <v>85176</v>
      </c>
      <c r="N204" s="8" cm="1">
        <f t="array" ref="N204">IF($I$2="Длительное проживание от 30 ночей ",
INDEX(GRID!$B$18:$U$29,MATCH(M$7,GRID!$A$18:$A$29,0),MATCH(1,($U$2=GRID!$B$1:$U$1)*(КАЛЕНДАРЬ!U24=GRID!$B$3:$U$3),0))*GRID!$H$42,
ROUNDUP(INDEX(GRID!$B$18:$U$29,MATCH(M$7,GRID!$A$18:$A$29,0),MATCH(1,($U$2=GRID!$B$1:$U$1)*(КАЛЕНДАРЬ!U24=GRID!$B$3:$U$3),0))*GRID!$H$42*(1-GRID!$H$43),0))</f>
        <v>88776</v>
      </c>
      <c r="O204" s="57" t="s">
        <v>119</v>
      </c>
      <c r="P204" s="8" cm="1">
        <f t="array" ref="P204">IF($I$2="Длительное проживание от 30 ночей ",
INDEX(GRID!$B$4:$U$15,MATCH(P$7,GRID!$A$4:$A$15,0),MATCH(1,($U$2=GRID!$B$1:$U$1)*(КАЛЕНДАРЬ!U24=GRID!$B$3:$U$3),0))*GRID!$H$42,
ROUNDUP(INDEX(GRID!$B$4:$U$15,MATCH(P$7,GRID!$A$4:$A$15,0),MATCH(1,($U$2=GRID!$B$1:$U$1)*(КАЛЕНДАРЬ!U24=GRID!$B$3:$U$3),0))*GRID!$H$42*(1-GRID!$H$43),0))</f>
        <v>150408</v>
      </c>
      <c r="Q204" s="8" cm="1">
        <f t="array" ref="Q204">IF($I$2="Длительное проживание от 30 ночей ",
INDEX(GRID!$B$4:$U$15,MATCH(Q$7,GRID!$A$4:$A$15,0),MATCH(1,($U$2=GRID!$B$1:$U$1)*(КАЛЕНДАРЬ!U24=GRID!$B$3:$U$3),0))*GRID!$H$42,
ROUNDUP(INDEX(GRID!$B$4:$U$15,MATCH(Q$7,GRID!$A$4:$A$15,0),MATCH(1,($U$2=GRID!$B$1:$U$1)*(КАЛЕНДАРЬ!U24=GRID!$B$3:$U$3),0))*GRID!$H$42*(1-GRID!$H$43),0))</f>
        <v>173448</v>
      </c>
      <c r="R204" s="57" t="s">
        <v>119</v>
      </c>
      <c r="S204" s="57" t="s">
        <v>119</v>
      </c>
      <c r="T204" s="57" t="s">
        <v>119</v>
      </c>
    </row>
    <row r="205" spans="1:20" hidden="1">
      <c r="A205" s="148" t="s">
        <v>13</v>
      </c>
      <c r="B205" s="149">
        <v>22</v>
      </c>
      <c r="C205" s="8" cm="1">
        <f t="array" ref="C205">IF($I$2="Длительное проживание от 30 ночей ",
INDEX(GRID!$B$4:$U$15,MATCH(C$7,GRID!$A$4:$A$15,0),MATCH(1,($U$2=GRID!$B$1:$U$1)*(КАЛЕНДАРЬ!U25=GRID!$B$3:$U$3),0))*GRID!$H$42,
ROUNDUP(INDEX(GRID!$B$4:$U$15,MATCH(C$7,GRID!$A$4:$A$15,0),MATCH(1,($U$2=GRID!$B$1:$U$1)*(КАЛЕНДАРЬ!U25=GRID!$B$3:$U$3),0))*GRID!$H$42*(1-GRID!$H$43),0))</f>
        <v>41256</v>
      </c>
      <c r="D205" s="8" cm="1">
        <f t="array" ref="D205">IF($I$2="Длительное проживание от 30 ночей ",
INDEX(GRID!$B$18:$U$29,MATCH(C$7,GRID!$A$18:$A$29,0),MATCH(1,($U$2=GRID!$B$1:$U$1)*(КАЛЕНДАРЬ!U25=GRID!$B$3:$U$3),0))*GRID!$H$42,
ROUNDUP(INDEX(GRID!$B$18:$U$29,MATCH(C$7,GRID!$A$18:$A$29,0),MATCH(1,($U$2=GRID!$B$1:$U$1)*(КАЛЕНДАРЬ!U25=GRID!$B$3:$U$3),0))*GRID!$H$42*(1-GRID!$H$43),0))</f>
        <v>44856</v>
      </c>
      <c r="E205" s="8" cm="1">
        <f t="array" ref="E205">IF($I$2="Длительное проживание от 30 ночей ",
INDEX(GRID!$B$4:$U$15,MATCH(E$7,GRID!$A$4:$A$15,0),MATCH(1,($U$2=GRID!$B$1:$U$1)*(КАЛЕНДАРЬ!U25=GRID!$B$3:$U$3),0))*GRID!$H$42,
ROUNDUP(INDEX(GRID!$B$4:$U$15,MATCH(E$7,GRID!$A$4:$A$15,0),MATCH(1,($U$2=GRID!$B$1:$U$1)*(КАЛЕНДАРЬ!U25=GRID!$B$3:$U$3),0))*GRID!$H$42*(1-GRID!$H$43),0))</f>
        <v>48528</v>
      </c>
      <c r="F205" s="8" cm="1">
        <f t="array" ref="F205">IF($I$2="Длительное проживание от 30 ночей ",
INDEX(GRID!$B$18:$U$29,MATCH(E$7,GRID!$A$18:$A$29,0),MATCH(1,($U$2=GRID!$B$1:$U$1)*(КАЛЕНДАРЬ!U25=GRID!$B$3:$U$3),0))*GRID!$H$42,
ROUNDUP(INDEX(GRID!$B$18:$U$29,MATCH(E$7,GRID!$A$18:$A$29,0),MATCH(1,($U$2=GRID!$B$1:$U$1)*(КАЛЕНДАРЬ!U25=GRID!$B$3:$U$3),0))*GRID!$H$42*(1-GRID!$H$43),0))</f>
        <v>52128</v>
      </c>
      <c r="G205" s="57" t="s">
        <v>119</v>
      </c>
      <c r="H205" s="57" t="s">
        <v>119</v>
      </c>
      <c r="I205" s="8" cm="1">
        <f t="array" ref="I205">IF($I$2="Длительное проживание от 30 ночей ",
INDEX(GRID!$B$4:$U$15,MATCH(I$7,GRID!$A$4:$A$15,0),MATCH(1,($U$2=GRID!$B$1:$U$1)*(КАЛЕНДАРЬ!U25=GRID!$B$3:$U$3),0))*GRID!$H$42,
ROUNDUP(INDEX(GRID!$B$4:$U$15,MATCH(I$7,GRID!$A$4:$A$15,0),MATCH(1,($U$2=GRID!$B$1:$U$1)*(КАЛЕНДАРЬ!U25=GRID!$B$3:$U$3),0))*GRID!$H$42*(1-GRID!$H$43),0))</f>
        <v>59400</v>
      </c>
      <c r="J205" s="8" cm="1">
        <f t="array" ref="J205">IF($I$2="Длительное проживание от 30 ночей ",
INDEX(GRID!$B$18:$U$29,MATCH(I$7,GRID!$A$18:$A$29,0),MATCH(1,($U$2=GRID!$B$1:$U$1)*(КАЛЕНДАРЬ!U25=GRID!$B$3:$U$3),0))*GRID!$H$42,
ROUNDUP(INDEX(GRID!$B$18:$U$29,MATCH(I$7,GRID!$A$18:$A$29,0),MATCH(1,($U$2=GRID!$B$1:$U$1)*(КАЛЕНДАРЬ!U25=GRID!$B$3:$U$3),0))*GRID!$H$42*(1-GRID!$H$43),0))</f>
        <v>63000</v>
      </c>
      <c r="K205" s="57" t="s">
        <v>119</v>
      </c>
      <c r="L205" s="57" t="s">
        <v>119</v>
      </c>
      <c r="M205" s="8" cm="1">
        <f t="array" ref="M205">IF($I$2="Длительное проживание от 30 ночей ",
INDEX(GRID!$B$4:$U$15,MATCH(M$7,GRID!$A$4:$A$15,0),MATCH(1,($U$2=GRID!$B$1:$U$1)*(КАЛЕНДАРЬ!U25=GRID!$B$3:$U$3),0))*GRID!$H$42,
ROUNDUP(INDEX(GRID!$B$4:$U$15,MATCH(M$7,GRID!$A$4:$A$15,0),MATCH(1,($U$2=GRID!$B$1:$U$1)*(КАЛЕНДАРЬ!U25=GRID!$B$3:$U$3),0))*GRID!$H$42*(1-GRID!$H$43),0))</f>
        <v>85176</v>
      </c>
      <c r="N205" s="8" cm="1">
        <f t="array" ref="N205">IF($I$2="Длительное проживание от 30 ночей ",
INDEX(GRID!$B$18:$U$29,MATCH(M$7,GRID!$A$18:$A$29,0),MATCH(1,($U$2=GRID!$B$1:$U$1)*(КАЛЕНДАРЬ!U25=GRID!$B$3:$U$3),0))*GRID!$H$42,
ROUNDUP(INDEX(GRID!$B$18:$U$29,MATCH(M$7,GRID!$A$18:$A$29,0),MATCH(1,($U$2=GRID!$B$1:$U$1)*(КАЛЕНДАРЬ!U25=GRID!$B$3:$U$3),0))*GRID!$H$42*(1-GRID!$H$43),0))</f>
        <v>88776</v>
      </c>
      <c r="O205" s="57" t="s">
        <v>119</v>
      </c>
      <c r="P205" s="8" cm="1">
        <f t="array" ref="P205">IF($I$2="Длительное проживание от 30 ночей ",
INDEX(GRID!$B$4:$U$15,MATCH(P$7,GRID!$A$4:$A$15,0),MATCH(1,($U$2=GRID!$B$1:$U$1)*(КАЛЕНДАРЬ!U25=GRID!$B$3:$U$3),0))*GRID!$H$42,
ROUNDUP(INDEX(GRID!$B$4:$U$15,MATCH(P$7,GRID!$A$4:$A$15,0),MATCH(1,($U$2=GRID!$B$1:$U$1)*(КАЛЕНДАРЬ!U25=GRID!$B$3:$U$3),0))*GRID!$H$42*(1-GRID!$H$43),0))</f>
        <v>150408</v>
      </c>
      <c r="Q205" s="8" cm="1">
        <f t="array" ref="Q205">IF($I$2="Длительное проживание от 30 ночей ",
INDEX(GRID!$B$4:$U$15,MATCH(Q$7,GRID!$A$4:$A$15,0),MATCH(1,($U$2=GRID!$B$1:$U$1)*(КАЛЕНДАРЬ!U25=GRID!$B$3:$U$3),0))*GRID!$H$42,
ROUNDUP(INDEX(GRID!$B$4:$U$15,MATCH(Q$7,GRID!$A$4:$A$15,0),MATCH(1,($U$2=GRID!$B$1:$U$1)*(КАЛЕНДАРЬ!U25=GRID!$B$3:$U$3),0))*GRID!$H$42*(1-GRID!$H$43),0))</f>
        <v>173448</v>
      </c>
      <c r="R205" s="57" t="s">
        <v>119</v>
      </c>
      <c r="S205" s="57" t="s">
        <v>119</v>
      </c>
      <c r="T205" s="57" t="s">
        <v>119</v>
      </c>
    </row>
    <row r="206" spans="1:20" hidden="1">
      <c r="A206" s="148" t="s">
        <v>14</v>
      </c>
      <c r="B206" s="149">
        <v>23</v>
      </c>
      <c r="C206" s="8" cm="1">
        <f t="array" ref="C206">IF($I$2="Длительное проживание от 30 ночей ",
INDEX(GRID!$B$4:$U$15,MATCH(C$7,GRID!$A$4:$A$15,0),MATCH(1,($U$2=GRID!$B$1:$U$1)*(КАЛЕНДАРЬ!U26=GRID!$B$3:$U$3),0))*GRID!$H$42,
ROUNDUP(INDEX(GRID!$B$4:$U$15,MATCH(C$7,GRID!$A$4:$A$15,0),MATCH(1,($U$2=GRID!$B$1:$U$1)*(КАЛЕНДАРЬ!U26=GRID!$B$3:$U$3),0))*GRID!$H$42*(1-GRID!$H$43),0))</f>
        <v>41256</v>
      </c>
      <c r="D206" s="8" cm="1">
        <f t="array" ref="D206">IF($I$2="Длительное проживание от 30 ночей ",
INDEX(GRID!$B$18:$U$29,MATCH(C$7,GRID!$A$18:$A$29,0),MATCH(1,($U$2=GRID!$B$1:$U$1)*(КАЛЕНДАРЬ!U26=GRID!$B$3:$U$3),0))*GRID!$H$42,
ROUNDUP(INDEX(GRID!$B$18:$U$29,MATCH(C$7,GRID!$A$18:$A$29,0),MATCH(1,($U$2=GRID!$B$1:$U$1)*(КАЛЕНДАРЬ!U26=GRID!$B$3:$U$3),0))*GRID!$H$42*(1-GRID!$H$43),0))</f>
        <v>44856</v>
      </c>
      <c r="E206" s="8" cm="1">
        <f t="array" ref="E206">IF($I$2="Длительное проживание от 30 ночей ",
INDEX(GRID!$B$4:$U$15,MATCH(E$7,GRID!$A$4:$A$15,0),MATCH(1,($U$2=GRID!$B$1:$U$1)*(КАЛЕНДАРЬ!U26=GRID!$B$3:$U$3),0))*GRID!$H$42,
ROUNDUP(INDEX(GRID!$B$4:$U$15,MATCH(E$7,GRID!$A$4:$A$15,0),MATCH(1,($U$2=GRID!$B$1:$U$1)*(КАЛЕНДАРЬ!U26=GRID!$B$3:$U$3),0))*GRID!$H$42*(1-GRID!$H$43),0))</f>
        <v>48528</v>
      </c>
      <c r="F206" s="8" cm="1">
        <f t="array" ref="F206">IF($I$2="Длительное проживание от 30 ночей ",
INDEX(GRID!$B$18:$U$29,MATCH(E$7,GRID!$A$18:$A$29,0),MATCH(1,($U$2=GRID!$B$1:$U$1)*(КАЛЕНДАРЬ!U26=GRID!$B$3:$U$3),0))*GRID!$H$42,
ROUNDUP(INDEX(GRID!$B$18:$U$29,MATCH(E$7,GRID!$A$18:$A$29,0),MATCH(1,($U$2=GRID!$B$1:$U$1)*(КАЛЕНДАРЬ!U26=GRID!$B$3:$U$3),0))*GRID!$H$42*(1-GRID!$H$43),0))</f>
        <v>52128</v>
      </c>
      <c r="G206" s="57" t="s">
        <v>119</v>
      </c>
      <c r="H206" s="57" t="s">
        <v>119</v>
      </c>
      <c r="I206" s="8" cm="1">
        <f t="array" ref="I206">IF($I$2="Длительное проживание от 30 ночей ",
INDEX(GRID!$B$4:$U$15,MATCH(I$7,GRID!$A$4:$A$15,0),MATCH(1,($U$2=GRID!$B$1:$U$1)*(КАЛЕНДАРЬ!U26=GRID!$B$3:$U$3),0))*GRID!$H$42,
ROUNDUP(INDEX(GRID!$B$4:$U$15,MATCH(I$7,GRID!$A$4:$A$15,0),MATCH(1,($U$2=GRID!$B$1:$U$1)*(КАЛЕНДАРЬ!U26=GRID!$B$3:$U$3),0))*GRID!$H$42*(1-GRID!$H$43),0))</f>
        <v>59400</v>
      </c>
      <c r="J206" s="8" cm="1">
        <f t="array" ref="J206">IF($I$2="Длительное проживание от 30 ночей ",
INDEX(GRID!$B$18:$U$29,MATCH(I$7,GRID!$A$18:$A$29,0),MATCH(1,($U$2=GRID!$B$1:$U$1)*(КАЛЕНДАРЬ!U26=GRID!$B$3:$U$3),0))*GRID!$H$42,
ROUNDUP(INDEX(GRID!$B$18:$U$29,MATCH(I$7,GRID!$A$18:$A$29,0),MATCH(1,($U$2=GRID!$B$1:$U$1)*(КАЛЕНДАРЬ!U26=GRID!$B$3:$U$3),0))*GRID!$H$42*(1-GRID!$H$43),0))</f>
        <v>63000</v>
      </c>
      <c r="K206" s="57" t="s">
        <v>119</v>
      </c>
      <c r="L206" s="57" t="s">
        <v>119</v>
      </c>
      <c r="M206" s="8" cm="1">
        <f t="array" ref="M206">IF($I$2="Длительное проживание от 30 ночей ",
INDEX(GRID!$B$4:$U$15,MATCH(M$7,GRID!$A$4:$A$15,0),MATCH(1,($U$2=GRID!$B$1:$U$1)*(КАЛЕНДАРЬ!U26=GRID!$B$3:$U$3),0))*GRID!$H$42,
ROUNDUP(INDEX(GRID!$B$4:$U$15,MATCH(M$7,GRID!$A$4:$A$15,0),MATCH(1,($U$2=GRID!$B$1:$U$1)*(КАЛЕНДАРЬ!U26=GRID!$B$3:$U$3),0))*GRID!$H$42*(1-GRID!$H$43),0))</f>
        <v>85176</v>
      </c>
      <c r="N206" s="8" cm="1">
        <f t="array" ref="N206">IF($I$2="Длительное проживание от 30 ночей ",
INDEX(GRID!$B$18:$U$29,MATCH(M$7,GRID!$A$18:$A$29,0),MATCH(1,($U$2=GRID!$B$1:$U$1)*(КАЛЕНДАРЬ!U26=GRID!$B$3:$U$3),0))*GRID!$H$42,
ROUNDUP(INDEX(GRID!$B$18:$U$29,MATCH(M$7,GRID!$A$18:$A$29,0),MATCH(1,($U$2=GRID!$B$1:$U$1)*(КАЛЕНДАРЬ!U26=GRID!$B$3:$U$3),0))*GRID!$H$42*(1-GRID!$H$43),0))</f>
        <v>88776</v>
      </c>
      <c r="O206" s="57" t="s">
        <v>119</v>
      </c>
      <c r="P206" s="8" cm="1">
        <f t="array" ref="P206">IF($I$2="Длительное проживание от 30 ночей ",
INDEX(GRID!$B$4:$U$15,MATCH(P$7,GRID!$A$4:$A$15,0),MATCH(1,($U$2=GRID!$B$1:$U$1)*(КАЛЕНДАРЬ!U26=GRID!$B$3:$U$3),0))*GRID!$H$42,
ROUNDUP(INDEX(GRID!$B$4:$U$15,MATCH(P$7,GRID!$A$4:$A$15,0),MATCH(1,($U$2=GRID!$B$1:$U$1)*(КАЛЕНДАРЬ!U26=GRID!$B$3:$U$3),0))*GRID!$H$42*(1-GRID!$H$43),0))</f>
        <v>150408</v>
      </c>
      <c r="Q206" s="8" cm="1">
        <f t="array" ref="Q206">IF($I$2="Длительное проживание от 30 ночей ",
INDEX(GRID!$B$4:$U$15,MATCH(Q$7,GRID!$A$4:$A$15,0),MATCH(1,($U$2=GRID!$B$1:$U$1)*(КАЛЕНДАРЬ!U26=GRID!$B$3:$U$3),0))*GRID!$H$42,
ROUNDUP(INDEX(GRID!$B$4:$U$15,MATCH(Q$7,GRID!$A$4:$A$15,0),MATCH(1,($U$2=GRID!$B$1:$U$1)*(КАЛЕНДАРЬ!U26=GRID!$B$3:$U$3),0))*GRID!$H$42*(1-GRID!$H$43),0))</f>
        <v>173448</v>
      </c>
      <c r="R206" s="57" t="s">
        <v>119</v>
      </c>
      <c r="S206" s="57" t="s">
        <v>119</v>
      </c>
      <c r="T206" s="57" t="s">
        <v>119</v>
      </c>
    </row>
    <row r="207" spans="1:20" hidden="1">
      <c r="A207" s="148" t="s">
        <v>15</v>
      </c>
      <c r="B207" s="149">
        <v>24</v>
      </c>
      <c r="C207" s="8" cm="1">
        <f t="array" ref="C207">IF($I$2="Длительное проживание от 30 ночей ",
INDEX(GRID!$B$4:$U$15,MATCH(C$7,GRID!$A$4:$A$15,0),MATCH(1,($U$2=GRID!$B$1:$U$1)*(КАЛЕНДАРЬ!U27=GRID!$B$3:$U$3),0))*GRID!$H$42,
ROUNDUP(INDEX(GRID!$B$4:$U$15,MATCH(C$7,GRID!$A$4:$A$15,0),MATCH(1,($U$2=GRID!$B$1:$U$1)*(КАЛЕНДАРЬ!U27=GRID!$B$3:$U$3),0))*GRID!$H$42*(1-GRID!$H$43),0))</f>
        <v>41256</v>
      </c>
      <c r="D207" s="8" cm="1">
        <f t="array" ref="D207">IF($I$2="Длительное проживание от 30 ночей ",
INDEX(GRID!$B$18:$U$29,MATCH(C$7,GRID!$A$18:$A$29,0),MATCH(1,($U$2=GRID!$B$1:$U$1)*(КАЛЕНДАРЬ!U27=GRID!$B$3:$U$3),0))*GRID!$H$42,
ROUNDUP(INDEX(GRID!$B$18:$U$29,MATCH(C$7,GRID!$A$18:$A$29,0),MATCH(1,($U$2=GRID!$B$1:$U$1)*(КАЛЕНДАРЬ!U27=GRID!$B$3:$U$3),0))*GRID!$H$42*(1-GRID!$H$43),0))</f>
        <v>44856</v>
      </c>
      <c r="E207" s="8" cm="1">
        <f t="array" ref="E207">IF($I$2="Длительное проживание от 30 ночей ",
INDEX(GRID!$B$4:$U$15,MATCH(E$7,GRID!$A$4:$A$15,0),MATCH(1,($U$2=GRID!$B$1:$U$1)*(КАЛЕНДАРЬ!U27=GRID!$B$3:$U$3),0))*GRID!$H$42,
ROUNDUP(INDEX(GRID!$B$4:$U$15,MATCH(E$7,GRID!$A$4:$A$15,0),MATCH(1,($U$2=GRID!$B$1:$U$1)*(КАЛЕНДАРЬ!U27=GRID!$B$3:$U$3),0))*GRID!$H$42*(1-GRID!$H$43),0))</f>
        <v>48528</v>
      </c>
      <c r="F207" s="8" cm="1">
        <f t="array" ref="F207">IF($I$2="Длительное проживание от 30 ночей ",
INDEX(GRID!$B$18:$U$29,MATCH(E$7,GRID!$A$18:$A$29,0),MATCH(1,($U$2=GRID!$B$1:$U$1)*(КАЛЕНДАРЬ!U27=GRID!$B$3:$U$3),0))*GRID!$H$42,
ROUNDUP(INDEX(GRID!$B$18:$U$29,MATCH(E$7,GRID!$A$18:$A$29,0),MATCH(1,($U$2=GRID!$B$1:$U$1)*(КАЛЕНДАРЬ!U27=GRID!$B$3:$U$3),0))*GRID!$H$42*(1-GRID!$H$43),0))</f>
        <v>52128</v>
      </c>
      <c r="G207" s="57" t="s">
        <v>119</v>
      </c>
      <c r="H207" s="57" t="s">
        <v>119</v>
      </c>
      <c r="I207" s="8" cm="1">
        <f t="array" ref="I207">IF($I$2="Длительное проживание от 30 ночей ",
INDEX(GRID!$B$4:$U$15,MATCH(I$7,GRID!$A$4:$A$15,0),MATCH(1,($U$2=GRID!$B$1:$U$1)*(КАЛЕНДАРЬ!U27=GRID!$B$3:$U$3),0))*GRID!$H$42,
ROUNDUP(INDEX(GRID!$B$4:$U$15,MATCH(I$7,GRID!$A$4:$A$15,0),MATCH(1,($U$2=GRID!$B$1:$U$1)*(КАЛЕНДАРЬ!U27=GRID!$B$3:$U$3),0))*GRID!$H$42*(1-GRID!$H$43),0))</f>
        <v>59400</v>
      </c>
      <c r="J207" s="8" cm="1">
        <f t="array" ref="J207">IF($I$2="Длительное проживание от 30 ночей ",
INDEX(GRID!$B$18:$U$29,MATCH(I$7,GRID!$A$18:$A$29,0),MATCH(1,($U$2=GRID!$B$1:$U$1)*(КАЛЕНДАРЬ!U27=GRID!$B$3:$U$3),0))*GRID!$H$42,
ROUNDUP(INDEX(GRID!$B$18:$U$29,MATCH(I$7,GRID!$A$18:$A$29,0),MATCH(1,($U$2=GRID!$B$1:$U$1)*(КАЛЕНДАРЬ!U27=GRID!$B$3:$U$3),0))*GRID!$H$42*(1-GRID!$H$43),0))</f>
        <v>63000</v>
      </c>
      <c r="K207" s="57" t="s">
        <v>119</v>
      </c>
      <c r="L207" s="57" t="s">
        <v>119</v>
      </c>
      <c r="M207" s="8" cm="1">
        <f t="array" ref="M207">IF($I$2="Длительное проживание от 30 ночей ",
INDEX(GRID!$B$4:$U$15,MATCH(M$7,GRID!$A$4:$A$15,0),MATCH(1,($U$2=GRID!$B$1:$U$1)*(КАЛЕНДАРЬ!U27=GRID!$B$3:$U$3),0))*GRID!$H$42,
ROUNDUP(INDEX(GRID!$B$4:$U$15,MATCH(M$7,GRID!$A$4:$A$15,0),MATCH(1,($U$2=GRID!$B$1:$U$1)*(КАЛЕНДАРЬ!U27=GRID!$B$3:$U$3),0))*GRID!$H$42*(1-GRID!$H$43),0))</f>
        <v>85176</v>
      </c>
      <c r="N207" s="8" cm="1">
        <f t="array" ref="N207">IF($I$2="Длительное проживание от 30 ночей ",
INDEX(GRID!$B$18:$U$29,MATCH(M$7,GRID!$A$18:$A$29,0),MATCH(1,($U$2=GRID!$B$1:$U$1)*(КАЛЕНДАРЬ!U27=GRID!$B$3:$U$3),0))*GRID!$H$42,
ROUNDUP(INDEX(GRID!$B$18:$U$29,MATCH(M$7,GRID!$A$18:$A$29,0),MATCH(1,($U$2=GRID!$B$1:$U$1)*(КАЛЕНДАРЬ!U27=GRID!$B$3:$U$3),0))*GRID!$H$42*(1-GRID!$H$43),0))</f>
        <v>88776</v>
      </c>
      <c r="O207" s="57" t="s">
        <v>119</v>
      </c>
      <c r="P207" s="8" cm="1">
        <f t="array" ref="P207">IF($I$2="Длительное проживание от 30 ночей ",
INDEX(GRID!$B$4:$U$15,MATCH(P$7,GRID!$A$4:$A$15,0),MATCH(1,($U$2=GRID!$B$1:$U$1)*(КАЛЕНДАРЬ!U27=GRID!$B$3:$U$3),0))*GRID!$H$42,
ROUNDUP(INDEX(GRID!$B$4:$U$15,MATCH(P$7,GRID!$A$4:$A$15,0),MATCH(1,($U$2=GRID!$B$1:$U$1)*(КАЛЕНДАРЬ!U27=GRID!$B$3:$U$3),0))*GRID!$H$42*(1-GRID!$H$43),0))</f>
        <v>150408</v>
      </c>
      <c r="Q207" s="8" cm="1">
        <f t="array" ref="Q207">IF($I$2="Длительное проживание от 30 ночей ",
INDEX(GRID!$B$4:$U$15,MATCH(Q$7,GRID!$A$4:$A$15,0),MATCH(1,($U$2=GRID!$B$1:$U$1)*(КАЛЕНДАРЬ!U27=GRID!$B$3:$U$3),0))*GRID!$H$42,
ROUNDUP(INDEX(GRID!$B$4:$U$15,MATCH(Q$7,GRID!$A$4:$A$15,0),MATCH(1,($U$2=GRID!$B$1:$U$1)*(КАЛЕНДАРЬ!U27=GRID!$B$3:$U$3),0))*GRID!$H$42*(1-GRID!$H$43),0))</f>
        <v>173448</v>
      </c>
      <c r="R207" s="57" t="s">
        <v>119</v>
      </c>
      <c r="S207" s="57" t="s">
        <v>119</v>
      </c>
      <c r="T207" s="57" t="s">
        <v>119</v>
      </c>
    </row>
    <row r="208" spans="1:20" hidden="1">
      <c r="A208" s="148" t="s">
        <v>16</v>
      </c>
      <c r="B208" s="149">
        <v>25</v>
      </c>
      <c r="C208" s="8" cm="1">
        <f t="array" ref="C208">IF($I$2="Длительное проживание от 30 ночей ",
INDEX(GRID!$B$4:$U$15,MATCH(C$7,GRID!$A$4:$A$15,0),MATCH(1,($U$2=GRID!$B$1:$U$1)*(КАЛЕНДАРЬ!U28=GRID!$B$3:$U$3),0))*GRID!$H$42,
ROUNDUP(INDEX(GRID!$B$4:$U$15,MATCH(C$7,GRID!$A$4:$A$15,0),MATCH(1,($U$2=GRID!$B$1:$U$1)*(КАЛЕНДАРЬ!U28=GRID!$B$3:$U$3),0))*GRID!$H$42*(1-GRID!$H$43),0))</f>
        <v>41256</v>
      </c>
      <c r="D208" s="8" cm="1">
        <f t="array" ref="D208">IF($I$2="Длительное проживание от 30 ночей ",
INDEX(GRID!$B$18:$U$29,MATCH(C$7,GRID!$A$18:$A$29,0),MATCH(1,($U$2=GRID!$B$1:$U$1)*(КАЛЕНДАРЬ!U28=GRID!$B$3:$U$3),0))*GRID!$H$42,
ROUNDUP(INDEX(GRID!$B$18:$U$29,MATCH(C$7,GRID!$A$18:$A$29,0),MATCH(1,($U$2=GRID!$B$1:$U$1)*(КАЛЕНДАРЬ!U28=GRID!$B$3:$U$3),0))*GRID!$H$42*(1-GRID!$H$43),0))</f>
        <v>44856</v>
      </c>
      <c r="E208" s="8" cm="1">
        <f t="array" ref="E208">IF($I$2="Длительное проживание от 30 ночей ",
INDEX(GRID!$B$4:$U$15,MATCH(E$7,GRID!$A$4:$A$15,0),MATCH(1,($U$2=GRID!$B$1:$U$1)*(КАЛЕНДАРЬ!U28=GRID!$B$3:$U$3),0))*GRID!$H$42,
ROUNDUP(INDEX(GRID!$B$4:$U$15,MATCH(E$7,GRID!$A$4:$A$15,0),MATCH(1,($U$2=GRID!$B$1:$U$1)*(КАЛЕНДАРЬ!U28=GRID!$B$3:$U$3),0))*GRID!$H$42*(1-GRID!$H$43),0))</f>
        <v>48528</v>
      </c>
      <c r="F208" s="8" cm="1">
        <f t="array" ref="F208">IF($I$2="Длительное проживание от 30 ночей ",
INDEX(GRID!$B$18:$U$29,MATCH(E$7,GRID!$A$18:$A$29,0),MATCH(1,($U$2=GRID!$B$1:$U$1)*(КАЛЕНДАРЬ!U28=GRID!$B$3:$U$3),0))*GRID!$H$42,
ROUNDUP(INDEX(GRID!$B$18:$U$29,MATCH(E$7,GRID!$A$18:$A$29,0),MATCH(1,($U$2=GRID!$B$1:$U$1)*(КАЛЕНДАРЬ!U28=GRID!$B$3:$U$3),0))*GRID!$H$42*(1-GRID!$H$43),0))</f>
        <v>52128</v>
      </c>
      <c r="G208" s="57" t="s">
        <v>119</v>
      </c>
      <c r="H208" s="57" t="s">
        <v>119</v>
      </c>
      <c r="I208" s="8" cm="1">
        <f t="array" ref="I208">IF($I$2="Длительное проживание от 30 ночей ",
INDEX(GRID!$B$4:$U$15,MATCH(I$7,GRID!$A$4:$A$15,0),MATCH(1,($U$2=GRID!$B$1:$U$1)*(КАЛЕНДАРЬ!U28=GRID!$B$3:$U$3),0))*GRID!$H$42,
ROUNDUP(INDEX(GRID!$B$4:$U$15,MATCH(I$7,GRID!$A$4:$A$15,0),MATCH(1,($U$2=GRID!$B$1:$U$1)*(КАЛЕНДАРЬ!U28=GRID!$B$3:$U$3),0))*GRID!$H$42*(1-GRID!$H$43),0))</f>
        <v>59400</v>
      </c>
      <c r="J208" s="8" cm="1">
        <f t="array" ref="J208">IF($I$2="Длительное проживание от 30 ночей ",
INDEX(GRID!$B$18:$U$29,MATCH(I$7,GRID!$A$18:$A$29,0),MATCH(1,($U$2=GRID!$B$1:$U$1)*(КАЛЕНДАРЬ!U28=GRID!$B$3:$U$3),0))*GRID!$H$42,
ROUNDUP(INDEX(GRID!$B$18:$U$29,MATCH(I$7,GRID!$A$18:$A$29,0),MATCH(1,($U$2=GRID!$B$1:$U$1)*(КАЛЕНДАРЬ!U28=GRID!$B$3:$U$3),0))*GRID!$H$42*(1-GRID!$H$43),0))</f>
        <v>63000</v>
      </c>
      <c r="K208" s="57" t="s">
        <v>119</v>
      </c>
      <c r="L208" s="57" t="s">
        <v>119</v>
      </c>
      <c r="M208" s="8" cm="1">
        <f t="array" ref="M208">IF($I$2="Длительное проживание от 30 ночей ",
INDEX(GRID!$B$4:$U$15,MATCH(M$7,GRID!$A$4:$A$15,0),MATCH(1,($U$2=GRID!$B$1:$U$1)*(КАЛЕНДАРЬ!U28=GRID!$B$3:$U$3),0))*GRID!$H$42,
ROUNDUP(INDEX(GRID!$B$4:$U$15,MATCH(M$7,GRID!$A$4:$A$15,0),MATCH(1,($U$2=GRID!$B$1:$U$1)*(КАЛЕНДАРЬ!U28=GRID!$B$3:$U$3),0))*GRID!$H$42*(1-GRID!$H$43),0))</f>
        <v>85176</v>
      </c>
      <c r="N208" s="8" cm="1">
        <f t="array" ref="N208">IF($I$2="Длительное проживание от 30 ночей ",
INDEX(GRID!$B$18:$U$29,MATCH(M$7,GRID!$A$18:$A$29,0),MATCH(1,($U$2=GRID!$B$1:$U$1)*(КАЛЕНДАРЬ!U28=GRID!$B$3:$U$3),0))*GRID!$H$42,
ROUNDUP(INDEX(GRID!$B$18:$U$29,MATCH(M$7,GRID!$A$18:$A$29,0),MATCH(1,($U$2=GRID!$B$1:$U$1)*(КАЛЕНДАРЬ!U28=GRID!$B$3:$U$3),0))*GRID!$H$42*(1-GRID!$H$43),0))</f>
        <v>88776</v>
      </c>
      <c r="O208" s="57" t="s">
        <v>119</v>
      </c>
      <c r="P208" s="8" cm="1">
        <f t="array" ref="P208">IF($I$2="Длительное проживание от 30 ночей ",
INDEX(GRID!$B$4:$U$15,MATCH(P$7,GRID!$A$4:$A$15,0),MATCH(1,($U$2=GRID!$B$1:$U$1)*(КАЛЕНДАРЬ!U28=GRID!$B$3:$U$3),0))*GRID!$H$42,
ROUNDUP(INDEX(GRID!$B$4:$U$15,MATCH(P$7,GRID!$A$4:$A$15,0),MATCH(1,($U$2=GRID!$B$1:$U$1)*(КАЛЕНДАРЬ!U28=GRID!$B$3:$U$3),0))*GRID!$H$42*(1-GRID!$H$43),0))</f>
        <v>150408</v>
      </c>
      <c r="Q208" s="8" cm="1">
        <f t="array" ref="Q208">IF($I$2="Длительное проживание от 30 ночей ",
INDEX(GRID!$B$4:$U$15,MATCH(Q$7,GRID!$A$4:$A$15,0),MATCH(1,($U$2=GRID!$B$1:$U$1)*(КАЛЕНДАРЬ!U28=GRID!$B$3:$U$3),0))*GRID!$H$42,
ROUNDUP(INDEX(GRID!$B$4:$U$15,MATCH(Q$7,GRID!$A$4:$A$15,0),MATCH(1,($U$2=GRID!$B$1:$U$1)*(КАЛЕНДАРЬ!U28=GRID!$B$3:$U$3),0))*GRID!$H$42*(1-GRID!$H$43),0))</f>
        <v>173448</v>
      </c>
      <c r="R208" s="57" t="s">
        <v>119</v>
      </c>
      <c r="S208" s="57" t="s">
        <v>119</v>
      </c>
      <c r="T208" s="57" t="s">
        <v>119</v>
      </c>
    </row>
    <row r="209" spans="1:20" hidden="1">
      <c r="A209" s="148" t="s">
        <v>17</v>
      </c>
      <c r="B209" s="149">
        <v>26</v>
      </c>
      <c r="C209" s="8" cm="1">
        <f t="array" ref="C209">IF($I$2="Длительное проживание от 30 ночей ",
INDEX(GRID!$B$4:$U$15,MATCH(C$7,GRID!$A$4:$A$15,0),MATCH(1,($U$2=GRID!$B$1:$U$1)*(КАЛЕНДАРЬ!U29=GRID!$B$3:$U$3),0))*GRID!$H$42,
ROUNDUP(INDEX(GRID!$B$4:$U$15,MATCH(C$7,GRID!$A$4:$A$15,0),MATCH(1,($U$2=GRID!$B$1:$U$1)*(КАЛЕНДАРЬ!U29=GRID!$B$3:$U$3),0))*GRID!$H$42*(1-GRID!$H$43),0))</f>
        <v>41256</v>
      </c>
      <c r="D209" s="8" cm="1">
        <f t="array" ref="D209">IF($I$2="Длительное проживание от 30 ночей ",
INDEX(GRID!$B$18:$U$29,MATCH(C$7,GRID!$A$18:$A$29,0),MATCH(1,($U$2=GRID!$B$1:$U$1)*(КАЛЕНДАРЬ!U29=GRID!$B$3:$U$3),0))*GRID!$H$42,
ROUNDUP(INDEX(GRID!$B$18:$U$29,MATCH(C$7,GRID!$A$18:$A$29,0),MATCH(1,($U$2=GRID!$B$1:$U$1)*(КАЛЕНДАРЬ!U29=GRID!$B$3:$U$3),0))*GRID!$H$42*(1-GRID!$H$43),0))</f>
        <v>44856</v>
      </c>
      <c r="E209" s="8" cm="1">
        <f t="array" ref="E209">IF($I$2="Длительное проживание от 30 ночей ",
INDEX(GRID!$B$4:$U$15,MATCH(E$7,GRID!$A$4:$A$15,0),MATCH(1,($U$2=GRID!$B$1:$U$1)*(КАЛЕНДАРЬ!U29=GRID!$B$3:$U$3),0))*GRID!$H$42,
ROUNDUP(INDEX(GRID!$B$4:$U$15,MATCH(E$7,GRID!$A$4:$A$15,0),MATCH(1,($U$2=GRID!$B$1:$U$1)*(КАЛЕНДАРЬ!U29=GRID!$B$3:$U$3),0))*GRID!$H$42*(1-GRID!$H$43),0))</f>
        <v>48528</v>
      </c>
      <c r="F209" s="8" cm="1">
        <f t="array" ref="F209">IF($I$2="Длительное проживание от 30 ночей ",
INDEX(GRID!$B$18:$U$29,MATCH(E$7,GRID!$A$18:$A$29,0),MATCH(1,($U$2=GRID!$B$1:$U$1)*(КАЛЕНДАРЬ!U29=GRID!$B$3:$U$3),0))*GRID!$H$42,
ROUNDUP(INDEX(GRID!$B$18:$U$29,MATCH(E$7,GRID!$A$18:$A$29,0),MATCH(1,($U$2=GRID!$B$1:$U$1)*(КАЛЕНДАРЬ!U29=GRID!$B$3:$U$3),0))*GRID!$H$42*(1-GRID!$H$43),0))</f>
        <v>52128</v>
      </c>
      <c r="G209" s="57" t="s">
        <v>119</v>
      </c>
      <c r="H209" s="57" t="s">
        <v>119</v>
      </c>
      <c r="I209" s="8" cm="1">
        <f t="array" ref="I209">IF($I$2="Длительное проживание от 30 ночей ",
INDEX(GRID!$B$4:$U$15,MATCH(I$7,GRID!$A$4:$A$15,0),MATCH(1,($U$2=GRID!$B$1:$U$1)*(КАЛЕНДАРЬ!U29=GRID!$B$3:$U$3),0))*GRID!$H$42,
ROUNDUP(INDEX(GRID!$B$4:$U$15,MATCH(I$7,GRID!$A$4:$A$15,0),MATCH(1,($U$2=GRID!$B$1:$U$1)*(КАЛЕНДАРЬ!U29=GRID!$B$3:$U$3),0))*GRID!$H$42*(1-GRID!$H$43),0))</f>
        <v>59400</v>
      </c>
      <c r="J209" s="8" cm="1">
        <f t="array" ref="J209">IF($I$2="Длительное проживание от 30 ночей ",
INDEX(GRID!$B$18:$U$29,MATCH(I$7,GRID!$A$18:$A$29,0),MATCH(1,($U$2=GRID!$B$1:$U$1)*(КАЛЕНДАРЬ!U29=GRID!$B$3:$U$3),0))*GRID!$H$42,
ROUNDUP(INDEX(GRID!$B$18:$U$29,MATCH(I$7,GRID!$A$18:$A$29,0),MATCH(1,($U$2=GRID!$B$1:$U$1)*(КАЛЕНДАРЬ!U29=GRID!$B$3:$U$3),0))*GRID!$H$42*(1-GRID!$H$43),0))</f>
        <v>63000</v>
      </c>
      <c r="K209" s="57" t="s">
        <v>119</v>
      </c>
      <c r="L209" s="57" t="s">
        <v>119</v>
      </c>
      <c r="M209" s="8" cm="1">
        <f t="array" ref="M209">IF($I$2="Длительное проживание от 30 ночей ",
INDEX(GRID!$B$4:$U$15,MATCH(M$7,GRID!$A$4:$A$15,0),MATCH(1,($U$2=GRID!$B$1:$U$1)*(КАЛЕНДАРЬ!U29=GRID!$B$3:$U$3),0))*GRID!$H$42,
ROUNDUP(INDEX(GRID!$B$4:$U$15,MATCH(M$7,GRID!$A$4:$A$15,0),MATCH(1,($U$2=GRID!$B$1:$U$1)*(КАЛЕНДАРЬ!U29=GRID!$B$3:$U$3),0))*GRID!$H$42*(1-GRID!$H$43),0))</f>
        <v>85176</v>
      </c>
      <c r="N209" s="8" cm="1">
        <f t="array" ref="N209">IF($I$2="Длительное проживание от 30 ночей ",
INDEX(GRID!$B$18:$U$29,MATCH(M$7,GRID!$A$18:$A$29,0),MATCH(1,($U$2=GRID!$B$1:$U$1)*(КАЛЕНДАРЬ!U29=GRID!$B$3:$U$3),0))*GRID!$H$42,
ROUNDUP(INDEX(GRID!$B$18:$U$29,MATCH(M$7,GRID!$A$18:$A$29,0),MATCH(1,($U$2=GRID!$B$1:$U$1)*(КАЛЕНДАРЬ!U29=GRID!$B$3:$U$3),0))*GRID!$H$42*(1-GRID!$H$43),0))</f>
        <v>88776</v>
      </c>
      <c r="O209" s="57" t="s">
        <v>119</v>
      </c>
      <c r="P209" s="8" cm="1">
        <f t="array" ref="P209">IF($I$2="Длительное проживание от 30 ночей ",
INDEX(GRID!$B$4:$U$15,MATCH(P$7,GRID!$A$4:$A$15,0),MATCH(1,($U$2=GRID!$B$1:$U$1)*(КАЛЕНДАРЬ!U29=GRID!$B$3:$U$3),0))*GRID!$H$42,
ROUNDUP(INDEX(GRID!$B$4:$U$15,MATCH(P$7,GRID!$A$4:$A$15,0),MATCH(1,($U$2=GRID!$B$1:$U$1)*(КАЛЕНДАРЬ!U29=GRID!$B$3:$U$3),0))*GRID!$H$42*(1-GRID!$H$43),0))</f>
        <v>150408</v>
      </c>
      <c r="Q209" s="8" cm="1">
        <f t="array" ref="Q209">IF($I$2="Длительное проживание от 30 ночей ",
INDEX(GRID!$B$4:$U$15,MATCH(Q$7,GRID!$A$4:$A$15,0),MATCH(1,($U$2=GRID!$B$1:$U$1)*(КАЛЕНДАРЬ!U29=GRID!$B$3:$U$3),0))*GRID!$H$42,
ROUNDUP(INDEX(GRID!$B$4:$U$15,MATCH(Q$7,GRID!$A$4:$A$15,0),MATCH(1,($U$2=GRID!$B$1:$U$1)*(КАЛЕНДАРЬ!U29=GRID!$B$3:$U$3),0))*GRID!$H$42*(1-GRID!$H$43),0))</f>
        <v>173448</v>
      </c>
      <c r="R209" s="57" t="s">
        <v>119</v>
      </c>
      <c r="S209" s="57" t="s">
        <v>119</v>
      </c>
      <c r="T209" s="57" t="s">
        <v>119</v>
      </c>
    </row>
    <row r="210" spans="1:20" hidden="1">
      <c r="A210" s="148" t="s">
        <v>11</v>
      </c>
      <c r="B210" s="149">
        <v>27</v>
      </c>
      <c r="C210" s="8" cm="1">
        <f t="array" ref="C210">IF($I$2="Длительное проживание от 30 ночей ",
INDEX(GRID!$B$4:$U$15,MATCH(C$7,GRID!$A$4:$A$15,0),MATCH(1,($U$2=GRID!$B$1:$U$1)*(КАЛЕНДАРЬ!U30=GRID!$B$3:$U$3),0))*GRID!$H$42,
ROUNDUP(INDEX(GRID!$B$4:$U$15,MATCH(C$7,GRID!$A$4:$A$15,0),MATCH(1,($U$2=GRID!$B$1:$U$1)*(КАЛЕНДАРЬ!U30=GRID!$B$3:$U$3),0))*GRID!$H$42*(1-GRID!$H$43),0))</f>
        <v>37872</v>
      </c>
      <c r="D210" s="8" cm="1">
        <f t="array" ref="D210">IF($I$2="Длительное проживание от 30 ночей ",
INDEX(GRID!$B$18:$U$29,MATCH(C$7,GRID!$A$18:$A$29,0),MATCH(1,($U$2=GRID!$B$1:$U$1)*(КАЛЕНДАРЬ!U30=GRID!$B$3:$U$3),0))*GRID!$H$42,
ROUNDUP(INDEX(GRID!$B$18:$U$29,MATCH(C$7,GRID!$A$18:$A$29,0),MATCH(1,($U$2=GRID!$B$1:$U$1)*(КАЛЕНДАРЬ!U30=GRID!$B$3:$U$3),0))*GRID!$H$42*(1-GRID!$H$43),0))</f>
        <v>41472</v>
      </c>
      <c r="E210" s="8" cm="1">
        <f t="array" ref="E210">IF($I$2="Длительное проживание от 30 ночей ",
INDEX(GRID!$B$4:$U$15,MATCH(E$7,GRID!$A$4:$A$15,0),MATCH(1,($U$2=GRID!$B$1:$U$1)*(КАЛЕНДАРЬ!U30=GRID!$B$3:$U$3),0))*GRID!$H$42,
ROUNDUP(INDEX(GRID!$B$4:$U$15,MATCH(E$7,GRID!$A$4:$A$15,0),MATCH(1,($U$2=GRID!$B$1:$U$1)*(КАЛЕНДАРЬ!U30=GRID!$B$3:$U$3),0))*GRID!$H$42*(1-GRID!$H$43),0))</f>
        <v>44712</v>
      </c>
      <c r="F210" s="8" cm="1">
        <f t="array" ref="F210">IF($I$2="Длительное проживание от 30 ночей ",
INDEX(GRID!$B$18:$U$29,MATCH(E$7,GRID!$A$18:$A$29,0),MATCH(1,($U$2=GRID!$B$1:$U$1)*(КАЛЕНДАРЬ!U30=GRID!$B$3:$U$3),0))*GRID!$H$42,
ROUNDUP(INDEX(GRID!$B$18:$U$29,MATCH(E$7,GRID!$A$18:$A$29,0),MATCH(1,($U$2=GRID!$B$1:$U$1)*(КАЛЕНДАРЬ!U30=GRID!$B$3:$U$3),0))*GRID!$H$42*(1-GRID!$H$43),0))</f>
        <v>48312</v>
      </c>
      <c r="G210" s="57" t="s">
        <v>119</v>
      </c>
      <c r="H210" s="57" t="s">
        <v>119</v>
      </c>
      <c r="I210" s="8" cm="1">
        <f t="array" ref="I210">IF($I$2="Длительное проживание от 30 ночей ",
INDEX(GRID!$B$4:$U$15,MATCH(I$7,GRID!$A$4:$A$15,0),MATCH(1,($U$2=GRID!$B$1:$U$1)*(КАЛЕНДАРЬ!U30=GRID!$B$3:$U$3),0))*GRID!$H$42,
ROUNDUP(INDEX(GRID!$B$4:$U$15,MATCH(I$7,GRID!$A$4:$A$15,0),MATCH(1,($U$2=GRID!$B$1:$U$1)*(КАЛЕНДАРЬ!U30=GRID!$B$3:$U$3),0))*GRID!$H$42*(1-GRID!$H$43),0))</f>
        <v>55152</v>
      </c>
      <c r="J210" s="8" cm="1">
        <f t="array" ref="J210">IF($I$2="Длительное проживание от 30 ночей ",
INDEX(GRID!$B$18:$U$29,MATCH(I$7,GRID!$A$18:$A$29,0),MATCH(1,($U$2=GRID!$B$1:$U$1)*(КАЛЕНДАРЬ!U30=GRID!$B$3:$U$3),0))*GRID!$H$42,
ROUNDUP(INDEX(GRID!$B$18:$U$29,MATCH(I$7,GRID!$A$18:$A$29,0),MATCH(1,($U$2=GRID!$B$1:$U$1)*(КАЛЕНДАРЬ!U30=GRID!$B$3:$U$3),0))*GRID!$H$42*(1-GRID!$H$43),0))</f>
        <v>58752</v>
      </c>
      <c r="K210" s="57" t="s">
        <v>119</v>
      </c>
      <c r="L210" s="57" t="s">
        <v>119</v>
      </c>
      <c r="M210" s="8" cm="1">
        <f t="array" ref="M210">IF($I$2="Длительное проживание от 30 ночей ",
INDEX(GRID!$B$4:$U$15,MATCH(M$7,GRID!$A$4:$A$15,0),MATCH(1,($U$2=GRID!$B$1:$U$1)*(КАЛЕНДАРЬ!U30=GRID!$B$3:$U$3),0))*GRID!$H$42,
ROUNDUP(INDEX(GRID!$B$4:$U$15,MATCH(M$7,GRID!$A$4:$A$15,0),MATCH(1,($U$2=GRID!$B$1:$U$1)*(КАЛЕНДАРЬ!U30=GRID!$B$3:$U$3),0))*GRID!$H$42*(1-GRID!$H$43),0))</f>
        <v>79488</v>
      </c>
      <c r="N210" s="8" cm="1">
        <f t="array" ref="N210">IF($I$2="Длительное проживание от 30 ночей ",
INDEX(GRID!$B$18:$U$29,MATCH(M$7,GRID!$A$18:$A$29,0),MATCH(1,($U$2=GRID!$B$1:$U$1)*(КАЛЕНДАРЬ!U30=GRID!$B$3:$U$3),0))*GRID!$H$42,
ROUNDUP(INDEX(GRID!$B$18:$U$29,MATCH(M$7,GRID!$A$18:$A$29,0),MATCH(1,($U$2=GRID!$B$1:$U$1)*(КАЛЕНДАРЬ!U30=GRID!$B$3:$U$3),0))*GRID!$H$42*(1-GRID!$H$43),0))</f>
        <v>83088</v>
      </c>
      <c r="O210" s="57" t="s">
        <v>119</v>
      </c>
      <c r="P210" s="8" cm="1">
        <f t="array" ref="P210">IF($I$2="Длительное проживание от 30 ночей ",
INDEX(GRID!$B$4:$U$15,MATCH(P$7,GRID!$A$4:$A$15,0),MATCH(1,($U$2=GRID!$B$1:$U$1)*(КАЛЕНДАРЬ!U30=GRID!$B$3:$U$3),0))*GRID!$H$42,
ROUNDUP(INDEX(GRID!$B$4:$U$15,MATCH(P$7,GRID!$A$4:$A$15,0),MATCH(1,($U$2=GRID!$B$1:$U$1)*(КАЛЕНДАРЬ!U30=GRID!$B$3:$U$3),0))*GRID!$H$42*(1-GRID!$H$43),0))</f>
        <v>143496</v>
      </c>
      <c r="Q210" s="8" cm="1">
        <f t="array" ref="Q210">IF($I$2="Длительное проживание от 30 ночей ",
INDEX(GRID!$B$4:$U$15,MATCH(Q$7,GRID!$A$4:$A$15,0),MATCH(1,($U$2=GRID!$B$1:$U$1)*(КАЛЕНДАРЬ!U30=GRID!$B$3:$U$3),0))*GRID!$H$42,
ROUNDUP(INDEX(GRID!$B$4:$U$15,MATCH(Q$7,GRID!$A$4:$A$15,0),MATCH(1,($U$2=GRID!$B$1:$U$1)*(КАЛЕНДАРЬ!U30=GRID!$B$3:$U$3),0))*GRID!$H$42*(1-GRID!$H$43),0))</f>
        <v>166032</v>
      </c>
      <c r="R210" s="57" t="s">
        <v>119</v>
      </c>
      <c r="S210" s="57" t="s">
        <v>119</v>
      </c>
      <c r="T210" s="57" t="s">
        <v>119</v>
      </c>
    </row>
    <row r="211" spans="1:20" hidden="1">
      <c r="A211" s="148" t="s">
        <v>12</v>
      </c>
      <c r="B211" s="149">
        <v>28</v>
      </c>
      <c r="C211" s="8" cm="1">
        <f t="array" ref="C211">IF($I$2="Длительное проживание от 30 ночей ",
INDEX(GRID!$B$4:$U$15,MATCH(C$7,GRID!$A$4:$A$15,0),MATCH(1,($U$2=GRID!$B$1:$U$1)*(КАЛЕНДАРЬ!U31=GRID!$B$3:$U$3),0))*GRID!$H$42,
ROUNDUP(INDEX(GRID!$B$4:$U$15,MATCH(C$7,GRID!$A$4:$A$15,0),MATCH(1,($U$2=GRID!$B$1:$U$1)*(КАЛЕНДАРЬ!U31=GRID!$B$3:$U$3),0))*GRID!$H$42*(1-GRID!$H$43),0))</f>
        <v>37872</v>
      </c>
      <c r="D211" s="8" cm="1">
        <f t="array" ref="D211">IF($I$2="Длительное проживание от 30 ночей ",
INDEX(GRID!$B$18:$U$29,MATCH(C$7,GRID!$A$18:$A$29,0),MATCH(1,($U$2=GRID!$B$1:$U$1)*(КАЛЕНДАРЬ!U31=GRID!$B$3:$U$3),0))*GRID!$H$42,
ROUNDUP(INDEX(GRID!$B$18:$U$29,MATCH(C$7,GRID!$A$18:$A$29,0),MATCH(1,($U$2=GRID!$B$1:$U$1)*(КАЛЕНДАРЬ!U31=GRID!$B$3:$U$3),0))*GRID!$H$42*(1-GRID!$H$43),0))</f>
        <v>41472</v>
      </c>
      <c r="E211" s="8" cm="1">
        <f t="array" ref="E211">IF($I$2="Длительное проживание от 30 ночей ",
INDEX(GRID!$B$4:$U$15,MATCH(E$7,GRID!$A$4:$A$15,0),MATCH(1,($U$2=GRID!$B$1:$U$1)*(КАЛЕНДАРЬ!U31=GRID!$B$3:$U$3),0))*GRID!$H$42,
ROUNDUP(INDEX(GRID!$B$4:$U$15,MATCH(E$7,GRID!$A$4:$A$15,0),MATCH(1,($U$2=GRID!$B$1:$U$1)*(КАЛЕНДАРЬ!U31=GRID!$B$3:$U$3),0))*GRID!$H$42*(1-GRID!$H$43),0))</f>
        <v>44712</v>
      </c>
      <c r="F211" s="8" cm="1">
        <f t="array" ref="F211">IF($I$2="Длительное проживание от 30 ночей ",
INDEX(GRID!$B$18:$U$29,MATCH(E$7,GRID!$A$18:$A$29,0),MATCH(1,($U$2=GRID!$B$1:$U$1)*(КАЛЕНДАРЬ!U31=GRID!$B$3:$U$3),0))*GRID!$H$42,
ROUNDUP(INDEX(GRID!$B$18:$U$29,MATCH(E$7,GRID!$A$18:$A$29,0),MATCH(1,($U$2=GRID!$B$1:$U$1)*(КАЛЕНДАРЬ!U31=GRID!$B$3:$U$3),0))*GRID!$H$42*(1-GRID!$H$43),0))</f>
        <v>48312</v>
      </c>
      <c r="G211" s="57" t="s">
        <v>119</v>
      </c>
      <c r="H211" s="57" t="s">
        <v>119</v>
      </c>
      <c r="I211" s="8" cm="1">
        <f t="array" ref="I211">IF($I$2="Длительное проживание от 30 ночей ",
INDEX(GRID!$B$4:$U$15,MATCH(I$7,GRID!$A$4:$A$15,0),MATCH(1,($U$2=GRID!$B$1:$U$1)*(КАЛЕНДАРЬ!U31=GRID!$B$3:$U$3),0))*GRID!$H$42,
ROUNDUP(INDEX(GRID!$B$4:$U$15,MATCH(I$7,GRID!$A$4:$A$15,0),MATCH(1,($U$2=GRID!$B$1:$U$1)*(КАЛЕНДАРЬ!U31=GRID!$B$3:$U$3),0))*GRID!$H$42*(1-GRID!$H$43),0))</f>
        <v>55152</v>
      </c>
      <c r="J211" s="8" cm="1">
        <f t="array" ref="J211">IF($I$2="Длительное проживание от 30 ночей ",
INDEX(GRID!$B$18:$U$29,MATCH(I$7,GRID!$A$18:$A$29,0),MATCH(1,($U$2=GRID!$B$1:$U$1)*(КАЛЕНДАРЬ!U31=GRID!$B$3:$U$3),0))*GRID!$H$42,
ROUNDUP(INDEX(GRID!$B$18:$U$29,MATCH(I$7,GRID!$A$18:$A$29,0),MATCH(1,($U$2=GRID!$B$1:$U$1)*(КАЛЕНДАРЬ!U31=GRID!$B$3:$U$3),0))*GRID!$H$42*(1-GRID!$H$43),0))</f>
        <v>58752</v>
      </c>
      <c r="K211" s="57" t="s">
        <v>119</v>
      </c>
      <c r="L211" s="57" t="s">
        <v>119</v>
      </c>
      <c r="M211" s="8" cm="1">
        <f t="array" ref="M211">IF($I$2="Длительное проживание от 30 ночей ",
INDEX(GRID!$B$4:$U$15,MATCH(M$7,GRID!$A$4:$A$15,0),MATCH(1,($U$2=GRID!$B$1:$U$1)*(КАЛЕНДАРЬ!U31=GRID!$B$3:$U$3),0))*GRID!$H$42,
ROUNDUP(INDEX(GRID!$B$4:$U$15,MATCH(M$7,GRID!$A$4:$A$15,0),MATCH(1,($U$2=GRID!$B$1:$U$1)*(КАЛЕНДАРЬ!U31=GRID!$B$3:$U$3),0))*GRID!$H$42*(1-GRID!$H$43),0))</f>
        <v>79488</v>
      </c>
      <c r="N211" s="8" cm="1">
        <f t="array" ref="N211">IF($I$2="Длительное проживание от 30 ночей ",
INDEX(GRID!$B$18:$U$29,MATCH(M$7,GRID!$A$18:$A$29,0),MATCH(1,($U$2=GRID!$B$1:$U$1)*(КАЛЕНДАРЬ!U31=GRID!$B$3:$U$3),0))*GRID!$H$42,
ROUNDUP(INDEX(GRID!$B$18:$U$29,MATCH(M$7,GRID!$A$18:$A$29,0),MATCH(1,($U$2=GRID!$B$1:$U$1)*(КАЛЕНДАРЬ!U31=GRID!$B$3:$U$3),0))*GRID!$H$42*(1-GRID!$H$43),0))</f>
        <v>83088</v>
      </c>
      <c r="O211" s="57" t="s">
        <v>119</v>
      </c>
      <c r="P211" s="8" cm="1">
        <f t="array" ref="P211">IF($I$2="Длительное проживание от 30 ночей ",
INDEX(GRID!$B$4:$U$15,MATCH(P$7,GRID!$A$4:$A$15,0),MATCH(1,($U$2=GRID!$B$1:$U$1)*(КАЛЕНДАРЬ!U31=GRID!$B$3:$U$3),0))*GRID!$H$42,
ROUNDUP(INDEX(GRID!$B$4:$U$15,MATCH(P$7,GRID!$A$4:$A$15,0),MATCH(1,($U$2=GRID!$B$1:$U$1)*(КАЛЕНДАРЬ!U31=GRID!$B$3:$U$3),0))*GRID!$H$42*(1-GRID!$H$43),0))</f>
        <v>143496</v>
      </c>
      <c r="Q211" s="8" cm="1">
        <f t="array" ref="Q211">IF($I$2="Длительное проживание от 30 ночей ",
INDEX(GRID!$B$4:$U$15,MATCH(Q$7,GRID!$A$4:$A$15,0),MATCH(1,($U$2=GRID!$B$1:$U$1)*(КАЛЕНДАРЬ!U31=GRID!$B$3:$U$3),0))*GRID!$H$42,
ROUNDUP(INDEX(GRID!$B$4:$U$15,MATCH(Q$7,GRID!$A$4:$A$15,0),MATCH(1,($U$2=GRID!$B$1:$U$1)*(КАЛЕНДАРЬ!U31=GRID!$B$3:$U$3),0))*GRID!$H$42*(1-GRID!$H$43),0))</f>
        <v>166032</v>
      </c>
      <c r="R211" s="57" t="s">
        <v>119</v>
      </c>
      <c r="S211" s="57" t="s">
        <v>119</v>
      </c>
      <c r="T211" s="57" t="s">
        <v>119</v>
      </c>
    </row>
    <row r="212" spans="1:20" hidden="1">
      <c r="A212" s="148" t="s">
        <v>13</v>
      </c>
      <c r="B212" s="149">
        <v>29</v>
      </c>
      <c r="C212" s="8" cm="1">
        <f t="array" ref="C212">IF($I$2="Длительное проживание от 30 ночей ",
INDEX(GRID!$B$4:$U$15,MATCH(C$7,GRID!$A$4:$A$15,0),MATCH(1,($U$2=GRID!$B$1:$U$1)*(КАЛЕНДАРЬ!U32=GRID!$B$3:$U$3),0))*GRID!$H$42,
ROUNDUP(INDEX(GRID!$B$4:$U$15,MATCH(C$7,GRID!$A$4:$A$15,0),MATCH(1,($U$2=GRID!$B$1:$U$1)*(КАЛЕНДАРЬ!U32=GRID!$B$3:$U$3),0))*GRID!$H$42*(1-GRID!$H$43),0))</f>
        <v>37872</v>
      </c>
      <c r="D212" s="8" cm="1">
        <f t="array" ref="D212">IF($I$2="Длительное проживание от 30 ночей ",
INDEX(GRID!$B$18:$U$29,MATCH(C$7,GRID!$A$18:$A$29,0),MATCH(1,($U$2=GRID!$B$1:$U$1)*(КАЛЕНДАРЬ!U32=GRID!$B$3:$U$3),0))*GRID!$H$42,
ROUNDUP(INDEX(GRID!$B$18:$U$29,MATCH(C$7,GRID!$A$18:$A$29,0),MATCH(1,($U$2=GRID!$B$1:$U$1)*(КАЛЕНДАРЬ!U32=GRID!$B$3:$U$3),0))*GRID!$H$42*(1-GRID!$H$43),0))</f>
        <v>41472</v>
      </c>
      <c r="E212" s="8" cm="1">
        <f t="array" ref="E212">IF($I$2="Длительное проживание от 30 ночей ",
INDEX(GRID!$B$4:$U$15,MATCH(E$7,GRID!$A$4:$A$15,0),MATCH(1,($U$2=GRID!$B$1:$U$1)*(КАЛЕНДАРЬ!U32=GRID!$B$3:$U$3),0))*GRID!$H$42,
ROUNDUP(INDEX(GRID!$B$4:$U$15,MATCH(E$7,GRID!$A$4:$A$15,0),MATCH(1,($U$2=GRID!$B$1:$U$1)*(КАЛЕНДАРЬ!U32=GRID!$B$3:$U$3),0))*GRID!$H$42*(1-GRID!$H$43),0))</f>
        <v>44712</v>
      </c>
      <c r="F212" s="8" cm="1">
        <f t="array" ref="F212">IF($I$2="Длительное проживание от 30 ночей ",
INDEX(GRID!$B$18:$U$29,MATCH(E$7,GRID!$A$18:$A$29,0),MATCH(1,($U$2=GRID!$B$1:$U$1)*(КАЛЕНДАРЬ!U32=GRID!$B$3:$U$3),0))*GRID!$H$42,
ROUNDUP(INDEX(GRID!$B$18:$U$29,MATCH(E$7,GRID!$A$18:$A$29,0),MATCH(1,($U$2=GRID!$B$1:$U$1)*(КАЛЕНДАРЬ!U32=GRID!$B$3:$U$3),0))*GRID!$H$42*(1-GRID!$H$43),0))</f>
        <v>48312</v>
      </c>
      <c r="G212" s="57" t="s">
        <v>119</v>
      </c>
      <c r="H212" s="57" t="s">
        <v>119</v>
      </c>
      <c r="I212" s="8" cm="1">
        <f t="array" ref="I212">IF($I$2="Длительное проживание от 30 ночей ",
INDEX(GRID!$B$4:$U$15,MATCH(I$7,GRID!$A$4:$A$15,0),MATCH(1,($U$2=GRID!$B$1:$U$1)*(КАЛЕНДАРЬ!U32=GRID!$B$3:$U$3),0))*GRID!$H$42,
ROUNDUP(INDEX(GRID!$B$4:$U$15,MATCH(I$7,GRID!$A$4:$A$15,0),MATCH(1,($U$2=GRID!$B$1:$U$1)*(КАЛЕНДАРЬ!U32=GRID!$B$3:$U$3),0))*GRID!$H$42*(1-GRID!$H$43),0))</f>
        <v>55152</v>
      </c>
      <c r="J212" s="8" cm="1">
        <f t="array" ref="J212">IF($I$2="Длительное проживание от 30 ночей ",
INDEX(GRID!$B$18:$U$29,MATCH(I$7,GRID!$A$18:$A$29,0),MATCH(1,($U$2=GRID!$B$1:$U$1)*(КАЛЕНДАРЬ!U32=GRID!$B$3:$U$3),0))*GRID!$H$42,
ROUNDUP(INDEX(GRID!$B$18:$U$29,MATCH(I$7,GRID!$A$18:$A$29,0),MATCH(1,($U$2=GRID!$B$1:$U$1)*(КАЛЕНДАРЬ!U32=GRID!$B$3:$U$3),0))*GRID!$H$42*(1-GRID!$H$43),0))</f>
        <v>58752</v>
      </c>
      <c r="K212" s="57" t="s">
        <v>119</v>
      </c>
      <c r="L212" s="57" t="s">
        <v>119</v>
      </c>
      <c r="M212" s="8" cm="1">
        <f t="array" ref="M212">IF($I$2="Длительное проживание от 30 ночей ",
INDEX(GRID!$B$4:$U$15,MATCH(M$7,GRID!$A$4:$A$15,0),MATCH(1,($U$2=GRID!$B$1:$U$1)*(КАЛЕНДАРЬ!U32=GRID!$B$3:$U$3),0))*GRID!$H$42,
ROUNDUP(INDEX(GRID!$B$4:$U$15,MATCH(M$7,GRID!$A$4:$A$15,0),MATCH(1,($U$2=GRID!$B$1:$U$1)*(КАЛЕНДАРЬ!U32=GRID!$B$3:$U$3),0))*GRID!$H$42*(1-GRID!$H$43),0))</f>
        <v>79488</v>
      </c>
      <c r="N212" s="8" cm="1">
        <f t="array" ref="N212">IF($I$2="Длительное проживание от 30 ночей ",
INDEX(GRID!$B$18:$U$29,MATCH(M$7,GRID!$A$18:$A$29,0),MATCH(1,($U$2=GRID!$B$1:$U$1)*(КАЛЕНДАРЬ!U32=GRID!$B$3:$U$3),0))*GRID!$H$42,
ROUNDUP(INDEX(GRID!$B$18:$U$29,MATCH(M$7,GRID!$A$18:$A$29,0),MATCH(1,($U$2=GRID!$B$1:$U$1)*(КАЛЕНДАРЬ!U32=GRID!$B$3:$U$3),0))*GRID!$H$42*(1-GRID!$H$43),0))</f>
        <v>83088</v>
      </c>
      <c r="O212" s="57" t="s">
        <v>119</v>
      </c>
      <c r="P212" s="8" cm="1">
        <f t="array" ref="P212">IF($I$2="Длительное проживание от 30 ночей ",
INDEX(GRID!$B$4:$U$15,MATCH(P$7,GRID!$A$4:$A$15,0),MATCH(1,($U$2=GRID!$B$1:$U$1)*(КАЛЕНДАРЬ!U32=GRID!$B$3:$U$3),0))*GRID!$H$42,
ROUNDUP(INDEX(GRID!$B$4:$U$15,MATCH(P$7,GRID!$A$4:$A$15,0),MATCH(1,($U$2=GRID!$B$1:$U$1)*(КАЛЕНДАРЬ!U32=GRID!$B$3:$U$3),0))*GRID!$H$42*(1-GRID!$H$43),0))</f>
        <v>143496</v>
      </c>
      <c r="Q212" s="8" cm="1">
        <f t="array" ref="Q212">IF($I$2="Длительное проживание от 30 ночей ",
INDEX(GRID!$B$4:$U$15,MATCH(Q$7,GRID!$A$4:$A$15,0),MATCH(1,($U$2=GRID!$B$1:$U$1)*(КАЛЕНДАРЬ!U32=GRID!$B$3:$U$3),0))*GRID!$H$42,
ROUNDUP(INDEX(GRID!$B$4:$U$15,MATCH(Q$7,GRID!$A$4:$A$15,0),MATCH(1,($U$2=GRID!$B$1:$U$1)*(КАЛЕНДАРЬ!U32=GRID!$B$3:$U$3),0))*GRID!$H$42*(1-GRID!$H$43),0))</f>
        <v>166032</v>
      </c>
      <c r="R212" s="57" t="s">
        <v>119</v>
      </c>
      <c r="S212" s="57" t="s">
        <v>119</v>
      </c>
      <c r="T212" s="57" t="s">
        <v>119</v>
      </c>
    </row>
    <row r="213" spans="1:20" hidden="1">
      <c r="A213" s="148" t="s">
        <v>14</v>
      </c>
      <c r="B213" s="149">
        <v>30</v>
      </c>
      <c r="C213" s="8" cm="1">
        <f t="array" ref="C213">IF($I$2="Длительное проживание от 30 ночей ",
INDEX(GRID!$B$4:$U$15,MATCH(C$7,GRID!$A$4:$A$15,0),MATCH(1,($U$2=GRID!$B$1:$U$1)*(КАЛЕНДАРЬ!U33=GRID!$B$3:$U$3),0))*GRID!$H$42,
ROUNDUP(INDEX(GRID!$B$4:$U$15,MATCH(C$7,GRID!$A$4:$A$15,0),MATCH(1,($U$2=GRID!$B$1:$U$1)*(КАЛЕНДАРЬ!U33=GRID!$B$3:$U$3),0))*GRID!$H$42*(1-GRID!$H$43),0))</f>
        <v>37872</v>
      </c>
      <c r="D213" s="8" cm="1">
        <f t="array" ref="D213">IF($I$2="Длительное проживание от 30 ночей ",
INDEX(GRID!$B$18:$U$29,MATCH(C$7,GRID!$A$18:$A$29,0),MATCH(1,($U$2=GRID!$B$1:$U$1)*(КАЛЕНДАРЬ!U33=GRID!$B$3:$U$3),0))*GRID!$H$42,
ROUNDUP(INDEX(GRID!$B$18:$U$29,MATCH(C$7,GRID!$A$18:$A$29,0),MATCH(1,($U$2=GRID!$B$1:$U$1)*(КАЛЕНДАРЬ!U33=GRID!$B$3:$U$3),0))*GRID!$H$42*(1-GRID!$H$43),0))</f>
        <v>41472</v>
      </c>
      <c r="E213" s="8" cm="1">
        <f t="array" ref="E213">IF($I$2="Длительное проживание от 30 ночей ",
INDEX(GRID!$B$4:$U$15,MATCH(E$7,GRID!$A$4:$A$15,0),MATCH(1,($U$2=GRID!$B$1:$U$1)*(КАЛЕНДАРЬ!U33=GRID!$B$3:$U$3),0))*GRID!$H$42,
ROUNDUP(INDEX(GRID!$B$4:$U$15,MATCH(E$7,GRID!$A$4:$A$15,0),MATCH(1,($U$2=GRID!$B$1:$U$1)*(КАЛЕНДАРЬ!U33=GRID!$B$3:$U$3),0))*GRID!$H$42*(1-GRID!$H$43),0))</f>
        <v>44712</v>
      </c>
      <c r="F213" s="8" cm="1">
        <f t="array" ref="F213">IF($I$2="Длительное проживание от 30 ночей ",
INDEX(GRID!$B$18:$U$29,MATCH(E$7,GRID!$A$18:$A$29,0),MATCH(1,($U$2=GRID!$B$1:$U$1)*(КАЛЕНДАРЬ!U33=GRID!$B$3:$U$3),0))*GRID!$H$42,
ROUNDUP(INDEX(GRID!$B$18:$U$29,MATCH(E$7,GRID!$A$18:$A$29,0),MATCH(1,($U$2=GRID!$B$1:$U$1)*(КАЛЕНДАРЬ!U33=GRID!$B$3:$U$3),0))*GRID!$H$42*(1-GRID!$H$43),0))</f>
        <v>48312</v>
      </c>
      <c r="G213" s="57" t="s">
        <v>119</v>
      </c>
      <c r="H213" s="57" t="s">
        <v>119</v>
      </c>
      <c r="I213" s="8" cm="1">
        <f t="array" ref="I213">IF($I$2="Длительное проживание от 30 ночей ",
INDEX(GRID!$B$4:$U$15,MATCH(I$7,GRID!$A$4:$A$15,0),MATCH(1,($U$2=GRID!$B$1:$U$1)*(КАЛЕНДАРЬ!U33=GRID!$B$3:$U$3),0))*GRID!$H$42,
ROUNDUP(INDEX(GRID!$B$4:$U$15,MATCH(I$7,GRID!$A$4:$A$15,0),MATCH(1,($U$2=GRID!$B$1:$U$1)*(КАЛЕНДАРЬ!U33=GRID!$B$3:$U$3),0))*GRID!$H$42*(1-GRID!$H$43),0))</f>
        <v>55152</v>
      </c>
      <c r="J213" s="8" cm="1">
        <f t="array" ref="J213">IF($I$2="Длительное проживание от 30 ночей ",
INDEX(GRID!$B$18:$U$29,MATCH(I$7,GRID!$A$18:$A$29,0),MATCH(1,($U$2=GRID!$B$1:$U$1)*(КАЛЕНДАРЬ!U33=GRID!$B$3:$U$3),0))*GRID!$H$42,
ROUNDUP(INDEX(GRID!$B$18:$U$29,MATCH(I$7,GRID!$A$18:$A$29,0),MATCH(1,($U$2=GRID!$B$1:$U$1)*(КАЛЕНДАРЬ!U33=GRID!$B$3:$U$3),0))*GRID!$H$42*(1-GRID!$H$43),0))</f>
        <v>58752</v>
      </c>
      <c r="K213" s="57" t="s">
        <v>119</v>
      </c>
      <c r="L213" s="57" t="s">
        <v>119</v>
      </c>
      <c r="M213" s="8" cm="1">
        <f t="array" ref="M213">IF($I$2="Длительное проживание от 30 ночей ",
INDEX(GRID!$B$4:$U$15,MATCH(M$7,GRID!$A$4:$A$15,0),MATCH(1,($U$2=GRID!$B$1:$U$1)*(КАЛЕНДАРЬ!U33=GRID!$B$3:$U$3),0))*GRID!$H$42,
ROUNDUP(INDEX(GRID!$B$4:$U$15,MATCH(M$7,GRID!$A$4:$A$15,0),MATCH(1,($U$2=GRID!$B$1:$U$1)*(КАЛЕНДАРЬ!U33=GRID!$B$3:$U$3),0))*GRID!$H$42*(1-GRID!$H$43),0))</f>
        <v>79488</v>
      </c>
      <c r="N213" s="8" cm="1">
        <f t="array" ref="N213">IF($I$2="Длительное проживание от 30 ночей ",
INDEX(GRID!$B$18:$U$29,MATCH(M$7,GRID!$A$18:$A$29,0),MATCH(1,($U$2=GRID!$B$1:$U$1)*(КАЛЕНДАРЬ!U33=GRID!$B$3:$U$3),0))*GRID!$H$42,
ROUNDUP(INDEX(GRID!$B$18:$U$29,MATCH(M$7,GRID!$A$18:$A$29,0),MATCH(1,($U$2=GRID!$B$1:$U$1)*(КАЛЕНДАРЬ!U33=GRID!$B$3:$U$3),0))*GRID!$H$42*(1-GRID!$H$43),0))</f>
        <v>83088</v>
      </c>
      <c r="O213" s="57" t="s">
        <v>119</v>
      </c>
      <c r="P213" s="8" cm="1">
        <f t="array" ref="P213">IF($I$2="Длительное проживание от 30 ночей ",
INDEX(GRID!$B$4:$U$15,MATCH(P$7,GRID!$A$4:$A$15,0),MATCH(1,($U$2=GRID!$B$1:$U$1)*(КАЛЕНДАРЬ!U33=GRID!$B$3:$U$3),0))*GRID!$H$42,
ROUNDUP(INDEX(GRID!$B$4:$U$15,MATCH(P$7,GRID!$A$4:$A$15,0),MATCH(1,($U$2=GRID!$B$1:$U$1)*(КАЛЕНДАРЬ!U33=GRID!$B$3:$U$3),0))*GRID!$H$42*(1-GRID!$H$43),0))</f>
        <v>143496</v>
      </c>
      <c r="Q213" s="8" cm="1">
        <f t="array" ref="Q213">IF($I$2="Длительное проживание от 30 ночей ",
INDEX(GRID!$B$4:$U$15,MATCH(Q$7,GRID!$A$4:$A$15,0),MATCH(1,($U$2=GRID!$B$1:$U$1)*(КАЛЕНДАРЬ!U33=GRID!$B$3:$U$3),0))*GRID!$H$42,
ROUNDUP(INDEX(GRID!$B$4:$U$15,MATCH(Q$7,GRID!$A$4:$A$15,0),MATCH(1,($U$2=GRID!$B$1:$U$1)*(КАЛЕНДАРЬ!U33=GRID!$B$3:$U$3),0))*GRID!$H$42*(1-GRID!$H$43),0))</f>
        <v>166032</v>
      </c>
      <c r="R213" s="57" t="s">
        <v>119</v>
      </c>
      <c r="S213" s="57" t="s">
        <v>119</v>
      </c>
      <c r="T213" s="57" t="s">
        <v>119</v>
      </c>
    </row>
    <row r="214" spans="1:20" hidden="1">
      <c r="A214" s="148" t="s">
        <v>15</v>
      </c>
      <c r="B214" s="149">
        <v>31</v>
      </c>
      <c r="C214" s="8" cm="1">
        <f t="array" ref="C214">IF($I$2="Длительное проживание от 30 ночей ",
INDEX(GRID!$B$4:$U$15,MATCH(C$7,GRID!$A$4:$A$15,0),MATCH(1,($U$2=GRID!$B$1:$U$1)*(КАЛЕНДАРЬ!U34=GRID!$B$3:$U$3),0))*GRID!$H$42,
ROUNDUP(INDEX(GRID!$B$4:$U$15,MATCH(C$7,GRID!$A$4:$A$15,0),MATCH(1,($U$2=GRID!$B$1:$U$1)*(КАЛЕНДАРЬ!U34=GRID!$B$3:$U$3),0))*GRID!$H$42*(1-GRID!$H$43),0))</f>
        <v>37872</v>
      </c>
      <c r="D214" s="8" cm="1">
        <f t="array" ref="D214">IF($I$2="Длительное проживание от 30 ночей ",
INDEX(GRID!$B$18:$U$29,MATCH(C$7,GRID!$A$18:$A$29,0),MATCH(1,($U$2=GRID!$B$1:$U$1)*(КАЛЕНДАРЬ!U34=GRID!$B$3:$U$3),0))*GRID!$H$42,
ROUNDUP(INDEX(GRID!$B$18:$U$29,MATCH(C$7,GRID!$A$18:$A$29,0),MATCH(1,($U$2=GRID!$B$1:$U$1)*(КАЛЕНДАРЬ!U34=GRID!$B$3:$U$3),0))*GRID!$H$42*(1-GRID!$H$43),0))</f>
        <v>41472</v>
      </c>
      <c r="E214" s="8" cm="1">
        <f t="array" ref="E214">IF($I$2="Длительное проживание от 30 ночей ",
INDEX(GRID!$B$4:$U$15,MATCH(E$7,GRID!$A$4:$A$15,0),MATCH(1,($U$2=GRID!$B$1:$U$1)*(КАЛЕНДАРЬ!U34=GRID!$B$3:$U$3),0))*GRID!$H$42,
ROUNDUP(INDEX(GRID!$B$4:$U$15,MATCH(E$7,GRID!$A$4:$A$15,0),MATCH(1,($U$2=GRID!$B$1:$U$1)*(КАЛЕНДАРЬ!U34=GRID!$B$3:$U$3),0))*GRID!$H$42*(1-GRID!$H$43),0))</f>
        <v>44712</v>
      </c>
      <c r="F214" s="8" cm="1">
        <f t="array" ref="F214">IF($I$2="Длительное проживание от 30 ночей ",
INDEX(GRID!$B$18:$U$29,MATCH(E$7,GRID!$A$18:$A$29,0),MATCH(1,($U$2=GRID!$B$1:$U$1)*(КАЛЕНДАРЬ!U34=GRID!$B$3:$U$3),0))*GRID!$H$42,
ROUNDUP(INDEX(GRID!$B$18:$U$29,MATCH(E$7,GRID!$A$18:$A$29,0),MATCH(1,($U$2=GRID!$B$1:$U$1)*(КАЛЕНДАРЬ!U34=GRID!$B$3:$U$3),0))*GRID!$H$42*(1-GRID!$H$43),0))</f>
        <v>48312</v>
      </c>
      <c r="G214" s="57" t="s">
        <v>119</v>
      </c>
      <c r="H214" s="57" t="s">
        <v>119</v>
      </c>
      <c r="I214" s="8" cm="1">
        <f t="array" ref="I214">IF($I$2="Длительное проживание от 30 ночей ",
INDEX(GRID!$B$4:$U$15,MATCH(I$7,GRID!$A$4:$A$15,0),MATCH(1,($U$2=GRID!$B$1:$U$1)*(КАЛЕНДАРЬ!U34=GRID!$B$3:$U$3),0))*GRID!$H$42,
ROUNDUP(INDEX(GRID!$B$4:$U$15,MATCH(I$7,GRID!$A$4:$A$15,0),MATCH(1,($U$2=GRID!$B$1:$U$1)*(КАЛЕНДАРЬ!U34=GRID!$B$3:$U$3),0))*GRID!$H$42*(1-GRID!$H$43),0))</f>
        <v>55152</v>
      </c>
      <c r="J214" s="8" cm="1">
        <f t="array" ref="J214">IF($I$2="Длительное проживание от 30 ночей ",
INDEX(GRID!$B$18:$U$29,MATCH(I$7,GRID!$A$18:$A$29,0),MATCH(1,($U$2=GRID!$B$1:$U$1)*(КАЛЕНДАРЬ!U34=GRID!$B$3:$U$3),0))*GRID!$H$42,
ROUNDUP(INDEX(GRID!$B$18:$U$29,MATCH(I$7,GRID!$A$18:$A$29,0),MATCH(1,($U$2=GRID!$B$1:$U$1)*(КАЛЕНДАРЬ!U34=GRID!$B$3:$U$3),0))*GRID!$H$42*(1-GRID!$H$43),0))</f>
        <v>58752</v>
      </c>
      <c r="K214" s="57" t="s">
        <v>119</v>
      </c>
      <c r="L214" s="57" t="s">
        <v>119</v>
      </c>
      <c r="M214" s="8" cm="1">
        <f t="array" ref="M214">IF($I$2="Длительное проживание от 30 ночей ",
INDEX(GRID!$B$4:$U$15,MATCH(M$7,GRID!$A$4:$A$15,0),MATCH(1,($U$2=GRID!$B$1:$U$1)*(КАЛЕНДАРЬ!U34=GRID!$B$3:$U$3),0))*GRID!$H$42,
ROUNDUP(INDEX(GRID!$B$4:$U$15,MATCH(M$7,GRID!$A$4:$A$15,0),MATCH(1,($U$2=GRID!$B$1:$U$1)*(КАЛЕНДАРЬ!U34=GRID!$B$3:$U$3),0))*GRID!$H$42*(1-GRID!$H$43),0))</f>
        <v>79488</v>
      </c>
      <c r="N214" s="8" cm="1">
        <f t="array" ref="N214">IF($I$2="Длительное проживание от 30 ночей ",
INDEX(GRID!$B$18:$U$29,MATCH(M$7,GRID!$A$18:$A$29,0),MATCH(1,($U$2=GRID!$B$1:$U$1)*(КАЛЕНДАРЬ!U34=GRID!$B$3:$U$3),0))*GRID!$H$42,
ROUNDUP(INDEX(GRID!$B$18:$U$29,MATCH(M$7,GRID!$A$18:$A$29,0),MATCH(1,($U$2=GRID!$B$1:$U$1)*(КАЛЕНДАРЬ!U34=GRID!$B$3:$U$3),0))*GRID!$H$42*(1-GRID!$H$43),0))</f>
        <v>83088</v>
      </c>
      <c r="O214" s="57" t="s">
        <v>119</v>
      </c>
      <c r="P214" s="8" cm="1">
        <f t="array" ref="P214">IF($I$2="Длительное проживание от 30 ночей ",
INDEX(GRID!$B$4:$U$15,MATCH(P$7,GRID!$A$4:$A$15,0),MATCH(1,($U$2=GRID!$B$1:$U$1)*(КАЛЕНДАРЬ!U34=GRID!$B$3:$U$3),0))*GRID!$H$42,
ROUNDUP(INDEX(GRID!$B$4:$U$15,MATCH(P$7,GRID!$A$4:$A$15,0),MATCH(1,($U$2=GRID!$B$1:$U$1)*(КАЛЕНДАРЬ!U34=GRID!$B$3:$U$3),0))*GRID!$H$42*(1-GRID!$H$43),0))</f>
        <v>143496</v>
      </c>
      <c r="Q214" s="8" cm="1">
        <f t="array" ref="Q214">IF($I$2="Длительное проживание от 30 ночей ",
INDEX(GRID!$B$4:$U$15,MATCH(Q$7,GRID!$A$4:$A$15,0),MATCH(1,($U$2=GRID!$B$1:$U$1)*(КАЛЕНДАРЬ!U34=GRID!$B$3:$U$3),0))*GRID!$H$42,
ROUNDUP(INDEX(GRID!$B$4:$U$15,MATCH(Q$7,GRID!$A$4:$A$15,0),MATCH(1,($U$2=GRID!$B$1:$U$1)*(КАЛЕНДАРЬ!U34=GRID!$B$3:$U$3),0))*GRID!$H$42*(1-GRID!$H$43),0))</f>
        <v>166032</v>
      </c>
      <c r="R214" s="57" t="s">
        <v>119</v>
      </c>
      <c r="S214" s="57" t="s">
        <v>119</v>
      </c>
      <c r="T214" s="57" t="s">
        <v>119</v>
      </c>
    </row>
    <row r="215" spans="1:20" hidden="1">
      <c r="A215" s="146"/>
      <c r="B215" s="147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</row>
    <row r="216" spans="1:20" s="9" customFormat="1" ht="17.25" hidden="1" customHeight="1">
      <c r="A216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16" s="171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</row>
    <row r="217" spans="1:20" hidden="1">
      <c r="A217" s="172" t="s">
        <v>107</v>
      </c>
      <c r="B217" s="173"/>
      <c r="C217" s="173"/>
      <c r="D217" s="173"/>
      <c r="E217" s="173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  <c r="P217" s="173"/>
      <c r="Q217" s="173"/>
      <c r="R217" s="173"/>
      <c r="S217" s="173"/>
      <c r="T217" s="173"/>
    </row>
    <row r="218" spans="1:20" ht="56.25" hidden="1" customHeight="1">
      <c r="A218" s="174" t="s">
        <v>8</v>
      </c>
      <c r="B218" s="175"/>
      <c r="C218" s="178" t="s">
        <v>101</v>
      </c>
      <c r="D218" s="179"/>
      <c r="E218" s="164" t="s">
        <v>93</v>
      </c>
      <c r="F218" s="165"/>
      <c r="G218" s="252" t="s">
        <v>94</v>
      </c>
      <c r="H218" s="253"/>
      <c r="I218" s="208" t="s">
        <v>95</v>
      </c>
      <c r="J218" s="208"/>
      <c r="K218" s="166" t="s">
        <v>96</v>
      </c>
      <c r="L218" s="166"/>
      <c r="M218" s="170" t="s">
        <v>97</v>
      </c>
      <c r="N218" s="170"/>
      <c r="O218" s="51" t="s">
        <v>71</v>
      </c>
      <c r="P218" s="22" t="s">
        <v>72</v>
      </c>
      <c r="Q218" s="23" t="s">
        <v>73</v>
      </c>
      <c r="R218" s="51" t="s">
        <v>74</v>
      </c>
      <c r="S218" s="51" t="s">
        <v>75</v>
      </c>
      <c r="T218" s="51" t="s">
        <v>76</v>
      </c>
    </row>
    <row r="219" spans="1:20" hidden="1">
      <c r="A219" s="176"/>
      <c r="B219" s="177"/>
      <c r="C219" s="55" t="s">
        <v>9</v>
      </c>
      <c r="D219" s="55" t="s">
        <v>10</v>
      </c>
      <c r="E219" s="55" t="s">
        <v>9</v>
      </c>
      <c r="F219" s="55" t="s">
        <v>10</v>
      </c>
      <c r="G219" s="55" t="s">
        <v>9</v>
      </c>
      <c r="H219" s="55" t="s">
        <v>10</v>
      </c>
      <c r="I219" s="55" t="s">
        <v>9</v>
      </c>
      <c r="J219" s="55" t="s">
        <v>10</v>
      </c>
      <c r="K219" s="55" t="s">
        <v>9</v>
      </c>
      <c r="L219" s="55" t="s">
        <v>10</v>
      </c>
      <c r="M219" s="55" t="s">
        <v>9</v>
      </c>
      <c r="N219" s="55" t="s">
        <v>10</v>
      </c>
      <c r="O219" s="55" t="s">
        <v>99</v>
      </c>
      <c r="P219" s="55" t="s">
        <v>100</v>
      </c>
      <c r="Q219" s="55" t="s">
        <v>100</v>
      </c>
      <c r="R219" s="55" t="s">
        <v>118</v>
      </c>
      <c r="S219" s="55" t="s">
        <v>118</v>
      </c>
      <c r="T219" s="55" t="s">
        <v>118</v>
      </c>
    </row>
    <row r="220" spans="1:20" hidden="1">
      <c r="A220" s="148" t="s">
        <v>16</v>
      </c>
      <c r="B220" s="149">
        <v>1</v>
      </c>
      <c r="C220" s="8" cm="1">
        <f t="array" ref="C220">IF($I$2="Длительное проживание от 30 ночей ",
INDEX(GRID!$B$4:$U$15,MATCH(C$7,GRID!$A$4:$A$15,0),MATCH(1,($U$2=GRID!$B$1:$U$1)*(КАЛЕНДАРЬ!X4=GRID!$B$3:$U$3),0))*GRID!$H$42,
ROUNDUP(INDEX(GRID!$B$4:$U$15,MATCH(C$7,GRID!$A$4:$A$15,0),MATCH(1,($U$2=GRID!$B$1:$U$1)*(КАЛЕНДАРЬ!X4=GRID!$B$3:$U$3),0))*GRID!$H$42*(1-GRID!$H$43),0))</f>
        <v>41256</v>
      </c>
      <c r="D220" s="8" cm="1">
        <f t="array" ref="D220">IF($I$2="Длительное проживание от 30 ночей ",
INDEX(GRID!$B$18:$U$29,MATCH(C$7,GRID!$A$18:$A$29,0),MATCH(1,($U$2=GRID!$B$1:$U$1)*(КАЛЕНДАРЬ!X4=GRID!$B$3:$U$3),0))*GRID!$H$42,
ROUNDUP(INDEX(GRID!$B$18:$U$29,MATCH(C$7,GRID!$A$18:$A$29,0),MATCH(1,($U$2=GRID!$B$1:$U$1)*(КАЛЕНДАРЬ!X4=GRID!$B$3:$U$3),0))*GRID!$H$42*(1-GRID!$H$43),0))</f>
        <v>44856</v>
      </c>
      <c r="E220" s="8" cm="1">
        <f t="array" ref="E220">IF($I$2="Длительное проживание от 30 ночей ",
INDEX(GRID!$B$4:$U$15,MATCH(E$7,GRID!$A$4:$A$15,0),MATCH(1,($U$2=GRID!$B$1:$U$1)*(КАЛЕНДАРЬ!X4=GRID!$B$3:$U$3),0))*GRID!$H$42,
ROUNDUP(INDEX(GRID!$B$4:$U$15,MATCH(E$7,GRID!$A$4:$A$15,0),MATCH(1,($U$2=GRID!$B$1:$U$1)*(КАЛЕНДАРЬ!X4=GRID!$B$3:$U$3),0))*GRID!$H$42*(1-GRID!$H$43),0))</f>
        <v>48528</v>
      </c>
      <c r="F220" s="8" cm="1">
        <f t="array" ref="F220">IF($I$2="Длительное проживание от 30 ночей ",
INDEX(GRID!$B$18:$U$29,MATCH(E$7,GRID!$A$18:$A$29,0),MATCH(1,($U$2=GRID!$B$1:$U$1)*(КАЛЕНДАРЬ!X4=GRID!$B$3:$U$3),0))*GRID!$H$42,
ROUNDUP(INDEX(GRID!$B$18:$U$29,MATCH(E$7,GRID!$A$18:$A$29,0),MATCH(1,($U$2=GRID!$B$1:$U$1)*(КАЛЕНДАРЬ!X4=GRID!$B$3:$U$3),0))*GRID!$H$42*(1-GRID!$H$43),0))</f>
        <v>52128</v>
      </c>
      <c r="G220" s="57" t="s">
        <v>119</v>
      </c>
      <c r="H220" s="57" t="s">
        <v>119</v>
      </c>
      <c r="I220" s="8" cm="1">
        <f t="array" ref="I220">IF($I$2="Длительное проживание от 30 ночей ",
INDEX(GRID!$B$4:$U$15,MATCH(I$7,GRID!$A$4:$A$15,0),MATCH(1,($U$2=GRID!$B$1:$U$1)*(КАЛЕНДАРЬ!X4=GRID!$B$3:$U$3),0))*GRID!$H$42,
ROUNDUP(INDEX(GRID!$B$4:$U$15,MATCH(I$7,GRID!$A$4:$A$15,0),MATCH(1,($U$2=GRID!$B$1:$U$1)*(КАЛЕНДАРЬ!X4=GRID!$B$3:$U$3),0))*GRID!$H$42*(1-GRID!$H$43),0))</f>
        <v>59400</v>
      </c>
      <c r="J220" s="8" cm="1">
        <f t="array" ref="J220">IF($I$2="Длительное проживание от 30 ночей ",
INDEX(GRID!$B$18:$U$29,MATCH(I$7,GRID!$A$18:$A$29,0),MATCH(1,($U$2=GRID!$B$1:$U$1)*(КАЛЕНДАРЬ!X4=GRID!$B$3:$U$3),0))*GRID!$H$42,
ROUNDUP(INDEX(GRID!$B$18:$U$29,MATCH(I$7,GRID!$A$18:$A$29,0),MATCH(1,($U$2=GRID!$B$1:$U$1)*(КАЛЕНДАРЬ!X4=GRID!$B$3:$U$3),0))*GRID!$H$42*(1-GRID!$H$43),0))</f>
        <v>63000</v>
      </c>
      <c r="K220" s="57" t="s">
        <v>119</v>
      </c>
      <c r="L220" s="57" t="s">
        <v>119</v>
      </c>
      <c r="M220" s="8" cm="1">
        <f t="array" ref="M220">IF($I$2="Длительное проживание от 30 ночей ",
INDEX(GRID!$B$4:$U$15,MATCH(M$7,GRID!$A$4:$A$15,0),MATCH(1,($U$2=GRID!$B$1:$U$1)*(КАЛЕНДАРЬ!X4=GRID!$B$3:$U$3),0))*GRID!$H$42,
ROUNDUP(INDEX(GRID!$B$4:$U$15,MATCH(M$7,GRID!$A$4:$A$15,0),MATCH(1,($U$2=GRID!$B$1:$U$1)*(КАЛЕНДАРЬ!X4=GRID!$B$3:$U$3),0))*GRID!$H$42*(1-GRID!$H$43),0))</f>
        <v>85176</v>
      </c>
      <c r="N220" s="8" cm="1">
        <f t="array" ref="N220">IF($I$2="Длительное проживание от 30 ночей ",
INDEX(GRID!$B$18:$U$29,MATCH(M$7,GRID!$A$18:$A$29,0),MATCH(1,($U$2=GRID!$B$1:$U$1)*(КАЛЕНДАРЬ!X4=GRID!$B$3:$U$3),0))*GRID!$H$42,
ROUNDUP(INDEX(GRID!$B$18:$U$29,MATCH(M$7,GRID!$A$18:$A$29,0),MATCH(1,($U$2=GRID!$B$1:$U$1)*(КАЛЕНДАРЬ!X4=GRID!$B$3:$U$3),0))*GRID!$H$42*(1-GRID!$H$43),0))</f>
        <v>88776</v>
      </c>
      <c r="O220" s="57" t="s">
        <v>119</v>
      </c>
      <c r="P220" s="8" cm="1">
        <f t="array" ref="P220">IF($I$2="Длительное проживание от 30 ночей ",
INDEX(GRID!$B$4:$U$15,MATCH(P$7,GRID!$A$4:$A$15,0),MATCH(1,($U$2=GRID!$B$1:$U$1)*(КАЛЕНДАРЬ!X4=GRID!$B$3:$U$3),0))*GRID!$H$42,
ROUNDUP(INDEX(GRID!$B$4:$U$15,MATCH(P$7,GRID!$A$4:$A$15,0),MATCH(1,($U$2=GRID!$B$1:$U$1)*(КАЛЕНДАРЬ!X4=GRID!$B$3:$U$3),0))*GRID!$H$42*(1-GRID!$H$43),0))</f>
        <v>150408</v>
      </c>
      <c r="Q220" s="8" cm="1">
        <f t="array" ref="Q220">IF($I$2="Длительное проживание от 30 ночей ",
INDEX(GRID!$B$4:$U$15,MATCH(Q$7,GRID!$A$4:$A$15,0),MATCH(1,($U$2=GRID!$B$1:$U$1)*(КАЛЕНДАРЬ!X4=GRID!$B$3:$U$3),0))*GRID!$H$42,
ROUNDUP(INDEX(GRID!$B$4:$U$15,MATCH(Q$7,GRID!$A$4:$A$15,0),MATCH(1,($U$2=GRID!$B$1:$U$1)*(КАЛЕНДАРЬ!X4=GRID!$B$3:$U$3),0))*GRID!$H$42*(1-GRID!$H$43),0))</f>
        <v>173448</v>
      </c>
      <c r="R220" s="57" t="s">
        <v>119</v>
      </c>
      <c r="S220" s="57" t="s">
        <v>119</v>
      </c>
      <c r="T220" s="57" t="s">
        <v>119</v>
      </c>
    </row>
    <row r="221" spans="1:20" hidden="1">
      <c r="A221" s="148" t="s">
        <v>17</v>
      </c>
      <c r="B221" s="149">
        <v>2</v>
      </c>
      <c r="C221" s="8" cm="1">
        <f t="array" ref="C221">IF($I$2="Длительное проживание от 30 ночей ",
INDEX(GRID!$B$4:$U$15,MATCH(C$7,GRID!$A$4:$A$15,0),MATCH(1,($U$2=GRID!$B$1:$U$1)*(КАЛЕНДАРЬ!X5=GRID!$B$3:$U$3),0))*GRID!$H$42,
ROUNDUP(INDEX(GRID!$B$4:$U$15,MATCH(C$7,GRID!$A$4:$A$15,0),MATCH(1,($U$2=GRID!$B$1:$U$1)*(КАЛЕНДАРЬ!X5=GRID!$B$3:$U$3),0))*GRID!$H$42*(1-GRID!$H$43),0))</f>
        <v>41256</v>
      </c>
      <c r="D221" s="8" cm="1">
        <f t="array" ref="D221">IF($I$2="Длительное проживание от 30 ночей ",
INDEX(GRID!$B$18:$U$29,MATCH(C$7,GRID!$A$18:$A$29,0),MATCH(1,($U$2=GRID!$B$1:$U$1)*(КАЛЕНДАРЬ!X5=GRID!$B$3:$U$3),0))*GRID!$H$42,
ROUNDUP(INDEX(GRID!$B$18:$U$29,MATCH(C$7,GRID!$A$18:$A$29,0),MATCH(1,($U$2=GRID!$B$1:$U$1)*(КАЛЕНДАРЬ!X5=GRID!$B$3:$U$3),0))*GRID!$H$42*(1-GRID!$H$43),0))</f>
        <v>44856</v>
      </c>
      <c r="E221" s="8" cm="1">
        <f t="array" ref="E221">IF($I$2="Длительное проживание от 30 ночей ",
INDEX(GRID!$B$4:$U$15,MATCH(E$7,GRID!$A$4:$A$15,0),MATCH(1,($U$2=GRID!$B$1:$U$1)*(КАЛЕНДАРЬ!X5=GRID!$B$3:$U$3),0))*GRID!$H$42,
ROUNDUP(INDEX(GRID!$B$4:$U$15,MATCH(E$7,GRID!$A$4:$A$15,0),MATCH(1,($U$2=GRID!$B$1:$U$1)*(КАЛЕНДАРЬ!X5=GRID!$B$3:$U$3),0))*GRID!$H$42*(1-GRID!$H$43),0))</f>
        <v>48528</v>
      </c>
      <c r="F221" s="8" cm="1">
        <f t="array" ref="F221">IF($I$2="Длительное проживание от 30 ночей ",
INDEX(GRID!$B$18:$U$29,MATCH(E$7,GRID!$A$18:$A$29,0),MATCH(1,($U$2=GRID!$B$1:$U$1)*(КАЛЕНДАРЬ!X5=GRID!$B$3:$U$3),0))*GRID!$H$42,
ROUNDUP(INDEX(GRID!$B$18:$U$29,MATCH(E$7,GRID!$A$18:$A$29,0),MATCH(1,($U$2=GRID!$B$1:$U$1)*(КАЛЕНДАРЬ!X5=GRID!$B$3:$U$3),0))*GRID!$H$42*(1-GRID!$H$43),0))</f>
        <v>52128</v>
      </c>
      <c r="G221" s="57" t="s">
        <v>119</v>
      </c>
      <c r="H221" s="57" t="s">
        <v>119</v>
      </c>
      <c r="I221" s="8" cm="1">
        <f t="array" ref="I221">IF($I$2="Длительное проживание от 30 ночей ",
INDEX(GRID!$B$4:$U$15,MATCH(I$7,GRID!$A$4:$A$15,0),MATCH(1,($U$2=GRID!$B$1:$U$1)*(КАЛЕНДАРЬ!X5=GRID!$B$3:$U$3),0))*GRID!$H$42,
ROUNDUP(INDEX(GRID!$B$4:$U$15,MATCH(I$7,GRID!$A$4:$A$15,0),MATCH(1,($U$2=GRID!$B$1:$U$1)*(КАЛЕНДАРЬ!X5=GRID!$B$3:$U$3),0))*GRID!$H$42*(1-GRID!$H$43),0))</f>
        <v>59400</v>
      </c>
      <c r="J221" s="8" cm="1">
        <f t="array" ref="J221">IF($I$2="Длительное проживание от 30 ночей ",
INDEX(GRID!$B$18:$U$29,MATCH(I$7,GRID!$A$18:$A$29,0),MATCH(1,($U$2=GRID!$B$1:$U$1)*(КАЛЕНДАРЬ!X5=GRID!$B$3:$U$3),0))*GRID!$H$42,
ROUNDUP(INDEX(GRID!$B$18:$U$29,MATCH(I$7,GRID!$A$18:$A$29,0),MATCH(1,($U$2=GRID!$B$1:$U$1)*(КАЛЕНДАРЬ!X5=GRID!$B$3:$U$3),0))*GRID!$H$42*(1-GRID!$H$43),0))</f>
        <v>63000</v>
      </c>
      <c r="K221" s="57" t="s">
        <v>119</v>
      </c>
      <c r="L221" s="57" t="s">
        <v>119</v>
      </c>
      <c r="M221" s="8" cm="1">
        <f t="array" ref="M221">IF($I$2="Длительное проживание от 30 ночей ",
INDEX(GRID!$B$4:$U$15,MATCH(M$7,GRID!$A$4:$A$15,0),MATCH(1,($U$2=GRID!$B$1:$U$1)*(КАЛЕНДАРЬ!X5=GRID!$B$3:$U$3),0))*GRID!$H$42,
ROUNDUP(INDEX(GRID!$B$4:$U$15,MATCH(M$7,GRID!$A$4:$A$15,0),MATCH(1,($U$2=GRID!$B$1:$U$1)*(КАЛЕНДАРЬ!X5=GRID!$B$3:$U$3),0))*GRID!$H$42*(1-GRID!$H$43),0))</f>
        <v>85176</v>
      </c>
      <c r="N221" s="8" cm="1">
        <f t="array" ref="N221">IF($I$2="Длительное проживание от 30 ночей ",
INDEX(GRID!$B$18:$U$29,MATCH(M$7,GRID!$A$18:$A$29,0),MATCH(1,($U$2=GRID!$B$1:$U$1)*(КАЛЕНДАРЬ!X5=GRID!$B$3:$U$3),0))*GRID!$H$42,
ROUNDUP(INDEX(GRID!$B$18:$U$29,MATCH(M$7,GRID!$A$18:$A$29,0),MATCH(1,($U$2=GRID!$B$1:$U$1)*(КАЛЕНДАРЬ!X5=GRID!$B$3:$U$3),0))*GRID!$H$42*(1-GRID!$H$43),0))</f>
        <v>88776</v>
      </c>
      <c r="O221" s="57" t="s">
        <v>119</v>
      </c>
      <c r="P221" s="8" cm="1">
        <f t="array" ref="P221">IF($I$2="Длительное проживание от 30 ночей ",
INDEX(GRID!$B$4:$U$15,MATCH(P$7,GRID!$A$4:$A$15,0),MATCH(1,($U$2=GRID!$B$1:$U$1)*(КАЛЕНДАРЬ!X5=GRID!$B$3:$U$3),0))*GRID!$H$42,
ROUNDUP(INDEX(GRID!$B$4:$U$15,MATCH(P$7,GRID!$A$4:$A$15,0),MATCH(1,($U$2=GRID!$B$1:$U$1)*(КАЛЕНДАРЬ!X5=GRID!$B$3:$U$3),0))*GRID!$H$42*(1-GRID!$H$43),0))</f>
        <v>150408</v>
      </c>
      <c r="Q221" s="8" cm="1">
        <f t="array" ref="Q221">IF($I$2="Длительное проживание от 30 ночей ",
INDEX(GRID!$B$4:$U$15,MATCH(Q$7,GRID!$A$4:$A$15,0),MATCH(1,($U$2=GRID!$B$1:$U$1)*(КАЛЕНДАРЬ!X5=GRID!$B$3:$U$3),0))*GRID!$H$42,
ROUNDUP(INDEX(GRID!$B$4:$U$15,MATCH(Q$7,GRID!$A$4:$A$15,0),MATCH(1,($U$2=GRID!$B$1:$U$1)*(КАЛЕНДАРЬ!X5=GRID!$B$3:$U$3),0))*GRID!$H$42*(1-GRID!$H$43),0))</f>
        <v>173448</v>
      </c>
      <c r="R221" s="57" t="s">
        <v>119</v>
      </c>
      <c r="S221" s="57" t="s">
        <v>119</v>
      </c>
      <c r="T221" s="57" t="s">
        <v>119</v>
      </c>
    </row>
    <row r="222" spans="1:20" hidden="1">
      <c r="A222" s="148" t="s">
        <v>11</v>
      </c>
      <c r="B222" s="149">
        <v>3</v>
      </c>
      <c r="C222" s="8" cm="1">
        <f t="array" ref="C222">IF($I$2="Длительное проживание от 30 ночей ",
INDEX(GRID!$B$4:$U$15,MATCH(C$7,GRID!$A$4:$A$15,0),MATCH(1,($U$2=GRID!$B$1:$U$1)*(КАЛЕНДАРЬ!X6=GRID!$B$3:$U$3),0))*GRID!$H$42,
ROUNDUP(INDEX(GRID!$B$4:$U$15,MATCH(C$7,GRID!$A$4:$A$15,0),MATCH(1,($U$2=GRID!$B$1:$U$1)*(КАЛЕНДАРЬ!X6=GRID!$B$3:$U$3),0))*GRID!$H$42*(1-GRID!$H$43),0))</f>
        <v>41256</v>
      </c>
      <c r="D222" s="8" cm="1">
        <f t="array" ref="D222">IF($I$2="Длительное проживание от 30 ночей ",
INDEX(GRID!$B$18:$U$29,MATCH(C$7,GRID!$A$18:$A$29,0),MATCH(1,($U$2=GRID!$B$1:$U$1)*(КАЛЕНДАРЬ!X6=GRID!$B$3:$U$3),0))*GRID!$H$42,
ROUNDUP(INDEX(GRID!$B$18:$U$29,MATCH(C$7,GRID!$A$18:$A$29,0),MATCH(1,($U$2=GRID!$B$1:$U$1)*(КАЛЕНДАРЬ!X6=GRID!$B$3:$U$3),0))*GRID!$H$42*(1-GRID!$H$43),0))</f>
        <v>44856</v>
      </c>
      <c r="E222" s="8" cm="1">
        <f t="array" ref="E222">IF($I$2="Длительное проживание от 30 ночей ",
INDEX(GRID!$B$4:$U$15,MATCH(E$7,GRID!$A$4:$A$15,0),MATCH(1,($U$2=GRID!$B$1:$U$1)*(КАЛЕНДАРЬ!X6=GRID!$B$3:$U$3),0))*GRID!$H$42,
ROUNDUP(INDEX(GRID!$B$4:$U$15,MATCH(E$7,GRID!$A$4:$A$15,0),MATCH(1,($U$2=GRID!$B$1:$U$1)*(КАЛЕНДАРЬ!X6=GRID!$B$3:$U$3),0))*GRID!$H$42*(1-GRID!$H$43),0))</f>
        <v>48528</v>
      </c>
      <c r="F222" s="8" cm="1">
        <f t="array" ref="F222">IF($I$2="Длительное проживание от 30 ночей ",
INDEX(GRID!$B$18:$U$29,MATCH(E$7,GRID!$A$18:$A$29,0),MATCH(1,($U$2=GRID!$B$1:$U$1)*(КАЛЕНДАРЬ!X6=GRID!$B$3:$U$3),0))*GRID!$H$42,
ROUNDUP(INDEX(GRID!$B$18:$U$29,MATCH(E$7,GRID!$A$18:$A$29,0),MATCH(1,($U$2=GRID!$B$1:$U$1)*(КАЛЕНДАРЬ!X6=GRID!$B$3:$U$3),0))*GRID!$H$42*(1-GRID!$H$43),0))</f>
        <v>52128</v>
      </c>
      <c r="G222" s="57" t="s">
        <v>119</v>
      </c>
      <c r="H222" s="57" t="s">
        <v>119</v>
      </c>
      <c r="I222" s="8" cm="1">
        <f t="array" ref="I222">IF($I$2="Длительное проживание от 30 ночей ",
INDEX(GRID!$B$4:$U$15,MATCH(I$7,GRID!$A$4:$A$15,0),MATCH(1,($U$2=GRID!$B$1:$U$1)*(КАЛЕНДАРЬ!X6=GRID!$B$3:$U$3),0))*GRID!$H$42,
ROUNDUP(INDEX(GRID!$B$4:$U$15,MATCH(I$7,GRID!$A$4:$A$15,0),MATCH(1,($U$2=GRID!$B$1:$U$1)*(КАЛЕНДАРЬ!X6=GRID!$B$3:$U$3),0))*GRID!$H$42*(1-GRID!$H$43),0))</f>
        <v>59400</v>
      </c>
      <c r="J222" s="8" cm="1">
        <f t="array" ref="J222">IF($I$2="Длительное проживание от 30 ночей ",
INDEX(GRID!$B$18:$U$29,MATCH(I$7,GRID!$A$18:$A$29,0),MATCH(1,($U$2=GRID!$B$1:$U$1)*(КАЛЕНДАРЬ!X6=GRID!$B$3:$U$3),0))*GRID!$H$42,
ROUNDUP(INDEX(GRID!$B$18:$U$29,MATCH(I$7,GRID!$A$18:$A$29,0),MATCH(1,($U$2=GRID!$B$1:$U$1)*(КАЛЕНДАРЬ!X6=GRID!$B$3:$U$3),0))*GRID!$H$42*(1-GRID!$H$43),0))</f>
        <v>63000</v>
      </c>
      <c r="K222" s="57" t="s">
        <v>119</v>
      </c>
      <c r="L222" s="57" t="s">
        <v>119</v>
      </c>
      <c r="M222" s="8" cm="1">
        <f t="array" ref="M222">IF($I$2="Длительное проживание от 30 ночей ",
INDEX(GRID!$B$4:$U$15,MATCH(M$7,GRID!$A$4:$A$15,0),MATCH(1,($U$2=GRID!$B$1:$U$1)*(КАЛЕНДАРЬ!X6=GRID!$B$3:$U$3),0))*GRID!$H$42,
ROUNDUP(INDEX(GRID!$B$4:$U$15,MATCH(M$7,GRID!$A$4:$A$15,0),MATCH(1,($U$2=GRID!$B$1:$U$1)*(КАЛЕНДАРЬ!X6=GRID!$B$3:$U$3),0))*GRID!$H$42*(1-GRID!$H$43),0))</f>
        <v>85176</v>
      </c>
      <c r="N222" s="8" cm="1">
        <f t="array" ref="N222">IF($I$2="Длительное проживание от 30 ночей ",
INDEX(GRID!$B$18:$U$29,MATCH(M$7,GRID!$A$18:$A$29,0),MATCH(1,($U$2=GRID!$B$1:$U$1)*(КАЛЕНДАРЬ!X6=GRID!$B$3:$U$3),0))*GRID!$H$42,
ROUNDUP(INDEX(GRID!$B$18:$U$29,MATCH(M$7,GRID!$A$18:$A$29,0),MATCH(1,($U$2=GRID!$B$1:$U$1)*(КАЛЕНДАРЬ!X6=GRID!$B$3:$U$3),0))*GRID!$H$42*(1-GRID!$H$43),0))</f>
        <v>88776</v>
      </c>
      <c r="O222" s="57" t="s">
        <v>119</v>
      </c>
      <c r="P222" s="8" cm="1">
        <f t="array" ref="P222">IF($I$2="Длительное проживание от 30 ночей ",
INDEX(GRID!$B$4:$U$15,MATCH(P$7,GRID!$A$4:$A$15,0),MATCH(1,($U$2=GRID!$B$1:$U$1)*(КАЛЕНДАРЬ!X6=GRID!$B$3:$U$3),0))*GRID!$H$42,
ROUNDUP(INDEX(GRID!$B$4:$U$15,MATCH(P$7,GRID!$A$4:$A$15,0),MATCH(1,($U$2=GRID!$B$1:$U$1)*(КАЛЕНДАРЬ!X6=GRID!$B$3:$U$3),0))*GRID!$H$42*(1-GRID!$H$43),0))</f>
        <v>150408</v>
      </c>
      <c r="Q222" s="8" cm="1">
        <f t="array" ref="Q222">IF($I$2="Длительное проживание от 30 ночей ",
INDEX(GRID!$B$4:$U$15,MATCH(Q$7,GRID!$A$4:$A$15,0),MATCH(1,($U$2=GRID!$B$1:$U$1)*(КАЛЕНДАРЬ!X6=GRID!$B$3:$U$3),0))*GRID!$H$42,
ROUNDUP(INDEX(GRID!$B$4:$U$15,MATCH(Q$7,GRID!$A$4:$A$15,0),MATCH(1,($U$2=GRID!$B$1:$U$1)*(КАЛЕНДАРЬ!X6=GRID!$B$3:$U$3),0))*GRID!$H$42*(1-GRID!$H$43),0))</f>
        <v>173448</v>
      </c>
      <c r="R222" s="57" t="s">
        <v>119</v>
      </c>
      <c r="S222" s="57" t="s">
        <v>119</v>
      </c>
      <c r="T222" s="57" t="s">
        <v>119</v>
      </c>
    </row>
    <row r="223" spans="1:20" hidden="1">
      <c r="A223" s="148" t="s">
        <v>12</v>
      </c>
      <c r="B223" s="149">
        <v>4</v>
      </c>
      <c r="C223" s="8" cm="1">
        <f t="array" ref="C223">IF($I$2="Длительное проживание от 30 ночей ",
INDEX(GRID!$B$4:$U$15,MATCH(C$7,GRID!$A$4:$A$15,0),MATCH(1,($U$2=GRID!$B$1:$U$1)*(КАЛЕНДАРЬ!X7=GRID!$B$3:$U$3),0))*GRID!$H$42,
ROUNDUP(INDEX(GRID!$B$4:$U$15,MATCH(C$7,GRID!$A$4:$A$15,0),MATCH(1,($U$2=GRID!$B$1:$U$1)*(КАЛЕНДАРЬ!X7=GRID!$B$3:$U$3),0))*GRID!$H$42*(1-GRID!$H$43),0))</f>
        <v>41256</v>
      </c>
      <c r="D223" s="8" cm="1">
        <f t="array" ref="D223">IF($I$2="Длительное проживание от 30 ночей ",
INDEX(GRID!$B$18:$U$29,MATCH(C$7,GRID!$A$18:$A$29,0),MATCH(1,($U$2=GRID!$B$1:$U$1)*(КАЛЕНДАРЬ!X7=GRID!$B$3:$U$3),0))*GRID!$H$42,
ROUNDUP(INDEX(GRID!$B$18:$U$29,MATCH(C$7,GRID!$A$18:$A$29,0),MATCH(1,($U$2=GRID!$B$1:$U$1)*(КАЛЕНДАРЬ!X7=GRID!$B$3:$U$3),0))*GRID!$H$42*(1-GRID!$H$43),0))</f>
        <v>44856</v>
      </c>
      <c r="E223" s="8" cm="1">
        <f t="array" ref="E223">IF($I$2="Длительное проживание от 30 ночей ",
INDEX(GRID!$B$4:$U$15,MATCH(E$7,GRID!$A$4:$A$15,0),MATCH(1,($U$2=GRID!$B$1:$U$1)*(КАЛЕНДАРЬ!X7=GRID!$B$3:$U$3),0))*GRID!$H$42,
ROUNDUP(INDEX(GRID!$B$4:$U$15,MATCH(E$7,GRID!$A$4:$A$15,0),MATCH(1,($U$2=GRID!$B$1:$U$1)*(КАЛЕНДАРЬ!X7=GRID!$B$3:$U$3),0))*GRID!$H$42*(1-GRID!$H$43),0))</f>
        <v>48528</v>
      </c>
      <c r="F223" s="8" cm="1">
        <f t="array" ref="F223">IF($I$2="Длительное проживание от 30 ночей ",
INDEX(GRID!$B$18:$U$29,MATCH(E$7,GRID!$A$18:$A$29,0),MATCH(1,($U$2=GRID!$B$1:$U$1)*(КАЛЕНДАРЬ!X7=GRID!$B$3:$U$3),0))*GRID!$H$42,
ROUNDUP(INDEX(GRID!$B$18:$U$29,MATCH(E$7,GRID!$A$18:$A$29,0),MATCH(1,($U$2=GRID!$B$1:$U$1)*(КАЛЕНДАРЬ!X7=GRID!$B$3:$U$3),0))*GRID!$H$42*(1-GRID!$H$43),0))</f>
        <v>52128</v>
      </c>
      <c r="G223" s="57" t="s">
        <v>119</v>
      </c>
      <c r="H223" s="57" t="s">
        <v>119</v>
      </c>
      <c r="I223" s="8" cm="1">
        <f t="array" ref="I223">IF($I$2="Длительное проживание от 30 ночей ",
INDEX(GRID!$B$4:$U$15,MATCH(I$7,GRID!$A$4:$A$15,0),MATCH(1,($U$2=GRID!$B$1:$U$1)*(КАЛЕНДАРЬ!X7=GRID!$B$3:$U$3),0))*GRID!$H$42,
ROUNDUP(INDEX(GRID!$B$4:$U$15,MATCH(I$7,GRID!$A$4:$A$15,0),MATCH(1,($U$2=GRID!$B$1:$U$1)*(КАЛЕНДАРЬ!X7=GRID!$B$3:$U$3),0))*GRID!$H$42*(1-GRID!$H$43),0))</f>
        <v>59400</v>
      </c>
      <c r="J223" s="8" cm="1">
        <f t="array" ref="J223">IF($I$2="Длительное проживание от 30 ночей ",
INDEX(GRID!$B$18:$U$29,MATCH(I$7,GRID!$A$18:$A$29,0),MATCH(1,($U$2=GRID!$B$1:$U$1)*(КАЛЕНДАРЬ!X7=GRID!$B$3:$U$3),0))*GRID!$H$42,
ROUNDUP(INDEX(GRID!$B$18:$U$29,MATCH(I$7,GRID!$A$18:$A$29,0),MATCH(1,($U$2=GRID!$B$1:$U$1)*(КАЛЕНДАРЬ!X7=GRID!$B$3:$U$3),0))*GRID!$H$42*(1-GRID!$H$43),0))</f>
        <v>63000</v>
      </c>
      <c r="K223" s="57" t="s">
        <v>119</v>
      </c>
      <c r="L223" s="57" t="s">
        <v>119</v>
      </c>
      <c r="M223" s="8" cm="1">
        <f t="array" ref="M223">IF($I$2="Длительное проживание от 30 ночей ",
INDEX(GRID!$B$4:$U$15,MATCH(M$7,GRID!$A$4:$A$15,0),MATCH(1,($U$2=GRID!$B$1:$U$1)*(КАЛЕНДАРЬ!X7=GRID!$B$3:$U$3),0))*GRID!$H$42,
ROUNDUP(INDEX(GRID!$B$4:$U$15,MATCH(M$7,GRID!$A$4:$A$15,0),MATCH(1,($U$2=GRID!$B$1:$U$1)*(КАЛЕНДАРЬ!X7=GRID!$B$3:$U$3),0))*GRID!$H$42*(1-GRID!$H$43),0))</f>
        <v>85176</v>
      </c>
      <c r="N223" s="8" cm="1">
        <f t="array" ref="N223">IF($I$2="Длительное проживание от 30 ночей ",
INDEX(GRID!$B$18:$U$29,MATCH(M$7,GRID!$A$18:$A$29,0),MATCH(1,($U$2=GRID!$B$1:$U$1)*(КАЛЕНДАРЬ!X7=GRID!$B$3:$U$3),0))*GRID!$H$42,
ROUNDUP(INDEX(GRID!$B$18:$U$29,MATCH(M$7,GRID!$A$18:$A$29,0),MATCH(1,($U$2=GRID!$B$1:$U$1)*(КАЛЕНДАРЬ!X7=GRID!$B$3:$U$3),0))*GRID!$H$42*(1-GRID!$H$43),0))</f>
        <v>88776</v>
      </c>
      <c r="O223" s="57" t="s">
        <v>119</v>
      </c>
      <c r="P223" s="8" cm="1">
        <f t="array" ref="P223">IF($I$2="Длительное проживание от 30 ночей ",
INDEX(GRID!$B$4:$U$15,MATCH(P$7,GRID!$A$4:$A$15,0),MATCH(1,($U$2=GRID!$B$1:$U$1)*(КАЛЕНДАРЬ!X7=GRID!$B$3:$U$3),0))*GRID!$H$42,
ROUNDUP(INDEX(GRID!$B$4:$U$15,MATCH(P$7,GRID!$A$4:$A$15,0),MATCH(1,($U$2=GRID!$B$1:$U$1)*(КАЛЕНДАРЬ!X7=GRID!$B$3:$U$3),0))*GRID!$H$42*(1-GRID!$H$43),0))</f>
        <v>150408</v>
      </c>
      <c r="Q223" s="8" cm="1">
        <f t="array" ref="Q223">IF($I$2="Длительное проживание от 30 ночей ",
INDEX(GRID!$B$4:$U$15,MATCH(Q$7,GRID!$A$4:$A$15,0),MATCH(1,($U$2=GRID!$B$1:$U$1)*(КАЛЕНДАРЬ!X7=GRID!$B$3:$U$3),0))*GRID!$H$42,
ROUNDUP(INDEX(GRID!$B$4:$U$15,MATCH(Q$7,GRID!$A$4:$A$15,0),MATCH(1,($U$2=GRID!$B$1:$U$1)*(КАЛЕНДАРЬ!X7=GRID!$B$3:$U$3),0))*GRID!$H$42*(1-GRID!$H$43),0))</f>
        <v>173448</v>
      </c>
      <c r="R223" s="57" t="s">
        <v>119</v>
      </c>
      <c r="S223" s="57" t="s">
        <v>119</v>
      </c>
      <c r="T223" s="57" t="s">
        <v>119</v>
      </c>
    </row>
    <row r="224" spans="1:20" hidden="1">
      <c r="A224" s="148" t="s">
        <v>13</v>
      </c>
      <c r="B224" s="149">
        <v>5</v>
      </c>
      <c r="C224" s="8" cm="1">
        <f t="array" ref="C224">IF($I$2="Длительное проживание от 30 ночей ",
INDEX(GRID!$B$4:$U$15,MATCH(C$7,GRID!$A$4:$A$15,0),MATCH(1,($U$2=GRID!$B$1:$U$1)*(КАЛЕНДАРЬ!X8=GRID!$B$3:$U$3),0))*GRID!$H$42,
ROUNDUP(INDEX(GRID!$B$4:$U$15,MATCH(C$7,GRID!$A$4:$A$15,0),MATCH(1,($U$2=GRID!$B$1:$U$1)*(КАЛЕНДАРЬ!X8=GRID!$B$3:$U$3),0))*GRID!$H$42*(1-GRID!$H$43),0))</f>
        <v>41256</v>
      </c>
      <c r="D224" s="8" cm="1">
        <f t="array" ref="D224">IF($I$2="Длительное проживание от 30 ночей ",
INDEX(GRID!$B$18:$U$29,MATCH(C$7,GRID!$A$18:$A$29,0),MATCH(1,($U$2=GRID!$B$1:$U$1)*(КАЛЕНДАРЬ!X8=GRID!$B$3:$U$3),0))*GRID!$H$42,
ROUNDUP(INDEX(GRID!$B$18:$U$29,MATCH(C$7,GRID!$A$18:$A$29,0),MATCH(1,($U$2=GRID!$B$1:$U$1)*(КАЛЕНДАРЬ!X8=GRID!$B$3:$U$3),0))*GRID!$H$42*(1-GRID!$H$43),0))</f>
        <v>44856</v>
      </c>
      <c r="E224" s="8" cm="1">
        <f t="array" ref="E224">IF($I$2="Длительное проживание от 30 ночей ",
INDEX(GRID!$B$4:$U$15,MATCH(E$7,GRID!$A$4:$A$15,0),MATCH(1,($U$2=GRID!$B$1:$U$1)*(КАЛЕНДАРЬ!X8=GRID!$B$3:$U$3),0))*GRID!$H$42,
ROUNDUP(INDEX(GRID!$B$4:$U$15,MATCH(E$7,GRID!$A$4:$A$15,0),MATCH(1,($U$2=GRID!$B$1:$U$1)*(КАЛЕНДАРЬ!X8=GRID!$B$3:$U$3),0))*GRID!$H$42*(1-GRID!$H$43),0))</f>
        <v>48528</v>
      </c>
      <c r="F224" s="8" cm="1">
        <f t="array" ref="F224">IF($I$2="Длительное проживание от 30 ночей ",
INDEX(GRID!$B$18:$U$29,MATCH(E$7,GRID!$A$18:$A$29,0),MATCH(1,($U$2=GRID!$B$1:$U$1)*(КАЛЕНДАРЬ!X8=GRID!$B$3:$U$3),0))*GRID!$H$42,
ROUNDUP(INDEX(GRID!$B$18:$U$29,MATCH(E$7,GRID!$A$18:$A$29,0),MATCH(1,($U$2=GRID!$B$1:$U$1)*(КАЛЕНДАРЬ!X8=GRID!$B$3:$U$3),0))*GRID!$H$42*(1-GRID!$H$43),0))</f>
        <v>52128</v>
      </c>
      <c r="G224" s="57" t="s">
        <v>119</v>
      </c>
      <c r="H224" s="57" t="s">
        <v>119</v>
      </c>
      <c r="I224" s="8" cm="1">
        <f t="array" ref="I224">IF($I$2="Длительное проживание от 30 ночей ",
INDEX(GRID!$B$4:$U$15,MATCH(I$7,GRID!$A$4:$A$15,0),MATCH(1,($U$2=GRID!$B$1:$U$1)*(КАЛЕНДАРЬ!X8=GRID!$B$3:$U$3),0))*GRID!$H$42,
ROUNDUP(INDEX(GRID!$B$4:$U$15,MATCH(I$7,GRID!$A$4:$A$15,0),MATCH(1,($U$2=GRID!$B$1:$U$1)*(КАЛЕНДАРЬ!X8=GRID!$B$3:$U$3),0))*GRID!$H$42*(1-GRID!$H$43),0))</f>
        <v>59400</v>
      </c>
      <c r="J224" s="8" cm="1">
        <f t="array" ref="J224">IF($I$2="Длительное проживание от 30 ночей ",
INDEX(GRID!$B$18:$U$29,MATCH(I$7,GRID!$A$18:$A$29,0),MATCH(1,($U$2=GRID!$B$1:$U$1)*(КАЛЕНДАРЬ!X8=GRID!$B$3:$U$3),0))*GRID!$H$42,
ROUNDUP(INDEX(GRID!$B$18:$U$29,MATCH(I$7,GRID!$A$18:$A$29,0),MATCH(1,($U$2=GRID!$B$1:$U$1)*(КАЛЕНДАРЬ!X8=GRID!$B$3:$U$3),0))*GRID!$H$42*(1-GRID!$H$43),0))</f>
        <v>63000</v>
      </c>
      <c r="K224" s="57" t="s">
        <v>119</v>
      </c>
      <c r="L224" s="57" t="s">
        <v>119</v>
      </c>
      <c r="M224" s="8" cm="1">
        <f t="array" ref="M224">IF($I$2="Длительное проживание от 30 ночей ",
INDEX(GRID!$B$4:$U$15,MATCH(M$7,GRID!$A$4:$A$15,0),MATCH(1,($U$2=GRID!$B$1:$U$1)*(КАЛЕНДАРЬ!X8=GRID!$B$3:$U$3),0))*GRID!$H$42,
ROUNDUP(INDEX(GRID!$B$4:$U$15,MATCH(M$7,GRID!$A$4:$A$15,0),MATCH(1,($U$2=GRID!$B$1:$U$1)*(КАЛЕНДАРЬ!X8=GRID!$B$3:$U$3),0))*GRID!$H$42*(1-GRID!$H$43),0))</f>
        <v>85176</v>
      </c>
      <c r="N224" s="8" cm="1">
        <f t="array" ref="N224">IF($I$2="Длительное проживание от 30 ночей ",
INDEX(GRID!$B$18:$U$29,MATCH(M$7,GRID!$A$18:$A$29,0),MATCH(1,($U$2=GRID!$B$1:$U$1)*(КАЛЕНДАРЬ!X8=GRID!$B$3:$U$3),0))*GRID!$H$42,
ROUNDUP(INDEX(GRID!$B$18:$U$29,MATCH(M$7,GRID!$A$18:$A$29,0),MATCH(1,($U$2=GRID!$B$1:$U$1)*(КАЛЕНДАРЬ!X8=GRID!$B$3:$U$3),0))*GRID!$H$42*(1-GRID!$H$43),0))</f>
        <v>88776</v>
      </c>
      <c r="O224" s="57" t="s">
        <v>119</v>
      </c>
      <c r="P224" s="8" cm="1">
        <f t="array" ref="P224">IF($I$2="Длительное проживание от 30 ночей ",
INDEX(GRID!$B$4:$U$15,MATCH(P$7,GRID!$A$4:$A$15,0),MATCH(1,($U$2=GRID!$B$1:$U$1)*(КАЛЕНДАРЬ!X8=GRID!$B$3:$U$3),0))*GRID!$H$42,
ROUNDUP(INDEX(GRID!$B$4:$U$15,MATCH(P$7,GRID!$A$4:$A$15,0),MATCH(1,($U$2=GRID!$B$1:$U$1)*(КАЛЕНДАРЬ!X8=GRID!$B$3:$U$3),0))*GRID!$H$42*(1-GRID!$H$43),0))</f>
        <v>150408</v>
      </c>
      <c r="Q224" s="8" cm="1">
        <f t="array" ref="Q224">IF($I$2="Длительное проживание от 30 ночей ",
INDEX(GRID!$B$4:$U$15,MATCH(Q$7,GRID!$A$4:$A$15,0),MATCH(1,($U$2=GRID!$B$1:$U$1)*(КАЛЕНДАРЬ!X8=GRID!$B$3:$U$3),0))*GRID!$H$42,
ROUNDUP(INDEX(GRID!$B$4:$U$15,MATCH(Q$7,GRID!$A$4:$A$15,0),MATCH(1,($U$2=GRID!$B$1:$U$1)*(КАЛЕНДАРЬ!X8=GRID!$B$3:$U$3),0))*GRID!$H$42*(1-GRID!$H$43),0))</f>
        <v>173448</v>
      </c>
      <c r="R224" s="57" t="s">
        <v>119</v>
      </c>
      <c r="S224" s="57" t="s">
        <v>119</v>
      </c>
      <c r="T224" s="57" t="s">
        <v>119</v>
      </c>
    </row>
    <row r="225" spans="1:20" hidden="1">
      <c r="A225" s="148" t="s">
        <v>14</v>
      </c>
      <c r="B225" s="149">
        <v>6</v>
      </c>
      <c r="C225" s="8" cm="1">
        <f t="array" ref="C225">IF($I$2="Длительное проживание от 30 ночей ",
INDEX(GRID!$B$4:$U$15,MATCH(C$7,GRID!$A$4:$A$15,0),MATCH(1,($U$2=GRID!$B$1:$U$1)*(КАЛЕНДАРЬ!X9=GRID!$B$3:$U$3),0))*GRID!$H$42,
ROUNDUP(INDEX(GRID!$B$4:$U$15,MATCH(C$7,GRID!$A$4:$A$15,0),MATCH(1,($U$2=GRID!$B$1:$U$1)*(КАЛЕНДАРЬ!X9=GRID!$B$3:$U$3),0))*GRID!$H$42*(1-GRID!$H$43),0))</f>
        <v>41256</v>
      </c>
      <c r="D225" s="8" cm="1">
        <f t="array" ref="D225">IF($I$2="Длительное проживание от 30 ночей ",
INDEX(GRID!$B$18:$U$29,MATCH(C$7,GRID!$A$18:$A$29,0),MATCH(1,($U$2=GRID!$B$1:$U$1)*(КАЛЕНДАРЬ!X9=GRID!$B$3:$U$3),0))*GRID!$H$42,
ROUNDUP(INDEX(GRID!$B$18:$U$29,MATCH(C$7,GRID!$A$18:$A$29,0),MATCH(1,($U$2=GRID!$B$1:$U$1)*(КАЛЕНДАРЬ!X9=GRID!$B$3:$U$3),0))*GRID!$H$42*(1-GRID!$H$43),0))</f>
        <v>44856</v>
      </c>
      <c r="E225" s="8" cm="1">
        <f t="array" ref="E225">IF($I$2="Длительное проживание от 30 ночей ",
INDEX(GRID!$B$4:$U$15,MATCH(E$7,GRID!$A$4:$A$15,0),MATCH(1,($U$2=GRID!$B$1:$U$1)*(КАЛЕНДАРЬ!X9=GRID!$B$3:$U$3),0))*GRID!$H$42,
ROUNDUP(INDEX(GRID!$B$4:$U$15,MATCH(E$7,GRID!$A$4:$A$15,0),MATCH(1,($U$2=GRID!$B$1:$U$1)*(КАЛЕНДАРЬ!X9=GRID!$B$3:$U$3),0))*GRID!$H$42*(1-GRID!$H$43),0))</f>
        <v>48528</v>
      </c>
      <c r="F225" s="8" cm="1">
        <f t="array" ref="F225">IF($I$2="Длительное проживание от 30 ночей ",
INDEX(GRID!$B$18:$U$29,MATCH(E$7,GRID!$A$18:$A$29,0),MATCH(1,($U$2=GRID!$B$1:$U$1)*(КАЛЕНДАРЬ!X9=GRID!$B$3:$U$3),0))*GRID!$H$42,
ROUNDUP(INDEX(GRID!$B$18:$U$29,MATCH(E$7,GRID!$A$18:$A$29,0),MATCH(1,($U$2=GRID!$B$1:$U$1)*(КАЛЕНДАРЬ!X9=GRID!$B$3:$U$3),0))*GRID!$H$42*(1-GRID!$H$43),0))</f>
        <v>52128</v>
      </c>
      <c r="G225" s="57" t="s">
        <v>119</v>
      </c>
      <c r="H225" s="57" t="s">
        <v>119</v>
      </c>
      <c r="I225" s="8" cm="1">
        <f t="array" ref="I225">IF($I$2="Длительное проживание от 30 ночей ",
INDEX(GRID!$B$4:$U$15,MATCH(I$7,GRID!$A$4:$A$15,0),MATCH(1,($U$2=GRID!$B$1:$U$1)*(КАЛЕНДАРЬ!X9=GRID!$B$3:$U$3),0))*GRID!$H$42,
ROUNDUP(INDEX(GRID!$B$4:$U$15,MATCH(I$7,GRID!$A$4:$A$15,0),MATCH(1,($U$2=GRID!$B$1:$U$1)*(КАЛЕНДАРЬ!X9=GRID!$B$3:$U$3),0))*GRID!$H$42*(1-GRID!$H$43),0))</f>
        <v>59400</v>
      </c>
      <c r="J225" s="8" cm="1">
        <f t="array" ref="J225">IF($I$2="Длительное проживание от 30 ночей ",
INDEX(GRID!$B$18:$U$29,MATCH(I$7,GRID!$A$18:$A$29,0),MATCH(1,($U$2=GRID!$B$1:$U$1)*(КАЛЕНДАРЬ!X9=GRID!$B$3:$U$3),0))*GRID!$H$42,
ROUNDUP(INDEX(GRID!$B$18:$U$29,MATCH(I$7,GRID!$A$18:$A$29,0),MATCH(1,($U$2=GRID!$B$1:$U$1)*(КАЛЕНДАРЬ!X9=GRID!$B$3:$U$3),0))*GRID!$H$42*(1-GRID!$H$43),0))</f>
        <v>63000</v>
      </c>
      <c r="K225" s="57" t="s">
        <v>119</v>
      </c>
      <c r="L225" s="57" t="s">
        <v>119</v>
      </c>
      <c r="M225" s="8" cm="1">
        <f t="array" ref="M225">IF($I$2="Длительное проживание от 30 ночей ",
INDEX(GRID!$B$4:$U$15,MATCH(M$7,GRID!$A$4:$A$15,0),MATCH(1,($U$2=GRID!$B$1:$U$1)*(КАЛЕНДАРЬ!X9=GRID!$B$3:$U$3),0))*GRID!$H$42,
ROUNDUP(INDEX(GRID!$B$4:$U$15,MATCH(M$7,GRID!$A$4:$A$15,0),MATCH(1,($U$2=GRID!$B$1:$U$1)*(КАЛЕНДАРЬ!X9=GRID!$B$3:$U$3),0))*GRID!$H$42*(1-GRID!$H$43),0))</f>
        <v>85176</v>
      </c>
      <c r="N225" s="8" cm="1">
        <f t="array" ref="N225">IF($I$2="Длительное проживание от 30 ночей ",
INDEX(GRID!$B$18:$U$29,MATCH(M$7,GRID!$A$18:$A$29,0),MATCH(1,($U$2=GRID!$B$1:$U$1)*(КАЛЕНДАРЬ!X9=GRID!$B$3:$U$3),0))*GRID!$H$42,
ROUNDUP(INDEX(GRID!$B$18:$U$29,MATCH(M$7,GRID!$A$18:$A$29,0),MATCH(1,($U$2=GRID!$B$1:$U$1)*(КАЛЕНДАРЬ!X9=GRID!$B$3:$U$3),0))*GRID!$H$42*(1-GRID!$H$43),0))</f>
        <v>88776</v>
      </c>
      <c r="O225" s="57" t="s">
        <v>119</v>
      </c>
      <c r="P225" s="8" cm="1">
        <f t="array" ref="P225">IF($I$2="Длительное проживание от 30 ночей ",
INDEX(GRID!$B$4:$U$15,MATCH(P$7,GRID!$A$4:$A$15,0),MATCH(1,($U$2=GRID!$B$1:$U$1)*(КАЛЕНДАРЬ!X9=GRID!$B$3:$U$3),0))*GRID!$H$42,
ROUNDUP(INDEX(GRID!$B$4:$U$15,MATCH(P$7,GRID!$A$4:$A$15,0),MATCH(1,($U$2=GRID!$B$1:$U$1)*(КАЛЕНДАРЬ!X9=GRID!$B$3:$U$3),0))*GRID!$H$42*(1-GRID!$H$43),0))</f>
        <v>150408</v>
      </c>
      <c r="Q225" s="8" cm="1">
        <f t="array" ref="Q225">IF($I$2="Длительное проживание от 30 ночей ",
INDEX(GRID!$B$4:$U$15,MATCH(Q$7,GRID!$A$4:$A$15,0),MATCH(1,($U$2=GRID!$B$1:$U$1)*(КАЛЕНДАРЬ!X9=GRID!$B$3:$U$3),0))*GRID!$H$42,
ROUNDUP(INDEX(GRID!$B$4:$U$15,MATCH(Q$7,GRID!$A$4:$A$15,0),MATCH(1,($U$2=GRID!$B$1:$U$1)*(КАЛЕНДАРЬ!X9=GRID!$B$3:$U$3),0))*GRID!$H$42*(1-GRID!$H$43),0))</f>
        <v>173448</v>
      </c>
      <c r="R225" s="57" t="s">
        <v>119</v>
      </c>
      <c r="S225" s="57" t="s">
        <v>119</v>
      </c>
      <c r="T225" s="57" t="s">
        <v>119</v>
      </c>
    </row>
    <row r="226" spans="1:20" hidden="1">
      <c r="A226" s="148" t="s">
        <v>15</v>
      </c>
      <c r="B226" s="149">
        <v>7</v>
      </c>
      <c r="C226" s="8" cm="1">
        <f t="array" ref="C226">IF($I$2="Длительное проживание от 30 ночей ",
INDEX(GRID!$B$4:$U$15,MATCH(C$7,GRID!$A$4:$A$15,0),MATCH(1,($U$2=GRID!$B$1:$U$1)*(КАЛЕНДАРЬ!X10=GRID!$B$3:$U$3),0))*GRID!$H$42,
ROUNDUP(INDEX(GRID!$B$4:$U$15,MATCH(C$7,GRID!$A$4:$A$15,0),MATCH(1,($U$2=GRID!$B$1:$U$1)*(КАЛЕНДАРЬ!X10=GRID!$B$3:$U$3),0))*GRID!$H$42*(1-GRID!$H$43),0))</f>
        <v>44856</v>
      </c>
      <c r="D226" s="8" cm="1">
        <f t="array" ref="D226">IF($I$2="Длительное проживание от 30 ночей ",
INDEX(GRID!$B$18:$U$29,MATCH(C$7,GRID!$A$18:$A$29,0),MATCH(1,($U$2=GRID!$B$1:$U$1)*(КАЛЕНДАРЬ!X10=GRID!$B$3:$U$3),0))*GRID!$H$42,
ROUNDUP(INDEX(GRID!$B$18:$U$29,MATCH(C$7,GRID!$A$18:$A$29,0),MATCH(1,($U$2=GRID!$B$1:$U$1)*(КАЛЕНДАРЬ!X10=GRID!$B$3:$U$3),0))*GRID!$H$42*(1-GRID!$H$43),0))</f>
        <v>48456</v>
      </c>
      <c r="E226" s="8" cm="1">
        <f t="array" ref="E226">IF($I$2="Длительное проживание от 30 ночей ",
INDEX(GRID!$B$4:$U$15,MATCH(E$7,GRID!$A$4:$A$15,0),MATCH(1,($U$2=GRID!$B$1:$U$1)*(КАЛЕНДАРЬ!X10=GRID!$B$3:$U$3),0))*GRID!$H$42,
ROUNDUP(INDEX(GRID!$B$4:$U$15,MATCH(E$7,GRID!$A$4:$A$15,0),MATCH(1,($U$2=GRID!$B$1:$U$1)*(КАЛЕНДАРЬ!X10=GRID!$B$3:$U$3),0))*GRID!$H$42*(1-GRID!$H$43),0))</f>
        <v>52488</v>
      </c>
      <c r="F226" s="8" cm="1">
        <f t="array" ref="F226">IF($I$2="Длительное проживание от 30 ночей ",
INDEX(GRID!$B$18:$U$29,MATCH(E$7,GRID!$A$18:$A$29,0),MATCH(1,($U$2=GRID!$B$1:$U$1)*(КАЛЕНДАРЬ!X10=GRID!$B$3:$U$3),0))*GRID!$H$42,
ROUNDUP(INDEX(GRID!$B$18:$U$29,MATCH(E$7,GRID!$A$18:$A$29,0),MATCH(1,($U$2=GRID!$B$1:$U$1)*(КАЛЕНДАРЬ!X10=GRID!$B$3:$U$3),0))*GRID!$H$42*(1-GRID!$H$43),0))</f>
        <v>56088</v>
      </c>
      <c r="G226" s="57" t="s">
        <v>119</v>
      </c>
      <c r="H226" s="57" t="s">
        <v>119</v>
      </c>
      <c r="I226" s="8" cm="1">
        <f t="array" ref="I226">IF($I$2="Длительное проживание от 30 ночей ",
INDEX(GRID!$B$4:$U$15,MATCH(I$7,GRID!$A$4:$A$15,0),MATCH(1,($U$2=GRID!$B$1:$U$1)*(КАЛЕНДАРЬ!X10=GRID!$B$3:$U$3),0))*GRID!$H$42,
ROUNDUP(INDEX(GRID!$B$4:$U$15,MATCH(I$7,GRID!$A$4:$A$15,0),MATCH(1,($U$2=GRID!$B$1:$U$1)*(КАЛЕНДАРЬ!X10=GRID!$B$3:$U$3),0))*GRID!$H$42*(1-GRID!$H$43),0))</f>
        <v>64080</v>
      </c>
      <c r="J226" s="8" cm="1">
        <f t="array" ref="J226">IF($I$2="Длительное проживание от 30 ночей ",
INDEX(GRID!$B$18:$U$29,MATCH(I$7,GRID!$A$18:$A$29,0),MATCH(1,($U$2=GRID!$B$1:$U$1)*(КАЛЕНДАРЬ!X10=GRID!$B$3:$U$3),0))*GRID!$H$42,
ROUNDUP(INDEX(GRID!$B$18:$U$29,MATCH(I$7,GRID!$A$18:$A$29,0),MATCH(1,($U$2=GRID!$B$1:$U$1)*(КАЛЕНДАРЬ!X10=GRID!$B$3:$U$3),0))*GRID!$H$42*(1-GRID!$H$43),0))</f>
        <v>67680</v>
      </c>
      <c r="K226" s="57" t="s">
        <v>119</v>
      </c>
      <c r="L226" s="57" t="s">
        <v>119</v>
      </c>
      <c r="M226" s="8" cm="1">
        <f t="array" ref="M226">IF($I$2="Длительное проживание от 30 ночей ",
INDEX(GRID!$B$4:$U$15,MATCH(M$7,GRID!$A$4:$A$15,0),MATCH(1,($U$2=GRID!$B$1:$U$1)*(КАЛЕНДАРЬ!X10=GRID!$B$3:$U$3),0))*GRID!$H$42,
ROUNDUP(INDEX(GRID!$B$4:$U$15,MATCH(M$7,GRID!$A$4:$A$15,0),MATCH(1,($U$2=GRID!$B$1:$U$1)*(КАЛЕНДАРЬ!X10=GRID!$B$3:$U$3),0))*GRID!$H$42*(1-GRID!$H$43),0))</f>
        <v>91224</v>
      </c>
      <c r="N226" s="8" cm="1">
        <f t="array" ref="N226">IF($I$2="Длительное проживание от 30 ночей ",
INDEX(GRID!$B$18:$U$29,MATCH(M$7,GRID!$A$18:$A$29,0),MATCH(1,($U$2=GRID!$B$1:$U$1)*(КАЛЕНДАРЬ!X10=GRID!$B$3:$U$3),0))*GRID!$H$42,
ROUNDUP(INDEX(GRID!$B$18:$U$29,MATCH(M$7,GRID!$A$18:$A$29,0),MATCH(1,($U$2=GRID!$B$1:$U$1)*(КАЛЕНДАРЬ!X10=GRID!$B$3:$U$3),0))*GRID!$H$42*(1-GRID!$H$43),0))</f>
        <v>94824</v>
      </c>
      <c r="O226" s="57" t="s">
        <v>119</v>
      </c>
      <c r="P226" s="8" cm="1">
        <f t="array" ref="P226">IF($I$2="Длительное проживание от 30 ночей ",
INDEX(GRID!$B$4:$U$15,MATCH(P$7,GRID!$A$4:$A$15,0),MATCH(1,($U$2=GRID!$B$1:$U$1)*(КАЛЕНДАРЬ!X10=GRID!$B$3:$U$3),0))*GRID!$H$42,
ROUNDUP(INDEX(GRID!$B$4:$U$15,MATCH(P$7,GRID!$A$4:$A$15,0),MATCH(1,($U$2=GRID!$B$1:$U$1)*(КАЛЕНДАРЬ!X10=GRID!$B$3:$U$3),0))*GRID!$H$42*(1-GRID!$H$43),0))</f>
        <v>157752</v>
      </c>
      <c r="Q226" s="8" cm="1">
        <f t="array" ref="Q226">IF($I$2="Длительное проживание от 30 ночей ",
INDEX(GRID!$B$4:$U$15,MATCH(Q$7,GRID!$A$4:$A$15,0),MATCH(1,($U$2=GRID!$B$1:$U$1)*(КАЛЕНДАРЬ!X10=GRID!$B$3:$U$3),0))*GRID!$H$42,
ROUNDUP(INDEX(GRID!$B$4:$U$15,MATCH(Q$7,GRID!$A$4:$A$15,0),MATCH(1,($U$2=GRID!$B$1:$U$1)*(КАЛЕНДАРЬ!X10=GRID!$B$3:$U$3),0))*GRID!$H$42*(1-GRID!$H$43),0))</f>
        <v>181368</v>
      </c>
      <c r="R226" s="57" t="s">
        <v>119</v>
      </c>
      <c r="S226" s="57" t="s">
        <v>119</v>
      </c>
      <c r="T226" s="57" t="s">
        <v>119</v>
      </c>
    </row>
    <row r="227" spans="1:20" hidden="1">
      <c r="A227" s="148" t="s">
        <v>16</v>
      </c>
      <c r="B227" s="149">
        <v>8</v>
      </c>
      <c r="C227" s="8" cm="1">
        <f t="array" ref="C227">IF($I$2="Длительное проживание от 30 ночей ",
INDEX(GRID!$B$4:$U$15,MATCH(C$7,GRID!$A$4:$A$15,0),MATCH(1,($U$2=GRID!$B$1:$U$1)*(КАЛЕНДАРЬ!X11=GRID!$B$3:$U$3),0))*GRID!$H$42,
ROUNDUP(INDEX(GRID!$B$4:$U$15,MATCH(C$7,GRID!$A$4:$A$15,0),MATCH(1,($U$2=GRID!$B$1:$U$1)*(КАЛЕНДАРЬ!X11=GRID!$B$3:$U$3),0))*GRID!$H$42*(1-GRID!$H$43),0))</f>
        <v>44856</v>
      </c>
      <c r="D227" s="8" cm="1">
        <f t="array" ref="D227">IF($I$2="Длительное проживание от 30 ночей ",
INDEX(GRID!$B$18:$U$29,MATCH(C$7,GRID!$A$18:$A$29,0),MATCH(1,($U$2=GRID!$B$1:$U$1)*(КАЛЕНДАРЬ!X11=GRID!$B$3:$U$3),0))*GRID!$H$42,
ROUNDUP(INDEX(GRID!$B$18:$U$29,MATCH(C$7,GRID!$A$18:$A$29,0),MATCH(1,($U$2=GRID!$B$1:$U$1)*(КАЛЕНДАРЬ!X11=GRID!$B$3:$U$3),0))*GRID!$H$42*(1-GRID!$H$43),0))</f>
        <v>48456</v>
      </c>
      <c r="E227" s="8" cm="1">
        <f t="array" ref="E227">IF($I$2="Длительное проживание от 30 ночей ",
INDEX(GRID!$B$4:$U$15,MATCH(E$7,GRID!$A$4:$A$15,0),MATCH(1,($U$2=GRID!$B$1:$U$1)*(КАЛЕНДАРЬ!X11=GRID!$B$3:$U$3),0))*GRID!$H$42,
ROUNDUP(INDEX(GRID!$B$4:$U$15,MATCH(E$7,GRID!$A$4:$A$15,0),MATCH(1,($U$2=GRID!$B$1:$U$1)*(КАЛЕНДАРЬ!X11=GRID!$B$3:$U$3),0))*GRID!$H$42*(1-GRID!$H$43),0))</f>
        <v>52488</v>
      </c>
      <c r="F227" s="8" cm="1">
        <f t="array" ref="F227">IF($I$2="Длительное проживание от 30 ночей ",
INDEX(GRID!$B$18:$U$29,MATCH(E$7,GRID!$A$18:$A$29,0),MATCH(1,($U$2=GRID!$B$1:$U$1)*(КАЛЕНДАРЬ!X11=GRID!$B$3:$U$3),0))*GRID!$H$42,
ROUNDUP(INDEX(GRID!$B$18:$U$29,MATCH(E$7,GRID!$A$18:$A$29,0),MATCH(1,($U$2=GRID!$B$1:$U$1)*(КАЛЕНДАРЬ!X11=GRID!$B$3:$U$3),0))*GRID!$H$42*(1-GRID!$H$43),0))</f>
        <v>56088</v>
      </c>
      <c r="G227" s="57" t="s">
        <v>119</v>
      </c>
      <c r="H227" s="57" t="s">
        <v>119</v>
      </c>
      <c r="I227" s="8" cm="1">
        <f t="array" ref="I227">IF($I$2="Длительное проживание от 30 ночей ",
INDEX(GRID!$B$4:$U$15,MATCH(I$7,GRID!$A$4:$A$15,0),MATCH(1,($U$2=GRID!$B$1:$U$1)*(КАЛЕНДАРЬ!X11=GRID!$B$3:$U$3),0))*GRID!$H$42,
ROUNDUP(INDEX(GRID!$B$4:$U$15,MATCH(I$7,GRID!$A$4:$A$15,0),MATCH(1,($U$2=GRID!$B$1:$U$1)*(КАЛЕНДАРЬ!X11=GRID!$B$3:$U$3),0))*GRID!$H$42*(1-GRID!$H$43),0))</f>
        <v>64080</v>
      </c>
      <c r="J227" s="8" cm="1">
        <f t="array" ref="J227">IF($I$2="Длительное проживание от 30 ночей ",
INDEX(GRID!$B$18:$U$29,MATCH(I$7,GRID!$A$18:$A$29,0),MATCH(1,($U$2=GRID!$B$1:$U$1)*(КАЛЕНДАРЬ!X11=GRID!$B$3:$U$3),0))*GRID!$H$42,
ROUNDUP(INDEX(GRID!$B$18:$U$29,MATCH(I$7,GRID!$A$18:$A$29,0),MATCH(1,($U$2=GRID!$B$1:$U$1)*(КАЛЕНДАРЬ!X11=GRID!$B$3:$U$3),0))*GRID!$H$42*(1-GRID!$H$43),0))</f>
        <v>67680</v>
      </c>
      <c r="K227" s="57" t="s">
        <v>119</v>
      </c>
      <c r="L227" s="57" t="s">
        <v>119</v>
      </c>
      <c r="M227" s="8" cm="1">
        <f t="array" ref="M227">IF($I$2="Длительное проживание от 30 ночей ",
INDEX(GRID!$B$4:$U$15,MATCH(M$7,GRID!$A$4:$A$15,0),MATCH(1,($U$2=GRID!$B$1:$U$1)*(КАЛЕНДАРЬ!X11=GRID!$B$3:$U$3),0))*GRID!$H$42,
ROUNDUP(INDEX(GRID!$B$4:$U$15,MATCH(M$7,GRID!$A$4:$A$15,0),MATCH(1,($U$2=GRID!$B$1:$U$1)*(КАЛЕНДАРЬ!X11=GRID!$B$3:$U$3),0))*GRID!$H$42*(1-GRID!$H$43),0))</f>
        <v>91224</v>
      </c>
      <c r="N227" s="8" cm="1">
        <f t="array" ref="N227">IF($I$2="Длительное проживание от 30 ночей ",
INDEX(GRID!$B$18:$U$29,MATCH(M$7,GRID!$A$18:$A$29,0),MATCH(1,($U$2=GRID!$B$1:$U$1)*(КАЛЕНДАРЬ!X11=GRID!$B$3:$U$3),0))*GRID!$H$42,
ROUNDUP(INDEX(GRID!$B$18:$U$29,MATCH(M$7,GRID!$A$18:$A$29,0),MATCH(1,($U$2=GRID!$B$1:$U$1)*(КАЛЕНДАРЬ!X11=GRID!$B$3:$U$3),0))*GRID!$H$42*(1-GRID!$H$43),0))</f>
        <v>94824</v>
      </c>
      <c r="O227" s="57" t="s">
        <v>119</v>
      </c>
      <c r="P227" s="8" cm="1">
        <f t="array" ref="P227">IF($I$2="Длительное проживание от 30 ночей ",
INDEX(GRID!$B$4:$U$15,MATCH(P$7,GRID!$A$4:$A$15,0),MATCH(1,($U$2=GRID!$B$1:$U$1)*(КАЛЕНДАРЬ!X11=GRID!$B$3:$U$3),0))*GRID!$H$42,
ROUNDUP(INDEX(GRID!$B$4:$U$15,MATCH(P$7,GRID!$A$4:$A$15,0),MATCH(1,($U$2=GRID!$B$1:$U$1)*(КАЛЕНДАРЬ!X11=GRID!$B$3:$U$3),0))*GRID!$H$42*(1-GRID!$H$43),0))</f>
        <v>157752</v>
      </c>
      <c r="Q227" s="8" cm="1">
        <f t="array" ref="Q227">IF($I$2="Длительное проживание от 30 ночей ",
INDEX(GRID!$B$4:$U$15,MATCH(Q$7,GRID!$A$4:$A$15,0),MATCH(1,($U$2=GRID!$B$1:$U$1)*(КАЛЕНДАРЬ!X11=GRID!$B$3:$U$3),0))*GRID!$H$42,
ROUNDUP(INDEX(GRID!$B$4:$U$15,MATCH(Q$7,GRID!$A$4:$A$15,0),MATCH(1,($U$2=GRID!$B$1:$U$1)*(КАЛЕНДАРЬ!X11=GRID!$B$3:$U$3),0))*GRID!$H$42*(1-GRID!$H$43),0))</f>
        <v>181368</v>
      </c>
      <c r="R227" s="57" t="s">
        <v>119</v>
      </c>
      <c r="S227" s="57" t="s">
        <v>119</v>
      </c>
      <c r="T227" s="57" t="s">
        <v>119</v>
      </c>
    </row>
    <row r="228" spans="1:20" hidden="1">
      <c r="A228" s="148" t="s">
        <v>17</v>
      </c>
      <c r="B228" s="149">
        <v>9</v>
      </c>
      <c r="C228" s="8" cm="1">
        <f t="array" ref="C228">IF($I$2="Длительное проживание от 30 ночей ",
INDEX(GRID!$B$4:$U$15,MATCH(C$7,GRID!$A$4:$A$15,0),MATCH(1,($U$2=GRID!$B$1:$U$1)*(КАЛЕНДАРЬ!X12=GRID!$B$3:$U$3),0))*GRID!$H$42,
ROUNDUP(INDEX(GRID!$B$4:$U$15,MATCH(C$7,GRID!$A$4:$A$15,0),MATCH(1,($U$2=GRID!$B$1:$U$1)*(КАЛЕНДАРЬ!X12=GRID!$B$3:$U$3),0))*GRID!$H$42*(1-GRID!$H$43),0))</f>
        <v>41256</v>
      </c>
      <c r="D228" s="8" cm="1">
        <f t="array" ref="D228">IF($I$2="Длительное проживание от 30 ночей ",
INDEX(GRID!$B$18:$U$29,MATCH(C$7,GRID!$A$18:$A$29,0),MATCH(1,($U$2=GRID!$B$1:$U$1)*(КАЛЕНДАРЬ!X12=GRID!$B$3:$U$3),0))*GRID!$H$42,
ROUNDUP(INDEX(GRID!$B$18:$U$29,MATCH(C$7,GRID!$A$18:$A$29,0),MATCH(1,($U$2=GRID!$B$1:$U$1)*(КАЛЕНДАРЬ!X12=GRID!$B$3:$U$3),0))*GRID!$H$42*(1-GRID!$H$43),0))</f>
        <v>44856</v>
      </c>
      <c r="E228" s="8" cm="1">
        <f t="array" ref="E228">IF($I$2="Длительное проживание от 30 ночей ",
INDEX(GRID!$B$4:$U$15,MATCH(E$7,GRID!$A$4:$A$15,0),MATCH(1,($U$2=GRID!$B$1:$U$1)*(КАЛЕНДАРЬ!X12=GRID!$B$3:$U$3),0))*GRID!$H$42,
ROUNDUP(INDEX(GRID!$B$4:$U$15,MATCH(E$7,GRID!$A$4:$A$15,0),MATCH(1,($U$2=GRID!$B$1:$U$1)*(КАЛЕНДАРЬ!X12=GRID!$B$3:$U$3),0))*GRID!$H$42*(1-GRID!$H$43),0))</f>
        <v>48528</v>
      </c>
      <c r="F228" s="8" cm="1">
        <f t="array" ref="F228">IF($I$2="Длительное проживание от 30 ночей ",
INDEX(GRID!$B$18:$U$29,MATCH(E$7,GRID!$A$18:$A$29,0),MATCH(1,($U$2=GRID!$B$1:$U$1)*(КАЛЕНДАРЬ!X12=GRID!$B$3:$U$3),0))*GRID!$H$42,
ROUNDUP(INDEX(GRID!$B$18:$U$29,MATCH(E$7,GRID!$A$18:$A$29,0),MATCH(1,($U$2=GRID!$B$1:$U$1)*(КАЛЕНДАРЬ!X12=GRID!$B$3:$U$3),0))*GRID!$H$42*(1-GRID!$H$43),0))</f>
        <v>52128</v>
      </c>
      <c r="G228" s="57" t="s">
        <v>119</v>
      </c>
      <c r="H228" s="57" t="s">
        <v>119</v>
      </c>
      <c r="I228" s="8" cm="1">
        <f t="array" ref="I228">IF($I$2="Длительное проживание от 30 ночей ",
INDEX(GRID!$B$4:$U$15,MATCH(I$7,GRID!$A$4:$A$15,0),MATCH(1,($U$2=GRID!$B$1:$U$1)*(КАЛЕНДАРЬ!X12=GRID!$B$3:$U$3),0))*GRID!$H$42,
ROUNDUP(INDEX(GRID!$B$4:$U$15,MATCH(I$7,GRID!$A$4:$A$15,0),MATCH(1,($U$2=GRID!$B$1:$U$1)*(КАЛЕНДАРЬ!X12=GRID!$B$3:$U$3),0))*GRID!$H$42*(1-GRID!$H$43),0))</f>
        <v>59400</v>
      </c>
      <c r="J228" s="8" cm="1">
        <f t="array" ref="J228">IF($I$2="Длительное проживание от 30 ночей ",
INDEX(GRID!$B$18:$U$29,MATCH(I$7,GRID!$A$18:$A$29,0),MATCH(1,($U$2=GRID!$B$1:$U$1)*(КАЛЕНДАРЬ!X12=GRID!$B$3:$U$3),0))*GRID!$H$42,
ROUNDUP(INDEX(GRID!$B$18:$U$29,MATCH(I$7,GRID!$A$18:$A$29,0),MATCH(1,($U$2=GRID!$B$1:$U$1)*(КАЛЕНДАРЬ!X12=GRID!$B$3:$U$3),0))*GRID!$H$42*(1-GRID!$H$43),0))</f>
        <v>63000</v>
      </c>
      <c r="K228" s="57" t="s">
        <v>119</v>
      </c>
      <c r="L228" s="57" t="s">
        <v>119</v>
      </c>
      <c r="M228" s="8" cm="1">
        <f t="array" ref="M228">IF($I$2="Длительное проживание от 30 ночей ",
INDEX(GRID!$B$4:$U$15,MATCH(M$7,GRID!$A$4:$A$15,0),MATCH(1,($U$2=GRID!$B$1:$U$1)*(КАЛЕНДАРЬ!X12=GRID!$B$3:$U$3),0))*GRID!$H$42,
ROUNDUP(INDEX(GRID!$B$4:$U$15,MATCH(M$7,GRID!$A$4:$A$15,0),MATCH(1,($U$2=GRID!$B$1:$U$1)*(КАЛЕНДАРЬ!X12=GRID!$B$3:$U$3),0))*GRID!$H$42*(1-GRID!$H$43),0))</f>
        <v>85176</v>
      </c>
      <c r="N228" s="8" cm="1">
        <f t="array" ref="N228">IF($I$2="Длительное проживание от 30 ночей ",
INDEX(GRID!$B$18:$U$29,MATCH(M$7,GRID!$A$18:$A$29,0),MATCH(1,($U$2=GRID!$B$1:$U$1)*(КАЛЕНДАРЬ!X12=GRID!$B$3:$U$3),0))*GRID!$H$42,
ROUNDUP(INDEX(GRID!$B$18:$U$29,MATCH(M$7,GRID!$A$18:$A$29,0),MATCH(1,($U$2=GRID!$B$1:$U$1)*(КАЛЕНДАРЬ!X12=GRID!$B$3:$U$3),0))*GRID!$H$42*(1-GRID!$H$43),0))</f>
        <v>88776</v>
      </c>
      <c r="O228" s="57" t="s">
        <v>119</v>
      </c>
      <c r="P228" s="8" cm="1">
        <f t="array" ref="P228">IF($I$2="Длительное проживание от 30 ночей ",
INDEX(GRID!$B$4:$U$15,MATCH(P$7,GRID!$A$4:$A$15,0),MATCH(1,($U$2=GRID!$B$1:$U$1)*(КАЛЕНДАРЬ!X12=GRID!$B$3:$U$3),0))*GRID!$H$42,
ROUNDUP(INDEX(GRID!$B$4:$U$15,MATCH(P$7,GRID!$A$4:$A$15,0),MATCH(1,($U$2=GRID!$B$1:$U$1)*(КАЛЕНДАРЬ!X12=GRID!$B$3:$U$3),0))*GRID!$H$42*(1-GRID!$H$43),0))</f>
        <v>150408</v>
      </c>
      <c r="Q228" s="8" cm="1">
        <f t="array" ref="Q228">IF($I$2="Длительное проживание от 30 ночей ",
INDEX(GRID!$B$4:$U$15,MATCH(Q$7,GRID!$A$4:$A$15,0),MATCH(1,($U$2=GRID!$B$1:$U$1)*(КАЛЕНДАРЬ!X12=GRID!$B$3:$U$3),0))*GRID!$H$42,
ROUNDUP(INDEX(GRID!$B$4:$U$15,MATCH(Q$7,GRID!$A$4:$A$15,0),MATCH(1,($U$2=GRID!$B$1:$U$1)*(КАЛЕНДАРЬ!X12=GRID!$B$3:$U$3),0))*GRID!$H$42*(1-GRID!$H$43),0))</f>
        <v>173448</v>
      </c>
      <c r="R228" s="57" t="s">
        <v>119</v>
      </c>
      <c r="S228" s="57" t="s">
        <v>119</v>
      </c>
      <c r="T228" s="57" t="s">
        <v>119</v>
      </c>
    </row>
    <row r="229" spans="1:20" hidden="1">
      <c r="A229" s="148" t="s">
        <v>11</v>
      </c>
      <c r="B229" s="149">
        <v>10</v>
      </c>
      <c r="C229" s="8" cm="1">
        <f t="array" ref="C229">IF($I$2="Длительное проживание от 30 ночей ",
INDEX(GRID!$B$4:$U$15,MATCH(C$7,GRID!$A$4:$A$15,0),MATCH(1,($U$2=GRID!$B$1:$U$1)*(КАЛЕНДАРЬ!X13=GRID!$B$3:$U$3),0))*GRID!$H$42,
ROUNDUP(INDEX(GRID!$B$4:$U$15,MATCH(C$7,GRID!$A$4:$A$15,0),MATCH(1,($U$2=GRID!$B$1:$U$1)*(КАЛЕНДАРЬ!X13=GRID!$B$3:$U$3),0))*GRID!$H$42*(1-GRID!$H$43),0))</f>
        <v>41256</v>
      </c>
      <c r="D229" s="8" cm="1">
        <f t="array" ref="D229">IF($I$2="Длительное проживание от 30 ночей ",
INDEX(GRID!$B$18:$U$29,MATCH(C$7,GRID!$A$18:$A$29,0),MATCH(1,($U$2=GRID!$B$1:$U$1)*(КАЛЕНДАРЬ!X13=GRID!$B$3:$U$3),0))*GRID!$H$42,
ROUNDUP(INDEX(GRID!$B$18:$U$29,MATCH(C$7,GRID!$A$18:$A$29,0),MATCH(1,($U$2=GRID!$B$1:$U$1)*(КАЛЕНДАРЬ!X13=GRID!$B$3:$U$3),0))*GRID!$H$42*(1-GRID!$H$43),0))</f>
        <v>44856</v>
      </c>
      <c r="E229" s="8" cm="1">
        <f t="array" ref="E229">IF($I$2="Длительное проживание от 30 ночей ",
INDEX(GRID!$B$4:$U$15,MATCH(E$7,GRID!$A$4:$A$15,0),MATCH(1,($U$2=GRID!$B$1:$U$1)*(КАЛЕНДАРЬ!X13=GRID!$B$3:$U$3),0))*GRID!$H$42,
ROUNDUP(INDEX(GRID!$B$4:$U$15,MATCH(E$7,GRID!$A$4:$A$15,0),MATCH(1,($U$2=GRID!$B$1:$U$1)*(КАЛЕНДАРЬ!X13=GRID!$B$3:$U$3),0))*GRID!$H$42*(1-GRID!$H$43),0))</f>
        <v>48528</v>
      </c>
      <c r="F229" s="8" cm="1">
        <f t="array" ref="F229">IF($I$2="Длительное проживание от 30 ночей ",
INDEX(GRID!$B$18:$U$29,MATCH(E$7,GRID!$A$18:$A$29,0),MATCH(1,($U$2=GRID!$B$1:$U$1)*(КАЛЕНДАРЬ!X13=GRID!$B$3:$U$3),0))*GRID!$H$42,
ROUNDUP(INDEX(GRID!$B$18:$U$29,MATCH(E$7,GRID!$A$18:$A$29,0),MATCH(1,($U$2=GRID!$B$1:$U$1)*(КАЛЕНДАРЬ!X13=GRID!$B$3:$U$3),0))*GRID!$H$42*(1-GRID!$H$43),0))</f>
        <v>52128</v>
      </c>
      <c r="G229" s="57" t="s">
        <v>119</v>
      </c>
      <c r="H229" s="57" t="s">
        <v>119</v>
      </c>
      <c r="I229" s="8" cm="1">
        <f t="array" ref="I229">IF($I$2="Длительное проживание от 30 ночей ",
INDEX(GRID!$B$4:$U$15,MATCH(I$7,GRID!$A$4:$A$15,0),MATCH(1,($U$2=GRID!$B$1:$U$1)*(КАЛЕНДАРЬ!X13=GRID!$B$3:$U$3),0))*GRID!$H$42,
ROUNDUP(INDEX(GRID!$B$4:$U$15,MATCH(I$7,GRID!$A$4:$A$15,0),MATCH(1,($U$2=GRID!$B$1:$U$1)*(КАЛЕНДАРЬ!X13=GRID!$B$3:$U$3),0))*GRID!$H$42*(1-GRID!$H$43),0))</f>
        <v>59400</v>
      </c>
      <c r="J229" s="8" cm="1">
        <f t="array" ref="J229">IF($I$2="Длительное проживание от 30 ночей ",
INDEX(GRID!$B$18:$U$29,MATCH(I$7,GRID!$A$18:$A$29,0),MATCH(1,($U$2=GRID!$B$1:$U$1)*(КАЛЕНДАРЬ!X13=GRID!$B$3:$U$3),0))*GRID!$H$42,
ROUNDUP(INDEX(GRID!$B$18:$U$29,MATCH(I$7,GRID!$A$18:$A$29,0),MATCH(1,($U$2=GRID!$B$1:$U$1)*(КАЛЕНДАРЬ!X13=GRID!$B$3:$U$3),0))*GRID!$H$42*(1-GRID!$H$43),0))</f>
        <v>63000</v>
      </c>
      <c r="K229" s="57" t="s">
        <v>119</v>
      </c>
      <c r="L229" s="57" t="s">
        <v>119</v>
      </c>
      <c r="M229" s="8" cm="1">
        <f t="array" ref="M229">IF($I$2="Длительное проживание от 30 ночей ",
INDEX(GRID!$B$4:$U$15,MATCH(M$7,GRID!$A$4:$A$15,0),MATCH(1,($U$2=GRID!$B$1:$U$1)*(КАЛЕНДАРЬ!X13=GRID!$B$3:$U$3),0))*GRID!$H$42,
ROUNDUP(INDEX(GRID!$B$4:$U$15,MATCH(M$7,GRID!$A$4:$A$15,0),MATCH(1,($U$2=GRID!$B$1:$U$1)*(КАЛЕНДАРЬ!X13=GRID!$B$3:$U$3),0))*GRID!$H$42*(1-GRID!$H$43),0))</f>
        <v>85176</v>
      </c>
      <c r="N229" s="8" cm="1">
        <f t="array" ref="N229">IF($I$2="Длительное проживание от 30 ночей ",
INDEX(GRID!$B$18:$U$29,MATCH(M$7,GRID!$A$18:$A$29,0),MATCH(1,($U$2=GRID!$B$1:$U$1)*(КАЛЕНДАРЬ!X13=GRID!$B$3:$U$3),0))*GRID!$H$42,
ROUNDUP(INDEX(GRID!$B$18:$U$29,MATCH(M$7,GRID!$A$18:$A$29,0),MATCH(1,($U$2=GRID!$B$1:$U$1)*(КАЛЕНДАРЬ!X13=GRID!$B$3:$U$3),0))*GRID!$H$42*(1-GRID!$H$43),0))</f>
        <v>88776</v>
      </c>
      <c r="O229" s="57" t="s">
        <v>119</v>
      </c>
      <c r="P229" s="8" cm="1">
        <f t="array" ref="P229">IF($I$2="Длительное проживание от 30 ночей ",
INDEX(GRID!$B$4:$U$15,MATCH(P$7,GRID!$A$4:$A$15,0),MATCH(1,($U$2=GRID!$B$1:$U$1)*(КАЛЕНДАРЬ!X13=GRID!$B$3:$U$3),0))*GRID!$H$42,
ROUNDUP(INDEX(GRID!$B$4:$U$15,MATCH(P$7,GRID!$A$4:$A$15,0),MATCH(1,($U$2=GRID!$B$1:$U$1)*(КАЛЕНДАРЬ!X13=GRID!$B$3:$U$3),0))*GRID!$H$42*(1-GRID!$H$43),0))</f>
        <v>150408</v>
      </c>
      <c r="Q229" s="8" cm="1">
        <f t="array" ref="Q229">IF($I$2="Длительное проживание от 30 ночей ",
INDEX(GRID!$B$4:$U$15,MATCH(Q$7,GRID!$A$4:$A$15,0),MATCH(1,($U$2=GRID!$B$1:$U$1)*(КАЛЕНДАРЬ!X13=GRID!$B$3:$U$3),0))*GRID!$H$42,
ROUNDUP(INDEX(GRID!$B$4:$U$15,MATCH(Q$7,GRID!$A$4:$A$15,0),MATCH(1,($U$2=GRID!$B$1:$U$1)*(КАЛЕНДАРЬ!X13=GRID!$B$3:$U$3),0))*GRID!$H$42*(1-GRID!$H$43),0))</f>
        <v>173448</v>
      </c>
      <c r="R229" s="57" t="s">
        <v>119</v>
      </c>
      <c r="S229" s="57" t="s">
        <v>119</v>
      </c>
      <c r="T229" s="57" t="s">
        <v>119</v>
      </c>
    </row>
    <row r="230" spans="1:20" hidden="1">
      <c r="A230" s="148" t="s">
        <v>12</v>
      </c>
      <c r="B230" s="149">
        <v>11</v>
      </c>
      <c r="C230" s="8" cm="1">
        <f t="array" ref="C230">IF($I$2="Длительное проживание от 30 ночей ",
INDEX(GRID!$B$4:$U$15,MATCH(C$7,GRID!$A$4:$A$15,0),MATCH(1,($U$2=GRID!$B$1:$U$1)*(КАЛЕНДАРЬ!X14=GRID!$B$3:$U$3),0))*GRID!$H$42,
ROUNDUP(INDEX(GRID!$B$4:$U$15,MATCH(C$7,GRID!$A$4:$A$15,0),MATCH(1,($U$2=GRID!$B$1:$U$1)*(КАЛЕНДАРЬ!X14=GRID!$B$3:$U$3),0))*GRID!$H$42*(1-GRID!$H$43),0))</f>
        <v>41256</v>
      </c>
      <c r="D230" s="8" cm="1">
        <f t="array" ref="D230">IF($I$2="Длительное проживание от 30 ночей ",
INDEX(GRID!$B$18:$U$29,MATCH(C$7,GRID!$A$18:$A$29,0),MATCH(1,($U$2=GRID!$B$1:$U$1)*(КАЛЕНДАРЬ!X14=GRID!$B$3:$U$3),0))*GRID!$H$42,
ROUNDUP(INDEX(GRID!$B$18:$U$29,MATCH(C$7,GRID!$A$18:$A$29,0),MATCH(1,($U$2=GRID!$B$1:$U$1)*(КАЛЕНДАРЬ!X14=GRID!$B$3:$U$3),0))*GRID!$H$42*(1-GRID!$H$43),0))</f>
        <v>44856</v>
      </c>
      <c r="E230" s="8" cm="1">
        <f t="array" ref="E230">IF($I$2="Длительное проживание от 30 ночей ",
INDEX(GRID!$B$4:$U$15,MATCH(E$7,GRID!$A$4:$A$15,0),MATCH(1,($U$2=GRID!$B$1:$U$1)*(КАЛЕНДАРЬ!X14=GRID!$B$3:$U$3),0))*GRID!$H$42,
ROUNDUP(INDEX(GRID!$B$4:$U$15,MATCH(E$7,GRID!$A$4:$A$15,0),MATCH(1,($U$2=GRID!$B$1:$U$1)*(КАЛЕНДАРЬ!X14=GRID!$B$3:$U$3),0))*GRID!$H$42*(1-GRID!$H$43),0))</f>
        <v>48528</v>
      </c>
      <c r="F230" s="8" cm="1">
        <f t="array" ref="F230">IF($I$2="Длительное проживание от 30 ночей ",
INDEX(GRID!$B$18:$U$29,MATCH(E$7,GRID!$A$18:$A$29,0),MATCH(1,($U$2=GRID!$B$1:$U$1)*(КАЛЕНДАРЬ!X14=GRID!$B$3:$U$3),0))*GRID!$H$42,
ROUNDUP(INDEX(GRID!$B$18:$U$29,MATCH(E$7,GRID!$A$18:$A$29,0),MATCH(1,($U$2=GRID!$B$1:$U$1)*(КАЛЕНДАРЬ!X14=GRID!$B$3:$U$3),0))*GRID!$H$42*(1-GRID!$H$43),0))</f>
        <v>52128</v>
      </c>
      <c r="G230" s="57" t="s">
        <v>119</v>
      </c>
      <c r="H230" s="57" t="s">
        <v>119</v>
      </c>
      <c r="I230" s="8" cm="1">
        <f t="array" ref="I230">IF($I$2="Длительное проживание от 30 ночей ",
INDEX(GRID!$B$4:$U$15,MATCH(I$7,GRID!$A$4:$A$15,0),MATCH(1,($U$2=GRID!$B$1:$U$1)*(КАЛЕНДАРЬ!X14=GRID!$B$3:$U$3),0))*GRID!$H$42,
ROUNDUP(INDEX(GRID!$B$4:$U$15,MATCH(I$7,GRID!$A$4:$A$15,0),MATCH(1,($U$2=GRID!$B$1:$U$1)*(КАЛЕНДАРЬ!X14=GRID!$B$3:$U$3),0))*GRID!$H$42*(1-GRID!$H$43),0))</f>
        <v>59400</v>
      </c>
      <c r="J230" s="8" cm="1">
        <f t="array" ref="J230">IF($I$2="Длительное проживание от 30 ночей ",
INDEX(GRID!$B$18:$U$29,MATCH(I$7,GRID!$A$18:$A$29,0),MATCH(1,($U$2=GRID!$B$1:$U$1)*(КАЛЕНДАРЬ!X14=GRID!$B$3:$U$3),0))*GRID!$H$42,
ROUNDUP(INDEX(GRID!$B$18:$U$29,MATCH(I$7,GRID!$A$18:$A$29,0),MATCH(1,($U$2=GRID!$B$1:$U$1)*(КАЛЕНДАРЬ!X14=GRID!$B$3:$U$3),0))*GRID!$H$42*(1-GRID!$H$43),0))</f>
        <v>63000</v>
      </c>
      <c r="K230" s="57" t="s">
        <v>119</v>
      </c>
      <c r="L230" s="57" t="s">
        <v>119</v>
      </c>
      <c r="M230" s="8" cm="1">
        <f t="array" ref="M230">IF($I$2="Длительное проживание от 30 ночей ",
INDEX(GRID!$B$4:$U$15,MATCH(M$7,GRID!$A$4:$A$15,0),MATCH(1,($U$2=GRID!$B$1:$U$1)*(КАЛЕНДАРЬ!X14=GRID!$B$3:$U$3),0))*GRID!$H$42,
ROUNDUP(INDEX(GRID!$B$4:$U$15,MATCH(M$7,GRID!$A$4:$A$15,0),MATCH(1,($U$2=GRID!$B$1:$U$1)*(КАЛЕНДАРЬ!X14=GRID!$B$3:$U$3),0))*GRID!$H$42*(1-GRID!$H$43),0))</f>
        <v>85176</v>
      </c>
      <c r="N230" s="8" cm="1">
        <f t="array" ref="N230">IF($I$2="Длительное проживание от 30 ночей ",
INDEX(GRID!$B$18:$U$29,MATCH(M$7,GRID!$A$18:$A$29,0),MATCH(1,($U$2=GRID!$B$1:$U$1)*(КАЛЕНДАРЬ!X14=GRID!$B$3:$U$3),0))*GRID!$H$42,
ROUNDUP(INDEX(GRID!$B$18:$U$29,MATCH(M$7,GRID!$A$18:$A$29,0),MATCH(1,($U$2=GRID!$B$1:$U$1)*(КАЛЕНДАРЬ!X14=GRID!$B$3:$U$3),0))*GRID!$H$42*(1-GRID!$H$43),0))</f>
        <v>88776</v>
      </c>
      <c r="O230" s="57" t="s">
        <v>119</v>
      </c>
      <c r="P230" s="8" cm="1">
        <f t="array" ref="P230">IF($I$2="Длительное проживание от 30 ночей ",
INDEX(GRID!$B$4:$U$15,MATCH(P$7,GRID!$A$4:$A$15,0),MATCH(1,($U$2=GRID!$B$1:$U$1)*(КАЛЕНДАРЬ!X14=GRID!$B$3:$U$3),0))*GRID!$H$42,
ROUNDUP(INDEX(GRID!$B$4:$U$15,MATCH(P$7,GRID!$A$4:$A$15,0),MATCH(1,($U$2=GRID!$B$1:$U$1)*(КАЛЕНДАРЬ!X14=GRID!$B$3:$U$3),0))*GRID!$H$42*(1-GRID!$H$43),0))</f>
        <v>150408</v>
      </c>
      <c r="Q230" s="8" cm="1">
        <f t="array" ref="Q230">IF($I$2="Длительное проживание от 30 ночей ",
INDEX(GRID!$B$4:$U$15,MATCH(Q$7,GRID!$A$4:$A$15,0),MATCH(1,($U$2=GRID!$B$1:$U$1)*(КАЛЕНДАРЬ!X14=GRID!$B$3:$U$3),0))*GRID!$H$42,
ROUNDUP(INDEX(GRID!$B$4:$U$15,MATCH(Q$7,GRID!$A$4:$A$15,0),MATCH(1,($U$2=GRID!$B$1:$U$1)*(КАЛЕНДАРЬ!X14=GRID!$B$3:$U$3),0))*GRID!$H$42*(1-GRID!$H$43),0))</f>
        <v>173448</v>
      </c>
      <c r="R230" s="57" t="s">
        <v>119</v>
      </c>
      <c r="S230" s="57" t="s">
        <v>119</v>
      </c>
      <c r="T230" s="57" t="s">
        <v>119</v>
      </c>
    </row>
    <row r="231" spans="1:20" hidden="1">
      <c r="A231" s="148" t="s">
        <v>13</v>
      </c>
      <c r="B231" s="149">
        <v>12</v>
      </c>
      <c r="C231" s="8" cm="1">
        <f t="array" ref="C231">IF($I$2="Длительное проживание от 30 ночей ",
INDEX(GRID!$B$4:$U$15,MATCH(C$7,GRID!$A$4:$A$15,0),MATCH(1,($U$2=GRID!$B$1:$U$1)*(КАЛЕНДАРЬ!X15=GRID!$B$3:$U$3),0))*GRID!$H$42,
ROUNDUP(INDEX(GRID!$B$4:$U$15,MATCH(C$7,GRID!$A$4:$A$15,0),MATCH(1,($U$2=GRID!$B$1:$U$1)*(КАЛЕНДАРЬ!X15=GRID!$B$3:$U$3),0))*GRID!$H$42*(1-GRID!$H$43),0))</f>
        <v>41256</v>
      </c>
      <c r="D231" s="8" cm="1">
        <f t="array" ref="D231">IF($I$2="Длительное проживание от 30 ночей ",
INDEX(GRID!$B$18:$U$29,MATCH(C$7,GRID!$A$18:$A$29,0),MATCH(1,($U$2=GRID!$B$1:$U$1)*(КАЛЕНДАРЬ!X15=GRID!$B$3:$U$3),0))*GRID!$H$42,
ROUNDUP(INDEX(GRID!$B$18:$U$29,MATCH(C$7,GRID!$A$18:$A$29,0),MATCH(1,($U$2=GRID!$B$1:$U$1)*(КАЛЕНДАРЬ!X15=GRID!$B$3:$U$3),0))*GRID!$H$42*(1-GRID!$H$43),0))</f>
        <v>44856</v>
      </c>
      <c r="E231" s="8" cm="1">
        <f t="array" ref="E231">IF($I$2="Длительное проживание от 30 ночей ",
INDEX(GRID!$B$4:$U$15,MATCH(E$7,GRID!$A$4:$A$15,0),MATCH(1,($U$2=GRID!$B$1:$U$1)*(КАЛЕНДАРЬ!X15=GRID!$B$3:$U$3),0))*GRID!$H$42,
ROUNDUP(INDEX(GRID!$B$4:$U$15,MATCH(E$7,GRID!$A$4:$A$15,0),MATCH(1,($U$2=GRID!$B$1:$U$1)*(КАЛЕНДАРЬ!X15=GRID!$B$3:$U$3),0))*GRID!$H$42*(1-GRID!$H$43),0))</f>
        <v>48528</v>
      </c>
      <c r="F231" s="8" cm="1">
        <f t="array" ref="F231">IF($I$2="Длительное проживание от 30 ночей ",
INDEX(GRID!$B$18:$U$29,MATCH(E$7,GRID!$A$18:$A$29,0),MATCH(1,($U$2=GRID!$B$1:$U$1)*(КАЛЕНДАРЬ!X15=GRID!$B$3:$U$3),0))*GRID!$H$42,
ROUNDUP(INDEX(GRID!$B$18:$U$29,MATCH(E$7,GRID!$A$18:$A$29,0),MATCH(1,($U$2=GRID!$B$1:$U$1)*(КАЛЕНДАРЬ!X15=GRID!$B$3:$U$3),0))*GRID!$H$42*(1-GRID!$H$43),0))</f>
        <v>52128</v>
      </c>
      <c r="G231" s="57" t="s">
        <v>119</v>
      </c>
      <c r="H231" s="57" t="s">
        <v>119</v>
      </c>
      <c r="I231" s="8" cm="1">
        <f t="array" ref="I231">IF($I$2="Длительное проживание от 30 ночей ",
INDEX(GRID!$B$4:$U$15,MATCH(I$7,GRID!$A$4:$A$15,0),MATCH(1,($U$2=GRID!$B$1:$U$1)*(КАЛЕНДАРЬ!X15=GRID!$B$3:$U$3),0))*GRID!$H$42,
ROUNDUP(INDEX(GRID!$B$4:$U$15,MATCH(I$7,GRID!$A$4:$A$15,0),MATCH(1,($U$2=GRID!$B$1:$U$1)*(КАЛЕНДАРЬ!X15=GRID!$B$3:$U$3),0))*GRID!$H$42*(1-GRID!$H$43),0))</f>
        <v>59400</v>
      </c>
      <c r="J231" s="8" cm="1">
        <f t="array" ref="J231">IF($I$2="Длительное проживание от 30 ночей ",
INDEX(GRID!$B$18:$U$29,MATCH(I$7,GRID!$A$18:$A$29,0),MATCH(1,($U$2=GRID!$B$1:$U$1)*(КАЛЕНДАРЬ!X15=GRID!$B$3:$U$3),0))*GRID!$H$42,
ROUNDUP(INDEX(GRID!$B$18:$U$29,MATCH(I$7,GRID!$A$18:$A$29,0),MATCH(1,($U$2=GRID!$B$1:$U$1)*(КАЛЕНДАРЬ!X15=GRID!$B$3:$U$3),0))*GRID!$H$42*(1-GRID!$H$43),0))</f>
        <v>63000</v>
      </c>
      <c r="K231" s="57" t="s">
        <v>119</v>
      </c>
      <c r="L231" s="57" t="s">
        <v>119</v>
      </c>
      <c r="M231" s="8" cm="1">
        <f t="array" ref="M231">IF($I$2="Длительное проживание от 30 ночей ",
INDEX(GRID!$B$4:$U$15,MATCH(M$7,GRID!$A$4:$A$15,0),MATCH(1,($U$2=GRID!$B$1:$U$1)*(КАЛЕНДАРЬ!X15=GRID!$B$3:$U$3),0))*GRID!$H$42,
ROUNDUP(INDEX(GRID!$B$4:$U$15,MATCH(M$7,GRID!$A$4:$A$15,0),MATCH(1,($U$2=GRID!$B$1:$U$1)*(КАЛЕНДАРЬ!X15=GRID!$B$3:$U$3),0))*GRID!$H$42*(1-GRID!$H$43),0))</f>
        <v>85176</v>
      </c>
      <c r="N231" s="8" cm="1">
        <f t="array" ref="N231">IF($I$2="Длительное проживание от 30 ночей ",
INDEX(GRID!$B$18:$U$29,MATCH(M$7,GRID!$A$18:$A$29,0),MATCH(1,($U$2=GRID!$B$1:$U$1)*(КАЛЕНДАРЬ!X15=GRID!$B$3:$U$3),0))*GRID!$H$42,
ROUNDUP(INDEX(GRID!$B$18:$U$29,MATCH(M$7,GRID!$A$18:$A$29,0),MATCH(1,($U$2=GRID!$B$1:$U$1)*(КАЛЕНДАРЬ!X15=GRID!$B$3:$U$3),0))*GRID!$H$42*(1-GRID!$H$43),0))</f>
        <v>88776</v>
      </c>
      <c r="O231" s="57" t="s">
        <v>119</v>
      </c>
      <c r="P231" s="8" cm="1">
        <f t="array" ref="P231">IF($I$2="Длительное проживание от 30 ночей ",
INDEX(GRID!$B$4:$U$15,MATCH(P$7,GRID!$A$4:$A$15,0),MATCH(1,($U$2=GRID!$B$1:$U$1)*(КАЛЕНДАРЬ!X15=GRID!$B$3:$U$3),0))*GRID!$H$42,
ROUNDUP(INDEX(GRID!$B$4:$U$15,MATCH(P$7,GRID!$A$4:$A$15,0),MATCH(1,($U$2=GRID!$B$1:$U$1)*(КАЛЕНДАРЬ!X15=GRID!$B$3:$U$3),0))*GRID!$H$42*(1-GRID!$H$43),0))</f>
        <v>150408</v>
      </c>
      <c r="Q231" s="8" cm="1">
        <f t="array" ref="Q231">IF($I$2="Длительное проживание от 30 ночей ",
INDEX(GRID!$B$4:$U$15,MATCH(Q$7,GRID!$A$4:$A$15,0),MATCH(1,($U$2=GRID!$B$1:$U$1)*(КАЛЕНДАРЬ!X15=GRID!$B$3:$U$3),0))*GRID!$H$42,
ROUNDUP(INDEX(GRID!$B$4:$U$15,MATCH(Q$7,GRID!$A$4:$A$15,0),MATCH(1,($U$2=GRID!$B$1:$U$1)*(КАЛЕНДАРЬ!X15=GRID!$B$3:$U$3),0))*GRID!$H$42*(1-GRID!$H$43),0))</f>
        <v>173448</v>
      </c>
      <c r="R231" s="57" t="s">
        <v>119</v>
      </c>
      <c r="S231" s="57" t="s">
        <v>119</v>
      </c>
      <c r="T231" s="57" t="s">
        <v>119</v>
      </c>
    </row>
    <row r="232" spans="1:20" hidden="1">
      <c r="A232" s="148" t="s">
        <v>14</v>
      </c>
      <c r="B232" s="149">
        <v>13</v>
      </c>
      <c r="C232" s="8" cm="1">
        <f t="array" ref="C232">IF($I$2="Длительное проживание от 30 ночей ",
INDEX(GRID!$B$4:$U$15,MATCH(C$7,GRID!$A$4:$A$15,0),MATCH(1,($U$2=GRID!$B$1:$U$1)*(КАЛЕНДАРЬ!X16=GRID!$B$3:$U$3),0))*GRID!$H$42,
ROUNDUP(INDEX(GRID!$B$4:$U$15,MATCH(C$7,GRID!$A$4:$A$15,0),MATCH(1,($U$2=GRID!$B$1:$U$1)*(КАЛЕНДАРЬ!X16=GRID!$B$3:$U$3),0))*GRID!$H$42*(1-GRID!$H$43),0))</f>
        <v>41256</v>
      </c>
      <c r="D232" s="8" cm="1">
        <f t="array" ref="D232">IF($I$2="Длительное проживание от 30 ночей ",
INDEX(GRID!$B$18:$U$29,MATCH(C$7,GRID!$A$18:$A$29,0),MATCH(1,($U$2=GRID!$B$1:$U$1)*(КАЛЕНДАРЬ!X16=GRID!$B$3:$U$3),0))*GRID!$H$42,
ROUNDUP(INDEX(GRID!$B$18:$U$29,MATCH(C$7,GRID!$A$18:$A$29,0),MATCH(1,($U$2=GRID!$B$1:$U$1)*(КАЛЕНДАРЬ!X16=GRID!$B$3:$U$3),0))*GRID!$H$42*(1-GRID!$H$43),0))</f>
        <v>44856</v>
      </c>
      <c r="E232" s="8" cm="1">
        <f t="array" ref="E232">IF($I$2="Длительное проживание от 30 ночей ",
INDEX(GRID!$B$4:$U$15,MATCH(E$7,GRID!$A$4:$A$15,0),MATCH(1,($U$2=GRID!$B$1:$U$1)*(КАЛЕНДАРЬ!X16=GRID!$B$3:$U$3),0))*GRID!$H$42,
ROUNDUP(INDEX(GRID!$B$4:$U$15,MATCH(E$7,GRID!$A$4:$A$15,0),MATCH(1,($U$2=GRID!$B$1:$U$1)*(КАЛЕНДАРЬ!X16=GRID!$B$3:$U$3),0))*GRID!$H$42*(1-GRID!$H$43),0))</f>
        <v>48528</v>
      </c>
      <c r="F232" s="8" cm="1">
        <f t="array" ref="F232">IF($I$2="Длительное проживание от 30 ночей ",
INDEX(GRID!$B$18:$U$29,MATCH(E$7,GRID!$A$18:$A$29,0),MATCH(1,($U$2=GRID!$B$1:$U$1)*(КАЛЕНДАРЬ!X16=GRID!$B$3:$U$3),0))*GRID!$H$42,
ROUNDUP(INDEX(GRID!$B$18:$U$29,MATCH(E$7,GRID!$A$18:$A$29,0),MATCH(1,($U$2=GRID!$B$1:$U$1)*(КАЛЕНДАРЬ!X16=GRID!$B$3:$U$3),0))*GRID!$H$42*(1-GRID!$H$43),0))</f>
        <v>52128</v>
      </c>
      <c r="G232" s="57" t="s">
        <v>119</v>
      </c>
      <c r="H232" s="57" t="s">
        <v>119</v>
      </c>
      <c r="I232" s="8" cm="1">
        <f t="array" ref="I232">IF($I$2="Длительное проживание от 30 ночей ",
INDEX(GRID!$B$4:$U$15,MATCH(I$7,GRID!$A$4:$A$15,0),MATCH(1,($U$2=GRID!$B$1:$U$1)*(КАЛЕНДАРЬ!X16=GRID!$B$3:$U$3),0))*GRID!$H$42,
ROUNDUP(INDEX(GRID!$B$4:$U$15,MATCH(I$7,GRID!$A$4:$A$15,0),MATCH(1,($U$2=GRID!$B$1:$U$1)*(КАЛЕНДАРЬ!X16=GRID!$B$3:$U$3),0))*GRID!$H$42*(1-GRID!$H$43),0))</f>
        <v>59400</v>
      </c>
      <c r="J232" s="8" cm="1">
        <f t="array" ref="J232">IF($I$2="Длительное проживание от 30 ночей ",
INDEX(GRID!$B$18:$U$29,MATCH(I$7,GRID!$A$18:$A$29,0),MATCH(1,($U$2=GRID!$B$1:$U$1)*(КАЛЕНДАРЬ!X16=GRID!$B$3:$U$3),0))*GRID!$H$42,
ROUNDUP(INDEX(GRID!$B$18:$U$29,MATCH(I$7,GRID!$A$18:$A$29,0),MATCH(1,($U$2=GRID!$B$1:$U$1)*(КАЛЕНДАРЬ!X16=GRID!$B$3:$U$3),0))*GRID!$H$42*(1-GRID!$H$43),0))</f>
        <v>63000</v>
      </c>
      <c r="K232" s="57" t="s">
        <v>119</v>
      </c>
      <c r="L232" s="57" t="s">
        <v>119</v>
      </c>
      <c r="M232" s="8" cm="1">
        <f t="array" ref="M232">IF($I$2="Длительное проживание от 30 ночей ",
INDEX(GRID!$B$4:$U$15,MATCH(M$7,GRID!$A$4:$A$15,0),MATCH(1,($U$2=GRID!$B$1:$U$1)*(КАЛЕНДАРЬ!X16=GRID!$B$3:$U$3),0))*GRID!$H$42,
ROUNDUP(INDEX(GRID!$B$4:$U$15,MATCH(M$7,GRID!$A$4:$A$15,0),MATCH(1,($U$2=GRID!$B$1:$U$1)*(КАЛЕНДАРЬ!X16=GRID!$B$3:$U$3),0))*GRID!$H$42*(1-GRID!$H$43),0))</f>
        <v>85176</v>
      </c>
      <c r="N232" s="8" cm="1">
        <f t="array" ref="N232">IF($I$2="Длительное проживание от 30 ночей ",
INDEX(GRID!$B$18:$U$29,MATCH(M$7,GRID!$A$18:$A$29,0),MATCH(1,($U$2=GRID!$B$1:$U$1)*(КАЛЕНДАРЬ!X16=GRID!$B$3:$U$3),0))*GRID!$H$42,
ROUNDUP(INDEX(GRID!$B$18:$U$29,MATCH(M$7,GRID!$A$18:$A$29,0),MATCH(1,($U$2=GRID!$B$1:$U$1)*(КАЛЕНДАРЬ!X16=GRID!$B$3:$U$3),0))*GRID!$H$42*(1-GRID!$H$43),0))</f>
        <v>88776</v>
      </c>
      <c r="O232" s="57" t="s">
        <v>119</v>
      </c>
      <c r="P232" s="8" cm="1">
        <f t="array" ref="P232">IF($I$2="Длительное проживание от 30 ночей ",
INDEX(GRID!$B$4:$U$15,MATCH(P$7,GRID!$A$4:$A$15,0),MATCH(1,($U$2=GRID!$B$1:$U$1)*(КАЛЕНДАРЬ!X16=GRID!$B$3:$U$3),0))*GRID!$H$42,
ROUNDUP(INDEX(GRID!$B$4:$U$15,MATCH(P$7,GRID!$A$4:$A$15,0),MATCH(1,($U$2=GRID!$B$1:$U$1)*(КАЛЕНДАРЬ!X16=GRID!$B$3:$U$3),0))*GRID!$H$42*(1-GRID!$H$43),0))</f>
        <v>150408</v>
      </c>
      <c r="Q232" s="8" cm="1">
        <f t="array" ref="Q232">IF($I$2="Длительное проживание от 30 ночей ",
INDEX(GRID!$B$4:$U$15,MATCH(Q$7,GRID!$A$4:$A$15,0),MATCH(1,($U$2=GRID!$B$1:$U$1)*(КАЛЕНДАРЬ!X16=GRID!$B$3:$U$3),0))*GRID!$H$42,
ROUNDUP(INDEX(GRID!$B$4:$U$15,MATCH(Q$7,GRID!$A$4:$A$15,0),MATCH(1,($U$2=GRID!$B$1:$U$1)*(КАЛЕНДАРЬ!X16=GRID!$B$3:$U$3),0))*GRID!$H$42*(1-GRID!$H$43),0))</f>
        <v>173448</v>
      </c>
      <c r="R232" s="57" t="s">
        <v>119</v>
      </c>
      <c r="S232" s="57" t="s">
        <v>119</v>
      </c>
      <c r="T232" s="57" t="s">
        <v>119</v>
      </c>
    </row>
    <row r="233" spans="1:20" hidden="1">
      <c r="A233" s="148" t="s">
        <v>15</v>
      </c>
      <c r="B233" s="149">
        <v>14</v>
      </c>
      <c r="C233" s="8" cm="1">
        <f t="array" ref="C233">IF($I$2="Длительное проживание от 30 ночей ",
INDEX(GRID!$B$4:$U$15,MATCH(C$7,GRID!$A$4:$A$15,0),MATCH(1,($U$2=GRID!$B$1:$U$1)*(КАЛЕНДАРЬ!X17=GRID!$B$3:$U$3),0))*GRID!$H$42,
ROUNDUP(INDEX(GRID!$B$4:$U$15,MATCH(C$7,GRID!$A$4:$A$15,0),MATCH(1,($U$2=GRID!$B$1:$U$1)*(КАЛЕНДАРЬ!X17=GRID!$B$3:$U$3),0))*GRID!$H$42*(1-GRID!$H$43),0))</f>
        <v>41256</v>
      </c>
      <c r="D233" s="8" cm="1">
        <f t="array" ref="D233">IF($I$2="Длительное проживание от 30 ночей ",
INDEX(GRID!$B$18:$U$29,MATCH(C$7,GRID!$A$18:$A$29,0),MATCH(1,($U$2=GRID!$B$1:$U$1)*(КАЛЕНДАРЬ!X17=GRID!$B$3:$U$3),0))*GRID!$H$42,
ROUNDUP(INDEX(GRID!$B$18:$U$29,MATCH(C$7,GRID!$A$18:$A$29,0),MATCH(1,($U$2=GRID!$B$1:$U$1)*(КАЛЕНДАРЬ!X17=GRID!$B$3:$U$3),0))*GRID!$H$42*(1-GRID!$H$43),0))</f>
        <v>44856</v>
      </c>
      <c r="E233" s="8" cm="1">
        <f t="array" ref="E233">IF($I$2="Длительное проживание от 30 ночей ",
INDEX(GRID!$B$4:$U$15,MATCH(E$7,GRID!$A$4:$A$15,0),MATCH(1,($U$2=GRID!$B$1:$U$1)*(КАЛЕНДАРЬ!X17=GRID!$B$3:$U$3),0))*GRID!$H$42,
ROUNDUP(INDEX(GRID!$B$4:$U$15,MATCH(E$7,GRID!$A$4:$A$15,0),MATCH(1,($U$2=GRID!$B$1:$U$1)*(КАЛЕНДАРЬ!X17=GRID!$B$3:$U$3),0))*GRID!$H$42*(1-GRID!$H$43),0))</f>
        <v>48528</v>
      </c>
      <c r="F233" s="8" cm="1">
        <f t="array" ref="F233">IF($I$2="Длительное проживание от 30 ночей ",
INDEX(GRID!$B$18:$U$29,MATCH(E$7,GRID!$A$18:$A$29,0),MATCH(1,($U$2=GRID!$B$1:$U$1)*(КАЛЕНДАРЬ!X17=GRID!$B$3:$U$3),0))*GRID!$H$42,
ROUNDUP(INDEX(GRID!$B$18:$U$29,MATCH(E$7,GRID!$A$18:$A$29,0),MATCH(1,($U$2=GRID!$B$1:$U$1)*(КАЛЕНДАРЬ!X17=GRID!$B$3:$U$3),0))*GRID!$H$42*(1-GRID!$H$43),0))</f>
        <v>52128</v>
      </c>
      <c r="G233" s="57" t="s">
        <v>119</v>
      </c>
      <c r="H233" s="57" t="s">
        <v>119</v>
      </c>
      <c r="I233" s="8" cm="1">
        <f t="array" ref="I233">IF($I$2="Длительное проживание от 30 ночей ",
INDEX(GRID!$B$4:$U$15,MATCH(I$7,GRID!$A$4:$A$15,0),MATCH(1,($U$2=GRID!$B$1:$U$1)*(КАЛЕНДАРЬ!X17=GRID!$B$3:$U$3),0))*GRID!$H$42,
ROUNDUP(INDEX(GRID!$B$4:$U$15,MATCH(I$7,GRID!$A$4:$A$15,0),MATCH(1,($U$2=GRID!$B$1:$U$1)*(КАЛЕНДАРЬ!X17=GRID!$B$3:$U$3),0))*GRID!$H$42*(1-GRID!$H$43),0))</f>
        <v>59400</v>
      </c>
      <c r="J233" s="8" cm="1">
        <f t="array" ref="J233">IF($I$2="Длительное проживание от 30 ночей ",
INDEX(GRID!$B$18:$U$29,MATCH(I$7,GRID!$A$18:$A$29,0),MATCH(1,($U$2=GRID!$B$1:$U$1)*(КАЛЕНДАРЬ!X17=GRID!$B$3:$U$3),0))*GRID!$H$42,
ROUNDUP(INDEX(GRID!$B$18:$U$29,MATCH(I$7,GRID!$A$18:$A$29,0),MATCH(1,($U$2=GRID!$B$1:$U$1)*(КАЛЕНДАРЬ!X17=GRID!$B$3:$U$3),0))*GRID!$H$42*(1-GRID!$H$43),0))</f>
        <v>63000</v>
      </c>
      <c r="K233" s="57" t="s">
        <v>119</v>
      </c>
      <c r="L233" s="57" t="s">
        <v>119</v>
      </c>
      <c r="M233" s="8" cm="1">
        <f t="array" ref="M233">IF($I$2="Длительное проживание от 30 ночей ",
INDEX(GRID!$B$4:$U$15,MATCH(M$7,GRID!$A$4:$A$15,0),MATCH(1,($U$2=GRID!$B$1:$U$1)*(КАЛЕНДАРЬ!X17=GRID!$B$3:$U$3),0))*GRID!$H$42,
ROUNDUP(INDEX(GRID!$B$4:$U$15,MATCH(M$7,GRID!$A$4:$A$15,0),MATCH(1,($U$2=GRID!$B$1:$U$1)*(КАЛЕНДАРЬ!X17=GRID!$B$3:$U$3),0))*GRID!$H$42*(1-GRID!$H$43),0))</f>
        <v>85176</v>
      </c>
      <c r="N233" s="8" cm="1">
        <f t="array" ref="N233">IF($I$2="Длительное проживание от 30 ночей ",
INDEX(GRID!$B$18:$U$29,MATCH(M$7,GRID!$A$18:$A$29,0),MATCH(1,($U$2=GRID!$B$1:$U$1)*(КАЛЕНДАРЬ!X17=GRID!$B$3:$U$3),0))*GRID!$H$42,
ROUNDUP(INDEX(GRID!$B$18:$U$29,MATCH(M$7,GRID!$A$18:$A$29,0),MATCH(1,($U$2=GRID!$B$1:$U$1)*(КАЛЕНДАРЬ!X17=GRID!$B$3:$U$3),0))*GRID!$H$42*(1-GRID!$H$43),0))</f>
        <v>88776</v>
      </c>
      <c r="O233" s="57" t="s">
        <v>119</v>
      </c>
      <c r="P233" s="8" cm="1">
        <f t="array" ref="P233">IF($I$2="Длительное проживание от 30 ночей ",
INDEX(GRID!$B$4:$U$15,MATCH(P$7,GRID!$A$4:$A$15,0),MATCH(1,($U$2=GRID!$B$1:$U$1)*(КАЛЕНДАРЬ!X17=GRID!$B$3:$U$3),0))*GRID!$H$42,
ROUNDUP(INDEX(GRID!$B$4:$U$15,MATCH(P$7,GRID!$A$4:$A$15,0),MATCH(1,($U$2=GRID!$B$1:$U$1)*(КАЛЕНДАРЬ!X17=GRID!$B$3:$U$3),0))*GRID!$H$42*(1-GRID!$H$43),0))</f>
        <v>150408</v>
      </c>
      <c r="Q233" s="8" cm="1">
        <f t="array" ref="Q233">IF($I$2="Длительное проживание от 30 ночей ",
INDEX(GRID!$B$4:$U$15,MATCH(Q$7,GRID!$A$4:$A$15,0),MATCH(1,($U$2=GRID!$B$1:$U$1)*(КАЛЕНДАРЬ!X17=GRID!$B$3:$U$3),0))*GRID!$H$42,
ROUNDUP(INDEX(GRID!$B$4:$U$15,MATCH(Q$7,GRID!$A$4:$A$15,0),MATCH(1,($U$2=GRID!$B$1:$U$1)*(КАЛЕНДАРЬ!X17=GRID!$B$3:$U$3),0))*GRID!$H$42*(1-GRID!$H$43),0))</f>
        <v>173448</v>
      </c>
      <c r="R233" s="57" t="s">
        <v>119</v>
      </c>
      <c r="S233" s="57" t="s">
        <v>119</v>
      </c>
      <c r="T233" s="57" t="s">
        <v>119</v>
      </c>
    </row>
    <row r="234" spans="1:20" hidden="1">
      <c r="A234" s="148" t="s">
        <v>16</v>
      </c>
      <c r="B234" s="149">
        <v>15</v>
      </c>
      <c r="C234" s="8" cm="1">
        <f t="array" ref="C234">IF($I$2="Длительное проживание от 30 ночей ",
INDEX(GRID!$B$4:$U$15,MATCH(C$7,GRID!$A$4:$A$15,0),MATCH(1,($U$2=GRID!$B$1:$U$1)*(КАЛЕНДАРЬ!X18=GRID!$B$3:$U$3),0))*GRID!$H$42,
ROUNDUP(INDEX(GRID!$B$4:$U$15,MATCH(C$7,GRID!$A$4:$A$15,0),MATCH(1,($U$2=GRID!$B$1:$U$1)*(КАЛЕНДАРЬ!X18=GRID!$B$3:$U$3),0))*GRID!$H$42*(1-GRID!$H$43),0))</f>
        <v>41256</v>
      </c>
      <c r="D234" s="8" cm="1">
        <f t="array" ref="D234">IF($I$2="Длительное проживание от 30 ночей ",
INDEX(GRID!$B$18:$U$29,MATCH(C$7,GRID!$A$18:$A$29,0),MATCH(1,($U$2=GRID!$B$1:$U$1)*(КАЛЕНДАРЬ!X18=GRID!$B$3:$U$3),0))*GRID!$H$42,
ROUNDUP(INDEX(GRID!$B$18:$U$29,MATCH(C$7,GRID!$A$18:$A$29,0),MATCH(1,($U$2=GRID!$B$1:$U$1)*(КАЛЕНДАРЬ!X18=GRID!$B$3:$U$3),0))*GRID!$H$42*(1-GRID!$H$43),0))</f>
        <v>44856</v>
      </c>
      <c r="E234" s="8" cm="1">
        <f t="array" ref="E234">IF($I$2="Длительное проживание от 30 ночей ",
INDEX(GRID!$B$4:$U$15,MATCH(E$7,GRID!$A$4:$A$15,0),MATCH(1,($U$2=GRID!$B$1:$U$1)*(КАЛЕНДАРЬ!X18=GRID!$B$3:$U$3),0))*GRID!$H$42,
ROUNDUP(INDEX(GRID!$B$4:$U$15,MATCH(E$7,GRID!$A$4:$A$15,0),MATCH(1,($U$2=GRID!$B$1:$U$1)*(КАЛЕНДАРЬ!X18=GRID!$B$3:$U$3),0))*GRID!$H$42*(1-GRID!$H$43),0))</f>
        <v>48528</v>
      </c>
      <c r="F234" s="8" cm="1">
        <f t="array" ref="F234">IF($I$2="Длительное проживание от 30 ночей ",
INDEX(GRID!$B$18:$U$29,MATCH(E$7,GRID!$A$18:$A$29,0),MATCH(1,($U$2=GRID!$B$1:$U$1)*(КАЛЕНДАРЬ!X18=GRID!$B$3:$U$3),0))*GRID!$H$42,
ROUNDUP(INDEX(GRID!$B$18:$U$29,MATCH(E$7,GRID!$A$18:$A$29,0),MATCH(1,($U$2=GRID!$B$1:$U$1)*(КАЛЕНДАРЬ!X18=GRID!$B$3:$U$3),0))*GRID!$H$42*(1-GRID!$H$43),0))</f>
        <v>52128</v>
      </c>
      <c r="G234" s="57" t="s">
        <v>119</v>
      </c>
      <c r="H234" s="57" t="s">
        <v>119</v>
      </c>
      <c r="I234" s="8" cm="1">
        <f t="array" ref="I234">IF($I$2="Длительное проживание от 30 ночей ",
INDEX(GRID!$B$4:$U$15,MATCH(I$7,GRID!$A$4:$A$15,0),MATCH(1,($U$2=GRID!$B$1:$U$1)*(КАЛЕНДАРЬ!X18=GRID!$B$3:$U$3),0))*GRID!$H$42,
ROUNDUP(INDEX(GRID!$B$4:$U$15,MATCH(I$7,GRID!$A$4:$A$15,0),MATCH(1,($U$2=GRID!$B$1:$U$1)*(КАЛЕНДАРЬ!X18=GRID!$B$3:$U$3),0))*GRID!$H$42*(1-GRID!$H$43),0))</f>
        <v>59400</v>
      </c>
      <c r="J234" s="8" cm="1">
        <f t="array" ref="J234">IF($I$2="Длительное проживание от 30 ночей ",
INDEX(GRID!$B$18:$U$29,MATCH(I$7,GRID!$A$18:$A$29,0),MATCH(1,($U$2=GRID!$B$1:$U$1)*(КАЛЕНДАРЬ!X18=GRID!$B$3:$U$3),0))*GRID!$H$42,
ROUNDUP(INDEX(GRID!$B$18:$U$29,MATCH(I$7,GRID!$A$18:$A$29,0),MATCH(1,($U$2=GRID!$B$1:$U$1)*(КАЛЕНДАРЬ!X18=GRID!$B$3:$U$3),0))*GRID!$H$42*(1-GRID!$H$43),0))</f>
        <v>63000</v>
      </c>
      <c r="K234" s="57" t="s">
        <v>119</v>
      </c>
      <c r="L234" s="57" t="s">
        <v>119</v>
      </c>
      <c r="M234" s="8" cm="1">
        <f t="array" ref="M234">IF($I$2="Длительное проживание от 30 ночей ",
INDEX(GRID!$B$4:$U$15,MATCH(M$7,GRID!$A$4:$A$15,0),MATCH(1,($U$2=GRID!$B$1:$U$1)*(КАЛЕНДАРЬ!X18=GRID!$B$3:$U$3),0))*GRID!$H$42,
ROUNDUP(INDEX(GRID!$B$4:$U$15,MATCH(M$7,GRID!$A$4:$A$15,0),MATCH(1,($U$2=GRID!$B$1:$U$1)*(КАЛЕНДАРЬ!X18=GRID!$B$3:$U$3),0))*GRID!$H$42*(1-GRID!$H$43),0))</f>
        <v>85176</v>
      </c>
      <c r="N234" s="8" cm="1">
        <f t="array" ref="N234">IF($I$2="Длительное проживание от 30 ночей ",
INDEX(GRID!$B$18:$U$29,MATCH(M$7,GRID!$A$18:$A$29,0),MATCH(1,($U$2=GRID!$B$1:$U$1)*(КАЛЕНДАРЬ!X18=GRID!$B$3:$U$3),0))*GRID!$H$42,
ROUNDUP(INDEX(GRID!$B$18:$U$29,MATCH(M$7,GRID!$A$18:$A$29,0),MATCH(1,($U$2=GRID!$B$1:$U$1)*(КАЛЕНДАРЬ!X18=GRID!$B$3:$U$3),0))*GRID!$H$42*(1-GRID!$H$43),0))</f>
        <v>88776</v>
      </c>
      <c r="O234" s="57" t="s">
        <v>119</v>
      </c>
      <c r="P234" s="8" cm="1">
        <f t="array" ref="P234">IF($I$2="Длительное проживание от 30 ночей ",
INDEX(GRID!$B$4:$U$15,MATCH(P$7,GRID!$A$4:$A$15,0),MATCH(1,($U$2=GRID!$B$1:$U$1)*(КАЛЕНДАРЬ!X18=GRID!$B$3:$U$3),0))*GRID!$H$42,
ROUNDUP(INDEX(GRID!$B$4:$U$15,MATCH(P$7,GRID!$A$4:$A$15,0),MATCH(1,($U$2=GRID!$B$1:$U$1)*(КАЛЕНДАРЬ!X18=GRID!$B$3:$U$3),0))*GRID!$H$42*(1-GRID!$H$43),0))</f>
        <v>150408</v>
      </c>
      <c r="Q234" s="8" cm="1">
        <f t="array" ref="Q234">IF($I$2="Длительное проживание от 30 ночей ",
INDEX(GRID!$B$4:$U$15,MATCH(Q$7,GRID!$A$4:$A$15,0),MATCH(1,($U$2=GRID!$B$1:$U$1)*(КАЛЕНДАРЬ!X18=GRID!$B$3:$U$3),0))*GRID!$H$42,
ROUNDUP(INDEX(GRID!$B$4:$U$15,MATCH(Q$7,GRID!$A$4:$A$15,0),MATCH(1,($U$2=GRID!$B$1:$U$1)*(КАЛЕНДАРЬ!X18=GRID!$B$3:$U$3),0))*GRID!$H$42*(1-GRID!$H$43),0))</f>
        <v>173448</v>
      </c>
      <c r="R234" s="57" t="s">
        <v>119</v>
      </c>
      <c r="S234" s="57" t="s">
        <v>119</v>
      </c>
      <c r="T234" s="57" t="s">
        <v>119</v>
      </c>
    </row>
    <row r="235" spans="1:20" hidden="1">
      <c r="A235" s="148" t="s">
        <v>17</v>
      </c>
      <c r="B235" s="149">
        <v>16</v>
      </c>
      <c r="C235" s="8" cm="1">
        <f t="array" ref="C235">IF($I$2="Длительное проживание от 30 ночей ",
INDEX(GRID!$B$4:$U$15,MATCH(C$7,GRID!$A$4:$A$15,0),MATCH(1,($U$2=GRID!$B$1:$U$1)*(КАЛЕНДАРЬ!X19=GRID!$B$3:$U$3),0))*GRID!$H$42,
ROUNDUP(INDEX(GRID!$B$4:$U$15,MATCH(C$7,GRID!$A$4:$A$15,0),MATCH(1,($U$2=GRID!$B$1:$U$1)*(КАЛЕНДАРЬ!X19=GRID!$B$3:$U$3),0))*GRID!$H$42*(1-GRID!$H$43),0))</f>
        <v>41256</v>
      </c>
      <c r="D235" s="8" cm="1">
        <f t="array" ref="D235">IF($I$2="Длительное проживание от 30 ночей ",
INDEX(GRID!$B$18:$U$29,MATCH(C$7,GRID!$A$18:$A$29,0),MATCH(1,($U$2=GRID!$B$1:$U$1)*(КАЛЕНДАРЬ!X19=GRID!$B$3:$U$3),0))*GRID!$H$42,
ROUNDUP(INDEX(GRID!$B$18:$U$29,MATCH(C$7,GRID!$A$18:$A$29,0),MATCH(1,($U$2=GRID!$B$1:$U$1)*(КАЛЕНДАРЬ!X19=GRID!$B$3:$U$3),0))*GRID!$H$42*(1-GRID!$H$43),0))</f>
        <v>44856</v>
      </c>
      <c r="E235" s="8" cm="1">
        <f t="array" ref="E235">IF($I$2="Длительное проживание от 30 ночей ",
INDEX(GRID!$B$4:$U$15,MATCH(E$7,GRID!$A$4:$A$15,0),MATCH(1,($U$2=GRID!$B$1:$U$1)*(КАЛЕНДАРЬ!X19=GRID!$B$3:$U$3),0))*GRID!$H$42,
ROUNDUP(INDEX(GRID!$B$4:$U$15,MATCH(E$7,GRID!$A$4:$A$15,0),MATCH(1,($U$2=GRID!$B$1:$U$1)*(КАЛЕНДАРЬ!X19=GRID!$B$3:$U$3),0))*GRID!$H$42*(1-GRID!$H$43),0))</f>
        <v>48528</v>
      </c>
      <c r="F235" s="8" cm="1">
        <f t="array" ref="F235">IF($I$2="Длительное проживание от 30 ночей ",
INDEX(GRID!$B$18:$U$29,MATCH(E$7,GRID!$A$18:$A$29,0),MATCH(1,($U$2=GRID!$B$1:$U$1)*(КАЛЕНДАРЬ!X19=GRID!$B$3:$U$3),0))*GRID!$H$42,
ROUNDUP(INDEX(GRID!$B$18:$U$29,MATCH(E$7,GRID!$A$18:$A$29,0),MATCH(1,($U$2=GRID!$B$1:$U$1)*(КАЛЕНДАРЬ!X19=GRID!$B$3:$U$3),0))*GRID!$H$42*(1-GRID!$H$43),0))</f>
        <v>52128</v>
      </c>
      <c r="G235" s="57" t="s">
        <v>119</v>
      </c>
      <c r="H235" s="57" t="s">
        <v>119</v>
      </c>
      <c r="I235" s="8" cm="1">
        <f t="array" ref="I235">IF($I$2="Длительное проживание от 30 ночей ",
INDEX(GRID!$B$4:$U$15,MATCH(I$7,GRID!$A$4:$A$15,0),MATCH(1,($U$2=GRID!$B$1:$U$1)*(КАЛЕНДАРЬ!X19=GRID!$B$3:$U$3),0))*GRID!$H$42,
ROUNDUP(INDEX(GRID!$B$4:$U$15,MATCH(I$7,GRID!$A$4:$A$15,0),MATCH(1,($U$2=GRID!$B$1:$U$1)*(КАЛЕНДАРЬ!X19=GRID!$B$3:$U$3),0))*GRID!$H$42*(1-GRID!$H$43),0))</f>
        <v>59400</v>
      </c>
      <c r="J235" s="8" cm="1">
        <f t="array" ref="J235">IF($I$2="Длительное проживание от 30 ночей ",
INDEX(GRID!$B$18:$U$29,MATCH(I$7,GRID!$A$18:$A$29,0),MATCH(1,($U$2=GRID!$B$1:$U$1)*(КАЛЕНДАРЬ!X19=GRID!$B$3:$U$3),0))*GRID!$H$42,
ROUNDUP(INDEX(GRID!$B$18:$U$29,MATCH(I$7,GRID!$A$18:$A$29,0),MATCH(1,($U$2=GRID!$B$1:$U$1)*(КАЛЕНДАРЬ!X19=GRID!$B$3:$U$3),0))*GRID!$H$42*(1-GRID!$H$43),0))</f>
        <v>63000</v>
      </c>
      <c r="K235" s="57" t="s">
        <v>119</v>
      </c>
      <c r="L235" s="57" t="s">
        <v>119</v>
      </c>
      <c r="M235" s="8" cm="1">
        <f t="array" ref="M235">IF($I$2="Длительное проживание от 30 ночей ",
INDEX(GRID!$B$4:$U$15,MATCH(M$7,GRID!$A$4:$A$15,0),MATCH(1,($U$2=GRID!$B$1:$U$1)*(КАЛЕНДАРЬ!X19=GRID!$B$3:$U$3),0))*GRID!$H$42,
ROUNDUP(INDEX(GRID!$B$4:$U$15,MATCH(M$7,GRID!$A$4:$A$15,0),MATCH(1,($U$2=GRID!$B$1:$U$1)*(КАЛЕНДАРЬ!X19=GRID!$B$3:$U$3),0))*GRID!$H$42*(1-GRID!$H$43),0))</f>
        <v>85176</v>
      </c>
      <c r="N235" s="8" cm="1">
        <f t="array" ref="N235">IF($I$2="Длительное проживание от 30 ночей ",
INDEX(GRID!$B$18:$U$29,MATCH(M$7,GRID!$A$18:$A$29,0),MATCH(1,($U$2=GRID!$B$1:$U$1)*(КАЛЕНДАРЬ!X19=GRID!$B$3:$U$3),0))*GRID!$H$42,
ROUNDUP(INDEX(GRID!$B$18:$U$29,MATCH(M$7,GRID!$A$18:$A$29,0),MATCH(1,($U$2=GRID!$B$1:$U$1)*(КАЛЕНДАРЬ!X19=GRID!$B$3:$U$3),0))*GRID!$H$42*(1-GRID!$H$43),0))</f>
        <v>88776</v>
      </c>
      <c r="O235" s="57" t="s">
        <v>119</v>
      </c>
      <c r="P235" s="8" cm="1">
        <f t="array" ref="P235">IF($I$2="Длительное проживание от 30 ночей ",
INDEX(GRID!$B$4:$U$15,MATCH(P$7,GRID!$A$4:$A$15,0),MATCH(1,($U$2=GRID!$B$1:$U$1)*(КАЛЕНДАРЬ!X19=GRID!$B$3:$U$3),0))*GRID!$H$42,
ROUNDUP(INDEX(GRID!$B$4:$U$15,MATCH(P$7,GRID!$A$4:$A$15,0),MATCH(1,($U$2=GRID!$B$1:$U$1)*(КАЛЕНДАРЬ!X19=GRID!$B$3:$U$3),0))*GRID!$H$42*(1-GRID!$H$43),0))</f>
        <v>150408</v>
      </c>
      <c r="Q235" s="8" cm="1">
        <f t="array" ref="Q235">IF($I$2="Длительное проживание от 30 ночей ",
INDEX(GRID!$B$4:$U$15,MATCH(Q$7,GRID!$A$4:$A$15,0),MATCH(1,($U$2=GRID!$B$1:$U$1)*(КАЛЕНДАРЬ!X19=GRID!$B$3:$U$3),0))*GRID!$H$42,
ROUNDUP(INDEX(GRID!$B$4:$U$15,MATCH(Q$7,GRID!$A$4:$A$15,0),MATCH(1,($U$2=GRID!$B$1:$U$1)*(КАЛЕНДАРЬ!X19=GRID!$B$3:$U$3),0))*GRID!$H$42*(1-GRID!$H$43),0))</f>
        <v>173448</v>
      </c>
      <c r="R235" s="57" t="s">
        <v>119</v>
      </c>
      <c r="S235" s="57" t="s">
        <v>119</v>
      </c>
      <c r="T235" s="57" t="s">
        <v>119</v>
      </c>
    </row>
    <row r="236" spans="1:20" hidden="1">
      <c r="A236" s="148" t="s">
        <v>11</v>
      </c>
      <c r="B236" s="149">
        <v>17</v>
      </c>
      <c r="C236" s="8" cm="1">
        <f t="array" ref="C236">IF($I$2="Длительное проживание от 30 ночей ",
INDEX(GRID!$B$4:$U$15,MATCH(C$7,GRID!$A$4:$A$15,0),MATCH(1,($U$2=GRID!$B$1:$U$1)*(КАЛЕНДАРЬ!X20=GRID!$B$3:$U$3),0))*GRID!$H$42,
ROUNDUP(INDEX(GRID!$B$4:$U$15,MATCH(C$7,GRID!$A$4:$A$15,0),MATCH(1,($U$2=GRID!$B$1:$U$1)*(КАЛЕНДАРЬ!X20=GRID!$B$3:$U$3),0))*GRID!$H$42*(1-GRID!$H$43),0))</f>
        <v>37872</v>
      </c>
      <c r="D236" s="8" cm="1">
        <f t="array" ref="D236">IF($I$2="Длительное проживание от 30 ночей ",
INDEX(GRID!$B$18:$U$29,MATCH(C$7,GRID!$A$18:$A$29,0),MATCH(1,($U$2=GRID!$B$1:$U$1)*(КАЛЕНДАРЬ!X20=GRID!$B$3:$U$3),0))*GRID!$H$42,
ROUNDUP(INDEX(GRID!$B$18:$U$29,MATCH(C$7,GRID!$A$18:$A$29,0),MATCH(1,($U$2=GRID!$B$1:$U$1)*(КАЛЕНДАРЬ!X20=GRID!$B$3:$U$3),0))*GRID!$H$42*(1-GRID!$H$43),0))</f>
        <v>41472</v>
      </c>
      <c r="E236" s="8" cm="1">
        <f t="array" ref="E236">IF($I$2="Длительное проживание от 30 ночей ",
INDEX(GRID!$B$4:$U$15,MATCH(E$7,GRID!$A$4:$A$15,0),MATCH(1,($U$2=GRID!$B$1:$U$1)*(КАЛЕНДАРЬ!X20=GRID!$B$3:$U$3),0))*GRID!$H$42,
ROUNDUP(INDEX(GRID!$B$4:$U$15,MATCH(E$7,GRID!$A$4:$A$15,0),MATCH(1,($U$2=GRID!$B$1:$U$1)*(КАЛЕНДАРЬ!X20=GRID!$B$3:$U$3),0))*GRID!$H$42*(1-GRID!$H$43),0))</f>
        <v>44712</v>
      </c>
      <c r="F236" s="8" cm="1">
        <f t="array" ref="F236">IF($I$2="Длительное проживание от 30 ночей ",
INDEX(GRID!$B$18:$U$29,MATCH(E$7,GRID!$A$18:$A$29,0),MATCH(1,($U$2=GRID!$B$1:$U$1)*(КАЛЕНДАРЬ!X20=GRID!$B$3:$U$3),0))*GRID!$H$42,
ROUNDUP(INDEX(GRID!$B$18:$U$29,MATCH(E$7,GRID!$A$18:$A$29,0),MATCH(1,($U$2=GRID!$B$1:$U$1)*(КАЛЕНДАРЬ!X20=GRID!$B$3:$U$3),0))*GRID!$H$42*(1-GRID!$H$43),0))</f>
        <v>48312</v>
      </c>
      <c r="G236" s="57" t="s">
        <v>119</v>
      </c>
      <c r="H236" s="57" t="s">
        <v>119</v>
      </c>
      <c r="I236" s="8" cm="1">
        <f t="array" ref="I236">IF($I$2="Длительное проживание от 30 ночей ",
INDEX(GRID!$B$4:$U$15,MATCH(I$7,GRID!$A$4:$A$15,0),MATCH(1,($U$2=GRID!$B$1:$U$1)*(КАЛЕНДАРЬ!X20=GRID!$B$3:$U$3),0))*GRID!$H$42,
ROUNDUP(INDEX(GRID!$B$4:$U$15,MATCH(I$7,GRID!$A$4:$A$15,0),MATCH(1,($U$2=GRID!$B$1:$U$1)*(КАЛЕНДАРЬ!X20=GRID!$B$3:$U$3),0))*GRID!$H$42*(1-GRID!$H$43),0))</f>
        <v>55152</v>
      </c>
      <c r="J236" s="8" cm="1">
        <f t="array" ref="J236">IF($I$2="Длительное проживание от 30 ночей ",
INDEX(GRID!$B$18:$U$29,MATCH(I$7,GRID!$A$18:$A$29,0),MATCH(1,($U$2=GRID!$B$1:$U$1)*(КАЛЕНДАРЬ!X20=GRID!$B$3:$U$3),0))*GRID!$H$42,
ROUNDUP(INDEX(GRID!$B$18:$U$29,MATCH(I$7,GRID!$A$18:$A$29,0),MATCH(1,($U$2=GRID!$B$1:$U$1)*(КАЛЕНДАРЬ!X20=GRID!$B$3:$U$3),0))*GRID!$H$42*(1-GRID!$H$43),0))</f>
        <v>58752</v>
      </c>
      <c r="K236" s="57" t="s">
        <v>119</v>
      </c>
      <c r="L236" s="57" t="s">
        <v>119</v>
      </c>
      <c r="M236" s="8" cm="1">
        <f t="array" ref="M236">IF($I$2="Длительное проживание от 30 ночей ",
INDEX(GRID!$B$4:$U$15,MATCH(M$7,GRID!$A$4:$A$15,0),MATCH(1,($U$2=GRID!$B$1:$U$1)*(КАЛЕНДАРЬ!X20=GRID!$B$3:$U$3),0))*GRID!$H$42,
ROUNDUP(INDEX(GRID!$B$4:$U$15,MATCH(M$7,GRID!$A$4:$A$15,0),MATCH(1,($U$2=GRID!$B$1:$U$1)*(КАЛЕНДАРЬ!X20=GRID!$B$3:$U$3),0))*GRID!$H$42*(1-GRID!$H$43),0))</f>
        <v>79488</v>
      </c>
      <c r="N236" s="8" cm="1">
        <f t="array" ref="N236">IF($I$2="Длительное проживание от 30 ночей ",
INDEX(GRID!$B$18:$U$29,MATCH(M$7,GRID!$A$18:$A$29,0),MATCH(1,($U$2=GRID!$B$1:$U$1)*(КАЛЕНДАРЬ!X20=GRID!$B$3:$U$3),0))*GRID!$H$42,
ROUNDUP(INDEX(GRID!$B$18:$U$29,MATCH(M$7,GRID!$A$18:$A$29,0),MATCH(1,($U$2=GRID!$B$1:$U$1)*(КАЛЕНДАРЬ!X20=GRID!$B$3:$U$3),0))*GRID!$H$42*(1-GRID!$H$43),0))</f>
        <v>83088</v>
      </c>
      <c r="O236" s="57" t="s">
        <v>119</v>
      </c>
      <c r="P236" s="8" cm="1">
        <f t="array" ref="P236">IF($I$2="Длительное проживание от 30 ночей ",
INDEX(GRID!$B$4:$U$15,MATCH(P$7,GRID!$A$4:$A$15,0),MATCH(1,($U$2=GRID!$B$1:$U$1)*(КАЛЕНДАРЬ!X20=GRID!$B$3:$U$3),0))*GRID!$H$42,
ROUNDUP(INDEX(GRID!$B$4:$U$15,MATCH(P$7,GRID!$A$4:$A$15,0),MATCH(1,($U$2=GRID!$B$1:$U$1)*(КАЛЕНДАРЬ!X20=GRID!$B$3:$U$3),0))*GRID!$H$42*(1-GRID!$H$43),0))</f>
        <v>143496</v>
      </c>
      <c r="Q236" s="8" cm="1">
        <f t="array" ref="Q236">IF($I$2="Длительное проживание от 30 ночей ",
INDEX(GRID!$B$4:$U$15,MATCH(Q$7,GRID!$A$4:$A$15,0),MATCH(1,($U$2=GRID!$B$1:$U$1)*(КАЛЕНДАРЬ!X20=GRID!$B$3:$U$3),0))*GRID!$H$42,
ROUNDUP(INDEX(GRID!$B$4:$U$15,MATCH(Q$7,GRID!$A$4:$A$15,0),MATCH(1,($U$2=GRID!$B$1:$U$1)*(КАЛЕНДАРЬ!X20=GRID!$B$3:$U$3),0))*GRID!$H$42*(1-GRID!$H$43),0))</f>
        <v>166032</v>
      </c>
      <c r="R236" s="57" t="s">
        <v>119</v>
      </c>
      <c r="S236" s="57" t="s">
        <v>119</v>
      </c>
      <c r="T236" s="57" t="s">
        <v>119</v>
      </c>
    </row>
    <row r="237" spans="1:20" hidden="1">
      <c r="A237" s="148" t="s">
        <v>12</v>
      </c>
      <c r="B237" s="149">
        <v>18</v>
      </c>
      <c r="C237" s="8" cm="1">
        <f t="array" ref="C237">IF($I$2="Длительное проживание от 30 ночей ",
INDEX(GRID!$B$4:$U$15,MATCH(C$7,GRID!$A$4:$A$15,0),MATCH(1,($U$2=GRID!$B$1:$U$1)*(КАЛЕНДАРЬ!X21=GRID!$B$3:$U$3),0))*GRID!$H$42,
ROUNDUP(INDEX(GRID!$B$4:$U$15,MATCH(C$7,GRID!$A$4:$A$15,0),MATCH(1,($U$2=GRID!$B$1:$U$1)*(КАЛЕНДАРЬ!X21=GRID!$B$3:$U$3),0))*GRID!$H$42*(1-GRID!$H$43),0))</f>
        <v>37872</v>
      </c>
      <c r="D237" s="8" cm="1">
        <f t="array" ref="D237">IF($I$2="Длительное проживание от 30 ночей ",
INDEX(GRID!$B$18:$U$29,MATCH(C$7,GRID!$A$18:$A$29,0),MATCH(1,($U$2=GRID!$B$1:$U$1)*(КАЛЕНДАРЬ!X21=GRID!$B$3:$U$3),0))*GRID!$H$42,
ROUNDUP(INDEX(GRID!$B$18:$U$29,MATCH(C$7,GRID!$A$18:$A$29,0),MATCH(1,($U$2=GRID!$B$1:$U$1)*(КАЛЕНДАРЬ!X21=GRID!$B$3:$U$3),0))*GRID!$H$42*(1-GRID!$H$43),0))</f>
        <v>41472</v>
      </c>
      <c r="E237" s="8" cm="1">
        <f t="array" ref="E237">IF($I$2="Длительное проживание от 30 ночей ",
INDEX(GRID!$B$4:$U$15,MATCH(E$7,GRID!$A$4:$A$15,0),MATCH(1,($U$2=GRID!$B$1:$U$1)*(КАЛЕНДАРЬ!X21=GRID!$B$3:$U$3),0))*GRID!$H$42,
ROUNDUP(INDEX(GRID!$B$4:$U$15,MATCH(E$7,GRID!$A$4:$A$15,0),MATCH(1,($U$2=GRID!$B$1:$U$1)*(КАЛЕНДАРЬ!X21=GRID!$B$3:$U$3),0))*GRID!$H$42*(1-GRID!$H$43),0))</f>
        <v>44712</v>
      </c>
      <c r="F237" s="8" cm="1">
        <f t="array" ref="F237">IF($I$2="Длительное проживание от 30 ночей ",
INDEX(GRID!$B$18:$U$29,MATCH(E$7,GRID!$A$18:$A$29,0),MATCH(1,($U$2=GRID!$B$1:$U$1)*(КАЛЕНДАРЬ!X21=GRID!$B$3:$U$3),0))*GRID!$H$42,
ROUNDUP(INDEX(GRID!$B$18:$U$29,MATCH(E$7,GRID!$A$18:$A$29,0),MATCH(1,($U$2=GRID!$B$1:$U$1)*(КАЛЕНДАРЬ!X21=GRID!$B$3:$U$3),0))*GRID!$H$42*(1-GRID!$H$43),0))</f>
        <v>48312</v>
      </c>
      <c r="G237" s="57" t="s">
        <v>119</v>
      </c>
      <c r="H237" s="57" t="s">
        <v>119</v>
      </c>
      <c r="I237" s="8" cm="1">
        <f t="array" ref="I237">IF($I$2="Длительное проживание от 30 ночей ",
INDEX(GRID!$B$4:$U$15,MATCH(I$7,GRID!$A$4:$A$15,0),MATCH(1,($U$2=GRID!$B$1:$U$1)*(КАЛЕНДАРЬ!X21=GRID!$B$3:$U$3),0))*GRID!$H$42,
ROUNDUP(INDEX(GRID!$B$4:$U$15,MATCH(I$7,GRID!$A$4:$A$15,0),MATCH(1,($U$2=GRID!$B$1:$U$1)*(КАЛЕНДАРЬ!X21=GRID!$B$3:$U$3),0))*GRID!$H$42*(1-GRID!$H$43),0))</f>
        <v>55152</v>
      </c>
      <c r="J237" s="8" cm="1">
        <f t="array" ref="J237">IF($I$2="Длительное проживание от 30 ночей ",
INDEX(GRID!$B$18:$U$29,MATCH(I$7,GRID!$A$18:$A$29,0),MATCH(1,($U$2=GRID!$B$1:$U$1)*(КАЛЕНДАРЬ!X21=GRID!$B$3:$U$3),0))*GRID!$H$42,
ROUNDUP(INDEX(GRID!$B$18:$U$29,MATCH(I$7,GRID!$A$18:$A$29,0),MATCH(1,($U$2=GRID!$B$1:$U$1)*(КАЛЕНДАРЬ!X21=GRID!$B$3:$U$3),0))*GRID!$H$42*(1-GRID!$H$43),0))</f>
        <v>58752</v>
      </c>
      <c r="K237" s="57" t="s">
        <v>119</v>
      </c>
      <c r="L237" s="57" t="s">
        <v>119</v>
      </c>
      <c r="M237" s="8" cm="1">
        <f t="array" ref="M237">IF($I$2="Длительное проживание от 30 ночей ",
INDEX(GRID!$B$4:$U$15,MATCH(M$7,GRID!$A$4:$A$15,0),MATCH(1,($U$2=GRID!$B$1:$U$1)*(КАЛЕНДАРЬ!X21=GRID!$B$3:$U$3),0))*GRID!$H$42,
ROUNDUP(INDEX(GRID!$B$4:$U$15,MATCH(M$7,GRID!$A$4:$A$15,0),MATCH(1,($U$2=GRID!$B$1:$U$1)*(КАЛЕНДАРЬ!X21=GRID!$B$3:$U$3),0))*GRID!$H$42*(1-GRID!$H$43),0))</f>
        <v>79488</v>
      </c>
      <c r="N237" s="8" cm="1">
        <f t="array" ref="N237">IF($I$2="Длительное проживание от 30 ночей ",
INDEX(GRID!$B$18:$U$29,MATCH(M$7,GRID!$A$18:$A$29,0),MATCH(1,($U$2=GRID!$B$1:$U$1)*(КАЛЕНДАРЬ!X21=GRID!$B$3:$U$3),0))*GRID!$H$42,
ROUNDUP(INDEX(GRID!$B$18:$U$29,MATCH(M$7,GRID!$A$18:$A$29,0),MATCH(1,($U$2=GRID!$B$1:$U$1)*(КАЛЕНДАРЬ!X21=GRID!$B$3:$U$3),0))*GRID!$H$42*(1-GRID!$H$43),0))</f>
        <v>83088</v>
      </c>
      <c r="O237" s="57" t="s">
        <v>119</v>
      </c>
      <c r="P237" s="8" cm="1">
        <f t="array" ref="P237">IF($I$2="Длительное проживание от 30 ночей ",
INDEX(GRID!$B$4:$U$15,MATCH(P$7,GRID!$A$4:$A$15,0),MATCH(1,($U$2=GRID!$B$1:$U$1)*(КАЛЕНДАРЬ!X21=GRID!$B$3:$U$3),0))*GRID!$H$42,
ROUNDUP(INDEX(GRID!$B$4:$U$15,MATCH(P$7,GRID!$A$4:$A$15,0),MATCH(1,($U$2=GRID!$B$1:$U$1)*(КАЛЕНДАРЬ!X21=GRID!$B$3:$U$3),0))*GRID!$H$42*(1-GRID!$H$43),0))</f>
        <v>143496</v>
      </c>
      <c r="Q237" s="8" cm="1">
        <f t="array" ref="Q237">IF($I$2="Длительное проживание от 30 ночей ",
INDEX(GRID!$B$4:$U$15,MATCH(Q$7,GRID!$A$4:$A$15,0),MATCH(1,($U$2=GRID!$B$1:$U$1)*(КАЛЕНДАРЬ!X21=GRID!$B$3:$U$3),0))*GRID!$H$42,
ROUNDUP(INDEX(GRID!$B$4:$U$15,MATCH(Q$7,GRID!$A$4:$A$15,0),MATCH(1,($U$2=GRID!$B$1:$U$1)*(КАЛЕНДАРЬ!X21=GRID!$B$3:$U$3),0))*GRID!$H$42*(1-GRID!$H$43),0))</f>
        <v>166032</v>
      </c>
      <c r="R237" s="57" t="s">
        <v>119</v>
      </c>
      <c r="S237" s="57" t="s">
        <v>119</v>
      </c>
      <c r="T237" s="57" t="s">
        <v>119</v>
      </c>
    </row>
    <row r="238" spans="1:20" hidden="1">
      <c r="A238" s="148" t="s">
        <v>13</v>
      </c>
      <c r="B238" s="149">
        <v>19</v>
      </c>
      <c r="C238" s="8" cm="1">
        <f t="array" ref="C238">IF($I$2="Длительное проживание от 30 ночей ",
INDEX(GRID!$B$4:$U$15,MATCH(C$7,GRID!$A$4:$A$15,0),MATCH(1,($U$2=GRID!$B$1:$U$1)*(КАЛЕНДАРЬ!X22=GRID!$B$3:$U$3),0))*GRID!$H$42,
ROUNDUP(INDEX(GRID!$B$4:$U$15,MATCH(C$7,GRID!$A$4:$A$15,0),MATCH(1,($U$2=GRID!$B$1:$U$1)*(КАЛЕНДАРЬ!X22=GRID!$B$3:$U$3),0))*GRID!$H$42*(1-GRID!$H$43),0))</f>
        <v>37872</v>
      </c>
      <c r="D238" s="8" cm="1">
        <f t="array" ref="D238">IF($I$2="Длительное проживание от 30 ночей ",
INDEX(GRID!$B$18:$U$29,MATCH(C$7,GRID!$A$18:$A$29,0),MATCH(1,($U$2=GRID!$B$1:$U$1)*(КАЛЕНДАРЬ!X22=GRID!$B$3:$U$3),0))*GRID!$H$42,
ROUNDUP(INDEX(GRID!$B$18:$U$29,MATCH(C$7,GRID!$A$18:$A$29,0),MATCH(1,($U$2=GRID!$B$1:$U$1)*(КАЛЕНДАРЬ!X22=GRID!$B$3:$U$3),0))*GRID!$H$42*(1-GRID!$H$43),0))</f>
        <v>41472</v>
      </c>
      <c r="E238" s="8" cm="1">
        <f t="array" ref="E238">IF($I$2="Длительное проживание от 30 ночей ",
INDEX(GRID!$B$4:$U$15,MATCH(E$7,GRID!$A$4:$A$15,0),MATCH(1,($U$2=GRID!$B$1:$U$1)*(КАЛЕНДАРЬ!X22=GRID!$B$3:$U$3),0))*GRID!$H$42,
ROUNDUP(INDEX(GRID!$B$4:$U$15,MATCH(E$7,GRID!$A$4:$A$15,0),MATCH(1,($U$2=GRID!$B$1:$U$1)*(КАЛЕНДАРЬ!X22=GRID!$B$3:$U$3),0))*GRID!$H$42*(1-GRID!$H$43),0))</f>
        <v>44712</v>
      </c>
      <c r="F238" s="8" cm="1">
        <f t="array" ref="F238">IF($I$2="Длительное проживание от 30 ночей ",
INDEX(GRID!$B$18:$U$29,MATCH(E$7,GRID!$A$18:$A$29,0),MATCH(1,($U$2=GRID!$B$1:$U$1)*(КАЛЕНДАРЬ!X22=GRID!$B$3:$U$3),0))*GRID!$H$42,
ROUNDUP(INDEX(GRID!$B$18:$U$29,MATCH(E$7,GRID!$A$18:$A$29,0),MATCH(1,($U$2=GRID!$B$1:$U$1)*(КАЛЕНДАРЬ!X22=GRID!$B$3:$U$3),0))*GRID!$H$42*(1-GRID!$H$43),0))</f>
        <v>48312</v>
      </c>
      <c r="G238" s="57" t="s">
        <v>119</v>
      </c>
      <c r="H238" s="57" t="s">
        <v>119</v>
      </c>
      <c r="I238" s="8" cm="1">
        <f t="array" ref="I238">IF($I$2="Длительное проживание от 30 ночей ",
INDEX(GRID!$B$4:$U$15,MATCH(I$7,GRID!$A$4:$A$15,0),MATCH(1,($U$2=GRID!$B$1:$U$1)*(КАЛЕНДАРЬ!X22=GRID!$B$3:$U$3),0))*GRID!$H$42,
ROUNDUP(INDEX(GRID!$B$4:$U$15,MATCH(I$7,GRID!$A$4:$A$15,0),MATCH(1,($U$2=GRID!$B$1:$U$1)*(КАЛЕНДАРЬ!X22=GRID!$B$3:$U$3),0))*GRID!$H$42*(1-GRID!$H$43),0))</f>
        <v>55152</v>
      </c>
      <c r="J238" s="8" cm="1">
        <f t="array" ref="J238">IF($I$2="Длительное проживание от 30 ночей ",
INDEX(GRID!$B$18:$U$29,MATCH(I$7,GRID!$A$18:$A$29,0),MATCH(1,($U$2=GRID!$B$1:$U$1)*(КАЛЕНДАРЬ!X22=GRID!$B$3:$U$3),0))*GRID!$H$42,
ROUNDUP(INDEX(GRID!$B$18:$U$29,MATCH(I$7,GRID!$A$18:$A$29,0),MATCH(1,($U$2=GRID!$B$1:$U$1)*(КАЛЕНДАРЬ!X22=GRID!$B$3:$U$3),0))*GRID!$H$42*(1-GRID!$H$43),0))</f>
        <v>58752</v>
      </c>
      <c r="K238" s="57" t="s">
        <v>119</v>
      </c>
      <c r="L238" s="57" t="s">
        <v>119</v>
      </c>
      <c r="M238" s="8" cm="1">
        <f t="array" ref="M238">IF($I$2="Длительное проживание от 30 ночей ",
INDEX(GRID!$B$4:$U$15,MATCH(M$7,GRID!$A$4:$A$15,0),MATCH(1,($U$2=GRID!$B$1:$U$1)*(КАЛЕНДАРЬ!X22=GRID!$B$3:$U$3),0))*GRID!$H$42,
ROUNDUP(INDEX(GRID!$B$4:$U$15,MATCH(M$7,GRID!$A$4:$A$15,0),MATCH(1,($U$2=GRID!$B$1:$U$1)*(КАЛЕНДАРЬ!X22=GRID!$B$3:$U$3),0))*GRID!$H$42*(1-GRID!$H$43),0))</f>
        <v>79488</v>
      </c>
      <c r="N238" s="8" cm="1">
        <f t="array" ref="N238">IF($I$2="Длительное проживание от 30 ночей ",
INDEX(GRID!$B$18:$U$29,MATCH(M$7,GRID!$A$18:$A$29,0),MATCH(1,($U$2=GRID!$B$1:$U$1)*(КАЛЕНДАРЬ!X22=GRID!$B$3:$U$3),0))*GRID!$H$42,
ROUNDUP(INDEX(GRID!$B$18:$U$29,MATCH(M$7,GRID!$A$18:$A$29,0),MATCH(1,($U$2=GRID!$B$1:$U$1)*(КАЛЕНДАРЬ!X22=GRID!$B$3:$U$3),0))*GRID!$H$42*(1-GRID!$H$43),0))</f>
        <v>83088</v>
      </c>
      <c r="O238" s="57" t="s">
        <v>119</v>
      </c>
      <c r="P238" s="8" cm="1">
        <f t="array" ref="P238">IF($I$2="Длительное проживание от 30 ночей ",
INDEX(GRID!$B$4:$U$15,MATCH(P$7,GRID!$A$4:$A$15,0),MATCH(1,($U$2=GRID!$B$1:$U$1)*(КАЛЕНДАРЬ!X22=GRID!$B$3:$U$3),0))*GRID!$H$42,
ROUNDUP(INDEX(GRID!$B$4:$U$15,MATCH(P$7,GRID!$A$4:$A$15,0),MATCH(1,($U$2=GRID!$B$1:$U$1)*(КАЛЕНДАРЬ!X22=GRID!$B$3:$U$3),0))*GRID!$H$42*(1-GRID!$H$43),0))</f>
        <v>143496</v>
      </c>
      <c r="Q238" s="8" cm="1">
        <f t="array" ref="Q238">IF($I$2="Длительное проживание от 30 ночей ",
INDEX(GRID!$B$4:$U$15,MATCH(Q$7,GRID!$A$4:$A$15,0),MATCH(1,($U$2=GRID!$B$1:$U$1)*(КАЛЕНДАРЬ!X22=GRID!$B$3:$U$3),0))*GRID!$H$42,
ROUNDUP(INDEX(GRID!$B$4:$U$15,MATCH(Q$7,GRID!$A$4:$A$15,0),MATCH(1,($U$2=GRID!$B$1:$U$1)*(КАЛЕНДАРЬ!X22=GRID!$B$3:$U$3),0))*GRID!$H$42*(1-GRID!$H$43),0))</f>
        <v>166032</v>
      </c>
      <c r="R238" s="57" t="s">
        <v>119</v>
      </c>
      <c r="S238" s="57" t="s">
        <v>119</v>
      </c>
      <c r="T238" s="57" t="s">
        <v>119</v>
      </c>
    </row>
    <row r="239" spans="1:20" hidden="1">
      <c r="A239" s="148" t="s">
        <v>14</v>
      </c>
      <c r="B239" s="149">
        <v>20</v>
      </c>
      <c r="C239" s="8" cm="1">
        <f t="array" ref="C239">IF($I$2="Длительное проживание от 30 ночей ",
INDEX(GRID!$B$4:$U$15,MATCH(C$7,GRID!$A$4:$A$15,0),MATCH(1,($U$2=GRID!$B$1:$U$1)*(КАЛЕНДАРЬ!X23=GRID!$B$3:$U$3),0))*GRID!$H$42,
ROUNDUP(INDEX(GRID!$B$4:$U$15,MATCH(C$7,GRID!$A$4:$A$15,0),MATCH(1,($U$2=GRID!$B$1:$U$1)*(КАЛЕНДАРЬ!X23=GRID!$B$3:$U$3),0))*GRID!$H$42*(1-GRID!$H$43),0))</f>
        <v>37872</v>
      </c>
      <c r="D239" s="8" cm="1">
        <f t="array" ref="D239">IF($I$2="Длительное проживание от 30 ночей ",
INDEX(GRID!$B$18:$U$29,MATCH(C$7,GRID!$A$18:$A$29,0),MATCH(1,($U$2=GRID!$B$1:$U$1)*(КАЛЕНДАРЬ!X23=GRID!$B$3:$U$3),0))*GRID!$H$42,
ROUNDUP(INDEX(GRID!$B$18:$U$29,MATCH(C$7,GRID!$A$18:$A$29,0),MATCH(1,($U$2=GRID!$B$1:$U$1)*(КАЛЕНДАРЬ!X23=GRID!$B$3:$U$3),0))*GRID!$H$42*(1-GRID!$H$43),0))</f>
        <v>41472</v>
      </c>
      <c r="E239" s="8" cm="1">
        <f t="array" ref="E239">IF($I$2="Длительное проживание от 30 ночей ",
INDEX(GRID!$B$4:$U$15,MATCH(E$7,GRID!$A$4:$A$15,0),MATCH(1,($U$2=GRID!$B$1:$U$1)*(КАЛЕНДАРЬ!X23=GRID!$B$3:$U$3),0))*GRID!$H$42,
ROUNDUP(INDEX(GRID!$B$4:$U$15,MATCH(E$7,GRID!$A$4:$A$15,0),MATCH(1,($U$2=GRID!$B$1:$U$1)*(КАЛЕНДАРЬ!X23=GRID!$B$3:$U$3),0))*GRID!$H$42*(1-GRID!$H$43),0))</f>
        <v>44712</v>
      </c>
      <c r="F239" s="8" cm="1">
        <f t="array" ref="F239">IF($I$2="Длительное проживание от 30 ночей ",
INDEX(GRID!$B$18:$U$29,MATCH(E$7,GRID!$A$18:$A$29,0),MATCH(1,($U$2=GRID!$B$1:$U$1)*(КАЛЕНДАРЬ!X23=GRID!$B$3:$U$3),0))*GRID!$H$42,
ROUNDUP(INDEX(GRID!$B$18:$U$29,MATCH(E$7,GRID!$A$18:$A$29,0),MATCH(1,($U$2=GRID!$B$1:$U$1)*(КАЛЕНДАРЬ!X23=GRID!$B$3:$U$3),0))*GRID!$H$42*(1-GRID!$H$43),0))</f>
        <v>48312</v>
      </c>
      <c r="G239" s="57" t="s">
        <v>119</v>
      </c>
      <c r="H239" s="57" t="s">
        <v>119</v>
      </c>
      <c r="I239" s="8" cm="1">
        <f t="array" ref="I239">IF($I$2="Длительное проживание от 30 ночей ",
INDEX(GRID!$B$4:$U$15,MATCH(I$7,GRID!$A$4:$A$15,0),MATCH(1,($U$2=GRID!$B$1:$U$1)*(КАЛЕНДАРЬ!X23=GRID!$B$3:$U$3),0))*GRID!$H$42,
ROUNDUP(INDEX(GRID!$B$4:$U$15,MATCH(I$7,GRID!$A$4:$A$15,0),MATCH(1,($U$2=GRID!$B$1:$U$1)*(КАЛЕНДАРЬ!X23=GRID!$B$3:$U$3),0))*GRID!$H$42*(1-GRID!$H$43),0))</f>
        <v>55152</v>
      </c>
      <c r="J239" s="8" cm="1">
        <f t="array" ref="J239">IF($I$2="Длительное проживание от 30 ночей ",
INDEX(GRID!$B$18:$U$29,MATCH(I$7,GRID!$A$18:$A$29,0),MATCH(1,($U$2=GRID!$B$1:$U$1)*(КАЛЕНДАРЬ!X23=GRID!$B$3:$U$3),0))*GRID!$H$42,
ROUNDUP(INDEX(GRID!$B$18:$U$29,MATCH(I$7,GRID!$A$18:$A$29,0),MATCH(1,($U$2=GRID!$B$1:$U$1)*(КАЛЕНДАРЬ!X23=GRID!$B$3:$U$3),0))*GRID!$H$42*(1-GRID!$H$43),0))</f>
        <v>58752</v>
      </c>
      <c r="K239" s="57" t="s">
        <v>119</v>
      </c>
      <c r="L239" s="57" t="s">
        <v>119</v>
      </c>
      <c r="M239" s="8" cm="1">
        <f t="array" ref="M239">IF($I$2="Длительное проживание от 30 ночей ",
INDEX(GRID!$B$4:$U$15,MATCH(M$7,GRID!$A$4:$A$15,0),MATCH(1,($U$2=GRID!$B$1:$U$1)*(КАЛЕНДАРЬ!X23=GRID!$B$3:$U$3),0))*GRID!$H$42,
ROUNDUP(INDEX(GRID!$B$4:$U$15,MATCH(M$7,GRID!$A$4:$A$15,0),MATCH(1,($U$2=GRID!$B$1:$U$1)*(КАЛЕНДАРЬ!X23=GRID!$B$3:$U$3),0))*GRID!$H$42*(1-GRID!$H$43),0))</f>
        <v>79488</v>
      </c>
      <c r="N239" s="8" cm="1">
        <f t="array" ref="N239">IF($I$2="Длительное проживание от 30 ночей ",
INDEX(GRID!$B$18:$U$29,MATCH(M$7,GRID!$A$18:$A$29,0),MATCH(1,($U$2=GRID!$B$1:$U$1)*(КАЛЕНДАРЬ!X23=GRID!$B$3:$U$3),0))*GRID!$H$42,
ROUNDUP(INDEX(GRID!$B$18:$U$29,MATCH(M$7,GRID!$A$18:$A$29,0),MATCH(1,($U$2=GRID!$B$1:$U$1)*(КАЛЕНДАРЬ!X23=GRID!$B$3:$U$3),0))*GRID!$H$42*(1-GRID!$H$43),0))</f>
        <v>83088</v>
      </c>
      <c r="O239" s="57" t="s">
        <v>119</v>
      </c>
      <c r="P239" s="8" cm="1">
        <f t="array" ref="P239">IF($I$2="Длительное проживание от 30 ночей ",
INDEX(GRID!$B$4:$U$15,MATCH(P$7,GRID!$A$4:$A$15,0),MATCH(1,($U$2=GRID!$B$1:$U$1)*(КАЛЕНДАРЬ!X23=GRID!$B$3:$U$3),0))*GRID!$H$42,
ROUNDUP(INDEX(GRID!$B$4:$U$15,MATCH(P$7,GRID!$A$4:$A$15,0),MATCH(1,($U$2=GRID!$B$1:$U$1)*(КАЛЕНДАРЬ!X23=GRID!$B$3:$U$3),0))*GRID!$H$42*(1-GRID!$H$43),0))</f>
        <v>143496</v>
      </c>
      <c r="Q239" s="8" cm="1">
        <f t="array" ref="Q239">IF($I$2="Длительное проживание от 30 ночей ",
INDEX(GRID!$B$4:$U$15,MATCH(Q$7,GRID!$A$4:$A$15,0),MATCH(1,($U$2=GRID!$B$1:$U$1)*(КАЛЕНДАРЬ!X23=GRID!$B$3:$U$3),0))*GRID!$H$42,
ROUNDUP(INDEX(GRID!$B$4:$U$15,MATCH(Q$7,GRID!$A$4:$A$15,0),MATCH(1,($U$2=GRID!$B$1:$U$1)*(КАЛЕНДАРЬ!X23=GRID!$B$3:$U$3),0))*GRID!$H$42*(1-GRID!$H$43),0))</f>
        <v>166032</v>
      </c>
      <c r="R239" s="57" t="s">
        <v>119</v>
      </c>
      <c r="S239" s="57" t="s">
        <v>119</v>
      </c>
      <c r="T239" s="57" t="s">
        <v>119</v>
      </c>
    </row>
    <row r="240" spans="1:20" hidden="1">
      <c r="A240" s="148" t="s">
        <v>15</v>
      </c>
      <c r="B240" s="149">
        <v>21</v>
      </c>
      <c r="C240" s="8" cm="1">
        <f t="array" ref="C240">IF($I$2="Длительное проживание от 30 ночей ",
INDEX(GRID!$B$4:$U$15,MATCH(C$7,GRID!$A$4:$A$15,0),MATCH(1,($U$2=GRID!$B$1:$U$1)*(КАЛЕНДАРЬ!X24=GRID!$B$3:$U$3),0))*GRID!$H$42,
ROUNDUP(INDEX(GRID!$B$4:$U$15,MATCH(C$7,GRID!$A$4:$A$15,0),MATCH(1,($U$2=GRID!$B$1:$U$1)*(КАЛЕНДАРЬ!X24=GRID!$B$3:$U$3),0))*GRID!$H$42*(1-GRID!$H$43),0))</f>
        <v>37872</v>
      </c>
      <c r="D240" s="8" cm="1">
        <f t="array" ref="D240">IF($I$2="Длительное проживание от 30 ночей ",
INDEX(GRID!$B$18:$U$29,MATCH(C$7,GRID!$A$18:$A$29,0),MATCH(1,($U$2=GRID!$B$1:$U$1)*(КАЛЕНДАРЬ!X24=GRID!$B$3:$U$3),0))*GRID!$H$42,
ROUNDUP(INDEX(GRID!$B$18:$U$29,MATCH(C$7,GRID!$A$18:$A$29,0),MATCH(1,($U$2=GRID!$B$1:$U$1)*(КАЛЕНДАРЬ!X24=GRID!$B$3:$U$3),0))*GRID!$H$42*(1-GRID!$H$43),0))</f>
        <v>41472</v>
      </c>
      <c r="E240" s="8" cm="1">
        <f t="array" ref="E240">IF($I$2="Длительное проживание от 30 ночей ",
INDEX(GRID!$B$4:$U$15,MATCH(E$7,GRID!$A$4:$A$15,0),MATCH(1,($U$2=GRID!$B$1:$U$1)*(КАЛЕНДАРЬ!X24=GRID!$B$3:$U$3),0))*GRID!$H$42,
ROUNDUP(INDEX(GRID!$B$4:$U$15,MATCH(E$7,GRID!$A$4:$A$15,0),MATCH(1,($U$2=GRID!$B$1:$U$1)*(КАЛЕНДАРЬ!X24=GRID!$B$3:$U$3),0))*GRID!$H$42*(1-GRID!$H$43),0))</f>
        <v>44712</v>
      </c>
      <c r="F240" s="8" cm="1">
        <f t="array" ref="F240">IF($I$2="Длительное проживание от 30 ночей ",
INDEX(GRID!$B$18:$U$29,MATCH(E$7,GRID!$A$18:$A$29,0),MATCH(1,($U$2=GRID!$B$1:$U$1)*(КАЛЕНДАРЬ!X24=GRID!$B$3:$U$3),0))*GRID!$H$42,
ROUNDUP(INDEX(GRID!$B$18:$U$29,MATCH(E$7,GRID!$A$18:$A$29,0),MATCH(1,($U$2=GRID!$B$1:$U$1)*(КАЛЕНДАРЬ!X24=GRID!$B$3:$U$3),0))*GRID!$H$42*(1-GRID!$H$43),0))</f>
        <v>48312</v>
      </c>
      <c r="G240" s="57" t="s">
        <v>119</v>
      </c>
      <c r="H240" s="57" t="s">
        <v>119</v>
      </c>
      <c r="I240" s="8" cm="1">
        <f t="array" ref="I240">IF($I$2="Длительное проживание от 30 ночей ",
INDEX(GRID!$B$4:$U$15,MATCH(I$7,GRID!$A$4:$A$15,0),MATCH(1,($U$2=GRID!$B$1:$U$1)*(КАЛЕНДАРЬ!X24=GRID!$B$3:$U$3),0))*GRID!$H$42,
ROUNDUP(INDEX(GRID!$B$4:$U$15,MATCH(I$7,GRID!$A$4:$A$15,0),MATCH(1,($U$2=GRID!$B$1:$U$1)*(КАЛЕНДАРЬ!X24=GRID!$B$3:$U$3),0))*GRID!$H$42*(1-GRID!$H$43),0))</f>
        <v>55152</v>
      </c>
      <c r="J240" s="8" cm="1">
        <f t="array" ref="J240">IF($I$2="Длительное проживание от 30 ночей ",
INDEX(GRID!$B$18:$U$29,MATCH(I$7,GRID!$A$18:$A$29,0),MATCH(1,($U$2=GRID!$B$1:$U$1)*(КАЛЕНДАРЬ!X24=GRID!$B$3:$U$3),0))*GRID!$H$42,
ROUNDUP(INDEX(GRID!$B$18:$U$29,MATCH(I$7,GRID!$A$18:$A$29,0),MATCH(1,($U$2=GRID!$B$1:$U$1)*(КАЛЕНДАРЬ!X24=GRID!$B$3:$U$3),0))*GRID!$H$42*(1-GRID!$H$43),0))</f>
        <v>58752</v>
      </c>
      <c r="K240" s="57" t="s">
        <v>119</v>
      </c>
      <c r="L240" s="57" t="s">
        <v>119</v>
      </c>
      <c r="M240" s="8" cm="1">
        <f t="array" ref="M240">IF($I$2="Длительное проживание от 30 ночей ",
INDEX(GRID!$B$4:$U$15,MATCH(M$7,GRID!$A$4:$A$15,0),MATCH(1,($U$2=GRID!$B$1:$U$1)*(КАЛЕНДАРЬ!X24=GRID!$B$3:$U$3),0))*GRID!$H$42,
ROUNDUP(INDEX(GRID!$B$4:$U$15,MATCH(M$7,GRID!$A$4:$A$15,0),MATCH(1,($U$2=GRID!$B$1:$U$1)*(КАЛЕНДАРЬ!X24=GRID!$B$3:$U$3),0))*GRID!$H$42*(1-GRID!$H$43),0))</f>
        <v>79488</v>
      </c>
      <c r="N240" s="8" cm="1">
        <f t="array" ref="N240">IF($I$2="Длительное проживание от 30 ночей ",
INDEX(GRID!$B$18:$U$29,MATCH(M$7,GRID!$A$18:$A$29,0),MATCH(1,($U$2=GRID!$B$1:$U$1)*(КАЛЕНДАРЬ!X24=GRID!$B$3:$U$3),0))*GRID!$H$42,
ROUNDUP(INDEX(GRID!$B$18:$U$29,MATCH(M$7,GRID!$A$18:$A$29,0),MATCH(1,($U$2=GRID!$B$1:$U$1)*(КАЛЕНДАРЬ!X24=GRID!$B$3:$U$3),0))*GRID!$H$42*(1-GRID!$H$43),0))</f>
        <v>83088</v>
      </c>
      <c r="O240" s="57" t="s">
        <v>119</v>
      </c>
      <c r="P240" s="8" cm="1">
        <f t="array" ref="P240">IF($I$2="Длительное проживание от 30 ночей ",
INDEX(GRID!$B$4:$U$15,MATCH(P$7,GRID!$A$4:$A$15,0),MATCH(1,($U$2=GRID!$B$1:$U$1)*(КАЛЕНДАРЬ!X24=GRID!$B$3:$U$3),0))*GRID!$H$42,
ROUNDUP(INDEX(GRID!$B$4:$U$15,MATCH(P$7,GRID!$A$4:$A$15,0),MATCH(1,($U$2=GRID!$B$1:$U$1)*(КАЛЕНДАРЬ!X24=GRID!$B$3:$U$3),0))*GRID!$H$42*(1-GRID!$H$43),0))</f>
        <v>143496</v>
      </c>
      <c r="Q240" s="8" cm="1">
        <f t="array" ref="Q240">IF($I$2="Длительное проживание от 30 ночей ",
INDEX(GRID!$B$4:$U$15,MATCH(Q$7,GRID!$A$4:$A$15,0),MATCH(1,($U$2=GRID!$B$1:$U$1)*(КАЛЕНДАРЬ!X24=GRID!$B$3:$U$3),0))*GRID!$H$42,
ROUNDUP(INDEX(GRID!$B$4:$U$15,MATCH(Q$7,GRID!$A$4:$A$15,0),MATCH(1,($U$2=GRID!$B$1:$U$1)*(КАЛЕНДАРЬ!X24=GRID!$B$3:$U$3),0))*GRID!$H$42*(1-GRID!$H$43),0))</f>
        <v>166032</v>
      </c>
      <c r="R240" s="57" t="s">
        <v>119</v>
      </c>
      <c r="S240" s="57" t="s">
        <v>119</v>
      </c>
      <c r="T240" s="57" t="s">
        <v>119</v>
      </c>
    </row>
    <row r="241" spans="1:20" hidden="1">
      <c r="A241" s="148" t="s">
        <v>16</v>
      </c>
      <c r="B241" s="149">
        <v>22</v>
      </c>
      <c r="C241" s="8" cm="1">
        <f t="array" ref="C241">IF($I$2="Длительное проживание от 30 ночей ",
INDEX(GRID!$B$4:$U$15,MATCH(C$7,GRID!$A$4:$A$15,0),MATCH(1,($U$2=GRID!$B$1:$U$1)*(КАЛЕНДАРЬ!X25=GRID!$B$3:$U$3),0))*GRID!$H$42,
ROUNDUP(INDEX(GRID!$B$4:$U$15,MATCH(C$7,GRID!$A$4:$A$15,0),MATCH(1,($U$2=GRID!$B$1:$U$1)*(КАЛЕНДАРЬ!X25=GRID!$B$3:$U$3),0))*GRID!$H$42*(1-GRID!$H$43),0))</f>
        <v>37872</v>
      </c>
      <c r="D241" s="8" cm="1">
        <f t="array" ref="D241">IF($I$2="Длительное проживание от 30 ночей ",
INDEX(GRID!$B$18:$U$29,MATCH(C$7,GRID!$A$18:$A$29,0),MATCH(1,($U$2=GRID!$B$1:$U$1)*(КАЛЕНДАРЬ!X25=GRID!$B$3:$U$3),0))*GRID!$H$42,
ROUNDUP(INDEX(GRID!$B$18:$U$29,MATCH(C$7,GRID!$A$18:$A$29,0),MATCH(1,($U$2=GRID!$B$1:$U$1)*(КАЛЕНДАРЬ!X25=GRID!$B$3:$U$3),0))*GRID!$H$42*(1-GRID!$H$43),0))</f>
        <v>41472</v>
      </c>
      <c r="E241" s="8" cm="1">
        <f t="array" ref="E241">IF($I$2="Длительное проживание от 30 ночей ",
INDEX(GRID!$B$4:$U$15,MATCH(E$7,GRID!$A$4:$A$15,0),MATCH(1,($U$2=GRID!$B$1:$U$1)*(КАЛЕНДАРЬ!X25=GRID!$B$3:$U$3),0))*GRID!$H$42,
ROUNDUP(INDEX(GRID!$B$4:$U$15,MATCH(E$7,GRID!$A$4:$A$15,0),MATCH(1,($U$2=GRID!$B$1:$U$1)*(КАЛЕНДАРЬ!X25=GRID!$B$3:$U$3),0))*GRID!$H$42*(1-GRID!$H$43),0))</f>
        <v>44712</v>
      </c>
      <c r="F241" s="8" cm="1">
        <f t="array" ref="F241">IF($I$2="Длительное проживание от 30 ночей ",
INDEX(GRID!$B$18:$U$29,MATCH(E$7,GRID!$A$18:$A$29,0),MATCH(1,($U$2=GRID!$B$1:$U$1)*(КАЛЕНДАРЬ!X25=GRID!$B$3:$U$3),0))*GRID!$H$42,
ROUNDUP(INDEX(GRID!$B$18:$U$29,MATCH(E$7,GRID!$A$18:$A$29,0),MATCH(1,($U$2=GRID!$B$1:$U$1)*(КАЛЕНДАРЬ!X25=GRID!$B$3:$U$3),0))*GRID!$H$42*(1-GRID!$H$43),0))</f>
        <v>48312</v>
      </c>
      <c r="G241" s="57" t="s">
        <v>119</v>
      </c>
      <c r="H241" s="57" t="s">
        <v>119</v>
      </c>
      <c r="I241" s="8" cm="1">
        <f t="array" ref="I241">IF($I$2="Длительное проживание от 30 ночей ",
INDEX(GRID!$B$4:$U$15,MATCH(I$7,GRID!$A$4:$A$15,0),MATCH(1,($U$2=GRID!$B$1:$U$1)*(КАЛЕНДАРЬ!X25=GRID!$B$3:$U$3),0))*GRID!$H$42,
ROUNDUP(INDEX(GRID!$B$4:$U$15,MATCH(I$7,GRID!$A$4:$A$15,0),MATCH(1,($U$2=GRID!$B$1:$U$1)*(КАЛЕНДАРЬ!X25=GRID!$B$3:$U$3),0))*GRID!$H$42*(1-GRID!$H$43),0))</f>
        <v>55152</v>
      </c>
      <c r="J241" s="8" cm="1">
        <f t="array" ref="J241">IF($I$2="Длительное проживание от 30 ночей ",
INDEX(GRID!$B$18:$U$29,MATCH(I$7,GRID!$A$18:$A$29,0),MATCH(1,($U$2=GRID!$B$1:$U$1)*(КАЛЕНДАРЬ!X25=GRID!$B$3:$U$3),0))*GRID!$H$42,
ROUNDUP(INDEX(GRID!$B$18:$U$29,MATCH(I$7,GRID!$A$18:$A$29,0),MATCH(1,($U$2=GRID!$B$1:$U$1)*(КАЛЕНДАРЬ!X25=GRID!$B$3:$U$3),0))*GRID!$H$42*(1-GRID!$H$43),0))</f>
        <v>58752</v>
      </c>
      <c r="K241" s="57" t="s">
        <v>119</v>
      </c>
      <c r="L241" s="57" t="s">
        <v>119</v>
      </c>
      <c r="M241" s="8" cm="1">
        <f t="array" ref="M241">IF($I$2="Длительное проживание от 30 ночей ",
INDEX(GRID!$B$4:$U$15,MATCH(M$7,GRID!$A$4:$A$15,0),MATCH(1,($U$2=GRID!$B$1:$U$1)*(КАЛЕНДАРЬ!X25=GRID!$B$3:$U$3),0))*GRID!$H$42,
ROUNDUP(INDEX(GRID!$B$4:$U$15,MATCH(M$7,GRID!$A$4:$A$15,0),MATCH(1,($U$2=GRID!$B$1:$U$1)*(КАЛЕНДАРЬ!X25=GRID!$B$3:$U$3),0))*GRID!$H$42*(1-GRID!$H$43),0))</f>
        <v>79488</v>
      </c>
      <c r="N241" s="8" cm="1">
        <f t="array" ref="N241">IF($I$2="Длительное проживание от 30 ночей ",
INDEX(GRID!$B$18:$U$29,MATCH(M$7,GRID!$A$18:$A$29,0),MATCH(1,($U$2=GRID!$B$1:$U$1)*(КАЛЕНДАРЬ!X25=GRID!$B$3:$U$3),0))*GRID!$H$42,
ROUNDUP(INDEX(GRID!$B$18:$U$29,MATCH(M$7,GRID!$A$18:$A$29,0),MATCH(1,($U$2=GRID!$B$1:$U$1)*(КАЛЕНДАРЬ!X25=GRID!$B$3:$U$3),0))*GRID!$H$42*(1-GRID!$H$43),0))</f>
        <v>83088</v>
      </c>
      <c r="O241" s="57" t="s">
        <v>119</v>
      </c>
      <c r="P241" s="8" cm="1">
        <f t="array" ref="P241">IF($I$2="Длительное проживание от 30 ночей ",
INDEX(GRID!$B$4:$U$15,MATCH(P$7,GRID!$A$4:$A$15,0),MATCH(1,($U$2=GRID!$B$1:$U$1)*(КАЛЕНДАРЬ!X25=GRID!$B$3:$U$3),0))*GRID!$H$42,
ROUNDUP(INDEX(GRID!$B$4:$U$15,MATCH(P$7,GRID!$A$4:$A$15,0),MATCH(1,($U$2=GRID!$B$1:$U$1)*(КАЛЕНДАРЬ!X25=GRID!$B$3:$U$3),0))*GRID!$H$42*(1-GRID!$H$43),0))</f>
        <v>143496</v>
      </c>
      <c r="Q241" s="8" cm="1">
        <f t="array" ref="Q241">IF($I$2="Длительное проживание от 30 ночей ",
INDEX(GRID!$B$4:$U$15,MATCH(Q$7,GRID!$A$4:$A$15,0),MATCH(1,($U$2=GRID!$B$1:$U$1)*(КАЛЕНДАРЬ!X25=GRID!$B$3:$U$3),0))*GRID!$H$42,
ROUNDUP(INDEX(GRID!$B$4:$U$15,MATCH(Q$7,GRID!$A$4:$A$15,0),MATCH(1,($U$2=GRID!$B$1:$U$1)*(КАЛЕНДАРЬ!X25=GRID!$B$3:$U$3),0))*GRID!$H$42*(1-GRID!$H$43),0))</f>
        <v>166032</v>
      </c>
      <c r="R241" s="57" t="s">
        <v>119</v>
      </c>
      <c r="S241" s="57" t="s">
        <v>119</v>
      </c>
      <c r="T241" s="57" t="s">
        <v>119</v>
      </c>
    </row>
    <row r="242" spans="1:20" hidden="1">
      <c r="A242" s="148" t="s">
        <v>17</v>
      </c>
      <c r="B242" s="149">
        <v>23</v>
      </c>
      <c r="C242" s="8" cm="1">
        <f t="array" ref="C242">IF($I$2="Длительное проживание от 30 ночей ",
INDEX(GRID!$B$4:$U$15,MATCH(C$7,GRID!$A$4:$A$15,0),MATCH(1,($U$2=GRID!$B$1:$U$1)*(КАЛЕНДАРЬ!X26=GRID!$B$3:$U$3),0))*GRID!$H$42,
ROUNDUP(INDEX(GRID!$B$4:$U$15,MATCH(C$7,GRID!$A$4:$A$15,0),MATCH(1,($U$2=GRID!$B$1:$U$1)*(КАЛЕНДАРЬ!X26=GRID!$B$3:$U$3),0))*GRID!$H$42*(1-GRID!$H$43),0))</f>
        <v>37872</v>
      </c>
      <c r="D242" s="8" cm="1">
        <f t="array" ref="D242">IF($I$2="Длительное проживание от 30 ночей ",
INDEX(GRID!$B$18:$U$29,MATCH(C$7,GRID!$A$18:$A$29,0),MATCH(1,($U$2=GRID!$B$1:$U$1)*(КАЛЕНДАРЬ!X26=GRID!$B$3:$U$3),0))*GRID!$H$42,
ROUNDUP(INDEX(GRID!$B$18:$U$29,MATCH(C$7,GRID!$A$18:$A$29,0),MATCH(1,($U$2=GRID!$B$1:$U$1)*(КАЛЕНДАРЬ!X26=GRID!$B$3:$U$3),0))*GRID!$H$42*(1-GRID!$H$43),0))</f>
        <v>41472</v>
      </c>
      <c r="E242" s="8" cm="1">
        <f t="array" ref="E242">IF($I$2="Длительное проживание от 30 ночей ",
INDEX(GRID!$B$4:$U$15,MATCH(E$7,GRID!$A$4:$A$15,0),MATCH(1,($U$2=GRID!$B$1:$U$1)*(КАЛЕНДАРЬ!X26=GRID!$B$3:$U$3),0))*GRID!$H$42,
ROUNDUP(INDEX(GRID!$B$4:$U$15,MATCH(E$7,GRID!$A$4:$A$15,0),MATCH(1,($U$2=GRID!$B$1:$U$1)*(КАЛЕНДАРЬ!X26=GRID!$B$3:$U$3),0))*GRID!$H$42*(1-GRID!$H$43),0))</f>
        <v>44712</v>
      </c>
      <c r="F242" s="8" cm="1">
        <f t="array" ref="F242">IF($I$2="Длительное проживание от 30 ночей ",
INDEX(GRID!$B$18:$U$29,MATCH(E$7,GRID!$A$18:$A$29,0),MATCH(1,($U$2=GRID!$B$1:$U$1)*(КАЛЕНДАРЬ!X26=GRID!$B$3:$U$3),0))*GRID!$H$42,
ROUNDUP(INDEX(GRID!$B$18:$U$29,MATCH(E$7,GRID!$A$18:$A$29,0),MATCH(1,($U$2=GRID!$B$1:$U$1)*(КАЛЕНДАРЬ!X26=GRID!$B$3:$U$3),0))*GRID!$H$42*(1-GRID!$H$43),0))</f>
        <v>48312</v>
      </c>
      <c r="G242" s="57" t="s">
        <v>119</v>
      </c>
      <c r="H242" s="57" t="s">
        <v>119</v>
      </c>
      <c r="I242" s="8" cm="1">
        <f t="array" ref="I242">IF($I$2="Длительное проживание от 30 ночей ",
INDEX(GRID!$B$4:$U$15,MATCH(I$7,GRID!$A$4:$A$15,0),MATCH(1,($U$2=GRID!$B$1:$U$1)*(КАЛЕНДАРЬ!X26=GRID!$B$3:$U$3),0))*GRID!$H$42,
ROUNDUP(INDEX(GRID!$B$4:$U$15,MATCH(I$7,GRID!$A$4:$A$15,0),MATCH(1,($U$2=GRID!$B$1:$U$1)*(КАЛЕНДАРЬ!X26=GRID!$B$3:$U$3),0))*GRID!$H$42*(1-GRID!$H$43),0))</f>
        <v>55152</v>
      </c>
      <c r="J242" s="8" cm="1">
        <f t="array" ref="J242">IF($I$2="Длительное проживание от 30 ночей ",
INDEX(GRID!$B$18:$U$29,MATCH(I$7,GRID!$A$18:$A$29,0),MATCH(1,($U$2=GRID!$B$1:$U$1)*(КАЛЕНДАРЬ!X26=GRID!$B$3:$U$3),0))*GRID!$H$42,
ROUNDUP(INDEX(GRID!$B$18:$U$29,MATCH(I$7,GRID!$A$18:$A$29,0),MATCH(1,($U$2=GRID!$B$1:$U$1)*(КАЛЕНДАРЬ!X26=GRID!$B$3:$U$3),0))*GRID!$H$42*(1-GRID!$H$43),0))</f>
        <v>58752</v>
      </c>
      <c r="K242" s="57" t="s">
        <v>119</v>
      </c>
      <c r="L242" s="57" t="s">
        <v>119</v>
      </c>
      <c r="M242" s="8" cm="1">
        <f t="array" ref="M242">IF($I$2="Длительное проживание от 30 ночей ",
INDEX(GRID!$B$4:$U$15,MATCH(M$7,GRID!$A$4:$A$15,0),MATCH(1,($U$2=GRID!$B$1:$U$1)*(КАЛЕНДАРЬ!X26=GRID!$B$3:$U$3),0))*GRID!$H$42,
ROUNDUP(INDEX(GRID!$B$4:$U$15,MATCH(M$7,GRID!$A$4:$A$15,0),MATCH(1,($U$2=GRID!$B$1:$U$1)*(КАЛЕНДАРЬ!X26=GRID!$B$3:$U$3),0))*GRID!$H$42*(1-GRID!$H$43),0))</f>
        <v>79488</v>
      </c>
      <c r="N242" s="8" cm="1">
        <f t="array" ref="N242">IF($I$2="Длительное проживание от 30 ночей ",
INDEX(GRID!$B$18:$U$29,MATCH(M$7,GRID!$A$18:$A$29,0),MATCH(1,($U$2=GRID!$B$1:$U$1)*(КАЛЕНДАРЬ!X26=GRID!$B$3:$U$3),0))*GRID!$H$42,
ROUNDUP(INDEX(GRID!$B$18:$U$29,MATCH(M$7,GRID!$A$18:$A$29,0),MATCH(1,($U$2=GRID!$B$1:$U$1)*(КАЛЕНДАРЬ!X26=GRID!$B$3:$U$3),0))*GRID!$H$42*(1-GRID!$H$43),0))</f>
        <v>83088</v>
      </c>
      <c r="O242" s="57" t="s">
        <v>119</v>
      </c>
      <c r="P242" s="8" cm="1">
        <f t="array" ref="P242">IF($I$2="Длительное проживание от 30 ночей ",
INDEX(GRID!$B$4:$U$15,MATCH(P$7,GRID!$A$4:$A$15,0),MATCH(1,($U$2=GRID!$B$1:$U$1)*(КАЛЕНДАРЬ!X26=GRID!$B$3:$U$3),0))*GRID!$H$42,
ROUNDUP(INDEX(GRID!$B$4:$U$15,MATCH(P$7,GRID!$A$4:$A$15,0),MATCH(1,($U$2=GRID!$B$1:$U$1)*(КАЛЕНДАРЬ!X26=GRID!$B$3:$U$3),0))*GRID!$H$42*(1-GRID!$H$43),0))</f>
        <v>143496</v>
      </c>
      <c r="Q242" s="8" cm="1">
        <f t="array" ref="Q242">IF($I$2="Длительное проживание от 30 ночей ",
INDEX(GRID!$B$4:$U$15,MATCH(Q$7,GRID!$A$4:$A$15,0),MATCH(1,($U$2=GRID!$B$1:$U$1)*(КАЛЕНДАРЬ!X26=GRID!$B$3:$U$3),0))*GRID!$H$42,
ROUNDUP(INDEX(GRID!$B$4:$U$15,MATCH(Q$7,GRID!$A$4:$A$15,0),MATCH(1,($U$2=GRID!$B$1:$U$1)*(КАЛЕНДАРЬ!X26=GRID!$B$3:$U$3),0))*GRID!$H$42*(1-GRID!$H$43),0))</f>
        <v>166032</v>
      </c>
      <c r="R242" s="57" t="s">
        <v>119</v>
      </c>
      <c r="S242" s="57" t="s">
        <v>119</v>
      </c>
      <c r="T242" s="57" t="s">
        <v>119</v>
      </c>
    </row>
    <row r="243" spans="1:20" hidden="1">
      <c r="A243" s="148" t="s">
        <v>11</v>
      </c>
      <c r="B243" s="149">
        <v>24</v>
      </c>
      <c r="C243" s="8" cm="1">
        <f t="array" ref="C243">IF($I$2="Длительное проживание от 30 ночей ",
INDEX(GRID!$B$4:$U$15,MATCH(C$7,GRID!$A$4:$A$15,0),MATCH(1,($U$2=GRID!$B$1:$U$1)*(КАЛЕНДАРЬ!X27=GRID!$B$3:$U$3),0))*GRID!$H$42,
ROUNDUP(INDEX(GRID!$B$4:$U$15,MATCH(C$7,GRID!$A$4:$A$15,0),MATCH(1,($U$2=GRID!$B$1:$U$1)*(КАЛЕНДАРЬ!X27=GRID!$B$3:$U$3),0))*GRID!$H$42*(1-GRID!$H$43),0))</f>
        <v>37872</v>
      </c>
      <c r="D243" s="8" cm="1">
        <f t="array" ref="D243">IF($I$2="Длительное проживание от 30 ночей ",
INDEX(GRID!$B$18:$U$29,MATCH(C$7,GRID!$A$18:$A$29,0),MATCH(1,($U$2=GRID!$B$1:$U$1)*(КАЛЕНДАРЬ!X27=GRID!$B$3:$U$3),0))*GRID!$H$42,
ROUNDUP(INDEX(GRID!$B$18:$U$29,MATCH(C$7,GRID!$A$18:$A$29,0),MATCH(1,($U$2=GRID!$B$1:$U$1)*(КАЛЕНДАРЬ!X27=GRID!$B$3:$U$3),0))*GRID!$H$42*(1-GRID!$H$43),0))</f>
        <v>41472</v>
      </c>
      <c r="E243" s="8" cm="1">
        <f t="array" ref="E243">IF($I$2="Длительное проживание от 30 ночей ",
INDEX(GRID!$B$4:$U$15,MATCH(E$7,GRID!$A$4:$A$15,0),MATCH(1,($U$2=GRID!$B$1:$U$1)*(КАЛЕНДАРЬ!X27=GRID!$B$3:$U$3),0))*GRID!$H$42,
ROUNDUP(INDEX(GRID!$B$4:$U$15,MATCH(E$7,GRID!$A$4:$A$15,0),MATCH(1,($U$2=GRID!$B$1:$U$1)*(КАЛЕНДАРЬ!X27=GRID!$B$3:$U$3),0))*GRID!$H$42*(1-GRID!$H$43),0))</f>
        <v>44712</v>
      </c>
      <c r="F243" s="8" cm="1">
        <f t="array" ref="F243">IF($I$2="Длительное проживание от 30 ночей ",
INDEX(GRID!$B$18:$U$29,MATCH(E$7,GRID!$A$18:$A$29,0),MATCH(1,($U$2=GRID!$B$1:$U$1)*(КАЛЕНДАРЬ!X27=GRID!$B$3:$U$3),0))*GRID!$H$42,
ROUNDUP(INDEX(GRID!$B$18:$U$29,MATCH(E$7,GRID!$A$18:$A$29,0),MATCH(1,($U$2=GRID!$B$1:$U$1)*(КАЛЕНДАРЬ!X27=GRID!$B$3:$U$3),0))*GRID!$H$42*(1-GRID!$H$43),0))</f>
        <v>48312</v>
      </c>
      <c r="G243" s="57" t="s">
        <v>119</v>
      </c>
      <c r="H243" s="57" t="s">
        <v>119</v>
      </c>
      <c r="I243" s="8" cm="1">
        <f t="array" ref="I243">IF($I$2="Длительное проживание от 30 ночей ",
INDEX(GRID!$B$4:$U$15,MATCH(I$7,GRID!$A$4:$A$15,0),MATCH(1,($U$2=GRID!$B$1:$U$1)*(КАЛЕНДАРЬ!X27=GRID!$B$3:$U$3),0))*GRID!$H$42,
ROUNDUP(INDEX(GRID!$B$4:$U$15,MATCH(I$7,GRID!$A$4:$A$15,0),MATCH(1,($U$2=GRID!$B$1:$U$1)*(КАЛЕНДАРЬ!X27=GRID!$B$3:$U$3),0))*GRID!$H$42*(1-GRID!$H$43),0))</f>
        <v>55152</v>
      </c>
      <c r="J243" s="8" cm="1">
        <f t="array" ref="J243">IF($I$2="Длительное проживание от 30 ночей ",
INDEX(GRID!$B$18:$U$29,MATCH(I$7,GRID!$A$18:$A$29,0),MATCH(1,($U$2=GRID!$B$1:$U$1)*(КАЛЕНДАРЬ!X27=GRID!$B$3:$U$3),0))*GRID!$H$42,
ROUNDUP(INDEX(GRID!$B$18:$U$29,MATCH(I$7,GRID!$A$18:$A$29,0),MATCH(1,($U$2=GRID!$B$1:$U$1)*(КАЛЕНДАРЬ!X27=GRID!$B$3:$U$3),0))*GRID!$H$42*(1-GRID!$H$43),0))</f>
        <v>58752</v>
      </c>
      <c r="K243" s="57" t="s">
        <v>119</v>
      </c>
      <c r="L243" s="57" t="s">
        <v>119</v>
      </c>
      <c r="M243" s="8" cm="1">
        <f t="array" ref="M243">IF($I$2="Длительное проживание от 30 ночей ",
INDEX(GRID!$B$4:$U$15,MATCH(M$7,GRID!$A$4:$A$15,0),MATCH(1,($U$2=GRID!$B$1:$U$1)*(КАЛЕНДАРЬ!X27=GRID!$B$3:$U$3),0))*GRID!$H$42,
ROUNDUP(INDEX(GRID!$B$4:$U$15,MATCH(M$7,GRID!$A$4:$A$15,0),MATCH(1,($U$2=GRID!$B$1:$U$1)*(КАЛЕНДАРЬ!X27=GRID!$B$3:$U$3),0))*GRID!$H$42*(1-GRID!$H$43),0))</f>
        <v>79488</v>
      </c>
      <c r="N243" s="8" cm="1">
        <f t="array" ref="N243">IF($I$2="Длительное проживание от 30 ночей ",
INDEX(GRID!$B$18:$U$29,MATCH(M$7,GRID!$A$18:$A$29,0),MATCH(1,($U$2=GRID!$B$1:$U$1)*(КАЛЕНДАРЬ!X27=GRID!$B$3:$U$3),0))*GRID!$H$42,
ROUNDUP(INDEX(GRID!$B$18:$U$29,MATCH(M$7,GRID!$A$18:$A$29,0),MATCH(1,($U$2=GRID!$B$1:$U$1)*(КАЛЕНДАРЬ!X27=GRID!$B$3:$U$3),0))*GRID!$H$42*(1-GRID!$H$43),0))</f>
        <v>83088</v>
      </c>
      <c r="O243" s="57" t="s">
        <v>119</v>
      </c>
      <c r="P243" s="8" cm="1">
        <f t="array" ref="P243">IF($I$2="Длительное проживание от 30 ночей ",
INDEX(GRID!$B$4:$U$15,MATCH(P$7,GRID!$A$4:$A$15,0),MATCH(1,($U$2=GRID!$B$1:$U$1)*(КАЛЕНДАРЬ!X27=GRID!$B$3:$U$3),0))*GRID!$H$42,
ROUNDUP(INDEX(GRID!$B$4:$U$15,MATCH(P$7,GRID!$A$4:$A$15,0),MATCH(1,($U$2=GRID!$B$1:$U$1)*(КАЛЕНДАРЬ!X27=GRID!$B$3:$U$3),0))*GRID!$H$42*(1-GRID!$H$43),0))</f>
        <v>143496</v>
      </c>
      <c r="Q243" s="8" cm="1">
        <f t="array" ref="Q243">IF($I$2="Длительное проживание от 30 ночей ",
INDEX(GRID!$B$4:$U$15,MATCH(Q$7,GRID!$A$4:$A$15,0),MATCH(1,($U$2=GRID!$B$1:$U$1)*(КАЛЕНДАРЬ!X27=GRID!$B$3:$U$3),0))*GRID!$H$42,
ROUNDUP(INDEX(GRID!$B$4:$U$15,MATCH(Q$7,GRID!$A$4:$A$15,0),MATCH(1,($U$2=GRID!$B$1:$U$1)*(КАЛЕНДАРЬ!X27=GRID!$B$3:$U$3),0))*GRID!$H$42*(1-GRID!$H$43),0))</f>
        <v>166032</v>
      </c>
      <c r="R243" s="57" t="s">
        <v>119</v>
      </c>
      <c r="S243" s="57" t="s">
        <v>119</v>
      </c>
      <c r="T243" s="57" t="s">
        <v>119</v>
      </c>
    </row>
    <row r="244" spans="1:20" hidden="1">
      <c r="A244" s="148" t="s">
        <v>12</v>
      </c>
      <c r="B244" s="149">
        <v>25</v>
      </c>
      <c r="C244" s="8" cm="1">
        <f t="array" ref="C244">IF($I$2="Длительное проживание от 30 ночей ",
INDEX(GRID!$B$4:$U$15,MATCH(C$7,GRID!$A$4:$A$15,0),MATCH(1,($U$2=GRID!$B$1:$U$1)*(КАЛЕНДАРЬ!X28=GRID!$B$3:$U$3),0))*GRID!$H$42,
ROUNDUP(INDEX(GRID!$B$4:$U$15,MATCH(C$7,GRID!$A$4:$A$15,0),MATCH(1,($U$2=GRID!$B$1:$U$1)*(КАЛЕНДАРЬ!X28=GRID!$B$3:$U$3),0))*GRID!$H$42*(1-GRID!$H$43),0))</f>
        <v>37872</v>
      </c>
      <c r="D244" s="8" cm="1">
        <f t="array" ref="D244">IF($I$2="Длительное проживание от 30 ночей ",
INDEX(GRID!$B$18:$U$29,MATCH(C$7,GRID!$A$18:$A$29,0),MATCH(1,($U$2=GRID!$B$1:$U$1)*(КАЛЕНДАРЬ!X28=GRID!$B$3:$U$3),0))*GRID!$H$42,
ROUNDUP(INDEX(GRID!$B$18:$U$29,MATCH(C$7,GRID!$A$18:$A$29,0),MATCH(1,($U$2=GRID!$B$1:$U$1)*(КАЛЕНДАРЬ!X28=GRID!$B$3:$U$3),0))*GRID!$H$42*(1-GRID!$H$43),0))</f>
        <v>41472</v>
      </c>
      <c r="E244" s="8" cm="1">
        <f t="array" ref="E244">IF($I$2="Длительное проживание от 30 ночей ",
INDEX(GRID!$B$4:$U$15,MATCH(E$7,GRID!$A$4:$A$15,0),MATCH(1,($U$2=GRID!$B$1:$U$1)*(КАЛЕНДАРЬ!X28=GRID!$B$3:$U$3),0))*GRID!$H$42,
ROUNDUP(INDEX(GRID!$B$4:$U$15,MATCH(E$7,GRID!$A$4:$A$15,0),MATCH(1,($U$2=GRID!$B$1:$U$1)*(КАЛЕНДАРЬ!X28=GRID!$B$3:$U$3),0))*GRID!$H$42*(1-GRID!$H$43),0))</f>
        <v>44712</v>
      </c>
      <c r="F244" s="8" cm="1">
        <f t="array" ref="F244">IF($I$2="Длительное проживание от 30 ночей ",
INDEX(GRID!$B$18:$U$29,MATCH(E$7,GRID!$A$18:$A$29,0),MATCH(1,($U$2=GRID!$B$1:$U$1)*(КАЛЕНДАРЬ!X28=GRID!$B$3:$U$3),0))*GRID!$H$42,
ROUNDUP(INDEX(GRID!$B$18:$U$29,MATCH(E$7,GRID!$A$18:$A$29,0),MATCH(1,($U$2=GRID!$B$1:$U$1)*(КАЛЕНДАРЬ!X28=GRID!$B$3:$U$3),0))*GRID!$H$42*(1-GRID!$H$43),0))</f>
        <v>48312</v>
      </c>
      <c r="G244" s="57" t="s">
        <v>119</v>
      </c>
      <c r="H244" s="57" t="s">
        <v>119</v>
      </c>
      <c r="I244" s="8" cm="1">
        <f t="array" ref="I244">IF($I$2="Длительное проживание от 30 ночей ",
INDEX(GRID!$B$4:$U$15,MATCH(I$7,GRID!$A$4:$A$15,0),MATCH(1,($U$2=GRID!$B$1:$U$1)*(КАЛЕНДАРЬ!X28=GRID!$B$3:$U$3),0))*GRID!$H$42,
ROUNDUP(INDEX(GRID!$B$4:$U$15,MATCH(I$7,GRID!$A$4:$A$15,0),MATCH(1,($U$2=GRID!$B$1:$U$1)*(КАЛЕНДАРЬ!X28=GRID!$B$3:$U$3),0))*GRID!$H$42*(1-GRID!$H$43),0))</f>
        <v>55152</v>
      </c>
      <c r="J244" s="8" cm="1">
        <f t="array" ref="J244">IF($I$2="Длительное проживание от 30 ночей ",
INDEX(GRID!$B$18:$U$29,MATCH(I$7,GRID!$A$18:$A$29,0),MATCH(1,($U$2=GRID!$B$1:$U$1)*(КАЛЕНДАРЬ!X28=GRID!$B$3:$U$3),0))*GRID!$H$42,
ROUNDUP(INDEX(GRID!$B$18:$U$29,MATCH(I$7,GRID!$A$18:$A$29,0),MATCH(1,($U$2=GRID!$B$1:$U$1)*(КАЛЕНДАРЬ!X28=GRID!$B$3:$U$3),0))*GRID!$H$42*(1-GRID!$H$43),0))</f>
        <v>58752</v>
      </c>
      <c r="K244" s="57" t="s">
        <v>119</v>
      </c>
      <c r="L244" s="57" t="s">
        <v>119</v>
      </c>
      <c r="M244" s="8" cm="1">
        <f t="array" ref="M244">IF($I$2="Длительное проживание от 30 ночей ",
INDEX(GRID!$B$4:$U$15,MATCH(M$7,GRID!$A$4:$A$15,0),MATCH(1,($U$2=GRID!$B$1:$U$1)*(КАЛЕНДАРЬ!X28=GRID!$B$3:$U$3),0))*GRID!$H$42,
ROUNDUP(INDEX(GRID!$B$4:$U$15,MATCH(M$7,GRID!$A$4:$A$15,0),MATCH(1,($U$2=GRID!$B$1:$U$1)*(КАЛЕНДАРЬ!X28=GRID!$B$3:$U$3),0))*GRID!$H$42*(1-GRID!$H$43),0))</f>
        <v>79488</v>
      </c>
      <c r="N244" s="8" cm="1">
        <f t="array" ref="N244">IF($I$2="Длительное проживание от 30 ночей ",
INDEX(GRID!$B$18:$U$29,MATCH(M$7,GRID!$A$18:$A$29,0),MATCH(1,($U$2=GRID!$B$1:$U$1)*(КАЛЕНДАРЬ!X28=GRID!$B$3:$U$3),0))*GRID!$H$42,
ROUNDUP(INDEX(GRID!$B$18:$U$29,MATCH(M$7,GRID!$A$18:$A$29,0),MATCH(1,($U$2=GRID!$B$1:$U$1)*(КАЛЕНДАРЬ!X28=GRID!$B$3:$U$3),0))*GRID!$H$42*(1-GRID!$H$43),0))</f>
        <v>83088</v>
      </c>
      <c r="O244" s="57" t="s">
        <v>119</v>
      </c>
      <c r="P244" s="8" cm="1">
        <f t="array" ref="P244">IF($I$2="Длительное проживание от 30 ночей ",
INDEX(GRID!$B$4:$U$15,MATCH(P$7,GRID!$A$4:$A$15,0),MATCH(1,($U$2=GRID!$B$1:$U$1)*(КАЛЕНДАРЬ!X28=GRID!$B$3:$U$3),0))*GRID!$H$42,
ROUNDUP(INDEX(GRID!$B$4:$U$15,MATCH(P$7,GRID!$A$4:$A$15,0),MATCH(1,($U$2=GRID!$B$1:$U$1)*(КАЛЕНДАРЬ!X28=GRID!$B$3:$U$3),0))*GRID!$H$42*(1-GRID!$H$43),0))</f>
        <v>143496</v>
      </c>
      <c r="Q244" s="8" cm="1">
        <f t="array" ref="Q244">IF($I$2="Длительное проживание от 30 ночей ",
INDEX(GRID!$B$4:$U$15,MATCH(Q$7,GRID!$A$4:$A$15,0),MATCH(1,($U$2=GRID!$B$1:$U$1)*(КАЛЕНДАРЬ!X28=GRID!$B$3:$U$3),0))*GRID!$H$42,
ROUNDUP(INDEX(GRID!$B$4:$U$15,MATCH(Q$7,GRID!$A$4:$A$15,0),MATCH(1,($U$2=GRID!$B$1:$U$1)*(КАЛЕНДАРЬ!X28=GRID!$B$3:$U$3),0))*GRID!$H$42*(1-GRID!$H$43),0))</f>
        <v>166032</v>
      </c>
      <c r="R244" s="57" t="s">
        <v>119</v>
      </c>
      <c r="S244" s="57" t="s">
        <v>119</v>
      </c>
      <c r="T244" s="57" t="s">
        <v>119</v>
      </c>
    </row>
    <row r="245" spans="1:20" hidden="1">
      <c r="A245" s="148" t="s">
        <v>13</v>
      </c>
      <c r="B245" s="149">
        <v>26</v>
      </c>
      <c r="C245" s="8" cm="1">
        <f t="array" ref="C245">IF($I$2="Длительное проживание от 30 ночей ",
INDEX(GRID!$B$4:$U$15,MATCH(C$7,GRID!$A$4:$A$15,0),MATCH(1,($U$2=GRID!$B$1:$U$1)*(КАЛЕНДАРЬ!X29=GRID!$B$3:$U$3),0))*GRID!$H$42,
ROUNDUP(INDEX(GRID!$B$4:$U$15,MATCH(C$7,GRID!$A$4:$A$15,0),MATCH(1,($U$2=GRID!$B$1:$U$1)*(КАЛЕНДАРЬ!X29=GRID!$B$3:$U$3),0))*GRID!$H$42*(1-GRID!$H$43),0))</f>
        <v>37872</v>
      </c>
      <c r="D245" s="8" cm="1">
        <f t="array" ref="D245">IF($I$2="Длительное проживание от 30 ночей ",
INDEX(GRID!$B$18:$U$29,MATCH(C$7,GRID!$A$18:$A$29,0),MATCH(1,($U$2=GRID!$B$1:$U$1)*(КАЛЕНДАРЬ!X29=GRID!$B$3:$U$3),0))*GRID!$H$42,
ROUNDUP(INDEX(GRID!$B$18:$U$29,MATCH(C$7,GRID!$A$18:$A$29,0),MATCH(1,($U$2=GRID!$B$1:$U$1)*(КАЛЕНДАРЬ!X29=GRID!$B$3:$U$3),0))*GRID!$H$42*(1-GRID!$H$43),0))</f>
        <v>41472</v>
      </c>
      <c r="E245" s="8" cm="1">
        <f t="array" ref="E245">IF($I$2="Длительное проживание от 30 ночей ",
INDEX(GRID!$B$4:$U$15,MATCH(E$7,GRID!$A$4:$A$15,0),MATCH(1,($U$2=GRID!$B$1:$U$1)*(КАЛЕНДАРЬ!X29=GRID!$B$3:$U$3),0))*GRID!$H$42,
ROUNDUP(INDEX(GRID!$B$4:$U$15,MATCH(E$7,GRID!$A$4:$A$15,0),MATCH(1,($U$2=GRID!$B$1:$U$1)*(КАЛЕНДАРЬ!X29=GRID!$B$3:$U$3),0))*GRID!$H$42*(1-GRID!$H$43),0))</f>
        <v>44712</v>
      </c>
      <c r="F245" s="8" cm="1">
        <f t="array" ref="F245">IF($I$2="Длительное проживание от 30 ночей ",
INDEX(GRID!$B$18:$U$29,MATCH(E$7,GRID!$A$18:$A$29,0),MATCH(1,($U$2=GRID!$B$1:$U$1)*(КАЛЕНДАРЬ!X29=GRID!$B$3:$U$3),0))*GRID!$H$42,
ROUNDUP(INDEX(GRID!$B$18:$U$29,MATCH(E$7,GRID!$A$18:$A$29,0),MATCH(1,($U$2=GRID!$B$1:$U$1)*(КАЛЕНДАРЬ!X29=GRID!$B$3:$U$3),0))*GRID!$H$42*(1-GRID!$H$43),0))</f>
        <v>48312</v>
      </c>
      <c r="G245" s="57" t="s">
        <v>119</v>
      </c>
      <c r="H245" s="57" t="s">
        <v>119</v>
      </c>
      <c r="I245" s="8" cm="1">
        <f t="array" ref="I245">IF($I$2="Длительное проживание от 30 ночей ",
INDEX(GRID!$B$4:$U$15,MATCH(I$7,GRID!$A$4:$A$15,0),MATCH(1,($U$2=GRID!$B$1:$U$1)*(КАЛЕНДАРЬ!X29=GRID!$B$3:$U$3),0))*GRID!$H$42,
ROUNDUP(INDEX(GRID!$B$4:$U$15,MATCH(I$7,GRID!$A$4:$A$15,0),MATCH(1,($U$2=GRID!$B$1:$U$1)*(КАЛЕНДАРЬ!X29=GRID!$B$3:$U$3),0))*GRID!$H$42*(1-GRID!$H$43),0))</f>
        <v>55152</v>
      </c>
      <c r="J245" s="8" cm="1">
        <f t="array" ref="J245">IF($I$2="Длительное проживание от 30 ночей ",
INDEX(GRID!$B$18:$U$29,MATCH(I$7,GRID!$A$18:$A$29,0),MATCH(1,($U$2=GRID!$B$1:$U$1)*(КАЛЕНДАРЬ!X29=GRID!$B$3:$U$3),0))*GRID!$H$42,
ROUNDUP(INDEX(GRID!$B$18:$U$29,MATCH(I$7,GRID!$A$18:$A$29,0),MATCH(1,($U$2=GRID!$B$1:$U$1)*(КАЛЕНДАРЬ!X29=GRID!$B$3:$U$3),0))*GRID!$H$42*(1-GRID!$H$43),0))</f>
        <v>58752</v>
      </c>
      <c r="K245" s="57" t="s">
        <v>119</v>
      </c>
      <c r="L245" s="57" t="s">
        <v>119</v>
      </c>
      <c r="M245" s="8" cm="1">
        <f t="array" ref="M245">IF($I$2="Длительное проживание от 30 ночей ",
INDEX(GRID!$B$4:$U$15,MATCH(M$7,GRID!$A$4:$A$15,0),MATCH(1,($U$2=GRID!$B$1:$U$1)*(КАЛЕНДАРЬ!X29=GRID!$B$3:$U$3),0))*GRID!$H$42,
ROUNDUP(INDEX(GRID!$B$4:$U$15,MATCH(M$7,GRID!$A$4:$A$15,0),MATCH(1,($U$2=GRID!$B$1:$U$1)*(КАЛЕНДАРЬ!X29=GRID!$B$3:$U$3),0))*GRID!$H$42*(1-GRID!$H$43),0))</f>
        <v>79488</v>
      </c>
      <c r="N245" s="8" cm="1">
        <f t="array" ref="N245">IF($I$2="Длительное проживание от 30 ночей ",
INDEX(GRID!$B$18:$U$29,MATCH(M$7,GRID!$A$18:$A$29,0),MATCH(1,($U$2=GRID!$B$1:$U$1)*(КАЛЕНДАРЬ!X29=GRID!$B$3:$U$3),0))*GRID!$H$42,
ROUNDUP(INDEX(GRID!$B$18:$U$29,MATCH(M$7,GRID!$A$18:$A$29,0),MATCH(1,($U$2=GRID!$B$1:$U$1)*(КАЛЕНДАРЬ!X29=GRID!$B$3:$U$3),0))*GRID!$H$42*(1-GRID!$H$43),0))</f>
        <v>83088</v>
      </c>
      <c r="O245" s="57" t="s">
        <v>119</v>
      </c>
      <c r="P245" s="8" cm="1">
        <f t="array" ref="P245">IF($I$2="Длительное проживание от 30 ночей ",
INDEX(GRID!$B$4:$U$15,MATCH(P$7,GRID!$A$4:$A$15,0),MATCH(1,($U$2=GRID!$B$1:$U$1)*(КАЛЕНДАРЬ!X29=GRID!$B$3:$U$3),0))*GRID!$H$42,
ROUNDUP(INDEX(GRID!$B$4:$U$15,MATCH(P$7,GRID!$A$4:$A$15,0),MATCH(1,($U$2=GRID!$B$1:$U$1)*(КАЛЕНДАРЬ!X29=GRID!$B$3:$U$3),0))*GRID!$H$42*(1-GRID!$H$43),0))</f>
        <v>143496</v>
      </c>
      <c r="Q245" s="8" cm="1">
        <f t="array" ref="Q245">IF($I$2="Длительное проживание от 30 ночей ",
INDEX(GRID!$B$4:$U$15,MATCH(Q$7,GRID!$A$4:$A$15,0),MATCH(1,($U$2=GRID!$B$1:$U$1)*(КАЛЕНДАРЬ!X29=GRID!$B$3:$U$3),0))*GRID!$H$42,
ROUNDUP(INDEX(GRID!$B$4:$U$15,MATCH(Q$7,GRID!$A$4:$A$15,0),MATCH(1,($U$2=GRID!$B$1:$U$1)*(КАЛЕНДАРЬ!X29=GRID!$B$3:$U$3),0))*GRID!$H$42*(1-GRID!$H$43),0))</f>
        <v>166032</v>
      </c>
      <c r="R245" s="57" t="s">
        <v>119</v>
      </c>
      <c r="S245" s="57" t="s">
        <v>119</v>
      </c>
      <c r="T245" s="57" t="s">
        <v>119</v>
      </c>
    </row>
    <row r="246" spans="1:20" hidden="1">
      <c r="A246" s="148" t="s">
        <v>14</v>
      </c>
      <c r="B246" s="149">
        <v>27</v>
      </c>
      <c r="C246" s="8" cm="1">
        <f t="array" ref="C246">IF($I$2="Длительное проживание от 30 ночей ",
INDEX(GRID!$B$4:$U$15,MATCH(C$7,GRID!$A$4:$A$15,0),MATCH(1,($U$2=GRID!$B$1:$U$1)*(КАЛЕНДАРЬ!X30=GRID!$B$3:$U$3),0))*GRID!$H$42,
ROUNDUP(INDEX(GRID!$B$4:$U$15,MATCH(C$7,GRID!$A$4:$A$15,0),MATCH(1,($U$2=GRID!$B$1:$U$1)*(КАЛЕНДАРЬ!X30=GRID!$B$3:$U$3),0))*GRID!$H$42*(1-GRID!$H$43),0))</f>
        <v>37872</v>
      </c>
      <c r="D246" s="8" cm="1">
        <f t="array" ref="D246">IF($I$2="Длительное проживание от 30 ночей ",
INDEX(GRID!$B$18:$U$29,MATCH(C$7,GRID!$A$18:$A$29,0),MATCH(1,($U$2=GRID!$B$1:$U$1)*(КАЛЕНДАРЬ!X30=GRID!$B$3:$U$3),0))*GRID!$H$42,
ROUNDUP(INDEX(GRID!$B$18:$U$29,MATCH(C$7,GRID!$A$18:$A$29,0),MATCH(1,($U$2=GRID!$B$1:$U$1)*(КАЛЕНДАРЬ!X30=GRID!$B$3:$U$3),0))*GRID!$H$42*(1-GRID!$H$43),0))</f>
        <v>41472</v>
      </c>
      <c r="E246" s="8" cm="1">
        <f t="array" ref="E246">IF($I$2="Длительное проживание от 30 ночей ",
INDEX(GRID!$B$4:$U$15,MATCH(E$7,GRID!$A$4:$A$15,0),MATCH(1,($U$2=GRID!$B$1:$U$1)*(КАЛЕНДАРЬ!X30=GRID!$B$3:$U$3),0))*GRID!$H$42,
ROUNDUP(INDEX(GRID!$B$4:$U$15,MATCH(E$7,GRID!$A$4:$A$15,0),MATCH(1,($U$2=GRID!$B$1:$U$1)*(КАЛЕНДАРЬ!X30=GRID!$B$3:$U$3),0))*GRID!$H$42*(1-GRID!$H$43),0))</f>
        <v>44712</v>
      </c>
      <c r="F246" s="8" cm="1">
        <f t="array" ref="F246">IF($I$2="Длительное проживание от 30 ночей ",
INDEX(GRID!$B$18:$U$29,MATCH(E$7,GRID!$A$18:$A$29,0),MATCH(1,($U$2=GRID!$B$1:$U$1)*(КАЛЕНДАРЬ!X30=GRID!$B$3:$U$3),0))*GRID!$H$42,
ROUNDUP(INDEX(GRID!$B$18:$U$29,MATCH(E$7,GRID!$A$18:$A$29,0),MATCH(1,($U$2=GRID!$B$1:$U$1)*(КАЛЕНДАРЬ!X30=GRID!$B$3:$U$3),0))*GRID!$H$42*(1-GRID!$H$43),0))</f>
        <v>48312</v>
      </c>
      <c r="G246" s="57" t="s">
        <v>119</v>
      </c>
      <c r="H246" s="57" t="s">
        <v>119</v>
      </c>
      <c r="I246" s="8" cm="1">
        <f t="array" ref="I246">IF($I$2="Длительное проживание от 30 ночей ",
INDEX(GRID!$B$4:$U$15,MATCH(I$7,GRID!$A$4:$A$15,0),MATCH(1,($U$2=GRID!$B$1:$U$1)*(КАЛЕНДАРЬ!X30=GRID!$B$3:$U$3),0))*GRID!$H$42,
ROUNDUP(INDEX(GRID!$B$4:$U$15,MATCH(I$7,GRID!$A$4:$A$15,0),MATCH(1,($U$2=GRID!$B$1:$U$1)*(КАЛЕНДАРЬ!X30=GRID!$B$3:$U$3),0))*GRID!$H$42*(1-GRID!$H$43),0))</f>
        <v>55152</v>
      </c>
      <c r="J246" s="8" cm="1">
        <f t="array" ref="J246">IF($I$2="Длительное проживание от 30 ночей ",
INDEX(GRID!$B$18:$U$29,MATCH(I$7,GRID!$A$18:$A$29,0),MATCH(1,($U$2=GRID!$B$1:$U$1)*(КАЛЕНДАРЬ!X30=GRID!$B$3:$U$3),0))*GRID!$H$42,
ROUNDUP(INDEX(GRID!$B$18:$U$29,MATCH(I$7,GRID!$A$18:$A$29,0),MATCH(1,($U$2=GRID!$B$1:$U$1)*(КАЛЕНДАРЬ!X30=GRID!$B$3:$U$3),0))*GRID!$H$42*(1-GRID!$H$43),0))</f>
        <v>58752</v>
      </c>
      <c r="K246" s="57" t="s">
        <v>119</v>
      </c>
      <c r="L246" s="57" t="s">
        <v>119</v>
      </c>
      <c r="M246" s="8" cm="1">
        <f t="array" ref="M246">IF($I$2="Длительное проживание от 30 ночей ",
INDEX(GRID!$B$4:$U$15,MATCH(M$7,GRID!$A$4:$A$15,0),MATCH(1,($U$2=GRID!$B$1:$U$1)*(КАЛЕНДАРЬ!X30=GRID!$B$3:$U$3),0))*GRID!$H$42,
ROUNDUP(INDEX(GRID!$B$4:$U$15,MATCH(M$7,GRID!$A$4:$A$15,0),MATCH(1,($U$2=GRID!$B$1:$U$1)*(КАЛЕНДАРЬ!X30=GRID!$B$3:$U$3),0))*GRID!$H$42*(1-GRID!$H$43),0))</f>
        <v>79488</v>
      </c>
      <c r="N246" s="8" cm="1">
        <f t="array" ref="N246">IF($I$2="Длительное проживание от 30 ночей ",
INDEX(GRID!$B$18:$U$29,MATCH(M$7,GRID!$A$18:$A$29,0),MATCH(1,($U$2=GRID!$B$1:$U$1)*(КАЛЕНДАРЬ!X30=GRID!$B$3:$U$3),0))*GRID!$H$42,
ROUNDUP(INDEX(GRID!$B$18:$U$29,MATCH(M$7,GRID!$A$18:$A$29,0),MATCH(1,($U$2=GRID!$B$1:$U$1)*(КАЛЕНДАРЬ!X30=GRID!$B$3:$U$3),0))*GRID!$H$42*(1-GRID!$H$43),0))</f>
        <v>83088</v>
      </c>
      <c r="O246" s="57" t="s">
        <v>119</v>
      </c>
      <c r="P246" s="8" cm="1">
        <f t="array" ref="P246">IF($I$2="Длительное проживание от 30 ночей ",
INDEX(GRID!$B$4:$U$15,MATCH(P$7,GRID!$A$4:$A$15,0),MATCH(1,($U$2=GRID!$B$1:$U$1)*(КАЛЕНДАРЬ!X30=GRID!$B$3:$U$3),0))*GRID!$H$42,
ROUNDUP(INDEX(GRID!$B$4:$U$15,MATCH(P$7,GRID!$A$4:$A$15,0),MATCH(1,($U$2=GRID!$B$1:$U$1)*(КАЛЕНДАРЬ!X30=GRID!$B$3:$U$3),0))*GRID!$H$42*(1-GRID!$H$43),0))</f>
        <v>143496</v>
      </c>
      <c r="Q246" s="8" cm="1">
        <f t="array" ref="Q246">IF($I$2="Длительное проживание от 30 ночей ",
INDEX(GRID!$B$4:$U$15,MATCH(Q$7,GRID!$A$4:$A$15,0),MATCH(1,($U$2=GRID!$B$1:$U$1)*(КАЛЕНДАРЬ!X30=GRID!$B$3:$U$3),0))*GRID!$H$42,
ROUNDUP(INDEX(GRID!$B$4:$U$15,MATCH(Q$7,GRID!$A$4:$A$15,0),MATCH(1,($U$2=GRID!$B$1:$U$1)*(КАЛЕНДАРЬ!X30=GRID!$B$3:$U$3),0))*GRID!$H$42*(1-GRID!$H$43),0))</f>
        <v>166032</v>
      </c>
      <c r="R246" s="57" t="s">
        <v>119</v>
      </c>
      <c r="S246" s="57" t="s">
        <v>119</v>
      </c>
      <c r="T246" s="57" t="s">
        <v>119</v>
      </c>
    </row>
    <row r="247" spans="1:20" hidden="1">
      <c r="A247" s="148" t="s">
        <v>15</v>
      </c>
      <c r="B247" s="149">
        <v>28</v>
      </c>
      <c r="C247" s="8" cm="1">
        <f t="array" ref="C247">IF($I$2="Длительное проживание от 30 ночей ",
INDEX(GRID!$B$4:$U$15,MATCH(C$7,GRID!$A$4:$A$15,0),MATCH(1,($U$2=GRID!$B$1:$U$1)*(КАЛЕНДАРЬ!X31=GRID!$B$3:$U$3),0))*GRID!$H$42,
ROUNDUP(INDEX(GRID!$B$4:$U$15,MATCH(C$7,GRID!$A$4:$A$15,0),MATCH(1,($U$2=GRID!$B$1:$U$1)*(КАЛЕНДАРЬ!X31=GRID!$B$3:$U$3),0))*GRID!$H$42*(1-GRID!$H$43),0))</f>
        <v>37872</v>
      </c>
      <c r="D247" s="8" cm="1">
        <f t="array" ref="D247">IF($I$2="Длительное проживание от 30 ночей ",
INDEX(GRID!$B$18:$U$29,MATCH(C$7,GRID!$A$18:$A$29,0),MATCH(1,($U$2=GRID!$B$1:$U$1)*(КАЛЕНДАРЬ!X31=GRID!$B$3:$U$3),0))*GRID!$H$42,
ROUNDUP(INDEX(GRID!$B$18:$U$29,MATCH(C$7,GRID!$A$18:$A$29,0),MATCH(1,($U$2=GRID!$B$1:$U$1)*(КАЛЕНДАРЬ!X31=GRID!$B$3:$U$3),0))*GRID!$H$42*(1-GRID!$H$43),0))</f>
        <v>41472</v>
      </c>
      <c r="E247" s="8" cm="1">
        <f t="array" ref="E247">IF($I$2="Длительное проживание от 30 ночей ",
INDEX(GRID!$B$4:$U$15,MATCH(E$7,GRID!$A$4:$A$15,0),MATCH(1,($U$2=GRID!$B$1:$U$1)*(КАЛЕНДАРЬ!X31=GRID!$B$3:$U$3),0))*GRID!$H$42,
ROUNDUP(INDEX(GRID!$B$4:$U$15,MATCH(E$7,GRID!$A$4:$A$15,0),MATCH(1,($U$2=GRID!$B$1:$U$1)*(КАЛЕНДАРЬ!X31=GRID!$B$3:$U$3),0))*GRID!$H$42*(1-GRID!$H$43),0))</f>
        <v>44712</v>
      </c>
      <c r="F247" s="8" cm="1">
        <f t="array" ref="F247">IF($I$2="Длительное проживание от 30 ночей ",
INDEX(GRID!$B$18:$U$29,MATCH(E$7,GRID!$A$18:$A$29,0),MATCH(1,($U$2=GRID!$B$1:$U$1)*(КАЛЕНДАРЬ!X31=GRID!$B$3:$U$3),0))*GRID!$H$42,
ROUNDUP(INDEX(GRID!$B$18:$U$29,MATCH(E$7,GRID!$A$18:$A$29,0),MATCH(1,($U$2=GRID!$B$1:$U$1)*(КАЛЕНДАРЬ!X31=GRID!$B$3:$U$3),0))*GRID!$H$42*(1-GRID!$H$43),0))</f>
        <v>48312</v>
      </c>
      <c r="G247" s="57" t="s">
        <v>119</v>
      </c>
      <c r="H247" s="57" t="s">
        <v>119</v>
      </c>
      <c r="I247" s="8" cm="1">
        <f t="array" ref="I247">IF($I$2="Длительное проживание от 30 ночей ",
INDEX(GRID!$B$4:$U$15,MATCH(I$7,GRID!$A$4:$A$15,0),MATCH(1,($U$2=GRID!$B$1:$U$1)*(КАЛЕНДАРЬ!X31=GRID!$B$3:$U$3),0))*GRID!$H$42,
ROUNDUP(INDEX(GRID!$B$4:$U$15,MATCH(I$7,GRID!$A$4:$A$15,0),MATCH(1,($U$2=GRID!$B$1:$U$1)*(КАЛЕНДАРЬ!X31=GRID!$B$3:$U$3),0))*GRID!$H$42*(1-GRID!$H$43),0))</f>
        <v>55152</v>
      </c>
      <c r="J247" s="8" cm="1">
        <f t="array" ref="J247">IF($I$2="Длительное проживание от 30 ночей ",
INDEX(GRID!$B$18:$U$29,MATCH(I$7,GRID!$A$18:$A$29,0),MATCH(1,($U$2=GRID!$B$1:$U$1)*(КАЛЕНДАРЬ!X31=GRID!$B$3:$U$3),0))*GRID!$H$42,
ROUNDUP(INDEX(GRID!$B$18:$U$29,MATCH(I$7,GRID!$A$18:$A$29,0),MATCH(1,($U$2=GRID!$B$1:$U$1)*(КАЛЕНДАРЬ!X31=GRID!$B$3:$U$3),0))*GRID!$H$42*(1-GRID!$H$43),0))</f>
        <v>58752</v>
      </c>
      <c r="K247" s="57" t="s">
        <v>119</v>
      </c>
      <c r="L247" s="57" t="s">
        <v>119</v>
      </c>
      <c r="M247" s="8" cm="1">
        <f t="array" ref="M247">IF($I$2="Длительное проживание от 30 ночей ",
INDEX(GRID!$B$4:$U$15,MATCH(M$7,GRID!$A$4:$A$15,0),MATCH(1,($U$2=GRID!$B$1:$U$1)*(КАЛЕНДАРЬ!X31=GRID!$B$3:$U$3),0))*GRID!$H$42,
ROUNDUP(INDEX(GRID!$B$4:$U$15,MATCH(M$7,GRID!$A$4:$A$15,0),MATCH(1,($U$2=GRID!$B$1:$U$1)*(КАЛЕНДАРЬ!X31=GRID!$B$3:$U$3),0))*GRID!$H$42*(1-GRID!$H$43),0))</f>
        <v>79488</v>
      </c>
      <c r="N247" s="8" cm="1">
        <f t="array" ref="N247">IF($I$2="Длительное проживание от 30 ночей ",
INDEX(GRID!$B$18:$U$29,MATCH(M$7,GRID!$A$18:$A$29,0),MATCH(1,($U$2=GRID!$B$1:$U$1)*(КАЛЕНДАРЬ!X31=GRID!$B$3:$U$3),0))*GRID!$H$42,
ROUNDUP(INDEX(GRID!$B$18:$U$29,MATCH(M$7,GRID!$A$18:$A$29,0),MATCH(1,($U$2=GRID!$B$1:$U$1)*(КАЛЕНДАРЬ!X31=GRID!$B$3:$U$3),0))*GRID!$H$42*(1-GRID!$H$43),0))</f>
        <v>83088</v>
      </c>
      <c r="O247" s="57" t="s">
        <v>119</v>
      </c>
      <c r="P247" s="8" cm="1">
        <f t="array" ref="P247">IF($I$2="Длительное проживание от 30 ночей ",
INDEX(GRID!$B$4:$U$15,MATCH(P$7,GRID!$A$4:$A$15,0),MATCH(1,($U$2=GRID!$B$1:$U$1)*(КАЛЕНДАРЬ!X31=GRID!$B$3:$U$3),0))*GRID!$H$42,
ROUNDUP(INDEX(GRID!$B$4:$U$15,MATCH(P$7,GRID!$A$4:$A$15,0),MATCH(1,($U$2=GRID!$B$1:$U$1)*(КАЛЕНДАРЬ!X31=GRID!$B$3:$U$3),0))*GRID!$H$42*(1-GRID!$H$43),0))</f>
        <v>143496</v>
      </c>
      <c r="Q247" s="8" cm="1">
        <f t="array" ref="Q247">IF($I$2="Длительное проживание от 30 ночей ",
INDEX(GRID!$B$4:$U$15,MATCH(Q$7,GRID!$A$4:$A$15,0),MATCH(1,($U$2=GRID!$B$1:$U$1)*(КАЛЕНДАРЬ!X31=GRID!$B$3:$U$3),0))*GRID!$H$42,
ROUNDUP(INDEX(GRID!$B$4:$U$15,MATCH(Q$7,GRID!$A$4:$A$15,0),MATCH(1,($U$2=GRID!$B$1:$U$1)*(КАЛЕНДАРЬ!X31=GRID!$B$3:$U$3),0))*GRID!$H$42*(1-GRID!$H$43),0))</f>
        <v>166032</v>
      </c>
      <c r="R247" s="57" t="s">
        <v>119</v>
      </c>
      <c r="S247" s="57" t="s">
        <v>119</v>
      </c>
      <c r="T247" s="57" t="s">
        <v>119</v>
      </c>
    </row>
    <row r="248" spans="1:20" hidden="1">
      <c r="A248" s="148" t="s">
        <v>16</v>
      </c>
      <c r="B248" s="149">
        <v>29</v>
      </c>
      <c r="C248" s="8" cm="1">
        <f t="array" ref="C248">IF($I$2="Длительное проживание от 30 ночей ",
INDEX(GRID!$B$4:$U$15,MATCH(C$7,GRID!$A$4:$A$15,0),MATCH(1,($U$2=GRID!$B$1:$U$1)*(КАЛЕНДАРЬ!X32=GRID!$B$3:$U$3),0))*GRID!$H$42,
ROUNDUP(INDEX(GRID!$B$4:$U$15,MATCH(C$7,GRID!$A$4:$A$15,0),MATCH(1,($U$2=GRID!$B$1:$U$1)*(КАЛЕНДАРЬ!X32=GRID!$B$3:$U$3),0))*GRID!$H$42*(1-GRID!$H$43),0))</f>
        <v>37872</v>
      </c>
      <c r="D248" s="8" cm="1">
        <f t="array" ref="D248">IF($I$2="Длительное проживание от 30 ночей ",
INDEX(GRID!$B$18:$U$29,MATCH(C$7,GRID!$A$18:$A$29,0),MATCH(1,($U$2=GRID!$B$1:$U$1)*(КАЛЕНДАРЬ!X32=GRID!$B$3:$U$3),0))*GRID!$H$42,
ROUNDUP(INDEX(GRID!$B$18:$U$29,MATCH(C$7,GRID!$A$18:$A$29,0),MATCH(1,($U$2=GRID!$B$1:$U$1)*(КАЛЕНДАРЬ!X32=GRID!$B$3:$U$3),0))*GRID!$H$42*(1-GRID!$H$43),0))</f>
        <v>41472</v>
      </c>
      <c r="E248" s="8" cm="1">
        <f t="array" ref="E248">IF($I$2="Длительное проживание от 30 ночей ",
INDEX(GRID!$B$4:$U$15,MATCH(E$7,GRID!$A$4:$A$15,0),MATCH(1,($U$2=GRID!$B$1:$U$1)*(КАЛЕНДАРЬ!X32=GRID!$B$3:$U$3),0))*GRID!$H$42,
ROUNDUP(INDEX(GRID!$B$4:$U$15,MATCH(E$7,GRID!$A$4:$A$15,0),MATCH(1,($U$2=GRID!$B$1:$U$1)*(КАЛЕНДАРЬ!X32=GRID!$B$3:$U$3),0))*GRID!$H$42*(1-GRID!$H$43),0))</f>
        <v>44712</v>
      </c>
      <c r="F248" s="8" cm="1">
        <f t="array" ref="F248">IF($I$2="Длительное проживание от 30 ночей ",
INDEX(GRID!$B$18:$U$29,MATCH(E$7,GRID!$A$18:$A$29,0),MATCH(1,($U$2=GRID!$B$1:$U$1)*(КАЛЕНДАРЬ!X32=GRID!$B$3:$U$3),0))*GRID!$H$42,
ROUNDUP(INDEX(GRID!$B$18:$U$29,MATCH(E$7,GRID!$A$18:$A$29,0),MATCH(1,($U$2=GRID!$B$1:$U$1)*(КАЛЕНДАРЬ!X32=GRID!$B$3:$U$3),0))*GRID!$H$42*(1-GRID!$H$43),0))</f>
        <v>48312</v>
      </c>
      <c r="G248" s="57" t="s">
        <v>119</v>
      </c>
      <c r="H248" s="57" t="s">
        <v>119</v>
      </c>
      <c r="I248" s="8" cm="1">
        <f t="array" ref="I248">IF($I$2="Длительное проживание от 30 ночей ",
INDEX(GRID!$B$4:$U$15,MATCH(I$7,GRID!$A$4:$A$15,0),MATCH(1,($U$2=GRID!$B$1:$U$1)*(КАЛЕНДАРЬ!X32=GRID!$B$3:$U$3),0))*GRID!$H$42,
ROUNDUP(INDEX(GRID!$B$4:$U$15,MATCH(I$7,GRID!$A$4:$A$15,0),MATCH(1,($U$2=GRID!$B$1:$U$1)*(КАЛЕНДАРЬ!X32=GRID!$B$3:$U$3),0))*GRID!$H$42*(1-GRID!$H$43),0))</f>
        <v>55152</v>
      </c>
      <c r="J248" s="8" cm="1">
        <f t="array" ref="J248">IF($I$2="Длительное проживание от 30 ночей ",
INDEX(GRID!$B$18:$U$29,MATCH(I$7,GRID!$A$18:$A$29,0),MATCH(1,($U$2=GRID!$B$1:$U$1)*(КАЛЕНДАРЬ!X32=GRID!$B$3:$U$3),0))*GRID!$H$42,
ROUNDUP(INDEX(GRID!$B$18:$U$29,MATCH(I$7,GRID!$A$18:$A$29,0),MATCH(1,($U$2=GRID!$B$1:$U$1)*(КАЛЕНДАРЬ!X32=GRID!$B$3:$U$3),0))*GRID!$H$42*(1-GRID!$H$43),0))</f>
        <v>58752</v>
      </c>
      <c r="K248" s="57" t="s">
        <v>119</v>
      </c>
      <c r="L248" s="57" t="s">
        <v>119</v>
      </c>
      <c r="M248" s="8" cm="1">
        <f t="array" ref="M248">IF($I$2="Длительное проживание от 30 ночей ",
INDEX(GRID!$B$4:$U$15,MATCH(M$7,GRID!$A$4:$A$15,0),MATCH(1,($U$2=GRID!$B$1:$U$1)*(КАЛЕНДАРЬ!X32=GRID!$B$3:$U$3),0))*GRID!$H$42,
ROUNDUP(INDEX(GRID!$B$4:$U$15,MATCH(M$7,GRID!$A$4:$A$15,0),MATCH(1,($U$2=GRID!$B$1:$U$1)*(КАЛЕНДАРЬ!X32=GRID!$B$3:$U$3),0))*GRID!$H$42*(1-GRID!$H$43),0))</f>
        <v>79488</v>
      </c>
      <c r="N248" s="8" cm="1">
        <f t="array" ref="N248">IF($I$2="Длительное проживание от 30 ночей ",
INDEX(GRID!$B$18:$U$29,MATCH(M$7,GRID!$A$18:$A$29,0),MATCH(1,($U$2=GRID!$B$1:$U$1)*(КАЛЕНДАРЬ!X32=GRID!$B$3:$U$3),0))*GRID!$H$42,
ROUNDUP(INDEX(GRID!$B$18:$U$29,MATCH(M$7,GRID!$A$18:$A$29,0),MATCH(1,($U$2=GRID!$B$1:$U$1)*(КАЛЕНДАРЬ!X32=GRID!$B$3:$U$3),0))*GRID!$H$42*(1-GRID!$H$43),0))</f>
        <v>83088</v>
      </c>
      <c r="O248" s="57" t="s">
        <v>119</v>
      </c>
      <c r="P248" s="8" cm="1">
        <f t="array" ref="P248">IF($I$2="Длительное проживание от 30 ночей ",
INDEX(GRID!$B$4:$U$15,MATCH(P$7,GRID!$A$4:$A$15,0),MATCH(1,($U$2=GRID!$B$1:$U$1)*(КАЛЕНДАРЬ!X32=GRID!$B$3:$U$3),0))*GRID!$H$42,
ROUNDUP(INDEX(GRID!$B$4:$U$15,MATCH(P$7,GRID!$A$4:$A$15,0),MATCH(1,($U$2=GRID!$B$1:$U$1)*(КАЛЕНДАРЬ!X32=GRID!$B$3:$U$3),0))*GRID!$H$42*(1-GRID!$H$43),0))</f>
        <v>143496</v>
      </c>
      <c r="Q248" s="8" cm="1">
        <f t="array" ref="Q248">IF($I$2="Длительное проживание от 30 ночей ",
INDEX(GRID!$B$4:$U$15,MATCH(Q$7,GRID!$A$4:$A$15,0),MATCH(1,($U$2=GRID!$B$1:$U$1)*(КАЛЕНДАРЬ!X32=GRID!$B$3:$U$3),0))*GRID!$H$42,
ROUNDUP(INDEX(GRID!$B$4:$U$15,MATCH(Q$7,GRID!$A$4:$A$15,0),MATCH(1,($U$2=GRID!$B$1:$U$1)*(КАЛЕНДАРЬ!X32=GRID!$B$3:$U$3),0))*GRID!$H$42*(1-GRID!$H$43),0))</f>
        <v>166032</v>
      </c>
      <c r="R248" s="57" t="s">
        <v>119</v>
      </c>
      <c r="S248" s="57" t="s">
        <v>119</v>
      </c>
      <c r="T248" s="57" t="s">
        <v>119</v>
      </c>
    </row>
    <row r="249" spans="1:20" hidden="1">
      <c r="A249" s="148" t="s">
        <v>17</v>
      </c>
      <c r="B249" s="149">
        <v>30</v>
      </c>
      <c r="C249" s="8" cm="1">
        <f t="array" ref="C249">IF($I$2="Длительное проживание от 30 ночей ",
INDEX(GRID!$B$4:$U$15,MATCH(C$7,GRID!$A$4:$A$15,0),MATCH(1,($U$2=GRID!$B$1:$U$1)*(КАЛЕНДАРЬ!X33=GRID!$B$3:$U$3),0))*GRID!$H$42,
ROUNDUP(INDEX(GRID!$B$4:$U$15,MATCH(C$7,GRID!$A$4:$A$15,0),MATCH(1,($U$2=GRID!$B$1:$U$1)*(КАЛЕНДАРЬ!X33=GRID!$B$3:$U$3),0))*GRID!$H$42*(1-GRID!$H$43),0))</f>
        <v>37872</v>
      </c>
      <c r="D249" s="8" cm="1">
        <f t="array" ref="D249">IF($I$2="Длительное проживание от 30 ночей ",
INDEX(GRID!$B$18:$U$29,MATCH(C$7,GRID!$A$18:$A$29,0),MATCH(1,($U$2=GRID!$B$1:$U$1)*(КАЛЕНДАРЬ!X33=GRID!$B$3:$U$3),0))*GRID!$H$42,
ROUNDUP(INDEX(GRID!$B$18:$U$29,MATCH(C$7,GRID!$A$18:$A$29,0),MATCH(1,($U$2=GRID!$B$1:$U$1)*(КАЛЕНДАРЬ!X33=GRID!$B$3:$U$3),0))*GRID!$H$42*(1-GRID!$H$43),0))</f>
        <v>41472</v>
      </c>
      <c r="E249" s="8" cm="1">
        <f t="array" ref="E249">IF($I$2="Длительное проживание от 30 ночей ",
INDEX(GRID!$B$4:$U$15,MATCH(E$7,GRID!$A$4:$A$15,0),MATCH(1,($U$2=GRID!$B$1:$U$1)*(КАЛЕНДАРЬ!X33=GRID!$B$3:$U$3),0))*GRID!$H$42,
ROUNDUP(INDEX(GRID!$B$4:$U$15,MATCH(E$7,GRID!$A$4:$A$15,0),MATCH(1,($U$2=GRID!$B$1:$U$1)*(КАЛЕНДАРЬ!X33=GRID!$B$3:$U$3),0))*GRID!$H$42*(1-GRID!$H$43),0))</f>
        <v>44712</v>
      </c>
      <c r="F249" s="8" cm="1">
        <f t="array" ref="F249">IF($I$2="Длительное проживание от 30 ночей ",
INDEX(GRID!$B$18:$U$29,MATCH(E$7,GRID!$A$18:$A$29,0),MATCH(1,($U$2=GRID!$B$1:$U$1)*(КАЛЕНДАРЬ!X33=GRID!$B$3:$U$3),0))*GRID!$H$42,
ROUNDUP(INDEX(GRID!$B$18:$U$29,MATCH(E$7,GRID!$A$18:$A$29,0),MATCH(1,($U$2=GRID!$B$1:$U$1)*(КАЛЕНДАРЬ!X33=GRID!$B$3:$U$3),0))*GRID!$H$42*(1-GRID!$H$43),0))</f>
        <v>48312</v>
      </c>
      <c r="G249" s="57" t="s">
        <v>119</v>
      </c>
      <c r="H249" s="57" t="s">
        <v>119</v>
      </c>
      <c r="I249" s="8" cm="1">
        <f t="array" ref="I249">IF($I$2="Длительное проживание от 30 ночей ",
INDEX(GRID!$B$4:$U$15,MATCH(I$7,GRID!$A$4:$A$15,0),MATCH(1,($U$2=GRID!$B$1:$U$1)*(КАЛЕНДАРЬ!X33=GRID!$B$3:$U$3),0))*GRID!$H$42,
ROUNDUP(INDEX(GRID!$B$4:$U$15,MATCH(I$7,GRID!$A$4:$A$15,0),MATCH(1,($U$2=GRID!$B$1:$U$1)*(КАЛЕНДАРЬ!X33=GRID!$B$3:$U$3),0))*GRID!$H$42*(1-GRID!$H$43),0))</f>
        <v>55152</v>
      </c>
      <c r="J249" s="8" cm="1">
        <f t="array" ref="J249">IF($I$2="Длительное проживание от 30 ночей ",
INDEX(GRID!$B$18:$U$29,MATCH(I$7,GRID!$A$18:$A$29,0),MATCH(1,($U$2=GRID!$B$1:$U$1)*(КАЛЕНДАРЬ!X33=GRID!$B$3:$U$3),0))*GRID!$H$42,
ROUNDUP(INDEX(GRID!$B$18:$U$29,MATCH(I$7,GRID!$A$18:$A$29,0),MATCH(1,($U$2=GRID!$B$1:$U$1)*(КАЛЕНДАРЬ!X33=GRID!$B$3:$U$3),0))*GRID!$H$42*(1-GRID!$H$43),0))</f>
        <v>58752</v>
      </c>
      <c r="K249" s="57" t="s">
        <v>119</v>
      </c>
      <c r="L249" s="57" t="s">
        <v>119</v>
      </c>
      <c r="M249" s="8" cm="1">
        <f t="array" ref="M249">IF($I$2="Длительное проживание от 30 ночей ",
INDEX(GRID!$B$4:$U$15,MATCH(M$7,GRID!$A$4:$A$15,0),MATCH(1,($U$2=GRID!$B$1:$U$1)*(КАЛЕНДАРЬ!X33=GRID!$B$3:$U$3),0))*GRID!$H$42,
ROUNDUP(INDEX(GRID!$B$4:$U$15,MATCH(M$7,GRID!$A$4:$A$15,0),MATCH(1,($U$2=GRID!$B$1:$U$1)*(КАЛЕНДАРЬ!X33=GRID!$B$3:$U$3),0))*GRID!$H$42*(1-GRID!$H$43),0))</f>
        <v>79488</v>
      </c>
      <c r="N249" s="8" cm="1">
        <f t="array" ref="N249">IF($I$2="Длительное проживание от 30 ночей ",
INDEX(GRID!$B$18:$U$29,MATCH(M$7,GRID!$A$18:$A$29,0),MATCH(1,($U$2=GRID!$B$1:$U$1)*(КАЛЕНДАРЬ!X33=GRID!$B$3:$U$3),0))*GRID!$H$42,
ROUNDUP(INDEX(GRID!$B$18:$U$29,MATCH(M$7,GRID!$A$18:$A$29,0),MATCH(1,($U$2=GRID!$B$1:$U$1)*(КАЛЕНДАРЬ!X33=GRID!$B$3:$U$3),0))*GRID!$H$42*(1-GRID!$H$43),0))</f>
        <v>83088</v>
      </c>
      <c r="O249" s="57" t="s">
        <v>119</v>
      </c>
      <c r="P249" s="8" cm="1">
        <f t="array" ref="P249">IF($I$2="Длительное проживание от 30 ночей ",
INDEX(GRID!$B$4:$U$15,MATCH(P$7,GRID!$A$4:$A$15,0),MATCH(1,($U$2=GRID!$B$1:$U$1)*(КАЛЕНДАРЬ!X33=GRID!$B$3:$U$3),0))*GRID!$H$42,
ROUNDUP(INDEX(GRID!$B$4:$U$15,MATCH(P$7,GRID!$A$4:$A$15,0),MATCH(1,($U$2=GRID!$B$1:$U$1)*(КАЛЕНДАРЬ!X33=GRID!$B$3:$U$3),0))*GRID!$H$42*(1-GRID!$H$43),0))</f>
        <v>143496</v>
      </c>
      <c r="Q249" s="8" cm="1">
        <f t="array" ref="Q249">IF($I$2="Длительное проживание от 30 ночей ",
INDEX(GRID!$B$4:$U$15,MATCH(Q$7,GRID!$A$4:$A$15,0),MATCH(1,($U$2=GRID!$B$1:$U$1)*(КАЛЕНДАРЬ!X33=GRID!$B$3:$U$3),0))*GRID!$H$42,
ROUNDUP(INDEX(GRID!$B$4:$U$15,MATCH(Q$7,GRID!$A$4:$A$15,0),MATCH(1,($U$2=GRID!$B$1:$U$1)*(КАЛЕНДАРЬ!X33=GRID!$B$3:$U$3),0))*GRID!$H$42*(1-GRID!$H$43),0))</f>
        <v>166032</v>
      </c>
      <c r="R249" s="57" t="s">
        <v>119</v>
      </c>
      <c r="S249" s="57" t="s">
        <v>119</v>
      </c>
      <c r="T249" s="57" t="s">
        <v>119</v>
      </c>
    </row>
    <row r="250" spans="1:20" hidden="1">
      <c r="A250" s="148" t="s">
        <v>11</v>
      </c>
      <c r="B250" s="149">
        <v>31</v>
      </c>
      <c r="C250" s="8" cm="1">
        <f t="array" ref="C250">IF($I$2="Длительное проживание от 30 ночей ",
INDEX(GRID!$B$4:$U$15,MATCH(C$7,GRID!$A$4:$A$15,0),MATCH(1,($U$2=GRID!$B$1:$U$1)*(КАЛЕНДАРЬ!X34=GRID!$B$3:$U$3),0))*GRID!$H$42,
ROUNDUP(INDEX(GRID!$B$4:$U$15,MATCH(C$7,GRID!$A$4:$A$15,0),MATCH(1,($U$2=GRID!$B$1:$U$1)*(КАЛЕНДАРЬ!X34=GRID!$B$3:$U$3),0))*GRID!$H$42*(1-GRID!$H$43),0))</f>
        <v>37872</v>
      </c>
      <c r="D250" s="8" cm="1">
        <f t="array" ref="D250">IF($I$2="Длительное проживание от 30 ночей ",
INDEX(GRID!$B$18:$U$29,MATCH(C$7,GRID!$A$18:$A$29,0),MATCH(1,($U$2=GRID!$B$1:$U$1)*(КАЛЕНДАРЬ!X34=GRID!$B$3:$U$3),0))*GRID!$H$42,
ROUNDUP(INDEX(GRID!$B$18:$U$29,MATCH(C$7,GRID!$A$18:$A$29,0),MATCH(1,($U$2=GRID!$B$1:$U$1)*(КАЛЕНДАРЬ!X34=GRID!$B$3:$U$3),0))*GRID!$H$42*(1-GRID!$H$43),0))</f>
        <v>41472</v>
      </c>
      <c r="E250" s="8" cm="1">
        <f t="array" ref="E250">IF($I$2="Длительное проживание от 30 ночей ",
INDEX(GRID!$B$4:$U$15,MATCH(E$7,GRID!$A$4:$A$15,0),MATCH(1,($U$2=GRID!$B$1:$U$1)*(КАЛЕНДАРЬ!X34=GRID!$B$3:$U$3),0))*GRID!$H$42,
ROUNDUP(INDEX(GRID!$B$4:$U$15,MATCH(E$7,GRID!$A$4:$A$15,0),MATCH(1,($U$2=GRID!$B$1:$U$1)*(КАЛЕНДАРЬ!X34=GRID!$B$3:$U$3),0))*GRID!$H$42*(1-GRID!$H$43),0))</f>
        <v>44712</v>
      </c>
      <c r="F250" s="8" cm="1">
        <f t="array" ref="F250">IF($I$2="Длительное проживание от 30 ночей ",
INDEX(GRID!$B$18:$U$29,MATCH(E$7,GRID!$A$18:$A$29,0),MATCH(1,($U$2=GRID!$B$1:$U$1)*(КАЛЕНДАРЬ!X34=GRID!$B$3:$U$3),0))*GRID!$H$42,
ROUNDUP(INDEX(GRID!$B$18:$U$29,MATCH(E$7,GRID!$A$18:$A$29,0),MATCH(1,($U$2=GRID!$B$1:$U$1)*(КАЛЕНДАРЬ!X34=GRID!$B$3:$U$3),0))*GRID!$H$42*(1-GRID!$H$43),0))</f>
        <v>48312</v>
      </c>
      <c r="G250" s="57" t="s">
        <v>119</v>
      </c>
      <c r="H250" s="57" t="s">
        <v>119</v>
      </c>
      <c r="I250" s="8" cm="1">
        <f t="array" ref="I250">IF($I$2="Длительное проживание от 30 ночей ",
INDEX(GRID!$B$4:$U$15,MATCH(I$7,GRID!$A$4:$A$15,0),MATCH(1,($U$2=GRID!$B$1:$U$1)*(КАЛЕНДАРЬ!X34=GRID!$B$3:$U$3),0))*GRID!$H$42,
ROUNDUP(INDEX(GRID!$B$4:$U$15,MATCH(I$7,GRID!$A$4:$A$15,0),MATCH(1,($U$2=GRID!$B$1:$U$1)*(КАЛЕНДАРЬ!X34=GRID!$B$3:$U$3),0))*GRID!$H$42*(1-GRID!$H$43),0))</f>
        <v>55152</v>
      </c>
      <c r="J250" s="8" cm="1">
        <f t="array" ref="J250">IF($I$2="Длительное проживание от 30 ночей ",
INDEX(GRID!$B$18:$U$29,MATCH(I$7,GRID!$A$18:$A$29,0),MATCH(1,($U$2=GRID!$B$1:$U$1)*(КАЛЕНДАРЬ!X34=GRID!$B$3:$U$3),0))*GRID!$H$42,
ROUNDUP(INDEX(GRID!$B$18:$U$29,MATCH(I$7,GRID!$A$18:$A$29,0),MATCH(1,($U$2=GRID!$B$1:$U$1)*(КАЛЕНДАРЬ!X34=GRID!$B$3:$U$3),0))*GRID!$H$42*(1-GRID!$H$43),0))</f>
        <v>58752</v>
      </c>
      <c r="K250" s="57" t="s">
        <v>119</v>
      </c>
      <c r="L250" s="57" t="s">
        <v>119</v>
      </c>
      <c r="M250" s="8" cm="1">
        <f t="array" ref="M250">IF($I$2="Длительное проживание от 30 ночей ",
INDEX(GRID!$B$4:$U$15,MATCH(M$7,GRID!$A$4:$A$15,0),MATCH(1,($U$2=GRID!$B$1:$U$1)*(КАЛЕНДАРЬ!X34=GRID!$B$3:$U$3),0))*GRID!$H$42,
ROUNDUP(INDEX(GRID!$B$4:$U$15,MATCH(M$7,GRID!$A$4:$A$15,0),MATCH(1,($U$2=GRID!$B$1:$U$1)*(КАЛЕНДАРЬ!X34=GRID!$B$3:$U$3),0))*GRID!$H$42*(1-GRID!$H$43),0))</f>
        <v>79488</v>
      </c>
      <c r="N250" s="8" cm="1">
        <f t="array" ref="N250">IF($I$2="Длительное проживание от 30 ночей ",
INDEX(GRID!$B$18:$U$29,MATCH(M$7,GRID!$A$18:$A$29,0),MATCH(1,($U$2=GRID!$B$1:$U$1)*(КАЛЕНДАРЬ!X34=GRID!$B$3:$U$3),0))*GRID!$H$42,
ROUNDUP(INDEX(GRID!$B$18:$U$29,MATCH(M$7,GRID!$A$18:$A$29,0),MATCH(1,($U$2=GRID!$B$1:$U$1)*(КАЛЕНДАРЬ!X34=GRID!$B$3:$U$3),0))*GRID!$H$42*(1-GRID!$H$43),0))</f>
        <v>83088</v>
      </c>
      <c r="O250" s="57" t="s">
        <v>119</v>
      </c>
      <c r="P250" s="8" cm="1">
        <f t="array" ref="P250">IF($I$2="Длительное проживание от 30 ночей ",
INDEX(GRID!$B$4:$U$15,MATCH(P$7,GRID!$A$4:$A$15,0),MATCH(1,($U$2=GRID!$B$1:$U$1)*(КАЛЕНДАРЬ!X34=GRID!$B$3:$U$3),0))*GRID!$H$42,
ROUNDUP(INDEX(GRID!$B$4:$U$15,MATCH(P$7,GRID!$A$4:$A$15,0),MATCH(1,($U$2=GRID!$B$1:$U$1)*(КАЛЕНДАРЬ!X34=GRID!$B$3:$U$3),0))*GRID!$H$42*(1-GRID!$H$43),0))</f>
        <v>143496</v>
      </c>
      <c r="Q250" s="8" cm="1">
        <f t="array" ref="Q250">IF($I$2="Длительное проживание от 30 ночей ",
INDEX(GRID!$B$4:$U$15,MATCH(Q$7,GRID!$A$4:$A$15,0),MATCH(1,($U$2=GRID!$B$1:$U$1)*(КАЛЕНДАРЬ!X34=GRID!$B$3:$U$3),0))*GRID!$H$42,
ROUNDUP(INDEX(GRID!$B$4:$U$15,MATCH(Q$7,GRID!$A$4:$A$15,0),MATCH(1,($U$2=GRID!$B$1:$U$1)*(КАЛЕНДАРЬ!X34=GRID!$B$3:$U$3),0))*GRID!$H$42*(1-GRID!$H$43),0))</f>
        <v>166032</v>
      </c>
      <c r="R250" s="57" t="s">
        <v>119</v>
      </c>
      <c r="S250" s="57" t="s">
        <v>119</v>
      </c>
      <c r="T250" s="57" t="s">
        <v>119</v>
      </c>
    </row>
    <row r="251" spans="1:20" hidden="1">
      <c r="A251" s="146"/>
      <c r="B251" s="147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</row>
    <row r="252" spans="1:20" s="9" customFormat="1" ht="17.25" hidden="1" customHeight="1">
      <c r="A252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</row>
    <row r="253" spans="1:20" hidden="1">
      <c r="A253" s="172" t="s">
        <v>108</v>
      </c>
      <c r="B253" s="173"/>
      <c r="C253" s="173"/>
      <c r="D253" s="173"/>
      <c r="E253" s="173"/>
      <c r="F253" s="173"/>
      <c r="G253" s="173"/>
      <c r="H253" s="173"/>
      <c r="I253" s="173"/>
      <c r="J253" s="173"/>
      <c r="K253" s="173"/>
      <c r="L253" s="173"/>
      <c r="M253" s="173"/>
      <c r="N253" s="173"/>
      <c r="O253" s="173"/>
      <c r="P253" s="173"/>
      <c r="Q253" s="173"/>
      <c r="R253" s="173"/>
      <c r="S253" s="173"/>
      <c r="T253" s="173"/>
    </row>
    <row r="254" spans="1:20" ht="56.25" hidden="1" customHeight="1">
      <c r="A254" s="174" t="s">
        <v>8</v>
      </c>
      <c r="B254" s="175"/>
      <c r="C254" s="178" t="s">
        <v>101</v>
      </c>
      <c r="D254" s="179"/>
      <c r="E254" s="164" t="s">
        <v>93</v>
      </c>
      <c r="F254" s="165"/>
      <c r="G254" s="252" t="s">
        <v>94</v>
      </c>
      <c r="H254" s="253"/>
      <c r="I254" s="208" t="s">
        <v>95</v>
      </c>
      <c r="J254" s="208"/>
      <c r="K254" s="166" t="s">
        <v>96</v>
      </c>
      <c r="L254" s="166"/>
      <c r="M254" s="170" t="s">
        <v>97</v>
      </c>
      <c r="N254" s="170"/>
      <c r="O254" s="51" t="s">
        <v>71</v>
      </c>
      <c r="P254" s="22" t="s">
        <v>72</v>
      </c>
      <c r="Q254" s="23" t="s">
        <v>73</v>
      </c>
      <c r="R254" s="51" t="s">
        <v>74</v>
      </c>
      <c r="S254" s="51" t="s">
        <v>75</v>
      </c>
      <c r="T254" s="51" t="s">
        <v>76</v>
      </c>
    </row>
    <row r="255" spans="1:20" hidden="1">
      <c r="A255" s="176"/>
      <c r="B255" s="177"/>
      <c r="C255" s="55" t="s">
        <v>9</v>
      </c>
      <c r="D255" s="55" t="s">
        <v>10</v>
      </c>
      <c r="E255" s="55" t="s">
        <v>9</v>
      </c>
      <c r="F255" s="55" t="s">
        <v>10</v>
      </c>
      <c r="G255" s="55" t="s">
        <v>9</v>
      </c>
      <c r="H255" s="55" t="s">
        <v>10</v>
      </c>
      <c r="I255" s="55" t="s">
        <v>9</v>
      </c>
      <c r="J255" s="55" t="s">
        <v>10</v>
      </c>
      <c r="K255" s="55" t="s">
        <v>9</v>
      </c>
      <c r="L255" s="55" t="s">
        <v>10</v>
      </c>
      <c r="M255" s="55" t="s">
        <v>9</v>
      </c>
      <c r="N255" s="55" t="s">
        <v>10</v>
      </c>
      <c r="O255" s="55" t="s">
        <v>99</v>
      </c>
      <c r="P255" s="55" t="s">
        <v>100</v>
      </c>
      <c r="Q255" s="55" t="s">
        <v>100</v>
      </c>
      <c r="R255" s="55" t="s">
        <v>118</v>
      </c>
      <c r="S255" s="55" t="s">
        <v>118</v>
      </c>
      <c r="T255" s="55" t="s">
        <v>118</v>
      </c>
    </row>
    <row r="256" spans="1:20" hidden="1">
      <c r="A256" s="148" t="s">
        <v>12</v>
      </c>
      <c r="B256" s="149">
        <v>1</v>
      </c>
      <c r="C256" s="8" cm="1">
        <f t="array" ref="C256">IF($I$2="Длительное проживание от 30 ночей ",
INDEX(GRID!$B$4:$U$15,MATCH(C$7,GRID!$A$4:$A$15,0),MATCH(1,($U$2=GRID!$B$1:$U$1)*(КАЛЕНДАРЬ!AA4=GRID!$B$3:$U$3),0))*GRID!$H$42,
ROUNDUP(INDEX(GRID!$B$4:$U$15,MATCH(C$7,GRID!$A$4:$A$15,0),MATCH(1,($U$2=GRID!$B$1:$U$1)*(КАЛЕНДАРЬ!AA4=GRID!$B$3:$U$3),0))*GRID!$H$42*(1-GRID!$H$43),0))</f>
        <v>34632</v>
      </c>
      <c r="D256" s="8" cm="1">
        <f t="array" ref="D256">IF($I$2="Длительное проживание от 30 ночей ",
INDEX(GRID!$B$18:$U$29,MATCH(C$7,GRID!$A$18:$A$29,0),MATCH(1,($U$2=GRID!$B$1:$U$1)*(КАЛЕНДАРЬ!AA4=GRID!$B$3:$U$3),0))*GRID!$H$42,
ROUNDUP(INDEX(GRID!$B$18:$U$29,MATCH(C$7,GRID!$A$18:$A$29,0),MATCH(1,($U$2=GRID!$B$1:$U$1)*(КАЛЕНДАРЬ!AA4=GRID!$B$3:$U$3),0))*GRID!$H$42*(1-GRID!$H$43),0))</f>
        <v>38232</v>
      </c>
      <c r="E256" s="8" cm="1">
        <f t="array" ref="E256">IF($I$2="Длительное проживание от 30 ночей ",
INDEX(GRID!$B$4:$U$15,MATCH(E$7,GRID!$A$4:$A$15,0),MATCH(1,($U$2=GRID!$B$1:$U$1)*(КАЛЕНДАРЬ!AA4=GRID!$B$3:$U$3),0))*GRID!$H$42,
ROUNDUP(INDEX(GRID!$B$4:$U$15,MATCH(E$7,GRID!$A$4:$A$15,0),MATCH(1,($U$2=GRID!$B$1:$U$1)*(КАЛЕНДАРЬ!AA4=GRID!$B$3:$U$3),0))*GRID!$H$42*(1-GRID!$H$43),0))</f>
        <v>41112</v>
      </c>
      <c r="F256" s="8" cm="1">
        <f t="array" ref="F256">IF($I$2="Длительное проживание от 30 ночей ",
INDEX(GRID!$B$18:$U$29,MATCH(E$7,GRID!$A$18:$A$29,0),MATCH(1,($U$2=GRID!$B$1:$U$1)*(КАЛЕНДАРЬ!AA4=GRID!$B$3:$U$3),0))*GRID!$H$42,
ROUNDUP(INDEX(GRID!$B$18:$U$29,MATCH(E$7,GRID!$A$18:$A$29,0),MATCH(1,($U$2=GRID!$B$1:$U$1)*(КАЛЕНДАРЬ!AA4=GRID!$B$3:$U$3),0))*GRID!$H$42*(1-GRID!$H$43),0))</f>
        <v>44712</v>
      </c>
      <c r="G256" s="57" t="s">
        <v>119</v>
      </c>
      <c r="H256" s="57" t="s">
        <v>119</v>
      </c>
      <c r="I256" s="8" cm="1">
        <f t="array" ref="I256">IF($I$2="Длительное проживание от 30 ночей ",
INDEX(GRID!$B$4:$U$15,MATCH(I$7,GRID!$A$4:$A$15,0),MATCH(1,($U$2=GRID!$B$1:$U$1)*(КАЛЕНДАРЬ!AA4=GRID!$B$3:$U$3),0))*GRID!$H$42,
ROUNDUP(INDEX(GRID!$B$4:$U$15,MATCH(I$7,GRID!$A$4:$A$15,0),MATCH(1,($U$2=GRID!$B$1:$U$1)*(КАЛЕНДАРЬ!AA4=GRID!$B$3:$U$3),0))*GRID!$H$42*(1-GRID!$H$43),0))</f>
        <v>51120</v>
      </c>
      <c r="J256" s="8" cm="1">
        <f t="array" ref="J256">IF($I$2="Длительное проживание от 30 ночей ",
INDEX(GRID!$B$18:$U$29,MATCH(I$7,GRID!$A$18:$A$29,0),MATCH(1,($U$2=GRID!$B$1:$U$1)*(КАЛЕНДАРЬ!AA4=GRID!$B$3:$U$3),0))*GRID!$H$42,
ROUNDUP(INDEX(GRID!$B$18:$U$29,MATCH(I$7,GRID!$A$18:$A$29,0),MATCH(1,($U$2=GRID!$B$1:$U$1)*(КАЛЕНДАРЬ!AA4=GRID!$B$3:$U$3),0))*GRID!$H$42*(1-GRID!$H$43),0))</f>
        <v>54720</v>
      </c>
      <c r="K256" s="57" t="s">
        <v>119</v>
      </c>
      <c r="L256" s="57" t="s">
        <v>119</v>
      </c>
      <c r="M256" s="8" cm="1">
        <f t="array" ref="M256">IF($I$2="Длительное проживание от 30 ночей ",
INDEX(GRID!$B$4:$U$15,MATCH(M$7,GRID!$A$4:$A$15,0),MATCH(1,($U$2=GRID!$B$1:$U$1)*(КАЛЕНДАРЬ!AA4=GRID!$B$3:$U$3),0))*GRID!$H$42,
ROUNDUP(INDEX(GRID!$B$4:$U$15,MATCH(M$7,GRID!$A$4:$A$15,0),MATCH(1,($U$2=GRID!$B$1:$U$1)*(КАЛЕНДАРЬ!AA4=GRID!$B$3:$U$3),0))*GRID!$H$42*(1-GRID!$H$43),0))</f>
        <v>74304</v>
      </c>
      <c r="N256" s="8" cm="1">
        <f t="array" ref="N256">IF($I$2="Длительное проживание от 30 ночей ",
INDEX(GRID!$B$18:$U$29,MATCH(M$7,GRID!$A$18:$A$29,0),MATCH(1,($U$2=GRID!$B$1:$U$1)*(КАЛЕНДАРЬ!AA4=GRID!$B$3:$U$3),0))*GRID!$H$42,
ROUNDUP(INDEX(GRID!$B$18:$U$29,MATCH(M$7,GRID!$A$18:$A$29,0),MATCH(1,($U$2=GRID!$B$1:$U$1)*(КАЛЕНДАРЬ!AA4=GRID!$B$3:$U$3),0))*GRID!$H$42*(1-GRID!$H$43),0))</f>
        <v>77904</v>
      </c>
      <c r="O256" s="57" t="s">
        <v>119</v>
      </c>
      <c r="P256" s="8" cm="1">
        <f t="array" ref="P256">IF($I$2="Длительное проживание от 30 ночей ",
INDEX(GRID!$B$4:$U$15,MATCH(P$7,GRID!$A$4:$A$15,0),MATCH(1,($U$2=GRID!$B$1:$U$1)*(КАЛЕНДАРЬ!AA4=GRID!$B$3:$U$3),0))*GRID!$H$42,
ROUNDUP(INDEX(GRID!$B$4:$U$15,MATCH(P$7,GRID!$A$4:$A$15,0),MATCH(1,($U$2=GRID!$B$1:$U$1)*(КАЛЕНДАРЬ!AA4=GRID!$B$3:$U$3),0))*GRID!$H$42*(1-GRID!$H$43),0))</f>
        <v>136872</v>
      </c>
      <c r="Q256" s="8" cm="1">
        <f t="array" ref="Q256">IF($I$2="Длительное проживание от 30 ночей ",
INDEX(GRID!$B$4:$U$15,MATCH(Q$7,GRID!$A$4:$A$15,0),MATCH(1,($U$2=GRID!$B$1:$U$1)*(КАЛЕНДАРЬ!AA4=GRID!$B$3:$U$3),0))*GRID!$H$42,
ROUNDUP(INDEX(GRID!$B$4:$U$15,MATCH(Q$7,GRID!$A$4:$A$15,0),MATCH(1,($U$2=GRID!$B$1:$U$1)*(КАЛЕНДАРЬ!AA4=GRID!$B$3:$U$3),0))*GRID!$H$42*(1-GRID!$H$43),0))</f>
        <v>159048</v>
      </c>
      <c r="R256" s="57" t="s">
        <v>119</v>
      </c>
      <c r="S256" s="57" t="s">
        <v>119</v>
      </c>
      <c r="T256" s="57" t="s">
        <v>119</v>
      </c>
    </row>
    <row r="257" spans="1:20" hidden="1">
      <c r="A257" s="148" t="s">
        <v>13</v>
      </c>
      <c r="B257" s="149">
        <v>2</v>
      </c>
      <c r="C257" s="8" cm="1">
        <f t="array" ref="C257">IF($I$2="Длительное проживание от 30 ночей ",
INDEX(GRID!$B$4:$U$15,MATCH(C$7,GRID!$A$4:$A$15,0),MATCH(1,($U$2=GRID!$B$1:$U$1)*(КАЛЕНДАРЬ!AA5=GRID!$B$3:$U$3),0))*GRID!$H$42,
ROUNDUP(INDEX(GRID!$B$4:$U$15,MATCH(C$7,GRID!$A$4:$A$15,0),MATCH(1,($U$2=GRID!$B$1:$U$1)*(КАЛЕНДАРЬ!AA5=GRID!$B$3:$U$3),0))*GRID!$H$42*(1-GRID!$H$43),0))</f>
        <v>34632</v>
      </c>
      <c r="D257" s="8" cm="1">
        <f t="array" ref="D257">IF($I$2="Длительное проживание от 30 ночей ",
INDEX(GRID!$B$18:$U$29,MATCH(C$7,GRID!$A$18:$A$29,0),MATCH(1,($U$2=GRID!$B$1:$U$1)*(КАЛЕНДАРЬ!AA5=GRID!$B$3:$U$3),0))*GRID!$H$42,
ROUNDUP(INDEX(GRID!$B$18:$U$29,MATCH(C$7,GRID!$A$18:$A$29,0),MATCH(1,($U$2=GRID!$B$1:$U$1)*(КАЛЕНДАРЬ!AA5=GRID!$B$3:$U$3),0))*GRID!$H$42*(1-GRID!$H$43),0))</f>
        <v>38232</v>
      </c>
      <c r="E257" s="8" cm="1">
        <f t="array" ref="E257">IF($I$2="Длительное проживание от 30 ночей ",
INDEX(GRID!$B$4:$U$15,MATCH(E$7,GRID!$A$4:$A$15,0),MATCH(1,($U$2=GRID!$B$1:$U$1)*(КАЛЕНДАРЬ!AA5=GRID!$B$3:$U$3),0))*GRID!$H$42,
ROUNDUP(INDEX(GRID!$B$4:$U$15,MATCH(E$7,GRID!$A$4:$A$15,0),MATCH(1,($U$2=GRID!$B$1:$U$1)*(КАЛЕНДАРЬ!AA5=GRID!$B$3:$U$3),0))*GRID!$H$42*(1-GRID!$H$43),0))</f>
        <v>41112</v>
      </c>
      <c r="F257" s="8" cm="1">
        <f t="array" ref="F257">IF($I$2="Длительное проживание от 30 ночей ",
INDEX(GRID!$B$18:$U$29,MATCH(E$7,GRID!$A$18:$A$29,0),MATCH(1,($U$2=GRID!$B$1:$U$1)*(КАЛЕНДАРЬ!AA5=GRID!$B$3:$U$3),0))*GRID!$H$42,
ROUNDUP(INDEX(GRID!$B$18:$U$29,MATCH(E$7,GRID!$A$18:$A$29,0),MATCH(1,($U$2=GRID!$B$1:$U$1)*(КАЛЕНДАРЬ!AA5=GRID!$B$3:$U$3),0))*GRID!$H$42*(1-GRID!$H$43),0))</f>
        <v>44712</v>
      </c>
      <c r="G257" s="57" t="s">
        <v>119</v>
      </c>
      <c r="H257" s="57" t="s">
        <v>119</v>
      </c>
      <c r="I257" s="8" cm="1">
        <f t="array" ref="I257">IF($I$2="Длительное проживание от 30 ночей ",
INDEX(GRID!$B$4:$U$15,MATCH(I$7,GRID!$A$4:$A$15,0),MATCH(1,($U$2=GRID!$B$1:$U$1)*(КАЛЕНДАРЬ!AA5=GRID!$B$3:$U$3),0))*GRID!$H$42,
ROUNDUP(INDEX(GRID!$B$4:$U$15,MATCH(I$7,GRID!$A$4:$A$15,0),MATCH(1,($U$2=GRID!$B$1:$U$1)*(КАЛЕНДАРЬ!AA5=GRID!$B$3:$U$3),0))*GRID!$H$42*(1-GRID!$H$43),0))</f>
        <v>51120</v>
      </c>
      <c r="J257" s="8" cm="1">
        <f t="array" ref="J257">IF($I$2="Длительное проживание от 30 ночей ",
INDEX(GRID!$B$18:$U$29,MATCH(I$7,GRID!$A$18:$A$29,0),MATCH(1,($U$2=GRID!$B$1:$U$1)*(КАЛЕНДАРЬ!AA5=GRID!$B$3:$U$3),0))*GRID!$H$42,
ROUNDUP(INDEX(GRID!$B$18:$U$29,MATCH(I$7,GRID!$A$18:$A$29,0),MATCH(1,($U$2=GRID!$B$1:$U$1)*(КАЛЕНДАРЬ!AA5=GRID!$B$3:$U$3),0))*GRID!$H$42*(1-GRID!$H$43),0))</f>
        <v>54720</v>
      </c>
      <c r="K257" s="57" t="s">
        <v>119</v>
      </c>
      <c r="L257" s="57" t="s">
        <v>119</v>
      </c>
      <c r="M257" s="8" cm="1">
        <f t="array" ref="M257">IF($I$2="Длительное проживание от 30 ночей ",
INDEX(GRID!$B$4:$U$15,MATCH(M$7,GRID!$A$4:$A$15,0),MATCH(1,($U$2=GRID!$B$1:$U$1)*(КАЛЕНДАРЬ!AA5=GRID!$B$3:$U$3),0))*GRID!$H$42,
ROUNDUP(INDEX(GRID!$B$4:$U$15,MATCH(M$7,GRID!$A$4:$A$15,0),MATCH(1,($U$2=GRID!$B$1:$U$1)*(КАЛЕНДАРЬ!AA5=GRID!$B$3:$U$3),0))*GRID!$H$42*(1-GRID!$H$43),0))</f>
        <v>74304</v>
      </c>
      <c r="N257" s="8" cm="1">
        <f t="array" ref="N257">IF($I$2="Длительное проживание от 30 ночей ",
INDEX(GRID!$B$18:$U$29,MATCH(M$7,GRID!$A$18:$A$29,0),MATCH(1,($U$2=GRID!$B$1:$U$1)*(КАЛЕНДАРЬ!AA5=GRID!$B$3:$U$3),0))*GRID!$H$42,
ROUNDUP(INDEX(GRID!$B$18:$U$29,MATCH(M$7,GRID!$A$18:$A$29,0),MATCH(1,($U$2=GRID!$B$1:$U$1)*(КАЛЕНДАРЬ!AA5=GRID!$B$3:$U$3),0))*GRID!$H$42*(1-GRID!$H$43),0))</f>
        <v>77904</v>
      </c>
      <c r="O257" s="57" t="s">
        <v>119</v>
      </c>
      <c r="P257" s="8" cm="1">
        <f t="array" ref="P257">IF($I$2="Длительное проживание от 30 ночей ",
INDEX(GRID!$B$4:$U$15,MATCH(P$7,GRID!$A$4:$A$15,0),MATCH(1,($U$2=GRID!$B$1:$U$1)*(КАЛЕНДАРЬ!AA5=GRID!$B$3:$U$3),0))*GRID!$H$42,
ROUNDUP(INDEX(GRID!$B$4:$U$15,MATCH(P$7,GRID!$A$4:$A$15,0),MATCH(1,($U$2=GRID!$B$1:$U$1)*(КАЛЕНДАРЬ!AA5=GRID!$B$3:$U$3),0))*GRID!$H$42*(1-GRID!$H$43),0))</f>
        <v>136872</v>
      </c>
      <c r="Q257" s="8" cm="1">
        <f t="array" ref="Q257">IF($I$2="Длительное проживание от 30 ночей ",
INDEX(GRID!$B$4:$U$15,MATCH(Q$7,GRID!$A$4:$A$15,0),MATCH(1,($U$2=GRID!$B$1:$U$1)*(КАЛЕНДАРЬ!AA5=GRID!$B$3:$U$3),0))*GRID!$H$42,
ROUNDUP(INDEX(GRID!$B$4:$U$15,MATCH(Q$7,GRID!$A$4:$A$15,0),MATCH(1,($U$2=GRID!$B$1:$U$1)*(КАЛЕНДАРЬ!AA5=GRID!$B$3:$U$3),0))*GRID!$H$42*(1-GRID!$H$43),0))</f>
        <v>159048</v>
      </c>
      <c r="R257" s="57" t="s">
        <v>119</v>
      </c>
      <c r="S257" s="57" t="s">
        <v>119</v>
      </c>
      <c r="T257" s="57" t="s">
        <v>119</v>
      </c>
    </row>
    <row r="258" spans="1:20" hidden="1">
      <c r="A258" s="148" t="s">
        <v>14</v>
      </c>
      <c r="B258" s="149">
        <v>3</v>
      </c>
      <c r="C258" s="8" cm="1">
        <f t="array" ref="C258">IF($I$2="Длительное проживание от 30 ночей ",
INDEX(GRID!$B$4:$U$15,MATCH(C$7,GRID!$A$4:$A$15,0),MATCH(1,($U$2=GRID!$B$1:$U$1)*(КАЛЕНДАРЬ!AA6=GRID!$B$3:$U$3),0))*GRID!$H$42,
ROUNDUP(INDEX(GRID!$B$4:$U$15,MATCH(C$7,GRID!$A$4:$A$15,0),MATCH(1,($U$2=GRID!$B$1:$U$1)*(КАЛЕНДАРЬ!AA6=GRID!$B$3:$U$3),0))*GRID!$H$42*(1-GRID!$H$43),0))</f>
        <v>34632</v>
      </c>
      <c r="D258" s="8" cm="1">
        <f t="array" ref="D258">IF($I$2="Длительное проживание от 30 ночей ",
INDEX(GRID!$B$18:$U$29,MATCH(C$7,GRID!$A$18:$A$29,0),MATCH(1,($U$2=GRID!$B$1:$U$1)*(КАЛЕНДАРЬ!AA6=GRID!$B$3:$U$3),0))*GRID!$H$42,
ROUNDUP(INDEX(GRID!$B$18:$U$29,MATCH(C$7,GRID!$A$18:$A$29,0),MATCH(1,($U$2=GRID!$B$1:$U$1)*(КАЛЕНДАРЬ!AA6=GRID!$B$3:$U$3),0))*GRID!$H$42*(1-GRID!$H$43),0))</f>
        <v>38232</v>
      </c>
      <c r="E258" s="8" cm="1">
        <f t="array" ref="E258">IF($I$2="Длительное проживание от 30 ночей ",
INDEX(GRID!$B$4:$U$15,MATCH(E$7,GRID!$A$4:$A$15,0),MATCH(1,($U$2=GRID!$B$1:$U$1)*(КАЛЕНДАРЬ!AA6=GRID!$B$3:$U$3),0))*GRID!$H$42,
ROUNDUP(INDEX(GRID!$B$4:$U$15,MATCH(E$7,GRID!$A$4:$A$15,0),MATCH(1,($U$2=GRID!$B$1:$U$1)*(КАЛЕНДАРЬ!AA6=GRID!$B$3:$U$3),0))*GRID!$H$42*(1-GRID!$H$43),0))</f>
        <v>41112</v>
      </c>
      <c r="F258" s="8" cm="1">
        <f t="array" ref="F258">IF($I$2="Длительное проживание от 30 ночей ",
INDEX(GRID!$B$18:$U$29,MATCH(E$7,GRID!$A$18:$A$29,0),MATCH(1,($U$2=GRID!$B$1:$U$1)*(КАЛЕНДАРЬ!AA6=GRID!$B$3:$U$3),0))*GRID!$H$42,
ROUNDUP(INDEX(GRID!$B$18:$U$29,MATCH(E$7,GRID!$A$18:$A$29,0),MATCH(1,($U$2=GRID!$B$1:$U$1)*(КАЛЕНДАРЬ!AA6=GRID!$B$3:$U$3),0))*GRID!$H$42*(1-GRID!$H$43),0))</f>
        <v>44712</v>
      </c>
      <c r="G258" s="57" t="s">
        <v>119</v>
      </c>
      <c r="H258" s="57" t="s">
        <v>119</v>
      </c>
      <c r="I258" s="8" cm="1">
        <f t="array" ref="I258">IF($I$2="Длительное проживание от 30 ночей ",
INDEX(GRID!$B$4:$U$15,MATCH(I$7,GRID!$A$4:$A$15,0),MATCH(1,($U$2=GRID!$B$1:$U$1)*(КАЛЕНДАРЬ!AA6=GRID!$B$3:$U$3),0))*GRID!$H$42,
ROUNDUP(INDEX(GRID!$B$4:$U$15,MATCH(I$7,GRID!$A$4:$A$15,0),MATCH(1,($U$2=GRID!$B$1:$U$1)*(КАЛЕНДАРЬ!AA6=GRID!$B$3:$U$3),0))*GRID!$H$42*(1-GRID!$H$43),0))</f>
        <v>51120</v>
      </c>
      <c r="J258" s="8" cm="1">
        <f t="array" ref="J258">IF($I$2="Длительное проживание от 30 ночей ",
INDEX(GRID!$B$18:$U$29,MATCH(I$7,GRID!$A$18:$A$29,0),MATCH(1,($U$2=GRID!$B$1:$U$1)*(КАЛЕНДАРЬ!AA6=GRID!$B$3:$U$3),0))*GRID!$H$42,
ROUNDUP(INDEX(GRID!$B$18:$U$29,MATCH(I$7,GRID!$A$18:$A$29,0),MATCH(1,($U$2=GRID!$B$1:$U$1)*(КАЛЕНДАРЬ!AA6=GRID!$B$3:$U$3),0))*GRID!$H$42*(1-GRID!$H$43),0))</f>
        <v>54720</v>
      </c>
      <c r="K258" s="57" t="s">
        <v>119</v>
      </c>
      <c r="L258" s="57" t="s">
        <v>119</v>
      </c>
      <c r="M258" s="8" cm="1">
        <f t="array" ref="M258">IF($I$2="Длительное проживание от 30 ночей ",
INDEX(GRID!$B$4:$U$15,MATCH(M$7,GRID!$A$4:$A$15,0),MATCH(1,($U$2=GRID!$B$1:$U$1)*(КАЛЕНДАРЬ!AA6=GRID!$B$3:$U$3),0))*GRID!$H$42,
ROUNDUP(INDEX(GRID!$B$4:$U$15,MATCH(M$7,GRID!$A$4:$A$15,0),MATCH(1,($U$2=GRID!$B$1:$U$1)*(КАЛЕНДАРЬ!AA6=GRID!$B$3:$U$3),0))*GRID!$H$42*(1-GRID!$H$43),0))</f>
        <v>74304</v>
      </c>
      <c r="N258" s="8" cm="1">
        <f t="array" ref="N258">IF($I$2="Длительное проживание от 30 ночей ",
INDEX(GRID!$B$18:$U$29,MATCH(M$7,GRID!$A$18:$A$29,0),MATCH(1,($U$2=GRID!$B$1:$U$1)*(КАЛЕНДАРЬ!AA6=GRID!$B$3:$U$3),0))*GRID!$H$42,
ROUNDUP(INDEX(GRID!$B$18:$U$29,MATCH(M$7,GRID!$A$18:$A$29,0),MATCH(1,($U$2=GRID!$B$1:$U$1)*(КАЛЕНДАРЬ!AA6=GRID!$B$3:$U$3),0))*GRID!$H$42*(1-GRID!$H$43),0))</f>
        <v>77904</v>
      </c>
      <c r="O258" s="57" t="s">
        <v>119</v>
      </c>
      <c r="P258" s="8" cm="1">
        <f t="array" ref="P258">IF($I$2="Длительное проживание от 30 ночей ",
INDEX(GRID!$B$4:$U$15,MATCH(P$7,GRID!$A$4:$A$15,0),MATCH(1,($U$2=GRID!$B$1:$U$1)*(КАЛЕНДАРЬ!AA6=GRID!$B$3:$U$3),0))*GRID!$H$42,
ROUNDUP(INDEX(GRID!$B$4:$U$15,MATCH(P$7,GRID!$A$4:$A$15,0),MATCH(1,($U$2=GRID!$B$1:$U$1)*(КАЛЕНДАРЬ!AA6=GRID!$B$3:$U$3),0))*GRID!$H$42*(1-GRID!$H$43),0))</f>
        <v>136872</v>
      </c>
      <c r="Q258" s="8" cm="1">
        <f t="array" ref="Q258">IF($I$2="Длительное проживание от 30 ночей ",
INDEX(GRID!$B$4:$U$15,MATCH(Q$7,GRID!$A$4:$A$15,0),MATCH(1,($U$2=GRID!$B$1:$U$1)*(КАЛЕНДАРЬ!AA6=GRID!$B$3:$U$3),0))*GRID!$H$42,
ROUNDUP(INDEX(GRID!$B$4:$U$15,MATCH(Q$7,GRID!$A$4:$A$15,0),MATCH(1,($U$2=GRID!$B$1:$U$1)*(КАЛЕНДАРЬ!AA6=GRID!$B$3:$U$3),0))*GRID!$H$42*(1-GRID!$H$43),0))</f>
        <v>159048</v>
      </c>
      <c r="R258" s="57" t="s">
        <v>119</v>
      </c>
      <c r="S258" s="57" t="s">
        <v>119</v>
      </c>
      <c r="T258" s="57" t="s">
        <v>119</v>
      </c>
    </row>
    <row r="259" spans="1:20" hidden="1">
      <c r="A259" s="148" t="s">
        <v>15</v>
      </c>
      <c r="B259" s="149">
        <v>4</v>
      </c>
      <c r="C259" s="8" cm="1">
        <f t="array" ref="C259">IF($I$2="Длительное проживание от 30 ночей ",
INDEX(GRID!$B$4:$U$15,MATCH(C$7,GRID!$A$4:$A$15,0),MATCH(1,($U$2=GRID!$B$1:$U$1)*(КАЛЕНДАРЬ!AA7=GRID!$B$3:$U$3),0))*GRID!$H$42,
ROUNDUP(INDEX(GRID!$B$4:$U$15,MATCH(C$7,GRID!$A$4:$A$15,0),MATCH(1,($U$2=GRID!$B$1:$U$1)*(КАЛЕНДАРЬ!AA7=GRID!$B$3:$U$3),0))*GRID!$H$42*(1-GRID!$H$43),0))</f>
        <v>34632</v>
      </c>
      <c r="D259" s="8" cm="1">
        <f t="array" ref="D259">IF($I$2="Длительное проживание от 30 ночей ",
INDEX(GRID!$B$18:$U$29,MATCH(C$7,GRID!$A$18:$A$29,0),MATCH(1,($U$2=GRID!$B$1:$U$1)*(КАЛЕНДАРЬ!AA7=GRID!$B$3:$U$3),0))*GRID!$H$42,
ROUNDUP(INDEX(GRID!$B$18:$U$29,MATCH(C$7,GRID!$A$18:$A$29,0),MATCH(1,($U$2=GRID!$B$1:$U$1)*(КАЛЕНДАРЬ!AA7=GRID!$B$3:$U$3),0))*GRID!$H$42*(1-GRID!$H$43),0))</f>
        <v>38232</v>
      </c>
      <c r="E259" s="8" cm="1">
        <f t="array" ref="E259">IF($I$2="Длительное проживание от 30 ночей ",
INDEX(GRID!$B$4:$U$15,MATCH(E$7,GRID!$A$4:$A$15,0),MATCH(1,($U$2=GRID!$B$1:$U$1)*(КАЛЕНДАРЬ!AA7=GRID!$B$3:$U$3),0))*GRID!$H$42,
ROUNDUP(INDEX(GRID!$B$4:$U$15,MATCH(E$7,GRID!$A$4:$A$15,0),MATCH(1,($U$2=GRID!$B$1:$U$1)*(КАЛЕНДАРЬ!AA7=GRID!$B$3:$U$3),0))*GRID!$H$42*(1-GRID!$H$43),0))</f>
        <v>41112</v>
      </c>
      <c r="F259" s="8" cm="1">
        <f t="array" ref="F259">IF($I$2="Длительное проживание от 30 ночей ",
INDEX(GRID!$B$18:$U$29,MATCH(E$7,GRID!$A$18:$A$29,0),MATCH(1,($U$2=GRID!$B$1:$U$1)*(КАЛЕНДАРЬ!AA7=GRID!$B$3:$U$3),0))*GRID!$H$42,
ROUNDUP(INDEX(GRID!$B$18:$U$29,MATCH(E$7,GRID!$A$18:$A$29,0),MATCH(1,($U$2=GRID!$B$1:$U$1)*(КАЛЕНДАРЬ!AA7=GRID!$B$3:$U$3),0))*GRID!$H$42*(1-GRID!$H$43),0))</f>
        <v>44712</v>
      </c>
      <c r="G259" s="57" t="s">
        <v>119</v>
      </c>
      <c r="H259" s="57" t="s">
        <v>119</v>
      </c>
      <c r="I259" s="8" cm="1">
        <f t="array" ref="I259">IF($I$2="Длительное проживание от 30 ночей ",
INDEX(GRID!$B$4:$U$15,MATCH(I$7,GRID!$A$4:$A$15,0),MATCH(1,($U$2=GRID!$B$1:$U$1)*(КАЛЕНДАРЬ!AA7=GRID!$B$3:$U$3),0))*GRID!$H$42,
ROUNDUP(INDEX(GRID!$B$4:$U$15,MATCH(I$7,GRID!$A$4:$A$15,0),MATCH(1,($U$2=GRID!$B$1:$U$1)*(КАЛЕНДАРЬ!AA7=GRID!$B$3:$U$3),0))*GRID!$H$42*(1-GRID!$H$43),0))</f>
        <v>51120</v>
      </c>
      <c r="J259" s="8" cm="1">
        <f t="array" ref="J259">IF($I$2="Длительное проживание от 30 ночей ",
INDEX(GRID!$B$18:$U$29,MATCH(I$7,GRID!$A$18:$A$29,0),MATCH(1,($U$2=GRID!$B$1:$U$1)*(КАЛЕНДАРЬ!AA7=GRID!$B$3:$U$3),0))*GRID!$H$42,
ROUNDUP(INDEX(GRID!$B$18:$U$29,MATCH(I$7,GRID!$A$18:$A$29,0),MATCH(1,($U$2=GRID!$B$1:$U$1)*(КАЛЕНДАРЬ!AA7=GRID!$B$3:$U$3),0))*GRID!$H$42*(1-GRID!$H$43),0))</f>
        <v>54720</v>
      </c>
      <c r="K259" s="57" t="s">
        <v>119</v>
      </c>
      <c r="L259" s="57" t="s">
        <v>119</v>
      </c>
      <c r="M259" s="8" cm="1">
        <f t="array" ref="M259">IF($I$2="Длительное проживание от 30 ночей ",
INDEX(GRID!$B$4:$U$15,MATCH(M$7,GRID!$A$4:$A$15,0),MATCH(1,($U$2=GRID!$B$1:$U$1)*(КАЛЕНДАРЬ!AA7=GRID!$B$3:$U$3),0))*GRID!$H$42,
ROUNDUP(INDEX(GRID!$B$4:$U$15,MATCH(M$7,GRID!$A$4:$A$15,0),MATCH(1,($U$2=GRID!$B$1:$U$1)*(КАЛЕНДАРЬ!AA7=GRID!$B$3:$U$3),0))*GRID!$H$42*(1-GRID!$H$43),0))</f>
        <v>74304</v>
      </c>
      <c r="N259" s="8" cm="1">
        <f t="array" ref="N259">IF($I$2="Длительное проживание от 30 ночей ",
INDEX(GRID!$B$18:$U$29,MATCH(M$7,GRID!$A$18:$A$29,0),MATCH(1,($U$2=GRID!$B$1:$U$1)*(КАЛЕНДАРЬ!AA7=GRID!$B$3:$U$3),0))*GRID!$H$42,
ROUNDUP(INDEX(GRID!$B$18:$U$29,MATCH(M$7,GRID!$A$18:$A$29,0),MATCH(1,($U$2=GRID!$B$1:$U$1)*(КАЛЕНДАРЬ!AA7=GRID!$B$3:$U$3),0))*GRID!$H$42*(1-GRID!$H$43),0))</f>
        <v>77904</v>
      </c>
      <c r="O259" s="57" t="s">
        <v>119</v>
      </c>
      <c r="P259" s="8" cm="1">
        <f t="array" ref="P259">IF($I$2="Длительное проживание от 30 ночей ",
INDEX(GRID!$B$4:$U$15,MATCH(P$7,GRID!$A$4:$A$15,0),MATCH(1,($U$2=GRID!$B$1:$U$1)*(КАЛЕНДАРЬ!AA7=GRID!$B$3:$U$3),0))*GRID!$H$42,
ROUNDUP(INDEX(GRID!$B$4:$U$15,MATCH(P$7,GRID!$A$4:$A$15,0),MATCH(1,($U$2=GRID!$B$1:$U$1)*(КАЛЕНДАРЬ!AA7=GRID!$B$3:$U$3),0))*GRID!$H$42*(1-GRID!$H$43),0))</f>
        <v>136872</v>
      </c>
      <c r="Q259" s="8" cm="1">
        <f t="array" ref="Q259">IF($I$2="Длительное проживание от 30 ночей ",
INDEX(GRID!$B$4:$U$15,MATCH(Q$7,GRID!$A$4:$A$15,0),MATCH(1,($U$2=GRID!$B$1:$U$1)*(КАЛЕНДАРЬ!AA7=GRID!$B$3:$U$3),0))*GRID!$H$42,
ROUNDUP(INDEX(GRID!$B$4:$U$15,MATCH(Q$7,GRID!$A$4:$A$15,0),MATCH(1,($U$2=GRID!$B$1:$U$1)*(КАЛЕНДАРЬ!AA7=GRID!$B$3:$U$3),0))*GRID!$H$42*(1-GRID!$H$43),0))</f>
        <v>159048</v>
      </c>
      <c r="R259" s="57" t="s">
        <v>119</v>
      </c>
      <c r="S259" s="57" t="s">
        <v>119</v>
      </c>
      <c r="T259" s="57" t="s">
        <v>119</v>
      </c>
    </row>
    <row r="260" spans="1:20" hidden="1">
      <c r="A260" s="148" t="s">
        <v>16</v>
      </c>
      <c r="B260" s="149">
        <v>5</v>
      </c>
      <c r="C260" s="8" cm="1">
        <f t="array" ref="C260">IF($I$2="Длительное проживание от 30 ночей ",
INDEX(GRID!$B$4:$U$15,MATCH(C$7,GRID!$A$4:$A$15,0),MATCH(1,($U$2=GRID!$B$1:$U$1)*(КАЛЕНДАРЬ!AA8=GRID!$B$3:$U$3),0))*GRID!$H$42,
ROUNDUP(INDEX(GRID!$B$4:$U$15,MATCH(C$7,GRID!$A$4:$A$15,0),MATCH(1,($U$2=GRID!$B$1:$U$1)*(КАЛЕНДАРЬ!AA8=GRID!$B$3:$U$3),0))*GRID!$H$42*(1-GRID!$H$43),0))</f>
        <v>34632</v>
      </c>
      <c r="D260" s="8" cm="1">
        <f t="array" ref="D260">IF($I$2="Длительное проживание от 30 ночей ",
INDEX(GRID!$B$18:$U$29,MATCH(C$7,GRID!$A$18:$A$29,0),MATCH(1,($U$2=GRID!$B$1:$U$1)*(КАЛЕНДАРЬ!AA8=GRID!$B$3:$U$3),0))*GRID!$H$42,
ROUNDUP(INDEX(GRID!$B$18:$U$29,MATCH(C$7,GRID!$A$18:$A$29,0),MATCH(1,($U$2=GRID!$B$1:$U$1)*(КАЛЕНДАРЬ!AA8=GRID!$B$3:$U$3),0))*GRID!$H$42*(1-GRID!$H$43),0))</f>
        <v>38232</v>
      </c>
      <c r="E260" s="8" cm="1">
        <f t="array" ref="E260">IF($I$2="Длительное проживание от 30 ночей ",
INDEX(GRID!$B$4:$U$15,MATCH(E$7,GRID!$A$4:$A$15,0),MATCH(1,($U$2=GRID!$B$1:$U$1)*(КАЛЕНДАРЬ!AA8=GRID!$B$3:$U$3),0))*GRID!$H$42,
ROUNDUP(INDEX(GRID!$B$4:$U$15,MATCH(E$7,GRID!$A$4:$A$15,0),MATCH(1,($U$2=GRID!$B$1:$U$1)*(КАЛЕНДАРЬ!AA8=GRID!$B$3:$U$3),0))*GRID!$H$42*(1-GRID!$H$43),0))</f>
        <v>41112</v>
      </c>
      <c r="F260" s="8" cm="1">
        <f t="array" ref="F260">IF($I$2="Длительное проживание от 30 ночей ",
INDEX(GRID!$B$18:$U$29,MATCH(E$7,GRID!$A$18:$A$29,0),MATCH(1,($U$2=GRID!$B$1:$U$1)*(КАЛЕНДАРЬ!AA8=GRID!$B$3:$U$3),0))*GRID!$H$42,
ROUNDUP(INDEX(GRID!$B$18:$U$29,MATCH(E$7,GRID!$A$18:$A$29,0),MATCH(1,($U$2=GRID!$B$1:$U$1)*(КАЛЕНДАРЬ!AA8=GRID!$B$3:$U$3),0))*GRID!$H$42*(1-GRID!$H$43),0))</f>
        <v>44712</v>
      </c>
      <c r="G260" s="57" t="s">
        <v>119</v>
      </c>
      <c r="H260" s="57" t="s">
        <v>119</v>
      </c>
      <c r="I260" s="8" cm="1">
        <f t="array" ref="I260">IF($I$2="Длительное проживание от 30 ночей ",
INDEX(GRID!$B$4:$U$15,MATCH(I$7,GRID!$A$4:$A$15,0),MATCH(1,($U$2=GRID!$B$1:$U$1)*(КАЛЕНДАРЬ!AA8=GRID!$B$3:$U$3),0))*GRID!$H$42,
ROUNDUP(INDEX(GRID!$B$4:$U$15,MATCH(I$7,GRID!$A$4:$A$15,0),MATCH(1,($U$2=GRID!$B$1:$U$1)*(КАЛЕНДАРЬ!AA8=GRID!$B$3:$U$3),0))*GRID!$H$42*(1-GRID!$H$43),0))</f>
        <v>51120</v>
      </c>
      <c r="J260" s="8" cm="1">
        <f t="array" ref="J260">IF($I$2="Длительное проживание от 30 ночей ",
INDEX(GRID!$B$18:$U$29,MATCH(I$7,GRID!$A$18:$A$29,0),MATCH(1,($U$2=GRID!$B$1:$U$1)*(КАЛЕНДАРЬ!AA8=GRID!$B$3:$U$3),0))*GRID!$H$42,
ROUNDUP(INDEX(GRID!$B$18:$U$29,MATCH(I$7,GRID!$A$18:$A$29,0),MATCH(1,($U$2=GRID!$B$1:$U$1)*(КАЛЕНДАРЬ!AA8=GRID!$B$3:$U$3),0))*GRID!$H$42*(1-GRID!$H$43),0))</f>
        <v>54720</v>
      </c>
      <c r="K260" s="57" t="s">
        <v>119</v>
      </c>
      <c r="L260" s="57" t="s">
        <v>119</v>
      </c>
      <c r="M260" s="8" cm="1">
        <f t="array" ref="M260">IF($I$2="Длительное проживание от 30 ночей ",
INDEX(GRID!$B$4:$U$15,MATCH(M$7,GRID!$A$4:$A$15,0),MATCH(1,($U$2=GRID!$B$1:$U$1)*(КАЛЕНДАРЬ!AA8=GRID!$B$3:$U$3),0))*GRID!$H$42,
ROUNDUP(INDEX(GRID!$B$4:$U$15,MATCH(M$7,GRID!$A$4:$A$15,0),MATCH(1,($U$2=GRID!$B$1:$U$1)*(КАЛЕНДАРЬ!AA8=GRID!$B$3:$U$3),0))*GRID!$H$42*(1-GRID!$H$43),0))</f>
        <v>74304</v>
      </c>
      <c r="N260" s="8" cm="1">
        <f t="array" ref="N260">IF($I$2="Длительное проживание от 30 ночей ",
INDEX(GRID!$B$18:$U$29,MATCH(M$7,GRID!$A$18:$A$29,0),MATCH(1,($U$2=GRID!$B$1:$U$1)*(КАЛЕНДАРЬ!AA8=GRID!$B$3:$U$3),0))*GRID!$H$42,
ROUNDUP(INDEX(GRID!$B$18:$U$29,MATCH(M$7,GRID!$A$18:$A$29,0),MATCH(1,($U$2=GRID!$B$1:$U$1)*(КАЛЕНДАРЬ!AA8=GRID!$B$3:$U$3),0))*GRID!$H$42*(1-GRID!$H$43),0))</f>
        <v>77904</v>
      </c>
      <c r="O260" s="57" t="s">
        <v>119</v>
      </c>
      <c r="P260" s="8" cm="1">
        <f t="array" ref="P260">IF($I$2="Длительное проживание от 30 ночей ",
INDEX(GRID!$B$4:$U$15,MATCH(P$7,GRID!$A$4:$A$15,0),MATCH(1,($U$2=GRID!$B$1:$U$1)*(КАЛЕНДАРЬ!AA8=GRID!$B$3:$U$3),0))*GRID!$H$42,
ROUNDUP(INDEX(GRID!$B$4:$U$15,MATCH(P$7,GRID!$A$4:$A$15,0),MATCH(1,($U$2=GRID!$B$1:$U$1)*(КАЛЕНДАРЬ!AA8=GRID!$B$3:$U$3),0))*GRID!$H$42*(1-GRID!$H$43),0))</f>
        <v>136872</v>
      </c>
      <c r="Q260" s="8" cm="1">
        <f t="array" ref="Q260">IF($I$2="Длительное проживание от 30 ночей ",
INDEX(GRID!$B$4:$U$15,MATCH(Q$7,GRID!$A$4:$A$15,0),MATCH(1,($U$2=GRID!$B$1:$U$1)*(КАЛЕНДАРЬ!AA8=GRID!$B$3:$U$3),0))*GRID!$H$42,
ROUNDUP(INDEX(GRID!$B$4:$U$15,MATCH(Q$7,GRID!$A$4:$A$15,0),MATCH(1,($U$2=GRID!$B$1:$U$1)*(КАЛЕНДАРЬ!AA8=GRID!$B$3:$U$3),0))*GRID!$H$42*(1-GRID!$H$43),0))</f>
        <v>159048</v>
      </c>
      <c r="R260" s="57" t="s">
        <v>119</v>
      </c>
      <c r="S260" s="57" t="s">
        <v>119</v>
      </c>
      <c r="T260" s="57" t="s">
        <v>119</v>
      </c>
    </row>
    <row r="261" spans="1:20" hidden="1">
      <c r="A261" s="148" t="s">
        <v>17</v>
      </c>
      <c r="B261" s="149">
        <v>6</v>
      </c>
      <c r="C261" s="8" cm="1">
        <f t="array" ref="C261">IF($I$2="Длительное проживание от 30 ночей ",
INDEX(GRID!$B$4:$U$15,MATCH(C$7,GRID!$A$4:$A$15,0),MATCH(1,($U$2=GRID!$B$1:$U$1)*(КАЛЕНДАРЬ!AA9=GRID!$B$3:$U$3),0))*GRID!$H$42,
ROUNDUP(INDEX(GRID!$B$4:$U$15,MATCH(C$7,GRID!$A$4:$A$15,0),MATCH(1,($U$2=GRID!$B$1:$U$1)*(КАЛЕНДАРЬ!AA9=GRID!$B$3:$U$3),0))*GRID!$H$42*(1-GRID!$H$43),0))</f>
        <v>34632</v>
      </c>
      <c r="D261" s="8" cm="1">
        <f t="array" ref="D261">IF($I$2="Длительное проживание от 30 ночей ",
INDEX(GRID!$B$18:$U$29,MATCH(C$7,GRID!$A$18:$A$29,0),MATCH(1,($U$2=GRID!$B$1:$U$1)*(КАЛЕНДАРЬ!AA9=GRID!$B$3:$U$3),0))*GRID!$H$42,
ROUNDUP(INDEX(GRID!$B$18:$U$29,MATCH(C$7,GRID!$A$18:$A$29,0),MATCH(1,($U$2=GRID!$B$1:$U$1)*(КАЛЕНДАРЬ!AA9=GRID!$B$3:$U$3),0))*GRID!$H$42*(1-GRID!$H$43),0))</f>
        <v>38232</v>
      </c>
      <c r="E261" s="8" cm="1">
        <f t="array" ref="E261">IF($I$2="Длительное проживание от 30 ночей ",
INDEX(GRID!$B$4:$U$15,MATCH(E$7,GRID!$A$4:$A$15,0),MATCH(1,($U$2=GRID!$B$1:$U$1)*(КАЛЕНДАРЬ!AA9=GRID!$B$3:$U$3),0))*GRID!$H$42,
ROUNDUP(INDEX(GRID!$B$4:$U$15,MATCH(E$7,GRID!$A$4:$A$15,0),MATCH(1,($U$2=GRID!$B$1:$U$1)*(КАЛЕНДАРЬ!AA9=GRID!$B$3:$U$3),0))*GRID!$H$42*(1-GRID!$H$43),0))</f>
        <v>41112</v>
      </c>
      <c r="F261" s="8" cm="1">
        <f t="array" ref="F261">IF($I$2="Длительное проживание от 30 ночей ",
INDEX(GRID!$B$18:$U$29,MATCH(E$7,GRID!$A$18:$A$29,0),MATCH(1,($U$2=GRID!$B$1:$U$1)*(КАЛЕНДАРЬ!AA9=GRID!$B$3:$U$3),0))*GRID!$H$42,
ROUNDUP(INDEX(GRID!$B$18:$U$29,MATCH(E$7,GRID!$A$18:$A$29,0),MATCH(1,($U$2=GRID!$B$1:$U$1)*(КАЛЕНДАРЬ!AA9=GRID!$B$3:$U$3),0))*GRID!$H$42*(1-GRID!$H$43),0))</f>
        <v>44712</v>
      </c>
      <c r="G261" s="57" t="s">
        <v>119</v>
      </c>
      <c r="H261" s="57" t="s">
        <v>119</v>
      </c>
      <c r="I261" s="8" cm="1">
        <f t="array" ref="I261">IF($I$2="Длительное проживание от 30 ночей ",
INDEX(GRID!$B$4:$U$15,MATCH(I$7,GRID!$A$4:$A$15,0),MATCH(1,($U$2=GRID!$B$1:$U$1)*(КАЛЕНДАРЬ!AA9=GRID!$B$3:$U$3),0))*GRID!$H$42,
ROUNDUP(INDEX(GRID!$B$4:$U$15,MATCH(I$7,GRID!$A$4:$A$15,0),MATCH(1,($U$2=GRID!$B$1:$U$1)*(КАЛЕНДАРЬ!AA9=GRID!$B$3:$U$3),0))*GRID!$H$42*(1-GRID!$H$43),0))</f>
        <v>51120</v>
      </c>
      <c r="J261" s="8" cm="1">
        <f t="array" ref="J261">IF($I$2="Длительное проживание от 30 ночей ",
INDEX(GRID!$B$18:$U$29,MATCH(I$7,GRID!$A$18:$A$29,0),MATCH(1,($U$2=GRID!$B$1:$U$1)*(КАЛЕНДАРЬ!AA9=GRID!$B$3:$U$3),0))*GRID!$H$42,
ROUNDUP(INDEX(GRID!$B$18:$U$29,MATCH(I$7,GRID!$A$18:$A$29,0),MATCH(1,($U$2=GRID!$B$1:$U$1)*(КАЛЕНДАРЬ!AA9=GRID!$B$3:$U$3),0))*GRID!$H$42*(1-GRID!$H$43),0))</f>
        <v>54720</v>
      </c>
      <c r="K261" s="57" t="s">
        <v>119</v>
      </c>
      <c r="L261" s="57" t="s">
        <v>119</v>
      </c>
      <c r="M261" s="8" cm="1">
        <f t="array" ref="M261">IF($I$2="Длительное проживание от 30 ночей ",
INDEX(GRID!$B$4:$U$15,MATCH(M$7,GRID!$A$4:$A$15,0),MATCH(1,($U$2=GRID!$B$1:$U$1)*(КАЛЕНДАРЬ!AA9=GRID!$B$3:$U$3),0))*GRID!$H$42,
ROUNDUP(INDEX(GRID!$B$4:$U$15,MATCH(M$7,GRID!$A$4:$A$15,0),MATCH(1,($U$2=GRID!$B$1:$U$1)*(КАЛЕНДАРЬ!AA9=GRID!$B$3:$U$3),0))*GRID!$H$42*(1-GRID!$H$43),0))</f>
        <v>74304</v>
      </c>
      <c r="N261" s="8" cm="1">
        <f t="array" ref="N261">IF($I$2="Длительное проживание от 30 ночей ",
INDEX(GRID!$B$18:$U$29,MATCH(M$7,GRID!$A$18:$A$29,0),MATCH(1,($U$2=GRID!$B$1:$U$1)*(КАЛЕНДАРЬ!AA9=GRID!$B$3:$U$3),0))*GRID!$H$42,
ROUNDUP(INDEX(GRID!$B$18:$U$29,MATCH(M$7,GRID!$A$18:$A$29,0),MATCH(1,($U$2=GRID!$B$1:$U$1)*(КАЛЕНДАРЬ!AA9=GRID!$B$3:$U$3),0))*GRID!$H$42*(1-GRID!$H$43),0))</f>
        <v>77904</v>
      </c>
      <c r="O261" s="57" t="s">
        <v>119</v>
      </c>
      <c r="P261" s="8" cm="1">
        <f t="array" ref="P261">IF($I$2="Длительное проживание от 30 ночей ",
INDEX(GRID!$B$4:$U$15,MATCH(P$7,GRID!$A$4:$A$15,0),MATCH(1,($U$2=GRID!$B$1:$U$1)*(КАЛЕНДАРЬ!AA9=GRID!$B$3:$U$3),0))*GRID!$H$42,
ROUNDUP(INDEX(GRID!$B$4:$U$15,MATCH(P$7,GRID!$A$4:$A$15,0),MATCH(1,($U$2=GRID!$B$1:$U$1)*(КАЛЕНДАРЬ!AA9=GRID!$B$3:$U$3),0))*GRID!$H$42*(1-GRID!$H$43),0))</f>
        <v>136872</v>
      </c>
      <c r="Q261" s="8" cm="1">
        <f t="array" ref="Q261">IF($I$2="Длительное проживание от 30 ночей ",
INDEX(GRID!$B$4:$U$15,MATCH(Q$7,GRID!$A$4:$A$15,0),MATCH(1,($U$2=GRID!$B$1:$U$1)*(КАЛЕНДАРЬ!AA9=GRID!$B$3:$U$3),0))*GRID!$H$42,
ROUNDUP(INDEX(GRID!$B$4:$U$15,MATCH(Q$7,GRID!$A$4:$A$15,0),MATCH(1,($U$2=GRID!$B$1:$U$1)*(КАЛЕНДАРЬ!AA9=GRID!$B$3:$U$3),0))*GRID!$H$42*(1-GRID!$H$43),0))</f>
        <v>159048</v>
      </c>
      <c r="R261" s="57" t="s">
        <v>119</v>
      </c>
      <c r="S261" s="57" t="s">
        <v>119</v>
      </c>
      <c r="T261" s="57" t="s">
        <v>119</v>
      </c>
    </row>
    <row r="262" spans="1:20" hidden="1">
      <c r="A262" s="148" t="s">
        <v>11</v>
      </c>
      <c r="B262" s="149">
        <v>7</v>
      </c>
      <c r="C262" s="8" cm="1">
        <f t="array" ref="C262">IF($I$2="Длительное проживание от 30 ночей ",
INDEX(GRID!$B$4:$U$15,MATCH(C$7,GRID!$A$4:$A$15,0),MATCH(1,($U$2=GRID!$B$1:$U$1)*(КАЛЕНДАРЬ!AA10=GRID!$B$3:$U$3),0))*GRID!$H$42,
ROUNDUP(INDEX(GRID!$B$4:$U$15,MATCH(C$7,GRID!$A$4:$A$15,0),MATCH(1,($U$2=GRID!$B$1:$U$1)*(КАЛЕНДАРЬ!AA10=GRID!$B$3:$U$3),0))*GRID!$H$42*(1-GRID!$H$43),0))</f>
        <v>34632</v>
      </c>
      <c r="D262" s="8" cm="1">
        <f t="array" ref="D262">IF($I$2="Длительное проживание от 30 ночей ",
INDEX(GRID!$B$18:$U$29,MATCH(C$7,GRID!$A$18:$A$29,0),MATCH(1,($U$2=GRID!$B$1:$U$1)*(КАЛЕНДАРЬ!AA10=GRID!$B$3:$U$3),0))*GRID!$H$42,
ROUNDUP(INDEX(GRID!$B$18:$U$29,MATCH(C$7,GRID!$A$18:$A$29,0),MATCH(1,($U$2=GRID!$B$1:$U$1)*(КАЛЕНДАРЬ!AA10=GRID!$B$3:$U$3),0))*GRID!$H$42*(1-GRID!$H$43),0))</f>
        <v>38232</v>
      </c>
      <c r="E262" s="8" cm="1">
        <f t="array" ref="E262">IF($I$2="Длительное проживание от 30 ночей ",
INDEX(GRID!$B$4:$U$15,MATCH(E$7,GRID!$A$4:$A$15,0),MATCH(1,($U$2=GRID!$B$1:$U$1)*(КАЛЕНДАРЬ!AA10=GRID!$B$3:$U$3),0))*GRID!$H$42,
ROUNDUP(INDEX(GRID!$B$4:$U$15,MATCH(E$7,GRID!$A$4:$A$15,0),MATCH(1,($U$2=GRID!$B$1:$U$1)*(КАЛЕНДАРЬ!AA10=GRID!$B$3:$U$3),0))*GRID!$H$42*(1-GRID!$H$43),0))</f>
        <v>41112</v>
      </c>
      <c r="F262" s="8" cm="1">
        <f t="array" ref="F262">IF($I$2="Длительное проживание от 30 ночей ",
INDEX(GRID!$B$18:$U$29,MATCH(E$7,GRID!$A$18:$A$29,0),MATCH(1,($U$2=GRID!$B$1:$U$1)*(КАЛЕНДАРЬ!AA10=GRID!$B$3:$U$3),0))*GRID!$H$42,
ROUNDUP(INDEX(GRID!$B$18:$U$29,MATCH(E$7,GRID!$A$18:$A$29,0),MATCH(1,($U$2=GRID!$B$1:$U$1)*(КАЛЕНДАРЬ!AA10=GRID!$B$3:$U$3),0))*GRID!$H$42*(1-GRID!$H$43),0))</f>
        <v>44712</v>
      </c>
      <c r="G262" s="57" t="s">
        <v>119</v>
      </c>
      <c r="H262" s="57" t="s">
        <v>119</v>
      </c>
      <c r="I262" s="8" cm="1">
        <f t="array" ref="I262">IF($I$2="Длительное проживание от 30 ночей ",
INDEX(GRID!$B$4:$U$15,MATCH(I$7,GRID!$A$4:$A$15,0),MATCH(1,($U$2=GRID!$B$1:$U$1)*(КАЛЕНДАРЬ!AA10=GRID!$B$3:$U$3),0))*GRID!$H$42,
ROUNDUP(INDEX(GRID!$B$4:$U$15,MATCH(I$7,GRID!$A$4:$A$15,0),MATCH(1,($U$2=GRID!$B$1:$U$1)*(КАЛЕНДАРЬ!AA10=GRID!$B$3:$U$3),0))*GRID!$H$42*(1-GRID!$H$43),0))</f>
        <v>51120</v>
      </c>
      <c r="J262" s="8" cm="1">
        <f t="array" ref="J262">IF($I$2="Длительное проживание от 30 ночей ",
INDEX(GRID!$B$18:$U$29,MATCH(I$7,GRID!$A$18:$A$29,0),MATCH(1,($U$2=GRID!$B$1:$U$1)*(КАЛЕНДАРЬ!AA10=GRID!$B$3:$U$3),0))*GRID!$H$42,
ROUNDUP(INDEX(GRID!$B$18:$U$29,MATCH(I$7,GRID!$A$18:$A$29,0),MATCH(1,($U$2=GRID!$B$1:$U$1)*(КАЛЕНДАРЬ!AA10=GRID!$B$3:$U$3),0))*GRID!$H$42*(1-GRID!$H$43),0))</f>
        <v>54720</v>
      </c>
      <c r="K262" s="57" t="s">
        <v>119</v>
      </c>
      <c r="L262" s="57" t="s">
        <v>119</v>
      </c>
      <c r="M262" s="8" cm="1">
        <f t="array" ref="M262">IF($I$2="Длительное проживание от 30 ночей ",
INDEX(GRID!$B$4:$U$15,MATCH(M$7,GRID!$A$4:$A$15,0),MATCH(1,($U$2=GRID!$B$1:$U$1)*(КАЛЕНДАРЬ!AA10=GRID!$B$3:$U$3),0))*GRID!$H$42,
ROUNDUP(INDEX(GRID!$B$4:$U$15,MATCH(M$7,GRID!$A$4:$A$15,0),MATCH(1,($U$2=GRID!$B$1:$U$1)*(КАЛЕНДАРЬ!AA10=GRID!$B$3:$U$3),0))*GRID!$H$42*(1-GRID!$H$43),0))</f>
        <v>74304</v>
      </c>
      <c r="N262" s="8" cm="1">
        <f t="array" ref="N262">IF($I$2="Длительное проживание от 30 ночей ",
INDEX(GRID!$B$18:$U$29,MATCH(M$7,GRID!$A$18:$A$29,0),MATCH(1,($U$2=GRID!$B$1:$U$1)*(КАЛЕНДАРЬ!AA10=GRID!$B$3:$U$3),0))*GRID!$H$42,
ROUNDUP(INDEX(GRID!$B$18:$U$29,MATCH(M$7,GRID!$A$18:$A$29,0),MATCH(1,($U$2=GRID!$B$1:$U$1)*(КАЛЕНДАРЬ!AA10=GRID!$B$3:$U$3),0))*GRID!$H$42*(1-GRID!$H$43),0))</f>
        <v>77904</v>
      </c>
      <c r="O262" s="57" t="s">
        <v>119</v>
      </c>
      <c r="P262" s="8" cm="1">
        <f t="array" ref="P262">IF($I$2="Длительное проживание от 30 ночей ",
INDEX(GRID!$B$4:$U$15,MATCH(P$7,GRID!$A$4:$A$15,0),MATCH(1,($U$2=GRID!$B$1:$U$1)*(КАЛЕНДАРЬ!AA10=GRID!$B$3:$U$3),0))*GRID!$H$42,
ROUNDUP(INDEX(GRID!$B$4:$U$15,MATCH(P$7,GRID!$A$4:$A$15,0),MATCH(1,($U$2=GRID!$B$1:$U$1)*(КАЛЕНДАРЬ!AA10=GRID!$B$3:$U$3),0))*GRID!$H$42*(1-GRID!$H$43),0))</f>
        <v>136872</v>
      </c>
      <c r="Q262" s="8" cm="1">
        <f t="array" ref="Q262">IF($I$2="Длительное проживание от 30 ночей ",
INDEX(GRID!$B$4:$U$15,MATCH(Q$7,GRID!$A$4:$A$15,0),MATCH(1,($U$2=GRID!$B$1:$U$1)*(КАЛЕНДАРЬ!AA10=GRID!$B$3:$U$3),0))*GRID!$H$42,
ROUNDUP(INDEX(GRID!$B$4:$U$15,MATCH(Q$7,GRID!$A$4:$A$15,0),MATCH(1,($U$2=GRID!$B$1:$U$1)*(КАЛЕНДАРЬ!AA10=GRID!$B$3:$U$3),0))*GRID!$H$42*(1-GRID!$H$43),0))</f>
        <v>159048</v>
      </c>
      <c r="R262" s="57" t="s">
        <v>119</v>
      </c>
      <c r="S262" s="57" t="s">
        <v>119</v>
      </c>
      <c r="T262" s="57" t="s">
        <v>119</v>
      </c>
    </row>
    <row r="263" spans="1:20" hidden="1">
      <c r="A263" s="148" t="s">
        <v>12</v>
      </c>
      <c r="B263" s="149">
        <v>8</v>
      </c>
      <c r="C263" s="8" cm="1">
        <f t="array" ref="C263">IF($I$2="Длительное проживание от 30 ночей ",
INDEX(GRID!$B$4:$U$15,MATCH(C$7,GRID!$A$4:$A$15,0),MATCH(1,($U$2=GRID!$B$1:$U$1)*(КАЛЕНДАРЬ!AA11=GRID!$B$3:$U$3),0))*GRID!$H$42,
ROUNDUP(INDEX(GRID!$B$4:$U$15,MATCH(C$7,GRID!$A$4:$A$15,0),MATCH(1,($U$2=GRID!$B$1:$U$1)*(КАЛЕНДАРЬ!AA11=GRID!$B$3:$U$3),0))*GRID!$H$42*(1-GRID!$H$43),0))</f>
        <v>34632</v>
      </c>
      <c r="D263" s="8" cm="1">
        <f t="array" ref="D263">IF($I$2="Длительное проживание от 30 ночей ",
INDEX(GRID!$B$18:$U$29,MATCH(C$7,GRID!$A$18:$A$29,0),MATCH(1,($U$2=GRID!$B$1:$U$1)*(КАЛЕНДАРЬ!AA11=GRID!$B$3:$U$3),0))*GRID!$H$42,
ROUNDUP(INDEX(GRID!$B$18:$U$29,MATCH(C$7,GRID!$A$18:$A$29,0),MATCH(1,($U$2=GRID!$B$1:$U$1)*(КАЛЕНДАРЬ!AA11=GRID!$B$3:$U$3),0))*GRID!$H$42*(1-GRID!$H$43),0))</f>
        <v>38232</v>
      </c>
      <c r="E263" s="8" cm="1">
        <f t="array" ref="E263">IF($I$2="Длительное проживание от 30 ночей ",
INDEX(GRID!$B$4:$U$15,MATCH(E$7,GRID!$A$4:$A$15,0),MATCH(1,($U$2=GRID!$B$1:$U$1)*(КАЛЕНДАРЬ!AA11=GRID!$B$3:$U$3),0))*GRID!$H$42,
ROUNDUP(INDEX(GRID!$B$4:$U$15,MATCH(E$7,GRID!$A$4:$A$15,0),MATCH(1,($U$2=GRID!$B$1:$U$1)*(КАЛЕНДАРЬ!AA11=GRID!$B$3:$U$3),0))*GRID!$H$42*(1-GRID!$H$43),0))</f>
        <v>41112</v>
      </c>
      <c r="F263" s="8" cm="1">
        <f t="array" ref="F263">IF($I$2="Длительное проживание от 30 ночей ",
INDEX(GRID!$B$18:$U$29,MATCH(E$7,GRID!$A$18:$A$29,0),MATCH(1,($U$2=GRID!$B$1:$U$1)*(КАЛЕНДАРЬ!AA11=GRID!$B$3:$U$3),0))*GRID!$H$42,
ROUNDUP(INDEX(GRID!$B$18:$U$29,MATCH(E$7,GRID!$A$18:$A$29,0),MATCH(1,($U$2=GRID!$B$1:$U$1)*(КАЛЕНДАРЬ!AA11=GRID!$B$3:$U$3),0))*GRID!$H$42*(1-GRID!$H$43),0))</f>
        <v>44712</v>
      </c>
      <c r="G263" s="57" t="s">
        <v>119</v>
      </c>
      <c r="H263" s="57" t="s">
        <v>119</v>
      </c>
      <c r="I263" s="8" cm="1">
        <f t="array" ref="I263">IF($I$2="Длительное проживание от 30 ночей ",
INDEX(GRID!$B$4:$U$15,MATCH(I$7,GRID!$A$4:$A$15,0),MATCH(1,($U$2=GRID!$B$1:$U$1)*(КАЛЕНДАРЬ!AA11=GRID!$B$3:$U$3),0))*GRID!$H$42,
ROUNDUP(INDEX(GRID!$B$4:$U$15,MATCH(I$7,GRID!$A$4:$A$15,0),MATCH(1,($U$2=GRID!$B$1:$U$1)*(КАЛЕНДАРЬ!AA11=GRID!$B$3:$U$3),0))*GRID!$H$42*(1-GRID!$H$43),0))</f>
        <v>51120</v>
      </c>
      <c r="J263" s="8" cm="1">
        <f t="array" ref="J263">IF($I$2="Длительное проживание от 30 ночей ",
INDEX(GRID!$B$18:$U$29,MATCH(I$7,GRID!$A$18:$A$29,0),MATCH(1,($U$2=GRID!$B$1:$U$1)*(КАЛЕНДАРЬ!AA11=GRID!$B$3:$U$3),0))*GRID!$H$42,
ROUNDUP(INDEX(GRID!$B$18:$U$29,MATCH(I$7,GRID!$A$18:$A$29,0),MATCH(1,($U$2=GRID!$B$1:$U$1)*(КАЛЕНДАРЬ!AA11=GRID!$B$3:$U$3),0))*GRID!$H$42*(1-GRID!$H$43),0))</f>
        <v>54720</v>
      </c>
      <c r="K263" s="57" t="s">
        <v>119</v>
      </c>
      <c r="L263" s="57" t="s">
        <v>119</v>
      </c>
      <c r="M263" s="8" cm="1">
        <f t="array" ref="M263">IF($I$2="Длительное проживание от 30 ночей ",
INDEX(GRID!$B$4:$U$15,MATCH(M$7,GRID!$A$4:$A$15,0),MATCH(1,($U$2=GRID!$B$1:$U$1)*(КАЛЕНДАРЬ!AA11=GRID!$B$3:$U$3),0))*GRID!$H$42,
ROUNDUP(INDEX(GRID!$B$4:$U$15,MATCH(M$7,GRID!$A$4:$A$15,0),MATCH(1,($U$2=GRID!$B$1:$U$1)*(КАЛЕНДАРЬ!AA11=GRID!$B$3:$U$3),0))*GRID!$H$42*(1-GRID!$H$43),0))</f>
        <v>74304</v>
      </c>
      <c r="N263" s="8" cm="1">
        <f t="array" ref="N263">IF($I$2="Длительное проживание от 30 ночей ",
INDEX(GRID!$B$18:$U$29,MATCH(M$7,GRID!$A$18:$A$29,0),MATCH(1,($U$2=GRID!$B$1:$U$1)*(КАЛЕНДАРЬ!AA11=GRID!$B$3:$U$3),0))*GRID!$H$42,
ROUNDUP(INDEX(GRID!$B$18:$U$29,MATCH(M$7,GRID!$A$18:$A$29,0),MATCH(1,($U$2=GRID!$B$1:$U$1)*(КАЛЕНДАРЬ!AA11=GRID!$B$3:$U$3),0))*GRID!$H$42*(1-GRID!$H$43),0))</f>
        <v>77904</v>
      </c>
      <c r="O263" s="57" t="s">
        <v>119</v>
      </c>
      <c r="P263" s="8" cm="1">
        <f t="array" ref="P263">IF($I$2="Длительное проживание от 30 ночей ",
INDEX(GRID!$B$4:$U$15,MATCH(P$7,GRID!$A$4:$A$15,0),MATCH(1,($U$2=GRID!$B$1:$U$1)*(КАЛЕНДАРЬ!AA11=GRID!$B$3:$U$3),0))*GRID!$H$42,
ROUNDUP(INDEX(GRID!$B$4:$U$15,MATCH(P$7,GRID!$A$4:$A$15,0),MATCH(1,($U$2=GRID!$B$1:$U$1)*(КАЛЕНДАРЬ!AA11=GRID!$B$3:$U$3),0))*GRID!$H$42*(1-GRID!$H$43),0))</f>
        <v>136872</v>
      </c>
      <c r="Q263" s="8" cm="1">
        <f t="array" ref="Q263">IF($I$2="Длительное проживание от 30 ночей ",
INDEX(GRID!$B$4:$U$15,MATCH(Q$7,GRID!$A$4:$A$15,0),MATCH(1,($U$2=GRID!$B$1:$U$1)*(КАЛЕНДАРЬ!AA11=GRID!$B$3:$U$3),0))*GRID!$H$42,
ROUNDUP(INDEX(GRID!$B$4:$U$15,MATCH(Q$7,GRID!$A$4:$A$15,0),MATCH(1,($U$2=GRID!$B$1:$U$1)*(КАЛЕНДАРЬ!AA11=GRID!$B$3:$U$3),0))*GRID!$H$42*(1-GRID!$H$43),0))</f>
        <v>159048</v>
      </c>
      <c r="R263" s="57" t="s">
        <v>119</v>
      </c>
      <c r="S263" s="57" t="s">
        <v>119</v>
      </c>
      <c r="T263" s="57" t="s">
        <v>119</v>
      </c>
    </row>
    <row r="264" spans="1:20" hidden="1">
      <c r="A264" s="148" t="s">
        <v>13</v>
      </c>
      <c r="B264" s="149">
        <v>9</v>
      </c>
      <c r="C264" s="8" cm="1">
        <f t="array" ref="C264">IF($I$2="Длительное проживание от 30 ночей ",
INDEX(GRID!$B$4:$U$15,MATCH(C$7,GRID!$A$4:$A$15,0),MATCH(1,($U$2=GRID!$B$1:$U$1)*(КАЛЕНДАРЬ!AA12=GRID!$B$3:$U$3),0))*GRID!$H$42,
ROUNDUP(INDEX(GRID!$B$4:$U$15,MATCH(C$7,GRID!$A$4:$A$15,0),MATCH(1,($U$2=GRID!$B$1:$U$1)*(КАЛЕНДАРЬ!AA12=GRID!$B$3:$U$3),0))*GRID!$H$42*(1-GRID!$H$43),0))</f>
        <v>34632</v>
      </c>
      <c r="D264" s="8" cm="1">
        <f t="array" ref="D264">IF($I$2="Длительное проживание от 30 ночей ",
INDEX(GRID!$B$18:$U$29,MATCH(C$7,GRID!$A$18:$A$29,0),MATCH(1,($U$2=GRID!$B$1:$U$1)*(КАЛЕНДАРЬ!AA12=GRID!$B$3:$U$3),0))*GRID!$H$42,
ROUNDUP(INDEX(GRID!$B$18:$U$29,MATCH(C$7,GRID!$A$18:$A$29,0),MATCH(1,($U$2=GRID!$B$1:$U$1)*(КАЛЕНДАРЬ!AA12=GRID!$B$3:$U$3),0))*GRID!$H$42*(1-GRID!$H$43),0))</f>
        <v>38232</v>
      </c>
      <c r="E264" s="8" cm="1">
        <f t="array" ref="E264">IF($I$2="Длительное проживание от 30 ночей ",
INDEX(GRID!$B$4:$U$15,MATCH(E$7,GRID!$A$4:$A$15,0),MATCH(1,($U$2=GRID!$B$1:$U$1)*(КАЛЕНДАРЬ!AA12=GRID!$B$3:$U$3),0))*GRID!$H$42,
ROUNDUP(INDEX(GRID!$B$4:$U$15,MATCH(E$7,GRID!$A$4:$A$15,0),MATCH(1,($U$2=GRID!$B$1:$U$1)*(КАЛЕНДАРЬ!AA12=GRID!$B$3:$U$3),0))*GRID!$H$42*(1-GRID!$H$43),0))</f>
        <v>41112</v>
      </c>
      <c r="F264" s="8" cm="1">
        <f t="array" ref="F264">IF($I$2="Длительное проживание от 30 ночей ",
INDEX(GRID!$B$18:$U$29,MATCH(E$7,GRID!$A$18:$A$29,0),MATCH(1,($U$2=GRID!$B$1:$U$1)*(КАЛЕНДАРЬ!AA12=GRID!$B$3:$U$3),0))*GRID!$H$42,
ROUNDUP(INDEX(GRID!$B$18:$U$29,MATCH(E$7,GRID!$A$18:$A$29,0),MATCH(1,($U$2=GRID!$B$1:$U$1)*(КАЛЕНДАРЬ!AA12=GRID!$B$3:$U$3),0))*GRID!$H$42*(1-GRID!$H$43),0))</f>
        <v>44712</v>
      </c>
      <c r="G264" s="57" t="s">
        <v>119</v>
      </c>
      <c r="H264" s="57" t="s">
        <v>119</v>
      </c>
      <c r="I264" s="8" cm="1">
        <f t="array" ref="I264">IF($I$2="Длительное проживание от 30 ночей ",
INDEX(GRID!$B$4:$U$15,MATCH(I$7,GRID!$A$4:$A$15,0),MATCH(1,($U$2=GRID!$B$1:$U$1)*(КАЛЕНДАРЬ!AA12=GRID!$B$3:$U$3),0))*GRID!$H$42,
ROUNDUP(INDEX(GRID!$B$4:$U$15,MATCH(I$7,GRID!$A$4:$A$15,0),MATCH(1,($U$2=GRID!$B$1:$U$1)*(КАЛЕНДАРЬ!AA12=GRID!$B$3:$U$3),0))*GRID!$H$42*(1-GRID!$H$43),0))</f>
        <v>51120</v>
      </c>
      <c r="J264" s="8" cm="1">
        <f t="array" ref="J264">IF($I$2="Длительное проживание от 30 ночей ",
INDEX(GRID!$B$18:$U$29,MATCH(I$7,GRID!$A$18:$A$29,0),MATCH(1,($U$2=GRID!$B$1:$U$1)*(КАЛЕНДАРЬ!AA12=GRID!$B$3:$U$3),0))*GRID!$H$42,
ROUNDUP(INDEX(GRID!$B$18:$U$29,MATCH(I$7,GRID!$A$18:$A$29,0),MATCH(1,($U$2=GRID!$B$1:$U$1)*(КАЛЕНДАРЬ!AA12=GRID!$B$3:$U$3),0))*GRID!$H$42*(1-GRID!$H$43),0))</f>
        <v>54720</v>
      </c>
      <c r="K264" s="57" t="s">
        <v>119</v>
      </c>
      <c r="L264" s="57" t="s">
        <v>119</v>
      </c>
      <c r="M264" s="8" cm="1">
        <f t="array" ref="M264">IF($I$2="Длительное проживание от 30 ночей ",
INDEX(GRID!$B$4:$U$15,MATCH(M$7,GRID!$A$4:$A$15,0),MATCH(1,($U$2=GRID!$B$1:$U$1)*(КАЛЕНДАРЬ!AA12=GRID!$B$3:$U$3),0))*GRID!$H$42,
ROUNDUP(INDEX(GRID!$B$4:$U$15,MATCH(M$7,GRID!$A$4:$A$15,0),MATCH(1,($U$2=GRID!$B$1:$U$1)*(КАЛЕНДАРЬ!AA12=GRID!$B$3:$U$3),0))*GRID!$H$42*(1-GRID!$H$43),0))</f>
        <v>74304</v>
      </c>
      <c r="N264" s="8" cm="1">
        <f t="array" ref="N264">IF($I$2="Длительное проживание от 30 ночей ",
INDEX(GRID!$B$18:$U$29,MATCH(M$7,GRID!$A$18:$A$29,0),MATCH(1,($U$2=GRID!$B$1:$U$1)*(КАЛЕНДАРЬ!AA12=GRID!$B$3:$U$3),0))*GRID!$H$42,
ROUNDUP(INDEX(GRID!$B$18:$U$29,MATCH(M$7,GRID!$A$18:$A$29,0),MATCH(1,($U$2=GRID!$B$1:$U$1)*(КАЛЕНДАРЬ!AA12=GRID!$B$3:$U$3),0))*GRID!$H$42*(1-GRID!$H$43),0))</f>
        <v>77904</v>
      </c>
      <c r="O264" s="57" t="s">
        <v>119</v>
      </c>
      <c r="P264" s="8" cm="1">
        <f t="array" ref="P264">IF($I$2="Длительное проживание от 30 ночей ",
INDEX(GRID!$B$4:$U$15,MATCH(P$7,GRID!$A$4:$A$15,0),MATCH(1,($U$2=GRID!$B$1:$U$1)*(КАЛЕНДАРЬ!AA12=GRID!$B$3:$U$3),0))*GRID!$H$42,
ROUNDUP(INDEX(GRID!$B$4:$U$15,MATCH(P$7,GRID!$A$4:$A$15,0),MATCH(1,($U$2=GRID!$B$1:$U$1)*(КАЛЕНДАРЬ!AA12=GRID!$B$3:$U$3),0))*GRID!$H$42*(1-GRID!$H$43),0))</f>
        <v>136872</v>
      </c>
      <c r="Q264" s="8" cm="1">
        <f t="array" ref="Q264">IF($I$2="Длительное проживание от 30 ночей ",
INDEX(GRID!$B$4:$U$15,MATCH(Q$7,GRID!$A$4:$A$15,0),MATCH(1,($U$2=GRID!$B$1:$U$1)*(КАЛЕНДАРЬ!AA12=GRID!$B$3:$U$3),0))*GRID!$H$42,
ROUNDUP(INDEX(GRID!$B$4:$U$15,MATCH(Q$7,GRID!$A$4:$A$15,0),MATCH(1,($U$2=GRID!$B$1:$U$1)*(КАЛЕНДАРЬ!AA12=GRID!$B$3:$U$3),0))*GRID!$H$42*(1-GRID!$H$43),0))</f>
        <v>159048</v>
      </c>
      <c r="R264" s="57" t="s">
        <v>119</v>
      </c>
      <c r="S264" s="57" t="s">
        <v>119</v>
      </c>
      <c r="T264" s="57" t="s">
        <v>119</v>
      </c>
    </row>
    <row r="265" spans="1:20" hidden="1">
      <c r="A265" s="148" t="s">
        <v>14</v>
      </c>
      <c r="B265" s="149">
        <v>10</v>
      </c>
      <c r="C265" s="8" cm="1">
        <f t="array" ref="C265">IF($I$2="Длительное проживание от 30 ночей ",
INDEX(GRID!$B$4:$U$15,MATCH(C$7,GRID!$A$4:$A$15,0),MATCH(1,($U$2=GRID!$B$1:$U$1)*(КАЛЕНДАРЬ!AA13=GRID!$B$3:$U$3),0))*GRID!$H$42,
ROUNDUP(INDEX(GRID!$B$4:$U$15,MATCH(C$7,GRID!$A$4:$A$15,0),MATCH(1,($U$2=GRID!$B$1:$U$1)*(КАЛЕНДАРЬ!AA13=GRID!$B$3:$U$3),0))*GRID!$H$42*(1-GRID!$H$43),0))</f>
        <v>34632</v>
      </c>
      <c r="D265" s="8" cm="1">
        <f t="array" ref="D265">IF($I$2="Длительное проживание от 30 ночей ",
INDEX(GRID!$B$18:$U$29,MATCH(C$7,GRID!$A$18:$A$29,0),MATCH(1,($U$2=GRID!$B$1:$U$1)*(КАЛЕНДАРЬ!AA13=GRID!$B$3:$U$3),0))*GRID!$H$42,
ROUNDUP(INDEX(GRID!$B$18:$U$29,MATCH(C$7,GRID!$A$18:$A$29,0),MATCH(1,($U$2=GRID!$B$1:$U$1)*(КАЛЕНДАРЬ!AA13=GRID!$B$3:$U$3),0))*GRID!$H$42*(1-GRID!$H$43),0))</f>
        <v>38232</v>
      </c>
      <c r="E265" s="8" cm="1">
        <f t="array" ref="E265">IF($I$2="Длительное проживание от 30 ночей ",
INDEX(GRID!$B$4:$U$15,MATCH(E$7,GRID!$A$4:$A$15,0),MATCH(1,($U$2=GRID!$B$1:$U$1)*(КАЛЕНДАРЬ!AA13=GRID!$B$3:$U$3),0))*GRID!$H$42,
ROUNDUP(INDEX(GRID!$B$4:$U$15,MATCH(E$7,GRID!$A$4:$A$15,0),MATCH(1,($U$2=GRID!$B$1:$U$1)*(КАЛЕНДАРЬ!AA13=GRID!$B$3:$U$3),0))*GRID!$H$42*(1-GRID!$H$43),0))</f>
        <v>41112</v>
      </c>
      <c r="F265" s="8" cm="1">
        <f t="array" ref="F265">IF($I$2="Длительное проживание от 30 ночей ",
INDEX(GRID!$B$18:$U$29,MATCH(E$7,GRID!$A$18:$A$29,0),MATCH(1,($U$2=GRID!$B$1:$U$1)*(КАЛЕНДАРЬ!AA13=GRID!$B$3:$U$3),0))*GRID!$H$42,
ROUNDUP(INDEX(GRID!$B$18:$U$29,MATCH(E$7,GRID!$A$18:$A$29,0),MATCH(1,($U$2=GRID!$B$1:$U$1)*(КАЛЕНДАРЬ!AA13=GRID!$B$3:$U$3),0))*GRID!$H$42*(1-GRID!$H$43),0))</f>
        <v>44712</v>
      </c>
      <c r="G265" s="57" t="s">
        <v>119</v>
      </c>
      <c r="H265" s="57" t="s">
        <v>119</v>
      </c>
      <c r="I265" s="8" cm="1">
        <f t="array" ref="I265">IF($I$2="Длительное проживание от 30 ночей ",
INDEX(GRID!$B$4:$U$15,MATCH(I$7,GRID!$A$4:$A$15,0),MATCH(1,($U$2=GRID!$B$1:$U$1)*(КАЛЕНДАРЬ!AA13=GRID!$B$3:$U$3),0))*GRID!$H$42,
ROUNDUP(INDEX(GRID!$B$4:$U$15,MATCH(I$7,GRID!$A$4:$A$15,0),MATCH(1,($U$2=GRID!$B$1:$U$1)*(КАЛЕНДАРЬ!AA13=GRID!$B$3:$U$3),0))*GRID!$H$42*(1-GRID!$H$43),0))</f>
        <v>51120</v>
      </c>
      <c r="J265" s="8" cm="1">
        <f t="array" ref="J265">IF($I$2="Длительное проживание от 30 ночей ",
INDEX(GRID!$B$18:$U$29,MATCH(I$7,GRID!$A$18:$A$29,0),MATCH(1,($U$2=GRID!$B$1:$U$1)*(КАЛЕНДАРЬ!AA13=GRID!$B$3:$U$3),0))*GRID!$H$42,
ROUNDUP(INDEX(GRID!$B$18:$U$29,MATCH(I$7,GRID!$A$18:$A$29,0),MATCH(1,($U$2=GRID!$B$1:$U$1)*(КАЛЕНДАРЬ!AA13=GRID!$B$3:$U$3),0))*GRID!$H$42*(1-GRID!$H$43),0))</f>
        <v>54720</v>
      </c>
      <c r="K265" s="57" t="s">
        <v>119</v>
      </c>
      <c r="L265" s="57" t="s">
        <v>119</v>
      </c>
      <c r="M265" s="8" cm="1">
        <f t="array" ref="M265">IF($I$2="Длительное проживание от 30 ночей ",
INDEX(GRID!$B$4:$U$15,MATCH(M$7,GRID!$A$4:$A$15,0),MATCH(1,($U$2=GRID!$B$1:$U$1)*(КАЛЕНДАРЬ!AA13=GRID!$B$3:$U$3),0))*GRID!$H$42,
ROUNDUP(INDEX(GRID!$B$4:$U$15,MATCH(M$7,GRID!$A$4:$A$15,0),MATCH(1,($U$2=GRID!$B$1:$U$1)*(КАЛЕНДАРЬ!AA13=GRID!$B$3:$U$3),0))*GRID!$H$42*(1-GRID!$H$43),0))</f>
        <v>74304</v>
      </c>
      <c r="N265" s="8" cm="1">
        <f t="array" ref="N265">IF($I$2="Длительное проживание от 30 ночей ",
INDEX(GRID!$B$18:$U$29,MATCH(M$7,GRID!$A$18:$A$29,0),MATCH(1,($U$2=GRID!$B$1:$U$1)*(КАЛЕНДАРЬ!AA13=GRID!$B$3:$U$3),0))*GRID!$H$42,
ROUNDUP(INDEX(GRID!$B$18:$U$29,MATCH(M$7,GRID!$A$18:$A$29,0),MATCH(1,($U$2=GRID!$B$1:$U$1)*(КАЛЕНДАРЬ!AA13=GRID!$B$3:$U$3),0))*GRID!$H$42*(1-GRID!$H$43),0))</f>
        <v>77904</v>
      </c>
      <c r="O265" s="57" t="s">
        <v>119</v>
      </c>
      <c r="P265" s="8" cm="1">
        <f t="array" ref="P265">IF($I$2="Длительное проживание от 30 ночей ",
INDEX(GRID!$B$4:$U$15,MATCH(P$7,GRID!$A$4:$A$15,0),MATCH(1,($U$2=GRID!$B$1:$U$1)*(КАЛЕНДАРЬ!AA13=GRID!$B$3:$U$3),0))*GRID!$H$42,
ROUNDUP(INDEX(GRID!$B$4:$U$15,MATCH(P$7,GRID!$A$4:$A$15,0),MATCH(1,($U$2=GRID!$B$1:$U$1)*(КАЛЕНДАРЬ!AA13=GRID!$B$3:$U$3),0))*GRID!$H$42*(1-GRID!$H$43),0))</f>
        <v>136872</v>
      </c>
      <c r="Q265" s="8" cm="1">
        <f t="array" ref="Q265">IF($I$2="Длительное проживание от 30 ночей ",
INDEX(GRID!$B$4:$U$15,MATCH(Q$7,GRID!$A$4:$A$15,0),MATCH(1,($U$2=GRID!$B$1:$U$1)*(КАЛЕНДАРЬ!AA13=GRID!$B$3:$U$3),0))*GRID!$H$42,
ROUNDUP(INDEX(GRID!$B$4:$U$15,MATCH(Q$7,GRID!$A$4:$A$15,0),MATCH(1,($U$2=GRID!$B$1:$U$1)*(КАЛЕНДАРЬ!AA13=GRID!$B$3:$U$3),0))*GRID!$H$42*(1-GRID!$H$43),0))</f>
        <v>159048</v>
      </c>
      <c r="R265" s="57" t="s">
        <v>119</v>
      </c>
      <c r="S265" s="57" t="s">
        <v>119</v>
      </c>
      <c r="T265" s="57" t="s">
        <v>119</v>
      </c>
    </row>
    <row r="266" spans="1:20" hidden="1">
      <c r="A266" s="148" t="s">
        <v>15</v>
      </c>
      <c r="B266" s="149">
        <v>11</v>
      </c>
      <c r="C266" s="8" cm="1">
        <f t="array" ref="C266">IF($I$2="Длительное проживание от 30 ночей ",
INDEX(GRID!$B$4:$U$15,MATCH(C$7,GRID!$A$4:$A$15,0),MATCH(1,($U$2=GRID!$B$1:$U$1)*(КАЛЕНДАРЬ!AA14=GRID!$B$3:$U$3),0))*GRID!$H$42,
ROUNDUP(INDEX(GRID!$B$4:$U$15,MATCH(C$7,GRID!$A$4:$A$15,0),MATCH(1,($U$2=GRID!$B$1:$U$1)*(КАЛЕНДАРЬ!AA14=GRID!$B$3:$U$3),0))*GRID!$H$42*(1-GRID!$H$43),0))</f>
        <v>34632</v>
      </c>
      <c r="D266" s="8" cm="1">
        <f t="array" ref="D266">IF($I$2="Длительное проживание от 30 ночей ",
INDEX(GRID!$B$18:$U$29,MATCH(C$7,GRID!$A$18:$A$29,0),MATCH(1,($U$2=GRID!$B$1:$U$1)*(КАЛЕНДАРЬ!AA14=GRID!$B$3:$U$3),0))*GRID!$H$42,
ROUNDUP(INDEX(GRID!$B$18:$U$29,MATCH(C$7,GRID!$A$18:$A$29,0),MATCH(1,($U$2=GRID!$B$1:$U$1)*(КАЛЕНДАРЬ!AA14=GRID!$B$3:$U$3),0))*GRID!$H$42*(1-GRID!$H$43),0))</f>
        <v>38232</v>
      </c>
      <c r="E266" s="8" cm="1">
        <f t="array" ref="E266">IF($I$2="Длительное проживание от 30 ночей ",
INDEX(GRID!$B$4:$U$15,MATCH(E$7,GRID!$A$4:$A$15,0),MATCH(1,($U$2=GRID!$B$1:$U$1)*(КАЛЕНДАРЬ!AA14=GRID!$B$3:$U$3),0))*GRID!$H$42,
ROUNDUP(INDEX(GRID!$B$4:$U$15,MATCH(E$7,GRID!$A$4:$A$15,0),MATCH(1,($U$2=GRID!$B$1:$U$1)*(КАЛЕНДАРЬ!AA14=GRID!$B$3:$U$3),0))*GRID!$H$42*(1-GRID!$H$43),0))</f>
        <v>41112</v>
      </c>
      <c r="F266" s="8" cm="1">
        <f t="array" ref="F266">IF($I$2="Длительное проживание от 30 ночей ",
INDEX(GRID!$B$18:$U$29,MATCH(E$7,GRID!$A$18:$A$29,0),MATCH(1,($U$2=GRID!$B$1:$U$1)*(КАЛЕНДАРЬ!AA14=GRID!$B$3:$U$3),0))*GRID!$H$42,
ROUNDUP(INDEX(GRID!$B$18:$U$29,MATCH(E$7,GRID!$A$18:$A$29,0),MATCH(1,($U$2=GRID!$B$1:$U$1)*(КАЛЕНДАРЬ!AA14=GRID!$B$3:$U$3),0))*GRID!$H$42*(1-GRID!$H$43),0))</f>
        <v>44712</v>
      </c>
      <c r="G266" s="57" t="s">
        <v>119</v>
      </c>
      <c r="H266" s="57" t="s">
        <v>119</v>
      </c>
      <c r="I266" s="8" cm="1">
        <f t="array" ref="I266">IF($I$2="Длительное проживание от 30 ночей ",
INDEX(GRID!$B$4:$U$15,MATCH(I$7,GRID!$A$4:$A$15,0),MATCH(1,($U$2=GRID!$B$1:$U$1)*(КАЛЕНДАРЬ!AA14=GRID!$B$3:$U$3),0))*GRID!$H$42,
ROUNDUP(INDEX(GRID!$B$4:$U$15,MATCH(I$7,GRID!$A$4:$A$15,0),MATCH(1,($U$2=GRID!$B$1:$U$1)*(КАЛЕНДАРЬ!AA14=GRID!$B$3:$U$3),0))*GRID!$H$42*(1-GRID!$H$43),0))</f>
        <v>51120</v>
      </c>
      <c r="J266" s="8" cm="1">
        <f t="array" ref="J266">IF($I$2="Длительное проживание от 30 ночей ",
INDEX(GRID!$B$18:$U$29,MATCH(I$7,GRID!$A$18:$A$29,0),MATCH(1,($U$2=GRID!$B$1:$U$1)*(КАЛЕНДАРЬ!AA14=GRID!$B$3:$U$3),0))*GRID!$H$42,
ROUNDUP(INDEX(GRID!$B$18:$U$29,MATCH(I$7,GRID!$A$18:$A$29,0),MATCH(1,($U$2=GRID!$B$1:$U$1)*(КАЛЕНДАРЬ!AA14=GRID!$B$3:$U$3),0))*GRID!$H$42*(1-GRID!$H$43),0))</f>
        <v>54720</v>
      </c>
      <c r="K266" s="57" t="s">
        <v>119</v>
      </c>
      <c r="L266" s="57" t="s">
        <v>119</v>
      </c>
      <c r="M266" s="8" cm="1">
        <f t="array" ref="M266">IF($I$2="Длительное проживание от 30 ночей ",
INDEX(GRID!$B$4:$U$15,MATCH(M$7,GRID!$A$4:$A$15,0),MATCH(1,($U$2=GRID!$B$1:$U$1)*(КАЛЕНДАРЬ!AA14=GRID!$B$3:$U$3),0))*GRID!$H$42,
ROUNDUP(INDEX(GRID!$B$4:$U$15,MATCH(M$7,GRID!$A$4:$A$15,0),MATCH(1,($U$2=GRID!$B$1:$U$1)*(КАЛЕНДАРЬ!AA14=GRID!$B$3:$U$3),0))*GRID!$H$42*(1-GRID!$H$43),0))</f>
        <v>74304</v>
      </c>
      <c r="N266" s="8" cm="1">
        <f t="array" ref="N266">IF($I$2="Длительное проживание от 30 ночей ",
INDEX(GRID!$B$18:$U$29,MATCH(M$7,GRID!$A$18:$A$29,0),MATCH(1,($U$2=GRID!$B$1:$U$1)*(КАЛЕНДАРЬ!AA14=GRID!$B$3:$U$3),0))*GRID!$H$42,
ROUNDUP(INDEX(GRID!$B$18:$U$29,MATCH(M$7,GRID!$A$18:$A$29,0),MATCH(1,($U$2=GRID!$B$1:$U$1)*(КАЛЕНДАРЬ!AA14=GRID!$B$3:$U$3),0))*GRID!$H$42*(1-GRID!$H$43),0))</f>
        <v>77904</v>
      </c>
      <c r="O266" s="57" t="s">
        <v>119</v>
      </c>
      <c r="P266" s="8" cm="1">
        <f t="array" ref="P266">IF($I$2="Длительное проживание от 30 ночей ",
INDEX(GRID!$B$4:$U$15,MATCH(P$7,GRID!$A$4:$A$15,0),MATCH(1,($U$2=GRID!$B$1:$U$1)*(КАЛЕНДАРЬ!AA14=GRID!$B$3:$U$3),0))*GRID!$H$42,
ROUNDUP(INDEX(GRID!$B$4:$U$15,MATCH(P$7,GRID!$A$4:$A$15,0),MATCH(1,($U$2=GRID!$B$1:$U$1)*(КАЛЕНДАРЬ!AA14=GRID!$B$3:$U$3),0))*GRID!$H$42*(1-GRID!$H$43),0))</f>
        <v>136872</v>
      </c>
      <c r="Q266" s="8" cm="1">
        <f t="array" ref="Q266">IF($I$2="Длительное проживание от 30 ночей ",
INDEX(GRID!$B$4:$U$15,MATCH(Q$7,GRID!$A$4:$A$15,0),MATCH(1,($U$2=GRID!$B$1:$U$1)*(КАЛЕНДАРЬ!AA14=GRID!$B$3:$U$3),0))*GRID!$H$42,
ROUNDUP(INDEX(GRID!$B$4:$U$15,MATCH(Q$7,GRID!$A$4:$A$15,0),MATCH(1,($U$2=GRID!$B$1:$U$1)*(КАЛЕНДАРЬ!AA14=GRID!$B$3:$U$3),0))*GRID!$H$42*(1-GRID!$H$43),0))</f>
        <v>159048</v>
      </c>
      <c r="R266" s="57" t="s">
        <v>119</v>
      </c>
      <c r="S266" s="57" t="s">
        <v>119</v>
      </c>
      <c r="T266" s="57" t="s">
        <v>119</v>
      </c>
    </row>
    <row r="267" spans="1:20" hidden="1">
      <c r="A267" s="148" t="s">
        <v>16</v>
      </c>
      <c r="B267" s="149">
        <v>12</v>
      </c>
      <c r="C267" s="8" cm="1">
        <f t="array" ref="C267">IF($I$2="Длительное проживание от 30 ночей ",
INDEX(GRID!$B$4:$U$15,MATCH(C$7,GRID!$A$4:$A$15,0),MATCH(1,($U$2=GRID!$B$1:$U$1)*(КАЛЕНДАРЬ!AA15=GRID!$B$3:$U$3),0))*GRID!$H$42,
ROUNDUP(INDEX(GRID!$B$4:$U$15,MATCH(C$7,GRID!$A$4:$A$15,0),MATCH(1,($U$2=GRID!$B$1:$U$1)*(КАЛЕНДАРЬ!AA15=GRID!$B$3:$U$3),0))*GRID!$H$42*(1-GRID!$H$43),0))</f>
        <v>34632</v>
      </c>
      <c r="D267" s="8" cm="1">
        <f t="array" ref="D267">IF($I$2="Длительное проживание от 30 ночей ",
INDEX(GRID!$B$18:$U$29,MATCH(C$7,GRID!$A$18:$A$29,0),MATCH(1,($U$2=GRID!$B$1:$U$1)*(КАЛЕНДАРЬ!AA15=GRID!$B$3:$U$3),0))*GRID!$H$42,
ROUNDUP(INDEX(GRID!$B$18:$U$29,MATCH(C$7,GRID!$A$18:$A$29,0),MATCH(1,($U$2=GRID!$B$1:$U$1)*(КАЛЕНДАРЬ!AA15=GRID!$B$3:$U$3),0))*GRID!$H$42*(1-GRID!$H$43),0))</f>
        <v>38232</v>
      </c>
      <c r="E267" s="8" cm="1">
        <f t="array" ref="E267">IF($I$2="Длительное проживание от 30 ночей ",
INDEX(GRID!$B$4:$U$15,MATCH(E$7,GRID!$A$4:$A$15,0),MATCH(1,($U$2=GRID!$B$1:$U$1)*(КАЛЕНДАРЬ!AA15=GRID!$B$3:$U$3),0))*GRID!$H$42,
ROUNDUP(INDEX(GRID!$B$4:$U$15,MATCH(E$7,GRID!$A$4:$A$15,0),MATCH(1,($U$2=GRID!$B$1:$U$1)*(КАЛЕНДАРЬ!AA15=GRID!$B$3:$U$3),0))*GRID!$H$42*(1-GRID!$H$43),0))</f>
        <v>41112</v>
      </c>
      <c r="F267" s="8" cm="1">
        <f t="array" ref="F267">IF($I$2="Длительное проживание от 30 ночей ",
INDEX(GRID!$B$18:$U$29,MATCH(E$7,GRID!$A$18:$A$29,0),MATCH(1,($U$2=GRID!$B$1:$U$1)*(КАЛЕНДАРЬ!AA15=GRID!$B$3:$U$3),0))*GRID!$H$42,
ROUNDUP(INDEX(GRID!$B$18:$U$29,MATCH(E$7,GRID!$A$18:$A$29,0),MATCH(1,($U$2=GRID!$B$1:$U$1)*(КАЛЕНДАРЬ!AA15=GRID!$B$3:$U$3),0))*GRID!$H$42*(1-GRID!$H$43),0))</f>
        <v>44712</v>
      </c>
      <c r="G267" s="57" t="s">
        <v>119</v>
      </c>
      <c r="H267" s="57" t="s">
        <v>119</v>
      </c>
      <c r="I267" s="8" cm="1">
        <f t="array" ref="I267">IF($I$2="Длительное проживание от 30 ночей ",
INDEX(GRID!$B$4:$U$15,MATCH(I$7,GRID!$A$4:$A$15,0),MATCH(1,($U$2=GRID!$B$1:$U$1)*(КАЛЕНДАРЬ!AA15=GRID!$B$3:$U$3),0))*GRID!$H$42,
ROUNDUP(INDEX(GRID!$B$4:$U$15,MATCH(I$7,GRID!$A$4:$A$15,0),MATCH(1,($U$2=GRID!$B$1:$U$1)*(КАЛЕНДАРЬ!AA15=GRID!$B$3:$U$3),0))*GRID!$H$42*(1-GRID!$H$43),0))</f>
        <v>51120</v>
      </c>
      <c r="J267" s="8" cm="1">
        <f t="array" ref="J267">IF($I$2="Длительное проживание от 30 ночей ",
INDEX(GRID!$B$18:$U$29,MATCH(I$7,GRID!$A$18:$A$29,0),MATCH(1,($U$2=GRID!$B$1:$U$1)*(КАЛЕНДАРЬ!AA15=GRID!$B$3:$U$3),0))*GRID!$H$42,
ROUNDUP(INDEX(GRID!$B$18:$U$29,MATCH(I$7,GRID!$A$18:$A$29,0),MATCH(1,($U$2=GRID!$B$1:$U$1)*(КАЛЕНДАРЬ!AA15=GRID!$B$3:$U$3),0))*GRID!$H$42*(1-GRID!$H$43),0))</f>
        <v>54720</v>
      </c>
      <c r="K267" s="57" t="s">
        <v>119</v>
      </c>
      <c r="L267" s="57" t="s">
        <v>119</v>
      </c>
      <c r="M267" s="8" cm="1">
        <f t="array" ref="M267">IF($I$2="Длительное проживание от 30 ночей ",
INDEX(GRID!$B$4:$U$15,MATCH(M$7,GRID!$A$4:$A$15,0),MATCH(1,($U$2=GRID!$B$1:$U$1)*(КАЛЕНДАРЬ!AA15=GRID!$B$3:$U$3),0))*GRID!$H$42,
ROUNDUP(INDEX(GRID!$B$4:$U$15,MATCH(M$7,GRID!$A$4:$A$15,0),MATCH(1,($U$2=GRID!$B$1:$U$1)*(КАЛЕНДАРЬ!AA15=GRID!$B$3:$U$3),0))*GRID!$H$42*(1-GRID!$H$43),0))</f>
        <v>74304</v>
      </c>
      <c r="N267" s="8" cm="1">
        <f t="array" ref="N267">IF($I$2="Длительное проживание от 30 ночей ",
INDEX(GRID!$B$18:$U$29,MATCH(M$7,GRID!$A$18:$A$29,0),MATCH(1,($U$2=GRID!$B$1:$U$1)*(КАЛЕНДАРЬ!AA15=GRID!$B$3:$U$3),0))*GRID!$H$42,
ROUNDUP(INDEX(GRID!$B$18:$U$29,MATCH(M$7,GRID!$A$18:$A$29,0),MATCH(1,($U$2=GRID!$B$1:$U$1)*(КАЛЕНДАРЬ!AA15=GRID!$B$3:$U$3),0))*GRID!$H$42*(1-GRID!$H$43),0))</f>
        <v>77904</v>
      </c>
      <c r="O267" s="57" t="s">
        <v>119</v>
      </c>
      <c r="P267" s="8" cm="1">
        <f t="array" ref="P267">IF($I$2="Длительное проживание от 30 ночей ",
INDEX(GRID!$B$4:$U$15,MATCH(P$7,GRID!$A$4:$A$15,0),MATCH(1,($U$2=GRID!$B$1:$U$1)*(КАЛЕНДАРЬ!AA15=GRID!$B$3:$U$3),0))*GRID!$H$42,
ROUNDUP(INDEX(GRID!$B$4:$U$15,MATCH(P$7,GRID!$A$4:$A$15,0),MATCH(1,($U$2=GRID!$B$1:$U$1)*(КАЛЕНДАРЬ!AA15=GRID!$B$3:$U$3),0))*GRID!$H$42*(1-GRID!$H$43),0))</f>
        <v>136872</v>
      </c>
      <c r="Q267" s="8" cm="1">
        <f t="array" ref="Q267">IF($I$2="Длительное проживание от 30 ночей ",
INDEX(GRID!$B$4:$U$15,MATCH(Q$7,GRID!$A$4:$A$15,0),MATCH(1,($U$2=GRID!$B$1:$U$1)*(КАЛЕНДАРЬ!AA15=GRID!$B$3:$U$3),0))*GRID!$H$42,
ROUNDUP(INDEX(GRID!$B$4:$U$15,MATCH(Q$7,GRID!$A$4:$A$15,0),MATCH(1,($U$2=GRID!$B$1:$U$1)*(КАЛЕНДАРЬ!AA15=GRID!$B$3:$U$3),0))*GRID!$H$42*(1-GRID!$H$43),0))</f>
        <v>159048</v>
      </c>
      <c r="R267" s="57" t="s">
        <v>119</v>
      </c>
      <c r="S267" s="57" t="s">
        <v>119</v>
      </c>
      <c r="T267" s="57" t="s">
        <v>119</v>
      </c>
    </row>
    <row r="268" spans="1:20" hidden="1">
      <c r="A268" s="148" t="s">
        <v>17</v>
      </c>
      <c r="B268" s="149">
        <v>13</v>
      </c>
      <c r="C268" s="8" cm="1">
        <f t="array" ref="C268">IF($I$2="Длительное проживание от 30 ночей ",
INDEX(GRID!$B$4:$U$15,MATCH(C$7,GRID!$A$4:$A$15,0),MATCH(1,($U$2=GRID!$B$1:$U$1)*(КАЛЕНДАРЬ!AA16=GRID!$B$3:$U$3),0))*GRID!$H$42,
ROUNDUP(INDEX(GRID!$B$4:$U$15,MATCH(C$7,GRID!$A$4:$A$15,0),MATCH(1,($U$2=GRID!$B$1:$U$1)*(КАЛЕНДАРЬ!AA16=GRID!$B$3:$U$3),0))*GRID!$H$42*(1-GRID!$H$43),0))</f>
        <v>34632</v>
      </c>
      <c r="D268" s="8" cm="1">
        <f t="array" ref="D268">IF($I$2="Длительное проживание от 30 ночей ",
INDEX(GRID!$B$18:$U$29,MATCH(C$7,GRID!$A$18:$A$29,0),MATCH(1,($U$2=GRID!$B$1:$U$1)*(КАЛЕНДАРЬ!AA16=GRID!$B$3:$U$3),0))*GRID!$H$42,
ROUNDUP(INDEX(GRID!$B$18:$U$29,MATCH(C$7,GRID!$A$18:$A$29,0),MATCH(1,($U$2=GRID!$B$1:$U$1)*(КАЛЕНДАРЬ!AA16=GRID!$B$3:$U$3),0))*GRID!$H$42*(1-GRID!$H$43),0))</f>
        <v>38232</v>
      </c>
      <c r="E268" s="8" cm="1">
        <f t="array" ref="E268">IF($I$2="Длительное проживание от 30 ночей ",
INDEX(GRID!$B$4:$U$15,MATCH(E$7,GRID!$A$4:$A$15,0),MATCH(1,($U$2=GRID!$B$1:$U$1)*(КАЛЕНДАРЬ!AA16=GRID!$B$3:$U$3),0))*GRID!$H$42,
ROUNDUP(INDEX(GRID!$B$4:$U$15,MATCH(E$7,GRID!$A$4:$A$15,0),MATCH(1,($U$2=GRID!$B$1:$U$1)*(КАЛЕНДАРЬ!AA16=GRID!$B$3:$U$3),0))*GRID!$H$42*(1-GRID!$H$43),0))</f>
        <v>41112</v>
      </c>
      <c r="F268" s="8" cm="1">
        <f t="array" ref="F268">IF($I$2="Длительное проживание от 30 ночей ",
INDEX(GRID!$B$18:$U$29,MATCH(E$7,GRID!$A$18:$A$29,0),MATCH(1,($U$2=GRID!$B$1:$U$1)*(КАЛЕНДАРЬ!AA16=GRID!$B$3:$U$3),0))*GRID!$H$42,
ROUNDUP(INDEX(GRID!$B$18:$U$29,MATCH(E$7,GRID!$A$18:$A$29,0),MATCH(1,($U$2=GRID!$B$1:$U$1)*(КАЛЕНДАРЬ!AA16=GRID!$B$3:$U$3),0))*GRID!$H$42*(1-GRID!$H$43),0))</f>
        <v>44712</v>
      </c>
      <c r="G268" s="57" t="s">
        <v>119</v>
      </c>
      <c r="H268" s="57" t="s">
        <v>119</v>
      </c>
      <c r="I268" s="8" cm="1">
        <f t="array" ref="I268">IF($I$2="Длительное проживание от 30 ночей ",
INDEX(GRID!$B$4:$U$15,MATCH(I$7,GRID!$A$4:$A$15,0),MATCH(1,($U$2=GRID!$B$1:$U$1)*(КАЛЕНДАРЬ!AA16=GRID!$B$3:$U$3),0))*GRID!$H$42,
ROUNDUP(INDEX(GRID!$B$4:$U$15,MATCH(I$7,GRID!$A$4:$A$15,0),MATCH(1,($U$2=GRID!$B$1:$U$1)*(КАЛЕНДАРЬ!AA16=GRID!$B$3:$U$3),0))*GRID!$H$42*(1-GRID!$H$43),0))</f>
        <v>51120</v>
      </c>
      <c r="J268" s="8" cm="1">
        <f t="array" ref="J268">IF($I$2="Длительное проживание от 30 ночей ",
INDEX(GRID!$B$18:$U$29,MATCH(I$7,GRID!$A$18:$A$29,0),MATCH(1,($U$2=GRID!$B$1:$U$1)*(КАЛЕНДАРЬ!AA16=GRID!$B$3:$U$3),0))*GRID!$H$42,
ROUNDUP(INDEX(GRID!$B$18:$U$29,MATCH(I$7,GRID!$A$18:$A$29,0),MATCH(1,($U$2=GRID!$B$1:$U$1)*(КАЛЕНДАРЬ!AA16=GRID!$B$3:$U$3),0))*GRID!$H$42*(1-GRID!$H$43),0))</f>
        <v>54720</v>
      </c>
      <c r="K268" s="57" t="s">
        <v>119</v>
      </c>
      <c r="L268" s="57" t="s">
        <v>119</v>
      </c>
      <c r="M268" s="8" cm="1">
        <f t="array" ref="M268">IF($I$2="Длительное проживание от 30 ночей ",
INDEX(GRID!$B$4:$U$15,MATCH(M$7,GRID!$A$4:$A$15,0),MATCH(1,($U$2=GRID!$B$1:$U$1)*(КАЛЕНДАРЬ!AA16=GRID!$B$3:$U$3),0))*GRID!$H$42,
ROUNDUP(INDEX(GRID!$B$4:$U$15,MATCH(M$7,GRID!$A$4:$A$15,0),MATCH(1,($U$2=GRID!$B$1:$U$1)*(КАЛЕНДАРЬ!AA16=GRID!$B$3:$U$3),0))*GRID!$H$42*(1-GRID!$H$43),0))</f>
        <v>74304</v>
      </c>
      <c r="N268" s="8" cm="1">
        <f t="array" ref="N268">IF($I$2="Длительное проживание от 30 ночей ",
INDEX(GRID!$B$18:$U$29,MATCH(M$7,GRID!$A$18:$A$29,0),MATCH(1,($U$2=GRID!$B$1:$U$1)*(КАЛЕНДАРЬ!AA16=GRID!$B$3:$U$3),0))*GRID!$H$42,
ROUNDUP(INDEX(GRID!$B$18:$U$29,MATCH(M$7,GRID!$A$18:$A$29,0),MATCH(1,($U$2=GRID!$B$1:$U$1)*(КАЛЕНДАРЬ!AA16=GRID!$B$3:$U$3),0))*GRID!$H$42*(1-GRID!$H$43),0))</f>
        <v>77904</v>
      </c>
      <c r="O268" s="57" t="s">
        <v>119</v>
      </c>
      <c r="P268" s="8" cm="1">
        <f t="array" ref="P268">IF($I$2="Длительное проживание от 30 ночей ",
INDEX(GRID!$B$4:$U$15,MATCH(P$7,GRID!$A$4:$A$15,0),MATCH(1,($U$2=GRID!$B$1:$U$1)*(КАЛЕНДАРЬ!AA16=GRID!$B$3:$U$3),0))*GRID!$H$42,
ROUNDUP(INDEX(GRID!$B$4:$U$15,MATCH(P$7,GRID!$A$4:$A$15,0),MATCH(1,($U$2=GRID!$B$1:$U$1)*(КАЛЕНДАРЬ!AA16=GRID!$B$3:$U$3),0))*GRID!$H$42*(1-GRID!$H$43),0))</f>
        <v>136872</v>
      </c>
      <c r="Q268" s="8" cm="1">
        <f t="array" ref="Q268">IF($I$2="Длительное проживание от 30 ночей ",
INDEX(GRID!$B$4:$U$15,MATCH(Q$7,GRID!$A$4:$A$15,0),MATCH(1,($U$2=GRID!$B$1:$U$1)*(КАЛЕНДАРЬ!AA16=GRID!$B$3:$U$3),0))*GRID!$H$42,
ROUNDUP(INDEX(GRID!$B$4:$U$15,MATCH(Q$7,GRID!$A$4:$A$15,0),MATCH(1,($U$2=GRID!$B$1:$U$1)*(КАЛЕНДАРЬ!AA16=GRID!$B$3:$U$3),0))*GRID!$H$42*(1-GRID!$H$43),0))</f>
        <v>159048</v>
      </c>
      <c r="R268" s="57" t="s">
        <v>119</v>
      </c>
      <c r="S268" s="57" t="s">
        <v>119</v>
      </c>
      <c r="T268" s="57" t="s">
        <v>119</v>
      </c>
    </row>
    <row r="269" spans="1:20" hidden="1">
      <c r="A269" s="148" t="s">
        <v>11</v>
      </c>
      <c r="B269" s="149">
        <v>14</v>
      </c>
      <c r="C269" s="8" cm="1">
        <f t="array" ref="C269">IF($I$2="Длительное проживание от 30 ночей ",
INDEX(GRID!$B$4:$U$15,MATCH(C$7,GRID!$A$4:$A$15,0),MATCH(1,($U$2=GRID!$B$1:$U$1)*(КАЛЕНДАРЬ!AA17=GRID!$B$3:$U$3),0))*GRID!$H$42,
ROUNDUP(INDEX(GRID!$B$4:$U$15,MATCH(C$7,GRID!$A$4:$A$15,0),MATCH(1,($U$2=GRID!$B$1:$U$1)*(КАЛЕНДАРЬ!AA17=GRID!$B$3:$U$3),0))*GRID!$H$42*(1-GRID!$H$43),0))</f>
        <v>34632</v>
      </c>
      <c r="D269" s="8" cm="1">
        <f t="array" ref="D269">IF($I$2="Длительное проживание от 30 ночей ",
INDEX(GRID!$B$18:$U$29,MATCH(C$7,GRID!$A$18:$A$29,0),MATCH(1,($U$2=GRID!$B$1:$U$1)*(КАЛЕНДАРЬ!AA17=GRID!$B$3:$U$3),0))*GRID!$H$42,
ROUNDUP(INDEX(GRID!$B$18:$U$29,MATCH(C$7,GRID!$A$18:$A$29,0),MATCH(1,($U$2=GRID!$B$1:$U$1)*(КАЛЕНДАРЬ!AA17=GRID!$B$3:$U$3),0))*GRID!$H$42*(1-GRID!$H$43),0))</f>
        <v>38232</v>
      </c>
      <c r="E269" s="8" cm="1">
        <f t="array" ref="E269">IF($I$2="Длительное проживание от 30 ночей ",
INDEX(GRID!$B$4:$U$15,MATCH(E$7,GRID!$A$4:$A$15,0),MATCH(1,($U$2=GRID!$B$1:$U$1)*(КАЛЕНДАРЬ!AA17=GRID!$B$3:$U$3),0))*GRID!$H$42,
ROUNDUP(INDEX(GRID!$B$4:$U$15,MATCH(E$7,GRID!$A$4:$A$15,0),MATCH(1,($U$2=GRID!$B$1:$U$1)*(КАЛЕНДАРЬ!AA17=GRID!$B$3:$U$3),0))*GRID!$H$42*(1-GRID!$H$43),0))</f>
        <v>41112</v>
      </c>
      <c r="F269" s="8" cm="1">
        <f t="array" ref="F269">IF($I$2="Длительное проживание от 30 ночей ",
INDEX(GRID!$B$18:$U$29,MATCH(E$7,GRID!$A$18:$A$29,0),MATCH(1,($U$2=GRID!$B$1:$U$1)*(КАЛЕНДАРЬ!AA17=GRID!$B$3:$U$3),0))*GRID!$H$42,
ROUNDUP(INDEX(GRID!$B$18:$U$29,MATCH(E$7,GRID!$A$18:$A$29,0),MATCH(1,($U$2=GRID!$B$1:$U$1)*(КАЛЕНДАРЬ!AA17=GRID!$B$3:$U$3),0))*GRID!$H$42*(1-GRID!$H$43),0))</f>
        <v>44712</v>
      </c>
      <c r="G269" s="57" t="s">
        <v>119</v>
      </c>
      <c r="H269" s="57" t="s">
        <v>119</v>
      </c>
      <c r="I269" s="8" cm="1">
        <f t="array" ref="I269">IF($I$2="Длительное проживание от 30 ночей ",
INDEX(GRID!$B$4:$U$15,MATCH(I$7,GRID!$A$4:$A$15,0),MATCH(1,($U$2=GRID!$B$1:$U$1)*(КАЛЕНДАРЬ!AA17=GRID!$B$3:$U$3),0))*GRID!$H$42,
ROUNDUP(INDEX(GRID!$B$4:$U$15,MATCH(I$7,GRID!$A$4:$A$15,0),MATCH(1,($U$2=GRID!$B$1:$U$1)*(КАЛЕНДАРЬ!AA17=GRID!$B$3:$U$3),0))*GRID!$H$42*(1-GRID!$H$43),0))</f>
        <v>51120</v>
      </c>
      <c r="J269" s="8" cm="1">
        <f t="array" ref="J269">IF($I$2="Длительное проживание от 30 ночей ",
INDEX(GRID!$B$18:$U$29,MATCH(I$7,GRID!$A$18:$A$29,0),MATCH(1,($U$2=GRID!$B$1:$U$1)*(КАЛЕНДАРЬ!AA17=GRID!$B$3:$U$3),0))*GRID!$H$42,
ROUNDUP(INDEX(GRID!$B$18:$U$29,MATCH(I$7,GRID!$A$18:$A$29,0),MATCH(1,($U$2=GRID!$B$1:$U$1)*(КАЛЕНДАРЬ!AA17=GRID!$B$3:$U$3),0))*GRID!$H$42*(1-GRID!$H$43),0))</f>
        <v>54720</v>
      </c>
      <c r="K269" s="57" t="s">
        <v>119</v>
      </c>
      <c r="L269" s="57" t="s">
        <v>119</v>
      </c>
      <c r="M269" s="8" cm="1">
        <f t="array" ref="M269">IF($I$2="Длительное проживание от 30 ночей ",
INDEX(GRID!$B$4:$U$15,MATCH(M$7,GRID!$A$4:$A$15,0),MATCH(1,($U$2=GRID!$B$1:$U$1)*(КАЛЕНДАРЬ!AA17=GRID!$B$3:$U$3),0))*GRID!$H$42,
ROUNDUP(INDEX(GRID!$B$4:$U$15,MATCH(M$7,GRID!$A$4:$A$15,0),MATCH(1,($U$2=GRID!$B$1:$U$1)*(КАЛЕНДАРЬ!AA17=GRID!$B$3:$U$3),0))*GRID!$H$42*(1-GRID!$H$43),0))</f>
        <v>74304</v>
      </c>
      <c r="N269" s="8" cm="1">
        <f t="array" ref="N269">IF($I$2="Длительное проживание от 30 ночей ",
INDEX(GRID!$B$18:$U$29,MATCH(M$7,GRID!$A$18:$A$29,0),MATCH(1,($U$2=GRID!$B$1:$U$1)*(КАЛЕНДАРЬ!AA17=GRID!$B$3:$U$3),0))*GRID!$H$42,
ROUNDUP(INDEX(GRID!$B$18:$U$29,MATCH(M$7,GRID!$A$18:$A$29,0),MATCH(1,($U$2=GRID!$B$1:$U$1)*(КАЛЕНДАРЬ!AA17=GRID!$B$3:$U$3),0))*GRID!$H$42*(1-GRID!$H$43),0))</f>
        <v>77904</v>
      </c>
      <c r="O269" s="57" t="s">
        <v>119</v>
      </c>
      <c r="P269" s="8" cm="1">
        <f t="array" ref="P269">IF($I$2="Длительное проживание от 30 ночей ",
INDEX(GRID!$B$4:$U$15,MATCH(P$7,GRID!$A$4:$A$15,0),MATCH(1,($U$2=GRID!$B$1:$U$1)*(КАЛЕНДАРЬ!AA17=GRID!$B$3:$U$3),0))*GRID!$H$42,
ROUNDUP(INDEX(GRID!$B$4:$U$15,MATCH(P$7,GRID!$A$4:$A$15,0),MATCH(1,($U$2=GRID!$B$1:$U$1)*(КАЛЕНДАРЬ!AA17=GRID!$B$3:$U$3),0))*GRID!$H$42*(1-GRID!$H$43),0))</f>
        <v>136872</v>
      </c>
      <c r="Q269" s="8" cm="1">
        <f t="array" ref="Q269">IF($I$2="Длительное проживание от 30 ночей ",
INDEX(GRID!$B$4:$U$15,MATCH(Q$7,GRID!$A$4:$A$15,0),MATCH(1,($U$2=GRID!$B$1:$U$1)*(КАЛЕНДАРЬ!AA17=GRID!$B$3:$U$3),0))*GRID!$H$42,
ROUNDUP(INDEX(GRID!$B$4:$U$15,MATCH(Q$7,GRID!$A$4:$A$15,0),MATCH(1,($U$2=GRID!$B$1:$U$1)*(КАЛЕНДАРЬ!AA17=GRID!$B$3:$U$3),0))*GRID!$H$42*(1-GRID!$H$43),0))</f>
        <v>159048</v>
      </c>
      <c r="R269" s="57" t="s">
        <v>119</v>
      </c>
      <c r="S269" s="57" t="s">
        <v>119</v>
      </c>
      <c r="T269" s="57" t="s">
        <v>119</v>
      </c>
    </row>
    <row r="270" spans="1:20" hidden="1">
      <c r="A270" s="148" t="s">
        <v>12</v>
      </c>
      <c r="B270" s="149">
        <v>15</v>
      </c>
      <c r="C270" s="8" cm="1">
        <f t="array" ref="C270">IF($I$2="Длительное проживание от 30 ночей ",
INDEX(GRID!$B$4:$U$15,MATCH(C$7,GRID!$A$4:$A$15,0),MATCH(1,($U$2=GRID!$B$1:$U$1)*(КАЛЕНДАРЬ!AA18=GRID!$B$3:$U$3),0))*GRID!$H$42,
ROUNDUP(INDEX(GRID!$B$4:$U$15,MATCH(C$7,GRID!$A$4:$A$15,0),MATCH(1,($U$2=GRID!$B$1:$U$1)*(КАЛЕНДАРЬ!AA18=GRID!$B$3:$U$3),0))*GRID!$H$42*(1-GRID!$H$43),0))</f>
        <v>34632</v>
      </c>
      <c r="D270" s="8" cm="1">
        <f t="array" ref="D270">IF($I$2="Длительное проживание от 30 ночей ",
INDEX(GRID!$B$18:$U$29,MATCH(C$7,GRID!$A$18:$A$29,0),MATCH(1,($U$2=GRID!$B$1:$U$1)*(КАЛЕНДАРЬ!AA18=GRID!$B$3:$U$3),0))*GRID!$H$42,
ROUNDUP(INDEX(GRID!$B$18:$U$29,MATCH(C$7,GRID!$A$18:$A$29,0),MATCH(1,($U$2=GRID!$B$1:$U$1)*(КАЛЕНДАРЬ!AA18=GRID!$B$3:$U$3),0))*GRID!$H$42*(1-GRID!$H$43),0))</f>
        <v>38232</v>
      </c>
      <c r="E270" s="8" cm="1">
        <f t="array" ref="E270">IF($I$2="Длительное проживание от 30 ночей ",
INDEX(GRID!$B$4:$U$15,MATCH(E$7,GRID!$A$4:$A$15,0),MATCH(1,($U$2=GRID!$B$1:$U$1)*(КАЛЕНДАРЬ!AA18=GRID!$B$3:$U$3),0))*GRID!$H$42,
ROUNDUP(INDEX(GRID!$B$4:$U$15,MATCH(E$7,GRID!$A$4:$A$15,0),MATCH(1,($U$2=GRID!$B$1:$U$1)*(КАЛЕНДАРЬ!AA18=GRID!$B$3:$U$3),0))*GRID!$H$42*(1-GRID!$H$43),0))</f>
        <v>41112</v>
      </c>
      <c r="F270" s="8" cm="1">
        <f t="array" ref="F270">IF($I$2="Длительное проживание от 30 ночей ",
INDEX(GRID!$B$18:$U$29,MATCH(E$7,GRID!$A$18:$A$29,0),MATCH(1,($U$2=GRID!$B$1:$U$1)*(КАЛЕНДАРЬ!AA18=GRID!$B$3:$U$3),0))*GRID!$H$42,
ROUNDUP(INDEX(GRID!$B$18:$U$29,MATCH(E$7,GRID!$A$18:$A$29,0),MATCH(1,($U$2=GRID!$B$1:$U$1)*(КАЛЕНДАРЬ!AA18=GRID!$B$3:$U$3),0))*GRID!$H$42*(1-GRID!$H$43),0))</f>
        <v>44712</v>
      </c>
      <c r="G270" s="57" t="s">
        <v>119</v>
      </c>
      <c r="H270" s="57" t="s">
        <v>119</v>
      </c>
      <c r="I270" s="8" cm="1">
        <f t="array" ref="I270">IF($I$2="Длительное проживание от 30 ночей ",
INDEX(GRID!$B$4:$U$15,MATCH(I$7,GRID!$A$4:$A$15,0),MATCH(1,($U$2=GRID!$B$1:$U$1)*(КАЛЕНДАРЬ!AA18=GRID!$B$3:$U$3),0))*GRID!$H$42,
ROUNDUP(INDEX(GRID!$B$4:$U$15,MATCH(I$7,GRID!$A$4:$A$15,0),MATCH(1,($U$2=GRID!$B$1:$U$1)*(КАЛЕНДАРЬ!AA18=GRID!$B$3:$U$3),0))*GRID!$H$42*(1-GRID!$H$43),0))</f>
        <v>51120</v>
      </c>
      <c r="J270" s="8" cm="1">
        <f t="array" ref="J270">IF($I$2="Длительное проживание от 30 ночей ",
INDEX(GRID!$B$18:$U$29,MATCH(I$7,GRID!$A$18:$A$29,0),MATCH(1,($U$2=GRID!$B$1:$U$1)*(КАЛЕНДАРЬ!AA18=GRID!$B$3:$U$3),0))*GRID!$H$42,
ROUNDUP(INDEX(GRID!$B$18:$U$29,MATCH(I$7,GRID!$A$18:$A$29,0),MATCH(1,($U$2=GRID!$B$1:$U$1)*(КАЛЕНДАРЬ!AA18=GRID!$B$3:$U$3),0))*GRID!$H$42*(1-GRID!$H$43),0))</f>
        <v>54720</v>
      </c>
      <c r="K270" s="57" t="s">
        <v>119</v>
      </c>
      <c r="L270" s="57" t="s">
        <v>119</v>
      </c>
      <c r="M270" s="8" cm="1">
        <f t="array" ref="M270">IF($I$2="Длительное проживание от 30 ночей ",
INDEX(GRID!$B$4:$U$15,MATCH(M$7,GRID!$A$4:$A$15,0),MATCH(1,($U$2=GRID!$B$1:$U$1)*(КАЛЕНДАРЬ!AA18=GRID!$B$3:$U$3),0))*GRID!$H$42,
ROUNDUP(INDEX(GRID!$B$4:$U$15,MATCH(M$7,GRID!$A$4:$A$15,0),MATCH(1,($U$2=GRID!$B$1:$U$1)*(КАЛЕНДАРЬ!AA18=GRID!$B$3:$U$3),0))*GRID!$H$42*(1-GRID!$H$43),0))</f>
        <v>74304</v>
      </c>
      <c r="N270" s="8" cm="1">
        <f t="array" ref="N270">IF($I$2="Длительное проживание от 30 ночей ",
INDEX(GRID!$B$18:$U$29,MATCH(M$7,GRID!$A$18:$A$29,0),MATCH(1,($U$2=GRID!$B$1:$U$1)*(КАЛЕНДАРЬ!AA18=GRID!$B$3:$U$3),0))*GRID!$H$42,
ROUNDUP(INDEX(GRID!$B$18:$U$29,MATCH(M$7,GRID!$A$18:$A$29,0),MATCH(1,($U$2=GRID!$B$1:$U$1)*(КАЛЕНДАРЬ!AA18=GRID!$B$3:$U$3),0))*GRID!$H$42*(1-GRID!$H$43),0))</f>
        <v>77904</v>
      </c>
      <c r="O270" s="57" t="s">
        <v>119</v>
      </c>
      <c r="P270" s="8" cm="1">
        <f t="array" ref="P270">IF($I$2="Длительное проживание от 30 ночей ",
INDEX(GRID!$B$4:$U$15,MATCH(P$7,GRID!$A$4:$A$15,0),MATCH(1,($U$2=GRID!$B$1:$U$1)*(КАЛЕНДАРЬ!AA18=GRID!$B$3:$U$3),0))*GRID!$H$42,
ROUNDUP(INDEX(GRID!$B$4:$U$15,MATCH(P$7,GRID!$A$4:$A$15,0),MATCH(1,($U$2=GRID!$B$1:$U$1)*(КАЛЕНДАРЬ!AA18=GRID!$B$3:$U$3),0))*GRID!$H$42*(1-GRID!$H$43),0))</f>
        <v>136872</v>
      </c>
      <c r="Q270" s="8" cm="1">
        <f t="array" ref="Q270">IF($I$2="Длительное проживание от 30 ночей ",
INDEX(GRID!$B$4:$U$15,MATCH(Q$7,GRID!$A$4:$A$15,0),MATCH(1,($U$2=GRID!$B$1:$U$1)*(КАЛЕНДАРЬ!AA18=GRID!$B$3:$U$3),0))*GRID!$H$42,
ROUNDUP(INDEX(GRID!$B$4:$U$15,MATCH(Q$7,GRID!$A$4:$A$15,0),MATCH(1,($U$2=GRID!$B$1:$U$1)*(КАЛЕНДАРЬ!AA18=GRID!$B$3:$U$3),0))*GRID!$H$42*(1-GRID!$H$43),0))</f>
        <v>159048</v>
      </c>
      <c r="R270" s="57" t="s">
        <v>119</v>
      </c>
      <c r="S270" s="57" t="s">
        <v>119</v>
      </c>
      <c r="T270" s="57" t="s">
        <v>119</v>
      </c>
    </row>
    <row r="271" spans="1:20" hidden="1">
      <c r="A271" s="148" t="s">
        <v>13</v>
      </c>
      <c r="B271" s="149">
        <v>16</v>
      </c>
      <c r="C271" s="8" cm="1">
        <f t="array" ref="C271">IF($I$2="Длительное проживание от 30 ночей ",
INDEX(GRID!$B$4:$U$15,MATCH(C$7,GRID!$A$4:$A$15,0),MATCH(1,($U$2=GRID!$B$1:$U$1)*(КАЛЕНДАРЬ!AA19=GRID!$B$3:$U$3),0))*GRID!$H$42,
ROUNDUP(INDEX(GRID!$B$4:$U$15,MATCH(C$7,GRID!$A$4:$A$15,0),MATCH(1,($U$2=GRID!$B$1:$U$1)*(КАЛЕНДАРЬ!AA19=GRID!$B$3:$U$3),0))*GRID!$H$42*(1-GRID!$H$43),0))</f>
        <v>34632</v>
      </c>
      <c r="D271" s="8" cm="1">
        <f t="array" ref="D271">IF($I$2="Длительное проживание от 30 ночей ",
INDEX(GRID!$B$18:$U$29,MATCH(C$7,GRID!$A$18:$A$29,0),MATCH(1,($U$2=GRID!$B$1:$U$1)*(КАЛЕНДАРЬ!AA19=GRID!$B$3:$U$3),0))*GRID!$H$42,
ROUNDUP(INDEX(GRID!$B$18:$U$29,MATCH(C$7,GRID!$A$18:$A$29,0),MATCH(1,($U$2=GRID!$B$1:$U$1)*(КАЛЕНДАРЬ!AA19=GRID!$B$3:$U$3),0))*GRID!$H$42*(1-GRID!$H$43),0))</f>
        <v>38232</v>
      </c>
      <c r="E271" s="8" cm="1">
        <f t="array" ref="E271">IF($I$2="Длительное проживание от 30 ночей ",
INDEX(GRID!$B$4:$U$15,MATCH(E$7,GRID!$A$4:$A$15,0),MATCH(1,($U$2=GRID!$B$1:$U$1)*(КАЛЕНДАРЬ!AA19=GRID!$B$3:$U$3),0))*GRID!$H$42,
ROUNDUP(INDEX(GRID!$B$4:$U$15,MATCH(E$7,GRID!$A$4:$A$15,0),MATCH(1,($U$2=GRID!$B$1:$U$1)*(КАЛЕНДАРЬ!AA19=GRID!$B$3:$U$3),0))*GRID!$H$42*(1-GRID!$H$43),0))</f>
        <v>41112</v>
      </c>
      <c r="F271" s="8" cm="1">
        <f t="array" ref="F271">IF($I$2="Длительное проживание от 30 ночей ",
INDEX(GRID!$B$18:$U$29,MATCH(E$7,GRID!$A$18:$A$29,0),MATCH(1,($U$2=GRID!$B$1:$U$1)*(КАЛЕНДАРЬ!AA19=GRID!$B$3:$U$3),0))*GRID!$H$42,
ROUNDUP(INDEX(GRID!$B$18:$U$29,MATCH(E$7,GRID!$A$18:$A$29,0),MATCH(1,($U$2=GRID!$B$1:$U$1)*(КАЛЕНДАРЬ!AA19=GRID!$B$3:$U$3),0))*GRID!$H$42*(1-GRID!$H$43),0))</f>
        <v>44712</v>
      </c>
      <c r="G271" s="57" t="s">
        <v>119</v>
      </c>
      <c r="H271" s="57" t="s">
        <v>119</v>
      </c>
      <c r="I271" s="8" cm="1">
        <f t="array" ref="I271">IF($I$2="Длительное проживание от 30 ночей ",
INDEX(GRID!$B$4:$U$15,MATCH(I$7,GRID!$A$4:$A$15,0),MATCH(1,($U$2=GRID!$B$1:$U$1)*(КАЛЕНДАРЬ!AA19=GRID!$B$3:$U$3),0))*GRID!$H$42,
ROUNDUP(INDEX(GRID!$B$4:$U$15,MATCH(I$7,GRID!$A$4:$A$15,0),MATCH(1,($U$2=GRID!$B$1:$U$1)*(КАЛЕНДАРЬ!AA19=GRID!$B$3:$U$3),0))*GRID!$H$42*(1-GRID!$H$43),0))</f>
        <v>51120</v>
      </c>
      <c r="J271" s="8" cm="1">
        <f t="array" ref="J271">IF($I$2="Длительное проживание от 30 ночей ",
INDEX(GRID!$B$18:$U$29,MATCH(I$7,GRID!$A$18:$A$29,0),MATCH(1,($U$2=GRID!$B$1:$U$1)*(КАЛЕНДАРЬ!AA19=GRID!$B$3:$U$3),0))*GRID!$H$42,
ROUNDUP(INDEX(GRID!$B$18:$U$29,MATCH(I$7,GRID!$A$18:$A$29,0),MATCH(1,($U$2=GRID!$B$1:$U$1)*(КАЛЕНДАРЬ!AA19=GRID!$B$3:$U$3),0))*GRID!$H$42*(1-GRID!$H$43),0))</f>
        <v>54720</v>
      </c>
      <c r="K271" s="57" t="s">
        <v>119</v>
      </c>
      <c r="L271" s="57" t="s">
        <v>119</v>
      </c>
      <c r="M271" s="8" cm="1">
        <f t="array" ref="M271">IF($I$2="Длительное проживание от 30 ночей ",
INDEX(GRID!$B$4:$U$15,MATCH(M$7,GRID!$A$4:$A$15,0),MATCH(1,($U$2=GRID!$B$1:$U$1)*(КАЛЕНДАРЬ!AA19=GRID!$B$3:$U$3),0))*GRID!$H$42,
ROUNDUP(INDEX(GRID!$B$4:$U$15,MATCH(M$7,GRID!$A$4:$A$15,0),MATCH(1,($U$2=GRID!$B$1:$U$1)*(КАЛЕНДАРЬ!AA19=GRID!$B$3:$U$3),0))*GRID!$H$42*(1-GRID!$H$43),0))</f>
        <v>74304</v>
      </c>
      <c r="N271" s="8" cm="1">
        <f t="array" ref="N271">IF($I$2="Длительное проживание от 30 ночей ",
INDEX(GRID!$B$18:$U$29,MATCH(M$7,GRID!$A$18:$A$29,0),MATCH(1,($U$2=GRID!$B$1:$U$1)*(КАЛЕНДАРЬ!AA19=GRID!$B$3:$U$3),0))*GRID!$H$42,
ROUNDUP(INDEX(GRID!$B$18:$U$29,MATCH(M$7,GRID!$A$18:$A$29,0),MATCH(1,($U$2=GRID!$B$1:$U$1)*(КАЛЕНДАРЬ!AA19=GRID!$B$3:$U$3),0))*GRID!$H$42*(1-GRID!$H$43),0))</f>
        <v>77904</v>
      </c>
      <c r="O271" s="57" t="s">
        <v>119</v>
      </c>
      <c r="P271" s="8" cm="1">
        <f t="array" ref="P271">IF($I$2="Длительное проживание от 30 ночей ",
INDEX(GRID!$B$4:$U$15,MATCH(P$7,GRID!$A$4:$A$15,0),MATCH(1,($U$2=GRID!$B$1:$U$1)*(КАЛЕНДАРЬ!AA19=GRID!$B$3:$U$3),0))*GRID!$H$42,
ROUNDUP(INDEX(GRID!$B$4:$U$15,MATCH(P$7,GRID!$A$4:$A$15,0),MATCH(1,($U$2=GRID!$B$1:$U$1)*(КАЛЕНДАРЬ!AA19=GRID!$B$3:$U$3),0))*GRID!$H$42*(1-GRID!$H$43),0))</f>
        <v>136872</v>
      </c>
      <c r="Q271" s="8" cm="1">
        <f t="array" ref="Q271">IF($I$2="Длительное проживание от 30 ночей ",
INDEX(GRID!$B$4:$U$15,MATCH(Q$7,GRID!$A$4:$A$15,0),MATCH(1,($U$2=GRID!$B$1:$U$1)*(КАЛЕНДАРЬ!AA19=GRID!$B$3:$U$3),0))*GRID!$H$42,
ROUNDUP(INDEX(GRID!$B$4:$U$15,MATCH(Q$7,GRID!$A$4:$A$15,0),MATCH(1,($U$2=GRID!$B$1:$U$1)*(КАЛЕНДАРЬ!AA19=GRID!$B$3:$U$3),0))*GRID!$H$42*(1-GRID!$H$43),0))</f>
        <v>159048</v>
      </c>
      <c r="R271" s="57" t="s">
        <v>119</v>
      </c>
      <c r="S271" s="57" t="s">
        <v>119</v>
      </c>
      <c r="T271" s="57" t="s">
        <v>119</v>
      </c>
    </row>
    <row r="272" spans="1:20" hidden="1">
      <c r="A272" s="148" t="s">
        <v>14</v>
      </c>
      <c r="B272" s="149">
        <v>17</v>
      </c>
      <c r="C272" s="8" cm="1">
        <f t="array" ref="C272">IF($I$2="Длительное проживание от 30 ночей ",
INDEX(GRID!$B$4:$U$15,MATCH(C$7,GRID!$A$4:$A$15,0),MATCH(1,($U$2=GRID!$B$1:$U$1)*(КАЛЕНДАРЬ!AA20=GRID!$B$3:$U$3),0))*GRID!$H$42,
ROUNDUP(INDEX(GRID!$B$4:$U$15,MATCH(C$7,GRID!$A$4:$A$15,0),MATCH(1,($U$2=GRID!$B$1:$U$1)*(КАЛЕНДАРЬ!AA20=GRID!$B$3:$U$3),0))*GRID!$H$42*(1-GRID!$H$43),0))</f>
        <v>34632</v>
      </c>
      <c r="D272" s="8" cm="1">
        <f t="array" ref="D272">IF($I$2="Длительное проживание от 30 ночей ",
INDEX(GRID!$B$18:$U$29,MATCH(C$7,GRID!$A$18:$A$29,0),MATCH(1,($U$2=GRID!$B$1:$U$1)*(КАЛЕНДАРЬ!AA20=GRID!$B$3:$U$3),0))*GRID!$H$42,
ROUNDUP(INDEX(GRID!$B$18:$U$29,MATCH(C$7,GRID!$A$18:$A$29,0),MATCH(1,($U$2=GRID!$B$1:$U$1)*(КАЛЕНДАРЬ!AA20=GRID!$B$3:$U$3),0))*GRID!$H$42*(1-GRID!$H$43),0))</f>
        <v>38232</v>
      </c>
      <c r="E272" s="8" cm="1">
        <f t="array" ref="E272">IF($I$2="Длительное проживание от 30 ночей ",
INDEX(GRID!$B$4:$U$15,MATCH(E$7,GRID!$A$4:$A$15,0),MATCH(1,($U$2=GRID!$B$1:$U$1)*(КАЛЕНДАРЬ!AA20=GRID!$B$3:$U$3),0))*GRID!$H$42,
ROUNDUP(INDEX(GRID!$B$4:$U$15,MATCH(E$7,GRID!$A$4:$A$15,0),MATCH(1,($U$2=GRID!$B$1:$U$1)*(КАЛЕНДАРЬ!AA20=GRID!$B$3:$U$3),0))*GRID!$H$42*(1-GRID!$H$43),0))</f>
        <v>41112</v>
      </c>
      <c r="F272" s="8" cm="1">
        <f t="array" ref="F272">IF($I$2="Длительное проживание от 30 ночей ",
INDEX(GRID!$B$18:$U$29,MATCH(E$7,GRID!$A$18:$A$29,0),MATCH(1,($U$2=GRID!$B$1:$U$1)*(КАЛЕНДАРЬ!AA20=GRID!$B$3:$U$3),0))*GRID!$H$42,
ROUNDUP(INDEX(GRID!$B$18:$U$29,MATCH(E$7,GRID!$A$18:$A$29,0),MATCH(1,($U$2=GRID!$B$1:$U$1)*(КАЛЕНДАРЬ!AA20=GRID!$B$3:$U$3),0))*GRID!$H$42*(1-GRID!$H$43),0))</f>
        <v>44712</v>
      </c>
      <c r="G272" s="57" t="s">
        <v>119</v>
      </c>
      <c r="H272" s="57" t="s">
        <v>119</v>
      </c>
      <c r="I272" s="8" cm="1">
        <f t="array" ref="I272">IF($I$2="Длительное проживание от 30 ночей ",
INDEX(GRID!$B$4:$U$15,MATCH(I$7,GRID!$A$4:$A$15,0),MATCH(1,($U$2=GRID!$B$1:$U$1)*(КАЛЕНДАРЬ!AA20=GRID!$B$3:$U$3),0))*GRID!$H$42,
ROUNDUP(INDEX(GRID!$B$4:$U$15,MATCH(I$7,GRID!$A$4:$A$15,0),MATCH(1,($U$2=GRID!$B$1:$U$1)*(КАЛЕНДАРЬ!AA20=GRID!$B$3:$U$3),0))*GRID!$H$42*(1-GRID!$H$43),0))</f>
        <v>51120</v>
      </c>
      <c r="J272" s="8" cm="1">
        <f t="array" ref="J272">IF($I$2="Длительное проживание от 30 ночей ",
INDEX(GRID!$B$18:$U$29,MATCH(I$7,GRID!$A$18:$A$29,0),MATCH(1,($U$2=GRID!$B$1:$U$1)*(КАЛЕНДАРЬ!AA20=GRID!$B$3:$U$3),0))*GRID!$H$42,
ROUNDUP(INDEX(GRID!$B$18:$U$29,MATCH(I$7,GRID!$A$18:$A$29,0),MATCH(1,($U$2=GRID!$B$1:$U$1)*(КАЛЕНДАРЬ!AA20=GRID!$B$3:$U$3),0))*GRID!$H$42*(1-GRID!$H$43),0))</f>
        <v>54720</v>
      </c>
      <c r="K272" s="57" t="s">
        <v>119</v>
      </c>
      <c r="L272" s="57" t="s">
        <v>119</v>
      </c>
      <c r="M272" s="8" cm="1">
        <f t="array" ref="M272">IF($I$2="Длительное проживание от 30 ночей ",
INDEX(GRID!$B$4:$U$15,MATCH(M$7,GRID!$A$4:$A$15,0),MATCH(1,($U$2=GRID!$B$1:$U$1)*(КАЛЕНДАРЬ!AA20=GRID!$B$3:$U$3),0))*GRID!$H$42,
ROUNDUP(INDEX(GRID!$B$4:$U$15,MATCH(M$7,GRID!$A$4:$A$15,0),MATCH(1,($U$2=GRID!$B$1:$U$1)*(КАЛЕНДАРЬ!AA20=GRID!$B$3:$U$3),0))*GRID!$H$42*(1-GRID!$H$43),0))</f>
        <v>74304</v>
      </c>
      <c r="N272" s="8" cm="1">
        <f t="array" ref="N272">IF($I$2="Длительное проживание от 30 ночей ",
INDEX(GRID!$B$18:$U$29,MATCH(M$7,GRID!$A$18:$A$29,0),MATCH(1,($U$2=GRID!$B$1:$U$1)*(КАЛЕНДАРЬ!AA20=GRID!$B$3:$U$3),0))*GRID!$H$42,
ROUNDUP(INDEX(GRID!$B$18:$U$29,MATCH(M$7,GRID!$A$18:$A$29,0),MATCH(1,($U$2=GRID!$B$1:$U$1)*(КАЛЕНДАРЬ!AA20=GRID!$B$3:$U$3),0))*GRID!$H$42*(1-GRID!$H$43),0))</f>
        <v>77904</v>
      </c>
      <c r="O272" s="57" t="s">
        <v>119</v>
      </c>
      <c r="P272" s="8" cm="1">
        <f t="array" ref="P272">IF($I$2="Длительное проживание от 30 ночей ",
INDEX(GRID!$B$4:$U$15,MATCH(P$7,GRID!$A$4:$A$15,0),MATCH(1,($U$2=GRID!$B$1:$U$1)*(КАЛЕНДАРЬ!AA20=GRID!$B$3:$U$3),0))*GRID!$H$42,
ROUNDUP(INDEX(GRID!$B$4:$U$15,MATCH(P$7,GRID!$A$4:$A$15,0),MATCH(1,($U$2=GRID!$B$1:$U$1)*(КАЛЕНДАРЬ!AA20=GRID!$B$3:$U$3),0))*GRID!$H$42*(1-GRID!$H$43),0))</f>
        <v>136872</v>
      </c>
      <c r="Q272" s="8" cm="1">
        <f t="array" ref="Q272">IF($I$2="Длительное проживание от 30 ночей ",
INDEX(GRID!$B$4:$U$15,MATCH(Q$7,GRID!$A$4:$A$15,0),MATCH(1,($U$2=GRID!$B$1:$U$1)*(КАЛЕНДАРЬ!AA20=GRID!$B$3:$U$3),0))*GRID!$H$42,
ROUNDUP(INDEX(GRID!$B$4:$U$15,MATCH(Q$7,GRID!$A$4:$A$15,0),MATCH(1,($U$2=GRID!$B$1:$U$1)*(КАЛЕНДАРЬ!AA20=GRID!$B$3:$U$3),0))*GRID!$H$42*(1-GRID!$H$43),0))</f>
        <v>159048</v>
      </c>
      <c r="R272" s="57" t="s">
        <v>119</v>
      </c>
      <c r="S272" s="57" t="s">
        <v>119</v>
      </c>
      <c r="T272" s="57" t="s">
        <v>119</v>
      </c>
    </row>
    <row r="273" spans="1:20" hidden="1">
      <c r="A273" s="148" t="s">
        <v>15</v>
      </c>
      <c r="B273" s="149">
        <v>18</v>
      </c>
      <c r="C273" s="8" cm="1">
        <f t="array" ref="C273">IF($I$2="Длительное проживание от 30 ночей ",
INDEX(GRID!$B$4:$U$15,MATCH(C$7,GRID!$A$4:$A$15,0),MATCH(1,($U$2=GRID!$B$1:$U$1)*(КАЛЕНДАРЬ!AA21=GRID!$B$3:$U$3),0))*GRID!$H$42,
ROUNDUP(INDEX(GRID!$B$4:$U$15,MATCH(C$7,GRID!$A$4:$A$15,0),MATCH(1,($U$2=GRID!$B$1:$U$1)*(КАЛЕНДАРЬ!AA21=GRID!$B$3:$U$3),0))*GRID!$H$42*(1-GRID!$H$43),0))</f>
        <v>34632</v>
      </c>
      <c r="D273" s="8" cm="1">
        <f t="array" ref="D273">IF($I$2="Длительное проживание от 30 ночей ",
INDEX(GRID!$B$18:$U$29,MATCH(C$7,GRID!$A$18:$A$29,0),MATCH(1,($U$2=GRID!$B$1:$U$1)*(КАЛЕНДАРЬ!AA21=GRID!$B$3:$U$3),0))*GRID!$H$42,
ROUNDUP(INDEX(GRID!$B$18:$U$29,MATCH(C$7,GRID!$A$18:$A$29,0),MATCH(1,($U$2=GRID!$B$1:$U$1)*(КАЛЕНДАРЬ!AA21=GRID!$B$3:$U$3),0))*GRID!$H$42*(1-GRID!$H$43),0))</f>
        <v>38232</v>
      </c>
      <c r="E273" s="8" cm="1">
        <f t="array" ref="E273">IF($I$2="Длительное проживание от 30 ночей ",
INDEX(GRID!$B$4:$U$15,MATCH(E$7,GRID!$A$4:$A$15,0),MATCH(1,($U$2=GRID!$B$1:$U$1)*(КАЛЕНДАРЬ!AA21=GRID!$B$3:$U$3),0))*GRID!$H$42,
ROUNDUP(INDEX(GRID!$B$4:$U$15,MATCH(E$7,GRID!$A$4:$A$15,0),MATCH(1,($U$2=GRID!$B$1:$U$1)*(КАЛЕНДАРЬ!AA21=GRID!$B$3:$U$3),0))*GRID!$H$42*(1-GRID!$H$43),0))</f>
        <v>41112</v>
      </c>
      <c r="F273" s="8" cm="1">
        <f t="array" ref="F273">IF($I$2="Длительное проживание от 30 ночей ",
INDEX(GRID!$B$18:$U$29,MATCH(E$7,GRID!$A$18:$A$29,0),MATCH(1,($U$2=GRID!$B$1:$U$1)*(КАЛЕНДАРЬ!AA21=GRID!$B$3:$U$3),0))*GRID!$H$42,
ROUNDUP(INDEX(GRID!$B$18:$U$29,MATCH(E$7,GRID!$A$18:$A$29,0),MATCH(1,($U$2=GRID!$B$1:$U$1)*(КАЛЕНДАРЬ!AA21=GRID!$B$3:$U$3),0))*GRID!$H$42*(1-GRID!$H$43),0))</f>
        <v>44712</v>
      </c>
      <c r="G273" s="57" t="s">
        <v>119</v>
      </c>
      <c r="H273" s="57" t="s">
        <v>119</v>
      </c>
      <c r="I273" s="8" cm="1">
        <f t="array" ref="I273">IF($I$2="Длительное проживание от 30 ночей ",
INDEX(GRID!$B$4:$U$15,MATCH(I$7,GRID!$A$4:$A$15,0),MATCH(1,($U$2=GRID!$B$1:$U$1)*(КАЛЕНДАРЬ!AA21=GRID!$B$3:$U$3),0))*GRID!$H$42,
ROUNDUP(INDEX(GRID!$B$4:$U$15,MATCH(I$7,GRID!$A$4:$A$15,0),MATCH(1,($U$2=GRID!$B$1:$U$1)*(КАЛЕНДАРЬ!AA21=GRID!$B$3:$U$3),0))*GRID!$H$42*(1-GRID!$H$43),0))</f>
        <v>51120</v>
      </c>
      <c r="J273" s="8" cm="1">
        <f t="array" ref="J273">IF($I$2="Длительное проживание от 30 ночей ",
INDEX(GRID!$B$18:$U$29,MATCH(I$7,GRID!$A$18:$A$29,0),MATCH(1,($U$2=GRID!$B$1:$U$1)*(КАЛЕНДАРЬ!AA21=GRID!$B$3:$U$3),0))*GRID!$H$42,
ROUNDUP(INDEX(GRID!$B$18:$U$29,MATCH(I$7,GRID!$A$18:$A$29,0),MATCH(1,($U$2=GRID!$B$1:$U$1)*(КАЛЕНДАРЬ!AA21=GRID!$B$3:$U$3),0))*GRID!$H$42*(1-GRID!$H$43),0))</f>
        <v>54720</v>
      </c>
      <c r="K273" s="57" t="s">
        <v>119</v>
      </c>
      <c r="L273" s="57" t="s">
        <v>119</v>
      </c>
      <c r="M273" s="8" cm="1">
        <f t="array" ref="M273">IF($I$2="Длительное проживание от 30 ночей ",
INDEX(GRID!$B$4:$U$15,MATCH(M$7,GRID!$A$4:$A$15,0),MATCH(1,($U$2=GRID!$B$1:$U$1)*(КАЛЕНДАРЬ!AA21=GRID!$B$3:$U$3),0))*GRID!$H$42,
ROUNDUP(INDEX(GRID!$B$4:$U$15,MATCH(M$7,GRID!$A$4:$A$15,0),MATCH(1,($U$2=GRID!$B$1:$U$1)*(КАЛЕНДАРЬ!AA21=GRID!$B$3:$U$3),0))*GRID!$H$42*(1-GRID!$H$43),0))</f>
        <v>74304</v>
      </c>
      <c r="N273" s="8" cm="1">
        <f t="array" ref="N273">IF($I$2="Длительное проживание от 30 ночей ",
INDEX(GRID!$B$18:$U$29,MATCH(M$7,GRID!$A$18:$A$29,0),MATCH(1,($U$2=GRID!$B$1:$U$1)*(КАЛЕНДАРЬ!AA21=GRID!$B$3:$U$3),0))*GRID!$H$42,
ROUNDUP(INDEX(GRID!$B$18:$U$29,MATCH(M$7,GRID!$A$18:$A$29,0),MATCH(1,($U$2=GRID!$B$1:$U$1)*(КАЛЕНДАРЬ!AA21=GRID!$B$3:$U$3),0))*GRID!$H$42*(1-GRID!$H$43),0))</f>
        <v>77904</v>
      </c>
      <c r="O273" s="57" t="s">
        <v>119</v>
      </c>
      <c r="P273" s="8" cm="1">
        <f t="array" ref="P273">IF($I$2="Длительное проживание от 30 ночей ",
INDEX(GRID!$B$4:$U$15,MATCH(P$7,GRID!$A$4:$A$15,0),MATCH(1,($U$2=GRID!$B$1:$U$1)*(КАЛЕНДАРЬ!AA21=GRID!$B$3:$U$3),0))*GRID!$H$42,
ROUNDUP(INDEX(GRID!$B$4:$U$15,MATCH(P$7,GRID!$A$4:$A$15,0),MATCH(1,($U$2=GRID!$B$1:$U$1)*(КАЛЕНДАРЬ!AA21=GRID!$B$3:$U$3),0))*GRID!$H$42*(1-GRID!$H$43),0))</f>
        <v>136872</v>
      </c>
      <c r="Q273" s="8" cm="1">
        <f t="array" ref="Q273">IF($I$2="Длительное проживание от 30 ночей ",
INDEX(GRID!$B$4:$U$15,MATCH(Q$7,GRID!$A$4:$A$15,0),MATCH(1,($U$2=GRID!$B$1:$U$1)*(КАЛЕНДАРЬ!AA21=GRID!$B$3:$U$3),0))*GRID!$H$42,
ROUNDUP(INDEX(GRID!$B$4:$U$15,MATCH(Q$7,GRID!$A$4:$A$15,0),MATCH(1,($U$2=GRID!$B$1:$U$1)*(КАЛЕНДАРЬ!AA21=GRID!$B$3:$U$3),0))*GRID!$H$42*(1-GRID!$H$43),0))</f>
        <v>159048</v>
      </c>
      <c r="R273" s="57" t="s">
        <v>119</v>
      </c>
      <c r="S273" s="57" t="s">
        <v>119</v>
      </c>
      <c r="T273" s="57" t="s">
        <v>119</v>
      </c>
    </row>
    <row r="274" spans="1:20" hidden="1">
      <c r="A274" s="148" t="s">
        <v>16</v>
      </c>
      <c r="B274" s="149">
        <v>19</v>
      </c>
      <c r="C274" s="8" cm="1">
        <f t="array" ref="C274">IF($I$2="Длительное проживание от 30 ночей ",
INDEX(GRID!$B$4:$U$15,MATCH(C$7,GRID!$A$4:$A$15,0),MATCH(1,($U$2=GRID!$B$1:$U$1)*(КАЛЕНДАРЬ!AA22=GRID!$B$3:$U$3),0))*GRID!$H$42,
ROUNDUP(INDEX(GRID!$B$4:$U$15,MATCH(C$7,GRID!$A$4:$A$15,0),MATCH(1,($U$2=GRID!$B$1:$U$1)*(КАЛЕНДАРЬ!AA22=GRID!$B$3:$U$3),0))*GRID!$H$42*(1-GRID!$H$43),0))</f>
        <v>41256</v>
      </c>
      <c r="D274" s="8" cm="1">
        <f t="array" ref="D274">IF($I$2="Длительное проживание от 30 ночей ",
INDEX(GRID!$B$18:$U$29,MATCH(C$7,GRID!$A$18:$A$29,0),MATCH(1,($U$2=GRID!$B$1:$U$1)*(КАЛЕНДАРЬ!AA22=GRID!$B$3:$U$3),0))*GRID!$H$42,
ROUNDUP(INDEX(GRID!$B$18:$U$29,MATCH(C$7,GRID!$A$18:$A$29,0),MATCH(1,($U$2=GRID!$B$1:$U$1)*(КАЛЕНДАРЬ!AA22=GRID!$B$3:$U$3),0))*GRID!$H$42*(1-GRID!$H$43),0))</f>
        <v>44856</v>
      </c>
      <c r="E274" s="8" cm="1">
        <f t="array" ref="E274">IF($I$2="Длительное проживание от 30 ночей ",
INDEX(GRID!$B$4:$U$15,MATCH(E$7,GRID!$A$4:$A$15,0),MATCH(1,($U$2=GRID!$B$1:$U$1)*(КАЛЕНДАРЬ!AA22=GRID!$B$3:$U$3),0))*GRID!$H$42,
ROUNDUP(INDEX(GRID!$B$4:$U$15,MATCH(E$7,GRID!$A$4:$A$15,0),MATCH(1,($U$2=GRID!$B$1:$U$1)*(КАЛЕНДАРЬ!AA22=GRID!$B$3:$U$3),0))*GRID!$H$42*(1-GRID!$H$43),0))</f>
        <v>48528</v>
      </c>
      <c r="F274" s="8" cm="1">
        <f t="array" ref="F274">IF($I$2="Длительное проживание от 30 ночей ",
INDEX(GRID!$B$18:$U$29,MATCH(E$7,GRID!$A$18:$A$29,0),MATCH(1,($U$2=GRID!$B$1:$U$1)*(КАЛЕНДАРЬ!AA22=GRID!$B$3:$U$3),0))*GRID!$H$42,
ROUNDUP(INDEX(GRID!$B$18:$U$29,MATCH(E$7,GRID!$A$18:$A$29,0),MATCH(1,($U$2=GRID!$B$1:$U$1)*(КАЛЕНДАРЬ!AA22=GRID!$B$3:$U$3),0))*GRID!$H$42*(1-GRID!$H$43),0))</f>
        <v>52128</v>
      </c>
      <c r="G274" s="57" t="s">
        <v>119</v>
      </c>
      <c r="H274" s="57" t="s">
        <v>119</v>
      </c>
      <c r="I274" s="8" cm="1">
        <f t="array" ref="I274">IF($I$2="Длительное проживание от 30 ночей ",
INDEX(GRID!$B$4:$U$15,MATCH(I$7,GRID!$A$4:$A$15,0),MATCH(1,($U$2=GRID!$B$1:$U$1)*(КАЛЕНДАРЬ!AA22=GRID!$B$3:$U$3),0))*GRID!$H$42,
ROUNDUP(INDEX(GRID!$B$4:$U$15,MATCH(I$7,GRID!$A$4:$A$15,0),MATCH(1,($U$2=GRID!$B$1:$U$1)*(КАЛЕНДАРЬ!AA22=GRID!$B$3:$U$3),0))*GRID!$H$42*(1-GRID!$H$43),0))</f>
        <v>59400</v>
      </c>
      <c r="J274" s="8" cm="1">
        <f t="array" ref="J274">IF($I$2="Длительное проживание от 30 ночей ",
INDEX(GRID!$B$18:$U$29,MATCH(I$7,GRID!$A$18:$A$29,0),MATCH(1,($U$2=GRID!$B$1:$U$1)*(КАЛЕНДАРЬ!AA22=GRID!$B$3:$U$3),0))*GRID!$H$42,
ROUNDUP(INDEX(GRID!$B$18:$U$29,MATCH(I$7,GRID!$A$18:$A$29,0),MATCH(1,($U$2=GRID!$B$1:$U$1)*(КАЛЕНДАРЬ!AA22=GRID!$B$3:$U$3),0))*GRID!$H$42*(1-GRID!$H$43),0))</f>
        <v>63000</v>
      </c>
      <c r="K274" s="57" t="s">
        <v>119</v>
      </c>
      <c r="L274" s="57" t="s">
        <v>119</v>
      </c>
      <c r="M274" s="8" cm="1">
        <f t="array" ref="M274">IF($I$2="Длительное проживание от 30 ночей ",
INDEX(GRID!$B$4:$U$15,MATCH(M$7,GRID!$A$4:$A$15,0),MATCH(1,($U$2=GRID!$B$1:$U$1)*(КАЛЕНДАРЬ!AA22=GRID!$B$3:$U$3),0))*GRID!$H$42,
ROUNDUP(INDEX(GRID!$B$4:$U$15,MATCH(M$7,GRID!$A$4:$A$15,0),MATCH(1,($U$2=GRID!$B$1:$U$1)*(КАЛЕНДАРЬ!AA22=GRID!$B$3:$U$3),0))*GRID!$H$42*(1-GRID!$H$43),0))</f>
        <v>85176</v>
      </c>
      <c r="N274" s="8" cm="1">
        <f t="array" ref="N274">IF($I$2="Длительное проживание от 30 ночей ",
INDEX(GRID!$B$18:$U$29,MATCH(M$7,GRID!$A$18:$A$29,0),MATCH(1,($U$2=GRID!$B$1:$U$1)*(КАЛЕНДАРЬ!AA22=GRID!$B$3:$U$3),0))*GRID!$H$42,
ROUNDUP(INDEX(GRID!$B$18:$U$29,MATCH(M$7,GRID!$A$18:$A$29,0),MATCH(1,($U$2=GRID!$B$1:$U$1)*(КАЛЕНДАРЬ!AA22=GRID!$B$3:$U$3),0))*GRID!$H$42*(1-GRID!$H$43),0))</f>
        <v>88776</v>
      </c>
      <c r="O274" s="57" t="s">
        <v>119</v>
      </c>
      <c r="P274" s="8" cm="1">
        <f t="array" ref="P274">IF($I$2="Длительное проживание от 30 ночей ",
INDEX(GRID!$B$4:$U$15,MATCH(P$7,GRID!$A$4:$A$15,0),MATCH(1,($U$2=GRID!$B$1:$U$1)*(КАЛЕНДАРЬ!AA22=GRID!$B$3:$U$3),0))*GRID!$H$42,
ROUNDUP(INDEX(GRID!$B$4:$U$15,MATCH(P$7,GRID!$A$4:$A$15,0),MATCH(1,($U$2=GRID!$B$1:$U$1)*(КАЛЕНДАРЬ!AA22=GRID!$B$3:$U$3),0))*GRID!$H$42*(1-GRID!$H$43),0))</f>
        <v>150408</v>
      </c>
      <c r="Q274" s="8" cm="1">
        <f t="array" ref="Q274">IF($I$2="Длительное проживание от 30 ночей ",
INDEX(GRID!$B$4:$U$15,MATCH(Q$7,GRID!$A$4:$A$15,0),MATCH(1,($U$2=GRID!$B$1:$U$1)*(КАЛЕНДАРЬ!AA22=GRID!$B$3:$U$3),0))*GRID!$H$42,
ROUNDUP(INDEX(GRID!$B$4:$U$15,MATCH(Q$7,GRID!$A$4:$A$15,0),MATCH(1,($U$2=GRID!$B$1:$U$1)*(КАЛЕНДАРЬ!AA22=GRID!$B$3:$U$3),0))*GRID!$H$42*(1-GRID!$H$43),0))</f>
        <v>173448</v>
      </c>
      <c r="R274" s="57" t="s">
        <v>119</v>
      </c>
      <c r="S274" s="57" t="s">
        <v>119</v>
      </c>
      <c r="T274" s="57" t="s">
        <v>119</v>
      </c>
    </row>
    <row r="275" spans="1:20" hidden="1">
      <c r="A275" s="148" t="s">
        <v>17</v>
      </c>
      <c r="B275" s="149">
        <v>20</v>
      </c>
      <c r="C275" s="8" cm="1">
        <f t="array" ref="C275">IF($I$2="Длительное проживание от 30 ночей ",
INDEX(GRID!$B$4:$U$15,MATCH(C$7,GRID!$A$4:$A$15,0),MATCH(1,($U$2=GRID!$B$1:$U$1)*(КАЛЕНДАРЬ!AA23=GRID!$B$3:$U$3),0))*GRID!$H$42,
ROUNDUP(INDEX(GRID!$B$4:$U$15,MATCH(C$7,GRID!$A$4:$A$15,0),MATCH(1,($U$2=GRID!$B$1:$U$1)*(КАЛЕНДАРЬ!AA23=GRID!$B$3:$U$3),0))*GRID!$H$42*(1-GRID!$H$43),0))</f>
        <v>41256</v>
      </c>
      <c r="D275" s="8" cm="1">
        <f t="array" ref="D275">IF($I$2="Длительное проживание от 30 ночей ",
INDEX(GRID!$B$18:$U$29,MATCH(C$7,GRID!$A$18:$A$29,0),MATCH(1,($U$2=GRID!$B$1:$U$1)*(КАЛЕНДАРЬ!AA23=GRID!$B$3:$U$3),0))*GRID!$H$42,
ROUNDUP(INDEX(GRID!$B$18:$U$29,MATCH(C$7,GRID!$A$18:$A$29,0),MATCH(1,($U$2=GRID!$B$1:$U$1)*(КАЛЕНДАРЬ!AA23=GRID!$B$3:$U$3),0))*GRID!$H$42*(1-GRID!$H$43),0))</f>
        <v>44856</v>
      </c>
      <c r="E275" s="8" cm="1">
        <f t="array" ref="E275">IF($I$2="Длительное проживание от 30 ночей ",
INDEX(GRID!$B$4:$U$15,MATCH(E$7,GRID!$A$4:$A$15,0),MATCH(1,($U$2=GRID!$B$1:$U$1)*(КАЛЕНДАРЬ!AA23=GRID!$B$3:$U$3),0))*GRID!$H$42,
ROUNDUP(INDEX(GRID!$B$4:$U$15,MATCH(E$7,GRID!$A$4:$A$15,0),MATCH(1,($U$2=GRID!$B$1:$U$1)*(КАЛЕНДАРЬ!AA23=GRID!$B$3:$U$3),0))*GRID!$H$42*(1-GRID!$H$43),0))</f>
        <v>48528</v>
      </c>
      <c r="F275" s="8" cm="1">
        <f t="array" ref="F275">IF($I$2="Длительное проживание от 30 ночей ",
INDEX(GRID!$B$18:$U$29,MATCH(E$7,GRID!$A$18:$A$29,0),MATCH(1,($U$2=GRID!$B$1:$U$1)*(КАЛЕНДАРЬ!AA23=GRID!$B$3:$U$3),0))*GRID!$H$42,
ROUNDUP(INDEX(GRID!$B$18:$U$29,MATCH(E$7,GRID!$A$18:$A$29,0),MATCH(1,($U$2=GRID!$B$1:$U$1)*(КАЛЕНДАРЬ!AA23=GRID!$B$3:$U$3),0))*GRID!$H$42*(1-GRID!$H$43),0))</f>
        <v>52128</v>
      </c>
      <c r="G275" s="57" t="s">
        <v>119</v>
      </c>
      <c r="H275" s="57" t="s">
        <v>119</v>
      </c>
      <c r="I275" s="8" cm="1">
        <f t="array" ref="I275">IF($I$2="Длительное проживание от 30 ночей ",
INDEX(GRID!$B$4:$U$15,MATCH(I$7,GRID!$A$4:$A$15,0),MATCH(1,($U$2=GRID!$B$1:$U$1)*(КАЛЕНДАРЬ!AA23=GRID!$B$3:$U$3),0))*GRID!$H$42,
ROUNDUP(INDEX(GRID!$B$4:$U$15,MATCH(I$7,GRID!$A$4:$A$15,0),MATCH(1,($U$2=GRID!$B$1:$U$1)*(КАЛЕНДАРЬ!AA23=GRID!$B$3:$U$3),0))*GRID!$H$42*(1-GRID!$H$43),0))</f>
        <v>59400</v>
      </c>
      <c r="J275" s="8" cm="1">
        <f t="array" ref="J275">IF($I$2="Длительное проживание от 30 ночей ",
INDEX(GRID!$B$18:$U$29,MATCH(I$7,GRID!$A$18:$A$29,0),MATCH(1,($U$2=GRID!$B$1:$U$1)*(КАЛЕНДАРЬ!AA23=GRID!$B$3:$U$3),0))*GRID!$H$42,
ROUNDUP(INDEX(GRID!$B$18:$U$29,MATCH(I$7,GRID!$A$18:$A$29,0),MATCH(1,($U$2=GRID!$B$1:$U$1)*(КАЛЕНДАРЬ!AA23=GRID!$B$3:$U$3),0))*GRID!$H$42*(1-GRID!$H$43),0))</f>
        <v>63000</v>
      </c>
      <c r="K275" s="57" t="s">
        <v>119</v>
      </c>
      <c r="L275" s="57" t="s">
        <v>119</v>
      </c>
      <c r="M275" s="8" cm="1">
        <f t="array" ref="M275">IF($I$2="Длительное проживание от 30 ночей ",
INDEX(GRID!$B$4:$U$15,MATCH(M$7,GRID!$A$4:$A$15,0),MATCH(1,($U$2=GRID!$B$1:$U$1)*(КАЛЕНДАРЬ!AA23=GRID!$B$3:$U$3),0))*GRID!$H$42,
ROUNDUP(INDEX(GRID!$B$4:$U$15,MATCH(M$7,GRID!$A$4:$A$15,0),MATCH(1,($U$2=GRID!$B$1:$U$1)*(КАЛЕНДАРЬ!AA23=GRID!$B$3:$U$3),0))*GRID!$H$42*(1-GRID!$H$43),0))</f>
        <v>85176</v>
      </c>
      <c r="N275" s="8" cm="1">
        <f t="array" ref="N275">IF($I$2="Длительное проживание от 30 ночей ",
INDEX(GRID!$B$18:$U$29,MATCH(M$7,GRID!$A$18:$A$29,0),MATCH(1,($U$2=GRID!$B$1:$U$1)*(КАЛЕНДАРЬ!AA23=GRID!$B$3:$U$3),0))*GRID!$H$42,
ROUNDUP(INDEX(GRID!$B$18:$U$29,MATCH(M$7,GRID!$A$18:$A$29,0),MATCH(1,($U$2=GRID!$B$1:$U$1)*(КАЛЕНДАРЬ!AA23=GRID!$B$3:$U$3),0))*GRID!$H$42*(1-GRID!$H$43),0))</f>
        <v>88776</v>
      </c>
      <c r="O275" s="57" t="s">
        <v>119</v>
      </c>
      <c r="P275" s="8" cm="1">
        <f t="array" ref="P275">IF($I$2="Длительное проживание от 30 ночей ",
INDEX(GRID!$B$4:$U$15,MATCH(P$7,GRID!$A$4:$A$15,0),MATCH(1,($U$2=GRID!$B$1:$U$1)*(КАЛЕНДАРЬ!AA23=GRID!$B$3:$U$3),0))*GRID!$H$42,
ROUNDUP(INDEX(GRID!$B$4:$U$15,MATCH(P$7,GRID!$A$4:$A$15,0),MATCH(1,($U$2=GRID!$B$1:$U$1)*(КАЛЕНДАРЬ!AA23=GRID!$B$3:$U$3),0))*GRID!$H$42*(1-GRID!$H$43),0))</f>
        <v>150408</v>
      </c>
      <c r="Q275" s="8" cm="1">
        <f t="array" ref="Q275">IF($I$2="Длительное проживание от 30 ночей ",
INDEX(GRID!$B$4:$U$15,MATCH(Q$7,GRID!$A$4:$A$15,0),MATCH(1,($U$2=GRID!$B$1:$U$1)*(КАЛЕНДАРЬ!AA23=GRID!$B$3:$U$3),0))*GRID!$H$42,
ROUNDUP(INDEX(GRID!$B$4:$U$15,MATCH(Q$7,GRID!$A$4:$A$15,0),MATCH(1,($U$2=GRID!$B$1:$U$1)*(КАЛЕНДАРЬ!AA23=GRID!$B$3:$U$3),0))*GRID!$H$42*(1-GRID!$H$43),0))</f>
        <v>173448</v>
      </c>
      <c r="R275" s="57" t="s">
        <v>119</v>
      </c>
      <c r="S275" s="57" t="s">
        <v>119</v>
      </c>
      <c r="T275" s="57" t="s">
        <v>119</v>
      </c>
    </row>
    <row r="276" spans="1:20" hidden="1">
      <c r="A276" s="148" t="s">
        <v>11</v>
      </c>
      <c r="B276" s="149">
        <v>21</v>
      </c>
      <c r="C276" s="8" cm="1">
        <f t="array" ref="C276">IF($I$2="Длительное проживание от 30 ночей ",
INDEX(GRID!$B$4:$U$15,MATCH(C$7,GRID!$A$4:$A$15,0),MATCH(1,($U$2=GRID!$B$1:$U$1)*(КАЛЕНДАРЬ!AA24=GRID!$B$3:$U$3),0))*GRID!$H$42,
ROUNDUP(INDEX(GRID!$B$4:$U$15,MATCH(C$7,GRID!$A$4:$A$15,0),MATCH(1,($U$2=GRID!$B$1:$U$1)*(КАЛЕНДАРЬ!AA24=GRID!$B$3:$U$3),0))*GRID!$H$42*(1-GRID!$H$43),0))</f>
        <v>28872</v>
      </c>
      <c r="D276" s="8" cm="1">
        <f t="array" ref="D276">IF($I$2="Длительное проживание от 30 ночей ",
INDEX(GRID!$B$18:$U$29,MATCH(C$7,GRID!$A$18:$A$29,0),MATCH(1,($U$2=GRID!$B$1:$U$1)*(КАЛЕНДАРЬ!AA24=GRID!$B$3:$U$3),0))*GRID!$H$42,
ROUNDUP(INDEX(GRID!$B$18:$U$29,MATCH(C$7,GRID!$A$18:$A$29,0),MATCH(1,($U$2=GRID!$B$1:$U$1)*(КАЛЕНДАРЬ!AA24=GRID!$B$3:$U$3),0))*GRID!$H$42*(1-GRID!$H$43),0))</f>
        <v>32472</v>
      </c>
      <c r="E276" s="8" cm="1">
        <f t="array" ref="E276">IF($I$2="Длительное проживание от 30 ночей ",
INDEX(GRID!$B$4:$U$15,MATCH(E$7,GRID!$A$4:$A$15,0),MATCH(1,($U$2=GRID!$B$1:$U$1)*(КАЛЕНДАРЬ!AA24=GRID!$B$3:$U$3),0))*GRID!$H$42,
ROUNDUP(INDEX(GRID!$B$4:$U$15,MATCH(E$7,GRID!$A$4:$A$15,0),MATCH(1,($U$2=GRID!$B$1:$U$1)*(КАЛЕНДАРЬ!AA24=GRID!$B$3:$U$3),0))*GRID!$H$42*(1-GRID!$H$43),0))</f>
        <v>34488</v>
      </c>
      <c r="F276" s="8" cm="1">
        <f t="array" ref="F276">IF($I$2="Длительное проживание от 30 ночей ",
INDEX(GRID!$B$18:$U$29,MATCH(E$7,GRID!$A$18:$A$29,0),MATCH(1,($U$2=GRID!$B$1:$U$1)*(КАЛЕНДАРЬ!AA24=GRID!$B$3:$U$3),0))*GRID!$H$42,
ROUNDUP(INDEX(GRID!$B$18:$U$29,MATCH(E$7,GRID!$A$18:$A$29,0),MATCH(1,($U$2=GRID!$B$1:$U$1)*(КАЛЕНДАРЬ!AA24=GRID!$B$3:$U$3),0))*GRID!$H$42*(1-GRID!$H$43),0))</f>
        <v>38088</v>
      </c>
      <c r="G276" s="57" t="s">
        <v>119</v>
      </c>
      <c r="H276" s="57" t="s">
        <v>119</v>
      </c>
      <c r="I276" s="8" cm="1">
        <f t="array" ref="I276">IF($I$2="Длительное проживание от 30 ночей ",
INDEX(GRID!$B$4:$U$15,MATCH(I$7,GRID!$A$4:$A$15,0),MATCH(1,($U$2=GRID!$B$1:$U$1)*(КАЛЕНДАРЬ!AA24=GRID!$B$3:$U$3),0))*GRID!$H$42,
ROUNDUP(INDEX(GRID!$B$4:$U$15,MATCH(I$7,GRID!$A$4:$A$15,0),MATCH(1,($U$2=GRID!$B$1:$U$1)*(КАЛЕНДАРЬ!AA24=GRID!$B$3:$U$3),0))*GRID!$H$42*(1-GRID!$H$43),0))</f>
        <v>43848</v>
      </c>
      <c r="J276" s="8" cm="1">
        <f t="array" ref="J276">IF($I$2="Длительное проживание от 30 ночей ",
INDEX(GRID!$B$18:$U$29,MATCH(I$7,GRID!$A$18:$A$29,0),MATCH(1,($U$2=GRID!$B$1:$U$1)*(КАЛЕНДАРЬ!AA24=GRID!$B$3:$U$3),0))*GRID!$H$42,
ROUNDUP(INDEX(GRID!$B$18:$U$29,MATCH(I$7,GRID!$A$18:$A$29,0),MATCH(1,($U$2=GRID!$B$1:$U$1)*(КАЛЕНДАРЬ!AA24=GRID!$B$3:$U$3),0))*GRID!$H$42*(1-GRID!$H$43),0))</f>
        <v>47448</v>
      </c>
      <c r="K276" s="57" t="s">
        <v>119</v>
      </c>
      <c r="L276" s="57" t="s">
        <v>119</v>
      </c>
      <c r="M276" s="8" cm="1">
        <f t="array" ref="M276">IF($I$2="Длительное проживание от 30 ночей ",
INDEX(GRID!$B$4:$U$15,MATCH(M$7,GRID!$A$4:$A$15,0),MATCH(1,($U$2=GRID!$B$1:$U$1)*(КАЛЕНДАРЬ!AA24=GRID!$B$3:$U$3),0))*GRID!$H$42,
ROUNDUP(INDEX(GRID!$B$4:$U$15,MATCH(M$7,GRID!$A$4:$A$15,0),MATCH(1,($U$2=GRID!$B$1:$U$1)*(КАЛЕНДАРЬ!AA24=GRID!$B$3:$U$3),0))*GRID!$H$42*(1-GRID!$H$43),0))</f>
        <v>64944</v>
      </c>
      <c r="N276" s="8" cm="1">
        <f t="array" ref="N276">IF($I$2="Длительное проживание от 30 ночей ",
INDEX(GRID!$B$18:$U$29,MATCH(M$7,GRID!$A$18:$A$29,0),MATCH(1,($U$2=GRID!$B$1:$U$1)*(КАЛЕНДАРЬ!AA24=GRID!$B$3:$U$3),0))*GRID!$H$42,
ROUNDUP(INDEX(GRID!$B$18:$U$29,MATCH(M$7,GRID!$A$18:$A$29,0),MATCH(1,($U$2=GRID!$B$1:$U$1)*(КАЛЕНДАРЬ!AA24=GRID!$B$3:$U$3),0))*GRID!$H$42*(1-GRID!$H$43),0))</f>
        <v>68544</v>
      </c>
      <c r="O276" s="57" t="s">
        <v>119</v>
      </c>
      <c r="P276" s="8" cm="1">
        <f t="array" ref="P276">IF($I$2="Длительное проживание от 30 ночей ",
INDEX(GRID!$B$4:$U$15,MATCH(P$7,GRID!$A$4:$A$15,0),MATCH(1,($U$2=GRID!$B$1:$U$1)*(КАЛЕНДАРЬ!AA24=GRID!$B$3:$U$3),0))*GRID!$H$42,
ROUNDUP(INDEX(GRID!$B$4:$U$15,MATCH(P$7,GRID!$A$4:$A$15,0),MATCH(1,($U$2=GRID!$B$1:$U$1)*(КАЛЕНДАРЬ!AA24=GRID!$B$3:$U$3),0))*GRID!$H$42*(1-GRID!$H$43),0))</f>
        <v>124488</v>
      </c>
      <c r="Q276" s="8" cm="1">
        <f t="array" ref="Q276">IF($I$2="Длительное проживание от 30 ночей ",
INDEX(GRID!$B$4:$U$15,MATCH(Q$7,GRID!$A$4:$A$15,0),MATCH(1,($U$2=GRID!$B$1:$U$1)*(КАЛЕНДАРЬ!AA24=GRID!$B$3:$U$3),0))*GRID!$H$42,
ROUNDUP(INDEX(GRID!$B$4:$U$15,MATCH(Q$7,GRID!$A$4:$A$15,0),MATCH(1,($U$2=GRID!$B$1:$U$1)*(КАЛЕНДАРЬ!AA24=GRID!$B$3:$U$3),0))*GRID!$H$42*(1-GRID!$H$43),0))</f>
        <v>145728</v>
      </c>
      <c r="R276" s="57" t="s">
        <v>119</v>
      </c>
      <c r="S276" s="57" t="s">
        <v>119</v>
      </c>
      <c r="T276" s="57" t="s">
        <v>119</v>
      </c>
    </row>
    <row r="277" spans="1:20" hidden="1">
      <c r="A277" s="148" t="s">
        <v>12</v>
      </c>
      <c r="B277" s="149">
        <v>22</v>
      </c>
      <c r="C277" s="8" cm="1">
        <f t="array" ref="C277">IF($I$2="Длительное проживание от 30 ночей ",
INDEX(GRID!$B$4:$U$15,MATCH(C$7,GRID!$A$4:$A$15,0),MATCH(1,($U$2=GRID!$B$1:$U$1)*(КАЛЕНДАРЬ!AA25=GRID!$B$3:$U$3),0))*GRID!$H$42,
ROUNDUP(INDEX(GRID!$B$4:$U$15,MATCH(C$7,GRID!$A$4:$A$15,0),MATCH(1,($U$2=GRID!$B$1:$U$1)*(КАЛЕНДАРЬ!AA25=GRID!$B$3:$U$3),0))*GRID!$H$42*(1-GRID!$H$43),0))</f>
        <v>28872</v>
      </c>
      <c r="D277" s="8" cm="1">
        <f t="array" ref="D277">IF($I$2="Длительное проживание от 30 ночей ",
INDEX(GRID!$B$18:$U$29,MATCH(C$7,GRID!$A$18:$A$29,0),MATCH(1,($U$2=GRID!$B$1:$U$1)*(КАЛЕНДАРЬ!AA25=GRID!$B$3:$U$3),0))*GRID!$H$42,
ROUNDUP(INDEX(GRID!$B$18:$U$29,MATCH(C$7,GRID!$A$18:$A$29,0),MATCH(1,($U$2=GRID!$B$1:$U$1)*(КАЛЕНДАРЬ!AA25=GRID!$B$3:$U$3),0))*GRID!$H$42*(1-GRID!$H$43),0))</f>
        <v>32472</v>
      </c>
      <c r="E277" s="8" cm="1">
        <f t="array" ref="E277">IF($I$2="Длительное проживание от 30 ночей ",
INDEX(GRID!$B$4:$U$15,MATCH(E$7,GRID!$A$4:$A$15,0),MATCH(1,($U$2=GRID!$B$1:$U$1)*(КАЛЕНДАРЬ!AA25=GRID!$B$3:$U$3),0))*GRID!$H$42,
ROUNDUP(INDEX(GRID!$B$4:$U$15,MATCH(E$7,GRID!$A$4:$A$15,0),MATCH(1,($U$2=GRID!$B$1:$U$1)*(КАЛЕНДАРЬ!AA25=GRID!$B$3:$U$3),0))*GRID!$H$42*(1-GRID!$H$43),0))</f>
        <v>34488</v>
      </c>
      <c r="F277" s="8" cm="1">
        <f t="array" ref="F277">IF($I$2="Длительное проживание от 30 ночей ",
INDEX(GRID!$B$18:$U$29,MATCH(E$7,GRID!$A$18:$A$29,0),MATCH(1,($U$2=GRID!$B$1:$U$1)*(КАЛЕНДАРЬ!AA25=GRID!$B$3:$U$3),0))*GRID!$H$42,
ROUNDUP(INDEX(GRID!$B$18:$U$29,MATCH(E$7,GRID!$A$18:$A$29,0),MATCH(1,($U$2=GRID!$B$1:$U$1)*(КАЛЕНДАРЬ!AA25=GRID!$B$3:$U$3),0))*GRID!$H$42*(1-GRID!$H$43),0))</f>
        <v>38088</v>
      </c>
      <c r="G277" s="57" t="s">
        <v>119</v>
      </c>
      <c r="H277" s="57" t="s">
        <v>119</v>
      </c>
      <c r="I277" s="8" cm="1">
        <f t="array" ref="I277">IF($I$2="Длительное проживание от 30 ночей ",
INDEX(GRID!$B$4:$U$15,MATCH(I$7,GRID!$A$4:$A$15,0),MATCH(1,($U$2=GRID!$B$1:$U$1)*(КАЛЕНДАРЬ!AA25=GRID!$B$3:$U$3),0))*GRID!$H$42,
ROUNDUP(INDEX(GRID!$B$4:$U$15,MATCH(I$7,GRID!$A$4:$A$15,0),MATCH(1,($U$2=GRID!$B$1:$U$1)*(КАЛЕНДАРЬ!AA25=GRID!$B$3:$U$3),0))*GRID!$H$42*(1-GRID!$H$43),0))</f>
        <v>43848</v>
      </c>
      <c r="J277" s="8" cm="1">
        <f t="array" ref="J277">IF($I$2="Длительное проживание от 30 ночей ",
INDEX(GRID!$B$18:$U$29,MATCH(I$7,GRID!$A$18:$A$29,0),MATCH(1,($U$2=GRID!$B$1:$U$1)*(КАЛЕНДАРЬ!AA25=GRID!$B$3:$U$3),0))*GRID!$H$42,
ROUNDUP(INDEX(GRID!$B$18:$U$29,MATCH(I$7,GRID!$A$18:$A$29,0),MATCH(1,($U$2=GRID!$B$1:$U$1)*(КАЛЕНДАРЬ!AA25=GRID!$B$3:$U$3),0))*GRID!$H$42*(1-GRID!$H$43),0))</f>
        <v>47448</v>
      </c>
      <c r="K277" s="57" t="s">
        <v>119</v>
      </c>
      <c r="L277" s="57" t="s">
        <v>119</v>
      </c>
      <c r="M277" s="8" cm="1">
        <f t="array" ref="M277">IF($I$2="Длительное проживание от 30 ночей ",
INDEX(GRID!$B$4:$U$15,MATCH(M$7,GRID!$A$4:$A$15,0),MATCH(1,($U$2=GRID!$B$1:$U$1)*(КАЛЕНДАРЬ!AA25=GRID!$B$3:$U$3),0))*GRID!$H$42,
ROUNDUP(INDEX(GRID!$B$4:$U$15,MATCH(M$7,GRID!$A$4:$A$15,0),MATCH(1,($U$2=GRID!$B$1:$U$1)*(КАЛЕНДАРЬ!AA25=GRID!$B$3:$U$3),0))*GRID!$H$42*(1-GRID!$H$43),0))</f>
        <v>64944</v>
      </c>
      <c r="N277" s="8" cm="1">
        <f t="array" ref="N277">IF($I$2="Длительное проживание от 30 ночей ",
INDEX(GRID!$B$18:$U$29,MATCH(M$7,GRID!$A$18:$A$29,0),MATCH(1,($U$2=GRID!$B$1:$U$1)*(КАЛЕНДАРЬ!AA25=GRID!$B$3:$U$3),0))*GRID!$H$42,
ROUNDUP(INDEX(GRID!$B$18:$U$29,MATCH(M$7,GRID!$A$18:$A$29,0),MATCH(1,($U$2=GRID!$B$1:$U$1)*(КАЛЕНДАРЬ!AA25=GRID!$B$3:$U$3),0))*GRID!$H$42*(1-GRID!$H$43),0))</f>
        <v>68544</v>
      </c>
      <c r="O277" s="57" t="s">
        <v>119</v>
      </c>
      <c r="P277" s="8" cm="1">
        <f t="array" ref="P277">IF($I$2="Длительное проживание от 30 ночей ",
INDEX(GRID!$B$4:$U$15,MATCH(P$7,GRID!$A$4:$A$15,0),MATCH(1,($U$2=GRID!$B$1:$U$1)*(КАЛЕНДАРЬ!AA25=GRID!$B$3:$U$3),0))*GRID!$H$42,
ROUNDUP(INDEX(GRID!$B$4:$U$15,MATCH(P$7,GRID!$A$4:$A$15,0),MATCH(1,($U$2=GRID!$B$1:$U$1)*(КАЛЕНДАРЬ!AA25=GRID!$B$3:$U$3),0))*GRID!$H$42*(1-GRID!$H$43),0))</f>
        <v>124488</v>
      </c>
      <c r="Q277" s="8" cm="1">
        <f t="array" ref="Q277">IF($I$2="Длительное проживание от 30 ночей ",
INDEX(GRID!$B$4:$U$15,MATCH(Q$7,GRID!$A$4:$A$15,0),MATCH(1,($U$2=GRID!$B$1:$U$1)*(КАЛЕНДАРЬ!AA25=GRID!$B$3:$U$3),0))*GRID!$H$42,
ROUNDUP(INDEX(GRID!$B$4:$U$15,MATCH(Q$7,GRID!$A$4:$A$15,0),MATCH(1,($U$2=GRID!$B$1:$U$1)*(КАЛЕНДАРЬ!AA25=GRID!$B$3:$U$3),0))*GRID!$H$42*(1-GRID!$H$43),0))</f>
        <v>145728</v>
      </c>
      <c r="R277" s="57" t="s">
        <v>119</v>
      </c>
      <c r="S277" s="57" t="s">
        <v>119</v>
      </c>
      <c r="T277" s="57" t="s">
        <v>119</v>
      </c>
    </row>
    <row r="278" spans="1:20" hidden="1">
      <c r="A278" s="148" t="s">
        <v>13</v>
      </c>
      <c r="B278" s="149">
        <v>23</v>
      </c>
      <c r="C278" s="8" cm="1">
        <f t="array" ref="C278">IF($I$2="Длительное проживание от 30 ночей ",
INDEX(GRID!$B$4:$U$15,MATCH(C$7,GRID!$A$4:$A$15,0),MATCH(1,($U$2=GRID!$B$1:$U$1)*(КАЛЕНДАРЬ!AA26=GRID!$B$3:$U$3),0))*GRID!$H$42,
ROUNDUP(INDEX(GRID!$B$4:$U$15,MATCH(C$7,GRID!$A$4:$A$15,0),MATCH(1,($U$2=GRID!$B$1:$U$1)*(КАЛЕНДАРЬ!AA26=GRID!$B$3:$U$3),0))*GRID!$H$42*(1-GRID!$H$43),0))</f>
        <v>28872</v>
      </c>
      <c r="D278" s="8" cm="1">
        <f t="array" ref="D278">IF($I$2="Длительное проживание от 30 ночей ",
INDEX(GRID!$B$18:$U$29,MATCH(C$7,GRID!$A$18:$A$29,0),MATCH(1,($U$2=GRID!$B$1:$U$1)*(КАЛЕНДАРЬ!AA26=GRID!$B$3:$U$3),0))*GRID!$H$42,
ROUNDUP(INDEX(GRID!$B$18:$U$29,MATCH(C$7,GRID!$A$18:$A$29,0),MATCH(1,($U$2=GRID!$B$1:$U$1)*(КАЛЕНДАРЬ!AA26=GRID!$B$3:$U$3),0))*GRID!$H$42*(1-GRID!$H$43),0))</f>
        <v>32472</v>
      </c>
      <c r="E278" s="8" cm="1">
        <f t="array" ref="E278">IF($I$2="Длительное проживание от 30 ночей ",
INDEX(GRID!$B$4:$U$15,MATCH(E$7,GRID!$A$4:$A$15,0),MATCH(1,($U$2=GRID!$B$1:$U$1)*(КАЛЕНДАРЬ!AA26=GRID!$B$3:$U$3),0))*GRID!$H$42,
ROUNDUP(INDEX(GRID!$B$4:$U$15,MATCH(E$7,GRID!$A$4:$A$15,0),MATCH(1,($U$2=GRID!$B$1:$U$1)*(КАЛЕНДАРЬ!AA26=GRID!$B$3:$U$3),0))*GRID!$H$42*(1-GRID!$H$43),0))</f>
        <v>34488</v>
      </c>
      <c r="F278" s="8" cm="1">
        <f t="array" ref="F278">IF($I$2="Длительное проживание от 30 ночей ",
INDEX(GRID!$B$18:$U$29,MATCH(E$7,GRID!$A$18:$A$29,0),MATCH(1,($U$2=GRID!$B$1:$U$1)*(КАЛЕНДАРЬ!AA26=GRID!$B$3:$U$3),0))*GRID!$H$42,
ROUNDUP(INDEX(GRID!$B$18:$U$29,MATCH(E$7,GRID!$A$18:$A$29,0),MATCH(1,($U$2=GRID!$B$1:$U$1)*(КАЛЕНДАРЬ!AA26=GRID!$B$3:$U$3),0))*GRID!$H$42*(1-GRID!$H$43),0))</f>
        <v>38088</v>
      </c>
      <c r="G278" s="57" t="s">
        <v>119</v>
      </c>
      <c r="H278" s="57" t="s">
        <v>119</v>
      </c>
      <c r="I278" s="8" cm="1">
        <f t="array" ref="I278">IF($I$2="Длительное проживание от 30 ночей ",
INDEX(GRID!$B$4:$U$15,MATCH(I$7,GRID!$A$4:$A$15,0),MATCH(1,($U$2=GRID!$B$1:$U$1)*(КАЛЕНДАРЬ!AA26=GRID!$B$3:$U$3),0))*GRID!$H$42,
ROUNDUP(INDEX(GRID!$B$4:$U$15,MATCH(I$7,GRID!$A$4:$A$15,0),MATCH(1,($U$2=GRID!$B$1:$U$1)*(КАЛЕНДАРЬ!AA26=GRID!$B$3:$U$3),0))*GRID!$H$42*(1-GRID!$H$43),0))</f>
        <v>43848</v>
      </c>
      <c r="J278" s="8" cm="1">
        <f t="array" ref="J278">IF($I$2="Длительное проживание от 30 ночей ",
INDEX(GRID!$B$18:$U$29,MATCH(I$7,GRID!$A$18:$A$29,0),MATCH(1,($U$2=GRID!$B$1:$U$1)*(КАЛЕНДАРЬ!AA26=GRID!$B$3:$U$3),0))*GRID!$H$42,
ROUNDUP(INDEX(GRID!$B$18:$U$29,MATCH(I$7,GRID!$A$18:$A$29,0),MATCH(1,($U$2=GRID!$B$1:$U$1)*(КАЛЕНДАРЬ!AA26=GRID!$B$3:$U$3),0))*GRID!$H$42*(1-GRID!$H$43),0))</f>
        <v>47448</v>
      </c>
      <c r="K278" s="57" t="s">
        <v>119</v>
      </c>
      <c r="L278" s="57" t="s">
        <v>119</v>
      </c>
      <c r="M278" s="8" cm="1">
        <f t="array" ref="M278">IF($I$2="Длительное проживание от 30 ночей ",
INDEX(GRID!$B$4:$U$15,MATCH(M$7,GRID!$A$4:$A$15,0),MATCH(1,($U$2=GRID!$B$1:$U$1)*(КАЛЕНДАРЬ!AA26=GRID!$B$3:$U$3),0))*GRID!$H$42,
ROUNDUP(INDEX(GRID!$B$4:$U$15,MATCH(M$7,GRID!$A$4:$A$15,0),MATCH(1,($U$2=GRID!$B$1:$U$1)*(КАЛЕНДАРЬ!AA26=GRID!$B$3:$U$3),0))*GRID!$H$42*(1-GRID!$H$43),0))</f>
        <v>64944</v>
      </c>
      <c r="N278" s="8" cm="1">
        <f t="array" ref="N278">IF($I$2="Длительное проживание от 30 ночей ",
INDEX(GRID!$B$18:$U$29,MATCH(M$7,GRID!$A$18:$A$29,0),MATCH(1,($U$2=GRID!$B$1:$U$1)*(КАЛЕНДАРЬ!AA26=GRID!$B$3:$U$3),0))*GRID!$H$42,
ROUNDUP(INDEX(GRID!$B$18:$U$29,MATCH(M$7,GRID!$A$18:$A$29,0),MATCH(1,($U$2=GRID!$B$1:$U$1)*(КАЛЕНДАРЬ!AA26=GRID!$B$3:$U$3),0))*GRID!$H$42*(1-GRID!$H$43),0))</f>
        <v>68544</v>
      </c>
      <c r="O278" s="57" t="s">
        <v>119</v>
      </c>
      <c r="P278" s="8" cm="1">
        <f t="array" ref="P278">IF($I$2="Длительное проживание от 30 ночей ",
INDEX(GRID!$B$4:$U$15,MATCH(P$7,GRID!$A$4:$A$15,0),MATCH(1,($U$2=GRID!$B$1:$U$1)*(КАЛЕНДАРЬ!AA26=GRID!$B$3:$U$3),0))*GRID!$H$42,
ROUNDUP(INDEX(GRID!$B$4:$U$15,MATCH(P$7,GRID!$A$4:$A$15,0),MATCH(1,($U$2=GRID!$B$1:$U$1)*(КАЛЕНДАРЬ!AA26=GRID!$B$3:$U$3),0))*GRID!$H$42*(1-GRID!$H$43),0))</f>
        <v>124488</v>
      </c>
      <c r="Q278" s="8" cm="1">
        <f t="array" ref="Q278">IF($I$2="Длительное проживание от 30 ночей ",
INDEX(GRID!$B$4:$U$15,MATCH(Q$7,GRID!$A$4:$A$15,0),MATCH(1,($U$2=GRID!$B$1:$U$1)*(КАЛЕНДАРЬ!AA26=GRID!$B$3:$U$3),0))*GRID!$H$42,
ROUNDUP(INDEX(GRID!$B$4:$U$15,MATCH(Q$7,GRID!$A$4:$A$15,0),MATCH(1,($U$2=GRID!$B$1:$U$1)*(КАЛЕНДАРЬ!AA26=GRID!$B$3:$U$3),0))*GRID!$H$42*(1-GRID!$H$43),0))</f>
        <v>145728</v>
      </c>
      <c r="R278" s="57" t="s">
        <v>119</v>
      </c>
      <c r="S278" s="57" t="s">
        <v>119</v>
      </c>
      <c r="T278" s="57" t="s">
        <v>119</v>
      </c>
    </row>
    <row r="279" spans="1:20" hidden="1">
      <c r="A279" s="148" t="s">
        <v>14</v>
      </c>
      <c r="B279" s="149">
        <v>24</v>
      </c>
      <c r="C279" s="8" cm="1">
        <f t="array" ref="C279">IF($I$2="Длительное проживание от 30 ночей ",
INDEX(GRID!$B$4:$U$15,MATCH(C$7,GRID!$A$4:$A$15,0),MATCH(1,($U$2=GRID!$B$1:$U$1)*(КАЛЕНДАРЬ!AA27=GRID!$B$3:$U$3),0))*GRID!$H$42,
ROUNDUP(INDEX(GRID!$B$4:$U$15,MATCH(C$7,GRID!$A$4:$A$15,0),MATCH(1,($U$2=GRID!$B$1:$U$1)*(КАЛЕНДАРЬ!AA27=GRID!$B$3:$U$3),0))*GRID!$H$42*(1-GRID!$H$43),0))</f>
        <v>28872</v>
      </c>
      <c r="D279" s="8" cm="1">
        <f t="array" ref="D279">IF($I$2="Длительное проживание от 30 ночей ",
INDEX(GRID!$B$18:$U$29,MATCH(C$7,GRID!$A$18:$A$29,0),MATCH(1,($U$2=GRID!$B$1:$U$1)*(КАЛЕНДАРЬ!AA27=GRID!$B$3:$U$3),0))*GRID!$H$42,
ROUNDUP(INDEX(GRID!$B$18:$U$29,MATCH(C$7,GRID!$A$18:$A$29,0),MATCH(1,($U$2=GRID!$B$1:$U$1)*(КАЛЕНДАРЬ!AA27=GRID!$B$3:$U$3),0))*GRID!$H$42*(1-GRID!$H$43),0))</f>
        <v>32472</v>
      </c>
      <c r="E279" s="8" cm="1">
        <f t="array" ref="E279">IF($I$2="Длительное проживание от 30 ночей ",
INDEX(GRID!$B$4:$U$15,MATCH(E$7,GRID!$A$4:$A$15,0),MATCH(1,($U$2=GRID!$B$1:$U$1)*(КАЛЕНДАРЬ!AA27=GRID!$B$3:$U$3),0))*GRID!$H$42,
ROUNDUP(INDEX(GRID!$B$4:$U$15,MATCH(E$7,GRID!$A$4:$A$15,0),MATCH(1,($U$2=GRID!$B$1:$U$1)*(КАЛЕНДАРЬ!AA27=GRID!$B$3:$U$3),0))*GRID!$H$42*(1-GRID!$H$43),0))</f>
        <v>34488</v>
      </c>
      <c r="F279" s="8" cm="1">
        <f t="array" ref="F279">IF($I$2="Длительное проживание от 30 ночей ",
INDEX(GRID!$B$18:$U$29,MATCH(E$7,GRID!$A$18:$A$29,0),MATCH(1,($U$2=GRID!$B$1:$U$1)*(КАЛЕНДАРЬ!AA27=GRID!$B$3:$U$3),0))*GRID!$H$42,
ROUNDUP(INDEX(GRID!$B$18:$U$29,MATCH(E$7,GRID!$A$18:$A$29,0),MATCH(1,($U$2=GRID!$B$1:$U$1)*(КАЛЕНДАРЬ!AA27=GRID!$B$3:$U$3),0))*GRID!$H$42*(1-GRID!$H$43),0))</f>
        <v>38088</v>
      </c>
      <c r="G279" s="57" t="s">
        <v>119</v>
      </c>
      <c r="H279" s="57" t="s">
        <v>119</v>
      </c>
      <c r="I279" s="8" cm="1">
        <f t="array" ref="I279">IF($I$2="Длительное проживание от 30 ночей ",
INDEX(GRID!$B$4:$U$15,MATCH(I$7,GRID!$A$4:$A$15,0),MATCH(1,($U$2=GRID!$B$1:$U$1)*(КАЛЕНДАРЬ!AA27=GRID!$B$3:$U$3),0))*GRID!$H$42,
ROUNDUP(INDEX(GRID!$B$4:$U$15,MATCH(I$7,GRID!$A$4:$A$15,0),MATCH(1,($U$2=GRID!$B$1:$U$1)*(КАЛЕНДАРЬ!AA27=GRID!$B$3:$U$3),0))*GRID!$H$42*(1-GRID!$H$43),0))</f>
        <v>43848</v>
      </c>
      <c r="J279" s="8" cm="1">
        <f t="array" ref="J279">IF($I$2="Длительное проживание от 30 ночей ",
INDEX(GRID!$B$18:$U$29,MATCH(I$7,GRID!$A$18:$A$29,0),MATCH(1,($U$2=GRID!$B$1:$U$1)*(КАЛЕНДАРЬ!AA27=GRID!$B$3:$U$3),0))*GRID!$H$42,
ROUNDUP(INDEX(GRID!$B$18:$U$29,MATCH(I$7,GRID!$A$18:$A$29,0),MATCH(1,($U$2=GRID!$B$1:$U$1)*(КАЛЕНДАРЬ!AA27=GRID!$B$3:$U$3),0))*GRID!$H$42*(1-GRID!$H$43),0))</f>
        <v>47448</v>
      </c>
      <c r="K279" s="57" t="s">
        <v>119</v>
      </c>
      <c r="L279" s="57" t="s">
        <v>119</v>
      </c>
      <c r="M279" s="8" cm="1">
        <f t="array" ref="M279">IF($I$2="Длительное проживание от 30 ночей ",
INDEX(GRID!$B$4:$U$15,MATCH(M$7,GRID!$A$4:$A$15,0),MATCH(1,($U$2=GRID!$B$1:$U$1)*(КАЛЕНДАРЬ!AA27=GRID!$B$3:$U$3),0))*GRID!$H$42,
ROUNDUP(INDEX(GRID!$B$4:$U$15,MATCH(M$7,GRID!$A$4:$A$15,0),MATCH(1,($U$2=GRID!$B$1:$U$1)*(КАЛЕНДАРЬ!AA27=GRID!$B$3:$U$3),0))*GRID!$H$42*(1-GRID!$H$43),0))</f>
        <v>64944</v>
      </c>
      <c r="N279" s="8" cm="1">
        <f t="array" ref="N279">IF($I$2="Длительное проживание от 30 ночей ",
INDEX(GRID!$B$18:$U$29,MATCH(M$7,GRID!$A$18:$A$29,0),MATCH(1,($U$2=GRID!$B$1:$U$1)*(КАЛЕНДАРЬ!AA27=GRID!$B$3:$U$3),0))*GRID!$H$42,
ROUNDUP(INDEX(GRID!$B$18:$U$29,MATCH(M$7,GRID!$A$18:$A$29,0),MATCH(1,($U$2=GRID!$B$1:$U$1)*(КАЛЕНДАРЬ!AA27=GRID!$B$3:$U$3),0))*GRID!$H$42*(1-GRID!$H$43),0))</f>
        <v>68544</v>
      </c>
      <c r="O279" s="57" t="s">
        <v>119</v>
      </c>
      <c r="P279" s="8" cm="1">
        <f t="array" ref="P279">IF($I$2="Длительное проживание от 30 ночей ",
INDEX(GRID!$B$4:$U$15,MATCH(P$7,GRID!$A$4:$A$15,0),MATCH(1,($U$2=GRID!$B$1:$U$1)*(КАЛЕНДАРЬ!AA27=GRID!$B$3:$U$3),0))*GRID!$H$42,
ROUNDUP(INDEX(GRID!$B$4:$U$15,MATCH(P$7,GRID!$A$4:$A$15,0),MATCH(1,($U$2=GRID!$B$1:$U$1)*(КАЛЕНДАРЬ!AA27=GRID!$B$3:$U$3),0))*GRID!$H$42*(1-GRID!$H$43),0))</f>
        <v>124488</v>
      </c>
      <c r="Q279" s="8" cm="1">
        <f t="array" ref="Q279">IF($I$2="Длительное проживание от 30 ночей ",
INDEX(GRID!$B$4:$U$15,MATCH(Q$7,GRID!$A$4:$A$15,0),MATCH(1,($U$2=GRID!$B$1:$U$1)*(КАЛЕНДАРЬ!AA27=GRID!$B$3:$U$3),0))*GRID!$H$42,
ROUNDUP(INDEX(GRID!$B$4:$U$15,MATCH(Q$7,GRID!$A$4:$A$15,0),MATCH(1,($U$2=GRID!$B$1:$U$1)*(КАЛЕНДАРЬ!AA27=GRID!$B$3:$U$3),0))*GRID!$H$42*(1-GRID!$H$43),0))</f>
        <v>145728</v>
      </c>
      <c r="R279" s="57" t="s">
        <v>119</v>
      </c>
      <c r="S279" s="57" t="s">
        <v>119</v>
      </c>
      <c r="T279" s="57" t="s">
        <v>119</v>
      </c>
    </row>
    <row r="280" spans="1:20" hidden="1">
      <c r="A280" s="148" t="s">
        <v>15</v>
      </c>
      <c r="B280" s="149">
        <v>25</v>
      </c>
      <c r="C280" s="8" cm="1">
        <f t="array" ref="C280">IF($I$2="Длительное проживание от 30 ночей ",
INDEX(GRID!$B$4:$U$15,MATCH(C$7,GRID!$A$4:$A$15,0),MATCH(1,($U$2=GRID!$B$1:$U$1)*(КАЛЕНДАРЬ!AA28=GRID!$B$3:$U$3),0))*GRID!$H$42,
ROUNDUP(INDEX(GRID!$B$4:$U$15,MATCH(C$7,GRID!$A$4:$A$15,0),MATCH(1,($U$2=GRID!$B$1:$U$1)*(КАЛЕНДАРЬ!AA28=GRID!$B$3:$U$3),0))*GRID!$H$42*(1-GRID!$H$43),0))</f>
        <v>28872</v>
      </c>
      <c r="D280" s="8" cm="1">
        <f t="array" ref="D280">IF($I$2="Длительное проживание от 30 ночей ",
INDEX(GRID!$B$18:$U$29,MATCH(C$7,GRID!$A$18:$A$29,0),MATCH(1,($U$2=GRID!$B$1:$U$1)*(КАЛЕНДАРЬ!AA28=GRID!$B$3:$U$3),0))*GRID!$H$42,
ROUNDUP(INDEX(GRID!$B$18:$U$29,MATCH(C$7,GRID!$A$18:$A$29,0),MATCH(1,($U$2=GRID!$B$1:$U$1)*(КАЛЕНДАРЬ!AA28=GRID!$B$3:$U$3),0))*GRID!$H$42*(1-GRID!$H$43),0))</f>
        <v>32472</v>
      </c>
      <c r="E280" s="8" cm="1">
        <f t="array" ref="E280">IF($I$2="Длительное проживание от 30 ночей ",
INDEX(GRID!$B$4:$U$15,MATCH(E$7,GRID!$A$4:$A$15,0),MATCH(1,($U$2=GRID!$B$1:$U$1)*(КАЛЕНДАРЬ!AA28=GRID!$B$3:$U$3),0))*GRID!$H$42,
ROUNDUP(INDEX(GRID!$B$4:$U$15,MATCH(E$7,GRID!$A$4:$A$15,0),MATCH(1,($U$2=GRID!$B$1:$U$1)*(КАЛЕНДАРЬ!AA28=GRID!$B$3:$U$3),0))*GRID!$H$42*(1-GRID!$H$43),0))</f>
        <v>34488</v>
      </c>
      <c r="F280" s="8" cm="1">
        <f t="array" ref="F280">IF($I$2="Длительное проживание от 30 ночей ",
INDEX(GRID!$B$18:$U$29,MATCH(E$7,GRID!$A$18:$A$29,0),MATCH(1,($U$2=GRID!$B$1:$U$1)*(КАЛЕНДАРЬ!AA28=GRID!$B$3:$U$3),0))*GRID!$H$42,
ROUNDUP(INDEX(GRID!$B$18:$U$29,MATCH(E$7,GRID!$A$18:$A$29,0),MATCH(1,($U$2=GRID!$B$1:$U$1)*(КАЛЕНДАРЬ!AA28=GRID!$B$3:$U$3),0))*GRID!$H$42*(1-GRID!$H$43),0))</f>
        <v>38088</v>
      </c>
      <c r="G280" s="57" t="s">
        <v>119</v>
      </c>
      <c r="H280" s="57" t="s">
        <v>119</v>
      </c>
      <c r="I280" s="8" cm="1">
        <f t="array" ref="I280">IF($I$2="Длительное проживание от 30 ночей ",
INDEX(GRID!$B$4:$U$15,MATCH(I$7,GRID!$A$4:$A$15,0),MATCH(1,($U$2=GRID!$B$1:$U$1)*(КАЛЕНДАРЬ!AA28=GRID!$B$3:$U$3),0))*GRID!$H$42,
ROUNDUP(INDEX(GRID!$B$4:$U$15,MATCH(I$7,GRID!$A$4:$A$15,0),MATCH(1,($U$2=GRID!$B$1:$U$1)*(КАЛЕНДАРЬ!AA28=GRID!$B$3:$U$3),0))*GRID!$H$42*(1-GRID!$H$43),0))</f>
        <v>43848</v>
      </c>
      <c r="J280" s="8" cm="1">
        <f t="array" ref="J280">IF($I$2="Длительное проживание от 30 ночей ",
INDEX(GRID!$B$18:$U$29,MATCH(I$7,GRID!$A$18:$A$29,0),MATCH(1,($U$2=GRID!$B$1:$U$1)*(КАЛЕНДАРЬ!AA28=GRID!$B$3:$U$3),0))*GRID!$H$42,
ROUNDUP(INDEX(GRID!$B$18:$U$29,MATCH(I$7,GRID!$A$18:$A$29,0),MATCH(1,($U$2=GRID!$B$1:$U$1)*(КАЛЕНДАРЬ!AA28=GRID!$B$3:$U$3),0))*GRID!$H$42*(1-GRID!$H$43),0))</f>
        <v>47448</v>
      </c>
      <c r="K280" s="57" t="s">
        <v>119</v>
      </c>
      <c r="L280" s="57" t="s">
        <v>119</v>
      </c>
      <c r="M280" s="8" cm="1">
        <f t="array" ref="M280">IF($I$2="Длительное проживание от 30 ночей ",
INDEX(GRID!$B$4:$U$15,MATCH(M$7,GRID!$A$4:$A$15,0),MATCH(1,($U$2=GRID!$B$1:$U$1)*(КАЛЕНДАРЬ!AA28=GRID!$B$3:$U$3),0))*GRID!$H$42,
ROUNDUP(INDEX(GRID!$B$4:$U$15,MATCH(M$7,GRID!$A$4:$A$15,0),MATCH(1,($U$2=GRID!$B$1:$U$1)*(КАЛЕНДАРЬ!AA28=GRID!$B$3:$U$3),0))*GRID!$H$42*(1-GRID!$H$43),0))</f>
        <v>64944</v>
      </c>
      <c r="N280" s="8" cm="1">
        <f t="array" ref="N280">IF($I$2="Длительное проживание от 30 ночей ",
INDEX(GRID!$B$18:$U$29,MATCH(M$7,GRID!$A$18:$A$29,0),MATCH(1,($U$2=GRID!$B$1:$U$1)*(КАЛЕНДАРЬ!AA28=GRID!$B$3:$U$3),0))*GRID!$H$42,
ROUNDUP(INDEX(GRID!$B$18:$U$29,MATCH(M$7,GRID!$A$18:$A$29,0),MATCH(1,($U$2=GRID!$B$1:$U$1)*(КАЛЕНДАРЬ!AA28=GRID!$B$3:$U$3),0))*GRID!$H$42*(1-GRID!$H$43),0))</f>
        <v>68544</v>
      </c>
      <c r="O280" s="57" t="s">
        <v>119</v>
      </c>
      <c r="P280" s="8" cm="1">
        <f t="array" ref="P280">IF($I$2="Длительное проживание от 30 ночей ",
INDEX(GRID!$B$4:$U$15,MATCH(P$7,GRID!$A$4:$A$15,0),MATCH(1,($U$2=GRID!$B$1:$U$1)*(КАЛЕНДАРЬ!AA28=GRID!$B$3:$U$3),0))*GRID!$H$42,
ROUNDUP(INDEX(GRID!$B$4:$U$15,MATCH(P$7,GRID!$A$4:$A$15,0),MATCH(1,($U$2=GRID!$B$1:$U$1)*(КАЛЕНДАРЬ!AA28=GRID!$B$3:$U$3),0))*GRID!$H$42*(1-GRID!$H$43),0))</f>
        <v>124488</v>
      </c>
      <c r="Q280" s="8" cm="1">
        <f t="array" ref="Q280">IF($I$2="Длительное проживание от 30 ночей ",
INDEX(GRID!$B$4:$U$15,MATCH(Q$7,GRID!$A$4:$A$15,0),MATCH(1,($U$2=GRID!$B$1:$U$1)*(КАЛЕНДАРЬ!AA28=GRID!$B$3:$U$3),0))*GRID!$H$42,
ROUNDUP(INDEX(GRID!$B$4:$U$15,MATCH(Q$7,GRID!$A$4:$A$15,0),MATCH(1,($U$2=GRID!$B$1:$U$1)*(КАЛЕНДАРЬ!AA28=GRID!$B$3:$U$3),0))*GRID!$H$42*(1-GRID!$H$43),0))</f>
        <v>145728</v>
      </c>
      <c r="R280" s="57" t="s">
        <v>119</v>
      </c>
      <c r="S280" s="57" t="s">
        <v>119</v>
      </c>
      <c r="T280" s="57" t="s">
        <v>119</v>
      </c>
    </row>
    <row r="281" spans="1:20" hidden="1">
      <c r="A281" s="148" t="s">
        <v>16</v>
      </c>
      <c r="B281" s="149">
        <v>26</v>
      </c>
      <c r="C281" s="8" cm="1">
        <f t="array" ref="C281">IF($I$2="Длительное проживание от 30 ночей ",
INDEX(GRID!$B$4:$U$15,MATCH(C$7,GRID!$A$4:$A$15,0),MATCH(1,($U$2=GRID!$B$1:$U$1)*(КАЛЕНДАРЬ!AA29=GRID!$B$3:$U$3),0))*GRID!$H$42,
ROUNDUP(INDEX(GRID!$B$4:$U$15,MATCH(C$7,GRID!$A$4:$A$15,0),MATCH(1,($U$2=GRID!$B$1:$U$1)*(КАЛЕНДАРЬ!AA29=GRID!$B$3:$U$3),0))*GRID!$H$42*(1-GRID!$H$43),0))</f>
        <v>28872</v>
      </c>
      <c r="D281" s="8" cm="1">
        <f t="array" ref="D281">IF($I$2="Длительное проживание от 30 ночей ",
INDEX(GRID!$B$18:$U$29,MATCH(C$7,GRID!$A$18:$A$29,0),MATCH(1,($U$2=GRID!$B$1:$U$1)*(КАЛЕНДАРЬ!AA29=GRID!$B$3:$U$3),0))*GRID!$H$42,
ROUNDUP(INDEX(GRID!$B$18:$U$29,MATCH(C$7,GRID!$A$18:$A$29,0),MATCH(1,($U$2=GRID!$B$1:$U$1)*(КАЛЕНДАРЬ!AA29=GRID!$B$3:$U$3),0))*GRID!$H$42*(1-GRID!$H$43),0))</f>
        <v>32472</v>
      </c>
      <c r="E281" s="8" cm="1">
        <f t="array" ref="E281">IF($I$2="Длительное проживание от 30 ночей ",
INDEX(GRID!$B$4:$U$15,MATCH(E$7,GRID!$A$4:$A$15,0),MATCH(1,($U$2=GRID!$B$1:$U$1)*(КАЛЕНДАРЬ!AA29=GRID!$B$3:$U$3),0))*GRID!$H$42,
ROUNDUP(INDEX(GRID!$B$4:$U$15,MATCH(E$7,GRID!$A$4:$A$15,0),MATCH(1,($U$2=GRID!$B$1:$U$1)*(КАЛЕНДАРЬ!AA29=GRID!$B$3:$U$3),0))*GRID!$H$42*(1-GRID!$H$43),0))</f>
        <v>34488</v>
      </c>
      <c r="F281" s="8" cm="1">
        <f t="array" ref="F281">IF($I$2="Длительное проживание от 30 ночей ",
INDEX(GRID!$B$18:$U$29,MATCH(E$7,GRID!$A$18:$A$29,0),MATCH(1,($U$2=GRID!$B$1:$U$1)*(КАЛЕНДАРЬ!AA29=GRID!$B$3:$U$3),0))*GRID!$H$42,
ROUNDUP(INDEX(GRID!$B$18:$U$29,MATCH(E$7,GRID!$A$18:$A$29,0),MATCH(1,($U$2=GRID!$B$1:$U$1)*(КАЛЕНДАРЬ!AA29=GRID!$B$3:$U$3),0))*GRID!$H$42*(1-GRID!$H$43),0))</f>
        <v>38088</v>
      </c>
      <c r="G281" s="57" t="s">
        <v>119</v>
      </c>
      <c r="H281" s="57" t="s">
        <v>119</v>
      </c>
      <c r="I281" s="8" cm="1">
        <f t="array" ref="I281">IF($I$2="Длительное проживание от 30 ночей ",
INDEX(GRID!$B$4:$U$15,MATCH(I$7,GRID!$A$4:$A$15,0),MATCH(1,($U$2=GRID!$B$1:$U$1)*(КАЛЕНДАРЬ!AA29=GRID!$B$3:$U$3),0))*GRID!$H$42,
ROUNDUP(INDEX(GRID!$B$4:$U$15,MATCH(I$7,GRID!$A$4:$A$15,0),MATCH(1,($U$2=GRID!$B$1:$U$1)*(КАЛЕНДАРЬ!AA29=GRID!$B$3:$U$3),0))*GRID!$H$42*(1-GRID!$H$43),0))</f>
        <v>43848</v>
      </c>
      <c r="J281" s="8" cm="1">
        <f t="array" ref="J281">IF($I$2="Длительное проживание от 30 ночей ",
INDEX(GRID!$B$18:$U$29,MATCH(I$7,GRID!$A$18:$A$29,0),MATCH(1,($U$2=GRID!$B$1:$U$1)*(КАЛЕНДАРЬ!AA29=GRID!$B$3:$U$3),0))*GRID!$H$42,
ROUNDUP(INDEX(GRID!$B$18:$U$29,MATCH(I$7,GRID!$A$18:$A$29,0),MATCH(1,($U$2=GRID!$B$1:$U$1)*(КАЛЕНДАРЬ!AA29=GRID!$B$3:$U$3),0))*GRID!$H$42*(1-GRID!$H$43),0))</f>
        <v>47448</v>
      </c>
      <c r="K281" s="57" t="s">
        <v>119</v>
      </c>
      <c r="L281" s="57" t="s">
        <v>119</v>
      </c>
      <c r="M281" s="8" cm="1">
        <f t="array" ref="M281">IF($I$2="Длительное проживание от 30 ночей ",
INDEX(GRID!$B$4:$U$15,MATCH(M$7,GRID!$A$4:$A$15,0),MATCH(1,($U$2=GRID!$B$1:$U$1)*(КАЛЕНДАРЬ!AA29=GRID!$B$3:$U$3),0))*GRID!$H$42,
ROUNDUP(INDEX(GRID!$B$4:$U$15,MATCH(M$7,GRID!$A$4:$A$15,0),MATCH(1,($U$2=GRID!$B$1:$U$1)*(КАЛЕНДАРЬ!AA29=GRID!$B$3:$U$3),0))*GRID!$H$42*(1-GRID!$H$43),0))</f>
        <v>64944</v>
      </c>
      <c r="N281" s="8" cm="1">
        <f t="array" ref="N281">IF($I$2="Длительное проживание от 30 ночей ",
INDEX(GRID!$B$18:$U$29,MATCH(M$7,GRID!$A$18:$A$29,0),MATCH(1,($U$2=GRID!$B$1:$U$1)*(КАЛЕНДАРЬ!AA29=GRID!$B$3:$U$3),0))*GRID!$H$42,
ROUNDUP(INDEX(GRID!$B$18:$U$29,MATCH(M$7,GRID!$A$18:$A$29,0),MATCH(1,($U$2=GRID!$B$1:$U$1)*(КАЛЕНДАРЬ!AA29=GRID!$B$3:$U$3),0))*GRID!$H$42*(1-GRID!$H$43),0))</f>
        <v>68544</v>
      </c>
      <c r="O281" s="57" t="s">
        <v>119</v>
      </c>
      <c r="P281" s="8" cm="1">
        <f t="array" ref="P281">IF($I$2="Длительное проживание от 30 ночей ",
INDEX(GRID!$B$4:$U$15,MATCH(P$7,GRID!$A$4:$A$15,0),MATCH(1,($U$2=GRID!$B$1:$U$1)*(КАЛЕНДАРЬ!AA29=GRID!$B$3:$U$3),0))*GRID!$H$42,
ROUNDUP(INDEX(GRID!$B$4:$U$15,MATCH(P$7,GRID!$A$4:$A$15,0),MATCH(1,($U$2=GRID!$B$1:$U$1)*(КАЛЕНДАРЬ!AA29=GRID!$B$3:$U$3),0))*GRID!$H$42*(1-GRID!$H$43),0))</f>
        <v>124488</v>
      </c>
      <c r="Q281" s="8" cm="1">
        <f t="array" ref="Q281">IF($I$2="Длительное проживание от 30 ночей ",
INDEX(GRID!$B$4:$U$15,MATCH(Q$7,GRID!$A$4:$A$15,0),MATCH(1,($U$2=GRID!$B$1:$U$1)*(КАЛЕНДАРЬ!AA29=GRID!$B$3:$U$3),0))*GRID!$H$42,
ROUNDUP(INDEX(GRID!$B$4:$U$15,MATCH(Q$7,GRID!$A$4:$A$15,0),MATCH(1,($U$2=GRID!$B$1:$U$1)*(КАЛЕНДАРЬ!AA29=GRID!$B$3:$U$3),0))*GRID!$H$42*(1-GRID!$H$43),0))</f>
        <v>145728</v>
      </c>
      <c r="R281" s="57" t="s">
        <v>119</v>
      </c>
      <c r="S281" s="57" t="s">
        <v>119</v>
      </c>
      <c r="T281" s="57" t="s">
        <v>119</v>
      </c>
    </row>
    <row r="282" spans="1:20" hidden="1">
      <c r="A282" s="148" t="s">
        <v>17</v>
      </c>
      <c r="B282" s="149">
        <v>27</v>
      </c>
      <c r="C282" s="8" cm="1">
        <f t="array" ref="C282">IF($I$2="Длительное проживание от 30 ночей ",
INDEX(GRID!$B$4:$U$15,MATCH(C$7,GRID!$A$4:$A$15,0),MATCH(1,($U$2=GRID!$B$1:$U$1)*(КАЛЕНДАРЬ!AA30=GRID!$B$3:$U$3),0))*GRID!$H$42,
ROUNDUP(INDEX(GRID!$B$4:$U$15,MATCH(C$7,GRID!$A$4:$A$15,0),MATCH(1,($U$2=GRID!$B$1:$U$1)*(КАЛЕНДАРЬ!AA30=GRID!$B$3:$U$3),0))*GRID!$H$42*(1-GRID!$H$43),0))</f>
        <v>28872</v>
      </c>
      <c r="D282" s="8" cm="1">
        <f t="array" ref="D282">IF($I$2="Длительное проживание от 30 ночей ",
INDEX(GRID!$B$18:$U$29,MATCH(C$7,GRID!$A$18:$A$29,0),MATCH(1,($U$2=GRID!$B$1:$U$1)*(КАЛЕНДАРЬ!AA30=GRID!$B$3:$U$3),0))*GRID!$H$42,
ROUNDUP(INDEX(GRID!$B$18:$U$29,MATCH(C$7,GRID!$A$18:$A$29,0),MATCH(1,($U$2=GRID!$B$1:$U$1)*(КАЛЕНДАРЬ!AA30=GRID!$B$3:$U$3),0))*GRID!$H$42*(1-GRID!$H$43),0))</f>
        <v>32472</v>
      </c>
      <c r="E282" s="8" cm="1">
        <f t="array" ref="E282">IF($I$2="Длительное проживание от 30 ночей ",
INDEX(GRID!$B$4:$U$15,MATCH(E$7,GRID!$A$4:$A$15,0),MATCH(1,($U$2=GRID!$B$1:$U$1)*(КАЛЕНДАРЬ!AA30=GRID!$B$3:$U$3),0))*GRID!$H$42,
ROUNDUP(INDEX(GRID!$B$4:$U$15,MATCH(E$7,GRID!$A$4:$A$15,0),MATCH(1,($U$2=GRID!$B$1:$U$1)*(КАЛЕНДАРЬ!AA30=GRID!$B$3:$U$3),0))*GRID!$H$42*(1-GRID!$H$43),0))</f>
        <v>34488</v>
      </c>
      <c r="F282" s="8" cm="1">
        <f t="array" ref="F282">IF($I$2="Длительное проживание от 30 ночей ",
INDEX(GRID!$B$18:$U$29,MATCH(E$7,GRID!$A$18:$A$29,0),MATCH(1,($U$2=GRID!$B$1:$U$1)*(КАЛЕНДАРЬ!AA30=GRID!$B$3:$U$3),0))*GRID!$H$42,
ROUNDUP(INDEX(GRID!$B$18:$U$29,MATCH(E$7,GRID!$A$18:$A$29,0),MATCH(1,($U$2=GRID!$B$1:$U$1)*(КАЛЕНДАРЬ!AA30=GRID!$B$3:$U$3),0))*GRID!$H$42*(1-GRID!$H$43),0))</f>
        <v>38088</v>
      </c>
      <c r="G282" s="57" t="s">
        <v>119</v>
      </c>
      <c r="H282" s="57" t="s">
        <v>119</v>
      </c>
      <c r="I282" s="8" cm="1">
        <f t="array" ref="I282">IF($I$2="Длительное проживание от 30 ночей ",
INDEX(GRID!$B$4:$U$15,MATCH(I$7,GRID!$A$4:$A$15,0),MATCH(1,($U$2=GRID!$B$1:$U$1)*(КАЛЕНДАРЬ!AA30=GRID!$B$3:$U$3),0))*GRID!$H$42,
ROUNDUP(INDEX(GRID!$B$4:$U$15,MATCH(I$7,GRID!$A$4:$A$15,0),MATCH(1,($U$2=GRID!$B$1:$U$1)*(КАЛЕНДАРЬ!AA30=GRID!$B$3:$U$3),0))*GRID!$H$42*(1-GRID!$H$43),0))</f>
        <v>43848</v>
      </c>
      <c r="J282" s="8" cm="1">
        <f t="array" ref="J282">IF($I$2="Длительное проживание от 30 ночей ",
INDEX(GRID!$B$18:$U$29,MATCH(I$7,GRID!$A$18:$A$29,0),MATCH(1,($U$2=GRID!$B$1:$U$1)*(КАЛЕНДАРЬ!AA30=GRID!$B$3:$U$3),0))*GRID!$H$42,
ROUNDUP(INDEX(GRID!$B$18:$U$29,MATCH(I$7,GRID!$A$18:$A$29,0),MATCH(1,($U$2=GRID!$B$1:$U$1)*(КАЛЕНДАРЬ!AA30=GRID!$B$3:$U$3),0))*GRID!$H$42*(1-GRID!$H$43),0))</f>
        <v>47448</v>
      </c>
      <c r="K282" s="57" t="s">
        <v>119</v>
      </c>
      <c r="L282" s="57" t="s">
        <v>119</v>
      </c>
      <c r="M282" s="8" cm="1">
        <f t="array" ref="M282">IF($I$2="Длительное проживание от 30 ночей ",
INDEX(GRID!$B$4:$U$15,MATCH(M$7,GRID!$A$4:$A$15,0),MATCH(1,($U$2=GRID!$B$1:$U$1)*(КАЛЕНДАРЬ!AA30=GRID!$B$3:$U$3),0))*GRID!$H$42,
ROUNDUP(INDEX(GRID!$B$4:$U$15,MATCH(M$7,GRID!$A$4:$A$15,0),MATCH(1,($U$2=GRID!$B$1:$U$1)*(КАЛЕНДАРЬ!AA30=GRID!$B$3:$U$3),0))*GRID!$H$42*(1-GRID!$H$43),0))</f>
        <v>64944</v>
      </c>
      <c r="N282" s="8" cm="1">
        <f t="array" ref="N282">IF($I$2="Длительное проживание от 30 ночей ",
INDEX(GRID!$B$18:$U$29,MATCH(M$7,GRID!$A$18:$A$29,0),MATCH(1,($U$2=GRID!$B$1:$U$1)*(КАЛЕНДАРЬ!AA30=GRID!$B$3:$U$3),0))*GRID!$H$42,
ROUNDUP(INDEX(GRID!$B$18:$U$29,MATCH(M$7,GRID!$A$18:$A$29,0),MATCH(1,($U$2=GRID!$B$1:$U$1)*(КАЛЕНДАРЬ!AA30=GRID!$B$3:$U$3),0))*GRID!$H$42*(1-GRID!$H$43),0))</f>
        <v>68544</v>
      </c>
      <c r="O282" s="57" t="s">
        <v>119</v>
      </c>
      <c r="P282" s="8" cm="1">
        <f t="array" ref="P282">IF($I$2="Длительное проживание от 30 ночей ",
INDEX(GRID!$B$4:$U$15,MATCH(P$7,GRID!$A$4:$A$15,0),MATCH(1,($U$2=GRID!$B$1:$U$1)*(КАЛЕНДАРЬ!AA30=GRID!$B$3:$U$3),0))*GRID!$H$42,
ROUNDUP(INDEX(GRID!$B$4:$U$15,MATCH(P$7,GRID!$A$4:$A$15,0),MATCH(1,($U$2=GRID!$B$1:$U$1)*(КАЛЕНДАРЬ!AA30=GRID!$B$3:$U$3),0))*GRID!$H$42*(1-GRID!$H$43),0))</f>
        <v>124488</v>
      </c>
      <c r="Q282" s="8" cm="1">
        <f t="array" ref="Q282">IF($I$2="Длительное проживание от 30 ночей ",
INDEX(GRID!$B$4:$U$15,MATCH(Q$7,GRID!$A$4:$A$15,0),MATCH(1,($U$2=GRID!$B$1:$U$1)*(КАЛЕНДАРЬ!AA30=GRID!$B$3:$U$3),0))*GRID!$H$42,
ROUNDUP(INDEX(GRID!$B$4:$U$15,MATCH(Q$7,GRID!$A$4:$A$15,0),MATCH(1,($U$2=GRID!$B$1:$U$1)*(КАЛЕНДАРЬ!AA30=GRID!$B$3:$U$3),0))*GRID!$H$42*(1-GRID!$H$43),0))</f>
        <v>145728</v>
      </c>
      <c r="R282" s="57" t="s">
        <v>119</v>
      </c>
      <c r="S282" s="57" t="s">
        <v>119</v>
      </c>
      <c r="T282" s="57" t="s">
        <v>119</v>
      </c>
    </row>
    <row r="283" spans="1:20" hidden="1">
      <c r="A283" s="148" t="s">
        <v>11</v>
      </c>
      <c r="B283" s="149">
        <v>28</v>
      </c>
      <c r="C283" s="8" cm="1">
        <f t="array" ref="C283">IF($I$2="Длительное проживание от 30 ночей ",
INDEX(GRID!$B$4:$U$15,MATCH(C$7,GRID!$A$4:$A$15,0),MATCH(1,($U$2=GRID!$B$1:$U$1)*(КАЛЕНДАРЬ!AA31=GRID!$B$3:$U$3),0))*GRID!$H$42,
ROUNDUP(INDEX(GRID!$B$4:$U$15,MATCH(C$7,GRID!$A$4:$A$15,0),MATCH(1,($U$2=GRID!$B$1:$U$1)*(КАЛЕНДАРЬ!AA31=GRID!$B$3:$U$3),0))*GRID!$H$42*(1-GRID!$H$43),0))</f>
        <v>26280</v>
      </c>
      <c r="D283" s="8" cm="1">
        <f t="array" ref="D283">IF($I$2="Длительное проживание от 30 ночей ",
INDEX(GRID!$B$18:$U$29,MATCH(C$7,GRID!$A$18:$A$29,0),MATCH(1,($U$2=GRID!$B$1:$U$1)*(КАЛЕНДАРЬ!AA31=GRID!$B$3:$U$3),0))*GRID!$H$42,
ROUNDUP(INDEX(GRID!$B$18:$U$29,MATCH(C$7,GRID!$A$18:$A$29,0),MATCH(1,($U$2=GRID!$B$1:$U$1)*(КАЛЕНДАРЬ!AA31=GRID!$B$3:$U$3),0))*GRID!$H$42*(1-GRID!$H$43),0))</f>
        <v>29880</v>
      </c>
      <c r="E283" s="8" cm="1">
        <f t="array" ref="E283">IF($I$2="Длительное проживание от 30 ночей ",
INDEX(GRID!$B$4:$U$15,MATCH(E$7,GRID!$A$4:$A$15,0),MATCH(1,($U$2=GRID!$B$1:$U$1)*(КАЛЕНДАРЬ!AA31=GRID!$B$3:$U$3),0))*GRID!$H$42,
ROUNDUP(INDEX(GRID!$B$4:$U$15,MATCH(E$7,GRID!$A$4:$A$15,0),MATCH(1,($U$2=GRID!$B$1:$U$1)*(КАЛЕНДАРЬ!AA31=GRID!$B$3:$U$3),0))*GRID!$H$42*(1-GRID!$H$43),0))</f>
        <v>31464</v>
      </c>
      <c r="F283" s="8" cm="1">
        <f t="array" ref="F283">IF($I$2="Длительное проживание от 30 ночей ",
INDEX(GRID!$B$18:$U$29,MATCH(E$7,GRID!$A$18:$A$29,0),MATCH(1,($U$2=GRID!$B$1:$U$1)*(КАЛЕНДАРЬ!AA31=GRID!$B$3:$U$3),0))*GRID!$H$42,
ROUNDUP(INDEX(GRID!$B$18:$U$29,MATCH(E$7,GRID!$A$18:$A$29,0),MATCH(1,($U$2=GRID!$B$1:$U$1)*(КАЛЕНДАРЬ!AA31=GRID!$B$3:$U$3),0))*GRID!$H$42*(1-GRID!$H$43),0))</f>
        <v>35064</v>
      </c>
      <c r="G283" s="57" t="s">
        <v>119</v>
      </c>
      <c r="H283" s="57" t="s">
        <v>119</v>
      </c>
      <c r="I283" s="8" cm="1">
        <f t="array" ref="I283">IF($I$2="Длительное проживание от 30 ночей ",
INDEX(GRID!$B$4:$U$15,MATCH(I$7,GRID!$A$4:$A$15,0),MATCH(1,($U$2=GRID!$B$1:$U$1)*(КАЛЕНДАРЬ!AA31=GRID!$B$3:$U$3),0))*GRID!$H$42,
ROUNDUP(INDEX(GRID!$B$4:$U$15,MATCH(I$7,GRID!$A$4:$A$15,0),MATCH(1,($U$2=GRID!$B$1:$U$1)*(КАЛЕНДАРЬ!AA31=GRID!$B$3:$U$3),0))*GRID!$H$42*(1-GRID!$H$43),0))</f>
        <v>40464</v>
      </c>
      <c r="J283" s="8" cm="1">
        <f t="array" ref="J283">IF($I$2="Длительное проживание от 30 ночей ",
INDEX(GRID!$B$18:$U$29,MATCH(I$7,GRID!$A$18:$A$29,0),MATCH(1,($U$2=GRID!$B$1:$U$1)*(КАЛЕНДАРЬ!AA31=GRID!$B$3:$U$3),0))*GRID!$H$42,
ROUNDUP(INDEX(GRID!$B$18:$U$29,MATCH(I$7,GRID!$A$18:$A$29,0),MATCH(1,($U$2=GRID!$B$1:$U$1)*(КАЛЕНДАРЬ!AA31=GRID!$B$3:$U$3),0))*GRID!$H$42*(1-GRID!$H$43),0))</f>
        <v>44064</v>
      </c>
      <c r="K283" s="57" t="s">
        <v>119</v>
      </c>
      <c r="L283" s="57" t="s">
        <v>119</v>
      </c>
      <c r="M283" s="8" cm="1">
        <f t="array" ref="M283">IF($I$2="Длительное проживание от 30 ночей ",
INDEX(GRID!$B$4:$U$15,MATCH(M$7,GRID!$A$4:$A$15,0),MATCH(1,($U$2=GRID!$B$1:$U$1)*(КАЛЕНДАРЬ!AA31=GRID!$B$3:$U$3),0))*GRID!$H$42,
ROUNDUP(INDEX(GRID!$B$4:$U$15,MATCH(M$7,GRID!$A$4:$A$15,0),MATCH(1,($U$2=GRID!$B$1:$U$1)*(КАЛЕНДАРЬ!AA31=GRID!$B$3:$U$3),0))*GRID!$H$42*(1-GRID!$H$43),0))</f>
        <v>60696</v>
      </c>
      <c r="N283" s="8" cm="1">
        <f t="array" ref="N283">IF($I$2="Длительное проживание от 30 ночей ",
INDEX(GRID!$B$18:$U$29,MATCH(M$7,GRID!$A$18:$A$29,0),MATCH(1,($U$2=GRID!$B$1:$U$1)*(КАЛЕНДАРЬ!AA31=GRID!$B$3:$U$3),0))*GRID!$H$42,
ROUNDUP(INDEX(GRID!$B$18:$U$29,MATCH(M$7,GRID!$A$18:$A$29,0),MATCH(1,($U$2=GRID!$B$1:$U$1)*(КАЛЕНДАРЬ!AA31=GRID!$B$3:$U$3),0))*GRID!$H$42*(1-GRID!$H$43),0))</f>
        <v>64296</v>
      </c>
      <c r="O283" s="57" t="s">
        <v>119</v>
      </c>
      <c r="P283" s="8" cm="1">
        <f t="array" ref="P283">IF($I$2="Длительное проживание от 30 ночей ",
INDEX(GRID!$B$4:$U$15,MATCH(P$7,GRID!$A$4:$A$15,0),MATCH(1,($U$2=GRID!$B$1:$U$1)*(КАЛЕНДАРЬ!AA31=GRID!$B$3:$U$3),0))*GRID!$H$42,
ROUNDUP(INDEX(GRID!$B$4:$U$15,MATCH(P$7,GRID!$A$4:$A$15,0),MATCH(1,($U$2=GRID!$B$1:$U$1)*(КАЛЕНДАРЬ!AA31=GRID!$B$3:$U$3),0))*GRID!$H$42*(1-GRID!$H$43),0))</f>
        <v>118944</v>
      </c>
      <c r="Q283" s="8" cm="1">
        <f t="array" ref="Q283">IF($I$2="Длительное проживание от 30 ночей ",
INDEX(GRID!$B$4:$U$15,MATCH(Q$7,GRID!$A$4:$A$15,0),MATCH(1,($U$2=GRID!$B$1:$U$1)*(КАЛЕНДАРЬ!AA31=GRID!$B$3:$U$3),0))*GRID!$H$42,
ROUNDUP(INDEX(GRID!$B$4:$U$15,MATCH(Q$7,GRID!$A$4:$A$15,0),MATCH(1,($U$2=GRID!$B$1:$U$1)*(КАЛЕНДАРЬ!AA31=GRID!$B$3:$U$3),0))*GRID!$H$42*(1-GRID!$H$43),0))</f>
        <v>139464</v>
      </c>
      <c r="R283" s="57" t="s">
        <v>119</v>
      </c>
      <c r="S283" s="57" t="s">
        <v>119</v>
      </c>
      <c r="T283" s="57" t="s">
        <v>119</v>
      </c>
    </row>
    <row r="284" spans="1:20" hidden="1">
      <c r="A284" s="148" t="s">
        <v>12</v>
      </c>
      <c r="B284" s="149">
        <v>29</v>
      </c>
      <c r="C284" s="8" cm="1">
        <f t="array" ref="C284">IF($I$2="Длительное проживание от 30 ночей ",
INDEX(GRID!$B$4:$U$15,MATCH(C$7,GRID!$A$4:$A$15,0),MATCH(1,($U$2=GRID!$B$1:$U$1)*(КАЛЕНДАРЬ!AA32=GRID!$B$3:$U$3),0))*GRID!$H$42,
ROUNDUP(INDEX(GRID!$B$4:$U$15,MATCH(C$7,GRID!$A$4:$A$15,0),MATCH(1,($U$2=GRID!$B$1:$U$1)*(КАЛЕНДАРЬ!AA32=GRID!$B$3:$U$3),0))*GRID!$H$42*(1-GRID!$H$43),0))</f>
        <v>26280</v>
      </c>
      <c r="D284" s="8" cm="1">
        <f t="array" ref="D284">IF($I$2="Длительное проживание от 30 ночей ",
INDEX(GRID!$B$18:$U$29,MATCH(C$7,GRID!$A$18:$A$29,0),MATCH(1,($U$2=GRID!$B$1:$U$1)*(КАЛЕНДАРЬ!AA32=GRID!$B$3:$U$3),0))*GRID!$H$42,
ROUNDUP(INDEX(GRID!$B$18:$U$29,MATCH(C$7,GRID!$A$18:$A$29,0),MATCH(1,($U$2=GRID!$B$1:$U$1)*(КАЛЕНДАРЬ!AA32=GRID!$B$3:$U$3),0))*GRID!$H$42*(1-GRID!$H$43),0))</f>
        <v>29880</v>
      </c>
      <c r="E284" s="8" cm="1">
        <f t="array" ref="E284">IF($I$2="Длительное проживание от 30 ночей ",
INDEX(GRID!$B$4:$U$15,MATCH(E$7,GRID!$A$4:$A$15,0),MATCH(1,($U$2=GRID!$B$1:$U$1)*(КАЛЕНДАРЬ!AA32=GRID!$B$3:$U$3),0))*GRID!$H$42,
ROUNDUP(INDEX(GRID!$B$4:$U$15,MATCH(E$7,GRID!$A$4:$A$15,0),MATCH(1,($U$2=GRID!$B$1:$U$1)*(КАЛЕНДАРЬ!AA32=GRID!$B$3:$U$3),0))*GRID!$H$42*(1-GRID!$H$43),0))</f>
        <v>31464</v>
      </c>
      <c r="F284" s="8" cm="1">
        <f t="array" ref="F284">IF($I$2="Длительное проживание от 30 ночей ",
INDEX(GRID!$B$18:$U$29,MATCH(E$7,GRID!$A$18:$A$29,0),MATCH(1,($U$2=GRID!$B$1:$U$1)*(КАЛЕНДАРЬ!AA32=GRID!$B$3:$U$3),0))*GRID!$H$42,
ROUNDUP(INDEX(GRID!$B$18:$U$29,MATCH(E$7,GRID!$A$18:$A$29,0),MATCH(1,($U$2=GRID!$B$1:$U$1)*(КАЛЕНДАРЬ!AA32=GRID!$B$3:$U$3),0))*GRID!$H$42*(1-GRID!$H$43),0))</f>
        <v>35064</v>
      </c>
      <c r="G284" s="57" t="s">
        <v>119</v>
      </c>
      <c r="H284" s="57" t="s">
        <v>119</v>
      </c>
      <c r="I284" s="8" cm="1">
        <f t="array" ref="I284">IF($I$2="Длительное проживание от 30 ночей ",
INDEX(GRID!$B$4:$U$15,MATCH(I$7,GRID!$A$4:$A$15,0),MATCH(1,($U$2=GRID!$B$1:$U$1)*(КАЛЕНДАРЬ!AA32=GRID!$B$3:$U$3),0))*GRID!$H$42,
ROUNDUP(INDEX(GRID!$B$4:$U$15,MATCH(I$7,GRID!$A$4:$A$15,0),MATCH(1,($U$2=GRID!$B$1:$U$1)*(КАЛЕНДАРЬ!AA32=GRID!$B$3:$U$3),0))*GRID!$H$42*(1-GRID!$H$43),0))</f>
        <v>40464</v>
      </c>
      <c r="J284" s="8" cm="1">
        <f t="array" ref="J284">IF($I$2="Длительное проживание от 30 ночей ",
INDEX(GRID!$B$18:$U$29,MATCH(I$7,GRID!$A$18:$A$29,0),MATCH(1,($U$2=GRID!$B$1:$U$1)*(КАЛЕНДАРЬ!AA32=GRID!$B$3:$U$3),0))*GRID!$H$42,
ROUNDUP(INDEX(GRID!$B$18:$U$29,MATCH(I$7,GRID!$A$18:$A$29,0),MATCH(1,($U$2=GRID!$B$1:$U$1)*(КАЛЕНДАРЬ!AA32=GRID!$B$3:$U$3),0))*GRID!$H$42*(1-GRID!$H$43),0))</f>
        <v>44064</v>
      </c>
      <c r="K284" s="57" t="s">
        <v>119</v>
      </c>
      <c r="L284" s="57" t="s">
        <v>119</v>
      </c>
      <c r="M284" s="8" cm="1">
        <f t="array" ref="M284">IF($I$2="Длительное проживание от 30 ночей ",
INDEX(GRID!$B$4:$U$15,MATCH(M$7,GRID!$A$4:$A$15,0),MATCH(1,($U$2=GRID!$B$1:$U$1)*(КАЛЕНДАРЬ!AA32=GRID!$B$3:$U$3),0))*GRID!$H$42,
ROUNDUP(INDEX(GRID!$B$4:$U$15,MATCH(M$7,GRID!$A$4:$A$15,0),MATCH(1,($U$2=GRID!$B$1:$U$1)*(КАЛЕНДАРЬ!AA32=GRID!$B$3:$U$3),0))*GRID!$H$42*(1-GRID!$H$43),0))</f>
        <v>60696</v>
      </c>
      <c r="N284" s="8" cm="1">
        <f t="array" ref="N284">IF($I$2="Длительное проживание от 30 ночей ",
INDEX(GRID!$B$18:$U$29,MATCH(M$7,GRID!$A$18:$A$29,0),MATCH(1,($U$2=GRID!$B$1:$U$1)*(КАЛЕНДАРЬ!AA32=GRID!$B$3:$U$3),0))*GRID!$H$42,
ROUNDUP(INDEX(GRID!$B$18:$U$29,MATCH(M$7,GRID!$A$18:$A$29,0),MATCH(1,($U$2=GRID!$B$1:$U$1)*(КАЛЕНДАРЬ!AA32=GRID!$B$3:$U$3),0))*GRID!$H$42*(1-GRID!$H$43),0))</f>
        <v>64296</v>
      </c>
      <c r="O284" s="57" t="s">
        <v>119</v>
      </c>
      <c r="P284" s="8" cm="1">
        <f t="array" ref="P284">IF($I$2="Длительное проживание от 30 ночей ",
INDEX(GRID!$B$4:$U$15,MATCH(P$7,GRID!$A$4:$A$15,0),MATCH(1,($U$2=GRID!$B$1:$U$1)*(КАЛЕНДАРЬ!AA32=GRID!$B$3:$U$3),0))*GRID!$H$42,
ROUNDUP(INDEX(GRID!$B$4:$U$15,MATCH(P$7,GRID!$A$4:$A$15,0),MATCH(1,($U$2=GRID!$B$1:$U$1)*(КАЛЕНДАРЬ!AA32=GRID!$B$3:$U$3),0))*GRID!$H$42*(1-GRID!$H$43),0))</f>
        <v>118944</v>
      </c>
      <c r="Q284" s="8" cm="1">
        <f t="array" ref="Q284">IF($I$2="Длительное проживание от 30 ночей ",
INDEX(GRID!$B$4:$U$15,MATCH(Q$7,GRID!$A$4:$A$15,0),MATCH(1,($U$2=GRID!$B$1:$U$1)*(КАЛЕНДАРЬ!AA32=GRID!$B$3:$U$3),0))*GRID!$H$42,
ROUNDUP(INDEX(GRID!$B$4:$U$15,MATCH(Q$7,GRID!$A$4:$A$15,0),MATCH(1,($U$2=GRID!$B$1:$U$1)*(КАЛЕНДАРЬ!AA32=GRID!$B$3:$U$3),0))*GRID!$H$42*(1-GRID!$H$43),0))</f>
        <v>139464</v>
      </c>
      <c r="R284" s="57" t="s">
        <v>119</v>
      </c>
      <c r="S284" s="57" t="s">
        <v>119</v>
      </c>
      <c r="T284" s="57" t="s">
        <v>119</v>
      </c>
    </row>
    <row r="285" spans="1:20" hidden="1">
      <c r="A285" s="148" t="s">
        <v>13</v>
      </c>
      <c r="B285" s="149">
        <v>30</v>
      </c>
      <c r="C285" s="8" cm="1">
        <f t="array" ref="C285">IF($I$2="Длительное проживание от 30 ночей ",
INDEX(GRID!$B$4:$U$15,MATCH(C$7,GRID!$A$4:$A$15,0),MATCH(1,($U$2=GRID!$B$1:$U$1)*(КАЛЕНДАРЬ!AA33=GRID!$B$3:$U$3),0))*GRID!$H$42,
ROUNDUP(INDEX(GRID!$B$4:$U$15,MATCH(C$7,GRID!$A$4:$A$15,0),MATCH(1,($U$2=GRID!$B$1:$U$1)*(КАЛЕНДАРЬ!AA33=GRID!$B$3:$U$3),0))*GRID!$H$42*(1-GRID!$H$43),0))</f>
        <v>26280</v>
      </c>
      <c r="D285" s="8" cm="1">
        <f t="array" ref="D285">IF($I$2="Длительное проживание от 30 ночей ",
INDEX(GRID!$B$18:$U$29,MATCH(C$7,GRID!$A$18:$A$29,0),MATCH(1,($U$2=GRID!$B$1:$U$1)*(КАЛЕНДАРЬ!AA33=GRID!$B$3:$U$3),0))*GRID!$H$42,
ROUNDUP(INDEX(GRID!$B$18:$U$29,MATCH(C$7,GRID!$A$18:$A$29,0),MATCH(1,($U$2=GRID!$B$1:$U$1)*(КАЛЕНДАРЬ!AA33=GRID!$B$3:$U$3),0))*GRID!$H$42*(1-GRID!$H$43),0))</f>
        <v>29880</v>
      </c>
      <c r="E285" s="8" cm="1">
        <f t="array" ref="E285">IF($I$2="Длительное проживание от 30 ночей ",
INDEX(GRID!$B$4:$U$15,MATCH(E$7,GRID!$A$4:$A$15,0),MATCH(1,($U$2=GRID!$B$1:$U$1)*(КАЛЕНДАРЬ!AA33=GRID!$B$3:$U$3),0))*GRID!$H$42,
ROUNDUP(INDEX(GRID!$B$4:$U$15,MATCH(E$7,GRID!$A$4:$A$15,0),MATCH(1,($U$2=GRID!$B$1:$U$1)*(КАЛЕНДАРЬ!AA33=GRID!$B$3:$U$3),0))*GRID!$H$42*(1-GRID!$H$43),0))</f>
        <v>31464</v>
      </c>
      <c r="F285" s="8" cm="1">
        <f t="array" ref="F285">IF($I$2="Длительное проживание от 30 ночей ",
INDEX(GRID!$B$18:$U$29,MATCH(E$7,GRID!$A$18:$A$29,0),MATCH(1,($U$2=GRID!$B$1:$U$1)*(КАЛЕНДАРЬ!AA33=GRID!$B$3:$U$3),0))*GRID!$H$42,
ROUNDUP(INDEX(GRID!$B$18:$U$29,MATCH(E$7,GRID!$A$18:$A$29,0),MATCH(1,($U$2=GRID!$B$1:$U$1)*(КАЛЕНДАРЬ!AA33=GRID!$B$3:$U$3),0))*GRID!$H$42*(1-GRID!$H$43),0))</f>
        <v>35064</v>
      </c>
      <c r="G285" s="57" t="s">
        <v>119</v>
      </c>
      <c r="H285" s="57" t="s">
        <v>119</v>
      </c>
      <c r="I285" s="8" cm="1">
        <f t="array" ref="I285">IF($I$2="Длительное проживание от 30 ночей ",
INDEX(GRID!$B$4:$U$15,MATCH(I$7,GRID!$A$4:$A$15,0),MATCH(1,($U$2=GRID!$B$1:$U$1)*(КАЛЕНДАРЬ!AA33=GRID!$B$3:$U$3),0))*GRID!$H$42,
ROUNDUP(INDEX(GRID!$B$4:$U$15,MATCH(I$7,GRID!$A$4:$A$15,0),MATCH(1,($U$2=GRID!$B$1:$U$1)*(КАЛЕНДАРЬ!AA33=GRID!$B$3:$U$3),0))*GRID!$H$42*(1-GRID!$H$43),0))</f>
        <v>40464</v>
      </c>
      <c r="J285" s="8" cm="1">
        <f t="array" ref="J285">IF($I$2="Длительное проживание от 30 ночей ",
INDEX(GRID!$B$18:$U$29,MATCH(I$7,GRID!$A$18:$A$29,0),MATCH(1,($U$2=GRID!$B$1:$U$1)*(КАЛЕНДАРЬ!AA33=GRID!$B$3:$U$3),0))*GRID!$H$42,
ROUNDUP(INDEX(GRID!$B$18:$U$29,MATCH(I$7,GRID!$A$18:$A$29,0),MATCH(1,($U$2=GRID!$B$1:$U$1)*(КАЛЕНДАРЬ!AA33=GRID!$B$3:$U$3),0))*GRID!$H$42*(1-GRID!$H$43),0))</f>
        <v>44064</v>
      </c>
      <c r="K285" s="57" t="s">
        <v>119</v>
      </c>
      <c r="L285" s="57" t="s">
        <v>119</v>
      </c>
      <c r="M285" s="8" cm="1">
        <f t="array" ref="M285">IF($I$2="Длительное проживание от 30 ночей ",
INDEX(GRID!$B$4:$U$15,MATCH(M$7,GRID!$A$4:$A$15,0),MATCH(1,($U$2=GRID!$B$1:$U$1)*(КАЛЕНДАРЬ!AA33=GRID!$B$3:$U$3),0))*GRID!$H$42,
ROUNDUP(INDEX(GRID!$B$4:$U$15,MATCH(M$7,GRID!$A$4:$A$15,0),MATCH(1,($U$2=GRID!$B$1:$U$1)*(КАЛЕНДАРЬ!AA33=GRID!$B$3:$U$3),0))*GRID!$H$42*(1-GRID!$H$43),0))</f>
        <v>60696</v>
      </c>
      <c r="N285" s="8" cm="1">
        <f t="array" ref="N285">IF($I$2="Длительное проживание от 30 ночей ",
INDEX(GRID!$B$18:$U$29,MATCH(M$7,GRID!$A$18:$A$29,0),MATCH(1,($U$2=GRID!$B$1:$U$1)*(КАЛЕНДАРЬ!AA33=GRID!$B$3:$U$3),0))*GRID!$H$42,
ROUNDUP(INDEX(GRID!$B$18:$U$29,MATCH(M$7,GRID!$A$18:$A$29,0),MATCH(1,($U$2=GRID!$B$1:$U$1)*(КАЛЕНДАРЬ!AA33=GRID!$B$3:$U$3),0))*GRID!$H$42*(1-GRID!$H$43),0))</f>
        <v>64296</v>
      </c>
      <c r="O285" s="57" t="s">
        <v>119</v>
      </c>
      <c r="P285" s="8" cm="1">
        <f t="array" ref="P285">IF($I$2="Длительное проживание от 30 ночей ",
INDEX(GRID!$B$4:$U$15,MATCH(P$7,GRID!$A$4:$A$15,0),MATCH(1,($U$2=GRID!$B$1:$U$1)*(КАЛЕНДАРЬ!AA33=GRID!$B$3:$U$3),0))*GRID!$H$42,
ROUNDUP(INDEX(GRID!$B$4:$U$15,MATCH(P$7,GRID!$A$4:$A$15,0),MATCH(1,($U$2=GRID!$B$1:$U$1)*(КАЛЕНДАРЬ!AA33=GRID!$B$3:$U$3),0))*GRID!$H$42*(1-GRID!$H$43),0))</f>
        <v>118944</v>
      </c>
      <c r="Q285" s="8" cm="1">
        <f t="array" ref="Q285">IF($I$2="Длительное проживание от 30 ночей ",
INDEX(GRID!$B$4:$U$15,MATCH(Q$7,GRID!$A$4:$A$15,0),MATCH(1,($U$2=GRID!$B$1:$U$1)*(КАЛЕНДАРЬ!AA33=GRID!$B$3:$U$3),0))*GRID!$H$42,
ROUNDUP(INDEX(GRID!$B$4:$U$15,MATCH(Q$7,GRID!$A$4:$A$15,0),MATCH(1,($U$2=GRID!$B$1:$U$1)*(КАЛЕНДАРЬ!AA33=GRID!$B$3:$U$3),0))*GRID!$H$42*(1-GRID!$H$43),0))</f>
        <v>139464</v>
      </c>
      <c r="R285" s="57" t="s">
        <v>119</v>
      </c>
      <c r="S285" s="57" t="s">
        <v>119</v>
      </c>
      <c r="T285" s="57" t="s">
        <v>119</v>
      </c>
    </row>
    <row r="286" spans="1:20" ht="12.75" customHeight="1">
      <c r="A286" s="146"/>
      <c r="B286" s="147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</row>
    <row r="287" spans="1:20" s="9" customFormat="1" ht="17.25" customHeight="1">
      <c r="A287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87" s="171"/>
      <c r="C287" s="171"/>
      <c r="D287" s="17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</row>
    <row r="288" spans="1:20" ht="12.75" customHeight="1">
      <c r="A288" s="172" t="s">
        <v>109</v>
      </c>
      <c r="B288" s="173"/>
      <c r="C288" s="173"/>
      <c r="D288" s="173"/>
      <c r="E288" s="173"/>
      <c r="F288" s="173"/>
      <c r="G288" s="173"/>
      <c r="H288" s="173"/>
      <c r="I288" s="173"/>
      <c r="J288" s="173"/>
      <c r="K288" s="173"/>
      <c r="L288" s="173"/>
      <c r="M288" s="173"/>
      <c r="N288" s="173"/>
      <c r="O288" s="173"/>
      <c r="P288" s="173"/>
      <c r="Q288" s="173"/>
      <c r="R288" s="173"/>
      <c r="S288" s="173"/>
      <c r="T288" s="173"/>
    </row>
    <row r="289" spans="1:20" ht="56.25" customHeight="1">
      <c r="A289" s="174" t="s">
        <v>8</v>
      </c>
      <c r="B289" s="175"/>
      <c r="C289" s="178" t="s">
        <v>101</v>
      </c>
      <c r="D289" s="179"/>
      <c r="E289" s="164" t="s">
        <v>93</v>
      </c>
      <c r="F289" s="165"/>
      <c r="G289" s="252" t="s">
        <v>94</v>
      </c>
      <c r="H289" s="253"/>
      <c r="I289" s="167" t="s">
        <v>95</v>
      </c>
      <c r="J289" s="168"/>
      <c r="K289" s="267" t="s">
        <v>96</v>
      </c>
      <c r="L289" s="268"/>
      <c r="M289" s="269" t="s">
        <v>97</v>
      </c>
      <c r="N289" s="270"/>
      <c r="O289" s="21" t="s">
        <v>71</v>
      </c>
      <c r="P289" s="22" t="s">
        <v>72</v>
      </c>
      <c r="Q289" s="23" t="s">
        <v>73</v>
      </c>
      <c r="R289" s="24" t="s">
        <v>74</v>
      </c>
      <c r="S289" s="25" t="s">
        <v>75</v>
      </c>
      <c r="T289" s="26" t="s">
        <v>76</v>
      </c>
    </row>
    <row r="290" spans="1:20" ht="12.75" customHeight="1">
      <c r="A290" s="176"/>
      <c r="B290" s="177"/>
      <c r="C290" s="27" t="s">
        <v>9</v>
      </c>
      <c r="D290" s="27" t="s">
        <v>10</v>
      </c>
      <c r="E290" s="27" t="s">
        <v>9</v>
      </c>
      <c r="F290" s="27" t="s">
        <v>10</v>
      </c>
      <c r="G290" s="27" t="s">
        <v>9</v>
      </c>
      <c r="H290" s="27" t="s">
        <v>10</v>
      </c>
      <c r="I290" s="27" t="s">
        <v>9</v>
      </c>
      <c r="J290" s="27" t="s">
        <v>10</v>
      </c>
      <c r="K290" s="27" t="s">
        <v>9</v>
      </c>
      <c r="L290" s="27" t="s">
        <v>10</v>
      </c>
      <c r="M290" s="27" t="s">
        <v>9</v>
      </c>
      <c r="N290" s="27" t="s">
        <v>10</v>
      </c>
      <c r="O290" s="27" t="s">
        <v>99</v>
      </c>
      <c r="P290" s="27" t="s">
        <v>100</v>
      </c>
      <c r="Q290" s="27" t="s">
        <v>100</v>
      </c>
      <c r="R290" s="27" t="s">
        <v>100</v>
      </c>
      <c r="S290" s="27" t="s">
        <v>100</v>
      </c>
      <c r="T290" s="27" t="s">
        <v>100</v>
      </c>
    </row>
    <row r="291" spans="1:20" ht="12.75" hidden="1" customHeight="1">
      <c r="A291" s="148" t="s">
        <v>14</v>
      </c>
      <c r="B291" s="149">
        <v>1</v>
      </c>
      <c r="C291" s="8" cm="1">
        <f t="array" ref="C291">IF($I$2="Длительное проживание от 30 ночей ",
INDEX(GRID!$B$4:$U$15,MATCH(C$7,GRID!$A$4:$A$15,0),MATCH(1,($U$2=GRID!$B$1:$U$1)*(КАЛЕНДАРЬ!AD4=GRID!$B$3:$U$3),0))*GRID!$H$42,
ROUNDUP(INDEX(GRID!$B$4:$U$15,MATCH(C$7,GRID!$A$4:$A$15,0),MATCH(1,($U$2=GRID!$B$1:$U$1)*(КАЛЕНДАРЬ!AD4=GRID!$B$3:$U$3),0))*GRID!$H$42*(1-GRID!$H$43),0))</f>
        <v>21744</v>
      </c>
      <c r="D291" s="8" cm="1">
        <f t="array" ref="D291">IF($I$2="Длительное проживание от 30 ночей ",
INDEX(GRID!$B$18:$U$29,MATCH(C$7,GRID!$A$18:$A$29,0),MATCH(1,($U$2=GRID!$B$1:$U$1)*(КАЛЕНДАРЬ!AD4=GRID!$B$3:$U$3),0))*GRID!$H$42,
ROUNDUP(INDEX(GRID!$B$18:$U$29,MATCH(C$7,GRID!$A$18:$A$29,0),MATCH(1,($U$2=GRID!$B$1:$U$1)*(КАЛЕНДАРЬ!AD4=GRID!$B$3:$U$3),0))*GRID!$H$42*(1-GRID!$H$43),0))</f>
        <v>25344</v>
      </c>
      <c r="E291" s="8" cm="1">
        <f t="array" ref="E291">IF($I$2="Длительное проживание от 30 ночей ",
INDEX(GRID!$B$4:$U$15,MATCH(E$7,GRID!$A$4:$A$15,0),MATCH(1,($U$2=GRID!$B$1:$U$1)*(КАЛЕНДАРЬ!AD4=GRID!$B$3:$U$3),0))*GRID!$H$42,
ROUNDUP(INDEX(GRID!$B$4:$U$15,MATCH(E$7,GRID!$A$4:$A$15,0),MATCH(1,($U$2=GRID!$B$1:$U$1)*(КАЛЕНДАРЬ!AD4=GRID!$B$3:$U$3),0))*GRID!$H$42*(1-GRID!$H$43),0))</f>
        <v>26136</v>
      </c>
      <c r="F291" s="8" cm="1">
        <f t="array" ref="F291">IF($I$2="Длительное проживание от 30 ночей ",
INDEX(GRID!$B$18:$U$29,MATCH(E$7,GRID!$A$18:$A$29,0),MATCH(1,($U$2=GRID!$B$1:$U$1)*(КАЛЕНДАРЬ!AD4=GRID!$B$3:$U$3),0))*GRID!$H$42,
ROUNDUP(INDEX(GRID!$B$18:$U$29,MATCH(E$7,GRID!$A$18:$A$29,0),MATCH(1,($U$2=GRID!$B$1:$U$1)*(КАЛЕНДАРЬ!AD4=GRID!$B$3:$U$3),0))*GRID!$H$42*(1-GRID!$H$43),0))</f>
        <v>29736</v>
      </c>
      <c r="G291" s="57" t="s">
        <v>119</v>
      </c>
      <c r="H291" s="57" t="s">
        <v>119</v>
      </c>
      <c r="I291" s="8" cm="1">
        <f t="array" ref="I291">IF($I$2="Длительное проживание от 30 ночей ",
INDEX(GRID!$B$4:$U$15,MATCH(I$7,GRID!$A$4:$A$15,0),MATCH(1,($U$2=GRID!$B$1:$U$1)*(КАЛЕНДАРЬ!AD4=GRID!$B$3:$U$3),0))*GRID!$H$42,
ROUNDUP(INDEX(GRID!$B$4:$U$15,MATCH(I$7,GRID!$A$4:$A$15,0),MATCH(1,($U$2=GRID!$B$1:$U$1)*(КАЛЕНДАРЬ!AD4=GRID!$B$3:$U$3),0))*GRID!$H$42*(1-GRID!$H$43),0))</f>
        <v>34128</v>
      </c>
      <c r="J291" s="8" cm="1">
        <f t="array" ref="J291">IF($I$2="Длительное проживание от 30 ночей ",
INDEX(GRID!$B$18:$U$29,MATCH(I$7,GRID!$A$18:$A$29,0),MATCH(1,($U$2=GRID!$B$1:$U$1)*(КАЛЕНДАРЬ!AD4=GRID!$B$3:$U$3),0))*GRID!$H$42,
ROUNDUP(INDEX(GRID!$B$18:$U$29,MATCH(I$7,GRID!$A$18:$A$29,0),MATCH(1,($U$2=GRID!$B$1:$U$1)*(КАЛЕНДАРЬ!AD4=GRID!$B$3:$U$3),0))*GRID!$H$42*(1-GRID!$H$43),0))</f>
        <v>37728</v>
      </c>
      <c r="K291" s="57" t="s">
        <v>119</v>
      </c>
      <c r="L291" s="57" t="s">
        <v>119</v>
      </c>
      <c r="M291" s="8" cm="1">
        <f t="array" ref="M291">IF($I$2="Длительное проживание от 30 ночей ",
INDEX(GRID!$B$4:$U$15,MATCH(M$7,GRID!$A$4:$A$15,0),MATCH(1,($U$2=GRID!$B$1:$U$1)*(КАЛЕНДАРЬ!AD4=GRID!$B$3:$U$3),0))*GRID!$H$42,
ROUNDUP(INDEX(GRID!$B$4:$U$15,MATCH(M$7,GRID!$A$4:$A$15,0),MATCH(1,($U$2=GRID!$B$1:$U$1)*(КАЛЕНДАРЬ!AD4=GRID!$B$3:$U$3),0))*GRID!$H$42*(1-GRID!$H$43),0))</f>
        <v>53280</v>
      </c>
      <c r="N291" s="8" cm="1">
        <f t="array" ref="N291">IF($I$2="Длительное проживание от 30 ночей ",
INDEX(GRID!$B$18:$U$29,MATCH(M$7,GRID!$A$18:$A$29,0),MATCH(1,($U$2=GRID!$B$1:$U$1)*(КАЛЕНДАРЬ!AD4=GRID!$B$3:$U$3),0))*GRID!$H$42,
ROUNDUP(INDEX(GRID!$B$18:$U$29,MATCH(M$7,GRID!$A$18:$A$29,0),MATCH(1,($U$2=GRID!$B$1:$U$1)*(КАЛЕНДАРЬ!AD4=GRID!$B$3:$U$3),0))*GRID!$H$42*(1-GRID!$H$43),0))</f>
        <v>56880</v>
      </c>
      <c r="O291" s="57" t="s">
        <v>119</v>
      </c>
      <c r="P291" s="8" cm="1">
        <f t="array" ref="P291">IF($I$2="Длительное проживание от 30 ночей ",
INDEX(GRID!$B$4:$U$15,MATCH(P$7,GRID!$A$4:$A$15,0),MATCH(1,($U$2=GRID!$B$1:$U$1)*(КАЛЕНДАРЬ!AD4=GRID!$B$3:$U$3),0))*GRID!$H$42,
ROUNDUP(INDEX(GRID!$B$4:$U$15,MATCH(P$7,GRID!$A$4:$A$15,0),MATCH(1,($U$2=GRID!$B$1:$U$1)*(КАЛЕНДАРЬ!AD4=GRID!$B$3:$U$3),0))*GRID!$H$42*(1-GRID!$H$43),0))</f>
        <v>109008</v>
      </c>
      <c r="Q291" s="8" cm="1">
        <f t="array" ref="Q291">IF($I$2="Длительное проживание от 30 ночей ",
INDEX(GRID!$B$4:$U$15,MATCH(Q$7,GRID!$A$4:$A$15,0),MATCH(1,($U$2=GRID!$B$1:$U$1)*(КАЛЕНДАРЬ!AD4=GRID!$B$3:$U$3),0))*GRID!$H$42,
ROUNDUP(INDEX(GRID!$B$4:$U$15,MATCH(Q$7,GRID!$A$4:$A$15,0),MATCH(1,($U$2=GRID!$B$1:$U$1)*(КАЛЕНДАРЬ!AD4=GRID!$B$3:$U$3),0))*GRID!$H$42*(1-GRID!$H$43),0))</f>
        <v>128088</v>
      </c>
      <c r="R291" s="57" t="s">
        <v>119</v>
      </c>
      <c r="S291" s="57" t="s">
        <v>119</v>
      </c>
      <c r="T291" s="57" t="s">
        <v>119</v>
      </c>
    </row>
    <row r="292" spans="1:20" ht="12.75" hidden="1" customHeight="1">
      <c r="A292" s="148" t="s">
        <v>15</v>
      </c>
      <c r="B292" s="149">
        <v>2</v>
      </c>
      <c r="C292" s="8" cm="1">
        <f t="array" ref="C292">IF($I$2="Длительное проживание от 30 ночей ",
INDEX(GRID!$B$4:$U$15,MATCH(C$7,GRID!$A$4:$A$15,0),MATCH(1,($U$2=GRID!$B$1:$U$1)*(КАЛЕНДАРЬ!AD5=GRID!$B$3:$U$3),0))*GRID!$H$42,
ROUNDUP(INDEX(GRID!$B$4:$U$15,MATCH(C$7,GRID!$A$4:$A$15,0),MATCH(1,($U$2=GRID!$B$1:$U$1)*(КАЛЕНДАРЬ!AD5=GRID!$B$3:$U$3),0))*GRID!$H$42*(1-GRID!$H$43),0))</f>
        <v>21744</v>
      </c>
      <c r="D292" s="8" cm="1">
        <f t="array" ref="D292">IF($I$2="Длительное проживание от 30 ночей ",
INDEX(GRID!$B$18:$U$29,MATCH(C$7,GRID!$A$18:$A$29,0),MATCH(1,($U$2=GRID!$B$1:$U$1)*(КАЛЕНДАРЬ!AD5=GRID!$B$3:$U$3),0))*GRID!$H$42,
ROUNDUP(INDEX(GRID!$B$18:$U$29,MATCH(C$7,GRID!$A$18:$A$29,0),MATCH(1,($U$2=GRID!$B$1:$U$1)*(КАЛЕНДАРЬ!AD5=GRID!$B$3:$U$3),0))*GRID!$H$42*(1-GRID!$H$43),0))</f>
        <v>25344</v>
      </c>
      <c r="E292" s="8" cm="1">
        <f t="array" ref="E292">IF($I$2="Длительное проживание от 30 ночей ",
INDEX(GRID!$B$4:$U$15,MATCH(E$7,GRID!$A$4:$A$15,0),MATCH(1,($U$2=GRID!$B$1:$U$1)*(КАЛЕНДАРЬ!AD5=GRID!$B$3:$U$3),0))*GRID!$H$42,
ROUNDUP(INDEX(GRID!$B$4:$U$15,MATCH(E$7,GRID!$A$4:$A$15,0),MATCH(1,($U$2=GRID!$B$1:$U$1)*(КАЛЕНДАРЬ!AD5=GRID!$B$3:$U$3),0))*GRID!$H$42*(1-GRID!$H$43),0))</f>
        <v>26136</v>
      </c>
      <c r="F292" s="8" cm="1">
        <f t="array" ref="F292">IF($I$2="Длительное проживание от 30 ночей ",
INDEX(GRID!$B$18:$U$29,MATCH(E$7,GRID!$A$18:$A$29,0),MATCH(1,($U$2=GRID!$B$1:$U$1)*(КАЛЕНДАРЬ!AD5=GRID!$B$3:$U$3),0))*GRID!$H$42,
ROUNDUP(INDEX(GRID!$B$18:$U$29,MATCH(E$7,GRID!$A$18:$A$29,0),MATCH(1,($U$2=GRID!$B$1:$U$1)*(КАЛЕНДАРЬ!AD5=GRID!$B$3:$U$3),0))*GRID!$H$42*(1-GRID!$H$43),0))</f>
        <v>29736</v>
      </c>
      <c r="G292" s="57" t="s">
        <v>119</v>
      </c>
      <c r="H292" s="57" t="s">
        <v>119</v>
      </c>
      <c r="I292" s="8" cm="1">
        <f t="array" ref="I292">IF($I$2="Длительное проживание от 30 ночей ",
INDEX(GRID!$B$4:$U$15,MATCH(I$7,GRID!$A$4:$A$15,0),MATCH(1,($U$2=GRID!$B$1:$U$1)*(КАЛЕНДАРЬ!AD5=GRID!$B$3:$U$3),0))*GRID!$H$42,
ROUNDUP(INDEX(GRID!$B$4:$U$15,MATCH(I$7,GRID!$A$4:$A$15,0),MATCH(1,($U$2=GRID!$B$1:$U$1)*(КАЛЕНДАРЬ!AD5=GRID!$B$3:$U$3),0))*GRID!$H$42*(1-GRID!$H$43),0))</f>
        <v>34128</v>
      </c>
      <c r="J292" s="8" cm="1">
        <f t="array" ref="J292">IF($I$2="Длительное проживание от 30 ночей ",
INDEX(GRID!$B$18:$U$29,MATCH(I$7,GRID!$A$18:$A$29,0),MATCH(1,($U$2=GRID!$B$1:$U$1)*(КАЛЕНДАРЬ!AD5=GRID!$B$3:$U$3),0))*GRID!$H$42,
ROUNDUP(INDEX(GRID!$B$18:$U$29,MATCH(I$7,GRID!$A$18:$A$29,0),MATCH(1,($U$2=GRID!$B$1:$U$1)*(КАЛЕНДАРЬ!AD5=GRID!$B$3:$U$3),0))*GRID!$H$42*(1-GRID!$H$43),0))</f>
        <v>37728</v>
      </c>
      <c r="K292" s="57" t="s">
        <v>119</v>
      </c>
      <c r="L292" s="57" t="s">
        <v>119</v>
      </c>
      <c r="M292" s="8" cm="1">
        <f t="array" ref="M292">IF($I$2="Длительное проживание от 30 ночей ",
INDEX(GRID!$B$4:$U$15,MATCH(M$7,GRID!$A$4:$A$15,0),MATCH(1,($U$2=GRID!$B$1:$U$1)*(КАЛЕНДАРЬ!AD5=GRID!$B$3:$U$3),0))*GRID!$H$42,
ROUNDUP(INDEX(GRID!$B$4:$U$15,MATCH(M$7,GRID!$A$4:$A$15,0),MATCH(1,($U$2=GRID!$B$1:$U$1)*(КАЛЕНДАРЬ!AD5=GRID!$B$3:$U$3),0))*GRID!$H$42*(1-GRID!$H$43),0))</f>
        <v>53280</v>
      </c>
      <c r="N292" s="8" cm="1">
        <f t="array" ref="N292">IF($I$2="Длительное проживание от 30 ночей ",
INDEX(GRID!$B$18:$U$29,MATCH(M$7,GRID!$A$18:$A$29,0),MATCH(1,($U$2=GRID!$B$1:$U$1)*(КАЛЕНДАРЬ!AD5=GRID!$B$3:$U$3),0))*GRID!$H$42,
ROUNDUP(INDEX(GRID!$B$18:$U$29,MATCH(M$7,GRID!$A$18:$A$29,0),MATCH(1,($U$2=GRID!$B$1:$U$1)*(КАЛЕНДАРЬ!AD5=GRID!$B$3:$U$3),0))*GRID!$H$42*(1-GRID!$H$43),0))</f>
        <v>56880</v>
      </c>
      <c r="O292" s="57" t="s">
        <v>119</v>
      </c>
      <c r="P292" s="8" cm="1">
        <f t="array" ref="P292">IF($I$2="Длительное проживание от 30 ночей ",
INDEX(GRID!$B$4:$U$15,MATCH(P$7,GRID!$A$4:$A$15,0),MATCH(1,($U$2=GRID!$B$1:$U$1)*(КАЛЕНДАРЬ!AD5=GRID!$B$3:$U$3),0))*GRID!$H$42,
ROUNDUP(INDEX(GRID!$B$4:$U$15,MATCH(P$7,GRID!$A$4:$A$15,0),MATCH(1,($U$2=GRID!$B$1:$U$1)*(КАЛЕНДАРЬ!AD5=GRID!$B$3:$U$3),0))*GRID!$H$42*(1-GRID!$H$43),0))</f>
        <v>109008</v>
      </c>
      <c r="Q292" s="8" cm="1">
        <f t="array" ref="Q292">IF($I$2="Длительное проживание от 30 ночей ",
INDEX(GRID!$B$4:$U$15,MATCH(Q$7,GRID!$A$4:$A$15,0),MATCH(1,($U$2=GRID!$B$1:$U$1)*(КАЛЕНДАРЬ!AD5=GRID!$B$3:$U$3),0))*GRID!$H$42,
ROUNDUP(INDEX(GRID!$B$4:$U$15,MATCH(Q$7,GRID!$A$4:$A$15,0),MATCH(1,($U$2=GRID!$B$1:$U$1)*(КАЛЕНДАРЬ!AD5=GRID!$B$3:$U$3),0))*GRID!$H$42*(1-GRID!$H$43),0))</f>
        <v>128088</v>
      </c>
      <c r="R292" s="57" t="s">
        <v>119</v>
      </c>
      <c r="S292" s="57" t="s">
        <v>119</v>
      </c>
      <c r="T292" s="57" t="s">
        <v>119</v>
      </c>
    </row>
    <row r="293" spans="1:20" ht="12.75" hidden="1" customHeight="1">
      <c r="A293" s="148" t="s">
        <v>16</v>
      </c>
      <c r="B293" s="149">
        <v>3</v>
      </c>
      <c r="C293" s="8" cm="1">
        <f t="array" ref="C293">IF($I$2="Длительное проживание от 30 ночей ",
INDEX(GRID!$B$4:$U$15,MATCH(C$7,GRID!$A$4:$A$15,0),MATCH(1,($U$2=GRID!$B$1:$U$1)*(КАЛЕНДАРЬ!AD6=GRID!$B$3:$U$3),0))*GRID!$H$42,
ROUNDUP(INDEX(GRID!$B$4:$U$15,MATCH(C$7,GRID!$A$4:$A$15,0),MATCH(1,($U$2=GRID!$B$1:$U$1)*(КАЛЕНДАРЬ!AD6=GRID!$B$3:$U$3),0))*GRID!$H$42*(1-GRID!$H$43),0))</f>
        <v>21744</v>
      </c>
      <c r="D293" s="8" cm="1">
        <f t="array" ref="D293">IF($I$2="Длительное проживание от 30 ночей ",
INDEX(GRID!$B$18:$U$29,MATCH(C$7,GRID!$A$18:$A$29,0),MATCH(1,($U$2=GRID!$B$1:$U$1)*(КАЛЕНДАРЬ!AD6=GRID!$B$3:$U$3),0))*GRID!$H$42,
ROUNDUP(INDEX(GRID!$B$18:$U$29,MATCH(C$7,GRID!$A$18:$A$29,0),MATCH(1,($U$2=GRID!$B$1:$U$1)*(КАЛЕНДАРЬ!AD6=GRID!$B$3:$U$3),0))*GRID!$H$42*(1-GRID!$H$43),0))</f>
        <v>25344</v>
      </c>
      <c r="E293" s="8" cm="1">
        <f t="array" ref="E293">IF($I$2="Длительное проживание от 30 ночей ",
INDEX(GRID!$B$4:$U$15,MATCH(E$7,GRID!$A$4:$A$15,0),MATCH(1,($U$2=GRID!$B$1:$U$1)*(КАЛЕНДАРЬ!AD6=GRID!$B$3:$U$3),0))*GRID!$H$42,
ROUNDUP(INDEX(GRID!$B$4:$U$15,MATCH(E$7,GRID!$A$4:$A$15,0),MATCH(1,($U$2=GRID!$B$1:$U$1)*(КАЛЕНДАРЬ!AD6=GRID!$B$3:$U$3),0))*GRID!$H$42*(1-GRID!$H$43),0))</f>
        <v>26136</v>
      </c>
      <c r="F293" s="8" cm="1">
        <f t="array" ref="F293">IF($I$2="Длительное проживание от 30 ночей ",
INDEX(GRID!$B$18:$U$29,MATCH(E$7,GRID!$A$18:$A$29,0),MATCH(1,($U$2=GRID!$B$1:$U$1)*(КАЛЕНДАРЬ!AD6=GRID!$B$3:$U$3),0))*GRID!$H$42,
ROUNDUP(INDEX(GRID!$B$18:$U$29,MATCH(E$7,GRID!$A$18:$A$29,0),MATCH(1,($U$2=GRID!$B$1:$U$1)*(КАЛЕНДАРЬ!AD6=GRID!$B$3:$U$3),0))*GRID!$H$42*(1-GRID!$H$43),0))</f>
        <v>29736</v>
      </c>
      <c r="G293" s="57" t="s">
        <v>119</v>
      </c>
      <c r="H293" s="57" t="s">
        <v>119</v>
      </c>
      <c r="I293" s="8" cm="1">
        <f t="array" ref="I293">IF($I$2="Длительное проживание от 30 ночей ",
INDEX(GRID!$B$4:$U$15,MATCH(I$7,GRID!$A$4:$A$15,0),MATCH(1,($U$2=GRID!$B$1:$U$1)*(КАЛЕНДАРЬ!AD6=GRID!$B$3:$U$3),0))*GRID!$H$42,
ROUNDUP(INDEX(GRID!$B$4:$U$15,MATCH(I$7,GRID!$A$4:$A$15,0),MATCH(1,($U$2=GRID!$B$1:$U$1)*(КАЛЕНДАРЬ!AD6=GRID!$B$3:$U$3),0))*GRID!$H$42*(1-GRID!$H$43),0))</f>
        <v>34128</v>
      </c>
      <c r="J293" s="8" cm="1">
        <f t="array" ref="J293">IF($I$2="Длительное проживание от 30 ночей ",
INDEX(GRID!$B$18:$U$29,MATCH(I$7,GRID!$A$18:$A$29,0),MATCH(1,($U$2=GRID!$B$1:$U$1)*(КАЛЕНДАРЬ!AD6=GRID!$B$3:$U$3),0))*GRID!$H$42,
ROUNDUP(INDEX(GRID!$B$18:$U$29,MATCH(I$7,GRID!$A$18:$A$29,0),MATCH(1,($U$2=GRID!$B$1:$U$1)*(КАЛЕНДАРЬ!AD6=GRID!$B$3:$U$3),0))*GRID!$H$42*(1-GRID!$H$43),0))</f>
        <v>37728</v>
      </c>
      <c r="K293" s="57" t="s">
        <v>119</v>
      </c>
      <c r="L293" s="57" t="s">
        <v>119</v>
      </c>
      <c r="M293" s="8" cm="1">
        <f t="array" ref="M293">IF($I$2="Длительное проживание от 30 ночей ",
INDEX(GRID!$B$4:$U$15,MATCH(M$7,GRID!$A$4:$A$15,0),MATCH(1,($U$2=GRID!$B$1:$U$1)*(КАЛЕНДАРЬ!AD6=GRID!$B$3:$U$3),0))*GRID!$H$42,
ROUNDUP(INDEX(GRID!$B$4:$U$15,MATCH(M$7,GRID!$A$4:$A$15,0),MATCH(1,($U$2=GRID!$B$1:$U$1)*(КАЛЕНДАРЬ!AD6=GRID!$B$3:$U$3),0))*GRID!$H$42*(1-GRID!$H$43),0))</f>
        <v>53280</v>
      </c>
      <c r="N293" s="8" cm="1">
        <f t="array" ref="N293">IF($I$2="Длительное проживание от 30 ночей ",
INDEX(GRID!$B$18:$U$29,MATCH(M$7,GRID!$A$18:$A$29,0),MATCH(1,($U$2=GRID!$B$1:$U$1)*(КАЛЕНДАРЬ!AD6=GRID!$B$3:$U$3),0))*GRID!$H$42,
ROUNDUP(INDEX(GRID!$B$18:$U$29,MATCH(M$7,GRID!$A$18:$A$29,0),MATCH(1,($U$2=GRID!$B$1:$U$1)*(КАЛЕНДАРЬ!AD6=GRID!$B$3:$U$3),0))*GRID!$H$42*(1-GRID!$H$43),0))</f>
        <v>56880</v>
      </c>
      <c r="O293" s="57" t="s">
        <v>119</v>
      </c>
      <c r="P293" s="8" cm="1">
        <f t="array" ref="P293">IF($I$2="Длительное проживание от 30 ночей ",
INDEX(GRID!$B$4:$U$15,MATCH(P$7,GRID!$A$4:$A$15,0),MATCH(1,($U$2=GRID!$B$1:$U$1)*(КАЛЕНДАРЬ!AD6=GRID!$B$3:$U$3),0))*GRID!$H$42,
ROUNDUP(INDEX(GRID!$B$4:$U$15,MATCH(P$7,GRID!$A$4:$A$15,0),MATCH(1,($U$2=GRID!$B$1:$U$1)*(КАЛЕНДАРЬ!AD6=GRID!$B$3:$U$3),0))*GRID!$H$42*(1-GRID!$H$43),0))</f>
        <v>109008</v>
      </c>
      <c r="Q293" s="8" cm="1">
        <f t="array" ref="Q293">IF($I$2="Длительное проживание от 30 ночей ",
INDEX(GRID!$B$4:$U$15,MATCH(Q$7,GRID!$A$4:$A$15,0),MATCH(1,($U$2=GRID!$B$1:$U$1)*(КАЛЕНДАРЬ!AD6=GRID!$B$3:$U$3),0))*GRID!$H$42,
ROUNDUP(INDEX(GRID!$B$4:$U$15,MATCH(Q$7,GRID!$A$4:$A$15,0),MATCH(1,($U$2=GRID!$B$1:$U$1)*(КАЛЕНДАРЬ!AD6=GRID!$B$3:$U$3),0))*GRID!$H$42*(1-GRID!$H$43),0))</f>
        <v>128088</v>
      </c>
      <c r="R293" s="57" t="s">
        <v>119</v>
      </c>
      <c r="S293" s="57" t="s">
        <v>119</v>
      </c>
      <c r="T293" s="57" t="s">
        <v>119</v>
      </c>
    </row>
    <row r="294" spans="1:20" ht="12.75" hidden="1" customHeight="1">
      <c r="A294" s="148" t="s">
        <v>17</v>
      </c>
      <c r="B294" s="149">
        <v>4</v>
      </c>
      <c r="C294" s="8" cm="1">
        <f t="array" ref="C294">IF($I$2="Длительное проживание от 30 ночей ",
INDEX(GRID!$B$4:$U$15,MATCH(C$7,GRID!$A$4:$A$15,0),MATCH(1,($U$2=GRID!$B$1:$U$1)*(КАЛЕНДАРЬ!AD7=GRID!$B$3:$U$3),0))*GRID!$H$42,
ROUNDUP(INDEX(GRID!$B$4:$U$15,MATCH(C$7,GRID!$A$4:$A$15,0),MATCH(1,($U$2=GRID!$B$1:$U$1)*(КАЛЕНДАРЬ!AD7=GRID!$B$3:$U$3),0))*GRID!$H$42*(1-GRID!$H$43),0))</f>
        <v>21744</v>
      </c>
      <c r="D294" s="8" cm="1">
        <f t="array" ref="D294">IF($I$2="Длительное проживание от 30 ночей ",
INDEX(GRID!$B$18:$U$29,MATCH(C$7,GRID!$A$18:$A$29,0),MATCH(1,($U$2=GRID!$B$1:$U$1)*(КАЛЕНДАРЬ!AD7=GRID!$B$3:$U$3),0))*GRID!$H$42,
ROUNDUP(INDEX(GRID!$B$18:$U$29,MATCH(C$7,GRID!$A$18:$A$29,0),MATCH(1,($U$2=GRID!$B$1:$U$1)*(КАЛЕНДАРЬ!AD7=GRID!$B$3:$U$3),0))*GRID!$H$42*(1-GRID!$H$43),0))</f>
        <v>25344</v>
      </c>
      <c r="E294" s="8" cm="1">
        <f t="array" ref="E294">IF($I$2="Длительное проживание от 30 ночей ",
INDEX(GRID!$B$4:$U$15,MATCH(E$7,GRID!$A$4:$A$15,0),MATCH(1,($U$2=GRID!$B$1:$U$1)*(КАЛЕНДАРЬ!AD7=GRID!$B$3:$U$3),0))*GRID!$H$42,
ROUNDUP(INDEX(GRID!$B$4:$U$15,MATCH(E$7,GRID!$A$4:$A$15,0),MATCH(1,($U$2=GRID!$B$1:$U$1)*(КАЛЕНДАРЬ!AD7=GRID!$B$3:$U$3),0))*GRID!$H$42*(1-GRID!$H$43),0))</f>
        <v>26136</v>
      </c>
      <c r="F294" s="8" cm="1">
        <f t="array" ref="F294">IF($I$2="Длительное проживание от 30 ночей ",
INDEX(GRID!$B$18:$U$29,MATCH(E$7,GRID!$A$18:$A$29,0),MATCH(1,($U$2=GRID!$B$1:$U$1)*(КАЛЕНДАРЬ!AD7=GRID!$B$3:$U$3),0))*GRID!$H$42,
ROUNDUP(INDEX(GRID!$B$18:$U$29,MATCH(E$7,GRID!$A$18:$A$29,0),MATCH(1,($U$2=GRID!$B$1:$U$1)*(КАЛЕНДАРЬ!AD7=GRID!$B$3:$U$3),0))*GRID!$H$42*(1-GRID!$H$43),0))</f>
        <v>29736</v>
      </c>
      <c r="G294" s="57" t="s">
        <v>119</v>
      </c>
      <c r="H294" s="57" t="s">
        <v>119</v>
      </c>
      <c r="I294" s="8" cm="1">
        <f t="array" ref="I294">IF($I$2="Длительное проживание от 30 ночей ",
INDEX(GRID!$B$4:$U$15,MATCH(I$7,GRID!$A$4:$A$15,0),MATCH(1,($U$2=GRID!$B$1:$U$1)*(КАЛЕНДАРЬ!AD7=GRID!$B$3:$U$3),0))*GRID!$H$42,
ROUNDUP(INDEX(GRID!$B$4:$U$15,MATCH(I$7,GRID!$A$4:$A$15,0),MATCH(1,($U$2=GRID!$B$1:$U$1)*(КАЛЕНДАРЬ!AD7=GRID!$B$3:$U$3),0))*GRID!$H$42*(1-GRID!$H$43),0))</f>
        <v>34128</v>
      </c>
      <c r="J294" s="8" cm="1">
        <f t="array" ref="J294">IF($I$2="Длительное проживание от 30 ночей ",
INDEX(GRID!$B$18:$U$29,MATCH(I$7,GRID!$A$18:$A$29,0),MATCH(1,($U$2=GRID!$B$1:$U$1)*(КАЛЕНДАРЬ!AD7=GRID!$B$3:$U$3),0))*GRID!$H$42,
ROUNDUP(INDEX(GRID!$B$18:$U$29,MATCH(I$7,GRID!$A$18:$A$29,0),MATCH(1,($U$2=GRID!$B$1:$U$1)*(КАЛЕНДАРЬ!AD7=GRID!$B$3:$U$3),0))*GRID!$H$42*(1-GRID!$H$43),0))</f>
        <v>37728</v>
      </c>
      <c r="K294" s="57" t="s">
        <v>119</v>
      </c>
      <c r="L294" s="57" t="s">
        <v>119</v>
      </c>
      <c r="M294" s="8" cm="1">
        <f t="array" ref="M294">IF($I$2="Длительное проживание от 30 ночей ",
INDEX(GRID!$B$4:$U$15,MATCH(M$7,GRID!$A$4:$A$15,0),MATCH(1,($U$2=GRID!$B$1:$U$1)*(КАЛЕНДАРЬ!AD7=GRID!$B$3:$U$3),0))*GRID!$H$42,
ROUNDUP(INDEX(GRID!$B$4:$U$15,MATCH(M$7,GRID!$A$4:$A$15,0),MATCH(1,($U$2=GRID!$B$1:$U$1)*(КАЛЕНДАРЬ!AD7=GRID!$B$3:$U$3),0))*GRID!$H$42*(1-GRID!$H$43),0))</f>
        <v>53280</v>
      </c>
      <c r="N294" s="8" cm="1">
        <f t="array" ref="N294">IF($I$2="Длительное проживание от 30 ночей ",
INDEX(GRID!$B$18:$U$29,MATCH(M$7,GRID!$A$18:$A$29,0),MATCH(1,($U$2=GRID!$B$1:$U$1)*(КАЛЕНДАРЬ!AD7=GRID!$B$3:$U$3),0))*GRID!$H$42,
ROUNDUP(INDEX(GRID!$B$18:$U$29,MATCH(M$7,GRID!$A$18:$A$29,0),MATCH(1,($U$2=GRID!$B$1:$U$1)*(КАЛЕНДАРЬ!AD7=GRID!$B$3:$U$3),0))*GRID!$H$42*(1-GRID!$H$43),0))</f>
        <v>56880</v>
      </c>
      <c r="O294" s="57" t="s">
        <v>119</v>
      </c>
      <c r="P294" s="8" cm="1">
        <f t="array" ref="P294">IF($I$2="Длительное проживание от 30 ночей ",
INDEX(GRID!$B$4:$U$15,MATCH(P$7,GRID!$A$4:$A$15,0),MATCH(1,($U$2=GRID!$B$1:$U$1)*(КАЛЕНДАРЬ!AD7=GRID!$B$3:$U$3),0))*GRID!$H$42,
ROUNDUP(INDEX(GRID!$B$4:$U$15,MATCH(P$7,GRID!$A$4:$A$15,0),MATCH(1,($U$2=GRID!$B$1:$U$1)*(КАЛЕНДАРЬ!AD7=GRID!$B$3:$U$3),0))*GRID!$H$42*(1-GRID!$H$43),0))</f>
        <v>109008</v>
      </c>
      <c r="Q294" s="8" cm="1">
        <f t="array" ref="Q294">IF($I$2="Длительное проживание от 30 ночей ",
INDEX(GRID!$B$4:$U$15,MATCH(Q$7,GRID!$A$4:$A$15,0),MATCH(1,($U$2=GRID!$B$1:$U$1)*(КАЛЕНДАРЬ!AD7=GRID!$B$3:$U$3),0))*GRID!$H$42,
ROUNDUP(INDEX(GRID!$B$4:$U$15,MATCH(Q$7,GRID!$A$4:$A$15,0),MATCH(1,($U$2=GRID!$B$1:$U$1)*(КАЛЕНДАРЬ!AD7=GRID!$B$3:$U$3),0))*GRID!$H$42*(1-GRID!$H$43),0))</f>
        <v>128088</v>
      </c>
      <c r="R294" s="57" t="s">
        <v>119</v>
      </c>
      <c r="S294" s="57" t="s">
        <v>119</v>
      </c>
      <c r="T294" s="57" t="s">
        <v>119</v>
      </c>
    </row>
    <row r="295" spans="1:20" ht="12.75" hidden="1" customHeight="1">
      <c r="A295" s="148" t="s">
        <v>11</v>
      </c>
      <c r="B295" s="149">
        <v>5</v>
      </c>
      <c r="C295" s="8" cm="1">
        <f t="array" ref="C295">IF($I$2="Длительное проживание от 30 ночей ",
INDEX(GRID!$B$4:$U$15,MATCH(C$7,GRID!$A$4:$A$15,0),MATCH(1,($U$2=GRID!$B$1:$U$1)*(КАЛЕНДАРЬ!AD8=GRID!$B$3:$U$3),0))*GRID!$H$42,
ROUNDUP(INDEX(GRID!$B$4:$U$15,MATCH(C$7,GRID!$A$4:$A$15,0),MATCH(1,($U$2=GRID!$B$1:$U$1)*(КАЛЕНДАРЬ!AD8=GRID!$B$3:$U$3),0))*GRID!$H$42*(1-GRID!$H$43),0))</f>
        <v>21744</v>
      </c>
      <c r="D295" s="8" cm="1">
        <f t="array" ref="D295">IF($I$2="Длительное проживание от 30 ночей ",
INDEX(GRID!$B$18:$U$29,MATCH(C$7,GRID!$A$18:$A$29,0),MATCH(1,($U$2=GRID!$B$1:$U$1)*(КАЛЕНДАРЬ!AD8=GRID!$B$3:$U$3),0))*GRID!$H$42,
ROUNDUP(INDEX(GRID!$B$18:$U$29,MATCH(C$7,GRID!$A$18:$A$29,0),MATCH(1,($U$2=GRID!$B$1:$U$1)*(КАЛЕНДАРЬ!AD8=GRID!$B$3:$U$3),0))*GRID!$H$42*(1-GRID!$H$43),0))</f>
        <v>25344</v>
      </c>
      <c r="E295" s="8" cm="1">
        <f t="array" ref="E295">IF($I$2="Длительное проживание от 30 ночей ",
INDEX(GRID!$B$4:$U$15,MATCH(E$7,GRID!$A$4:$A$15,0),MATCH(1,($U$2=GRID!$B$1:$U$1)*(КАЛЕНДАРЬ!AD8=GRID!$B$3:$U$3),0))*GRID!$H$42,
ROUNDUP(INDEX(GRID!$B$4:$U$15,MATCH(E$7,GRID!$A$4:$A$15,0),MATCH(1,($U$2=GRID!$B$1:$U$1)*(КАЛЕНДАРЬ!AD8=GRID!$B$3:$U$3),0))*GRID!$H$42*(1-GRID!$H$43),0))</f>
        <v>26136</v>
      </c>
      <c r="F295" s="8" cm="1">
        <f t="array" ref="F295">IF($I$2="Длительное проживание от 30 ночей ",
INDEX(GRID!$B$18:$U$29,MATCH(E$7,GRID!$A$18:$A$29,0),MATCH(1,($U$2=GRID!$B$1:$U$1)*(КАЛЕНДАРЬ!AD8=GRID!$B$3:$U$3),0))*GRID!$H$42,
ROUNDUP(INDEX(GRID!$B$18:$U$29,MATCH(E$7,GRID!$A$18:$A$29,0),MATCH(1,($U$2=GRID!$B$1:$U$1)*(КАЛЕНДАРЬ!AD8=GRID!$B$3:$U$3),0))*GRID!$H$42*(1-GRID!$H$43),0))</f>
        <v>29736</v>
      </c>
      <c r="G295" s="57" t="s">
        <v>119</v>
      </c>
      <c r="H295" s="57" t="s">
        <v>119</v>
      </c>
      <c r="I295" s="8" cm="1">
        <f t="array" ref="I295">IF($I$2="Длительное проживание от 30 ночей ",
INDEX(GRID!$B$4:$U$15,MATCH(I$7,GRID!$A$4:$A$15,0),MATCH(1,($U$2=GRID!$B$1:$U$1)*(КАЛЕНДАРЬ!AD8=GRID!$B$3:$U$3),0))*GRID!$H$42,
ROUNDUP(INDEX(GRID!$B$4:$U$15,MATCH(I$7,GRID!$A$4:$A$15,0),MATCH(1,($U$2=GRID!$B$1:$U$1)*(КАЛЕНДАРЬ!AD8=GRID!$B$3:$U$3),0))*GRID!$H$42*(1-GRID!$H$43),0))</f>
        <v>34128</v>
      </c>
      <c r="J295" s="8" cm="1">
        <f t="array" ref="J295">IF($I$2="Длительное проживание от 30 ночей ",
INDEX(GRID!$B$18:$U$29,MATCH(I$7,GRID!$A$18:$A$29,0),MATCH(1,($U$2=GRID!$B$1:$U$1)*(КАЛЕНДАРЬ!AD8=GRID!$B$3:$U$3),0))*GRID!$H$42,
ROUNDUP(INDEX(GRID!$B$18:$U$29,MATCH(I$7,GRID!$A$18:$A$29,0),MATCH(1,($U$2=GRID!$B$1:$U$1)*(КАЛЕНДАРЬ!AD8=GRID!$B$3:$U$3),0))*GRID!$H$42*(1-GRID!$H$43),0))</f>
        <v>37728</v>
      </c>
      <c r="K295" s="57" t="s">
        <v>119</v>
      </c>
      <c r="L295" s="57" t="s">
        <v>119</v>
      </c>
      <c r="M295" s="8" cm="1">
        <f t="array" ref="M295">IF($I$2="Длительное проживание от 30 ночей ",
INDEX(GRID!$B$4:$U$15,MATCH(M$7,GRID!$A$4:$A$15,0),MATCH(1,($U$2=GRID!$B$1:$U$1)*(КАЛЕНДАРЬ!AD8=GRID!$B$3:$U$3),0))*GRID!$H$42,
ROUNDUP(INDEX(GRID!$B$4:$U$15,MATCH(M$7,GRID!$A$4:$A$15,0),MATCH(1,($U$2=GRID!$B$1:$U$1)*(КАЛЕНДАРЬ!AD8=GRID!$B$3:$U$3),0))*GRID!$H$42*(1-GRID!$H$43),0))</f>
        <v>53280</v>
      </c>
      <c r="N295" s="8" cm="1">
        <f t="array" ref="N295">IF($I$2="Длительное проживание от 30 ночей ",
INDEX(GRID!$B$18:$U$29,MATCH(M$7,GRID!$A$18:$A$29,0),MATCH(1,($U$2=GRID!$B$1:$U$1)*(КАЛЕНДАРЬ!AD8=GRID!$B$3:$U$3),0))*GRID!$H$42,
ROUNDUP(INDEX(GRID!$B$18:$U$29,MATCH(M$7,GRID!$A$18:$A$29,0),MATCH(1,($U$2=GRID!$B$1:$U$1)*(КАЛЕНДАРЬ!AD8=GRID!$B$3:$U$3),0))*GRID!$H$42*(1-GRID!$H$43),0))</f>
        <v>56880</v>
      </c>
      <c r="O295" s="57" t="s">
        <v>119</v>
      </c>
      <c r="P295" s="8" cm="1">
        <f t="array" ref="P295">IF($I$2="Длительное проживание от 30 ночей ",
INDEX(GRID!$B$4:$U$15,MATCH(P$7,GRID!$A$4:$A$15,0),MATCH(1,($U$2=GRID!$B$1:$U$1)*(КАЛЕНДАРЬ!AD8=GRID!$B$3:$U$3),0))*GRID!$H$42,
ROUNDUP(INDEX(GRID!$B$4:$U$15,MATCH(P$7,GRID!$A$4:$A$15,0),MATCH(1,($U$2=GRID!$B$1:$U$1)*(КАЛЕНДАРЬ!AD8=GRID!$B$3:$U$3),0))*GRID!$H$42*(1-GRID!$H$43),0))</f>
        <v>109008</v>
      </c>
      <c r="Q295" s="8" cm="1">
        <f t="array" ref="Q295">IF($I$2="Длительное проживание от 30 ночей ",
INDEX(GRID!$B$4:$U$15,MATCH(Q$7,GRID!$A$4:$A$15,0),MATCH(1,($U$2=GRID!$B$1:$U$1)*(КАЛЕНДАРЬ!AD8=GRID!$B$3:$U$3),0))*GRID!$H$42,
ROUNDUP(INDEX(GRID!$B$4:$U$15,MATCH(Q$7,GRID!$A$4:$A$15,0),MATCH(1,($U$2=GRID!$B$1:$U$1)*(КАЛЕНДАРЬ!AD8=GRID!$B$3:$U$3),0))*GRID!$H$42*(1-GRID!$H$43),0))</f>
        <v>128088</v>
      </c>
      <c r="R295" s="57" t="s">
        <v>119</v>
      </c>
      <c r="S295" s="57" t="s">
        <v>119</v>
      </c>
      <c r="T295" s="57" t="s">
        <v>119</v>
      </c>
    </row>
    <row r="296" spans="1:20" ht="12.75" hidden="1" customHeight="1">
      <c r="A296" s="148" t="s">
        <v>12</v>
      </c>
      <c r="B296" s="149">
        <v>6</v>
      </c>
      <c r="C296" s="8" cm="1">
        <f t="array" ref="C296">IF($I$2="Длительное проживание от 30 ночей ",
INDEX(GRID!$B$4:$U$15,MATCH(C$7,GRID!$A$4:$A$15,0),MATCH(1,($U$2=GRID!$B$1:$U$1)*(КАЛЕНДАРЬ!AD9=GRID!$B$3:$U$3),0))*GRID!$H$42,
ROUNDUP(INDEX(GRID!$B$4:$U$15,MATCH(C$7,GRID!$A$4:$A$15,0),MATCH(1,($U$2=GRID!$B$1:$U$1)*(КАЛЕНДАРЬ!AD9=GRID!$B$3:$U$3),0))*GRID!$H$42*(1-GRID!$H$43),0))</f>
        <v>21744</v>
      </c>
      <c r="D296" s="8" cm="1">
        <f t="array" ref="D296">IF($I$2="Длительное проживание от 30 ночей ",
INDEX(GRID!$B$18:$U$29,MATCH(C$7,GRID!$A$18:$A$29,0),MATCH(1,($U$2=GRID!$B$1:$U$1)*(КАЛЕНДАРЬ!AD9=GRID!$B$3:$U$3),0))*GRID!$H$42,
ROUNDUP(INDEX(GRID!$B$18:$U$29,MATCH(C$7,GRID!$A$18:$A$29,0),MATCH(1,($U$2=GRID!$B$1:$U$1)*(КАЛЕНДАРЬ!AD9=GRID!$B$3:$U$3),0))*GRID!$H$42*(1-GRID!$H$43),0))</f>
        <v>25344</v>
      </c>
      <c r="E296" s="8" cm="1">
        <f t="array" ref="E296">IF($I$2="Длительное проживание от 30 ночей ",
INDEX(GRID!$B$4:$U$15,MATCH(E$7,GRID!$A$4:$A$15,0),MATCH(1,($U$2=GRID!$B$1:$U$1)*(КАЛЕНДАРЬ!AD9=GRID!$B$3:$U$3),0))*GRID!$H$42,
ROUNDUP(INDEX(GRID!$B$4:$U$15,MATCH(E$7,GRID!$A$4:$A$15,0),MATCH(1,($U$2=GRID!$B$1:$U$1)*(КАЛЕНДАРЬ!AD9=GRID!$B$3:$U$3),0))*GRID!$H$42*(1-GRID!$H$43),0))</f>
        <v>26136</v>
      </c>
      <c r="F296" s="8" cm="1">
        <f t="array" ref="F296">IF($I$2="Длительное проживание от 30 ночей ",
INDEX(GRID!$B$18:$U$29,MATCH(E$7,GRID!$A$18:$A$29,0),MATCH(1,($U$2=GRID!$B$1:$U$1)*(КАЛЕНДАРЬ!AD9=GRID!$B$3:$U$3),0))*GRID!$H$42,
ROUNDUP(INDEX(GRID!$B$18:$U$29,MATCH(E$7,GRID!$A$18:$A$29,0),MATCH(1,($U$2=GRID!$B$1:$U$1)*(КАЛЕНДАРЬ!AD9=GRID!$B$3:$U$3),0))*GRID!$H$42*(1-GRID!$H$43),0))</f>
        <v>29736</v>
      </c>
      <c r="G296" s="57" t="s">
        <v>119</v>
      </c>
      <c r="H296" s="57" t="s">
        <v>119</v>
      </c>
      <c r="I296" s="8" cm="1">
        <f t="array" ref="I296">IF($I$2="Длительное проживание от 30 ночей ",
INDEX(GRID!$B$4:$U$15,MATCH(I$7,GRID!$A$4:$A$15,0),MATCH(1,($U$2=GRID!$B$1:$U$1)*(КАЛЕНДАРЬ!AD9=GRID!$B$3:$U$3),0))*GRID!$H$42,
ROUNDUP(INDEX(GRID!$B$4:$U$15,MATCH(I$7,GRID!$A$4:$A$15,0),MATCH(1,($U$2=GRID!$B$1:$U$1)*(КАЛЕНДАРЬ!AD9=GRID!$B$3:$U$3),0))*GRID!$H$42*(1-GRID!$H$43),0))</f>
        <v>34128</v>
      </c>
      <c r="J296" s="8" cm="1">
        <f t="array" ref="J296">IF($I$2="Длительное проживание от 30 ночей ",
INDEX(GRID!$B$18:$U$29,MATCH(I$7,GRID!$A$18:$A$29,0),MATCH(1,($U$2=GRID!$B$1:$U$1)*(КАЛЕНДАРЬ!AD9=GRID!$B$3:$U$3),0))*GRID!$H$42,
ROUNDUP(INDEX(GRID!$B$18:$U$29,MATCH(I$7,GRID!$A$18:$A$29,0),MATCH(1,($U$2=GRID!$B$1:$U$1)*(КАЛЕНДАРЬ!AD9=GRID!$B$3:$U$3),0))*GRID!$H$42*(1-GRID!$H$43),0))</f>
        <v>37728</v>
      </c>
      <c r="K296" s="57" t="s">
        <v>119</v>
      </c>
      <c r="L296" s="57" t="s">
        <v>119</v>
      </c>
      <c r="M296" s="8" cm="1">
        <f t="array" ref="M296">IF($I$2="Длительное проживание от 30 ночей ",
INDEX(GRID!$B$4:$U$15,MATCH(M$7,GRID!$A$4:$A$15,0),MATCH(1,($U$2=GRID!$B$1:$U$1)*(КАЛЕНДАРЬ!AD9=GRID!$B$3:$U$3),0))*GRID!$H$42,
ROUNDUP(INDEX(GRID!$B$4:$U$15,MATCH(M$7,GRID!$A$4:$A$15,0),MATCH(1,($U$2=GRID!$B$1:$U$1)*(КАЛЕНДАРЬ!AD9=GRID!$B$3:$U$3),0))*GRID!$H$42*(1-GRID!$H$43),0))</f>
        <v>53280</v>
      </c>
      <c r="N296" s="8" cm="1">
        <f t="array" ref="N296">IF($I$2="Длительное проживание от 30 ночей ",
INDEX(GRID!$B$18:$U$29,MATCH(M$7,GRID!$A$18:$A$29,0),MATCH(1,($U$2=GRID!$B$1:$U$1)*(КАЛЕНДАРЬ!AD9=GRID!$B$3:$U$3),0))*GRID!$H$42,
ROUNDUP(INDEX(GRID!$B$18:$U$29,MATCH(M$7,GRID!$A$18:$A$29,0),MATCH(1,($U$2=GRID!$B$1:$U$1)*(КАЛЕНДАРЬ!AD9=GRID!$B$3:$U$3),0))*GRID!$H$42*(1-GRID!$H$43),0))</f>
        <v>56880</v>
      </c>
      <c r="O296" s="57" t="s">
        <v>119</v>
      </c>
      <c r="P296" s="8" cm="1">
        <f t="array" ref="P296">IF($I$2="Длительное проживание от 30 ночей ",
INDEX(GRID!$B$4:$U$15,MATCH(P$7,GRID!$A$4:$A$15,0),MATCH(1,($U$2=GRID!$B$1:$U$1)*(КАЛЕНДАРЬ!AD9=GRID!$B$3:$U$3),0))*GRID!$H$42,
ROUNDUP(INDEX(GRID!$B$4:$U$15,MATCH(P$7,GRID!$A$4:$A$15,0),MATCH(1,($U$2=GRID!$B$1:$U$1)*(КАЛЕНДАРЬ!AD9=GRID!$B$3:$U$3),0))*GRID!$H$42*(1-GRID!$H$43),0))</f>
        <v>109008</v>
      </c>
      <c r="Q296" s="8" cm="1">
        <f t="array" ref="Q296">IF($I$2="Длительное проживание от 30 ночей ",
INDEX(GRID!$B$4:$U$15,MATCH(Q$7,GRID!$A$4:$A$15,0),MATCH(1,($U$2=GRID!$B$1:$U$1)*(КАЛЕНДАРЬ!AD9=GRID!$B$3:$U$3),0))*GRID!$H$42,
ROUNDUP(INDEX(GRID!$B$4:$U$15,MATCH(Q$7,GRID!$A$4:$A$15,0),MATCH(1,($U$2=GRID!$B$1:$U$1)*(КАЛЕНДАРЬ!AD9=GRID!$B$3:$U$3),0))*GRID!$H$42*(1-GRID!$H$43),0))</f>
        <v>128088</v>
      </c>
      <c r="R296" s="57" t="s">
        <v>119</v>
      </c>
      <c r="S296" s="57" t="s">
        <v>119</v>
      </c>
      <c r="T296" s="57" t="s">
        <v>119</v>
      </c>
    </row>
    <row r="297" spans="1:20" ht="12.75" hidden="1" customHeight="1">
      <c r="A297" s="148" t="s">
        <v>13</v>
      </c>
      <c r="B297" s="149">
        <v>7</v>
      </c>
      <c r="C297" s="8" cm="1">
        <f t="array" ref="C297">IF($I$2="Длительное проживание от 30 ночей ",
INDEX(GRID!$B$4:$U$15,MATCH(C$7,GRID!$A$4:$A$15,0),MATCH(1,($U$2=GRID!$B$1:$U$1)*(КАЛЕНДАРЬ!AD10=GRID!$B$3:$U$3),0))*GRID!$H$42,
ROUNDUP(INDEX(GRID!$B$4:$U$15,MATCH(C$7,GRID!$A$4:$A$15,0),MATCH(1,($U$2=GRID!$B$1:$U$1)*(КАЛЕНДАРЬ!AD10=GRID!$B$3:$U$3),0))*GRID!$H$42*(1-GRID!$H$43),0))</f>
        <v>48672</v>
      </c>
      <c r="D297" s="8" cm="1">
        <f t="array" ref="D297">IF($I$2="Длительное проживание от 30 ночей ",
INDEX(GRID!$B$18:$U$29,MATCH(C$7,GRID!$A$18:$A$29,0),MATCH(1,($U$2=GRID!$B$1:$U$1)*(КАЛЕНДАРЬ!AD10=GRID!$B$3:$U$3),0))*GRID!$H$42,
ROUNDUP(INDEX(GRID!$B$18:$U$29,MATCH(C$7,GRID!$A$18:$A$29,0),MATCH(1,($U$2=GRID!$B$1:$U$1)*(КАЛЕНДАРЬ!AD10=GRID!$B$3:$U$3),0))*GRID!$H$42*(1-GRID!$H$43),0))</f>
        <v>52272</v>
      </c>
      <c r="E297" s="8" cm="1">
        <f t="array" ref="E297">IF($I$2="Длительное проживание от 30 ночей ",
INDEX(GRID!$B$4:$U$15,MATCH(E$7,GRID!$A$4:$A$15,0),MATCH(1,($U$2=GRID!$B$1:$U$1)*(КАЛЕНДАРЬ!AD10=GRID!$B$3:$U$3),0))*GRID!$H$42,
ROUNDUP(INDEX(GRID!$B$4:$U$15,MATCH(E$7,GRID!$A$4:$A$15,0),MATCH(1,($U$2=GRID!$B$1:$U$1)*(КАЛЕНДАРЬ!AD10=GRID!$B$3:$U$3),0))*GRID!$H$42*(1-GRID!$H$43),0))</f>
        <v>56592</v>
      </c>
      <c r="F297" s="8" cm="1">
        <f t="array" ref="F297">IF($I$2="Длительное проживание от 30 ночей ",
INDEX(GRID!$B$18:$U$29,MATCH(E$7,GRID!$A$18:$A$29,0),MATCH(1,($U$2=GRID!$B$1:$U$1)*(КАЛЕНДАРЬ!AD10=GRID!$B$3:$U$3),0))*GRID!$H$42,
ROUNDUP(INDEX(GRID!$B$18:$U$29,MATCH(E$7,GRID!$A$18:$A$29,0),MATCH(1,($U$2=GRID!$B$1:$U$1)*(КАЛЕНДАРЬ!AD10=GRID!$B$3:$U$3),0))*GRID!$H$42*(1-GRID!$H$43),0))</f>
        <v>60192</v>
      </c>
      <c r="G297" s="57" t="s">
        <v>119</v>
      </c>
      <c r="H297" s="57" t="s">
        <v>119</v>
      </c>
      <c r="I297" s="8" cm="1">
        <f t="array" ref="I297">IF($I$2="Длительное проживание от 30 ночей ",
INDEX(GRID!$B$4:$U$15,MATCH(I$7,GRID!$A$4:$A$15,0),MATCH(1,($U$2=GRID!$B$1:$U$1)*(КАЛЕНДАРЬ!AD10=GRID!$B$3:$U$3),0))*GRID!$H$42,
ROUNDUP(INDEX(GRID!$B$4:$U$15,MATCH(I$7,GRID!$A$4:$A$15,0),MATCH(1,($U$2=GRID!$B$1:$U$1)*(КАЛЕНДАРЬ!AD10=GRID!$B$3:$U$3),0))*GRID!$H$42*(1-GRID!$H$43),0))</f>
        <v>69048</v>
      </c>
      <c r="J297" s="8" cm="1">
        <f t="array" ref="J297">IF($I$2="Длительное проживание от 30 ночей ",
INDEX(GRID!$B$18:$U$29,MATCH(I$7,GRID!$A$18:$A$29,0),MATCH(1,($U$2=GRID!$B$1:$U$1)*(КАЛЕНДАРЬ!AD10=GRID!$B$3:$U$3),0))*GRID!$H$42,
ROUNDUP(INDEX(GRID!$B$18:$U$29,MATCH(I$7,GRID!$A$18:$A$29,0),MATCH(1,($U$2=GRID!$B$1:$U$1)*(КАЛЕНДАРЬ!AD10=GRID!$B$3:$U$3),0))*GRID!$H$42*(1-GRID!$H$43),0))</f>
        <v>72648</v>
      </c>
      <c r="K297" s="57" t="s">
        <v>119</v>
      </c>
      <c r="L297" s="57" t="s">
        <v>119</v>
      </c>
      <c r="M297" s="8" cm="1">
        <f t="array" ref="M297">IF($I$2="Длительное проживание от 30 ночей ",
INDEX(GRID!$B$4:$U$15,MATCH(M$7,GRID!$A$4:$A$15,0),MATCH(1,($U$2=GRID!$B$1:$U$1)*(КАЛЕНДАРЬ!AD10=GRID!$B$3:$U$3),0))*GRID!$H$42,
ROUNDUP(INDEX(GRID!$B$4:$U$15,MATCH(M$7,GRID!$A$4:$A$15,0),MATCH(1,($U$2=GRID!$B$1:$U$1)*(КАЛЕНДАРЬ!AD10=GRID!$B$3:$U$3),0))*GRID!$H$42*(1-GRID!$H$43),0))</f>
        <v>97560</v>
      </c>
      <c r="N297" s="8" cm="1">
        <f t="array" ref="N297">IF($I$2="Длительное проживание от 30 ночей ",
INDEX(GRID!$B$18:$U$29,MATCH(M$7,GRID!$A$18:$A$29,0),MATCH(1,($U$2=GRID!$B$1:$U$1)*(КАЛЕНДАРЬ!AD10=GRID!$B$3:$U$3),0))*GRID!$H$42,
ROUNDUP(INDEX(GRID!$B$18:$U$29,MATCH(M$7,GRID!$A$18:$A$29,0),MATCH(1,($U$2=GRID!$B$1:$U$1)*(КАЛЕНДАРЬ!AD10=GRID!$B$3:$U$3),0))*GRID!$H$42*(1-GRID!$H$43),0))</f>
        <v>101160</v>
      </c>
      <c r="O297" s="57" t="s">
        <v>119</v>
      </c>
      <c r="P297" s="8" cm="1">
        <f t="array" ref="P297">IF($I$2="Длительное проживание от 30 ночей ",
INDEX(GRID!$B$4:$U$15,MATCH(P$7,GRID!$A$4:$A$15,0),MATCH(1,($U$2=GRID!$B$1:$U$1)*(КАЛЕНДАРЬ!AD10=GRID!$B$3:$U$3),0))*GRID!$H$42,
ROUNDUP(INDEX(GRID!$B$4:$U$15,MATCH(P$7,GRID!$A$4:$A$15,0),MATCH(1,($U$2=GRID!$B$1:$U$1)*(КАЛЕНДАРЬ!AD10=GRID!$B$3:$U$3),0))*GRID!$H$42*(1-GRID!$H$43),0))</f>
        <v>165528</v>
      </c>
      <c r="Q297" s="8" cm="1">
        <f t="array" ref="Q297">IF($I$2="Длительное проживание от 30 ночей ",
INDEX(GRID!$B$4:$U$15,MATCH(Q$7,GRID!$A$4:$A$15,0),MATCH(1,($U$2=GRID!$B$1:$U$1)*(КАЛЕНДАРЬ!AD10=GRID!$B$3:$U$3),0))*GRID!$H$42,
ROUNDUP(INDEX(GRID!$B$4:$U$15,MATCH(Q$7,GRID!$A$4:$A$15,0),MATCH(1,($U$2=GRID!$B$1:$U$1)*(КАЛЕНДАРЬ!AD10=GRID!$B$3:$U$3),0))*GRID!$H$42*(1-GRID!$H$43),0))</f>
        <v>190368</v>
      </c>
      <c r="R297" s="57" t="s">
        <v>119</v>
      </c>
      <c r="S297" s="57" t="s">
        <v>119</v>
      </c>
      <c r="T297" s="57" t="s">
        <v>119</v>
      </c>
    </row>
    <row r="298" spans="1:20" ht="12.75" hidden="1" customHeight="1">
      <c r="A298" s="148" t="s">
        <v>14</v>
      </c>
      <c r="B298" s="149">
        <v>8</v>
      </c>
      <c r="C298" s="8" cm="1">
        <f t="array" ref="C298">IF($I$2="Длительное проживание от 30 ночей ",
INDEX(GRID!$B$4:$U$15,MATCH(C$7,GRID!$A$4:$A$15,0),MATCH(1,($U$2=GRID!$B$1:$U$1)*(КАЛЕНДАРЬ!AD11=GRID!$B$3:$U$3),0))*GRID!$H$42,
ROUNDUP(INDEX(GRID!$B$4:$U$15,MATCH(C$7,GRID!$A$4:$A$15,0),MATCH(1,($U$2=GRID!$B$1:$U$1)*(КАЛЕНДАРЬ!AD11=GRID!$B$3:$U$3),0))*GRID!$H$42*(1-GRID!$H$43),0))</f>
        <v>48672</v>
      </c>
      <c r="D298" s="8" cm="1">
        <f t="array" ref="D298">IF($I$2="Длительное проживание от 30 ночей ",
INDEX(GRID!$B$18:$U$29,MATCH(C$7,GRID!$A$18:$A$29,0),MATCH(1,($U$2=GRID!$B$1:$U$1)*(КАЛЕНДАРЬ!AD11=GRID!$B$3:$U$3),0))*GRID!$H$42,
ROUNDUP(INDEX(GRID!$B$18:$U$29,MATCH(C$7,GRID!$A$18:$A$29,0),MATCH(1,($U$2=GRID!$B$1:$U$1)*(КАЛЕНДАРЬ!AD11=GRID!$B$3:$U$3),0))*GRID!$H$42*(1-GRID!$H$43),0))</f>
        <v>52272</v>
      </c>
      <c r="E298" s="8" cm="1">
        <f t="array" ref="E298">IF($I$2="Длительное проживание от 30 ночей ",
INDEX(GRID!$B$4:$U$15,MATCH(E$7,GRID!$A$4:$A$15,0),MATCH(1,($U$2=GRID!$B$1:$U$1)*(КАЛЕНДАРЬ!AD11=GRID!$B$3:$U$3),0))*GRID!$H$42,
ROUNDUP(INDEX(GRID!$B$4:$U$15,MATCH(E$7,GRID!$A$4:$A$15,0),MATCH(1,($U$2=GRID!$B$1:$U$1)*(КАЛЕНДАРЬ!AD11=GRID!$B$3:$U$3),0))*GRID!$H$42*(1-GRID!$H$43),0))</f>
        <v>56592</v>
      </c>
      <c r="F298" s="8" cm="1">
        <f t="array" ref="F298">IF($I$2="Длительное проживание от 30 ночей ",
INDEX(GRID!$B$18:$U$29,MATCH(E$7,GRID!$A$18:$A$29,0),MATCH(1,($U$2=GRID!$B$1:$U$1)*(КАЛЕНДАРЬ!AD11=GRID!$B$3:$U$3),0))*GRID!$H$42,
ROUNDUP(INDEX(GRID!$B$18:$U$29,MATCH(E$7,GRID!$A$18:$A$29,0),MATCH(1,($U$2=GRID!$B$1:$U$1)*(КАЛЕНДАРЬ!AD11=GRID!$B$3:$U$3),0))*GRID!$H$42*(1-GRID!$H$43),0))</f>
        <v>60192</v>
      </c>
      <c r="G298" s="57" t="s">
        <v>119</v>
      </c>
      <c r="H298" s="57" t="s">
        <v>119</v>
      </c>
      <c r="I298" s="8" cm="1">
        <f t="array" ref="I298">IF($I$2="Длительное проживание от 30 ночей ",
INDEX(GRID!$B$4:$U$15,MATCH(I$7,GRID!$A$4:$A$15,0),MATCH(1,($U$2=GRID!$B$1:$U$1)*(КАЛЕНДАРЬ!AD11=GRID!$B$3:$U$3),0))*GRID!$H$42,
ROUNDUP(INDEX(GRID!$B$4:$U$15,MATCH(I$7,GRID!$A$4:$A$15,0),MATCH(1,($U$2=GRID!$B$1:$U$1)*(КАЛЕНДАРЬ!AD11=GRID!$B$3:$U$3),0))*GRID!$H$42*(1-GRID!$H$43),0))</f>
        <v>69048</v>
      </c>
      <c r="J298" s="8" cm="1">
        <f t="array" ref="J298">IF($I$2="Длительное проживание от 30 ночей ",
INDEX(GRID!$B$18:$U$29,MATCH(I$7,GRID!$A$18:$A$29,0),MATCH(1,($U$2=GRID!$B$1:$U$1)*(КАЛЕНДАРЬ!AD11=GRID!$B$3:$U$3),0))*GRID!$H$42,
ROUNDUP(INDEX(GRID!$B$18:$U$29,MATCH(I$7,GRID!$A$18:$A$29,0),MATCH(1,($U$2=GRID!$B$1:$U$1)*(КАЛЕНДАРЬ!AD11=GRID!$B$3:$U$3),0))*GRID!$H$42*(1-GRID!$H$43),0))</f>
        <v>72648</v>
      </c>
      <c r="K298" s="57" t="s">
        <v>119</v>
      </c>
      <c r="L298" s="57" t="s">
        <v>119</v>
      </c>
      <c r="M298" s="8" cm="1">
        <f t="array" ref="M298">IF($I$2="Длительное проживание от 30 ночей ",
INDEX(GRID!$B$4:$U$15,MATCH(M$7,GRID!$A$4:$A$15,0),MATCH(1,($U$2=GRID!$B$1:$U$1)*(КАЛЕНДАРЬ!AD11=GRID!$B$3:$U$3),0))*GRID!$H$42,
ROUNDUP(INDEX(GRID!$B$4:$U$15,MATCH(M$7,GRID!$A$4:$A$15,0),MATCH(1,($U$2=GRID!$B$1:$U$1)*(КАЛЕНДАРЬ!AD11=GRID!$B$3:$U$3),0))*GRID!$H$42*(1-GRID!$H$43),0))</f>
        <v>97560</v>
      </c>
      <c r="N298" s="8" cm="1">
        <f t="array" ref="N298">IF($I$2="Длительное проживание от 30 ночей ",
INDEX(GRID!$B$18:$U$29,MATCH(M$7,GRID!$A$18:$A$29,0),MATCH(1,($U$2=GRID!$B$1:$U$1)*(КАЛЕНДАРЬ!AD11=GRID!$B$3:$U$3),0))*GRID!$H$42,
ROUNDUP(INDEX(GRID!$B$18:$U$29,MATCH(M$7,GRID!$A$18:$A$29,0),MATCH(1,($U$2=GRID!$B$1:$U$1)*(КАЛЕНДАРЬ!AD11=GRID!$B$3:$U$3),0))*GRID!$H$42*(1-GRID!$H$43),0))</f>
        <v>101160</v>
      </c>
      <c r="O298" s="57" t="s">
        <v>119</v>
      </c>
      <c r="P298" s="8" cm="1">
        <f t="array" ref="P298">IF($I$2="Длительное проживание от 30 ночей ",
INDEX(GRID!$B$4:$U$15,MATCH(P$7,GRID!$A$4:$A$15,0),MATCH(1,($U$2=GRID!$B$1:$U$1)*(КАЛЕНДАРЬ!AD11=GRID!$B$3:$U$3),0))*GRID!$H$42,
ROUNDUP(INDEX(GRID!$B$4:$U$15,MATCH(P$7,GRID!$A$4:$A$15,0),MATCH(1,($U$2=GRID!$B$1:$U$1)*(КАЛЕНДАРЬ!AD11=GRID!$B$3:$U$3),0))*GRID!$H$42*(1-GRID!$H$43),0))</f>
        <v>165528</v>
      </c>
      <c r="Q298" s="8" cm="1">
        <f t="array" ref="Q298">IF($I$2="Длительное проживание от 30 ночей ",
INDEX(GRID!$B$4:$U$15,MATCH(Q$7,GRID!$A$4:$A$15,0),MATCH(1,($U$2=GRID!$B$1:$U$1)*(КАЛЕНДАРЬ!AD11=GRID!$B$3:$U$3),0))*GRID!$H$42,
ROUNDUP(INDEX(GRID!$B$4:$U$15,MATCH(Q$7,GRID!$A$4:$A$15,0),MATCH(1,($U$2=GRID!$B$1:$U$1)*(КАЛЕНДАРЬ!AD11=GRID!$B$3:$U$3),0))*GRID!$H$42*(1-GRID!$H$43),0))</f>
        <v>190368</v>
      </c>
      <c r="R298" s="57" t="s">
        <v>119</v>
      </c>
      <c r="S298" s="57" t="s">
        <v>119</v>
      </c>
      <c r="T298" s="57" t="s">
        <v>119</v>
      </c>
    </row>
    <row r="299" spans="1:20" ht="12.75" hidden="1" customHeight="1">
      <c r="A299" s="148" t="s">
        <v>15</v>
      </c>
      <c r="B299" s="149">
        <v>9</v>
      </c>
      <c r="C299" s="8" cm="1">
        <f t="array" ref="C299">IF($I$2="Длительное проживание от 30 ночей ",
INDEX(GRID!$B$4:$U$15,MATCH(C$7,GRID!$A$4:$A$15,0),MATCH(1,($U$2=GRID!$B$1:$U$1)*(КАЛЕНДАРЬ!AD12=GRID!$B$3:$U$3),0))*GRID!$H$42,
ROUNDUP(INDEX(GRID!$B$4:$U$15,MATCH(C$7,GRID!$A$4:$A$15,0),MATCH(1,($U$2=GRID!$B$1:$U$1)*(КАЛЕНДАРЬ!AD12=GRID!$B$3:$U$3),0))*GRID!$H$42*(1-GRID!$H$43),0))</f>
        <v>48672</v>
      </c>
      <c r="D299" s="8" cm="1">
        <f t="array" ref="D299">IF($I$2="Длительное проживание от 30 ночей ",
INDEX(GRID!$B$18:$U$29,MATCH(C$7,GRID!$A$18:$A$29,0),MATCH(1,($U$2=GRID!$B$1:$U$1)*(КАЛЕНДАРЬ!AD12=GRID!$B$3:$U$3),0))*GRID!$H$42,
ROUNDUP(INDEX(GRID!$B$18:$U$29,MATCH(C$7,GRID!$A$18:$A$29,0),MATCH(1,($U$2=GRID!$B$1:$U$1)*(КАЛЕНДАРЬ!AD12=GRID!$B$3:$U$3),0))*GRID!$H$42*(1-GRID!$H$43),0))</f>
        <v>52272</v>
      </c>
      <c r="E299" s="8" cm="1">
        <f t="array" ref="E299">IF($I$2="Длительное проживание от 30 ночей ",
INDEX(GRID!$B$4:$U$15,MATCH(E$7,GRID!$A$4:$A$15,0),MATCH(1,($U$2=GRID!$B$1:$U$1)*(КАЛЕНДАРЬ!AD12=GRID!$B$3:$U$3),0))*GRID!$H$42,
ROUNDUP(INDEX(GRID!$B$4:$U$15,MATCH(E$7,GRID!$A$4:$A$15,0),MATCH(1,($U$2=GRID!$B$1:$U$1)*(КАЛЕНДАРЬ!AD12=GRID!$B$3:$U$3),0))*GRID!$H$42*(1-GRID!$H$43),0))</f>
        <v>56592</v>
      </c>
      <c r="F299" s="8" cm="1">
        <f t="array" ref="F299">IF($I$2="Длительное проживание от 30 ночей ",
INDEX(GRID!$B$18:$U$29,MATCH(E$7,GRID!$A$18:$A$29,0),MATCH(1,($U$2=GRID!$B$1:$U$1)*(КАЛЕНДАРЬ!AD12=GRID!$B$3:$U$3),0))*GRID!$H$42,
ROUNDUP(INDEX(GRID!$B$18:$U$29,MATCH(E$7,GRID!$A$18:$A$29,0),MATCH(1,($U$2=GRID!$B$1:$U$1)*(КАЛЕНДАРЬ!AD12=GRID!$B$3:$U$3),0))*GRID!$H$42*(1-GRID!$H$43),0))</f>
        <v>60192</v>
      </c>
      <c r="G299" s="57" t="s">
        <v>119</v>
      </c>
      <c r="H299" s="57" t="s">
        <v>119</v>
      </c>
      <c r="I299" s="8" cm="1">
        <f t="array" ref="I299">IF($I$2="Длительное проживание от 30 ночей ",
INDEX(GRID!$B$4:$U$15,MATCH(I$7,GRID!$A$4:$A$15,0),MATCH(1,($U$2=GRID!$B$1:$U$1)*(КАЛЕНДАРЬ!AD12=GRID!$B$3:$U$3),0))*GRID!$H$42,
ROUNDUP(INDEX(GRID!$B$4:$U$15,MATCH(I$7,GRID!$A$4:$A$15,0),MATCH(1,($U$2=GRID!$B$1:$U$1)*(КАЛЕНДАРЬ!AD12=GRID!$B$3:$U$3),0))*GRID!$H$42*(1-GRID!$H$43),0))</f>
        <v>69048</v>
      </c>
      <c r="J299" s="8" cm="1">
        <f t="array" ref="J299">IF($I$2="Длительное проживание от 30 ночей ",
INDEX(GRID!$B$18:$U$29,MATCH(I$7,GRID!$A$18:$A$29,0),MATCH(1,($U$2=GRID!$B$1:$U$1)*(КАЛЕНДАРЬ!AD12=GRID!$B$3:$U$3),0))*GRID!$H$42,
ROUNDUP(INDEX(GRID!$B$18:$U$29,MATCH(I$7,GRID!$A$18:$A$29,0),MATCH(1,($U$2=GRID!$B$1:$U$1)*(КАЛЕНДАРЬ!AD12=GRID!$B$3:$U$3),0))*GRID!$H$42*(1-GRID!$H$43),0))</f>
        <v>72648</v>
      </c>
      <c r="K299" s="57" t="s">
        <v>119</v>
      </c>
      <c r="L299" s="57" t="s">
        <v>119</v>
      </c>
      <c r="M299" s="8" cm="1">
        <f t="array" ref="M299">IF($I$2="Длительное проживание от 30 ночей ",
INDEX(GRID!$B$4:$U$15,MATCH(M$7,GRID!$A$4:$A$15,0),MATCH(1,($U$2=GRID!$B$1:$U$1)*(КАЛЕНДАРЬ!AD12=GRID!$B$3:$U$3),0))*GRID!$H$42,
ROUNDUP(INDEX(GRID!$B$4:$U$15,MATCH(M$7,GRID!$A$4:$A$15,0),MATCH(1,($U$2=GRID!$B$1:$U$1)*(КАЛЕНДАРЬ!AD12=GRID!$B$3:$U$3),0))*GRID!$H$42*(1-GRID!$H$43),0))</f>
        <v>97560</v>
      </c>
      <c r="N299" s="8" cm="1">
        <f t="array" ref="N299">IF($I$2="Длительное проживание от 30 ночей ",
INDEX(GRID!$B$18:$U$29,MATCH(M$7,GRID!$A$18:$A$29,0),MATCH(1,($U$2=GRID!$B$1:$U$1)*(КАЛЕНДАРЬ!AD12=GRID!$B$3:$U$3),0))*GRID!$H$42,
ROUNDUP(INDEX(GRID!$B$18:$U$29,MATCH(M$7,GRID!$A$18:$A$29,0),MATCH(1,($U$2=GRID!$B$1:$U$1)*(КАЛЕНДАРЬ!AD12=GRID!$B$3:$U$3),0))*GRID!$H$42*(1-GRID!$H$43),0))</f>
        <v>101160</v>
      </c>
      <c r="O299" s="57" t="s">
        <v>119</v>
      </c>
      <c r="P299" s="8" cm="1">
        <f t="array" ref="P299">IF($I$2="Длительное проживание от 30 ночей ",
INDEX(GRID!$B$4:$U$15,MATCH(P$7,GRID!$A$4:$A$15,0),MATCH(1,($U$2=GRID!$B$1:$U$1)*(КАЛЕНДАРЬ!AD12=GRID!$B$3:$U$3),0))*GRID!$H$42,
ROUNDUP(INDEX(GRID!$B$4:$U$15,MATCH(P$7,GRID!$A$4:$A$15,0),MATCH(1,($U$2=GRID!$B$1:$U$1)*(КАЛЕНДАРЬ!AD12=GRID!$B$3:$U$3),0))*GRID!$H$42*(1-GRID!$H$43),0))</f>
        <v>165528</v>
      </c>
      <c r="Q299" s="8" cm="1">
        <f t="array" ref="Q299">IF($I$2="Длительное проживание от 30 ночей ",
INDEX(GRID!$B$4:$U$15,MATCH(Q$7,GRID!$A$4:$A$15,0),MATCH(1,($U$2=GRID!$B$1:$U$1)*(КАЛЕНДАРЬ!AD12=GRID!$B$3:$U$3),0))*GRID!$H$42,
ROUNDUP(INDEX(GRID!$B$4:$U$15,MATCH(Q$7,GRID!$A$4:$A$15,0),MATCH(1,($U$2=GRID!$B$1:$U$1)*(КАЛЕНДАРЬ!AD12=GRID!$B$3:$U$3),0))*GRID!$H$42*(1-GRID!$H$43),0))</f>
        <v>190368</v>
      </c>
      <c r="R299" s="57" t="s">
        <v>119</v>
      </c>
      <c r="S299" s="57" t="s">
        <v>119</v>
      </c>
      <c r="T299" s="57" t="s">
        <v>119</v>
      </c>
    </row>
    <row r="300" spans="1:20" ht="12.75" hidden="1" customHeight="1">
      <c r="A300" s="148" t="s">
        <v>16</v>
      </c>
      <c r="B300" s="149">
        <v>10</v>
      </c>
      <c r="C300" s="8" cm="1">
        <f t="array" ref="C300">IF($I$2="Длительное проживание от 30 ночей ",
INDEX(GRID!$B$4:$U$15,MATCH(C$7,GRID!$A$4:$A$15,0),MATCH(1,($U$2=GRID!$B$1:$U$1)*(КАЛЕНДАРЬ!AD13=GRID!$B$3:$U$3),0))*GRID!$H$42,
ROUNDUP(INDEX(GRID!$B$4:$U$15,MATCH(C$7,GRID!$A$4:$A$15,0),MATCH(1,($U$2=GRID!$B$1:$U$1)*(КАЛЕНДАРЬ!AD13=GRID!$B$3:$U$3),0))*GRID!$H$42*(1-GRID!$H$43),0))</f>
        <v>48672</v>
      </c>
      <c r="D300" s="8" cm="1">
        <f t="array" ref="D300">IF($I$2="Длительное проживание от 30 ночей ",
INDEX(GRID!$B$18:$U$29,MATCH(C$7,GRID!$A$18:$A$29,0),MATCH(1,($U$2=GRID!$B$1:$U$1)*(КАЛЕНДАРЬ!AD13=GRID!$B$3:$U$3),0))*GRID!$H$42,
ROUNDUP(INDEX(GRID!$B$18:$U$29,MATCH(C$7,GRID!$A$18:$A$29,0),MATCH(1,($U$2=GRID!$B$1:$U$1)*(КАЛЕНДАРЬ!AD13=GRID!$B$3:$U$3),0))*GRID!$H$42*(1-GRID!$H$43),0))</f>
        <v>52272</v>
      </c>
      <c r="E300" s="8" cm="1">
        <f t="array" ref="E300">IF($I$2="Длительное проживание от 30 ночей ",
INDEX(GRID!$B$4:$U$15,MATCH(E$7,GRID!$A$4:$A$15,0),MATCH(1,($U$2=GRID!$B$1:$U$1)*(КАЛЕНДАРЬ!AD13=GRID!$B$3:$U$3),0))*GRID!$H$42,
ROUNDUP(INDEX(GRID!$B$4:$U$15,MATCH(E$7,GRID!$A$4:$A$15,0),MATCH(1,($U$2=GRID!$B$1:$U$1)*(КАЛЕНДАРЬ!AD13=GRID!$B$3:$U$3),0))*GRID!$H$42*(1-GRID!$H$43),0))</f>
        <v>56592</v>
      </c>
      <c r="F300" s="8" cm="1">
        <f t="array" ref="F300">IF($I$2="Длительное проживание от 30 ночей ",
INDEX(GRID!$B$18:$U$29,MATCH(E$7,GRID!$A$18:$A$29,0),MATCH(1,($U$2=GRID!$B$1:$U$1)*(КАЛЕНДАРЬ!AD13=GRID!$B$3:$U$3),0))*GRID!$H$42,
ROUNDUP(INDEX(GRID!$B$18:$U$29,MATCH(E$7,GRID!$A$18:$A$29,0),MATCH(1,($U$2=GRID!$B$1:$U$1)*(КАЛЕНДАРЬ!AD13=GRID!$B$3:$U$3),0))*GRID!$H$42*(1-GRID!$H$43),0))</f>
        <v>60192</v>
      </c>
      <c r="G300" s="57" t="s">
        <v>119</v>
      </c>
      <c r="H300" s="57" t="s">
        <v>119</v>
      </c>
      <c r="I300" s="8" cm="1">
        <f t="array" ref="I300">IF($I$2="Длительное проживание от 30 ночей ",
INDEX(GRID!$B$4:$U$15,MATCH(I$7,GRID!$A$4:$A$15,0),MATCH(1,($U$2=GRID!$B$1:$U$1)*(КАЛЕНДАРЬ!AD13=GRID!$B$3:$U$3),0))*GRID!$H$42,
ROUNDUP(INDEX(GRID!$B$4:$U$15,MATCH(I$7,GRID!$A$4:$A$15,0),MATCH(1,($U$2=GRID!$B$1:$U$1)*(КАЛЕНДАРЬ!AD13=GRID!$B$3:$U$3),0))*GRID!$H$42*(1-GRID!$H$43),0))</f>
        <v>69048</v>
      </c>
      <c r="J300" s="8" cm="1">
        <f t="array" ref="J300">IF($I$2="Длительное проживание от 30 ночей ",
INDEX(GRID!$B$18:$U$29,MATCH(I$7,GRID!$A$18:$A$29,0),MATCH(1,($U$2=GRID!$B$1:$U$1)*(КАЛЕНДАРЬ!AD13=GRID!$B$3:$U$3),0))*GRID!$H$42,
ROUNDUP(INDEX(GRID!$B$18:$U$29,MATCH(I$7,GRID!$A$18:$A$29,0),MATCH(1,($U$2=GRID!$B$1:$U$1)*(КАЛЕНДАРЬ!AD13=GRID!$B$3:$U$3),0))*GRID!$H$42*(1-GRID!$H$43),0))</f>
        <v>72648</v>
      </c>
      <c r="K300" s="57" t="s">
        <v>119</v>
      </c>
      <c r="L300" s="57" t="s">
        <v>119</v>
      </c>
      <c r="M300" s="8" cm="1">
        <f t="array" ref="M300">IF($I$2="Длительное проживание от 30 ночей ",
INDEX(GRID!$B$4:$U$15,MATCH(M$7,GRID!$A$4:$A$15,0),MATCH(1,($U$2=GRID!$B$1:$U$1)*(КАЛЕНДАРЬ!AD13=GRID!$B$3:$U$3),0))*GRID!$H$42,
ROUNDUP(INDEX(GRID!$B$4:$U$15,MATCH(M$7,GRID!$A$4:$A$15,0),MATCH(1,($U$2=GRID!$B$1:$U$1)*(КАЛЕНДАРЬ!AD13=GRID!$B$3:$U$3),0))*GRID!$H$42*(1-GRID!$H$43),0))</f>
        <v>97560</v>
      </c>
      <c r="N300" s="8" cm="1">
        <f t="array" ref="N300">IF($I$2="Длительное проживание от 30 ночей ",
INDEX(GRID!$B$18:$U$29,MATCH(M$7,GRID!$A$18:$A$29,0),MATCH(1,($U$2=GRID!$B$1:$U$1)*(КАЛЕНДАРЬ!AD13=GRID!$B$3:$U$3),0))*GRID!$H$42,
ROUNDUP(INDEX(GRID!$B$18:$U$29,MATCH(M$7,GRID!$A$18:$A$29,0),MATCH(1,($U$2=GRID!$B$1:$U$1)*(КАЛЕНДАРЬ!AD13=GRID!$B$3:$U$3),0))*GRID!$H$42*(1-GRID!$H$43),0))</f>
        <v>101160</v>
      </c>
      <c r="O300" s="57" t="s">
        <v>119</v>
      </c>
      <c r="P300" s="8" cm="1">
        <f t="array" ref="P300">IF($I$2="Длительное проживание от 30 ночей ",
INDEX(GRID!$B$4:$U$15,MATCH(P$7,GRID!$A$4:$A$15,0),MATCH(1,($U$2=GRID!$B$1:$U$1)*(КАЛЕНДАРЬ!AD13=GRID!$B$3:$U$3),0))*GRID!$H$42,
ROUNDUP(INDEX(GRID!$B$4:$U$15,MATCH(P$7,GRID!$A$4:$A$15,0),MATCH(1,($U$2=GRID!$B$1:$U$1)*(КАЛЕНДАРЬ!AD13=GRID!$B$3:$U$3),0))*GRID!$H$42*(1-GRID!$H$43),0))</f>
        <v>165528</v>
      </c>
      <c r="Q300" s="8" cm="1">
        <f t="array" ref="Q300">IF($I$2="Длительное проживание от 30 ночей ",
INDEX(GRID!$B$4:$U$15,MATCH(Q$7,GRID!$A$4:$A$15,0),MATCH(1,($U$2=GRID!$B$1:$U$1)*(КАЛЕНДАРЬ!AD13=GRID!$B$3:$U$3),0))*GRID!$H$42,
ROUNDUP(INDEX(GRID!$B$4:$U$15,MATCH(Q$7,GRID!$A$4:$A$15,0),MATCH(1,($U$2=GRID!$B$1:$U$1)*(КАЛЕНДАРЬ!AD13=GRID!$B$3:$U$3),0))*GRID!$H$42*(1-GRID!$H$43),0))</f>
        <v>190368</v>
      </c>
      <c r="R300" s="57" t="s">
        <v>119</v>
      </c>
      <c r="S300" s="57" t="s">
        <v>119</v>
      </c>
      <c r="T300" s="57" t="s">
        <v>119</v>
      </c>
    </row>
    <row r="301" spans="1:20" ht="12.75" hidden="1" customHeight="1">
      <c r="A301" s="148" t="s">
        <v>17</v>
      </c>
      <c r="B301" s="149">
        <v>11</v>
      </c>
      <c r="C301" s="8" cm="1">
        <f t="array" ref="C301">IF($I$2="Длительное проживание от 30 ночей ",
INDEX(GRID!$B$4:$U$15,MATCH(C$7,GRID!$A$4:$A$15,0),MATCH(1,($U$2=GRID!$B$1:$U$1)*(КАЛЕНДАРЬ!AD14=GRID!$B$3:$U$3),0))*GRID!$H$42,
ROUNDUP(INDEX(GRID!$B$4:$U$15,MATCH(C$7,GRID!$A$4:$A$15,0),MATCH(1,($U$2=GRID!$B$1:$U$1)*(КАЛЕНДАРЬ!AD14=GRID!$B$3:$U$3),0))*GRID!$H$42*(1-GRID!$H$43),0))</f>
        <v>37872</v>
      </c>
      <c r="D301" s="8" cm="1">
        <f t="array" ref="D301">IF($I$2="Длительное проживание от 30 ночей ",
INDEX(GRID!$B$18:$U$29,MATCH(C$7,GRID!$A$18:$A$29,0),MATCH(1,($U$2=GRID!$B$1:$U$1)*(КАЛЕНДАРЬ!AD14=GRID!$B$3:$U$3),0))*GRID!$H$42,
ROUNDUP(INDEX(GRID!$B$18:$U$29,MATCH(C$7,GRID!$A$18:$A$29,0),MATCH(1,($U$2=GRID!$B$1:$U$1)*(КАЛЕНДАРЬ!AD14=GRID!$B$3:$U$3),0))*GRID!$H$42*(1-GRID!$H$43),0))</f>
        <v>41472</v>
      </c>
      <c r="E301" s="8" cm="1">
        <f t="array" ref="E301">IF($I$2="Длительное проживание от 30 ночей ",
INDEX(GRID!$B$4:$U$15,MATCH(E$7,GRID!$A$4:$A$15,0),MATCH(1,($U$2=GRID!$B$1:$U$1)*(КАЛЕНДАРЬ!AD14=GRID!$B$3:$U$3),0))*GRID!$H$42,
ROUNDUP(INDEX(GRID!$B$4:$U$15,MATCH(E$7,GRID!$A$4:$A$15,0),MATCH(1,($U$2=GRID!$B$1:$U$1)*(КАЛЕНДАРЬ!AD14=GRID!$B$3:$U$3),0))*GRID!$H$42*(1-GRID!$H$43),0))</f>
        <v>44712</v>
      </c>
      <c r="F301" s="8" cm="1">
        <f t="array" ref="F301">IF($I$2="Длительное проживание от 30 ночей ",
INDEX(GRID!$B$18:$U$29,MATCH(E$7,GRID!$A$18:$A$29,0),MATCH(1,($U$2=GRID!$B$1:$U$1)*(КАЛЕНДАРЬ!AD14=GRID!$B$3:$U$3),0))*GRID!$H$42,
ROUNDUP(INDEX(GRID!$B$18:$U$29,MATCH(E$7,GRID!$A$18:$A$29,0),MATCH(1,($U$2=GRID!$B$1:$U$1)*(КАЛЕНДАРЬ!AD14=GRID!$B$3:$U$3),0))*GRID!$H$42*(1-GRID!$H$43),0))</f>
        <v>48312</v>
      </c>
      <c r="G301" s="57" t="s">
        <v>119</v>
      </c>
      <c r="H301" s="57" t="s">
        <v>119</v>
      </c>
      <c r="I301" s="8" cm="1">
        <f t="array" ref="I301">IF($I$2="Длительное проживание от 30 ночей ",
INDEX(GRID!$B$4:$U$15,MATCH(I$7,GRID!$A$4:$A$15,0),MATCH(1,($U$2=GRID!$B$1:$U$1)*(КАЛЕНДАРЬ!AD14=GRID!$B$3:$U$3),0))*GRID!$H$42,
ROUNDUP(INDEX(GRID!$B$4:$U$15,MATCH(I$7,GRID!$A$4:$A$15,0),MATCH(1,($U$2=GRID!$B$1:$U$1)*(КАЛЕНДАРЬ!AD14=GRID!$B$3:$U$3),0))*GRID!$H$42*(1-GRID!$H$43),0))</f>
        <v>55152</v>
      </c>
      <c r="J301" s="8" cm="1">
        <f t="array" ref="J301">IF($I$2="Длительное проживание от 30 ночей ",
INDEX(GRID!$B$18:$U$29,MATCH(I$7,GRID!$A$18:$A$29,0),MATCH(1,($U$2=GRID!$B$1:$U$1)*(КАЛЕНДАРЬ!AD14=GRID!$B$3:$U$3),0))*GRID!$H$42,
ROUNDUP(INDEX(GRID!$B$18:$U$29,MATCH(I$7,GRID!$A$18:$A$29,0),MATCH(1,($U$2=GRID!$B$1:$U$1)*(КАЛЕНДАРЬ!AD14=GRID!$B$3:$U$3),0))*GRID!$H$42*(1-GRID!$H$43),0))</f>
        <v>58752</v>
      </c>
      <c r="K301" s="57" t="s">
        <v>119</v>
      </c>
      <c r="L301" s="57" t="s">
        <v>119</v>
      </c>
      <c r="M301" s="8" cm="1">
        <f t="array" ref="M301">IF($I$2="Длительное проживание от 30 ночей ",
INDEX(GRID!$B$4:$U$15,MATCH(M$7,GRID!$A$4:$A$15,0),MATCH(1,($U$2=GRID!$B$1:$U$1)*(КАЛЕНДАРЬ!AD14=GRID!$B$3:$U$3),0))*GRID!$H$42,
ROUNDUP(INDEX(GRID!$B$4:$U$15,MATCH(M$7,GRID!$A$4:$A$15,0),MATCH(1,($U$2=GRID!$B$1:$U$1)*(КАЛЕНДАРЬ!AD14=GRID!$B$3:$U$3),0))*GRID!$H$42*(1-GRID!$H$43),0))</f>
        <v>79488</v>
      </c>
      <c r="N301" s="8" cm="1">
        <f t="array" ref="N301">IF($I$2="Длительное проживание от 30 ночей ",
INDEX(GRID!$B$18:$U$29,MATCH(M$7,GRID!$A$18:$A$29,0),MATCH(1,($U$2=GRID!$B$1:$U$1)*(КАЛЕНДАРЬ!AD14=GRID!$B$3:$U$3),0))*GRID!$H$42,
ROUNDUP(INDEX(GRID!$B$18:$U$29,MATCH(M$7,GRID!$A$18:$A$29,0),MATCH(1,($U$2=GRID!$B$1:$U$1)*(КАЛЕНДАРЬ!AD14=GRID!$B$3:$U$3),0))*GRID!$H$42*(1-GRID!$H$43),0))</f>
        <v>83088</v>
      </c>
      <c r="O301" s="57" t="s">
        <v>119</v>
      </c>
      <c r="P301" s="8" cm="1">
        <f t="array" ref="P301">IF($I$2="Длительное проживание от 30 ночей ",
INDEX(GRID!$B$4:$U$15,MATCH(P$7,GRID!$A$4:$A$15,0),MATCH(1,($U$2=GRID!$B$1:$U$1)*(КАЛЕНДАРЬ!AD14=GRID!$B$3:$U$3),0))*GRID!$H$42,
ROUNDUP(INDEX(GRID!$B$4:$U$15,MATCH(P$7,GRID!$A$4:$A$15,0),MATCH(1,($U$2=GRID!$B$1:$U$1)*(КАЛЕНДАРЬ!AD14=GRID!$B$3:$U$3),0))*GRID!$H$42*(1-GRID!$H$43),0))</f>
        <v>143496</v>
      </c>
      <c r="Q301" s="8" cm="1">
        <f t="array" ref="Q301">IF($I$2="Длительное проживание от 30 ночей ",
INDEX(GRID!$B$4:$U$15,MATCH(Q$7,GRID!$A$4:$A$15,0),MATCH(1,($U$2=GRID!$B$1:$U$1)*(КАЛЕНДАРЬ!AD14=GRID!$B$3:$U$3),0))*GRID!$H$42,
ROUNDUP(INDEX(GRID!$B$4:$U$15,MATCH(Q$7,GRID!$A$4:$A$15,0),MATCH(1,($U$2=GRID!$B$1:$U$1)*(КАЛЕНДАРЬ!AD14=GRID!$B$3:$U$3),0))*GRID!$H$42*(1-GRID!$H$43),0))</f>
        <v>166032</v>
      </c>
      <c r="R301" s="57" t="s">
        <v>119</v>
      </c>
      <c r="S301" s="57" t="s">
        <v>119</v>
      </c>
      <c r="T301" s="57" t="s">
        <v>119</v>
      </c>
    </row>
    <row r="302" spans="1:20" ht="12.75" hidden="1" customHeight="1">
      <c r="A302" s="148" t="s">
        <v>11</v>
      </c>
      <c r="B302" s="149">
        <v>12</v>
      </c>
      <c r="C302" s="8" cm="1">
        <f t="array" ref="C302">IF($I$2="Длительное проживание от 30 ночей ",
INDEX(GRID!$B$4:$U$15,MATCH(C$7,GRID!$A$4:$A$15,0),MATCH(1,($U$2=GRID!$B$1:$U$1)*(КАЛЕНДАРЬ!AD15=GRID!$B$3:$U$3),0))*GRID!$H$42,
ROUNDUP(INDEX(GRID!$B$4:$U$15,MATCH(C$7,GRID!$A$4:$A$15,0),MATCH(1,($U$2=GRID!$B$1:$U$1)*(КАЛЕНДАРЬ!AD15=GRID!$B$3:$U$3),0))*GRID!$H$42*(1-GRID!$H$43),0))</f>
        <v>19800</v>
      </c>
      <c r="D302" s="8" cm="1">
        <f t="array" ref="D302">IF($I$2="Длительное проживание от 30 ночей ",
INDEX(GRID!$B$18:$U$29,MATCH(C$7,GRID!$A$18:$A$29,0),MATCH(1,($U$2=GRID!$B$1:$U$1)*(КАЛЕНДАРЬ!AD15=GRID!$B$3:$U$3),0))*GRID!$H$42,
ROUNDUP(INDEX(GRID!$B$18:$U$29,MATCH(C$7,GRID!$A$18:$A$29,0),MATCH(1,($U$2=GRID!$B$1:$U$1)*(КАЛЕНДАРЬ!AD15=GRID!$B$3:$U$3),0))*GRID!$H$42*(1-GRID!$H$43),0))</f>
        <v>23400</v>
      </c>
      <c r="E302" s="8" cm="1">
        <f t="array" ref="E302">IF($I$2="Длительное проживание от 30 ночей ",
INDEX(GRID!$B$4:$U$15,MATCH(E$7,GRID!$A$4:$A$15,0),MATCH(1,($U$2=GRID!$B$1:$U$1)*(КАЛЕНДАРЬ!AD15=GRID!$B$3:$U$3),0))*GRID!$H$42,
ROUNDUP(INDEX(GRID!$B$4:$U$15,MATCH(E$7,GRID!$A$4:$A$15,0),MATCH(1,($U$2=GRID!$B$1:$U$1)*(КАЛЕНДАРЬ!AD15=GRID!$B$3:$U$3),0))*GRID!$H$42*(1-GRID!$H$43),0))</f>
        <v>23760</v>
      </c>
      <c r="F302" s="8" cm="1">
        <f t="array" ref="F302">IF($I$2="Длительное проживание от 30 ночей ",
INDEX(GRID!$B$18:$U$29,MATCH(E$7,GRID!$A$18:$A$29,0),MATCH(1,($U$2=GRID!$B$1:$U$1)*(КАЛЕНДАРЬ!AD15=GRID!$B$3:$U$3),0))*GRID!$H$42,
ROUNDUP(INDEX(GRID!$B$18:$U$29,MATCH(E$7,GRID!$A$18:$A$29,0),MATCH(1,($U$2=GRID!$B$1:$U$1)*(КАЛЕНДАРЬ!AD15=GRID!$B$3:$U$3),0))*GRID!$H$42*(1-GRID!$H$43),0))</f>
        <v>27360</v>
      </c>
      <c r="G302" s="57" t="s">
        <v>119</v>
      </c>
      <c r="H302" s="57" t="s">
        <v>119</v>
      </c>
      <c r="I302" s="8" cm="1">
        <f t="array" ref="I302">IF($I$2="Длительное проживание от 30 ночей ",
INDEX(GRID!$B$4:$U$15,MATCH(I$7,GRID!$A$4:$A$15,0),MATCH(1,($U$2=GRID!$B$1:$U$1)*(КАЛЕНДАРЬ!AD15=GRID!$B$3:$U$3),0))*GRID!$H$42,
ROUNDUP(INDEX(GRID!$B$4:$U$15,MATCH(I$7,GRID!$A$4:$A$15,0),MATCH(1,($U$2=GRID!$B$1:$U$1)*(КАЛЕНДАРЬ!AD15=GRID!$B$3:$U$3),0))*GRID!$H$42*(1-GRID!$H$43),0))</f>
        <v>31248</v>
      </c>
      <c r="J302" s="8" cm="1">
        <f t="array" ref="J302">IF($I$2="Длительное проживание от 30 ночей ",
INDEX(GRID!$B$18:$U$29,MATCH(I$7,GRID!$A$18:$A$29,0),MATCH(1,($U$2=GRID!$B$1:$U$1)*(КАЛЕНДАРЬ!AD15=GRID!$B$3:$U$3),0))*GRID!$H$42,
ROUNDUP(INDEX(GRID!$B$18:$U$29,MATCH(I$7,GRID!$A$18:$A$29,0),MATCH(1,($U$2=GRID!$B$1:$U$1)*(КАЛЕНДАРЬ!AD15=GRID!$B$3:$U$3),0))*GRID!$H$42*(1-GRID!$H$43),0))</f>
        <v>34848</v>
      </c>
      <c r="K302" s="57" t="s">
        <v>119</v>
      </c>
      <c r="L302" s="57" t="s">
        <v>119</v>
      </c>
      <c r="M302" s="8" cm="1">
        <f t="array" ref="M302">IF($I$2="Длительное проживание от 30 ночей ",
INDEX(GRID!$B$4:$U$15,MATCH(M$7,GRID!$A$4:$A$15,0),MATCH(1,($U$2=GRID!$B$1:$U$1)*(КАЛЕНДАРЬ!AD15=GRID!$B$3:$U$3),0))*GRID!$H$42,
ROUNDUP(INDEX(GRID!$B$4:$U$15,MATCH(M$7,GRID!$A$4:$A$15,0),MATCH(1,($U$2=GRID!$B$1:$U$1)*(КАЛЕНДАРЬ!AD15=GRID!$B$3:$U$3),0))*GRID!$H$42*(1-GRID!$H$43),0))</f>
        <v>50040</v>
      </c>
      <c r="N302" s="8" cm="1">
        <f t="array" ref="N302">IF($I$2="Длительное проживание от 30 ночей ",
INDEX(GRID!$B$18:$U$29,MATCH(M$7,GRID!$A$18:$A$29,0),MATCH(1,($U$2=GRID!$B$1:$U$1)*(КАЛЕНДАРЬ!AD15=GRID!$B$3:$U$3),0))*GRID!$H$42,
ROUNDUP(INDEX(GRID!$B$18:$U$29,MATCH(M$7,GRID!$A$18:$A$29,0),MATCH(1,($U$2=GRID!$B$1:$U$1)*(КАЛЕНДАРЬ!AD15=GRID!$B$3:$U$3),0))*GRID!$H$42*(1-GRID!$H$43),0))</f>
        <v>53640</v>
      </c>
      <c r="O302" s="57" t="s">
        <v>119</v>
      </c>
      <c r="P302" s="8" cm="1">
        <f t="array" ref="P302">IF($I$2="Длительное проживание от 30 ночей ",
INDEX(GRID!$B$4:$U$15,MATCH(P$7,GRID!$A$4:$A$15,0),MATCH(1,($U$2=GRID!$B$1:$U$1)*(КАЛЕНДАРЬ!AD15=GRID!$B$3:$U$3),0))*GRID!$H$42,
ROUNDUP(INDEX(GRID!$B$4:$U$15,MATCH(P$7,GRID!$A$4:$A$15,0),MATCH(1,($U$2=GRID!$B$1:$U$1)*(КАЛЕНДАРЬ!AD15=GRID!$B$3:$U$3),0))*GRID!$H$42*(1-GRID!$H$43),0))</f>
        <v>104688</v>
      </c>
      <c r="Q302" s="8" cm="1">
        <f t="array" ref="Q302">IF($I$2="Длительное проживание от 30 ночей ",
INDEX(GRID!$B$4:$U$15,MATCH(Q$7,GRID!$A$4:$A$15,0),MATCH(1,($U$2=GRID!$B$1:$U$1)*(КАЛЕНДАРЬ!AD15=GRID!$B$3:$U$3),0))*GRID!$H$42,
ROUNDUP(INDEX(GRID!$B$4:$U$15,MATCH(Q$7,GRID!$A$4:$A$15,0),MATCH(1,($U$2=GRID!$B$1:$U$1)*(КАЛЕНДАРЬ!AD15=GRID!$B$3:$U$3),0))*GRID!$H$42*(1-GRID!$H$43),0))</f>
        <v>123048</v>
      </c>
      <c r="R302" s="57" t="s">
        <v>119</v>
      </c>
      <c r="S302" s="57" t="s">
        <v>119</v>
      </c>
      <c r="T302" s="57" t="s">
        <v>119</v>
      </c>
    </row>
    <row r="303" spans="1:20" ht="12.75" hidden="1" customHeight="1">
      <c r="A303" s="148" t="s">
        <v>12</v>
      </c>
      <c r="B303" s="149">
        <v>13</v>
      </c>
      <c r="C303" s="8" cm="1">
        <f t="array" ref="C303">IF($I$2="Длительное проживание от 30 ночей ",
INDEX(GRID!$B$4:$U$15,MATCH(C$7,GRID!$A$4:$A$15,0),MATCH(1,($U$2=GRID!$B$1:$U$1)*(КАЛЕНДАРЬ!AD16=GRID!$B$3:$U$3),0))*GRID!$H$42,
ROUNDUP(INDEX(GRID!$B$4:$U$15,MATCH(C$7,GRID!$A$4:$A$15,0),MATCH(1,($U$2=GRID!$B$1:$U$1)*(КАЛЕНДАРЬ!AD16=GRID!$B$3:$U$3),0))*GRID!$H$42*(1-GRID!$H$43),0))</f>
        <v>19800</v>
      </c>
      <c r="D303" s="8" cm="1">
        <f t="array" ref="D303">IF($I$2="Длительное проживание от 30 ночей ",
INDEX(GRID!$B$18:$U$29,MATCH(C$7,GRID!$A$18:$A$29,0),MATCH(1,($U$2=GRID!$B$1:$U$1)*(КАЛЕНДАРЬ!AD16=GRID!$B$3:$U$3),0))*GRID!$H$42,
ROUNDUP(INDEX(GRID!$B$18:$U$29,MATCH(C$7,GRID!$A$18:$A$29,0),MATCH(1,($U$2=GRID!$B$1:$U$1)*(КАЛЕНДАРЬ!AD16=GRID!$B$3:$U$3),0))*GRID!$H$42*(1-GRID!$H$43),0))</f>
        <v>23400</v>
      </c>
      <c r="E303" s="8" cm="1">
        <f t="array" ref="E303">IF($I$2="Длительное проживание от 30 ночей ",
INDEX(GRID!$B$4:$U$15,MATCH(E$7,GRID!$A$4:$A$15,0),MATCH(1,($U$2=GRID!$B$1:$U$1)*(КАЛЕНДАРЬ!AD16=GRID!$B$3:$U$3),0))*GRID!$H$42,
ROUNDUP(INDEX(GRID!$B$4:$U$15,MATCH(E$7,GRID!$A$4:$A$15,0),MATCH(1,($U$2=GRID!$B$1:$U$1)*(КАЛЕНДАРЬ!AD16=GRID!$B$3:$U$3),0))*GRID!$H$42*(1-GRID!$H$43),0))</f>
        <v>23760</v>
      </c>
      <c r="F303" s="8" cm="1">
        <f t="array" ref="F303">IF($I$2="Длительное проживание от 30 ночей ",
INDEX(GRID!$B$18:$U$29,MATCH(E$7,GRID!$A$18:$A$29,0),MATCH(1,($U$2=GRID!$B$1:$U$1)*(КАЛЕНДАРЬ!AD16=GRID!$B$3:$U$3),0))*GRID!$H$42,
ROUNDUP(INDEX(GRID!$B$18:$U$29,MATCH(E$7,GRID!$A$18:$A$29,0),MATCH(1,($U$2=GRID!$B$1:$U$1)*(КАЛЕНДАРЬ!AD16=GRID!$B$3:$U$3),0))*GRID!$H$42*(1-GRID!$H$43),0))</f>
        <v>27360</v>
      </c>
      <c r="G303" s="57" t="s">
        <v>119</v>
      </c>
      <c r="H303" s="57" t="s">
        <v>119</v>
      </c>
      <c r="I303" s="8" cm="1">
        <f t="array" ref="I303">IF($I$2="Длительное проживание от 30 ночей ",
INDEX(GRID!$B$4:$U$15,MATCH(I$7,GRID!$A$4:$A$15,0),MATCH(1,($U$2=GRID!$B$1:$U$1)*(КАЛЕНДАРЬ!AD16=GRID!$B$3:$U$3),0))*GRID!$H$42,
ROUNDUP(INDEX(GRID!$B$4:$U$15,MATCH(I$7,GRID!$A$4:$A$15,0),MATCH(1,($U$2=GRID!$B$1:$U$1)*(КАЛЕНДАРЬ!AD16=GRID!$B$3:$U$3),0))*GRID!$H$42*(1-GRID!$H$43),0))</f>
        <v>31248</v>
      </c>
      <c r="J303" s="8" cm="1">
        <f t="array" ref="J303">IF($I$2="Длительное проживание от 30 ночей ",
INDEX(GRID!$B$18:$U$29,MATCH(I$7,GRID!$A$18:$A$29,0),MATCH(1,($U$2=GRID!$B$1:$U$1)*(КАЛЕНДАРЬ!AD16=GRID!$B$3:$U$3),0))*GRID!$H$42,
ROUNDUP(INDEX(GRID!$B$18:$U$29,MATCH(I$7,GRID!$A$18:$A$29,0),MATCH(1,($U$2=GRID!$B$1:$U$1)*(КАЛЕНДАРЬ!AD16=GRID!$B$3:$U$3),0))*GRID!$H$42*(1-GRID!$H$43),0))</f>
        <v>34848</v>
      </c>
      <c r="K303" s="57" t="s">
        <v>119</v>
      </c>
      <c r="L303" s="57" t="s">
        <v>119</v>
      </c>
      <c r="M303" s="8" cm="1">
        <f t="array" ref="M303">IF($I$2="Длительное проживание от 30 ночей ",
INDEX(GRID!$B$4:$U$15,MATCH(M$7,GRID!$A$4:$A$15,0),MATCH(1,($U$2=GRID!$B$1:$U$1)*(КАЛЕНДАРЬ!AD16=GRID!$B$3:$U$3),0))*GRID!$H$42,
ROUNDUP(INDEX(GRID!$B$4:$U$15,MATCH(M$7,GRID!$A$4:$A$15,0),MATCH(1,($U$2=GRID!$B$1:$U$1)*(КАЛЕНДАРЬ!AD16=GRID!$B$3:$U$3),0))*GRID!$H$42*(1-GRID!$H$43),0))</f>
        <v>50040</v>
      </c>
      <c r="N303" s="8" cm="1">
        <f t="array" ref="N303">IF($I$2="Длительное проживание от 30 ночей ",
INDEX(GRID!$B$18:$U$29,MATCH(M$7,GRID!$A$18:$A$29,0),MATCH(1,($U$2=GRID!$B$1:$U$1)*(КАЛЕНДАРЬ!AD16=GRID!$B$3:$U$3),0))*GRID!$H$42,
ROUNDUP(INDEX(GRID!$B$18:$U$29,MATCH(M$7,GRID!$A$18:$A$29,0),MATCH(1,($U$2=GRID!$B$1:$U$1)*(КАЛЕНДАРЬ!AD16=GRID!$B$3:$U$3),0))*GRID!$H$42*(1-GRID!$H$43),0))</f>
        <v>53640</v>
      </c>
      <c r="O303" s="57" t="s">
        <v>119</v>
      </c>
      <c r="P303" s="8" cm="1">
        <f t="array" ref="P303">IF($I$2="Длительное проживание от 30 ночей ",
INDEX(GRID!$B$4:$U$15,MATCH(P$7,GRID!$A$4:$A$15,0),MATCH(1,($U$2=GRID!$B$1:$U$1)*(КАЛЕНДАРЬ!AD16=GRID!$B$3:$U$3),0))*GRID!$H$42,
ROUNDUP(INDEX(GRID!$B$4:$U$15,MATCH(P$7,GRID!$A$4:$A$15,0),MATCH(1,($U$2=GRID!$B$1:$U$1)*(КАЛЕНДАРЬ!AD16=GRID!$B$3:$U$3),0))*GRID!$H$42*(1-GRID!$H$43),0))</f>
        <v>104688</v>
      </c>
      <c r="Q303" s="8" cm="1">
        <f t="array" ref="Q303">IF($I$2="Длительное проживание от 30 ночей ",
INDEX(GRID!$B$4:$U$15,MATCH(Q$7,GRID!$A$4:$A$15,0),MATCH(1,($U$2=GRID!$B$1:$U$1)*(КАЛЕНДАРЬ!AD16=GRID!$B$3:$U$3),0))*GRID!$H$42,
ROUNDUP(INDEX(GRID!$B$4:$U$15,MATCH(Q$7,GRID!$A$4:$A$15,0),MATCH(1,($U$2=GRID!$B$1:$U$1)*(КАЛЕНДАРЬ!AD16=GRID!$B$3:$U$3),0))*GRID!$H$42*(1-GRID!$H$43),0))</f>
        <v>123048</v>
      </c>
      <c r="R303" s="57" t="s">
        <v>119</v>
      </c>
      <c r="S303" s="57" t="s">
        <v>119</v>
      </c>
      <c r="T303" s="57" t="s">
        <v>119</v>
      </c>
    </row>
    <row r="304" spans="1:20" ht="12.75" hidden="1" customHeight="1">
      <c r="A304" s="148" t="s">
        <v>13</v>
      </c>
      <c r="B304" s="149">
        <v>14</v>
      </c>
      <c r="C304" s="8" cm="1">
        <f t="array" ref="C304">IF($I$2="Длительное проживание от 30 ночей ",
INDEX(GRID!$B$4:$U$15,MATCH(C$7,GRID!$A$4:$A$15,0),MATCH(1,($U$2=GRID!$B$1:$U$1)*(КАЛЕНДАРЬ!AD17=GRID!$B$3:$U$3),0))*GRID!$H$42,
ROUNDUP(INDEX(GRID!$B$4:$U$15,MATCH(C$7,GRID!$A$4:$A$15,0),MATCH(1,($U$2=GRID!$B$1:$U$1)*(КАЛЕНДАРЬ!AD17=GRID!$B$3:$U$3),0))*GRID!$H$42*(1-GRID!$H$43),0))</f>
        <v>19800</v>
      </c>
      <c r="D304" s="8" cm="1">
        <f t="array" ref="D304">IF($I$2="Длительное проживание от 30 ночей ",
INDEX(GRID!$B$18:$U$29,MATCH(C$7,GRID!$A$18:$A$29,0),MATCH(1,($U$2=GRID!$B$1:$U$1)*(КАЛЕНДАРЬ!AD17=GRID!$B$3:$U$3),0))*GRID!$H$42,
ROUNDUP(INDEX(GRID!$B$18:$U$29,MATCH(C$7,GRID!$A$18:$A$29,0),MATCH(1,($U$2=GRID!$B$1:$U$1)*(КАЛЕНДАРЬ!AD17=GRID!$B$3:$U$3),0))*GRID!$H$42*(1-GRID!$H$43),0))</f>
        <v>23400</v>
      </c>
      <c r="E304" s="8" cm="1">
        <f t="array" ref="E304">IF($I$2="Длительное проживание от 30 ночей ",
INDEX(GRID!$B$4:$U$15,MATCH(E$7,GRID!$A$4:$A$15,0),MATCH(1,($U$2=GRID!$B$1:$U$1)*(КАЛЕНДАРЬ!AD17=GRID!$B$3:$U$3),0))*GRID!$H$42,
ROUNDUP(INDEX(GRID!$B$4:$U$15,MATCH(E$7,GRID!$A$4:$A$15,0),MATCH(1,($U$2=GRID!$B$1:$U$1)*(КАЛЕНДАРЬ!AD17=GRID!$B$3:$U$3),0))*GRID!$H$42*(1-GRID!$H$43),0))</f>
        <v>23760</v>
      </c>
      <c r="F304" s="8" cm="1">
        <f t="array" ref="F304">IF($I$2="Длительное проживание от 30 ночей ",
INDEX(GRID!$B$18:$U$29,MATCH(E$7,GRID!$A$18:$A$29,0),MATCH(1,($U$2=GRID!$B$1:$U$1)*(КАЛЕНДАРЬ!AD17=GRID!$B$3:$U$3),0))*GRID!$H$42,
ROUNDUP(INDEX(GRID!$B$18:$U$29,MATCH(E$7,GRID!$A$18:$A$29,0),MATCH(1,($U$2=GRID!$B$1:$U$1)*(КАЛЕНДАРЬ!AD17=GRID!$B$3:$U$3),0))*GRID!$H$42*(1-GRID!$H$43),0))</f>
        <v>27360</v>
      </c>
      <c r="G304" s="57" t="s">
        <v>119</v>
      </c>
      <c r="H304" s="57" t="s">
        <v>119</v>
      </c>
      <c r="I304" s="8" cm="1">
        <f t="array" ref="I304">IF($I$2="Длительное проживание от 30 ночей ",
INDEX(GRID!$B$4:$U$15,MATCH(I$7,GRID!$A$4:$A$15,0),MATCH(1,($U$2=GRID!$B$1:$U$1)*(КАЛЕНДАРЬ!AD17=GRID!$B$3:$U$3),0))*GRID!$H$42,
ROUNDUP(INDEX(GRID!$B$4:$U$15,MATCH(I$7,GRID!$A$4:$A$15,0),MATCH(1,($U$2=GRID!$B$1:$U$1)*(КАЛЕНДАРЬ!AD17=GRID!$B$3:$U$3),0))*GRID!$H$42*(1-GRID!$H$43),0))</f>
        <v>31248</v>
      </c>
      <c r="J304" s="8" cm="1">
        <f t="array" ref="J304">IF($I$2="Длительное проживание от 30 ночей ",
INDEX(GRID!$B$18:$U$29,MATCH(I$7,GRID!$A$18:$A$29,0),MATCH(1,($U$2=GRID!$B$1:$U$1)*(КАЛЕНДАРЬ!AD17=GRID!$B$3:$U$3),0))*GRID!$H$42,
ROUNDUP(INDEX(GRID!$B$18:$U$29,MATCH(I$7,GRID!$A$18:$A$29,0),MATCH(1,($U$2=GRID!$B$1:$U$1)*(КАЛЕНДАРЬ!AD17=GRID!$B$3:$U$3),0))*GRID!$H$42*(1-GRID!$H$43),0))</f>
        <v>34848</v>
      </c>
      <c r="K304" s="57" t="s">
        <v>119</v>
      </c>
      <c r="L304" s="57" t="s">
        <v>119</v>
      </c>
      <c r="M304" s="8" cm="1">
        <f t="array" ref="M304">IF($I$2="Длительное проживание от 30 ночей ",
INDEX(GRID!$B$4:$U$15,MATCH(M$7,GRID!$A$4:$A$15,0),MATCH(1,($U$2=GRID!$B$1:$U$1)*(КАЛЕНДАРЬ!AD17=GRID!$B$3:$U$3),0))*GRID!$H$42,
ROUNDUP(INDEX(GRID!$B$4:$U$15,MATCH(M$7,GRID!$A$4:$A$15,0),MATCH(1,($U$2=GRID!$B$1:$U$1)*(КАЛЕНДАРЬ!AD17=GRID!$B$3:$U$3),0))*GRID!$H$42*(1-GRID!$H$43),0))</f>
        <v>50040</v>
      </c>
      <c r="N304" s="8" cm="1">
        <f t="array" ref="N304">IF($I$2="Длительное проживание от 30 ночей ",
INDEX(GRID!$B$18:$U$29,MATCH(M$7,GRID!$A$18:$A$29,0),MATCH(1,($U$2=GRID!$B$1:$U$1)*(КАЛЕНДАРЬ!AD17=GRID!$B$3:$U$3),0))*GRID!$H$42,
ROUNDUP(INDEX(GRID!$B$18:$U$29,MATCH(M$7,GRID!$A$18:$A$29,0),MATCH(1,($U$2=GRID!$B$1:$U$1)*(КАЛЕНДАРЬ!AD17=GRID!$B$3:$U$3),0))*GRID!$H$42*(1-GRID!$H$43),0))</f>
        <v>53640</v>
      </c>
      <c r="O304" s="57" t="s">
        <v>119</v>
      </c>
      <c r="P304" s="8" cm="1">
        <f t="array" ref="P304">IF($I$2="Длительное проживание от 30 ночей ",
INDEX(GRID!$B$4:$U$15,MATCH(P$7,GRID!$A$4:$A$15,0),MATCH(1,($U$2=GRID!$B$1:$U$1)*(КАЛЕНДАРЬ!AD17=GRID!$B$3:$U$3),0))*GRID!$H$42,
ROUNDUP(INDEX(GRID!$B$4:$U$15,MATCH(P$7,GRID!$A$4:$A$15,0),MATCH(1,($U$2=GRID!$B$1:$U$1)*(КАЛЕНДАРЬ!AD17=GRID!$B$3:$U$3),0))*GRID!$H$42*(1-GRID!$H$43),0))</f>
        <v>104688</v>
      </c>
      <c r="Q304" s="8" cm="1">
        <f t="array" ref="Q304">IF($I$2="Длительное проживание от 30 ночей ",
INDEX(GRID!$B$4:$U$15,MATCH(Q$7,GRID!$A$4:$A$15,0),MATCH(1,($U$2=GRID!$B$1:$U$1)*(КАЛЕНДАРЬ!AD17=GRID!$B$3:$U$3),0))*GRID!$H$42,
ROUNDUP(INDEX(GRID!$B$4:$U$15,MATCH(Q$7,GRID!$A$4:$A$15,0),MATCH(1,($U$2=GRID!$B$1:$U$1)*(КАЛЕНДАРЬ!AD17=GRID!$B$3:$U$3),0))*GRID!$H$42*(1-GRID!$H$43),0))</f>
        <v>123048</v>
      </c>
      <c r="R304" s="57" t="s">
        <v>119</v>
      </c>
      <c r="S304" s="57" t="s">
        <v>119</v>
      </c>
      <c r="T304" s="57" t="s">
        <v>119</v>
      </c>
    </row>
    <row r="305" spans="1:20" ht="12.75" hidden="1" customHeight="1">
      <c r="A305" s="148" t="s">
        <v>14</v>
      </c>
      <c r="B305" s="149">
        <v>15</v>
      </c>
      <c r="C305" s="8" cm="1">
        <f t="array" ref="C305">IF($I$2="Длительное проживание от 30 ночей ",
INDEX(GRID!$B$4:$U$15,MATCH(C$7,GRID!$A$4:$A$15,0),MATCH(1,($U$2=GRID!$B$1:$U$1)*(КАЛЕНДАРЬ!AD18=GRID!$B$3:$U$3),0))*GRID!$H$42,
ROUNDUP(INDEX(GRID!$B$4:$U$15,MATCH(C$7,GRID!$A$4:$A$15,0),MATCH(1,($U$2=GRID!$B$1:$U$1)*(КАЛЕНДАРЬ!AD18=GRID!$B$3:$U$3),0))*GRID!$H$42*(1-GRID!$H$43),0))</f>
        <v>19800</v>
      </c>
      <c r="D305" s="8" cm="1">
        <f t="array" ref="D305">IF($I$2="Длительное проживание от 30 ночей ",
INDEX(GRID!$B$18:$U$29,MATCH(C$7,GRID!$A$18:$A$29,0),MATCH(1,($U$2=GRID!$B$1:$U$1)*(КАЛЕНДАРЬ!AD18=GRID!$B$3:$U$3),0))*GRID!$H$42,
ROUNDUP(INDEX(GRID!$B$18:$U$29,MATCH(C$7,GRID!$A$18:$A$29,0),MATCH(1,($U$2=GRID!$B$1:$U$1)*(КАЛЕНДАРЬ!AD18=GRID!$B$3:$U$3),0))*GRID!$H$42*(1-GRID!$H$43),0))</f>
        <v>23400</v>
      </c>
      <c r="E305" s="8" cm="1">
        <f t="array" ref="E305">IF($I$2="Длительное проживание от 30 ночей ",
INDEX(GRID!$B$4:$U$15,MATCH(E$7,GRID!$A$4:$A$15,0),MATCH(1,($U$2=GRID!$B$1:$U$1)*(КАЛЕНДАРЬ!AD18=GRID!$B$3:$U$3),0))*GRID!$H$42,
ROUNDUP(INDEX(GRID!$B$4:$U$15,MATCH(E$7,GRID!$A$4:$A$15,0),MATCH(1,($U$2=GRID!$B$1:$U$1)*(КАЛЕНДАРЬ!AD18=GRID!$B$3:$U$3),0))*GRID!$H$42*(1-GRID!$H$43),0))</f>
        <v>23760</v>
      </c>
      <c r="F305" s="8" cm="1">
        <f t="array" ref="F305">IF($I$2="Длительное проживание от 30 ночей ",
INDEX(GRID!$B$18:$U$29,MATCH(E$7,GRID!$A$18:$A$29,0),MATCH(1,($U$2=GRID!$B$1:$U$1)*(КАЛЕНДАРЬ!AD18=GRID!$B$3:$U$3),0))*GRID!$H$42,
ROUNDUP(INDEX(GRID!$B$18:$U$29,MATCH(E$7,GRID!$A$18:$A$29,0),MATCH(1,($U$2=GRID!$B$1:$U$1)*(КАЛЕНДАРЬ!AD18=GRID!$B$3:$U$3),0))*GRID!$H$42*(1-GRID!$H$43),0))</f>
        <v>27360</v>
      </c>
      <c r="G305" s="57" t="s">
        <v>119</v>
      </c>
      <c r="H305" s="57" t="s">
        <v>119</v>
      </c>
      <c r="I305" s="8" cm="1">
        <f t="array" ref="I305">IF($I$2="Длительное проживание от 30 ночей ",
INDEX(GRID!$B$4:$U$15,MATCH(I$7,GRID!$A$4:$A$15,0),MATCH(1,($U$2=GRID!$B$1:$U$1)*(КАЛЕНДАРЬ!AD18=GRID!$B$3:$U$3),0))*GRID!$H$42,
ROUNDUP(INDEX(GRID!$B$4:$U$15,MATCH(I$7,GRID!$A$4:$A$15,0),MATCH(1,($U$2=GRID!$B$1:$U$1)*(КАЛЕНДАРЬ!AD18=GRID!$B$3:$U$3),0))*GRID!$H$42*(1-GRID!$H$43),0))</f>
        <v>31248</v>
      </c>
      <c r="J305" s="8" cm="1">
        <f t="array" ref="J305">IF($I$2="Длительное проживание от 30 ночей ",
INDEX(GRID!$B$18:$U$29,MATCH(I$7,GRID!$A$18:$A$29,0),MATCH(1,($U$2=GRID!$B$1:$U$1)*(КАЛЕНДАРЬ!AD18=GRID!$B$3:$U$3),0))*GRID!$H$42,
ROUNDUP(INDEX(GRID!$B$18:$U$29,MATCH(I$7,GRID!$A$18:$A$29,0),MATCH(1,($U$2=GRID!$B$1:$U$1)*(КАЛЕНДАРЬ!AD18=GRID!$B$3:$U$3),0))*GRID!$H$42*(1-GRID!$H$43),0))</f>
        <v>34848</v>
      </c>
      <c r="K305" s="57" t="s">
        <v>119</v>
      </c>
      <c r="L305" s="57" t="s">
        <v>119</v>
      </c>
      <c r="M305" s="8" cm="1">
        <f t="array" ref="M305">IF($I$2="Длительное проживание от 30 ночей ",
INDEX(GRID!$B$4:$U$15,MATCH(M$7,GRID!$A$4:$A$15,0),MATCH(1,($U$2=GRID!$B$1:$U$1)*(КАЛЕНДАРЬ!AD18=GRID!$B$3:$U$3),0))*GRID!$H$42,
ROUNDUP(INDEX(GRID!$B$4:$U$15,MATCH(M$7,GRID!$A$4:$A$15,0),MATCH(1,($U$2=GRID!$B$1:$U$1)*(КАЛЕНДАРЬ!AD18=GRID!$B$3:$U$3),0))*GRID!$H$42*(1-GRID!$H$43),0))</f>
        <v>50040</v>
      </c>
      <c r="N305" s="8" cm="1">
        <f t="array" ref="N305">IF($I$2="Длительное проживание от 30 ночей ",
INDEX(GRID!$B$18:$U$29,MATCH(M$7,GRID!$A$18:$A$29,0),MATCH(1,($U$2=GRID!$B$1:$U$1)*(КАЛЕНДАРЬ!AD18=GRID!$B$3:$U$3),0))*GRID!$H$42,
ROUNDUP(INDEX(GRID!$B$18:$U$29,MATCH(M$7,GRID!$A$18:$A$29,0),MATCH(1,($U$2=GRID!$B$1:$U$1)*(КАЛЕНДАРЬ!AD18=GRID!$B$3:$U$3),0))*GRID!$H$42*(1-GRID!$H$43),0))</f>
        <v>53640</v>
      </c>
      <c r="O305" s="57" t="s">
        <v>119</v>
      </c>
      <c r="P305" s="8" cm="1">
        <f t="array" ref="P305">IF($I$2="Длительное проживание от 30 ночей ",
INDEX(GRID!$B$4:$U$15,MATCH(P$7,GRID!$A$4:$A$15,0),MATCH(1,($U$2=GRID!$B$1:$U$1)*(КАЛЕНДАРЬ!AD18=GRID!$B$3:$U$3),0))*GRID!$H$42,
ROUNDUP(INDEX(GRID!$B$4:$U$15,MATCH(P$7,GRID!$A$4:$A$15,0),MATCH(1,($U$2=GRID!$B$1:$U$1)*(КАЛЕНДАРЬ!AD18=GRID!$B$3:$U$3),0))*GRID!$H$42*(1-GRID!$H$43),0))</f>
        <v>104688</v>
      </c>
      <c r="Q305" s="8" cm="1">
        <f t="array" ref="Q305">IF($I$2="Длительное проживание от 30 ночей ",
INDEX(GRID!$B$4:$U$15,MATCH(Q$7,GRID!$A$4:$A$15,0),MATCH(1,($U$2=GRID!$B$1:$U$1)*(КАЛЕНДАРЬ!AD18=GRID!$B$3:$U$3),0))*GRID!$H$42,
ROUNDUP(INDEX(GRID!$B$4:$U$15,MATCH(Q$7,GRID!$A$4:$A$15,0),MATCH(1,($U$2=GRID!$B$1:$U$1)*(КАЛЕНДАРЬ!AD18=GRID!$B$3:$U$3),0))*GRID!$H$42*(1-GRID!$H$43),0))</f>
        <v>123048</v>
      </c>
      <c r="R305" s="57" t="s">
        <v>119</v>
      </c>
      <c r="S305" s="57" t="s">
        <v>119</v>
      </c>
      <c r="T305" s="57" t="s">
        <v>119</v>
      </c>
    </row>
    <row r="306" spans="1:20" ht="12.75" hidden="1" customHeight="1">
      <c r="A306" s="148" t="s">
        <v>15</v>
      </c>
      <c r="B306" s="149">
        <v>16</v>
      </c>
      <c r="C306" s="8" cm="1">
        <f t="array" ref="C306">IF($I$2="Длительное проживание от 30 ночей ",
INDEX(GRID!$B$4:$U$15,MATCH(C$7,GRID!$A$4:$A$15,0),MATCH(1,($U$2=GRID!$B$1:$U$1)*(КАЛЕНДАРЬ!AD19=GRID!$B$3:$U$3),0))*GRID!$H$42,
ROUNDUP(INDEX(GRID!$B$4:$U$15,MATCH(C$7,GRID!$A$4:$A$15,0),MATCH(1,($U$2=GRID!$B$1:$U$1)*(КАЛЕНДАРЬ!AD19=GRID!$B$3:$U$3),0))*GRID!$H$42*(1-GRID!$H$43),0))</f>
        <v>19800</v>
      </c>
      <c r="D306" s="8" cm="1">
        <f t="array" ref="D306">IF($I$2="Длительное проживание от 30 ночей ",
INDEX(GRID!$B$18:$U$29,MATCH(C$7,GRID!$A$18:$A$29,0),MATCH(1,($U$2=GRID!$B$1:$U$1)*(КАЛЕНДАРЬ!AD19=GRID!$B$3:$U$3),0))*GRID!$H$42,
ROUNDUP(INDEX(GRID!$B$18:$U$29,MATCH(C$7,GRID!$A$18:$A$29,0),MATCH(1,($U$2=GRID!$B$1:$U$1)*(КАЛЕНДАРЬ!AD19=GRID!$B$3:$U$3),0))*GRID!$H$42*(1-GRID!$H$43),0))</f>
        <v>23400</v>
      </c>
      <c r="E306" s="8" cm="1">
        <f t="array" ref="E306">IF($I$2="Длительное проживание от 30 ночей ",
INDEX(GRID!$B$4:$U$15,MATCH(E$7,GRID!$A$4:$A$15,0),MATCH(1,($U$2=GRID!$B$1:$U$1)*(КАЛЕНДАРЬ!AD19=GRID!$B$3:$U$3),0))*GRID!$H$42,
ROUNDUP(INDEX(GRID!$B$4:$U$15,MATCH(E$7,GRID!$A$4:$A$15,0),MATCH(1,($U$2=GRID!$B$1:$U$1)*(КАЛЕНДАРЬ!AD19=GRID!$B$3:$U$3),0))*GRID!$H$42*(1-GRID!$H$43),0))</f>
        <v>23760</v>
      </c>
      <c r="F306" s="8" cm="1">
        <f t="array" ref="F306">IF($I$2="Длительное проживание от 30 ночей ",
INDEX(GRID!$B$18:$U$29,MATCH(E$7,GRID!$A$18:$A$29,0),MATCH(1,($U$2=GRID!$B$1:$U$1)*(КАЛЕНДАРЬ!AD19=GRID!$B$3:$U$3),0))*GRID!$H$42,
ROUNDUP(INDEX(GRID!$B$18:$U$29,MATCH(E$7,GRID!$A$18:$A$29,0),MATCH(1,($U$2=GRID!$B$1:$U$1)*(КАЛЕНДАРЬ!AD19=GRID!$B$3:$U$3),0))*GRID!$H$42*(1-GRID!$H$43),0))</f>
        <v>27360</v>
      </c>
      <c r="G306" s="57" t="s">
        <v>119</v>
      </c>
      <c r="H306" s="57" t="s">
        <v>119</v>
      </c>
      <c r="I306" s="8" cm="1">
        <f t="array" ref="I306">IF($I$2="Длительное проживание от 30 ночей ",
INDEX(GRID!$B$4:$U$15,MATCH(I$7,GRID!$A$4:$A$15,0),MATCH(1,($U$2=GRID!$B$1:$U$1)*(КАЛЕНДАРЬ!AD19=GRID!$B$3:$U$3),0))*GRID!$H$42,
ROUNDUP(INDEX(GRID!$B$4:$U$15,MATCH(I$7,GRID!$A$4:$A$15,0),MATCH(1,($U$2=GRID!$B$1:$U$1)*(КАЛЕНДАРЬ!AD19=GRID!$B$3:$U$3),0))*GRID!$H$42*(1-GRID!$H$43),0))</f>
        <v>31248</v>
      </c>
      <c r="J306" s="8" cm="1">
        <f t="array" ref="J306">IF($I$2="Длительное проживание от 30 ночей ",
INDEX(GRID!$B$18:$U$29,MATCH(I$7,GRID!$A$18:$A$29,0),MATCH(1,($U$2=GRID!$B$1:$U$1)*(КАЛЕНДАРЬ!AD19=GRID!$B$3:$U$3),0))*GRID!$H$42,
ROUNDUP(INDEX(GRID!$B$18:$U$29,MATCH(I$7,GRID!$A$18:$A$29,0),MATCH(1,($U$2=GRID!$B$1:$U$1)*(КАЛЕНДАРЬ!AD19=GRID!$B$3:$U$3),0))*GRID!$H$42*(1-GRID!$H$43),0))</f>
        <v>34848</v>
      </c>
      <c r="K306" s="57" t="s">
        <v>119</v>
      </c>
      <c r="L306" s="57" t="s">
        <v>119</v>
      </c>
      <c r="M306" s="8" cm="1">
        <f t="array" ref="M306">IF($I$2="Длительное проживание от 30 ночей ",
INDEX(GRID!$B$4:$U$15,MATCH(M$7,GRID!$A$4:$A$15,0),MATCH(1,($U$2=GRID!$B$1:$U$1)*(КАЛЕНДАРЬ!AD19=GRID!$B$3:$U$3),0))*GRID!$H$42,
ROUNDUP(INDEX(GRID!$B$4:$U$15,MATCH(M$7,GRID!$A$4:$A$15,0),MATCH(1,($U$2=GRID!$B$1:$U$1)*(КАЛЕНДАРЬ!AD19=GRID!$B$3:$U$3),0))*GRID!$H$42*(1-GRID!$H$43),0))</f>
        <v>50040</v>
      </c>
      <c r="N306" s="8" cm="1">
        <f t="array" ref="N306">IF($I$2="Длительное проживание от 30 ночей ",
INDEX(GRID!$B$18:$U$29,MATCH(M$7,GRID!$A$18:$A$29,0),MATCH(1,($U$2=GRID!$B$1:$U$1)*(КАЛЕНДАРЬ!AD19=GRID!$B$3:$U$3),0))*GRID!$H$42,
ROUNDUP(INDEX(GRID!$B$18:$U$29,MATCH(M$7,GRID!$A$18:$A$29,0),MATCH(1,($U$2=GRID!$B$1:$U$1)*(КАЛЕНДАРЬ!AD19=GRID!$B$3:$U$3),0))*GRID!$H$42*(1-GRID!$H$43),0))</f>
        <v>53640</v>
      </c>
      <c r="O306" s="57" t="s">
        <v>119</v>
      </c>
      <c r="P306" s="8" cm="1">
        <f t="array" ref="P306">IF($I$2="Длительное проживание от 30 ночей ",
INDEX(GRID!$B$4:$U$15,MATCH(P$7,GRID!$A$4:$A$15,0),MATCH(1,($U$2=GRID!$B$1:$U$1)*(КАЛЕНДАРЬ!AD19=GRID!$B$3:$U$3),0))*GRID!$H$42,
ROUNDUP(INDEX(GRID!$B$4:$U$15,MATCH(P$7,GRID!$A$4:$A$15,0),MATCH(1,($U$2=GRID!$B$1:$U$1)*(КАЛЕНДАРЬ!AD19=GRID!$B$3:$U$3),0))*GRID!$H$42*(1-GRID!$H$43),0))</f>
        <v>104688</v>
      </c>
      <c r="Q306" s="8" cm="1">
        <f t="array" ref="Q306">IF($I$2="Длительное проживание от 30 ночей ",
INDEX(GRID!$B$4:$U$15,MATCH(Q$7,GRID!$A$4:$A$15,0),MATCH(1,($U$2=GRID!$B$1:$U$1)*(КАЛЕНДАРЬ!AD19=GRID!$B$3:$U$3),0))*GRID!$H$42,
ROUNDUP(INDEX(GRID!$B$4:$U$15,MATCH(Q$7,GRID!$A$4:$A$15,0),MATCH(1,($U$2=GRID!$B$1:$U$1)*(КАЛЕНДАРЬ!AD19=GRID!$B$3:$U$3),0))*GRID!$H$42*(1-GRID!$H$43),0))</f>
        <v>123048</v>
      </c>
      <c r="R306" s="57" t="s">
        <v>119</v>
      </c>
      <c r="S306" s="57" t="s">
        <v>119</v>
      </c>
      <c r="T306" s="57" t="s">
        <v>119</v>
      </c>
    </row>
    <row r="307" spans="1:20" ht="12.75" hidden="1" customHeight="1">
      <c r="A307" s="148" t="s">
        <v>16</v>
      </c>
      <c r="B307" s="149">
        <v>17</v>
      </c>
      <c r="C307" s="8" cm="1">
        <f t="array" ref="C307">IF($I$2="Длительное проживание от 30 ночей ",
INDEX(GRID!$B$4:$U$15,MATCH(C$7,GRID!$A$4:$A$15,0),MATCH(1,($U$2=GRID!$B$1:$U$1)*(КАЛЕНДАРЬ!AD20=GRID!$B$3:$U$3),0))*GRID!$H$42,
ROUNDUP(INDEX(GRID!$B$4:$U$15,MATCH(C$7,GRID!$A$4:$A$15,0),MATCH(1,($U$2=GRID!$B$1:$U$1)*(КАЛЕНДАРЬ!AD20=GRID!$B$3:$U$3),0))*GRID!$H$42*(1-GRID!$H$43),0))</f>
        <v>21744</v>
      </c>
      <c r="D307" s="8" cm="1">
        <f t="array" ref="D307">IF($I$2="Длительное проживание от 30 ночей ",
INDEX(GRID!$B$18:$U$29,MATCH(C$7,GRID!$A$18:$A$29,0),MATCH(1,($U$2=GRID!$B$1:$U$1)*(КАЛЕНДАРЬ!AD20=GRID!$B$3:$U$3),0))*GRID!$H$42,
ROUNDUP(INDEX(GRID!$B$18:$U$29,MATCH(C$7,GRID!$A$18:$A$29,0),MATCH(1,($U$2=GRID!$B$1:$U$1)*(КАЛЕНДАРЬ!AD20=GRID!$B$3:$U$3),0))*GRID!$H$42*(1-GRID!$H$43),0))</f>
        <v>25344</v>
      </c>
      <c r="E307" s="8" cm="1">
        <f t="array" ref="E307">IF($I$2="Длительное проживание от 30 ночей ",
INDEX(GRID!$B$4:$U$15,MATCH(E$7,GRID!$A$4:$A$15,0),MATCH(1,($U$2=GRID!$B$1:$U$1)*(КАЛЕНДАРЬ!AD20=GRID!$B$3:$U$3),0))*GRID!$H$42,
ROUNDUP(INDEX(GRID!$B$4:$U$15,MATCH(E$7,GRID!$A$4:$A$15,0),MATCH(1,($U$2=GRID!$B$1:$U$1)*(КАЛЕНДАРЬ!AD20=GRID!$B$3:$U$3),0))*GRID!$H$42*(1-GRID!$H$43),0))</f>
        <v>26136</v>
      </c>
      <c r="F307" s="8" cm="1">
        <f t="array" ref="F307">IF($I$2="Длительное проживание от 30 ночей ",
INDEX(GRID!$B$18:$U$29,MATCH(E$7,GRID!$A$18:$A$29,0),MATCH(1,($U$2=GRID!$B$1:$U$1)*(КАЛЕНДАРЬ!AD20=GRID!$B$3:$U$3),0))*GRID!$H$42,
ROUNDUP(INDEX(GRID!$B$18:$U$29,MATCH(E$7,GRID!$A$18:$A$29,0),MATCH(1,($U$2=GRID!$B$1:$U$1)*(КАЛЕНДАРЬ!AD20=GRID!$B$3:$U$3),0))*GRID!$H$42*(1-GRID!$H$43),0))</f>
        <v>29736</v>
      </c>
      <c r="G307" s="57" t="s">
        <v>119</v>
      </c>
      <c r="H307" s="57" t="s">
        <v>119</v>
      </c>
      <c r="I307" s="8" cm="1">
        <f t="array" ref="I307">IF($I$2="Длительное проживание от 30 ночей ",
INDEX(GRID!$B$4:$U$15,MATCH(I$7,GRID!$A$4:$A$15,0),MATCH(1,($U$2=GRID!$B$1:$U$1)*(КАЛЕНДАРЬ!AD20=GRID!$B$3:$U$3),0))*GRID!$H$42,
ROUNDUP(INDEX(GRID!$B$4:$U$15,MATCH(I$7,GRID!$A$4:$A$15,0),MATCH(1,($U$2=GRID!$B$1:$U$1)*(КАЛЕНДАРЬ!AD20=GRID!$B$3:$U$3),0))*GRID!$H$42*(1-GRID!$H$43),0))</f>
        <v>34128</v>
      </c>
      <c r="J307" s="8" cm="1">
        <f t="array" ref="J307">IF($I$2="Длительное проживание от 30 ночей ",
INDEX(GRID!$B$18:$U$29,MATCH(I$7,GRID!$A$18:$A$29,0),MATCH(1,($U$2=GRID!$B$1:$U$1)*(КАЛЕНДАРЬ!AD20=GRID!$B$3:$U$3),0))*GRID!$H$42,
ROUNDUP(INDEX(GRID!$B$18:$U$29,MATCH(I$7,GRID!$A$18:$A$29,0),MATCH(1,($U$2=GRID!$B$1:$U$1)*(КАЛЕНДАРЬ!AD20=GRID!$B$3:$U$3),0))*GRID!$H$42*(1-GRID!$H$43),0))</f>
        <v>37728</v>
      </c>
      <c r="K307" s="57" t="s">
        <v>119</v>
      </c>
      <c r="L307" s="57" t="s">
        <v>119</v>
      </c>
      <c r="M307" s="8" cm="1">
        <f t="array" ref="M307">IF($I$2="Длительное проживание от 30 ночей ",
INDEX(GRID!$B$4:$U$15,MATCH(M$7,GRID!$A$4:$A$15,0),MATCH(1,($U$2=GRID!$B$1:$U$1)*(КАЛЕНДАРЬ!AD20=GRID!$B$3:$U$3),0))*GRID!$H$42,
ROUNDUP(INDEX(GRID!$B$4:$U$15,MATCH(M$7,GRID!$A$4:$A$15,0),MATCH(1,($U$2=GRID!$B$1:$U$1)*(КАЛЕНДАРЬ!AD20=GRID!$B$3:$U$3),0))*GRID!$H$42*(1-GRID!$H$43),0))</f>
        <v>53280</v>
      </c>
      <c r="N307" s="8" cm="1">
        <f t="array" ref="N307">IF($I$2="Длительное проживание от 30 ночей ",
INDEX(GRID!$B$18:$U$29,MATCH(M$7,GRID!$A$18:$A$29,0),MATCH(1,($U$2=GRID!$B$1:$U$1)*(КАЛЕНДАРЬ!AD20=GRID!$B$3:$U$3),0))*GRID!$H$42,
ROUNDUP(INDEX(GRID!$B$18:$U$29,MATCH(M$7,GRID!$A$18:$A$29,0),MATCH(1,($U$2=GRID!$B$1:$U$1)*(КАЛЕНДАРЬ!AD20=GRID!$B$3:$U$3),0))*GRID!$H$42*(1-GRID!$H$43),0))</f>
        <v>56880</v>
      </c>
      <c r="O307" s="57" t="s">
        <v>119</v>
      </c>
      <c r="P307" s="8" cm="1">
        <f t="array" ref="P307">IF($I$2="Длительное проживание от 30 ночей ",
INDEX(GRID!$B$4:$U$15,MATCH(P$7,GRID!$A$4:$A$15,0),MATCH(1,($U$2=GRID!$B$1:$U$1)*(КАЛЕНДАРЬ!AD20=GRID!$B$3:$U$3),0))*GRID!$H$42,
ROUNDUP(INDEX(GRID!$B$4:$U$15,MATCH(P$7,GRID!$A$4:$A$15,0),MATCH(1,($U$2=GRID!$B$1:$U$1)*(КАЛЕНДАРЬ!AD20=GRID!$B$3:$U$3),0))*GRID!$H$42*(1-GRID!$H$43),0))</f>
        <v>109008</v>
      </c>
      <c r="Q307" s="8" cm="1">
        <f t="array" ref="Q307">IF($I$2="Длительное проживание от 30 ночей ",
INDEX(GRID!$B$4:$U$15,MATCH(Q$7,GRID!$A$4:$A$15,0),MATCH(1,($U$2=GRID!$B$1:$U$1)*(КАЛЕНДАРЬ!AD20=GRID!$B$3:$U$3),0))*GRID!$H$42,
ROUNDUP(INDEX(GRID!$B$4:$U$15,MATCH(Q$7,GRID!$A$4:$A$15,0),MATCH(1,($U$2=GRID!$B$1:$U$1)*(КАЛЕНДАРЬ!AD20=GRID!$B$3:$U$3),0))*GRID!$H$42*(1-GRID!$H$43),0))</f>
        <v>128088</v>
      </c>
      <c r="R307" s="57" t="s">
        <v>119</v>
      </c>
      <c r="S307" s="57" t="s">
        <v>119</v>
      </c>
      <c r="T307" s="57" t="s">
        <v>119</v>
      </c>
    </row>
    <row r="308" spans="1:20" ht="12.75" hidden="1" customHeight="1">
      <c r="A308" s="148" t="s">
        <v>17</v>
      </c>
      <c r="B308" s="149">
        <v>18</v>
      </c>
      <c r="C308" s="8" cm="1">
        <f t="array" ref="C308">IF($I$2="Длительное проживание от 30 ночей ",
INDEX(GRID!$B$4:$U$15,MATCH(C$7,GRID!$A$4:$A$15,0),MATCH(1,($U$2=GRID!$B$1:$U$1)*(КАЛЕНДАРЬ!AD21=GRID!$B$3:$U$3),0))*GRID!$H$42,
ROUNDUP(INDEX(GRID!$B$4:$U$15,MATCH(C$7,GRID!$A$4:$A$15,0),MATCH(1,($U$2=GRID!$B$1:$U$1)*(КАЛЕНДАРЬ!AD21=GRID!$B$3:$U$3),0))*GRID!$H$42*(1-GRID!$H$43),0))</f>
        <v>21744</v>
      </c>
      <c r="D308" s="8" cm="1">
        <f t="array" ref="D308">IF($I$2="Длительное проживание от 30 ночей ",
INDEX(GRID!$B$18:$U$29,MATCH(C$7,GRID!$A$18:$A$29,0),MATCH(1,($U$2=GRID!$B$1:$U$1)*(КАЛЕНДАРЬ!AD21=GRID!$B$3:$U$3),0))*GRID!$H$42,
ROUNDUP(INDEX(GRID!$B$18:$U$29,MATCH(C$7,GRID!$A$18:$A$29,0),MATCH(1,($U$2=GRID!$B$1:$U$1)*(КАЛЕНДАРЬ!AD21=GRID!$B$3:$U$3),0))*GRID!$H$42*(1-GRID!$H$43),0))</f>
        <v>25344</v>
      </c>
      <c r="E308" s="8" cm="1">
        <f t="array" ref="E308">IF($I$2="Длительное проживание от 30 ночей ",
INDEX(GRID!$B$4:$U$15,MATCH(E$7,GRID!$A$4:$A$15,0),MATCH(1,($U$2=GRID!$B$1:$U$1)*(КАЛЕНДАРЬ!AD21=GRID!$B$3:$U$3),0))*GRID!$H$42,
ROUNDUP(INDEX(GRID!$B$4:$U$15,MATCH(E$7,GRID!$A$4:$A$15,0),MATCH(1,($U$2=GRID!$B$1:$U$1)*(КАЛЕНДАРЬ!AD21=GRID!$B$3:$U$3),0))*GRID!$H$42*(1-GRID!$H$43),0))</f>
        <v>26136</v>
      </c>
      <c r="F308" s="8" cm="1">
        <f t="array" ref="F308">IF($I$2="Длительное проживание от 30 ночей ",
INDEX(GRID!$B$18:$U$29,MATCH(E$7,GRID!$A$18:$A$29,0),MATCH(1,($U$2=GRID!$B$1:$U$1)*(КАЛЕНДАРЬ!AD21=GRID!$B$3:$U$3),0))*GRID!$H$42,
ROUNDUP(INDEX(GRID!$B$18:$U$29,MATCH(E$7,GRID!$A$18:$A$29,0),MATCH(1,($U$2=GRID!$B$1:$U$1)*(КАЛЕНДАРЬ!AD21=GRID!$B$3:$U$3),0))*GRID!$H$42*(1-GRID!$H$43),0))</f>
        <v>29736</v>
      </c>
      <c r="G308" s="57" t="s">
        <v>119</v>
      </c>
      <c r="H308" s="57" t="s">
        <v>119</v>
      </c>
      <c r="I308" s="8" cm="1">
        <f t="array" ref="I308">IF($I$2="Длительное проживание от 30 ночей ",
INDEX(GRID!$B$4:$U$15,MATCH(I$7,GRID!$A$4:$A$15,0),MATCH(1,($U$2=GRID!$B$1:$U$1)*(КАЛЕНДАРЬ!AD21=GRID!$B$3:$U$3),0))*GRID!$H$42,
ROUNDUP(INDEX(GRID!$B$4:$U$15,MATCH(I$7,GRID!$A$4:$A$15,0),MATCH(1,($U$2=GRID!$B$1:$U$1)*(КАЛЕНДАРЬ!AD21=GRID!$B$3:$U$3),0))*GRID!$H$42*(1-GRID!$H$43),0))</f>
        <v>34128</v>
      </c>
      <c r="J308" s="8" cm="1">
        <f t="array" ref="J308">IF($I$2="Длительное проживание от 30 ночей ",
INDEX(GRID!$B$18:$U$29,MATCH(I$7,GRID!$A$18:$A$29,0),MATCH(1,($U$2=GRID!$B$1:$U$1)*(КАЛЕНДАРЬ!AD21=GRID!$B$3:$U$3),0))*GRID!$H$42,
ROUNDUP(INDEX(GRID!$B$18:$U$29,MATCH(I$7,GRID!$A$18:$A$29,0),MATCH(1,($U$2=GRID!$B$1:$U$1)*(КАЛЕНДАРЬ!AD21=GRID!$B$3:$U$3),0))*GRID!$H$42*(1-GRID!$H$43),0))</f>
        <v>37728</v>
      </c>
      <c r="K308" s="57" t="s">
        <v>119</v>
      </c>
      <c r="L308" s="57" t="s">
        <v>119</v>
      </c>
      <c r="M308" s="8" cm="1">
        <f t="array" ref="M308">IF($I$2="Длительное проживание от 30 ночей ",
INDEX(GRID!$B$4:$U$15,MATCH(M$7,GRID!$A$4:$A$15,0),MATCH(1,($U$2=GRID!$B$1:$U$1)*(КАЛЕНДАРЬ!AD21=GRID!$B$3:$U$3),0))*GRID!$H$42,
ROUNDUP(INDEX(GRID!$B$4:$U$15,MATCH(M$7,GRID!$A$4:$A$15,0),MATCH(1,($U$2=GRID!$B$1:$U$1)*(КАЛЕНДАРЬ!AD21=GRID!$B$3:$U$3),0))*GRID!$H$42*(1-GRID!$H$43),0))</f>
        <v>53280</v>
      </c>
      <c r="N308" s="8" cm="1">
        <f t="array" ref="N308">IF($I$2="Длительное проживание от 30 ночей ",
INDEX(GRID!$B$18:$U$29,MATCH(M$7,GRID!$A$18:$A$29,0),MATCH(1,($U$2=GRID!$B$1:$U$1)*(КАЛЕНДАРЬ!AD21=GRID!$B$3:$U$3),0))*GRID!$H$42,
ROUNDUP(INDEX(GRID!$B$18:$U$29,MATCH(M$7,GRID!$A$18:$A$29,0),MATCH(1,($U$2=GRID!$B$1:$U$1)*(КАЛЕНДАРЬ!AD21=GRID!$B$3:$U$3),0))*GRID!$H$42*(1-GRID!$H$43),0))</f>
        <v>56880</v>
      </c>
      <c r="O308" s="57" t="s">
        <v>119</v>
      </c>
      <c r="P308" s="8" cm="1">
        <f t="array" ref="P308">IF($I$2="Длительное проживание от 30 ночей ",
INDEX(GRID!$B$4:$U$15,MATCH(P$7,GRID!$A$4:$A$15,0),MATCH(1,($U$2=GRID!$B$1:$U$1)*(КАЛЕНДАРЬ!AD21=GRID!$B$3:$U$3),0))*GRID!$H$42,
ROUNDUP(INDEX(GRID!$B$4:$U$15,MATCH(P$7,GRID!$A$4:$A$15,0),MATCH(1,($U$2=GRID!$B$1:$U$1)*(КАЛЕНДАРЬ!AD21=GRID!$B$3:$U$3),0))*GRID!$H$42*(1-GRID!$H$43),0))</f>
        <v>109008</v>
      </c>
      <c r="Q308" s="8" cm="1">
        <f t="array" ref="Q308">IF($I$2="Длительное проживание от 30 ночей ",
INDEX(GRID!$B$4:$U$15,MATCH(Q$7,GRID!$A$4:$A$15,0),MATCH(1,($U$2=GRID!$B$1:$U$1)*(КАЛЕНДАРЬ!AD21=GRID!$B$3:$U$3),0))*GRID!$H$42,
ROUNDUP(INDEX(GRID!$B$4:$U$15,MATCH(Q$7,GRID!$A$4:$A$15,0),MATCH(1,($U$2=GRID!$B$1:$U$1)*(КАЛЕНДАРЬ!AD21=GRID!$B$3:$U$3),0))*GRID!$H$42*(1-GRID!$H$43),0))</f>
        <v>128088</v>
      </c>
      <c r="R308" s="57" t="s">
        <v>119</v>
      </c>
      <c r="S308" s="57" t="s">
        <v>119</v>
      </c>
      <c r="T308" s="57" t="s">
        <v>119</v>
      </c>
    </row>
    <row r="309" spans="1:20" ht="12.75" hidden="1" customHeight="1">
      <c r="A309" s="148" t="s">
        <v>11</v>
      </c>
      <c r="B309" s="149">
        <v>19</v>
      </c>
      <c r="C309" s="8" cm="1">
        <f t="array" ref="C309">IF($I$2="Длительное проживание от 30 ночей ",
INDEX(GRID!$B$4:$U$15,MATCH(C$7,GRID!$A$4:$A$15,0),MATCH(1,($U$2=GRID!$B$1:$U$1)*(КАЛЕНДАРЬ!AD22=GRID!$B$3:$U$3),0))*GRID!$H$42,
ROUNDUP(INDEX(GRID!$B$4:$U$15,MATCH(C$7,GRID!$A$4:$A$15,0),MATCH(1,($U$2=GRID!$B$1:$U$1)*(КАЛЕНДАРЬ!AD22=GRID!$B$3:$U$3),0))*GRID!$H$42*(1-GRID!$H$43),0))</f>
        <v>19800</v>
      </c>
      <c r="D309" s="8" cm="1">
        <f t="array" ref="D309">IF($I$2="Длительное проживание от 30 ночей ",
INDEX(GRID!$B$18:$U$29,MATCH(C$7,GRID!$A$18:$A$29,0),MATCH(1,($U$2=GRID!$B$1:$U$1)*(КАЛЕНДАРЬ!AD22=GRID!$B$3:$U$3),0))*GRID!$H$42,
ROUNDUP(INDEX(GRID!$B$18:$U$29,MATCH(C$7,GRID!$A$18:$A$29,0),MATCH(1,($U$2=GRID!$B$1:$U$1)*(КАЛЕНДАРЬ!AD22=GRID!$B$3:$U$3),0))*GRID!$H$42*(1-GRID!$H$43),0))</f>
        <v>23400</v>
      </c>
      <c r="E309" s="8" cm="1">
        <f t="array" ref="E309">IF($I$2="Длительное проживание от 30 ночей ",
INDEX(GRID!$B$4:$U$15,MATCH(E$7,GRID!$A$4:$A$15,0),MATCH(1,($U$2=GRID!$B$1:$U$1)*(КАЛЕНДАРЬ!AD22=GRID!$B$3:$U$3),0))*GRID!$H$42,
ROUNDUP(INDEX(GRID!$B$4:$U$15,MATCH(E$7,GRID!$A$4:$A$15,0),MATCH(1,($U$2=GRID!$B$1:$U$1)*(КАЛЕНДАРЬ!AD22=GRID!$B$3:$U$3),0))*GRID!$H$42*(1-GRID!$H$43),0))</f>
        <v>23760</v>
      </c>
      <c r="F309" s="8" cm="1">
        <f t="array" ref="F309">IF($I$2="Длительное проживание от 30 ночей ",
INDEX(GRID!$B$18:$U$29,MATCH(E$7,GRID!$A$18:$A$29,0),MATCH(1,($U$2=GRID!$B$1:$U$1)*(КАЛЕНДАРЬ!AD22=GRID!$B$3:$U$3),0))*GRID!$H$42,
ROUNDUP(INDEX(GRID!$B$18:$U$29,MATCH(E$7,GRID!$A$18:$A$29,0),MATCH(1,($U$2=GRID!$B$1:$U$1)*(КАЛЕНДАРЬ!AD22=GRID!$B$3:$U$3),0))*GRID!$H$42*(1-GRID!$H$43),0))</f>
        <v>27360</v>
      </c>
      <c r="G309" s="57" t="s">
        <v>119</v>
      </c>
      <c r="H309" s="57" t="s">
        <v>119</v>
      </c>
      <c r="I309" s="8" cm="1">
        <f t="array" ref="I309">IF($I$2="Длительное проживание от 30 ночей ",
INDEX(GRID!$B$4:$U$15,MATCH(I$7,GRID!$A$4:$A$15,0),MATCH(1,($U$2=GRID!$B$1:$U$1)*(КАЛЕНДАРЬ!AD22=GRID!$B$3:$U$3),0))*GRID!$H$42,
ROUNDUP(INDEX(GRID!$B$4:$U$15,MATCH(I$7,GRID!$A$4:$A$15,0),MATCH(1,($U$2=GRID!$B$1:$U$1)*(КАЛЕНДАРЬ!AD22=GRID!$B$3:$U$3),0))*GRID!$H$42*(1-GRID!$H$43),0))</f>
        <v>31248</v>
      </c>
      <c r="J309" s="8" cm="1">
        <f t="array" ref="J309">IF($I$2="Длительное проживание от 30 ночей ",
INDEX(GRID!$B$18:$U$29,MATCH(I$7,GRID!$A$18:$A$29,0),MATCH(1,($U$2=GRID!$B$1:$U$1)*(КАЛЕНДАРЬ!AD22=GRID!$B$3:$U$3),0))*GRID!$H$42,
ROUNDUP(INDEX(GRID!$B$18:$U$29,MATCH(I$7,GRID!$A$18:$A$29,0),MATCH(1,($U$2=GRID!$B$1:$U$1)*(КАЛЕНДАРЬ!AD22=GRID!$B$3:$U$3),0))*GRID!$H$42*(1-GRID!$H$43),0))</f>
        <v>34848</v>
      </c>
      <c r="K309" s="57" t="s">
        <v>119</v>
      </c>
      <c r="L309" s="57" t="s">
        <v>119</v>
      </c>
      <c r="M309" s="8" cm="1">
        <f t="array" ref="M309">IF($I$2="Длительное проживание от 30 ночей ",
INDEX(GRID!$B$4:$U$15,MATCH(M$7,GRID!$A$4:$A$15,0),MATCH(1,($U$2=GRID!$B$1:$U$1)*(КАЛЕНДАРЬ!AD22=GRID!$B$3:$U$3),0))*GRID!$H$42,
ROUNDUP(INDEX(GRID!$B$4:$U$15,MATCH(M$7,GRID!$A$4:$A$15,0),MATCH(1,($U$2=GRID!$B$1:$U$1)*(КАЛЕНДАРЬ!AD22=GRID!$B$3:$U$3),0))*GRID!$H$42*(1-GRID!$H$43),0))</f>
        <v>50040</v>
      </c>
      <c r="N309" s="8" cm="1">
        <f t="array" ref="N309">IF($I$2="Длительное проживание от 30 ночей ",
INDEX(GRID!$B$18:$U$29,MATCH(M$7,GRID!$A$18:$A$29,0),MATCH(1,($U$2=GRID!$B$1:$U$1)*(КАЛЕНДАРЬ!AD22=GRID!$B$3:$U$3),0))*GRID!$H$42,
ROUNDUP(INDEX(GRID!$B$18:$U$29,MATCH(M$7,GRID!$A$18:$A$29,0),MATCH(1,($U$2=GRID!$B$1:$U$1)*(КАЛЕНДАРЬ!AD22=GRID!$B$3:$U$3),0))*GRID!$H$42*(1-GRID!$H$43),0))</f>
        <v>53640</v>
      </c>
      <c r="O309" s="57" t="s">
        <v>119</v>
      </c>
      <c r="P309" s="8" cm="1">
        <f t="array" ref="P309">IF($I$2="Длительное проживание от 30 ночей ",
INDEX(GRID!$B$4:$U$15,MATCH(P$7,GRID!$A$4:$A$15,0),MATCH(1,($U$2=GRID!$B$1:$U$1)*(КАЛЕНДАРЬ!AD22=GRID!$B$3:$U$3),0))*GRID!$H$42,
ROUNDUP(INDEX(GRID!$B$4:$U$15,MATCH(P$7,GRID!$A$4:$A$15,0),MATCH(1,($U$2=GRID!$B$1:$U$1)*(КАЛЕНДАРЬ!AD22=GRID!$B$3:$U$3),0))*GRID!$H$42*(1-GRID!$H$43),0))</f>
        <v>104688</v>
      </c>
      <c r="Q309" s="8" cm="1">
        <f t="array" ref="Q309">IF($I$2="Длительное проживание от 30 ночей ",
INDEX(GRID!$B$4:$U$15,MATCH(Q$7,GRID!$A$4:$A$15,0),MATCH(1,($U$2=GRID!$B$1:$U$1)*(КАЛЕНДАРЬ!AD22=GRID!$B$3:$U$3),0))*GRID!$H$42,
ROUNDUP(INDEX(GRID!$B$4:$U$15,MATCH(Q$7,GRID!$A$4:$A$15,0),MATCH(1,($U$2=GRID!$B$1:$U$1)*(КАЛЕНДАРЬ!AD22=GRID!$B$3:$U$3),0))*GRID!$H$42*(1-GRID!$H$43),0))</f>
        <v>123048</v>
      </c>
      <c r="R309" s="57" t="s">
        <v>119</v>
      </c>
      <c r="S309" s="57" t="s">
        <v>119</v>
      </c>
      <c r="T309" s="57" t="s">
        <v>119</v>
      </c>
    </row>
    <row r="310" spans="1:20" ht="12.75" hidden="1" customHeight="1">
      <c r="A310" s="148" t="s">
        <v>12</v>
      </c>
      <c r="B310" s="149">
        <v>20</v>
      </c>
      <c r="C310" s="8" cm="1">
        <f t="array" ref="C310">IF($I$2="Длительное проживание от 30 ночей ",
INDEX(GRID!$B$4:$U$15,MATCH(C$7,GRID!$A$4:$A$15,0),MATCH(1,($U$2=GRID!$B$1:$U$1)*(КАЛЕНДАРЬ!AD23=GRID!$B$3:$U$3),0))*GRID!$H$42,
ROUNDUP(INDEX(GRID!$B$4:$U$15,MATCH(C$7,GRID!$A$4:$A$15,0),MATCH(1,($U$2=GRID!$B$1:$U$1)*(КАЛЕНДАРЬ!AD23=GRID!$B$3:$U$3),0))*GRID!$H$42*(1-GRID!$H$43),0))</f>
        <v>19800</v>
      </c>
      <c r="D310" s="8" cm="1">
        <f t="array" ref="D310">IF($I$2="Длительное проживание от 30 ночей ",
INDEX(GRID!$B$18:$U$29,MATCH(C$7,GRID!$A$18:$A$29,0),MATCH(1,($U$2=GRID!$B$1:$U$1)*(КАЛЕНДАРЬ!AD23=GRID!$B$3:$U$3),0))*GRID!$H$42,
ROUNDUP(INDEX(GRID!$B$18:$U$29,MATCH(C$7,GRID!$A$18:$A$29,0),MATCH(1,($U$2=GRID!$B$1:$U$1)*(КАЛЕНДАРЬ!AD23=GRID!$B$3:$U$3),0))*GRID!$H$42*(1-GRID!$H$43),0))</f>
        <v>23400</v>
      </c>
      <c r="E310" s="8" cm="1">
        <f t="array" ref="E310">IF($I$2="Длительное проживание от 30 ночей ",
INDEX(GRID!$B$4:$U$15,MATCH(E$7,GRID!$A$4:$A$15,0),MATCH(1,($U$2=GRID!$B$1:$U$1)*(КАЛЕНДАРЬ!AD23=GRID!$B$3:$U$3),0))*GRID!$H$42,
ROUNDUP(INDEX(GRID!$B$4:$U$15,MATCH(E$7,GRID!$A$4:$A$15,0),MATCH(1,($U$2=GRID!$B$1:$U$1)*(КАЛЕНДАРЬ!AD23=GRID!$B$3:$U$3),0))*GRID!$H$42*(1-GRID!$H$43),0))</f>
        <v>23760</v>
      </c>
      <c r="F310" s="8" cm="1">
        <f t="array" ref="F310">IF($I$2="Длительное проживание от 30 ночей ",
INDEX(GRID!$B$18:$U$29,MATCH(E$7,GRID!$A$18:$A$29,0),MATCH(1,($U$2=GRID!$B$1:$U$1)*(КАЛЕНДАРЬ!AD23=GRID!$B$3:$U$3),0))*GRID!$H$42,
ROUNDUP(INDEX(GRID!$B$18:$U$29,MATCH(E$7,GRID!$A$18:$A$29,0),MATCH(1,($U$2=GRID!$B$1:$U$1)*(КАЛЕНДАРЬ!AD23=GRID!$B$3:$U$3),0))*GRID!$H$42*(1-GRID!$H$43),0))</f>
        <v>27360</v>
      </c>
      <c r="G310" s="57" t="s">
        <v>119</v>
      </c>
      <c r="H310" s="57" t="s">
        <v>119</v>
      </c>
      <c r="I310" s="8" cm="1">
        <f t="array" ref="I310">IF($I$2="Длительное проживание от 30 ночей ",
INDEX(GRID!$B$4:$U$15,MATCH(I$7,GRID!$A$4:$A$15,0),MATCH(1,($U$2=GRID!$B$1:$U$1)*(КАЛЕНДАРЬ!AD23=GRID!$B$3:$U$3),0))*GRID!$H$42,
ROUNDUP(INDEX(GRID!$B$4:$U$15,MATCH(I$7,GRID!$A$4:$A$15,0),MATCH(1,($U$2=GRID!$B$1:$U$1)*(КАЛЕНДАРЬ!AD23=GRID!$B$3:$U$3),0))*GRID!$H$42*(1-GRID!$H$43),0))</f>
        <v>31248</v>
      </c>
      <c r="J310" s="8" cm="1">
        <f t="array" ref="J310">IF($I$2="Длительное проживание от 30 ночей ",
INDEX(GRID!$B$18:$U$29,MATCH(I$7,GRID!$A$18:$A$29,0),MATCH(1,($U$2=GRID!$B$1:$U$1)*(КАЛЕНДАРЬ!AD23=GRID!$B$3:$U$3),0))*GRID!$H$42,
ROUNDUP(INDEX(GRID!$B$18:$U$29,MATCH(I$7,GRID!$A$18:$A$29,0),MATCH(1,($U$2=GRID!$B$1:$U$1)*(КАЛЕНДАРЬ!AD23=GRID!$B$3:$U$3),0))*GRID!$H$42*(1-GRID!$H$43),0))</f>
        <v>34848</v>
      </c>
      <c r="K310" s="57" t="s">
        <v>119</v>
      </c>
      <c r="L310" s="57" t="s">
        <v>119</v>
      </c>
      <c r="M310" s="8" cm="1">
        <f t="array" ref="M310">IF($I$2="Длительное проживание от 30 ночей ",
INDEX(GRID!$B$4:$U$15,MATCH(M$7,GRID!$A$4:$A$15,0),MATCH(1,($U$2=GRID!$B$1:$U$1)*(КАЛЕНДАРЬ!AD23=GRID!$B$3:$U$3),0))*GRID!$H$42,
ROUNDUP(INDEX(GRID!$B$4:$U$15,MATCH(M$7,GRID!$A$4:$A$15,0),MATCH(1,($U$2=GRID!$B$1:$U$1)*(КАЛЕНДАРЬ!AD23=GRID!$B$3:$U$3),0))*GRID!$H$42*(1-GRID!$H$43),0))</f>
        <v>50040</v>
      </c>
      <c r="N310" s="8" cm="1">
        <f t="array" ref="N310">IF($I$2="Длительное проживание от 30 ночей ",
INDEX(GRID!$B$18:$U$29,MATCH(M$7,GRID!$A$18:$A$29,0),MATCH(1,($U$2=GRID!$B$1:$U$1)*(КАЛЕНДАРЬ!AD23=GRID!$B$3:$U$3),0))*GRID!$H$42,
ROUNDUP(INDEX(GRID!$B$18:$U$29,MATCH(M$7,GRID!$A$18:$A$29,0),MATCH(1,($U$2=GRID!$B$1:$U$1)*(КАЛЕНДАРЬ!AD23=GRID!$B$3:$U$3),0))*GRID!$H$42*(1-GRID!$H$43),0))</f>
        <v>53640</v>
      </c>
      <c r="O310" s="57" t="s">
        <v>119</v>
      </c>
      <c r="P310" s="8" cm="1">
        <f t="array" ref="P310">IF($I$2="Длительное проживание от 30 ночей ",
INDEX(GRID!$B$4:$U$15,MATCH(P$7,GRID!$A$4:$A$15,0),MATCH(1,($U$2=GRID!$B$1:$U$1)*(КАЛЕНДАРЬ!AD23=GRID!$B$3:$U$3),0))*GRID!$H$42,
ROUNDUP(INDEX(GRID!$B$4:$U$15,MATCH(P$7,GRID!$A$4:$A$15,0),MATCH(1,($U$2=GRID!$B$1:$U$1)*(КАЛЕНДАРЬ!AD23=GRID!$B$3:$U$3),0))*GRID!$H$42*(1-GRID!$H$43),0))</f>
        <v>104688</v>
      </c>
      <c r="Q310" s="8" cm="1">
        <f t="array" ref="Q310">IF($I$2="Длительное проживание от 30 ночей ",
INDEX(GRID!$B$4:$U$15,MATCH(Q$7,GRID!$A$4:$A$15,0),MATCH(1,($U$2=GRID!$B$1:$U$1)*(КАЛЕНДАРЬ!AD23=GRID!$B$3:$U$3),0))*GRID!$H$42,
ROUNDUP(INDEX(GRID!$B$4:$U$15,MATCH(Q$7,GRID!$A$4:$A$15,0),MATCH(1,($U$2=GRID!$B$1:$U$1)*(КАЛЕНДАРЬ!AD23=GRID!$B$3:$U$3),0))*GRID!$H$42*(1-GRID!$H$43),0))</f>
        <v>123048</v>
      </c>
      <c r="R310" s="57" t="s">
        <v>119</v>
      </c>
      <c r="S310" s="57" t="s">
        <v>119</v>
      </c>
      <c r="T310" s="57" t="s">
        <v>119</v>
      </c>
    </row>
    <row r="311" spans="1:20" ht="12.75" hidden="1" customHeight="1">
      <c r="A311" s="148" t="s">
        <v>13</v>
      </c>
      <c r="B311" s="149">
        <v>21</v>
      </c>
      <c r="C311" s="8" cm="1">
        <f t="array" ref="C311">IF($I$2="Длительное проживание от 30 ночей ",
INDEX(GRID!$B$4:$U$15,MATCH(C$7,GRID!$A$4:$A$15,0),MATCH(1,($U$2=GRID!$B$1:$U$1)*(КАЛЕНДАРЬ!AD24=GRID!$B$3:$U$3),0))*GRID!$H$42,
ROUNDUP(INDEX(GRID!$B$4:$U$15,MATCH(C$7,GRID!$A$4:$A$15,0),MATCH(1,($U$2=GRID!$B$1:$U$1)*(КАЛЕНДАРЬ!AD24=GRID!$B$3:$U$3),0))*GRID!$H$42*(1-GRID!$H$43),0))</f>
        <v>26280</v>
      </c>
      <c r="D311" s="8" cm="1">
        <f t="array" ref="D311">IF($I$2="Длительное проживание от 30 ночей ",
INDEX(GRID!$B$18:$U$29,MATCH(C$7,GRID!$A$18:$A$29,0),MATCH(1,($U$2=GRID!$B$1:$U$1)*(КАЛЕНДАРЬ!AD24=GRID!$B$3:$U$3),0))*GRID!$H$42,
ROUNDUP(INDEX(GRID!$B$18:$U$29,MATCH(C$7,GRID!$A$18:$A$29,0),MATCH(1,($U$2=GRID!$B$1:$U$1)*(КАЛЕНДАРЬ!AD24=GRID!$B$3:$U$3),0))*GRID!$H$42*(1-GRID!$H$43),0))</f>
        <v>29880</v>
      </c>
      <c r="E311" s="8" cm="1">
        <f t="array" ref="E311">IF($I$2="Длительное проживание от 30 ночей ",
INDEX(GRID!$B$4:$U$15,MATCH(E$7,GRID!$A$4:$A$15,0),MATCH(1,($U$2=GRID!$B$1:$U$1)*(КАЛЕНДАРЬ!AD24=GRID!$B$3:$U$3),0))*GRID!$H$42,
ROUNDUP(INDEX(GRID!$B$4:$U$15,MATCH(E$7,GRID!$A$4:$A$15,0),MATCH(1,($U$2=GRID!$B$1:$U$1)*(КАЛЕНДАРЬ!AD24=GRID!$B$3:$U$3),0))*GRID!$H$42*(1-GRID!$H$43),0))</f>
        <v>31464</v>
      </c>
      <c r="F311" s="8" cm="1">
        <f t="array" ref="F311">IF($I$2="Длительное проживание от 30 ночей ",
INDEX(GRID!$B$18:$U$29,MATCH(E$7,GRID!$A$18:$A$29,0),MATCH(1,($U$2=GRID!$B$1:$U$1)*(КАЛЕНДАРЬ!AD24=GRID!$B$3:$U$3),0))*GRID!$H$42,
ROUNDUP(INDEX(GRID!$B$18:$U$29,MATCH(E$7,GRID!$A$18:$A$29,0),MATCH(1,($U$2=GRID!$B$1:$U$1)*(КАЛЕНДАРЬ!AD24=GRID!$B$3:$U$3),0))*GRID!$H$42*(1-GRID!$H$43),0))</f>
        <v>35064</v>
      </c>
      <c r="G311" s="57" t="s">
        <v>119</v>
      </c>
      <c r="H311" s="57" t="s">
        <v>119</v>
      </c>
      <c r="I311" s="8" cm="1">
        <f t="array" ref="I311">IF($I$2="Длительное проживание от 30 ночей ",
INDEX(GRID!$B$4:$U$15,MATCH(I$7,GRID!$A$4:$A$15,0),MATCH(1,($U$2=GRID!$B$1:$U$1)*(КАЛЕНДАРЬ!AD24=GRID!$B$3:$U$3),0))*GRID!$H$42,
ROUNDUP(INDEX(GRID!$B$4:$U$15,MATCH(I$7,GRID!$A$4:$A$15,0),MATCH(1,($U$2=GRID!$B$1:$U$1)*(КАЛЕНДАРЬ!AD24=GRID!$B$3:$U$3),0))*GRID!$H$42*(1-GRID!$H$43),0))</f>
        <v>40464</v>
      </c>
      <c r="J311" s="8" cm="1">
        <f t="array" ref="J311">IF($I$2="Длительное проживание от 30 ночей ",
INDEX(GRID!$B$18:$U$29,MATCH(I$7,GRID!$A$18:$A$29,0),MATCH(1,($U$2=GRID!$B$1:$U$1)*(КАЛЕНДАРЬ!AD24=GRID!$B$3:$U$3),0))*GRID!$H$42,
ROUNDUP(INDEX(GRID!$B$18:$U$29,MATCH(I$7,GRID!$A$18:$A$29,0),MATCH(1,($U$2=GRID!$B$1:$U$1)*(КАЛЕНДАРЬ!AD24=GRID!$B$3:$U$3),0))*GRID!$H$42*(1-GRID!$H$43),0))</f>
        <v>44064</v>
      </c>
      <c r="K311" s="57" t="s">
        <v>119</v>
      </c>
      <c r="L311" s="57" t="s">
        <v>119</v>
      </c>
      <c r="M311" s="8" cm="1">
        <f t="array" ref="M311">IF($I$2="Длительное проживание от 30 ночей ",
INDEX(GRID!$B$4:$U$15,MATCH(M$7,GRID!$A$4:$A$15,0),MATCH(1,($U$2=GRID!$B$1:$U$1)*(КАЛЕНДАРЬ!AD24=GRID!$B$3:$U$3),0))*GRID!$H$42,
ROUNDUP(INDEX(GRID!$B$4:$U$15,MATCH(M$7,GRID!$A$4:$A$15,0),MATCH(1,($U$2=GRID!$B$1:$U$1)*(КАЛЕНДАРЬ!AD24=GRID!$B$3:$U$3),0))*GRID!$H$42*(1-GRID!$H$43),0))</f>
        <v>60696</v>
      </c>
      <c r="N311" s="8" cm="1">
        <f t="array" ref="N311">IF($I$2="Длительное проживание от 30 ночей ",
INDEX(GRID!$B$18:$U$29,MATCH(M$7,GRID!$A$18:$A$29,0),MATCH(1,($U$2=GRID!$B$1:$U$1)*(КАЛЕНДАРЬ!AD24=GRID!$B$3:$U$3),0))*GRID!$H$42,
ROUNDUP(INDEX(GRID!$B$18:$U$29,MATCH(M$7,GRID!$A$18:$A$29,0),MATCH(1,($U$2=GRID!$B$1:$U$1)*(КАЛЕНДАРЬ!AD24=GRID!$B$3:$U$3),0))*GRID!$H$42*(1-GRID!$H$43),0))</f>
        <v>64296</v>
      </c>
      <c r="O311" s="57" t="s">
        <v>119</v>
      </c>
      <c r="P311" s="8" cm="1">
        <f t="array" ref="P311">IF($I$2="Длительное проживание от 30 ночей ",
INDEX(GRID!$B$4:$U$15,MATCH(P$7,GRID!$A$4:$A$15,0),MATCH(1,($U$2=GRID!$B$1:$U$1)*(КАЛЕНДАРЬ!AD24=GRID!$B$3:$U$3),0))*GRID!$H$42,
ROUNDUP(INDEX(GRID!$B$4:$U$15,MATCH(P$7,GRID!$A$4:$A$15,0),MATCH(1,($U$2=GRID!$B$1:$U$1)*(КАЛЕНДАРЬ!AD24=GRID!$B$3:$U$3),0))*GRID!$H$42*(1-GRID!$H$43),0))</f>
        <v>118944</v>
      </c>
      <c r="Q311" s="8" cm="1">
        <f t="array" ref="Q311">IF($I$2="Длительное проживание от 30 ночей ",
INDEX(GRID!$B$4:$U$15,MATCH(Q$7,GRID!$A$4:$A$15,0),MATCH(1,($U$2=GRID!$B$1:$U$1)*(КАЛЕНДАРЬ!AD24=GRID!$B$3:$U$3),0))*GRID!$H$42,
ROUNDUP(INDEX(GRID!$B$4:$U$15,MATCH(Q$7,GRID!$A$4:$A$15,0),MATCH(1,($U$2=GRID!$B$1:$U$1)*(КАЛЕНДАРЬ!AD24=GRID!$B$3:$U$3),0))*GRID!$H$42*(1-GRID!$H$43),0))</f>
        <v>139464</v>
      </c>
      <c r="R311" s="57" t="s">
        <v>119</v>
      </c>
      <c r="S311" s="57" t="s">
        <v>119</v>
      </c>
      <c r="T311" s="57" t="s">
        <v>119</v>
      </c>
    </row>
    <row r="312" spans="1:20" ht="12.75" hidden="1" customHeight="1">
      <c r="A312" s="148" t="s">
        <v>14</v>
      </c>
      <c r="B312" s="149">
        <v>22</v>
      </c>
      <c r="C312" s="8" cm="1">
        <f t="array" ref="C312">IF($I$2="Длительное проживание от 30 ночей ",
INDEX(GRID!$B$4:$U$15,MATCH(C$7,GRID!$A$4:$A$15,0),MATCH(1,($U$2=GRID!$B$1:$U$1)*(КАЛЕНДАРЬ!AD25=GRID!$B$3:$U$3),0))*GRID!$H$42,
ROUNDUP(INDEX(GRID!$B$4:$U$15,MATCH(C$7,GRID!$A$4:$A$15,0),MATCH(1,($U$2=GRID!$B$1:$U$1)*(КАЛЕНДАРЬ!AD25=GRID!$B$3:$U$3),0))*GRID!$H$42*(1-GRID!$H$43),0))</f>
        <v>26280</v>
      </c>
      <c r="D312" s="8" cm="1">
        <f t="array" ref="D312">IF($I$2="Длительное проживание от 30 ночей ",
INDEX(GRID!$B$18:$U$29,MATCH(C$7,GRID!$A$18:$A$29,0),MATCH(1,($U$2=GRID!$B$1:$U$1)*(КАЛЕНДАРЬ!AD25=GRID!$B$3:$U$3),0))*GRID!$H$42,
ROUNDUP(INDEX(GRID!$B$18:$U$29,MATCH(C$7,GRID!$A$18:$A$29,0),MATCH(1,($U$2=GRID!$B$1:$U$1)*(КАЛЕНДАРЬ!AD25=GRID!$B$3:$U$3),0))*GRID!$H$42*(1-GRID!$H$43),0))</f>
        <v>29880</v>
      </c>
      <c r="E312" s="8" cm="1">
        <f t="array" ref="E312">IF($I$2="Длительное проживание от 30 ночей ",
INDEX(GRID!$B$4:$U$15,MATCH(E$7,GRID!$A$4:$A$15,0),MATCH(1,($U$2=GRID!$B$1:$U$1)*(КАЛЕНДАРЬ!AD25=GRID!$B$3:$U$3),0))*GRID!$H$42,
ROUNDUP(INDEX(GRID!$B$4:$U$15,MATCH(E$7,GRID!$A$4:$A$15,0),MATCH(1,($U$2=GRID!$B$1:$U$1)*(КАЛЕНДАРЬ!AD25=GRID!$B$3:$U$3),0))*GRID!$H$42*(1-GRID!$H$43),0))</f>
        <v>31464</v>
      </c>
      <c r="F312" s="8" cm="1">
        <f t="array" ref="F312">IF($I$2="Длительное проживание от 30 ночей ",
INDEX(GRID!$B$18:$U$29,MATCH(E$7,GRID!$A$18:$A$29,0),MATCH(1,($U$2=GRID!$B$1:$U$1)*(КАЛЕНДАРЬ!AD25=GRID!$B$3:$U$3),0))*GRID!$H$42,
ROUNDUP(INDEX(GRID!$B$18:$U$29,MATCH(E$7,GRID!$A$18:$A$29,0),MATCH(1,($U$2=GRID!$B$1:$U$1)*(КАЛЕНДАРЬ!AD25=GRID!$B$3:$U$3),0))*GRID!$H$42*(1-GRID!$H$43),0))</f>
        <v>35064</v>
      </c>
      <c r="G312" s="57" t="s">
        <v>119</v>
      </c>
      <c r="H312" s="57" t="s">
        <v>119</v>
      </c>
      <c r="I312" s="8" cm="1">
        <f t="array" ref="I312">IF($I$2="Длительное проживание от 30 ночей ",
INDEX(GRID!$B$4:$U$15,MATCH(I$7,GRID!$A$4:$A$15,0),MATCH(1,($U$2=GRID!$B$1:$U$1)*(КАЛЕНДАРЬ!AD25=GRID!$B$3:$U$3),0))*GRID!$H$42,
ROUNDUP(INDEX(GRID!$B$4:$U$15,MATCH(I$7,GRID!$A$4:$A$15,0),MATCH(1,($U$2=GRID!$B$1:$U$1)*(КАЛЕНДАРЬ!AD25=GRID!$B$3:$U$3),0))*GRID!$H$42*(1-GRID!$H$43),0))</f>
        <v>40464</v>
      </c>
      <c r="J312" s="8" cm="1">
        <f t="array" ref="J312">IF($I$2="Длительное проживание от 30 ночей ",
INDEX(GRID!$B$18:$U$29,MATCH(I$7,GRID!$A$18:$A$29,0),MATCH(1,($U$2=GRID!$B$1:$U$1)*(КАЛЕНДАРЬ!AD25=GRID!$B$3:$U$3),0))*GRID!$H$42,
ROUNDUP(INDEX(GRID!$B$18:$U$29,MATCH(I$7,GRID!$A$18:$A$29,0),MATCH(1,($U$2=GRID!$B$1:$U$1)*(КАЛЕНДАРЬ!AD25=GRID!$B$3:$U$3),0))*GRID!$H$42*(1-GRID!$H$43),0))</f>
        <v>44064</v>
      </c>
      <c r="K312" s="57" t="s">
        <v>119</v>
      </c>
      <c r="L312" s="57" t="s">
        <v>119</v>
      </c>
      <c r="M312" s="8" cm="1">
        <f t="array" ref="M312">IF($I$2="Длительное проживание от 30 ночей ",
INDEX(GRID!$B$4:$U$15,MATCH(M$7,GRID!$A$4:$A$15,0),MATCH(1,($U$2=GRID!$B$1:$U$1)*(КАЛЕНДАРЬ!AD25=GRID!$B$3:$U$3),0))*GRID!$H$42,
ROUNDUP(INDEX(GRID!$B$4:$U$15,MATCH(M$7,GRID!$A$4:$A$15,0),MATCH(1,($U$2=GRID!$B$1:$U$1)*(КАЛЕНДАРЬ!AD25=GRID!$B$3:$U$3),0))*GRID!$H$42*(1-GRID!$H$43),0))</f>
        <v>60696</v>
      </c>
      <c r="N312" s="8" cm="1">
        <f t="array" ref="N312">IF($I$2="Длительное проживание от 30 ночей ",
INDEX(GRID!$B$18:$U$29,MATCH(M$7,GRID!$A$18:$A$29,0),MATCH(1,($U$2=GRID!$B$1:$U$1)*(КАЛЕНДАРЬ!AD25=GRID!$B$3:$U$3),0))*GRID!$H$42,
ROUNDUP(INDEX(GRID!$B$18:$U$29,MATCH(M$7,GRID!$A$18:$A$29,0),MATCH(1,($U$2=GRID!$B$1:$U$1)*(КАЛЕНДАРЬ!AD25=GRID!$B$3:$U$3),0))*GRID!$H$42*(1-GRID!$H$43),0))</f>
        <v>64296</v>
      </c>
      <c r="O312" s="57" t="s">
        <v>119</v>
      </c>
      <c r="P312" s="8" cm="1">
        <f t="array" ref="P312">IF($I$2="Длительное проживание от 30 ночей ",
INDEX(GRID!$B$4:$U$15,MATCH(P$7,GRID!$A$4:$A$15,0),MATCH(1,($U$2=GRID!$B$1:$U$1)*(КАЛЕНДАРЬ!AD25=GRID!$B$3:$U$3),0))*GRID!$H$42,
ROUNDUP(INDEX(GRID!$B$4:$U$15,MATCH(P$7,GRID!$A$4:$A$15,0),MATCH(1,($U$2=GRID!$B$1:$U$1)*(КАЛЕНДАРЬ!AD25=GRID!$B$3:$U$3),0))*GRID!$H$42*(1-GRID!$H$43),0))</f>
        <v>118944</v>
      </c>
      <c r="Q312" s="8" cm="1">
        <f t="array" ref="Q312">IF($I$2="Длительное проживание от 30 ночей ",
INDEX(GRID!$B$4:$U$15,MATCH(Q$7,GRID!$A$4:$A$15,0),MATCH(1,($U$2=GRID!$B$1:$U$1)*(КАЛЕНДАРЬ!AD25=GRID!$B$3:$U$3),0))*GRID!$H$42,
ROUNDUP(INDEX(GRID!$B$4:$U$15,MATCH(Q$7,GRID!$A$4:$A$15,0),MATCH(1,($U$2=GRID!$B$1:$U$1)*(КАЛЕНДАРЬ!AD25=GRID!$B$3:$U$3),0))*GRID!$H$42*(1-GRID!$H$43),0))</f>
        <v>139464</v>
      </c>
      <c r="R312" s="57" t="s">
        <v>119</v>
      </c>
      <c r="S312" s="57" t="s">
        <v>119</v>
      </c>
      <c r="T312" s="57" t="s">
        <v>119</v>
      </c>
    </row>
    <row r="313" spans="1:20" ht="12.75" hidden="1" customHeight="1">
      <c r="A313" s="148" t="s">
        <v>15</v>
      </c>
      <c r="B313" s="149">
        <v>23</v>
      </c>
      <c r="C313" s="8" cm="1">
        <f t="array" ref="C313">IF($I$2="Длительное проживание от 30 ночей ",
INDEX(GRID!$B$4:$U$15,MATCH(C$7,GRID!$A$4:$A$15,0),MATCH(1,($U$2=GRID!$B$1:$U$1)*(КАЛЕНДАРЬ!AD26=GRID!$B$3:$U$3),0))*GRID!$H$42,
ROUNDUP(INDEX(GRID!$B$4:$U$15,MATCH(C$7,GRID!$A$4:$A$15,0),MATCH(1,($U$2=GRID!$B$1:$U$1)*(КАЛЕНДАРЬ!AD26=GRID!$B$3:$U$3),0))*GRID!$H$42*(1-GRID!$H$43),0))</f>
        <v>26280</v>
      </c>
      <c r="D313" s="8" cm="1">
        <f t="array" ref="D313">IF($I$2="Длительное проживание от 30 ночей ",
INDEX(GRID!$B$18:$U$29,MATCH(C$7,GRID!$A$18:$A$29,0),MATCH(1,($U$2=GRID!$B$1:$U$1)*(КАЛЕНДАРЬ!AD26=GRID!$B$3:$U$3),0))*GRID!$H$42,
ROUNDUP(INDEX(GRID!$B$18:$U$29,MATCH(C$7,GRID!$A$18:$A$29,0),MATCH(1,($U$2=GRID!$B$1:$U$1)*(КАЛЕНДАРЬ!AD26=GRID!$B$3:$U$3),0))*GRID!$H$42*(1-GRID!$H$43),0))</f>
        <v>29880</v>
      </c>
      <c r="E313" s="8" cm="1">
        <f t="array" ref="E313">IF($I$2="Длительное проживание от 30 ночей ",
INDEX(GRID!$B$4:$U$15,MATCH(E$7,GRID!$A$4:$A$15,0),MATCH(1,($U$2=GRID!$B$1:$U$1)*(КАЛЕНДАРЬ!AD26=GRID!$B$3:$U$3),0))*GRID!$H$42,
ROUNDUP(INDEX(GRID!$B$4:$U$15,MATCH(E$7,GRID!$A$4:$A$15,0),MATCH(1,($U$2=GRID!$B$1:$U$1)*(КАЛЕНДАРЬ!AD26=GRID!$B$3:$U$3),0))*GRID!$H$42*(1-GRID!$H$43),0))</f>
        <v>31464</v>
      </c>
      <c r="F313" s="8" cm="1">
        <f t="array" ref="F313">IF($I$2="Длительное проживание от 30 ночей ",
INDEX(GRID!$B$18:$U$29,MATCH(E$7,GRID!$A$18:$A$29,0),MATCH(1,($U$2=GRID!$B$1:$U$1)*(КАЛЕНДАРЬ!AD26=GRID!$B$3:$U$3),0))*GRID!$H$42,
ROUNDUP(INDEX(GRID!$B$18:$U$29,MATCH(E$7,GRID!$A$18:$A$29,0),MATCH(1,($U$2=GRID!$B$1:$U$1)*(КАЛЕНДАРЬ!AD26=GRID!$B$3:$U$3),0))*GRID!$H$42*(1-GRID!$H$43),0))</f>
        <v>35064</v>
      </c>
      <c r="G313" s="57" t="s">
        <v>119</v>
      </c>
      <c r="H313" s="57" t="s">
        <v>119</v>
      </c>
      <c r="I313" s="8" cm="1">
        <f t="array" ref="I313">IF($I$2="Длительное проживание от 30 ночей ",
INDEX(GRID!$B$4:$U$15,MATCH(I$7,GRID!$A$4:$A$15,0),MATCH(1,($U$2=GRID!$B$1:$U$1)*(КАЛЕНДАРЬ!AD26=GRID!$B$3:$U$3),0))*GRID!$H$42,
ROUNDUP(INDEX(GRID!$B$4:$U$15,MATCH(I$7,GRID!$A$4:$A$15,0),MATCH(1,($U$2=GRID!$B$1:$U$1)*(КАЛЕНДАРЬ!AD26=GRID!$B$3:$U$3),0))*GRID!$H$42*(1-GRID!$H$43),0))</f>
        <v>40464</v>
      </c>
      <c r="J313" s="8" cm="1">
        <f t="array" ref="J313">IF($I$2="Длительное проживание от 30 ночей ",
INDEX(GRID!$B$18:$U$29,MATCH(I$7,GRID!$A$18:$A$29,0),MATCH(1,($U$2=GRID!$B$1:$U$1)*(КАЛЕНДАРЬ!AD26=GRID!$B$3:$U$3),0))*GRID!$H$42,
ROUNDUP(INDEX(GRID!$B$18:$U$29,MATCH(I$7,GRID!$A$18:$A$29,0),MATCH(1,($U$2=GRID!$B$1:$U$1)*(КАЛЕНДАРЬ!AD26=GRID!$B$3:$U$3),0))*GRID!$H$42*(1-GRID!$H$43),0))</f>
        <v>44064</v>
      </c>
      <c r="K313" s="57" t="s">
        <v>119</v>
      </c>
      <c r="L313" s="57" t="s">
        <v>119</v>
      </c>
      <c r="M313" s="8" cm="1">
        <f t="array" ref="M313">IF($I$2="Длительное проживание от 30 ночей ",
INDEX(GRID!$B$4:$U$15,MATCH(M$7,GRID!$A$4:$A$15,0),MATCH(1,($U$2=GRID!$B$1:$U$1)*(КАЛЕНДАРЬ!AD26=GRID!$B$3:$U$3),0))*GRID!$H$42,
ROUNDUP(INDEX(GRID!$B$4:$U$15,MATCH(M$7,GRID!$A$4:$A$15,0),MATCH(1,($U$2=GRID!$B$1:$U$1)*(КАЛЕНДАРЬ!AD26=GRID!$B$3:$U$3),0))*GRID!$H$42*(1-GRID!$H$43),0))</f>
        <v>60696</v>
      </c>
      <c r="N313" s="8" cm="1">
        <f t="array" ref="N313">IF($I$2="Длительное проживание от 30 ночей ",
INDEX(GRID!$B$18:$U$29,MATCH(M$7,GRID!$A$18:$A$29,0),MATCH(1,($U$2=GRID!$B$1:$U$1)*(КАЛЕНДАРЬ!AD26=GRID!$B$3:$U$3),0))*GRID!$H$42,
ROUNDUP(INDEX(GRID!$B$18:$U$29,MATCH(M$7,GRID!$A$18:$A$29,0),MATCH(1,($U$2=GRID!$B$1:$U$1)*(КАЛЕНДАРЬ!AD26=GRID!$B$3:$U$3),0))*GRID!$H$42*(1-GRID!$H$43),0))</f>
        <v>64296</v>
      </c>
      <c r="O313" s="57" t="s">
        <v>119</v>
      </c>
      <c r="P313" s="8" cm="1">
        <f t="array" ref="P313">IF($I$2="Длительное проживание от 30 ночей ",
INDEX(GRID!$B$4:$U$15,MATCH(P$7,GRID!$A$4:$A$15,0),MATCH(1,($U$2=GRID!$B$1:$U$1)*(КАЛЕНДАРЬ!AD26=GRID!$B$3:$U$3),0))*GRID!$H$42,
ROUNDUP(INDEX(GRID!$B$4:$U$15,MATCH(P$7,GRID!$A$4:$A$15,0),MATCH(1,($U$2=GRID!$B$1:$U$1)*(КАЛЕНДАРЬ!AD26=GRID!$B$3:$U$3),0))*GRID!$H$42*(1-GRID!$H$43),0))</f>
        <v>118944</v>
      </c>
      <c r="Q313" s="8" cm="1">
        <f t="array" ref="Q313">IF($I$2="Длительное проживание от 30 ночей ",
INDEX(GRID!$B$4:$U$15,MATCH(Q$7,GRID!$A$4:$A$15,0),MATCH(1,($U$2=GRID!$B$1:$U$1)*(КАЛЕНДАРЬ!AD26=GRID!$B$3:$U$3),0))*GRID!$H$42,
ROUNDUP(INDEX(GRID!$B$4:$U$15,MATCH(Q$7,GRID!$A$4:$A$15,0),MATCH(1,($U$2=GRID!$B$1:$U$1)*(КАЛЕНДАРЬ!AD26=GRID!$B$3:$U$3),0))*GRID!$H$42*(1-GRID!$H$43),0))</f>
        <v>139464</v>
      </c>
      <c r="R313" s="57" t="s">
        <v>119</v>
      </c>
      <c r="S313" s="57" t="s">
        <v>119</v>
      </c>
      <c r="T313" s="57" t="s">
        <v>119</v>
      </c>
    </row>
    <row r="314" spans="1:20" ht="12.75" hidden="1" customHeight="1">
      <c r="A314" s="148" t="s">
        <v>16</v>
      </c>
      <c r="B314" s="149">
        <v>24</v>
      </c>
      <c r="C314" s="8" cm="1">
        <f t="array" ref="C314">IF($I$2="Длительное проживание от 30 ночей ",
INDEX(GRID!$B$4:$U$15,MATCH(C$7,GRID!$A$4:$A$15,0),MATCH(1,($U$2=GRID!$B$1:$U$1)*(КАЛЕНДАРЬ!AD27=GRID!$B$3:$U$3),0))*GRID!$H$42,
ROUNDUP(INDEX(GRID!$B$4:$U$15,MATCH(C$7,GRID!$A$4:$A$15,0),MATCH(1,($U$2=GRID!$B$1:$U$1)*(КАЛЕНДАРЬ!AD27=GRID!$B$3:$U$3),0))*GRID!$H$42*(1-GRID!$H$43),0))</f>
        <v>26280</v>
      </c>
      <c r="D314" s="8" cm="1">
        <f t="array" ref="D314">IF($I$2="Длительное проживание от 30 ночей ",
INDEX(GRID!$B$18:$U$29,MATCH(C$7,GRID!$A$18:$A$29,0),MATCH(1,($U$2=GRID!$B$1:$U$1)*(КАЛЕНДАРЬ!AD27=GRID!$B$3:$U$3),0))*GRID!$H$42,
ROUNDUP(INDEX(GRID!$B$18:$U$29,MATCH(C$7,GRID!$A$18:$A$29,0),MATCH(1,($U$2=GRID!$B$1:$U$1)*(КАЛЕНДАРЬ!AD27=GRID!$B$3:$U$3),0))*GRID!$H$42*(1-GRID!$H$43),0))</f>
        <v>29880</v>
      </c>
      <c r="E314" s="8" cm="1">
        <f t="array" ref="E314">IF($I$2="Длительное проживание от 30 ночей ",
INDEX(GRID!$B$4:$U$15,MATCH(E$7,GRID!$A$4:$A$15,0),MATCH(1,($U$2=GRID!$B$1:$U$1)*(КАЛЕНДАРЬ!AD27=GRID!$B$3:$U$3),0))*GRID!$H$42,
ROUNDUP(INDEX(GRID!$B$4:$U$15,MATCH(E$7,GRID!$A$4:$A$15,0),MATCH(1,($U$2=GRID!$B$1:$U$1)*(КАЛЕНДАРЬ!AD27=GRID!$B$3:$U$3),0))*GRID!$H$42*(1-GRID!$H$43),0))</f>
        <v>31464</v>
      </c>
      <c r="F314" s="8" cm="1">
        <f t="array" ref="F314">IF($I$2="Длительное проживание от 30 ночей ",
INDEX(GRID!$B$18:$U$29,MATCH(E$7,GRID!$A$18:$A$29,0),MATCH(1,($U$2=GRID!$B$1:$U$1)*(КАЛЕНДАРЬ!AD27=GRID!$B$3:$U$3),0))*GRID!$H$42,
ROUNDUP(INDEX(GRID!$B$18:$U$29,MATCH(E$7,GRID!$A$18:$A$29,0),MATCH(1,($U$2=GRID!$B$1:$U$1)*(КАЛЕНДАРЬ!AD27=GRID!$B$3:$U$3),0))*GRID!$H$42*(1-GRID!$H$43),0))</f>
        <v>35064</v>
      </c>
      <c r="G314" s="57" t="s">
        <v>119</v>
      </c>
      <c r="H314" s="57" t="s">
        <v>119</v>
      </c>
      <c r="I314" s="8" cm="1">
        <f t="array" ref="I314">IF($I$2="Длительное проживание от 30 ночей ",
INDEX(GRID!$B$4:$U$15,MATCH(I$7,GRID!$A$4:$A$15,0),MATCH(1,($U$2=GRID!$B$1:$U$1)*(КАЛЕНДАРЬ!AD27=GRID!$B$3:$U$3),0))*GRID!$H$42,
ROUNDUP(INDEX(GRID!$B$4:$U$15,MATCH(I$7,GRID!$A$4:$A$15,0),MATCH(1,($U$2=GRID!$B$1:$U$1)*(КАЛЕНДАРЬ!AD27=GRID!$B$3:$U$3),0))*GRID!$H$42*(1-GRID!$H$43),0))</f>
        <v>40464</v>
      </c>
      <c r="J314" s="8" cm="1">
        <f t="array" ref="J314">IF($I$2="Длительное проживание от 30 ночей ",
INDEX(GRID!$B$18:$U$29,MATCH(I$7,GRID!$A$18:$A$29,0),MATCH(1,($U$2=GRID!$B$1:$U$1)*(КАЛЕНДАРЬ!AD27=GRID!$B$3:$U$3),0))*GRID!$H$42,
ROUNDUP(INDEX(GRID!$B$18:$U$29,MATCH(I$7,GRID!$A$18:$A$29,0),MATCH(1,($U$2=GRID!$B$1:$U$1)*(КАЛЕНДАРЬ!AD27=GRID!$B$3:$U$3),0))*GRID!$H$42*(1-GRID!$H$43),0))</f>
        <v>44064</v>
      </c>
      <c r="K314" s="57" t="s">
        <v>119</v>
      </c>
      <c r="L314" s="57" t="s">
        <v>119</v>
      </c>
      <c r="M314" s="8" cm="1">
        <f t="array" ref="M314">IF($I$2="Длительное проживание от 30 ночей ",
INDEX(GRID!$B$4:$U$15,MATCH(M$7,GRID!$A$4:$A$15,0),MATCH(1,($U$2=GRID!$B$1:$U$1)*(КАЛЕНДАРЬ!AD27=GRID!$B$3:$U$3),0))*GRID!$H$42,
ROUNDUP(INDEX(GRID!$B$4:$U$15,MATCH(M$7,GRID!$A$4:$A$15,0),MATCH(1,($U$2=GRID!$B$1:$U$1)*(КАЛЕНДАРЬ!AD27=GRID!$B$3:$U$3),0))*GRID!$H$42*(1-GRID!$H$43),0))</f>
        <v>60696</v>
      </c>
      <c r="N314" s="8" cm="1">
        <f t="array" ref="N314">IF($I$2="Длительное проживание от 30 ночей ",
INDEX(GRID!$B$18:$U$29,MATCH(M$7,GRID!$A$18:$A$29,0),MATCH(1,($U$2=GRID!$B$1:$U$1)*(КАЛЕНДАРЬ!AD27=GRID!$B$3:$U$3),0))*GRID!$H$42,
ROUNDUP(INDEX(GRID!$B$18:$U$29,MATCH(M$7,GRID!$A$18:$A$29,0),MATCH(1,($U$2=GRID!$B$1:$U$1)*(КАЛЕНДАРЬ!AD27=GRID!$B$3:$U$3),0))*GRID!$H$42*(1-GRID!$H$43),0))</f>
        <v>64296</v>
      </c>
      <c r="O314" s="57" t="s">
        <v>119</v>
      </c>
      <c r="P314" s="8" cm="1">
        <f t="array" ref="P314">IF($I$2="Длительное проживание от 30 ночей ",
INDEX(GRID!$B$4:$U$15,MATCH(P$7,GRID!$A$4:$A$15,0),MATCH(1,($U$2=GRID!$B$1:$U$1)*(КАЛЕНДАРЬ!AD27=GRID!$B$3:$U$3),0))*GRID!$H$42,
ROUNDUP(INDEX(GRID!$B$4:$U$15,MATCH(P$7,GRID!$A$4:$A$15,0),MATCH(1,($U$2=GRID!$B$1:$U$1)*(КАЛЕНДАРЬ!AD27=GRID!$B$3:$U$3),0))*GRID!$H$42*(1-GRID!$H$43),0))</f>
        <v>118944</v>
      </c>
      <c r="Q314" s="8" cm="1">
        <f t="array" ref="Q314">IF($I$2="Длительное проживание от 30 ночей ",
INDEX(GRID!$B$4:$U$15,MATCH(Q$7,GRID!$A$4:$A$15,0),MATCH(1,($U$2=GRID!$B$1:$U$1)*(КАЛЕНДАРЬ!AD27=GRID!$B$3:$U$3),0))*GRID!$H$42,
ROUNDUP(INDEX(GRID!$B$4:$U$15,MATCH(Q$7,GRID!$A$4:$A$15,0),MATCH(1,($U$2=GRID!$B$1:$U$1)*(КАЛЕНДАРЬ!AD27=GRID!$B$3:$U$3),0))*GRID!$H$42*(1-GRID!$H$43),0))</f>
        <v>139464</v>
      </c>
      <c r="R314" s="57" t="s">
        <v>119</v>
      </c>
      <c r="S314" s="57" t="s">
        <v>119</v>
      </c>
      <c r="T314" s="57" t="s">
        <v>119</v>
      </c>
    </row>
    <row r="315" spans="1:20" ht="12.75" hidden="1" customHeight="1">
      <c r="A315" s="148" t="s">
        <v>17</v>
      </c>
      <c r="B315" s="149">
        <v>25</v>
      </c>
      <c r="C315" s="8" cm="1">
        <f t="array" ref="C315">IF($I$2="Длительное проживание от 30 ночей ",
INDEX(GRID!$B$4:$U$15,MATCH(C$7,GRID!$A$4:$A$15,0),MATCH(1,($U$2=GRID!$B$1:$U$1)*(КАЛЕНДАРЬ!AD28=GRID!$B$3:$U$3),0))*GRID!$H$42,
ROUNDUP(INDEX(GRID!$B$4:$U$15,MATCH(C$7,GRID!$A$4:$A$15,0),MATCH(1,($U$2=GRID!$B$1:$U$1)*(КАЛЕНДАРЬ!AD28=GRID!$B$3:$U$3),0))*GRID!$H$42*(1-GRID!$H$43),0))</f>
        <v>26280</v>
      </c>
      <c r="D315" s="8" cm="1">
        <f t="array" ref="D315">IF($I$2="Длительное проживание от 30 ночей ",
INDEX(GRID!$B$18:$U$29,MATCH(C$7,GRID!$A$18:$A$29,0),MATCH(1,($U$2=GRID!$B$1:$U$1)*(КАЛЕНДАРЬ!AD28=GRID!$B$3:$U$3),0))*GRID!$H$42,
ROUNDUP(INDEX(GRID!$B$18:$U$29,MATCH(C$7,GRID!$A$18:$A$29,0),MATCH(1,($U$2=GRID!$B$1:$U$1)*(КАЛЕНДАРЬ!AD28=GRID!$B$3:$U$3),0))*GRID!$H$42*(1-GRID!$H$43),0))</f>
        <v>29880</v>
      </c>
      <c r="E315" s="8" cm="1">
        <f t="array" ref="E315">IF($I$2="Длительное проживание от 30 ночей ",
INDEX(GRID!$B$4:$U$15,MATCH(E$7,GRID!$A$4:$A$15,0),MATCH(1,($U$2=GRID!$B$1:$U$1)*(КАЛЕНДАРЬ!AD28=GRID!$B$3:$U$3),0))*GRID!$H$42,
ROUNDUP(INDEX(GRID!$B$4:$U$15,MATCH(E$7,GRID!$A$4:$A$15,0),MATCH(1,($U$2=GRID!$B$1:$U$1)*(КАЛЕНДАРЬ!AD28=GRID!$B$3:$U$3),0))*GRID!$H$42*(1-GRID!$H$43),0))</f>
        <v>31464</v>
      </c>
      <c r="F315" s="8" cm="1">
        <f t="array" ref="F315">IF($I$2="Длительное проживание от 30 ночей ",
INDEX(GRID!$B$18:$U$29,MATCH(E$7,GRID!$A$18:$A$29,0),MATCH(1,($U$2=GRID!$B$1:$U$1)*(КАЛЕНДАРЬ!AD28=GRID!$B$3:$U$3),0))*GRID!$H$42,
ROUNDUP(INDEX(GRID!$B$18:$U$29,MATCH(E$7,GRID!$A$18:$A$29,0),MATCH(1,($U$2=GRID!$B$1:$U$1)*(КАЛЕНДАРЬ!AD28=GRID!$B$3:$U$3),0))*GRID!$H$42*(1-GRID!$H$43),0))</f>
        <v>35064</v>
      </c>
      <c r="G315" s="57" t="s">
        <v>119</v>
      </c>
      <c r="H315" s="57" t="s">
        <v>119</v>
      </c>
      <c r="I315" s="8" cm="1">
        <f t="array" ref="I315">IF($I$2="Длительное проживание от 30 ночей ",
INDEX(GRID!$B$4:$U$15,MATCH(I$7,GRID!$A$4:$A$15,0),MATCH(1,($U$2=GRID!$B$1:$U$1)*(КАЛЕНДАРЬ!AD28=GRID!$B$3:$U$3),0))*GRID!$H$42,
ROUNDUP(INDEX(GRID!$B$4:$U$15,MATCH(I$7,GRID!$A$4:$A$15,0),MATCH(1,($U$2=GRID!$B$1:$U$1)*(КАЛЕНДАРЬ!AD28=GRID!$B$3:$U$3),0))*GRID!$H$42*(1-GRID!$H$43),0))</f>
        <v>40464</v>
      </c>
      <c r="J315" s="8" cm="1">
        <f t="array" ref="J315">IF($I$2="Длительное проживание от 30 ночей ",
INDEX(GRID!$B$18:$U$29,MATCH(I$7,GRID!$A$18:$A$29,0),MATCH(1,($U$2=GRID!$B$1:$U$1)*(КАЛЕНДАРЬ!AD28=GRID!$B$3:$U$3),0))*GRID!$H$42,
ROUNDUP(INDEX(GRID!$B$18:$U$29,MATCH(I$7,GRID!$A$18:$A$29,0),MATCH(1,($U$2=GRID!$B$1:$U$1)*(КАЛЕНДАРЬ!AD28=GRID!$B$3:$U$3),0))*GRID!$H$42*(1-GRID!$H$43),0))</f>
        <v>44064</v>
      </c>
      <c r="K315" s="57" t="s">
        <v>119</v>
      </c>
      <c r="L315" s="57" t="s">
        <v>119</v>
      </c>
      <c r="M315" s="8" cm="1">
        <f t="array" ref="M315">IF($I$2="Длительное проживание от 30 ночей ",
INDEX(GRID!$B$4:$U$15,MATCH(M$7,GRID!$A$4:$A$15,0),MATCH(1,($U$2=GRID!$B$1:$U$1)*(КАЛЕНДАРЬ!AD28=GRID!$B$3:$U$3),0))*GRID!$H$42,
ROUNDUP(INDEX(GRID!$B$4:$U$15,MATCH(M$7,GRID!$A$4:$A$15,0),MATCH(1,($U$2=GRID!$B$1:$U$1)*(КАЛЕНДАРЬ!AD28=GRID!$B$3:$U$3),0))*GRID!$H$42*(1-GRID!$H$43),0))</f>
        <v>60696</v>
      </c>
      <c r="N315" s="8" cm="1">
        <f t="array" ref="N315">IF($I$2="Длительное проживание от 30 ночей ",
INDEX(GRID!$B$18:$U$29,MATCH(M$7,GRID!$A$18:$A$29,0),MATCH(1,($U$2=GRID!$B$1:$U$1)*(КАЛЕНДАРЬ!AD28=GRID!$B$3:$U$3),0))*GRID!$H$42,
ROUNDUP(INDEX(GRID!$B$18:$U$29,MATCH(M$7,GRID!$A$18:$A$29,0),MATCH(1,($U$2=GRID!$B$1:$U$1)*(КАЛЕНДАРЬ!AD28=GRID!$B$3:$U$3),0))*GRID!$H$42*(1-GRID!$H$43),0))</f>
        <v>64296</v>
      </c>
      <c r="O315" s="57" t="s">
        <v>119</v>
      </c>
      <c r="P315" s="8" cm="1">
        <f t="array" ref="P315">IF($I$2="Длительное проживание от 30 ночей ",
INDEX(GRID!$B$4:$U$15,MATCH(P$7,GRID!$A$4:$A$15,0),MATCH(1,($U$2=GRID!$B$1:$U$1)*(КАЛЕНДАРЬ!AD28=GRID!$B$3:$U$3),0))*GRID!$H$42,
ROUNDUP(INDEX(GRID!$B$4:$U$15,MATCH(P$7,GRID!$A$4:$A$15,0),MATCH(1,($U$2=GRID!$B$1:$U$1)*(КАЛЕНДАРЬ!AD28=GRID!$B$3:$U$3),0))*GRID!$H$42*(1-GRID!$H$43),0))</f>
        <v>118944</v>
      </c>
      <c r="Q315" s="8" cm="1">
        <f t="array" ref="Q315">IF($I$2="Длительное проживание от 30 ночей ",
INDEX(GRID!$B$4:$U$15,MATCH(Q$7,GRID!$A$4:$A$15,0),MATCH(1,($U$2=GRID!$B$1:$U$1)*(КАЛЕНДАРЬ!AD28=GRID!$B$3:$U$3),0))*GRID!$H$42,
ROUNDUP(INDEX(GRID!$B$4:$U$15,MATCH(Q$7,GRID!$A$4:$A$15,0),MATCH(1,($U$2=GRID!$B$1:$U$1)*(КАЛЕНДАРЬ!AD28=GRID!$B$3:$U$3),0))*GRID!$H$42*(1-GRID!$H$43),0))</f>
        <v>139464</v>
      </c>
      <c r="R315" s="57" t="s">
        <v>119</v>
      </c>
      <c r="S315" s="57" t="s">
        <v>119</v>
      </c>
      <c r="T315" s="57" t="s">
        <v>119</v>
      </c>
    </row>
    <row r="316" spans="1:20" ht="12.75" hidden="1" customHeight="1">
      <c r="A316" s="148" t="s">
        <v>11</v>
      </c>
      <c r="B316" s="149">
        <v>26</v>
      </c>
      <c r="C316" s="8" cm="1">
        <f t="array" ref="C316">IF($I$2="Длительное проживание от 30 ночей ",
INDEX(GRID!$B$4:$U$15,MATCH(C$7,GRID!$A$4:$A$15,0),MATCH(1,($U$2=GRID!$B$1:$U$1)*(КАЛЕНДАРЬ!AD29=GRID!$B$3:$U$3),0))*GRID!$H$42,
ROUNDUP(INDEX(GRID!$B$4:$U$15,MATCH(C$7,GRID!$A$4:$A$15,0),MATCH(1,($U$2=GRID!$B$1:$U$1)*(КАЛЕНДАРЬ!AD29=GRID!$B$3:$U$3),0))*GRID!$H$42*(1-GRID!$H$43),0))</f>
        <v>19800</v>
      </c>
      <c r="D316" s="8" cm="1">
        <f t="array" ref="D316">IF($I$2="Длительное проживание от 30 ночей ",
INDEX(GRID!$B$18:$U$29,MATCH(C$7,GRID!$A$18:$A$29,0),MATCH(1,($U$2=GRID!$B$1:$U$1)*(КАЛЕНДАРЬ!AD29=GRID!$B$3:$U$3),0))*GRID!$H$42,
ROUNDUP(INDEX(GRID!$B$18:$U$29,MATCH(C$7,GRID!$A$18:$A$29,0),MATCH(1,($U$2=GRID!$B$1:$U$1)*(КАЛЕНДАРЬ!AD29=GRID!$B$3:$U$3),0))*GRID!$H$42*(1-GRID!$H$43),0))</f>
        <v>23400</v>
      </c>
      <c r="E316" s="8" cm="1">
        <f t="array" ref="E316">IF($I$2="Длительное проживание от 30 ночей ",
INDEX(GRID!$B$4:$U$15,MATCH(E$7,GRID!$A$4:$A$15,0),MATCH(1,($U$2=GRID!$B$1:$U$1)*(КАЛЕНДАРЬ!AD29=GRID!$B$3:$U$3),0))*GRID!$H$42,
ROUNDUP(INDEX(GRID!$B$4:$U$15,MATCH(E$7,GRID!$A$4:$A$15,0),MATCH(1,($U$2=GRID!$B$1:$U$1)*(КАЛЕНДАРЬ!AD29=GRID!$B$3:$U$3),0))*GRID!$H$42*(1-GRID!$H$43),0))</f>
        <v>23760</v>
      </c>
      <c r="F316" s="8" cm="1">
        <f t="array" ref="F316">IF($I$2="Длительное проживание от 30 ночей ",
INDEX(GRID!$B$18:$U$29,MATCH(E$7,GRID!$A$18:$A$29,0),MATCH(1,($U$2=GRID!$B$1:$U$1)*(КАЛЕНДАРЬ!AD29=GRID!$B$3:$U$3),0))*GRID!$H$42,
ROUNDUP(INDEX(GRID!$B$18:$U$29,MATCH(E$7,GRID!$A$18:$A$29,0),MATCH(1,($U$2=GRID!$B$1:$U$1)*(КАЛЕНДАРЬ!AD29=GRID!$B$3:$U$3),0))*GRID!$H$42*(1-GRID!$H$43),0))</f>
        <v>27360</v>
      </c>
      <c r="G316" s="57" t="s">
        <v>119</v>
      </c>
      <c r="H316" s="57" t="s">
        <v>119</v>
      </c>
      <c r="I316" s="8" cm="1">
        <f t="array" ref="I316">IF($I$2="Длительное проживание от 30 ночей ",
INDEX(GRID!$B$4:$U$15,MATCH(I$7,GRID!$A$4:$A$15,0),MATCH(1,($U$2=GRID!$B$1:$U$1)*(КАЛЕНДАРЬ!AD29=GRID!$B$3:$U$3),0))*GRID!$H$42,
ROUNDUP(INDEX(GRID!$B$4:$U$15,MATCH(I$7,GRID!$A$4:$A$15,0),MATCH(1,($U$2=GRID!$B$1:$U$1)*(КАЛЕНДАРЬ!AD29=GRID!$B$3:$U$3),0))*GRID!$H$42*(1-GRID!$H$43),0))</f>
        <v>31248</v>
      </c>
      <c r="J316" s="8" cm="1">
        <f t="array" ref="J316">IF($I$2="Длительное проживание от 30 ночей ",
INDEX(GRID!$B$18:$U$29,MATCH(I$7,GRID!$A$18:$A$29,0),MATCH(1,($U$2=GRID!$B$1:$U$1)*(КАЛЕНДАРЬ!AD29=GRID!$B$3:$U$3),0))*GRID!$H$42,
ROUNDUP(INDEX(GRID!$B$18:$U$29,MATCH(I$7,GRID!$A$18:$A$29,0),MATCH(1,($U$2=GRID!$B$1:$U$1)*(КАЛЕНДАРЬ!AD29=GRID!$B$3:$U$3),0))*GRID!$H$42*(1-GRID!$H$43),0))</f>
        <v>34848</v>
      </c>
      <c r="K316" s="57" t="s">
        <v>119</v>
      </c>
      <c r="L316" s="57" t="s">
        <v>119</v>
      </c>
      <c r="M316" s="8" cm="1">
        <f t="array" ref="M316">IF($I$2="Длительное проживание от 30 ночей ",
INDEX(GRID!$B$4:$U$15,MATCH(M$7,GRID!$A$4:$A$15,0),MATCH(1,($U$2=GRID!$B$1:$U$1)*(КАЛЕНДАРЬ!AD29=GRID!$B$3:$U$3),0))*GRID!$H$42,
ROUNDUP(INDEX(GRID!$B$4:$U$15,MATCH(M$7,GRID!$A$4:$A$15,0),MATCH(1,($U$2=GRID!$B$1:$U$1)*(КАЛЕНДАРЬ!AD29=GRID!$B$3:$U$3),0))*GRID!$H$42*(1-GRID!$H$43),0))</f>
        <v>50040</v>
      </c>
      <c r="N316" s="8" cm="1">
        <f t="array" ref="N316">IF($I$2="Длительное проживание от 30 ночей ",
INDEX(GRID!$B$18:$U$29,MATCH(M$7,GRID!$A$18:$A$29,0),MATCH(1,($U$2=GRID!$B$1:$U$1)*(КАЛЕНДАРЬ!AD29=GRID!$B$3:$U$3),0))*GRID!$H$42,
ROUNDUP(INDEX(GRID!$B$18:$U$29,MATCH(M$7,GRID!$A$18:$A$29,0),MATCH(1,($U$2=GRID!$B$1:$U$1)*(КАЛЕНДАРЬ!AD29=GRID!$B$3:$U$3),0))*GRID!$H$42*(1-GRID!$H$43),0))</f>
        <v>53640</v>
      </c>
      <c r="O316" s="57" t="s">
        <v>119</v>
      </c>
      <c r="P316" s="8" cm="1">
        <f t="array" ref="P316">IF($I$2="Длительное проживание от 30 ночей ",
INDEX(GRID!$B$4:$U$15,MATCH(P$7,GRID!$A$4:$A$15,0),MATCH(1,($U$2=GRID!$B$1:$U$1)*(КАЛЕНДАРЬ!AD29=GRID!$B$3:$U$3),0))*GRID!$H$42,
ROUNDUP(INDEX(GRID!$B$4:$U$15,MATCH(P$7,GRID!$A$4:$A$15,0),MATCH(1,($U$2=GRID!$B$1:$U$1)*(КАЛЕНДАРЬ!AD29=GRID!$B$3:$U$3),0))*GRID!$H$42*(1-GRID!$H$43),0))</f>
        <v>104688</v>
      </c>
      <c r="Q316" s="8" cm="1">
        <f t="array" ref="Q316">IF($I$2="Длительное проживание от 30 ночей ",
INDEX(GRID!$B$4:$U$15,MATCH(Q$7,GRID!$A$4:$A$15,0),MATCH(1,($U$2=GRID!$B$1:$U$1)*(КАЛЕНДАРЬ!AD29=GRID!$B$3:$U$3),0))*GRID!$H$42,
ROUNDUP(INDEX(GRID!$B$4:$U$15,MATCH(Q$7,GRID!$A$4:$A$15,0),MATCH(1,($U$2=GRID!$B$1:$U$1)*(КАЛЕНДАРЬ!AD29=GRID!$B$3:$U$3),0))*GRID!$H$42*(1-GRID!$H$43),0))</f>
        <v>123048</v>
      </c>
      <c r="R316" s="57" t="s">
        <v>119</v>
      </c>
      <c r="S316" s="57" t="s">
        <v>119</v>
      </c>
      <c r="T316" s="57" t="s">
        <v>119</v>
      </c>
    </row>
    <row r="317" spans="1:20" ht="12.75" hidden="1" customHeight="1">
      <c r="A317" s="148" t="s">
        <v>12</v>
      </c>
      <c r="B317" s="149">
        <v>27</v>
      </c>
      <c r="C317" s="8" cm="1">
        <f t="array" ref="C317">IF($I$2="Длительное проживание от 30 ночей ",
INDEX(GRID!$B$4:$U$15,MATCH(C$7,GRID!$A$4:$A$15,0),MATCH(1,($U$2=GRID!$B$1:$U$1)*(КАЛЕНДАРЬ!AD30=GRID!$B$3:$U$3),0))*GRID!$H$42,
ROUNDUP(INDEX(GRID!$B$4:$U$15,MATCH(C$7,GRID!$A$4:$A$15,0),MATCH(1,($U$2=GRID!$B$1:$U$1)*(КАЛЕНДАРЬ!AD30=GRID!$B$3:$U$3),0))*GRID!$H$42*(1-GRID!$H$43),0))</f>
        <v>19800</v>
      </c>
      <c r="D317" s="8" cm="1">
        <f t="array" ref="D317">IF($I$2="Длительное проживание от 30 ночей ",
INDEX(GRID!$B$18:$U$29,MATCH(C$7,GRID!$A$18:$A$29,0),MATCH(1,($U$2=GRID!$B$1:$U$1)*(КАЛЕНДАРЬ!AD30=GRID!$B$3:$U$3),0))*GRID!$H$42,
ROUNDUP(INDEX(GRID!$B$18:$U$29,MATCH(C$7,GRID!$A$18:$A$29,0),MATCH(1,($U$2=GRID!$B$1:$U$1)*(КАЛЕНДАРЬ!AD30=GRID!$B$3:$U$3),0))*GRID!$H$42*(1-GRID!$H$43),0))</f>
        <v>23400</v>
      </c>
      <c r="E317" s="8" cm="1">
        <f t="array" ref="E317">IF($I$2="Длительное проживание от 30 ночей ",
INDEX(GRID!$B$4:$U$15,MATCH(E$7,GRID!$A$4:$A$15,0),MATCH(1,($U$2=GRID!$B$1:$U$1)*(КАЛЕНДАРЬ!AD30=GRID!$B$3:$U$3),0))*GRID!$H$42,
ROUNDUP(INDEX(GRID!$B$4:$U$15,MATCH(E$7,GRID!$A$4:$A$15,0),MATCH(1,($U$2=GRID!$B$1:$U$1)*(КАЛЕНДАРЬ!AD30=GRID!$B$3:$U$3),0))*GRID!$H$42*(1-GRID!$H$43),0))</f>
        <v>23760</v>
      </c>
      <c r="F317" s="8" cm="1">
        <f t="array" ref="F317">IF($I$2="Длительное проживание от 30 ночей ",
INDEX(GRID!$B$18:$U$29,MATCH(E$7,GRID!$A$18:$A$29,0),MATCH(1,($U$2=GRID!$B$1:$U$1)*(КАЛЕНДАРЬ!AD30=GRID!$B$3:$U$3),0))*GRID!$H$42,
ROUNDUP(INDEX(GRID!$B$18:$U$29,MATCH(E$7,GRID!$A$18:$A$29,0),MATCH(1,($U$2=GRID!$B$1:$U$1)*(КАЛЕНДАРЬ!AD30=GRID!$B$3:$U$3),0))*GRID!$H$42*(1-GRID!$H$43),0))</f>
        <v>27360</v>
      </c>
      <c r="G317" s="57" t="s">
        <v>119</v>
      </c>
      <c r="H317" s="57" t="s">
        <v>119</v>
      </c>
      <c r="I317" s="8" cm="1">
        <f t="array" ref="I317">IF($I$2="Длительное проживание от 30 ночей ",
INDEX(GRID!$B$4:$U$15,MATCH(I$7,GRID!$A$4:$A$15,0),MATCH(1,($U$2=GRID!$B$1:$U$1)*(КАЛЕНДАРЬ!AD30=GRID!$B$3:$U$3),0))*GRID!$H$42,
ROUNDUP(INDEX(GRID!$B$4:$U$15,MATCH(I$7,GRID!$A$4:$A$15,0),MATCH(1,($U$2=GRID!$B$1:$U$1)*(КАЛЕНДАРЬ!AD30=GRID!$B$3:$U$3),0))*GRID!$H$42*(1-GRID!$H$43),0))</f>
        <v>31248</v>
      </c>
      <c r="J317" s="8" cm="1">
        <f t="array" ref="J317">IF($I$2="Длительное проживание от 30 ночей ",
INDEX(GRID!$B$18:$U$29,MATCH(I$7,GRID!$A$18:$A$29,0),MATCH(1,($U$2=GRID!$B$1:$U$1)*(КАЛЕНДАРЬ!AD30=GRID!$B$3:$U$3),0))*GRID!$H$42,
ROUNDUP(INDEX(GRID!$B$18:$U$29,MATCH(I$7,GRID!$A$18:$A$29,0),MATCH(1,($U$2=GRID!$B$1:$U$1)*(КАЛЕНДАРЬ!AD30=GRID!$B$3:$U$3),0))*GRID!$H$42*(1-GRID!$H$43),0))</f>
        <v>34848</v>
      </c>
      <c r="K317" s="57" t="s">
        <v>119</v>
      </c>
      <c r="L317" s="57" t="s">
        <v>119</v>
      </c>
      <c r="M317" s="8" cm="1">
        <f t="array" ref="M317">IF($I$2="Длительное проживание от 30 ночей ",
INDEX(GRID!$B$4:$U$15,MATCH(M$7,GRID!$A$4:$A$15,0),MATCH(1,($U$2=GRID!$B$1:$U$1)*(КАЛЕНДАРЬ!AD30=GRID!$B$3:$U$3),0))*GRID!$H$42,
ROUNDUP(INDEX(GRID!$B$4:$U$15,MATCH(M$7,GRID!$A$4:$A$15,0),MATCH(1,($U$2=GRID!$B$1:$U$1)*(КАЛЕНДАРЬ!AD30=GRID!$B$3:$U$3),0))*GRID!$H$42*(1-GRID!$H$43),0))</f>
        <v>50040</v>
      </c>
      <c r="N317" s="8" cm="1">
        <f t="array" ref="N317">IF($I$2="Длительное проживание от 30 ночей ",
INDEX(GRID!$B$18:$U$29,MATCH(M$7,GRID!$A$18:$A$29,0),MATCH(1,($U$2=GRID!$B$1:$U$1)*(КАЛЕНДАРЬ!AD30=GRID!$B$3:$U$3),0))*GRID!$H$42,
ROUNDUP(INDEX(GRID!$B$18:$U$29,MATCH(M$7,GRID!$A$18:$A$29,0),MATCH(1,($U$2=GRID!$B$1:$U$1)*(КАЛЕНДАРЬ!AD30=GRID!$B$3:$U$3),0))*GRID!$H$42*(1-GRID!$H$43),0))</f>
        <v>53640</v>
      </c>
      <c r="O317" s="57" t="s">
        <v>119</v>
      </c>
      <c r="P317" s="8" cm="1">
        <f t="array" ref="P317">IF($I$2="Длительное проживание от 30 ночей ",
INDEX(GRID!$B$4:$U$15,MATCH(P$7,GRID!$A$4:$A$15,0),MATCH(1,($U$2=GRID!$B$1:$U$1)*(КАЛЕНДАРЬ!AD30=GRID!$B$3:$U$3),0))*GRID!$H$42,
ROUNDUP(INDEX(GRID!$B$4:$U$15,MATCH(P$7,GRID!$A$4:$A$15,0),MATCH(1,($U$2=GRID!$B$1:$U$1)*(КАЛЕНДАРЬ!AD30=GRID!$B$3:$U$3),0))*GRID!$H$42*(1-GRID!$H$43),0))</f>
        <v>104688</v>
      </c>
      <c r="Q317" s="8" cm="1">
        <f t="array" ref="Q317">IF($I$2="Длительное проживание от 30 ночей ",
INDEX(GRID!$B$4:$U$15,MATCH(Q$7,GRID!$A$4:$A$15,0),MATCH(1,($U$2=GRID!$B$1:$U$1)*(КАЛЕНДАРЬ!AD30=GRID!$B$3:$U$3),0))*GRID!$H$42,
ROUNDUP(INDEX(GRID!$B$4:$U$15,MATCH(Q$7,GRID!$A$4:$A$15,0),MATCH(1,($U$2=GRID!$B$1:$U$1)*(КАЛЕНДАРЬ!AD30=GRID!$B$3:$U$3),0))*GRID!$H$42*(1-GRID!$H$43),0))</f>
        <v>123048</v>
      </c>
      <c r="R317" s="57" t="s">
        <v>119</v>
      </c>
      <c r="S317" s="57" t="s">
        <v>119</v>
      </c>
      <c r="T317" s="57" t="s">
        <v>119</v>
      </c>
    </row>
    <row r="318" spans="1:20" ht="12.75" customHeight="1">
      <c r="A318" s="148" t="s">
        <v>13</v>
      </c>
      <c r="B318" s="149">
        <v>28</v>
      </c>
      <c r="C318" s="8" cm="1">
        <f t="array" ref="C318">IF($I$2="Длительное проживание от 30 ночей ",
INDEX(GRID!$B$4:$U$15,MATCH(C$7,GRID!$A$4:$A$15,0),MATCH(1,($U$2=GRID!$B$1:$U$1)*(КАЛЕНДАРЬ!AD31=GRID!$B$3:$U$3),0))*GRID!$H$42,
ROUNDUP(INDEX(GRID!$B$4:$U$15,MATCH(C$7,GRID!$A$4:$A$15,0),MATCH(1,($U$2=GRID!$B$1:$U$1)*(КАЛЕНДАРЬ!AD31=GRID!$B$3:$U$3),0))*GRID!$H$42*(1-GRID!$H$43),0))</f>
        <v>19800</v>
      </c>
      <c r="D318" s="8" cm="1">
        <f t="array" ref="D318">IF($I$2="Длительное проживание от 30 ночей ",
INDEX(GRID!$B$18:$U$29,MATCH(C$7,GRID!$A$18:$A$29,0),MATCH(1,($U$2=GRID!$B$1:$U$1)*(КАЛЕНДАРЬ!AD31=GRID!$B$3:$U$3),0))*GRID!$H$42,
ROUNDUP(INDEX(GRID!$B$18:$U$29,MATCH(C$7,GRID!$A$18:$A$29,0),MATCH(1,($U$2=GRID!$B$1:$U$1)*(КАЛЕНДАРЬ!AD31=GRID!$B$3:$U$3),0))*GRID!$H$42*(1-GRID!$H$43),0))</f>
        <v>23400</v>
      </c>
      <c r="E318" s="8" cm="1">
        <f t="array" ref="E318">IF($I$2="Длительное проживание от 30 ночей ",
INDEX(GRID!$B$4:$U$15,MATCH(E$7,GRID!$A$4:$A$15,0),MATCH(1,($U$2=GRID!$B$1:$U$1)*(КАЛЕНДАРЬ!AD31=GRID!$B$3:$U$3),0))*GRID!$H$42,
ROUNDUP(INDEX(GRID!$B$4:$U$15,MATCH(E$7,GRID!$A$4:$A$15,0),MATCH(1,($U$2=GRID!$B$1:$U$1)*(КАЛЕНДАРЬ!AD31=GRID!$B$3:$U$3),0))*GRID!$H$42*(1-GRID!$H$43),0))</f>
        <v>23760</v>
      </c>
      <c r="F318" s="8" cm="1">
        <f t="array" ref="F318">IF($I$2="Длительное проживание от 30 ночей ",
INDEX(GRID!$B$18:$U$29,MATCH(E$7,GRID!$A$18:$A$29,0),MATCH(1,($U$2=GRID!$B$1:$U$1)*(КАЛЕНДАРЬ!AD31=GRID!$B$3:$U$3),0))*GRID!$H$42,
ROUNDUP(INDEX(GRID!$B$18:$U$29,MATCH(E$7,GRID!$A$18:$A$29,0),MATCH(1,($U$2=GRID!$B$1:$U$1)*(КАЛЕНДАРЬ!AD31=GRID!$B$3:$U$3),0))*GRID!$H$42*(1-GRID!$H$43),0))</f>
        <v>27360</v>
      </c>
      <c r="G318" s="57" t="s">
        <v>119</v>
      </c>
      <c r="H318" s="57" t="s">
        <v>119</v>
      </c>
      <c r="I318" s="8" cm="1">
        <f t="array" ref="I318">IF($I$2="Длительное проживание от 30 ночей ",
INDEX(GRID!$B$4:$U$15,MATCH(I$7,GRID!$A$4:$A$15,0),MATCH(1,($U$2=GRID!$B$1:$U$1)*(КАЛЕНДАРЬ!AD31=GRID!$B$3:$U$3),0))*GRID!$H$42,
ROUNDUP(INDEX(GRID!$B$4:$U$15,MATCH(I$7,GRID!$A$4:$A$15,0),MATCH(1,($U$2=GRID!$B$1:$U$1)*(КАЛЕНДАРЬ!AD31=GRID!$B$3:$U$3),0))*GRID!$H$42*(1-GRID!$H$43),0))</f>
        <v>31248</v>
      </c>
      <c r="J318" s="8" cm="1">
        <f t="array" ref="J318">IF($I$2="Длительное проживание от 30 ночей ",
INDEX(GRID!$B$18:$U$29,MATCH(I$7,GRID!$A$18:$A$29,0),MATCH(1,($U$2=GRID!$B$1:$U$1)*(КАЛЕНДАРЬ!AD31=GRID!$B$3:$U$3),0))*GRID!$H$42,
ROUNDUP(INDEX(GRID!$B$18:$U$29,MATCH(I$7,GRID!$A$18:$A$29,0),MATCH(1,($U$2=GRID!$B$1:$U$1)*(КАЛЕНДАРЬ!AD31=GRID!$B$3:$U$3),0))*GRID!$H$42*(1-GRID!$H$43),0))</f>
        <v>34848</v>
      </c>
      <c r="K318" s="57" t="s">
        <v>119</v>
      </c>
      <c r="L318" s="57" t="s">
        <v>119</v>
      </c>
      <c r="M318" s="8" cm="1">
        <f t="array" ref="M318">IF($I$2="Длительное проживание от 30 ночей ",
INDEX(GRID!$B$4:$U$15,MATCH(M$7,GRID!$A$4:$A$15,0),MATCH(1,($U$2=GRID!$B$1:$U$1)*(КАЛЕНДАРЬ!AD31=GRID!$B$3:$U$3),0))*GRID!$H$42,
ROUNDUP(INDEX(GRID!$B$4:$U$15,MATCH(M$7,GRID!$A$4:$A$15,0),MATCH(1,($U$2=GRID!$B$1:$U$1)*(КАЛЕНДАРЬ!AD31=GRID!$B$3:$U$3),0))*GRID!$H$42*(1-GRID!$H$43),0))</f>
        <v>50040</v>
      </c>
      <c r="N318" s="8" cm="1">
        <f t="array" ref="N318">IF($I$2="Длительное проживание от 30 ночей ",
INDEX(GRID!$B$18:$U$29,MATCH(M$7,GRID!$A$18:$A$29,0),MATCH(1,($U$2=GRID!$B$1:$U$1)*(КАЛЕНДАРЬ!AD31=GRID!$B$3:$U$3),0))*GRID!$H$42,
ROUNDUP(INDEX(GRID!$B$18:$U$29,MATCH(M$7,GRID!$A$18:$A$29,0),MATCH(1,($U$2=GRID!$B$1:$U$1)*(КАЛЕНДАРЬ!AD31=GRID!$B$3:$U$3),0))*GRID!$H$42*(1-GRID!$H$43),0))</f>
        <v>53640</v>
      </c>
      <c r="O318" s="57" t="s">
        <v>119</v>
      </c>
      <c r="P318" s="8" cm="1">
        <f t="array" ref="P318">IF($I$2="Длительное проживание от 30 ночей ",
INDEX(GRID!$B$4:$U$15,MATCH(P$7,GRID!$A$4:$A$15,0),MATCH(1,($U$2=GRID!$B$1:$U$1)*(КАЛЕНДАРЬ!AD31=GRID!$B$3:$U$3),0))*GRID!$H$42,
ROUNDUP(INDEX(GRID!$B$4:$U$15,MATCH(P$7,GRID!$A$4:$A$15,0),MATCH(1,($U$2=GRID!$B$1:$U$1)*(КАЛЕНДАРЬ!AD31=GRID!$B$3:$U$3),0))*GRID!$H$42*(1-GRID!$H$43),0))</f>
        <v>104688</v>
      </c>
      <c r="Q318" s="8" cm="1">
        <f t="array" ref="Q318">IF($I$2="Длительное проживание от 30 ночей ",
INDEX(GRID!$B$4:$U$15,MATCH(Q$7,GRID!$A$4:$A$15,0),MATCH(1,($U$2=GRID!$B$1:$U$1)*(КАЛЕНДАРЬ!AD31=GRID!$B$3:$U$3),0))*GRID!$H$42,
ROUNDUP(INDEX(GRID!$B$4:$U$15,MATCH(Q$7,GRID!$A$4:$A$15,0),MATCH(1,($U$2=GRID!$B$1:$U$1)*(КАЛЕНДАРЬ!AD31=GRID!$B$3:$U$3),0))*GRID!$H$42*(1-GRID!$H$43),0))</f>
        <v>123048</v>
      </c>
      <c r="R318" s="57" t="s">
        <v>119</v>
      </c>
      <c r="S318" s="57" t="s">
        <v>119</v>
      </c>
      <c r="T318" s="57" t="s">
        <v>119</v>
      </c>
    </row>
    <row r="319" spans="1:20" ht="12.75" customHeight="1">
      <c r="A319" s="148" t="s">
        <v>14</v>
      </c>
      <c r="B319" s="149">
        <v>29</v>
      </c>
      <c r="C319" s="8" cm="1">
        <f t="array" ref="C319">IF($I$2="Длительное проживание от 30 ночей ",
INDEX(GRID!$B$4:$U$15,MATCH(C$7,GRID!$A$4:$A$15,0),MATCH(1,($U$2=GRID!$B$1:$U$1)*(КАЛЕНДАРЬ!AD32=GRID!$B$3:$U$3),0))*GRID!$H$42,
ROUNDUP(INDEX(GRID!$B$4:$U$15,MATCH(C$7,GRID!$A$4:$A$15,0),MATCH(1,($U$2=GRID!$B$1:$U$1)*(КАЛЕНДАРЬ!AD32=GRID!$B$3:$U$3),0))*GRID!$H$42*(1-GRID!$H$43),0))</f>
        <v>19800</v>
      </c>
      <c r="D319" s="8" cm="1">
        <f t="array" ref="D319">IF($I$2="Длительное проживание от 30 ночей ",
INDEX(GRID!$B$18:$U$29,MATCH(C$7,GRID!$A$18:$A$29,0),MATCH(1,($U$2=GRID!$B$1:$U$1)*(КАЛЕНДАРЬ!AD32=GRID!$B$3:$U$3),0))*GRID!$H$42,
ROUNDUP(INDEX(GRID!$B$18:$U$29,MATCH(C$7,GRID!$A$18:$A$29,0),MATCH(1,($U$2=GRID!$B$1:$U$1)*(КАЛЕНДАРЬ!AD32=GRID!$B$3:$U$3),0))*GRID!$H$42*(1-GRID!$H$43),0))</f>
        <v>23400</v>
      </c>
      <c r="E319" s="8" cm="1">
        <f t="array" ref="E319">IF($I$2="Длительное проживание от 30 ночей ",
INDEX(GRID!$B$4:$U$15,MATCH(E$7,GRID!$A$4:$A$15,0),MATCH(1,($U$2=GRID!$B$1:$U$1)*(КАЛЕНДАРЬ!AD32=GRID!$B$3:$U$3),0))*GRID!$H$42,
ROUNDUP(INDEX(GRID!$B$4:$U$15,MATCH(E$7,GRID!$A$4:$A$15,0),MATCH(1,($U$2=GRID!$B$1:$U$1)*(КАЛЕНДАРЬ!AD32=GRID!$B$3:$U$3),0))*GRID!$H$42*(1-GRID!$H$43),0))</f>
        <v>23760</v>
      </c>
      <c r="F319" s="8" cm="1">
        <f t="array" ref="F319">IF($I$2="Длительное проживание от 30 ночей ",
INDEX(GRID!$B$18:$U$29,MATCH(E$7,GRID!$A$18:$A$29,0),MATCH(1,($U$2=GRID!$B$1:$U$1)*(КАЛЕНДАРЬ!AD32=GRID!$B$3:$U$3),0))*GRID!$H$42,
ROUNDUP(INDEX(GRID!$B$18:$U$29,MATCH(E$7,GRID!$A$18:$A$29,0),MATCH(1,($U$2=GRID!$B$1:$U$1)*(КАЛЕНДАРЬ!AD32=GRID!$B$3:$U$3),0))*GRID!$H$42*(1-GRID!$H$43),0))</f>
        <v>27360</v>
      </c>
      <c r="G319" s="57" t="s">
        <v>119</v>
      </c>
      <c r="H319" s="57" t="s">
        <v>119</v>
      </c>
      <c r="I319" s="8" cm="1">
        <f t="array" ref="I319">IF($I$2="Длительное проживание от 30 ночей ",
INDEX(GRID!$B$4:$U$15,MATCH(I$7,GRID!$A$4:$A$15,0),MATCH(1,($U$2=GRID!$B$1:$U$1)*(КАЛЕНДАРЬ!AD32=GRID!$B$3:$U$3),0))*GRID!$H$42,
ROUNDUP(INDEX(GRID!$B$4:$U$15,MATCH(I$7,GRID!$A$4:$A$15,0),MATCH(1,($U$2=GRID!$B$1:$U$1)*(КАЛЕНДАРЬ!AD32=GRID!$B$3:$U$3),0))*GRID!$H$42*(1-GRID!$H$43),0))</f>
        <v>31248</v>
      </c>
      <c r="J319" s="8" cm="1">
        <f t="array" ref="J319">IF($I$2="Длительное проживание от 30 ночей ",
INDEX(GRID!$B$18:$U$29,MATCH(I$7,GRID!$A$18:$A$29,0),MATCH(1,($U$2=GRID!$B$1:$U$1)*(КАЛЕНДАРЬ!AD32=GRID!$B$3:$U$3),0))*GRID!$H$42,
ROUNDUP(INDEX(GRID!$B$18:$U$29,MATCH(I$7,GRID!$A$18:$A$29,0),MATCH(1,($U$2=GRID!$B$1:$U$1)*(КАЛЕНДАРЬ!AD32=GRID!$B$3:$U$3),0))*GRID!$H$42*(1-GRID!$H$43),0))</f>
        <v>34848</v>
      </c>
      <c r="K319" s="57" t="s">
        <v>119</v>
      </c>
      <c r="L319" s="57" t="s">
        <v>119</v>
      </c>
      <c r="M319" s="8" cm="1">
        <f t="array" ref="M319">IF($I$2="Длительное проживание от 30 ночей ",
INDEX(GRID!$B$4:$U$15,MATCH(M$7,GRID!$A$4:$A$15,0),MATCH(1,($U$2=GRID!$B$1:$U$1)*(КАЛЕНДАРЬ!AD32=GRID!$B$3:$U$3),0))*GRID!$H$42,
ROUNDUP(INDEX(GRID!$B$4:$U$15,MATCH(M$7,GRID!$A$4:$A$15,0),MATCH(1,($U$2=GRID!$B$1:$U$1)*(КАЛЕНДАРЬ!AD32=GRID!$B$3:$U$3),0))*GRID!$H$42*(1-GRID!$H$43),0))</f>
        <v>50040</v>
      </c>
      <c r="N319" s="8" cm="1">
        <f t="array" ref="N319">IF($I$2="Длительное проживание от 30 ночей ",
INDEX(GRID!$B$18:$U$29,MATCH(M$7,GRID!$A$18:$A$29,0),MATCH(1,($U$2=GRID!$B$1:$U$1)*(КАЛЕНДАРЬ!AD32=GRID!$B$3:$U$3),0))*GRID!$H$42,
ROUNDUP(INDEX(GRID!$B$18:$U$29,MATCH(M$7,GRID!$A$18:$A$29,0),MATCH(1,($U$2=GRID!$B$1:$U$1)*(КАЛЕНДАРЬ!AD32=GRID!$B$3:$U$3),0))*GRID!$H$42*(1-GRID!$H$43),0))</f>
        <v>53640</v>
      </c>
      <c r="O319" s="57" t="s">
        <v>119</v>
      </c>
      <c r="P319" s="8" cm="1">
        <f t="array" ref="P319">IF($I$2="Длительное проживание от 30 ночей ",
INDEX(GRID!$B$4:$U$15,MATCH(P$7,GRID!$A$4:$A$15,0),MATCH(1,($U$2=GRID!$B$1:$U$1)*(КАЛЕНДАРЬ!AD32=GRID!$B$3:$U$3),0))*GRID!$H$42,
ROUNDUP(INDEX(GRID!$B$4:$U$15,MATCH(P$7,GRID!$A$4:$A$15,0),MATCH(1,($U$2=GRID!$B$1:$U$1)*(КАЛЕНДАРЬ!AD32=GRID!$B$3:$U$3),0))*GRID!$H$42*(1-GRID!$H$43),0))</f>
        <v>104688</v>
      </c>
      <c r="Q319" s="8" cm="1">
        <f t="array" ref="Q319">IF($I$2="Длительное проживание от 30 ночей ",
INDEX(GRID!$B$4:$U$15,MATCH(Q$7,GRID!$A$4:$A$15,0),MATCH(1,($U$2=GRID!$B$1:$U$1)*(КАЛЕНДАРЬ!AD32=GRID!$B$3:$U$3),0))*GRID!$H$42,
ROUNDUP(INDEX(GRID!$B$4:$U$15,MATCH(Q$7,GRID!$A$4:$A$15,0),MATCH(1,($U$2=GRID!$B$1:$U$1)*(КАЛЕНДАРЬ!AD32=GRID!$B$3:$U$3),0))*GRID!$H$42*(1-GRID!$H$43),0))</f>
        <v>123048</v>
      </c>
      <c r="R319" s="57" t="s">
        <v>119</v>
      </c>
      <c r="S319" s="57" t="s">
        <v>119</v>
      </c>
      <c r="T319" s="57" t="s">
        <v>119</v>
      </c>
    </row>
    <row r="320" spans="1:20" ht="12.75" customHeight="1">
      <c r="A320" s="148" t="s">
        <v>15</v>
      </c>
      <c r="B320" s="149">
        <v>30</v>
      </c>
      <c r="C320" s="8" cm="1">
        <f t="array" ref="C320">IF($I$2="Длительное проживание от 30 ночей ",
INDEX(GRID!$B$4:$U$15,MATCH(C$7,GRID!$A$4:$A$15,0),MATCH(1,($U$2=GRID!$B$1:$U$1)*(КАЛЕНДАРЬ!AD33=GRID!$B$3:$U$3),0))*GRID!$H$42,
ROUNDUP(INDEX(GRID!$B$4:$U$15,MATCH(C$7,GRID!$A$4:$A$15,0),MATCH(1,($U$2=GRID!$B$1:$U$1)*(КАЛЕНДАРЬ!AD33=GRID!$B$3:$U$3),0))*GRID!$H$42*(1-GRID!$H$43),0))</f>
        <v>19800</v>
      </c>
      <c r="D320" s="8" cm="1">
        <f t="array" ref="D320">IF($I$2="Длительное проживание от 30 ночей ",
INDEX(GRID!$B$18:$U$29,MATCH(C$7,GRID!$A$18:$A$29,0),MATCH(1,($U$2=GRID!$B$1:$U$1)*(КАЛЕНДАРЬ!AD33=GRID!$B$3:$U$3),0))*GRID!$H$42,
ROUNDUP(INDEX(GRID!$B$18:$U$29,MATCH(C$7,GRID!$A$18:$A$29,0),MATCH(1,($U$2=GRID!$B$1:$U$1)*(КАЛЕНДАРЬ!AD33=GRID!$B$3:$U$3),0))*GRID!$H$42*(1-GRID!$H$43),0))</f>
        <v>23400</v>
      </c>
      <c r="E320" s="8" cm="1">
        <f t="array" ref="E320">IF($I$2="Длительное проживание от 30 ночей ",
INDEX(GRID!$B$4:$U$15,MATCH(E$7,GRID!$A$4:$A$15,0),MATCH(1,($U$2=GRID!$B$1:$U$1)*(КАЛЕНДАРЬ!AD33=GRID!$B$3:$U$3),0))*GRID!$H$42,
ROUNDUP(INDEX(GRID!$B$4:$U$15,MATCH(E$7,GRID!$A$4:$A$15,0),MATCH(1,($U$2=GRID!$B$1:$U$1)*(КАЛЕНДАРЬ!AD33=GRID!$B$3:$U$3),0))*GRID!$H$42*(1-GRID!$H$43),0))</f>
        <v>23760</v>
      </c>
      <c r="F320" s="8" cm="1">
        <f t="array" ref="F320">IF($I$2="Длительное проживание от 30 ночей ",
INDEX(GRID!$B$18:$U$29,MATCH(E$7,GRID!$A$18:$A$29,0),MATCH(1,($U$2=GRID!$B$1:$U$1)*(КАЛЕНДАРЬ!AD33=GRID!$B$3:$U$3),0))*GRID!$H$42,
ROUNDUP(INDEX(GRID!$B$18:$U$29,MATCH(E$7,GRID!$A$18:$A$29,0),MATCH(1,($U$2=GRID!$B$1:$U$1)*(КАЛЕНДАРЬ!AD33=GRID!$B$3:$U$3),0))*GRID!$H$42*(1-GRID!$H$43),0))</f>
        <v>27360</v>
      </c>
      <c r="G320" s="57" t="s">
        <v>119</v>
      </c>
      <c r="H320" s="57" t="s">
        <v>119</v>
      </c>
      <c r="I320" s="8" cm="1">
        <f t="array" ref="I320">IF($I$2="Длительное проживание от 30 ночей ",
INDEX(GRID!$B$4:$U$15,MATCH(I$7,GRID!$A$4:$A$15,0),MATCH(1,($U$2=GRID!$B$1:$U$1)*(КАЛЕНДАРЬ!AD33=GRID!$B$3:$U$3),0))*GRID!$H$42,
ROUNDUP(INDEX(GRID!$B$4:$U$15,MATCH(I$7,GRID!$A$4:$A$15,0),MATCH(1,($U$2=GRID!$B$1:$U$1)*(КАЛЕНДАРЬ!AD33=GRID!$B$3:$U$3),0))*GRID!$H$42*(1-GRID!$H$43),0))</f>
        <v>31248</v>
      </c>
      <c r="J320" s="8" cm="1">
        <f t="array" ref="J320">IF($I$2="Длительное проживание от 30 ночей ",
INDEX(GRID!$B$18:$U$29,MATCH(I$7,GRID!$A$18:$A$29,0),MATCH(1,($U$2=GRID!$B$1:$U$1)*(КАЛЕНДАРЬ!AD33=GRID!$B$3:$U$3),0))*GRID!$H$42,
ROUNDUP(INDEX(GRID!$B$18:$U$29,MATCH(I$7,GRID!$A$18:$A$29,0),MATCH(1,($U$2=GRID!$B$1:$U$1)*(КАЛЕНДАРЬ!AD33=GRID!$B$3:$U$3),0))*GRID!$H$42*(1-GRID!$H$43),0))</f>
        <v>34848</v>
      </c>
      <c r="K320" s="57" t="s">
        <v>119</v>
      </c>
      <c r="L320" s="57" t="s">
        <v>119</v>
      </c>
      <c r="M320" s="8" cm="1">
        <f t="array" ref="M320">IF($I$2="Длительное проживание от 30 ночей ",
INDEX(GRID!$B$4:$U$15,MATCH(M$7,GRID!$A$4:$A$15,0),MATCH(1,($U$2=GRID!$B$1:$U$1)*(КАЛЕНДАРЬ!AD33=GRID!$B$3:$U$3),0))*GRID!$H$42,
ROUNDUP(INDEX(GRID!$B$4:$U$15,MATCH(M$7,GRID!$A$4:$A$15,0),MATCH(1,($U$2=GRID!$B$1:$U$1)*(КАЛЕНДАРЬ!AD33=GRID!$B$3:$U$3),0))*GRID!$H$42*(1-GRID!$H$43),0))</f>
        <v>50040</v>
      </c>
      <c r="N320" s="8" cm="1">
        <f t="array" ref="N320">IF($I$2="Длительное проживание от 30 ночей ",
INDEX(GRID!$B$18:$U$29,MATCH(M$7,GRID!$A$18:$A$29,0),MATCH(1,($U$2=GRID!$B$1:$U$1)*(КАЛЕНДАРЬ!AD33=GRID!$B$3:$U$3),0))*GRID!$H$42,
ROUNDUP(INDEX(GRID!$B$18:$U$29,MATCH(M$7,GRID!$A$18:$A$29,0),MATCH(1,($U$2=GRID!$B$1:$U$1)*(КАЛЕНДАРЬ!AD33=GRID!$B$3:$U$3),0))*GRID!$H$42*(1-GRID!$H$43),0))</f>
        <v>53640</v>
      </c>
      <c r="O320" s="57" t="s">
        <v>119</v>
      </c>
      <c r="P320" s="8" cm="1">
        <f t="array" ref="P320">IF($I$2="Длительное проживание от 30 ночей ",
INDEX(GRID!$B$4:$U$15,MATCH(P$7,GRID!$A$4:$A$15,0),MATCH(1,($U$2=GRID!$B$1:$U$1)*(КАЛЕНДАРЬ!AD33=GRID!$B$3:$U$3),0))*GRID!$H$42,
ROUNDUP(INDEX(GRID!$B$4:$U$15,MATCH(P$7,GRID!$A$4:$A$15,0),MATCH(1,($U$2=GRID!$B$1:$U$1)*(КАЛЕНДАРЬ!AD33=GRID!$B$3:$U$3),0))*GRID!$H$42*(1-GRID!$H$43),0))</f>
        <v>104688</v>
      </c>
      <c r="Q320" s="8" cm="1">
        <f t="array" ref="Q320">IF($I$2="Длительное проживание от 30 ночей ",
INDEX(GRID!$B$4:$U$15,MATCH(Q$7,GRID!$A$4:$A$15,0),MATCH(1,($U$2=GRID!$B$1:$U$1)*(КАЛЕНДАРЬ!AD33=GRID!$B$3:$U$3),0))*GRID!$H$42,
ROUNDUP(INDEX(GRID!$B$4:$U$15,MATCH(Q$7,GRID!$A$4:$A$15,0),MATCH(1,($U$2=GRID!$B$1:$U$1)*(КАЛЕНДАРЬ!AD33=GRID!$B$3:$U$3),0))*GRID!$H$42*(1-GRID!$H$43),0))</f>
        <v>123048</v>
      </c>
      <c r="R320" s="57" t="s">
        <v>119</v>
      </c>
      <c r="S320" s="57" t="s">
        <v>119</v>
      </c>
      <c r="T320" s="57" t="s">
        <v>119</v>
      </c>
    </row>
    <row r="321" spans="1:20" ht="12.75" customHeight="1">
      <c r="A321" s="148" t="s">
        <v>16</v>
      </c>
      <c r="B321" s="149">
        <v>31</v>
      </c>
      <c r="C321" s="8" cm="1">
        <f t="array" ref="C321">IF($I$2="Длительное проживание от 30 ночей ",
INDEX(GRID!$B$4:$U$15,MATCH(C$7,GRID!$A$4:$A$15,0),MATCH(1,($U$2=GRID!$B$1:$U$1)*(КАЛЕНДАРЬ!AD34=GRID!$B$3:$U$3),0))*GRID!$H$42,
ROUNDUP(INDEX(GRID!$B$4:$U$15,MATCH(C$7,GRID!$A$4:$A$15,0),MATCH(1,($U$2=GRID!$B$1:$U$1)*(КАЛЕНДАРЬ!AD34=GRID!$B$3:$U$3),0))*GRID!$H$42*(1-GRID!$H$43),0))</f>
        <v>21744</v>
      </c>
      <c r="D321" s="8" cm="1">
        <f t="array" ref="D321">IF($I$2="Длительное проживание от 30 ночей ",
INDEX(GRID!$B$18:$U$29,MATCH(C$7,GRID!$A$18:$A$29,0),MATCH(1,($U$2=GRID!$B$1:$U$1)*(КАЛЕНДАРЬ!AD34=GRID!$B$3:$U$3),0))*GRID!$H$42,
ROUNDUP(INDEX(GRID!$B$18:$U$29,MATCH(C$7,GRID!$A$18:$A$29,0),MATCH(1,($U$2=GRID!$B$1:$U$1)*(КАЛЕНДАРЬ!AD34=GRID!$B$3:$U$3),0))*GRID!$H$42*(1-GRID!$H$43),0))</f>
        <v>25344</v>
      </c>
      <c r="E321" s="8" cm="1">
        <f t="array" ref="E321">IF($I$2="Длительное проживание от 30 ночей ",
INDEX(GRID!$B$4:$U$15,MATCH(E$7,GRID!$A$4:$A$15,0),MATCH(1,($U$2=GRID!$B$1:$U$1)*(КАЛЕНДАРЬ!AD34=GRID!$B$3:$U$3),0))*GRID!$H$42,
ROUNDUP(INDEX(GRID!$B$4:$U$15,MATCH(E$7,GRID!$A$4:$A$15,0),MATCH(1,($U$2=GRID!$B$1:$U$1)*(КАЛЕНДАРЬ!AD34=GRID!$B$3:$U$3),0))*GRID!$H$42*(1-GRID!$H$43),0))</f>
        <v>26136</v>
      </c>
      <c r="F321" s="8" cm="1">
        <f t="array" ref="F321">IF($I$2="Длительное проживание от 30 ночей ",
INDEX(GRID!$B$18:$U$29,MATCH(E$7,GRID!$A$18:$A$29,0),MATCH(1,($U$2=GRID!$B$1:$U$1)*(КАЛЕНДАРЬ!AD34=GRID!$B$3:$U$3),0))*GRID!$H$42,
ROUNDUP(INDEX(GRID!$B$18:$U$29,MATCH(E$7,GRID!$A$18:$A$29,0),MATCH(1,($U$2=GRID!$B$1:$U$1)*(КАЛЕНДАРЬ!AD34=GRID!$B$3:$U$3),0))*GRID!$H$42*(1-GRID!$H$43),0))</f>
        <v>29736</v>
      </c>
      <c r="G321" s="57" t="s">
        <v>119</v>
      </c>
      <c r="H321" s="57" t="s">
        <v>119</v>
      </c>
      <c r="I321" s="8" cm="1">
        <f t="array" ref="I321">IF($I$2="Длительное проживание от 30 ночей ",
INDEX(GRID!$B$4:$U$15,MATCH(I$7,GRID!$A$4:$A$15,0),MATCH(1,($U$2=GRID!$B$1:$U$1)*(КАЛЕНДАРЬ!AD34=GRID!$B$3:$U$3),0))*GRID!$H$42,
ROUNDUP(INDEX(GRID!$B$4:$U$15,MATCH(I$7,GRID!$A$4:$A$15,0),MATCH(1,($U$2=GRID!$B$1:$U$1)*(КАЛЕНДАРЬ!AD34=GRID!$B$3:$U$3),0))*GRID!$H$42*(1-GRID!$H$43),0))</f>
        <v>34128</v>
      </c>
      <c r="J321" s="8" cm="1">
        <f t="array" ref="J321">IF($I$2="Длительное проживание от 30 ночей ",
INDEX(GRID!$B$18:$U$29,MATCH(I$7,GRID!$A$18:$A$29,0),MATCH(1,($U$2=GRID!$B$1:$U$1)*(КАЛЕНДАРЬ!AD34=GRID!$B$3:$U$3),0))*GRID!$H$42,
ROUNDUP(INDEX(GRID!$B$18:$U$29,MATCH(I$7,GRID!$A$18:$A$29,0),MATCH(1,($U$2=GRID!$B$1:$U$1)*(КАЛЕНДАРЬ!AD34=GRID!$B$3:$U$3),0))*GRID!$H$42*(1-GRID!$H$43),0))</f>
        <v>37728</v>
      </c>
      <c r="K321" s="57" t="s">
        <v>119</v>
      </c>
      <c r="L321" s="57" t="s">
        <v>119</v>
      </c>
      <c r="M321" s="8" cm="1">
        <f t="array" ref="M321">IF($I$2="Длительное проживание от 30 ночей ",
INDEX(GRID!$B$4:$U$15,MATCH(M$7,GRID!$A$4:$A$15,0),MATCH(1,($U$2=GRID!$B$1:$U$1)*(КАЛЕНДАРЬ!AD34=GRID!$B$3:$U$3),0))*GRID!$H$42,
ROUNDUP(INDEX(GRID!$B$4:$U$15,MATCH(M$7,GRID!$A$4:$A$15,0),MATCH(1,($U$2=GRID!$B$1:$U$1)*(КАЛЕНДАРЬ!AD34=GRID!$B$3:$U$3),0))*GRID!$H$42*(1-GRID!$H$43),0))</f>
        <v>53280</v>
      </c>
      <c r="N321" s="8" cm="1">
        <f t="array" ref="N321">IF($I$2="Длительное проживание от 30 ночей ",
INDEX(GRID!$B$18:$U$29,MATCH(M$7,GRID!$A$18:$A$29,0),MATCH(1,($U$2=GRID!$B$1:$U$1)*(КАЛЕНДАРЬ!AD34=GRID!$B$3:$U$3),0))*GRID!$H$42,
ROUNDUP(INDEX(GRID!$B$18:$U$29,MATCH(M$7,GRID!$A$18:$A$29,0),MATCH(1,($U$2=GRID!$B$1:$U$1)*(КАЛЕНДАРЬ!AD34=GRID!$B$3:$U$3),0))*GRID!$H$42*(1-GRID!$H$43),0))</f>
        <v>56880</v>
      </c>
      <c r="O321" s="57" t="s">
        <v>119</v>
      </c>
      <c r="P321" s="8" cm="1">
        <f t="array" ref="P321">IF($I$2="Длительное проживание от 30 ночей ",
INDEX(GRID!$B$4:$U$15,MATCH(P$7,GRID!$A$4:$A$15,0),MATCH(1,($U$2=GRID!$B$1:$U$1)*(КАЛЕНДАРЬ!AD34=GRID!$B$3:$U$3),0))*GRID!$H$42,
ROUNDUP(INDEX(GRID!$B$4:$U$15,MATCH(P$7,GRID!$A$4:$A$15,0),MATCH(1,($U$2=GRID!$B$1:$U$1)*(КАЛЕНДАРЬ!AD34=GRID!$B$3:$U$3),0))*GRID!$H$42*(1-GRID!$H$43),0))</f>
        <v>109008</v>
      </c>
      <c r="Q321" s="8" cm="1">
        <f t="array" ref="Q321">IF($I$2="Длительное проживание от 30 ночей ",
INDEX(GRID!$B$4:$U$15,MATCH(Q$7,GRID!$A$4:$A$15,0),MATCH(1,($U$2=GRID!$B$1:$U$1)*(КАЛЕНДАРЬ!AD34=GRID!$B$3:$U$3),0))*GRID!$H$42,
ROUNDUP(INDEX(GRID!$B$4:$U$15,MATCH(Q$7,GRID!$A$4:$A$15,0),MATCH(1,($U$2=GRID!$B$1:$U$1)*(КАЛЕНДАРЬ!AD34=GRID!$B$3:$U$3),0))*GRID!$H$42*(1-GRID!$H$43),0))</f>
        <v>128088</v>
      </c>
      <c r="R321" s="57" t="s">
        <v>119</v>
      </c>
      <c r="S321" s="57" t="s">
        <v>119</v>
      </c>
      <c r="T321" s="57" t="s">
        <v>119</v>
      </c>
    </row>
    <row r="322" spans="1:20" ht="12.75" customHeight="1">
      <c r="A322" s="146"/>
      <c r="B322" s="147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</row>
    <row r="323" spans="1:20" s="9" customFormat="1" ht="17.25" customHeight="1">
      <c r="A32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</row>
    <row r="324" spans="1:20" ht="12.75" customHeight="1">
      <c r="A324" s="172" t="s">
        <v>110</v>
      </c>
      <c r="B324" s="173"/>
      <c r="C324" s="173"/>
      <c r="D324" s="173"/>
      <c r="E324" s="173"/>
      <c r="F324" s="173"/>
      <c r="G324" s="173"/>
      <c r="H324" s="173"/>
      <c r="I324" s="173"/>
      <c r="J324" s="173"/>
      <c r="K324" s="173"/>
      <c r="L324" s="173"/>
      <c r="M324" s="173"/>
      <c r="N324" s="173"/>
      <c r="O324" s="173"/>
      <c r="P324" s="173"/>
      <c r="Q324" s="173"/>
      <c r="R324" s="173"/>
      <c r="S324" s="173"/>
      <c r="T324" s="173"/>
    </row>
    <row r="325" spans="1:20" ht="56.25" customHeight="1">
      <c r="A325" s="174" t="s">
        <v>8</v>
      </c>
      <c r="B325" s="175"/>
      <c r="C325" s="178" t="s">
        <v>101</v>
      </c>
      <c r="D325" s="179"/>
      <c r="E325" s="164" t="s">
        <v>93</v>
      </c>
      <c r="F325" s="165"/>
      <c r="G325" s="252" t="s">
        <v>94</v>
      </c>
      <c r="H325" s="253"/>
      <c r="I325" s="167" t="s">
        <v>95</v>
      </c>
      <c r="J325" s="168"/>
      <c r="K325" s="267" t="s">
        <v>96</v>
      </c>
      <c r="L325" s="268"/>
      <c r="M325" s="269" t="s">
        <v>97</v>
      </c>
      <c r="N325" s="270"/>
      <c r="O325" s="21" t="s">
        <v>71</v>
      </c>
      <c r="P325" s="22" t="s">
        <v>72</v>
      </c>
      <c r="Q325" s="23" t="s">
        <v>73</v>
      </c>
      <c r="R325" s="24" t="s">
        <v>74</v>
      </c>
      <c r="S325" s="25" t="s">
        <v>75</v>
      </c>
      <c r="T325" s="26" t="s">
        <v>76</v>
      </c>
    </row>
    <row r="326" spans="1:20" ht="12.75" customHeight="1">
      <c r="A326" s="176"/>
      <c r="B326" s="177"/>
      <c r="C326" s="27" t="s">
        <v>9</v>
      </c>
      <c r="D326" s="27" t="s">
        <v>10</v>
      </c>
      <c r="E326" s="27" t="s">
        <v>9</v>
      </c>
      <c r="F326" s="27" t="s">
        <v>10</v>
      </c>
      <c r="G326" s="27" t="s">
        <v>9</v>
      </c>
      <c r="H326" s="27" t="s">
        <v>10</v>
      </c>
      <c r="I326" s="27" t="s">
        <v>9</v>
      </c>
      <c r="J326" s="27" t="s">
        <v>10</v>
      </c>
      <c r="K326" s="27" t="s">
        <v>9</v>
      </c>
      <c r="L326" s="27" t="s">
        <v>10</v>
      </c>
      <c r="M326" s="27" t="s">
        <v>9</v>
      </c>
      <c r="N326" s="27" t="s">
        <v>10</v>
      </c>
      <c r="O326" s="27" t="s">
        <v>99</v>
      </c>
      <c r="P326" s="27" t="s">
        <v>100</v>
      </c>
      <c r="Q326" s="27" t="s">
        <v>100</v>
      </c>
      <c r="R326" s="27" t="s">
        <v>100</v>
      </c>
      <c r="S326" s="27" t="s">
        <v>100</v>
      </c>
      <c r="T326" s="27" t="s">
        <v>100</v>
      </c>
    </row>
    <row r="327" spans="1:20" ht="12.75" customHeight="1">
      <c r="A327" s="148" t="s">
        <v>17</v>
      </c>
      <c r="B327" s="149">
        <v>1</v>
      </c>
      <c r="C327" s="8" cm="1">
        <f t="array" ref="C327">IF($I$2="Длительное проживание от 30 ночей ",
INDEX(GRID!$B$4:$U$15,MATCH(C$7,GRID!$A$4:$A$15,0),MATCH(1,($U$2=GRID!$B$1:$U$1)*(КАЛЕНДАРЬ!AG4=GRID!$B$3:$U$3),0))*GRID!$H$42,
ROUNDUP(INDEX(GRID!$B$4:$U$15,MATCH(C$7,GRID!$A$4:$A$15,0),MATCH(1,($U$2=GRID!$B$1:$U$1)*(КАЛЕНДАРЬ!AG4=GRID!$B$3:$U$3),0))*GRID!$H$42*(1-GRID!$H$43),0))</f>
        <v>21744</v>
      </c>
      <c r="D327" s="8" cm="1">
        <f t="array" ref="D327">IF($I$2="Длительное проживание от 30 ночей ",
INDEX(GRID!$B$18:$U$29,MATCH(C$7,GRID!$A$18:$A$29,0),MATCH(1,($U$2=GRID!$B$1:$U$1)*(КАЛЕНДАРЬ!AG4=GRID!$B$3:$U$3),0))*GRID!$H$42,
ROUNDUP(INDEX(GRID!$B$18:$U$29,MATCH(C$7,GRID!$A$18:$A$29,0),MATCH(1,($U$2=GRID!$B$1:$U$1)*(КАЛЕНДАРЬ!AG4=GRID!$B$3:$U$3),0))*GRID!$H$42*(1-GRID!$H$43),0))</f>
        <v>25344</v>
      </c>
      <c r="E327" s="8" cm="1">
        <f t="array" ref="E327">IF($I$2="Длительное проживание от 30 ночей ",
INDEX(GRID!$B$4:$U$15,MATCH(E$7,GRID!$A$4:$A$15,0),MATCH(1,($U$2=GRID!$B$1:$U$1)*(КАЛЕНДАРЬ!AG4=GRID!$B$3:$U$3),0))*GRID!$H$42,
ROUNDUP(INDEX(GRID!$B$4:$U$15,MATCH(E$7,GRID!$A$4:$A$15,0),MATCH(1,($U$2=GRID!$B$1:$U$1)*(КАЛЕНДАРЬ!AG4=GRID!$B$3:$U$3),0))*GRID!$H$42*(1-GRID!$H$43),0))</f>
        <v>26136</v>
      </c>
      <c r="F327" s="8" cm="1">
        <f t="array" ref="F327">IF($I$2="Длительное проживание от 30 ночей ",
INDEX(GRID!$B$18:$U$29,MATCH(E$7,GRID!$A$18:$A$29,0),MATCH(1,($U$2=GRID!$B$1:$U$1)*(КАЛЕНДАРЬ!AG4=GRID!$B$3:$U$3),0))*GRID!$H$42,
ROUNDUP(INDEX(GRID!$B$18:$U$29,MATCH(E$7,GRID!$A$18:$A$29,0),MATCH(1,($U$2=GRID!$B$1:$U$1)*(КАЛЕНДАРЬ!AG4=GRID!$B$3:$U$3),0))*GRID!$H$42*(1-GRID!$H$43),0))</f>
        <v>29736</v>
      </c>
      <c r="G327" s="57" t="s">
        <v>119</v>
      </c>
      <c r="H327" s="57" t="s">
        <v>119</v>
      </c>
      <c r="I327" s="8" cm="1">
        <f t="array" ref="I327">IF($I$2="Длительное проживание от 30 ночей ",
INDEX(GRID!$B$4:$U$15,MATCH(I$7,GRID!$A$4:$A$15,0),MATCH(1,($U$2=GRID!$B$1:$U$1)*(КАЛЕНДАРЬ!AG4=GRID!$B$3:$U$3),0))*GRID!$H$42,
ROUNDUP(INDEX(GRID!$B$4:$U$15,MATCH(I$7,GRID!$A$4:$A$15,0),MATCH(1,($U$2=GRID!$B$1:$U$1)*(КАЛЕНДАРЬ!AG4=GRID!$B$3:$U$3),0))*GRID!$H$42*(1-GRID!$H$43),0))</f>
        <v>34128</v>
      </c>
      <c r="J327" s="8" cm="1">
        <f t="array" ref="J327">IF($I$2="Длительное проживание от 30 ночей ",
INDEX(GRID!$B$18:$U$29,MATCH(I$7,GRID!$A$18:$A$29,0),MATCH(1,($U$2=GRID!$B$1:$U$1)*(КАЛЕНДАРЬ!AG4=GRID!$B$3:$U$3),0))*GRID!$H$42,
ROUNDUP(INDEX(GRID!$B$18:$U$29,MATCH(I$7,GRID!$A$18:$A$29,0),MATCH(1,($U$2=GRID!$B$1:$U$1)*(КАЛЕНДАРЬ!AG4=GRID!$B$3:$U$3),0))*GRID!$H$42*(1-GRID!$H$43),0))</f>
        <v>37728</v>
      </c>
      <c r="K327" s="57" t="s">
        <v>119</v>
      </c>
      <c r="L327" s="57" t="s">
        <v>119</v>
      </c>
      <c r="M327" s="8" cm="1">
        <f t="array" ref="M327">IF($I$2="Длительное проживание от 30 ночей ",
INDEX(GRID!$B$4:$U$15,MATCH(M$7,GRID!$A$4:$A$15,0),MATCH(1,($U$2=GRID!$B$1:$U$1)*(КАЛЕНДАРЬ!AG4=GRID!$B$3:$U$3),0))*GRID!$H$42,
ROUNDUP(INDEX(GRID!$B$4:$U$15,MATCH(M$7,GRID!$A$4:$A$15,0),MATCH(1,($U$2=GRID!$B$1:$U$1)*(КАЛЕНДАРЬ!AG4=GRID!$B$3:$U$3),0))*GRID!$H$42*(1-GRID!$H$43),0))</f>
        <v>53280</v>
      </c>
      <c r="N327" s="8" cm="1">
        <f t="array" ref="N327">IF($I$2="Длительное проживание от 30 ночей ",
INDEX(GRID!$B$18:$U$29,MATCH(M$7,GRID!$A$18:$A$29,0),MATCH(1,($U$2=GRID!$B$1:$U$1)*(КАЛЕНДАРЬ!AG4=GRID!$B$3:$U$3),0))*GRID!$H$42,
ROUNDUP(INDEX(GRID!$B$18:$U$29,MATCH(M$7,GRID!$A$18:$A$29,0),MATCH(1,($U$2=GRID!$B$1:$U$1)*(КАЛЕНДАРЬ!AG4=GRID!$B$3:$U$3),0))*GRID!$H$42*(1-GRID!$H$43),0))</f>
        <v>56880</v>
      </c>
      <c r="O327" s="57" t="s">
        <v>119</v>
      </c>
      <c r="P327" s="8" cm="1">
        <f t="array" ref="P327">IF($I$2="Длительное проживание от 30 ночей ",
INDEX(GRID!$B$4:$U$15,MATCH(P$7,GRID!$A$4:$A$15,0),MATCH(1,($U$2=GRID!$B$1:$U$1)*(КАЛЕНДАРЬ!AG4=GRID!$B$3:$U$3),0))*GRID!$H$42,
ROUNDUP(INDEX(GRID!$B$4:$U$15,MATCH(P$7,GRID!$A$4:$A$15,0),MATCH(1,($U$2=GRID!$B$1:$U$1)*(КАЛЕНДАРЬ!AG4=GRID!$B$3:$U$3),0))*GRID!$H$42*(1-GRID!$H$43),0))</f>
        <v>109008</v>
      </c>
      <c r="Q327" s="8" cm="1">
        <f t="array" ref="Q327">IF($I$2="Длительное проживание от 30 ночей ",
INDEX(GRID!$B$4:$U$15,MATCH(Q$7,GRID!$A$4:$A$15,0),MATCH(1,($U$2=GRID!$B$1:$U$1)*(КАЛЕНДАРЬ!AG4=GRID!$B$3:$U$3),0))*GRID!$H$42,
ROUNDUP(INDEX(GRID!$B$4:$U$15,MATCH(Q$7,GRID!$A$4:$A$15,0),MATCH(1,($U$2=GRID!$B$1:$U$1)*(КАЛЕНДАРЬ!AG4=GRID!$B$3:$U$3),0))*GRID!$H$42*(1-GRID!$H$43),0))</f>
        <v>128088</v>
      </c>
      <c r="R327" s="57" t="s">
        <v>119</v>
      </c>
      <c r="S327" s="57" t="s">
        <v>119</v>
      </c>
      <c r="T327" s="57" t="s">
        <v>119</v>
      </c>
    </row>
    <row r="328" spans="1:20" ht="12.75" customHeight="1">
      <c r="A328" s="148" t="s">
        <v>11</v>
      </c>
      <c r="B328" s="149">
        <v>2</v>
      </c>
      <c r="C328" s="8" cm="1">
        <f t="array" ref="C328">IF($I$2="Длительное проживание от 30 ночей ",
INDEX(GRID!$B$4:$U$15,MATCH(C$7,GRID!$A$4:$A$15,0),MATCH(1,($U$2=GRID!$B$1:$U$1)*(КАЛЕНДАРЬ!AG5=GRID!$B$3:$U$3),0))*GRID!$H$42,
ROUNDUP(INDEX(GRID!$B$4:$U$15,MATCH(C$7,GRID!$A$4:$A$15,0),MATCH(1,($U$2=GRID!$B$1:$U$1)*(КАЛЕНДАРЬ!AG5=GRID!$B$3:$U$3),0))*GRID!$H$42*(1-GRID!$H$43),0))</f>
        <v>21744</v>
      </c>
      <c r="D328" s="8" cm="1">
        <f t="array" ref="D328">IF($I$2="Длительное проживание от 30 ночей ",
INDEX(GRID!$B$18:$U$29,MATCH(C$7,GRID!$A$18:$A$29,0),MATCH(1,($U$2=GRID!$B$1:$U$1)*(КАЛЕНДАРЬ!AG5=GRID!$B$3:$U$3),0))*GRID!$H$42,
ROUNDUP(INDEX(GRID!$B$18:$U$29,MATCH(C$7,GRID!$A$18:$A$29,0),MATCH(1,($U$2=GRID!$B$1:$U$1)*(КАЛЕНДАРЬ!AG5=GRID!$B$3:$U$3),0))*GRID!$H$42*(1-GRID!$H$43),0))</f>
        <v>25344</v>
      </c>
      <c r="E328" s="8" cm="1">
        <f t="array" ref="E328">IF($I$2="Длительное проживание от 30 ночей ",
INDEX(GRID!$B$4:$U$15,MATCH(E$7,GRID!$A$4:$A$15,0),MATCH(1,($U$2=GRID!$B$1:$U$1)*(КАЛЕНДАРЬ!AG5=GRID!$B$3:$U$3),0))*GRID!$H$42,
ROUNDUP(INDEX(GRID!$B$4:$U$15,MATCH(E$7,GRID!$A$4:$A$15,0),MATCH(1,($U$2=GRID!$B$1:$U$1)*(КАЛЕНДАРЬ!AG5=GRID!$B$3:$U$3),0))*GRID!$H$42*(1-GRID!$H$43),0))</f>
        <v>26136</v>
      </c>
      <c r="F328" s="8" cm="1">
        <f t="array" ref="F328">IF($I$2="Длительное проживание от 30 ночей ",
INDEX(GRID!$B$18:$U$29,MATCH(E$7,GRID!$A$18:$A$29,0),MATCH(1,($U$2=GRID!$B$1:$U$1)*(КАЛЕНДАРЬ!AG5=GRID!$B$3:$U$3),0))*GRID!$H$42,
ROUNDUP(INDEX(GRID!$B$18:$U$29,MATCH(E$7,GRID!$A$18:$A$29,0),MATCH(1,($U$2=GRID!$B$1:$U$1)*(КАЛЕНДАРЬ!AG5=GRID!$B$3:$U$3),0))*GRID!$H$42*(1-GRID!$H$43),0))</f>
        <v>29736</v>
      </c>
      <c r="G328" s="57" t="s">
        <v>119</v>
      </c>
      <c r="H328" s="57" t="s">
        <v>119</v>
      </c>
      <c r="I328" s="8" cm="1">
        <f t="array" ref="I328">IF($I$2="Длительное проживание от 30 ночей ",
INDEX(GRID!$B$4:$U$15,MATCH(I$7,GRID!$A$4:$A$15,0),MATCH(1,($U$2=GRID!$B$1:$U$1)*(КАЛЕНДАРЬ!AG5=GRID!$B$3:$U$3),0))*GRID!$H$42,
ROUNDUP(INDEX(GRID!$B$4:$U$15,MATCH(I$7,GRID!$A$4:$A$15,0),MATCH(1,($U$2=GRID!$B$1:$U$1)*(КАЛЕНДАРЬ!AG5=GRID!$B$3:$U$3),0))*GRID!$H$42*(1-GRID!$H$43),0))</f>
        <v>34128</v>
      </c>
      <c r="J328" s="8" cm="1">
        <f t="array" ref="J328">IF($I$2="Длительное проживание от 30 ночей ",
INDEX(GRID!$B$18:$U$29,MATCH(I$7,GRID!$A$18:$A$29,0),MATCH(1,($U$2=GRID!$B$1:$U$1)*(КАЛЕНДАРЬ!AG5=GRID!$B$3:$U$3),0))*GRID!$H$42,
ROUNDUP(INDEX(GRID!$B$18:$U$29,MATCH(I$7,GRID!$A$18:$A$29,0),MATCH(1,($U$2=GRID!$B$1:$U$1)*(КАЛЕНДАРЬ!AG5=GRID!$B$3:$U$3),0))*GRID!$H$42*(1-GRID!$H$43),0))</f>
        <v>37728</v>
      </c>
      <c r="K328" s="57" t="s">
        <v>119</v>
      </c>
      <c r="L328" s="57" t="s">
        <v>119</v>
      </c>
      <c r="M328" s="8" cm="1">
        <f t="array" ref="M328">IF($I$2="Длительное проживание от 30 ночей ",
INDEX(GRID!$B$4:$U$15,MATCH(M$7,GRID!$A$4:$A$15,0),MATCH(1,($U$2=GRID!$B$1:$U$1)*(КАЛЕНДАРЬ!AG5=GRID!$B$3:$U$3),0))*GRID!$H$42,
ROUNDUP(INDEX(GRID!$B$4:$U$15,MATCH(M$7,GRID!$A$4:$A$15,0),MATCH(1,($U$2=GRID!$B$1:$U$1)*(КАЛЕНДАРЬ!AG5=GRID!$B$3:$U$3),0))*GRID!$H$42*(1-GRID!$H$43),0))</f>
        <v>53280</v>
      </c>
      <c r="N328" s="8" cm="1">
        <f t="array" ref="N328">IF($I$2="Длительное проживание от 30 ночей ",
INDEX(GRID!$B$18:$U$29,MATCH(M$7,GRID!$A$18:$A$29,0),MATCH(1,($U$2=GRID!$B$1:$U$1)*(КАЛЕНДАРЬ!AG5=GRID!$B$3:$U$3),0))*GRID!$H$42,
ROUNDUP(INDEX(GRID!$B$18:$U$29,MATCH(M$7,GRID!$A$18:$A$29,0),MATCH(1,($U$2=GRID!$B$1:$U$1)*(КАЛЕНДАРЬ!AG5=GRID!$B$3:$U$3),0))*GRID!$H$42*(1-GRID!$H$43),0))</f>
        <v>56880</v>
      </c>
      <c r="O328" s="57" t="s">
        <v>119</v>
      </c>
      <c r="P328" s="8" cm="1">
        <f t="array" ref="P328">IF($I$2="Длительное проживание от 30 ночей ",
INDEX(GRID!$B$4:$U$15,MATCH(P$7,GRID!$A$4:$A$15,0),MATCH(1,($U$2=GRID!$B$1:$U$1)*(КАЛЕНДАРЬ!AG5=GRID!$B$3:$U$3),0))*GRID!$H$42,
ROUNDUP(INDEX(GRID!$B$4:$U$15,MATCH(P$7,GRID!$A$4:$A$15,0),MATCH(1,($U$2=GRID!$B$1:$U$1)*(КАЛЕНДАРЬ!AG5=GRID!$B$3:$U$3),0))*GRID!$H$42*(1-GRID!$H$43),0))</f>
        <v>109008</v>
      </c>
      <c r="Q328" s="8" cm="1">
        <f t="array" ref="Q328">IF($I$2="Длительное проживание от 30 ночей ",
INDEX(GRID!$B$4:$U$15,MATCH(Q$7,GRID!$A$4:$A$15,0),MATCH(1,($U$2=GRID!$B$1:$U$1)*(КАЛЕНДАРЬ!AG5=GRID!$B$3:$U$3),0))*GRID!$H$42,
ROUNDUP(INDEX(GRID!$B$4:$U$15,MATCH(Q$7,GRID!$A$4:$A$15,0),MATCH(1,($U$2=GRID!$B$1:$U$1)*(КАЛЕНДАРЬ!AG5=GRID!$B$3:$U$3),0))*GRID!$H$42*(1-GRID!$H$43),0))</f>
        <v>128088</v>
      </c>
      <c r="R328" s="57" t="s">
        <v>119</v>
      </c>
      <c r="S328" s="57" t="s">
        <v>119</v>
      </c>
      <c r="T328" s="57" t="s">
        <v>119</v>
      </c>
    </row>
    <row r="329" spans="1:20" ht="12.75" customHeight="1">
      <c r="A329" s="148" t="s">
        <v>12</v>
      </c>
      <c r="B329" s="149">
        <v>3</v>
      </c>
      <c r="C329" s="8" cm="1">
        <f t="array" ref="C329">IF($I$2="Длительное проживание от 30 ночей ",
INDEX(GRID!$B$4:$U$15,MATCH(C$7,GRID!$A$4:$A$15,0),MATCH(1,($U$2=GRID!$B$1:$U$1)*(КАЛЕНДАРЬ!AG6=GRID!$B$3:$U$3),0))*GRID!$H$42,
ROUNDUP(INDEX(GRID!$B$4:$U$15,MATCH(C$7,GRID!$A$4:$A$15,0),MATCH(1,($U$2=GRID!$B$1:$U$1)*(КАЛЕНДАРЬ!AG6=GRID!$B$3:$U$3),0))*GRID!$H$42*(1-GRID!$H$43),0))</f>
        <v>21744</v>
      </c>
      <c r="D329" s="8" cm="1">
        <f t="array" ref="D329">IF($I$2="Длительное проживание от 30 ночей ",
INDEX(GRID!$B$18:$U$29,MATCH(C$7,GRID!$A$18:$A$29,0),MATCH(1,($U$2=GRID!$B$1:$U$1)*(КАЛЕНДАРЬ!AG6=GRID!$B$3:$U$3),0))*GRID!$H$42,
ROUNDUP(INDEX(GRID!$B$18:$U$29,MATCH(C$7,GRID!$A$18:$A$29,0),MATCH(1,($U$2=GRID!$B$1:$U$1)*(КАЛЕНДАРЬ!AG6=GRID!$B$3:$U$3),0))*GRID!$H$42*(1-GRID!$H$43),0))</f>
        <v>25344</v>
      </c>
      <c r="E329" s="8" cm="1">
        <f t="array" ref="E329">IF($I$2="Длительное проживание от 30 ночей ",
INDEX(GRID!$B$4:$U$15,MATCH(E$7,GRID!$A$4:$A$15,0),MATCH(1,($U$2=GRID!$B$1:$U$1)*(КАЛЕНДАРЬ!AG6=GRID!$B$3:$U$3),0))*GRID!$H$42,
ROUNDUP(INDEX(GRID!$B$4:$U$15,MATCH(E$7,GRID!$A$4:$A$15,0),MATCH(1,($U$2=GRID!$B$1:$U$1)*(КАЛЕНДАРЬ!AG6=GRID!$B$3:$U$3),0))*GRID!$H$42*(1-GRID!$H$43),0))</f>
        <v>26136</v>
      </c>
      <c r="F329" s="8" cm="1">
        <f t="array" ref="F329">IF($I$2="Длительное проживание от 30 ночей ",
INDEX(GRID!$B$18:$U$29,MATCH(E$7,GRID!$A$18:$A$29,0),MATCH(1,($U$2=GRID!$B$1:$U$1)*(КАЛЕНДАРЬ!AG6=GRID!$B$3:$U$3),0))*GRID!$H$42,
ROUNDUP(INDEX(GRID!$B$18:$U$29,MATCH(E$7,GRID!$A$18:$A$29,0),MATCH(1,($U$2=GRID!$B$1:$U$1)*(КАЛЕНДАРЬ!AG6=GRID!$B$3:$U$3),0))*GRID!$H$42*(1-GRID!$H$43),0))</f>
        <v>29736</v>
      </c>
      <c r="G329" s="57" t="s">
        <v>119</v>
      </c>
      <c r="H329" s="57" t="s">
        <v>119</v>
      </c>
      <c r="I329" s="8" cm="1">
        <f t="array" ref="I329">IF($I$2="Длительное проживание от 30 ночей ",
INDEX(GRID!$B$4:$U$15,MATCH(I$7,GRID!$A$4:$A$15,0),MATCH(1,($U$2=GRID!$B$1:$U$1)*(КАЛЕНДАРЬ!AG6=GRID!$B$3:$U$3),0))*GRID!$H$42,
ROUNDUP(INDEX(GRID!$B$4:$U$15,MATCH(I$7,GRID!$A$4:$A$15,0),MATCH(1,($U$2=GRID!$B$1:$U$1)*(КАЛЕНДАРЬ!AG6=GRID!$B$3:$U$3),0))*GRID!$H$42*(1-GRID!$H$43),0))</f>
        <v>34128</v>
      </c>
      <c r="J329" s="8" cm="1">
        <f t="array" ref="J329">IF($I$2="Длительное проживание от 30 ночей ",
INDEX(GRID!$B$18:$U$29,MATCH(I$7,GRID!$A$18:$A$29,0),MATCH(1,($U$2=GRID!$B$1:$U$1)*(КАЛЕНДАРЬ!AG6=GRID!$B$3:$U$3),0))*GRID!$H$42,
ROUNDUP(INDEX(GRID!$B$18:$U$29,MATCH(I$7,GRID!$A$18:$A$29,0),MATCH(1,($U$2=GRID!$B$1:$U$1)*(КАЛЕНДАРЬ!AG6=GRID!$B$3:$U$3),0))*GRID!$H$42*(1-GRID!$H$43),0))</f>
        <v>37728</v>
      </c>
      <c r="K329" s="57" t="s">
        <v>119</v>
      </c>
      <c r="L329" s="57" t="s">
        <v>119</v>
      </c>
      <c r="M329" s="8" cm="1">
        <f t="array" ref="M329">IF($I$2="Длительное проживание от 30 ночей ",
INDEX(GRID!$B$4:$U$15,MATCH(M$7,GRID!$A$4:$A$15,0),MATCH(1,($U$2=GRID!$B$1:$U$1)*(КАЛЕНДАРЬ!AG6=GRID!$B$3:$U$3),0))*GRID!$H$42,
ROUNDUP(INDEX(GRID!$B$4:$U$15,MATCH(M$7,GRID!$A$4:$A$15,0),MATCH(1,($U$2=GRID!$B$1:$U$1)*(КАЛЕНДАРЬ!AG6=GRID!$B$3:$U$3),0))*GRID!$H$42*(1-GRID!$H$43),0))</f>
        <v>53280</v>
      </c>
      <c r="N329" s="8" cm="1">
        <f t="array" ref="N329">IF($I$2="Длительное проживание от 30 ночей ",
INDEX(GRID!$B$18:$U$29,MATCH(M$7,GRID!$A$18:$A$29,0),MATCH(1,($U$2=GRID!$B$1:$U$1)*(КАЛЕНДАРЬ!AG6=GRID!$B$3:$U$3),0))*GRID!$H$42,
ROUNDUP(INDEX(GRID!$B$18:$U$29,MATCH(M$7,GRID!$A$18:$A$29,0),MATCH(1,($U$2=GRID!$B$1:$U$1)*(КАЛЕНДАРЬ!AG6=GRID!$B$3:$U$3),0))*GRID!$H$42*(1-GRID!$H$43),0))</f>
        <v>56880</v>
      </c>
      <c r="O329" s="57" t="s">
        <v>119</v>
      </c>
      <c r="P329" s="8" cm="1">
        <f t="array" ref="P329">IF($I$2="Длительное проживание от 30 ночей ",
INDEX(GRID!$B$4:$U$15,MATCH(P$7,GRID!$A$4:$A$15,0),MATCH(1,($U$2=GRID!$B$1:$U$1)*(КАЛЕНДАРЬ!AG6=GRID!$B$3:$U$3),0))*GRID!$H$42,
ROUNDUP(INDEX(GRID!$B$4:$U$15,MATCH(P$7,GRID!$A$4:$A$15,0),MATCH(1,($U$2=GRID!$B$1:$U$1)*(КАЛЕНДАРЬ!AG6=GRID!$B$3:$U$3),0))*GRID!$H$42*(1-GRID!$H$43),0))</f>
        <v>109008</v>
      </c>
      <c r="Q329" s="8" cm="1">
        <f t="array" ref="Q329">IF($I$2="Длительное проживание от 30 ночей ",
INDEX(GRID!$B$4:$U$15,MATCH(Q$7,GRID!$A$4:$A$15,0),MATCH(1,($U$2=GRID!$B$1:$U$1)*(КАЛЕНДАРЬ!AG6=GRID!$B$3:$U$3),0))*GRID!$H$42,
ROUNDUP(INDEX(GRID!$B$4:$U$15,MATCH(Q$7,GRID!$A$4:$A$15,0),MATCH(1,($U$2=GRID!$B$1:$U$1)*(КАЛЕНДАРЬ!AG6=GRID!$B$3:$U$3),0))*GRID!$H$42*(1-GRID!$H$43),0))</f>
        <v>128088</v>
      </c>
      <c r="R329" s="57" t="s">
        <v>119</v>
      </c>
      <c r="S329" s="57" t="s">
        <v>119</v>
      </c>
      <c r="T329" s="57" t="s">
        <v>119</v>
      </c>
    </row>
    <row r="330" spans="1:20" ht="12.75" customHeight="1">
      <c r="A330" s="148" t="s">
        <v>13</v>
      </c>
      <c r="B330" s="149">
        <v>4</v>
      </c>
      <c r="C330" s="8" cm="1">
        <f t="array" ref="C330">IF($I$2="Длительное проживание от 30 ночей ",
INDEX(GRID!$B$4:$U$15,MATCH(C$7,GRID!$A$4:$A$15,0),MATCH(1,($U$2=GRID!$B$1:$U$1)*(КАЛЕНДАРЬ!AG7=GRID!$B$3:$U$3),0))*GRID!$H$42,
ROUNDUP(INDEX(GRID!$B$4:$U$15,MATCH(C$7,GRID!$A$4:$A$15,0),MATCH(1,($U$2=GRID!$B$1:$U$1)*(КАЛЕНДАРЬ!AG7=GRID!$B$3:$U$3),0))*GRID!$H$42*(1-GRID!$H$43),0))</f>
        <v>18000</v>
      </c>
      <c r="D330" s="8" cm="1">
        <f t="array" ref="D330">IF($I$2="Длительное проживание от 30 ночей ",
INDEX(GRID!$B$18:$U$29,MATCH(C$7,GRID!$A$18:$A$29,0),MATCH(1,($U$2=GRID!$B$1:$U$1)*(КАЛЕНДАРЬ!AG7=GRID!$B$3:$U$3),0))*GRID!$H$42,
ROUNDUP(INDEX(GRID!$B$18:$U$29,MATCH(C$7,GRID!$A$18:$A$29,0),MATCH(1,($U$2=GRID!$B$1:$U$1)*(КАЛЕНДАРЬ!AG7=GRID!$B$3:$U$3),0))*GRID!$H$42*(1-GRID!$H$43),0))</f>
        <v>21600</v>
      </c>
      <c r="E330" s="8" cm="1">
        <f t="array" ref="E330">IF($I$2="Длительное проживание от 30 ночей ",
INDEX(GRID!$B$4:$U$15,MATCH(E$7,GRID!$A$4:$A$15,0),MATCH(1,($U$2=GRID!$B$1:$U$1)*(КАЛЕНДАРЬ!AG7=GRID!$B$3:$U$3),0))*GRID!$H$42,
ROUNDUP(INDEX(GRID!$B$4:$U$15,MATCH(E$7,GRID!$A$4:$A$15,0),MATCH(1,($U$2=GRID!$B$1:$U$1)*(КАЛЕНДАРЬ!AG7=GRID!$B$3:$U$3),0))*GRID!$H$42*(1-GRID!$H$43),0))</f>
        <v>21600</v>
      </c>
      <c r="F330" s="8" cm="1">
        <f t="array" ref="F330">IF($I$2="Длительное проживание от 30 ночей ",
INDEX(GRID!$B$18:$U$29,MATCH(E$7,GRID!$A$18:$A$29,0),MATCH(1,($U$2=GRID!$B$1:$U$1)*(КАЛЕНДАРЬ!AG7=GRID!$B$3:$U$3),0))*GRID!$H$42,
ROUNDUP(INDEX(GRID!$B$18:$U$29,MATCH(E$7,GRID!$A$18:$A$29,0),MATCH(1,($U$2=GRID!$B$1:$U$1)*(КАЛЕНДАРЬ!AG7=GRID!$B$3:$U$3),0))*GRID!$H$42*(1-GRID!$H$43),0))</f>
        <v>25200</v>
      </c>
      <c r="G330" s="57" t="s">
        <v>119</v>
      </c>
      <c r="H330" s="57" t="s">
        <v>119</v>
      </c>
      <c r="I330" s="8" cm="1">
        <f t="array" ref="I330">IF($I$2="Длительное проживание от 30 ночей ",
INDEX(GRID!$B$4:$U$15,MATCH(I$7,GRID!$A$4:$A$15,0),MATCH(1,($U$2=GRID!$B$1:$U$1)*(КАЛЕНДАРЬ!AG7=GRID!$B$3:$U$3),0))*GRID!$H$42,
ROUNDUP(INDEX(GRID!$B$4:$U$15,MATCH(I$7,GRID!$A$4:$A$15,0),MATCH(1,($U$2=GRID!$B$1:$U$1)*(КАЛЕНДАРЬ!AG7=GRID!$B$3:$U$3),0))*GRID!$H$42*(1-GRID!$H$43),0))</f>
        <v>28584</v>
      </c>
      <c r="J330" s="8" cm="1">
        <f t="array" ref="J330">IF($I$2="Длительное проживание от 30 ночей ",
INDEX(GRID!$B$18:$U$29,MATCH(I$7,GRID!$A$18:$A$29,0),MATCH(1,($U$2=GRID!$B$1:$U$1)*(КАЛЕНДАРЬ!AG7=GRID!$B$3:$U$3),0))*GRID!$H$42,
ROUNDUP(INDEX(GRID!$B$18:$U$29,MATCH(I$7,GRID!$A$18:$A$29,0),MATCH(1,($U$2=GRID!$B$1:$U$1)*(КАЛЕНДАРЬ!AG7=GRID!$B$3:$U$3),0))*GRID!$H$42*(1-GRID!$H$43),0))</f>
        <v>32184</v>
      </c>
      <c r="K330" s="57" t="s">
        <v>119</v>
      </c>
      <c r="L330" s="57" t="s">
        <v>119</v>
      </c>
      <c r="M330" s="8" cm="1">
        <f t="array" ref="M330">IF($I$2="Длительное проживание от 30 ночей ",
INDEX(GRID!$B$4:$U$15,MATCH(M$7,GRID!$A$4:$A$15,0),MATCH(1,($U$2=GRID!$B$1:$U$1)*(КАЛЕНДАРЬ!AG7=GRID!$B$3:$U$3),0))*GRID!$H$42,
ROUNDUP(INDEX(GRID!$B$4:$U$15,MATCH(M$7,GRID!$A$4:$A$15,0),MATCH(1,($U$2=GRID!$B$1:$U$1)*(КАЛЕНДАРЬ!AG7=GRID!$B$3:$U$3),0))*GRID!$H$42*(1-GRID!$H$43),0))</f>
        <v>46944</v>
      </c>
      <c r="N330" s="8" cm="1">
        <f t="array" ref="N330">IF($I$2="Длительное проживание от 30 ночей ",
INDEX(GRID!$B$18:$U$29,MATCH(M$7,GRID!$A$18:$A$29,0),MATCH(1,($U$2=GRID!$B$1:$U$1)*(КАЛЕНДАРЬ!AG7=GRID!$B$3:$U$3),0))*GRID!$H$42,
ROUNDUP(INDEX(GRID!$B$18:$U$29,MATCH(M$7,GRID!$A$18:$A$29,0),MATCH(1,($U$2=GRID!$B$1:$U$1)*(КАЛЕНДАРЬ!AG7=GRID!$B$3:$U$3),0))*GRID!$H$42*(1-GRID!$H$43),0))</f>
        <v>50544</v>
      </c>
      <c r="O330" s="57" t="s">
        <v>119</v>
      </c>
      <c r="P330" s="8" cm="1">
        <f t="array" ref="P330">IF($I$2="Длительное проживание от 30 ночей ",
INDEX(GRID!$B$4:$U$15,MATCH(P$7,GRID!$A$4:$A$15,0),MATCH(1,($U$2=GRID!$B$1:$U$1)*(КАЛЕНДАРЬ!AG7=GRID!$B$3:$U$3),0))*GRID!$H$42,
ROUNDUP(INDEX(GRID!$B$4:$U$15,MATCH(P$7,GRID!$A$4:$A$15,0),MATCH(1,($U$2=GRID!$B$1:$U$1)*(КАЛЕНДАРЬ!AG7=GRID!$B$3:$U$3),0))*GRID!$H$42*(1-GRID!$H$43),0))</f>
        <v>100584</v>
      </c>
      <c r="Q330" s="8" cm="1">
        <f t="array" ref="Q330">IF($I$2="Длительное проживание от 30 ночей ",
INDEX(GRID!$B$4:$U$15,MATCH(Q$7,GRID!$A$4:$A$15,0),MATCH(1,($U$2=GRID!$B$1:$U$1)*(КАЛЕНДАРЬ!AG7=GRID!$B$3:$U$3),0))*GRID!$H$42,
ROUNDUP(INDEX(GRID!$B$4:$U$15,MATCH(Q$7,GRID!$A$4:$A$15,0),MATCH(1,($U$2=GRID!$B$1:$U$1)*(КАЛЕНДАРЬ!AG7=GRID!$B$3:$U$3),0))*GRID!$H$42*(1-GRID!$H$43),0))</f>
        <v>118368</v>
      </c>
      <c r="R330" s="57" t="s">
        <v>119</v>
      </c>
      <c r="S330" s="57" t="s">
        <v>119</v>
      </c>
      <c r="T330" s="57" t="s">
        <v>119</v>
      </c>
    </row>
    <row r="331" spans="1:20" ht="12.75" customHeight="1">
      <c r="A331" s="148" t="s">
        <v>14</v>
      </c>
      <c r="B331" s="149">
        <v>5</v>
      </c>
      <c r="C331" s="8" cm="1">
        <f t="array" ref="C331">IF($I$2="Длительное проживание от 30 ночей ",
INDEX(GRID!$B$4:$U$15,MATCH(C$7,GRID!$A$4:$A$15,0),MATCH(1,($U$2=GRID!$B$1:$U$1)*(КАЛЕНДАРЬ!AG8=GRID!$B$3:$U$3),0))*GRID!$H$42,
ROUNDUP(INDEX(GRID!$B$4:$U$15,MATCH(C$7,GRID!$A$4:$A$15,0),MATCH(1,($U$2=GRID!$B$1:$U$1)*(КАЛЕНДАРЬ!AG8=GRID!$B$3:$U$3),0))*GRID!$H$42*(1-GRID!$H$43),0))</f>
        <v>18000</v>
      </c>
      <c r="D331" s="8" cm="1">
        <f t="array" ref="D331">IF($I$2="Длительное проживание от 30 ночей ",
INDEX(GRID!$B$18:$U$29,MATCH(C$7,GRID!$A$18:$A$29,0),MATCH(1,($U$2=GRID!$B$1:$U$1)*(КАЛЕНДАРЬ!AG8=GRID!$B$3:$U$3),0))*GRID!$H$42,
ROUNDUP(INDEX(GRID!$B$18:$U$29,MATCH(C$7,GRID!$A$18:$A$29,0),MATCH(1,($U$2=GRID!$B$1:$U$1)*(КАЛЕНДАРЬ!AG8=GRID!$B$3:$U$3),0))*GRID!$H$42*(1-GRID!$H$43),0))</f>
        <v>21600</v>
      </c>
      <c r="E331" s="8" cm="1">
        <f t="array" ref="E331">IF($I$2="Длительное проживание от 30 ночей ",
INDEX(GRID!$B$4:$U$15,MATCH(E$7,GRID!$A$4:$A$15,0),MATCH(1,($U$2=GRID!$B$1:$U$1)*(КАЛЕНДАРЬ!AG8=GRID!$B$3:$U$3),0))*GRID!$H$42,
ROUNDUP(INDEX(GRID!$B$4:$U$15,MATCH(E$7,GRID!$A$4:$A$15,0),MATCH(1,($U$2=GRID!$B$1:$U$1)*(КАЛЕНДАРЬ!AG8=GRID!$B$3:$U$3),0))*GRID!$H$42*(1-GRID!$H$43),0))</f>
        <v>21600</v>
      </c>
      <c r="F331" s="8" cm="1">
        <f t="array" ref="F331">IF($I$2="Длительное проживание от 30 ночей ",
INDEX(GRID!$B$18:$U$29,MATCH(E$7,GRID!$A$18:$A$29,0),MATCH(1,($U$2=GRID!$B$1:$U$1)*(КАЛЕНДАРЬ!AG8=GRID!$B$3:$U$3),0))*GRID!$H$42,
ROUNDUP(INDEX(GRID!$B$18:$U$29,MATCH(E$7,GRID!$A$18:$A$29,0),MATCH(1,($U$2=GRID!$B$1:$U$1)*(КАЛЕНДАРЬ!AG8=GRID!$B$3:$U$3),0))*GRID!$H$42*(1-GRID!$H$43),0))</f>
        <v>25200</v>
      </c>
      <c r="G331" s="57" t="s">
        <v>119</v>
      </c>
      <c r="H331" s="57" t="s">
        <v>119</v>
      </c>
      <c r="I331" s="8" cm="1">
        <f t="array" ref="I331">IF($I$2="Длительное проживание от 30 ночей ",
INDEX(GRID!$B$4:$U$15,MATCH(I$7,GRID!$A$4:$A$15,0),MATCH(1,($U$2=GRID!$B$1:$U$1)*(КАЛЕНДАРЬ!AG8=GRID!$B$3:$U$3),0))*GRID!$H$42,
ROUNDUP(INDEX(GRID!$B$4:$U$15,MATCH(I$7,GRID!$A$4:$A$15,0),MATCH(1,($U$2=GRID!$B$1:$U$1)*(КАЛЕНДАРЬ!AG8=GRID!$B$3:$U$3),0))*GRID!$H$42*(1-GRID!$H$43),0))</f>
        <v>28584</v>
      </c>
      <c r="J331" s="8" cm="1">
        <f t="array" ref="J331">IF($I$2="Длительное проживание от 30 ночей ",
INDEX(GRID!$B$18:$U$29,MATCH(I$7,GRID!$A$18:$A$29,0),MATCH(1,($U$2=GRID!$B$1:$U$1)*(КАЛЕНДАРЬ!AG8=GRID!$B$3:$U$3),0))*GRID!$H$42,
ROUNDUP(INDEX(GRID!$B$18:$U$29,MATCH(I$7,GRID!$A$18:$A$29,0),MATCH(1,($U$2=GRID!$B$1:$U$1)*(КАЛЕНДАРЬ!AG8=GRID!$B$3:$U$3),0))*GRID!$H$42*(1-GRID!$H$43),0))</f>
        <v>32184</v>
      </c>
      <c r="K331" s="57" t="s">
        <v>119</v>
      </c>
      <c r="L331" s="57" t="s">
        <v>119</v>
      </c>
      <c r="M331" s="8" cm="1">
        <f t="array" ref="M331">IF($I$2="Длительное проживание от 30 ночей ",
INDEX(GRID!$B$4:$U$15,MATCH(M$7,GRID!$A$4:$A$15,0),MATCH(1,($U$2=GRID!$B$1:$U$1)*(КАЛЕНДАРЬ!AG8=GRID!$B$3:$U$3),0))*GRID!$H$42,
ROUNDUP(INDEX(GRID!$B$4:$U$15,MATCH(M$7,GRID!$A$4:$A$15,0),MATCH(1,($U$2=GRID!$B$1:$U$1)*(КАЛЕНДАРЬ!AG8=GRID!$B$3:$U$3),0))*GRID!$H$42*(1-GRID!$H$43),0))</f>
        <v>46944</v>
      </c>
      <c r="N331" s="8" cm="1">
        <f t="array" ref="N331">IF($I$2="Длительное проживание от 30 ночей ",
INDEX(GRID!$B$18:$U$29,MATCH(M$7,GRID!$A$18:$A$29,0),MATCH(1,($U$2=GRID!$B$1:$U$1)*(КАЛЕНДАРЬ!AG8=GRID!$B$3:$U$3),0))*GRID!$H$42,
ROUNDUP(INDEX(GRID!$B$18:$U$29,MATCH(M$7,GRID!$A$18:$A$29,0),MATCH(1,($U$2=GRID!$B$1:$U$1)*(КАЛЕНДАРЬ!AG8=GRID!$B$3:$U$3),0))*GRID!$H$42*(1-GRID!$H$43),0))</f>
        <v>50544</v>
      </c>
      <c r="O331" s="57" t="s">
        <v>119</v>
      </c>
      <c r="P331" s="8" cm="1">
        <f t="array" ref="P331">IF($I$2="Длительное проживание от 30 ночей ",
INDEX(GRID!$B$4:$U$15,MATCH(P$7,GRID!$A$4:$A$15,0),MATCH(1,($U$2=GRID!$B$1:$U$1)*(КАЛЕНДАРЬ!AG8=GRID!$B$3:$U$3),0))*GRID!$H$42,
ROUNDUP(INDEX(GRID!$B$4:$U$15,MATCH(P$7,GRID!$A$4:$A$15,0),MATCH(1,($U$2=GRID!$B$1:$U$1)*(КАЛЕНДАРЬ!AG8=GRID!$B$3:$U$3),0))*GRID!$H$42*(1-GRID!$H$43),0))</f>
        <v>100584</v>
      </c>
      <c r="Q331" s="8" cm="1">
        <f t="array" ref="Q331">IF($I$2="Длительное проживание от 30 ночей ",
INDEX(GRID!$B$4:$U$15,MATCH(Q$7,GRID!$A$4:$A$15,0),MATCH(1,($U$2=GRID!$B$1:$U$1)*(КАЛЕНДАРЬ!AG8=GRID!$B$3:$U$3),0))*GRID!$H$42,
ROUNDUP(INDEX(GRID!$B$4:$U$15,MATCH(Q$7,GRID!$A$4:$A$15,0),MATCH(1,($U$2=GRID!$B$1:$U$1)*(КАЛЕНДАРЬ!AG8=GRID!$B$3:$U$3),0))*GRID!$H$42*(1-GRID!$H$43),0))</f>
        <v>118368</v>
      </c>
      <c r="R331" s="57" t="s">
        <v>119</v>
      </c>
      <c r="S331" s="57" t="s">
        <v>119</v>
      </c>
      <c r="T331" s="57" t="s">
        <v>119</v>
      </c>
    </row>
    <row r="332" spans="1:20" ht="12.75" customHeight="1">
      <c r="A332" s="148" t="s">
        <v>15</v>
      </c>
      <c r="B332" s="149">
        <v>6</v>
      </c>
      <c r="C332" s="8" cm="1">
        <f t="array" ref="C332">IF($I$2="Длительное проживание от 30 ночей ",
INDEX(GRID!$B$4:$U$15,MATCH(C$7,GRID!$A$4:$A$15,0),MATCH(1,($U$2=GRID!$B$1:$U$1)*(КАЛЕНДАРЬ!AG9=GRID!$B$3:$U$3),0))*GRID!$H$42,
ROUNDUP(INDEX(GRID!$B$4:$U$15,MATCH(C$7,GRID!$A$4:$A$15,0),MATCH(1,($U$2=GRID!$B$1:$U$1)*(КАЛЕНДАРЬ!AG9=GRID!$B$3:$U$3),0))*GRID!$H$42*(1-GRID!$H$43),0))</f>
        <v>18000</v>
      </c>
      <c r="D332" s="8" cm="1">
        <f t="array" ref="D332">IF($I$2="Длительное проживание от 30 ночей ",
INDEX(GRID!$B$18:$U$29,MATCH(C$7,GRID!$A$18:$A$29,0),MATCH(1,($U$2=GRID!$B$1:$U$1)*(КАЛЕНДАРЬ!AG9=GRID!$B$3:$U$3),0))*GRID!$H$42,
ROUNDUP(INDEX(GRID!$B$18:$U$29,MATCH(C$7,GRID!$A$18:$A$29,0),MATCH(1,($U$2=GRID!$B$1:$U$1)*(КАЛЕНДАРЬ!AG9=GRID!$B$3:$U$3),0))*GRID!$H$42*(1-GRID!$H$43),0))</f>
        <v>21600</v>
      </c>
      <c r="E332" s="8" cm="1">
        <f t="array" ref="E332">IF($I$2="Длительное проживание от 30 ночей ",
INDEX(GRID!$B$4:$U$15,MATCH(E$7,GRID!$A$4:$A$15,0),MATCH(1,($U$2=GRID!$B$1:$U$1)*(КАЛЕНДАРЬ!AG9=GRID!$B$3:$U$3),0))*GRID!$H$42,
ROUNDUP(INDEX(GRID!$B$4:$U$15,MATCH(E$7,GRID!$A$4:$A$15,0),MATCH(1,($U$2=GRID!$B$1:$U$1)*(КАЛЕНДАРЬ!AG9=GRID!$B$3:$U$3),0))*GRID!$H$42*(1-GRID!$H$43),0))</f>
        <v>21600</v>
      </c>
      <c r="F332" s="8" cm="1">
        <f t="array" ref="F332">IF($I$2="Длительное проживание от 30 ночей ",
INDEX(GRID!$B$18:$U$29,MATCH(E$7,GRID!$A$18:$A$29,0),MATCH(1,($U$2=GRID!$B$1:$U$1)*(КАЛЕНДАРЬ!AG9=GRID!$B$3:$U$3),0))*GRID!$H$42,
ROUNDUP(INDEX(GRID!$B$18:$U$29,MATCH(E$7,GRID!$A$18:$A$29,0),MATCH(1,($U$2=GRID!$B$1:$U$1)*(КАЛЕНДАРЬ!AG9=GRID!$B$3:$U$3),0))*GRID!$H$42*(1-GRID!$H$43),0))</f>
        <v>25200</v>
      </c>
      <c r="G332" s="57" t="s">
        <v>119</v>
      </c>
      <c r="H332" s="57" t="s">
        <v>119</v>
      </c>
      <c r="I332" s="8" cm="1">
        <f t="array" ref="I332">IF($I$2="Длительное проживание от 30 ночей ",
INDEX(GRID!$B$4:$U$15,MATCH(I$7,GRID!$A$4:$A$15,0),MATCH(1,($U$2=GRID!$B$1:$U$1)*(КАЛЕНДАРЬ!AG9=GRID!$B$3:$U$3),0))*GRID!$H$42,
ROUNDUP(INDEX(GRID!$B$4:$U$15,MATCH(I$7,GRID!$A$4:$A$15,0),MATCH(1,($U$2=GRID!$B$1:$U$1)*(КАЛЕНДАРЬ!AG9=GRID!$B$3:$U$3),0))*GRID!$H$42*(1-GRID!$H$43),0))</f>
        <v>28584</v>
      </c>
      <c r="J332" s="8" cm="1">
        <f t="array" ref="J332">IF($I$2="Длительное проживание от 30 ночей ",
INDEX(GRID!$B$18:$U$29,MATCH(I$7,GRID!$A$18:$A$29,0),MATCH(1,($U$2=GRID!$B$1:$U$1)*(КАЛЕНДАРЬ!AG9=GRID!$B$3:$U$3),0))*GRID!$H$42,
ROUNDUP(INDEX(GRID!$B$18:$U$29,MATCH(I$7,GRID!$A$18:$A$29,0),MATCH(1,($U$2=GRID!$B$1:$U$1)*(КАЛЕНДАРЬ!AG9=GRID!$B$3:$U$3),0))*GRID!$H$42*(1-GRID!$H$43),0))</f>
        <v>32184</v>
      </c>
      <c r="K332" s="57" t="s">
        <v>119</v>
      </c>
      <c r="L332" s="57" t="s">
        <v>119</v>
      </c>
      <c r="M332" s="8" cm="1">
        <f t="array" ref="M332">IF($I$2="Длительное проживание от 30 ночей ",
INDEX(GRID!$B$4:$U$15,MATCH(M$7,GRID!$A$4:$A$15,0),MATCH(1,($U$2=GRID!$B$1:$U$1)*(КАЛЕНДАРЬ!AG9=GRID!$B$3:$U$3),0))*GRID!$H$42,
ROUNDUP(INDEX(GRID!$B$4:$U$15,MATCH(M$7,GRID!$A$4:$A$15,0),MATCH(1,($U$2=GRID!$B$1:$U$1)*(КАЛЕНДАРЬ!AG9=GRID!$B$3:$U$3),0))*GRID!$H$42*(1-GRID!$H$43),0))</f>
        <v>46944</v>
      </c>
      <c r="N332" s="8" cm="1">
        <f t="array" ref="N332">IF($I$2="Длительное проживание от 30 ночей ",
INDEX(GRID!$B$18:$U$29,MATCH(M$7,GRID!$A$18:$A$29,0),MATCH(1,($U$2=GRID!$B$1:$U$1)*(КАЛЕНДАРЬ!AG9=GRID!$B$3:$U$3),0))*GRID!$H$42,
ROUNDUP(INDEX(GRID!$B$18:$U$29,MATCH(M$7,GRID!$A$18:$A$29,0),MATCH(1,($U$2=GRID!$B$1:$U$1)*(КАЛЕНДАРЬ!AG9=GRID!$B$3:$U$3),0))*GRID!$H$42*(1-GRID!$H$43),0))</f>
        <v>50544</v>
      </c>
      <c r="O332" s="57" t="s">
        <v>119</v>
      </c>
      <c r="P332" s="8" cm="1">
        <f t="array" ref="P332">IF($I$2="Длительное проживание от 30 ночей ",
INDEX(GRID!$B$4:$U$15,MATCH(P$7,GRID!$A$4:$A$15,0),MATCH(1,($U$2=GRID!$B$1:$U$1)*(КАЛЕНДАРЬ!AG9=GRID!$B$3:$U$3),0))*GRID!$H$42,
ROUNDUP(INDEX(GRID!$B$4:$U$15,MATCH(P$7,GRID!$A$4:$A$15,0),MATCH(1,($U$2=GRID!$B$1:$U$1)*(КАЛЕНДАРЬ!AG9=GRID!$B$3:$U$3),0))*GRID!$H$42*(1-GRID!$H$43),0))</f>
        <v>100584</v>
      </c>
      <c r="Q332" s="8" cm="1">
        <f t="array" ref="Q332">IF($I$2="Длительное проживание от 30 ночей ",
INDEX(GRID!$B$4:$U$15,MATCH(Q$7,GRID!$A$4:$A$15,0),MATCH(1,($U$2=GRID!$B$1:$U$1)*(КАЛЕНДАРЬ!AG9=GRID!$B$3:$U$3),0))*GRID!$H$42,
ROUNDUP(INDEX(GRID!$B$4:$U$15,MATCH(Q$7,GRID!$A$4:$A$15,0),MATCH(1,($U$2=GRID!$B$1:$U$1)*(КАЛЕНДАРЬ!AG9=GRID!$B$3:$U$3),0))*GRID!$H$42*(1-GRID!$H$43),0))</f>
        <v>118368</v>
      </c>
      <c r="R332" s="57" t="s">
        <v>119</v>
      </c>
      <c r="S332" s="57" t="s">
        <v>119</v>
      </c>
      <c r="T332" s="57" t="s">
        <v>119</v>
      </c>
    </row>
    <row r="333" spans="1:20" ht="12.75" customHeight="1">
      <c r="A333" s="148" t="s">
        <v>16</v>
      </c>
      <c r="B333" s="149">
        <v>7</v>
      </c>
      <c r="C333" s="8" cm="1">
        <f t="array" ref="C333">IF($I$2="Длительное проживание от 30 ночей ",
INDEX(GRID!$B$4:$U$15,MATCH(C$7,GRID!$A$4:$A$15,0),MATCH(1,($U$2=GRID!$B$1:$U$1)*(КАЛЕНДАРЬ!AG10=GRID!$B$3:$U$3),0))*GRID!$H$42,
ROUNDUP(INDEX(GRID!$B$4:$U$15,MATCH(C$7,GRID!$A$4:$A$15,0),MATCH(1,($U$2=GRID!$B$1:$U$1)*(КАЛЕНДАРЬ!AG10=GRID!$B$3:$U$3),0))*GRID!$H$42*(1-GRID!$H$43),0))</f>
        <v>18000</v>
      </c>
      <c r="D333" s="8" cm="1">
        <f t="array" ref="D333">IF($I$2="Длительное проживание от 30 ночей ",
INDEX(GRID!$B$18:$U$29,MATCH(C$7,GRID!$A$18:$A$29,0),MATCH(1,($U$2=GRID!$B$1:$U$1)*(КАЛЕНДАРЬ!AG10=GRID!$B$3:$U$3),0))*GRID!$H$42,
ROUNDUP(INDEX(GRID!$B$18:$U$29,MATCH(C$7,GRID!$A$18:$A$29,0),MATCH(1,($U$2=GRID!$B$1:$U$1)*(КАЛЕНДАРЬ!AG10=GRID!$B$3:$U$3),0))*GRID!$H$42*(1-GRID!$H$43),0))</f>
        <v>21600</v>
      </c>
      <c r="E333" s="8" cm="1">
        <f t="array" ref="E333">IF($I$2="Длительное проживание от 30 ночей ",
INDEX(GRID!$B$4:$U$15,MATCH(E$7,GRID!$A$4:$A$15,0),MATCH(1,($U$2=GRID!$B$1:$U$1)*(КАЛЕНДАРЬ!AG10=GRID!$B$3:$U$3),0))*GRID!$H$42,
ROUNDUP(INDEX(GRID!$B$4:$U$15,MATCH(E$7,GRID!$A$4:$A$15,0),MATCH(1,($U$2=GRID!$B$1:$U$1)*(КАЛЕНДАРЬ!AG10=GRID!$B$3:$U$3),0))*GRID!$H$42*(1-GRID!$H$43),0))</f>
        <v>21600</v>
      </c>
      <c r="F333" s="8" cm="1">
        <f t="array" ref="F333">IF($I$2="Длительное проживание от 30 ночей ",
INDEX(GRID!$B$18:$U$29,MATCH(E$7,GRID!$A$18:$A$29,0),MATCH(1,($U$2=GRID!$B$1:$U$1)*(КАЛЕНДАРЬ!AG10=GRID!$B$3:$U$3),0))*GRID!$H$42,
ROUNDUP(INDEX(GRID!$B$18:$U$29,MATCH(E$7,GRID!$A$18:$A$29,0),MATCH(1,($U$2=GRID!$B$1:$U$1)*(КАЛЕНДАРЬ!AG10=GRID!$B$3:$U$3),0))*GRID!$H$42*(1-GRID!$H$43),0))</f>
        <v>25200</v>
      </c>
      <c r="G333" s="57" t="s">
        <v>119</v>
      </c>
      <c r="H333" s="57" t="s">
        <v>119</v>
      </c>
      <c r="I333" s="8" cm="1">
        <f t="array" ref="I333">IF($I$2="Длительное проживание от 30 ночей ",
INDEX(GRID!$B$4:$U$15,MATCH(I$7,GRID!$A$4:$A$15,0),MATCH(1,($U$2=GRID!$B$1:$U$1)*(КАЛЕНДАРЬ!AG10=GRID!$B$3:$U$3),0))*GRID!$H$42,
ROUNDUP(INDEX(GRID!$B$4:$U$15,MATCH(I$7,GRID!$A$4:$A$15,0),MATCH(1,($U$2=GRID!$B$1:$U$1)*(КАЛЕНДАРЬ!AG10=GRID!$B$3:$U$3),0))*GRID!$H$42*(1-GRID!$H$43),0))</f>
        <v>28584</v>
      </c>
      <c r="J333" s="8" cm="1">
        <f t="array" ref="J333">IF($I$2="Длительное проживание от 30 ночей ",
INDEX(GRID!$B$18:$U$29,MATCH(I$7,GRID!$A$18:$A$29,0),MATCH(1,($U$2=GRID!$B$1:$U$1)*(КАЛЕНДАРЬ!AG10=GRID!$B$3:$U$3),0))*GRID!$H$42,
ROUNDUP(INDEX(GRID!$B$18:$U$29,MATCH(I$7,GRID!$A$18:$A$29,0),MATCH(1,($U$2=GRID!$B$1:$U$1)*(КАЛЕНДАРЬ!AG10=GRID!$B$3:$U$3),0))*GRID!$H$42*(1-GRID!$H$43),0))</f>
        <v>32184</v>
      </c>
      <c r="K333" s="57" t="s">
        <v>119</v>
      </c>
      <c r="L333" s="57" t="s">
        <v>119</v>
      </c>
      <c r="M333" s="8" cm="1">
        <f t="array" ref="M333">IF($I$2="Длительное проживание от 30 ночей ",
INDEX(GRID!$B$4:$U$15,MATCH(M$7,GRID!$A$4:$A$15,0),MATCH(1,($U$2=GRID!$B$1:$U$1)*(КАЛЕНДАРЬ!AG10=GRID!$B$3:$U$3),0))*GRID!$H$42,
ROUNDUP(INDEX(GRID!$B$4:$U$15,MATCH(M$7,GRID!$A$4:$A$15,0),MATCH(1,($U$2=GRID!$B$1:$U$1)*(КАЛЕНДАРЬ!AG10=GRID!$B$3:$U$3),0))*GRID!$H$42*(1-GRID!$H$43),0))</f>
        <v>46944</v>
      </c>
      <c r="N333" s="8" cm="1">
        <f t="array" ref="N333">IF($I$2="Длительное проживание от 30 ночей ",
INDEX(GRID!$B$18:$U$29,MATCH(M$7,GRID!$A$18:$A$29,0),MATCH(1,($U$2=GRID!$B$1:$U$1)*(КАЛЕНДАРЬ!AG10=GRID!$B$3:$U$3),0))*GRID!$H$42,
ROUNDUP(INDEX(GRID!$B$18:$U$29,MATCH(M$7,GRID!$A$18:$A$29,0),MATCH(1,($U$2=GRID!$B$1:$U$1)*(КАЛЕНДАРЬ!AG10=GRID!$B$3:$U$3),0))*GRID!$H$42*(1-GRID!$H$43),0))</f>
        <v>50544</v>
      </c>
      <c r="O333" s="57" t="s">
        <v>119</v>
      </c>
      <c r="P333" s="8" cm="1">
        <f t="array" ref="P333">IF($I$2="Длительное проживание от 30 ночей ",
INDEX(GRID!$B$4:$U$15,MATCH(P$7,GRID!$A$4:$A$15,0),MATCH(1,($U$2=GRID!$B$1:$U$1)*(КАЛЕНДАРЬ!AG10=GRID!$B$3:$U$3),0))*GRID!$H$42,
ROUNDUP(INDEX(GRID!$B$4:$U$15,MATCH(P$7,GRID!$A$4:$A$15,0),MATCH(1,($U$2=GRID!$B$1:$U$1)*(КАЛЕНДАРЬ!AG10=GRID!$B$3:$U$3),0))*GRID!$H$42*(1-GRID!$H$43),0))</f>
        <v>100584</v>
      </c>
      <c r="Q333" s="8" cm="1">
        <f t="array" ref="Q333">IF($I$2="Длительное проживание от 30 ночей ",
INDEX(GRID!$B$4:$U$15,MATCH(Q$7,GRID!$A$4:$A$15,0),MATCH(1,($U$2=GRID!$B$1:$U$1)*(КАЛЕНДАРЬ!AG10=GRID!$B$3:$U$3),0))*GRID!$H$42,
ROUNDUP(INDEX(GRID!$B$4:$U$15,MATCH(Q$7,GRID!$A$4:$A$15,0),MATCH(1,($U$2=GRID!$B$1:$U$1)*(КАЛЕНДАРЬ!AG10=GRID!$B$3:$U$3),0))*GRID!$H$42*(1-GRID!$H$43),0))</f>
        <v>118368</v>
      </c>
      <c r="R333" s="57" t="s">
        <v>119</v>
      </c>
      <c r="S333" s="57" t="s">
        <v>119</v>
      </c>
      <c r="T333" s="57" t="s">
        <v>119</v>
      </c>
    </row>
    <row r="334" spans="1:20" ht="12.75" customHeight="1">
      <c r="A334" s="148" t="s">
        <v>17</v>
      </c>
      <c r="B334" s="149">
        <v>8</v>
      </c>
      <c r="C334" s="8" cm="1">
        <f t="array" ref="C334">IF($I$2="Длительное проживание от 30 ночей ",
INDEX(GRID!$B$4:$U$15,MATCH(C$7,GRID!$A$4:$A$15,0),MATCH(1,($U$2=GRID!$B$1:$U$1)*(КАЛЕНДАРЬ!AG11=GRID!$B$3:$U$3),0))*GRID!$H$42,
ROUNDUP(INDEX(GRID!$B$4:$U$15,MATCH(C$7,GRID!$A$4:$A$15,0),MATCH(1,($U$2=GRID!$B$1:$U$1)*(КАЛЕНДАРЬ!AG11=GRID!$B$3:$U$3),0))*GRID!$H$42*(1-GRID!$H$43),0))</f>
        <v>18000</v>
      </c>
      <c r="D334" s="8" cm="1">
        <f t="array" ref="D334">IF($I$2="Длительное проживание от 30 ночей ",
INDEX(GRID!$B$18:$U$29,MATCH(C$7,GRID!$A$18:$A$29,0),MATCH(1,($U$2=GRID!$B$1:$U$1)*(КАЛЕНДАРЬ!AG11=GRID!$B$3:$U$3),0))*GRID!$H$42,
ROUNDUP(INDEX(GRID!$B$18:$U$29,MATCH(C$7,GRID!$A$18:$A$29,0),MATCH(1,($U$2=GRID!$B$1:$U$1)*(КАЛЕНДАРЬ!AG11=GRID!$B$3:$U$3),0))*GRID!$H$42*(1-GRID!$H$43),0))</f>
        <v>21600</v>
      </c>
      <c r="E334" s="8" cm="1">
        <f t="array" ref="E334">IF($I$2="Длительное проживание от 30 ночей ",
INDEX(GRID!$B$4:$U$15,MATCH(E$7,GRID!$A$4:$A$15,0),MATCH(1,($U$2=GRID!$B$1:$U$1)*(КАЛЕНДАРЬ!AG11=GRID!$B$3:$U$3),0))*GRID!$H$42,
ROUNDUP(INDEX(GRID!$B$4:$U$15,MATCH(E$7,GRID!$A$4:$A$15,0),MATCH(1,($U$2=GRID!$B$1:$U$1)*(КАЛЕНДАРЬ!AG11=GRID!$B$3:$U$3),0))*GRID!$H$42*(1-GRID!$H$43),0))</f>
        <v>21600</v>
      </c>
      <c r="F334" s="8" cm="1">
        <f t="array" ref="F334">IF($I$2="Длительное проживание от 30 ночей ",
INDEX(GRID!$B$18:$U$29,MATCH(E$7,GRID!$A$18:$A$29,0),MATCH(1,($U$2=GRID!$B$1:$U$1)*(КАЛЕНДАРЬ!AG11=GRID!$B$3:$U$3),0))*GRID!$H$42,
ROUNDUP(INDEX(GRID!$B$18:$U$29,MATCH(E$7,GRID!$A$18:$A$29,0),MATCH(1,($U$2=GRID!$B$1:$U$1)*(КАЛЕНДАРЬ!AG11=GRID!$B$3:$U$3),0))*GRID!$H$42*(1-GRID!$H$43),0))</f>
        <v>25200</v>
      </c>
      <c r="G334" s="57" t="s">
        <v>119</v>
      </c>
      <c r="H334" s="57" t="s">
        <v>119</v>
      </c>
      <c r="I334" s="8" cm="1">
        <f t="array" ref="I334">IF($I$2="Длительное проживание от 30 ночей ",
INDEX(GRID!$B$4:$U$15,MATCH(I$7,GRID!$A$4:$A$15,0),MATCH(1,($U$2=GRID!$B$1:$U$1)*(КАЛЕНДАРЬ!AG11=GRID!$B$3:$U$3),0))*GRID!$H$42,
ROUNDUP(INDEX(GRID!$B$4:$U$15,MATCH(I$7,GRID!$A$4:$A$15,0),MATCH(1,($U$2=GRID!$B$1:$U$1)*(КАЛЕНДАРЬ!AG11=GRID!$B$3:$U$3),0))*GRID!$H$42*(1-GRID!$H$43),0))</f>
        <v>28584</v>
      </c>
      <c r="J334" s="8" cm="1">
        <f t="array" ref="J334">IF($I$2="Длительное проживание от 30 ночей ",
INDEX(GRID!$B$18:$U$29,MATCH(I$7,GRID!$A$18:$A$29,0),MATCH(1,($U$2=GRID!$B$1:$U$1)*(КАЛЕНДАРЬ!AG11=GRID!$B$3:$U$3),0))*GRID!$H$42,
ROUNDUP(INDEX(GRID!$B$18:$U$29,MATCH(I$7,GRID!$A$18:$A$29,0),MATCH(1,($U$2=GRID!$B$1:$U$1)*(КАЛЕНДАРЬ!AG11=GRID!$B$3:$U$3),0))*GRID!$H$42*(1-GRID!$H$43),0))</f>
        <v>32184</v>
      </c>
      <c r="K334" s="57" t="s">
        <v>119</v>
      </c>
      <c r="L334" s="57" t="s">
        <v>119</v>
      </c>
      <c r="M334" s="8" cm="1">
        <f t="array" ref="M334">IF($I$2="Длительное проживание от 30 ночей ",
INDEX(GRID!$B$4:$U$15,MATCH(M$7,GRID!$A$4:$A$15,0),MATCH(1,($U$2=GRID!$B$1:$U$1)*(КАЛЕНДАРЬ!AG11=GRID!$B$3:$U$3),0))*GRID!$H$42,
ROUNDUP(INDEX(GRID!$B$4:$U$15,MATCH(M$7,GRID!$A$4:$A$15,0),MATCH(1,($U$2=GRID!$B$1:$U$1)*(КАЛЕНДАРЬ!AG11=GRID!$B$3:$U$3),0))*GRID!$H$42*(1-GRID!$H$43),0))</f>
        <v>46944</v>
      </c>
      <c r="N334" s="8" cm="1">
        <f t="array" ref="N334">IF($I$2="Длительное проживание от 30 ночей ",
INDEX(GRID!$B$18:$U$29,MATCH(M$7,GRID!$A$18:$A$29,0),MATCH(1,($U$2=GRID!$B$1:$U$1)*(КАЛЕНДАРЬ!AG11=GRID!$B$3:$U$3),0))*GRID!$H$42,
ROUNDUP(INDEX(GRID!$B$18:$U$29,MATCH(M$7,GRID!$A$18:$A$29,0),MATCH(1,($U$2=GRID!$B$1:$U$1)*(КАЛЕНДАРЬ!AG11=GRID!$B$3:$U$3),0))*GRID!$H$42*(1-GRID!$H$43),0))</f>
        <v>50544</v>
      </c>
      <c r="O334" s="57" t="s">
        <v>119</v>
      </c>
      <c r="P334" s="8" cm="1">
        <f t="array" ref="P334">IF($I$2="Длительное проживание от 30 ночей ",
INDEX(GRID!$B$4:$U$15,MATCH(P$7,GRID!$A$4:$A$15,0),MATCH(1,($U$2=GRID!$B$1:$U$1)*(КАЛЕНДАРЬ!AG11=GRID!$B$3:$U$3),0))*GRID!$H$42,
ROUNDUP(INDEX(GRID!$B$4:$U$15,MATCH(P$7,GRID!$A$4:$A$15,0),MATCH(1,($U$2=GRID!$B$1:$U$1)*(КАЛЕНДАРЬ!AG11=GRID!$B$3:$U$3),0))*GRID!$H$42*(1-GRID!$H$43),0))</f>
        <v>100584</v>
      </c>
      <c r="Q334" s="8" cm="1">
        <f t="array" ref="Q334">IF($I$2="Длительное проживание от 30 ночей ",
INDEX(GRID!$B$4:$U$15,MATCH(Q$7,GRID!$A$4:$A$15,0),MATCH(1,($U$2=GRID!$B$1:$U$1)*(КАЛЕНДАРЬ!AG11=GRID!$B$3:$U$3),0))*GRID!$H$42,
ROUNDUP(INDEX(GRID!$B$4:$U$15,MATCH(Q$7,GRID!$A$4:$A$15,0),MATCH(1,($U$2=GRID!$B$1:$U$1)*(КАЛЕНДАРЬ!AG11=GRID!$B$3:$U$3),0))*GRID!$H$42*(1-GRID!$H$43),0))</f>
        <v>118368</v>
      </c>
      <c r="R334" s="57" t="s">
        <v>119</v>
      </c>
      <c r="S334" s="57" t="s">
        <v>119</v>
      </c>
      <c r="T334" s="57" t="s">
        <v>119</v>
      </c>
    </row>
    <row r="335" spans="1:20" ht="12.75" customHeight="1">
      <c r="A335" s="148" t="s">
        <v>11</v>
      </c>
      <c r="B335" s="149">
        <v>9</v>
      </c>
      <c r="C335" s="8" cm="1">
        <f t="array" ref="C335">IF($I$2="Длительное проживание от 30 ночей ",
INDEX(GRID!$B$4:$U$15,MATCH(C$7,GRID!$A$4:$A$15,0),MATCH(1,($U$2=GRID!$B$1:$U$1)*(КАЛЕНДАРЬ!AG12=GRID!$B$3:$U$3),0))*GRID!$H$42,
ROUNDUP(INDEX(GRID!$B$4:$U$15,MATCH(C$7,GRID!$A$4:$A$15,0),MATCH(1,($U$2=GRID!$B$1:$U$1)*(КАЛЕНДАРЬ!AG12=GRID!$B$3:$U$3),0))*GRID!$H$42*(1-GRID!$H$43),0))</f>
        <v>18000</v>
      </c>
      <c r="D335" s="8" cm="1">
        <f t="array" ref="D335">IF($I$2="Длительное проживание от 30 ночей ",
INDEX(GRID!$B$18:$U$29,MATCH(C$7,GRID!$A$18:$A$29,0),MATCH(1,($U$2=GRID!$B$1:$U$1)*(КАЛЕНДАРЬ!AG12=GRID!$B$3:$U$3),0))*GRID!$H$42,
ROUNDUP(INDEX(GRID!$B$18:$U$29,MATCH(C$7,GRID!$A$18:$A$29,0),MATCH(1,($U$2=GRID!$B$1:$U$1)*(КАЛЕНДАРЬ!AG12=GRID!$B$3:$U$3),0))*GRID!$H$42*(1-GRID!$H$43),0))</f>
        <v>21600</v>
      </c>
      <c r="E335" s="8" cm="1">
        <f t="array" ref="E335">IF($I$2="Длительное проживание от 30 ночей ",
INDEX(GRID!$B$4:$U$15,MATCH(E$7,GRID!$A$4:$A$15,0),MATCH(1,($U$2=GRID!$B$1:$U$1)*(КАЛЕНДАРЬ!AG12=GRID!$B$3:$U$3),0))*GRID!$H$42,
ROUNDUP(INDEX(GRID!$B$4:$U$15,MATCH(E$7,GRID!$A$4:$A$15,0),MATCH(1,($U$2=GRID!$B$1:$U$1)*(КАЛЕНДАРЬ!AG12=GRID!$B$3:$U$3),0))*GRID!$H$42*(1-GRID!$H$43),0))</f>
        <v>21600</v>
      </c>
      <c r="F335" s="8" cm="1">
        <f t="array" ref="F335">IF($I$2="Длительное проживание от 30 ночей ",
INDEX(GRID!$B$18:$U$29,MATCH(E$7,GRID!$A$18:$A$29,0),MATCH(1,($U$2=GRID!$B$1:$U$1)*(КАЛЕНДАРЬ!AG12=GRID!$B$3:$U$3),0))*GRID!$H$42,
ROUNDUP(INDEX(GRID!$B$18:$U$29,MATCH(E$7,GRID!$A$18:$A$29,0),MATCH(1,($U$2=GRID!$B$1:$U$1)*(КАЛЕНДАРЬ!AG12=GRID!$B$3:$U$3),0))*GRID!$H$42*(1-GRID!$H$43),0))</f>
        <v>25200</v>
      </c>
      <c r="G335" s="57" t="s">
        <v>119</v>
      </c>
      <c r="H335" s="57" t="s">
        <v>119</v>
      </c>
      <c r="I335" s="8" cm="1">
        <f t="array" ref="I335">IF($I$2="Длительное проживание от 30 ночей ",
INDEX(GRID!$B$4:$U$15,MATCH(I$7,GRID!$A$4:$A$15,0),MATCH(1,($U$2=GRID!$B$1:$U$1)*(КАЛЕНДАРЬ!AG12=GRID!$B$3:$U$3),0))*GRID!$H$42,
ROUNDUP(INDEX(GRID!$B$4:$U$15,MATCH(I$7,GRID!$A$4:$A$15,0),MATCH(1,($U$2=GRID!$B$1:$U$1)*(КАЛЕНДАРЬ!AG12=GRID!$B$3:$U$3),0))*GRID!$H$42*(1-GRID!$H$43),0))</f>
        <v>28584</v>
      </c>
      <c r="J335" s="8" cm="1">
        <f t="array" ref="J335">IF($I$2="Длительное проживание от 30 ночей ",
INDEX(GRID!$B$18:$U$29,MATCH(I$7,GRID!$A$18:$A$29,0),MATCH(1,($U$2=GRID!$B$1:$U$1)*(КАЛЕНДАРЬ!AG12=GRID!$B$3:$U$3),0))*GRID!$H$42,
ROUNDUP(INDEX(GRID!$B$18:$U$29,MATCH(I$7,GRID!$A$18:$A$29,0),MATCH(1,($U$2=GRID!$B$1:$U$1)*(КАЛЕНДАРЬ!AG12=GRID!$B$3:$U$3),0))*GRID!$H$42*(1-GRID!$H$43),0))</f>
        <v>32184</v>
      </c>
      <c r="K335" s="57" t="s">
        <v>119</v>
      </c>
      <c r="L335" s="57" t="s">
        <v>119</v>
      </c>
      <c r="M335" s="8" cm="1">
        <f t="array" ref="M335">IF($I$2="Длительное проживание от 30 ночей ",
INDEX(GRID!$B$4:$U$15,MATCH(M$7,GRID!$A$4:$A$15,0),MATCH(1,($U$2=GRID!$B$1:$U$1)*(КАЛЕНДАРЬ!AG12=GRID!$B$3:$U$3),0))*GRID!$H$42,
ROUNDUP(INDEX(GRID!$B$4:$U$15,MATCH(M$7,GRID!$A$4:$A$15,0),MATCH(1,($U$2=GRID!$B$1:$U$1)*(КАЛЕНДАРЬ!AG12=GRID!$B$3:$U$3),0))*GRID!$H$42*(1-GRID!$H$43),0))</f>
        <v>46944</v>
      </c>
      <c r="N335" s="8" cm="1">
        <f t="array" ref="N335">IF($I$2="Длительное проживание от 30 ночей ",
INDEX(GRID!$B$18:$U$29,MATCH(M$7,GRID!$A$18:$A$29,0),MATCH(1,($U$2=GRID!$B$1:$U$1)*(КАЛЕНДАРЬ!AG12=GRID!$B$3:$U$3),0))*GRID!$H$42,
ROUNDUP(INDEX(GRID!$B$18:$U$29,MATCH(M$7,GRID!$A$18:$A$29,0),MATCH(1,($U$2=GRID!$B$1:$U$1)*(КАЛЕНДАРЬ!AG12=GRID!$B$3:$U$3),0))*GRID!$H$42*(1-GRID!$H$43),0))</f>
        <v>50544</v>
      </c>
      <c r="O335" s="57" t="s">
        <v>119</v>
      </c>
      <c r="P335" s="8" cm="1">
        <f t="array" ref="P335">IF($I$2="Длительное проживание от 30 ночей ",
INDEX(GRID!$B$4:$U$15,MATCH(P$7,GRID!$A$4:$A$15,0),MATCH(1,($U$2=GRID!$B$1:$U$1)*(КАЛЕНДАРЬ!AG12=GRID!$B$3:$U$3),0))*GRID!$H$42,
ROUNDUP(INDEX(GRID!$B$4:$U$15,MATCH(P$7,GRID!$A$4:$A$15,0),MATCH(1,($U$2=GRID!$B$1:$U$1)*(КАЛЕНДАРЬ!AG12=GRID!$B$3:$U$3),0))*GRID!$H$42*(1-GRID!$H$43),0))</f>
        <v>100584</v>
      </c>
      <c r="Q335" s="8" cm="1">
        <f t="array" ref="Q335">IF($I$2="Длительное проживание от 30 ночей ",
INDEX(GRID!$B$4:$U$15,MATCH(Q$7,GRID!$A$4:$A$15,0),MATCH(1,($U$2=GRID!$B$1:$U$1)*(КАЛЕНДАРЬ!AG12=GRID!$B$3:$U$3),0))*GRID!$H$42,
ROUNDUP(INDEX(GRID!$B$4:$U$15,MATCH(Q$7,GRID!$A$4:$A$15,0),MATCH(1,($U$2=GRID!$B$1:$U$1)*(КАЛЕНДАРЬ!AG12=GRID!$B$3:$U$3),0))*GRID!$H$42*(1-GRID!$H$43),0))</f>
        <v>118368</v>
      </c>
      <c r="R335" s="57" t="s">
        <v>119</v>
      </c>
      <c r="S335" s="57" t="s">
        <v>119</v>
      </c>
      <c r="T335" s="57" t="s">
        <v>119</v>
      </c>
    </row>
    <row r="336" spans="1:20" ht="12.75" customHeight="1">
      <c r="A336" s="148" t="s">
        <v>12</v>
      </c>
      <c r="B336" s="149">
        <v>10</v>
      </c>
      <c r="C336" s="8" cm="1">
        <f t="array" ref="C336">IF($I$2="Длительное проживание от 30 ночей ",
INDEX(GRID!$B$4:$U$15,MATCH(C$7,GRID!$A$4:$A$15,0),MATCH(1,($U$2=GRID!$B$1:$U$1)*(КАЛЕНДАРЬ!AG13=GRID!$B$3:$U$3),0))*GRID!$H$42,
ROUNDUP(INDEX(GRID!$B$4:$U$15,MATCH(C$7,GRID!$A$4:$A$15,0),MATCH(1,($U$2=GRID!$B$1:$U$1)*(КАЛЕНДАРЬ!AG13=GRID!$B$3:$U$3),0))*GRID!$H$42*(1-GRID!$H$43),0))</f>
        <v>18000</v>
      </c>
      <c r="D336" s="8" cm="1">
        <f t="array" ref="D336">IF($I$2="Длительное проживание от 30 ночей ",
INDEX(GRID!$B$18:$U$29,MATCH(C$7,GRID!$A$18:$A$29,0),MATCH(1,($U$2=GRID!$B$1:$U$1)*(КАЛЕНДАРЬ!AG13=GRID!$B$3:$U$3),0))*GRID!$H$42,
ROUNDUP(INDEX(GRID!$B$18:$U$29,MATCH(C$7,GRID!$A$18:$A$29,0),MATCH(1,($U$2=GRID!$B$1:$U$1)*(КАЛЕНДАРЬ!AG13=GRID!$B$3:$U$3),0))*GRID!$H$42*(1-GRID!$H$43),0))</f>
        <v>21600</v>
      </c>
      <c r="E336" s="8" cm="1">
        <f t="array" ref="E336">IF($I$2="Длительное проживание от 30 ночей ",
INDEX(GRID!$B$4:$U$15,MATCH(E$7,GRID!$A$4:$A$15,0),MATCH(1,($U$2=GRID!$B$1:$U$1)*(КАЛЕНДАРЬ!AG13=GRID!$B$3:$U$3),0))*GRID!$H$42,
ROUNDUP(INDEX(GRID!$B$4:$U$15,MATCH(E$7,GRID!$A$4:$A$15,0),MATCH(1,($U$2=GRID!$B$1:$U$1)*(КАЛЕНДАРЬ!AG13=GRID!$B$3:$U$3),0))*GRID!$H$42*(1-GRID!$H$43),0))</f>
        <v>21600</v>
      </c>
      <c r="F336" s="8" cm="1">
        <f t="array" ref="F336">IF($I$2="Длительное проживание от 30 ночей ",
INDEX(GRID!$B$18:$U$29,MATCH(E$7,GRID!$A$18:$A$29,0),MATCH(1,($U$2=GRID!$B$1:$U$1)*(КАЛЕНДАРЬ!AG13=GRID!$B$3:$U$3),0))*GRID!$H$42,
ROUNDUP(INDEX(GRID!$B$18:$U$29,MATCH(E$7,GRID!$A$18:$A$29,0),MATCH(1,($U$2=GRID!$B$1:$U$1)*(КАЛЕНДАРЬ!AG13=GRID!$B$3:$U$3),0))*GRID!$H$42*(1-GRID!$H$43),0))</f>
        <v>25200</v>
      </c>
      <c r="G336" s="57" t="s">
        <v>119</v>
      </c>
      <c r="H336" s="57" t="s">
        <v>119</v>
      </c>
      <c r="I336" s="8" cm="1">
        <f t="array" ref="I336">IF($I$2="Длительное проживание от 30 ночей ",
INDEX(GRID!$B$4:$U$15,MATCH(I$7,GRID!$A$4:$A$15,0),MATCH(1,($U$2=GRID!$B$1:$U$1)*(КАЛЕНДАРЬ!AG13=GRID!$B$3:$U$3),0))*GRID!$H$42,
ROUNDUP(INDEX(GRID!$B$4:$U$15,MATCH(I$7,GRID!$A$4:$A$15,0),MATCH(1,($U$2=GRID!$B$1:$U$1)*(КАЛЕНДАРЬ!AG13=GRID!$B$3:$U$3),0))*GRID!$H$42*(1-GRID!$H$43),0))</f>
        <v>28584</v>
      </c>
      <c r="J336" s="8" cm="1">
        <f t="array" ref="J336">IF($I$2="Длительное проживание от 30 ночей ",
INDEX(GRID!$B$18:$U$29,MATCH(I$7,GRID!$A$18:$A$29,0),MATCH(1,($U$2=GRID!$B$1:$U$1)*(КАЛЕНДАРЬ!AG13=GRID!$B$3:$U$3),0))*GRID!$H$42,
ROUNDUP(INDEX(GRID!$B$18:$U$29,MATCH(I$7,GRID!$A$18:$A$29,0),MATCH(1,($U$2=GRID!$B$1:$U$1)*(КАЛЕНДАРЬ!AG13=GRID!$B$3:$U$3),0))*GRID!$H$42*(1-GRID!$H$43),0))</f>
        <v>32184</v>
      </c>
      <c r="K336" s="57" t="s">
        <v>119</v>
      </c>
      <c r="L336" s="57" t="s">
        <v>119</v>
      </c>
      <c r="M336" s="8" cm="1">
        <f t="array" ref="M336">IF($I$2="Длительное проживание от 30 ночей ",
INDEX(GRID!$B$4:$U$15,MATCH(M$7,GRID!$A$4:$A$15,0),MATCH(1,($U$2=GRID!$B$1:$U$1)*(КАЛЕНДАРЬ!AG13=GRID!$B$3:$U$3),0))*GRID!$H$42,
ROUNDUP(INDEX(GRID!$B$4:$U$15,MATCH(M$7,GRID!$A$4:$A$15,0),MATCH(1,($U$2=GRID!$B$1:$U$1)*(КАЛЕНДАРЬ!AG13=GRID!$B$3:$U$3),0))*GRID!$H$42*(1-GRID!$H$43),0))</f>
        <v>46944</v>
      </c>
      <c r="N336" s="8" cm="1">
        <f t="array" ref="N336">IF($I$2="Длительное проживание от 30 ночей ",
INDEX(GRID!$B$18:$U$29,MATCH(M$7,GRID!$A$18:$A$29,0),MATCH(1,($U$2=GRID!$B$1:$U$1)*(КАЛЕНДАРЬ!AG13=GRID!$B$3:$U$3),0))*GRID!$H$42,
ROUNDUP(INDEX(GRID!$B$18:$U$29,MATCH(M$7,GRID!$A$18:$A$29,0),MATCH(1,($U$2=GRID!$B$1:$U$1)*(КАЛЕНДАРЬ!AG13=GRID!$B$3:$U$3),0))*GRID!$H$42*(1-GRID!$H$43),0))</f>
        <v>50544</v>
      </c>
      <c r="O336" s="57" t="s">
        <v>119</v>
      </c>
      <c r="P336" s="8" cm="1">
        <f t="array" ref="P336">IF($I$2="Длительное проживание от 30 ночей ",
INDEX(GRID!$B$4:$U$15,MATCH(P$7,GRID!$A$4:$A$15,0),MATCH(1,($U$2=GRID!$B$1:$U$1)*(КАЛЕНДАРЬ!AG13=GRID!$B$3:$U$3),0))*GRID!$H$42,
ROUNDUP(INDEX(GRID!$B$4:$U$15,MATCH(P$7,GRID!$A$4:$A$15,0),MATCH(1,($U$2=GRID!$B$1:$U$1)*(КАЛЕНДАРЬ!AG13=GRID!$B$3:$U$3),0))*GRID!$H$42*(1-GRID!$H$43),0))</f>
        <v>100584</v>
      </c>
      <c r="Q336" s="8" cm="1">
        <f t="array" ref="Q336">IF($I$2="Длительное проживание от 30 ночей ",
INDEX(GRID!$B$4:$U$15,MATCH(Q$7,GRID!$A$4:$A$15,0),MATCH(1,($U$2=GRID!$B$1:$U$1)*(КАЛЕНДАРЬ!AG13=GRID!$B$3:$U$3),0))*GRID!$H$42,
ROUNDUP(INDEX(GRID!$B$4:$U$15,MATCH(Q$7,GRID!$A$4:$A$15,0),MATCH(1,($U$2=GRID!$B$1:$U$1)*(КАЛЕНДАРЬ!AG13=GRID!$B$3:$U$3),0))*GRID!$H$42*(1-GRID!$H$43),0))</f>
        <v>118368</v>
      </c>
      <c r="R336" s="57" t="s">
        <v>119</v>
      </c>
      <c r="S336" s="57" t="s">
        <v>119</v>
      </c>
      <c r="T336" s="57" t="s">
        <v>119</v>
      </c>
    </row>
    <row r="337" spans="1:20" ht="12.75" customHeight="1">
      <c r="A337" s="148" t="s">
        <v>13</v>
      </c>
      <c r="B337" s="149">
        <v>11</v>
      </c>
      <c r="C337" s="8" cm="1">
        <f t="array" ref="C337">IF($I$2="Длительное проживание от 30 ночей ",
INDEX(GRID!$B$4:$U$15,MATCH(C$7,GRID!$A$4:$A$15,0),MATCH(1,($U$2=GRID!$B$1:$U$1)*(КАЛЕНДАРЬ!AG14=GRID!$B$3:$U$3),0))*GRID!$H$42,
ROUNDUP(INDEX(GRID!$B$4:$U$15,MATCH(C$7,GRID!$A$4:$A$15,0),MATCH(1,($U$2=GRID!$B$1:$U$1)*(КАЛЕНДАРЬ!AG14=GRID!$B$3:$U$3),0))*GRID!$H$42*(1-GRID!$H$43),0))</f>
        <v>18000</v>
      </c>
      <c r="D337" s="8" cm="1">
        <f t="array" ref="D337">IF($I$2="Длительное проживание от 30 ночей ",
INDEX(GRID!$B$18:$U$29,MATCH(C$7,GRID!$A$18:$A$29,0),MATCH(1,($U$2=GRID!$B$1:$U$1)*(КАЛЕНДАРЬ!AG14=GRID!$B$3:$U$3),0))*GRID!$H$42,
ROUNDUP(INDEX(GRID!$B$18:$U$29,MATCH(C$7,GRID!$A$18:$A$29,0),MATCH(1,($U$2=GRID!$B$1:$U$1)*(КАЛЕНДАРЬ!AG14=GRID!$B$3:$U$3),0))*GRID!$H$42*(1-GRID!$H$43),0))</f>
        <v>21600</v>
      </c>
      <c r="E337" s="8" cm="1">
        <f t="array" ref="E337">IF($I$2="Длительное проживание от 30 ночей ",
INDEX(GRID!$B$4:$U$15,MATCH(E$7,GRID!$A$4:$A$15,0),MATCH(1,($U$2=GRID!$B$1:$U$1)*(КАЛЕНДАРЬ!AG14=GRID!$B$3:$U$3),0))*GRID!$H$42,
ROUNDUP(INDEX(GRID!$B$4:$U$15,MATCH(E$7,GRID!$A$4:$A$15,0),MATCH(1,($U$2=GRID!$B$1:$U$1)*(КАЛЕНДАРЬ!AG14=GRID!$B$3:$U$3),0))*GRID!$H$42*(1-GRID!$H$43),0))</f>
        <v>21600</v>
      </c>
      <c r="F337" s="8" cm="1">
        <f t="array" ref="F337">IF($I$2="Длительное проживание от 30 ночей ",
INDEX(GRID!$B$18:$U$29,MATCH(E$7,GRID!$A$18:$A$29,0),MATCH(1,($U$2=GRID!$B$1:$U$1)*(КАЛЕНДАРЬ!AG14=GRID!$B$3:$U$3),0))*GRID!$H$42,
ROUNDUP(INDEX(GRID!$B$18:$U$29,MATCH(E$7,GRID!$A$18:$A$29,0),MATCH(1,($U$2=GRID!$B$1:$U$1)*(КАЛЕНДАРЬ!AG14=GRID!$B$3:$U$3),0))*GRID!$H$42*(1-GRID!$H$43),0))</f>
        <v>25200</v>
      </c>
      <c r="G337" s="57" t="s">
        <v>119</v>
      </c>
      <c r="H337" s="57" t="s">
        <v>119</v>
      </c>
      <c r="I337" s="8" cm="1">
        <f t="array" ref="I337">IF($I$2="Длительное проживание от 30 ночей ",
INDEX(GRID!$B$4:$U$15,MATCH(I$7,GRID!$A$4:$A$15,0),MATCH(1,($U$2=GRID!$B$1:$U$1)*(КАЛЕНДАРЬ!AG14=GRID!$B$3:$U$3),0))*GRID!$H$42,
ROUNDUP(INDEX(GRID!$B$4:$U$15,MATCH(I$7,GRID!$A$4:$A$15,0),MATCH(1,($U$2=GRID!$B$1:$U$1)*(КАЛЕНДАРЬ!AG14=GRID!$B$3:$U$3),0))*GRID!$H$42*(1-GRID!$H$43),0))</f>
        <v>28584</v>
      </c>
      <c r="J337" s="8" cm="1">
        <f t="array" ref="J337">IF($I$2="Длительное проживание от 30 ночей ",
INDEX(GRID!$B$18:$U$29,MATCH(I$7,GRID!$A$18:$A$29,0),MATCH(1,($U$2=GRID!$B$1:$U$1)*(КАЛЕНДАРЬ!AG14=GRID!$B$3:$U$3),0))*GRID!$H$42,
ROUNDUP(INDEX(GRID!$B$18:$U$29,MATCH(I$7,GRID!$A$18:$A$29,0),MATCH(1,($U$2=GRID!$B$1:$U$1)*(КАЛЕНДАРЬ!AG14=GRID!$B$3:$U$3),0))*GRID!$H$42*(1-GRID!$H$43),0))</f>
        <v>32184</v>
      </c>
      <c r="K337" s="57" t="s">
        <v>119</v>
      </c>
      <c r="L337" s="57" t="s">
        <v>119</v>
      </c>
      <c r="M337" s="8" cm="1">
        <f t="array" ref="M337">IF($I$2="Длительное проживание от 30 ночей ",
INDEX(GRID!$B$4:$U$15,MATCH(M$7,GRID!$A$4:$A$15,0),MATCH(1,($U$2=GRID!$B$1:$U$1)*(КАЛЕНДАРЬ!AG14=GRID!$B$3:$U$3),0))*GRID!$H$42,
ROUNDUP(INDEX(GRID!$B$4:$U$15,MATCH(M$7,GRID!$A$4:$A$15,0),MATCH(1,($U$2=GRID!$B$1:$U$1)*(КАЛЕНДАРЬ!AG14=GRID!$B$3:$U$3),0))*GRID!$H$42*(1-GRID!$H$43),0))</f>
        <v>46944</v>
      </c>
      <c r="N337" s="8" cm="1">
        <f t="array" ref="N337">IF($I$2="Длительное проживание от 30 ночей ",
INDEX(GRID!$B$18:$U$29,MATCH(M$7,GRID!$A$18:$A$29,0),MATCH(1,($U$2=GRID!$B$1:$U$1)*(КАЛЕНДАРЬ!AG14=GRID!$B$3:$U$3),0))*GRID!$H$42,
ROUNDUP(INDEX(GRID!$B$18:$U$29,MATCH(M$7,GRID!$A$18:$A$29,0),MATCH(1,($U$2=GRID!$B$1:$U$1)*(КАЛЕНДАРЬ!AG14=GRID!$B$3:$U$3),0))*GRID!$H$42*(1-GRID!$H$43),0))</f>
        <v>50544</v>
      </c>
      <c r="O337" s="57" t="s">
        <v>119</v>
      </c>
      <c r="P337" s="8" cm="1">
        <f t="array" ref="P337">IF($I$2="Длительное проживание от 30 ночей ",
INDEX(GRID!$B$4:$U$15,MATCH(P$7,GRID!$A$4:$A$15,0),MATCH(1,($U$2=GRID!$B$1:$U$1)*(КАЛЕНДАРЬ!AG14=GRID!$B$3:$U$3),0))*GRID!$H$42,
ROUNDUP(INDEX(GRID!$B$4:$U$15,MATCH(P$7,GRID!$A$4:$A$15,0),MATCH(1,($U$2=GRID!$B$1:$U$1)*(КАЛЕНДАРЬ!AG14=GRID!$B$3:$U$3),0))*GRID!$H$42*(1-GRID!$H$43),0))</f>
        <v>100584</v>
      </c>
      <c r="Q337" s="8" cm="1">
        <f t="array" ref="Q337">IF($I$2="Длительное проживание от 30 ночей ",
INDEX(GRID!$B$4:$U$15,MATCH(Q$7,GRID!$A$4:$A$15,0),MATCH(1,($U$2=GRID!$B$1:$U$1)*(КАЛЕНДАРЬ!AG14=GRID!$B$3:$U$3),0))*GRID!$H$42,
ROUNDUP(INDEX(GRID!$B$4:$U$15,MATCH(Q$7,GRID!$A$4:$A$15,0),MATCH(1,($U$2=GRID!$B$1:$U$1)*(КАЛЕНДАРЬ!AG14=GRID!$B$3:$U$3),0))*GRID!$H$42*(1-GRID!$H$43),0))</f>
        <v>118368</v>
      </c>
      <c r="R337" s="57" t="s">
        <v>119</v>
      </c>
      <c r="S337" s="57" t="s">
        <v>119</v>
      </c>
      <c r="T337" s="57" t="s">
        <v>119</v>
      </c>
    </row>
    <row r="338" spans="1:20" ht="12.75" customHeight="1">
      <c r="A338" s="148" t="s">
        <v>14</v>
      </c>
      <c r="B338" s="149">
        <v>12</v>
      </c>
      <c r="C338" s="8" cm="1">
        <f t="array" ref="C338">IF($I$2="Длительное проживание от 30 ночей ",
INDEX(GRID!$B$4:$U$15,MATCH(C$7,GRID!$A$4:$A$15,0),MATCH(1,($U$2=GRID!$B$1:$U$1)*(КАЛЕНДАРЬ!AG15=GRID!$B$3:$U$3),0))*GRID!$H$42,
ROUNDUP(INDEX(GRID!$B$4:$U$15,MATCH(C$7,GRID!$A$4:$A$15,0),MATCH(1,($U$2=GRID!$B$1:$U$1)*(КАЛЕНДАРЬ!AG15=GRID!$B$3:$U$3),0))*GRID!$H$42*(1-GRID!$H$43),0))</f>
        <v>18000</v>
      </c>
      <c r="D338" s="8" cm="1">
        <f t="array" ref="D338">IF($I$2="Длительное проживание от 30 ночей ",
INDEX(GRID!$B$18:$U$29,MATCH(C$7,GRID!$A$18:$A$29,0),MATCH(1,($U$2=GRID!$B$1:$U$1)*(КАЛЕНДАРЬ!AG15=GRID!$B$3:$U$3),0))*GRID!$H$42,
ROUNDUP(INDEX(GRID!$B$18:$U$29,MATCH(C$7,GRID!$A$18:$A$29,0),MATCH(1,($U$2=GRID!$B$1:$U$1)*(КАЛЕНДАРЬ!AG15=GRID!$B$3:$U$3),0))*GRID!$H$42*(1-GRID!$H$43),0))</f>
        <v>21600</v>
      </c>
      <c r="E338" s="8" cm="1">
        <f t="array" ref="E338">IF($I$2="Длительное проживание от 30 ночей ",
INDEX(GRID!$B$4:$U$15,MATCH(E$7,GRID!$A$4:$A$15,0),MATCH(1,($U$2=GRID!$B$1:$U$1)*(КАЛЕНДАРЬ!AG15=GRID!$B$3:$U$3),0))*GRID!$H$42,
ROUNDUP(INDEX(GRID!$B$4:$U$15,MATCH(E$7,GRID!$A$4:$A$15,0),MATCH(1,($U$2=GRID!$B$1:$U$1)*(КАЛЕНДАРЬ!AG15=GRID!$B$3:$U$3),0))*GRID!$H$42*(1-GRID!$H$43),0))</f>
        <v>21600</v>
      </c>
      <c r="F338" s="8" cm="1">
        <f t="array" ref="F338">IF($I$2="Длительное проживание от 30 ночей ",
INDEX(GRID!$B$18:$U$29,MATCH(E$7,GRID!$A$18:$A$29,0),MATCH(1,($U$2=GRID!$B$1:$U$1)*(КАЛЕНДАРЬ!AG15=GRID!$B$3:$U$3),0))*GRID!$H$42,
ROUNDUP(INDEX(GRID!$B$18:$U$29,MATCH(E$7,GRID!$A$18:$A$29,0),MATCH(1,($U$2=GRID!$B$1:$U$1)*(КАЛЕНДАРЬ!AG15=GRID!$B$3:$U$3),0))*GRID!$H$42*(1-GRID!$H$43),0))</f>
        <v>25200</v>
      </c>
      <c r="G338" s="57" t="s">
        <v>119</v>
      </c>
      <c r="H338" s="57" t="s">
        <v>119</v>
      </c>
      <c r="I338" s="8" cm="1">
        <f t="array" ref="I338">IF($I$2="Длительное проживание от 30 ночей ",
INDEX(GRID!$B$4:$U$15,MATCH(I$7,GRID!$A$4:$A$15,0),MATCH(1,($U$2=GRID!$B$1:$U$1)*(КАЛЕНДАРЬ!AG15=GRID!$B$3:$U$3),0))*GRID!$H$42,
ROUNDUP(INDEX(GRID!$B$4:$U$15,MATCH(I$7,GRID!$A$4:$A$15,0),MATCH(1,($U$2=GRID!$B$1:$U$1)*(КАЛЕНДАРЬ!AG15=GRID!$B$3:$U$3),0))*GRID!$H$42*(1-GRID!$H$43),0))</f>
        <v>28584</v>
      </c>
      <c r="J338" s="8" cm="1">
        <f t="array" ref="J338">IF($I$2="Длительное проживание от 30 ночей ",
INDEX(GRID!$B$18:$U$29,MATCH(I$7,GRID!$A$18:$A$29,0),MATCH(1,($U$2=GRID!$B$1:$U$1)*(КАЛЕНДАРЬ!AG15=GRID!$B$3:$U$3),0))*GRID!$H$42,
ROUNDUP(INDEX(GRID!$B$18:$U$29,MATCH(I$7,GRID!$A$18:$A$29,0),MATCH(1,($U$2=GRID!$B$1:$U$1)*(КАЛЕНДАРЬ!AG15=GRID!$B$3:$U$3),0))*GRID!$H$42*(1-GRID!$H$43),0))</f>
        <v>32184</v>
      </c>
      <c r="K338" s="57" t="s">
        <v>119</v>
      </c>
      <c r="L338" s="57" t="s">
        <v>119</v>
      </c>
      <c r="M338" s="8" cm="1">
        <f t="array" ref="M338">IF($I$2="Длительное проживание от 30 ночей ",
INDEX(GRID!$B$4:$U$15,MATCH(M$7,GRID!$A$4:$A$15,0),MATCH(1,($U$2=GRID!$B$1:$U$1)*(КАЛЕНДАРЬ!AG15=GRID!$B$3:$U$3),0))*GRID!$H$42,
ROUNDUP(INDEX(GRID!$B$4:$U$15,MATCH(M$7,GRID!$A$4:$A$15,0),MATCH(1,($U$2=GRID!$B$1:$U$1)*(КАЛЕНДАРЬ!AG15=GRID!$B$3:$U$3),0))*GRID!$H$42*(1-GRID!$H$43),0))</f>
        <v>46944</v>
      </c>
      <c r="N338" s="8" cm="1">
        <f t="array" ref="N338">IF($I$2="Длительное проживание от 30 ночей ",
INDEX(GRID!$B$18:$U$29,MATCH(M$7,GRID!$A$18:$A$29,0),MATCH(1,($U$2=GRID!$B$1:$U$1)*(КАЛЕНДАРЬ!AG15=GRID!$B$3:$U$3),0))*GRID!$H$42,
ROUNDUP(INDEX(GRID!$B$18:$U$29,MATCH(M$7,GRID!$A$18:$A$29,0),MATCH(1,($U$2=GRID!$B$1:$U$1)*(КАЛЕНДАРЬ!AG15=GRID!$B$3:$U$3),0))*GRID!$H$42*(1-GRID!$H$43),0))</f>
        <v>50544</v>
      </c>
      <c r="O338" s="57" t="s">
        <v>119</v>
      </c>
      <c r="P338" s="8" cm="1">
        <f t="array" ref="P338">IF($I$2="Длительное проживание от 30 ночей ",
INDEX(GRID!$B$4:$U$15,MATCH(P$7,GRID!$A$4:$A$15,0),MATCH(1,($U$2=GRID!$B$1:$U$1)*(КАЛЕНДАРЬ!AG15=GRID!$B$3:$U$3),0))*GRID!$H$42,
ROUNDUP(INDEX(GRID!$B$4:$U$15,MATCH(P$7,GRID!$A$4:$A$15,0),MATCH(1,($U$2=GRID!$B$1:$U$1)*(КАЛЕНДАРЬ!AG15=GRID!$B$3:$U$3),0))*GRID!$H$42*(1-GRID!$H$43),0))</f>
        <v>100584</v>
      </c>
      <c r="Q338" s="8" cm="1">
        <f t="array" ref="Q338">IF($I$2="Длительное проживание от 30 ночей ",
INDEX(GRID!$B$4:$U$15,MATCH(Q$7,GRID!$A$4:$A$15,0),MATCH(1,($U$2=GRID!$B$1:$U$1)*(КАЛЕНДАРЬ!AG15=GRID!$B$3:$U$3),0))*GRID!$H$42,
ROUNDUP(INDEX(GRID!$B$4:$U$15,MATCH(Q$7,GRID!$A$4:$A$15,0),MATCH(1,($U$2=GRID!$B$1:$U$1)*(КАЛЕНДАРЬ!AG15=GRID!$B$3:$U$3),0))*GRID!$H$42*(1-GRID!$H$43),0))</f>
        <v>118368</v>
      </c>
      <c r="R338" s="57" t="s">
        <v>119</v>
      </c>
      <c r="S338" s="57" t="s">
        <v>119</v>
      </c>
      <c r="T338" s="57" t="s">
        <v>119</v>
      </c>
    </row>
    <row r="339" spans="1:20" ht="12.75" customHeight="1">
      <c r="A339" s="148" t="s">
        <v>15</v>
      </c>
      <c r="B339" s="149">
        <v>13</v>
      </c>
      <c r="C339" s="8" cm="1">
        <f t="array" ref="C339">IF($I$2="Длительное проживание от 30 ночей ",
INDEX(GRID!$B$4:$U$15,MATCH(C$7,GRID!$A$4:$A$15,0),MATCH(1,($U$2=GRID!$B$1:$U$1)*(КАЛЕНДАРЬ!AG16=GRID!$B$3:$U$3),0))*GRID!$H$42,
ROUNDUP(INDEX(GRID!$B$4:$U$15,MATCH(C$7,GRID!$A$4:$A$15,0),MATCH(1,($U$2=GRID!$B$1:$U$1)*(КАЛЕНДАРЬ!AG16=GRID!$B$3:$U$3),0))*GRID!$H$42*(1-GRID!$H$43),0))</f>
        <v>18000</v>
      </c>
      <c r="D339" s="8" cm="1">
        <f t="array" ref="D339">IF($I$2="Длительное проживание от 30 ночей ",
INDEX(GRID!$B$18:$U$29,MATCH(C$7,GRID!$A$18:$A$29,0),MATCH(1,($U$2=GRID!$B$1:$U$1)*(КАЛЕНДАРЬ!AG16=GRID!$B$3:$U$3),0))*GRID!$H$42,
ROUNDUP(INDEX(GRID!$B$18:$U$29,MATCH(C$7,GRID!$A$18:$A$29,0),MATCH(1,($U$2=GRID!$B$1:$U$1)*(КАЛЕНДАРЬ!AG16=GRID!$B$3:$U$3),0))*GRID!$H$42*(1-GRID!$H$43),0))</f>
        <v>21600</v>
      </c>
      <c r="E339" s="8" cm="1">
        <f t="array" ref="E339">IF($I$2="Длительное проживание от 30 ночей ",
INDEX(GRID!$B$4:$U$15,MATCH(E$7,GRID!$A$4:$A$15,0),MATCH(1,($U$2=GRID!$B$1:$U$1)*(КАЛЕНДАРЬ!AG16=GRID!$B$3:$U$3),0))*GRID!$H$42,
ROUNDUP(INDEX(GRID!$B$4:$U$15,MATCH(E$7,GRID!$A$4:$A$15,0),MATCH(1,($U$2=GRID!$B$1:$U$1)*(КАЛЕНДАРЬ!AG16=GRID!$B$3:$U$3),0))*GRID!$H$42*(1-GRID!$H$43),0))</f>
        <v>21600</v>
      </c>
      <c r="F339" s="8" cm="1">
        <f t="array" ref="F339">IF($I$2="Длительное проживание от 30 ночей ",
INDEX(GRID!$B$18:$U$29,MATCH(E$7,GRID!$A$18:$A$29,0),MATCH(1,($U$2=GRID!$B$1:$U$1)*(КАЛЕНДАРЬ!AG16=GRID!$B$3:$U$3),0))*GRID!$H$42,
ROUNDUP(INDEX(GRID!$B$18:$U$29,MATCH(E$7,GRID!$A$18:$A$29,0),MATCH(1,($U$2=GRID!$B$1:$U$1)*(КАЛЕНДАРЬ!AG16=GRID!$B$3:$U$3),0))*GRID!$H$42*(1-GRID!$H$43),0))</f>
        <v>25200</v>
      </c>
      <c r="G339" s="57" t="s">
        <v>119</v>
      </c>
      <c r="H339" s="57" t="s">
        <v>119</v>
      </c>
      <c r="I339" s="8" cm="1">
        <f t="array" ref="I339">IF($I$2="Длительное проживание от 30 ночей ",
INDEX(GRID!$B$4:$U$15,MATCH(I$7,GRID!$A$4:$A$15,0),MATCH(1,($U$2=GRID!$B$1:$U$1)*(КАЛЕНДАРЬ!AG16=GRID!$B$3:$U$3),0))*GRID!$H$42,
ROUNDUP(INDEX(GRID!$B$4:$U$15,MATCH(I$7,GRID!$A$4:$A$15,0),MATCH(1,($U$2=GRID!$B$1:$U$1)*(КАЛЕНДАРЬ!AG16=GRID!$B$3:$U$3),0))*GRID!$H$42*(1-GRID!$H$43),0))</f>
        <v>28584</v>
      </c>
      <c r="J339" s="8" cm="1">
        <f t="array" ref="J339">IF($I$2="Длительное проживание от 30 ночей ",
INDEX(GRID!$B$18:$U$29,MATCH(I$7,GRID!$A$18:$A$29,0),MATCH(1,($U$2=GRID!$B$1:$U$1)*(КАЛЕНДАРЬ!AG16=GRID!$B$3:$U$3),0))*GRID!$H$42,
ROUNDUP(INDEX(GRID!$B$18:$U$29,MATCH(I$7,GRID!$A$18:$A$29,0),MATCH(1,($U$2=GRID!$B$1:$U$1)*(КАЛЕНДАРЬ!AG16=GRID!$B$3:$U$3),0))*GRID!$H$42*(1-GRID!$H$43),0))</f>
        <v>32184</v>
      </c>
      <c r="K339" s="57" t="s">
        <v>119</v>
      </c>
      <c r="L339" s="57" t="s">
        <v>119</v>
      </c>
      <c r="M339" s="8" cm="1">
        <f t="array" ref="M339">IF($I$2="Длительное проживание от 30 ночей ",
INDEX(GRID!$B$4:$U$15,MATCH(M$7,GRID!$A$4:$A$15,0),MATCH(1,($U$2=GRID!$B$1:$U$1)*(КАЛЕНДАРЬ!AG16=GRID!$B$3:$U$3),0))*GRID!$H$42,
ROUNDUP(INDEX(GRID!$B$4:$U$15,MATCH(M$7,GRID!$A$4:$A$15,0),MATCH(1,($U$2=GRID!$B$1:$U$1)*(КАЛЕНДАРЬ!AG16=GRID!$B$3:$U$3),0))*GRID!$H$42*(1-GRID!$H$43),0))</f>
        <v>46944</v>
      </c>
      <c r="N339" s="8" cm="1">
        <f t="array" ref="N339">IF($I$2="Длительное проживание от 30 ночей ",
INDEX(GRID!$B$18:$U$29,MATCH(M$7,GRID!$A$18:$A$29,0),MATCH(1,($U$2=GRID!$B$1:$U$1)*(КАЛЕНДАРЬ!AG16=GRID!$B$3:$U$3),0))*GRID!$H$42,
ROUNDUP(INDEX(GRID!$B$18:$U$29,MATCH(M$7,GRID!$A$18:$A$29,0),MATCH(1,($U$2=GRID!$B$1:$U$1)*(КАЛЕНДАРЬ!AG16=GRID!$B$3:$U$3),0))*GRID!$H$42*(1-GRID!$H$43),0))</f>
        <v>50544</v>
      </c>
      <c r="O339" s="57" t="s">
        <v>119</v>
      </c>
      <c r="P339" s="8" cm="1">
        <f t="array" ref="P339">IF($I$2="Длительное проживание от 30 ночей ",
INDEX(GRID!$B$4:$U$15,MATCH(P$7,GRID!$A$4:$A$15,0),MATCH(1,($U$2=GRID!$B$1:$U$1)*(КАЛЕНДАРЬ!AG16=GRID!$B$3:$U$3),0))*GRID!$H$42,
ROUNDUP(INDEX(GRID!$B$4:$U$15,MATCH(P$7,GRID!$A$4:$A$15,0),MATCH(1,($U$2=GRID!$B$1:$U$1)*(КАЛЕНДАРЬ!AG16=GRID!$B$3:$U$3),0))*GRID!$H$42*(1-GRID!$H$43),0))</f>
        <v>100584</v>
      </c>
      <c r="Q339" s="8" cm="1">
        <f t="array" ref="Q339">IF($I$2="Длительное проживание от 30 ночей ",
INDEX(GRID!$B$4:$U$15,MATCH(Q$7,GRID!$A$4:$A$15,0),MATCH(1,($U$2=GRID!$B$1:$U$1)*(КАЛЕНДАРЬ!AG16=GRID!$B$3:$U$3),0))*GRID!$H$42,
ROUNDUP(INDEX(GRID!$B$4:$U$15,MATCH(Q$7,GRID!$A$4:$A$15,0),MATCH(1,($U$2=GRID!$B$1:$U$1)*(КАЛЕНДАРЬ!AG16=GRID!$B$3:$U$3),0))*GRID!$H$42*(1-GRID!$H$43),0))</f>
        <v>118368</v>
      </c>
      <c r="R339" s="57" t="s">
        <v>119</v>
      </c>
      <c r="S339" s="57" t="s">
        <v>119</v>
      </c>
      <c r="T339" s="57" t="s">
        <v>119</v>
      </c>
    </row>
    <row r="340" spans="1:20" ht="12.75" customHeight="1">
      <c r="A340" s="148" t="s">
        <v>16</v>
      </c>
      <c r="B340" s="149">
        <v>14</v>
      </c>
      <c r="C340" s="8" cm="1">
        <f t="array" ref="C340">IF($I$2="Длительное проживание от 30 ночей ",
INDEX(GRID!$B$4:$U$15,MATCH(C$7,GRID!$A$4:$A$15,0),MATCH(1,($U$2=GRID!$B$1:$U$1)*(КАЛЕНДАРЬ!AG17=GRID!$B$3:$U$3),0))*GRID!$H$42,
ROUNDUP(INDEX(GRID!$B$4:$U$15,MATCH(C$7,GRID!$A$4:$A$15,0),MATCH(1,($U$2=GRID!$B$1:$U$1)*(КАЛЕНДАРЬ!AG17=GRID!$B$3:$U$3),0))*GRID!$H$42*(1-GRID!$H$43),0))</f>
        <v>18000</v>
      </c>
      <c r="D340" s="8" cm="1">
        <f t="array" ref="D340">IF($I$2="Длительное проживание от 30 ночей ",
INDEX(GRID!$B$18:$U$29,MATCH(C$7,GRID!$A$18:$A$29,0),MATCH(1,($U$2=GRID!$B$1:$U$1)*(КАЛЕНДАРЬ!AG17=GRID!$B$3:$U$3),0))*GRID!$H$42,
ROUNDUP(INDEX(GRID!$B$18:$U$29,MATCH(C$7,GRID!$A$18:$A$29,0),MATCH(1,($U$2=GRID!$B$1:$U$1)*(КАЛЕНДАРЬ!AG17=GRID!$B$3:$U$3),0))*GRID!$H$42*(1-GRID!$H$43),0))</f>
        <v>21600</v>
      </c>
      <c r="E340" s="8" cm="1">
        <f t="array" ref="E340">IF($I$2="Длительное проживание от 30 ночей ",
INDEX(GRID!$B$4:$U$15,MATCH(E$7,GRID!$A$4:$A$15,0),MATCH(1,($U$2=GRID!$B$1:$U$1)*(КАЛЕНДАРЬ!AG17=GRID!$B$3:$U$3),0))*GRID!$H$42,
ROUNDUP(INDEX(GRID!$B$4:$U$15,MATCH(E$7,GRID!$A$4:$A$15,0),MATCH(1,($U$2=GRID!$B$1:$U$1)*(КАЛЕНДАРЬ!AG17=GRID!$B$3:$U$3),0))*GRID!$H$42*(1-GRID!$H$43),0))</f>
        <v>21600</v>
      </c>
      <c r="F340" s="8" cm="1">
        <f t="array" ref="F340">IF($I$2="Длительное проживание от 30 ночей ",
INDEX(GRID!$B$18:$U$29,MATCH(E$7,GRID!$A$18:$A$29,0),MATCH(1,($U$2=GRID!$B$1:$U$1)*(КАЛЕНДАРЬ!AG17=GRID!$B$3:$U$3),0))*GRID!$H$42,
ROUNDUP(INDEX(GRID!$B$18:$U$29,MATCH(E$7,GRID!$A$18:$A$29,0),MATCH(1,($U$2=GRID!$B$1:$U$1)*(КАЛЕНДАРЬ!AG17=GRID!$B$3:$U$3),0))*GRID!$H$42*(1-GRID!$H$43),0))</f>
        <v>25200</v>
      </c>
      <c r="G340" s="57" t="s">
        <v>119</v>
      </c>
      <c r="H340" s="57" t="s">
        <v>119</v>
      </c>
      <c r="I340" s="8" cm="1">
        <f t="array" ref="I340">IF($I$2="Длительное проживание от 30 ночей ",
INDEX(GRID!$B$4:$U$15,MATCH(I$7,GRID!$A$4:$A$15,0),MATCH(1,($U$2=GRID!$B$1:$U$1)*(КАЛЕНДАРЬ!AG17=GRID!$B$3:$U$3),0))*GRID!$H$42,
ROUNDUP(INDEX(GRID!$B$4:$U$15,MATCH(I$7,GRID!$A$4:$A$15,0),MATCH(1,($U$2=GRID!$B$1:$U$1)*(КАЛЕНДАРЬ!AG17=GRID!$B$3:$U$3),0))*GRID!$H$42*(1-GRID!$H$43),0))</f>
        <v>28584</v>
      </c>
      <c r="J340" s="8" cm="1">
        <f t="array" ref="J340">IF($I$2="Длительное проживание от 30 ночей ",
INDEX(GRID!$B$18:$U$29,MATCH(I$7,GRID!$A$18:$A$29,0),MATCH(1,($U$2=GRID!$B$1:$U$1)*(КАЛЕНДАРЬ!AG17=GRID!$B$3:$U$3),0))*GRID!$H$42,
ROUNDUP(INDEX(GRID!$B$18:$U$29,MATCH(I$7,GRID!$A$18:$A$29,0),MATCH(1,($U$2=GRID!$B$1:$U$1)*(КАЛЕНДАРЬ!AG17=GRID!$B$3:$U$3),0))*GRID!$H$42*(1-GRID!$H$43),0))</f>
        <v>32184</v>
      </c>
      <c r="K340" s="57" t="s">
        <v>119</v>
      </c>
      <c r="L340" s="57" t="s">
        <v>119</v>
      </c>
      <c r="M340" s="8" cm="1">
        <f t="array" ref="M340">IF($I$2="Длительное проживание от 30 ночей ",
INDEX(GRID!$B$4:$U$15,MATCH(M$7,GRID!$A$4:$A$15,0),MATCH(1,($U$2=GRID!$B$1:$U$1)*(КАЛЕНДАРЬ!AG17=GRID!$B$3:$U$3),0))*GRID!$H$42,
ROUNDUP(INDEX(GRID!$B$4:$U$15,MATCH(M$7,GRID!$A$4:$A$15,0),MATCH(1,($U$2=GRID!$B$1:$U$1)*(КАЛЕНДАРЬ!AG17=GRID!$B$3:$U$3),0))*GRID!$H$42*(1-GRID!$H$43),0))</f>
        <v>46944</v>
      </c>
      <c r="N340" s="8" cm="1">
        <f t="array" ref="N340">IF($I$2="Длительное проживание от 30 ночей ",
INDEX(GRID!$B$18:$U$29,MATCH(M$7,GRID!$A$18:$A$29,0),MATCH(1,($U$2=GRID!$B$1:$U$1)*(КАЛЕНДАРЬ!AG17=GRID!$B$3:$U$3),0))*GRID!$H$42,
ROUNDUP(INDEX(GRID!$B$18:$U$29,MATCH(M$7,GRID!$A$18:$A$29,0),MATCH(1,($U$2=GRID!$B$1:$U$1)*(КАЛЕНДАРЬ!AG17=GRID!$B$3:$U$3),0))*GRID!$H$42*(1-GRID!$H$43),0))</f>
        <v>50544</v>
      </c>
      <c r="O340" s="57" t="s">
        <v>119</v>
      </c>
      <c r="P340" s="8" cm="1">
        <f t="array" ref="P340">IF($I$2="Длительное проживание от 30 ночей ",
INDEX(GRID!$B$4:$U$15,MATCH(P$7,GRID!$A$4:$A$15,0),MATCH(1,($U$2=GRID!$B$1:$U$1)*(КАЛЕНДАРЬ!AG17=GRID!$B$3:$U$3),0))*GRID!$H$42,
ROUNDUP(INDEX(GRID!$B$4:$U$15,MATCH(P$7,GRID!$A$4:$A$15,0),MATCH(1,($U$2=GRID!$B$1:$U$1)*(КАЛЕНДАРЬ!AG17=GRID!$B$3:$U$3),0))*GRID!$H$42*(1-GRID!$H$43),0))</f>
        <v>100584</v>
      </c>
      <c r="Q340" s="8" cm="1">
        <f t="array" ref="Q340">IF($I$2="Длительное проживание от 30 ночей ",
INDEX(GRID!$B$4:$U$15,MATCH(Q$7,GRID!$A$4:$A$15,0),MATCH(1,($U$2=GRID!$B$1:$U$1)*(КАЛЕНДАРЬ!AG17=GRID!$B$3:$U$3),0))*GRID!$H$42,
ROUNDUP(INDEX(GRID!$B$4:$U$15,MATCH(Q$7,GRID!$A$4:$A$15,0),MATCH(1,($U$2=GRID!$B$1:$U$1)*(КАЛЕНДАРЬ!AG17=GRID!$B$3:$U$3),0))*GRID!$H$42*(1-GRID!$H$43),0))</f>
        <v>118368</v>
      </c>
      <c r="R340" s="57" t="s">
        <v>119</v>
      </c>
      <c r="S340" s="57" t="s">
        <v>119</v>
      </c>
      <c r="T340" s="57" t="s">
        <v>119</v>
      </c>
    </row>
    <row r="341" spans="1:20" ht="12.75" customHeight="1">
      <c r="A341" s="148" t="s">
        <v>17</v>
      </c>
      <c r="B341" s="149">
        <v>15</v>
      </c>
      <c r="C341" s="8" cm="1">
        <f t="array" ref="C341">IF($I$2="Длительное проживание от 30 ночей ",
INDEX(GRID!$B$4:$U$15,MATCH(C$7,GRID!$A$4:$A$15,0),MATCH(1,($U$2=GRID!$B$1:$U$1)*(КАЛЕНДАРЬ!AG18=GRID!$B$3:$U$3),0))*GRID!$H$42,
ROUNDUP(INDEX(GRID!$B$4:$U$15,MATCH(C$7,GRID!$A$4:$A$15,0),MATCH(1,($U$2=GRID!$B$1:$U$1)*(КАЛЕНДАРЬ!AG18=GRID!$B$3:$U$3),0))*GRID!$H$42*(1-GRID!$H$43),0))</f>
        <v>18000</v>
      </c>
      <c r="D341" s="8" cm="1">
        <f t="array" ref="D341">IF($I$2="Длительное проживание от 30 ночей ",
INDEX(GRID!$B$18:$U$29,MATCH(C$7,GRID!$A$18:$A$29,0),MATCH(1,($U$2=GRID!$B$1:$U$1)*(КАЛЕНДАРЬ!AG18=GRID!$B$3:$U$3),0))*GRID!$H$42,
ROUNDUP(INDEX(GRID!$B$18:$U$29,MATCH(C$7,GRID!$A$18:$A$29,0),MATCH(1,($U$2=GRID!$B$1:$U$1)*(КАЛЕНДАРЬ!AG18=GRID!$B$3:$U$3),0))*GRID!$H$42*(1-GRID!$H$43),0))</f>
        <v>21600</v>
      </c>
      <c r="E341" s="8" cm="1">
        <f t="array" ref="E341">IF($I$2="Длительное проживание от 30 ночей ",
INDEX(GRID!$B$4:$U$15,MATCH(E$7,GRID!$A$4:$A$15,0),MATCH(1,($U$2=GRID!$B$1:$U$1)*(КАЛЕНДАРЬ!AG18=GRID!$B$3:$U$3),0))*GRID!$H$42,
ROUNDUP(INDEX(GRID!$B$4:$U$15,MATCH(E$7,GRID!$A$4:$A$15,0),MATCH(1,($U$2=GRID!$B$1:$U$1)*(КАЛЕНДАРЬ!AG18=GRID!$B$3:$U$3),0))*GRID!$H$42*(1-GRID!$H$43),0))</f>
        <v>21600</v>
      </c>
      <c r="F341" s="8" cm="1">
        <f t="array" ref="F341">IF($I$2="Длительное проживание от 30 ночей ",
INDEX(GRID!$B$18:$U$29,MATCH(E$7,GRID!$A$18:$A$29,0),MATCH(1,($U$2=GRID!$B$1:$U$1)*(КАЛЕНДАРЬ!AG18=GRID!$B$3:$U$3),0))*GRID!$H$42,
ROUNDUP(INDEX(GRID!$B$18:$U$29,MATCH(E$7,GRID!$A$18:$A$29,0),MATCH(1,($U$2=GRID!$B$1:$U$1)*(КАЛЕНДАРЬ!AG18=GRID!$B$3:$U$3),0))*GRID!$H$42*(1-GRID!$H$43),0))</f>
        <v>25200</v>
      </c>
      <c r="G341" s="57" t="s">
        <v>119</v>
      </c>
      <c r="H341" s="57" t="s">
        <v>119</v>
      </c>
      <c r="I341" s="8" cm="1">
        <f t="array" ref="I341">IF($I$2="Длительное проживание от 30 ночей ",
INDEX(GRID!$B$4:$U$15,MATCH(I$7,GRID!$A$4:$A$15,0),MATCH(1,($U$2=GRID!$B$1:$U$1)*(КАЛЕНДАРЬ!AG18=GRID!$B$3:$U$3),0))*GRID!$H$42,
ROUNDUP(INDEX(GRID!$B$4:$U$15,MATCH(I$7,GRID!$A$4:$A$15,0),MATCH(1,($U$2=GRID!$B$1:$U$1)*(КАЛЕНДАРЬ!AG18=GRID!$B$3:$U$3),0))*GRID!$H$42*(1-GRID!$H$43),0))</f>
        <v>28584</v>
      </c>
      <c r="J341" s="8" cm="1">
        <f t="array" ref="J341">IF($I$2="Длительное проживание от 30 ночей ",
INDEX(GRID!$B$18:$U$29,MATCH(I$7,GRID!$A$18:$A$29,0),MATCH(1,($U$2=GRID!$B$1:$U$1)*(КАЛЕНДАРЬ!AG18=GRID!$B$3:$U$3),0))*GRID!$H$42,
ROUNDUP(INDEX(GRID!$B$18:$U$29,MATCH(I$7,GRID!$A$18:$A$29,0),MATCH(1,($U$2=GRID!$B$1:$U$1)*(КАЛЕНДАРЬ!AG18=GRID!$B$3:$U$3),0))*GRID!$H$42*(1-GRID!$H$43),0))</f>
        <v>32184</v>
      </c>
      <c r="K341" s="57" t="s">
        <v>119</v>
      </c>
      <c r="L341" s="57" t="s">
        <v>119</v>
      </c>
      <c r="M341" s="8" cm="1">
        <f t="array" ref="M341">IF($I$2="Длительное проживание от 30 ночей ",
INDEX(GRID!$B$4:$U$15,MATCH(M$7,GRID!$A$4:$A$15,0),MATCH(1,($U$2=GRID!$B$1:$U$1)*(КАЛЕНДАРЬ!AG18=GRID!$B$3:$U$3),0))*GRID!$H$42,
ROUNDUP(INDEX(GRID!$B$4:$U$15,MATCH(M$7,GRID!$A$4:$A$15,0),MATCH(1,($U$2=GRID!$B$1:$U$1)*(КАЛЕНДАРЬ!AG18=GRID!$B$3:$U$3),0))*GRID!$H$42*(1-GRID!$H$43),0))</f>
        <v>46944</v>
      </c>
      <c r="N341" s="8" cm="1">
        <f t="array" ref="N341">IF($I$2="Длительное проживание от 30 ночей ",
INDEX(GRID!$B$18:$U$29,MATCH(M$7,GRID!$A$18:$A$29,0),MATCH(1,($U$2=GRID!$B$1:$U$1)*(КАЛЕНДАРЬ!AG18=GRID!$B$3:$U$3),0))*GRID!$H$42,
ROUNDUP(INDEX(GRID!$B$18:$U$29,MATCH(M$7,GRID!$A$18:$A$29,0),MATCH(1,($U$2=GRID!$B$1:$U$1)*(КАЛЕНДАРЬ!AG18=GRID!$B$3:$U$3),0))*GRID!$H$42*(1-GRID!$H$43),0))</f>
        <v>50544</v>
      </c>
      <c r="O341" s="57" t="s">
        <v>119</v>
      </c>
      <c r="P341" s="8" cm="1">
        <f t="array" ref="P341">IF($I$2="Длительное проживание от 30 ночей ",
INDEX(GRID!$B$4:$U$15,MATCH(P$7,GRID!$A$4:$A$15,0),MATCH(1,($U$2=GRID!$B$1:$U$1)*(КАЛЕНДАРЬ!AG18=GRID!$B$3:$U$3),0))*GRID!$H$42,
ROUNDUP(INDEX(GRID!$B$4:$U$15,MATCH(P$7,GRID!$A$4:$A$15,0),MATCH(1,($U$2=GRID!$B$1:$U$1)*(КАЛЕНДАРЬ!AG18=GRID!$B$3:$U$3),0))*GRID!$H$42*(1-GRID!$H$43),0))</f>
        <v>100584</v>
      </c>
      <c r="Q341" s="8" cm="1">
        <f t="array" ref="Q341">IF($I$2="Длительное проживание от 30 ночей ",
INDEX(GRID!$B$4:$U$15,MATCH(Q$7,GRID!$A$4:$A$15,0),MATCH(1,($U$2=GRID!$B$1:$U$1)*(КАЛЕНДАРЬ!AG18=GRID!$B$3:$U$3),0))*GRID!$H$42,
ROUNDUP(INDEX(GRID!$B$4:$U$15,MATCH(Q$7,GRID!$A$4:$A$15,0),MATCH(1,($U$2=GRID!$B$1:$U$1)*(КАЛЕНДАРЬ!AG18=GRID!$B$3:$U$3),0))*GRID!$H$42*(1-GRID!$H$43),0))</f>
        <v>118368</v>
      </c>
      <c r="R341" s="57" t="s">
        <v>119</v>
      </c>
      <c r="S341" s="57" t="s">
        <v>119</v>
      </c>
      <c r="T341" s="57" t="s">
        <v>119</v>
      </c>
    </row>
    <row r="342" spans="1:20" ht="12.75" customHeight="1">
      <c r="A342" s="148" t="s">
        <v>11</v>
      </c>
      <c r="B342" s="149">
        <v>16</v>
      </c>
      <c r="C342" s="8" cm="1">
        <f t="array" ref="C342">IF($I$2="Длительное проживание от 30 ночей ",
INDEX(GRID!$B$4:$U$15,MATCH(C$7,GRID!$A$4:$A$15,0),MATCH(1,($U$2=GRID!$B$1:$U$1)*(КАЛЕНДАРЬ!AG19=GRID!$B$3:$U$3),0))*GRID!$H$42,
ROUNDUP(INDEX(GRID!$B$4:$U$15,MATCH(C$7,GRID!$A$4:$A$15,0),MATCH(1,($U$2=GRID!$B$1:$U$1)*(КАЛЕНДАРЬ!AG19=GRID!$B$3:$U$3),0))*GRID!$H$42*(1-GRID!$H$43),0))</f>
        <v>18000</v>
      </c>
      <c r="D342" s="8" cm="1">
        <f t="array" ref="D342">IF($I$2="Длительное проживание от 30 ночей ",
INDEX(GRID!$B$18:$U$29,MATCH(C$7,GRID!$A$18:$A$29,0),MATCH(1,($U$2=GRID!$B$1:$U$1)*(КАЛЕНДАРЬ!AG19=GRID!$B$3:$U$3),0))*GRID!$H$42,
ROUNDUP(INDEX(GRID!$B$18:$U$29,MATCH(C$7,GRID!$A$18:$A$29,0),MATCH(1,($U$2=GRID!$B$1:$U$1)*(КАЛЕНДАРЬ!AG19=GRID!$B$3:$U$3),0))*GRID!$H$42*(1-GRID!$H$43),0))</f>
        <v>21600</v>
      </c>
      <c r="E342" s="8" cm="1">
        <f t="array" ref="E342">IF($I$2="Длительное проживание от 30 ночей ",
INDEX(GRID!$B$4:$U$15,MATCH(E$7,GRID!$A$4:$A$15,0),MATCH(1,($U$2=GRID!$B$1:$U$1)*(КАЛЕНДАРЬ!AG19=GRID!$B$3:$U$3),0))*GRID!$H$42,
ROUNDUP(INDEX(GRID!$B$4:$U$15,MATCH(E$7,GRID!$A$4:$A$15,0),MATCH(1,($U$2=GRID!$B$1:$U$1)*(КАЛЕНДАРЬ!AG19=GRID!$B$3:$U$3),0))*GRID!$H$42*(1-GRID!$H$43),0))</f>
        <v>21600</v>
      </c>
      <c r="F342" s="8" cm="1">
        <f t="array" ref="F342">IF($I$2="Длительное проживание от 30 ночей ",
INDEX(GRID!$B$18:$U$29,MATCH(E$7,GRID!$A$18:$A$29,0),MATCH(1,($U$2=GRID!$B$1:$U$1)*(КАЛЕНДАРЬ!AG19=GRID!$B$3:$U$3),0))*GRID!$H$42,
ROUNDUP(INDEX(GRID!$B$18:$U$29,MATCH(E$7,GRID!$A$18:$A$29,0),MATCH(1,($U$2=GRID!$B$1:$U$1)*(КАЛЕНДАРЬ!AG19=GRID!$B$3:$U$3),0))*GRID!$H$42*(1-GRID!$H$43),0))</f>
        <v>25200</v>
      </c>
      <c r="G342" s="57" t="s">
        <v>119</v>
      </c>
      <c r="H342" s="57" t="s">
        <v>119</v>
      </c>
      <c r="I342" s="8" cm="1">
        <f t="array" ref="I342">IF($I$2="Длительное проживание от 30 ночей ",
INDEX(GRID!$B$4:$U$15,MATCH(I$7,GRID!$A$4:$A$15,0),MATCH(1,($U$2=GRID!$B$1:$U$1)*(КАЛЕНДАРЬ!AG19=GRID!$B$3:$U$3),0))*GRID!$H$42,
ROUNDUP(INDEX(GRID!$B$4:$U$15,MATCH(I$7,GRID!$A$4:$A$15,0),MATCH(1,($U$2=GRID!$B$1:$U$1)*(КАЛЕНДАРЬ!AG19=GRID!$B$3:$U$3),0))*GRID!$H$42*(1-GRID!$H$43),0))</f>
        <v>28584</v>
      </c>
      <c r="J342" s="8" cm="1">
        <f t="array" ref="J342">IF($I$2="Длительное проживание от 30 ночей ",
INDEX(GRID!$B$18:$U$29,MATCH(I$7,GRID!$A$18:$A$29,0),MATCH(1,($U$2=GRID!$B$1:$U$1)*(КАЛЕНДАРЬ!AG19=GRID!$B$3:$U$3),0))*GRID!$H$42,
ROUNDUP(INDEX(GRID!$B$18:$U$29,MATCH(I$7,GRID!$A$18:$A$29,0),MATCH(1,($U$2=GRID!$B$1:$U$1)*(КАЛЕНДАРЬ!AG19=GRID!$B$3:$U$3),0))*GRID!$H$42*(1-GRID!$H$43),0))</f>
        <v>32184</v>
      </c>
      <c r="K342" s="57" t="s">
        <v>119</v>
      </c>
      <c r="L342" s="57" t="s">
        <v>119</v>
      </c>
      <c r="M342" s="8" cm="1">
        <f t="array" ref="M342">IF($I$2="Длительное проживание от 30 ночей ",
INDEX(GRID!$B$4:$U$15,MATCH(M$7,GRID!$A$4:$A$15,0),MATCH(1,($U$2=GRID!$B$1:$U$1)*(КАЛЕНДАРЬ!AG19=GRID!$B$3:$U$3),0))*GRID!$H$42,
ROUNDUP(INDEX(GRID!$B$4:$U$15,MATCH(M$7,GRID!$A$4:$A$15,0),MATCH(1,($U$2=GRID!$B$1:$U$1)*(КАЛЕНДАРЬ!AG19=GRID!$B$3:$U$3),0))*GRID!$H$42*(1-GRID!$H$43),0))</f>
        <v>46944</v>
      </c>
      <c r="N342" s="8" cm="1">
        <f t="array" ref="N342">IF($I$2="Длительное проживание от 30 ночей ",
INDEX(GRID!$B$18:$U$29,MATCH(M$7,GRID!$A$18:$A$29,0),MATCH(1,($U$2=GRID!$B$1:$U$1)*(КАЛЕНДАРЬ!AG19=GRID!$B$3:$U$3),0))*GRID!$H$42,
ROUNDUP(INDEX(GRID!$B$18:$U$29,MATCH(M$7,GRID!$A$18:$A$29,0),MATCH(1,($U$2=GRID!$B$1:$U$1)*(КАЛЕНДАРЬ!AG19=GRID!$B$3:$U$3),0))*GRID!$H$42*(1-GRID!$H$43),0))</f>
        <v>50544</v>
      </c>
      <c r="O342" s="57" t="s">
        <v>119</v>
      </c>
      <c r="P342" s="8" cm="1">
        <f t="array" ref="P342">IF($I$2="Длительное проживание от 30 ночей ",
INDEX(GRID!$B$4:$U$15,MATCH(P$7,GRID!$A$4:$A$15,0),MATCH(1,($U$2=GRID!$B$1:$U$1)*(КАЛЕНДАРЬ!AG19=GRID!$B$3:$U$3),0))*GRID!$H$42,
ROUNDUP(INDEX(GRID!$B$4:$U$15,MATCH(P$7,GRID!$A$4:$A$15,0),MATCH(1,($U$2=GRID!$B$1:$U$1)*(КАЛЕНДАРЬ!AG19=GRID!$B$3:$U$3),0))*GRID!$H$42*(1-GRID!$H$43),0))</f>
        <v>100584</v>
      </c>
      <c r="Q342" s="8" cm="1">
        <f t="array" ref="Q342">IF($I$2="Длительное проживание от 30 ночей ",
INDEX(GRID!$B$4:$U$15,MATCH(Q$7,GRID!$A$4:$A$15,0),MATCH(1,($U$2=GRID!$B$1:$U$1)*(КАЛЕНДАРЬ!AG19=GRID!$B$3:$U$3),0))*GRID!$H$42,
ROUNDUP(INDEX(GRID!$B$4:$U$15,MATCH(Q$7,GRID!$A$4:$A$15,0),MATCH(1,($U$2=GRID!$B$1:$U$1)*(КАЛЕНДАРЬ!AG19=GRID!$B$3:$U$3),0))*GRID!$H$42*(1-GRID!$H$43),0))</f>
        <v>118368</v>
      </c>
      <c r="R342" s="57" t="s">
        <v>119</v>
      </c>
      <c r="S342" s="57" t="s">
        <v>119</v>
      </c>
      <c r="T342" s="57" t="s">
        <v>119</v>
      </c>
    </row>
    <row r="343" spans="1:20" ht="12.75" customHeight="1">
      <c r="A343" s="148" t="s">
        <v>12</v>
      </c>
      <c r="B343" s="149">
        <v>17</v>
      </c>
      <c r="C343" s="8" cm="1">
        <f t="array" ref="C343">IF($I$2="Длительное проживание от 30 ночей ",
INDEX(GRID!$B$4:$U$15,MATCH(C$7,GRID!$A$4:$A$15,0),MATCH(1,($U$2=GRID!$B$1:$U$1)*(КАЛЕНДАРЬ!AG20=GRID!$B$3:$U$3),0))*GRID!$H$42,
ROUNDUP(INDEX(GRID!$B$4:$U$15,MATCH(C$7,GRID!$A$4:$A$15,0),MATCH(1,($U$2=GRID!$B$1:$U$1)*(КАЛЕНДАРЬ!AG20=GRID!$B$3:$U$3),0))*GRID!$H$42*(1-GRID!$H$43),0))</f>
        <v>18000</v>
      </c>
      <c r="D343" s="8" cm="1">
        <f t="array" ref="D343">IF($I$2="Длительное проживание от 30 ночей ",
INDEX(GRID!$B$18:$U$29,MATCH(C$7,GRID!$A$18:$A$29,0),MATCH(1,($U$2=GRID!$B$1:$U$1)*(КАЛЕНДАРЬ!AG20=GRID!$B$3:$U$3),0))*GRID!$H$42,
ROUNDUP(INDEX(GRID!$B$18:$U$29,MATCH(C$7,GRID!$A$18:$A$29,0),MATCH(1,($U$2=GRID!$B$1:$U$1)*(КАЛЕНДАРЬ!AG20=GRID!$B$3:$U$3),0))*GRID!$H$42*(1-GRID!$H$43),0))</f>
        <v>21600</v>
      </c>
      <c r="E343" s="8" cm="1">
        <f t="array" ref="E343">IF($I$2="Длительное проживание от 30 ночей ",
INDEX(GRID!$B$4:$U$15,MATCH(E$7,GRID!$A$4:$A$15,0),MATCH(1,($U$2=GRID!$B$1:$U$1)*(КАЛЕНДАРЬ!AG20=GRID!$B$3:$U$3),0))*GRID!$H$42,
ROUNDUP(INDEX(GRID!$B$4:$U$15,MATCH(E$7,GRID!$A$4:$A$15,0),MATCH(1,($U$2=GRID!$B$1:$U$1)*(КАЛЕНДАРЬ!AG20=GRID!$B$3:$U$3),0))*GRID!$H$42*(1-GRID!$H$43),0))</f>
        <v>21600</v>
      </c>
      <c r="F343" s="8" cm="1">
        <f t="array" ref="F343">IF($I$2="Длительное проживание от 30 ночей ",
INDEX(GRID!$B$18:$U$29,MATCH(E$7,GRID!$A$18:$A$29,0),MATCH(1,($U$2=GRID!$B$1:$U$1)*(КАЛЕНДАРЬ!AG20=GRID!$B$3:$U$3),0))*GRID!$H$42,
ROUNDUP(INDEX(GRID!$B$18:$U$29,MATCH(E$7,GRID!$A$18:$A$29,0),MATCH(1,($U$2=GRID!$B$1:$U$1)*(КАЛЕНДАРЬ!AG20=GRID!$B$3:$U$3),0))*GRID!$H$42*(1-GRID!$H$43),0))</f>
        <v>25200</v>
      </c>
      <c r="G343" s="57" t="s">
        <v>119</v>
      </c>
      <c r="H343" s="57" t="s">
        <v>119</v>
      </c>
      <c r="I343" s="8" cm="1">
        <f t="array" ref="I343">IF($I$2="Длительное проживание от 30 ночей ",
INDEX(GRID!$B$4:$U$15,MATCH(I$7,GRID!$A$4:$A$15,0),MATCH(1,($U$2=GRID!$B$1:$U$1)*(КАЛЕНДАРЬ!AG20=GRID!$B$3:$U$3),0))*GRID!$H$42,
ROUNDUP(INDEX(GRID!$B$4:$U$15,MATCH(I$7,GRID!$A$4:$A$15,0),MATCH(1,($U$2=GRID!$B$1:$U$1)*(КАЛЕНДАРЬ!AG20=GRID!$B$3:$U$3),0))*GRID!$H$42*(1-GRID!$H$43),0))</f>
        <v>28584</v>
      </c>
      <c r="J343" s="8" cm="1">
        <f t="array" ref="J343">IF($I$2="Длительное проживание от 30 ночей ",
INDEX(GRID!$B$18:$U$29,MATCH(I$7,GRID!$A$18:$A$29,0),MATCH(1,($U$2=GRID!$B$1:$U$1)*(КАЛЕНДАРЬ!AG20=GRID!$B$3:$U$3),0))*GRID!$H$42,
ROUNDUP(INDEX(GRID!$B$18:$U$29,MATCH(I$7,GRID!$A$18:$A$29,0),MATCH(1,($U$2=GRID!$B$1:$U$1)*(КАЛЕНДАРЬ!AG20=GRID!$B$3:$U$3),0))*GRID!$H$42*(1-GRID!$H$43),0))</f>
        <v>32184</v>
      </c>
      <c r="K343" s="57" t="s">
        <v>119</v>
      </c>
      <c r="L343" s="57" t="s">
        <v>119</v>
      </c>
      <c r="M343" s="8" cm="1">
        <f t="array" ref="M343">IF($I$2="Длительное проживание от 30 ночей ",
INDEX(GRID!$B$4:$U$15,MATCH(M$7,GRID!$A$4:$A$15,0),MATCH(1,($U$2=GRID!$B$1:$U$1)*(КАЛЕНДАРЬ!AG20=GRID!$B$3:$U$3),0))*GRID!$H$42,
ROUNDUP(INDEX(GRID!$B$4:$U$15,MATCH(M$7,GRID!$A$4:$A$15,0),MATCH(1,($U$2=GRID!$B$1:$U$1)*(КАЛЕНДАРЬ!AG20=GRID!$B$3:$U$3),0))*GRID!$H$42*(1-GRID!$H$43),0))</f>
        <v>46944</v>
      </c>
      <c r="N343" s="8" cm="1">
        <f t="array" ref="N343">IF($I$2="Длительное проживание от 30 ночей ",
INDEX(GRID!$B$18:$U$29,MATCH(M$7,GRID!$A$18:$A$29,0),MATCH(1,($U$2=GRID!$B$1:$U$1)*(КАЛЕНДАРЬ!AG20=GRID!$B$3:$U$3),0))*GRID!$H$42,
ROUNDUP(INDEX(GRID!$B$18:$U$29,MATCH(M$7,GRID!$A$18:$A$29,0),MATCH(1,($U$2=GRID!$B$1:$U$1)*(КАЛЕНДАРЬ!AG20=GRID!$B$3:$U$3),0))*GRID!$H$42*(1-GRID!$H$43),0))</f>
        <v>50544</v>
      </c>
      <c r="O343" s="57" t="s">
        <v>119</v>
      </c>
      <c r="P343" s="8" cm="1">
        <f t="array" ref="P343">IF($I$2="Длительное проживание от 30 ночей ",
INDEX(GRID!$B$4:$U$15,MATCH(P$7,GRID!$A$4:$A$15,0),MATCH(1,($U$2=GRID!$B$1:$U$1)*(КАЛЕНДАРЬ!AG20=GRID!$B$3:$U$3),0))*GRID!$H$42,
ROUNDUP(INDEX(GRID!$B$4:$U$15,MATCH(P$7,GRID!$A$4:$A$15,0),MATCH(1,($U$2=GRID!$B$1:$U$1)*(КАЛЕНДАРЬ!AG20=GRID!$B$3:$U$3),0))*GRID!$H$42*(1-GRID!$H$43),0))</f>
        <v>100584</v>
      </c>
      <c r="Q343" s="8" cm="1">
        <f t="array" ref="Q343">IF($I$2="Длительное проживание от 30 ночей ",
INDEX(GRID!$B$4:$U$15,MATCH(Q$7,GRID!$A$4:$A$15,0),MATCH(1,($U$2=GRID!$B$1:$U$1)*(КАЛЕНДАРЬ!AG20=GRID!$B$3:$U$3),0))*GRID!$H$42,
ROUNDUP(INDEX(GRID!$B$4:$U$15,MATCH(Q$7,GRID!$A$4:$A$15,0),MATCH(1,($U$2=GRID!$B$1:$U$1)*(КАЛЕНДАРЬ!AG20=GRID!$B$3:$U$3),0))*GRID!$H$42*(1-GRID!$H$43),0))</f>
        <v>118368</v>
      </c>
      <c r="R343" s="57" t="s">
        <v>119</v>
      </c>
      <c r="S343" s="57" t="s">
        <v>119</v>
      </c>
      <c r="T343" s="57" t="s">
        <v>119</v>
      </c>
    </row>
    <row r="344" spans="1:20" ht="12.75" customHeight="1">
      <c r="A344" s="148" t="s">
        <v>13</v>
      </c>
      <c r="B344" s="149">
        <v>18</v>
      </c>
      <c r="C344" s="8" cm="1">
        <f t="array" ref="C344">IF($I$2="Длительное проживание от 30 ночей ",
INDEX(GRID!$B$4:$U$15,MATCH(C$7,GRID!$A$4:$A$15,0),MATCH(1,($U$2=GRID!$B$1:$U$1)*(КАЛЕНДАРЬ!AG21=GRID!$B$3:$U$3),0))*GRID!$H$42,
ROUNDUP(INDEX(GRID!$B$4:$U$15,MATCH(C$7,GRID!$A$4:$A$15,0),MATCH(1,($U$2=GRID!$B$1:$U$1)*(КАЛЕНДАРЬ!AG21=GRID!$B$3:$U$3),0))*GRID!$H$42*(1-GRID!$H$43),0))</f>
        <v>18000</v>
      </c>
      <c r="D344" s="8" cm="1">
        <f t="array" ref="D344">IF($I$2="Длительное проживание от 30 ночей ",
INDEX(GRID!$B$18:$U$29,MATCH(C$7,GRID!$A$18:$A$29,0),MATCH(1,($U$2=GRID!$B$1:$U$1)*(КАЛЕНДАРЬ!AG21=GRID!$B$3:$U$3),0))*GRID!$H$42,
ROUNDUP(INDEX(GRID!$B$18:$U$29,MATCH(C$7,GRID!$A$18:$A$29,0),MATCH(1,($U$2=GRID!$B$1:$U$1)*(КАЛЕНДАРЬ!AG21=GRID!$B$3:$U$3),0))*GRID!$H$42*(1-GRID!$H$43),0))</f>
        <v>21600</v>
      </c>
      <c r="E344" s="8" cm="1">
        <f t="array" ref="E344">IF($I$2="Длительное проживание от 30 ночей ",
INDEX(GRID!$B$4:$U$15,MATCH(E$7,GRID!$A$4:$A$15,0),MATCH(1,($U$2=GRID!$B$1:$U$1)*(КАЛЕНДАРЬ!AG21=GRID!$B$3:$U$3),0))*GRID!$H$42,
ROUNDUP(INDEX(GRID!$B$4:$U$15,MATCH(E$7,GRID!$A$4:$A$15,0),MATCH(1,($U$2=GRID!$B$1:$U$1)*(КАЛЕНДАРЬ!AG21=GRID!$B$3:$U$3),0))*GRID!$H$42*(1-GRID!$H$43),0))</f>
        <v>21600</v>
      </c>
      <c r="F344" s="8" cm="1">
        <f t="array" ref="F344">IF($I$2="Длительное проживание от 30 ночей ",
INDEX(GRID!$B$18:$U$29,MATCH(E$7,GRID!$A$18:$A$29,0),MATCH(1,($U$2=GRID!$B$1:$U$1)*(КАЛЕНДАРЬ!AG21=GRID!$B$3:$U$3),0))*GRID!$H$42,
ROUNDUP(INDEX(GRID!$B$18:$U$29,MATCH(E$7,GRID!$A$18:$A$29,0),MATCH(1,($U$2=GRID!$B$1:$U$1)*(КАЛЕНДАРЬ!AG21=GRID!$B$3:$U$3),0))*GRID!$H$42*(1-GRID!$H$43),0))</f>
        <v>25200</v>
      </c>
      <c r="G344" s="57" t="s">
        <v>119</v>
      </c>
      <c r="H344" s="57" t="s">
        <v>119</v>
      </c>
      <c r="I344" s="8" cm="1">
        <f t="array" ref="I344">IF($I$2="Длительное проживание от 30 ночей ",
INDEX(GRID!$B$4:$U$15,MATCH(I$7,GRID!$A$4:$A$15,0),MATCH(1,($U$2=GRID!$B$1:$U$1)*(КАЛЕНДАРЬ!AG21=GRID!$B$3:$U$3),0))*GRID!$H$42,
ROUNDUP(INDEX(GRID!$B$4:$U$15,MATCH(I$7,GRID!$A$4:$A$15,0),MATCH(1,($U$2=GRID!$B$1:$U$1)*(КАЛЕНДАРЬ!AG21=GRID!$B$3:$U$3),0))*GRID!$H$42*(1-GRID!$H$43),0))</f>
        <v>28584</v>
      </c>
      <c r="J344" s="8" cm="1">
        <f t="array" ref="J344">IF($I$2="Длительное проживание от 30 ночей ",
INDEX(GRID!$B$18:$U$29,MATCH(I$7,GRID!$A$18:$A$29,0),MATCH(1,($U$2=GRID!$B$1:$U$1)*(КАЛЕНДАРЬ!AG21=GRID!$B$3:$U$3),0))*GRID!$H$42,
ROUNDUP(INDEX(GRID!$B$18:$U$29,MATCH(I$7,GRID!$A$18:$A$29,0),MATCH(1,($U$2=GRID!$B$1:$U$1)*(КАЛЕНДАРЬ!AG21=GRID!$B$3:$U$3),0))*GRID!$H$42*(1-GRID!$H$43),0))</f>
        <v>32184</v>
      </c>
      <c r="K344" s="57" t="s">
        <v>119</v>
      </c>
      <c r="L344" s="57" t="s">
        <v>119</v>
      </c>
      <c r="M344" s="8" cm="1">
        <f t="array" ref="M344">IF($I$2="Длительное проживание от 30 ночей ",
INDEX(GRID!$B$4:$U$15,MATCH(M$7,GRID!$A$4:$A$15,0),MATCH(1,($U$2=GRID!$B$1:$U$1)*(КАЛЕНДАРЬ!AG21=GRID!$B$3:$U$3),0))*GRID!$H$42,
ROUNDUP(INDEX(GRID!$B$4:$U$15,MATCH(M$7,GRID!$A$4:$A$15,0),MATCH(1,($U$2=GRID!$B$1:$U$1)*(КАЛЕНДАРЬ!AG21=GRID!$B$3:$U$3),0))*GRID!$H$42*(1-GRID!$H$43),0))</f>
        <v>46944</v>
      </c>
      <c r="N344" s="8" cm="1">
        <f t="array" ref="N344">IF($I$2="Длительное проживание от 30 ночей ",
INDEX(GRID!$B$18:$U$29,MATCH(M$7,GRID!$A$18:$A$29,0),MATCH(1,($U$2=GRID!$B$1:$U$1)*(КАЛЕНДАРЬ!AG21=GRID!$B$3:$U$3),0))*GRID!$H$42,
ROUNDUP(INDEX(GRID!$B$18:$U$29,MATCH(M$7,GRID!$A$18:$A$29,0),MATCH(1,($U$2=GRID!$B$1:$U$1)*(КАЛЕНДАРЬ!AG21=GRID!$B$3:$U$3),0))*GRID!$H$42*(1-GRID!$H$43),0))</f>
        <v>50544</v>
      </c>
      <c r="O344" s="57" t="s">
        <v>119</v>
      </c>
      <c r="P344" s="8" cm="1">
        <f t="array" ref="P344">IF($I$2="Длительное проживание от 30 ночей ",
INDEX(GRID!$B$4:$U$15,MATCH(P$7,GRID!$A$4:$A$15,0),MATCH(1,($U$2=GRID!$B$1:$U$1)*(КАЛЕНДАРЬ!AG21=GRID!$B$3:$U$3),0))*GRID!$H$42,
ROUNDUP(INDEX(GRID!$B$4:$U$15,MATCH(P$7,GRID!$A$4:$A$15,0),MATCH(1,($U$2=GRID!$B$1:$U$1)*(КАЛЕНДАРЬ!AG21=GRID!$B$3:$U$3),0))*GRID!$H$42*(1-GRID!$H$43),0))</f>
        <v>100584</v>
      </c>
      <c r="Q344" s="8" cm="1">
        <f t="array" ref="Q344">IF($I$2="Длительное проживание от 30 ночей ",
INDEX(GRID!$B$4:$U$15,MATCH(Q$7,GRID!$A$4:$A$15,0),MATCH(1,($U$2=GRID!$B$1:$U$1)*(КАЛЕНДАРЬ!AG21=GRID!$B$3:$U$3),0))*GRID!$H$42,
ROUNDUP(INDEX(GRID!$B$4:$U$15,MATCH(Q$7,GRID!$A$4:$A$15,0),MATCH(1,($U$2=GRID!$B$1:$U$1)*(КАЛЕНДАРЬ!AG21=GRID!$B$3:$U$3),0))*GRID!$H$42*(1-GRID!$H$43),0))</f>
        <v>118368</v>
      </c>
      <c r="R344" s="57" t="s">
        <v>119</v>
      </c>
      <c r="S344" s="57" t="s">
        <v>119</v>
      </c>
      <c r="T344" s="57" t="s">
        <v>119</v>
      </c>
    </row>
    <row r="345" spans="1:20" ht="12.75" customHeight="1">
      <c r="A345" s="148" t="s">
        <v>14</v>
      </c>
      <c r="B345" s="149">
        <v>19</v>
      </c>
      <c r="C345" s="8" cm="1">
        <f t="array" ref="C345">IF($I$2="Длительное проживание от 30 ночей ",
INDEX(GRID!$B$4:$U$15,MATCH(C$7,GRID!$A$4:$A$15,0),MATCH(1,($U$2=GRID!$B$1:$U$1)*(КАЛЕНДАРЬ!AG22=GRID!$B$3:$U$3),0))*GRID!$H$42,
ROUNDUP(INDEX(GRID!$B$4:$U$15,MATCH(C$7,GRID!$A$4:$A$15,0),MATCH(1,($U$2=GRID!$B$1:$U$1)*(КАЛЕНДАРЬ!AG22=GRID!$B$3:$U$3),0))*GRID!$H$42*(1-GRID!$H$43),0))</f>
        <v>18000</v>
      </c>
      <c r="D345" s="8" cm="1">
        <f t="array" ref="D345">IF($I$2="Длительное проживание от 30 ночей ",
INDEX(GRID!$B$18:$U$29,MATCH(C$7,GRID!$A$18:$A$29,0),MATCH(1,($U$2=GRID!$B$1:$U$1)*(КАЛЕНДАРЬ!AG22=GRID!$B$3:$U$3),0))*GRID!$H$42,
ROUNDUP(INDEX(GRID!$B$18:$U$29,MATCH(C$7,GRID!$A$18:$A$29,0),MATCH(1,($U$2=GRID!$B$1:$U$1)*(КАЛЕНДАРЬ!AG22=GRID!$B$3:$U$3),0))*GRID!$H$42*(1-GRID!$H$43),0))</f>
        <v>21600</v>
      </c>
      <c r="E345" s="8" cm="1">
        <f t="array" ref="E345">IF($I$2="Длительное проживание от 30 ночей ",
INDEX(GRID!$B$4:$U$15,MATCH(E$7,GRID!$A$4:$A$15,0),MATCH(1,($U$2=GRID!$B$1:$U$1)*(КАЛЕНДАРЬ!AG22=GRID!$B$3:$U$3),0))*GRID!$H$42,
ROUNDUP(INDEX(GRID!$B$4:$U$15,MATCH(E$7,GRID!$A$4:$A$15,0),MATCH(1,($U$2=GRID!$B$1:$U$1)*(КАЛЕНДАРЬ!AG22=GRID!$B$3:$U$3),0))*GRID!$H$42*(1-GRID!$H$43),0))</f>
        <v>21600</v>
      </c>
      <c r="F345" s="8" cm="1">
        <f t="array" ref="F345">IF($I$2="Длительное проживание от 30 ночей ",
INDEX(GRID!$B$18:$U$29,MATCH(E$7,GRID!$A$18:$A$29,0),MATCH(1,($U$2=GRID!$B$1:$U$1)*(КАЛЕНДАРЬ!AG22=GRID!$B$3:$U$3),0))*GRID!$H$42,
ROUNDUP(INDEX(GRID!$B$18:$U$29,MATCH(E$7,GRID!$A$18:$A$29,0),MATCH(1,($U$2=GRID!$B$1:$U$1)*(КАЛЕНДАРЬ!AG22=GRID!$B$3:$U$3),0))*GRID!$H$42*(1-GRID!$H$43),0))</f>
        <v>25200</v>
      </c>
      <c r="G345" s="57" t="s">
        <v>119</v>
      </c>
      <c r="H345" s="57" t="s">
        <v>119</v>
      </c>
      <c r="I345" s="8" cm="1">
        <f t="array" ref="I345">IF($I$2="Длительное проживание от 30 ночей ",
INDEX(GRID!$B$4:$U$15,MATCH(I$7,GRID!$A$4:$A$15,0),MATCH(1,($U$2=GRID!$B$1:$U$1)*(КАЛЕНДАРЬ!AG22=GRID!$B$3:$U$3),0))*GRID!$H$42,
ROUNDUP(INDEX(GRID!$B$4:$U$15,MATCH(I$7,GRID!$A$4:$A$15,0),MATCH(1,($U$2=GRID!$B$1:$U$1)*(КАЛЕНДАРЬ!AG22=GRID!$B$3:$U$3),0))*GRID!$H$42*(1-GRID!$H$43),0))</f>
        <v>28584</v>
      </c>
      <c r="J345" s="8" cm="1">
        <f t="array" ref="J345">IF($I$2="Длительное проживание от 30 ночей ",
INDEX(GRID!$B$18:$U$29,MATCH(I$7,GRID!$A$18:$A$29,0),MATCH(1,($U$2=GRID!$B$1:$U$1)*(КАЛЕНДАРЬ!AG22=GRID!$B$3:$U$3),0))*GRID!$H$42,
ROUNDUP(INDEX(GRID!$B$18:$U$29,MATCH(I$7,GRID!$A$18:$A$29,0),MATCH(1,($U$2=GRID!$B$1:$U$1)*(КАЛЕНДАРЬ!AG22=GRID!$B$3:$U$3),0))*GRID!$H$42*(1-GRID!$H$43),0))</f>
        <v>32184</v>
      </c>
      <c r="K345" s="57" t="s">
        <v>119</v>
      </c>
      <c r="L345" s="57" t="s">
        <v>119</v>
      </c>
      <c r="M345" s="8" cm="1">
        <f t="array" ref="M345">IF($I$2="Длительное проживание от 30 ночей ",
INDEX(GRID!$B$4:$U$15,MATCH(M$7,GRID!$A$4:$A$15,0),MATCH(1,($U$2=GRID!$B$1:$U$1)*(КАЛЕНДАРЬ!AG22=GRID!$B$3:$U$3),0))*GRID!$H$42,
ROUNDUP(INDEX(GRID!$B$4:$U$15,MATCH(M$7,GRID!$A$4:$A$15,0),MATCH(1,($U$2=GRID!$B$1:$U$1)*(КАЛЕНДАРЬ!AG22=GRID!$B$3:$U$3),0))*GRID!$H$42*(1-GRID!$H$43),0))</f>
        <v>46944</v>
      </c>
      <c r="N345" s="8" cm="1">
        <f t="array" ref="N345">IF($I$2="Длительное проживание от 30 ночей ",
INDEX(GRID!$B$18:$U$29,MATCH(M$7,GRID!$A$18:$A$29,0),MATCH(1,($U$2=GRID!$B$1:$U$1)*(КАЛЕНДАРЬ!AG22=GRID!$B$3:$U$3),0))*GRID!$H$42,
ROUNDUP(INDEX(GRID!$B$18:$U$29,MATCH(M$7,GRID!$A$18:$A$29,0),MATCH(1,($U$2=GRID!$B$1:$U$1)*(КАЛЕНДАРЬ!AG22=GRID!$B$3:$U$3),0))*GRID!$H$42*(1-GRID!$H$43),0))</f>
        <v>50544</v>
      </c>
      <c r="O345" s="57" t="s">
        <v>119</v>
      </c>
      <c r="P345" s="8" cm="1">
        <f t="array" ref="P345">IF($I$2="Длительное проживание от 30 ночей ",
INDEX(GRID!$B$4:$U$15,MATCH(P$7,GRID!$A$4:$A$15,0),MATCH(1,($U$2=GRID!$B$1:$U$1)*(КАЛЕНДАРЬ!AG22=GRID!$B$3:$U$3),0))*GRID!$H$42,
ROUNDUP(INDEX(GRID!$B$4:$U$15,MATCH(P$7,GRID!$A$4:$A$15,0),MATCH(1,($U$2=GRID!$B$1:$U$1)*(КАЛЕНДАРЬ!AG22=GRID!$B$3:$U$3),0))*GRID!$H$42*(1-GRID!$H$43),0))</f>
        <v>100584</v>
      </c>
      <c r="Q345" s="8" cm="1">
        <f t="array" ref="Q345">IF($I$2="Длительное проживание от 30 ночей ",
INDEX(GRID!$B$4:$U$15,MATCH(Q$7,GRID!$A$4:$A$15,0),MATCH(1,($U$2=GRID!$B$1:$U$1)*(КАЛЕНДАРЬ!AG22=GRID!$B$3:$U$3),0))*GRID!$H$42,
ROUNDUP(INDEX(GRID!$B$4:$U$15,MATCH(Q$7,GRID!$A$4:$A$15,0),MATCH(1,($U$2=GRID!$B$1:$U$1)*(КАЛЕНДАРЬ!AG22=GRID!$B$3:$U$3),0))*GRID!$H$42*(1-GRID!$H$43),0))</f>
        <v>118368</v>
      </c>
      <c r="R345" s="57" t="s">
        <v>119</v>
      </c>
      <c r="S345" s="57" t="s">
        <v>119</v>
      </c>
      <c r="T345" s="57" t="s">
        <v>119</v>
      </c>
    </row>
    <row r="346" spans="1:20" ht="12.75" customHeight="1">
      <c r="A346" s="148" t="s">
        <v>15</v>
      </c>
      <c r="B346" s="149">
        <v>20</v>
      </c>
      <c r="C346" s="8" cm="1">
        <f t="array" ref="C346">IF($I$2="Длительное проживание от 30 ночей ",
INDEX(GRID!$B$4:$U$15,MATCH(C$7,GRID!$A$4:$A$15,0),MATCH(1,($U$2=GRID!$B$1:$U$1)*(КАЛЕНДАРЬ!AG23=GRID!$B$3:$U$3),0))*GRID!$H$42,
ROUNDUP(INDEX(GRID!$B$4:$U$15,MATCH(C$7,GRID!$A$4:$A$15,0),MATCH(1,($U$2=GRID!$B$1:$U$1)*(КАЛЕНДАРЬ!AG23=GRID!$B$3:$U$3),0))*GRID!$H$42*(1-GRID!$H$43),0))</f>
        <v>18000</v>
      </c>
      <c r="D346" s="8" cm="1">
        <f t="array" ref="D346">IF($I$2="Длительное проживание от 30 ночей ",
INDEX(GRID!$B$18:$U$29,MATCH(C$7,GRID!$A$18:$A$29,0),MATCH(1,($U$2=GRID!$B$1:$U$1)*(КАЛЕНДАРЬ!AG23=GRID!$B$3:$U$3),0))*GRID!$H$42,
ROUNDUP(INDEX(GRID!$B$18:$U$29,MATCH(C$7,GRID!$A$18:$A$29,0),MATCH(1,($U$2=GRID!$B$1:$U$1)*(КАЛЕНДАРЬ!AG23=GRID!$B$3:$U$3),0))*GRID!$H$42*(1-GRID!$H$43),0))</f>
        <v>21600</v>
      </c>
      <c r="E346" s="8" cm="1">
        <f t="array" ref="E346">IF($I$2="Длительное проживание от 30 ночей ",
INDEX(GRID!$B$4:$U$15,MATCH(E$7,GRID!$A$4:$A$15,0),MATCH(1,($U$2=GRID!$B$1:$U$1)*(КАЛЕНДАРЬ!AG23=GRID!$B$3:$U$3),0))*GRID!$H$42,
ROUNDUP(INDEX(GRID!$B$4:$U$15,MATCH(E$7,GRID!$A$4:$A$15,0),MATCH(1,($U$2=GRID!$B$1:$U$1)*(КАЛЕНДАРЬ!AG23=GRID!$B$3:$U$3),0))*GRID!$H$42*(1-GRID!$H$43),0))</f>
        <v>21600</v>
      </c>
      <c r="F346" s="8" cm="1">
        <f t="array" ref="F346">IF($I$2="Длительное проживание от 30 ночей ",
INDEX(GRID!$B$18:$U$29,MATCH(E$7,GRID!$A$18:$A$29,0),MATCH(1,($U$2=GRID!$B$1:$U$1)*(КАЛЕНДАРЬ!AG23=GRID!$B$3:$U$3),0))*GRID!$H$42,
ROUNDUP(INDEX(GRID!$B$18:$U$29,MATCH(E$7,GRID!$A$18:$A$29,0),MATCH(1,($U$2=GRID!$B$1:$U$1)*(КАЛЕНДАРЬ!AG23=GRID!$B$3:$U$3),0))*GRID!$H$42*(1-GRID!$H$43),0))</f>
        <v>25200</v>
      </c>
      <c r="G346" s="57" t="s">
        <v>119</v>
      </c>
      <c r="H346" s="57" t="s">
        <v>119</v>
      </c>
      <c r="I346" s="8" cm="1">
        <f t="array" ref="I346">IF($I$2="Длительное проживание от 30 ночей ",
INDEX(GRID!$B$4:$U$15,MATCH(I$7,GRID!$A$4:$A$15,0),MATCH(1,($U$2=GRID!$B$1:$U$1)*(КАЛЕНДАРЬ!AG23=GRID!$B$3:$U$3),0))*GRID!$H$42,
ROUNDUP(INDEX(GRID!$B$4:$U$15,MATCH(I$7,GRID!$A$4:$A$15,0),MATCH(1,($U$2=GRID!$B$1:$U$1)*(КАЛЕНДАРЬ!AG23=GRID!$B$3:$U$3),0))*GRID!$H$42*(1-GRID!$H$43),0))</f>
        <v>28584</v>
      </c>
      <c r="J346" s="8" cm="1">
        <f t="array" ref="J346">IF($I$2="Длительное проживание от 30 ночей ",
INDEX(GRID!$B$18:$U$29,MATCH(I$7,GRID!$A$18:$A$29,0),MATCH(1,($U$2=GRID!$B$1:$U$1)*(КАЛЕНДАРЬ!AG23=GRID!$B$3:$U$3),0))*GRID!$H$42,
ROUNDUP(INDEX(GRID!$B$18:$U$29,MATCH(I$7,GRID!$A$18:$A$29,0),MATCH(1,($U$2=GRID!$B$1:$U$1)*(КАЛЕНДАРЬ!AG23=GRID!$B$3:$U$3),0))*GRID!$H$42*(1-GRID!$H$43),0))</f>
        <v>32184</v>
      </c>
      <c r="K346" s="57" t="s">
        <v>119</v>
      </c>
      <c r="L346" s="57" t="s">
        <v>119</v>
      </c>
      <c r="M346" s="8" cm="1">
        <f t="array" ref="M346">IF($I$2="Длительное проживание от 30 ночей ",
INDEX(GRID!$B$4:$U$15,MATCH(M$7,GRID!$A$4:$A$15,0),MATCH(1,($U$2=GRID!$B$1:$U$1)*(КАЛЕНДАРЬ!AG23=GRID!$B$3:$U$3),0))*GRID!$H$42,
ROUNDUP(INDEX(GRID!$B$4:$U$15,MATCH(M$7,GRID!$A$4:$A$15,0),MATCH(1,($U$2=GRID!$B$1:$U$1)*(КАЛЕНДАРЬ!AG23=GRID!$B$3:$U$3),0))*GRID!$H$42*(1-GRID!$H$43),0))</f>
        <v>46944</v>
      </c>
      <c r="N346" s="8" cm="1">
        <f t="array" ref="N346">IF($I$2="Длительное проживание от 30 ночей ",
INDEX(GRID!$B$18:$U$29,MATCH(M$7,GRID!$A$18:$A$29,0),MATCH(1,($U$2=GRID!$B$1:$U$1)*(КАЛЕНДАРЬ!AG23=GRID!$B$3:$U$3),0))*GRID!$H$42,
ROUNDUP(INDEX(GRID!$B$18:$U$29,MATCH(M$7,GRID!$A$18:$A$29,0),MATCH(1,($U$2=GRID!$B$1:$U$1)*(КАЛЕНДАРЬ!AG23=GRID!$B$3:$U$3),0))*GRID!$H$42*(1-GRID!$H$43),0))</f>
        <v>50544</v>
      </c>
      <c r="O346" s="57" t="s">
        <v>119</v>
      </c>
      <c r="P346" s="8" cm="1">
        <f t="array" ref="P346">IF($I$2="Длительное проживание от 30 ночей ",
INDEX(GRID!$B$4:$U$15,MATCH(P$7,GRID!$A$4:$A$15,0),MATCH(1,($U$2=GRID!$B$1:$U$1)*(КАЛЕНДАРЬ!AG23=GRID!$B$3:$U$3),0))*GRID!$H$42,
ROUNDUP(INDEX(GRID!$B$4:$U$15,MATCH(P$7,GRID!$A$4:$A$15,0),MATCH(1,($U$2=GRID!$B$1:$U$1)*(КАЛЕНДАРЬ!AG23=GRID!$B$3:$U$3),0))*GRID!$H$42*(1-GRID!$H$43),0))</f>
        <v>100584</v>
      </c>
      <c r="Q346" s="8" cm="1">
        <f t="array" ref="Q346">IF($I$2="Длительное проживание от 30 ночей ",
INDEX(GRID!$B$4:$U$15,MATCH(Q$7,GRID!$A$4:$A$15,0),MATCH(1,($U$2=GRID!$B$1:$U$1)*(КАЛЕНДАРЬ!AG23=GRID!$B$3:$U$3),0))*GRID!$H$42,
ROUNDUP(INDEX(GRID!$B$4:$U$15,MATCH(Q$7,GRID!$A$4:$A$15,0),MATCH(1,($U$2=GRID!$B$1:$U$1)*(КАЛЕНДАРЬ!AG23=GRID!$B$3:$U$3),0))*GRID!$H$42*(1-GRID!$H$43),0))</f>
        <v>118368</v>
      </c>
      <c r="R346" s="57" t="s">
        <v>119</v>
      </c>
      <c r="S346" s="57" t="s">
        <v>119</v>
      </c>
      <c r="T346" s="57" t="s">
        <v>119</v>
      </c>
    </row>
    <row r="347" spans="1:20" ht="12.75" customHeight="1">
      <c r="A347" s="148" t="s">
        <v>16</v>
      </c>
      <c r="B347" s="149">
        <v>21</v>
      </c>
      <c r="C347" s="8" cm="1">
        <f t="array" ref="C347">IF($I$2="Длительное проживание от 30 ночей ",
INDEX(GRID!$B$4:$U$15,MATCH(C$7,GRID!$A$4:$A$15,0),MATCH(1,($U$2=GRID!$B$1:$U$1)*(КАЛЕНДАРЬ!AG24=GRID!$B$3:$U$3),0))*GRID!$H$42,
ROUNDUP(INDEX(GRID!$B$4:$U$15,MATCH(C$7,GRID!$A$4:$A$15,0),MATCH(1,($U$2=GRID!$B$1:$U$1)*(КАЛЕНДАРЬ!AG24=GRID!$B$3:$U$3),0))*GRID!$H$42*(1-GRID!$H$43),0))</f>
        <v>18000</v>
      </c>
      <c r="D347" s="8" cm="1">
        <f t="array" ref="D347">IF($I$2="Длительное проживание от 30 ночей ",
INDEX(GRID!$B$18:$U$29,MATCH(C$7,GRID!$A$18:$A$29,0),MATCH(1,($U$2=GRID!$B$1:$U$1)*(КАЛЕНДАРЬ!AG24=GRID!$B$3:$U$3),0))*GRID!$H$42,
ROUNDUP(INDEX(GRID!$B$18:$U$29,MATCH(C$7,GRID!$A$18:$A$29,0),MATCH(1,($U$2=GRID!$B$1:$U$1)*(КАЛЕНДАРЬ!AG24=GRID!$B$3:$U$3),0))*GRID!$H$42*(1-GRID!$H$43),0))</f>
        <v>21600</v>
      </c>
      <c r="E347" s="8" cm="1">
        <f t="array" ref="E347">IF($I$2="Длительное проживание от 30 ночей ",
INDEX(GRID!$B$4:$U$15,MATCH(E$7,GRID!$A$4:$A$15,0),MATCH(1,($U$2=GRID!$B$1:$U$1)*(КАЛЕНДАРЬ!AG24=GRID!$B$3:$U$3),0))*GRID!$H$42,
ROUNDUP(INDEX(GRID!$B$4:$U$15,MATCH(E$7,GRID!$A$4:$A$15,0),MATCH(1,($U$2=GRID!$B$1:$U$1)*(КАЛЕНДАРЬ!AG24=GRID!$B$3:$U$3),0))*GRID!$H$42*(1-GRID!$H$43),0))</f>
        <v>21600</v>
      </c>
      <c r="F347" s="8" cm="1">
        <f t="array" ref="F347">IF($I$2="Длительное проживание от 30 ночей ",
INDEX(GRID!$B$18:$U$29,MATCH(E$7,GRID!$A$18:$A$29,0),MATCH(1,($U$2=GRID!$B$1:$U$1)*(КАЛЕНДАРЬ!AG24=GRID!$B$3:$U$3),0))*GRID!$H$42,
ROUNDUP(INDEX(GRID!$B$18:$U$29,MATCH(E$7,GRID!$A$18:$A$29,0),MATCH(1,($U$2=GRID!$B$1:$U$1)*(КАЛЕНДАРЬ!AG24=GRID!$B$3:$U$3),0))*GRID!$H$42*(1-GRID!$H$43),0))</f>
        <v>25200</v>
      </c>
      <c r="G347" s="57" t="s">
        <v>119</v>
      </c>
      <c r="H347" s="57" t="s">
        <v>119</v>
      </c>
      <c r="I347" s="8" cm="1">
        <f t="array" ref="I347">IF($I$2="Длительное проживание от 30 ночей ",
INDEX(GRID!$B$4:$U$15,MATCH(I$7,GRID!$A$4:$A$15,0),MATCH(1,($U$2=GRID!$B$1:$U$1)*(КАЛЕНДАРЬ!AG24=GRID!$B$3:$U$3),0))*GRID!$H$42,
ROUNDUP(INDEX(GRID!$B$4:$U$15,MATCH(I$7,GRID!$A$4:$A$15,0),MATCH(1,($U$2=GRID!$B$1:$U$1)*(КАЛЕНДАРЬ!AG24=GRID!$B$3:$U$3),0))*GRID!$H$42*(1-GRID!$H$43),0))</f>
        <v>28584</v>
      </c>
      <c r="J347" s="8" cm="1">
        <f t="array" ref="J347">IF($I$2="Длительное проживание от 30 ночей ",
INDEX(GRID!$B$18:$U$29,MATCH(I$7,GRID!$A$18:$A$29,0),MATCH(1,($U$2=GRID!$B$1:$U$1)*(КАЛЕНДАРЬ!AG24=GRID!$B$3:$U$3),0))*GRID!$H$42,
ROUNDUP(INDEX(GRID!$B$18:$U$29,MATCH(I$7,GRID!$A$18:$A$29,0),MATCH(1,($U$2=GRID!$B$1:$U$1)*(КАЛЕНДАРЬ!AG24=GRID!$B$3:$U$3),0))*GRID!$H$42*(1-GRID!$H$43),0))</f>
        <v>32184</v>
      </c>
      <c r="K347" s="57" t="s">
        <v>119</v>
      </c>
      <c r="L347" s="57" t="s">
        <v>119</v>
      </c>
      <c r="M347" s="8" cm="1">
        <f t="array" ref="M347">IF($I$2="Длительное проживание от 30 ночей ",
INDEX(GRID!$B$4:$U$15,MATCH(M$7,GRID!$A$4:$A$15,0),MATCH(1,($U$2=GRID!$B$1:$U$1)*(КАЛЕНДАРЬ!AG24=GRID!$B$3:$U$3),0))*GRID!$H$42,
ROUNDUP(INDEX(GRID!$B$4:$U$15,MATCH(M$7,GRID!$A$4:$A$15,0),MATCH(1,($U$2=GRID!$B$1:$U$1)*(КАЛЕНДАРЬ!AG24=GRID!$B$3:$U$3),0))*GRID!$H$42*(1-GRID!$H$43),0))</f>
        <v>46944</v>
      </c>
      <c r="N347" s="8" cm="1">
        <f t="array" ref="N347">IF($I$2="Длительное проживание от 30 ночей ",
INDEX(GRID!$B$18:$U$29,MATCH(M$7,GRID!$A$18:$A$29,0),MATCH(1,($U$2=GRID!$B$1:$U$1)*(КАЛЕНДАРЬ!AG24=GRID!$B$3:$U$3),0))*GRID!$H$42,
ROUNDUP(INDEX(GRID!$B$18:$U$29,MATCH(M$7,GRID!$A$18:$A$29,0),MATCH(1,($U$2=GRID!$B$1:$U$1)*(КАЛЕНДАРЬ!AG24=GRID!$B$3:$U$3),0))*GRID!$H$42*(1-GRID!$H$43),0))</f>
        <v>50544</v>
      </c>
      <c r="O347" s="57" t="s">
        <v>119</v>
      </c>
      <c r="P347" s="8" cm="1">
        <f t="array" ref="P347">IF($I$2="Длительное проживание от 30 ночей ",
INDEX(GRID!$B$4:$U$15,MATCH(P$7,GRID!$A$4:$A$15,0),MATCH(1,($U$2=GRID!$B$1:$U$1)*(КАЛЕНДАРЬ!AG24=GRID!$B$3:$U$3),0))*GRID!$H$42,
ROUNDUP(INDEX(GRID!$B$4:$U$15,MATCH(P$7,GRID!$A$4:$A$15,0),MATCH(1,($U$2=GRID!$B$1:$U$1)*(КАЛЕНДАРЬ!AG24=GRID!$B$3:$U$3),0))*GRID!$H$42*(1-GRID!$H$43),0))</f>
        <v>100584</v>
      </c>
      <c r="Q347" s="8" cm="1">
        <f t="array" ref="Q347">IF($I$2="Длительное проживание от 30 ночей ",
INDEX(GRID!$B$4:$U$15,MATCH(Q$7,GRID!$A$4:$A$15,0),MATCH(1,($U$2=GRID!$B$1:$U$1)*(КАЛЕНДАРЬ!AG24=GRID!$B$3:$U$3),0))*GRID!$H$42,
ROUNDUP(INDEX(GRID!$B$4:$U$15,MATCH(Q$7,GRID!$A$4:$A$15,0),MATCH(1,($U$2=GRID!$B$1:$U$1)*(КАЛЕНДАРЬ!AG24=GRID!$B$3:$U$3),0))*GRID!$H$42*(1-GRID!$H$43),0))</f>
        <v>118368</v>
      </c>
      <c r="R347" s="57" t="s">
        <v>119</v>
      </c>
      <c r="S347" s="57" t="s">
        <v>119</v>
      </c>
      <c r="T347" s="57" t="s">
        <v>119</v>
      </c>
    </row>
    <row r="348" spans="1:20" ht="12.75" customHeight="1">
      <c r="A348" s="148" t="s">
        <v>17</v>
      </c>
      <c r="B348" s="149">
        <v>22</v>
      </c>
      <c r="C348" s="8" cm="1">
        <f t="array" ref="C348">IF($I$2="Длительное проживание от 30 ночей ",
INDEX(GRID!$B$4:$U$15,MATCH(C$7,GRID!$A$4:$A$15,0),MATCH(1,($U$2=GRID!$B$1:$U$1)*(КАЛЕНДАРЬ!AG25=GRID!$B$3:$U$3),0))*GRID!$H$42,
ROUNDUP(INDEX(GRID!$B$4:$U$15,MATCH(C$7,GRID!$A$4:$A$15,0),MATCH(1,($U$2=GRID!$B$1:$U$1)*(КАЛЕНДАРЬ!AG25=GRID!$B$3:$U$3),0))*GRID!$H$42*(1-GRID!$H$43),0))</f>
        <v>18000</v>
      </c>
      <c r="D348" s="8" cm="1">
        <f t="array" ref="D348">IF($I$2="Длительное проживание от 30 ночей ",
INDEX(GRID!$B$18:$U$29,MATCH(C$7,GRID!$A$18:$A$29,0),MATCH(1,($U$2=GRID!$B$1:$U$1)*(КАЛЕНДАРЬ!AG25=GRID!$B$3:$U$3),0))*GRID!$H$42,
ROUNDUP(INDEX(GRID!$B$18:$U$29,MATCH(C$7,GRID!$A$18:$A$29,0),MATCH(1,($U$2=GRID!$B$1:$U$1)*(КАЛЕНДАРЬ!AG25=GRID!$B$3:$U$3),0))*GRID!$H$42*(1-GRID!$H$43),0))</f>
        <v>21600</v>
      </c>
      <c r="E348" s="8" cm="1">
        <f t="array" ref="E348">IF($I$2="Длительное проживание от 30 ночей ",
INDEX(GRID!$B$4:$U$15,MATCH(E$7,GRID!$A$4:$A$15,0),MATCH(1,($U$2=GRID!$B$1:$U$1)*(КАЛЕНДАРЬ!AG25=GRID!$B$3:$U$3),0))*GRID!$H$42,
ROUNDUP(INDEX(GRID!$B$4:$U$15,MATCH(E$7,GRID!$A$4:$A$15,0),MATCH(1,($U$2=GRID!$B$1:$U$1)*(КАЛЕНДАРЬ!AG25=GRID!$B$3:$U$3),0))*GRID!$H$42*(1-GRID!$H$43),0))</f>
        <v>21600</v>
      </c>
      <c r="F348" s="8" cm="1">
        <f t="array" ref="F348">IF($I$2="Длительное проживание от 30 ночей ",
INDEX(GRID!$B$18:$U$29,MATCH(E$7,GRID!$A$18:$A$29,0),MATCH(1,($U$2=GRID!$B$1:$U$1)*(КАЛЕНДАРЬ!AG25=GRID!$B$3:$U$3),0))*GRID!$H$42,
ROUNDUP(INDEX(GRID!$B$18:$U$29,MATCH(E$7,GRID!$A$18:$A$29,0),MATCH(1,($U$2=GRID!$B$1:$U$1)*(КАЛЕНДАРЬ!AG25=GRID!$B$3:$U$3),0))*GRID!$H$42*(1-GRID!$H$43),0))</f>
        <v>25200</v>
      </c>
      <c r="G348" s="57" t="s">
        <v>119</v>
      </c>
      <c r="H348" s="57" t="s">
        <v>119</v>
      </c>
      <c r="I348" s="8" cm="1">
        <f t="array" ref="I348">IF($I$2="Длительное проживание от 30 ночей ",
INDEX(GRID!$B$4:$U$15,MATCH(I$7,GRID!$A$4:$A$15,0),MATCH(1,($U$2=GRID!$B$1:$U$1)*(КАЛЕНДАРЬ!AG25=GRID!$B$3:$U$3),0))*GRID!$H$42,
ROUNDUP(INDEX(GRID!$B$4:$U$15,MATCH(I$7,GRID!$A$4:$A$15,0),MATCH(1,($U$2=GRID!$B$1:$U$1)*(КАЛЕНДАРЬ!AG25=GRID!$B$3:$U$3),0))*GRID!$H$42*(1-GRID!$H$43),0))</f>
        <v>28584</v>
      </c>
      <c r="J348" s="8" cm="1">
        <f t="array" ref="J348">IF($I$2="Длительное проживание от 30 ночей ",
INDEX(GRID!$B$18:$U$29,MATCH(I$7,GRID!$A$18:$A$29,0),MATCH(1,($U$2=GRID!$B$1:$U$1)*(КАЛЕНДАРЬ!AG25=GRID!$B$3:$U$3),0))*GRID!$H$42,
ROUNDUP(INDEX(GRID!$B$18:$U$29,MATCH(I$7,GRID!$A$18:$A$29,0),MATCH(1,($U$2=GRID!$B$1:$U$1)*(КАЛЕНДАРЬ!AG25=GRID!$B$3:$U$3),0))*GRID!$H$42*(1-GRID!$H$43),0))</f>
        <v>32184</v>
      </c>
      <c r="K348" s="57" t="s">
        <v>119</v>
      </c>
      <c r="L348" s="57" t="s">
        <v>119</v>
      </c>
      <c r="M348" s="8" cm="1">
        <f t="array" ref="M348">IF($I$2="Длительное проживание от 30 ночей ",
INDEX(GRID!$B$4:$U$15,MATCH(M$7,GRID!$A$4:$A$15,0),MATCH(1,($U$2=GRID!$B$1:$U$1)*(КАЛЕНДАРЬ!AG25=GRID!$B$3:$U$3),0))*GRID!$H$42,
ROUNDUP(INDEX(GRID!$B$4:$U$15,MATCH(M$7,GRID!$A$4:$A$15,0),MATCH(1,($U$2=GRID!$B$1:$U$1)*(КАЛЕНДАРЬ!AG25=GRID!$B$3:$U$3),0))*GRID!$H$42*(1-GRID!$H$43),0))</f>
        <v>46944</v>
      </c>
      <c r="N348" s="8" cm="1">
        <f t="array" ref="N348">IF($I$2="Длительное проживание от 30 ночей ",
INDEX(GRID!$B$18:$U$29,MATCH(M$7,GRID!$A$18:$A$29,0),MATCH(1,($U$2=GRID!$B$1:$U$1)*(КАЛЕНДАРЬ!AG25=GRID!$B$3:$U$3),0))*GRID!$H$42,
ROUNDUP(INDEX(GRID!$B$18:$U$29,MATCH(M$7,GRID!$A$18:$A$29,0),MATCH(1,($U$2=GRID!$B$1:$U$1)*(КАЛЕНДАРЬ!AG25=GRID!$B$3:$U$3),0))*GRID!$H$42*(1-GRID!$H$43),0))</f>
        <v>50544</v>
      </c>
      <c r="O348" s="57" t="s">
        <v>119</v>
      </c>
      <c r="P348" s="8" cm="1">
        <f t="array" ref="P348">IF($I$2="Длительное проживание от 30 ночей ",
INDEX(GRID!$B$4:$U$15,MATCH(P$7,GRID!$A$4:$A$15,0),MATCH(1,($U$2=GRID!$B$1:$U$1)*(КАЛЕНДАРЬ!AG25=GRID!$B$3:$U$3),0))*GRID!$H$42,
ROUNDUP(INDEX(GRID!$B$4:$U$15,MATCH(P$7,GRID!$A$4:$A$15,0),MATCH(1,($U$2=GRID!$B$1:$U$1)*(КАЛЕНДАРЬ!AG25=GRID!$B$3:$U$3),0))*GRID!$H$42*(1-GRID!$H$43),0))</f>
        <v>100584</v>
      </c>
      <c r="Q348" s="8" cm="1">
        <f t="array" ref="Q348">IF($I$2="Длительное проживание от 30 ночей ",
INDEX(GRID!$B$4:$U$15,MATCH(Q$7,GRID!$A$4:$A$15,0),MATCH(1,($U$2=GRID!$B$1:$U$1)*(КАЛЕНДАРЬ!AG25=GRID!$B$3:$U$3),0))*GRID!$H$42,
ROUNDUP(INDEX(GRID!$B$4:$U$15,MATCH(Q$7,GRID!$A$4:$A$15,0),MATCH(1,($U$2=GRID!$B$1:$U$1)*(КАЛЕНДАРЬ!AG25=GRID!$B$3:$U$3),0))*GRID!$H$42*(1-GRID!$H$43),0))</f>
        <v>118368</v>
      </c>
      <c r="R348" s="57" t="s">
        <v>119</v>
      </c>
      <c r="S348" s="57" t="s">
        <v>119</v>
      </c>
      <c r="T348" s="57" t="s">
        <v>119</v>
      </c>
    </row>
    <row r="349" spans="1:20" ht="12.75" customHeight="1">
      <c r="A349" s="148" t="s">
        <v>11</v>
      </c>
      <c r="B349" s="149">
        <v>23</v>
      </c>
      <c r="C349" s="8" cm="1">
        <f t="array" ref="C349">IF($I$2="Длительное проживание от 30 ночей ",
INDEX(GRID!$B$4:$U$15,MATCH(C$7,GRID!$A$4:$A$15,0),MATCH(1,($U$2=GRID!$B$1:$U$1)*(КАЛЕНДАРЬ!AG26=GRID!$B$3:$U$3),0))*GRID!$H$42,
ROUNDUP(INDEX(GRID!$B$4:$U$15,MATCH(C$7,GRID!$A$4:$A$15,0),MATCH(1,($U$2=GRID!$B$1:$U$1)*(КАЛЕНДАРЬ!AG26=GRID!$B$3:$U$3),0))*GRID!$H$42*(1-GRID!$H$43),0))</f>
        <v>18000</v>
      </c>
      <c r="D349" s="8" cm="1">
        <f t="array" ref="D349">IF($I$2="Длительное проживание от 30 ночей ",
INDEX(GRID!$B$18:$U$29,MATCH(C$7,GRID!$A$18:$A$29,0),MATCH(1,($U$2=GRID!$B$1:$U$1)*(КАЛЕНДАРЬ!AG26=GRID!$B$3:$U$3),0))*GRID!$H$42,
ROUNDUP(INDEX(GRID!$B$18:$U$29,MATCH(C$7,GRID!$A$18:$A$29,0),MATCH(1,($U$2=GRID!$B$1:$U$1)*(КАЛЕНДАРЬ!AG26=GRID!$B$3:$U$3),0))*GRID!$H$42*(1-GRID!$H$43),0))</f>
        <v>21600</v>
      </c>
      <c r="E349" s="8" cm="1">
        <f t="array" ref="E349">IF($I$2="Длительное проживание от 30 ночей ",
INDEX(GRID!$B$4:$U$15,MATCH(E$7,GRID!$A$4:$A$15,0),MATCH(1,($U$2=GRID!$B$1:$U$1)*(КАЛЕНДАРЬ!AG26=GRID!$B$3:$U$3),0))*GRID!$H$42,
ROUNDUP(INDEX(GRID!$B$4:$U$15,MATCH(E$7,GRID!$A$4:$A$15,0),MATCH(1,($U$2=GRID!$B$1:$U$1)*(КАЛЕНДАРЬ!AG26=GRID!$B$3:$U$3),0))*GRID!$H$42*(1-GRID!$H$43),0))</f>
        <v>21600</v>
      </c>
      <c r="F349" s="8" cm="1">
        <f t="array" ref="F349">IF($I$2="Длительное проживание от 30 ночей ",
INDEX(GRID!$B$18:$U$29,MATCH(E$7,GRID!$A$18:$A$29,0),MATCH(1,($U$2=GRID!$B$1:$U$1)*(КАЛЕНДАРЬ!AG26=GRID!$B$3:$U$3),0))*GRID!$H$42,
ROUNDUP(INDEX(GRID!$B$18:$U$29,MATCH(E$7,GRID!$A$18:$A$29,0),MATCH(1,($U$2=GRID!$B$1:$U$1)*(КАЛЕНДАРЬ!AG26=GRID!$B$3:$U$3),0))*GRID!$H$42*(1-GRID!$H$43),0))</f>
        <v>25200</v>
      </c>
      <c r="G349" s="57" t="s">
        <v>119</v>
      </c>
      <c r="H349" s="57" t="s">
        <v>119</v>
      </c>
      <c r="I349" s="8" cm="1">
        <f t="array" ref="I349">IF($I$2="Длительное проживание от 30 ночей ",
INDEX(GRID!$B$4:$U$15,MATCH(I$7,GRID!$A$4:$A$15,0),MATCH(1,($U$2=GRID!$B$1:$U$1)*(КАЛЕНДАРЬ!AG26=GRID!$B$3:$U$3),0))*GRID!$H$42,
ROUNDUP(INDEX(GRID!$B$4:$U$15,MATCH(I$7,GRID!$A$4:$A$15,0),MATCH(1,($U$2=GRID!$B$1:$U$1)*(КАЛЕНДАРЬ!AG26=GRID!$B$3:$U$3),0))*GRID!$H$42*(1-GRID!$H$43),0))</f>
        <v>28584</v>
      </c>
      <c r="J349" s="8" cm="1">
        <f t="array" ref="J349">IF($I$2="Длительное проживание от 30 ночей ",
INDEX(GRID!$B$18:$U$29,MATCH(I$7,GRID!$A$18:$A$29,0),MATCH(1,($U$2=GRID!$B$1:$U$1)*(КАЛЕНДАРЬ!AG26=GRID!$B$3:$U$3),0))*GRID!$H$42,
ROUNDUP(INDEX(GRID!$B$18:$U$29,MATCH(I$7,GRID!$A$18:$A$29,0),MATCH(1,($U$2=GRID!$B$1:$U$1)*(КАЛЕНДАРЬ!AG26=GRID!$B$3:$U$3),0))*GRID!$H$42*(1-GRID!$H$43),0))</f>
        <v>32184</v>
      </c>
      <c r="K349" s="57" t="s">
        <v>119</v>
      </c>
      <c r="L349" s="57" t="s">
        <v>119</v>
      </c>
      <c r="M349" s="8" cm="1">
        <f t="array" ref="M349">IF($I$2="Длительное проживание от 30 ночей ",
INDEX(GRID!$B$4:$U$15,MATCH(M$7,GRID!$A$4:$A$15,0),MATCH(1,($U$2=GRID!$B$1:$U$1)*(КАЛЕНДАРЬ!AG26=GRID!$B$3:$U$3),0))*GRID!$H$42,
ROUNDUP(INDEX(GRID!$B$4:$U$15,MATCH(M$7,GRID!$A$4:$A$15,0),MATCH(1,($U$2=GRID!$B$1:$U$1)*(КАЛЕНДАРЬ!AG26=GRID!$B$3:$U$3),0))*GRID!$H$42*(1-GRID!$H$43),0))</f>
        <v>46944</v>
      </c>
      <c r="N349" s="8" cm="1">
        <f t="array" ref="N349">IF($I$2="Длительное проживание от 30 ночей ",
INDEX(GRID!$B$18:$U$29,MATCH(M$7,GRID!$A$18:$A$29,0),MATCH(1,($U$2=GRID!$B$1:$U$1)*(КАЛЕНДАРЬ!AG26=GRID!$B$3:$U$3),0))*GRID!$H$42,
ROUNDUP(INDEX(GRID!$B$18:$U$29,MATCH(M$7,GRID!$A$18:$A$29,0),MATCH(1,($U$2=GRID!$B$1:$U$1)*(КАЛЕНДАРЬ!AG26=GRID!$B$3:$U$3),0))*GRID!$H$42*(1-GRID!$H$43),0))</f>
        <v>50544</v>
      </c>
      <c r="O349" s="57" t="s">
        <v>119</v>
      </c>
      <c r="P349" s="8" cm="1">
        <f t="array" ref="P349">IF($I$2="Длительное проживание от 30 ночей ",
INDEX(GRID!$B$4:$U$15,MATCH(P$7,GRID!$A$4:$A$15,0),MATCH(1,($U$2=GRID!$B$1:$U$1)*(КАЛЕНДАРЬ!AG26=GRID!$B$3:$U$3),0))*GRID!$H$42,
ROUNDUP(INDEX(GRID!$B$4:$U$15,MATCH(P$7,GRID!$A$4:$A$15,0),MATCH(1,($U$2=GRID!$B$1:$U$1)*(КАЛЕНДАРЬ!AG26=GRID!$B$3:$U$3),0))*GRID!$H$42*(1-GRID!$H$43),0))</f>
        <v>100584</v>
      </c>
      <c r="Q349" s="8" cm="1">
        <f t="array" ref="Q349">IF($I$2="Длительное проживание от 30 ночей ",
INDEX(GRID!$B$4:$U$15,MATCH(Q$7,GRID!$A$4:$A$15,0),MATCH(1,($U$2=GRID!$B$1:$U$1)*(КАЛЕНДАРЬ!AG26=GRID!$B$3:$U$3),0))*GRID!$H$42,
ROUNDUP(INDEX(GRID!$B$4:$U$15,MATCH(Q$7,GRID!$A$4:$A$15,0),MATCH(1,($U$2=GRID!$B$1:$U$1)*(КАЛЕНДАРЬ!AG26=GRID!$B$3:$U$3),0))*GRID!$H$42*(1-GRID!$H$43),0))</f>
        <v>118368</v>
      </c>
      <c r="R349" s="57" t="s">
        <v>119</v>
      </c>
      <c r="S349" s="57" t="s">
        <v>119</v>
      </c>
      <c r="T349" s="57" t="s">
        <v>119</v>
      </c>
    </row>
    <row r="350" spans="1:20" ht="12.75" customHeight="1">
      <c r="A350" s="148" t="s">
        <v>12</v>
      </c>
      <c r="B350" s="149">
        <v>24</v>
      </c>
      <c r="C350" s="8" cm="1">
        <f t="array" ref="C350">IF($I$2="Длительное проживание от 30 ночей ",
INDEX(GRID!$B$4:$U$15,MATCH(C$7,GRID!$A$4:$A$15,0),MATCH(1,($U$2=GRID!$B$1:$U$1)*(КАЛЕНДАРЬ!AG27=GRID!$B$3:$U$3),0))*GRID!$H$42,
ROUNDUP(INDEX(GRID!$B$4:$U$15,MATCH(C$7,GRID!$A$4:$A$15,0),MATCH(1,($U$2=GRID!$B$1:$U$1)*(КАЛЕНДАРЬ!AG27=GRID!$B$3:$U$3),0))*GRID!$H$42*(1-GRID!$H$43),0))</f>
        <v>18000</v>
      </c>
      <c r="D350" s="8" cm="1">
        <f t="array" ref="D350">IF($I$2="Длительное проживание от 30 ночей ",
INDEX(GRID!$B$18:$U$29,MATCH(C$7,GRID!$A$18:$A$29,0),MATCH(1,($U$2=GRID!$B$1:$U$1)*(КАЛЕНДАРЬ!AG27=GRID!$B$3:$U$3),0))*GRID!$H$42,
ROUNDUP(INDEX(GRID!$B$18:$U$29,MATCH(C$7,GRID!$A$18:$A$29,0),MATCH(1,($U$2=GRID!$B$1:$U$1)*(КАЛЕНДАРЬ!AG27=GRID!$B$3:$U$3),0))*GRID!$H$42*(1-GRID!$H$43),0))</f>
        <v>21600</v>
      </c>
      <c r="E350" s="8" cm="1">
        <f t="array" ref="E350">IF($I$2="Длительное проживание от 30 ночей ",
INDEX(GRID!$B$4:$U$15,MATCH(E$7,GRID!$A$4:$A$15,0),MATCH(1,($U$2=GRID!$B$1:$U$1)*(КАЛЕНДАРЬ!AG27=GRID!$B$3:$U$3),0))*GRID!$H$42,
ROUNDUP(INDEX(GRID!$B$4:$U$15,MATCH(E$7,GRID!$A$4:$A$15,0),MATCH(1,($U$2=GRID!$B$1:$U$1)*(КАЛЕНДАРЬ!AG27=GRID!$B$3:$U$3),0))*GRID!$H$42*(1-GRID!$H$43),0))</f>
        <v>21600</v>
      </c>
      <c r="F350" s="8" cm="1">
        <f t="array" ref="F350">IF($I$2="Длительное проживание от 30 ночей ",
INDEX(GRID!$B$18:$U$29,MATCH(E$7,GRID!$A$18:$A$29,0),MATCH(1,($U$2=GRID!$B$1:$U$1)*(КАЛЕНДАРЬ!AG27=GRID!$B$3:$U$3),0))*GRID!$H$42,
ROUNDUP(INDEX(GRID!$B$18:$U$29,MATCH(E$7,GRID!$A$18:$A$29,0),MATCH(1,($U$2=GRID!$B$1:$U$1)*(КАЛЕНДАРЬ!AG27=GRID!$B$3:$U$3),0))*GRID!$H$42*(1-GRID!$H$43),0))</f>
        <v>25200</v>
      </c>
      <c r="G350" s="57" t="s">
        <v>119</v>
      </c>
      <c r="H350" s="57" t="s">
        <v>119</v>
      </c>
      <c r="I350" s="8" cm="1">
        <f t="array" ref="I350">IF($I$2="Длительное проживание от 30 ночей ",
INDEX(GRID!$B$4:$U$15,MATCH(I$7,GRID!$A$4:$A$15,0),MATCH(1,($U$2=GRID!$B$1:$U$1)*(КАЛЕНДАРЬ!AG27=GRID!$B$3:$U$3),0))*GRID!$H$42,
ROUNDUP(INDEX(GRID!$B$4:$U$15,MATCH(I$7,GRID!$A$4:$A$15,0),MATCH(1,($U$2=GRID!$B$1:$U$1)*(КАЛЕНДАРЬ!AG27=GRID!$B$3:$U$3),0))*GRID!$H$42*(1-GRID!$H$43),0))</f>
        <v>28584</v>
      </c>
      <c r="J350" s="8" cm="1">
        <f t="array" ref="J350">IF($I$2="Длительное проживание от 30 ночей ",
INDEX(GRID!$B$18:$U$29,MATCH(I$7,GRID!$A$18:$A$29,0),MATCH(1,($U$2=GRID!$B$1:$U$1)*(КАЛЕНДАРЬ!AG27=GRID!$B$3:$U$3),0))*GRID!$H$42,
ROUNDUP(INDEX(GRID!$B$18:$U$29,MATCH(I$7,GRID!$A$18:$A$29,0),MATCH(1,($U$2=GRID!$B$1:$U$1)*(КАЛЕНДАРЬ!AG27=GRID!$B$3:$U$3),0))*GRID!$H$42*(1-GRID!$H$43),0))</f>
        <v>32184</v>
      </c>
      <c r="K350" s="57" t="s">
        <v>119</v>
      </c>
      <c r="L350" s="57" t="s">
        <v>119</v>
      </c>
      <c r="M350" s="8" cm="1">
        <f t="array" ref="M350">IF($I$2="Длительное проживание от 30 ночей ",
INDEX(GRID!$B$4:$U$15,MATCH(M$7,GRID!$A$4:$A$15,0),MATCH(1,($U$2=GRID!$B$1:$U$1)*(КАЛЕНДАРЬ!AG27=GRID!$B$3:$U$3),0))*GRID!$H$42,
ROUNDUP(INDEX(GRID!$B$4:$U$15,MATCH(M$7,GRID!$A$4:$A$15,0),MATCH(1,($U$2=GRID!$B$1:$U$1)*(КАЛЕНДАРЬ!AG27=GRID!$B$3:$U$3),0))*GRID!$H$42*(1-GRID!$H$43),0))</f>
        <v>46944</v>
      </c>
      <c r="N350" s="8" cm="1">
        <f t="array" ref="N350">IF($I$2="Длительное проживание от 30 ночей ",
INDEX(GRID!$B$18:$U$29,MATCH(M$7,GRID!$A$18:$A$29,0),MATCH(1,($U$2=GRID!$B$1:$U$1)*(КАЛЕНДАРЬ!AG27=GRID!$B$3:$U$3),0))*GRID!$H$42,
ROUNDUP(INDEX(GRID!$B$18:$U$29,MATCH(M$7,GRID!$A$18:$A$29,0),MATCH(1,($U$2=GRID!$B$1:$U$1)*(КАЛЕНДАРЬ!AG27=GRID!$B$3:$U$3),0))*GRID!$H$42*(1-GRID!$H$43),0))</f>
        <v>50544</v>
      </c>
      <c r="O350" s="57" t="s">
        <v>119</v>
      </c>
      <c r="P350" s="8" cm="1">
        <f t="array" ref="P350">IF($I$2="Длительное проживание от 30 ночей ",
INDEX(GRID!$B$4:$U$15,MATCH(P$7,GRID!$A$4:$A$15,0),MATCH(1,($U$2=GRID!$B$1:$U$1)*(КАЛЕНДАРЬ!AG27=GRID!$B$3:$U$3),0))*GRID!$H$42,
ROUNDUP(INDEX(GRID!$B$4:$U$15,MATCH(P$7,GRID!$A$4:$A$15,0),MATCH(1,($U$2=GRID!$B$1:$U$1)*(КАЛЕНДАРЬ!AG27=GRID!$B$3:$U$3),0))*GRID!$H$42*(1-GRID!$H$43),0))</f>
        <v>100584</v>
      </c>
      <c r="Q350" s="8" cm="1">
        <f t="array" ref="Q350">IF($I$2="Длительное проживание от 30 ночей ",
INDEX(GRID!$B$4:$U$15,MATCH(Q$7,GRID!$A$4:$A$15,0),MATCH(1,($U$2=GRID!$B$1:$U$1)*(КАЛЕНДАРЬ!AG27=GRID!$B$3:$U$3),0))*GRID!$H$42,
ROUNDUP(INDEX(GRID!$B$4:$U$15,MATCH(Q$7,GRID!$A$4:$A$15,0),MATCH(1,($U$2=GRID!$B$1:$U$1)*(КАЛЕНДАРЬ!AG27=GRID!$B$3:$U$3),0))*GRID!$H$42*(1-GRID!$H$43),0))</f>
        <v>118368</v>
      </c>
      <c r="R350" s="57" t="s">
        <v>119</v>
      </c>
      <c r="S350" s="57" t="s">
        <v>119</v>
      </c>
      <c r="T350" s="57" t="s">
        <v>119</v>
      </c>
    </row>
    <row r="351" spans="1:20" ht="12.75" customHeight="1">
      <c r="A351" s="148" t="s">
        <v>13</v>
      </c>
      <c r="B351" s="149">
        <v>25</v>
      </c>
      <c r="C351" s="8" cm="1">
        <f t="array" ref="C351">IF($I$2="Длительное проживание от 30 ночей ",
INDEX(GRID!$B$4:$U$15,MATCH(C$7,GRID!$A$4:$A$15,0),MATCH(1,($U$2=GRID!$B$1:$U$1)*(КАЛЕНДАРЬ!AG28=GRID!$B$3:$U$3),0))*GRID!$H$42,
ROUNDUP(INDEX(GRID!$B$4:$U$15,MATCH(C$7,GRID!$A$4:$A$15,0),MATCH(1,($U$2=GRID!$B$1:$U$1)*(КАЛЕНДАРЬ!AG28=GRID!$B$3:$U$3),0))*GRID!$H$42*(1-GRID!$H$43),0))</f>
        <v>18000</v>
      </c>
      <c r="D351" s="8" cm="1">
        <f t="array" ref="D351">IF($I$2="Длительное проживание от 30 ночей ",
INDEX(GRID!$B$18:$U$29,MATCH(C$7,GRID!$A$18:$A$29,0),MATCH(1,($U$2=GRID!$B$1:$U$1)*(КАЛЕНДАРЬ!AG28=GRID!$B$3:$U$3),0))*GRID!$H$42,
ROUNDUP(INDEX(GRID!$B$18:$U$29,MATCH(C$7,GRID!$A$18:$A$29,0),MATCH(1,($U$2=GRID!$B$1:$U$1)*(КАЛЕНДАРЬ!AG28=GRID!$B$3:$U$3),0))*GRID!$H$42*(1-GRID!$H$43),0))</f>
        <v>21600</v>
      </c>
      <c r="E351" s="8" cm="1">
        <f t="array" ref="E351">IF($I$2="Длительное проживание от 30 ночей ",
INDEX(GRID!$B$4:$U$15,MATCH(E$7,GRID!$A$4:$A$15,0),MATCH(1,($U$2=GRID!$B$1:$U$1)*(КАЛЕНДАРЬ!AG28=GRID!$B$3:$U$3),0))*GRID!$H$42,
ROUNDUP(INDEX(GRID!$B$4:$U$15,MATCH(E$7,GRID!$A$4:$A$15,0),MATCH(1,($U$2=GRID!$B$1:$U$1)*(КАЛЕНДАРЬ!AG28=GRID!$B$3:$U$3),0))*GRID!$H$42*(1-GRID!$H$43),0))</f>
        <v>21600</v>
      </c>
      <c r="F351" s="8" cm="1">
        <f t="array" ref="F351">IF($I$2="Длительное проживание от 30 ночей ",
INDEX(GRID!$B$18:$U$29,MATCH(E$7,GRID!$A$18:$A$29,0),MATCH(1,($U$2=GRID!$B$1:$U$1)*(КАЛЕНДАРЬ!AG28=GRID!$B$3:$U$3),0))*GRID!$H$42,
ROUNDUP(INDEX(GRID!$B$18:$U$29,MATCH(E$7,GRID!$A$18:$A$29,0),MATCH(1,($U$2=GRID!$B$1:$U$1)*(КАЛЕНДАРЬ!AG28=GRID!$B$3:$U$3),0))*GRID!$H$42*(1-GRID!$H$43),0))</f>
        <v>25200</v>
      </c>
      <c r="G351" s="57" t="s">
        <v>119</v>
      </c>
      <c r="H351" s="57" t="s">
        <v>119</v>
      </c>
      <c r="I351" s="8" cm="1">
        <f t="array" ref="I351">IF($I$2="Длительное проживание от 30 ночей ",
INDEX(GRID!$B$4:$U$15,MATCH(I$7,GRID!$A$4:$A$15,0),MATCH(1,($U$2=GRID!$B$1:$U$1)*(КАЛЕНДАРЬ!AG28=GRID!$B$3:$U$3),0))*GRID!$H$42,
ROUNDUP(INDEX(GRID!$B$4:$U$15,MATCH(I$7,GRID!$A$4:$A$15,0),MATCH(1,($U$2=GRID!$B$1:$U$1)*(КАЛЕНДАРЬ!AG28=GRID!$B$3:$U$3),0))*GRID!$H$42*(1-GRID!$H$43),0))</f>
        <v>28584</v>
      </c>
      <c r="J351" s="8" cm="1">
        <f t="array" ref="J351">IF($I$2="Длительное проживание от 30 ночей ",
INDEX(GRID!$B$18:$U$29,MATCH(I$7,GRID!$A$18:$A$29,0),MATCH(1,($U$2=GRID!$B$1:$U$1)*(КАЛЕНДАРЬ!AG28=GRID!$B$3:$U$3),0))*GRID!$H$42,
ROUNDUP(INDEX(GRID!$B$18:$U$29,MATCH(I$7,GRID!$A$18:$A$29,0),MATCH(1,($U$2=GRID!$B$1:$U$1)*(КАЛЕНДАРЬ!AG28=GRID!$B$3:$U$3),0))*GRID!$H$42*(1-GRID!$H$43),0))</f>
        <v>32184</v>
      </c>
      <c r="K351" s="57" t="s">
        <v>119</v>
      </c>
      <c r="L351" s="57" t="s">
        <v>119</v>
      </c>
      <c r="M351" s="8" cm="1">
        <f t="array" ref="M351">IF($I$2="Длительное проживание от 30 ночей ",
INDEX(GRID!$B$4:$U$15,MATCH(M$7,GRID!$A$4:$A$15,0),MATCH(1,($U$2=GRID!$B$1:$U$1)*(КАЛЕНДАРЬ!AG28=GRID!$B$3:$U$3),0))*GRID!$H$42,
ROUNDUP(INDEX(GRID!$B$4:$U$15,MATCH(M$7,GRID!$A$4:$A$15,0),MATCH(1,($U$2=GRID!$B$1:$U$1)*(КАЛЕНДАРЬ!AG28=GRID!$B$3:$U$3),0))*GRID!$H$42*(1-GRID!$H$43),0))</f>
        <v>46944</v>
      </c>
      <c r="N351" s="8" cm="1">
        <f t="array" ref="N351">IF($I$2="Длительное проживание от 30 ночей ",
INDEX(GRID!$B$18:$U$29,MATCH(M$7,GRID!$A$18:$A$29,0),MATCH(1,($U$2=GRID!$B$1:$U$1)*(КАЛЕНДАРЬ!AG28=GRID!$B$3:$U$3),0))*GRID!$H$42,
ROUNDUP(INDEX(GRID!$B$18:$U$29,MATCH(M$7,GRID!$A$18:$A$29,0),MATCH(1,($U$2=GRID!$B$1:$U$1)*(КАЛЕНДАРЬ!AG28=GRID!$B$3:$U$3),0))*GRID!$H$42*(1-GRID!$H$43),0))</f>
        <v>50544</v>
      </c>
      <c r="O351" s="57" t="s">
        <v>119</v>
      </c>
      <c r="P351" s="8" cm="1">
        <f t="array" ref="P351">IF($I$2="Длительное проживание от 30 ночей ",
INDEX(GRID!$B$4:$U$15,MATCH(P$7,GRID!$A$4:$A$15,0),MATCH(1,($U$2=GRID!$B$1:$U$1)*(КАЛЕНДАРЬ!AG28=GRID!$B$3:$U$3),0))*GRID!$H$42,
ROUNDUP(INDEX(GRID!$B$4:$U$15,MATCH(P$7,GRID!$A$4:$A$15,0),MATCH(1,($U$2=GRID!$B$1:$U$1)*(КАЛЕНДАРЬ!AG28=GRID!$B$3:$U$3),0))*GRID!$H$42*(1-GRID!$H$43),0))</f>
        <v>100584</v>
      </c>
      <c r="Q351" s="8" cm="1">
        <f t="array" ref="Q351">IF($I$2="Длительное проживание от 30 ночей ",
INDEX(GRID!$B$4:$U$15,MATCH(Q$7,GRID!$A$4:$A$15,0),MATCH(1,($U$2=GRID!$B$1:$U$1)*(КАЛЕНДАРЬ!AG28=GRID!$B$3:$U$3),0))*GRID!$H$42,
ROUNDUP(INDEX(GRID!$B$4:$U$15,MATCH(Q$7,GRID!$A$4:$A$15,0),MATCH(1,($U$2=GRID!$B$1:$U$1)*(КАЛЕНДАРЬ!AG28=GRID!$B$3:$U$3),0))*GRID!$H$42*(1-GRID!$H$43),0))</f>
        <v>118368</v>
      </c>
      <c r="R351" s="57" t="s">
        <v>119</v>
      </c>
      <c r="S351" s="57" t="s">
        <v>119</v>
      </c>
      <c r="T351" s="57" t="s">
        <v>119</v>
      </c>
    </row>
    <row r="352" spans="1:20" ht="12.75" customHeight="1">
      <c r="A352" s="148" t="s">
        <v>14</v>
      </c>
      <c r="B352" s="149">
        <v>26</v>
      </c>
      <c r="C352" s="8" cm="1">
        <f t="array" ref="C352">IF($I$2="Длительное проживание от 30 ночей ",
INDEX(GRID!$B$4:$U$15,MATCH(C$7,GRID!$A$4:$A$15,0),MATCH(1,($U$2=GRID!$B$1:$U$1)*(КАЛЕНДАРЬ!AG29=GRID!$B$3:$U$3),0))*GRID!$H$42,
ROUNDUP(INDEX(GRID!$B$4:$U$15,MATCH(C$7,GRID!$A$4:$A$15,0),MATCH(1,($U$2=GRID!$B$1:$U$1)*(КАЛЕНДАРЬ!AG29=GRID!$B$3:$U$3),0))*GRID!$H$42*(1-GRID!$H$43),0))</f>
        <v>18000</v>
      </c>
      <c r="D352" s="8" cm="1">
        <f t="array" ref="D352">IF($I$2="Длительное проживание от 30 ночей ",
INDEX(GRID!$B$18:$U$29,MATCH(C$7,GRID!$A$18:$A$29,0),MATCH(1,($U$2=GRID!$B$1:$U$1)*(КАЛЕНДАРЬ!AG29=GRID!$B$3:$U$3),0))*GRID!$H$42,
ROUNDUP(INDEX(GRID!$B$18:$U$29,MATCH(C$7,GRID!$A$18:$A$29,0),MATCH(1,($U$2=GRID!$B$1:$U$1)*(КАЛЕНДАРЬ!AG29=GRID!$B$3:$U$3),0))*GRID!$H$42*(1-GRID!$H$43),0))</f>
        <v>21600</v>
      </c>
      <c r="E352" s="8" cm="1">
        <f t="array" ref="E352">IF($I$2="Длительное проживание от 30 ночей ",
INDEX(GRID!$B$4:$U$15,MATCH(E$7,GRID!$A$4:$A$15,0),MATCH(1,($U$2=GRID!$B$1:$U$1)*(КАЛЕНДАРЬ!AG29=GRID!$B$3:$U$3),0))*GRID!$H$42,
ROUNDUP(INDEX(GRID!$B$4:$U$15,MATCH(E$7,GRID!$A$4:$A$15,0),MATCH(1,($U$2=GRID!$B$1:$U$1)*(КАЛЕНДАРЬ!AG29=GRID!$B$3:$U$3),0))*GRID!$H$42*(1-GRID!$H$43),0))</f>
        <v>21600</v>
      </c>
      <c r="F352" s="8" cm="1">
        <f t="array" ref="F352">IF($I$2="Длительное проживание от 30 ночей ",
INDEX(GRID!$B$18:$U$29,MATCH(E$7,GRID!$A$18:$A$29,0),MATCH(1,($U$2=GRID!$B$1:$U$1)*(КАЛЕНДАРЬ!AG29=GRID!$B$3:$U$3),0))*GRID!$H$42,
ROUNDUP(INDEX(GRID!$B$18:$U$29,MATCH(E$7,GRID!$A$18:$A$29,0),MATCH(1,($U$2=GRID!$B$1:$U$1)*(КАЛЕНДАРЬ!AG29=GRID!$B$3:$U$3),0))*GRID!$H$42*(1-GRID!$H$43),0))</f>
        <v>25200</v>
      </c>
      <c r="G352" s="57" t="s">
        <v>119</v>
      </c>
      <c r="H352" s="57" t="s">
        <v>119</v>
      </c>
      <c r="I352" s="8" cm="1">
        <f t="array" ref="I352">IF($I$2="Длительное проживание от 30 ночей ",
INDEX(GRID!$B$4:$U$15,MATCH(I$7,GRID!$A$4:$A$15,0),MATCH(1,($U$2=GRID!$B$1:$U$1)*(КАЛЕНДАРЬ!AG29=GRID!$B$3:$U$3),0))*GRID!$H$42,
ROUNDUP(INDEX(GRID!$B$4:$U$15,MATCH(I$7,GRID!$A$4:$A$15,0),MATCH(1,($U$2=GRID!$B$1:$U$1)*(КАЛЕНДАРЬ!AG29=GRID!$B$3:$U$3),0))*GRID!$H$42*(1-GRID!$H$43),0))</f>
        <v>28584</v>
      </c>
      <c r="J352" s="8" cm="1">
        <f t="array" ref="J352">IF($I$2="Длительное проживание от 30 ночей ",
INDEX(GRID!$B$18:$U$29,MATCH(I$7,GRID!$A$18:$A$29,0),MATCH(1,($U$2=GRID!$B$1:$U$1)*(КАЛЕНДАРЬ!AG29=GRID!$B$3:$U$3),0))*GRID!$H$42,
ROUNDUP(INDEX(GRID!$B$18:$U$29,MATCH(I$7,GRID!$A$18:$A$29,0),MATCH(1,($U$2=GRID!$B$1:$U$1)*(КАЛЕНДАРЬ!AG29=GRID!$B$3:$U$3),0))*GRID!$H$42*(1-GRID!$H$43),0))</f>
        <v>32184</v>
      </c>
      <c r="K352" s="57" t="s">
        <v>119</v>
      </c>
      <c r="L352" s="57" t="s">
        <v>119</v>
      </c>
      <c r="M352" s="8" cm="1">
        <f t="array" ref="M352">IF($I$2="Длительное проживание от 30 ночей ",
INDEX(GRID!$B$4:$U$15,MATCH(M$7,GRID!$A$4:$A$15,0),MATCH(1,($U$2=GRID!$B$1:$U$1)*(КАЛЕНДАРЬ!AG29=GRID!$B$3:$U$3),0))*GRID!$H$42,
ROUNDUP(INDEX(GRID!$B$4:$U$15,MATCH(M$7,GRID!$A$4:$A$15,0),MATCH(1,($U$2=GRID!$B$1:$U$1)*(КАЛЕНДАРЬ!AG29=GRID!$B$3:$U$3),0))*GRID!$H$42*(1-GRID!$H$43),0))</f>
        <v>46944</v>
      </c>
      <c r="N352" s="8" cm="1">
        <f t="array" ref="N352">IF($I$2="Длительное проживание от 30 ночей ",
INDEX(GRID!$B$18:$U$29,MATCH(M$7,GRID!$A$18:$A$29,0),MATCH(1,($U$2=GRID!$B$1:$U$1)*(КАЛЕНДАРЬ!AG29=GRID!$B$3:$U$3),0))*GRID!$H$42,
ROUNDUP(INDEX(GRID!$B$18:$U$29,MATCH(M$7,GRID!$A$18:$A$29,0),MATCH(1,($U$2=GRID!$B$1:$U$1)*(КАЛЕНДАРЬ!AG29=GRID!$B$3:$U$3),0))*GRID!$H$42*(1-GRID!$H$43),0))</f>
        <v>50544</v>
      </c>
      <c r="O352" s="57" t="s">
        <v>119</v>
      </c>
      <c r="P352" s="8" cm="1">
        <f t="array" ref="P352">IF($I$2="Длительное проживание от 30 ночей ",
INDEX(GRID!$B$4:$U$15,MATCH(P$7,GRID!$A$4:$A$15,0),MATCH(1,($U$2=GRID!$B$1:$U$1)*(КАЛЕНДАРЬ!AG29=GRID!$B$3:$U$3),0))*GRID!$H$42,
ROUNDUP(INDEX(GRID!$B$4:$U$15,MATCH(P$7,GRID!$A$4:$A$15,0),MATCH(1,($U$2=GRID!$B$1:$U$1)*(КАЛЕНДАРЬ!AG29=GRID!$B$3:$U$3),0))*GRID!$H$42*(1-GRID!$H$43),0))</f>
        <v>100584</v>
      </c>
      <c r="Q352" s="8" cm="1">
        <f t="array" ref="Q352">IF($I$2="Длительное проживание от 30 ночей ",
INDEX(GRID!$B$4:$U$15,MATCH(Q$7,GRID!$A$4:$A$15,0),MATCH(1,($U$2=GRID!$B$1:$U$1)*(КАЛЕНДАРЬ!AG29=GRID!$B$3:$U$3),0))*GRID!$H$42,
ROUNDUP(INDEX(GRID!$B$4:$U$15,MATCH(Q$7,GRID!$A$4:$A$15,0),MATCH(1,($U$2=GRID!$B$1:$U$1)*(КАЛЕНДАРЬ!AG29=GRID!$B$3:$U$3),0))*GRID!$H$42*(1-GRID!$H$43),0))</f>
        <v>118368</v>
      </c>
      <c r="R352" s="57" t="s">
        <v>119</v>
      </c>
      <c r="S352" s="57" t="s">
        <v>119</v>
      </c>
      <c r="T352" s="57" t="s">
        <v>119</v>
      </c>
    </row>
    <row r="353" spans="1:20" ht="12.75" customHeight="1">
      <c r="A353" s="148" t="s">
        <v>15</v>
      </c>
      <c r="B353" s="149">
        <v>27</v>
      </c>
      <c r="C353" s="8" cm="1">
        <f t="array" ref="C353">IF($I$2="Длительное проживание от 30 ночей ",
INDEX(GRID!$B$4:$U$15,MATCH(C$7,GRID!$A$4:$A$15,0),MATCH(1,($U$2=GRID!$B$1:$U$1)*(КАЛЕНДАРЬ!AG30=GRID!$B$3:$U$3),0))*GRID!$H$42,
ROUNDUP(INDEX(GRID!$B$4:$U$15,MATCH(C$7,GRID!$A$4:$A$15,0),MATCH(1,($U$2=GRID!$B$1:$U$1)*(КАЛЕНДАРЬ!AG30=GRID!$B$3:$U$3),0))*GRID!$H$42*(1-GRID!$H$43),0))</f>
        <v>18000</v>
      </c>
      <c r="D353" s="8" cm="1">
        <f t="array" ref="D353">IF($I$2="Длительное проживание от 30 ночей ",
INDEX(GRID!$B$18:$U$29,MATCH(C$7,GRID!$A$18:$A$29,0),MATCH(1,($U$2=GRID!$B$1:$U$1)*(КАЛЕНДАРЬ!AG30=GRID!$B$3:$U$3),0))*GRID!$H$42,
ROUNDUP(INDEX(GRID!$B$18:$U$29,MATCH(C$7,GRID!$A$18:$A$29,0),MATCH(1,($U$2=GRID!$B$1:$U$1)*(КАЛЕНДАРЬ!AG30=GRID!$B$3:$U$3),0))*GRID!$H$42*(1-GRID!$H$43),0))</f>
        <v>21600</v>
      </c>
      <c r="E353" s="8" cm="1">
        <f t="array" ref="E353">IF($I$2="Длительное проживание от 30 ночей ",
INDEX(GRID!$B$4:$U$15,MATCH(E$7,GRID!$A$4:$A$15,0),MATCH(1,($U$2=GRID!$B$1:$U$1)*(КАЛЕНДАРЬ!AG30=GRID!$B$3:$U$3),0))*GRID!$H$42,
ROUNDUP(INDEX(GRID!$B$4:$U$15,MATCH(E$7,GRID!$A$4:$A$15,0),MATCH(1,($U$2=GRID!$B$1:$U$1)*(КАЛЕНДАРЬ!AG30=GRID!$B$3:$U$3),0))*GRID!$H$42*(1-GRID!$H$43),0))</f>
        <v>21600</v>
      </c>
      <c r="F353" s="8" cm="1">
        <f t="array" ref="F353">IF($I$2="Длительное проживание от 30 ночей ",
INDEX(GRID!$B$18:$U$29,MATCH(E$7,GRID!$A$18:$A$29,0),MATCH(1,($U$2=GRID!$B$1:$U$1)*(КАЛЕНДАРЬ!AG30=GRID!$B$3:$U$3),0))*GRID!$H$42,
ROUNDUP(INDEX(GRID!$B$18:$U$29,MATCH(E$7,GRID!$A$18:$A$29,0),MATCH(1,($U$2=GRID!$B$1:$U$1)*(КАЛЕНДАРЬ!AG30=GRID!$B$3:$U$3),0))*GRID!$H$42*(1-GRID!$H$43),0))</f>
        <v>25200</v>
      </c>
      <c r="G353" s="57" t="s">
        <v>119</v>
      </c>
      <c r="H353" s="57" t="s">
        <v>119</v>
      </c>
      <c r="I353" s="8" cm="1">
        <f t="array" ref="I353">IF($I$2="Длительное проживание от 30 ночей ",
INDEX(GRID!$B$4:$U$15,MATCH(I$7,GRID!$A$4:$A$15,0),MATCH(1,($U$2=GRID!$B$1:$U$1)*(КАЛЕНДАРЬ!AG30=GRID!$B$3:$U$3),0))*GRID!$H$42,
ROUNDUP(INDEX(GRID!$B$4:$U$15,MATCH(I$7,GRID!$A$4:$A$15,0),MATCH(1,($U$2=GRID!$B$1:$U$1)*(КАЛЕНДАРЬ!AG30=GRID!$B$3:$U$3),0))*GRID!$H$42*(1-GRID!$H$43),0))</f>
        <v>28584</v>
      </c>
      <c r="J353" s="8" cm="1">
        <f t="array" ref="J353">IF($I$2="Длительное проживание от 30 ночей ",
INDEX(GRID!$B$18:$U$29,MATCH(I$7,GRID!$A$18:$A$29,0),MATCH(1,($U$2=GRID!$B$1:$U$1)*(КАЛЕНДАРЬ!AG30=GRID!$B$3:$U$3),0))*GRID!$H$42,
ROUNDUP(INDEX(GRID!$B$18:$U$29,MATCH(I$7,GRID!$A$18:$A$29,0),MATCH(1,($U$2=GRID!$B$1:$U$1)*(КАЛЕНДАРЬ!AG30=GRID!$B$3:$U$3),0))*GRID!$H$42*(1-GRID!$H$43),0))</f>
        <v>32184</v>
      </c>
      <c r="K353" s="57" t="s">
        <v>119</v>
      </c>
      <c r="L353" s="57" t="s">
        <v>119</v>
      </c>
      <c r="M353" s="8" cm="1">
        <f t="array" ref="M353">IF($I$2="Длительное проживание от 30 ночей ",
INDEX(GRID!$B$4:$U$15,MATCH(M$7,GRID!$A$4:$A$15,0),MATCH(1,($U$2=GRID!$B$1:$U$1)*(КАЛЕНДАРЬ!AG30=GRID!$B$3:$U$3),0))*GRID!$H$42,
ROUNDUP(INDEX(GRID!$B$4:$U$15,MATCH(M$7,GRID!$A$4:$A$15,0),MATCH(1,($U$2=GRID!$B$1:$U$1)*(КАЛЕНДАРЬ!AG30=GRID!$B$3:$U$3),0))*GRID!$H$42*(1-GRID!$H$43),0))</f>
        <v>46944</v>
      </c>
      <c r="N353" s="8" cm="1">
        <f t="array" ref="N353">IF($I$2="Длительное проживание от 30 ночей ",
INDEX(GRID!$B$18:$U$29,MATCH(M$7,GRID!$A$18:$A$29,0),MATCH(1,($U$2=GRID!$B$1:$U$1)*(КАЛЕНДАРЬ!AG30=GRID!$B$3:$U$3),0))*GRID!$H$42,
ROUNDUP(INDEX(GRID!$B$18:$U$29,MATCH(M$7,GRID!$A$18:$A$29,0),MATCH(1,($U$2=GRID!$B$1:$U$1)*(КАЛЕНДАРЬ!AG30=GRID!$B$3:$U$3),0))*GRID!$H$42*(1-GRID!$H$43),0))</f>
        <v>50544</v>
      </c>
      <c r="O353" s="57" t="s">
        <v>119</v>
      </c>
      <c r="P353" s="8" cm="1">
        <f t="array" ref="P353">IF($I$2="Длительное проживание от 30 ночей ",
INDEX(GRID!$B$4:$U$15,MATCH(P$7,GRID!$A$4:$A$15,0),MATCH(1,($U$2=GRID!$B$1:$U$1)*(КАЛЕНДАРЬ!AG30=GRID!$B$3:$U$3),0))*GRID!$H$42,
ROUNDUP(INDEX(GRID!$B$4:$U$15,MATCH(P$7,GRID!$A$4:$A$15,0),MATCH(1,($U$2=GRID!$B$1:$U$1)*(КАЛЕНДАРЬ!AG30=GRID!$B$3:$U$3),0))*GRID!$H$42*(1-GRID!$H$43),0))</f>
        <v>100584</v>
      </c>
      <c r="Q353" s="8" cm="1">
        <f t="array" ref="Q353">IF($I$2="Длительное проживание от 30 ночей ",
INDEX(GRID!$B$4:$U$15,MATCH(Q$7,GRID!$A$4:$A$15,0),MATCH(1,($U$2=GRID!$B$1:$U$1)*(КАЛЕНДАРЬ!AG30=GRID!$B$3:$U$3),0))*GRID!$H$42,
ROUNDUP(INDEX(GRID!$B$4:$U$15,MATCH(Q$7,GRID!$A$4:$A$15,0),MATCH(1,($U$2=GRID!$B$1:$U$1)*(КАЛЕНДАРЬ!AG30=GRID!$B$3:$U$3),0))*GRID!$H$42*(1-GRID!$H$43),0))</f>
        <v>118368</v>
      </c>
      <c r="R353" s="57" t="s">
        <v>119</v>
      </c>
      <c r="S353" s="57" t="s">
        <v>119</v>
      </c>
      <c r="T353" s="57" t="s">
        <v>119</v>
      </c>
    </row>
    <row r="354" spans="1:20" ht="12.75" customHeight="1">
      <c r="A354" s="148" t="s">
        <v>16</v>
      </c>
      <c r="B354" s="149">
        <v>28</v>
      </c>
      <c r="C354" s="8" cm="1">
        <f t="array" ref="C354">IF($I$2="Длительное проживание от 30 ночей ",
INDEX(GRID!$B$4:$U$15,MATCH(C$7,GRID!$A$4:$A$15,0),MATCH(1,($U$2=GRID!$B$1:$U$1)*(КАЛЕНДАРЬ!AG31=GRID!$B$3:$U$3),0))*GRID!$H$42,
ROUNDUP(INDEX(GRID!$B$4:$U$15,MATCH(C$7,GRID!$A$4:$A$15,0),MATCH(1,($U$2=GRID!$B$1:$U$1)*(КАЛЕНДАРЬ!AG31=GRID!$B$3:$U$3),0))*GRID!$H$42*(1-GRID!$H$43),0))</f>
        <v>18000</v>
      </c>
      <c r="D354" s="8" cm="1">
        <f t="array" ref="D354">IF($I$2="Длительное проживание от 30 ночей ",
INDEX(GRID!$B$18:$U$29,MATCH(C$7,GRID!$A$18:$A$29,0),MATCH(1,($U$2=GRID!$B$1:$U$1)*(КАЛЕНДАРЬ!AG31=GRID!$B$3:$U$3),0))*GRID!$H$42,
ROUNDUP(INDEX(GRID!$B$18:$U$29,MATCH(C$7,GRID!$A$18:$A$29,0),MATCH(1,($U$2=GRID!$B$1:$U$1)*(КАЛЕНДАРЬ!AG31=GRID!$B$3:$U$3),0))*GRID!$H$42*(1-GRID!$H$43),0))</f>
        <v>21600</v>
      </c>
      <c r="E354" s="8" cm="1">
        <f t="array" ref="E354">IF($I$2="Длительное проживание от 30 ночей ",
INDEX(GRID!$B$4:$U$15,MATCH(E$7,GRID!$A$4:$A$15,0),MATCH(1,($U$2=GRID!$B$1:$U$1)*(КАЛЕНДАРЬ!AG31=GRID!$B$3:$U$3),0))*GRID!$H$42,
ROUNDUP(INDEX(GRID!$B$4:$U$15,MATCH(E$7,GRID!$A$4:$A$15,0),MATCH(1,($U$2=GRID!$B$1:$U$1)*(КАЛЕНДАРЬ!AG31=GRID!$B$3:$U$3),0))*GRID!$H$42*(1-GRID!$H$43),0))</f>
        <v>21600</v>
      </c>
      <c r="F354" s="8" cm="1">
        <f t="array" ref="F354">IF($I$2="Длительное проживание от 30 ночей ",
INDEX(GRID!$B$18:$U$29,MATCH(E$7,GRID!$A$18:$A$29,0),MATCH(1,($U$2=GRID!$B$1:$U$1)*(КАЛЕНДАРЬ!AG31=GRID!$B$3:$U$3),0))*GRID!$H$42,
ROUNDUP(INDEX(GRID!$B$18:$U$29,MATCH(E$7,GRID!$A$18:$A$29,0),MATCH(1,($U$2=GRID!$B$1:$U$1)*(КАЛЕНДАРЬ!AG31=GRID!$B$3:$U$3),0))*GRID!$H$42*(1-GRID!$H$43),0))</f>
        <v>25200</v>
      </c>
      <c r="G354" s="57" t="s">
        <v>119</v>
      </c>
      <c r="H354" s="57" t="s">
        <v>119</v>
      </c>
      <c r="I354" s="8" cm="1">
        <f t="array" ref="I354">IF($I$2="Длительное проживание от 30 ночей ",
INDEX(GRID!$B$4:$U$15,MATCH(I$7,GRID!$A$4:$A$15,0),MATCH(1,($U$2=GRID!$B$1:$U$1)*(КАЛЕНДАРЬ!AG31=GRID!$B$3:$U$3),0))*GRID!$H$42,
ROUNDUP(INDEX(GRID!$B$4:$U$15,MATCH(I$7,GRID!$A$4:$A$15,0),MATCH(1,($U$2=GRID!$B$1:$U$1)*(КАЛЕНДАРЬ!AG31=GRID!$B$3:$U$3),0))*GRID!$H$42*(1-GRID!$H$43),0))</f>
        <v>28584</v>
      </c>
      <c r="J354" s="8" cm="1">
        <f t="array" ref="J354">IF($I$2="Длительное проживание от 30 ночей ",
INDEX(GRID!$B$18:$U$29,MATCH(I$7,GRID!$A$18:$A$29,0),MATCH(1,($U$2=GRID!$B$1:$U$1)*(КАЛЕНДАРЬ!AG31=GRID!$B$3:$U$3),0))*GRID!$H$42,
ROUNDUP(INDEX(GRID!$B$18:$U$29,MATCH(I$7,GRID!$A$18:$A$29,0),MATCH(1,($U$2=GRID!$B$1:$U$1)*(КАЛЕНДАРЬ!AG31=GRID!$B$3:$U$3),0))*GRID!$H$42*(1-GRID!$H$43),0))</f>
        <v>32184</v>
      </c>
      <c r="K354" s="57" t="s">
        <v>119</v>
      </c>
      <c r="L354" s="57" t="s">
        <v>119</v>
      </c>
      <c r="M354" s="8" cm="1">
        <f t="array" ref="M354">IF($I$2="Длительное проживание от 30 ночей ",
INDEX(GRID!$B$4:$U$15,MATCH(M$7,GRID!$A$4:$A$15,0),MATCH(1,($U$2=GRID!$B$1:$U$1)*(КАЛЕНДАРЬ!AG31=GRID!$B$3:$U$3),0))*GRID!$H$42,
ROUNDUP(INDEX(GRID!$B$4:$U$15,MATCH(M$7,GRID!$A$4:$A$15,0),MATCH(1,($U$2=GRID!$B$1:$U$1)*(КАЛЕНДАРЬ!AG31=GRID!$B$3:$U$3),0))*GRID!$H$42*(1-GRID!$H$43),0))</f>
        <v>46944</v>
      </c>
      <c r="N354" s="8" cm="1">
        <f t="array" ref="N354">IF($I$2="Длительное проживание от 30 ночей ",
INDEX(GRID!$B$18:$U$29,MATCH(M$7,GRID!$A$18:$A$29,0),MATCH(1,($U$2=GRID!$B$1:$U$1)*(КАЛЕНДАРЬ!AG31=GRID!$B$3:$U$3),0))*GRID!$H$42,
ROUNDUP(INDEX(GRID!$B$18:$U$29,MATCH(M$7,GRID!$A$18:$A$29,0),MATCH(1,($U$2=GRID!$B$1:$U$1)*(КАЛЕНДАРЬ!AG31=GRID!$B$3:$U$3),0))*GRID!$H$42*(1-GRID!$H$43),0))</f>
        <v>50544</v>
      </c>
      <c r="O354" s="57" t="s">
        <v>119</v>
      </c>
      <c r="P354" s="8" cm="1">
        <f t="array" ref="P354">IF($I$2="Длительное проживание от 30 ночей ",
INDEX(GRID!$B$4:$U$15,MATCH(P$7,GRID!$A$4:$A$15,0),MATCH(1,($U$2=GRID!$B$1:$U$1)*(КАЛЕНДАРЬ!AG31=GRID!$B$3:$U$3),0))*GRID!$H$42,
ROUNDUP(INDEX(GRID!$B$4:$U$15,MATCH(P$7,GRID!$A$4:$A$15,0),MATCH(1,($U$2=GRID!$B$1:$U$1)*(КАЛЕНДАРЬ!AG31=GRID!$B$3:$U$3),0))*GRID!$H$42*(1-GRID!$H$43),0))</f>
        <v>100584</v>
      </c>
      <c r="Q354" s="8" cm="1">
        <f t="array" ref="Q354">IF($I$2="Длительное проживание от 30 ночей ",
INDEX(GRID!$B$4:$U$15,MATCH(Q$7,GRID!$A$4:$A$15,0),MATCH(1,($U$2=GRID!$B$1:$U$1)*(КАЛЕНДАРЬ!AG31=GRID!$B$3:$U$3),0))*GRID!$H$42,
ROUNDUP(INDEX(GRID!$B$4:$U$15,MATCH(Q$7,GRID!$A$4:$A$15,0),MATCH(1,($U$2=GRID!$B$1:$U$1)*(КАЛЕНДАРЬ!AG31=GRID!$B$3:$U$3),0))*GRID!$H$42*(1-GRID!$H$43),0))</f>
        <v>118368</v>
      </c>
      <c r="R354" s="57" t="s">
        <v>119</v>
      </c>
      <c r="S354" s="57" t="s">
        <v>119</v>
      </c>
      <c r="T354" s="57" t="s">
        <v>119</v>
      </c>
    </row>
    <row r="355" spans="1:20" ht="12.75" customHeight="1">
      <c r="A355" s="148" t="s">
        <v>17</v>
      </c>
      <c r="B355" s="149">
        <v>29</v>
      </c>
      <c r="C355" s="8" cm="1">
        <f t="array" ref="C355">IF($I$2="Длительное проживание от 30 ночей ",
INDEX(GRID!$B$4:$U$15,MATCH(C$7,GRID!$A$4:$A$15,0),MATCH(1,($U$2=GRID!$B$1:$U$1)*(КАЛЕНДАРЬ!AG32=GRID!$B$3:$U$3),0))*GRID!$H$42,
ROUNDUP(INDEX(GRID!$B$4:$U$15,MATCH(C$7,GRID!$A$4:$A$15,0),MATCH(1,($U$2=GRID!$B$1:$U$1)*(КАЛЕНДАРЬ!AG32=GRID!$B$3:$U$3),0))*GRID!$H$42*(1-GRID!$H$43),0))</f>
        <v>18000</v>
      </c>
      <c r="D355" s="8" cm="1">
        <f t="array" ref="D355">IF($I$2="Длительное проживание от 30 ночей ",
INDEX(GRID!$B$18:$U$29,MATCH(C$7,GRID!$A$18:$A$29,0),MATCH(1,($U$2=GRID!$B$1:$U$1)*(КАЛЕНДАРЬ!AG32=GRID!$B$3:$U$3),0))*GRID!$H$42,
ROUNDUP(INDEX(GRID!$B$18:$U$29,MATCH(C$7,GRID!$A$18:$A$29,0),MATCH(1,($U$2=GRID!$B$1:$U$1)*(КАЛЕНДАРЬ!AG32=GRID!$B$3:$U$3),0))*GRID!$H$42*(1-GRID!$H$43),0))</f>
        <v>21600</v>
      </c>
      <c r="E355" s="8" cm="1">
        <f t="array" ref="E355">IF($I$2="Длительное проживание от 30 ночей ",
INDEX(GRID!$B$4:$U$15,MATCH(E$7,GRID!$A$4:$A$15,0),MATCH(1,($U$2=GRID!$B$1:$U$1)*(КАЛЕНДАРЬ!AG32=GRID!$B$3:$U$3),0))*GRID!$H$42,
ROUNDUP(INDEX(GRID!$B$4:$U$15,MATCH(E$7,GRID!$A$4:$A$15,0),MATCH(1,($U$2=GRID!$B$1:$U$1)*(КАЛЕНДАРЬ!AG32=GRID!$B$3:$U$3),0))*GRID!$H$42*(1-GRID!$H$43),0))</f>
        <v>21600</v>
      </c>
      <c r="F355" s="8" cm="1">
        <f t="array" ref="F355">IF($I$2="Длительное проживание от 30 ночей ",
INDEX(GRID!$B$18:$U$29,MATCH(E$7,GRID!$A$18:$A$29,0),MATCH(1,($U$2=GRID!$B$1:$U$1)*(КАЛЕНДАРЬ!AG32=GRID!$B$3:$U$3),0))*GRID!$H$42,
ROUNDUP(INDEX(GRID!$B$18:$U$29,MATCH(E$7,GRID!$A$18:$A$29,0),MATCH(1,($U$2=GRID!$B$1:$U$1)*(КАЛЕНДАРЬ!AG32=GRID!$B$3:$U$3),0))*GRID!$H$42*(1-GRID!$H$43),0))</f>
        <v>25200</v>
      </c>
      <c r="G355" s="57" t="s">
        <v>119</v>
      </c>
      <c r="H355" s="57" t="s">
        <v>119</v>
      </c>
      <c r="I355" s="8" cm="1">
        <f t="array" ref="I355">IF($I$2="Длительное проживание от 30 ночей ",
INDEX(GRID!$B$4:$U$15,MATCH(I$7,GRID!$A$4:$A$15,0),MATCH(1,($U$2=GRID!$B$1:$U$1)*(КАЛЕНДАРЬ!AG32=GRID!$B$3:$U$3),0))*GRID!$H$42,
ROUNDUP(INDEX(GRID!$B$4:$U$15,MATCH(I$7,GRID!$A$4:$A$15,0),MATCH(1,($U$2=GRID!$B$1:$U$1)*(КАЛЕНДАРЬ!AG32=GRID!$B$3:$U$3),0))*GRID!$H$42*(1-GRID!$H$43),0))</f>
        <v>28584</v>
      </c>
      <c r="J355" s="8" cm="1">
        <f t="array" ref="J355">IF($I$2="Длительное проживание от 30 ночей ",
INDEX(GRID!$B$18:$U$29,MATCH(I$7,GRID!$A$18:$A$29,0),MATCH(1,($U$2=GRID!$B$1:$U$1)*(КАЛЕНДАРЬ!AG32=GRID!$B$3:$U$3),0))*GRID!$H$42,
ROUNDUP(INDEX(GRID!$B$18:$U$29,MATCH(I$7,GRID!$A$18:$A$29,0),MATCH(1,($U$2=GRID!$B$1:$U$1)*(КАЛЕНДАРЬ!AG32=GRID!$B$3:$U$3),0))*GRID!$H$42*(1-GRID!$H$43),0))</f>
        <v>32184</v>
      </c>
      <c r="K355" s="57" t="s">
        <v>119</v>
      </c>
      <c r="L355" s="57" t="s">
        <v>119</v>
      </c>
      <c r="M355" s="8" cm="1">
        <f t="array" ref="M355">IF($I$2="Длительное проживание от 30 ночей ",
INDEX(GRID!$B$4:$U$15,MATCH(M$7,GRID!$A$4:$A$15,0),MATCH(1,($U$2=GRID!$B$1:$U$1)*(КАЛЕНДАРЬ!AG32=GRID!$B$3:$U$3),0))*GRID!$H$42,
ROUNDUP(INDEX(GRID!$B$4:$U$15,MATCH(M$7,GRID!$A$4:$A$15,0),MATCH(1,($U$2=GRID!$B$1:$U$1)*(КАЛЕНДАРЬ!AG32=GRID!$B$3:$U$3),0))*GRID!$H$42*(1-GRID!$H$43),0))</f>
        <v>46944</v>
      </c>
      <c r="N355" s="8" cm="1">
        <f t="array" ref="N355">IF($I$2="Длительное проживание от 30 ночей ",
INDEX(GRID!$B$18:$U$29,MATCH(M$7,GRID!$A$18:$A$29,0),MATCH(1,($U$2=GRID!$B$1:$U$1)*(КАЛЕНДАРЬ!AG32=GRID!$B$3:$U$3),0))*GRID!$H$42,
ROUNDUP(INDEX(GRID!$B$18:$U$29,MATCH(M$7,GRID!$A$18:$A$29,0),MATCH(1,($U$2=GRID!$B$1:$U$1)*(КАЛЕНДАРЬ!AG32=GRID!$B$3:$U$3),0))*GRID!$H$42*(1-GRID!$H$43),0))</f>
        <v>50544</v>
      </c>
      <c r="O355" s="57" t="s">
        <v>119</v>
      </c>
      <c r="P355" s="8" cm="1">
        <f t="array" ref="P355">IF($I$2="Длительное проживание от 30 ночей ",
INDEX(GRID!$B$4:$U$15,MATCH(P$7,GRID!$A$4:$A$15,0),MATCH(1,($U$2=GRID!$B$1:$U$1)*(КАЛЕНДАРЬ!AG32=GRID!$B$3:$U$3),0))*GRID!$H$42,
ROUNDUP(INDEX(GRID!$B$4:$U$15,MATCH(P$7,GRID!$A$4:$A$15,0),MATCH(1,($U$2=GRID!$B$1:$U$1)*(КАЛЕНДАРЬ!AG32=GRID!$B$3:$U$3),0))*GRID!$H$42*(1-GRID!$H$43),0))</f>
        <v>100584</v>
      </c>
      <c r="Q355" s="8" cm="1">
        <f t="array" ref="Q355">IF($I$2="Длительное проживание от 30 ночей ",
INDEX(GRID!$B$4:$U$15,MATCH(Q$7,GRID!$A$4:$A$15,0),MATCH(1,($U$2=GRID!$B$1:$U$1)*(КАЛЕНДАРЬ!AG32=GRID!$B$3:$U$3),0))*GRID!$H$42,
ROUNDUP(INDEX(GRID!$B$4:$U$15,MATCH(Q$7,GRID!$A$4:$A$15,0),MATCH(1,($U$2=GRID!$B$1:$U$1)*(КАЛЕНДАРЬ!AG32=GRID!$B$3:$U$3),0))*GRID!$H$42*(1-GRID!$H$43),0))</f>
        <v>118368</v>
      </c>
      <c r="R355" s="57" t="s">
        <v>119</v>
      </c>
      <c r="S355" s="57" t="s">
        <v>119</v>
      </c>
      <c r="T355" s="57" t="s">
        <v>119</v>
      </c>
    </row>
    <row r="356" spans="1:20" ht="12.75" customHeight="1">
      <c r="A356" s="148" t="s">
        <v>11</v>
      </c>
      <c r="B356" s="149">
        <v>30</v>
      </c>
      <c r="C356" s="8" cm="1">
        <f t="array" ref="C356">IF($I$2="Длительное проживание от 30 ночей ",
INDEX(GRID!$B$4:$U$15,MATCH(C$7,GRID!$A$4:$A$15,0),MATCH(1,($U$2=GRID!$B$1:$U$1)*(КАЛЕНДАРЬ!AG33=GRID!$B$3:$U$3),0))*GRID!$H$42,
ROUNDUP(INDEX(GRID!$B$4:$U$15,MATCH(C$7,GRID!$A$4:$A$15,0),MATCH(1,($U$2=GRID!$B$1:$U$1)*(КАЛЕНДАРЬ!AG33=GRID!$B$3:$U$3),0))*GRID!$H$42*(1-GRID!$H$43),0))</f>
        <v>18000</v>
      </c>
      <c r="D356" s="8" cm="1">
        <f t="array" ref="D356">IF($I$2="Длительное проживание от 30 ночей ",
INDEX(GRID!$B$18:$U$29,MATCH(C$7,GRID!$A$18:$A$29,0),MATCH(1,($U$2=GRID!$B$1:$U$1)*(КАЛЕНДАРЬ!AG33=GRID!$B$3:$U$3),0))*GRID!$H$42,
ROUNDUP(INDEX(GRID!$B$18:$U$29,MATCH(C$7,GRID!$A$18:$A$29,0),MATCH(1,($U$2=GRID!$B$1:$U$1)*(КАЛЕНДАРЬ!AG33=GRID!$B$3:$U$3),0))*GRID!$H$42*(1-GRID!$H$43),0))</f>
        <v>21600</v>
      </c>
      <c r="E356" s="8" cm="1">
        <f t="array" ref="E356">IF($I$2="Длительное проживание от 30 ночей ",
INDEX(GRID!$B$4:$U$15,MATCH(E$7,GRID!$A$4:$A$15,0),MATCH(1,($U$2=GRID!$B$1:$U$1)*(КАЛЕНДАРЬ!AG33=GRID!$B$3:$U$3),0))*GRID!$H$42,
ROUNDUP(INDEX(GRID!$B$4:$U$15,MATCH(E$7,GRID!$A$4:$A$15,0),MATCH(1,($U$2=GRID!$B$1:$U$1)*(КАЛЕНДАРЬ!AG33=GRID!$B$3:$U$3),0))*GRID!$H$42*(1-GRID!$H$43),0))</f>
        <v>21600</v>
      </c>
      <c r="F356" s="8" cm="1">
        <f t="array" ref="F356">IF($I$2="Длительное проживание от 30 ночей ",
INDEX(GRID!$B$18:$U$29,MATCH(E$7,GRID!$A$18:$A$29,0),MATCH(1,($U$2=GRID!$B$1:$U$1)*(КАЛЕНДАРЬ!AG33=GRID!$B$3:$U$3),0))*GRID!$H$42,
ROUNDUP(INDEX(GRID!$B$18:$U$29,MATCH(E$7,GRID!$A$18:$A$29,0),MATCH(1,($U$2=GRID!$B$1:$U$1)*(КАЛЕНДАРЬ!AG33=GRID!$B$3:$U$3),0))*GRID!$H$42*(1-GRID!$H$43),0))</f>
        <v>25200</v>
      </c>
      <c r="G356" s="57" t="s">
        <v>119</v>
      </c>
      <c r="H356" s="57" t="s">
        <v>119</v>
      </c>
      <c r="I356" s="8" cm="1">
        <f t="array" ref="I356">IF($I$2="Длительное проживание от 30 ночей ",
INDEX(GRID!$B$4:$U$15,MATCH(I$7,GRID!$A$4:$A$15,0),MATCH(1,($U$2=GRID!$B$1:$U$1)*(КАЛЕНДАРЬ!AG33=GRID!$B$3:$U$3),0))*GRID!$H$42,
ROUNDUP(INDEX(GRID!$B$4:$U$15,MATCH(I$7,GRID!$A$4:$A$15,0),MATCH(1,($U$2=GRID!$B$1:$U$1)*(КАЛЕНДАРЬ!AG33=GRID!$B$3:$U$3),0))*GRID!$H$42*(1-GRID!$H$43),0))</f>
        <v>28584</v>
      </c>
      <c r="J356" s="8" cm="1">
        <f t="array" ref="J356">IF($I$2="Длительное проживание от 30 ночей ",
INDEX(GRID!$B$18:$U$29,MATCH(I$7,GRID!$A$18:$A$29,0),MATCH(1,($U$2=GRID!$B$1:$U$1)*(КАЛЕНДАРЬ!AG33=GRID!$B$3:$U$3),0))*GRID!$H$42,
ROUNDUP(INDEX(GRID!$B$18:$U$29,MATCH(I$7,GRID!$A$18:$A$29,0),MATCH(1,($U$2=GRID!$B$1:$U$1)*(КАЛЕНДАРЬ!AG33=GRID!$B$3:$U$3),0))*GRID!$H$42*(1-GRID!$H$43),0))</f>
        <v>32184</v>
      </c>
      <c r="K356" s="57" t="s">
        <v>119</v>
      </c>
      <c r="L356" s="57" t="s">
        <v>119</v>
      </c>
      <c r="M356" s="8" cm="1">
        <f t="array" ref="M356">IF($I$2="Длительное проживание от 30 ночей ",
INDEX(GRID!$B$4:$U$15,MATCH(M$7,GRID!$A$4:$A$15,0),MATCH(1,($U$2=GRID!$B$1:$U$1)*(КАЛЕНДАРЬ!AG33=GRID!$B$3:$U$3),0))*GRID!$H$42,
ROUNDUP(INDEX(GRID!$B$4:$U$15,MATCH(M$7,GRID!$A$4:$A$15,0),MATCH(1,($U$2=GRID!$B$1:$U$1)*(КАЛЕНДАРЬ!AG33=GRID!$B$3:$U$3),0))*GRID!$H$42*(1-GRID!$H$43),0))</f>
        <v>46944</v>
      </c>
      <c r="N356" s="8" cm="1">
        <f t="array" ref="N356">IF($I$2="Длительное проживание от 30 ночей ",
INDEX(GRID!$B$18:$U$29,MATCH(M$7,GRID!$A$18:$A$29,0),MATCH(1,($U$2=GRID!$B$1:$U$1)*(КАЛЕНДАРЬ!AG33=GRID!$B$3:$U$3),0))*GRID!$H$42,
ROUNDUP(INDEX(GRID!$B$18:$U$29,MATCH(M$7,GRID!$A$18:$A$29,0),MATCH(1,($U$2=GRID!$B$1:$U$1)*(КАЛЕНДАРЬ!AG33=GRID!$B$3:$U$3),0))*GRID!$H$42*(1-GRID!$H$43),0))</f>
        <v>50544</v>
      </c>
      <c r="O356" s="57" t="s">
        <v>119</v>
      </c>
      <c r="P356" s="8" cm="1">
        <f t="array" ref="P356">IF($I$2="Длительное проживание от 30 ночей ",
INDEX(GRID!$B$4:$U$15,MATCH(P$7,GRID!$A$4:$A$15,0),MATCH(1,($U$2=GRID!$B$1:$U$1)*(КАЛЕНДАРЬ!AG33=GRID!$B$3:$U$3),0))*GRID!$H$42,
ROUNDUP(INDEX(GRID!$B$4:$U$15,MATCH(P$7,GRID!$A$4:$A$15,0),MATCH(1,($U$2=GRID!$B$1:$U$1)*(КАЛЕНДАРЬ!AG33=GRID!$B$3:$U$3),0))*GRID!$H$42*(1-GRID!$H$43),0))</f>
        <v>100584</v>
      </c>
      <c r="Q356" s="8" cm="1">
        <f t="array" ref="Q356">IF($I$2="Длительное проживание от 30 ночей ",
INDEX(GRID!$B$4:$U$15,MATCH(Q$7,GRID!$A$4:$A$15,0),MATCH(1,($U$2=GRID!$B$1:$U$1)*(КАЛЕНДАРЬ!AG33=GRID!$B$3:$U$3),0))*GRID!$H$42,
ROUNDUP(INDEX(GRID!$B$4:$U$15,MATCH(Q$7,GRID!$A$4:$A$15,0),MATCH(1,($U$2=GRID!$B$1:$U$1)*(КАЛЕНДАРЬ!AG33=GRID!$B$3:$U$3),0))*GRID!$H$42*(1-GRID!$H$43),0))</f>
        <v>118368</v>
      </c>
      <c r="R356" s="57" t="s">
        <v>119</v>
      </c>
      <c r="S356" s="57" t="s">
        <v>119</v>
      </c>
      <c r="T356" s="57" t="s">
        <v>119</v>
      </c>
    </row>
    <row r="357" spans="1:20" ht="12.75" customHeight="1">
      <c r="A357" s="146"/>
      <c r="B357" s="147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</row>
    <row r="358" spans="1:20" s="9" customFormat="1" ht="17.25" customHeight="1">
      <c r="A35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58" s="171"/>
      <c r="C358" s="171"/>
      <c r="D358" s="17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</row>
    <row r="359" spans="1:20" ht="12.75" customHeight="1">
      <c r="A359" s="172" t="s">
        <v>111</v>
      </c>
      <c r="B359" s="173"/>
      <c r="C359" s="173"/>
      <c r="D359" s="173"/>
      <c r="E359" s="173"/>
      <c r="F359" s="173"/>
      <c r="G359" s="173"/>
      <c r="H359" s="173"/>
      <c r="I359" s="173"/>
      <c r="J359" s="173"/>
      <c r="K359" s="173"/>
      <c r="L359" s="173"/>
      <c r="M359" s="173"/>
      <c r="N359" s="173"/>
      <c r="O359" s="173"/>
      <c r="P359" s="173"/>
      <c r="Q359" s="173"/>
      <c r="R359" s="173"/>
      <c r="S359" s="173"/>
      <c r="T359" s="173"/>
    </row>
    <row r="360" spans="1:20" ht="56.25" customHeight="1">
      <c r="A360" s="174" t="s">
        <v>8</v>
      </c>
      <c r="B360" s="175"/>
      <c r="C360" s="178" t="s">
        <v>101</v>
      </c>
      <c r="D360" s="179"/>
      <c r="E360" s="164" t="s">
        <v>93</v>
      </c>
      <c r="F360" s="165"/>
      <c r="G360" s="252" t="s">
        <v>94</v>
      </c>
      <c r="H360" s="253"/>
      <c r="I360" s="167" t="s">
        <v>95</v>
      </c>
      <c r="J360" s="168"/>
      <c r="K360" s="267" t="s">
        <v>96</v>
      </c>
      <c r="L360" s="268"/>
      <c r="M360" s="269" t="s">
        <v>97</v>
      </c>
      <c r="N360" s="270"/>
      <c r="O360" s="21" t="s">
        <v>71</v>
      </c>
      <c r="P360" s="22" t="s">
        <v>72</v>
      </c>
      <c r="Q360" s="23" t="s">
        <v>73</v>
      </c>
      <c r="R360" s="24" t="s">
        <v>74</v>
      </c>
      <c r="S360" s="25" t="s">
        <v>75</v>
      </c>
      <c r="T360" s="26" t="s">
        <v>76</v>
      </c>
    </row>
    <row r="361" spans="1:20" ht="12.75" customHeight="1">
      <c r="A361" s="176"/>
      <c r="B361" s="177"/>
      <c r="C361" s="27" t="s">
        <v>9</v>
      </c>
      <c r="D361" s="27" t="s">
        <v>10</v>
      </c>
      <c r="E361" s="27" t="s">
        <v>9</v>
      </c>
      <c r="F361" s="27" t="s">
        <v>10</v>
      </c>
      <c r="G361" s="27" t="s">
        <v>9</v>
      </c>
      <c r="H361" s="27" t="s">
        <v>10</v>
      </c>
      <c r="I361" s="27" t="s">
        <v>9</v>
      </c>
      <c r="J361" s="27" t="s">
        <v>10</v>
      </c>
      <c r="K361" s="27" t="s">
        <v>9</v>
      </c>
      <c r="L361" s="27" t="s">
        <v>10</v>
      </c>
      <c r="M361" s="27" t="s">
        <v>9</v>
      </c>
      <c r="N361" s="27" t="s">
        <v>10</v>
      </c>
      <c r="O361" s="27" t="s">
        <v>99</v>
      </c>
      <c r="P361" s="27" t="s">
        <v>100</v>
      </c>
      <c r="Q361" s="27" t="s">
        <v>100</v>
      </c>
      <c r="R361" s="27" t="s">
        <v>100</v>
      </c>
      <c r="S361" s="27" t="s">
        <v>100</v>
      </c>
      <c r="T361" s="27" t="s">
        <v>100</v>
      </c>
    </row>
    <row r="362" spans="1:20" ht="12.75" customHeight="1">
      <c r="A362" s="148" t="s">
        <v>12</v>
      </c>
      <c r="B362" s="149">
        <v>1</v>
      </c>
      <c r="C362" s="8" cm="1">
        <f t="array" ref="C362">IF($I$2="Длительное проживание от 30 ночей ",
INDEX(GRID!$B$4:$U$15,MATCH(C$7,GRID!$A$4:$A$15,0),MATCH(1,($U$2=GRID!$B$1:$U$1)*(КАЛЕНДАРЬ!AJ4=GRID!$B$3:$U$3),0))*GRID!$H$42,
ROUNDUP(INDEX(GRID!$B$4:$U$15,MATCH(C$7,GRID!$A$4:$A$15,0),MATCH(1,($U$2=GRID!$B$1:$U$1)*(КАЛЕНДАРЬ!AJ4=GRID!$B$3:$U$3),0))*GRID!$H$42*(1-GRID!$H$43),0))</f>
        <v>16200</v>
      </c>
      <c r="D362" s="8" cm="1">
        <f t="array" ref="D362">IF($I$2="Длительное проживание от 30 ночей ",
INDEX(GRID!$B$18:$U$29,MATCH(C$7,GRID!$A$18:$A$29,0),MATCH(1,($U$2=GRID!$B$1:$U$1)*(КАЛЕНДАРЬ!AJ4=GRID!$B$3:$U$3),0))*GRID!$H$42,
ROUNDUP(INDEX(GRID!$B$18:$U$29,MATCH(C$7,GRID!$A$18:$A$29,0),MATCH(1,($U$2=GRID!$B$1:$U$1)*(КАЛЕНДАРЬ!AJ4=GRID!$B$3:$U$3),0))*GRID!$H$42*(1-GRID!$H$43),0))</f>
        <v>19800</v>
      </c>
      <c r="E362" s="8" cm="1">
        <f t="array" ref="E362">IF($I$2="Длительное проживание от 30 ночей ",
INDEX(GRID!$B$4:$U$15,MATCH(E$7,GRID!$A$4:$A$15,0),MATCH(1,($U$2=GRID!$B$1:$U$1)*(КАЛЕНДАРЬ!AJ4=GRID!$B$3:$U$3),0))*GRID!$H$42,
ROUNDUP(INDEX(GRID!$B$4:$U$15,MATCH(E$7,GRID!$A$4:$A$15,0),MATCH(1,($U$2=GRID!$B$1:$U$1)*(КАЛЕНДАРЬ!AJ4=GRID!$B$3:$U$3),0))*GRID!$H$42*(1-GRID!$H$43),0))</f>
        <v>19584</v>
      </c>
      <c r="F362" s="8" cm="1">
        <f t="array" ref="F362">IF($I$2="Длительное проживание от 30 ночей ",
INDEX(GRID!$B$18:$U$29,MATCH(E$7,GRID!$A$18:$A$29,0),MATCH(1,($U$2=GRID!$B$1:$U$1)*(КАЛЕНДАРЬ!AJ4=GRID!$B$3:$U$3),0))*GRID!$H$42,
ROUNDUP(INDEX(GRID!$B$18:$U$29,MATCH(E$7,GRID!$A$18:$A$29,0),MATCH(1,($U$2=GRID!$B$1:$U$1)*(КАЛЕНДАРЬ!AJ4=GRID!$B$3:$U$3),0))*GRID!$H$42*(1-GRID!$H$43),0))</f>
        <v>23184</v>
      </c>
      <c r="G362" s="57" t="s">
        <v>119</v>
      </c>
      <c r="H362" s="57" t="s">
        <v>119</v>
      </c>
      <c r="I362" s="8" cm="1">
        <f t="array" ref="I362">IF($I$2="Длительное проживание от 30 ночей ",
INDEX(GRID!$B$4:$U$15,MATCH(I$7,GRID!$A$4:$A$15,0),MATCH(1,($U$2=GRID!$B$1:$U$1)*(КАЛЕНДАРЬ!AJ4=GRID!$B$3:$U$3),0))*GRID!$H$42,
ROUNDUP(INDEX(GRID!$B$4:$U$15,MATCH(I$7,GRID!$A$4:$A$15,0),MATCH(1,($U$2=GRID!$B$1:$U$1)*(КАЛЕНДАРЬ!AJ4=GRID!$B$3:$U$3),0))*GRID!$H$42*(1-GRID!$H$43),0))</f>
        <v>26064</v>
      </c>
      <c r="J362" s="8" cm="1">
        <f t="array" ref="J362">IF($I$2="Длительное проживание от 30 ночей ",
INDEX(GRID!$B$18:$U$29,MATCH(I$7,GRID!$A$18:$A$29,0),MATCH(1,($U$2=GRID!$B$1:$U$1)*(КАЛЕНДАРЬ!AJ4=GRID!$B$3:$U$3),0))*GRID!$H$42,
ROUNDUP(INDEX(GRID!$B$18:$U$29,MATCH(I$7,GRID!$A$18:$A$29,0),MATCH(1,($U$2=GRID!$B$1:$U$1)*(КАЛЕНДАРЬ!AJ4=GRID!$B$3:$U$3),0))*GRID!$H$42*(1-GRID!$H$43),0))</f>
        <v>29664</v>
      </c>
      <c r="K362" s="57" t="s">
        <v>119</v>
      </c>
      <c r="L362" s="57" t="s">
        <v>119</v>
      </c>
      <c r="M362" s="8" cm="1">
        <f t="array" ref="M362">IF($I$2="Длительное проживание от 30 ночей ",
INDEX(GRID!$B$4:$U$15,MATCH(M$7,GRID!$A$4:$A$15,0),MATCH(1,($U$2=GRID!$B$1:$U$1)*(КАЛЕНДАРЬ!AJ4=GRID!$B$3:$U$3),0))*GRID!$H$42,
ROUNDUP(INDEX(GRID!$B$4:$U$15,MATCH(M$7,GRID!$A$4:$A$15,0),MATCH(1,($U$2=GRID!$B$1:$U$1)*(КАЛЕНДАРЬ!AJ4=GRID!$B$3:$U$3),0))*GRID!$H$42*(1-GRID!$H$43),0))</f>
        <v>44064</v>
      </c>
      <c r="N362" s="8" cm="1">
        <f t="array" ref="N362">IF($I$2="Длительное проживание от 30 ночей ",
INDEX(GRID!$B$18:$U$29,MATCH(M$7,GRID!$A$18:$A$29,0),MATCH(1,($U$2=GRID!$B$1:$U$1)*(КАЛЕНДАРЬ!AJ4=GRID!$B$3:$U$3),0))*GRID!$H$42,
ROUNDUP(INDEX(GRID!$B$18:$U$29,MATCH(M$7,GRID!$A$18:$A$29,0),MATCH(1,($U$2=GRID!$B$1:$U$1)*(КАЛЕНДАРЬ!AJ4=GRID!$B$3:$U$3),0))*GRID!$H$42*(1-GRID!$H$43),0))</f>
        <v>47664</v>
      </c>
      <c r="O362" s="57" t="s">
        <v>119</v>
      </c>
      <c r="P362" s="8" cm="1">
        <f t="array" ref="P362">IF($I$2="Длительное проживание от 30 ночей ",
INDEX(GRID!$B$4:$U$15,MATCH(P$7,GRID!$A$4:$A$15,0),MATCH(1,($U$2=GRID!$B$1:$U$1)*(КАЛЕНДАРЬ!AJ4=GRID!$B$3:$U$3),0))*GRID!$H$42,
ROUNDUP(INDEX(GRID!$B$4:$U$15,MATCH(P$7,GRID!$A$4:$A$15,0),MATCH(1,($U$2=GRID!$B$1:$U$1)*(КАЛЕНДАРЬ!AJ4=GRID!$B$3:$U$3),0))*GRID!$H$42*(1-GRID!$H$43),0))</f>
        <v>96768</v>
      </c>
      <c r="Q362" s="8" cm="1">
        <f t="array" ref="Q362">IF($I$2="Длительное проживание от 30 ночей ",
INDEX(GRID!$B$4:$U$15,MATCH(Q$7,GRID!$A$4:$A$15,0),MATCH(1,($U$2=GRID!$B$1:$U$1)*(КАЛЕНДАРЬ!AJ4=GRID!$B$3:$U$3),0))*GRID!$H$42,
ROUNDUP(INDEX(GRID!$B$4:$U$15,MATCH(Q$7,GRID!$A$4:$A$15,0),MATCH(1,($U$2=GRID!$B$1:$U$1)*(КАЛЕНДАРЬ!AJ4=GRID!$B$3:$U$3),0))*GRID!$H$42*(1-GRID!$H$43),0))</f>
        <v>114048</v>
      </c>
      <c r="R362" s="57" t="s">
        <v>119</v>
      </c>
      <c r="S362" s="57" t="s">
        <v>119</v>
      </c>
      <c r="T362" s="57" t="s">
        <v>119</v>
      </c>
    </row>
    <row r="363" spans="1:20" ht="12.75" customHeight="1">
      <c r="A363" s="148" t="s">
        <v>13</v>
      </c>
      <c r="B363" s="149">
        <v>2</v>
      </c>
      <c r="C363" s="8" cm="1">
        <f t="array" ref="C363">IF($I$2="Длительное проживание от 30 ночей ",
INDEX(GRID!$B$4:$U$15,MATCH(C$7,GRID!$A$4:$A$15,0),MATCH(1,($U$2=GRID!$B$1:$U$1)*(КАЛЕНДАРЬ!AJ5=GRID!$B$3:$U$3),0))*GRID!$H$42,
ROUNDUP(INDEX(GRID!$B$4:$U$15,MATCH(C$7,GRID!$A$4:$A$15,0),MATCH(1,($U$2=GRID!$B$1:$U$1)*(КАЛЕНДАРЬ!AJ5=GRID!$B$3:$U$3),0))*GRID!$H$42*(1-GRID!$H$43),0))</f>
        <v>16200</v>
      </c>
      <c r="D363" s="8" cm="1">
        <f t="array" ref="D363">IF($I$2="Длительное проживание от 30 ночей ",
INDEX(GRID!$B$18:$U$29,MATCH(C$7,GRID!$A$18:$A$29,0),MATCH(1,($U$2=GRID!$B$1:$U$1)*(КАЛЕНДАРЬ!AJ5=GRID!$B$3:$U$3),0))*GRID!$H$42,
ROUNDUP(INDEX(GRID!$B$18:$U$29,MATCH(C$7,GRID!$A$18:$A$29,0),MATCH(1,($U$2=GRID!$B$1:$U$1)*(КАЛЕНДАРЬ!AJ5=GRID!$B$3:$U$3),0))*GRID!$H$42*(1-GRID!$H$43),0))</f>
        <v>19800</v>
      </c>
      <c r="E363" s="8" cm="1">
        <f t="array" ref="E363">IF($I$2="Длительное проживание от 30 ночей ",
INDEX(GRID!$B$4:$U$15,MATCH(E$7,GRID!$A$4:$A$15,0),MATCH(1,($U$2=GRID!$B$1:$U$1)*(КАЛЕНДАРЬ!AJ5=GRID!$B$3:$U$3),0))*GRID!$H$42,
ROUNDUP(INDEX(GRID!$B$4:$U$15,MATCH(E$7,GRID!$A$4:$A$15,0),MATCH(1,($U$2=GRID!$B$1:$U$1)*(КАЛЕНДАРЬ!AJ5=GRID!$B$3:$U$3),0))*GRID!$H$42*(1-GRID!$H$43),0))</f>
        <v>19584</v>
      </c>
      <c r="F363" s="8" cm="1">
        <f t="array" ref="F363">IF($I$2="Длительное проживание от 30 ночей ",
INDEX(GRID!$B$18:$U$29,MATCH(E$7,GRID!$A$18:$A$29,0),MATCH(1,($U$2=GRID!$B$1:$U$1)*(КАЛЕНДАРЬ!AJ5=GRID!$B$3:$U$3),0))*GRID!$H$42,
ROUNDUP(INDEX(GRID!$B$18:$U$29,MATCH(E$7,GRID!$A$18:$A$29,0),MATCH(1,($U$2=GRID!$B$1:$U$1)*(КАЛЕНДАРЬ!AJ5=GRID!$B$3:$U$3),0))*GRID!$H$42*(1-GRID!$H$43),0))</f>
        <v>23184</v>
      </c>
      <c r="G363" s="57" t="s">
        <v>119</v>
      </c>
      <c r="H363" s="57" t="s">
        <v>119</v>
      </c>
      <c r="I363" s="8" cm="1">
        <f t="array" ref="I363">IF($I$2="Длительное проживание от 30 ночей ",
INDEX(GRID!$B$4:$U$15,MATCH(I$7,GRID!$A$4:$A$15,0),MATCH(1,($U$2=GRID!$B$1:$U$1)*(КАЛЕНДАРЬ!AJ5=GRID!$B$3:$U$3),0))*GRID!$H$42,
ROUNDUP(INDEX(GRID!$B$4:$U$15,MATCH(I$7,GRID!$A$4:$A$15,0),MATCH(1,($U$2=GRID!$B$1:$U$1)*(КАЛЕНДАРЬ!AJ5=GRID!$B$3:$U$3),0))*GRID!$H$42*(1-GRID!$H$43),0))</f>
        <v>26064</v>
      </c>
      <c r="J363" s="8" cm="1">
        <f t="array" ref="J363">IF($I$2="Длительное проживание от 30 ночей ",
INDEX(GRID!$B$18:$U$29,MATCH(I$7,GRID!$A$18:$A$29,0),MATCH(1,($U$2=GRID!$B$1:$U$1)*(КАЛЕНДАРЬ!AJ5=GRID!$B$3:$U$3),0))*GRID!$H$42,
ROUNDUP(INDEX(GRID!$B$18:$U$29,MATCH(I$7,GRID!$A$18:$A$29,0),MATCH(1,($U$2=GRID!$B$1:$U$1)*(КАЛЕНДАРЬ!AJ5=GRID!$B$3:$U$3),0))*GRID!$H$42*(1-GRID!$H$43),0))</f>
        <v>29664</v>
      </c>
      <c r="K363" s="57" t="s">
        <v>119</v>
      </c>
      <c r="L363" s="57" t="s">
        <v>119</v>
      </c>
      <c r="M363" s="8" cm="1">
        <f t="array" ref="M363">IF($I$2="Длительное проживание от 30 ночей ",
INDEX(GRID!$B$4:$U$15,MATCH(M$7,GRID!$A$4:$A$15,0),MATCH(1,($U$2=GRID!$B$1:$U$1)*(КАЛЕНДАРЬ!AJ5=GRID!$B$3:$U$3),0))*GRID!$H$42,
ROUNDUP(INDEX(GRID!$B$4:$U$15,MATCH(M$7,GRID!$A$4:$A$15,0),MATCH(1,($U$2=GRID!$B$1:$U$1)*(КАЛЕНДАРЬ!AJ5=GRID!$B$3:$U$3),0))*GRID!$H$42*(1-GRID!$H$43),0))</f>
        <v>44064</v>
      </c>
      <c r="N363" s="8" cm="1">
        <f t="array" ref="N363">IF($I$2="Длительное проживание от 30 ночей ",
INDEX(GRID!$B$18:$U$29,MATCH(M$7,GRID!$A$18:$A$29,0),MATCH(1,($U$2=GRID!$B$1:$U$1)*(КАЛЕНДАРЬ!AJ5=GRID!$B$3:$U$3),0))*GRID!$H$42,
ROUNDUP(INDEX(GRID!$B$18:$U$29,MATCH(M$7,GRID!$A$18:$A$29,0),MATCH(1,($U$2=GRID!$B$1:$U$1)*(КАЛЕНДАРЬ!AJ5=GRID!$B$3:$U$3),0))*GRID!$H$42*(1-GRID!$H$43),0))</f>
        <v>47664</v>
      </c>
      <c r="O363" s="57" t="s">
        <v>119</v>
      </c>
      <c r="P363" s="8" cm="1">
        <f t="array" ref="P363">IF($I$2="Длительное проживание от 30 ночей ",
INDEX(GRID!$B$4:$U$15,MATCH(P$7,GRID!$A$4:$A$15,0),MATCH(1,($U$2=GRID!$B$1:$U$1)*(КАЛЕНДАРЬ!AJ5=GRID!$B$3:$U$3),0))*GRID!$H$42,
ROUNDUP(INDEX(GRID!$B$4:$U$15,MATCH(P$7,GRID!$A$4:$A$15,0),MATCH(1,($U$2=GRID!$B$1:$U$1)*(КАЛЕНДАРЬ!AJ5=GRID!$B$3:$U$3),0))*GRID!$H$42*(1-GRID!$H$43),0))</f>
        <v>96768</v>
      </c>
      <c r="Q363" s="8" cm="1">
        <f t="array" ref="Q363">IF($I$2="Длительное проживание от 30 ночей ",
INDEX(GRID!$B$4:$U$15,MATCH(Q$7,GRID!$A$4:$A$15,0),MATCH(1,($U$2=GRID!$B$1:$U$1)*(КАЛЕНДАРЬ!AJ5=GRID!$B$3:$U$3),0))*GRID!$H$42,
ROUNDUP(INDEX(GRID!$B$4:$U$15,MATCH(Q$7,GRID!$A$4:$A$15,0),MATCH(1,($U$2=GRID!$B$1:$U$1)*(КАЛЕНДАРЬ!AJ5=GRID!$B$3:$U$3),0))*GRID!$H$42*(1-GRID!$H$43),0))</f>
        <v>114048</v>
      </c>
      <c r="R363" s="57" t="s">
        <v>119</v>
      </c>
      <c r="S363" s="57" t="s">
        <v>119</v>
      </c>
      <c r="T363" s="57" t="s">
        <v>119</v>
      </c>
    </row>
    <row r="364" spans="1:20" ht="12.75" customHeight="1">
      <c r="A364" s="148" t="s">
        <v>14</v>
      </c>
      <c r="B364" s="149">
        <v>3</v>
      </c>
      <c r="C364" s="8" cm="1">
        <f t="array" ref="C364">IF($I$2="Длительное проживание от 30 ночей ",
INDEX(GRID!$B$4:$U$15,MATCH(C$7,GRID!$A$4:$A$15,0),MATCH(1,($U$2=GRID!$B$1:$U$1)*(КАЛЕНДАРЬ!AJ6=GRID!$B$3:$U$3),0))*GRID!$H$42,
ROUNDUP(INDEX(GRID!$B$4:$U$15,MATCH(C$7,GRID!$A$4:$A$15,0),MATCH(1,($U$2=GRID!$B$1:$U$1)*(КАЛЕНДАРЬ!AJ6=GRID!$B$3:$U$3),0))*GRID!$H$42*(1-GRID!$H$43),0))</f>
        <v>16200</v>
      </c>
      <c r="D364" s="8" cm="1">
        <f t="array" ref="D364">IF($I$2="Длительное проживание от 30 ночей ",
INDEX(GRID!$B$18:$U$29,MATCH(C$7,GRID!$A$18:$A$29,0),MATCH(1,($U$2=GRID!$B$1:$U$1)*(КАЛЕНДАРЬ!AJ6=GRID!$B$3:$U$3),0))*GRID!$H$42,
ROUNDUP(INDEX(GRID!$B$18:$U$29,MATCH(C$7,GRID!$A$18:$A$29,0),MATCH(1,($U$2=GRID!$B$1:$U$1)*(КАЛЕНДАРЬ!AJ6=GRID!$B$3:$U$3),0))*GRID!$H$42*(1-GRID!$H$43),0))</f>
        <v>19800</v>
      </c>
      <c r="E364" s="8" cm="1">
        <f t="array" ref="E364">IF($I$2="Длительное проживание от 30 ночей ",
INDEX(GRID!$B$4:$U$15,MATCH(E$7,GRID!$A$4:$A$15,0),MATCH(1,($U$2=GRID!$B$1:$U$1)*(КАЛЕНДАРЬ!AJ6=GRID!$B$3:$U$3),0))*GRID!$H$42,
ROUNDUP(INDEX(GRID!$B$4:$U$15,MATCH(E$7,GRID!$A$4:$A$15,0),MATCH(1,($U$2=GRID!$B$1:$U$1)*(КАЛЕНДАРЬ!AJ6=GRID!$B$3:$U$3),0))*GRID!$H$42*(1-GRID!$H$43),0))</f>
        <v>19584</v>
      </c>
      <c r="F364" s="8" cm="1">
        <f t="array" ref="F364">IF($I$2="Длительное проживание от 30 ночей ",
INDEX(GRID!$B$18:$U$29,MATCH(E$7,GRID!$A$18:$A$29,0),MATCH(1,($U$2=GRID!$B$1:$U$1)*(КАЛЕНДАРЬ!AJ6=GRID!$B$3:$U$3),0))*GRID!$H$42,
ROUNDUP(INDEX(GRID!$B$18:$U$29,MATCH(E$7,GRID!$A$18:$A$29,0),MATCH(1,($U$2=GRID!$B$1:$U$1)*(КАЛЕНДАРЬ!AJ6=GRID!$B$3:$U$3),0))*GRID!$H$42*(1-GRID!$H$43),0))</f>
        <v>23184</v>
      </c>
      <c r="G364" s="57" t="s">
        <v>119</v>
      </c>
      <c r="H364" s="57" t="s">
        <v>119</v>
      </c>
      <c r="I364" s="8" cm="1">
        <f t="array" ref="I364">IF($I$2="Длительное проживание от 30 ночей ",
INDEX(GRID!$B$4:$U$15,MATCH(I$7,GRID!$A$4:$A$15,0),MATCH(1,($U$2=GRID!$B$1:$U$1)*(КАЛЕНДАРЬ!AJ6=GRID!$B$3:$U$3),0))*GRID!$H$42,
ROUNDUP(INDEX(GRID!$B$4:$U$15,MATCH(I$7,GRID!$A$4:$A$15,0),MATCH(1,($U$2=GRID!$B$1:$U$1)*(КАЛЕНДАРЬ!AJ6=GRID!$B$3:$U$3),0))*GRID!$H$42*(1-GRID!$H$43),0))</f>
        <v>26064</v>
      </c>
      <c r="J364" s="8" cm="1">
        <f t="array" ref="J364">IF($I$2="Длительное проживание от 30 ночей ",
INDEX(GRID!$B$18:$U$29,MATCH(I$7,GRID!$A$18:$A$29,0),MATCH(1,($U$2=GRID!$B$1:$U$1)*(КАЛЕНДАРЬ!AJ6=GRID!$B$3:$U$3),0))*GRID!$H$42,
ROUNDUP(INDEX(GRID!$B$18:$U$29,MATCH(I$7,GRID!$A$18:$A$29,0),MATCH(1,($U$2=GRID!$B$1:$U$1)*(КАЛЕНДАРЬ!AJ6=GRID!$B$3:$U$3),0))*GRID!$H$42*(1-GRID!$H$43),0))</f>
        <v>29664</v>
      </c>
      <c r="K364" s="57" t="s">
        <v>119</v>
      </c>
      <c r="L364" s="57" t="s">
        <v>119</v>
      </c>
      <c r="M364" s="8" cm="1">
        <f t="array" ref="M364">IF($I$2="Длительное проживание от 30 ночей ",
INDEX(GRID!$B$4:$U$15,MATCH(M$7,GRID!$A$4:$A$15,0),MATCH(1,($U$2=GRID!$B$1:$U$1)*(КАЛЕНДАРЬ!AJ6=GRID!$B$3:$U$3),0))*GRID!$H$42,
ROUNDUP(INDEX(GRID!$B$4:$U$15,MATCH(M$7,GRID!$A$4:$A$15,0),MATCH(1,($U$2=GRID!$B$1:$U$1)*(КАЛЕНДАРЬ!AJ6=GRID!$B$3:$U$3),0))*GRID!$H$42*(1-GRID!$H$43),0))</f>
        <v>44064</v>
      </c>
      <c r="N364" s="8" cm="1">
        <f t="array" ref="N364">IF($I$2="Длительное проживание от 30 ночей ",
INDEX(GRID!$B$18:$U$29,MATCH(M$7,GRID!$A$18:$A$29,0),MATCH(1,($U$2=GRID!$B$1:$U$1)*(КАЛЕНДАРЬ!AJ6=GRID!$B$3:$U$3),0))*GRID!$H$42,
ROUNDUP(INDEX(GRID!$B$18:$U$29,MATCH(M$7,GRID!$A$18:$A$29,0),MATCH(1,($U$2=GRID!$B$1:$U$1)*(КАЛЕНДАРЬ!AJ6=GRID!$B$3:$U$3),0))*GRID!$H$42*(1-GRID!$H$43),0))</f>
        <v>47664</v>
      </c>
      <c r="O364" s="57" t="s">
        <v>119</v>
      </c>
      <c r="P364" s="8" cm="1">
        <f t="array" ref="P364">IF($I$2="Длительное проживание от 30 ночей ",
INDEX(GRID!$B$4:$U$15,MATCH(P$7,GRID!$A$4:$A$15,0),MATCH(1,($U$2=GRID!$B$1:$U$1)*(КАЛЕНДАРЬ!AJ6=GRID!$B$3:$U$3),0))*GRID!$H$42,
ROUNDUP(INDEX(GRID!$B$4:$U$15,MATCH(P$7,GRID!$A$4:$A$15,0),MATCH(1,($U$2=GRID!$B$1:$U$1)*(КАЛЕНДАРЬ!AJ6=GRID!$B$3:$U$3),0))*GRID!$H$42*(1-GRID!$H$43),0))</f>
        <v>96768</v>
      </c>
      <c r="Q364" s="8" cm="1">
        <f t="array" ref="Q364">IF($I$2="Длительное проживание от 30 ночей ",
INDEX(GRID!$B$4:$U$15,MATCH(Q$7,GRID!$A$4:$A$15,0),MATCH(1,($U$2=GRID!$B$1:$U$1)*(КАЛЕНДАРЬ!AJ6=GRID!$B$3:$U$3),0))*GRID!$H$42,
ROUNDUP(INDEX(GRID!$B$4:$U$15,MATCH(Q$7,GRID!$A$4:$A$15,0),MATCH(1,($U$2=GRID!$B$1:$U$1)*(КАЛЕНДАРЬ!AJ6=GRID!$B$3:$U$3),0))*GRID!$H$42*(1-GRID!$H$43),0))</f>
        <v>114048</v>
      </c>
      <c r="R364" s="57" t="s">
        <v>119</v>
      </c>
      <c r="S364" s="57" t="s">
        <v>119</v>
      </c>
      <c r="T364" s="57" t="s">
        <v>119</v>
      </c>
    </row>
    <row r="365" spans="1:20" ht="12.75" customHeight="1">
      <c r="A365" s="148" t="s">
        <v>15</v>
      </c>
      <c r="B365" s="149">
        <v>4</v>
      </c>
      <c r="C365" s="8" cm="1">
        <f t="array" ref="C365">IF($I$2="Длительное проживание от 30 ночей ",
INDEX(GRID!$B$4:$U$15,MATCH(C$7,GRID!$A$4:$A$15,0),MATCH(1,($U$2=GRID!$B$1:$U$1)*(КАЛЕНДАРЬ!AJ7=GRID!$B$3:$U$3),0))*GRID!$H$42,
ROUNDUP(INDEX(GRID!$B$4:$U$15,MATCH(C$7,GRID!$A$4:$A$15,0),MATCH(1,($U$2=GRID!$B$1:$U$1)*(КАЛЕНДАРЬ!AJ7=GRID!$B$3:$U$3),0))*GRID!$H$42*(1-GRID!$H$43),0))</f>
        <v>16200</v>
      </c>
      <c r="D365" s="8" cm="1">
        <f t="array" ref="D365">IF($I$2="Длительное проживание от 30 ночей ",
INDEX(GRID!$B$18:$U$29,MATCH(C$7,GRID!$A$18:$A$29,0),MATCH(1,($U$2=GRID!$B$1:$U$1)*(КАЛЕНДАРЬ!AJ7=GRID!$B$3:$U$3),0))*GRID!$H$42,
ROUNDUP(INDEX(GRID!$B$18:$U$29,MATCH(C$7,GRID!$A$18:$A$29,0),MATCH(1,($U$2=GRID!$B$1:$U$1)*(КАЛЕНДАРЬ!AJ7=GRID!$B$3:$U$3),0))*GRID!$H$42*(1-GRID!$H$43),0))</f>
        <v>19800</v>
      </c>
      <c r="E365" s="8" cm="1">
        <f t="array" ref="E365">IF($I$2="Длительное проживание от 30 ночей ",
INDEX(GRID!$B$4:$U$15,MATCH(E$7,GRID!$A$4:$A$15,0),MATCH(1,($U$2=GRID!$B$1:$U$1)*(КАЛЕНДАРЬ!AJ7=GRID!$B$3:$U$3),0))*GRID!$H$42,
ROUNDUP(INDEX(GRID!$B$4:$U$15,MATCH(E$7,GRID!$A$4:$A$15,0),MATCH(1,($U$2=GRID!$B$1:$U$1)*(КАЛЕНДАРЬ!AJ7=GRID!$B$3:$U$3),0))*GRID!$H$42*(1-GRID!$H$43),0))</f>
        <v>19584</v>
      </c>
      <c r="F365" s="8" cm="1">
        <f t="array" ref="F365">IF($I$2="Длительное проживание от 30 ночей ",
INDEX(GRID!$B$18:$U$29,MATCH(E$7,GRID!$A$18:$A$29,0),MATCH(1,($U$2=GRID!$B$1:$U$1)*(КАЛЕНДАРЬ!AJ7=GRID!$B$3:$U$3),0))*GRID!$H$42,
ROUNDUP(INDEX(GRID!$B$18:$U$29,MATCH(E$7,GRID!$A$18:$A$29,0),MATCH(1,($U$2=GRID!$B$1:$U$1)*(КАЛЕНДАРЬ!AJ7=GRID!$B$3:$U$3),0))*GRID!$H$42*(1-GRID!$H$43),0))</f>
        <v>23184</v>
      </c>
      <c r="G365" s="57" t="s">
        <v>119</v>
      </c>
      <c r="H365" s="57" t="s">
        <v>119</v>
      </c>
      <c r="I365" s="8" cm="1">
        <f t="array" ref="I365">IF($I$2="Длительное проживание от 30 ночей ",
INDEX(GRID!$B$4:$U$15,MATCH(I$7,GRID!$A$4:$A$15,0),MATCH(1,($U$2=GRID!$B$1:$U$1)*(КАЛЕНДАРЬ!AJ7=GRID!$B$3:$U$3),0))*GRID!$H$42,
ROUNDUP(INDEX(GRID!$B$4:$U$15,MATCH(I$7,GRID!$A$4:$A$15,0),MATCH(1,($U$2=GRID!$B$1:$U$1)*(КАЛЕНДАРЬ!AJ7=GRID!$B$3:$U$3),0))*GRID!$H$42*(1-GRID!$H$43),0))</f>
        <v>26064</v>
      </c>
      <c r="J365" s="8" cm="1">
        <f t="array" ref="J365">IF($I$2="Длительное проживание от 30 ночей ",
INDEX(GRID!$B$18:$U$29,MATCH(I$7,GRID!$A$18:$A$29,0),MATCH(1,($U$2=GRID!$B$1:$U$1)*(КАЛЕНДАРЬ!AJ7=GRID!$B$3:$U$3),0))*GRID!$H$42,
ROUNDUP(INDEX(GRID!$B$18:$U$29,MATCH(I$7,GRID!$A$18:$A$29,0),MATCH(1,($U$2=GRID!$B$1:$U$1)*(КАЛЕНДАРЬ!AJ7=GRID!$B$3:$U$3),0))*GRID!$H$42*(1-GRID!$H$43),0))</f>
        <v>29664</v>
      </c>
      <c r="K365" s="57" t="s">
        <v>119</v>
      </c>
      <c r="L365" s="57" t="s">
        <v>119</v>
      </c>
      <c r="M365" s="8" cm="1">
        <f t="array" ref="M365">IF($I$2="Длительное проживание от 30 ночей ",
INDEX(GRID!$B$4:$U$15,MATCH(M$7,GRID!$A$4:$A$15,0),MATCH(1,($U$2=GRID!$B$1:$U$1)*(КАЛЕНДАРЬ!AJ7=GRID!$B$3:$U$3),0))*GRID!$H$42,
ROUNDUP(INDEX(GRID!$B$4:$U$15,MATCH(M$7,GRID!$A$4:$A$15,0),MATCH(1,($U$2=GRID!$B$1:$U$1)*(КАЛЕНДАРЬ!AJ7=GRID!$B$3:$U$3),0))*GRID!$H$42*(1-GRID!$H$43),0))</f>
        <v>44064</v>
      </c>
      <c r="N365" s="8" cm="1">
        <f t="array" ref="N365">IF($I$2="Длительное проживание от 30 ночей ",
INDEX(GRID!$B$18:$U$29,MATCH(M$7,GRID!$A$18:$A$29,0),MATCH(1,($U$2=GRID!$B$1:$U$1)*(КАЛЕНДАРЬ!AJ7=GRID!$B$3:$U$3),0))*GRID!$H$42,
ROUNDUP(INDEX(GRID!$B$18:$U$29,MATCH(M$7,GRID!$A$18:$A$29,0),MATCH(1,($U$2=GRID!$B$1:$U$1)*(КАЛЕНДАРЬ!AJ7=GRID!$B$3:$U$3),0))*GRID!$H$42*(1-GRID!$H$43),0))</f>
        <v>47664</v>
      </c>
      <c r="O365" s="57" t="s">
        <v>119</v>
      </c>
      <c r="P365" s="8" cm="1">
        <f t="array" ref="P365">IF($I$2="Длительное проживание от 30 ночей ",
INDEX(GRID!$B$4:$U$15,MATCH(P$7,GRID!$A$4:$A$15,0),MATCH(1,($U$2=GRID!$B$1:$U$1)*(КАЛЕНДАРЬ!AJ7=GRID!$B$3:$U$3),0))*GRID!$H$42,
ROUNDUP(INDEX(GRID!$B$4:$U$15,MATCH(P$7,GRID!$A$4:$A$15,0),MATCH(1,($U$2=GRID!$B$1:$U$1)*(КАЛЕНДАРЬ!AJ7=GRID!$B$3:$U$3),0))*GRID!$H$42*(1-GRID!$H$43),0))</f>
        <v>96768</v>
      </c>
      <c r="Q365" s="8" cm="1">
        <f t="array" ref="Q365">IF($I$2="Длительное проживание от 30 ночей ",
INDEX(GRID!$B$4:$U$15,MATCH(Q$7,GRID!$A$4:$A$15,0),MATCH(1,($U$2=GRID!$B$1:$U$1)*(КАЛЕНДАРЬ!AJ7=GRID!$B$3:$U$3),0))*GRID!$H$42,
ROUNDUP(INDEX(GRID!$B$4:$U$15,MATCH(Q$7,GRID!$A$4:$A$15,0),MATCH(1,($U$2=GRID!$B$1:$U$1)*(КАЛЕНДАРЬ!AJ7=GRID!$B$3:$U$3),0))*GRID!$H$42*(1-GRID!$H$43),0))</f>
        <v>114048</v>
      </c>
      <c r="R365" s="57" t="s">
        <v>119</v>
      </c>
      <c r="S365" s="57" t="s">
        <v>119</v>
      </c>
      <c r="T365" s="57" t="s">
        <v>119</v>
      </c>
    </row>
    <row r="366" spans="1:20" ht="12.75" customHeight="1">
      <c r="A366" s="148" t="s">
        <v>16</v>
      </c>
      <c r="B366" s="149">
        <v>5</v>
      </c>
      <c r="C366" s="8" cm="1">
        <f t="array" ref="C366">IF($I$2="Длительное проживание от 30 ночей ",
INDEX(GRID!$B$4:$U$15,MATCH(C$7,GRID!$A$4:$A$15,0),MATCH(1,($U$2=GRID!$B$1:$U$1)*(КАЛЕНДАРЬ!AJ8=GRID!$B$3:$U$3),0))*GRID!$H$42,
ROUNDUP(INDEX(GRID!$B$4:$U$15,MATCH(C$7,GRID!$A$4:$A$15,0),MATCH(1,($U$2=GRID!$B$1:$U$1)*(КАЛЕНДАРЬ!AJ8=GRID!$B$3:$U$3),0))*GRID!$H$42*(1-GRID!$H$43),0))</f>
        <v>18000</v>
      </c>
      <c r="D366" s="8" cm="1">
        <f t="array" ref="D366">IF($I$2="Длительное проживание от 30 ночей ",
INDEX(GRID!$B$18:$U$29,MATCH(C$7,GRID!$A$18:$A$29,0),MATCH(1,($U$2=GRID!$B$1:$U$1)*(КАЛЕНДАРЬ!AJ8=GRID!$B$3:$U$3),0))*GRID!$H$42,
ROUNDUP(INDEX(GRID!$B$18:$U$29,MATCH(C$7,GRID!$A$18:$A$29,0),MATCH(1,($U$2=GRID!$B$1:$U$1)*(КАЛЕНДАРЬ!AJ8=GRID!$B$3:$U$3),0))*GRID!$H$42*(1-GRID!$H$43),0))</f>
        <v>21600</v>
      </c>
      <c r="E366" s="8" cm="1">
        <f t="array" ref="E366">IF($I$2="Длительное проживание от 30 ночей ",
INDEX(GRID!$B$4:$U$15,MATCH(E$7,GRID!$A$4:$A$15,0),MATCH(1,($U$2=GRID!$B$1:$U$1)*(КАЛЕНДАРЬ!AJ8=GRID!$B$3:$U$3),0))*GRID!$H$42,
ROUNDUP(INDEX(GRID!$B$4:$U$15,MATCH(E$7,GRID!$A$4:$A$15,0),MATCH(1,($U$2=GRID!$B$1:$U$1)*(КАЛЕНДАРЬ!AJ8=GRID!$B$3:$U$3),0))*GRID!$H$42*(1-GRID!$H$43),0))</f>
        <v>21600</v>
      </c>
      <c r="F366" s="8" cm="1">
        <f t="array" ref="F366">IF($I$2="Длительное проживание от 30 ночей ",
INDEX(GRID!$B$18:$U$29,MATCH(E$7,GRID!$A$18:$A$29,0),MATCH(1,($U$2=GRID!$B$1:$U$1)*(КАЛЕНДАРЬ!AJ8=GRID!$B$3:$U$3),0))*GRID!$H$42,
ROUNDUP(INDEX(GRID!$B$18:$U$29,MATCH(E$7,GRID!$A$18:$A$29,0),MATCH(1,($U$2=GRID!$B$1:$U$1)*(КАЛЕНДАРЬ!AJ8=GRID!$B$3:$U$3),0))*GRID!$H$42*(1-GRID!$H$43),0))</f>
        <v>25200</v>
      </c>
      <c r="G366" s="57" t="s">
        <v>119</v>
      </c>
      <c r="H366" s="57" t="s">
        <v>119</v>
      </c>
      <c r="I366" s="8" cm="1">
        <f t="array" ref="I366">IF($I$2="Длительное проживание от 30 ночей ",
INDEX(GRID!$B$4:$U$15,MATCH(I$7,GRID!$A$4:$A$15,0),MATCH(1,($U$2=GRID!$B$1:$U$1)*(КАЛЕНДАРЬ!AJ8=GRID!$B$3:$U$3),0))*GRID!$H$42,
ROUNDUP(INDEX(GRID!$B$4:$U$15,MATCH(I$7,GRID!$A$4:$A$15,0),MATCH(1,($U$2=GRID!$B$1:$U$1)*(КАЛЕНДАРЬ!AJ8=GRID!$B$3:$U$3),0))*GRID!$H$42*(1-GRID!$H$43),0))</f>
        <v>28584</v>
      </c>
      <c r="J366" s="8" cm="1">
        <f t="array" ref="J366">IF($I$2="Длительное проживание от 30 ночей ",
INDEX(GRID!$B$18:$U$29,MATCH(I$7,GRID!$A$18:$A$29,0),MATCH(1,($U$2=GRID!$B$1:$U$1)*(КАЛЕНДАРЬ!AJ8=GRID!$B$3:$U$3),0))*GRID!$H$42,
ROUNDUP(INDEX(GRID!$B$18:$U$29,MATCH(I$7,GRID!$A$18:$A$29,0),MATCH(1,($U$2=GRID!$B$1:$U$1)*(КАЛЕНДАРЬ!AJ8=GRID!$B$3:$U$3),0))*GRID!$H$42*(1-GRID!$H$43),0))</f>
        <v>32184</v>
      </c>
      <c r="K366" s="57" t="s">
        <v>119</v>
      </c>
      <c r="L366" s="57" t="s">
        <v>119</v>
      </c>
      <c r="M366" s="8" cm="1">
        <f t="array" ref="M366">IF($I$2="Длительное проживание от 30 ночей ",
INDEX(GRID!$B$4:$U$15,MATCH(M$7,GRID!$A$4:$A$15,0),MATCH(1,($U$2=GRID!$B$1:$U$1)*(КАЛЕНДАРЬ!AJ8=GRID!$B$3:$U$3),0))*GRID!$H$42,
ROUNDUP(INDEX(GRID!$B$4:$U$15,MATCH(M$7,GRID!$A$4:$A$15,0),MATCH(1,($U$2=GRID!$B$1:$U$1)*(КАЛЕНДАРЬ!AJ8=GRID!$B$3:$U$3),0))*GRID!$H$42*(1-GRID!$H$43),0))</f>
        <v>46944</v>
      </c>
      <c r="N366" s="8" cm="1">
        <f t="array" ref="N366">IF($I$2="Длительное проживание от 30 ночей ",
INDEX(GRID!$B$18:$U$29,MATCH(M$7,GRID!$A$18:$A$29,0),MATCH(1,($U$2=GRID!$B$1:$U$1)*(КАЛЕНДАРЬ!AJ8=GRID!$B$3:$U$3),0))*GRID!$H$42,
ROUNDUP(INDEX(GRID!$B$18:$U$29,MATCH(M$7,GRID!$A$18:$A$29,0),MATCH(1,($U$2=GRID!$B$1:$U$1)*(КАЛЕНДАРЬ!AJ8=GRID!$B$3:$U$3),0))*GRID!$H$42*(1-GRID!$H$43),0))</f>
        <v>50544</v>
      </c>
      <c r="O366" s="57" t="s">
        <v>119</v>
      </c>
      <c r="P366" s="8" cm="1">
        <f t="array" ref="P366">IF($I$2="Длительное проживание от 30 ночей ",
INDEX(GRID!$B$4:$U$15,MATCH(P$7,GRID!$A$4:$A$15,0),MATCH(1,($U$2=GRID!$B$1:$U$1)*(КАЛЕНДАРЬ!AJ8=GRID!$B$3:$U$3),0))*GRID!$H$42,
ROUNDUP(INDEX(GRID!$B$4:$U$15,MATCH(P$7,GRID!$A$4:$A$15,0),MATCH(1,($U$2=GRID!$B$1:$U$1)*(КАЛЕНДАРЬ!AJ8=GRID!$B$3:$U$3),0))*GRID!$H$42*(1-GRID!$H$43),0))</f>
        <v>100584</v>
      </c>
      <c r="Q366" s="8" cm="1">
        <f t="array" ref="Q366">IF($I$2="Длительное проживание от 30 ночей ",
INDEX(GRID!$B$4:$U$15,MATCH(Q$7,GRID!$A$4:$A$15,0),MATCH(1,($U$2=GRID!$B$1:$U$1)*(КАЛЕНДАРЬ!AJ8=GRID!$B$3:$U$3),0))*GRID!$H$42,
ROUNDUP(INDEX(GRID!$B$4:$U$15,MATCH(Q$7,GRID!$A$4:$A$15,0),MATCH(1,($U$2=GRID!$B$1:$U$1)*(КАЛЕНДАРЬ!AJ8=GRID!$B$3:$U$3),0))*GRID!$H$42*(1-GRID!$H$43),0))</f>
        <v>118368</v>
      </c>
      <c r="R366" s="57" t="s">
        <v>119</v>
      </c>
      <c r="S366" s="57" t="s">
        <v>119</v>
      </c>
      <c r="T366" s="57" t="s">
        <v>119</v>
      </c>
    </row>
    <row r="367" spans="1:20" ht="12.75" customHeight="1">
      <c r="A367" s="148" t="s">
        <v>17</v>
      </c>
      <c r="B367" s="149">
        <v>6</v>
      </c>
      <c r="C367" s="8" cm="1">
        <f t="array" ref="C367">IF($I$2="Длительное проживание от 30 ночей ",
INDEX(GRID!$B$4:$U$15,MATCH(C$7,GRID!$A$4:$A$15,0),MATCH(1,($U$2=GRID!$B$1:$U$1)*(КАЛЕНДАРЬ!AJ9=GRID!$B$3:$U$3),0))*GRID!$H$42,
ROUNDUP(INDEX(GRID!$B$4:$U$15,MATCH(C$7,GRID!$A$4:$A$15,0),MATCH(1,($U$2=GRID!$B$1:$U$1)*(КАЛЕНДАРЬ!AJ9=GRID!$B$3:$U$3),0))*GRID!$H$42*(1-GRID!$H$43),0))</f>
        <v>18000</v>
      </c>
      <c r="D367" s="8" cm="1">
        <f t="array" ref="D367">IF($I$2="Длительное проживание от 30 ночей ",
INDEX(GRID!$B$18:$U$29,MATCH(C$7,GRID!$A$18:$A$29,0),MATCH(1,($U$2=GRID!$B$1:$U$1)*(КАЛЕНДАРЬ!AJ9=GRID!$B$3:$U$3),0))*GRID!$H$42,
ROUNDUP(INDEX(GRID!$B$18:$U$29,MATCH(C$7,GRID!$A$18:$A$29,0),MATCH(1,($U$2=GRID!$B$1:$U$1)*(КАЛЕНДАРЬ!AJ9=GRID!$B$3:$U$3),0))*GRID!$H$42*(1-GRID!$H$43),0))</f>
        <v>21600</v>
      </c>
      <c r="E367" s="8" cm="1">
        <f t="array" ref="E367">IF($I$2="Длительное проживание от 30 ночей ",
INDEX(GRID!$B$4:$U$15,MATCH(E$7,GRID!$A$4:$A$15,0),MATCH(1,($U$2=GRID!$B$1:$U$1)*(КАЛЕНДАРЬ!AJ9=GRID!$B$3:$U$3),0))*GRID!$H$42,
ROUNDUP(INDEX(GRID!$B$4:$U$15,MATCH(E$7,GRID!$A$4:$A$15,0),MATCH(1,($U$2=GRID!$B$1:$U$1)*(КАЛЕНДАРЬ!AJ9=GRID!$B$3:$U$3),0))*GRID!$H$42*(1-GRID!$H$43),0))</f>
        <v>21600</v>
      </c>
      <c r="F367" s="8" cm="1">
        <f t="array" ref="F367">IF($I$2="Длительное проживание от 30 ночей ",
INDEX(GRID!$B$18:$U$29,MATCH(E$7,GRID!$A$18:$A$29,0),MATCH(1,($U$2=GRID!$B$1:$U$1)*(КАЛЕНДАРЬ!AJ9=GRID!$B$3:$U$3),0))*GRID!$H$42,
ROUNDUP(INDEX(GRID!$B$18:$U$29,MATCH(E$7,GRID!$A$18:$A$29,0),MATCH(1,($U$2=GRID!$B$1:$U$1)*(КАЛЕНДАРЬ!AJ9=GRID!$B$3:$U$3),0))*GRID!$H$42*(1-GRID!$H$43),0))</f>
        <v>25200</v>
      </c>
      <c r="G367" s="57" t="s">
        <v>119</v>
      </c>
      <c r="H367" s="57" t="s">
        <v>119</v>
      </c>
      <c r="I367" s="8" cm="1">
        <f t="array" ref="I367">IF($I$2="Длительное проживание от 30 ночей ",
INDEX(GRID!$B$4:$U$15,MATCH(I$7,GRID!$A$4:$A$15,0),MATCH(1,($U$2=GRID!$B$1:$U$1)*(КАЛЕНДАРЬ!AJ9=GRID!$B$3:$U$3),0))*GRID!$H$42,
ROUNDUP(INDEX(GRID!$B$4:$U$15,MATCH(I$7,GRID!$A$4:$A$15,0),MATCH(1,($U$2=GRID!$B$1:$U$1)*(КАЛЕНДАРЬ!AJ9=GRID!$B$3:$U$3),0))*GRID!$H$42*(1-GRID!$H$43),0))</f>
        <v>28584</v>
      </c>
      <c r="J367" s="8" cm="1">
        <f t="array" ref="J367">IF($I$2="Длительное проживание от 30 ночей ",
INDEX(GRID!$B$18:$U$29,MATCH(I$7,GRID!$A$18:$A$29,0),MATCH(1,($U$2=GRID!$B$1:$U$1)*(КАЛЕНДАРЬ!AJ9=GRID!$B$3:$U$3),0))*GRID!$H$42,
ROUNDUP(INDEX(GRID!$B$18:$U$29,MATCH(I$7,GRID!$A$18:$A$29,0),MATCH(1,($U$2=GRID!$B$1:$U$1)*(КАЛЕНДАРЬ!AJ9=GRID!$B$3:$U$3),0))*GRID!$H$42*(1-GRID!$H$43),0))</f>
        <v>32184</v>
      </c>
      <c r="K367" s="57" t="s">
        <v>119</v>
      </c>
      <c r="L367" s="57" t="s">
        <v>119</v>
      </c>
      <c r="M367" s="8" cm="1">
        <f t="array" ref="M367">IF($I$2="Длительное проживание от 30 ночей ",
INDEX(GRID!$B$4:$U$15,MATCH(M$7,GRID!$A$4:$A$15,0),MATCH(1,($U$2=GRID!$B$1:$U$1)*(КАЛЕНДАРЬ!AJ9=GRID!$B$3:$U$3),0))*GRID!$H$42,
ROUNDUP(INDEX(GRID!$B$4:$U$15,MATCH(M$7,GRID!$A$4:$A$15,0),MATCH(1,($U$2=GRID!$B$1:$U$1)*(КАЛЕНДАРЬ!AJ9=GRID!$B$3:$U$3),0))*GRID!$H$42*(1-GRID!$H$43),0))</f>
        <v>46944</v>
      </c>
      <c r="N367" s="8" cm="1">
        <f t="array" ref="N367">IF($I$2="Длительное проживание от 30 ночей ",
INDEX(GRID!$B$18:$U$29,MATCH(M$7,GRID!$A$18:$A$29,0),MATCH(1,($U$2=GRID!$B$1:$U$1)*(КАЛЕНДАРЬ!AJ9=GRID!$B$3:$U$3),0))*GRID!$H$42,
ROUNDUP(INDEX(GRID!$B$18:$U$29,MATCH(M$7,GRID!$A$18:$A$29,0),MATCH(1,($U$2=GRID!$B$1:$U$1)*(КАЛЕНДАРЬ!AJ9=GRID!$B$3:$U$3),0))*GRID!$H$42*(1-GRID!$H$43),0))</f>
        <v>50544</v>
      </c>
      <c r="O367" s="57" t="s">
        <v>119</v>
      </c>
      <c r="P367" s="8" cm="1">
        <f t="array" ref="P367">IF($I$2="Длительное проживание от 30 ночей ",
INDEX(GRID!$B$4:$U$15,MATCH(P$7,GRID!$A$4:$A$15,0),MATCH(1,($U$2=GRID!$B$1:$U$1)*(КАЛЕНДАРЬ!AJ9=GRID!$B$3:$U$3),0))*GRID!$H$42,
ROUNDUP(INDEX(GRID!$B$4:$U$15,MATCH(P$7,GRID!$A$4:$A$15,0),MATCH(1,($U$2=GRID!$B$1:$U$1)*(КАЛЕНДАРЬ!AJ9=GRID!$B$3:$U$3),0))*GRID!$H$42*(1-GRID!$H$43),0))</f>
        <v>100584</v>
      </c>
      <c r="Q367" s="8" cm="1">
        <f t="array" ref="Q367">IF($I$2="Длительное проживание от 30 ночей ",
INDEX(GRID!$B$4:$U$15,MATCH(Q$7,GRID!$A$4:$A$15,0),MATCH(1,($U$2=GRID!$B$1:$U$1)*(КАЛЕНДАРЬ!AJ9=GRID!$B$3:$U$3),0))*GRID!$H$42,
ROUNDUP(INDEX(GRID!$B$4:$U$15,MATCH(Q$7,GRID!$A$4:$A$15,0),MATCH(1,($U$2=GRID!$B$1:$U$1)*(КАЛЕНДАРЬ!AJ9=GRID!$B$3:$U$3),0))*GRID!$H$42*(1-GRID!$H$43),0))</f>
        <v>118368</v>
      </c>
      <c r="R367" s="57" t="s">
        <v>119</v>
      </c>
      <c r="S367" s="57" t="s">
        <v>119</v>
      </c>
      <c r="T367" s="57" t="s">
        <v>119</v>
      </c>
    </row>
    <row r="368" spans="1:20" ht="12.75" customHeight="1">
      <c r="A368" s="148" t="s">
        <v>11</v>
      </c>
      <c r="B368" s="149">
        <v>7</v>
      </c>
      <c r="C368" s="8" cm="1">
        <f t="array" ref="C368">IF($I$2="Длительное проживание от 30 ночей ",
INDEX(GRID!$B$4:$U$15,MATCH(C$7,GRID!$A$4:$A$15,0),MATCH(1,($U$2=GRID!$B$1:$U$1)*(КАЛЕНДАРЬ!AJ10=GRID!$B$3:$U$3),0))*GRID!$H$42,
ROUNDUP(INDEX(GRID!$B$4:$U$15,MATCH(C$7,GRID!$A$4:$A$15,0),MATCH(1,($U$2=GRID!$B$1:$U$1)*(КАЛЕНДАРЬ!AJ10=GRID!$B$3:$U$3),0))*GRID!$H$42*(1-GRID!$H$43),0))</f>
        <v>16200</v>
      </c>
      <c r="D368" s="8" cm="1">
        <f t="array" ref="D368">IF($I$2="Длительное проживание от 30 ночей ",
INDEX(GRID!$B$18:$U$29,MATCH(C$7,GRID!$A$18:$A$29,0),MATCH(1,($U$2=GRID!$B$1:$U$1)*(КАЛЕНДАРЬ!AJ10=GRID!$B$3:$U$3),0))*GRID!$H$42,
ROUNDUP(INDEX(GRID!$B$18:$U$29,MATCH(C$7,GRID!$A$18:$A$29,0),MATCH(1,($U$2=GRID!$B$1:$U$1)*(КАЛЕНДАРЬ!AJ10=GRID!$B$3:$U$3),0))*GRID!$H$42*(1-GRID!$H$43),0))</f>
        <v>19800</v>
      </c>
      <c r="E368" s="8" cm="1">
        <f t="array" ref="E368">IF($I$2="Длительное проживание от 30 ночей ",
INDEX(GRID!$B$4:$U$15,MATCH(E$7,GRID!$A$4:$A$15,0),MATCH(1,($U$2=GRID!$B$1:$U$1)*(КАЛЕНДАРЬ!AJ10=GRID!$B$3:$U$3),0))*GRID!$H$42,
ROUNDUP(INDEX(GRID!$B$4:$U$15,MATCH(E$7,GRID!$A$4:$A$15,0),MATCH(1,($U$2=GRID!$B$1:$U$1)*(КАЛЕНДАРЬ!AJ10=GRID!$B$3:$U$3),0))*GRID!$H$42*(1-GRID!$H$43),0))</f>
        <v>19584</v>
      </c>
      <c r="F368" s="8" cm="1">
        <f t="array" ref="F368">IF($I$2="Длительное проживание от 30 ночей ",
INDEX(GRID!$B$18:$U$29,MATCH(E$7,GRID!$A$18:$A$29,0),MATCH(1,($U$2=GRID!$B$1:$U$1)*(КАЛЕНДАРЬ!AJ10=GRID!$B$3:$U$3),0))*GRID!$H$42,
ROUNDUP(INDEX(GRID!$B$18:$U$29,MATCH(E$7,GRID!$A$18:$A$29,0),MATCH(1,($U$2=GRID!$B$1:$U$1)*(КАЛЕНДАРЬ!AJ10=GRID!$B$3:$U$3),0))*GRID!$H$42*(1-GRID!$H$43),0))</f>
        <v>23184</v>
      </c>
      <c r="G368" s="57" t="s">
        <v>119</v>
      </c>
      <c r="H368" s="57" t="s">
        <v>119</v>
      </c>
      <c r="I368" s="8" cm="1">
        <f t="array" ref="I368">IF($I$2="Длительное проживание от 30 ночей ",
INDEX(GRID!$B$4:$U$15,MATCH(I$7,GRID!$A$4:$A$15,0),MATCH(1,($U$2=GRID!$B$1:$U$1)*(КАЛЕНДАРЬ!AJ10=GRID!$B$3:$U$3),0))*GRID!$H$42,
ROUNDUP(INDEX(GRID!$B$4:$U$15,MATCH(I$7,GRID!$A$4:$A$15,0),MATCH(1,($U$2=GRID!$B$1:$U$1)*(КАЛЕНДАРЬ!AJ10=GRID!$B$3:$U$3),0))*GRID!$H$42*(1-GRID!$H$43),0))</f>
        <v>26064</v>
      </c>
      <c r="J368" s="8" cm="1">
        <f t="array" ref="J368">IF($I$2="Длительное проживание от 30 ночей ",
INDEX(GRID!$B$18:$U$29,MATCH(I$7,GRID!$A$18:$A$29,0),MATCH(1,($U$2=GRID!$B$1:$U$1)*(КАЛЕНДАРЬ!AJ10=GRID!$B$3:$U$3),0))*GRID!$H$42,
ROUNDUP(INDEX(GRID!$B$18:$U$29,MATCH(I$7,GRID!$A$18:$A$29,0),MATCH(1,($U$2=GRID!$B$1:$U$1)*(КАЛЕНДАРЬ!AJ10=GRID!$B$3:$U$3),0))*GRID!$H$42*(1-GRID!$H$43),0))</f>
        <v>29664</v>
      </c>
      <c r="K368" s="57" t="s">
        <v>119</v>
      </c>
      <c r="L368" s="57" t="s">
        <v>119</v>
      </c>
      <c r="M368" s="8" cm="1">
        <f t="array" ref="M368">IF($I$2="Длительное проживание от 30 ночей ",
INDEX(GRID!$B$4:$U$15,MATCH(M$7,GRID!$A$4:$A$15,0),MATCH(1,($U$2=GRID!$B$1:$U$1)*(КАЛЕНДАРЬ!AJ10=GRID!$B$3:$U$3),0))*GRID!$H$42,
ROUNDUP(INDEX(GRID!$B$4:$U$15,MATCH(M$7,GRID!$A$4:$A$15,0),MATCH(1,($U$2=GRID!$B$1:$U$1)*(КАЛЕНДАРЬ!AJ10=GRID!$B$3:$U$3),0))*GRID!$H$42*(1-GRID!$H$43),0))</f>
        <v>44064</v>
      </c>
      <c r="N368" s="8" cm="1">
        <f t="array" ref="N368">IF($I$2="Длительное проживание от 30 ночей ",
INDEX(GRID!$B$18:$U$29,MATCH(M$7,GRID!$A$18:$A$29,0),MATCH(1,($U$2=GRID!$B$1:$U$1)*(КАЛЕНДАРЬ!AJ10=GRID!$B$3:$U$3),0))*GRID!$H$42,
ROUNDUP(INDEX(GRID!$B$18:$U$29,MATCH(M$7,GRID!$A$18:$A$29,0),MATCH(1,($U$2=GRID!$B$1:$U$1)*(КАЛЕНДАРЬ!AJ10=GRID!$B$3:$U$3),0))*GRID!$H$42*(1-GRID!$H$43),0))</f>
        <v>47664</v>
      </c>
      <c r="O368" s="57" t="s">
        <v>119</v>
      </c>
      <c r="P368" s="8" cm="1">
        <f t="array" ref="P368">IF($I$2="Длительное проживание от 30 ночей ",
INDEX(GRID!$B$4:$U$15,MATCH(P$7,GRID!$A$4:$A$15,0),MATCH(1,($U$2=GRID!$B$1:$U$1)*(КАЛЕНДАРЬ!AJ10=GRID!$B$3:$U$3),0))*GRID!$H$42,
ROUNDUP(INDEX(GRID!$B$4:$U$15,MATCH(P$7,GRID!$A$4:$A$15,0),MATCH(1,($U$2=GRID!$B$1:$U$1)*(КАЛЕНДАРЬ!AJ10=GRID!$B$3:$U$3),0))*GRID!$H$42*(1-GRID!$H$43),0))</f>
        <v>96768</v>
      </c>
      <c r="Q368" s="8" cm="1">
        <f t="array" ref="Q368">IF($I$2="Длительное проживание от 30 ночей ",
INDEX(GRID!$B$4:$U$15,MATCH(Q$7,GRID!$A$4:$A$15,0),MATCH(1,($U$2=GRID!$B$1:$U$1)*(КАЛЕНДАРЬ!AJ10=GRID!$B$3:$U$3),0))*GRID!$H$42,
ROUNDUP(INDEX(GRID!$B$4:$U$15,MATCH(Q$7,GRID!$A$4:$A$15,0),MATCH(1,($U$2=GRID!$B$1:$U$1)*(КАЛЕНДАРЬ!AJ10=GRID!$B$3:$U$3),0))*GRID!$H$42*(1-GRID!$H$43),0))</f>
        <v>114048</v>
      </c>
      <c r="R368" s="57" t="s">
        <v>119</v>
      </c>
      <c r="S368" s="57" t="s">
        <v>119</v>
      </c>
      <c r="T368" s="57" t="s">
        <v>119</v>
      </c>
    </row>
    <row r="369" spans="1:20" ht="12.75" customHeight="1">
      <c r="A369" s="148" t="s">
        <v>12</v>
      </c>
      <c r="B369" s="149">
        <v>8</v>
      </c>
      <c r="C369" s="8" cm="1">
        <f t="array" ref="C369">IF($I$2="Длительное проживание от 30 ночей ",
INDEX(GRID!$B$4:$U$15,MATCH(C$7,GRID!$A$4:$A$15,0),MATCH(1,($U$2=GRID!$B$1:$U$1)*(КАЛЕНДАРЬ!AJ11=GRID!$B$3:$U$3),0))*GRID!$H$42,
ROUNDUP(INDEX(GRID!$B$4:$U$15,MATCH(C$7,GRID!$A$4:$A$15,0),MATCH(1,($U$2=GRID!$B$1:$U$1)*(КАЛЕНДАРЬ!AJ11=GRID!$B$3:$U$3),0))*GRID!$H$42*(1-GRID!$H$43),0))</f>
        <v>16200</v>
      </c>
      <c r="D369" s="8" cm="1">
        <f t="array" ref="D369">IF($I$2="Длительное проживание от 30 ночей ",
INDEX(GRID!$B$18:$U$29,MATCH(C$7,GRID!$A$18:$A$29,0),MATCH(1,($U$2=GRID!$B$1:$U$1)*(КАЛЕНДАРЬ!AJ11=GRID!$B$3:$U$3),0))*GRID!$H$42,
ROUNDUP(INDEX(GRID!$B$18:$U$29,MATCH(C$7,GRID!$A$18:$A$29,0),MATCH(1,($U$2=GRID!$B$1:$U$1)*(КАЛЕНДАРЬ!AJ11=GRID!$B$3:$U$3),0))*GRID!$H$42*(1-GRID!$H$43),0))</f>
        <v>19800</v>
      </c>
      <c r="E369" s="8" cm="1">
        <f t="array" ref="E369">IF($I$2="Длительное проживание от 30 ночей ",
INDEX(GRID!$B$4:$U$15,MATCH(E$7,GRID!$A$4:$A$15,0),MATCH(1,($U$2=GRID!$B$1:$U$1)*(КАЛЕНДАРЬ!AJ11=GRID!$B$3:$U$3),0))*GRID!$H$42,
ROUNDUP(INDEX(GRID!$B$4:$U$15,MATCH(E$7,GRID!$A$4:$A$15,0),MATCH(1,($U$2=GRID!$B$1:$U$1)*(КАЛЕНДАРЬ!AJ11=GRID!$B$3:$U$3),0))*GRID!$H$42*(1-GRID!$H$43),0))</f>
        <v>19584</v>
      </c>
      <c r="F369" s="8" cm="1">
        <f t="array" ref="F369">IF($I$2="Длительное проживание от 30 ночей ",
INDEX(GRID!$B$18:$U$29,MATCH(E$7,GRID!$A$18:$A$29,0),MATCH(1,($U$2=GRID!$B$1:$U$1)*(КАЛЕНДАРЬ!AJ11=GRID!$B$3:$U$3),0))*GRID!$H$42,
ROUNDUP(INDEX(GRID!$B$18:$U$29,MATCH(E$7,GRID!$A$18:$A$29,0),MATCH(1,($U$2=GRID!$B$1:$U$1)*(КАЛЕНДАРЬ!AJ11=GRID!$B$3:$U$3),0))*GRID!$H$42*(1-GRID!$H$43),0))</f>
        <v>23184</v>
      </c>
      <c r="G369" s="57" t="s">
        <v>119</v>
      </c>
      <c r="H369" s="57" t="s">
        <v>119</v>
      </c>
      <c r="I369" s="8" cm="1">
        <f t="array" ref="I369">IF($I$2="Длительное проживание от 30 ночей ",
INDEX(GRID!$B$4:$U$15,MATCH(I$7,GRID!$A$4:$A$15,0),MATCH(1,($U$2=GRID!$B$1:$U$1)*(КАЛЕНДАРЬ!AJ11=GRID!$B$3:$U$3),0))*GRID!$H$42,
ROUNDUP(INDEX(GRID!$B$4:$U$15,MATCH(I$7,GRID!$A$4:$A$15,0),MATCH(1,($U$2=GRID!$B$1:$U$1)*(КАЛЕНДАРЬ!AJ11=GRID!$B$3:$U$3),0))*GRID!$H$42*(1-GRID!$H$43),0))</f>
        <v>26064</v>
      </c>
      <c r="J369" s="8" cm="1">
        <f t="array" ref="J369">IF($I$2="Длительное проживание от 30 ночей ",
INDEX(GRID!$B$18:$U$29,MATCH(I$7,GRID!$A$18:$A$29,0),MATCH(1,($U$2=GRID!$B$1:$U$1)*(КАЛЕНДАРЬ!AJ11=GRID!$B$3:$U$3),0))*GRID!$H$42,
ROUNDUP(INDEX(GRID!$B$18:$U$29,MATCH(I$7,GRID!$A$18:$A$29,0),MATCH(1,($U$2=GRID!$B$1:$U$1)*(КАЛЕНДАРЬ!AJ11=GRID!$B$3:$U$3),0))*GRID!$H$42*(1-GRID!$H$43),0))</f>
        <v>29664</v>
      </c>
      <c r="K369" s="57" t="s">
        <v>119</v>
      </c>
      <c r="L369" s="57" t="s">
        <v>119</v>
      </c>
      <c r="M369" s="8" cm="1">
        <f t="array" ref="M369">IF($I$2="Длительное проживание от 30 ночей ",
INDEX(GRID!$B$4:$U$15,MATCH(M$7,GRID!$A$4:$A$15,0),MATCH(1,($U$2=GRID!$B$1:$U$1)*(КАЛЕНДАРЬ!AJ11=GRID!$B$3:$U$3),0))*GRID!$H$42,
ROUNDUP(INDEX(GRID!$B$4:$U$15,MATCH(M$7,GRID!$A$4:$A$15,0),MATCH(1,($U$2=GRID!$B$1:$U$1)*(КАЛЕНДАРЬ!AJ11=GRID!$B$3:$U$3),0))*GRID!$H$42*(1-GRID!$H$43),0))</f>
        <v>44064</v>
      </c>
      <c r="N369" s="8" cm="1">
        <f t="array" ref="N369">IF($I$2="Длительное проживание от 30 ночей ",
INDEX(GRID!$B$18:$U$29,MATCH(M$7,GRID!$A$18:$A$29,0),MATCH(1,($U$2=GRID!$B$1:$U$1)*(КАЛЕНДАРЬ!AJ11=GRID!$B$3:$U$3),0))*GRID!$H$42,
ROUNDUP(INDEX(GRID!$B$18:$U$29,MATCH(M$7,GRID!$A$18:$A$29,0),MATCH(1,($U$2=GRID!$B$1:$U$1)*(КАЛЕНДАРЬ!AJ11=GRID!$B$3:$U$3),0))*GRID!$H$42*(1-GRID!$H$43),0))</f>
        <v>47664</v>
      </c>
      <c r="O369" s="57" t="s">
        <v>119</v>
      </c>
      <c r="P369" s="8" cm="1">
        <f t="array" ref="P369">IF($I$2="Длительное проживание от 30 ночей ",
INDEX(GRID!$B$4:$U$15,MATCH(P$7,GRID!$A$4:$A$15,0),MATCH(1,($U$2=GRID!$B$1:$U$1)*(КАЛЕНДАРЬ!AJ11=GRID!$B$3:$U$3),0))*GRID!$H$42,
ROUNDUP(INDEX(GRID!$B$4:$U$15,MATCH(P$7,GRID!$A$4:$A$15,0),MATCH(1,($U$2=GRID!$B$1:$U$1)*(КАЛЕНДАРЬ!AJ11=GRID!$B$3:$U$3),0))*GRID!$H$42*(1-GRID!$H$43),0))</f>
        <v>96768</v>
      </c>
      <c r="Q369" s="8" cm="1">
        <f t="array" ref="Q369">IF($I$2="Длительное проживание от 30 ночей ",
INDEX(GRID!$B$4:$U$15,MATCH(Q$7,GRID!$A$4:$A$15,0),MATCH(1,($U$2=GRID!$B$1:$U$1)*(КАЛЕНДАРЬ!AJ11=GRID!$B$3:$U$3),0))*GRID!$H$42,
ROUNDUP(INDEX(GRID!$B$4:$U$15,MATCH(Q$7,GRID!$A$4:$A$15,0),MATCH(1,($U$2=GRID!$B$1:$U$1)*(КАЛЕНДАРЬ!AJ11=GRID!$B$3:$U$3),0))*GRID!$H$42*(1-GRID!$H$43),0))</f>
        <v>114048</v>
      </c>
      <c r="R369" s="57" t="s">
        <v>119</v>
      </c>
      <c r="S369" s="57" t="s">
        <v>119</v>
      </c>
      <c r="T369" s="57" t="s">
        <v>119</v>
      </c>
    </row>
    <row r="370" spans="1:20" ht="12.75" customHeight="1">
      <c r="A370" s="148" t="s">
        <v>13</v>
      </c>
      <c r="B370" s="149">
        <v>9</v>
      </c>
      <c r="C370" s="8" cm="1">
        <f t="array" ref="C370">IF($I$2="Длительное проживание от 30 ночей ",
INDEX(GRID!$B$4:$U$15,MATCH(C$7,GRID!$A$4:$A$15,0),MATCH(1,($U$2=GRID!$B$1:$U$1)*(КАЛЕНДАРЬ!AJ12=GRID!$B$3:$U$3),0))*GRID!$H$42,
ROUNDUP(INDEX(GRID!$B$4:$U$15,MATCH(C$7,GRID!$A$4:$A$15,0),MATCH(1,($U$2=GRID!$B$1:$U$1)*(КАЛЕНДАРЬ!AJ12=GRID!$B$3:$U$3),0))*GRID!$H$42*(1-GRID!$H$43),0))</f>
        <v>16200</v>
      </c>
      <c r="D370" s="8" cm="1">
        <f t="array" ref="D370">IF($I$2="Длительное проживание от 30 ночей ",
INDEX(GRID!$B$18:$U$29,MATCH(C$7,GRID!$A$18:$A$29,0),MATCH(1,($U$2=GRID!$B$1:$U$1)*(КАЛЕНДАРЬ!AJ12=GRID!$B$3:$U$3),0))*GRID!$H$42,
ROUNDUP(INDEX(GRID!$B$18:$U$29,MATCH(C$7,GRID!$A$18:$A$29,0),MATCH(1,($U$2=GRID!$B$1:$U$1)*(КАЛЕНДАРЬ!AJ12=GRID!$B$3:$U$3),0))*GRID!$H$42*(1-GRID!$H$43),0))</f>
        <v>19800</v>
      </c>
      <c r="E370" s="8" cm="1">
        <f t="array" ref="E370">IF($I$2="Длительное проживание от 30 ночей ",
INDEX(GRID!$B$4:$U$15,MATCH(E$7,GRID!$A$4:$A$15,0),MATCH(1,($U$2=GRID!$B$1:$U$1)*(КАЛЕНДАРЬ!AJ12=GRID!$B$3:$U$3),0))*GRID!$H$42,
ROUNDUP(INDEX(GRID!$B$4:$U$15,MATCH(E$7,GRID!$A$4:$A$15,0),MATCH(1,($U$2=GRID!$B$1:$U$1)*(КАЛЕНДАРЬ!AJ12=GRID!$B$3:$U$3),0))*GRID!$H$42*(1-GRID!$H$43),0))</f>
        <v>19584</v>
      </c>
      <c r="F370" s="8" cm="1">
        <f t="array" ref="F370">IF($I$2="Длительное проживание от 30 ночей ",
INDEX(GRID!$B$18:$U$29,MATCH(E$7,GRID!$A$18:$A$29,0),MATCH(1,($U$2=GRID!$B$1:$U$1)*(КАЛЕНДАРЬ!AJ12=GRID!$B$3:$U$3),0))*GRID!$H$42,
ROUNDUP(INDEX(GRID!$B$18:$U$29,MATCH(E$7,GRID!$A$18:$A$29,0),MATCH(1,($U$2=GRID!$B$1:$U$1)*(КАЛЕНДАРЬ!AJ12=GRID!$B$3:$U$3),0))*GRID!$H$42*(1-GRID!$H$43),0))</f>
        <v>23184</v>
      </c>
      <c r="G370" s="57" t="s">
        <v>119</v>
      </c>
      <c r="H370" s="57" t="s">
        <v>119</v>
      </c>
      <c r="I370" s="8" cm="1">
        <f t="array" ref="I370">IF($I$2="Длительное проживание от 30 ночей ",
INDEX(GRID!$B$4:$U$15,MATCH(I$7,GRID!$A$4:$A$15,0),MATCH(1,($U$2=GRID!$B$1:$U$1)*(КАЛЕНДАРЬ!AJ12=GRID!$B$3:$U$3),0))*GRID!$H$42,
ROUNDUP(INDEX(GRID!$B$4:$U$15,MATCH(I$7,GRID!$A$4:$A$15,0),MATCH(1,($U$2=GRID!$B$1:$U$1)*(КАЛЕНДАРЬ!AJ12=GRID!$B$3:$U$3),0))*GRID!$H$42*(1-GRID!$H$43),0))</f>
        <v>26064</v>
      </c>
      <c r="J370" s="8" cm="1">
        <f t="array" ref="J370">IF($I$2="Длительное проживание от 30 ночей ",
INDEX(GRID!$B$18:$U$29,MATCH(I$7,GRID!$A$18:$A$29,0),MATCH(1,($U$2=GRID!$B$1:$U$1)*(КАЛЕНДАРЬ!AJ12=GRID!$B$3:$U$3),0))*GRID!$H$42,
ROUNDUP(INDEX(GRID!$B$18:$U$29,MATCH(I$7,GRID!$A$18:$A$29,0),MATCH(1,($U$2=GRID!$B$1:$U$1)*(КАЛЕНДАРЬ!AJ12=GRID!$B$3:$U$3),0))*GRID!$H$42*(1-GRID!$H$43),0))</f>
        <v>29664</v>
      </c>
      <c r="K370" s="57" t="s">
        <v>119</v>
      </c>
      <c r="L370" s="57" t="s">
        <v>119</v>
      </c>
      <c r="M370" s="8" cm="1">
        <f t="array" ref="M370">IF($I$2="Длительное проживание от 30 ночей ",
INDEX(GRID!$B$4:$U$15,MATCH(M$7,GRID!$A$4:$A$15,0),MATCH(1,($U$2=GRID!$B$1:$U$1)*(КАЛЕНДАРЬ!AJ12=GRID!$B$3:$U$3),0))*GRID!$H$42,
ROUNDUP(INDEX(GRID!$B$4:$U$15,MATCH(M$7,GRID!$A$4:$A$15,0),MATCH(1,($U$2=GRID!$B$1:$U$1)*(КАЛЕНДАРЬ!AJ12=GRID!$B$3:$U$3),0))*GRID!$H$42*(1-GRID!$H$43),0))</f>
        <v>44064</v>
      </c>
      <c r="N370" s="8" cm="1">
        <f t="array" ref="N370">IF($I$2="Длительное проживание от 30 ночей ",
INDEX(GRID!$B$18:$U$29,MATCH(M$7,GRID!$A$18:$A$29,0),MATCH(1,($U$2=GRID!$B$1:$U$1)*(КАЛЕНДАРЬ!AJ12=GRID!$B$3:$U$3),0))*GRID!$H$42,
ROUNDUP(INDEX(GRID!$B$18:$U$29,MATCH(M$7,GRID!$A$18:$A$29,0),MATCH(1,($U$2=GRID!$B$1:$U$1)*(КАЛЕНДАРЬ!AJ12=GRID!$B$3:$U$3),0))*GRID!$H$42*(1-GRID!$H$43),0))</f>
        <v>47664</v>
      </c>
      <c r="O370" s="57" t="s">
        <v>119</v>
      </c>
      <c r="P370" s="8" cm="1">
        <f t="array" ref="P370">IF($I$2="Длительное проживание от 30 ночей ",
INDEX(GRID!$B$4:$U$15,MATCH(P$7,GRID!$A$4:$A$15,0),MATCH(1,($U$2=GRID!$B$1:$U$1)*(КАЛЕНДАРЬ!AJ12=GRID!$B$3:$U$3),0))*GRID!$H$42,
ROUNDUP(INDEX(GRID!$B$4:$U$15,MATCH(P$7,GRID!$A$4:$A$15,0),MATCH(1,($U$2=GRID!$B$1:$U$1)*(КАЛЕНДАРЬ!AJ12=GRID!$B$3:$U$3),0))*GRID!$H$42*(1-GRID!$H$43),0))</f>
        <v>96768</v>
      </c>
      <c r="Q370" s="8" cm="1">
        <f t="array" ref="Q370">IF($I$2="Длительное проживание от 30 ночей ",
INDEX(GRID!$B$4:$U$15,MATCH(Q$7,GRID!$A$4:$A$15,0),MATCH(1,($U$2=GRID!$B$1:$U$1)*(КАЛЕНДАРЬ!AJ12=GRID!$B$3:$U$3),0))*GRID!$H$42,
ROUNDUP(INDEX(GRID!$B$4:$U$15,MATCH(Q$7,GRID!$A$4:$A$15,0),MATCH(1,($U$2=GRID!$B$1:$U$1)*(КАЛЕНДАРЬ!AJ12=GRID!$B$3:$U$3),0))*GRID!$H$42*(1-GRID!$H$43),0))</f>
        <v>114048</v>
      </c>
      <c r="R370" s="57" t="s">
        <v>119</v>
      </c>
      <c r="S370" s="57" t="s">
        <v>119</v>
      </c>
      <c r="T370" s="57" t="s">
        <v>119</v>
      </c>
    </row>
    <row r="371" spans="1:20" ht="12.75" customHeight="1">
      <c r="A371" s="148" t="s">
        <v>14</v>
      </c>
      <c r="B371" s="149">
        <v>10</v>
      </c>
      <c r="C371" s="8" cm="1">
        <f t="array" ref="C371">IF($I$2="Длительное проживание от 30 ночей ",
INDEX(GRID!$B$4:$U$15,MATCH(C$7,GRID!$A$4:$A$15,0),MATCH(1,($U$2=GRID!$B$1:$U$1)*(КАЛЕНДАРЬ!AJ13=GRID!$B$3:$U$3),0))*GRID!$H$42,
ROUNDUP(INDEX(GRID!$B$4:$U$15,MATCH(C$7,GRID!$A$4:$A$15,0),MATCH(1,($U$2=GRID!$B$1:$U$1)*(КАЛЕНДАРЬ!AJ13=GRID!$B$3:$U$3),0))*GRID!$H$42*(1-GRID!$H$43),0))</f>
        <v>16200</v>
      </c>
      <c r="D371" s="8" cm="1">
        <f t="array" ref="D371">IF($I$2="Длительное проживание от 30 ночей ",
INDEX(GRID!$B$18:$U$29,MATCH(C$7,GRID!$A$18:$A$29,0),MATCH(1,($U$2=GRID!$B$1:$U$1)*(КАЛЕНДАРЬ!AJ13=GRID!$B$3:$U$3),0))*GRID!$H$42,
ROUNDUP(INDEX(GRID!$B$18:$U$29,MATCH(C$7,GRID!$A$18:$A$29,0),MATCH(1,($U$2=GRID!$B$1:$U$1)*(КАЛЕНДАРЬ!AJ13=GRID!$B$3:$U$3),0))*GRID!$H$42*(1-GRID!$H$43),0))</f>
        <v>19800</v>
      </c>
      <c r="E371" s="8" cm="1">
        <f t="array" ref="E371">IF($I$2="Длительное проживание от 30 ночей ",
INDEX(GRID!$B$4:$U$15,MATCH(E$7,GRID!$A$4:$A$15,0),MATCH(1,($U$2=GRID!$B$1:$U$1)*(КАЛЕНДАРЬ!AJ13=GRID!$B$3:$U$3),0))*GRID!$H$42,
ROUNDUP(INDEX(GRID!$B$4:$U$15,MATCH(E$7,GRID!$A$4:$A$15,0),MATCH(1,($U$2=GRID!$B$1:$U$1)*(КАЛЕНДАРЬ!AJ13=GRID!$B$3:$U$3),0))*GRID!$H$42*(1-GRID!$H$43),0))</f>
        <v>19584</v>
      </c>
      <c r="F371" s="8" cm="1">
        <f t="array" ref="F371">IF($I$2="Длительное проживание от 30 ночей ",
INDEX(GRID!$B$18:$U$29,MATCH(E$7,GRID!$A$18:$A$29,0),MATCH(1,($U$2=GRID!$B$1:$U$1)*(КАЛЕНДАРЬ!AJ13=GRID!$B$3:$U$3),0))*GRID!$H$42,
ROUNDUP(INDEX(GRID!$B$18:$U$29,MATCH(E$7,GRID!$A$18:$A$29,0),MATCH(1,($U$2=GRID!$B$1:$U$1)*(КАЛЕНДАРЬ!AJ13=GRID!$B$3:$U$3),0))*GRID!$H$42*(1-GRID!$H$43),0))</f>
        <v>23184</v>
      </c>
      <c r="G371" s="57" t="s">
        <v>119</v>
      </c>
      <c r="H371" s="57" t="s">
        <v>119</v>
      </c>
      <c r="I371" s="8" cm="1">
        <f t="array" ref="I371">IF($I$2="Длительное проживание от 30 ночей ",
INDEX(GRID!$B$4:$U$15,MATCH(I$7,GRID!$A$4:$A$15,0),MATCH(1,($U$2=GRID!$B$1:$U$1)*(КАЛЕНДАРЬ!AJ13=GRID!$B$3:$U$3),0))*GRID!$H$42,
ROUNDUP(INDEX(GRID!$B$4:$U$15,MATCH(I$7,GRID!$A$4:$A$15,0),MATCH(1,($U$2=GRID!$B$1:$U$1)*(КАЛЕНДАРЬ!AJ13=GRID!$B$3:$U$3),0))*GRID!$H$42*(1-GRID!$H$43),0))</f>
        <v>26064</v>
      </c>
      <c r="J371" s="8" cm="1">
        <f t="array" ref="J371">IF($I$2="Длительное проживание от 30 ночей ",
INDEX(GRID!$B$18:$U$29,MATCH(I$7,GRID!$A$18:$A$29,0),MATCH(1,($U$2=GRID!$B$1:$U$1)*(КАЛЕНДАРЬ!AJ13=GRID!$B$3:$U$3),0))*GRID!$H$42,
ROUNDUP(INDEX(GRID!$B$18:$U$29,MATCH(I$7,GRID!$A$18:$A$29,0),MATCH(1,($U$2=GRID!$B$1:$U$1)*(КАЛЕНДАРЬ!AJ13=GRID!$B$3:$U$3),0))*GRID!$H$42*(1-GRID!$H$43),0))</f>
        <v>29664</v>
      </c>
      <c r="K371" s="57" t="s">
        <v>119</v>
      </c>
      <c r="L371" s="57" t="s">
        <v>119</v>
      </c>
      <c r="M371" s="8" cm="1">
        <f t="array" ref="M371">IF($I$2="Длительное проживание от 30 ночей ",
INDEX(GRID!$B$4:$U$15,MATCH(M$7,GRID!$A$4:$A$15,0),MATCH(1,($U$2=GRID!$B$1:$U$1)*(КАЛЕНДАРЬ!AJ13=GRID!$B$3:$U$3),0))*GRID!$H$42,
ROUNDUP(INDEX(GRID!$B$4:$U$15,MATCH(M$7,GRID!$A$4:$A$15,0),MATCH(1,($U$2=GRID!$B$1:$U$1)*(КАЛЕНДАРЬ!AJ13=GRID!$B$3:$U$3),0))*GRID!$H$42*(1-GRID!$H$43),0))</f>
        <v>44064</v>
      </c>
      <c r="N371" s="8" cm="1">
        <f t="array" ref="N371">IF($I$2="Длительное проживание от 30 ночей ",
INDEX(GRID!$B$18:$U$29,MATCH(M$7,GRID!$A$18:$A$29,0),MATCH(1,($U$2=GRID!$B$1:$U$1)*(КАЛЕНДАРЬ!AJ13=GRID!$B$3:$U$3),0))*GRID!$H$42,
ROUNDUP(INDEX(GRID!$B$18:$U$29,MATCH(M$7,GRID!$A$18:$A$29,0),MATCH(1,($U$2=GRID!$B$1:$U$1)*(КАЛЕНДАРЬ!AJ13=GRID!$B$3:$U$3),0))*GRID!$H$42*(1-GRID!$H$43),0))</f>
        <v>47664</v>
      </c>
      <c r="O371" s="57" t="s">
        <v>119</v>
      </c>
      <c r="P371" s="8" cm="1">
        <f t="array" ref="P371">IF($I$2="Длительное проживание от 30 ночей ",
INDEX(GRID!$B$4:$U$15,MATCH(P$7,GRID!$A$4:$A$15,0),MATCH(1,($U$2=GRID!$B$1:$U$1)*(КАЛЕНДАРЬ!AJ13=GRID!$B$3:$U$3),0))*GRID!$H$42,
ROUNDUP(INDEX(GRID!$B$4:$U$15,MATCH(P$7,GRID!$A$4:$A$15,0),MATCH(1,($U$2=GRID!$B$1:$U$1)*(КАЛЕНДАРЬ!AJ13=GRID!$B$3:$U$3),0))*GRID!$H$42*(1-GRID!$H$43),0))</f>
        <v>96768</v>
      </c>
      <c r="Q371" s="8" cm="1">
        <f t="array" ref="Q371">IF($I$2="Длительное проживание от 30 ночей ",
INDEX(GRID!$B$4:$U$15,MATCH(Q$7,GRID!$A$4:$A$15,0),MATCH(1,($U$2=GRID!$B$1:$U$1)*(КАЛЕНДАРЬ!AJ13=GRID!$B$3:$U$3),0))*GRID!$H$42,
ROUNDUP(INDEX(GRID!$B$4:$U$15,MATCH(Q$7,GRID!$A$4:$A$15,0),MATCH(1,($U$2=GRID!$B$1:$U$1)*(КАЛЕНДАРЬ!AJ13=GRID!$B$3:$U$3),0))*GRID!$H$42*(1-GRID!$H$43),0))</f>
        <v>114048</v>
      </c>
      <c r="R371" s="57" t="s">
        <v>119</v>
      </c>
      <c r="S371" s="57" t="s">
        <v>119</v>
      </c>
      <c r="T371" s="57" t="s">
        <v>119</v>
      </c>
    </row>
    <row r="372" spans="1:20" ht="12.75" customHeight="1">
      <c r="A372" s="148" t="s">
        <v>15</v>
      </c>
      <c r="B372" s="149">
        <v>11</v>
      </c>
      <c r="C372" s="8" cm="1">
        <f t="array" ref="C372">IF($I$2="Длительное проживание от 30 ночей ",
INDEX(GRID!$B$4:$U$15,MATCH(C$7,GRID!$A$4:$A$15,0),MATCH(1,($U$2=GRID!$B$1:$U$1)*(КАЛЕНДАРЬ!AJ14=GRID!$B$3:$U$3),0))*GRID!$H$42,
ROUNDUP(INDEX(GRID!$B$4:$U$15,MATCH(C$7,GRID!$A$4:$A$15,0),MATCH(1,($U$2=GRID!$B$1:$U$1)*(КАЛЕНДАРЬ!AJ14=GRID!$B$3:$U$3),0))*GRID!$H$42*(1-GRID!$H$43),0))</f>
        <v>16200</v>
      </c>
      <c r="D372" s="8" cm="1">
        <f t="array" ref="D372">IF($I$2="Длительное проживание от 30 ночей ",
INDEX(GRID!$B$18:$U$29,MATCH(C$7,GRID!$A$18:$A$29,0),MATCH(1,($U$2=GRID!$B$1:$U$1)*(КАЛЕНДАРЬ!AJ14=GRID!$B$3:$U$3),0))*GRID!$H$42,
ROUNDUP(INDEX(GRID!$B$18:$U$29,MATCH(C$7,GRID!$A$18:$A$29,0),MATCH(1,($U$2=GRID!$B$1:$U$1)*(КАЛЕНДАРЬ!AJ14=GRID!$B$3:$U$3),0))*GRID!$H$42*(1-GRID!$H$43),0))</f>
        <v>19800</v>
      </c>
      <c r="E372" s="8" cm="1">
        <f t="array" ref="E372">IF($I$2="Длительное проживание от 30 ночей ",
INDEX(GRID!$B$4:$U$15,MATCH(E$7,GRID!$A$4:$A$15,0),MATCH(1,($U$2=GRID!$B$1:$U$1)*(КАЛЕНДАРЬ!AJ14=GRID!$B$3:$U$3),0))*GRID!$H$42,
ROUNDUP(INDEX(GRID!$B$4:$U$15,MATCH(E$7,GRID!$A$4:$A$15,0),MATCH(1,($U$2=GRID!$B$1:$U$1)*(КАЛЕНДАРЬ!AJ14=GRID!$B$3:$U$3),0))*GRID!$H$42*(1-GRID!$H$43),0))</f>
        <v>19584</v>
      </c>
      <c r="F372" s="8" cm="1">
        <f t="array" ref="F372">IF($I$2="Длительное проживание от 30 ночей ",
INDEX(GRID!$B$18:$U$29,MATCH(E$7,GRID!$A$18:$A$29,0),MATCH(1,($U$2=GRID!$B$1:$U$1)*(КАЛЕНДАРЬ!AJ14=GRID!$B$3:$U$3),0))*GRID!$H$42,
ROUNDUP(INDEX(GRID!$B$18:$U$29,MATCH(E$7,GRID!$A$18:$A$29,0),MATCH(1,($U$2=GRID!$B$1:$U$1)*(КАЛЕНДАРЬ!AJ14=GRID!$B$3:$U$3),0))*GRID!$H$42*(1-GRID!$H$43),0))</f>
        <v>23184</v>
      </c>
      <c r="G372" s="57" t="s">
        <v>119</v>
      </c>
      <c r="H372" s="57" t="s">
        <v>119</v>
      </c>
      <c r="I372" s="8" cm="1">
        <f t="array" ref="I372">IF($I$2="Длительное проживание от 30 ночей ",
INDEX(GRID!$B$4:$U$15,MATCH(I$7,GRID!$A$4:$A$15,0),MATCH(1,($U$2=GRID!$B$1:$U$1)*(КАЛЕНДАРЬ!AJ14=GRID!$B$3:$U$3),0))*GRID!$H$42,
ROUNDUP(INDEX(GRID!$B$4:$U$15,MATCH(I$7,GRID!$A$4:$A$15,0),MATCH(1,($U$2=GRID!$B$1:$U$1)*(КАЛЕНДАРЬ!AJ14=GRID!$B$3:$U$3),0))*GRID!$H$42*(1-GRID!$H$43),0))</f>
        <v>26064</v>
      </c>
      <c r="J372" s="8" cm="1">
        <f t="array" ref="J372">IF($I$2="Длительное проживание от 30 ночей ",
INDEX(GRID!$B$18:$U$29,MATCH(I$7,GRID!$A$18:$A$29,0),MATCH(1,($U$2=GRID!$B$1:$U$1)*(КАЛЕНДАРЬ!AJ14=GRID!$B$3:$U$3),0))*GRID!$H$42,
ROUNDUP(INDEX(GRID!$B$18:$U$29,MATCH(I$7,GRID!$A$18:$A$29,0),MATCH(1,($U$2=GRID!$B$1:$U$1)*(КАЛЕНДАРЬ!AJ14=GRID!$B$3:$U$3),0))*GRID!$H$42*(1-GRID!$H$43),0))</f>
        <v>29664</v>
      </c>
      <c r="K372" s="57" t="s">
        <v>119</v>
      </c>
      <c r="L372" s="57" t="s">
        <v>119</v>
      </c>
      <c r="M372" s="8" cm="1">
        <f t="array" ref="M372">IF($I$2="Длительное проживание от 30 ночей ",
INDEX(GRID!$B$4:$U$15,MATCH(M$7,GRID!$A$4:$A$15,0),MATCH(1,($U$2=GRID!$B$1:$U$1)*(КАЛЕНДАРЬ!AJ14=GRID!$B$3:$U$3),0))*GRID!$H$42,
ROUNDUP(INDEX(GRID!$B$4:$U$15,MATCH(M$7,GRID!$A$4:$A$15,0),MATCH(1,($U$2=GRID!$B$1:$U$1)*(КАЛЕНДАРЬ!AJ14=GRID!$B$3:$U$3),0))*GRID!$H$42*(1-GRID!$H$43),0))</f>
        <v>44064</v>
      </c>
      <c r="N372" s="8" cm="1">
        <f t="array" ref="N372">IF($I$2="Длительное проживание от 30 ночей ",
INDEX(GRID!$B$18:$U$29,MATCH(M$7,GRID!$A$18:$A$29,0),MATCH(1,($U$2=GRID!$B$1:$U$1)*(КАЛЕНДАРЬ!AJ14=GRID!$B$3:$U$3),0))*GRID!$H$42,
ROUNDUP(INDEX(GRID!$B$18:$U$29,MATCH(M$7,GRID!$A$18:$A$29,0),MATCH(1,($U$2=GRID!$B$1:$U$1)*(КАЛЕНДАРЬ!AJ14=GRID!$B$3:$U$3),0))*GRID!$H$42*(1-GRID!$H$43),0))</f>
        <v>47664</v>
      </c>
      <c r="O372" s="57" t="s">
        <v>119</v>
      </c>
      <c r="P372" s="8" cm="1">
        <f t="array" ref="P372">IF($I$2="Длительное проживание от 30 ночей ",
INDEX(GRID!$B$4:$U$15,MATCH(P$7,GRID!$A$4:$A$15,0),MATCH(1,($U$2=GRID!$B$1:$U$1)*(КАЛЕНДАРЬ!AJ14=GRID!$B$3:$U$3),0))*GRID!$H$42,
ROUNDUP(INDEX(GRID!$B$4:$U$15,MATCH(P$7,GRID!$A$4:$A$15,0),MATCH(1,($U$2=GRID!$B$1:$U$1)*(КАЛЕНДАРЬ!AJ14=GRID!$B$3:$U$3),0))*GRID!$H$42*(1-GRID!$H$43),0))</f>
        <v>96768</v>
      </c>
      <c r="Q372" s="8" cm="1">
        <f t="array" ref="Q372">IF($I$2="Длительное проживание от 30 ночей ",
INDEX(GRID!$B$4:$U$15,MATCH(Q$7,GRID!$A$4:$A$15,0),MATCH(1,($U$2=GRID!$B$1:$U$1)*(КАЛЕНДАРЬ!AJ14=GRID!$B$3:$U$3),0))*GRID!$H$42,
ROUNDUP(INDEX(GRID!$B$4:$U$15,MATCH(Q$7,GRID!$A$4:$A$15,0),MATCH(1,($U$2=GRID!$B$1:$U$1)*(КАЛЕНДАРЬ!AJ14=GRID!$B$3:$U$3),0))*GRID!$H$42*(1-GRID!$H$43),0))</f>
        <v>114048</v>
      </c>
      <c r="R372" s="57" t="s">
        <v>119</v>
      </c>
      <c r="S372" s="57" t="s">
        <v>119</v>
      </c>
      <c r="T372" s="57" t="s">
        <v>119</v>
      </c>
    </row>
    <row r="373" spans="1:20" ht="12.75" customHeight="1">
      <c r="A373" s="148" t="s">
        <v>16</v>
      </c>
      <c r="B373" s="149">
        <v>12</v>
      </c>
      <c r="C373" s="8" cm="1">
        <f t="array" ref="C373">IF($I$2="Длительное проживание от 30 ночей ",
INDEX(GRID!$B$4:$U$15,MATCH(C$7,GRID!$A$4:$A$15,0),MATCH(1,($U$2=GRID!$B$1:$U$1)*(КАЛЕНДАРЬ!AJ15=GRID!$B$3:$U$3),0))*GRID!$H$42,
ROUNDUP(INDEX(GRID!$B$4:$U$15,MATCH(C$7,GRID!$A$4:$A$15,0),MATCH(1,($U$2=GRID!$B$1:$U$1)*(КАЛЕНДАРЬ!AJ15=GRID!$B$3:$U$3),0))*GRID!$H$42*(1-GRID!$H$43),0))</f>
        <v>18000</v>
      </c>
      <c r="D373" s="8" cm="1">
        <f t="array" ref="D373">IF($I$2="Длительное проживание от 30 ночей ",
INDEX(GRID!$B$18:$U$29,MATCH(C$7,GRID!$A$18:$A$29,0),MATCH(1,($U$2=GRID!$B$1:$U$1)*(КАЛЕНДАРЬ!AJ15=GRID!$B$3:$U$3),0))*GRID!$H$42,
ROUNDUP(INDEX(GRID!$B$18:$U$29,MATCH(C$7,GRID!$A$18:$A$29,0),MATCH(1,($U$2=GRID!$B$1:$U$1)*(КАЛЕНДАРЬ!AJ15=GRID!$B$3:$U$3),0))*GRID!$H$42*(1-GRID!$H$43),0))</f>
        <v>21600</v>
      </c>
      <c r="E373" s="8" cm="1">
        <f t="array" ref="E373">IF($I$2="Длительное проживание от 30 ночей ",
INDEX(GRID!$B$4:$U$15,MATCH(E$7,GRID!$A$4:$A$15,0),MATCH(1,($U$2=GRID!$B$1:$U$1)*(КАЛЕНДАРЬ!AJ15=GRID!$B$3:$U$3),0))*GRID!$H$42,
ROUNDUP(INDEX(GRID!$B$4:$U$15,MATCH(E$7,GRID!$A$4:$A$15,0),MATCH(1,($U$2=GRID!$B$1:$U$1)*(КАЛЕНДАРЬ!AJ15=GRID!$B$3:$U$3),0))*GRID!$H$42*(1-GRID!$H$43),0))</f>
        <v>21600</v>
      </c>
      <c r="F373" s="8" cm="1">
        <f t="array" ref="F373">IF($I$2="Длительное проживание от 30 ночей ",
INDEX(GRID!$B$18:$U$29,MATCH(E$7,GRID!$A$18:$A$29,0),MATCH(1,($U$2=GRID!$B$1:$U$1)*(КАЛЕНДАРЬ!AJ15=GRID!$B$3:$U$3),0))*GRID!$H$42,
ROUNDUP(INDEX(GRID!$B$18:$U$29,MATCH(E$7,GRID!$A$18:$A$29,0),MATCH(1,($U$2=GRID!$B$1:$U$1)*(КАЛЕНДАРЬ!AJ15=GRID!$B$3:$U$3),0))*GRID!$H$42*(1-GRID!$H$43),0))</f>
        <v>25200</v>
      </c>
      <c r="G373" s="57" t="s">
        <v>119</v>
      </c>
      <c r="H373" s="57" t="s">
        <v>119</v>
      </c>
      <c r="I373" s="8" cm="1">
        <f t="array" ref="I373">IF($I$2="Длительное проживание от 30 ночей ",
INDEX(GRID!$B$4:$U$15,MATCH(I$7,GRID!$A$4:$A$15,0),MATCH(1,($U$2=GRID!$B$1:$U$1)*(КАЛЕНДАРЬ!AJ15=GRID!$B$3:$U$3),0))*GRID!$H$42,
ROUNDUP(INDEX(GRID!$B$4:$U$15,MATCH(I$7,GRID!$A$4:$A$15,0),MATCH(1,($U$2=GRID!$B$1:$U$1)*(КАЛЕНДАРЬ!AJ15=GRID!$B$3:$U$3),0))*GRID!$H$42*(1-GRID!$H$43),0))</f>
        <v>28584</v>
      </c>
      <c r="J373" s="8" cm="1">
        <f t="array" ref="J373">IF($I$2="Длительное проживание от 30 ночей ",
INDEX(GRID!$B$18:$U$29,MATCH(I$7,GRID!$A$18:$A$29,0),MATCH(1,($U$2=GRID!$B$1:$U$1)*(КАЛЕНДАРЬ!AJ15=GRID!$B$3:$U$3),0))*GRID!$H$42,
ROUNDUP(INDEX(GRID!$B$18:$U$29,MATCH(I$7,GRID!$A$18:$A$29,0),MATCH(1,($U$2=GRID!$B$1:$U$1)*(КАЛЕНДАРЬ!AJ15=GRID!$B$3:$U$3),0))*GRID!$H$42*(1-GRID!$H$43),0))</f>
        <v>32184</v>
      </c>
      <c r="K373" s="57" t="s">
        <v>119</v>
      </c>
      <c r="L373" s="57" t="s">
        <v>119</v>
      </c>
      <c r="M373" s="8" cm="1">
        <f t="array" ref="M373">IF($I$2="Длительное проживание от 30 ночей ",
INDEX(GRID!$B$4:$U$15,MATCH(M$7,GRID!$A$4:$A$15,0),MATCH(1,($U$2=GRID!$B$1:$U$1)*(КАЛЕНДАРЬ!AJ15=GRID!$B$3:$U$3),0))*GRID!$H$42,
ROUNDUP(INDEX(GRID!$B$4:$U$15,MATCH(M$7,GRID!$A$4:$A$15,0),MATCH(1,($U$2=GRID!$B$1:$U$1)*(КАЛЕНДАРЬ!AJ15=GRID!$B$3:$U$3),0))*GRID!$H$42*(1-GRID!$H$43),0))</f>
        <v>46944</v>
      </c>
      <c r="N373" s="8" cm="1">
        <f t="array" ref="N373">IF($I$2="Длительное проживание от 30 ночей ",
INDEX(GRID!$B$18:$U$29,MATCH(M$7,GRID!$A$18:$A$29,0),MATCH(1,($U$2=GRID!$B$1:$U$1)*(КАЛЕНДАРЬ!AJ15=GRID!$B$3:$U$3),0))*GRID!$H$42,
ROUNDUP(INDEX(GRID!$B$18:$U$29,MATCH(M$7,GRID!$A$18:$A$29,0),MATCH(1,($U$2=GRID!$B$1:$U$1)*(КАЛЕНДАРЬ!AJ15=GRID!$B$3:$U$3),0))*GRID!$H$42*(1-GRID!$H$43),0))</f>
        <v>50544</v>
      </c>
      <c r="O373" s="57" t="s">
        <v>119</v>
      </c>
      <c r="P373" s="8" cm="1">
        <f t="array" ref="P373">IF($I$2="Длительное проживание от 30 ночей ",
INDEX(GRID!$B$4:$U$15,MATCH(P$7,GRID!$A$4:$A$15,0),MATCH(1,($U$2=GRID!$B$1:$U$1)*(КАЛЕНДАРЬ!AJ15=GRID!$B$3:$U$3),0))*GRID!$H$42,
ROUNDUP(INDEX(GRID!$B$4:$U$15,MATCH(P$7,GRID!$A$4:$A$15,0),MATCH(1,($U$2=GRID!$B$1:$U$1)*(КАЛЕНДАРЬ!AJ15=GRID!$B$3:$U$3),0))*GRID!$H$42*(1-GRID!$H$43),0))</f>
        <v>100584</v>
      </c>
      <c r="Q373" s="8" cm="1">
        <f t="array" ref="Q373">IF($I$2="Длительное проживание от 30 ночей ",
INDEX(GRID!$B$4:$U$15,MATCH(Q$7,GRID!$A$4:$A$15,0),MATCH(1,($U$2=GRID!$B$1:$U$1)*(КАЛЕНДАРЬ!AJ15=GRID!$B$3:$U$3),0))*GRID!$H$42,
ROUNDUP(INDEX(GRID!$B$4:$U$15,MATCH(Q$7,GRID!$A$4:$A$15,0),MATCH(1,($U$2=GRID!$B$1:$U$1)*(КАЛЕНДАРЬ!AJ15=GRID!$B$3:$U$3),0))*GRID!$H$42*(1-GRID!$H$43),0))</f>
        <v>118368</v>
      </c>
      <c r="R373" s="57" t="s">
        <v>119</v>
      </c>
      <c r="S373" s="57" t="s">
        <v>119</v>
      </c>
      <c r="T373" s="57" t="s">
        <v>119</v>
      </c>
    </row>
    <row r="374" spans="1:20" ht="12.75" customHeight="1">
      <c r="A374" s="148" t="s">
        <v>17</v>
      </c>
      <c r="B374" s="149">
        <v>13</v>
      </c>
      <c r="C374" s="8" cm="1">
        <f t="array" ref="C374">IF($I$2="Длительное проживание от 30 ночей ",
INDEX(GRID!$B$4:$U$15,MATCH(C$7,GRID!$A$4:$A$15,0),MATCH(1,($U$2=GRID!$B$1:$U$1)*(КАЛЕНДАРЬ!AJ16=GRID!$B$3:$U$3),0))*GRID!$H$42,
ROUNDUP(INDEX(GRID!$B$4:$U$15,MATCH(C$7,GRID!$A$4:$A$15,0),MATCH(1,($U$2=GRID!$B$1:$U$1)*(КАЛЕНДАРЬ!AJ16=GRID!$B$3:$U$3),0))*GRID!$H$42*(1-GRID!$H$43),0))</f>
        <v>18000</v>
      </c>
      <c r="D374" s="8" cm="1">
        <f t="array" ref="D374">IF($I$2="Длительное проживание от 30 ночей ",
INDEX(GRID!$B$18:$U$29,MATCH(C$7,GRID!$A$18:$A$29,0),MATCH(1,($U$2=GRID!$B$1:$U$1)*(КАЛЕНДАРЬ!AJ16=GRID!$B$3:$U$3),0))*GRID!$H$42,
ROUNDUP(INDEX(GRID!$B$18:$U$29,MATCH(C$7,GRID!$A$18:$A$29,0),MATCH(1,($U$2=GRID!$B$1:$U$1)*(КАЛЕНДАРЬ!AJ16=GRID!$B$3:$U$3),0))*GRID!$H$42*(1-GRID!$H$43),0))</f>
        <v>21600</v>
      </c>
      <c r="E374" s="8" cm="1">
        <f t="array" ref="E374">IF($I$2="Длительное проживание от 30 ночей ",
INDEX(GRID!$B$4:$U$15,MATCH(E$7,GRID!$A$4:$A$15,0),MATCH(1,($U$2=GRID!$B$1:$U$1)*(КАЛЕНДАРЬ!AJ16=GRID!$B$3:$U$3),0))*GRID!$H$42,
ROUNDUP(INDEX(GRID!$B$4:$U$15,MATCH(E$7,GRID!$A$4:$A$15,0),MATCH(1,($U$2=GRID!$B$1:$U$1)*(КАЛЕНДАРЬ!AJ16=GRID!$B$3:$U$3),0))*GRID!$H$42*(1-GRID!$H$43),0))</f>
        <v>21600</v>
      </c>
      <c r="F374" s="8" cm="1">
        <f t="array" ref="F374">IF($I$2="Длительное проживание от 30 ночей ",
INDEX(GRID!$B$18:$U$29,MATCH(E$7,GRID!$A$18:$A$29,0),MATCH(1,($U$2=GRID!$B$1:$U$1)*(КАЛЕНДАРЬ!AJ16=GRID!$B$3:$U$3),0))*GRID!$H$42,
ROUNDUP(INDEX(GRID!$B$18:$U$29,MATCH(E$7,GRID!$A$18:$A$29,0),MATCH(1,($U$2=GRID!$B$1:$U$1)*(КАЛЕНДАРЬ!AJ16=GRID!$B$3:$U$3),0))*GRID!$H$42*(1-GRID!$H$43),0))</f>
        <v>25200</v>
      </c>
      <c r="G374" s="57" t="s">
        <v>119</v>
      </c>
      <c r="H374" s="57" t="s">
        <v>119</v>
      </c>
      <c r="I374" s="8" cm="1">
        <f t="array" ref="I374">IF($I$2="Длительное проживание от 30 ночей ",
INDEX(GRID!$B$4:$U$15,MATCH(I$7,GRID!$A$4:$A$15,0),MATCH(1,($U$2=GRID!$B$1:$U$1)*(КАЛЕНДАРЬ!AJ16=GRID!$B$3:$U$3),0))*GRID!$H$42,
ROUNDUP(INDEX(GRID!$B$4:$U$15,MATCH(I$7,GRID!$A$4:$A$15,0),MATCH(1,($U$2=GRID!$B$1:$U$1)*(КАЛЕНДАРЬ!AJ16=GRID!$B$3:$U$3),0))*GRID!$H$42*(1-GRID!$H$43),0))</f>
        <v>28584</v>
      </c>
      <c r="J374" s="8" cm="1">
        <f t="array" ref="J374">IF($I$2="Длительное проживание от 30 ночей ",
INDEX(GRID!$B$18:$U$29,MATCH(I$7,GRID!$A$18:$A$29,0),MATCH(1,($U$2=GRID!$B$1:$U$1)*(КАЛЕНДАРЬ!AJ16=GRID!$B$3:$U$3),0))*GRID!$H$42,
ROUNDUP(INDEX(GRID!$B$18:$U$29,MATCH(I$7,GRID!$A$18:$A$29,0),MATCH(1,($U$2=GRID!$B$1:$U$1)*(КАЛЕНДАРЬ!AJ16=GRID!$B$3:$U$3),0))*GRID!$H$42*(1-GRID!$H$43),0))</f>
        <v>32184</v>
      </c>
      <c r="K374" s="57" t="s">
        <v>119</v>
      </c>
      <c r="L374" s="57" t="s">
        <v>119</v>
      </c>
      <c r="M374" s="8" cm="1">
        <f t="array" ref="M374">IF($I$2="Длительное проживание от 30 ночей ",
INDEX(GRID!$B$4:$U$15,MATCH(M$7,GRID!$A$4:$A$15,0),MATCH(1,($U$2=GRID!$B$1:$U$1)*(КАЛЕНДАРЬ!AJ16=GRID!$B$3:$U$3),0))*GRID!$H$42,
ROUNDUP(INDEX(GRID!$B$4:$U$15,MATCH(M$7,GRID!$A$4:$A$15,0),MATCH(1,($U$2=GRID!$B$1:$U$1)*(КАЛЕНДАРЬ!AJ16=GRID!$B$3:$U$3),0))*GRID!$H$42*(1-GRID!$H$43),0))</f>
        <v>46944</v>
      </c>
      <c r="N374" s="8" cm="1">
        <f t="array" ref="N374">IF($I$2="Длительное проживание от 30 ночей ",
INDEX(GRID!$B$18:$U$29,MATCH(M$7,GRID!$A$18:$A$29,0),MATCH(1,($U$2=GRID!$B$1:$U$1)*(КАЛЕНДАРЬ!AJ16=GRID!$B$3:$U$3),0))*GRID!$H$42,
ROUNDUP(INDEX(GRID!$B$18:$U$29,MATCH(M$7,GRID!$A$18:$A$29,0),MATCH(1,($U$2=GRID!$B$1:$U$1)*(КАЛЕНДАРЬ!AJ16=GRID!$B$3:$U$3),0))*GRID!$H$42*(1-GRID!$H$43),0))</f>
        <v>50544</v>
      </c>
      <c r="O374" s="57" t="s">
        <v>119</v>
      </c>
      <c r="P374" s="8" cm="1">
        <f t="array" ref="P374">IF($I$2="Длительное проживание от 30 ночей ",
INDEX(GRID!$B$4:$U$15,MATCH(P$7,GRID!$A$4:$A$15,0),MATCH(1,($U$2=GRID!$B$1:$U$1)*(КАЛЕНДАРЬ!AJ16=GRID!$B$3:$U$3),0))*GRID!$H$42,
ROUNDUP(INDEX(GRID!$B$4:$U$15,MATCH(P$7,GRID!$A$4:$A$15,0),MATCH(1,($U$2=GRID!$B$1:$U$1)*(КАЛЕНДАРЬ!AJ16=GRID!$B$3:$U$3),0))*GRID!$H$42*(1-GRID!$H$43),0))</f>
        <v>100584</v>
      </c>
      <c r="Q374" s="8" cm="1">
        <f t="array" ref="Q374">IF($I$2="Длительное проживание от 30 ночей ",
INDEX(GRID!$B$4:$U$15,MATCH(Q$7,GRID!$A$4:$A$15,0),MATCH(1,($U$2=GRID!$B$1:$U$1)*(КАЛЕНДАРЬ!AJ16=GRID!$B$3:$U$3),0))*GRID!$H$42,
ROUNDUP(INDEX(GRID!$B$4:$U$15,MATCH(Q$7,GRID!$A$4:$A$15,0),MATCH(1,($U$2=GRID!$B$1:$U$1)*(КАЛЕНДАРЬ!AJ16=GRID!$B$3:$U$3),0))*GRID!$H$42*(1-GRID!$H$43),0))</f>
        <v>118368</v>
      </c>
      <c r="R374" s="57" t="s">
        <v>119</v>
      </c>
      <c r="S374" s="57" t="s">
        <v>119</v>
      </c>
      <c r="T374" s="57" t="s">
        <v>119</v>
      </c>
    </row>
    <row r="375" spans="1:20" ht="12.75" customHeight="1">
      <c r="A375" s="148" t="s">
        <v>11</v>
      </c>
      <c r="B375" s="149">
        <v>14</v>
      </c>
      <c r="C375" s="8" cm="1">
        <f t="array" ref="C375">IF($I$2="Длительное проживание от 30 ночей ",
INDEX(GRID!$B$4:$U$15,MATCH(C$7,GRID!$A$4:$A$15,0),MATCH(1,($U$2=GRID!$B$1:$U$1)*(КАЛЕНДАРЬ!AJ17=GRID!$B$3:$U$3),0))*GRID!$H$42,
ROUNDUP(INDEX(GRID!$B$4:$U$15,MATCH(C$7,GRID!$A$4:$A$15,0),MATCH(1,($U$2=GRID!$B$1:$U$1)*(КАЛЕНДАРЬ!AJ17=GRID!$B$3:$U$3),0))*GRID!$H$42*(1-GRID!$H$43),0))</f>
        <v>16200</v>
      </c>
      <c r="D375" s="8" cm="1">
        <f t="array" ref="D375">IF($I$2="Длительное проживание от 30 ночей ",
INDEX(GRID!$B$18:$U$29,MATCH(C$7,GRID!$A$18:$A$29,0),MATCH(1,($U$2=GRID!$B$1:$U$1)*(КАЛЕНДАРЬ!AJ17=GRID!$B$3:$U$3),0))*GRID!$H$42,
ROUNDUP(INDEX(GRID!$B$18:$U$29,MATCH(C$7,GRID!$A$18:$A$29,0),MATCH(1,($U$2=GRID!$B$1:$U$1)*(КАЛЕНДАРЬ!AJ17=GRID!$B$3:$U$3),0))*GRID!$H$42*(1-GRID!$H$43),0))</f>
        <v>19800</v>
      </c>
      <c r="E375" s="8" cm="1">
        <f t="array" ref="E375">IF($I$2="Длительное проживание от 30 ночей ",
INDEX(GRID!$B$4:$U$15,MATCH(E$7,GRID!$A$4:$A$15,0),MATCH(1,($U$2=GRID!$B$1:$U$1)*(КАЛЕНДАРЬ!AJ17=GRID!$B$3:$U$3),0))*GRID!$H$42,
ROUNDUP(INDEX(GRID!$B$4:$U$15,MATCH(E$7,GRID!$A$4:$A$15,0),MATCH(1,($U$2=GRID!$B$1:$U$1)*(КАЛЕНДАРЬ!AJ17=GRID!$B$3:$U$3),0))*GRID!$H$42*(1-GRID!$H$43),0))</f>
        <v>19584</v>
      </c>
      <c r="F375" s="8" cm="1">
        <f t="array" ref="F375">IF($I$2="Длительное проживание от 30 ночей ",
INDEX(GRID!$B$18:$U$29,MATCH(E$7,GRID!$A$18:$A$29,0),MATCH(1,($U$2=GRID!$B$1:$U$1)*(КАЛЕНДАРЬ!AJ17=GRID!$B$3:$U$3),0))*GRID!$H$42,
ROUNDUP(INDEX(GRID!$B$18:$U$29,MATCH(E$7,GRID!$A$18:$A$29,0),MATCH(1,($U$2=GRID!$B$1:$U$1)*(КАЛЕНДАРЬ!AJ17=GRID!$B$3:$U$3),0))*GRID!$H$42*(1-GRID!$H$43),0))</f>
        <v>23184</v>
      </c>
      <c r="G375" s="57" t="s">
        <v>119</v>
      </c>
      <c r="H375" s="57" t="s">
        <v>119</v>
      </c>
      <c r="I375" s="8" cm="1">
        <f t="array" ref="I375">IF($I$2="Длительное проживание от 30 ночей ",
INDEX(GRID!$B$4:$U$15,MATCH(I$7,GRID!$A$4:$A$15,0),MATCH(1,($U$2=GRID!$B$1:$U$1)*(КАЛЕНДАРЬ!AJ17=GRID!$B$3:$U$3),0))*GRID!$H$42,
ROUNDUP(INDEX(GRID!$B$4:$U$15,MATCH(I$7,GRID!$A$4:$A$15,0),MATCH(1,($U$2=GRID!$B$1:$U$1)*(КАЛЕНДАРЬ!AJ17=GRID!$B$3:$U$3),0))*GRID!$H$42*(1-GRID!$H$43),0))</f>
        <v>26064</v>
      </c>
      <c r="J375" s="8" cm="1">
        <f t="array" ref="J375">IF($I$2="Длительное проживание от 30 ночей ",
INDEX(GRID!$B$18:$U$29,MATCH(I$7,GRID!$A$18:$A$29,0),MATCH(1,($U$2=GRID!$B$1:$U$1)*(КАЛЕНДАРЬ!AJ17=GRID!$B$3:$U$3),0))*GRID!$H$42,
ROUNDUP(INDEX(GRID!$B$18:$U$29,MATCH(I$7,GRID!$A$18:$A$29,0),MATCH(1,($U$2=GRID!$B$1:$U$1)*(КАЛЕНДАРЬ!AJ17=GRID!$B$3:$U$3),0))*GRID!$H$42*(1-GRID!$H$43),0))</f>
        <v>29664</v>
      </c>
      <c r="K375" s="57" t="s">
        <v>119</v>
      </c>
      <c r="L375" s="57" t="s">
        <v>119</v>
      </c>
      <c r="M375" s="8" cm="1">
        <f t="array" ref="M375">IF($I$2="Длительное проживание от 30 ночей ",
INDEX(GRID!$B$4:$U$15,MATCH(M$7,GRID!$A$4:$A$15,0),MATCH(1,($U$2=GRID!$B$1:$U$1)*(КАЛЕНДАРЬ!AJ17=GRID!$B$3:$U$3),0))*GRID!$H$42,
ROUNDUP(INDEX(GRID!$B$4:$U$15,MATCH(M$7,GRID!$A$4:$A$15,0),MATCH(1,($U$2=GRID!$B$1:$U$1)*(КАЛЕНДАРЬ!AJ17=GRID!$B$3:$U$3),0))*GRID!$H$42*(1-GRID!$H$43),0))</f>
        <v>44064</v>
      </c>
      <c r="N375" s="8" cm="1">
        <f t="array" ref="N375">IF($I$2="Длительное проживание от 30 ночей ",
INDEX(GRID!$B$18:$U$29,MATCH(M$7,GRID!$A$18:$A$29,0),MATCH(1,($U$2=GRID!$B$1:$U$1)*(КАЛЕНДАРЬ!AJ17=GRID!$B$3:$U$3),0))*GRID!$H$42,
ROUNDUP(INDEX(GRID!$B$18:$U$29,MATCH(M$7,GRID!$A$18:$A$29,0),MATCH(1,($U$2=GRID!$B$1:$U$1)*(КАЛЕНДАРЬ!AJ17=GRID!$B$3:$U$3),0))*GRID!$H$42*(1-GRID!$H$43),0))</f>
        <v>47664</v>
      </c>
      <c r="O375" s="57" t="s">
        <v>119</v>
      </c>
      <c r="P375" s="8" cm="1">
        <f t="array" ref="P375">IF($I$2="Длительное проживание от 30 ночей ",
INDEX(GRID!$B$4:$U$15,MATCH(P$7,GRID!$A$4:$A$15,0),MATCH(1,($U$2=GRID!$B$1:$U$1)*(КАЛЕНДАРЬ!AJ17=GRID!$B$3:$U$3),0))*GRID!$H$42,
ROUNDUP(INDEX(GRID!$B$4:$U$15,MATCH(P$7,GRID!$A$4:$A$15,0),MATCH(1,($U$2=GRID!$B$1:$U$1)*(КАЛЕНДАРЬ!AJ17=GRID!$B$3:$U$3),0))*GRID!$H$42*(1-GRID!$H$43),0))</f>
        <v>96768</v>
      </c>
      <c r="Q375" s="8" cm="1">
        <f t="array" ref="Q375">IF($I$2="Длительное проживание от 30 ночей ",
INDEX(GRID!$B$4:$U$15,MATCH(Q$7,GRID!$A$4:$A$15,0),MATCH(1,($U$2=GRID!$B$1:$U$1)*(КАЛЕНДАРЬ!AJ17=GRID!$B$3:$U$3),0))*GRID!$H$42,
ROUNDUP(INDEX(GRID!$B$4:$U$15,MATCH(Q$7,GRID!$A$4:$A$15,0),MATCH(1,($U$2=GRID!$B$1:$U$1)*(КАЛЕНДАРЬ!AJ17=GRID!$B$3:$U$3),0))*GRID!$H$42*(1-GRID!$H$43),0))</f>
        <v>114048</v>
      </c>
      <c r="R375" s="57" t="s">
        <v>119</v>
      </c>
      <c r="S375" s="57" t="s">
        <v>119</v>
      </c>
      <c r="T375" s="57" t="s">
        <v>119</v>
      </c>
    </row>
    <row r="376" spans="1:20" ht="12.75" customHeight="1">
      <c r="A376" s="148" t="s">
        <v>12</v>
      </c>
      <c r="B376" s="149">
        <v>15</v>
      </c>
      <c r="C376" s="8" cm="1">
        <f t="array" ref="C376">IF($I$2="Длительное проживание от 30 ночей ",
INDEX(GRID!$B$4:$U$15,MATCH(C$7,GRID!$A$4:$A$15,0),MATCH(1,($U$2=GRID!$B$1:$U$1)*(КАЛЕНДАРЬ!AJ18=GRID!$B$3:$U$3),0))*GRID!$H$42,
ROUNDUP(INDEX(GRID!$B$4:$U$15,MATCH(C$7,GRID!$A$4:$A$15,0),MATCH(1,($U$2=GRID!$B$1:$U$1)*(КАЛЕНДАРЬ!AJ18=GRID!$B$3:$U$3),0))*GRID!$H$42*(1-GRID!$H$43),0))</f>
        <v>16200</v>
      </c>
      <c r="D376" s="8" cm="1">
        <f t="array" ref="D376">IF($I$2="Длительное проживание от 30 ночей ",
INDEX(GRID!$B$18:$U$29,MATCH(C$7,GRID!$A$18:$A$29,0),MATCH(1,($U$2=GRID!$B$1:$U$1)*(КАЛЕНДАРЬ!AJ18=GRID!$B$3:$U$3),0))*GRID!$H$42,
ROUNDUP(INDEX(GRID!$B$18:$U$29,MATCH(C$7,GRID!$A$18:$A$29,0),MATCH(1,($U$2=GRID!$B$1:$U$1)*(КАЛЕНДАРЬ!AJ18=GRID!$B$3:$U$3),0))*GRID!$H$42*(1-GRID!$H$43),0))</f>
        <v>19800</v>
      </c>
      <c r="E376" s="8" cm="1">
        <f t="array" ref="E376">IF($I$2="Длительное проживание от 30 ночей ",
INDEX(GRID!$B$4:$U$15,MATCH(E$7,GRID!$A$4:$A$15,0),MATCH(1,($U$2=GRID!$B$1:$U$1)*(КАЛЕНДАРЬ!AJ18=GRID!$B$3:$U$3),0))*GRID!$H$42,
ROUNDUP(INDEX(GRID!$B$4:$U$15,MATCH(E$7,GRID!$A$4:$A$15,0),MATCH(1,($U$2=GRID!$B$1:$U$1)*(КАЛЕНДАРЬ!AJ18=GRID!$B$3:$U$3),0))*GRID!$H$42*(1-GRID!$H$43),0))</f>
        <v>19584</v>
      </c>
      <c r="F376" s="8" cm="1">
        <f t="array" ref="F376">IF($I$2="Длительное проживание от 30 ночей ",
INDEX(GRID!$B$18:$U$29,MATCH(E$7,GRID!$A$18:$A$29,0),MATCH(1,($U$2=GRID!$B$1:$U$1)*(КАЛЕНДАРЬ!AJ18=GRID!$B$3:$U$3),0))*GRID!$H$42,
ROUNDUP(INDEX(GRID!$B$18:$U$29,MATCH(E$7,GRID!$A$18:$A$29,0),MATCH(1,($U$2=GRID!$B$1:$U$1)*(КАЛЕНДАРЬ!AJ18=GRID!$B$3:$U$3),0))*GRID!$H$42*(1-GRID!$H$43),0))</f>
        <v>23184</v>
      </c>
      <c r="G376" s="57" t="s">
        <v>119</v>
      </c>
      <c r="H376" s="57" t="s">
        <v>119</v>
      </c>
      <c r="I376" s="8" cm="1">
        <f t="array" ref="I376">IF($I$2="Длительное проживание от 30 ночей ",
INDEX(GRID!$B$4:$U$15,MATCH(I$7,GRID!$A$4:$A$15,0),MATCH(1,($U$2=GRID!$B$1:$U$1)*(КАЛЕНДАРЬ!AJ18=GRID!$B$3:$U$3),0))*GRID!$H$42,
ROUNDUP(INDEX(GRID!$B$4:$U$15,MATCH(I$7,GRID!$A$4:$A$15,0),MATCH(1,($U$2=GRID!$B$1:$U$1)*(КАЛЕНДАРЬ!AJ18=GRID!$B$3:$U$3),0))*GRID!$H$42*(1-GRID!$H$43),0))</f>
        <v>26064</v>
      </c>
      <c r="J376" s="8" cm="1">
        <f t="array" ref="J376">IF($I$2="Длительное проживание от 30 ночей ",
INDEX(GRID!$B$18:$U$29,MATCH(I$7,GRID!$A$18:$A$29,0),MATCH(1,($U$2=GRID!$B$1:$U$1)*(КАЛЕНДАРЬ!AJ18=GRID!$B$3:$U$3),0))*GRID!$H$42,
ROUNDUP(INDEX(GRID!$B$18:$U$29,MATCH(I$7,GRID!$A$18:$A$29,0),MATCH(1,($U$2=GRID!$B$1:$U$1)*(КАЛЕНДАРЬ!AJ18=GRID!$B$3:$U$3),0))*GRID!$H$42*(1-GRID!$H$43),0))</f>
        <v>29664</v>
      </c>
      <c r="K376" s="57" t="s">
        <v>119</v>
      </c>
      <c r="L376" s="57" t="s">
        <v>119</v>
      </c>
      <c r="M376" s="8" cm="1">
        <f t="array" ref="M376">IF($I$2="Длительное проживание от 30 ночей ",
INDEX(GRID!$B$4:$U$15,MATCH(M$7,GRID!$A$4:$A$15,0),MATCH(1,($U$2=GRID!$B$1:$U$1)*(КАЛЕНДАРЬ!AJ18=GRID!$B$3:$U$3),0))*GRID!$H$42,
ROUNDUP(INDEX(GRID!$B$4:$U$15,MATCH(M$7,GRID!$A$4:$A$15,0),MATCH(1,($U$2=GRID!$B$1:$U$1)*(КАЛЕНДАРЬ!AJ18=GRID!$B$3:$U$3),0))*GRID!$H$42*(1-GRID!$H$43),0))</f>
        <v>44064</v>
      </c>
      <c r="N376" s="8" cm="1">
        <f t="array" ref="N376">IF($I$2="Длительное проживание от 30 ночей ",
INDEX(GRID!$B$18:$U$29,MATCH(M$7,GRID!$A$18:$A$29,0),MATCH(1,($U$2=GRID!$B$1:$U$1)*(КАЛЕНДАРЬ!AJ18=GRID!$B$3:$U$3),0))*GRID!$H$42,
ROUNDUP(INDEX(GRID!$B$18:$U$29,MATCH(M$7,GRID!$A$18:$A$29,0),MATCH(1,($U$2=GRID!$B$1:$U$1)*(КАЛЕНДАРЬ!AJ18=GRID!$B$3:$U$3),0))*GRID!$H$42*(1-GRID!$H$43),0))</f>
        <v>47664</v>
      </c>
      <c r="O376" s="57" t="s">
        <v>119</v>
      </c>
      <c r="P376" s="8" cm="1">
        <f t="array" ref="P376">IF($I$2="Длительное проживание от 30 ночей ",
INDEX(GRID!$B$4:$U$15,MATCH(P$7,GRID!$A$4:$A$15,0),MATCH(1,($U$2=GRID!$B$1:$U$1)*(КАЛЕНДАРЬ!AJ18=GRID!$B$3:$U$3),0))*GRID!$H$42,
ROUNDUP(INDEX(GRID!$B$4:$U$15,MATCH(P$7,GRID!$A$4:$A$15,0),MATCH(1,($U$2=GRID!$B$1:$U$1)*(КАЛЕНДАРЬ!AJ18=GRID!$B$3:$U$3),0))*GRID!$H$42*(1-GRID!$H$43),0))</f>
        <v>96768</v>
      </c>
      <c r="Q376" s="8" cm="1">
        <f t="array" ref="Q376">IF($I$2="Длительное проживание от 30 ночей ",
INDEX(GRID!$B$4:$U$15,MATCH(Q$7,GRID!$A$4:$A$15,0),MATCH(1,($U$2=GRID!$B$1:$U$1)*(КАЛЕНДАРЬ!AJ18=GRID!$B$3:$U$3),0))*GRID!$H$42,
ROUNDUP(INDEX(GRID!$B$4:$U$15,MATCH(Q$7,GRID!$A$4:$A$15,0),MATCH(1,($U$2=GRID!$B$1:$U$1)*(КАЛЕНДАРЬ!AJ18=GRID!$B$3:$U$3),0))*GRID!$H$42*(1-GRID!$H$43),0))</f>
        <v>114048</v>
      </c>
      <c r="R376" s="57" t="s">
        <v>119</v>
      </c>
      <c r="S376" s="57" t="s">
        <v>119</v>
      </c>
      <c r="T376" s="57" t="s">
        <v>119</v>
      </c>
    </row>
    <row r="377" spans="1:20" ht="12.75" customHeight="1">
      <c r="A377" s="148" t="s">
        <v>13</v>
      </c>
      <c r="B377" s="149">
        <v>16</v>
      </c>
      <c r="C377" s="8" cm="1">
        <f t="array" ref="C377">IF($I$2="Длительное проживание от 30 ночей ",
INDEX(GRID!$B$4:$U$15,MATCH(C$7,GRID!$A$4:$A$15,0),MATCH(1,($U$2=GRID!$B$1:$U$1)*(КАЛЕНДАРЬ!AJ19=GRID!$B$3:$U$3),0))*GRID!$H$42,
ROUNDUP(INDEX(GRID!$B$4:$U$15,MATCH(C$7,GRID!$A$4:$A$15,0),MATCH(1,($U$2=GRID!$B$1:$U$1)*(КАЛЕНДАРЬ!AJ19=GRID!$B$3:$U$3),0))*GRID!$H$42*(1-GRID!$H$43),0))</f>
        <v>16200</v>
      </c>
      <c r="D377" s="8" cm="1">
        <f t="array" ref="D377">IF($I$2="Длительное проживание от 30 ночей ",
INDEX(GRID!$B$18:$U$29,MATCH(C$7,GRID!$A$18:$A$29,0),MATCH(1,($U$2=GRID!$B$1:$U$1)*(КАЛЕНДАРЬ!AJ19=GRID!$B$3:$U$3),0))*GRID!$H$42,
ROUNDUP(INDEX(GRID!$B$18:$U$29,MATCH(C$7,GRID!$A$18:$A$29,0),MATCH(1,($U$2=GRID!$B$1:$U$1)*(КАЛЕНДАРЬ!AJ19=GRID!$B$3:$U$3),0))*GRID!$H$42*(1-GRID!$H$43),0))</f>
        <v>19800</v>
      </c>
      <c r="E377" s="8" cm="1">
        <f t="array" ref="E377">IF($I$2="Длительное проживание от 30 ночей ",
INDEX(GRID!$B$4:$U$15,MATCH(E$7,GRID!$A$4:$A$15,0),MATCH(1,($U$2=GRID!$B$1:$U$1)*(КАЛЕНДАРЬ!AJ19=GRID!$B$3:$U$3),0))*GRID!$H$42,
ROUNDUP(INDEX(GRID!$B$4:$U$15,MATCH(E$7,GRID!$A$4:$A$15,0),MATCH(1,($U$2=GRID!$B$1:$U$1)*(КАЛЕНДАРЬ!AJ19=GRID!$B$3:$U$3),0))*GRID!$H$42*(1-GRID!$H$43),0))</f>
        <v>19584</v>
      </c>
      <c r="F377" s="8" cm="1">
        <f t="array" ref="F377">IF($I$2="Длительное проживание от 30 ночей ",
INDEX(GRID!$B$18:$U$29,MATCH(E$7,GRID!$A$18:$A$29,0),MATCH(1,($U$2=GRID!$B$1:$U$1)*(КАЛЕНДАРЬ!AJ19=GRID!$B$3:$U$3),0))*GRID!$H$42,
ROUNDUP(INDEX(GRID!$B$18:$U$29,MATCH(E$7,GRID!$A$18:$A$29,0),MATCH(1,($U$2=GRID!$B$1:$U$1)*(КАЛЕНДАРЬ!AJ19=GRID!$B$3:$U$3),0))*GRID!$H$42*(1-GRID!$H$43),0))</f>
        <v>23184</v>
      </c>
      <c r="G377" s="57" t="s">
        <v>119</v>
      </c>
      <c r="H377" s="57" t="s">
        <v>119</v>
      </c>
      <c r="I377" s="8" cm="1">
        <f t="array" ref="I377">IF($I$2="Длительное проживание от 30 ночей ",
INDEX(GRID!$B$4:$U$15,MATCH(I$7,GRID!$A$4:$A$15,0),MATCH(1,($U$2=GRID!$B$1:$U$1)*(КАЛЕНДАРЬ!AJ19=GRID!$B$3:$U$3),0))*GRID!$H$42,
ROUNDUP(INDEX(GRID!$B$4:$U$15,MATCH(I$7,GRID!$A$4:$A$15,0),MATCH(1,($U$2=GRID!$B$1:$U$1)*(КАЛЕНДАРЬ!AJ19=GRID!$B$3:$U$3),0))*GRID!$H$42*(1-GRID!$H$43),0))</f>
        <v>26064</v>
      </c>
      <c r="J377" s="8" cm="1">
        <f t="array" ref="J377">IF($I$2="Длительное проживание от 30 ночей ",
INDEX(GRID!$B$18:$U$29,MATCH(I$7,GRID!$A$18:$A$29,0),MATCH(1,($U$2=GRID!$B$1:$U$1)*(КАЛЕНДАРЬ!AJ19=GRID!$B$3:$U$3),0))*GRID!$H$42,
ROUNDUP(INDEX(GRID!$B$18:$U$29,MATCH(I$7,GRID!$A$18:$A$29,0),MATCH(1,($U$2=GRID!$B$1:$U$1)*(КАЛЕНДАРЬ!AJ19=GRID!$B$3:$U$3),0))*GRID!$H$42*(1-GRID!$H$43),0))</f>
        <v>29664</v>
      </c>
      <c r="K377" s="57" t="s">
        <v>119</v>
      </c>
      <c r="L377" s="57" t="s">
        <v>119</v>
      </c>
      <c r="M377" s="8" cm="1">
        <f t="array" ref="M377">IF($I$2="Длительное проживание от 30 ночей ",
INDEX(GRID!$B$4:$U$15,MATCH(M$7,GRID!$A$4:$A$15,0),MATCH(1,($U$2=GRID!$B$1:$U$1)*(КАЛЕНДАРЬ!AJ19=GRID!$B$3:$U$3),0))*GRID!$H$42,
ROUNDUP(INDEX(GRID!$B$4:$U$15,MATCH(M$7,GRID!$A$4:$A$15,0),MATCH(1,($U$2=GRID!$B$1:$U$1)*(КАЛЕНДАРЬ!AJ19=GRID!$B$3:$U$3),0))*GRID!$H$42*(1-GRID!$H$43),0))</f>
        <v>44064</v>
      </c>
      <c r="N377" s="8" cm="1">
        <f t="array" ref="N377">IF($I$2="Длительное проживание от 30 ночей ",
INDEX(GRID!$B$18:$U$29,MATCH(M$7,GRID!$A$18:$A$29,0),MATCH(1,($U$2=GRID!$B$1:$U$1)*(КАЛЕНДАРЬ!AJ19=GRID!$B$3:$U$3),0))*GRID!$H$42,
ROUNDUP(INDEX(GRID!$B$18:$U$29,MATCH(M$7,GRID!$A$18:$A$29,0),MATCH(1,($U$2=GRID!$B$1:$U$1)*(КАЛЕНДАРЬ!AJ19=GRID!$B$3:$U$3),0))*GRID!$H$42*(1-GRID!$H$43),0))</f>
        <v>47664</v>
      </c>
      <c r="O377" s="57" t="s">
        <v>119</v>
      </c>
      <c r="P377" s="8" cm="1">
        <f t="array" ref="P377">IF($I$2="Длительное проживание от 30 ночей ",
INDEX(GRID!$B$4:$U$15,MATCH(P$7,GRID!$A$4:$A$15,0),MATCH(1,($U$2=GRID!$B$1:$U$1)*(КАЛЕНДАРЬ!AJ19=GRID!$B$3:$U$3),0))*GRID!$H$42,
ROUNDUP(INDEX(GRID!$B$4:$U$15,MATCH(P$7,GRID!$A$4:$A$15,0),MATCH(1,($U$2=GRID!$B$1:$U$1)*(КАЛЕНДАРЬ!AJ19=GRID!$B$3:$U$3),0))*GRID!$H$42*(1-GRID!$H$43),0))</f>
        <v>96768</v>
      </c>
      <c r="Q377" s="8" cm="1">
        <f t="array" ref="Q377">IF($I$2="Длительное проживание от 30 ночей ",
INDEX(GRID!$B$4:$U$15,MATCH(Q$7,GRID!$A$4:$A$15,0),MATCH(1,($U$2=GRID!$B$1:$U$1)*(КАЛЕНДАРЬ!AJ19=GRID!$B$3:$U$3),0))*GRID!$H$42,
ROUNDUP(INDEX(GRID!$B$4:$U$15,MATCH(Q$7,GRID!$A$4:$A$15,0),MATCH(1,($U$2=GRID!$B$1:$U$1)*(КАЛЕНДАРЬ!AJ19=GRID!$B$3:$U$3),0))*GRID!$H$42*(1-GRID!$H$43),0))</f>
        <v>114048</v>
      </c>
      <c r="R377" s="57" t="s">
        <v>119</v>
      </c>
      <c r="S377" s="57" t="s">
        <v>119</v>
      </c>
      <c r="T377" s="57" t="s">
        <v>119</v>
      </c>
    </row>
    <row r="378" spans="1:20" ht="12.75" customHeight="1">
      <c r="A378" s="148" t="s">
        <v>14</v>
      </c>
      <c r="B378" s="149">
        <v>17</v>
      </c>
      <c r="C378" s="8" cm="1">
        <f t="array" ref="C378">IF($I$2="Длительное проживание от 30 ночей ",
INDEX(GRID!$B$4:$U$15,MATCH(C$7,GRID!$A$4:$A$15,0),MATCH(1,($U$2=GRID!$B$1:$U$1)*(КАЛЕНДАРЬ!AJ20=GRID!$B$3:$U$3),0))*GRID!$H$42,
ROUNDUP(INDEX(GRID!$B$4:$U$15,MATCH(C$7,GRID!$A$4:$A$15,0),MATCH(1,($U$2=GRID!$B$1:$U$1)*(КАЛЕНДАРЬ!AJ20=GRID!$B$3:$U$3),0))*GRID!$H$42*(1-GRID!$H$43),0))</f>
        <v>16200</v>
      </c>
      <c r="D378" s="8" cm="1">
        <f t="array" ref="D378">IF($I$2="Длительное проживание от 30 ночей ",
INDEX(GRID!$B$18:$U$29,MATCH(C$7,GRID!$A$18:$A$29,0),MATCH(1,($U$2=GRID!$B$1:$U$1)*(КАЛЕНДАРЬ!AJ20=GRID!$B$3:$U$3),0))*GRID!$H$42,
ROUNDUP(INDEX(GRID!$B$18:$U$29,MATCH(C$7,GRID!$A$18:$A$29,0),MATCH(1,($U$2=GRID!$B$1:$U$1)*(КАЛЕНДАРЬ!AJ20=GRID!$B$3:$U$3),0))*GRID!$H$42*(1-GRID!$H$43),0))</f>
        <v>19800</v>
      </c>
      <c r="E378" s="8" cm="1">
        <f t="array" ref="E378">IF($I$2="Длительное проживание от 30 ночей ",
INDEX(GRID!$B$4:$U$15,MATCH(E$7,GRID!$A$4:$A$15,0),MATCH(1,($U$2=GRID!$B$1:$U$1)*(КАЛЕНДАРЬ!AJ20=GRID!$B$3:$U$3),0))*GRID!$H$42,
ROUNDUP(INDEX(GRID!$B$4:$U$15,MATCH(E$7,GRID!$A$4:$A$15,0),MATCH(1,($U$2=GRID!$B$1:$U$1)*(КАЛЕНДАРЬ!AJ20=GRID!$B$3:$U$3),0))*GRID!$H$42*(1-GRID!$H$43),0))</f>
        <v>19584</v>
      </c>
      <c r="F378" s="8" cm="1">
        <f t="array" ref="F378">IF($I$2="Длительное проживание от 30 ночей ",
INDEX(GRID!$B$18:$U$29,MATCH(E$7,GRID!$A$18:$A$29,0),MATCH(1,($U$2=GRID!$B$1:$U$1)*(КАЛЕНДАРЬ!AJ20=GRID!$B$3:$U$3),0))*GRID!$H$42,
ROUNDUP(INDEX(GRID!$B$18:$U$29,MATCH(E$7,GRID!$A$18:$A$29,0),MATCH(1,($U$2=GRID!$B$1:$U$1)*(КАЛЕНДАРЬ!AJ20=GRID!$B$3:$U$3),0))*GRID!$H$42*(1-GRID!$H$43),0))</f>
        <v>23184</v>
      </c>
      <c r="G378" s="57" t="s">
        <v>119</v>
      </c>
      <c r="H378" s="57" t="s">
        <v>119</v>
      </c>
      <c r="I378" s="8" cm="1">
        <f t="array" ref="I378">IF($I$2="Длительное проживание от 30 ночей ",
INDEX(GRID!$B$4:$U$15,MATCH(I$7,GRID!$A$4:$A$15,0),MATCH(1,($U$2=GRID!$B$1:$U$1)*(КАЛЕНДАРЬ!AJ20=GRID!$B$3:$U$3),0))*GRID!$H$42,
ROUNDUP(INDEX(GRID!$B$4:$U$15,MATCH(I$7,GRID!$A$4:$A$15,0),MATCH(1,($U$2=GRID!$B$1:$U$1)*(КАЛЕНДАРЬ!AJ20=GRID!$B$3:$U$3),0))*GRID!$H$42*(1-GRID!$H$43),0))</f>
        <v>26064</v>
      </c>
      <c r="J378" s="8" cm="1">
        <f t="array" ref="J378">IF($I$2="Длительное проживание от 30 ночей ",
INDEX(GRID!$B$18:$U$29,MATCH(I$7,GRID!$A$18:$A$29,0),MATCH(1,($U$2=GRID!$B$1:$U$1)*(КАЛЕНДАРЬ!AJ20=GRID!$B$3:$U$3),0))*GRID!$H$42,
ROUNDUP(INDEX(GRID!$B$18:$U$29,MATCH(I$7,GRID!$A$18:$A$29,0),MATCH(1,($U$2=GRID!$B$1:$U$1)*(КАЛЕНДАРЬ!AJ20=GRID!$B$3:$U$3),0))*GRID!$H$42*(1-GRID!$H$43),0))</f>
        <v>29664</v>
      </c>
      <c r="K378" s="57" t="s">
        <v>119</v>
      </c>
      <c r="L378" s="57" t="s">
        <v>119</v>
      </c>
      <c r="M378" s="8" cm="1">
        <f t="array" ref="M378">IF($I$2="Длительное проживание от 30 ночей ",
INDEX(GRID!$B$4:$U$15,MATCH(M$7,GRID!$A$4:$A$15,0),MATCH(1,($U$2=GRID!$B$1:$U$1)*(КАЛЕНДАРЬ!AJ20=GRID!$B$3:$U$3),0))*GRID!$H$42,
ROUNDUP(INDEX(GRID!$B$4:$U$15,MATCH(M$7,GRID!$A$4:$A$15,0),MATCH(1,($U$2=GRID!$B$1:$U$1)*(КАЛЕНДАРЬ!AJ20=GRID!$B$3:$U$3),0))*GRID!$H$42*(1-GRID!$H$43),0))</f>
        <v>44064</v>
      </c>
      <c r="N378" s="8" cm="1">
        <f t="array" ref="N378">IF($I$2="Длительное проживание от 30 ночей ",
INDEX(GRID!$B$18:$U$29,MATCH(M$7,GRID!$A$18:$A$29,0),MATCH(1,($U$2=GRID!$B$1:$U$1)*(КАЛЕНДАРЬ!AJ20=GRID!$B$3:$U$3),0))*GRID!$H$42,
ROUNDUP(INDEX(GRID!$B$18:$U$29,MATCH(M$7,GRID!$A$18:$A$29,0),MATCH(1,($U$2=GRID!$B$1:$U$1)*(КАЛЕНДАРЬ!AJ20=GRID!$B$3:$U$3),0))*GRID!$H$42*(1-GRID!$H$43),0))</f>
        <v>47664</v>
      </c>
      <c r="O378" s="57" t="s">
        <v>119</v>
      </c>
      <c r="P378" s="8" cm="1">
        <f t="array" ref="P378">IF($I$2="Длительное проживание от 30 ночей ",
INDEX(GRID!$B$4:$U$15,MATCH(P$7,GRID!$A$4:$A$15,0),MATCH(1,($U$2=GRID!$B$1:$U$1)*(КАЛЕНДАРЬ!AJ20=GRID!$B$3:$U$3),0))*GRID!$H$42,
ROUNDUP(INDEX(GRID!$B$4:$U$15,MATCH(P$7,GRID!$A$4:$A$15,0),MATCH(1,($U$2=GRID!$B$1:$U$1)*(КАЛЕНДАРЬ!AJ20=GRID!$B$3:$U$3),0))*GRID!$H$42*(1-GRID!$H$43),0))</f>
        <v>96768</v>
      </c>
      <c r="Q378" s="8" cm="1">
        <f t="array" ref="Q378">IF($I$2="Длительное проживание от 30 ночей ",
INDEX(GRID!$B$4:$U$15,MATCH(Q$7,GRID!$A$4:$A$15,0),MATCH(1,($U$2=GRID!$B$1:$U$1)*(КАЛЕНДАРЬ!AJ20=GRID!$B$3:$U$3),0))*GRID!$H$42,
ROUNDUP(INDEX(GRID!$B$4:$U$15,MATCH(Q$7,GRID!$A$4:$A$15,0),MATCH(1,($U$2=GRID!$B$1:$U$1)*(КАЛЕНДАРЬ!AJ20=GRID!$B$3:$U$3),0))*GRID!$H$42*(1-GRID!$H$43),0))</f>
        <v>114048</v>
      </c>
      <c r="R378" s="57" t="s">
        <v>119</v>
      </c>
      <c r="S378" s="57" t="s">
        <v>119</v>
      </c>
      <c r="T378" s="57" t="s">
        <v>119</v>
      </c>
    </row>
    <row r="379" spans="1:20" ht="12.75" customHeight="1">
      <c r="A379" s="148" t="s">
        <v>15</v>
      </c>
      <c r="B379" s="149">
        <v>18</v>
      </c>
      <c r="C379" s="8" cm="1">
        <f t="array" ref="C379">IF($I$2="Длительное проживание от 30 ночей ",
INDEX(GRID!$B$4:$U$15,MATCH(C$7,GRID!$A$4:$A$15,0),MATCH(1,($U$2=GRID!$B$1:$U$1)*(КАЛЕНДАРЬ!AJ21=GRID!$B$3:$U$3),0))*GRID!$H$42,
ROUNDUP(INDEX(GRID!$B$4:$U$15,MATCH(C$7,GRID!$A$4:$A$15,0),MATCH(1,($U$2=GRID!$B$1:$U$1)*(КАЛЕНДАРЬ!AJ21=GRID!$B$3:$U$3),0))*GRID!$H$42*(1-GRID!$H$43),0))</f>
        <v>16200</v>
      </c>
      <c r="D379" s="8" cm="1">
        <f t="array" ref="D379">IF($I$2="Длительное проживание от 30 ночей ",
INDEX(GRID!$B$18:$U$29,MATCH(C$7,GRID!$A$18:$A$29,0),MATCH(1,($U$2=GRID!$B$1:$U$1)*(КАЛЕНДАРЬ!AJ21=GRID!$B$3:$U$3),0))*GRID!$H$42,
ROUNDUP(INDEX(GRID!$B$18:$U$29,MATCH(C$7,GRID!$A$18:$A$29,0),MATCH(1,($U$2=GRID!$B$1:$U$1)*(КАЛЕНДАРЬ!AJ21=GRID!$B$3:$U$3),0))*GRID!$H$42*(1-GRID!$H$43),0))</f>
        <v>19800</v>
      </c>
      <c r="E379" s="8" cm="1">
        <f t="array" ref="E379">IF($I$2="Длительное проживание от 30 ночей ",
INDEX(GRID!$B$4:$U$15,MATCH(E$7,GRID!$A$4:$A$15,0),MATCH(1,($U$2=GRID!$B$1:$U$1)*(КАЛЕНДАРЬ!AJ21=GRID!$B$3:$U$3),0))*GRID!$H$42,
ROUNDUP(INDEX(GRID!$B$4:$U$15,MATCH(E$7,GRID!$A$4:$A$15,0),MATCH(1,($U$2=GRID!$B$1:$U$1)*(КАЛЕНДАРЬ!AJ21=GRID!$B$3:$U$3),0))*GRID!$H$42*(1-GRID!$H$43),0))</f>
        <v>19584</v>
      </c>
      <c r="F379" s="8" cm="1">
        <f t="array" ref="F379">IF($I$2="Длительное проживание от 30 ночей ",
INDEX(GRID!$B$18:$U$29,MATCH(E$7,GRID!$A$18:$A$29,0),MATCH(1,($U$2=GRID!$B$1:$U$1)*(КАЛЕНДАРЬ!AJ21=GRID!$B$3:$U$3),0))*GRID!$H$42,
ROUNDUP(INDEX(GRID!$B$18:$U$29,MATCH(E$7,GRID!$A$18:$A$29,0),MATCH(1,($U$2=GRID!$B$1:$U$1)*(КАЛЕНДАРЬ!AJ21=GRID!$B$3:$U$3),0))*GRID!$H$42*(1-GRID!$H$43),0))</f>
        <v>23184</v>
      </c>
      <c r="G379" s="57" t="s">
        <v>119</v>
      </c>
      <c r="H379" s="57" t="s">
        <v>119</v>
      </c>
      <c r="I379" s="8" cm="1">
        <f t="array" ref="I379">IF($I$2="Длительное проживание от 30 ночей ",
INDEX(GRID!$B$4:$U$15,MATCH(I$7,GRID!$A$4:$A$15,0),MATCH(1,($U$2=GRID!$B$1:$U$1)*(КАЛЕНДАРЬ!AJ21=GRID!$B$3:$U$3),0))*GRID!$H$42,
ROUNDUP(INDEX(GRID!$B$4:$U$15,MATCH(I$7,GRID!$A$4:$A$15,0),MATCH(1,($U$2=GRID!$B$1:$U$1)*(КАЛЕНДАРЬ!AJ21=GRID!$B$3:$U$3),0))*GRID!$H$42*(1-GRID!$H$43),0))</f>
        <v>26064</v>
      </c>
      <c r="J379" s="8" cm="1">
        <f t="array" ref="J379">IF($I$2="Длительное проживание от 30 ночей ",
INDEX(GRID!$B$18:$U$29,MATCH(I$7,GRID!$A$18:$A$29,0),MATCH(1,($U$2=GRID!$B$1:$U$1)*(КАЛЕНДАРЬ!AJ21=GRID!$B$3:$U$3),0))*GRID!$H$42,
ROUNDUP(INDEX(GRID!$B$18:$U$29,MATCH(I$7,GRID!$A$18:$A$29,0),MATCH(1,($U$2=GRID!$B$1:$U$1)*(КАЛЕНДАРЬ!AJ21=GRID!$B$3:$U$3),0))*GRID!$H$42*(1-GRID!$H$43),0))</f>
        <v>29664</v>
      </c>
      <c r="K379" s="57" t="s">
        <v>119</v>
      </c>
      <c r="L379" s="57" t="s">
        <v>119</v>
      </c>
      <c r="M379" s="8" cm="1">
        <f t="array" ref="M379">IF($I$2="Длительное проживание от 30 ночей ",
INDEX(GRID!$B$4:$U$15,MATCH(M$7,GRID!$A$4:$A$15,0),MATCH(1,($U$2=GRID!$B$1:$U$1)*(КАЛЕНДАРЬ!AJ21=GRID!$B$3:$U$3),0))*GRID!$H$42,
ROUNDUP(INDEX(GRID!$B$4:$U$15,MATCH(M$7,GRID!$A$4:$A$15,0),MATCH(1,($U$2=GRID!$B$1:$U$1)*(КАЛЕНДАРЬ!AJ21=GRID!$B$3:$U$3),0))*GRID!$H$42*(1-GRID!$H$43),0))</f>
        <v>44064</v>
      </c>
      <c r="N379" s="8" cm="1">
        <f t="array" ref="N379">IF($I$2="Длительное проживание от 30 ночей ",
INDEX(GRID!$B$18:$U$29,MATCH(M$7,GRID!$A$18:$A$29,0),MATCH(1,($U$2=GRID!$B$1:$U$1)*(КАЛЕНДАРЬ!AJ21=GRID!$B$3:$U$3),0))*GRID!$H$42,
ROUNDUP(INDEX(GRID!$B$18:$U$29,MATCH(M$7,GRID!$A$18:$A$29,0),MATCH(1,($U$2=GRID!$B$1:$U$1)*(КАЛЕНДАРЬ!AJ21=GRID!$B$3:$U$3),0))*GRID!$H$42*(1-GRID!$H$43),0))</f>
        <v>47664</v>
      </c>
      <c r="O379" s="57" t="s">
        <v>119</v>
      </c>
      <c r="P379" s="8" cm="1">
        <f t="array" ref="P379">IF($I$2="Длительное проживание от 30 ночей ",
INDEX(GRID!$B$4:$U$15,MATCH(P$7,GRID!$A$4:$A$15,0),MATCH(1,($U$2=GRID!$B$1:$U$1)*(КАЛЕНДАРЬ!AJ21=GRID!$B$3:$U$3),0))*GRID!$H$42,
ROUNDUP(INDEX(GRID!$B$4:$U$15,MATCH(P$7,GRID!$A$4:$A$15,0),MATCH(1,($U$2=GRID!$B$1:$U$1)*(КАЛЕНДАРЬ!AJ21=GRID!$B$3:$U$3),0))*GRID!$H$42*(1-GRID!$H$43),0))</f>
        <v>96768</v>
      </c>
      <c r="Q379" s="8" cm="1">
        <f t="array" ref="Q379">IF($I$2="Длительное проживание от 30 ночей ",
INDEX(GRID!$B$4:$U$15,MATCH(Q$7,GRID!$A$4:$A$15,0),MATCH(1,($U$2=GRID!$B$1:$U$1)*(КАЛЕНДАРЬ!AJ21=GRID!$B$3:$U$3),0))*GRID!$H$42,
ROUNDUP(INDEX(GRID!$B$4:$U$15,MATCH(Q$7,GRID!$A$4:$A$15,0),MATCH(1,($U$2=GRID!$B$1:$U$1)*(КАЛЕНДАРЬ!AJ21=GRID!$B$3:$U$3),0))*GRID!$H$42*(1-GRID!$H$43),0))</f>
        <v>114048</v>
      </c>
      <c r="R379" s="57" t="s">
        <v>119</v>
      </c>
      <c r="S379" s="57" t="s">
        <v>119</v>
      </c>
      <c r="T379" s="57" t="s">
        <v>119</v>
      </c>
    </row>
    <row r="380" spans="1:20" ht="12.75" customHeight="1">
      <c r="A380" s="148" t="s">
        <v>16</v>
      </c>
      <c r="B380" s="149">
        <v>19</v>
      </c>
      <c r="C380" s="8" cm="1">
        <f t="array" ref="C380">IF($I$2="Длительное проживание от 30 ночей ",
INDEX(GRID!$B$4:$U$15,MATCH(C$7,GRID!$A$4:$A$15,0),MATCH(1,($U$2=GRID!$B$1:$U$1)*(КАЛЕНДАРЬ!AJ22=GRID!$B$3:$U$3),0))*GRID!$H$42,
ROUNDUP(INDEX(GRID!$B$4:$U$15,MATCH(C$7,GRID!$A$4:$A$15,0),MATCH(1,($U$2=GRID!$B$1:$U$1)*(КАЛЕНДАРЬ!AJ22=GRID!$B$3:$U$3),0))*GRID!$H$42*(1-GRID!$H$43),0))</f>
        <v>18000</v>
      </c>
      <c r="D380" s="8" cm="1">
        <f t="array" ref="D380">IF($I$2="Длительное проживание от 30 ночей ",
INDEX(GRID!$B$18:$U$29,MATCH(C$7,GRID!$A$18:$A$29,0),MATCH(1,($U$2=GRID!$B$1:$U$1)*(КАЛЕНДАРЬ!AJ22=GRID!$B$3:$U$3),0))*GRID!$H$42,
ROUNDUP(INDEX(GRID!$B$18:$U$29,MATCH(C$7,GRID!$A$18:$A$29,0),MATCH(1,($U$2=GRID!$B$1:$U$1)*(КАЛЕНДАРЬ!AJ22=GRID!$B$3:$U$3),0))*GRID!$H$42*(1-GRID!$H$43),0))</f>
        <v>21600</v>
      </c>
      <c r="E380" s="8" cm="1">
        <f t="array" ref="E380">IF($I$2="Длительное проживание от 30 ночей ",
INDEX(GRID!$B$4:$U$15,MATCH(E$7,GRID!$A$4:$A$15,0),MATCH(1,($U$2=GRID!$B$1:$U$1)*(КАЛЕНДАРЬ!AJ22=GRID!$B$3:$U$3),0))*GRID!$H$42,
ROUNDUP(INDEX(GRID!$B$4:$U$15,MATCH(E$7,GRID!$A$4:$A$15,0),MATCH(1,($U$2=GRID!$B$1:$U$1)*(КАЛЕНДАРЬ!AJ22=GRID!$B$3:$U$3),0))*GRID!$H$42*(1-GRID!$H$43),0))</f>
        <v>21600</v>
      </c>
      <c r="F380" s="8" cm="1">
        <f t="array" ref="F380">IF($I$2="Длительное проживание от 30 ночей ",
INDEX(GRID!$B$18:$U$29,MATCH(E$7,GRID!$A$18:$A$29,0),MATCH(1,($U$2=GRID!$B$1:$U$1)*(КАЛЕНДАРЬ!AJ22=GRID!$B$3:$U$3),0))*GRID!$H$42,
ROUNDUP(INDEX(GRID!$B$18:$U$29,MATCH(E$7,GRID!$A$18:$A$29,0),MATCH(1,($U$2=GRID!$B$1:$U$1)*(КАЛЕНДАРЬ!AJ22=GRID!$B$3:$U$3),0))*GRID!$H$42*(1-GRID!$H$43),0))</f>
        <v>25200</v>
      </c>
      <c r="G380" s="57" t="s">
        <v>119</v>
      </c>
      <c r="H380" s="57" t="s">
        <v>119</v>
      </c>
      <c r="I380" s="8" cm="1">
        <f t="array" ref="I380">IF($I$2="Длительное проживание от 30 ночей ",
INDEX(GRID!$B$4:$U$15,MATCH(I$7,GRID!$A$4:$A$15,0),MATCH(1,($U$2=GRID!$B$1:$U$1)*(КАЛЕНДАРЬ!AJ22=GRID!$B$3:$U$3),0))*GRID!$H$42,
ROUNDUP(INDEX(GRID!$B$4:$U$15,MATCH(I$7,GRID!$A$4:$A$15,0),MATCH(1,($U$2=GRID!$B$1:$U$1)*(КАЛЕНДАРЬ!AJ22=GRID!$B$3:$U$3),0))*GRID!$H$42*(1-GRID!$H$43),0))</f>
        <v>28584</v>
      </c>
      <c r="J380" s="8" cm="1">
        <f t="array" ref="J380">IF($I$2="Длительное проживание от 30 ночей ",
INDEX(GRID!$B$18:$U$29,MATCH(I$7,GRID!$A$18:$A$29,0),MATCH(1,($U$2=GRID!$B$1:$U$1)*(КАЛЕНДАРЬ!AJ22=GRID!$B$3:$U$3),0))*GRID!$H$42,
ROUNDUP(INDEX(GRID!$B$18:$U$29,MATCH(I$7,GRID!$A$18:$A$29,0),MATCH(1,($U$2=GRID!$B$1:$U$1)*(КАЛЕНДАРЬ!AJ22=GRID!$B$3:$U$3),0))*GRID!$H$42*(1-GRID!$H$43),0))</f>
        <v>32184</v>
      </c>
      <c r="K380" s="57" t="s">
        <v>119</v>
      </c>
      <c r="L380" s="57" t="s">
        <v>119</v>
      </c>
      <c r="M380" s="8" cm="1">
        <f t="array" ref="M380">IF($I$2="Длительное проживание от 30 ночей ",
INDEX(GRID!$B$4:$U$15,MATCH(M$7,GRID!$A$4:$A$15,0),MATCH(1,($U$2=GRID!$B$1:$U$1)*(КАЛЕНДАРЬ!AJ22=GRID!$B$3:$U$3),0))*GRID!$H$42,
ROUNDUP(INDEX(GRID!$B$4:$U$15,MATCH(M$7,GRID!$A$4:$A$15,0),MATCH(1,($U$2=GRID!$B$1:$U$1)*(КАЛЕНДАРЬ!AJ22=GRID!$B$3:$U$3),0))*GRID!$H$42*(1-GRID!$H$43),0))</f>
        <v>46944</v>
      </c>
      <c r="N380" s="8" cm="1">
        <f t="array" ref="N380">IF($I$2="Длительное проживание от 30 ночей ",
INDEX(GRID!$B$18:$U$29,MATCH(M$7,GRID!$A$18:$A$29,0),MATCH(1,($U$2=GRID!$B$1:$U$1)*(КАЛЕНДАРЬ!AJ22=GRID!$B$3:$U$3),0))*GRID!$H$42,
ROUNDUP(INDEX(GRID!$B$18:$U$29,MATCH(M$7,GRID!$A$18:$A$29,0),MATCH(1,($U$2=GRID!$B$1:$U$1)*(КАЛЕНДАРЬ!AJ22=GRID!$B$3:$U$3),0))*GRID!$H$42*(1-GRID!$H$43),0))</f>
        <v>50544</v>
      </c>
      <c r="O380" s="57" t="s">
        <v>119</v>
      </c>
      <c r="P380" s="8" cm="1">
        <f t="array" ref="P380">IF($I$2="Длительное проживание от 30 ночей ",
INDEX(GRID!$B$4:$U$15,MATCH(P$7,GRID!$A$4:$A$15,0),MATCH(1,($U$2=GRID!$B$1:$U$1)*(КАЛЕНДАРЬ!AJ22=GRID!$B$3:$U$3),0))*GRID!$H$42,
ROUNDUP(INDEX(GRID!$B$4:$U$15,MATCH(P$7,GRID!$A$4:$A$15,0),MATCH(1,($U$2=GRID!$B$1:$U$1)*(КАЛЕНДАРЬ!AJ22=GRID!$B$3:$U$3),0))*GRID!$H$42*(1-GRID!$H$43),0))</f>
        <v>100584</v>
      </c>
      <c r="Q380" s="8" cm="1">
        <f t="array" ref="Q380">IF($I$2="Длительное проживание от 30 ночей ",
INDEX(GRID!$B$4:$U$15,MATCH(Q$7,GRID!$A$4:$A$15,0),MATCH(1,($U$2=GRID!$B$1:$U$1)*(КАЛЕНДАРЬ!AJ22=GRID!$B$3:$U$3),0))*GRID!$H$42,
ROUNDUP(INDEX(GRID!$B$4:$U$15,MATCH(Q$7,GRID!$A$4:$A$15,0),MATCH(1,($U$2=GRID!$B$1:$U$1)*(КАЛЕНДАРЬ!AJ22=GRID!$B$3:$U$3),0))*GRID!$H$42*(1-GRID!$H$43),0))</f>
        <v>118368</v>
      </c>
      <c r="R380" s="57" t="s">
        <v>119</v>
      </c>
      <c r="S380" s="57" t="s">
        <v>119</v>
      </c>
      <c r="T380" s="57" t="s">
        <v>119</v>
      </c>
    </row>
    <row r="381" spans="1:20" ht="12.75" customHeight="1">
      <c r="A381" s="148" t="s">
        <v>17</v>
      </c>
      <c r="B381" s="149">
        <v>20</v>
      </c>
      <c r="C381" s="8" cm="1">
        <f t="array" ref="C381">IF($I$2="Длительное проживание от 30 ночей ",
INDEX(GRID!$B$4:$U$15,MATCH(C$7,GRID!$A$4:$A$15,0),MATCH(1,($U$2=GRID!$B$1:$U$1)*(КАЛЕНДАРЬ!AJ23=GRID!$B$3:$U$3),0))*GRID!$H$42,
ROUNDUP(INDEX(GRID!$B$4:$U$15,MATCH(C$7,GRID!$A$4:$A$15,0),MATCH(1,($U$2=GRID!$B$1:$U$1)*(КАЛЕНДАРЬ!AJ23=GRID!$B$3:$U$3),0))*GRID!$H$42*(1-GRID!$H$43),0))</f>
        <v>18000</v>
      </c>
      <c r="D381" s="8" cm="1">
        <f t="array" ref="D381">IF($I$2="Длительное проживание от 30 ночей ",
INDEX(GRID!$B$18:$U$29,MATCH(C$7,GRID!$A$18:$A$29,0),MATCH(1,($U$2=GRID!$B$1:$U$1)*(КАЛЕНДАРЬ!AJ23=GRID!$B$3:$U$3),0))*GRID!$H$42,
ROUNDUP(INDEX(GRID!$B$18:$U$29,MATCH(C$7,GRID!$A$18:$A$29,0),MATCH(1,($U$2=GRID!$B$1:$U$1)*(КАЛЕНДАРЬ!AJ23=GRID!$B$3:$U$3),0))*GRID!$H$42*(1-GRID!$H$43),0))</f>
        <v>21600</v>
      </c>
      <c r="E381" s="8" cm="1">
        <f t="array" ref="E381">IF($I$2="Длительное проживание от 30 ночей ",
INDEX(GRID!$B$4:$U$15,MATCH(E$7,GRID!$A$4:$A$15,0),MATCH(1,($U$2=GRID!$B$1:$U$1)*(КАЛЕНДАРЬ!AJ23=GRID!$B$3:$U$3),0))*GRID!$H$42,
ROUNDUP(INDEX(GRID!$B$4:$U$15,MATCH(E$7,GRID!$A$4:$A$15,0),MATCH(1,($U$2=GRID!$B$1:$U$1)*(КАЛЕНДАРЬ!AJ23=GRID!$B$3:$U$3),0))*GRID!$H$42*(1-GRID!$H$43),0))</f>
        <v>21600</v>
      </c>
      <c r="F381" s="8" cm="1">
        <f t="array" ref="F381">IF($I$2="Длительное проживание от 30 ночей ",
INDEX(GRID!$B$18:$U$29,MATCH(E$7,GRID!$A$18:$A$29,0),MATCH(1,($U$2=GRID!$B$1:$U$1)*(КАЛЕНДАРЬ!AJ23=GRID!$B$3:$U$3),0))*GRID!$H$42,
ROUNDUP(INDEX(GRID!$B$18:$U$29,MATCH(E$7,GRID!$A$18:$A$29,0),MATCH(1,($U$2=GRID!$B$1:$U$1)*(КАЛЕНДАРЬ!AJ23=GRID!$B$3:$U$3),0))*GRID!$H$42*(1-GRID!$H$43),0))</f>
        <v>25200</v>
      </c>
      <c r="G381" s="57" t="s">
        <v>119</v>
      </c>
      <c r="H381" s="57" t="s">
        <v>119</v>
      </c>
      <c r="I381" s="8" cm="1">
        <f t="array" ref="I381">IF($I$2="Длительное проживание от 30 ночей ",
INDEX(GRID!$B$4:$U$15,MATCH(I$7,GRID!$A$4:$A$15,0),MATCH(1,($U$2=GRID!$B$1:$U$1)*(КАЛЕНДАРЬ!AJ23=GRID!$B$3:$U$3),0))*GRID!$H$42,
ROUNDUP(INDEX(GRID!$B$4:$U$15,MATCH(I$7,GRID!$A$4:$A$15,0),MATCH(1,($U$2=GRID!$B$1:$U$1)*(КАЛЕНДАРЬ!AJ23=GRID!$B$3:$U$3),0))*GRID!$H$42*(1-GRID!$H$43),0))</f>
        <v>28584</v>
      </c>
      <c r="J381" s="8" cm="1">
        <f t="array" ref="J381">IF($I$2="Длительное проживание от 30 ночей ",
INDEX(GRID!$B$18:$U$29,MATCH(I$7,GRID!$A$18:$A$29,0),MATCH(1,($U$2=GRID!$B$1:$U$1)*(КАЛЕНДАРЬ!AJ23=GRID!$B$3:$U$3),0))*GRID!$H$42,
ROUNDUP(INDEX(GRID!$B$18:$U$29,MATCH(I$7,GRID!$A$18:$A$29,0),MATCH(1,($U$2=GRID!$B$1:$U$1)*(КАЛЕНДАРЬ!AJ23=GRID!$B$3:$U$3),0))*GRID!$H$42*(1-GRID!$H$43),0))</f>
        <v>32184</v>
      </c>
      <c r="K381" s="57" t="s">
        <v>119</v>
      </c>
      <c r="L381" s="57" t="s">
        <v>119</v>
      </c>
      <c r="M381" s="8" cm="1">
        <f t="array" ref="M381">IF($I$2="Длительное проживание от 30 ночей ",
INDEX(GRID!$B$4:$U$15,MATCH(M$7,GRID!$A$4:$A$15,0),MATCH(1,($U$2=GRID!$B$1:$U$1)*(КАЛЕНДАРЬ!AJ23=GRID!$B$3:$U$3),0))*GRID!$H$42,
ROUNDUP(INDEX(GRID!$B$4:$U$15,MATCH(M$7,GRID!$A$4:$A$15,0),MATCH(1,($U$2=GRID!$B$1:$U$1)*(КАЛЕНДАРЬ!AJ23=GRID!$B$3:$U$3),0))*GRID!$H$42*(1-GRID!$H$43),0))</f>
        <v>46944</v>
      </c>
      <c r="N381" s="8" cm="1">
        <f t="array" ref="N381">IF($I$2="Длительное проживание от 30 ночей ",
INDEX(GRID!$B$18:$U$29,MATCH(M$7,GRID!$A$18:$A$29,0),MATCH(1,($U$2=GRID!$B$1:$U$1)*(КАЛЕНДАРЬ!AJ23=GRID!$B$3:$U$3),0))*GRID!$H$42,
ROUNDUP(INDEX(GRID!$B$18:$U$29,MATCH(M$7,GRID!$A$18:$A$29,0),MATCH(1,($U$2=GRID!$B$1:$U$1)*(КАЛЕНДАРЬ!AJ23=GRID!$B$3:$U$3),0))*GRID!$H$42*(1-GRID!$H$43),0))</f>
        <v>50544</v>
      </c>
      <c r="O381" s="57" t="s">
        <v>119</v>
      </c>
      <c r="P381" s="8" cm="1">
        <f t="array" ref="P381">IF($I$2="Длительное проживание от 30 ночей ",
INDEX(GRID!$B$4:$U$15,MATCH(P$7,GRID!$A$4:$A$15,0),MATCH(1,($U$2=GRID!$B$1:$U$1)*(КАЛЕНДАРЬ!AJ23=GRID!$B$3:$U$3),0))*GRID!$H$42,
ROUNDUP(INDEX(GRID!$B$4:$U$15,MATCH(P$7,GRID!$A$4:$A$15,0),MATCH(1,($U$2=GRID!$B$1:$U$1)*(КАЛЕНДАРЬ!AJ23=GRID!$B$3:$U$3),0))*GRID!$H$42*(1-GRID!$H$43),0))</f>
        <v>100584</v>
      </c>
      <c r="Q381" s="8" cm="1">
        <f t="array" ref="Q381">IF($I$2="Длительное проживание от 30 ночей ",
INDEX(GRID!$B$4:$U$15,MATCH(Q$7,GRID!$A$4:$A$15,0),MATCH(1,($U$2=GRID!$B$1:$U$1)*(КАЛЕНДАРЬ!AJ23=GRID!$B$3:$U$3),0))*GRID!$H$42,
ROUNDUP(INDEX(GRID!$B$4:$U$15,MATCH(Q$7,GRID!$A$4:$A$15,0),MATCH(1,($U$2=GRID!$B$1:$U$1)*(КАЛЕНДАРЬ!AJ23=GRID!$B$3:$U$3),0))*GRID!$H$42*(1-GRID!$H$43),0))</f>
        <v>118368</v>
      </c>
      <c r="R381" s="57" t="s">
        <v>119</v>
      </c>
      <c r="S381" s="57" t="s">
        <v>119</v>
      </c>
      <c r="T381" s="57" t="s">
        <v>119</v>
      </c>
    </row>
    <row r="382" spans="1:20" ht="12.75" customHeight="1">
      <c r="A382" s="148" t="s">
        <v>11</v>
      </c>
      <c r="B382" s="149">
        <v>21</v>
      </c>
      <c r="C382" s="8" cm="1">
        <f t="array" ref="C382">IF($I$2="Длительное проживание от 30 ночей ",
INDEX(GRID!$B$4:$U$15,MATCH(C$7,GRID!$A$4:$A$15,0),MATCH(1,($U$2=GRID!$B$1:$U$1)*(КАЛЕНДАРЬ!AJ24=GRID!$B$3:$U$3),0))*GRID!$H$42,
ROUNDUP(INDEX(GRID!$B$4:$U$15,MATCH(C$7,GRID!$A$4:$A$15,0),MATCH(1,($U$2=GRID!$B$1:$U$1)*(КАЛЕНДАРЬ!AJ24=GRID!$B$3:$U$3),0))*GRID!$H$42*(1-GRID!$H$43),0))</f>
        <v>16200</v>
      </c>
      <c r="D382" s="8" cm="1">
        <f t="array" ref="D382">IF($I$2="Длительное проживание от 30 ночей ",
INDEX(GRID!$B$18:$U$29,MATCH(C$7,GRID!$A$18:$A$29,0),MATCH(1,($U$2=GRID!$B$1:$U$1)*(КАЛЕНДАРЬ!AJ24=GRID!$B$3:$U$3),0))*GRID!$H$42,
ROUNDUP(INDEX(GRID!$B$18:$U$29,MATCH(C$7,GRID!$A$18:$A$29,0),MATCH(1,($U$2=GRID!$B$1:$U$1)*(КАЛЕНДАРЬ!AJ24=GRID!$B$3:$U$3),0))*GRID!$H$42*(1-GRID!$H$43),0))</f>
        <v>19800</v>
      </c>
      <c r="E382" s="8" cm="1">
        <f t="array" ref="E382">IF($I$2="Длительное проживание от 30 ночей ",
INDEX(GRID!$B$4:$U$15,MATCH(E$7,GRID!$A$4:$A$15,0),MATCH(1,($U$2=GRID!$B$1:$U$1)*(КАЛЕНДАРЬ!AJ24=GRID!$B$3:$U$3),0))*GRID!$H$42,
ROUNDUP(INDEX(GRID!$B$4:$U$15,MATCH(E$7,GRID!$A$4:$A$15,0),MATCH(1,($U$2=GRID!$B$1:$U$1)*(КАЛЕНДАРЬ!AJ24=GRID!$B$3:$U$3),0))*GRID!$H$42*(1-GRID!$H$43),0))</f>
        <v>19584</v>
      </c>
      <c r="F382" s="8" cm="1">
        <f t="array" ref="F382">IF($I$2="Длительное проживание от 30 ночей ",
INDEX(GRID!$B$18:$U$29,MATCH(E$7,GRID!$A$18:$A$29,0),MATCH(1,($U$2=GRID!$B$1:$U$1)*(КАЛЕНДАРЬ!AJ24=GRID!$B$3:$U$3),0))*GRID!$H$42,
ROUNDUP(INDEX(GRID!$B$18:$U$29,MATCH(E$7,GRID!$A$18:$A$29,0),MATCH(1,($U$2=GRID!$B$1:$U$1)*(КАЛЕНДАРЬ!AJ24=GRID!$B$3:$U$3),0))*GRID!$H$42*(1-GRID!$H$43),0))</f>
        <v>23184</v>
      </c>
      <c r="G382" s="57" t="s">
        <v>119</v>
      </c>
      <c r="H382" s="57" t="s">
        <v>119</v>
      </c>
      <c r="I382" s="8" cm="1">
        <f t="array" ref="I382">IF($I$2="Длительное проживание от 30 ночей ",
INDEX(GRID!$B$4:$U$15,MATCH(I$7,GRID!$A$4:$A$15,0),MATCH(1,($U$2=GRID!$B$1:$U$1)*(КАЛЕНДАРЬ!AJ24=GRID!$B$3:$U$3),0))*GRID!$H$42,
ROUNDUP(INDEX(GRID!$B$4:$U$15,MATCH(I$7,GRID!$A$4:$A$15,0),MATCH(1,($U$2=GRID!$B$1:$U$1)*(КАЛЕНДАРЬ!AJ24=GRID!$B$3:$U$3),0))*GRID!$H$42*(1-GRID!$H$43),0))</f>
        <v>26064</v>
      </c>
      <c r="J382" s="8" cm="1">
        <f t="array" ref="J382">IF($I$2="Длительное проживание от 30 ночей ",
INDEX(GRID!$B$18:$U$29,MATCH(I$7,GRID!$A$18:$A$29,0),MATCH(1,($U$2=GRID!$B$1:$U$1)*(КАЛЕНДАРЬ!AJ24=GRID!$B$3:$U$3),0))*GRID!$H$42,
ROUNDUP(INDEX(GRID!$B$18:$U$29,MATCH(I$7,GRID!$A$18:$A$29,0),MATCH(1,($U$2=GRID!$B$1:$U$1)*(КАЛЕНДАРЬ!AJ24=GRID!$B$3:$U$3),0))*GRID!$H$42*(1-GRID!$H$43),0))</f>
        <v>29664</v>
      </c>
      <c r="K382" s="57" t="s">
        <v>119</v>
      </c>
      <c r="L382" s="57" t="s">
        <v>119</v>
      </c>
      <c r="M382" s="8" cm="1">
        <f t="array" ref="M382">IF($I$2="Длительное проживание от 30 ночей ",
INDEX(GRID!$B$4:$U$15,MATCH(M$7,GRID!$A$4:$A$15,0),MATCH(1,($U$2=GRID!$B$1:$U$1)*(КАЛЕНДАРЬ!AJ24=GRID!$B$3:$U$3),0))*GRID!$H$42,
ROUNDUP(INDEX(GRID!$B$4:$U$15,MATCH(M$7,GRID!$A$4:$A$15,0),MATCH(1,($U$2=GRID!$B$1:$U$1)*(КАЛЕНДАРЬ!AJ24=GRID!$B$3:$U$3),0))*GRID!$H$42*(1-GRID!$H$43),0))</f>
        <v>44064</v>
      </c>
      <c r="N382" s="8" cm="1">
        <f t="array" ref="N382">IF($I$2="Длительное проживание от 30 ночей ",
INDEX(GRID!$B$18:$U$29,MATCH(M$7,GRID!$A$18:$A$29,0),MATCH(1,($U$2=GRID!$B$1:$U$1)*(КАЛЕНДАРЬ!AJ24=GRID!$B$3:$U$3),0))*GRID!$H$42,
ROUNDUP(INDEX(GRID!$B$18:$U$29,MATCH(M$7,GRID!$A$18:$A$29,0),MATCH(1,($U$2=GRID!$B$1:$U$1)*(КАЛЕНДАРЬ!AJ24=GRID!$B$3:$U$3),0))*GRID!$H$42*(1-GRID!$H$43),0))</f>
        <v>47664</v>
      </c>
      <c r="O382" s="57" t="s">
        <v>119</v>
      </c>
      <c r="P382" s="8" cm="1">
        <f t="array" ref="P382">IF($I$2="Длительное проживание от 30 ночей ",
INDEX(GRID!$B$4:$U$15,MATCH(P$7,GRID!$A$4:$A$15,0),MATCH(1,($U$2=GRID!$B$1:$U$1)*(КАЛЕНДАРЬ!AJ24=GRID!$B$3:$U$3),0))*GRID!$H$42,
ROUNDUP(INDEX(GRID!$B$4:$U$15,MATCH(P$7,GRID!$A$4:$A$15,0),MATCH(1,($U$2=GRID!$B$1:$U$1)*(КАЛЕНДАРЬ!AJ24=GRID!$B$3:$U$3),0))*GRID!$H$42*(1-GRID!$H$43),0))</f>
        <v>96768</v>
      </c>
      <c r="Q382" s="8" cm="1">
        <f t="array" ref="Q382">IF($I$2="Длительное проживание от 30 ночей ",
INDEX(GRID!$B$4:$U$15,MATCH(Q$7,GRID!$A$4:$A$15,0),MATCH(1,($U$2=GRID!$B$1:$U$1)*(КАЛЕНДАРЬ!AJ24=GRID!$B$3:$U$3),0))*GRID!$H$42,
ROUNDUP(INDEX(GRID!$B$4:$U$15,MATCH(Q$7,GRID!$A$4:$A$15,0),MATCH(1,($U$2=GRID!$B$1:$U$1)*(КАЛЕНДАРЬ!AJ24=GRID!$B$3:$U$3),0))*GRID!$H$42*(1-GRID!$H$43),0))</f>
        <v>114048</v>
      </c>
      <c r="R382" s="57" t="s">
        <v>119</v>
      </c>
      <c r="S382" s="57" t="s">
        <v>119</v>
      </c>
      <c r="T382" s="57" t="s">
        <v>119</v>
      </c>
    </row>
    <row r="383" spans="1:20" ht="12.75" customHeight="1">
      <c r="A383" s="148" t="s">
        <v>12</v>
      </c>
      <c r="B383" s="149">
        <v>22</v>
      </c>
      <c r="C383" s="8" cm="1">
        <f t="array" ref="C383">IF($I$2="Длительное проживание от 30 ночей ",
INDEX(GRID!$B$4:$U$15,MATCH(C$7,GRID!$A$4:$A$15,0),MATCH(1,($U$2=GRID!$B$1:$U$1)*(КАЛЕНДАРЬ!AJ25=GRID!$B$3:$U$3),0))*GRID!$H$42,
ROUNDUP(INDEX(GRID!$B$4:$U$15,MATCH(C$7,GRID!$A$4:$A$15,0),MATCH(1,($U$2=GRID!$B$1:$U$1)*(КАЛЕНДАРЬ!AJ25=GRID!$B$3:$U$3),0))*GRID!$H$42*(1-GRID!$H$43),0))</f>
        <v>16200</v>
      </c>
      <c r="D383" s="8" cm="1">
        <f t="array" ref="D383">IF($I$2="Длительное проживание от 30 ночей ",
INDEX(GRID!$B$18:$U$29,MATCH(C$7,GRID!$A$18:$A$29,0),MATCH(1,($U$2=GRID!$B$1:$U$1)*(КАЛЕНДАРЬ!AJ25=GRID!$B$3:$U$3),0))*GRID!$H$42,
ROUNDUP(INDEX(GRID!$B$18:$U$29,MATCH(C$7,GRID!$A$18:$A$29,0),MATCH(1,($U$2=GRID!$B$1:$U$1)*(КАЛЕНДАРЬ!AJ25=GRID!$B$3:$U$3),0))*GRID!$H$42*(1-GRID!$H$43),0))</f>
        <v>19800</v>
      </c>
      <c r="E383" s="8" cm="1">
        <f t="array" ref="E383">IF($I$2="Длительное проживание от 30 ночей ",
INDEX(GRID!$B$4:$U$15,MATCH(E$7,GRID!$A$4:$A$15,0),MATCH(1,($U$2=GRID!$B$1:$U$1)*(КАЛЕНДАРЬ!AJ25=GRID!$B$3:$U$3),0))*GRID!$H$42,
ROUNDUP(INDEX(GRID!$B$4:$U$15,MATCH(E$7,GRID!$A$4:$A$15,0),MATCH(1,($U$2=GRID!$B$1:$U$1)*(КАЛЕНДАРЬ!AJ25=GRID!$B$3:$U$3),0))*GRID!$H$42*(1-GRID!$H$43),0))</f>
        <v>19584</v>
      </c>
      <c r="F383" s="8" cm="1">
        <f t="array" ref="F383">IF($I$2="Длительное проживание от 30 ночей ",
INDEX(GRID!$B$18:$U$29,MATCH(E$7,GRID!$A$18:$A$29,0),MATCH(1,($U$2=GRID!$B$1:$U$1)*(КАЛЕНДАРЬ!AJ25=GRID!$B$3:$U$3),0))*GRID!$H$42,
ROUNDUP(INDEX(GRID!$B$18:$U$29,MATCH(E$7,GRID!$A$18:$A$29,0),MATCH(1,($U$2=GRID!$B$1:$U$1)*(КАЛЕНДАРЬ!AJ25=GRID!$B$3:$U$3),0))*GRID!$H$42*(1-GRID!$H$43),0))</f>
        <v>23184</v>
      </c>
      <c r="G383" s="57" t="s">
        <v>119</v>
      </c>
      <c r="H383" s="57" t="s">
        <v>119</v>
      </c>
      <c r="I383" s="8" cm="1">
        <f t="array" ref="I383">IF($I$2="Длительное проживание от 30 ночей ",
INDEX(GRID!$B$4:$U$15,MATCH(I$7,GRID!$A$4:$A$15,0),MATCH(1,($U$2=GRID!$B$1:$U$1)*(КАЛЕНДАРЬ!AJ25=GRID!$B$3:$U$3),0))*GRID!$H$42,
ROUNDUP(INDEX(GRID!$B$4:$U$15,MATCH(I$7,GRID!$A$4:$A$15,0),MATCH(1,($U$2=GRID!$B$1:$U$1)*(КАЛЕНДАРЬ!AJ25=GRID!$B$3:$U$3),0))*GRID!$H$42*(1-GRID!$H$43),0))</f>
        <v>26064</v>
      </c>
      <c r="J383" s="8" cm="1">
        <f t="array" ref="J383">IF($I$2="Длительное проживание от 30 ночей ",
INDEX(GRID!$B$18:$U$29,MATCH(I$7,GRID!$A$18:$A$29,0),MATCH(1,($U$2=GRID!$B$1:$U$1)*(КАЛЕНДАРЬ!AJ25=GRID!$B$3:$U$3),0))*GRID!$H$42,
ROUNDUP(INDEX(GRID!$B$18:$U$29,MATCH(I$7,GRID!$A$18:$A$29,0),MATCH(1,($U$2=GRID!$B$1:$U$1)*(КАЛЕНДАРЬ!AJ25=GRID!$B$3:$U$3),0))*GRID!$H$42*(1-GRID!$H$43),0))</f>
        <v>29664</v>
      </c>
      <c r="K383" s="57" t="s">
        <v>119</v>
      </c>
      <c r="L383" s="57" t="s">
        <v>119</v>
      </c>
      <c r="M383" s="8" cm="1">
        <f t="array" ref="M383">IF($I$2="Длительное проживание от 30 ночей ",
INDEX(GRID!$B$4:$U$15,MATCH(M$7,GRID!$A$4:$A$15,0),MATCH(1,($U$2=GRID!$B$1:$U$1)*(КАЛЕНДАРЬ!AJ25=GRID!$B$3:$U$3),0))*GRID!$H$42,
ROUNDUP(INDEX(GRID!$B$4:$U$15,MATCH(M$7,GRID!$A$4:$A$15,0),MATCH(1,($U$2=GRID!$B$1:$U$1)*(КАЛЕНДАРЬ!AJ25=GRID!$B$3:$U$3),0))*GRID!$H$42*(1-GRID!$H$43),0))</f>
        <v>44064</v>
      </c>
      <c r="N383" s="8" cm="1">
        <f t="array" ref="N383">IF($I$2="Длительное проживание от 30 ночей ",
INDEX(GRID!$B$18:$U$29,MATCH(M$7,GRID!$A$18:$A$29,0),MATCH(1,($U$2=GRID!$B$1:$U$1)*(КАЛЕНДАРЬ!AJ25=GRID!$B$3:$U$3),0))*GRID!$H$42,
ROUNDUP(INDEX(GRID!$B$18:$U$29,MATCH(M$7,GRID!$A$18:$A$29,0),MATCH(1,($U$2=GRID!$B$1:$U$1)*(КАЛЕНДАРЬ!AJ25=GRID!$B$3:$U$3),0))*GRID!$H$42*(1-GRID!$H$43),0))</f>
        <v>47664</v>
      </c>
      <c r="O383" s="57" t="s">
        <v>119</v>
      </c>
      <c r="P383" s="8" cm="1">
        <f t="array" ref="P383">IF($I$2="Длительное проживание от 30 ночей ",
INDEX(GRID!$B$4:$U$15,MATCH(P$7,GRID!$A$4:$A$15,0),MATCH(1,($U$2=GRID!$B$1:$U$1)*(КАЛЕНДАРЬ!AJ25=GRID!$B$3:$U$3),0))*GRID!$H$42,
ROUNDUP(INDEX(GRID!$B$4:$U$15,MATCH(P$7,GRID!$A$4:$A$15,0),MATCH(1,($U$2=GRID!$B$1:$U$1)*(КАЛЕНДАРЬ!AJ25=GRID!$B$3:$U$3),0))*GRID!$H$42*(1-GRID!$H$43),0))</f>
        <v>96768</v>
      </c>
      <c r="Q383" s="8" cm="1">
        <f t="array" ref="Q383">IF($I$2="Длительное проживание от 30 ночей ",
INDEX(GRID!$B$4:$U$15,MATCH(Q$7,GRID!$A$4:$A$15,0),MATCH(1,($U$2=GRID!$B$1:$U$1)*(КАЛЕНДАРЬ!AJ25=GRID!$B$3:$U$3),0))*GRID!$H$42,
ROUNDUP(INDEX(GRID!$B$4:$U$15,MATCH(Q$7,GRID!$A$4:$A$15,0),MATCH(1,($U$2=GRID!$B$1:$U$1)*(КАЛЕНДАРЬ!AJ25=GRID!$B$3:$U$3),0))*GRID!$H$42*(1-GRID!$H$43),0))</f>
        <v>114048</v>
      </c>
      <c r="R383" s="57" t="s">
        <v>119</v>
      </c>
      <c r="S383" s="57" t="s">
        <v>119</v>
      </c>
      <c r="T383" s="57" t="s">
        <v>119</v>
      </c>
    </row>
    <row r="384" spans="1:20" ht="12.75" customHeight="1">
      <c r="A384" s="148" t="s">
        <v>13</v>
      </c>
      <c r="B384" s="149">
        <v>23</v>
      </c>
      <c r="C384" s="8" cm="1">
        <f t="array" ref="C384">IF($I$2="Длительное проживание от 30 ночей ",
INDEX(GRID!$B$4:$U$15,MATCH(C$7,GRID!$A$4:$A$15,0),MATCH(1,($U$2=GRID!$B$1:$U$1)*(КАЛЕНДАРЬ!AJ26=GRID!$B$3:$U$3),0))*GRID!$H$42,
ROUNDUP(INDEX(GRID!$B$4:$U$15,MATCH(C$7,GRID!$A$4:$A$15,0),MATCH(1,($U$2=GRID!$B$1:$U$1)*(КАЛЕНДАРЬ!AJ26=GRID!$B$3:$U$3),0))*GRID!$H$42*(1-GRID!$H$43),0))</f>
        <v>16200</v>
      </c>
      <c r="D384" s="8" cm="1">
        <f t="array" ref="D384">IF($I$2="Длительное проживание от 30 ночей ",
INDEX(GRID!$B$18:$U$29,MATCH(C$7,GRID!$A$18:$A$29,0),MATCH(1,($U$2=GRID!$B$1:$U$1)*(КАЛЕНДАРЬ!AJ26=GRID!$B$3:$U$3),0))*GRID!$H$42,
ROUNDUP(INDEX(GRID!$B$18:$U$29,MATCH(C$7,GRID!$A$18:$A$29,0),MATCH(1,($U$2=GRID!$B$1:$U$1)*(КАЛЕНДАРЬ!AJ26=GRID!$B$3:$U$3),0))*GRID!$H$42*(1-GRID!$H$43),0))</f>
        <v>19800</v>
      </c>
      <c r="E384" s="8" cm="1">
        <f t="array" ref="E384">IF($I$2="Длительное проживание от 30 ночей ",
INDEX(GRID!$B$4:$U$15,MATCH(E$7,GRID!$A$4:$A$15,0),MATCH(1,($U$2=GRID!$B$1:$U$1)*(КАЛЕНДАРЬ!AJ26=GRID!$B$3:$U$3),0))*GRID!$H$42,
ROUNDUP(INDEX(GRID!$B$4:$U$15,MATCH(E$7,GRID!$A$4:$A$15,0),MATCH(1,($U$2=GRID!$B$1:$U$1)*(КАЛЕНДАРЬ!AJ26=GRID!$B$3:$U$3),0))*GRID!$H$42*(1-GRID!$H$43),0))</f>
        <v>19584</v>
      </c>
      <c r="F384" s="8" cm="1">
        <f t="array" ref="F384">IF($I$2="Длительное проживание от 30 ночей ",
INDEX(GRID!$B$18:$U$29,MATCH(E$7,GRID!$A$18:$A$29,0),MATCH(1,($U$2=GRID!$B$1:$U$1)*(КАЛЕНДАРЬ!AJ26=GRID!$B$3:$U$3),0))*GRID!$H$42,
ROUNDUP(INDEX(GRID!$B$18:$U$29,MATCH(E$7,GRID!$A$18:$A$29,0),MATCH(1,($U$2=GRID!$B$1:$U$1)*(КАЛЕНДАРЬ!AJ26=GRID!$B$3:$U$3),0))*GRID!$H$42*(1-GRID!$H$43),0))</f>
        <v>23184</v>
      </c>
      <c r="G384" s="57" t="s">
        <v>119</v>
      </c>
      <c r="H384" s="57" t="s">
        <v>119</v>
      </c>
      <c r="I384" s="8" cm="1">
        <f t="array" ref="I384">IF($I$2="Длительное проживание от 30 ночей ",
INDEX(GRID!$B$4:$U$15,MATCH(I$7,GRID!$A$4:$A$15,0),MATCH(1,($U$2=GRID!$B$1:$U$1)*(КАЛЕНДАРЬ!AJ26=GRID!$B$3:$U$3),0))*GRID!$H$42,
ROUNDUP(INDEX(GRID!$B$4:$U$15,MATCH(I$7,GRID!$A$4:$A$15,0),MATCH(1,($U$2=GRID!$B$1:$U$1)*(КАЛЕНДАРЬ!AJ26=GRID!$B$3:$U$3),0))*GRID!$H$42*(1-GRID!$H$43),0))</f>
        <v>26064</v>
      </c>
      <c r="J384" s="8" cm="1">
        <f t="array" ref="J384">IF($I$2="Длительное проживание от 30 ночей ",
INDEX(GRID!$B$18:$U$29,MATCH(I$7,GRID!$A$18:$A$29,0),MATCH(1,($U$2=GRID!$B$1:$U$1)*(КАЛЕНДАРЬ!AJ26=GRID!$B$3:$U$3),0))*GRID!$H$42,
ROUNDUP(INDEX(GRID!$B$18:$U$29,MATCH(I$7,GRID!$A$18:$A$29,0),MATCH(1,($U$2=GRID!$B$1:$U$1)*(КАЛЕНДАРЬ!AJ26=GRID!$B$3:$U$3),0))*GRID!$H$42*(1-GRID!$H$43),0))</f>
        <v>29664</v>
      </c>
      <c r="K384" s="57" t="s">
        <v>119</v>
      </c>
      <c r="L384" s="57" t="s">
        <v>119</v>
      </c>
      <c r="M384" s="8" cm="1">
        <f t="array" ref="M384">IF($I$2="Длительное проживание от 30 ночей ",
INDEX(GRID!$B$4:$U$15,MATCH(M$7,GRID!$A$4:$A$15,0),MATCH(1,($U$2=GRID!$B$1:$U$1)*(КАЛЕНДАРЬ!AJ26=GRID!$B$3:$U$3),0))*GRID!$H$42,
ROUNDUP(INDEX(GRID!$B$4:$U$15,MATCH(M$7,GRID!$A$4:$A$15,0),MATCH(1,($U$2=GRID!$B$1:$U$1)*(КАЛЕНДАРЬ!AJ26=GRID!$B$3:$U$3),0))*GRID!$H$42*(1-GRID!$H$43),0))</f>
        <v>44064</v>
      </c>
      <c r="N384" s="8" cm="1">
        <f t="array" ref="N384">IF($I$2="Длительное проживание от 30 ночей ",
INDEX(GRID!$B$18:$U$29,MATCH(M$7,GRID!$A$18:$A$29,0),MATCH(1,($U$2=GRID!$B$1:$U$1)*(КАЛЕНДАРЬ!AJ26=GRID!$B$3:$U$3),0))*GRID!$H$42,
ROUNDUP(INDEX(GRID!$B$18:$U$29,MATCH(M$7,GRID!$A$18:$A$29,0),MATCH(1,($U$2=GRID!$B$1:$U$1)*(КАЛЕНДАРЬ!AJ26=GRID!$B$3:$U$3),0))*GRID!$H$42*(1-GRID!$H$43),0))</f>
        <v>47664</v>
      </c>
      <c r="O384" s="57" t="s">
        <v>119</v>
      </c>
      <c r="P384" s="8" cm="1">
        <f t="array" ref="P384">IF($I$2="Длительное проживание от 30 ночей ",
INDEX(GRID!$B$4:$U$15,MATCH(P$7,GRID!$A$4:$A$15,0),MATCH(1,($U$2=GRID!$B$1:$U$1)*(КАЛЕНДАРЬ!AJ26=GRID!$B$3:$U$3),0))*GRID!$H$42,
ROUNDUP(INDEX(GRID!$B$4:$U$15,MATCH(P$7,GRID!$A$4:$A$15,0),MATCH(1,($U$2=GRID!$B$1:$U$1)*(КАЛЕНДАРЬ!AJ26=GRID!$B$3:$U$3),0))*GRID!$H$42*(1-GRID!$H$43),0))</f>
        <v>96768</v>
      </c>
      <c r="Q384" s="8" cm="1">
        <f t="array" ref="Q384">IF($I$2="Длительное проживание от 30 ночей ",
INDEX(GRID!$B$4:$U$15,MATCH(Q$7,GRID!$A$4:$A$15,0),MATCH(1,($U$2=GRID!$B$1:$U$1)*(КАЛЕНДАРЬ!AJ26=GRID!$B$3:$U$3),0))*GRID!$H$42,
ROUNDUP(INDEX(GRID!$B$4:$U$15,MATCH(Q$7,GRID!$A$4:$A$15,0),MATCH(1,($U$2=GRID!$B$1:$U$1)*(КАЛЕНДАРЬ!AJ26=GRID!$B$3:$U$3),0))*GRID!$H$42*(1-GRID!$H$43),0))</f>
        <v>114048</v>
      </c>
      <c r="R384" s="57" t="s">
        <v>119</v>
      </c>
      <c r="S384" s="57" t="s">
        <v>119</v>
      </c>
      <c r="T384" s="57" t="s">
        <v>119</v>
      </c>
    </row>
    <row r="385" spans="1:20" ht="12.75" customHeight="1">
      <c r="A385" s="148" t="s">
        <v>14</v>
      </c>
      <c r="B385" s="149">
        <v>24</v>
      </c>
      <c r="C385" s="8" cm="1">
        <f t="array" ref="C385">IF($I$2="Длительное проживание от 30 ночей ",
INDEX(GRID!$B$4:$U$15,MATCH(C$7,GRID!$A$4:$A$15,0),MATCH(1,($U$2=GRID!$B$1:$U$1)*(КАЛЕНДАРЬ!AJ27=GRID!$B$3:$U$3),0))*GRID!$H$42,
ROUNDUP(INDEX(GRID!$B$4:$U$15,MATCH(C$7,GRID!$A$4:$A$15,0),MATCH(1,($U$2=GRID!$B$1:$U$1)*(КАЛЕНДАРЬ!AJ27=GRID!$B$3:$U$3),0))*GRID!$H$42*(1-GRID!$H$43),0))</f>
        <v>16200</v>
      </c>
      <c r="D385" s="8" cm="1">
        <f t="array" ref="D385">IF($I$2="Длительное проживание от 30 ночей ",
INDEX(GRID!$B$18:$U$29,MATCH(C$7,GRID!$A$18:$A$29,0),MATCH(1,($U$2=GRID!$B$1:$U$1)*(КАЛЕНДАРЬ!AJ27=GRID!$B$3:$U$3),0))*GRID!$H$42,
ROUNDUP(INDEX(GRID!$B$18:$U$29,MATCH(C$7,GRID!$A$18:$A$29,0),MATCH(1,($U$2=GRID!$B$1:$U$1)*(КАЛЕНДАРЬ!AJ27=GRID!$B$3:$U$3),0))*GRID!$H$42*(1-GRID!$H$43),0))</f>
        <v>19800</v>
      </c>
      <c r="E385" s="8" cm="1">
        <f t="array" ref="E385">IF($I$2="Длительное проживание от 30 ночей ",
INDEX(GRID!$B$4:$U$15,MATCH(E$7,GRID!$A$4:$A$15,0),MATCH(1,($U$2=GRID!$B$1:$U$1)*(КАЛЕНДАРЬ!AJ27=GRID!$B$3:$U$3),0))*GRID!$H$42,
ROUNDUP(INDEX(GRID!$B$4:$U$15,MATCH(E$7,GRID!$A$4:$A$15,0),MATCH(1,($U$2=GRID!$B$1:$U$1)*(КАЛЕНДАРЬ!AJ27=GRID!$B$3:$U$3),0))*GRID!$H$42*(1-GRID!$H$43),0))</f>
        <v>19584</v>
      </c>
      <c r="F385" s="8" cm="1">
        <f t="array" ref="F385">IF($I$2="Длительное проживание от 30 ночей ",
INDEX(GRID!$B$18:$U$29,MATCH(E$7,GRID!$A$18:$A$29,0),MATCH(1,($U$2=GRID!$B$1:$U$1)*(КАЛЕНДАРЬ!AJ27=GRID!$B$3:$U$3),0))*GRID!$H$42,
ROUNDUP(INDEX(GRID!$B$18:$U$29,MATCH(E$7,GRID!$A$18:$A$29,0),MATCH(1,($U$2=GRID!$B$1:$U$1)*(КАЛЕНДАРЬ!AJ27=GRID!$B$3:$U$3),0))*GRID!$H$42*(1-GRID!$H$43),0))</f>
        <v>23184</v>
      </c>
      <c r="G385" s="57" t="s">
        <v>119</v>
      </c>
      <c r="H385" s="57" t="s">
        <v>119</v>
      </c>
      <c r="I385" s="8" cm="1">
        <f t="array" ref="I385">IF($I$2="Длительное проживание от 30 ночей ",
INDEX(GRID!$B$4:$U$15,MATCH(I$7,GRID!$A$4:$A$15,0),MATCH(1,($U$2=GRID!$B$1:$U$1)*(КАЛЕНДАРЬ!AJ27=GRID!$B$3:$U$3),0))*GRID!$H$42,
ROUNDUP(INDEX(GRID!$B$4:$U$15,MATCH(I$7,GRID!$A$4:$A$15,0),MATCH(1,($U$2=GRID!$B$1:$U$1)*(КАЛЕНДАРЬ!AJ27=GRID!$B$3:$U$3),0))*GRID!$H$42*(1-GRID!$H$43),0))</f>
        <v>26064</v>
      </c>
      <c r="J385" s="8" cm="1">
        <f t="array" ref="J385">IF($I$2="Длительное проживание от 30 ночей ",
INDEX(GRID!$B$18:$U$29,MATCH(I$7,GRID!$A$18:$A$29,0),MATCH(1,($U$2=GRID!$B$1:$U$1)*(КАЛЕНДАРЬ!AJ27=GRID!$B$3:$U$3),0))*GRID!$H$42,
ROUNDUP(INDEX(GRID!$B$18:$U$29,MATCH(I$7,GRID!$A$18:$A$29,0),MATCH(1,($U$2=GRID!$B$1:$U$1)*(КАЛЕНДАРЬ!AJ27=GRID!$B$3:$U$3),0))*GRID!$H$42*(1-GRID!$H$43),0))</f>
        <v>29664</v>
      </c>
      <c r="K385" s="57" t="s">
        <v>119</v>
      </c>
      <c r="L385" s="57" t="s">
        <v>119</v>
      </c>
      <c r="M385" s="8" cm="1">
        <f t="array" ref="M385">IF($I$2="Длительное проживание от 30 ночей ",
INDEX(GRID!$B$4:$U$15,MATCH(M$7,GRID!$A$4:$A$15,0),MATCH(1,($U$2=GRID!$B$1:$U$1)*(КАЛЕНДАРЬ!AJ27=GRID!$B$3:$U$3),0))*GRID!$H$42,
ROUNDUP(INDEX(GRID!$B$4:$U$15,MATCH(M$7,GRID!$A$4:$A$15,0),MATCH(1,($U$2=GRID!$B$1:$U$1)*(КАЛЕНДАРЬ!AJ27=GRID!$B$3:$U$3),0))*GRID!$H$42*(1-GRID!$H$43),0))</f>
        <v>44064</v>
      </c>
      <c r="N385" s="8" cm="1">
        <f t="array" ref="N385">IF($I$2="Длительное проживание от 30 ночей ",
INDEX(GRID!$B$18:$U$29,MATCH(M$7,GRID!$A$18:$A$29,0),MATCH(1,($U$2=GRID!$B$1:$U$1)*(КАЛЕНДАРЬ!AJ27=GRID!$B$3:$U$3),0))*GRID!$H$42,
ROUNDUP(INDEX(GRID!$B$18:$U$29,MATCH(M$7,GRID!$A$18:$A$29,0),MATCH(1,($U$2=GRID!$B$1:$U$1)*(КАЛЕНДАРЬ!AJ27=GRID!$B$3:$U$3),0))*GRID!$H$42*(1-GRID!$H$43),0))</f>
        <v>47664</v>
      </c>
      <c r="O385" s="57" t="s">
        <v>119</v>
      </c>
      <c r="P385" s="8" cm="1">
        <f t="array" ref="P385">IF($I$2="Длительное проживание от 30 ночей ",
INDEX(GRID!$B$4:$U$15,MATCH(P$7,GRID!$A$4:$A$15,0),MATCH(1,($U$2=GRID!$B$1:$U$1)*(КАЛЕНДАРЬ!AJ27=GRID!$B$3:$U$3),0))*GRID!$H$42,
ROUNDUP(INDEX(GRID!$B$4:$U$15,MATCH(P$7,GRID!$A$4:$A$15,0),MATCH(1,($U$2=GRID!$B$1:$U$1)*(КАЛЕНДАРЬ!AJ27=GRID!$B$3:$U$3),0))*GRID!$H$42*(1-GRID!$H$43),0))</f>
        <v>96768</v>
      </c>
      <c r="Q385" s="8" cm="1">
        <f t="array" ref="Q385">IF($I$2="Длительное проживание от 30 ночей ",
INDEX(GRID!$B$4:$U$15,MATCH(Q$7,GRID!$A$4:$A$15,0),MATCH(1,($U$2=GRID!$B$1:$U$1)*(КАЛЕНДАРЬ!AJ27=GRID!$B$3:$U$3),0))*GRID!$H$42,
ROUNDUP(INDEX(GRID!$B$4:$U$15,MATCH(Q$7,GRID!$A$4:$A$15,0),MATCH(1,($U$2=GRID!$B$1:$U$1)*(КАЛЕНДАРЬ!AJ27=GRID!$B$3:$U$3),0))*GRID!$H$42*(1-GRID!$H$43),0))</f>
        <v>114048</v>
      </c>
      <c r="R385" s="57" t="s">
        <v>119</v>
      </c>
      <c r="S385" s="57" t="s">
        <v>119</v>
      </c>
      <c r="T385" s="57" t="s">
        <v>119</v>
      </c>
    </row>
    <row r="386" spans="1:20" ht="12.75" customHeight="1">
      <c r="A386" s="148" t="s">
        <v>15</v>
      </c>
      <c r="B386" s="149">
        <v>25</v>
      </c>
      <c r="C386" s="8" cm="1">
        <f t="array" ref="C386">IF($I$2="Длительное проживание от 30 ночей ",
INDEX(GRID!$B$4:$U$15,MATCH(C$7,GRID!$A$4:$A$15,0),MATCH(1,($U$2=GRID!$B$1:$U$1)*(КАЛЕНДАРЬ!AJ28=GRID!$B$3:$U$3),0))*GRID!$H$42,
ROUNDUP(INDEX(GRID!$B$4:$U$15,MATCH(C$7,GRID!$A$4:$A$15,0),MATCH(1,($U$2=GRID!$B$1:$U$1)*(КАЛЕНДАРЬ!AJ28=GRID!$B$3:$U$3),0))*GRID!$H$42*(1-GRID!$H$43),0))</f>
        <v>16200</v>
      </c>
      <c r="D386" s="8" cm="1">
        <f t="array" ref="D386">IF($I$2="Длительное проживание от 30 ночей ",
INDEX(GRID!$B$18:$U$29,MATCH(C$7,GRID!$A$18:$A$29,0),MATCH(1,($U$2=GRID!$B$1:$U$1)*(КАЛЕНДАРЬ!AJ28=GRID!$B$3:$U$3),0))*GRID!$H$42,
ROUNDUP(INDEX(GRID!$B$18:$U$29,MATCH(C$7,GRID!$A$18:$A$29,0),MATCH(1,($U$2=GRID!$B$1:$U$1)*(КАЛЕНДАРЬ!AJ28=GRID!$B$3:$U$3),0))*GRID!$H$42*(1-GRID!$H$43),0))</f>
        <v>19800</v>
      </c>
      <c r="E386" s="8" cm="1">
        <f t="array" ref="E386">IF($I$2="Длительное проживание от 30 ночей ",
INDEX(GRID!$B$4:$U$15,MATCH(E$7,GRID!$A$4:$A$15,0),MATCH(1,($U$2=GRID!$B$1:$U$1)*(КАЛЕНДАРЬ!AJ28=GRID!$B$3:$U$3),0))*GRID!$H$42,
ROUNDUP(INDEX(GRID!$B$4:$U$15,MATCH(E$7,GRID!$A$4:$A$15,0),MATCH(1,($U$2=GRID!$B$1:$U$1)*(КАЛЕНДАРЬ!AJ28=GRID!$B$3:$U$3),0))*GRID!$H$42*(1-GRID!$H$43),0))</f>
        <v>19584</v>
      </c>
      <c r="F386" s="8" cm="1">
        <f t="array" ref="F386">IF($I$2="Длительное проживание от 30 ночей ",
INDEX(GRID!$B$18:$U$29,MATCH(E$7,GRID!$A$18:$A$29,0),MATCH(1,($U$2=GRID!$B$1:$U$1)*(КАЛЕНДАРЬ!AJ28=GRID!$B$3:$U$3),0))*GRID!$H$42,
ROUNDUP(INDEX(GRID!$B$18:$U$29,MATCH(E$7,GRID!$A$18:$A$29,0),MATCH(1,($U$2=GRID!$B$1:$U$1)*(КАЛЕНДАРЬ!AJ28=GRID!$B$3:$U$3),0))*GRID!$H$42*(1-GRID!$H$43),0))</f>
        <v>23184</v>
      </c>
      <c r="G386" s="57" t="s">
        <v>119</v>
      </c>
      <c r="H386" s="57" t="s">
        <v>119</v>
      </c>
      <c r="I386" s="8" cm="1">
        <f t="array" ref="I386">IF($I$2="Длительное проживание от 30 ночей ",
INDEX(GRID!$B$4:$U$15,MATCH(I$7,GRID!$A$4:$A$15,0),MATCH(1,($U$2=GRID!$B$1:$U$1)*(КАЛЕНДАРЬ!AJ28=GRID!$B$3:$U$3),0))*GRID!$H$42,
ROUNDUP(INDEX(GRID!$B$4:$U$15,MATCH(I$7,GRID!$A$4:$A$15,0),MATCH(1,($U$2=GRID!$B$1:$U$1)*(КАЛЕНДАРЬ!AJ28=GRID!$B$3:$U$3),0))*GRID!$H$42*(1-GRID!$H$43),0))</f>
        <v>26064</v>
      </c>
      <c r="J386" s="8" cm="1">
        <f t="array" ref="J386">IF($I$2="Длительное проживание от 30 ночей ",
INDEX(GRID!$B$18:$U$29,MATCH(I$7,GRID!$A$18:$A$29,0),MATCH(1,($U$2=GRID!$B$1:$U$1)*(КАЛЕНДАРЬ!AJ28=GRID!$B$3:$U$3),0))*GRID!$H$42,
ROUNDUP(INDEX(GRID!$B$18:$U$29,MATCH(I$7,GRID!$A$18:$A$29,0),MATCH(1,($U$2=GRID!$B$1:$U$1)*(КАЛЕНДАРЬ!AJ28=GRID!$B$3:$U$3),0))*GRID!$H$42*(1-GRID!$H$43),0))</f>
        <v>29664</v>
      </c>
      <c r="K386" s="57" t="s">
        <v>119</v>
      </c>
      <c r="L386" s="57" t="s">
        <v>119</v>
      </c>
      <c r="M386" s="8" cm="1">
        <f t="array" ref="M386">IF($I$2="Длительное проживание от 30 ночей ",
INDEX(GRID!$B$4:$U$15,MATCH(M$7,GRID!$A$4:$A$15,0),MATCH(1,($U$2=GRID!$B$1:$U$1)*(КАЛЕНДАРЬ!AJ28=GRID!$B$3:$U$3),0))*GRID!$H$42,
ROUNDUP(INDEX(GRID!$B$4:$U$15,MATCH(M$7,GRID!$A$4:$A$15,0),MATCH(1,($U$2=GRID!$B$1:$U$1)*(КАЛЕНДАРЬ!AJ28=GRID!$B$3:$U$3),0))*GRID!$H$42*(1-GRID!$H$43),0))</f>
        <v>44064</v>
      </c>
      <c r="N386" s="8" cm="1">
        <f t="array" ref="N386">IF($I$2="Длительное проживание от 30 ночей ",
INDEX(GRID!$B$18:$U$29,MATCH(M$7,GRID!$A$18:$A$29,0),MATCH(1,($U$2=GRID!$B$1:$U$1)*(КАЛЕНДАРЬ!AJ28=GRID!$B$3:$U$3),0))*GRID!$H$42,
ROUNDUP(INDEX(GRID!$B$18:$U$29,MATCH(M$7,GRID!$A$18:$A$29,0),MATCH(1,($U$2=GRID!$B$1:$U$1)*(КАЛЕНДАРЬ!AJ28=GRID!$B$3:$U$3),0))*GRID!$H$42*(1-GRID!$H$43),0))</f>
        <v>47664</v>
      </c>
      <c r="O386" s="57" t="s">
        <v>119</v>
      </c>
      <c r="P386" s="8" cm="1">
        <f t="array" ref="P386">IF($I$2="Длительное проживание от 30 ночей ",
INDEX(GRID!$B$4:$U$15,MATCH(P$7,GRID!$A$4:$A$15,0),MATCH(1,($U$2=GRID!$B$1:$U$1)*(КАЛЕНДАРЬ!AJ28=GRID!$B$3:$U$3),0))*GRID!$H$42,
ROUNDUP(INDEX(GRID!$B$4:$U$15,MATCH(P$7,GRID!$A$4:$A$15,0),MATCH(1,($U$2=GRID!$B$1:$U$1)*(КАЛЕНДАРЬ!AJ28=GRID!$B$3:$U$3),0))*GRID!$H$42*(1-GRID!$H$43),0))</f>
        <v>96768</v>
      </c>
      <c r="Q386" s="8" cm="1">
        <f t="array" ref="Q386">IF($I$2="Длительное проживание от 30 ночей ",
INDEX(GRID!$B$4:$U$15,MATCH(Q$7,GRID!$A$4:$A$15,0),MATCH(1,($U$2=GRID!$B$1:$U$1)*(КАЛЕНДАРЬ!AJ28=GRID!$B$3:$U$3),0))*GRID!$H$42,
ROUNDUP(INDEX(GRID!$B$4:$U$15,MATCH(Q$7,GRID!$A$4:$A$15,0),MATCH(1,($U$2=GRID!$B$1:$U$1)*(КАЛЕНДАРЬ!AJ28=GRID!$B$3:$U$3),0))*GRID!$H$42*(1-GRID!$H$43),0))</f>
        <v>114048</v>
      </c>
      <c r="R386" s="57" t="s">
        <v>119</v>
      </c>
      <c r="S386" s="57" t="s">
        <v>119</v>
      </c>
      <c r="T386" s="57" t="s">
        <v>119</v>
      </c>
    </row>
    <row r="387" spans="1:20" ht="12.75" customHeight="1">
      <c r="A387" s="148" t="s">
        <v>16</v>
      </c>
      <c r="B387" s="149">
        <v>26</v>
      </c>
      <c r="C387" s="8" cm="1">
        <f t="array" ref="C387">IF($I$2="Длительное проживание от 30 ночей ",
INDEX(GRID!$B$4:$U$15,MATCH(C$7,GRID!$A$4:$A$15,0),MATCH(1,($U$2=GRID!$B$1:$U$1)*(КАЛЕНДАРЬ!AJ29=GRID!$B$3:$U$3),0))*GRID!$H$42,
ROUNDUP(INDEX(GRID!$B$4:$U$15,MATCH(C$7,GRID!$A$4:$A$15,0),MATCH(1,($U$2=GRID!$B$1:$U$1)*(КАЛЕНДАРЬ!AJ29=GRID!$B$3:$U$3),0))*GRID!$H$42*(1-GRID!$H$43),0))</f>
        <v>18000</v>
      </c>
      <c r="D387" s="8" cm="1">
        <f t="array" ref="D387">IF($I$2="Длительное проживание от 30 ночей ",
INDEX(GRID!$B$18:$U$29,MATCH(C$7,GRID!$A$18:$A$29,0),MATCH(1,($U$2=GRID!$B$1:$U$1)*(КАЛЕНДАРЬ!AJ29=GRID!$B$3:$U$3),0))*GRID!$H$42,
ROUNDUP(INDEX(GRID!$B$18:$U$29,MATCH(C$7,GRID!$A$18:$A$29,0),MATCH(1,($U$2=GRID!$B$1:$U$1)*(КАЛЕНДАРЬ!AJ29=GRID!$B$3:$U$3),0))*GRID!$H$42*(1-GRID!$H$43),0))</f>
        <v>21600</v>
      </c>
      <c r="E387" s="8" cm="1">
        <f t="array" ref="E387">IF($I$2="Длительное проживание от 30 ночей ",
INDEX(GRID!$B$4:$U$15,MATCH(E$7,GRID!$A$4:$A$15,0),MATCH(1,($U$2=GRID!$B$1:$U$1)*(КАЛЕНДАРЬ!AJ29=GRID!$B$3:$U$3),0))*GRID!$H$42,
ROUNDUP(INDEX(GRID!$B$4:$U$15,MATCH(E$7,GRID!$A$4:$A$15,0),MATCH(1,($U$2=GRID!$B$1:$U$1)*(КАЛЕНДАРЬ!AJ29=GRID!$B$3:$U$3),0))*GRID!$H$42*(1-GRID!$H$43),0))</f>
        <v>21600</v>
      </c>
      <c r="F387" s="8" cm="1">
        <f t="array" ref="F387">IF($I$2="Длительное проживание от 30 ночей ",
INDEX(GRID!$B$18:$U$29,MATCH(E$7,GRID!$A$18:$A$29,0),MATCH(1,($U$2=GRID!$B$1:$U$1)*(КАЛЕНДАРЬ!AJ29=GRID!$B$3:$U$3),0))*GRID!$H$42,
ROUNDUP(INDEX(GRID!$B$18:$U$29,MATCH(E$7,GRID!$A$18:$A$29,0),MATCH(1,($U$2=GRID!$B$1:$U$1)*(КАЛЕНДАРЬ!AJ29=GRID!$B$3:$U$3),0))*GRID!$H$42*(1-GRID!$H$43),0))</f>
        <v>25200</v>
      </c>
      <c r="G387" s="57" t="s">
        <v>119</v>
      </c>
      <c r="H387" s="57" t="s">
        <v>119</v>
      </c>
      <c r="I387" s="8" cm="1">
        <f t="array" ref="I387">IF($I$2="Длительное проживание от 30 ночей ",
INDEX(GRID!$B$4:$U$15,MATCH(I$7,GRID!$A$4:$A$15,0),MATCH(1,($U$2=GRID!$B$1:$U$1)*(КАЛЕНДАРЬ!AJ29=GRID!$B$3:$U$3),0))*GRID!$H$42,
ROUNDUP(INDEX(GRID!$B$4:$U$15,MATCH(I$7,GRID!$A$4:$A$15,0),MATCH(1,($U$2=GRID!$B$1:$U$1)*(КАЛЕНДАРЬ!AJ29=GRID!$B$3:$U$3),0))*GRID!$H$42*(1-GRID!$H$43),0))</f>
        <v>28584</v>
      </c>
      <c r="J387" s="8" cm="1">
        <f t="array" ref="J387">IF($I$2="Длительное проживание от 30 ночей ",
INDEX(GRID!$B$18:$U$29,MATCH(I$7,GRID!$A$18:$A$29,0),MATCH(1,($U$2=GRID!$B$1:$U$1)*(КАЛЕНДАРЬ!AJ29=GRID!$B$3:$U$3),0))*GRID!$H$42,
ROUNDUP(INDEX(GRID!$B$18:$U$29,MATCH(I$7,GRID!$A$18:$A$29,0),MATCH(1,($U$2=GRID!$B$1:$U$1)*(КАЛЕНДАРЬ!AJ29=GRID!$B$3:$U$3),0))*GRID!$H$42*(1-GRID!$H$43),0))</f>
        <v>32184</v>
      </c>
      <c r="K387" s="57" t="s">
        <v>119</v>
      </c>
      <c r="L387" s="57" t="s">
        <v>119</v>
      </c>
      <c r="M387" s="8" cm="1">
        <f t="array" ref="M387">IF($I$2="Длительное проживание от 30 ночей ",
INDEX(GRID!$B$4:$U$15,MATCH(M$7,GRID!$A$4:$A$15,0),MATCH(1,($U$2=GRID!$B$1:$U$1)*(КАЛЕНДАРЬ!AJ29=GRID!$B$3:$U$3),0))*GRID!$H$42,
ROUNDUP(INDEX(GRID!$B$4:$U$15,MATCH(M$7,GRID!$A$4:$A$15,0),MATCH(1,($U$2=GRID!$B$1:$U$1)*(КАЛЕНДАРЬ!AJ29=GRID!$B$3:$U$3),0))*GRID!$H$42*(1-GRID!$H$43),0))</f>
        <v>46944</v>
      </c>
      <c r="N387" s="8" cm="1">
        <f t="array" ref="N387">IF($I$2="Длительное проживание от 30 ночей ",
INDEX(GRID!$B$18:$U$29,MATCH(M$7,GRID!$A$18:$A$29,0),MATCH(1,($U$2=GRID!$B$1:$U$1)*(КАЛЕНДАРЬ!AJ29=GRID!$B$3:$U$3),0))*GRID!$H$42,
ROUNDUP(INDEX(GRID!$B$18:$U$29,MATCH(M$7,GRID!$A$18:$A$29,0),MATCH(1,($U$2=GRID!$B$1:$U$1)*(КАЛЕНДАРЬ!AJ29=GRID!$B$3:$U$3),0))*GRID!$H$42*(1-GRID!$H$43),0))</f>
        <v>50544</v>
      </c>
      <c r="O387" s="57" t="s">
        <v>119</v>
      </c>
      <c r="P387" s="8" cm="1">
        <f t="array" ref="P387">IF($I$2="Длительное проживание от 30 ночей ",
INDEX(GRID!$B$4:$U$15,MATCH(P$7,GRID!$A$4:$A$15,0),MATCH(1,($U$2=GRID!$B$1:$U$1)*(КАЛЕНДАРЬ!AJ29=GRID!$B$3:$U$3),0))*GRID!$H$42,
ROUNDUP(INDEX(GRID!$B$4:$U$15,MATCH(P$7,GRID!$A$4:$A$15,0),MATCH(1,($U$2=GRID!$B$1:$U$1)*(КАЛЕНДАРЬ!AJ29=GRID!$B$3:$U$3),0))*GRID!$H$42*(1-GRID!$H$43),0))</f>
        <v>100584</v>
      </c>
      <c r="Q387" s="8" cm="1">
        <f t="array" ref="Q387">IF($I$2="Длительное проживание от 30 ночей ",
INDEX(GRID!$B$4:$U$15,MATCH(Q$7,GRID!$A$4:$A$15,0),MATCH(1,($U$2=GRID!$B$1:$U$1)*(КАЛЕНДАРЬ!AJ29=GRID!$B$3:$U$3),0))*GRID!$H$42,
ROUNDUP(INDEX(GRID!$B$4:$U$15,MATCH(Q$7,GRID!$A$4:$A$15,0),MATCH(1,($U$2=GRID!$B$1:$U$1)*(КАЛЕНДАРЬ!AJ29=GRID!$B$3:$U$3),0))*GRID!$H$42*(1-GRID!$H$43),0))</f>
        <v>118368</v>
      </c>
      <c r="R387" s="57" t="s">
        <v>119</v>
      </c>
      <c r="S387" s="57" t="s">
        <v>119</v>
      </c>
      <c r="T387" s="57" t="s">
        <v>119</v>
      </c>
    </row>
    <row r="388" spans="1:20" ht="12.75" customHeight="1">
      <c r="A388" s="148" t="s">
        <v>17</v>
      </c>
      <c r="B388" s="149">
        <v>27</v>
      </c>
      <c r="C388" s="8" cm="1">
        <f t="array" ref="C388">IF($I$2="Длительное проживание от 30 ночей ",
INDEX(GRID!$B$4:$U$15,MATCH(C$7,GRID!$A$4:$A$15,0),MATCH(1,($U$2=GRID!$B$1:$U$1)*(КАЛЕНДАРЬ!AJ30=GRID!$B$3:$U$3),0))*GRID!$H$42,
ROUNDUP(INDEX(GRID!$B$4:$U$15,MATCH(C$7,GRID!$A$4:$A$15,0),MATCH(1,($U$2=GRID!$B$1:$U$1)*(КАЛЕНДАРЬ!AJ30=GRID!$B$3:$U$3),0))*GRID!$H$42*(1-GRID!$H$43),0))</f>
        <v>18000</v>
      </c>
      <c r="D388" s="8" cm="1">
        <f t="array" ref="D388">IF($I$2="Длительное проживание от 30 ночей ",
INDEX(GRID!$B$18:$U$29,MATCH(C$7,GRID!$A$18:$A$29,0),MATCH(1,($U$2=GRID!$B$1:$U$1)*(КАЛЕНДАРЬ!AJ30=GRID!$B$3:$U$3),0))*GRID!$H$42,
ROUNDUP(INDEX(GRID!$B$18:$U$29,MATCH(C$7,GRID!$A$18:$A$29,0),MATCH(1,($U$2=GRID!$B$1:$U$1)*(КАЛЕНДАРЬ!AJ30=GRID!$B$3:$U$3),0))*GRID!$H$42*(1-GRID!$H$43),0))</f>
        <v>21600</v>
      </c>
      <c r="E388" s="8" cm="1">
        <f t="array" ref="E388">IF($I$2="Длительное проживание от 30 ночей ",
INDEX(GRID!$B$4:$U$15,MATCH(E$7,GRID!$A$4:$A$15,0),MATCH(1,($U$2=GRID!$B$1:$U$1)*(КАЛЕНДАРЬ!AJ30=GRID!$B$3:$U$3),0))*GRID!$H$42,
ROUNDUP(INDEX(GRID!$B$4:$U$15,MATCH(E$7,GRID!$A$4:$A$15,0),MATCH(1,($U$2=GRID!$B$1:$U$1)*(КАЛЕНДАРЬ!AJ30=GRID!$B$3:$U$3),0))*GRID!$H$42*(1-GRID!$H$43),0))</f>
        <v>21600</v>
      </c>
      <c r="F388" s="8" cm="1">
        <f t="array" ref="F388">IF($I$2="Длительное проживание от 30 ночей ",
INDEX(GRID!$B$18:$U$29,MATCH(E$7,GRID!$A$18:$A$29,0),MATCH(1,($U$2=GRID!$B$1:$U$1)*(КАЛЕНДАРЬ!AJ30=GRID!$B$3:$U$3),0))*GRID!$H$42,
ROUNDUP(INDEX(GRID!$B$18:$U$29,MATCH(E$7,GRID!$A$18:$A$29,0),MATCH(1,($U$2=GRID!$B$1:$U$1)*(КАЛЕНДАРЬ!AJ30=GRID!$B$3:$U$3),0))*GRID!$H$42*(1-GRID!$H$43),0))</f>
        <v>25200</v>
      </c>
      <c r="G388" s="57" t="s">
        <v>119</v>
      </c>
      <c r="H388" s="57" t="s">
        <v>119</v>
      </c>
      <c r="I388" s="8" cm="1">
        <f t="array" ref="I388">IF($I$2="Длительное проживание от 30 ночей ",
INDEX(GRID!$B$4:$U$15,MATCH(I$7,GRID!$A$4:$A$15,0),MATCH(1,($U$2=GRID!$B$1:$U$1)*(КАЛЕНДАРЬ!AJ30=GRID!$B$3:$U$3),0))*GRID!$H$42,
ROUNDUP(INDEX(GRID!$B$4:$U$15,MATCH(I$7,GRID!$A$4:$A$15,0),MATCH(1,($U$2=GRID!$B$1:$U$1)*(КАЛЕНДАРЬ!AJ30=GRID!$B$3:$U$3),0))*GRID!$H$42*(1-GRID!$H$43),0))</f>
        <v>28584</v>
      </c>
      <c r="J388" s="8" cm="1">
        <f t="array" ref="J388">IF($I$2="Длительное проживание от 30 ночей ",
INDEX(GRID!$B$18:$U$29,MATCH(I$7,GRID!$A$18:$A$29,0),MATCH(1,($U$2=GRID!$B$1:$U$1)*(КАЛЕНДАРЬ!AJ30=GRID!$B$3:$U$3),0))*GRID!$H$42,
ROUNDUP(INDEX(GRID!$B$18:$U$29,MATCH(I$7,GRID!$A$18:$A$29,0),MATCH(1,($U$2=GRID!$B$1:$U$1)*(КАЛЕНДАРЬ!AJ30=GRID!$B$3:$U$3),0))*GRID!$H$42*(1-GRID!$H$43),0))</f>
        <v>32184</v>
      </c>
      <c r="K388" s="57" t="s">
        <v>119</v>
      </c>
      <c r="L388" s="57" t="s">
        <v>119</v>
      </c>
      <c r="M388" s="8" cm="1">
        <f t="array" ref="M388">IF($I$2="Длительное проживание от 30 ночей ",
INDEX(GRID!$B$4:$U$15,MATCH(M$7,GRID!$A$4:$A$15,0),MATCH(1,($U$2=GRID!$B$1:$U$1)*(КАЛЕНДАРЬ!AJ30=GRID!$B$3:$U$3),0))*GRID!$H$42,
ROUNDUP(INDEX(GRID!$B$4:$U$15,MATCH(M$7,GRID!$A$4:$A$15,0),MATCH(1,($U$2=GRID!$B$1:$U$1)*(КАЛЕНДАРЬ!AJ30=GRID!$B$3:$U$3),0))*GRID!$H$42*(1-GRID!$H$43),0))</f>
        <v>46944</v>
      </c>
      <c r="N388" s="8" cm="1">
        <f t="array" ref="N388">IF($I$2="Длительное проживание от 30 ночей ",
INDEX(GRID!$B$18:$U$29,MATCH(M$7,GRID!$A$18:$A$29,0),MATCH(1,($U$2=GRID!$B$1:$U$1)*(КАЛЕНДАРЬ!AJ30=GRID!$B$3:$U$3),0))*GRID!$H$42,
ROUNDUP(INDEX(GRID!$B$18:$U$29,MATCH(M$7,GRID!$A$18:$A$29,0),MATCH(1,($U$2=GRID!$B$1:$U$1)*(КАЛЕНДАРЬ!AJ30=GRID!$B$3:$U$3),0))*GRID!$H$42*(1-GRID!$H$43),0))</f>
        <v>50544</v>
      </c>
      <c r="O388" s="57" t="s">
        <v>119</v>
      </c>
      <c r="P388" s="8" cm="1">
        <f t="array" ref="P388">IF($I$2="Длительное проживание от 30 ночей ",
INDEX(GRID!$B$4:$U$15,MATCH(P$7,GRID!$A$4:$A$15,0),MATCH(1,($U$2=GRID!$B$1:$U$1)*(КАЛЕНДАРЬ!AJ30=GRID!$B$3:$U$3),0))*GRID!$H$42,
ROUNDUP(INDEX(GRID!$B$4:$U$15,MATCH(P$7,GRID!$A$4:$A$15,0),MATCH(1,($U$2=GRID!$B$1:$U$1)*(КАЛЕНДАРЬ!AJ30=GRID!$B$3:$U$3),0))*GRID!$H$42*(1-GRID!$H$43),0))</f>
        <v>100584</v>
      </c>
      <c r="Q388" s="8" cm="1">
        <f t="array" ref="Q388">IF($I$2="Длительное проживание от 30 ночей ",
INDEX(GRID!$B$4:$U$15,MATCH(Q$7,GRID!$A$4:$A$15,0),MATCH(1,($U$2=GRID!$B$1:$U$1)*(КАЛЕНДАРЬ!AJ30=GRID!$B$3:$U$3),0))*GRID!$H$42,
ROUNDUP(INDEX(GRID!$B$4:$U$15,MATCH(Q$7,GRID!$A$4:$A$15,0),MATCH(1,($U$2=GRID!$B$1:$U$1)*(КАЛЕНДАРЬ!AJ30=GRID!$B$3:$U$3),0))*GRID!$H$42*(1-GRID!$H$43),0))</f>
        <v>118368</v>
      </c>
      <c r="R388" s="57" t="s">
        <v>119</v>
      </c>
      <c r="S388" s="57" t="s">
        <v>119</v>
      </c>
      <c r="T388" s="57" t="s">
        <v>119</v>
      </c>
    </row>
    <row r="389" spans="1:20" ht="12.75" customHeight="1">
      <c r="A389" s="148" t="s">
        <v>11</v>
      </c>
      <c r="B389" s="149">
        <v>28</v>
      </c>
      <c r="C389" s="8" cm="1">
        <f t="array" ref="C389">IF($I$2="Длительное проживание от 30 ночей ",
INDEX(GRID!$B$4:$U$15,MATCH(C$7,GRID!$A$4:$A$15,0),MATCH(1,($U$2=GRID!$B$1:$U$1)*(КАЛЕНДАРЬ!AJ31=GRID!$B$3:$U$3),0))*GRID!$H$42,
ROUNDUP(INDEX(GRID!$B$4:$U$15,MATCH(C$7,GRID!$A$4:$A$15,0),MATCH(1,($U$2=GRID!$B$1:$U$1)*(КАЛЕНДАРЬ!AJ31=GRID!$B$3:$U$3),0))*GRID!$H$42*(1-GRID!$H$43),0))</f>
        <v>18000</v>
      </c>
      <c r="D389" s="8" cm="1">
        <f t="array" ref="D389">IF($I$2="Длительное проживание от 30 ночей ",
INDEX(GRID!$B$18:$U$29,MATCH(C$7,GRID!$A$18:$A$29,0),MATCH(1,($U$2=GRID!$B$1:$U$1)*(КАЛЕНДАРЬ!AJ31=GRID!$B$3:$U$3),0))*GRID!$H$42,
ROUNDUP(INDEX(GRID!$B$18:$U$29,MATCH(C$7,GRID!$A$18:$A$29,0),MATCH(1,($U$2=GRID!$B$1:$U$1)*(КАЛЕНДАРЬ!AJ31=GRID!$B$3:$U$3),0))*GRID!$H$42*(1-GRID!$H$43),0))</f>
        <v>21600</v>
      </c>
      <c r="E389" s="8" cm="1">
        <f t="array" ref="E389">IF($I$2="Длительное проживание от 30 ночей ",
INDEX(GRID!$B$4:$U$15,MATCH(E$7,GRID!$A$4:$A$15,0),MATCH(1,($U$2=GRID!$B$1:$U$1)*(КАЛЕНДАРЬ!AJ31=GRID!$B$3:$U$3),0))*GRID!$H$42,
ROUNDUP(INDEX(GRID!$B$4:$U$15,MATCH(E$7,GRID!$A$4:$A$15,0),MATCH(1,($U$2=GRID!$B$1:$U$1)*(КАЛЕНДАРЬ!AJ31=GRID!$B$3:$U$3),0))*GRID!$H$42*(1-GRID!$H$43),0))</f>
        <v>21600</v>
      </c>
      <c r="F389" s="8" cm="1">
        <f t="array" ref="F389">IF($I$2="Длительное проживание от 30 ночей ",
INDEX(GRID!$B$18:$U$29,MATCH(E$7,GRID!$A$18:$A$29,0),MATCH(1,($U$2=GRID!$B$1:$U$1)*(КАЛЕНДАРЬ!AJ31=GRID!$B$3:$U$3),0))*GRID!$H$42,
ROUNDUP(INDEX(GRID!$B$18:$U$29,MATCH(E$7,GRID!$A$18:$A$29,0),MATCH(1,($U$2=GRID!$B$1:$U$1)*(КАЛЕНДАРЬ!AJ31=GRID!$B$3:$U$3),0))*GRID!$H$42*(1-GRID!$H$43),0))</f>
        <v>25200</v>
      </c>
      <c r="G389" s="57" t="s">
        <v>119</v>
      </c>
      <c r="H389" s="57" t="s">
        <v>119</v>
      </c>
      <c r="I389" s="8" cm="1">
        <f t="array" ref="I389">IF($I$2="Длительное проживание от 30 ночей ",
INDEX(GRID!$B$4:$U$15,MATCH(I$7,GRID!$A$4:$A$15,0),MATCH(1,($U$2=GRID!$B$1:$U$1)*(КАЛЕНДАРЬ!AJ31=GRID!$B$3:$U$3),0))*GRID!$H$42,
ROUNDUP(INDEX(GRID!$B$4:$U$15,MATCH(I$7,GRID!$A$4:$A$15,0),MATCH(1,($U$2=GRID!$B$1:$U$1)*(КАЛЕНДАРЬ!AJ31=GRID!$B$3:$U$3),0))*GRID!$H$42*(1-GRID!$H$43),0))</f>
        <v>28584</v>
      </c>
      <c r="J389" s="8" cm="1">
        <f t="array" ref="J389">IF($I$2="Длительное проживание от 30 ночей ",
INDEX(GRID!$B$18:$U$29,MATCH(I$7,GRID!$A$18:$A$29,0),MATCH(1,($U$2=GRID!$B$1:$U$1)*(КАЛЕНДАРЬ!AJ31=GRID!$B$3:$U$3),0))*GRID!$H$42,
ROUNDUP(INDEX(GRID!$B$18:$U$29,MATCH(I$7,GRID!$A$18:$A$29,0),MATCH(1,($U$2=GRID!$B$1:$U$1)*(КАЛЕНДАРЬ!AJ31=GRID!$B$3:$U$3),0))*GRID!$H$42*(1-GRID!$H$43),0))</f>
        <v>32184</v>
      </c>
      <c r="K389" s="57" t="s">
        <v>119</v>
      </c>
      <c r="L389" s="57" t="s">
        <v>119</v>
      </c>
      <c r="M389" s="8" cm="1">
        <f t="array" ref="M389">IF($I$2="Длительное проживание от 30 ночей ",
INDEX(GRID!$B$4:$U$15,MATCH(M$7,GRID!$A$4:$A$15,0),MATCH(1,($U$2=GRID!$B$1:$U$1)*(КАЛЕНДАРЬ!AJ31=GRID!$B$3:$U$3),0))*GRID!$H$42,
ROUNDUP(INDEX(GRID!$B$4:$U$15,MATCH(M$7,GRID!$A$4:$A$15,0),MATCH(1,($U$2=GRID!$B$1:$U$1)*(КАЛЕНДАРЬ!AJ31=GRID!$B$3:$U$3),0))*GRID!$H$42*(1-GRID!$H$43),0))</f>
        <v>46944</v>
      </c>
      <c r="N389" s="8" cm="1">
        <f t="array" ref="N389">IF($I$2="Длительное проживание от 30 ночей ",
INDEX(GRID!$B$18:$U$29,MATCH(M$7,GRID!$A$18:$A$29,0),MATCH(1,($U$2=GRID!$B$1:$U$1)*(КАЛЕНДАРЬ!AJ31=GRID!$B$3:$U$3),0))*GRID!$H$42,
ROUNDUP(INDEX(GRID!$B$18:$U$29,MATCH(M$7,GRID!$A$18:$A$29,0),MATCH(1,($U$2=GRID!$B$1:$U$1)*(КАЛЕНДАРЬ!AJ31=GRID!$B$3:$U$3),0))*GRID!$H$42*(1-GRID!$H$43),0))</f>
        <v>50544</v>
      </c>
      <c r="O389" s="57" t="s">
        <v>119</v>
      </c>
      <c r="P389" s="8" cm="1">
        <f t="array" ref="P389">IF($I$2="Длительное проживание от 30 ночей ",
INDEX(GRID!$B$4:$U$15,MATCH(P$7,GRID!$A$4:$A$15,0),MATCH(1,($U$2=GRID!$B$1:$U$1)*(КАЛЕНДАРЬ!AJ31=GRID!$B$3:$U$3),0))*GRID!$H$42,
ROUNDUP(INDEX(GRID!$B$4:$U$15,MATCH(P$7,GRID!$A$4:$A$15,0),MATCH(1,($U$2=GRID!$B$1:$U$1)*(КАЛЕНДАРЬ!AJ31=GRID!$B$3:$U$3),0))*GRID!$H$42*(1-GRID!$H$43),0))</f>
        <v>100584</v>
      </c>
      <c r="Q389" s="8" cm="1">
        <f t="array" ref="Q389">IF($I$2="Длительное проживание от 30 ночей ",
INDEX(GRID!$B$4:$U$15,MATCH(Q$7,GRID!$A$4:$A$15,0),MATCH(1,($U$2=GRID!$B$1:$U$1)*(КАЛЕНДАРЬ!AJ31=GRID!$B$3:$U$3),0))*GRID!$H$42,
ROUNDUP(INDEX(GRID!$B$4:$U$15,MATCH(Q$7,GRID!$A$4:$A$15,0),MATCH(1,($U$2=GRID!$B$1:$U$1)*(КАЛЕНДАРЬ!AJ31=GRID!$B$3:$U$3),0))*GRID!$H$42*(1-GRID!$H$43),0))</f>
        <v>118368</v>
      </c>
      <c r="R389" s="57" t="s">
        <v>119</v>
      </c>
      <c r="S389" s="57" t="s">
        <v>119</v>
      </c>
      <c r="T389" s="57" t="s">
        <v>119</v>
      </c>
    </row>
    <row r="390" spans="1:20" ht="12.75" customHeight="1">
      <c r="A390" s="148" t="s">
        <v>12</v>
      </c>
      <c r="B390" s="149">
        <v>29</v>
      </c>
      <c r="C390" s="8" cm="1">
        <f t="array" ref="C390">IF($I$2="Длительное проживание от 30 ночей ",
INDEX(GRID!$B$4:$U$15,MATCH(C$7,GRID!$A$4:$A$15,0),MATCH(1,($U$2=GRID!$B$1:$U$1)*(КАЛЕНДАРЬ!AJ32=GRID!$B$3:$U$3),0))*GRID!$H$42,
ROUNDUP(INDEX(GRID!$B$4:$U$15,MATCH(C$7,GRID!$A$4:$A$15,0),MATCH(1,($U$2=GRID!$B$1:$U$1)*(КАЛЕНДАРЬ!AJ32=GRID!$B$3:$U$3),0))*GRID!$H$42*(1-GRID!$H$43),0))</f>
        <v>21744</v>
      </c>
      <c r="D390" s="8" cm="1">
        <f t="array" ref="D390">IF($I$2="Длительное проживание от 30 ночей ",
INDEX(GRID!$B$18:$U$29,MATCH(C$7,GRID!$A$18:$A$29,0),MATCH(1,($U$2=GRID!$B$1:$U$1)*(КАЛЕНДАРЬ!AJ32=GRID!$B$3:$U$3),0))*GRID!$H$42,
ROUNDUP(INDEX(GRID!$B$18:$U$29,MATCH(C$7,GRID!$A$18:$A$29,0),MATCH(1,($U$2=GRID!$B$1:$U$1)*(КАЛЕНДАРЬ!AJ32=GRID!$B$3:$U$3),0))*GRID!$H$42*(1-GRID!$H$43),0))</f>
        <v>25344</v>
      </c>
      <c r="E390" s="8" cm="1">
        <f t="array" ref="E390">IF($I$2="Длительное проживание от 30 ночей ",
INDEX(GRID!$B$4:$U$15,MATCH(E$7,GRID!$A$4:$A$15,0),MATCH(1,($U$2=GRID!$B$1:$U$1)*(КАЛЕНДАРЬ!AJ32=GRID!$B$3:$U$3),0))*GRID!$H$42,
ROUNDUP(INDEX(GRID!$B$4:$U$15,MATCH(E$7,GRID!$A$4:$A$15,0),MATCH(1,($U$2=GRID!$B$1:$U$1)*(КАЛЕНДАРЬ!AJ32=GRID!$B$3:$U$3),0))*GRID!$H$42*(1-GRID!$H$43),0))</f>
        <v>26136</v>
      </c>
      <c r="F390" s="8" cm="1">
        <f t="array" ref="F390">IF($I$2="Длительное проживание от 30 ночей ",
INDEX(GRID!$B$18:$U$29,MATCH(E$7,GRID!$A$18:$A$29,0),MATCH(1,($U$2=GRID!$B$1:$U$1)*(КАЛЕНДАРЬ!AJ32=GRID!$B$3:$U$3),0))*GRID!$H$42,
ROUNDUP(INDEX(GRID!$B$18:$U$29,MATCH(E$7,GRID!$A$18:$A$29,0),MATCH(1,($U$2=GRID!$B$1:$U$1)*(КАЛЕНДАРЬ!AJ32=GRID!$B$3:$U$3),0))*GRID!$H$42*(1-GRID!$H$43),0))</f>
        <v>29736</v>
      </c>
      <c r="G390" s="57" t="s">
        <v>119</v>
      </c>
      <c r="H390" s="57" t="s">
        <v>119</v>
      </c>
      <c r="I390" s="8" cm="1">
        <f t="array" ref="I390">IF($I$2="Длительное проживание от 30 ночей ",
INDEX(GRID!$B$4:$U$15,MATCH(I$7,GRID!$A$4:$A$15,0),MATCH(1,($U$2=GRID!$B$1:$U$1)*(КАЛЕНДАРЬ!AJ32=GRID!$B$3:$U$3),0))*GRID!$H$42,
ROUNDUP(INDEX(GRID!$B$4:$U$15,MATCH(I$7,GRID!$A$4:$A$15,0),MATCH(1,($U$2=GRID!$B$1:$U$1)*(КАЛЕНДАРЬ!AJ32=GRID!$B$3:$U$3),0))*GRID!$H$42*(1-GRID!$H$43),0))</f>
        <v>34128</v>
      </c>
      <c r="J390" s="8" cm="1">
        <f t="array" ref="J390">IF($I$2="Длительное проживание от 30 ночей ",
INDEX(GRID!$B$18:$U$29,MATCH(I$7,GRID!$A$18:$A$29,0),MATCH(1,($U$2=GRID!$B$1:$U$1)*(КАЛЕНДАРЬ!AJ32=GRID!$B$3:$U$3),0))*GRID!$H$42,
ROUNDUP(INDEX(GRID!$B$18:$U$29,MATCH(I$7,GRID!$A$18:$A$29,0),MATCH(1,($U$2=GRID!$B$1:$U$1)*(КАЛЕНДАРЬ!AJ32=GRID!$B$3:$U$3),0))*GRID!$H$42*(1-GRID!$H$43),0))</f>
        <v>37728</v>
      </c>
      <c r="K390" s="57" t="s">
        <v>119</v>
      </c>
      <c r="L390" s="57" t="s">
        <v>119</v>
      </c>
      <c r="M390" s="8" cm="1">
        <f t="array" ref="M390">IF($I$2="Длительное проживание от 30 ночей ",
INDEX(GRID!$B$4:$U$15,MATCH(M$7,GRID!$A$4:$A$15,0),MATCH(1,($U$2=GRID!$B$1:$U$1)*(КАЛЕНДАРЬ!AJ32=GRID!$B$3:$U$3),0))*GRID!$H$42,
ROUNDUP(INDEX(GRID!$B$4:$U$15,MATCH(M$7,GRID!$A$4:$A$15,0),MATCH(1,($U$2=GRID!$B$1:$U$1)*(КАЛЕНДАРЬ!AJ32=GRID!$B$3:$U$3),0))*GRID!$H$42*(1-GRID!$H$43),0))</f>
        <v>53280</v>
      </c>
      <c r="N390" s="8" cm="1">
        <f t="array" ref="N390">IF($I$2="Длительное проживание от 30 ночей ",
INDEX(GRID!$B$18:$U$29,MATCH(M$7,GRID!$A$18:$A$29,0),MATCH(1,($U$2=GRID!$B$1:$U$1)*(КАЛЕНДАРЬ!AJ32=GRID!$B$3:$U$3),0))*GRID!$H$42,
ROUNDUP(INDEX(GRID!$B$18:$U$29,MATCH(M$7,GRID!$A$18:$A$29,0),MATCH(1,($U$2=GRID!$B$1:$U$1)*(КАЛЕНДАРЬ!AJ32=GRID!$B$3:$U$3),0))*GRID!$H$42*(1-GRID!$H$43),0))</f>
        <v>56880</v>
      </c>
      <c r="O390" s="57" t="s">
        <v>119</v>
      </c>
      <c r="P390" s="8" cm="1">
        <f t="array" ref="P390">IF($I$2="Длительное проживание от 30 ночей ",
INDEX(GRID!$B$4:$U$15,MATCH(P$7,GRID!$A$4:$A$15,0),MATCH(1,($U$2=GRID!$B$1:$U$1)*(КАЛЕНДАРЬ!AJ32=GRID!$B$3:$U$3),0))*GRID!$H$42,
ROUNDUP(INDEX(GRID!$B$4:$U$15,MATCH(P$7,GRID!$A$4:$A$15,0),MATCH(1,($U$2=GRID!$B$1:$U$1)*(КАЛЕНДАРЬ!AJ32=GRID!$B$3:$U$3),0))*GRID!$H$42*(1-GRID!$H$43),0))</f>
        <v>109008</v>
      </c>
      <c r="Q390" s="8" cm="1">
        <f t="array" ref="Q390">IF($I$2="Длительное проживание от 30 ночей ",
INDEX(GRID!$B$4:$U$15,MATCH(Q$7,GRID!$A$4:$A$15,0),MATCH(1,($U$2=GRID!$B$1:$U$1)*(КАЛЕНДАРЬ!AJ32=GRID!$B$3:$U$3),0))*GRID!$H$42,
ROUNDUP(INDEX(GRID!$B$4:$U$15,MATCH(Q$7,GRID!$A$4:$A$15,0),MATCH(1,($U$2=GRID!$B$1:$U$1)*(КАЛЕНДАРЬ!AJ32=GRID!$B$3:$U$3),0))*GRID!$H$42*(1-GRID!$H$43),0))</f>
        <v>128088</v>
      </c>
      <c r="R390" s="57" t="s">
        <v>119</v>
      </c>
      <c r="S390" s="57" t="s">
        <v>119</v>
      </c>
      <c r="T390" s="57" t="s">
        <v>119</v>
      </c>
    </row>
    <row r="391" spans="1:20" ht="12.75" customHeight="1">
      <c r="A391" s="148" t="s">
        <v>13</v>
      </c>
      <c r="B391" s="149">
        <v>30</v>
      </c>
      <c r="C391" s="57" t="s">
        <v>119</v>
      </c>
      <c r="D391" s="57" t="s">
        <v>119</v>
      </c>
      <c r="E391" s="57" t="s">
        <v>119</v>
      </c>
      <c r="F391" s="57" t="s">
        <v>119</v>
      </c>
      <c r="G391" s="57" t="s">
        <v>119</v>
      </c>
      <c r="H391" s="57" t="s">
        <v>119</v>
      </c>
      <c r="I391" s="57" t="s">
        <v>119</v>
      </c>
      <c r="J391" s="57" t="s">
        <v>119</v>
      </c>
      <c r="K391" s="57" t="s">
        <v>119</v>
      </c>
      <c r="L391" s="57" t="s">
        <v>119</v>
      </c>
      <c r="M391" s="57" t="s">
        <v>119</v>
      </c>
      <c r="N391" s="57" t="s">
        <v>119</v>
      </c>
      <c r="O391" s="57" t="s">
        <v>119</v>
      </c>
      <c r="P391" s="57" t="s">
        <v>119</v>
      </c>
      <c r="Q391" s="57" t="s">
        <v>119</v>
      </c>
      <c r="R391" s="57" t="s">
        <v>119</v>
      </c>
      <c r="S391" s="57" t="s">
        <v>119</v>
      </c>
      <c r="T391" s="57" t="s">
        <v>119</v>
      </c>
    </row>
    <row r="392" spans="1:20" ht="12.75" customHeight="1">
      <c r="A392" s="148" t="s">
        <v>14</v>
      </c>
      <c r="B392" s="149">
        <v>31</v>
      </c>
      <c r="C392" s="57" t="s">
        <v>119</v>
      </c>
      <c r="D392" s="57" t="s">
        <v>119</v>
      </c>
      <c r="E392" s="57" t="s">
        <v>119</v>
      </c>
      <c r="F392" s="57" t="s">
        <v>119</v>
      </c>
      <c r="G392" s="57" t="s">
        <v>119</v>
      </c>
      <c r="H392" s="57" t="s">
        <v>119</v>
      </c>
      <c r="I392" s="57" t="s">
        <v>119</v>
      </c>
      <c r="J392" s="57" t="s">
        <v>119</v>
      </c>
      <c r="K392" s="57" t="s">
        <v>119</v>
      </c>
      <c r="L392" s="57" t="s">
        <v>119</v>
      </c>
      <c r="M392" s="57" t="s">
        <v>119</v>
      </c>
      <c r="N392" s="57" t="s">
        <v>119</v>
      </c>
      <c r="O392" s="57" t="s">
        <v>119</v>
      </c>
      <c r="P392" s="57" t="s">
        <v>119</v>
      </c>
      <c r="Q392" s="57" t="s">
        <v>119</v>
      </c>
      <c r="R392" s="57" t="s">
        <v>119</v>
      </c>
      <c r="S392" s="57" t="s">
        <v>119</v>
      </c>
      <c r="T392" s="57" t="s">
        <v>119</v>
      </c>
    </row>
    <row r="393" spans="1:20" s="87" customFormat="1" ht="12.75" customHeight="1">
      <c r="A393" s="150"/>
      <c r="B393" s="151"/>
      <c r="C393" s="91"/>
      <c r="D393" s="91"/>
      <c r="E393" s="91"/>
      <c r="F393" s="91"/>
      <c r="G393" s="91"/>
      <c r="H393" s="91"/>
      <c r="I393" s="91"/>
      <c r="J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</row>
    <row r="394" spans="1:20" s="9" customFormat="1" ht="17.25" customHeight="1">
      <c r="A394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94" s="171"/>
      <c r="C394" s="171"/>
      <c r="D394" s="171"/>
      <c r="E394" s="171"/>
      <c r="F394" s="171"/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  <c r="T394" s="171"/>
    </row>
    <row r="395" spans="1:20" ht="12.75" customHeight="1">
      <c r="A395" s="172" t="s">
        <v>137</v>
      </c>
      <c r="B395" s="173"/>
      <c r="C395" s="173"/>
      <c r="D395" s="173"/>
      <c r="E395" s="173"/>
      <c r="F395" s="173"/>
      <c r="G395" s="173"/>
      <c r="H395" s="173"/>
      <c r="I395" s="173"/>
      <c r="J395" s="173"/>
      <c r="K395" s="173"/>
      <c r="L395" s="173"/>
      <c r="M395" s="173"/>
      <c r="N395" s="173"/>
      <c r="O395" s="173"/>
      <c r="P395" s="173"/>
      <c r="Q395" s="173"/>
      <c r="R395" s="173"/>
      <c r="S395" s="173"/>
      <c r="T395" s="173"/>
    </row>
    <row r="396" spans="1:20" ht="56.25" customHeight="1">
      <c r="A396" s="174" t="s">
        <v>8</v>
      </c>
      <c r="B396" s="175"/>
      <c r="C396" s="178" t="s">
        <v>101</v>
      </c>
      <c r="D396" s="179"/>
      <c r="E396" s="164" t="s">
        <v>93</v>
      </c>
      <c r="F396" s="165"/>
      <c r="G396" s="252" t="s">
        <v>94</v>
      </c>
      <c r="H396" s="253"/>
      <c r="I396" s="167" t="s">
        <v>95</v>
      </c>
      <c r="J396" s="168"/>
      <c r="K396" s="267" t="s">
        <v>96</v>
      </c>
      <c r="L396" s="268"/>
      <c r="M396" s="269" t="s">
        <v>97</v>
      </c>
      <c r="N396" s="270"/>
      <c r="O396" s="21" t="s">
        <v>71</v>
      </c>
      <c r="P396" s="22" t="s">
        <v>72</v>
      </c>
      <c r="Q396" s="23" t="s">
        <v>73</v>
      </c>
      <c r="R396" s="24" t="s">
        <v>74</v>
      </c>
      <c r="S396" s="25" t="s">
        <v>75</v>
      </c>
      <c r="T396" s="26" t="s">
        <v>76</v>
      </c>
    </row>
    <row r="397" spans="1:20" ht="12.75" customHeight="1">
      <c r="A397" s="176"/>
      <c r="B397" s="177"/>
      <c r="C397" s="27" t="s">
        <v>9</v>
      </c>
      <c r="D397" s="27" t="s">
        <v>10</v>
      </c>
      <c r="E397" s="27" t="s">
        <v>9</v>
      </c>
      <c r="F397" s="27" t="s">
        <v>10</v>
      </c>
      <c r="G397" s="27" t="s">
        <v>9</v>
      </c>
      <c r="H397" s="27" t="s">
        <v>10</v>
      </c>
      <c r="I397" s="27" t="s">
        <v>9</v>
      </c>
      <c r="J397" s="27" t="s">
        <v>10</v>
      </c>
      <c r="K397" s="27" t="s">
        <v>9</v>
      </c>
      <c r="L397" s="27" t="s">
        <v>10</v>
      </c>
      <c r="M397" s="27" t="s">
        <v>9</v>
      </c>
      <c r="N397" s="27" t="s">
        <v>10</v>
      </c>
      <c r="O397" s="27" t="s">
        <v>99</v>
      </c>
      <c r="P397" s="27" t="s">
        <v>100</v>
      </c>
      <c r="Q397" s="27" t="s">
        <v>100</v>
      </c>
      <c r="R397" s="27" t="s">
        <v>118</v>
      </c>
      <c r="S397" s="27" t="s">
        <v>118</v>
      </c>
      <c r="T397" s="27" t="s">
        <v>118</v>
      </c>
    </row>
    <row r="398" spans="1:20" ht="12.75" customHeight="1">
      <c r="A398" s="148" t="s">
        <v>15</v>
      </c>
      <c r="B398" s="149">
        <v>1</v>
      </c>
      <c r="C398" s="57" t="s">
        <v>119</v>
      </c>
      <c r="D398" s="57" t="s">
        <v>119</v>
      </c>
      <c r="E398" s="57" t="s">
        <v>119</v>
      </c>
      <c r="F398" s="57" t="s">
        <v>119</v>
      </c>
      <c r="G398" s="57" t="s">
        <v>119</v>
      </c>
      <c r="H398" s="57" t="s">
        <v>119</v>
      </c>
      <c r="I398" s="57" t="s">
        <v>119</v>
      </c>
      <c r="J398" s="57" t="s">
        <v>119</v>
      </c>
      <c r="K398" s="57" t="s">
        <v>119</v>
      </c>
      <c r="L398" s="57" t="s">
        <v>119</v>
      </c>
      <c r="M398" s="57" t="s">
        <v>119</v>
      </c>
      <c r="N398" s="57" t="s">
        <v>119</v>
      </c>
      <c r="O398" s="57" t="s">
        <v>119</v>
      </c>
      <c r="P398" s="57" t="s">
        <v>119</v>
      </c>
      <c r="Q398" s="57" t="s">
        <v>119</v>
      </c>
      <c r="R398" s="57" t="s">
        <v>119</v>
      </c>
      <c r="S398" s="57" t="s">
        <v>119</v>
      </c>
      <c r="T398" s="57" t="s">
        <v>119</v>
      </c>
    </row>
    <row r="399" spans="1:20" ht="12.75" customHeight="1">
      <c r="A399" s="148" t="s">
        <v>16</v>
      </c>
      <c r="B399" s="149">
        <v>2</v>
      </c>
      <c r="C399" s="57" t="s">
        <v>119</v>
      </c>
      <c r="D399" s="57" t="s">
        <v>119</v>
      </c>
      <c r="E399" s="57" t="s">
        <v>119</v>
      </c>
      <c r="F399" s="57" t="s">
        <v>119</v>
      </c>
      <c r="G399" s="57" t="s">
        <v>119</v>
      </c>
      <c r="H399" s="57" t="s">
        <v>119</v>
      </c>
      <c r="I399" s="57" t="s">
        <v>119</v>
      </c>
      <c r="J399" s="57" t="s">
        <v>119</v>
      </c>
      <c r="K399" s="57" t="s">
        <v>119</v>
      </c>
      <c r="L399" s="57" t="s">
        <v>119</v>
      </c>
      <c r="M399" s="57" t="s">
        <v>119</v>
      </c>
      <c r="N399" s="57" t="s">
        <v>119</v>
      </c>
      <c r="O399" s="57" t="s">
        <v>119</v>
      </c>
      <c r="P399" s="57" t="s">
        <v>119</v>
      </c>
      <c r="Q399" s="57" t="s">
        <v>119</v>
      </c>
      <c r="R399" s="57" t="s">
        <v>119</v>
      </c>
      <c r="S399" s="57" t="s">
        <v>119</v>
      </c>
      <c r="T399" s="57" t="s">
        <v>119</v>
      </c>
    </row>
    <row r="400" spans="1:20" ht="12.75" customHeight="1">
      <c r="A400" s="148" t="s">
        <v>17</v>
      </c>
      <c r="B400" s="149">
        <v>3</v>
      </c>
      <c r="C400" s="57" t="s">
        <v>119</v>
      </c>
      <c r="D400" s="57" t="s">
        <v>119</v>
      </c>
      <c r="E400" s="57" t="s">
        <v>119</v>
      </c>
      <c r="F400" s="57" t="s">
        <v>119</v>
      </c>
      <c r="G400" s="57" t="s">
        <v>119</v>
      </c>
      <c r="H400" s="57" t="s">
        <v>119</v>
      </c>
      <c r="I400" s="57" t="s">
        <v>119</v>
      </c>
      <c r="J400" s="57" t="s">
        <v>119</v>
      </c>
      <c r="K400" s="57" t="s">
        <v>119</v>
      </c>
      <c r="L400" s="57" t="s">
        <v>119</v>
      </c>
      <c r="M400" s="57" t="s">
        <v>119</v>
      </c>
      <c r="N400" s="57" t="s">
        <v>119</v>
      </c>
      <c r="O400" s="57" t="s">
        <v>119</v>
      </c>
      <c r="P400" s="57" t="s">
        <v>119</v>
      </c>
      <c r="Q400" s="57" t="s">
        <v>119</v>
      </c>
      <c r="R400" s="57" t="s">
        <v>119</v>
      </c>
      <c r="S400" s="57" t="s">
        <v>119</v>
      </c>
      <c r="T400" s="57" t="s">
        <v>119</v>
      </c>
    </row>
    <row r="401" spans="1:20" ht="12.75" customHeight="1">
      <c r="A401" s="148" t="s">
        <v>11</v>
      </c>
      <c r="B401" s="149">
        <v>4</v>
      </c>
      <c r="C401" s="57" t="s">
        <v>119</v>
      </c>
      <c r="D401" s="57" t="s">
        <v>119</v>
      </c>
      <c r="E401" s="57" t="s">
        <v>119</v>
      </c>
      <c r="F401" s="57" t="s">
        <v>119</v>
      </c>
      <c r="G401" s="57" t="s">
        <v>119</v>
      </c>
      <c r="H401" s="57" t="s">
        <v>119</v>
      </c>
      <c r="I401" s="57" t="s">
        <v>119</v>
      </c>
      <c r="J401" s="57" t="s">
        <v>119</v>
      </c>
      <c r="K401" s="57" t="s">
        <v>119</v>
      </c>
      <c r="L401" s="57" t="s">
        <v>119</v>
      </c>
      <c r="M401" s="57" t="s">
        <v>119</v>
      </c>
      <c r="N401" s="57" t="s">
        <v>119</v>
      </c>
      <c r="O401" s="57" t="s">
        <v>119</v>
      </c>
      <c r="P401" s="57" t="s">
        <v>119</v>
      </c>
      <c r="Q401" s="57" t="s">
        <v>119</v>
      </c>
      <c r="R401" s="57" t="s">
        <v>119</v>
      </c>
      <c r="S401" s="57" t="s">
        <v>119</v>
      </c>
      <c r="T401" s="57" t="s">
        <v>119</v>
      </c>
    </row>
    <row r="402" spans="1:20" ht="12.75" customHeight="1">
      <c r="A402" s="148" t="s">
        <v>12</v>
      </c>
      <c r="B402" s="149">
        <v>5</v>
      </c>
      <c r="C402" s="57" t="s">
        <v>119</v>
      </c>
      <c r="D402" s="57" t="s">
        <v>119</v>
      </c>
      <c r="E402" s="57" t="s">
        <v>119</v>
      </c>
      <c r="F402" s="57" t="s">
        <v>119</v>
      </c>
      <c r="G402" s="57" t="s">
        <v>119</v>
      </c>
      <c r="H402" s="57" t="s">
        <v>119</v>
      </c>
      <c r="I402" s="57" t="s">
        <v>119</v>
      </c>
      <c r="J402" s="57" t="s">
        <v>119</v>
      </c>
      <c r="K402" s="57" t="s">
        <v>119</v>
      </c>
      <c r="L402" s="57" t="s">
        <v>119</v>
      </c>
      <c r="M402" s="57" t="s">
        <v>119</v>
      </c>
      <c r="N402" s="57" t="s">
        <v>119</v>
      </c>
      <c r="O402" s="57" t="s">
        <v>119</v>
      </c>
      <c r="P402" s="57" t="s">
        <v>119</v>
      </c>
      <c r="Q402" s="57" t="s">
        <v>119</v>
      </c>
      <c r="R402" s="57" t="s">
        <v>119</v>
      </c>
      <c r="S402" s="57" t="s">
        <v>119</v>
      </c>
      <c r="T402" s="57" t="s">
        <v>119</v>
      </c>
    </row>
    <row r="403" spans="1:20" ht="12.75" customHeight="1">
      <c r="A403" s="148" t="s">
        <v>13</v>
      </c>
      <c r="B403" s="149">
        <v>6</v>
      </c>
      <c r="C403" s="57" t="s">
        <v>119</v>
      </c>
      <c r="D403" s="57" t="s">
        <v>119</v>
      </c>
      <c r="E403" s="57" t="s">
        <v>119</v>
      </c>
      <c r="F403" s="57" t="s">
        <v>119</v>
      </c>
      <c r="G403" s="57" t="s">
        <v>119</v>
      </c>
      <c r="H403" s="57" t="s">
        <v>119</v>
      </c>
      <c r="I403" s="57" t="s">
        <v>119</v>
      </c>
      <c r="J403" s="57" t="s">
        <v>119</v>
      </c>
      <c r="K403" s="57" t="s">
        <v>119</v>
      </c>
      <c r="L403" s="57" t="s">
        <v>119</v>
      </c>
      <c r="M403" s="57" t="s">
        <v>119</v>
      </c>
      <c r="N403" s="57" t="s">
        <v>119</v>
      </c>
      <c r="O403" s="57" t="s">
        <v>119</v>
      </c>
      <c r="P403" s="57" t="s">
        <v>119</v>
      </c>
      <c r="Q403" s="57" t="s">
        <v>119</v>
      </c>
      <c r="R403" s="57" t="s">
        <v>119</v>
      </c>
      <c r="S403" s="57" t="s">
        <v>119</v>
      </c>
      <c r="T403" s="57" t="s">
        <v>119</v>
      </c>
    </row>
    <row r="404" spans="1:20" ht="12.75" customHeight="1">
      <c r="A404" s="148" t="s">
        <v>14</v>
      </c>
      <c r="B404" s="149">
        <v>7</v>
      </c>
      <c r="C404" s="57" t="s">
        <v>119</v>
      </c>
      <c r="D404" s="57" t="s">
        <v>119</v>
      </c>
      <c r="E404" s="57" t="s">
        <v>119</v>
      </c>
      <c r="F404" s="57" t="s">
        <v>119</v>
      </c>
      <c r="G404" s="57" t="s">
        <v>119</v>
      </c>
      <c r="H404" s="57" t="s">
        <v>119</v>
      </c>
      <c r="I404" s="57" t="s">
        <v>119</v>
      </c>
      <c r="J404" s="57" t="s">
        <v>119</v>
      </c>
      <c r="K404" s="57" t="s">
        <v>119</v>
      </c>
      <c r="L404" s="57" t="s">
        <v>119</v>
      </c>
      <c r="M404" s="57" t="s">
        <v>119</v>
      </c>
      <c r="N404" s="57" t="s">
        <v>119</v>
      </c>
      <c r="O404" s="57" t="s">
        <v>119</v>
      </c>
      <c r="P404" s="57" t="s">
        <v>119</v>
      </c>
      <c r="Q404" s="57" t="s">
        <v>119</v>
      </c>
      <c r="R404" s="57" t="s">
        <v>119</v>
      </c>
      <c r="S404" s="57" t="s">
        <v>119</v>
      </c>
      <c r="T404" s="57" t="s">
        <v>119</v>
      </c>
    </row>
    <row r="405" spans="1:20" ht="12.75" customHeight="1">
      <c r="A405" s="148" t="s">
        <v>15</v>
      </c>
      <c r="B405" s="149">
        <v>8</v>
      </c>
      <c r="C405" s="57" t="s">
        <v>119</v>
      </c>
      <c r="D405" s="57" t="s">
        <v>119</v>
      </c>
      <c r="E405" s="57" t="s">
        <v>119</v>
      </c>
      <c r="F405" s="57" t="s">
        <v>119</v>
      </c>
      <c r="G405" s="57" t="s">
        <v>119</v>
      </c>
      <c r="H405" s="57" t="s">
        <v>119</v>
      </c>
      <c r="I405" s="57" t="s">
        <v>119</v>
      </c>
      <c r="J405" s="57" t="s">
        <v>119</v>
      </c>
      <c r="K405" s="57" t="s">
        <v>119</v>
      </c>
      <c r="L405" s="57" t="s">
        <v>119</v>
      </c>
      <c r="M405" s="57" t="s">
        <v>119</v>
      </c>
      <c r="N405" s="57" t="s">
        <v>119</v>
      </c>
      <c r="O405" s="57" t="s">
        <v>119</v>
      </c>
      <c r="P405" s="57" t="s">
        <v>119</v>
      </c>
      <c r="Q405" s="57" t="s">
        <v>119</v>
      </c>
      <c r="R405" s="57" t="s">
        <v>119</v>
      </c>
      <c r="S405" s="57" t="s">
        <v>119</v>
      </c>
      <c r="T405" s="57" t="s">
        <v>119</v>
      </c>
    </row>
    <row r="406" spans="1:20" ht="12.75" customHeight="1">
      <c r="A406" s="148" t="s">
        <v>16</v>
      </c>
      <c r="B406" s="149">
        <v>9</v>
      </c>
      <c r="C406" s="8">
        <f t="array" ref="C406">IF($I$2="Длительное проживание от 30 ночей ",
INDEX(GRID!$B$4:$U$15,MATCH(C$7,GRID!$A$4:$A$15,0),MATCH(1,($U$2=GRID!$B$1:$U$1)*(КАЛЕНДАРЬ!AM4=GRID!$B$3:$U$3),0))*GRID!$H$42,
ROUNDUP(INDEX(GRID!$B$4:$U$15,MATCH(C$7,GRID!$A$4:$A$15,0),MATCH(1,($U$2=GRID!$B$1:$U$1)*(КАЛЕНДАРЬ!AM4=GRID!$B$3:$U$3),0))*GRID!$H$42*(1-GRID!$H$43),0))</f>
        <v>37872</v>
      </c>
      <c r="D406" s="8">
        <f t="array" ref="D406">IF($I$2="Длительное проживание от 30 ночей ",
INDEX(GRID!$B$18:$U$29,MATCH(C$7,GRID!$A$18:$A$29,0),MATCH(1,($U$2=GRID!$B$1:$U$1)*(КАЛЕНДАРЬ!AM4=GRID!$B$3:$U$3),0))*GRID!$H$42,
ROUNDUP(INDEX(GRID!$B$18:$U$29,MATCH(C$7,GRID!$A$18:$A$29,0),MATCH(1,($U$2=GRID!$B$1:$U$1)*(КАЛЕНДАРЬ!AM4=GRID!$B$3:$U$3),0))*GRID!$H$42*(1-GRID!$H$43),0))</f>
        <v>41472</v>
      </c>
      <c r="E406" s="8">
        <f t="array" ref="E406">IF($I$2="Длительное проживание от 30 ночей ",
INDEX(GRID!$B$4:$U$15,MATCH(E$7,GRID!$A$4:$A$15,0),MATCH(1,($U$2=GRID!$B$1:$U$1)*(КАЛЕНДАРЬ!AM4=GRID!$B$3:$U$3),0))*GRID!$H$42,
ROUNDUP(INDEX(GRID!$B$4:$U$15,MATCH(E$7,GRID!$A$4:$A$15,0),MATCH(1,($U$2=GRID!$B$1:$U$1)*(КАЛЕНДАРЬ!AM4=GRID!$B$3:$U$3),0))*GRID!$H$42*(1-GRID!$H$43),0))</f>
        <v>44712</v>
      </c>
      <c r="F406" s="8">
        <f t="array" ref="F406">IF($I$2="Длительное проживание от 30 ночей ",
INDEX(GRID!$B$18:$U$29,MATCH(E$7,GRID!$A$18:$A$29,0),MATCH(1,($U$2=GRID!$B$1:$U$1)*(КАЛЕНДАРЬ!AM4=GRID!$B$3:$U$3),0))*GRID!$H$42,
ROUNDUP(INDEX(GRID!$B$18:$U$29,MATCH(E$7,GRID!$A$18:$A$29,0),MATCH(1,($U$2=GRID!$B$1:$U$1)*(КАЛЕНДАРЬ!AM4=GRID!$B$3:$U$3),0))*GRID!$H$42*(1-GRID!$H$43),0))</f>
        <v>48312</v>
      </c>
      <c r="G406" s="57" t="s">
        <v>119</v>
      </c>
      <c r="H406" s="57" t="s">
        <v>119</v>
      </c>
      <c r="I406" s="8">
        <f t="array" ref="I406">IF($I$2="Длительное проживание от 30 ночей ",
INDEX(GRID!$B$4:$U$15,MATCH(I$7,GRID!$A$4:$A$15,0),MATCH(1,($U$2=GRID!$B$1:$U$1)*(КАЛЕНДАРЬ!AM4=GRID!$B$3:$U$3),0))*GRID!$H$42,
ROUNDUP(INDEX(GRID!$B$4:$U$15,MATCH(I$7,GRID!$A$4:$A$15,0),MATCH(1,($U$2=GRID!$B$1:$U$1)*(КАЛЕНДАРЬ!AM4=GRID!$B$3:$U$3),0))*GRID!$H$42*(1-GRID!$H$43),0))</f>
        <v>55152</v>
      </c>
      <c r="J406" s="8">
        <f t="array" ref="J406">IF($I$2="Длительное проживание от 30 ночей ",
INDEX(GRID!$B$18:$U$29,MATCH(I$7,GRID!$A$18:$A$29,0),MATCH(1,($U$2=GRID!$B$1:$U$1)*(КАЛЕНДАРЬ!AM4=GRID!$B$3:$U$3),0))*GRID!$H$42,
ROUNDUP(INDEX(GRID!$B$18:$U$29,MATCH(I$7,GRID!$A$18:$A$29,0),MATCH(1,($U$2=GRID!$B$1:$U$1)*(КАЛЕНДАРЬ!AM4=GRID!$B$3:$U$3),0))*GRID!$H$42*(1-GRID!$H$43),0))</f>
        <v>58752</v>
      </c>
      <c r="K406" s="57" t="s">
        <v>119</v>
      </c>
      <c r="L406" s="57" t="s">
        <v>119</v>
      </c>
      <c r="M406" s="8">
        <f t="array" ref="M406">IF($I$2="Длительное проживание от 30 ночей ",
INDEX(GRID!$B$4:$U$15,MATCH(M$7,GRID!$A$4:$A$15,0),MATCH(1,($U$2=GRID!$B$1:$U$1)*(КАЛЕНДАРЬ!AM4=GRID!$B$3:$U$3),0))*GRID!$H$42,
ROUNDUP(INDEX(GRID!$B$4:$U$15,MATCH(M$7,GRID!$A$4:$A$15,0),MATCH(1,($U$2=GRID!$B$1:$U$1)*(КАЛЕНДАРЬ!AM4=GRID!$B$3:$U$3),0))*GRID!$H$42*(1-GRID!$H$43),0))</f>
        <v>79488</v>
      </c>
      <c r="N406" s="8">
        <f t="array" ref="N406">IF($I$2="Длительное проживание от 30 ночей ",
INDEX(GRID!$B$18:$U$29,MATCH(M$7,GRID!$A$18:$A$29,0),MATCH(1,($U$2=GRID!$B$1:$U$1)*(КАЛЕНДАРЬ!AM4=GRID!$B$3:$U$3),0))*GRID!$H$42,
ROUNDUP(INDEX(GRID!$B$18:$U$29,MATCH(M$7,GRID!$A$18:$A$29,0),MATCH(1,($U$2=GRID!$B$1:$U$1)*(КАЛЕНДАРЬ!AM4=GRID!$B$3:$U$3),0))*GRID!$H$42*(1-GRID!$H$43),0))</f>
        <v>83088</v>
      </c>
      <c r="O406" s="57" t="s">
        <v>119</v>
      </c>
      <c r="P406" s="8">
        <f t="array" ref="P406">IF($I$2="Длительное проживание от 30 ночей ",
INDEX(GRID!$B$4:$U$15,MATCH(P$7,GRID!$A$4:$A$15,0),MATCH(1,($U$2=GRID!$B$1:$U$1)*(КАЛЕНДАРЬ!AM4=GRID!$B$3:$U$3),0))*GRID!$H$42,
ROUNDUP(INDEX(GRID!$B$4:$U$15,MATCH(P$7,GRID!$A$4:$A$15,0),MATCH(1,($U$2=GRID!$B$1:$U$1)*(КАЛЕНДАРЬ!AM4=GRID!$B$3:$U$3),0))*GRID!$H$42*(1-GRID!$H$43),0))</f>
        <v>143496</v>
      </c>
      <c r="Q406" s="8">
        <f t="array" ref="Q406">IF($I$2="Длительное проживание от 30 ночей ",
INDEX(GRID!$B$4:$U$15,MATCH(Q$7,GRID!$A$4:$A$15,0),MATCH(1,($U$2=GRID!$B$1:$U$1)*(КАЛЕНДАРЬ!AM4=GRID!$B$3:$U$3),0))*GRID!$H$42,
ROUNDUP(INDEX(GRID!$B$4:$U$15,MATCH(Q$7,GRID!$A$4:$A$15,0),MATCH(1,($U$2=GRID!$B$1:$U$1)*(КАЛЕНДАРЬ!AM4=GRID!$B$3:$U$3),0))*GRID!$H$42*(1-GRID!$H$43),0))</f>
        <v>166032</v>
      </c>
      <c r="R406" s="57" t="s">
        <v>119</v>
      </c>
      <c r="S406" s="57" t="s">
        <v>119</v>
      </c>
      <c r="T406" s="57" t="s">
        <v>119</v>
      </c>
    </row>
    <row r="407" spans="1:20" ht="12.75" customHeight="1">
      <c r="A407" s="148" t="s">
        <v>17</v>
      </c>
      <c r="B407" s="149">
        <v>10</v>
      </c>
      <c r="C407" s="8">
        <f t="array" ref="C407">IF($I$2="Длительное проживание от 30 ночей ",
INDEX(GRID!$B$4:$U$15,MATCH(C$7,GRID!$A$4:$A$15,0),MATCH(1,($U$2=GRID!$B$1:$U$1)*(КАЛЕНДАРЬ!AM5=GRID!$B$3:$U$3),0))*GRID!$H$42,
ROUNDUP(INDEX(GRID!$B$4:$U$15,MATCH(C$7,GRID!$A$4:$A$15,0),MATCH(1,($U$2=GRID!$B$1:$U$1)*(КАЛЕНДАРЬ!AM5=GRID!$B$3:$U$3),0))*GRID!$H$42*(1-GRID!$H$43),0))</f>
        <v>37872</v>
      </c>
      <c r="D407" s="8">
        <f t="array" ref="D407">IF($I$2="Длительное проживание от 30 ночей ",
INDEX(GRID!$B$18:$U$29,MATCH(C$7,GRID!$A$18:$A$29,0),MATCH(1,($U$2=GRID!$B$1:$U$1)*(КАЛЕНДАРЬ!AM5=GRID!$B$3:$U$3),0))*GRID!$H$42,
ROUNDUP(INDEX(GRID!$B$18:$U$29,MATCH(C$7,GRID!$A$18:$A$29,0),MATCH(1,($U$2=GRID!$B$1:$U$1)*(КАЛЕНДАРЬ!AM5=GRID!$B$3:$U$3),0))*GRID!$H$42*(1-GRID!$H$43),0))</f>
        <v>41472</v>
      </c>
      <c r="E407" s="8">
        <f t="array" ref="E407">IF($I$2="Длительное проживание от 30 ночей ",
INDEX(GRID!$B$4:$U$15,MATCH(E$7,GRID!$A$4:$A$15,0),MATCH(1,($U$2=GRID!$B$1:$U$1)*(КАЛЕНДАРЬ!AM5=GRID!$B$3:$U$3),0))*GRID!$H$42,
ROUNDUP(INDEX(GRID!$B$4:$U$15,MATCH(E$7,GRID!$A$4:$A$15,0),MATCH(1,($U$2=GRID!$B$1:$U$1)*(КАЛЕНДАРЬ!AM5=GRID!$B$3:$U$3),0))*GRID!$H$42*(1-GRID!$H$43),0))</f>
        <v>44712</v>
      </c>
      <c r="F407" s="8">
        <f t="array" ref="F407">IF($I$2="Длительное проживание от 30 ночей ",
INDEX(GRID!$B$18:$U$29,MATCH(E$7,GRID!$A$18:$A$29,0),MATCH(1,($U$2=GRID!$B$1:$U$1)*(КАЛЕНДАРЬ!AM5=GRID!$B$3:$U$3),0))*GRID!$H$42,
ROUNDUP(INDEX(GRID!$B$18:$U$29,MATCH(E$7,GRID!$A$18:$A$29,0),MATCH(1,($U$2=GRID!$B$1:$U$1)*(КАЛЕНДАРЬ!AM5=GRID!$B$3:$U$3),0))*GRID!$H$42*(1-GRID!$H$43),0))</f>
        <v>48312</v>
      </c>
      <c r="G407" s="57" t="s">
        <v>119</v>
      </c>
      <c r="H407" s="57" t="s">
        <v>119</v>
      </c>
      <c r="I407" s="8">
        <f t="array" ref="I407">IF($I$2="Длительное проживание от 30 ночей ",
INDEX(GRID!$B$4:$U$15,MATCH(I$7,GRID!$A$4:$A$15,0),MATCH(1,($U$2=GRID!$B$1:$U$1)*(КАЛЕНДАРЬ!AM5=GRID!$B$3:$U$3),0))*GRID!$H$42,
ROUNDUP(INDEX(GRID!$B$4:$U$15,MATCH(I$7,GRID!$A$4:$A$15,0),MATCH(1,($U$2=GRID!$B$1:$U$1)*(КАЛЕНДАРЬ!AM5=GRID!$B$3:$U$3),0))*GRID!$H$42*(1-GRID!$H$43),0))</f>
        <v>55152</v>
      </c>
      <c r="J407" s="8">
        <f t="array" ref="J407">IF($I$2="Длительное проживание от 30 ночей ",
INDEX(GRID!$B$18:$U$29,MATCH(I$7,GRID!$A$18:$A$29,0),MATCH(1,($U$2=GRID!$B$1:$U$1)*(КАЛЕНДАРЬ!AM5=GRID!$B$3:$U$3),0))*GRID!$H$42,
ROUNDUP(INDEX(GRID!$B$18:$U$29,MATCH(I$7,GRID!$A$18:$A$29,0),MATCH(1,($U$2=GRID!$B$1:$U$1)*(КАЛЕНДАРЬ!AM5=GRID!$B$3:$U$3),0))*GRID!$H$42*(1-GRID!$H$43),0))</f>
        <v>58752</v>
      </c>
      <c r="K407" s="57" t="s">
        <v>119</v>
      </c>
      <c r="L407" s="57" t="s">
        <v>119</v>
      </c>
      <c r="M407" s="8">
        <f t="array" ref="M407">IF($I$2="Длительное проживание от 30 ночей ",
INDEX(GRID!$B$4:$U$15,MATCH(M$7,GRID!$A$4:$A$15,0),MATCH(1,($U$2=GRID!$B$1:$U$1)*(КАЛЕНДАРЬ!AM5=GRID!$B$3:$U$3),0))*GRID!$H$42,
ROUNDUP(INDEX(GRID!$B$4:$U$15,MATCH(M$7,GRID!$A$4:$A$15,0),MATCH(1,($U$2=GRID!$B$1:$U$1)*(КАЛЕНДАРЬ!AM5=GRID!$B$3:$U$3),0))*GRID!$H$42*(1-GRID!$H$43),0))</f>
        <v>79488</v>
      </c>
      <c r="N407" s="8">
        <f t="array" ref="N407">IF($I$2="Длительное проживание от 30 ночей ",
INDEX(GRID!$B$18:$U$29,MATCH(M$7,GRID!$A$18:$A$29,0),MATCH(1,($U$2=GRID!$B$1:$U$1)*(КАЛЕНДАРЬ!AM5=GRID!$B$3:$U$3),0))*GRID!$H$42,
ROUNDUP(INDEX(GRID!$B$18:$U$29,MATCH(M$7,GRID!$A$18:$A$29,0),MATCH(1,($U$2=GRID!$B$1:$U$1)*(КАЛЕНДАРЬ!AM5=GRID!$B$3:$U$3),0))*GRID!$H$42*(1-GRID!$H$43),0))</f>
        <v>83088</v>
      </c>
      <c r="O407" s="57" t="s">
        <v>119</v>
      </c>
      <c r="P407" s="8">
        <f t="array" ref="P407">IF($I$2="Длительное проживание от 30 ночей ",
INDEX(GRID!$B$4:$U$15,MATCH(P$7,GRID!$A$4:$A$15,0),MATCH(1,($U$2=GRID!$B$1:$U$1)*(КАЛЕНДАРЬ!AM5=GRID!$B$3:$U$3),0))*GRID!$H$42,
ROUNDUP(INDEX(GRID!$B$4:$U$15,MATCH(P$7,GRID!$A$4:$A$15,0),MATCH(1,($U$2=GRID!$B$1:$U$1)*(КАЛЕНДАРЬ!AM5=GRID!$B$3:$U$3),0))*GRID!$H$42*(1-GRID!$H$43),0))</f>
        <v>143496</v>
      </c>
      <c r="Q407" s="8">
        <f t="array" ref="Q407">IF($I$2="Длительное проживание от 30 ночей ",
INDEX(GRID!$B$4:$U$15,MATCH(Q$7,GRID!$A$4:$A$15,0),MATCH(1,($U$2=GRID!$B$1:$U$1)*(КАЛЕНДАРЬ!AM5=GRID!$B$3:$U$3),0))*GRID!$H$42,
ROUNDUP(INDEX(GRID!$B$4:$U$15,MATCH(Q$7,GRID!$A$4:$A$15,0),MATCH(1,($U$2=GRID!$B$1:$U$1)*(КАЛЕНДАРЬ!AM5=GRID!$B$3:$U$3),0))*GRID!$H$42*(1-GRID!$H$43),0))</f>
        <v>166032</v>
      </c>
      <c r="R407" s="57" t="s">
        <v>119</v>
      </c>
      <c r="S407" s="57" t="s">
        <v>119</v>
      </c>
      <c r="T407" s="57" t="s">
        <v>119</v>
      </c>
    </row>
    <row r="408" spans="1:20" ht="12.75" customHeight="1">
      <c r="A408" s="148" t="s">
        <v>11</v>
      </c>
      <c r="B408" s="149">
        <v>11</v>
      </c>
      <c r="C408" s="8">
        <f t="array" ref="C408">IF($I$2="Длительное проживание от 30 ночей ",
INDEX(GRID!$B$4:$U$15,MATCH(C$7,GRID!$A$4:$A$15,0),MATCH(1,($U$2=GRID!$B$1:$U$1)*(КАЛЕНДАРЬ!AM6=GRID!$B$3:$U$3),0))*GRID!$H$42,
ROUNDUP(INDEX(GRID!$B$4:$U$15,MATCH(C$7,GRID!$A$4:$A$15,0),MATCH(1,($U$2=GRID!$B$1:$U$1)*(КАЛЕНДАРЬ!AM6=GRID!$B$3:$U$3),0))*GRID!$H$42*(1-GRID!$H$43),0))</f>
        <v>37872</v>
      </c>
      <c r="D408" s="8">
        <f t="array" ref="D408">IF($I$2="Длительное проживание от 30 ночей ",
INDEX(GRID!$B$18:$U$29,MATCH(C$7,GRID!$A$18:$A$29,0),MATCH(1,($U$2=GRID!$B$1:$U$1)*(КАЛЕНДАРЬ!AM6=GRID!$B$3:$U$3),0))*GRID!$H$42,
ROUNDUP(INDEX(GRID!$B$18:$U$29,MATCH(C$7,GRID!$A$18:$A$29,0),MATCH(1,($U$2=GRID!$B$1:$U$1)*(КАЛЕНДАРЬ!AM6=GRID!$B$3:$U$3),0))*GRID!$H$42*(1-GRID!$H$43),0))</f>
        <v>41472</v>
      </c>
      <c r="E408" s="8">
        <f t="array" ref="E408">IF($I$2="Длительное проживание от 30 ночей ",
INDEX(GRID!$B$4:$U$15,MATCH(E$7,GRID!$A$4:$A$15,0),MATCH(1,($U$2=GRID!$B$1:$U$1)*(КАЛЕНДАРЬ!AM6=GRID!$B$3:$U$3),0))*GRID!$H$42,
ROUNDUP(INDEX(GRID!$B$4:$U$15,MATCH(E$7,GRID!$A$4:$A$15,0),MATCH(1,($U$2=GRID!$B$1:$U$1)*(КАЛЕНДАРЬ!AM6=GRID!$B$3:$U$3),0))*GRID!$H$42*(1-GRID!$H$43),0))</f>
        <v>44712</v>
      </c>
      <c r="F408" s="8">
        <f t="array" ref="F408">IF($I$2="Длительное проживание от 30 ночей ",
INDEX(GRID!$B$18:$U$29,MATCH(E$7,GRID!$A$18:$A$29,0),MATCH(1,($U$2=GRID!$B$1:$U$1)*(КАЛЕНДАРЬ!AM6=GRID!$B$3:$U$3),0))*GRID!$H$42,
ROUNDUP(INDEX(GRID!$B$18:$U$29,MATCH(E$7,GRID!$A$18:$A$29,0),MATCH(1,($U$2=GRID!$B$1:$U$1)*(КАЛЕНДАРЬ!AM6=GRID!$B$3:$U$3),0))*GRID!$H$42*(1-GRID!$H$43),0))</f>
        <v>48312</v>
      </c>
      <c r="G408" s="57" t="s">
        <v>119</v>
      </c>
      <c r="H408" s="57" t="s">
        <v>119</v>
      </c>
      <c r="I408" s="8">
        <f t="array" ref="I408">IF($I$2="Длительное проживание от 30 ночей ",
INDEX(GRID!$B$4:$U$15,MATCH(I$7,GRID!$A$4:$A$15,0),MATCH(1,($U$2=GRID!$B$1:$U$1)*(КАЛЕНДАРЬ!AM6=GRID!$B$3:$U$3),0))*GRID!$H$42,
ROUNDUP(INDEX(GRID!$B$4:$U$15,MATCH(I$7,GRID!$A$4:$A$15,0),MATCH(1,($U$2=GRID!$B$1:$U$1)*(КАЛЕНДАРЬ!AM6=GRID!$B$3:$U$3),0))*GRID!$H$42*(1-GRID!$H$43),0))</f>
        <v>55152</v>
      </c>
      <c r="J408" s="8">
        <f t="array" ref="J408">IF($I$2="Длительное проживание от 30 ночей ",
INDEX(GRID!$B$18:$U$29,MATCH(I$7,GRID!$A$18:$A$29,0),MATCH(1,($U$2=GRID!$B$1:$U$1)*(КАЛЕНДАРЬ!AM6=GRID!$B$3:$U$3),0))*GRID!$H$42,
ROUNDUP(INDEX(GRID!$B$18:$U$29,MATCH(I$7,GRID!$A$18:$A$29,0),MATCH(1,($U$2=GRID!$B$1:$U$1)*(КАЛЕНДАРЬ!AM6=GRID!$B$3:$U$3),0))*GRID!$H$42*(1-GRID!$H$43),0))</f>
        <v>58752</v>
      </c>
      <c r="K408" s="57" t="s">
        <v>119</v>
      </c>
      <c r="L408" s="57" t="s">
        <v>119</v>
      </c>
      <c r="M408" s="8">
        <f t="array" ref="M408">IF($I$2="Длительное проживание от 30 ночей ",
INDEX(GRID!$B$4:$U$15,MATCH(M$7,GRID!$A$4:$A$15,0),MATCH(1,($U$2=GRID!$B$1:$U$1)*(КАЛЕНДАРЬ!AM6=GRID!$B$3:$U$3),0))*GRID!$H$42,
ROUNDUP(INDEX(GRID!$B$4:$U$15,MATCH(M$7,GRID!$A$4:$A$15,0),MATCH(1,($U$2=GRID!$B$1:$U$1)*(КАЛЕНДАРЬ!AM6=GRID!$B$3:$U$3),0))*GRID!$H$42*(1-GRID!$H$43),0))</f>
        <v>79488</v>
      </c>
      <c r="N408" s="8">
        <f t="array" ref="N408">IF($I$2="Длительное проживание от 30 ночей ",
INDEX(GRID!$B$18:$U$29,MATCH(M$7,GRID!$A$18:$A$29,0),MATCH(1,($U$2=GRID!$B$1:$U$1)*(КАЛЕНДАРЬ!AM6=GRID!$B$3:$U$3),0))*GRID!$H$42,
ROUNDUP(INDEX(GRID!$B$18:$U$29,MATCH(M$7,GRID!$A$18:$A$29,0),MATCH(1,($U$2=GRID!$B$1:$U$1)*(КАЛЕНДАРЬ!AM6=GRID!$B$3:$U$3),0))*GRID!$H$42*(1-GRID!$H$43),0))</f>
        <v>83088</v>
      </c>
      <c r="O408" s="57" t="s">
        <v>119</v>
      </c>
      <c r="P408" s="8">
        <f t="array" ref="P408">IF($I$2="Длительное проживание от 30 ночей ",
INDEX(GRID!$B$4:$U$15,MATCH(P$7,GRID!$A$4:$A$15,0),MATCH(1,($U$2=GRID!$B$1:$U$1)*(КАЛЕНДАРЬ!AM6=GRID!$B$3:$U$3),0))*GRID!$H$42,
ROUNDUP(INDEX(GRID!$B$4:$U$15,MATCH(P$7,GRID!$A$4:$A$15,0),MATCH(1,($U$2=GRID!$B$1:$U$1)*(КАЛЕНДАРЬ!AM6=GRID!$B$3:$U$3),0))*GRID!$H$42*(1-GRID!$H$43),0))</f>
        <v>143496</v>
      </c>
      <c r="Q408" s="8">
        <f t="array" ref="Q408">IF($I$2="Длительное проживание от 30 ночей ",
INDEX(GRID!$B$4:$U$15,MATCH(Q$7,GRID!$A$4:$A$15,0),MATCH(1,($U$2=GRID!$B$1:$U$1)*(КАЛЕНДАРЬ!AM6=GRID!$B$3:$U$3),0))*GRID!$H$42,
ROUNDUP(INDEX(GRID!$B$4:$U$15,MATCH(Q$7,GRID!$A$4:$A$15,0),MATCH(1,($U$2=GRID!$B$1:$U$1)*(КАЛЕНДАРЬ!AM6=GRID!$B$3:$U$3),0))*GRID!$H$42*(1-GRID!$H$43),0))</f>
        <v>166032</v>
      </c>
      <c r="R408" s="57" t="s">
        <v>119</v>
      </c>
      <c r="S408" s="57" t="s">
        <v>119</v>
      </c>
      <c r="T408" s="57" t="s">
        <v>119</v>
      </c>
    </row>
    <row r="409" spans="1:20" ht="12.75" customHeight="1">
      <c r="A409" s="148" t="s">
        <v>12</v>
      </c>
      <c r="B409" s="149">
        <v>12</v>
      </c>
      <c r="C409" s="8">
        <f t="array" ref="C409">IF($I$2="Длительное проживание от 30 ночей ",
INDEX(GRID!$B$4:$U$15,MATCH(C$7,GRID!$A$4:$A$15,0),MATCH(1,($U$2=GRID!$B$1:$U$1)*(КАЛЕНДАРЬ!AM7=GRID!$B$3:$U$3),0))*GRID!$H$42,
ROUNDUP(INDEX(GRID!$B$4:$U$15,MATCH(C$7,GRID!$A$4:$A$15,0),MATCH(1,($U$2=GRID!$B$1:$U$1)*(КАЛЕНДАРЬ!AM7=GRID!$B$3:$U$3),0))*GRID!$H$42*(1-GRID!$H$43),0))</f>
        <v>34632</v>
      </c>
      <c r="D409" s="8">
        <f t="array" ref="D409">IF($I$2="Длительное проживание от 30 ночей ",
INDEX(GRID!$B$18:$U$29,MATCH(C$7,GRID!$A$18:$A$29,0),MATCH(1,($U$2=GRID!$B$1:$U$1)*(КАЛЕНДАРЬ!AM7=GRID!$B$3:$U$3),0))*GRID!$H$42,
ROUNDUP(INDEX(GRID!$B$18:$U$29,MATCH(C$7,GRID!$A$18:$A$29,0),MATCH(1,($U$2=GRID!$B$1:$U$1)*(КАЛЕНДАРЬ!AM7=GRID!$B$3:$U$3),0))*GRID!$H$42*(1-GRID!$H$43),0))</f>
        <v>38232</v>
      </c>
      <c r="E409" s="8">
        <f t="array" ref="E409">IF($I$2="Длительное проживание от 30 ночей ",
INDEX(GRID!$B$4:$U$15,MATCH(E$7,GRID!$A$4:$A$15,0),MATCH(1,($U$2=GRID!$B$1:$U$1)*(КАЛЕНДАРЬ!AM7=GRID!$B$3:$U$3),0))*GRID!$H$42,
ROUNDUP(INDEX(GRID!$B$4:$U$15,MATCH(E$7,GRID!$A$4:$A$15,0),MATCH(1,($U$2=GRID!$B$1:$U$1)*(КАЛЕНДАРЬ!AM7=GRID!$B$3:$U$3),0))*GRID!$H$42*(1-GRID!$H$43),0))</f>
        <v>41112</v>
      </c>
      <c r="F409" s="8">
        <f t="array" ref="F409">IF($I$2="Длительное проживание от 30 ночей ",
INDEX(GRID!$B$18:$U$29,MATCH(E$7,GRID!$A$18:$A$29,0),MATCH(1,($U$2=GRID!$B$1:$U$1)*(КАЛЕНДАРЬ!AM7=GRID!$B$3:$U$3),0))*GRID!$H$42,
ROUNDUP(INDEX(GRID!$B$18:$U$29,MATCH(E$7,GRID!$A$18:$A$29,0),MATCH(1,($U$2=GRID!$B$1:$U$1)*(КАЛЕНДАРЬ!AM7=GRID!$B$3:$U$3),0))*GRID!$H$42*(1-GRID!$H$43),0))</f>
        <v>44712</v>
      </c>
      <c r="G409" s="57" t="s">
        <v>119</v>
      </c>
      <c r="H409" s="57" t="s">
        <v>119</v>
      </c>
      <c r="I409" s="8">
        <f t="array" ref="I409">IF($I$2="Длительное проживание от 30 ночей ",
INDEX(GRID!$B$4:$U$15,MATCH(I$7,GRID!$A$4:$A$15,0),MATCH(1,($U$2=GRID!$B$1:$U$1)*(КАЛЕНДАРЬ!AM7=GRID!$B$3:$U$3),0))*GRID!$H$42,
ROUNDUP(INDEX(GRID!$B$4:$U$15,MATCH(I$7,GRID!$A$4:$A$15,0),MATCH(1,($U$2=GRID!$B$1:$U$1)*(КАЛЕНДАРЬ!AM7=GRID!$B$3:$U$3),0))*GRID!$H$42*(1-GRID!$H$43),0))</f>
        <v>51120</v>
      </c>
      <c r="J409" s="8">
        <f t="array" ref="J409">IF($I$2="Длительное проживание от 30 ночей ",
INDEX(GRID!$B$18:$U$29,MATCH(I$7,GRID!$A$18:$A$29,0),MATCH(1,($U$2=GRID!$B$1:$U$1)*(КАЛЕНДАРЬ!AM7=GRID!$B$3:$U$3),0))*GRID!$H$42,
ROUNDUP(INDEX(GRID!$B$18:$U$29,MATCH(I$7,GRID!$A$18:$A$29,0),MATCH(1,($U$2=GRID!$B$1:$U$1)*(КАЛЕНДАРЬ!AM7=GRID!$B$3:$U$3),0))*GRID!$H$42*(1-GRID!$H$43),0))</f>
        <v>54720</v>
      </c>
      <c r="K409" s="57" t="s">
        <v>119</v>
      </c>
      <c r="L409" s="57" t="s">
        <v>119</v>
      </c>
      <c r="M409" s="8">
        <f t="array" ref="M409">IF($I$2="Длительное проживание от 30 ночей ",
INDEX(GRID!$B$4:$U$15,MATCH(M$7,GRID!$A$4:$A$15,0),MATCH(1,($U$2=GRID!$B$1:$U$1)*(КАЛЕНДАРЬ!AM7=GRID!$B$3:$U$3),0))*GRID!$H$42,
ROUNDUP(INDEX(GRID!$B$4:$U$15,MATCH(M$7,GRID!$A$4:$A$15,0),MATCH(1,($U$2=GRID!$B$1:$U$1)*(КАЛЕНДАРЬ!AM7=GRID!$B$3:$U$3),0))*GRID!$H$42*(1-GRID!$H$43),0))</f>
        <v>74304</v>
      </c>
      <c r="N409" s="8">
        <f t="array" ref="N409">IF($I$2="Длительное проживание от 30 ночей ",
INDEX(GRID!$B$18:$U$29,MATCH(M$7,GRID!$A$18:$A$29,0),MATCH(1,($U$2=GRID!$B$1:$U$1)*(КАЛЕНДАРЬ!AM7=GRID!$B$3:$U$3),0))*GRID!$H$42,
ROUNDUP(INDEX(GRID!$B$18:$U$29,MATCH(M$7,GRID!$A$18:$A$29,0),MATCH(1,($U$2=GRID!$B$1:$U$1)*(КАЛЕНДАРЬ!AM7=GRID!$B$3:$U$3),0))*GRID!$H$42*(1-GRID!$H$43),0))</f>
        <v>77904</v>
      </c>
      <c r="O409" s="57" t="s">
        <v>119</v>
      </c>
      <c r="P409" s="8">
        <f t="array" ref="P409">IF($I$2="Длительное проживание от 30 ночей ",
INDEX(GRID!$B$4:$U$15,MATCH(P$7,GRID!$A$4:$A$15,0),MATCH(1,($U$2=GRID!$B$1:$U$1)*(КАЛЕНДАРЬ!AM7=GRID!$B$3:$U$3),0))*GRID!$H$42,
ROUNDUP(INDEX(GRID!$B$4:$U$15,MATCH(P$7,GRID!$A$4:$A$15,0),MATCH(1,($U$2=GRID!$B$1:$U$1)*(КАЛЕНДАРЬ!AM7=GRID!$B$3:$U$3),0))*GRID!$H$42*(1-GRID!$H$43),0))</f>
        <v>136872</v>
      </c>
      <c r="Q409" s="8">
        <f t="array" ref="Q409">IF($I$2="Длительное проживание от 30 ночей ",
INDEX(GRID!$B$4:$U$15,MATCH(Q$7,GRID!$A$4:$A$15,0),MATCH(1,($U$2=GRID!$B$1:$U$1)*(КАЛЕНДАРЬ!AM7=GRID!$B$3:$U$3),0))*GRID!$H$42,
ROUNDUP(INDEX(GRID!$B$4:$U$15,MATCH(Q$7,GRID!$A$4:$A$15,0),MATCH(1,($U$2=GRID!$B$1:$U$1)*(КАЛЕНДАРЬ!AM7=GRID!$B$3:$U$3),0))*GRID!$H$42*(1-GRID!$H$43),0))</f>
        <v>159048</v>
      </c>
      <c r="R409" s="57" t="s">
        <v>119</v>
      </c>
      <c r="S409" s="57" t="s">
        <v>119</v>
      </c>
      <c r="T409" s="57" t="s">
        <v>119</v>
      </c>
    </row>
    <row r="410" spans="1:20" ht="12.75" customHeight="1">
      <c r="A410" s="148" t="s">
        <v>13</v>
      </c>
      <c r="B410" s="149">
        <v>13</v>
      </c>
      <c r="C410" s="8">
        <f t="array" ref="C410">IF($I$2="Длительное проживание от 30 ночей ",
INDEX(GRID!$B$4:$U$15,MATCH(C$7,GRID!$A$4:$A$15,0),MATCH(1,($U$2=GRID!$B$1:$U$1)*(КАЛЕНДАРЬ!AM8=GRID!$B$3:$U$3),0))*GRID!$H$42,
ROUNDUP(INDEX(GRID!$B$4:$U$15,MATCH(C$7,GRID!$A$4:$A$15,0),MATCH(1,($U$2=GRID!$B$1:$U$1)*(КАЛЕНДАРЬ!AM8=GRID!$B$3:$U$3),0))*GRID!$H$42*(1-GRID!$H$43),0))</f>
        <v>34632</v>
      </c>
      <c r="D410" s="8">
        <f t="array" ref="D410">IF($I$2="Длительное проживание от 30 ночей ",
INDEX(GRID!$B$18:$U$29,MATCH(C$7,GRID!$A$18:$A$29,0),MATCH(1,($U$2=GRID!$B$1:$U$1)*(КАЛЕНДАРЬ!AM8=GRID!$B$3:$U$3),0))*GRID!$H$42,
ROUNDUP(INDEX(GRID!$B$18:$U$29,MATCH(C$7,GRID!$A$18:$A$29,0),MATCH(1,($U$2=GRID!$B$1:$U$1)*(КАЛЕНДАРЬ!AM8=GRID!$B$3:$U$3),0))*GRID!$H$42*(1-GRID!$H$43),0))</f>
        <v>38232</v>
      </c>
      <c r="E410" s="8">
        <f t="array" ref="E410">IF($I$2="Длительное проживание от 30 ночей ",
INDEX(GRID!$B$4:$U$15,MATCH(E$7,GRID!$A$4:$A$15,0),MATCH(1,($U$2=GRID!$B$1:$U$1)*(КАЛЕНДАРЬ!AM8=GRID!$B$3:$U$3),0))*GRID!$H$42,
ROUNDUP(INDEX(GRID!$B$4:$U$15,MATCH(E$7,GRID!$A$4:$A$15,0),MATCH(1,($U$2=GRID!$B$1:$U$1)*(КАЛЕНДАРЬ!AM8=GRID!$B$3:$U$3),0))*GRID!$H$42*(1-GRID!$H$43),0))</f>
        <v>41112</v>
      </c>
      <c r="F410" s="8">
        <f t="array" ref="F410">IF($I$2="Длительное проживание от 30 ночей ",
INDEX(GRID!$B$18:$U$29,MATCH(E$7,GRID!$A$18:$A$29,0),MATCH(1,($U$2=GRID!$B$1:$U$1)*(КАЛЕНДАРЬ!AM8=GRID!$B$3:$U$3),0))*GRID!$H$42,
ROUNDUP(INDEX(GRID!$B$18:$U$29,MATCH(E$7,GRID!$A$18:$A$29,0),MATCH(1,($U$2=GRID!$B$1:$U$1)*(КАЛЕНДАРЬ!AM8=GRID!$B$3:$U$3),0))*GRID!$H$42*(1-GRID!$H$43),0))</f>
        <v>44712</v>
      </c>
      <c r="G410" s="57" t="s">
        <v>119</v>
      </c>
      <c r="H410" s="57" t="s">
        <v>119</v>
      </c>
      <c r="I410" s="8">
        <f t="array" ref="I410">IF($I$2="Длительное проживание от 30 ночей ",
INDEX(GRID!$B$4:$U$15,MATCH(I$7,GRID!$A$4:$A$15,0),MATCH(1,($U$2=GRID!$B$1:$U$1)*(КАЛЕНДАРЬ!AM8=GRID!$B$3:$U$3),0))*GRID!$H$42,
ROUNDUP(INDEX(GRID!$B$4:$U$15,MATCH(I$7,GRID!$A$4:$A$15,0),MATCH(1,($U$2=GRID!$B$1:$U$1)*(КАЛЕНДАРЬ!AM8=GRID!$B$3:$U$3),0))*GRID!$H$42*(1-GRID!$H$43),0))</f>
        <v>51120</v>
      </c>
      <c r="J410" s="8">
        <f t="array" ref="J410">IF($I$2="Длительное проживание от 30 ночей ",
INDEX(GRID!$B$18:$U$29,MATCH(I$7,GRID!$A$18:$A$29,0),MATCH(1,($U$2=GRID!$B$1:$U$1)*(КАЛЕНДАРЬ!AM8=GRID!$B$3:$U$3),0))*GRID!$H$42,
ROUNDUP(INDEX(GRID!$B$18:$U$29,MATCH(I$7,GRID!$A$18:$A$29,0),MATCH(1,($U$2=GRID!$B$1:$U$1)*(КАЛЕНДАРЬ!AM8=GRID!$B$3:$U$3),0))*GRID!$H$42*(1-GRID!$H$43),0))</f>
        <v>54720</v>
      </c>
      <c r="K410" s="57" t="s">
        <v>119</v>
      </c>
      <c r="L410" s="57" t="s">
        <v>119</v>
      </c>
      <c r="M410" s="8">
        <f t="array" ref="M410">IF($I$2="Длительное проживание от 30 ночей ",
INDEX(GRID!$B$4:$U$15,MATCH(M$7,GRID!$A$4:$A$15,0),MATCH(1,($U$2=GRID!$B$1:$U$1)*(КАЛЕНДАРЬ!AM8=GRID!$B$3:$U$3),0))*GRID!$H$42,
ROUNDUP(INDEX(GRID!$B$4:$U$15,MATCH(M$7,GRID!$A$4:$A$15,0),MATCH(1,($U$2=GRID!$B$1:$U$1)*(КАЛЕНДАРЬ!AM8=GRID!$B$3:$U$3),0))*GRID!$H$42*(1-GRID!$H$43),0))</f>
        <v>74304</v>
      </c>
      <c r="N410" s="8">
        <f t="array" ref="N410">IF($I$2="Длительное проживание от 30 ночей ",
INDEX(GRID!$B$18:$U$29,MATCH(M$7,GRID!$A$18:$A$29,0),MATCH(1,($U$2=GRID!$B$1:$U$1)*(КАЛЕНДАРЬ!AM8=GRID!$B$3:$U$3),0))*GRID!$H$42,
ROUNDUP(INDEX(GRID!$B$18:$U$29,MATCH(M$7,GRID!$A$18:$A$29,0),MATCH(1,($U$2=GRID!$B$1:$U$1)*(КАЛЕНДАРЬ!AM8=GRID!$B$3:$U$3),0))*GRID!$H$42*(1-GRID!$H$43),0))</f>
        <v>77904</v>
      </c>
      <c r="O410" s="57" t="s">
        <v>119</v>
      </c>
      <c r="P410" s="8">
        <f t="array" ref="P410">IF($I$2="Длительное проживание от 30 ночей ",
INDEX(GRID!$B$4:$U$15,MATCH(P$7,GRID!$A$4:$A$15,0),MATCH(1,($U$2=GRID!$B$1:$U$1)*(КАЛЕНДАРЬ!AM8=GRID!$B$3:$U$3),0))*GRID!$H$42,
ROUNDUP(INDEX(GRID!$B$4:$U$15,MATCH(P$7,GRID!$A$4:$A$15,0),MATCH(1,($U$2=GRID!$B$1:$U$1)*(КАЛЕНДАРЬ!AM8=GRID!$B$3:$U$3),0))*GRID!$H$42*(1-GRID!$H$43),0))</f>
        <v>136872</v>
      </c>
      <c r="Q410" s="8">
        <f t="array" ref="Q410">IF($I$2="Длительное проживание от 30 ночей ",
INDEX(GRID!$B$4:$U$15,MATCH(Q$7,GRID!$A$4:$A$15,0),MATCH(1,($U$2=GRID!$B$1:$U$1)*(КАЛЕНДАРЬ!AM8=GRID!$B$3:$U$3),0))*GRID!$H$42,
ROUNDUP(INDEX(GRID!$B$4:$U$15,MATCH(Q$7,GRID!$A$4:$A$15,0),MATCH(1,($U$2=GRID!$B$1:$U$1)*(КАЛЕНДАРЬ!AM8=GRID!$B$3:$U$3),0))*GRID!$H$42*(1-GRID!$H$43),0))</f>
        <v>159048</v>
      </c>
      <c r="R410" s="57" t="s">
        <v>119</v>
      </c>
      <c r="S410" s="57" t="s">
        <v>119</v>
      </c>
      <c r="T410" s="57" t="s">
        <v>119</v>
      </c>
    </row>
    <row r="411" spans="1:20" ht="12.75" customHeight="1">
      <c r="A411" s="148" t="s">
        <v>14</v>
      </c>
      <c r="B411" s="149">
        <v>14</v>
      </c>
      <c r="C411" s="8">
        <f t="array" ref="C411">IF($I$2="Длительное проживание от 30 ночей ",
INDEX(GRID!$B$4:$U$15,MATCH(C$7,GRID!$A$4:$A$15,0),MATCH(1,($U$2=GRID!$B$1:$U$1)*(КАЛЕНДАРЬ!AM9=GRID!$B$3:$U$3),0))*GRID!$H$42,
ROUNDUP(INDEX(GRID!$B$4:$U$15,MATCH(C$7,GRID!$A$4:$A$15,0),MATCH(1,($U$2=GRID!$B$1:$U$1)*(КАЛЕНДАРЬ!AM9=GRID!$B$3:$U$3),0))*GRID!$H$42*(1-GRID!$H$43),0))</f>
        <v>34632</v>
      </c>
      <c r="D411" s="8">
        <f t="array" ref="D411">IF($I$2="Длительное проживание от 30 ночей ",
INDEX(GRID!$B$18:$U$29,MATCH(C$7,GRID!$A$18:$A$29,0),MATCH(1,($U$2=GRID!$B$1:$U$1)*(КАЛЕНДАРЬ!AM9=GRID!$B$3:$U$3),0))*GRID!$H$42,
ROUNDUP(INDEX(GRID!$B$18:$U$29,MATCH(C$7,GRID!$A$18:$A$29,0),MATCH(1,($U$2=GRID!$B$1:$U$1)*(КАЛЕНДАРЬ!AM9=GRID!$B$3:$U$3),0))*GRID!$H$42*(1-GRID!$H$43),0))</f>
        <v>38232</v>
      </c>
      <c r="E411" s="8">
        <f t="array" ref="E411">IF($I$2="Длительное проживание от 30 ночей ",
INDEX(GRID!$B$4:$U$15,MATCH(E$7,GRID!$A$4:$A$15,0),MATCH(1,($U$2=GRID!$B$1:$U$1)*(КАЛЕНДАРЬ!AM9=GRID!$B$3:$U$3),0))*GRID!$H$42,
ROUNDUP(INDEX(GRID!$B$4:$U$15,MATCH(E$7,GRID!$A$4:$A$15,0),MATCH(1,($U$2=GRID!$B$1:$U$1)*(КАЛЕНДАРЬ!AM9=GRID!$B$3:$U$3),0))*GRID!$H$42*(1-GRID!$H$43),0))</f>
        <v>41112</v>
      </c>
      <c r="F411" s="8">
        <f t="array" ref="F411">IF($I$2="Длительное проживание от 30 ночей ",
INDEX(GRID!$B$18:$U$29,MATCH(E$7,GRID!$A$18:$A$29,0),MATCH(1,($U$2=GRID!$B$1:$U$1)*(КАЛЕНДАРЬ!AM9=GRID!$B$3:$U$3),0))*GRID!$H$42,
ROUNDUP(INDEX(GRID!$B$18:$U$29,MATCH(E$7,GRID!$A$18:$A$29,0),MATCH(1,($U$2=GRID!$B$1:$U$1)*(КАЛЕНДАРЬ!AM9=GRID!$B$3:$U$3),0))*GRID!$H$42*(1-GRID!$H$43),0))</f>
        <v>44712</v>
      </c>
      <c r="G411" s="57" t="s">
        <v>119</v>
      </c>
      <c r="H411" s="57" t="s">
        <v>119</v>
      </c>
      <c r="I411" s="8">
        <f t="array" ref="I411">IF($I$2="Длительное проживание от 30 ночей ",
INDEX(GRID!$B$4:$U$15,MATCH(I$7,GRID!$A$4:$A$15,0),MATCH(1,($U$2=GRID!$B$1:$U$1)*(КАЛЕНДАРЬ!AM9=GRID!$B$3:$U$3),0))*GRID!$H$42,
ROUNDUP(INDEX(GRID!$B$4:$U$15,MATCH(I$7,GRID!$A$4:$A$15,0),MATCH(1,($U$2=GRID!$B$1:$U$1)*(КАЛЕНДАРЬ!AM9=GRID!$B$3:$U$3),0))*GRID!$H$42*(1-GRID!$H$43),0))</f>
        <v>51120</v>
      </c>
      <c r="J411" s="8">
        <f t="array" ref="J411">IF($I$2="Длительное проживание от 30 ночей ",
INDEX(GRID!$B$18:$U$29,MATCH(I$7,GRID!$A$18:$A$29,0),MATCH(1,($U$2=GRID!$B$1:$U$1)*(КАЛЕНДАРЬ!AM9=GRID!$B$3:$U$3),0))*GRID!$H$42,
ROUNDUP(INDEX(GRID!$B$18:$U$29,MATCH(I$7,GRID!$A$18:$A$29,0),MATCH(1,($U$2=GRID!$B$1:$U$1)*(КАЛЕНДАРЬ!AM9=GRID!$B$3:$U$3),0))*GRID!$H$42*(1-GRID!$H$43),0))</f>
        <v>54720</v>
      </c>
      <c r="K411" s="57" t="s">
        <v>119</v>
      </c>
      <c r="L411" s="57" t="s">
        <v>119</v>
      </c>
      <c r="M411" s="8">
        <f t="array" ref="M411">IF($I$2="Длительное проживание от 30 ночей ",
INDEX(GRID!$B$4:$U$15,MATCH(M$7,GRID!$A$4:$A$15,0),MATCH(1,($U$2=GRID!$B$1:$U$1)*(КАЛЕНДАРЬ!AM9=GRID!$B$3:$U$3),0))*GRID!$H$42,
ROUNDUP(INDEX(GRID!$B$4:$U$15,MATCH(M$7,GRID!$A$4:$A$15,0),MATCH(1,($U$2=GRID!$B$1:$U$1)*(КАЛЕНДАРЬ!AM9=GRID!$B$3:$U$3),0))*GRID!$H$42*(1-GRID!$H$43),0))</f>
        <v>74304</v>
      </c>
      <c r="N411" s="8">
        <f t="array" ref="N411">IF($I$2="Длительное проживание от 30 ночей ",
INDEX(GRID!$B$18:$U$29,MATCH(M$7,GRID!$A$18:$A$29,0),MATCH(1,($U$2=GRID!$B$1:$U$1)*(КАЛЕНДАРЬ!AM9=GRID!$B$3:$U$3),0))*GRID!$H$42,
ROUNDUP(INDEX(GRID!$B$18:$U$29,MATCH(M$7,GRID!$A$18:$A$29,0),MATCH(1,($U$2=GRID!$B$1:$U$1)*(КАЛЕНДАРЬ!AM9=GRID!$B$3:$U$3),0))*GRID!$H$42*(1-GRID!$H$43),0))</f>
        <v>77904</v>
      </c>
      <c r="O411" s="57" t="s">
        <v>119</v>
      </c>
      <c r="P411" s="8">
        <f t="array" ref="P411">IF($I$2="Длительное проживание от 30 ночей ",
INDEX(GRID!$B$4:$U$15,MATCH(P$7,GRID!$A$4:$A$15,0),MATCH(1,($U$2=GRID!$B$1:$U$1)*(КАЛЕНДАРЬ!AM9=GRID!$B$3:$U$3),0))*GRID!$H$42,
ROUNDUP(INDEX(GRID!$B$4:$U$15,MATCH(P$7,GRID!$A$4:$A$15,0),MATCH(1,($U$2=GRID!$B$1:$U$1)*(КАЛЕНДАРЬ!AM9=GRID!$B$3:$U$3),0))*GRID!$H$42*(1-GRID!$H$43),0))</f>
        <v>136872</v>
      </c>
      <c r="Q411" s="8">
        <f t="array" ref="Q411">IF($I$2="Длительное проживание от 30 ночей ",
INDEX(GRID!$B$4:$U$15,MATCH(Q$7,GRID!$A$4:$A$15,0),MATCH(1,($U$2=GRID!$B$1:$U$1)*(КАЛЕНДАРЬ!AM9=GRID!$B$3:$U$3),0))*GRID!$H$42,
ROUNDUP(INDEX(GRID!$B$4:$U$15,MATCH(Q$7,GRID!$A$4:$A$15,0),MATCH(1,($U$2=GRID!$B$1:$U$1)*(КАЛЕНДАРЬ!AM9=GRID!$B$3:$U$3),0))*GRID!$H$42*(1-GRID!$H$43),0))</f>
        <v>159048</v>
      </c>
      <c r="R411" s="57" t="s">
        <v>119</v>
      </c>
      <c r="S411" s="57" t="s">
        <v>119</v>
      </c>
      <c r="T411" s="57" t="s">
        <v>119</v>
      </c>
    </row>
    <row r="412" spans="1:20" ht="12.75" customHeight="1">
      <c r="A412" s="148" t="s">
        <v>15</v>
      </c>
      <c r="B412" s="149">
        <v>15</v>
      </c>
      <c r="C412" s="8">
        <f t="array" ref="C412">IF($I$2="Длительное проживание от 30 ночей ",
INDEX(GRID!$B$4:$U$15,MATCH(C$7,GRID!$A$4:$A$15,0),MATCH(1,($U$2=GRID!$B$1:$U$1)*(КАЛЕНДАРЬ!AM10=GRID!$B$3:$U$3),0))*GRID!$H$42,
ROUNDUP(INDEX(GRID!$B$4:$U$15,MATCH(C$7,GRID!$A$4:$A$15,0),MATCH(1,($U$2=GRID!$B$1:$U$1)*(КАЛЕНДАРЬ!AM10=GRID!$B$3:$U$3),0))*GRID!$H$42*(1-GRID!$H$43),0))</f>
        <v>34632</v>
      </c>
      <c r="D412" s="8">
        <f t="array" ref="D412">IF($I$2="Длительное проживание от 30 ночей ",
INDEX(GRID!$B$18:$U$29,MATCH(C$7,GRID!$A$18:$A$29,0),MATCH(1,($U$2=GRID!$B$1:$U$1)*(КАЛЕНДАРЬ!AM10=GRID!$B$3:$U$3),0))*GRID!$H$42,
ROUNDUP(INDEX(GRID!$B$18:$U$29,MATCH(C$7,GRID!$A$18:$A$29,0),MATCH(1,($U$2=GRID!$B$1:$U$1)*(КАЛЕНДАРЬ!AM10=GRID!$B$3:$U$3),0))*GRID!$H$42*(1-GRID!$H$43),0))</f>
        <v>38232</v>
      </c>
      <c r="E412" s="8">
        <f t="array" ref="E412">IF($I$2="Длительное проживание от 30 ночей ",
INDEX(GRID!$B$4:$U$15,MATCH(E$7,GRID!$A$4:$A$15,0),MATCH(1,($U$2=GRID!$B$1:$U$1)*(КАЛЕНДАРЬ!AM10=GRID!$B$3:$U$3),0))*GRID!$H$42,
ROUNDUP(INDEX(GRID!$B$4:$U$15,MATCH(E$7,GRID!$A$4:$A$15,0),MATCH(1,($U$2=GRID!$B$1:$U$1)*(КАЛЕНДАРЬ!AM10=GRID!$B$3:$U$3),0))*GRID!$H$42*(1-GRID!$H$43),0))</f>
        <v>41112</v>
      </c>
      <c r="F412" s="8">
        <f t="array" ref="F412">IF($I$2="Длительное проживание от 30 ночей ",
INDEX(GRID!$B$18:$U$29,MATCH(E$7,GRID!$A$18:$A$29,0),MATCH(1,($U$2=GRID!$B$1:$U$1)*(КАЛЕНДАРЬ!AM10=GRID!$B$3:$U$3),0))*GRID!$H$42,
ROUNDUP(INDEX(GRID!$B$18:$U$29,MATCH(E$7,GRID!$A$18:$A$29,0),MATCH(1,($U$2=GRID!$B$1:$U$1)*(КАЛЕНДАРЬ!AM10=GRID!$B$3:$U$3),0))*GRID!$H$42*(1-GRID!$H$43),0))</f>
        <v>44712</v>
      </c>
      <c r="G412" s="57" t="s">
        <v>119</v>
      </c>
      <c r="H412" s="57" t="s">
        <v>119</v>
      </c>
      <c r="I412" s="8">
        <f t="array" ref="I412">IF($I$2="Длительное проживание от 30 ночей ",
INDEX(GRID!$B$4:$U$15,MATCH(I$7,GRID!$A$4:$A$15,0),MATCH(1,($U$2=GRID!$B$1:$U$1)*(КАЛЕНДАРЬ!AM10=GRID!$B$3:$U$3),0))*GRID!$H$42,
ROUNDUP(INDEX(GRID!$B$4:$U$15,MATCH(I$7,GRID!$A$4:$A$15,0),MATCH(1,($U$2=GRID!$B$1:$U$1)*(КАЛЕНДАРЬ!AM10=GRID!$B$3:$U$3),0))*GRID!$H$42*(1-GRID!$H$43),0))</f>
        <v>51120</v>
      </c>
      <c r="J412" s="8">
        <f t="array" ref="J412">IF($I$2="Длительное проживание от 30 ночей ",
INDEX(GRID!$B$18:$U$29,MATCH(I$7,GRID!$A$18:$A$29,0),MATCH(1,($U$2=GRID!$B$1:$U$1)*(КАЛЕНДАРЬ!AM10=GRID!$B$3:$U$3),0))*GRID!$H$42,
ROUNDUP(INDEX(GRID!$B$18:$U$29,MATCH(I$7,GRID!$A$18:$A$29,0),MATCH(1,($U$2=GRID!$B$1:$U$1)*(КАЛЕНДАРЬ!AM10=GRID!$B$3:$U$3),0))*GRID!$H$42*(1-GRID!$H$43),0))</f>
        <v>54720</v>
      </c>
      <c r="K412" s="57" t="s">
        <v>119</v>
      </c>
      <c r="L412" s="57" t="s">
        <v>119</v>
      </c>
      <c r="M412" s="8">
        <f t="array" ref="M412">IF($I$2="Длительное проживание от 30 ночей ",
INDEX(GRID!$B$4:$U$15,MATCH(M$7,GRID!$A$4:$A$15,0),MATCH(1,($U$2=GRID!$B$1:$U$1)*(КАЛЕНДАРЬ!AM10=GRID!$B$3:$U$3),0))*GRID!$H$42,
ROUNDUP(INDEX(GRID!$B$4:$U$15,MATCH(M$7,GRID!$A$4:$A$15,0),MATCH(1,($U$2=GRID!$B$1:$U$1)*(КАЛЕНДАРЬ!AM10=GRID!$B$3:$U$3),0))*GRID!$H$42*(1-GRID!$H$43),0))</f>
        <v>74304</v>
      </c>
      <c r="N412" s="8">
        <f t="array" ref="N412">IF($I$2="Длительное проживание от 30 ночей ",
INDEX(GRID!$B$18:$U$29,MATCH(M$7,GRID!$A$18:$A$29,0),MATCH(1,($U$2=GRID!$B$1:$U$1)*(КАЛЕНДАРЬ!AM10=GRID!$B$3:$U$3),0))*GRID!$H$42,
ROUNDUP(INDEX(GRID!$B$18:$U$29,MATCH(M$7,GRID!$A$18:$A$29,0),MATCH(1,($U$2=GRID!$B$1:$U$1)*(КАЛЕНДАРЬ!AM10=GRID!$B$3:$U$3),0))*GRID!$H$42*(1-GRID!$H$43),0))</f>
        <v>77904</v>
      </c>
      <c r="O412" s="57" t="s">
        <v>119</v>
      </c>
      <c r="P412" s="8">
        <f t="array" ref="P412">IF($I$2="Длительное проживание от 30 ночей ",
INDEX(GRID!$B$4:$U$15,MATCH(P$7,GRID!$A$4:$A$15,0),MATCH(1,($U$2=GRID!$B$1:$U$1)*(КАЛЕНДАРЬ!AM10=GRID!$B$3:$U$3),0))*GRID!$H$42,
ROUNDUP(INDEX(GRID!$B$4:$U$15,MATCH(P$7,GRID!$A$4:$A$15,0),MATCH(1,($U$2=GRID!$B$1:$U$1)*(КАЛЕНДАРЬ!AM10=GRID!$B$3:$U$3),0))*GRID!$H$42*(1-GRID!$H$43),0))</f>
        <v>136872</v>
      </c>
      <c r="Q412" s="8">
        <f t="array" ref="Q412">IF($I$2="Длительное проживание от 30 ночей ",
INDEX(GRID!$B$4:$U$15,MATCH(Q$7,GRID!$A$4:$A$15,0),MATCH(1,($U$2=GRID!$B$1:$U$1)*(КАЛЕНДАРЬ!AM10=GRID!$B$3:$U$3),0))*GRID!$H$42,
ROUNDUP(INDEX(GRID!$B$4:$U$15,MATCH(Q$7,GRID!$A$4:$A$15,0),MATCH(1,($U$2=GRID!$B$1:$U$1)*(КАЛЕНДАРЬ!AM10=GRID!$B$3:$U$3),0))*GRID!$H$42*(1-GRID!$H$43),0))</f>
        <v>159048</v>
      </c>
      <c r="R412" s="57" t="s">
        <v>119</v>
      </c>
      <c r="S412" s="57" t="s">
        <v>119</v>
      </c>
      <c r="T412" s="57" t="s">
        <v>119</v>
      </c>
    </row>
    <row r="413" spans="1:20" ht="12.75" customHeight="1">
      <c r="A413" s="148" t="s">
        <v>16</v>
      </c>
      <c r="B413" s="149">
        <v>16</v>
      </c>
      <c r="C413" s="8">
        <f t="array" ref="C413">IF($I$2="Длительное проживание от 30 ночей ",
INDEX(GRID!$B$4:$U$15,MATCH(C$7,GRID!$A$4:$A$15,0),MATCH(1,($U$2=GRID!$B$1:$U$1)*(КАЛЕНДАРЬ!AM11=GRID!$B$3:$U$3),0))*GRID!$H$42,
ROUNDUP(INDEX(GRID!$B$4:$U$15,MATCH(C$7,GRID!$A$4:$A$15,0),MATCH(1,($U$2=GRID!$B$1:$U$1)*(КАЛЕНДАРЬ!AM11=GRID!$B$3:$U$3),0))*GRID!$H$42*(1-GRID!$H$43),0))</f>
        <v>34632</v>
      </c>
      <c r="D413" s="8">
        <f t="array" ref="D413">IF($I$2="Длительное проживание от 30 ночей ",
INDEX(GRID!$B$18:$U$29,MATCH(C$7,GRID!$A$18:$A$29,0),MATCH(1,($U$2=GRID!$B$1:$U$1)*(КАЛЕНДАРЬ!AM11=GRID!$B$3:$U$3),0))*GRID!$H$42,
ROUNDUP(INDEX(GRID!$B$18:$U$29,MATCH(C$7,GRID!$A$18:$A$29,0),MATCH(1,($U$2=GRID!$B$1:$U$1)*(КАЛЕНДАРЬ!AM11=GRID!$B$3:$U$3),0))*GRID!$H$42*(1-GRID!$H$43),0))</f>
        <v>38232</v>
      </c>
      <c r="E413" s="8">
        <f t="array" ref="E413">IF($I$2="Длительное проживание от 30 ночей ",
INDEX(GRID!$B$4:$U$15,MATCH(E$7,GRID!$A$4:$A$15,0),MATCH(1,($U$2=GRID!$B$1:$U$1)*(КАЛЕНДАРЬ!AM11=GRID!$B$3:$U$3),0))*GRID!$H$42,
ROUNDUP(INDEX(GRID!$B$4:$U$15,MATCH(E$7,GRID!$A$4:$A$15,0),MATCH(1,($U$2=GRID!$B$1:$U$1)*(КАЛЕНДАРЬ!AM11=GRID!$B$3:$U$3),0))*GRID!$H$42*(1-GRID!$H$43),0))</f>
        <v>41112</v>
      </c>
      <c r="F413" s="8">
        <f t="array" ref="F413">IF($I$2="Длительное проживание от 30 ночей ",
INDEX(GRID!$B$18:$U$29,MATCH(E$7,GRID!$A$18:$A$29,0),MATCH(1,($U$2=GRID!$B$1:$U$1)*(КАЛЕНДАРЬ!AM11=GRID!$B$3:$U$3),0))*GRID!$H$42,
ROUNDUP(INDEX(GRID!$B$18:$U$29,MATCH(E$7,GRID!$A$18:$A$29,0),MATCH(1,($U$2=GRID!$B$1:$U$1)*(КАЛЕНДАРЬ!AM11=GRID!$B$3:$U$3),0))*GRID!$H$42*(1-GRID!$H$43),0))</f>
        <v>44712</v>
      </c>
      <c r="G413" s="57" t="s">
        <v>119</v>
      </c>
      <c r="H413" s="57" t="s">
        <v>119</v>
      </c>
      <c r="I413" s="8">
        <f t="array" ref="I413">IF($I$2="Длительное проживание от 30 ночей ",
INDEX(GRID!$B$4:$U$15,MATCH(I$7,GRID!$A$4:$A$15,0),MATCH(1,($U$2=GRID!$B$1:$U$1)*(КАЛЕНДАРЬ!AM11=GRID!$B$3:$U$3),0))*GRID!$H$42,
ROUNDUP(INDEX(GRID!$B$4:$U$15,MATCH(I$7,GRID!$A$4:$A$15,0),MATCH(1,($U$2=GRID!$B$1:$U$1)*(КАЛЕНДАРЬ!AM11=GRID!$B$3:$U$3),0))*GRID!$H$42*(1-GRID!$H$43),0))</f>
        <v>51120</v>
      </c>
      <c r="J413" s="8">
        <f t="array" ref="J413">IF($I$2="Длительное проживание от 30 ночей ",
INDEX(GRID!$B$18:$U$29,MATCH(I$7,GRID!$A$18:$A$29,0),MATCH(1,($U$2=GRID!$B$1:$U$1)*(КАЛЕНДАРЬ!AM11=GRID!$B$3:$U$3),0))*GRID!$H$42,
ROUNDUP(INDEX(GRID!$B$18:$U$29,MATCH(I$7,GRID!$A$18:$A$29,0),MATCH(1,($U$2=GRID!$B$1:$U$1)*(КАЛЕНДАРЬ!AM11=GRID!$B$3:$U$3),0))*GRID!$H$42*(1-GRID!$H$43),0))</f>
        <v>54720</v>
      </c>
      <c r="K413" s="57" t="s">
        <v>119</v>
      </c>
      <c r="L413" s="57" t="s">
        <v>119</v>
      </c>
      <c r="M413" s="8">
        <f t="array" ref="M413">IF($I$2="Длительное проживание от 30 ночей ",
INDEX(GRID!$B$4:$U$15,MATCH(M$7,GRID!$A$4:$A$15,0),MATCH(1,($U$2=GRID!$B$1:$U$1)*(КАЛЕНДАРЬ!AM11=GRID!$B$3:$U$3),0))*GRID!$H$42,
ROUNDUP(INDEX(GRID!$B$4:$U$15,MATCH(M$7,GRID!$A$4:$A$15,0),MATCH(1,($U$2=GRID!$B$1:$U$1)*(КАЛЕНДАРЬ!AM11=GRID!$B$3:$U$3),0))*GRID!$H$42*(1-GRID!$H$43),0))</f>
        <v>74304</v>
      </c>
      <c r="N413" s="8">
        <f t="array" ref="N413">IF($I$2="Длительное проживание от 30 ночей ",
INDEX(GRID!$B$18:$U$29,MATCH(M$7,GRID!$A$18:$A$29,0),MATCH(1,($U$2=GRID!$B$1:$U$1)*(КАЛЕНДАРЬ!AM11=GRID!$B$3:$U$3),0))*GRID!$H$42,
ROUNDUP(INDEX(GRID!$B$18:$U$29,MATCH(M$7,GRID!$A$18:$A$29,0),MATCH(1,($U$2=GRID!$B$1:$U$1)*(КАЛЕНДАРЬ!AM11=GRID!$B$3:$U$3),0))*GRID!$H$42*(1-GRID!$H$43),0))</f>
        <v>77904</v>
      </c>
      <c r="O413" s="57" t="s">
        <v>119</v>
      </c>
      <c r="P413" s="8">
        <f t="array" ref="P413">IF($I$2="Длительное проживание от 30 ночей ",
INDEX(GRID!$B$4:$U$15,MATCH(P$7,GRID!$A$4:$A$15,0),MATCH(1,($U$2=GRID!$B$1:$U$1)*(КАЛЕНДАРЬ!AM11=GRID!$B$3:$U$3),0))*GRID!$H$42,
ROUNDUP(INDEX(GRID!$B$4:$U$15,MATCH(P$7,GRID!$A$4:$A$15,0),MATCH(1,($U$2=GRID!$B$1:$U$1)*(КАЛЕНДАРЬ!AM11=GRID!$B$3:$U$3),0))*GRID!$H$42*(1-GRID!$H$43),0))</f>
        <v>136872</v>
      </c>
      <c r="Q413" s="8">
        <f t="array" ref="Q413">IF($I$2="Длительное проживание от 30 ночей ",
INDEX(GRID!$B$4:$U$15,MATCH(Q$7,GRID!$A$4:$A$15,0),MATCH(1,($U$2=GRID!$B$1:$U$1)*(КАЛЕНДАРЬ!AM11=GRID!$B$3:$U$3),0))*GRID!$H$42,
ROUNDUP(INDEX(GRID!$B$4:$U$15,MATCH(Q$7,GRID!$A$4:$A$15,0),MATCH(1,($U$2=GRID!$B$1:$U$1)*(КАЛЕНДАРЬ!AM11=GRID!$B$3:$U$3),0))*GRID!$H$42*(1-GRID!$H$43),0))</f>
        <v>159048</v>
      </c>
      <c r="R413" s="57" t="s">
        <v>119</v>
      </c>
      <c r="S413" s="57" t="s">
        <v>119</v>
      </c>
      <c r="T413" s="57" t="s">
        <v>119</v>
      </c>
    </row>
    <row r="414" spans="1:20" ht="12.75" customHeight="1">
      <c r="A414" s="148" t="s">
        <v>17</v>
      </c>
      <c r="B414" s="149">
        <v>17</v>
      </c>
      <c r="C414" s="8">
        <f t="array" ref="C414">IF($I$2="Длительное проживание от 30 ночей ",
INDEX(GRID!$B$4:$U$15,MATCH(C$7,GRID!$A$4:$A$15,0),MATCH(1,($U$2=GRID!$B$1:$U$1)*(КАЛЕНДАРЬ!AM12=GRID!$B$3:$U$3),0))*GRID!$H$42,
ROUNDUP(INDEX(GRID!$B$4:$U$15,MATCH(C$7,GRID!$A$4:$A$15,0),MATCH(1,($U$2=GRID!$B$1:$U$1)*(КАЛЕНДАРЬ!AM12=GRID!$B$3:$U$3),0))*GRID!$H$42*(1-GRID!$H$43),0))</f>
        <v>21744</v>
      </c>
      <c r="D414" s="8">
        <f t="array" ref="D414">IF($I$2="Длительное проживание от 30 ночей ",
INDEX(GRID!$B$18:$U$29,MATCH(C$7,GRID!$A$18:$A$29,0),MATCH(1,($U$2=GRID!$B$1:$U$1)*(КАЛЕНДАРЬ!AM12=GRID!$B$3:$U$3),0))*GRID!$H$42,
ROUNDUP(INDEX(GRID!$B$18:$U$29,MATCH(C$7,GRID!$A$18:$A$29,0),MATCH(1,($U$2=GRID!$B$1:$U$1)*(КАЛЕНДАРЬ!AM12=GRID!$B$3:$U$3),0))*GRID!$H$42*(1-GRID!$H$43),0))</f>
        <v>25344</v>
      </c>
      <c r="E414" s="8">
        <f t="array" ref="E414">IF($I$2="Длительное проживание от 30 ночей ",
INDEX(GRID!$B$4:$U$15,MATCH(E$7,GRID!$A$4:$A$15,0),MATCH(1,($U$2=GRID!$B$1:$U$1)*(КАЛЕНДАРЬ!AM12=GRID!$B$3:$U$3),0))*GRID!$H$42,
ROUNDUP(INDEX(GRID!$B$4:$U$15,MATCH(E$7,GRID!$A$4:$A$15,0),MATCH(1,($U$2=GRID!$B$1:$U$1)*(КАЛЕНДАРЬ!AM12=GRID!$B$3:$U$3),0))*GRID!$H$42*(1-GRID!$H$43),0))</f>
        <v>26136</v>
      </c>
      <c r="F414" s="8">
        <f t="array" ref="F414">IF($I$2="Длительное проживание от 30 ночей ",
INDEX(GRID!$B$18:$U$29,MATCH(E$7,GRID!$A$18:$A$29,0),MATCH(1,($U$2=GRID!$B$1:$U$1)*(КАЛЕНДАРЬ!AM12=GRID!$B$3:$U$3),0))*GRID!$H$42,
ROUNDUP(INDEX(GRID!$B$18:$U$29,MATCH(E$7,GRID!$A$18:$A$29,0),MATCH(1,($U$2=GRID!$B$1:$U$1)*(КАЛЕНДАРЬ!AM12=GRID!$B$3:$U$3),0))*GRID!$H$42*(1-GRID!$H$43),0))</f>
        <v>29736</v>
      </c>
      <c r="G414" s="57" t="s">
        <v>119</v>
      </c>
      <c r="H414" s="57" t="s">
        <v>119</v>
      </c>
      <c r="I414" s="8">
        <f t="array" ref="I414">IF($I$2="Длительное проживание от 30 ночей ",
INDEX(GRID!$B$4:$U$15,MATCH(I$7,GRID!$A$4:$A$15,0),MATCH(1,($U$2=GRID!$B$1:$U$1)*(КАЛЕНДАРЬ!AM12=GRID!$B$3:$U$3),0))*GRID!$H$42,
ROUNDUP(INDEX(GRID!$B$4:$U$15,MATCH(I$7,GRID!$A$4:$A$15,0),MATCH(1,($U$2=GRID!$B$1:$U$1)*(КАЛЕНДАРЬ!AM12=GRID!$B$3:$U$3),0))*GRID!$H$42*(1-GRID!$H$43),0))</f>
        <v>34128</v>
      </c>
      <c r="J414" s="8">
        <f t="array" ref="J414">IF($I$2="Длительное проживание от 30 ночей ",
INDEX(GRID!$B$18:$U$29,MATCH(I$7,GRID!$A$18:$A$29,0),MATCH(1,($U$2=GRID!$B$1:$U$1)*(КАЛЕНДАРЬ!AM12=GRID!$B$3:$U$3),0))*GRID!$H$42,
ROUNDUP(INDEX(GRID!$B$18:$U$29,MATCH(I$7,GRID!$A$18:$A$29,0),MATCH(1,($U$2=GRID!$B$1:$U$1)*(КАЛЕНДАРЬ!AM12=GRID!$B$3:$U$3),0))*GRID!$H$42*(1-GRID!$H$43),0))</f>
        <v>37728</v>
      </c>
      <c r="K414" s="57" t="s">
        <v>119</v>
      </c>
      <c r="L414" s="57" t="s">
        <v>119</v>
      </c>
      <c r="M414" s="8">
        <f t="array" ref="M414">IF($I$2="Длительное проживание от 30 ночей ",
INDEX(GRID!$B$4:$U$15,MATCH(M$7,GRID!$A$4:$A$15,0),MATCH(1,($U$2=GRID!$B$1:$U$1)*(КАЛЕНДАРЬ!AM12=GRID!$B$3:$U$3),0))*GRID!$H$42,
ROUNDUP(INDEX(GRID!$B$4:$U$15,MATCH(M$7,GRID!$A$4:$A$15,0),MATCH(1,($U$2=GRID!$B$1:$U$1)*(КАЛЕНДАРЬ!AM12=GRID!$B$3:$U$3),0))*GRID!$H$42*(1-GRID!$H$43),0))</f>
        <v>53280</v>
      </c>
      <c r="N414" s="8">
        <f t="array" ref="N414">IF($I$2="Длительное проживание от 30 ночей ",
INDEX(GRID!$B$18:$U$29,MATCH(M$7,GRID!$A$18:$A$29,0),MATCH(1,($U$2=GRID!$B$1:$U$1)*(КАЛЕНДАРЬ!AM12=GRID!$B$3:$U$3),0))*GRID!$H$42,
ROUNDUP(INDEX(GRID!$B$18:$U$29,MATCH(M$7,GRID!$A$18:$A$29,0),MATCH(1,($U$2=GRID!$B$1:$U$1)*(КАЛЕНДАРЬ!AM12=GRID!$B$3:$U$3),0))*GRID!$H$42*(1-GRID!$H$43),0))</f>
        <v>56880</v>
      </c>
      <c r="O414" s="57" t="s">
        <v>119</v>
      </c>
      <c r="P414" s="8">
        <f t="array" ref="P414">IF($I$2="Длительное проживание от 30 ночей ",
INDEX(GRID!$B$4:$U$15,MATCH(P$7,GRID!$A$4:$A$15,0),MATCH(1,($U$2=GRID!$B$1:$U$1)*(КАЛЕНДАРЬ!AM12=GRID!$B$3:$U$3),0))*GRID!$H$42,
ROUNDUP(INDEX(GRID!$B$4:$U$15,MATCH(P$7,GRID!$A$4:$A$15,0),MATCH(1,($U$2=GRID!$B$1:$U$1)*(КАЛЕНДАРЬ!AM12=GRID!$B$3:$U$3),0))*GRID!$H$42*(1-GRID!$H$43),0))</f>
        <v>109008</v>
      </c>
      <c r="Q414" s="8">
        <f t="array" ref="Q414">IF($I$2="Длительное проживание от 30 ночей ",
INDEX(GRID!$B$4:$U$15,MATCH(Q$7,GRID!$A$4:$A$15,0),MATCH(1,($U$2=GRID!$B$1:$U$1)*(КАЛЕНДАРЬ!AM12=GRID!$B$3:$U$3),0))*GRID!$H$42,
ROUNDUP(INDEX(GRID!$B$4:$U$15,MATCH(Q$7,GRID!$A$4:$A$15,0),MATCH(1,($U$2=GRID!$B$1:$U$1)*(КАЛЕНДАРЬ!AM12=GRID!$B$3:$U$3),0))*GRID!$H$42*(1-GRID!$H$43),0))</f>
        <v>128088</v>
      </c>
      <c r="R414" s="57" t="s">
        <v>119</v>
      </c>
      <c r="S414" s="57" t="s">
        <v>119</v>
      </c>
      <c r="T414" s="57" t="s">
        <v>119</v>
      </c>
    </row>
    <row r="415" spans="1:20" ht="12.75" customHeight="1">
      <c r="A415" s="148" t="s">
        <v>11</v>
      </c>
      <c r="B415" s="149">
        <v>18</v>
      </c>
      <c r="C415" s="8">
        <f t="array" ref="C415">IF($I$2="Длительное проживание от 30 ночей ",
INDEX(GRID!$B$4:$U$15,MATCH(C$7,GRID!$A$4:$A$15,0),MATCH(1,($U$2=GRID!$B$1:$U$1)*(КАЛЕНДАРЬ!AM13=GRID!$B$3:$U$3),0))*GRID!$H$42,
ROUNDUP(INDEX(GRID!$B$4:$U$15,MATCH(C$7,GRID!$A$4:$A$15,0),MATCH(1,($U$2=GRID!$B$1:$U$1)*(КАЛЕНДАРЬ!AM13=GRID!$B$3:$U$3),0))*GRID!$H$42*(1-GRID!$H$43),0))</f>
        <v>21744</v>
      </c>
      <c r="D415" s="8">
        <f t="array" ref="D415">IF($I$2="Длительное проживание от 30 ночей ",
INDEX(GRID!$B$18:$U$29,MATCH(C$7,GRID!$A$18:$A$29,0),MATCH(1,($U$2=GRID!$B$1:$U$1)*(КАЛЕНДАРЬ!AM13=GRID!$B$3:$U$3),0))*GRID!$H$42,
ROUNDUP(INDEX(GRID!$B$18:$U$29,MATCH(C$7,GRID!$A$18:$A$29,0),MATCH(1,($U$2=GRID!$B$1:$U$1)*(КАЛЕНДАРЬ!AM13=GRID!$B$3:$U$3),0))*GRID!$H$42*(1-GRID!$H$43),0))</f>
        <v>25344</v>
      </c>
      <c r="E415" s="8">
        <f t="array" ref="E415">IF($I$2="Длительное проживание от 30 ночей ",
INDEX(GRID!$B$4:$U$15,MATCH(E$7,GRID!$A$4:$A$15,0),MATCH(1,($U$2=GRID!$B$1:$U$1)*(КАЛЕНДАРЬ!AM13=GRID!$B$3:$U$3),0))*GRID!$H$42,
ROUNDUP(INDEX(GRID!$B$4:$U$15,MATCH(E$7,GRID!$A$4:$A$15,0),MATCH(1,($U$2=GRID!$B$1:$U$1)*(КАЛЕНДАРЬ!AM13=GRID!$B$3:$U$3),0))*GRID!$H$42*(1-GRID!$H$43),0))</f>
        <v>26136</v>
      </c>
      <c r="F415" s="8">
        <f t="array" ref="F415">IF($I$2="Длительное проживание от 30 ночей ",
INDEX(GRID!$B$18:$U$29,MATCH(E$7,GRID!$A$18:$A$29,0),MATCH(1,($U$2=GRID!$B$1:$U$1)*(КАЛЕНДАРЬ!AM13=GRID!$B$3:$U$3),0))*GRID!$H$42,
ROUNDUP(INDEX(GRID!$B$18:$U$29,MATCH(E$7,GRID!$A$18:$A$29,0),MATCH(1,($U$2=GRID!$B$1:$U$1)*(КАЛЕНДАРЬ!AM13=GRID!$B$3:$U$3),0))*GRID!$H$42*(1-GRID!$H$43),0))</f>
        <v>29736</v>
      </c>
      <c r="G415" s="57" t="s">
        <v>119</v>
      </c>
      <c r="H415" s="57" t="s">
        <v>119</v>
      </c>
      <c r="I415" s="8">
        <f t="array" ref="I415">IF($I$2="Длительное проживание от 30 ночей ",
INDEX(GRID!$B$4:$U$15,MATCH(I$7,GRID!$A$4:$A$15,0),MATCH(1,($U$2=GRID!$B$1:$U$1)*(КАЛЕНДАРЬ!AM13=GRID!$B$3:$U$3),0))*GRID!$H$42,
ROUNDUP(INDEX(GRID!$B$4:$U$15,MATCH(I$7,GRID!$A$4:$A$15,0),MATCH(1,($U$2=GRID!$B$1:$U$1)*(КАЛЕНДАРЬ!AM13=GRID!$B$3:$U$3),0))*GRID!$H$42*(1-GRID!$H$43),0))</f>
        <v>34128</v>
      </c>
      <c r="J415" s="8">
        <f t="array" ref="J415">IF($I$2="Длительное проживание от 30 ночей ",
INDEX(GRID!$B$18:$U$29,MATCH(I$7,GRID!$A$18:$A$29,0),MATCH(1,($U$2=GRID!$B$1:$U$1)*(КАЛЕНДАРЬ!AM13=GRID!$B$3:$U$3),0))*GRID!$H$42,
ROUNDUP(INDEX(GRID!$B$18:$U$29,MATCH(I$7,GRID!$A$18:$A$29,0),MATCH(1,($U$2=GRID!$B$1:$U$1)*(КАЛЕНДАРЬ!AM13=GRID!$B$3:$U$3),0))*GRID!$H$42*(1-GRID!$H$43),0))</f>
        <v>37728</v>
      </c>
      <c r="K415" s="57" t="s">
        <v>119</v>
      </c>
      <c r="L415" s="57" t="s">
        <v>119</v>
      </c>
      <c r="M415" s="8">
        <f t="array" ref="M415">IF($I$2="Длительное проживание от 30 ночей ",
INDEX(GRID!$B$4:$U$15,MATCH(M$7,GRID!$A$4:$A$15,0),MATCH(1,($U$2=GRID!$B$1:$U$1)*(КАЛЕНДАРЬ!AM13=GRID!$B$3:$U$3),0))*GRID!$H$42,
ROUNDUP(INDEX(GRID!$B$4:$U$15,MATCH(M$7,GRID!$A$4:$A$15,0),MATCH(1,($U$2=GRID!$B$1:$U$1)*(КАЛЕНДАРЬ!AM13=GRID!$B$3:$U$3),0))*GRID!$H$42*(1-GRID!$H$43),0))</f>
        <v>53280</v>
      </c>
      <c r="N415" s="8">
        <f t="array" ref="N415">IF($I$2="Длительное проживание от 30 ночей ",
INDEX(GRID!$B$18:$U$29,MATCH(M$7,GRID!$A$18:$A$29,0),MATCH(1,($U$2=GRID!$B$1:$U$1)*(КАЛЕНДАРЬ!AM13=GRID!$B$3:$U$3),0))*GRID!$H$42,
ROUNDUP(INDEX(GRID!$B$18:$U$29,MATCH(M$7,GRID!$A$18:$A$29,0),MATCH(1,($U$2=GRID!$B$1:$U$1)*(КАЛЕНДАРЬ!AM13=GRID!$B$3:$U$3),0))*GRID!$H$42*(1-GRID!$H$43),0))</f>
        <v>56880</v>
      </c>
      <c r="O415" s="57" t="s">
        <v>119</v>
      </c>
      <c r="P415" s="8">
        <f t="array" ref="P415">IF($I$2="Длительное проживание от 30 ночей ",
INDEX(GRID!$B$4:$U$15,MATCH(P$7,GRID!$A$4:$A$15,0),MATCH(1,($U$2=GRID!$B$1:$U$1)*(КАЛЕНДАРЬ!AM13=GRID!$B$3:$U$3),0))*GRID!$H$42,
ROUNDUP(INDEX(GRID!$B$4:$U$15,MATCH(P$7,GRID!$A$4:$A$15,0),MATCH(1,($U$2=GRID!$B$1:$U$1)*(КАЛЕНДАРЬ!AM13=GRID!$B$3:$U$3),0))*GRID!$H$42*(1-GRID!$H$43),0))</f>
        <v>109008</v>
      </c>
      <c r="Q415" s="8">
        <f t="array" ref="Q415">IF($I$2="Длительное проживание от 30 ночей ",
INDEX(GRID!$B$4:$U$15,MATCH(Q$7,GRID!$A$4:$A$15,0),MATCH(1,($U$2=GRID!$B$1:$U$1)*(КАЛЕНДАРЬ!AM13=GRID!$B$3:$U$3),0))*GRID!$H$42,
ROUNDUP(INDEX(GRID!$B$4:$U$15,MATCH(Q$7,GRID!$A$4:$A$15,0),MATCH(1,($U$2=GRID!$B$1:$U$1)*(КАЛЕНДАРЬ!AM13=GRID!$B$3:$U$3),0))*GRID!$H$42*(1-GRID!$H$43),0))</f>
        <v>128088</v>
      </c>
      <c r="R415" s="57" t="s">
        <v>119</v>
      </c>
      <c r="S415" s="57" t="s">
        <v>119</v>
      </c>
      <c r="T415" s="57" t="s">
        <v>119</v>
      </c>
    </row>
    <row r="416" spans="1:20" ht="12.75" customHeight="1">
      <c r="A416" s="148" t="s">
        <v>12</v>
      </c>
      <c r="B416" s="149">
        <v>19</v>
      </c>
      <c r="C416" s="8">
        <f t="array" ref="C416">IF($I$2="Длительное проживание от 30 ночей ",
INDEX(GRID!$B$4:$U$15,MATCH(C$7,GRID!$A$4:$A$15,0),MATCH(1,($U$2=GRID!$B$1:$U$1)*(КАЛЕНДАРЬ!AM14=GRID!$B$3:$U$3),0))*GRID!$H$42,
ROUNDUP(INDEX(GRID!$B$4:$U$15,MATCH(C$7,GRID!$A$4:$A$15,0),MATCH(1,($U$2=GRID!$B$1:$U$1)*(КАЛЕНДАРЬ!AM14=GRID!$B$3:$U$3),0))*GRID!$H$42*(1-GRID!$H$43),0))</f>
        <v>21744</v>
      </c>
      <c r="D416" s="8">
        <f t="array" ref="D416">IF($I$2="Длительное проживание от 30 ночей ",
INDEX(GRID!$B$18:$U$29,MATCH(C$7,GRID!$A$18:$A$29,0),MATCH(1,($U$2=GRID!$B$1:$U$1)*(КАЛЕНДАРЬ!AM14=GRID!$B$3:$U$3),0))*GRID!$H$42,
ROUNDUP(INDEX(GRID!$B$18:$U$29,MATCH(C$7,GRID!$A$18:$A$29,0),MATCH(1,($U$2=GRID!$B$1:$U$1)*(КАЛЕНДАРЬ!AM14=GRID!$B$3:$U$3),0))*GRID!$H$42*(1-GRID!$H$43),0))</f>
        <v>25344</v>
      </c>
      <c r="E416" s="8">
        <f t="array" ref="E416">IF($I$2="Длительное проживание от 30 ночей ",
INDEX(GRID!$B$4:$U$15,MATCH(E$7,GRID!$A$4:$A$15,0),MATCH(1,($U$2=GRID!$B$1:$U$1)*(КАЛЕНДАРЬ!AM14=GRID!$B$3:$U$3),0))*GRID!$H$42,
ROUNDUP(INDEX(GRID!$B$4:$U$15,MATCH(E$7,GRID!$A$4:$A$15,0),MATCH(1,($U$2=GRID!$B$1:$U$1)*(КАЛЕНДАРЬ!AM14=GRID!$B$3:$U$3),0))*GRID!$H$42*(1-GRID!$H$43),0))</f>
        <v>26136</v>
      </c>
      <c r="F416" s="8">
        <f t="array" ref="F416">IF($I$2="Длительное проживание от 30 ночей ",
INDEX(GRID!$B$18:$U$29,MATCH(E$7,GRID!$A$18:$A$29,0),MATCH(1,($U$2=GRID!$B$1:$U$1)*(КАЛЕНДАРЬ!AM14=GRID!$B$3:$U$3),0))*GRID!$H$42,
ROUNDUP(INDEX(GRID!$B$18:$U$29,MATCH(E$7,GRID!$A$18:$A$29,0),MATCH(1,($U$2=GRID!$B$1:$U$1)*(КАЛЕНДАРЬ!AM14=GRID!$B$3:$U$3),0))*GRID!$H$42*(1-GRID!$H$43),0))</f>
        <v>29736</v>
      </c>
      <c r="G416" s="57" t="s">
        <v>119</v>
      </c>
      <c r="H416" s="57" t="s">
        <v>119</v>
      </c>
      <c r="I416" s="8">
        <f t="array" ref="I416">IF($I$2="Длительное проживание от 30 ночей ",
INDEX(GRID!$B$4:$U$15,MATCH(I$7,GRID!$A$4:$A$15,0),MATCH(1,($U$2=GRID!$B$1:$U$1)*(КАЛЕНДАРЬ!AM14=GRID!$B$3:$U$3),0))*GRID!$H$42,
ROUNDUP(INDEX(GRID!$B$4:$U$15,MATCH(I$7,GRID!$A$4:$A$15,0),MATCH(1,($U$2=GRID!$B$1:$U$1)*(КАЛЕНДАРЬ!AM14=GRID!$B$3:$U$3),0))*GRID!$H$42*(1-GRID!$H$43),0))</f>
        <v>34128</v>
      </c>
      <c r="J416" s="8">
        <f t="array" ref="J416">IF($I$2="Длительное проживание от 30 ночей ",
INDEX(GRID!$B$18:$U$29,MATCH(I$7,GRID!$A$18:$A$29,0),MATCH(1,($U$2=GRID!$B$1:$U$1)*(КАЛЕНДАРЬ!AM14=GRID!$B$3:$U$3),0))*GRID!$H$42,
ROUNDUP(INDEX(GRID!$B$18:$U$29,MATCH(I$7,GRID!$A$18:$A$29,0),MATCH(1,($U$2=GRID!$B$1:$U$1)*(КАЛЕНДАРЬ!AM14=GRID!$B$3:$U$3),0))*GRID!$H$42*(1-GRID!$H$43),0))</f>
        <v>37728</v>
      </c>
      <c r="K416" s="57" t="s">
        <v>119</v>
      </c>
      <c r="L416" s="57" t="s">
        <v>119</v>
      </c>
      <c r="M416" s="8">
        <f t="array" ref="M416">IF($I$2="Длительное проживание от 30 ночей ",
INDEX(GRID!$B$4:$U$15,MATCH(M$7,GRID!$A$4:$A$15,0),MATCH(1,($U$2=GRID!$B$1:$U$1)*(КАЛЕНДАРЬ!AM14=GRID!$B$3:$U$3),0))*GRID!$H$42,
ROUNDUP(INDEX(GRID!$B$4:$U$15,MATCH(M$7,GRID!$A$4:$A$15,0),MATCH(1,($U$2=GRID!$B$1:$U$1)*(КАЛЕНДАРЬ!AM14=GRID!$B$3:$U$3),0))*GRID!$H$42*(1-GRID!$H$43),0))</f>
        <v>53280</v>
      </c>
      <c r="N416" s="8">
        <f t="array" ref="N416">IF($I$2="Длительное проживание от 30 ночей ",
INDEX(GRID!$B$18:$U$29,MATCH(M$7,GRID!$A$18:$A$29,0),MATCH(1,($U$2=GRID!$B$1:$U$1)*(КАЛЕНДАРЬ!AM14=GRID!$B$3:$U$3),0))*GRID!$H$42,
ROUNDUP(INDEX(GRID!$B$18:$U$29,MATCH(M$7,GRID!$A$18:$A$29,0),MATCH(1,($U$2=GRID!$B$1:$U$1)*(КАЛЕНДАРЬ!AM14=GRID!$B$3:$U$3),0))*GRID!$H$42*(1-GRID!$H$43),0))</f>
        <v>56880</v>
      </c>
      <c r="O416" s="57" t="s">
        <v>119</v>
      </c>
      <c r="P416" s="8">
        <f t="array" ref="P416">IF($I$2="Длительное проживание от 30 ночей ",
INDEX(GRID!$B$4:$U$15,MATCH(P$7,GRID!$A$4:$A$15,0),MATCH(1,($U$2=GRID!$B$1:$U$1)*(КАЛЕНДАРЬ!AM14=GRID!$B$3:$U$3),0))*GRID!$H$42,
ROUNDUP(INDEX(GRID!$B$4:$U$15,MATCH(P$7,GRID!$A$4:$A$15,0),MATCH(1,($U$2=GRID!$B$1:$U$1)*(КАЛЕНДАРЬ!AM14=GRID!$B$3:$U$3),0))*GRID!$H$42*(1-GRID!$H$43),0))</f>
        <v>109008</v>
      </c>
      <c r="Q416" s="8">
        <f t="array" ref="Q416">IF($I$2="Длительное проживание от 30 ночей ",
INDEX(GRID!$B$4:$U$15,MATCH(Q$7,GRID!$A$4:$A$15,0),MATCH(1,($U$2=GRID!$B$1:$U$1)*(КАЛЕНДАРЬ!AM14=GRID!$B$3:$U$3),0))*GRID!$H$42,
ROUNDUP(INDEX(GRID!$B$4:$U$15,MATCH(Q$7,GRID!$A$4:$A$15,0),MATCH(1,($U$2=GRID!$B$1:$U$1)*(КАЛЕНДАРЬ!AM14=GRID!$B$3:$U$3),0))*GRID!$H$42*(1-GRID!$H$43),0))</f>
        <v>128088</v>
      </c>
      <c r="R416" s="57" t="s">
        <v>119</v>
      </c>
      <c r="S416" s="57" t="s">
        <v>119</v>
      </c>
      <c r="T416" s="57" t="s">
        <v>119</v>
      </c>
    </row>
    <row r="417" spans="1:20" ht="12.75" customHeight="1">
      <c r="A417" s="148" t="s">
        <v>13</v>
      </c>
      <c r="B417" s="149">
        <v>20</v>
      </c>
      <c r="C417" s="8">
        <f t="array" ref="C417">IF($I$2="Длительное проживание от 30 ночей ",
INDEX(GRID!$B$4:$U$15,MATCH(C$7,GRID!$A$4:$A$15,0),MATCH(1,($U$2=GRID!$B$1:$U$1)*(КАЛЕНДАРЬ!AM15=GRID!$B$3:$U$3),0))*GRID!$H$42,
ROUNDUP(INDEX(GRID!$B$4:$U$15,MATCH(C$7,GRID!$A$4:$A$15,0),MATCH(1,($U$2=GRID!$B$1:$U$1)*(КАЛЕНДАРЬ!AM15=GRID!$B$3:$U$3),0))*GRID!$H$42*(1-GRID!$H$43),0))</f>
        <v>21744</v>
      </c>
      <c r="D417" s="8">
        <f t="array" ref="D417">IF($I$2="Длительное проживание от 30 ночей ",
INDEX(GRID!$B$18:$U$29,MATCH(C$7,GRID!$A$18:$A$29,0),MATCH(1,($U$2=GRID!$B$1:$U$1)*(КАЛЕНДАРЬ!AM15=GRID!$B$3:$U$3),0))*GRID!$H$42,
ROUNDUP(INDEX(GRID!$B$18:$U$29,MATCH(C$7,GRID!$A$18:$A$29,0),MATCH(1,($U$2=GRID!$B$1:$U$1)*(КАЛЕНДАРЬ!AM15=GRID!$B$3:$U$3),0))*GRID!$H$42*(1-GRID!$H$43),0))</f>
        <v>25344</v>
      </c>
      <c r="E417" s="8">
        <f t="array" ref="E417">IF($I$2="Длительное проживание от 30 ночей ",
INDEX(GRID!$B$4:$U$15,MATCH(E$7,GRID!$A$4:$A$15,0),MATCH(1,($U$2=GRID!$B$1:$U$1)*(КАЛЕНДАРЬ!AM15=GRID!$B$3:$U$3),0))*GRID!$H$42,
ROUNDUP(INDEX(GRID!$B$4:$U$15,MATCH(E$7,GRID!$A$4:$A$15,0),MATCH(1,($U$2=GRID!$B$1:$U$1)*(КАЛЕНДАРЬ!AM15=GRID!$B$3:$U$3),0))*GRID!$H$42*(1-GRID!$H$43),0))</f>
        <v>26136</v>
      </c>
      <c r="F417" s="8">
        <f t="array" ref="F417">IF($I$2="Длительное проживание от 30 ночей ",
INDEX(GRID!$B$18:$U$29,MATCH(E$7,GRID!$A$18:$A$29,0),MATCH(1,($U$2=GRID!$B$1:$U$1)*(КАЛЕНДАРЬ!AM15=GRID!$B$3:$U$3),0))*GRID!$H$42,
ROUNDUP(INDEX(GRID!$B$18:$U$29,MATCH(E$7,GRID!$A$18:$A$29,0),MATCH(1,($U$2=GRID!$B$1:$U$1)*(КАЛЕНДАРЬ!AM15=GRID!$B$3:$U$3),0))*GRID!$H$42*(1-GRID!$H$43),0))</f>
        <v>29736</v>
      </c>
      <c r="G417" s="57" t="s">
        <v>119</v>
      </c>
      <c r="H417" s="57" t="s">
        <v>119</v>
      </c>
      <c r="I417" s="8">
        <f t="array" ref="I417">IF($I$2="Длительное проживание от 30 ночей ",
INDEX(GRID!$B$4:$U$15,MATCH(I$7,GRID!$A$4:$A$15,0),MATCH(1,($U$2=GRID!$B$1:$U$1)*(КАЛЕНДАРЬ!AM15=GRID!$B$3:$U$3),0))*GRID!$H$42,
ROUNDUP(INDEX(GRID!$B$4:$U$15,MATCH(I$7,GRID!$A$4:$A$15,0),MATCH(1,($U$2=GRID!$B$1:$U$1)*(КАЛЕНДАРЬ!AM15=GRID!$B$3:$U$3),0))*GRID!$H$42*(1-GRID!$H$43),0))</f>
        <v>34128</v>
      </c>
      <c r="J417" s="8">
        <f t="array" ref="J417">IF($I$2="Длительное проживание от 30 ночей ",
INDEX(GRID!$B$18:$U$29,MATCH(I$7,GRID!$A$18:$A$29,0),MATCH(1,($U$2=GRID!$B$1:$U$1)*(КАЛЕНДАРЬ!AM15=GRID!$B$3:$U$3),0))*GRID!$H$42,
ROUNDUP(INDEX(GRID!$B$18:$U$29,MATCH(I$7,GRID!$A$18:$A$29,0),MATCH(1,($U$2=GRID!$B$1:$U$1)*(КАЛЕНДАРЬ!AM15=GRID!$B$3:$U$3),0))*GRID!$H$42*(1-GRID!$H$43),0))</f>
        <v>37728</v>
      </c>
      <c r="K417" s="57" t="s">
        <v>119</v>
      </c>
      <c r="L417" s="57" t="s">
        <v>119</v>
      </c>
      <c r="M417" s="8">
        <f t="array" ref="M417">IF($I$2="Длительное проживание от 30 ночей ",
INDEX(GRID!$B$4:$U$15,MATCH(M$7,GRID!$A$4:$A$15,0),MATCH(1,($U$2=GRID!$B$1:$U$1)*(КАЛЕНДАРЬ!AM15=GRID!$B$3:$U$3),0))*GRID!$H$42,
ROUNDUP(INDEX(GRID!$B$4:$U$15,MATCH(M$7,GRID!$A$4:$A$15,0),MATCH(1,($U$2=GRID!$B$1:$U$1)*(КАЛЕНДАРЬ!AM15=GRID!$B$3:$U$3),0))*GRID!$H$42*(1-GRID!$H$43),0))</f>
        <v>53280</v>
      </c>
      <c r="N417" s="8">
        <f t="array" ref="N417">IF($I$2="Длительное проживание от 30 ночей ",
INDEX(GRID!$B$18:$U$29,MATCH(M$7,GRID!$A$18:$A$29,0),MATCH(1,($U$2=GRID!$B$1:$U$1)*(КАЛЕНДАРЬ!AM15=GRID!$B$3:$U$3),0))*GRID!$H$42,
ROUNDUP(INDEX(GRID!$B$18:$U$29,MATCH(M$7,GRID!$A$18:$A$29,0),MATCH(1,($U$2=GRID!$B$1:$U$1)*(КАЛЕНДАРЬ!AM15=GRID!$B$3:$U$3),0))*GRID!$H$42*(1-GRID!$H$43),0))</f>
        <v>56880</v>
      </c>
      <c r="O417" s="57" t="s">
        <v>119</v>
      </c>
      <c r="P417" s="8">
        <f t="array" ref="P417">IF($I$2="Длительное проживание от 30 ночей ",
INDEX(GRID!$B$4:$U$15,MATCH(P$7,GRID!$A$4:$A$15,0),MATCH(1,($U$2=GRID!$B$1:$U$1)*(КАЛЕНДАРЬ!AM15=GRID!$B$3:$U$3),0))*GRID!$H$42,
ROUNDUP(INDEX(GRID!$B$4:$U$15,MATCH(P$7,GRID!$A$4:$A$15,0),MATCH(1,($U$2=GRID!$B$1:$U$1)*(КАЛЕНДАРЬ!AM15=GRID!$B$3:$U$3),0))*GRID!$H$42*(1-GRID!$H$43),0))</f>
        <v>109008</v>
      </c>
      <c r="Q417" s="8">
        <f t="array" ref="Q417">IF($I$2="Длительное проживание от 30 ночей ",
INDEX(GRID!$B$4:$U$15,MATCH(Q$7,GRID!$A$4:$A$15,0),MATCH(1,($U$2=GRID!$B$1:$U$1)*(КАЛЕНДАРЬ!AM15=GRID!$B$3:$U$3),0))*GRID!$H$42,
ROUNDUP(INDEX(GRID!$B$4:$U$15,MATCH(Q$7,GRID!$A$4:$A$15,0),MATCH(1,($U$2=GRID!$B$1:$U$1)*(КАЛЕНДАРЬ!AM15=GRID!$B$3:$U$3),0))*GRID!$H$42*(1-GRID!$H$43),0))</f>
        <v>128088</v>
      </c>
      <c r="R417" s="57" t="s">
        <v>119</v>
      </c>
      <c r="S417" s="57" t="s">
        <v>119</v>
      </c>
      <c r="T417" s="57" t="s">
        <v>119</v>
      </c>
    </row>
    <row r="418" spans="1:20" ht="12.75" customHeight="1">
      <c r="A418" s="148" t="s">
        <v>14</v>
      </c>
      <c r="B418" s="149">
        <v>21</v>
      </c>
      <c r="C418" s="8">
        <f t="array" ref="C418">IF($I$2="Длительное проживание от 30 ночей ",
INDEX(GRID!$B$4:$U$15,MATCH(C$7,GRID!$A$4:$A$15,0),MATCH(1,($U$2=GRID!$B$1:$U$1)*(КАЛЕНДАРЬ!AM16=GRID!$B$3:$U$3),0))*GRID!$H$42,
ROUNDUP(INDEX(GRID!$B$4:$U$15,MATCH(C$7,GRID!$A$4:$A$15,0),MATCH(1,($U$2=GRID!$B$1:$U$1)*(КАЛЕНДАРЬ!AM16=GRID!$B$3:$U$3),0))*GRID!$H$42*(1-GRID!$H$43),0))</f>
        <v>16200</v>
      </c>
      <c r="D418" s="8">
        <f t="array" ref="D418">IF($I$2="Длительное проживание от 30 ночей ",
INDEX(GRID!$B$18:$U$29,MATCH(C$7,GRID!$A$18:$A$29,0),MATCH(1,($U$2=GRID!$B$1:$U$1)*(КАЛЕНДАРЬ!AM16=GRID!$B$3:$U$3),0))*GRID!$H$42,
ROUNDUP(INDEX(GRID!$B$18:$U$29,MATCH(C$7,GRID!$A$18:$A$29,0),MATCH(1,($U$2=GRID!$B$1:$U$1)*(КАЛЕНДАРЬ!AM16=GRID!$B$3:$U$3),0))*GRID!$H$42*(1-GRID!$H$43),0))</f>
        <v>19800</v>
      </c>
      <c r="E418" s="8">
        <f t="array" ref="E418">IF($I$2="Длительное проживание от 30 ночей ",
INDEX(GRID!$B$4:$U$15,MATCH(E$7,GRID!$A$4:$A$15,0),MATCH(1,($U$2=GRID!$B$1:$U$1)*(КАЛЕНДАРЬ!AM16=GRID!$B$3:$U$3),0))*GRID!$H$42,
ROUNDUP(INDEX(GRID!$B$4:$U$15,MATCH(E$7,GRID!$A$4:$A$15,0),MATCH(1,($U$2=GRID!$B$1:$U$1)*(КАЛЕНДАРЬ!AM16=GRID!$B$3:$U$3),0))*GRID!$H$42*(1-GRID!$H$43),0))</f>
        <v>19584</v>
      </c>
      <c r="F418" s="8">
        <f t="array" ref="F418">IF($I$2="Длительное проживание от 30 ночей ",
INDEX(GRID!$B$18:$U$29,MATCH(E$7,GRID!$A$18:$A$29,0),MATCH(1,($U$2=GRID!$B$1:$U$1)*(КАЛЕНДАРЬ!AM16=GRID!$B$3:$U$3),0))*GRID!$H$42,
ROUNDUP(INDEX(GRID!$B$18:$U$29,MATCH(E$7,GRID!$A$18:$A$29,0),MATCH(1,($U$2=GRID!$B$1:$U$1)*(КАЛЕНДАРЬ!AM16=GRID!$B$3:$U$3),0))*GRID!$H$42*(1-GRID!$H$43),0))</f>
        <v>23184</v>
      </c>
      <c r="G418" s="57" t="s">
        <v>119</v>
      </c>
      <c r="H418" s="57" t="s">
        <v>119</v>
      </c>
      <c r="I418" s="8">
        <f t="array" ref="I418">IF($I$2="Длительное проживание от 30 ночей ",
INDEX(GRID!$B$4:$U$15,MATCH(I$7,GRID!$A$4:$A$15,0),MATCH(1,($U$2=GRID!$B$1:$U$1)*(КАЛЕНДАРЬ!AM16=GRID!$B$3:$U$3),0))*GRID!$H$42,
ROUNDUP(INDEX(GRID!$B$4:$U$15,MATCH(I$7,GRID!$A$4:$A$15,0),MATCH(1,($U$2=GRID!$B$1:$U$1)*(КАЛЕНДАРЬ!AM16=GRID!$B$3:$U$3),0))*GRID!$H$42*(1-GRID!$H$43),0))</f>
        <v>26064</v>
      </c>
      <c r="J418" s="8">
        <f t="array" ref="J418">IF($I$2="Длительное проживание от 30 ночей ",
INDEX(GRID!$B$18:$U$29,MATCH(I$7,GRID!$A$18:$A$29,0),MATCH(1,($U$2=GRID!$B$1:$U$1)*(КАЛЕНДАРЬ!AM16=GRID!$B$3:$U$3),0))*GRID!$H$42,
ROUNDUP(INDEX(GRID!$B$18:$U$29,MATCH(I$7,GRID!$A$18:$A$29,0),MATCH(1,($U$2=GRID!$B$1:$U$1)*(КАЛЕНДАРЬ!AM16=GRID!$B$3:$U$3),0))*GRID!$H$42*(1-GRID!$H$43),0))</f>
        <v>29664</v>
      </c>
      <c r="K418" s="57" t="s">
        <v>119</v>
      </c>
      <c r="L418" s="57" t="s">
        <v>119</v>
      </c>
      <c r="M418" s="8">
        <f t="array" ref="M418">IF($I$2="Длительное проживание от 30 ночей ",
INDEX(GRID!$B$4:$U$15,MATCH(M$7,GRID!$A$4:$A$15,0),MATCH(1,($U$2=GRID!$B$1:$U$1)*(КАЛЕНДАРЬ!AM16=GRID!$B$3:$U$3),0))*GRID!$H$42,
ROUNDUP(INDEX(GRID!$B$4:$U$15,MATCH(M$7,GRID!$A$4:$A$15,0),MATCH(1,($U$2=GRID!$B$1:$U$1)*(КАЛЕНДАРЬ!AM16=GRID!$B$3:$U$3),0))*GRID!$H$42*(1-GRID!$H$43),0))</f>
        <v>44064</v>
      </c>
      <c r="N418" s="8">
        <f t="array" ref="N418">IF($I$2="Длительное проживание от 30 ночей ",
INDEX(GRID!$B$18:$U$29,MATCH(M$7,GRID!$A$18:$A$29,0),MATCH(1,($U$2=GRID!$B$1:$U$1)*(КАЛЕНДАРЬ!AM16=GRID!$B$3:$U$3),0))*GRID!$H$42,
ROUNDUP(INDEX(GRID!$B$18:$U$29,MATCH(M$7,GRID!$A$18:$A$29,0),MATCH(1,($U$2=GRID!$B$1:$U$1)*(КАЛЕНДАРЬ!AM16=GRID!$B$3:$U$3),0))*GRID!$H$42*(1-GRID!$H$43),0))</f>
        <v>47664</v>
      </c>
      <c r="O418" s="57" t="s">
        <v>119</v>
      </c>
      <c r="P418" s="8">
        <f t="array" ref="P418">IF($I$2="Длительное проживание от 30 ночей ",
INDEX(GRID!$B$4:$U$15,MATCH(P$7,GRID!$A$4:$A$15,0),MATCH(1,($U$2=GRID!$B$1:$U$1)*(КАЛЕНДАРЬ!AM16=GRID!$B$3:$U$3),0))*GRID!$H$42,
ROUNDUP(INDEX(GRID!$B$4:$U$15,MATCH(P$7,GRID!$A$4:$A$15,0),MATCH(1,($U$2=GRID!$B$1:$U$1)*(КАЛЕНДАРЬ!AM16=GRID!$B$3:$U$3),0))*GRID!$H$42*(1-GRID!$H$43),0))</f>
        <v>96768</v>
      </c>
      <c r="Q418" s="8">
        <f t="array" ref="Q418">IF($I$2="Длительное проживание от 30 ночей ",
INDEX(GRID!$B$4:$U$15,MATCH(Q$7,GRID!$A$4:$A$15,0),MATCH(1,($U$2=GRID!$B$1:$U$1)*(КАЛЕНДАРЬ!AM16=GRID!$B$3:$U$3),0))*GRID!$H$42,
ROUNDUP(INDEX(GRID!$B$4:$U$15,MATCH(Q$7,GRID!$A$4:$A$15,0),MATCH(1,($U$2=GRID!$B$1:$U$1)*(КАЛЕНДАРЬ!AM16=GRID!$B$3:$U$3),0))*GRID!$H$42*(1-GRID!$H$43),0))</f>
        <v>114048</v>
      </c>
      <c r="R418" s="57" t="s">
        <v>119</v>
      </c>
      <c r="S418" s="57" t="s">
        <v>119</v>
      </c>
      <c r="T418" s="57" t="s">
        <v>119</v>
      </c>
    </row>
    <row r="419" spans="1:20" ht="12.75" customHeight="1">
      <c r="A419" s="148" t="s">
        <v>15</v>
      </c>
      <c r="B419" s="149">
        <v>22</v>
      </c>
      <c r="C419" s="8">
        <f t="array" ref="C419">IF($I$2="Длительное проживание от 30 ночей ",
INDEX(GRID!$B$4:$U$15,MATCH(C$7,GRID!$A$4:$A$15,0),MATCH(1,($U$2=GRID!$B$1:$U$1)*(КАЛЕНДАРЬ!AM17=GRID!$B$3:$U$3),0))*GRID!$H$42,
ROUNDUP(INDEX(GRID!$B$4:$U$15,MATCH(C$7,GRID!$A$4:$A$15,0),MATCH(1,($U$2=GRID!$B$1:$U$1)*(КАЛЕНДАРЬ!AM17=GRID!$B$3:$U$3),0))*GRID!$H$42*(1-GRID!$H$43),0))</f>
        <v>16200</v>
      </c>
      <c r="D419" s="8">
        <f t="array" ref="D419">IF($I$2="Длительное проживание от 30 ночей ",
INDEX(GRID!$B$18:$U$29,MATCH(C$7,GRID!$A$18:$A$29,0),MATCH(1,($U$2=GRID!$B$1:$U$1)*(КАЛЕНДАРЬ!AM17=GRID!$B$3:$U$3),0))*GRID!$H$42,
ROUNDUP(INDEX(GRID!$B$18:$U$29,MATCH(C$7,GRID!$A$18:$A$29,0),MATCH(1,($U$2=GRID!$B$1:$U$1)*(КАЛЕНДАРЬ!AM17=GRID!$B$3:$U$3),0))*GRID!$H$42*(1-GRID!$H$43),0))</f>
        <v>19800</v>
      </c>
      <c r="E419" s="8">
        <f t="array" ref="E419">IF($I$2="Длительное проживание от 30 ночей ",
INDEX(GRID!$B$4:$U$15,MATCH(E$7,GRID!$A$4:$A$15,0),MATCH(1,($U$2=GRID!$B$1:$U$1)*(КАЛЕНДАРЬ!AM17=GRID!$B$3:$U$3),0))*GRID!$H$42,
ROUNDUP(INDEX(GRID!$B$4:$U$15,MATCH(E$7,GRID!$A$4:$A$15,0),MATCH(1,($U$2=GRID!$B$1:$U$1)*(КАЛЕНДАРЬ!AM17=GRID!$B$3:$U$3),0))*GRID!$H$42*(1-GRID!$H$43),0))</f>
        <v>19584</v>
      </c>
      <c r="F419" s="8">
        <f t="array" ref="F419">IF($I$2="Длительное проживание от 30 ночей ",
INDEX(GRID!$B$18:$U$29,MATCH(E$7,GRID!$A$18:$A$29,0),MATCH(1,($U$2=GRID!$B$1:$U$1)*(КАЛЕНДАРЬ!AM17=GRID!$B$3:$U$3),0))*GRID!$H$42,
ROUNDUP(INDEX(GRID!$B$18:$U$29,MATCH(E$7,GRID!$A$18:$A$29,0),MATCH(1,($U$2=GRID!$B$1:$U$1)*(КАЛЕНДАРЬ!AM17=GRID!$B$3:$U$3),0))*GRID!$H$42*(1-GRID!$H$43),0))</f>
        <v>23184</v>
      </c>
      <c r="G419" s="57" t="s">
        <v>119</v>
      </c>
      <c r="H419" s="57" t="s">
        <v>119</v>
      </c>
      <c r="I419" s="8">
        <f t="array" ref="I419">IF($I$2="Длительное проживание от 30 ночей ",
INDEX(GRID!$B$4:$U$15,MATCH(I$7,GRID!$A$4:$A$15,0),MATCH(1,($U$2=GRID!$B$1:$U$1)*(КАЛЕНДАРЬ!AM17=GRID!$B$3:$U$3),0))*GRID!$H$42,
ROUNDUP(INDEX(GRID!$B$4:$U$15,MATCH(I$7,GRID!$A$4:$A$15,0),MATCH(1,($U$2=GRID!$B$1:$U$1)*(КАЛЕНДАРЬ!AM17=GRID!$B$3:$U$3),0))*GRID!$H$42*(1-GRID!$H$43),0))</f>
        <v>26064</v>
      </c>
      <c r="J419" s="8">
        <f t="array" ref="J419">IF($I$2="Длительное проживание от 30 ночей ",
INDEX(GRID!$B$18:$U$29,MATCH(I$7,GRID!$A$18:$A$29,0),MATCH(1,($U$2=GRID!$B$1:$U$1)*(КАЛЕНДАРЬ!AM17=GRID!$B$3:$U$3),0))*GRID!$H$42,
ROUNDUP(INDEX(GRID!$B$18:$U$29,MATCH(I$7,GRID!$A$18:$A$29,0),MATCH(1,($U$2=GRID!$B$1:$U$1)*(КАЛЕНДАРЬ!AM17=GRID!$B$3:$U$3),0))*GRID!$H$42*(1-GRID!$H$43),0))</f>
        <v>29664</v>
      </c>
      <c r="K419" s="57" t="s">
        <v>119</v>
      </c>
      <c r="L419" s="57" t="s">
        <v>119</v>
      </c>
      <c r="M419" s="8">
        <f t="array" ref="M419">IF($I$2="Длительное проживание от 30 ночей ",
INDEX(GRID!$B$4:$U$15,MATCH(M$7,GRID!$A$4:$A$15,0),MATCH(1,($U$2=GRID!$B$1:$U$1)*(КАЛЕНДАРЬ!AM17=GRID!$B$3:$U$3),0))*GRID!$H$42,
ROUNDUP(INDEX(GRID!$B$4:$U$15,MATCH(M$7,GRID!$A$4:$A$15,0),MATCH(1,($U$2=GRID!$B$1:$U$1)*(КАЛЕНДАРЬ!AM17=GRID!$B$3:$U$3),0))*GRID!$H$42*(1-GRID!$H$43),0))</f>
        <v>44064</v>
      </c>
      <c r="N419" s="8">
        <f t="array" ref="N419">IF($I$2="Длительное проживание от 30 ночей ",
INDEX(GRID!$B$18:$U$29,MATCH(M$7,GRID!$A$18:$A$29,0),MATCH(1,($U$2=GRID!$B$1:$U$1)*(КАЛЕНДАРЬ!AM17=GRID!$B$3:$U$3),0))*GRID!$H$42,
ROUNDUP(INDEX(GRID!$B$18:$U$29,MATCH(M$7,GRID!$A$18:$A$29,0),MATCH(1,($U$2=GRID!$B$1:$U$1)*(КАЛЕНДАРЬ!AM17=GRID!$B$3:$U$3),0))*GRID!$H$42*(1-GRID!$H$43),0))</f>
        <v>47664</v>
      </c>
      <c r="O419" s="57" t="s">
        <v>119</v>
      </c>
      <c r="P419" s="8">
        <f t="array" ref="P419">IF($I$2="Длительное проживание от 30 ночей ",
INDEX(GRID!$B$4:$U$15,MATCH(P$7,GRID!$A$4:$A$15,0),MATCH(1,($U$2=GRID!$B$1:$U$1)*(КАЛЕНДАРЬ!AM17=GRID!$B$3:$U$3),0))*GRID!$H$42,
ROUNDUP(INDEX(GRID!$B$4:$U$15,MATCH(P$7,GRID!$A$4:$A$15,0),MATCH(1,($U$2=GRID!$B$1:$U$1)*(КАЛЕНДАРЬ!AM17=GRID!$B$3:$U$3),0))*GRID!$H$42*(1-GRID!$H$43),0))</f>
        <v>96768</v>
      </c>
      <c r="Q419" s="8">
        <f t="array" ref="Q419">IF($I$2="Длительное проживание от 30 ночей ",
INDEX(GRID!$B$4:$U$15,MATCH(Q$7,GRID!$A$4:$A$15,0),MATCH(1,($U$2=GRID!$B$1:$U$1)*(КАЛЕНДАРЬ!AM17=GRID!$B$3:$U$3),0))*GRID!$H$42,
ROUNDUP(INDEX(GRID!$B$4:$U$15,MATCH(Q$7,GRID!$A$4:$A$15,0),MATCH(1,($U$2=GRID!$B$1:$U$1)*(КАЛЕНДАРЬ!AM17=GRID!$B$3:$U$3),0))*GRID!$H$42*(1-GRID!$H$43),0))</f>
        <v>114048</v>
      </c>
      <c r="R419" s="57" t="s">
        <v>119</v>
      </c>
      <c r="S419" s="57" t="s">
        <v>119</v>
      </c>
      <c r="T419" s="57" t="s">
        <v>119</v>
      </c>
    </row>
    <row r="420" spans="1:20" ht="12.75" customHeight="1">
      <c r="A420" s="148" t="s">
        <v>16</v>
      </c>
      <c r="B420" s="149">
        <v>23</v>
      </c>
      <c r="C420" s="8">
        <f t="array" ref="C420">IF($I$2="Длительное проживание от 30 ночей ",
INDEX(GRID!$B$4:$U$15,MATCH(C$7,GRID!$A$4:$A$15,0),MATCH(1,($U$2=GRID!$B$1:$U$1)*(КАЛЕНДАРЬ!AM18=GRID!$B$3:$U$3),0))*GRID!$H$42,
ROUNDUP(INDEX(GRID!$B$4:$U$15,MATCH(C$7,GRID!$A$4:$A$15,0),MATCH(1,($U$2=GRID!$B$1:$U$1)*(КАЛЕНДАРЬ!AM18=GRID!$B$3:$U$3),0))*GRID!$H$42*(1-GRID!$H$43),0))</f>
        <v>16200</v>
      </c>
      <c r="D420" s="8">
        <f t="array" ref="D420">IF($I$2="Длительное проживание от 30 ночей ",
INDEX(GRID!$B$18:$U$29,MATCH(C$7,GRID!$A$18:$A$29,0),MATCH(1,($U$2=GRID!$B$1:$U$1)*(КАЛЕНДАРЬ!AM18=GRID!$B$3:$U$3),0))*GRID!$H$42,
ROUNDUP(INDEX(GRID!$B$18:$U$29,MATCH(C$7,GRID!$A$18:$A$29,0),MATCH(1,($U$2=GRID!$B$1:$U$1)*(КАЛЕНДАРЬ!AM18=GRID!$B$3:$U$3),0))*GRID!$H$42*(1-GRID!$H$43),0))</f>
        <v>19800</v>
      </c>
      <c r="E420" s="8">
        <f t="array" ref="E420">IF($I$2="Длительное проживание от 30 ночей ",
INDEX(GRID!$B$4:$U$15,MATCH(E$7,GRID!$A$4:$A$15,0),MATCH(1,($U$2=GRID!$B$1:$U$1)*(КАЛЕНДАРЬ!AM18=GRID!$B$3:$U$3),0))*GRID!$H$42,
ROUNDUP(INDEX(GRID!$B$4:$U$15,MATCH(E$7,GRID!$A$4:$A$15,0),MATCH(1,($U$2=GRID!$B$1:$U$1)*(КАЛЕНДАРЬ!AM18=GRID!$B$3:$U$3),0))*GRID!$H$42*(1-GRID!$H$43),0))</f>
        <v>19584</v>
      </c>
      <c r="F420" s="8">
        <f t="array" ref="F420">IF($I$2="Длительное проживание от 30 ночей ",
INDEX(GRID!$B$18:$U$29,MATCH(E$7,GRID!$A$18:$A$29,0),MATCH(1,($U$2=GRID!$B$1:$U$1)*(КАЛЕНДАРЬ!AM18=GRID!$B$3:$U$3),0))*GRID!$H$42,
ROUNDUP(INDEX(GRID!$B$18:$U$29,MATCH(E$7,GRID!$A$18:$A$29,0),MATCH(1,($U$2=GRID!$B$1:$U$1)*(КАЛЕНДАРЬ!AM18=GRID!$B$3:$U$3),0))*GRID!$H$42*(1-GRID!$H$43),0))</f>
        <v>23184</v>
      </c>
      <c r="G420" s="57" t="s">
        <v>119</v>
      </c>
      <c r="H420" s="57" t="s">
        <v>119</v>
      </c>
      <c r="I420" s="8">
        <f t="array" ref="I420">IF($I$2="Длительное проживание от 30 ночей ",
INDEX(GRID!$B$4:$U$15,MATCH(I$7,GRID!$A$4:$A$15,0),MATCH(1,($U$2=GRID!$B$1:$U$1)*(КАЛЕНДАРЬ!AM18=GRID!$B$3:$U$3),0))*GRID!$H$42,
ROUNDUP(INDEX(GRID!$B$4:$U$15,MATCH(I$7,GRID!$A$4:$A$15,0),MATCH(1,($U$2=GRID!$B$1:$U$1)*(КАЛЕНДАРЬ!AM18=GRID!$B$3:$U$3),0))*GRID!$H$42*(1-GRID!$H$43),0))</f>
        <v>26064</v>
      </c>
      <c r="J420" s="8">
        <f t="array" ref="J420">IF($I$2="Длительное проживание от 30 ночей ",
INDEX(GRID!$B$18:$U$29,MATCH(I$7,GRID!$A$18:$A$29,0),MATCH(1,($U$2=GRID!$B$1:$U$1)*(КАЛЕНДАРЬ!AM18=GRID!$B$3:$U$3),0))*GRID!$H$42,
ROUNDUP(INDEX(GRID!$B$18:$U$29,MATCH(I$7,GRID!$A$18:$A$29,0),MATCH(1,($U$2=GRID!$B$1:$U$1)*(КАЛЕНДАРЬ!AM18=GRID!$B$3:$U$3),0))*GRID!$H$42*(1-GRID!$H$43),0))</f>
        <v>29664</v>
      </c>
      <c r="K420" s="57" t="s">
        <v>119</v>
      </c>
      <c r="L420" s="57" t="s">
        <v>119</v>
      </c>
      <c r="M420" s="8">
        <f t="array" ref="M420">IF($I$2="Длительное проживание от 30 ночей ",
INDEX(GRID!$B$4:$U$15,MATCH(M$7,GRID!$A$4:$A$15,0),MATCH(1,($U$2=GRID!$B$1:$U$1)*(КАЛЕНДАРЬ!AM18=GRID!$B$3:$U$3),0))*GRID!$H$42,
ROUNDUP(INDEX(GRID!$B$4:$U$15,MATCH(M$7,GRID!$A$4:$A$15,0),MATCH(1,($U$2=GRID!$B$1:$U$1)*(КАЛЕНДАРЬ!AM18=GRID!$B$3:$U$3),0))*GRID!$H$42*(1-GRID!$H$43),0))</f>
        <v>44064</v>
      </c>
      <c r="N420" s="8">
        <f t="array" ref="N420">IF($I$2="Длительное проживание от 30 ночей ",
INDEX(GRID!$B$18:$U$29,MATCH(M$7,GRID!$A$18:$A$29,0),MATCH(1,($U$2=GRID!$B$1:$U$1)*(КАЛЕНДАРЬ!AM18=GRID!$B$3:$U$3),0))*GRID!$H$42,
ROUNDUP(INDEX(GRID!$B$18:$U$29,MATCH(M$7,GRID!$A$18:$A$29,0),MATCH(1,($U$2=GRID!$B$1:$U$1)*(КАЛЕНДАРЬ!AM18=GRID!$B$3:$U$3),0))*GRID!$H$42*(1-GRID!$H$43),0))</f>
        <v>47664</v>
      </c>
      <c r="O420" s="57" t="s">
        <v>119</v>
      </c>
      <c r="P420" s="8">
        <f t="array" ref="P420">IF($I$2="Длительное проживание от 30 ночей ",
INDEX(GRID!$B$4:$U$15,MATCH(P$7,GRID!$A$4:$A$15,0),MATCH(1,($U$2=GRID!$B$1:$U$1)*(КАЛЕНДАРЬ!AM18=GRID!$B$3:$U$3),0))*GRID!$H$42,
ROUNDUP(INDEX(GRID!$B$4:$U$15,MATCH(P$7,GRID!$A$4:$A$15,0),MATCH(1,($U$2=GRID!$B$1:$U$1)*(КАЛЕНДАРЬ!AM18=GRID!$B$3:$U$3),0))*GRID!$H$42*(1-GRID!$H$43),0))</f>
        <v>96768</v>
      </c>
      <c r="Q420" s="8">
        <f t="array" ref="Q420">IF($I$2="Длительное проживание от 30 ночей ",
INDEX(GRID!$B$4:$U$15,MATCH(Q$7,GRID!$A$4:$A$15,0),MATCH(1,($U$2=GRID!$B$1:$U$1)*(КАЛЕНДАРЬ!AM18=GRID!$B$3:$U$3),0))*GRID!$H$42,
ROUNDUP(INDEX(GRID!$B$4:$U$15,MATCH(Q$7,GRID!$A$4:$A$15,0),MATCH(1,($U$2=GRID!$B$1:$U$1)*(КАЛЕНДАРЬ!AM18=GRID!$B$3:$U$3),0))*GRID!$H$42*(1-GRID!$H$43),0))</f>
        <v>114048</v>
      </c>
      <c r="R420" s="57" t="s">
        <v>119</v>
      </c>
      <c r="S420" s="57" t="s">
        <v>119</v>
      </c>
      <c r="T420" s="57" t="s">
        <v>119</v>
      </c>
    </row>
    <row r="421" spans="1:20" ht="12.75" customHeight="1">
      <c r="A421" s="148" t="s">
        <v>17</v>
      </c>
      <c r="B421" s="149">
        <v>24</v>
      </c>
      <c r="C421" s="8">
        <f t="array" ref="C421">IF($I$2="Длительное проживание от 30 ночей ",
INDEX(GRID!$B$4:$U$15,MATCH(C$7,GRID!$A$4:$A$15,0),MATCH(1,($U$2=GRID!$B$1:$U$1)*(КАЛЕНДАРЬ!AM19=GRID!$B$3:$U$3),0))*GRID!$H$42,
ROUNDUP(INDEX(GRID!$B$4:$U$15,MATCH(C$7,GRID!$A$4:$A$15,0),MATCH(1,($U$2=GRID!$B$1:$U$1)*(КАЛЕНДАРЬ!AM19=GRID!$B$3:$U$3),0))*GRID!$H$42*(1-GRID!$H$43),0))</f>
        <v>18000</v>
      </c>
      <c r="D421" s="8">
        <f t="array" ref="D421">IF($I$2="Длительное проживание от 30 ночей ",
INDEX(GRID!$B$18:$U$29,MATCH(C$7,GRID!$A$18:$A$29,0),MATCH(1,($U$2=GRID!$B$1:$U$1)*(КАЛЕНДАРЬ!AM19=GRID!$B$3:$U$3),0))*GRID!$H$42,
ROUNDUP(INDEX(GRID!$B$18:$U$29,MATCH(C$7,GRID!$A$18:$A$29,0),MATCH(1,($U$2=GRID!$B$1:$U$1)*(КАЛЕНДАРЬ!AM19=GRID!$B$3:$U$3),0))*GRID!$H$42*(1-GRID!$H$43),0))</f>
        <v>21600</v>
      </c>
      <c r="E421" s="8">
        <f t="array" ref="E421">IF($I$2="Длительное проживание от 30 ночей ",
INDEX(GRID!$B$4:$U$15,MATCH(E$7,GRID!$A$4:$A$15,0),MATCH(1,($U$2=GRID!$B$1:$U$1)*(КАЛЕНДАРЬ!AM19=GRID!$B$3:$U$3),0))*GRID!$H$42,
ROUNDUP(INDEX(GRID!$B$4:$U$15,MATCH(E$7,GRID!$A$4:$A$15,0),MATCH(1,($U$2=GRID!$B$1:$U$1)*(КАЛЕНДАРЬ!AM19=GRID!$B$3:$U$3),0))*GRID!$H$42*(1-GRID!$H$43),0))</f>
        <v>21600</v>
      </c>
      <c r="F421" s="8">
        <f t="array" ref="F421">IF($I$2="Длительное проживание от 30 ночей ",
INDEX(GRID!$B$18:$U$29,MATCH(E$7,GRID!$A$18:$A$29,0),MATCH(1,($U$2=GRID!$B$1:$U$1)*(КАЛЕНДАРЬ!AM19=GRID!$B$3:$U$3),0))*GRID!$H$42,
ROUNDUP(INDEX(GRID!$B$18:$U$29,MATCH(E$7,GRID!$A$18:$A$29,0),MATCH(1,($U$2=GRID!$B$1:$U$1)*(КАЛЕНДАРЬ!AM19=GRID!$B$3:$U$3),0))*GRID!$H$42*(1-GRID!$H$43),0))</f>
        <v>25200</v>
      </c>
      <c r="G421" s="57" t="s">
        <v>119</v>
      </c>
      <c r="H421" s="57" t="s">
        <v>119</v>
      </c>
      <c r="I421" s="8">
        <f t="array" ref="I421">IF($I$2="Длительное проживание от 30 ночей ",
INDEX(GRID!$B$4:$U$15,MATCH(I$7,GRID!$A$4:$A$15,0),MATCH(1,($U$2=GRID!$B$1:$U$1)*(КАЛЕНДАРЬ!AM19=GRID!$B$3:$U$3),0))*GRID!$H$42,
ROUNDUP(INDEX(GRID!$B$4:$U$15,MATCH(I$7,GRID!$A$4:$A$15,0),MATCH(1,($U$2=GRID!$B$1:$U$1)*(КАЛЕНДАРЬ!AM19=GRID!$B$3:$U$3),0))*GRID!$H$42*(1-GRID!$H$43),0))</f>
        <v>28584</v>
      </c>
      <c r="J421" s="8">
        <f t="array" ref="J421">IF($I$2="Длительное проживание от 30 ночей ",
INDEX(GRID!$B$18:$U$29,MATCH(I$7,GRID!$A$18:$A$29,0),MATCH(1,($U$2=GRID!$B$1:$U$1)*(КАЛЕНДАРЬ!AM19=GRID!$B$3:$U$3),0))*GRID!$H$42,
ROUNDUP(INDEX(GRID!$B$18:$U$29,MATCH(I$7,GRID!$A$18:$A$29,0),MATCH(1,($U$2=GRID!$B$1:$U$1)*(КАЛЕНДАРЬ!AM19=GRID!$B$3:$U$3),0))*GRID!$H$42*(1-GRID!$H$43),0))</f>
        <v>32184</v>
      </c>
      <c r="K421" s="57" t="s">
        <v>119</v>
      </c>
      <c r="L421" s="57" t="s">
        <v>119</v>
      </c>
      <c r="M421" s="8">
        <f t="array" ref="M421">IF($I$2="Длительное проживание от 30 ночей ",
INDEX(GRID!$B$4:$U$15,MATCH(M$7,GRID!$A$4:$A$15,0),MATCH(1,($U$2=GRID!$B$1:$U$1)*(КАЛЕНДАРЬ!AM19=GRID!$B$3:$U$3),0))*GRID!$H$42,
ROUNDUP(INDEX(GRID!$B$4:$U$15,MATCH(M$7,GRID!$A$4:$A$15,0),MATCH(1,($U$2=GRID!$B$1:$U$1)*(КАЛЕНДАРЬ!AM19=GRID!$B$3:$U$3),0))*GRID!$H$42*(1-GRID!$H$43),0))</f>
        <v>46944</v>
      </c>
      <c r="N421" s="8">
        <f t="array" ref="N421">IF($I$2="Длительное проживание от 30 ночей ",
INDEX(GRID!$B$18:$U$29,MATCH(M$7,GRID!$A$18:$A$29,0),MATCH(1,($U$2=GRID!$B$1:$U$1)*(КАЛЕНДАРЬ!AM19=GRID!$B$3:$U$3),0))*GRID!$H$42,
ROUNDUP(INDEX(GRID!$B$18:$U$29,MATCH(M$7,GRID!$A$18:$A$29,0),MATCH(1,($U$2=GRID!$B$1:$U$1)*(КАЛЕНДАРЬ!AM19=GRID!$B$3:$U$3),0))*GRID!$H$42*(1-GRID!$H$43),0))</f>
        <v>50544</v>
      </c>
      <c r="O421" s="57" t="s">
        <v>119</v>
      </c>
      <c r="P421" s="8">
        <f t="array" ref="P421">IF($I$2="Длительное проживание от 30 ночей ",
INDEX(GRID!$B$4:$U$15,MATCH(P$7,GRID!$A$4:$A$15,0),MATCH(1,($U$2=GRID!$B$1:$U$1)*(КАЛЕНДАРЬ!AM19=GRID!$B$3:$U$3),0))*GRID!$H$42,
ROUNDUP(INDEX(GRID!$B$4:$U$15,MATCH(P$7,GRID!$A$4:$A$15,0),MATCH(1,($U$2=GRID!$B$1:$U$1)*(КАЛЕНДАРЬ!AM19=GRID!$B$3:$U$3),0))*GRID!$H$42*(1-GRID!$H$43),0))</f>
        <v>100584</v>
      </c>
      <c r="Q421" s="8">
        <f t="array" ref="Q421">IF($I$2="Длительное проживание от 30 ночей ",
INDEX(GRID!$B$4:$U$15,MATCH(Q$7,GRID!$A$4:$A$15,0),MATCH(1,($U$2=GRID!$B$1:$U$1)*(КАЛЕНДАРЬ!AM19=GRID!$B$3:$U$3),0))*GRID!$H$42,
ROUNDUP(INDEX(GRID!$B$4:$U$15,MATCH(Q$7,GRID!$A$4:$A$15,0),MATCH(1,($U$2=GRID!$B$1:$U$1)*(КАЛЕНДАРЬ!AM19=GRID!$B$3:$U$3),0))*GRID!$H$42*(1-GRID!$H$43),0))</f>
        <v>118368</v>
      </c>
      <c r="R421" s="57" t="s">
        <v>119</v>
      </c>
      <c r="S421" s="57" t="s">
        <v>119</v>
      </c>
      <c r="T421" s="57" t="s">
        <v>119</v>
      </c>
    </row>
    <row r="422" spans="1:20" ht="12.75" customHeight="1">
      <c r="A422" s="148" t="s">
        <v>11</v>
      </c>
      <c r="B422" s="149">
        <v>25</v>
      </c>
      <c r="C422" s="8">
        <f t="array" ref="C422">IF($I$2="Длительное проживание от 30 ночей ",
INDEX(GRID!$B$4:$U$15,MATCH(C$7,GRID!$A$4:$A$15,0),MATCH(1,($U$2=GRID!$B$1:$U$1)*(КАЛЕНДАРЬ!AM20=GRID!$B$3:$U$3),0))*GRID!$H$42,
ROUNDUP(INDEX(GRID!$B$4:$U$15,MATCH(C$7,GRID!$A$4:$A$15,0),MATCH(1,($U$2=GRID!$B$1:$U$1)*(КАЛЕНДАРЬ!AM20=GRID!$B$3:$U$3),0))*GRID!$H$42*(1-GRID!$H$43),0))</f>
        <v>18000</v>
      </c>
      <c r="D422" s="8">
        <f t="array" ref="D422">IF($I$2="Длительное проживание от 30 ночей ",
INDEX(GRID!$B$18:$U$29,MATCH(C$7,GRID!$A$18:$A$29,0),MATCH(1,($U$2=GRID!$B$1:$U$1)*(КАЛЕНДАРЬ!AM20=GRID!$B$3:$U$3),0))*GRID!$H$42,
ROUNDUP(INDEX(GRID!$B$18:$U$29,MATCH(C$7,GRID!$A$18:$A$29,0),MATCH(1,($U$2=GRID!$B$1:$U$1)*(КАЛЕНДАРЬ!AM20=GRID!$B$3:$U$3),0))*GRID!$H$42*(1-GRID!$H$43),0))</f>
        <v>21600</v>
      </c>
      <c r="E422" s="8">
        <f t="array" ref="E422">IF($I$2="Длительное проживание от 30 ночей ",
INDEX(GRID!$B$4:$U$15,MATCH(E$7,GRID!$A$4:$A$15,0),MATCH(1,($U$2=GRID!$B$1:$U$1)*(КАЛЕНДАРЬ!AM20=GRID!$B$3:$U$3),0))*GRID!$H$42,
ROUNDUP(INDEX(GRID!$B$4:$U$15,MATCH(E$7,GRID!$A$4:$A$15,0),MATCH(1,($U$2=GRID!$B$1:$U$1)*(КАЛЕНДАРЬ!AM20=GRID!$B$3:$U$3),0))*GRID!$H$42*(1-GRID!$H$43),0))</f>
        <v>21600</v>
      </c>
      <c r="F422" s="8">
        <f t="array" ref="F422">IF($I$2="Длительное проживание от 30 ночей ",
INDEX(GRID!$B$18:$U$29,MATCH(E$7,GRID!$A$18:$A$29,0),MATCH(1,($U$2=GRID!$B$1:$U$1)*(КАЛЕНДАРЬ!AM20=GRID!$B$3:$U$3),0))*GRID!$H$42,
ROUNDUP(INDEX(GRID!$B$18:$U$29,MATCH(E$7,GRID!$A$18:$A$29,0),MATCH(1,($U$2=GRID!$B$1:$U$1)*(КАЛЕНДАРЬ!AM20=GRID!$B$3:$U$3),0))*GRID!$H$42*(1-GRID!$H$43),0))</f>
        <v>25200</v>
      </c>
      <c r="G422" s="57" t="s">
        <v>119</v>
      </c>
      <c r="H422" s="57" t="s">
        <v>119</v>
      </c>
      <c r="I422" s="8">
        <f t="array" ref="I422">IF($I$2="Длительное проживание от 30 ночей ",
INDEX(GRID!$B$4:$U$15,MATCH(I$7,GRID!$A$4:$A$15,0),MATCH(1,($U$2=GRID!$B$1:$U$1)*(КАЛЕНДАРЬ!AM20=GRID!$B$3:$U$3),0))*GRID!$H$42,
ROUNDUP(INDEX(GRID!$B$4:$U$15,MATCH(I$7,GRID!$A$4:$A$15,0),MATCH(1,($U$2=GRID!$B$1:$U$1)*(КАЛЕНДАРЬ!AM20=GRID!$B$3:$U$3),0))*GRID!$H$42*(1-GRID!$H$43),0))</f>
        <v>28584</v>
      </c>
      <c r="J422" s="8">
        <f t="array" ref="J422">IF($I$2="Длительное проживание от 30 ночей ",
INDEX(GRID!$B$18:$U$29,MATCH(I$7,GRID!$A$18:$A$29,0),MATCH(1,($U$2=GRID!$B$1:$U$1)*(КАЛЕНДАРЬ!AM20=GRID!$B$3:$U$3),0))*GRID!$H$42,
ROUNDUP(INDEX(GRID!$B$18:$U$29,MATCH(I$7,GRID!$A$18:$A$29,0),MATCH(1,($U$2=GRID!$B$1:$U$1)*(КАЛЕНДАРЬ!AM20=GRID!$B$3:$U$3),0))*GRID!$H$42*(1-GRID!$H$43),0))</f>
        <v>32184</v>
      </c>
      <c r="K422" s="57" t="s">
        <v>119</v>
      </c>
      <c r="L422" s="57" t="s">
        <v>119</v>
      </c>
      <c r="M422" s="8">
        <f t="array" ref="M422">IF($I$2="Длительное проживание от 30 ночей ",
INDEX(GRID!$B$4:$U$15,MATCH(M$7,GRID!$A$4:$A$15,0),MATCH(1,($U$2=GRID!$B$1:$U$1)*(КАЛЕНДАРЬ!AM20=GRID!$B$3:$U$3),0))*GRID!$H$42,
ROUNDUP(INDEX(GRID!$B$4:$U$15,MATCH(M$7,GRID!$A$4:$A$15,0),MATCH(1,($U$2=GRID!$B$1:$U$1)*(КАЛЕНДАРЬ!AM20=GRID!$B$3:$U$3),0))*GRID!$H$42*(1-GRID!$H$43),0))</f>
        <v>46944</v>
      </c>
      <c r="N422" s="8">
        <f t="array" ref="N422">IF($I$2="Длительное проживание от 30 ночей ",
INDEX(GRID!$B$18:$U$29,MATCH(M$7,GRID!$A$18:$A$29,0),MATCH(1,($U$2=GRID!$B$1:$U$1)*(КАЛЕНДАРЬ!AM20=GRID!$B$3:$U$3),0))*GRID!$H$42,
ROUNDUP(INDEX(GRID!$B$18:$U$29,MATCH(M$7,GRID!$A$18:$A$29,0),MATCH(1,($U$2=GRID!$B$1:$U$1)*(КАЛЕНДАРЬ!AM20=GRID!$B$3:$U$3),0))*GRID!$H$42*(1-GRID!$H$43),0))</f>
        <v>50544</v>
      </c>
      <c r="O422" s="57" t="s">
        <v>119</v>
      </c>
      <c r="P422" s="8">
        <f t="array" ref="P422">IF($I$2="Длительное проживание от 30 ночей ",
INDEX(GRID!$B$4:$U$15,MATCH(P$7,GRID!$A$4:$A$15,0),MATCH(1,($U$2=GRID!$B$1:$U$1)*(КАЛЕНДАРЬ!AM20=GRID!$B$3:$U$3),0))*GRID!$H$42,
ROUNDUP(INDEX(GRID!$B$4:$U$15,MATCH(P$7,GRID!$A$4:$A$15,0),MATCH(1,($U$2=GRID!$B$1:$U$1)*(КАЛЕНДАРЬ!AM20=GRID!$B$3:$U$3),0))*GRID!$H$42*(1-GRID!$H$43),0))</f>
        <v>100584</v>
      </c>
      <c r="Q422" s="8">
        <f t="array" ref="Q422">IF($I$2="Длительное проживание от 30 ночей ",
INDEX(GRID!$B$4:$U$15,MATCH(Q$7,GRID!$A$4:$A$15,0),MATCH(1,($U$2=GRID!$B$1:$U$1)*(КАЛЕНДАРЬ!AM20=GRID!$B$3:$U$3),0))*GRID!$H$42,
ROUNDUP(INDEX(GRID!$B$4:$U$15,MATCH(Q$7,GRID!$A$4:$A$15,0),MATCH(1,($U$2=GRID!$B$1:$U$1)*(КАЛЕНДАРЬ!AM20=GRID!$B$3:$U$3),0))*GRID!$H$42*(1-GRID!$H$43),0))</f>
        <v>118368</v>
      </c>
      <c r="R422" s="57" t="s">
        <v>119</v>
      </c>
      <c r="S422" s="57" t="s">
        <v>119</v>
      </c>
      <c r="T422" s="57" t="s">
        <v>119</v>
      </c>
    </row>
    <row r="423" spans="1:20" ht="12.75" customHeight="1">
      <c r="A423" s="148" t="s">
        <v>12</v>
      </c>
      <c r="B423" s="149">
        <v>26</v>
      </c>
      <c r="C423" s="8">
        <f t="array" ref="C423">IF($I$2="Длительное проживание от 30 ночей ",
INDEX(GRID!$B$4:$U$15,MATCH(C$7,GRID!$A$4:$A$15,0),MATCH(1,($U$2=GRID!$B$1:$U$1)*(КАЛЕНДАРЬ!AM21=GRID!$B$3:$U$3),0))*GRID!$H$42,
ROUNDUP(INDEX(GRID!$B$4:$U$15,MATCH(C$7,GRID!$A$4:$A$15,0),MATCH(1,($U$2=GRID!$B$1:$U$1)*(КАЛЕНДАРЬ!AM21=GRID!$B$3:$U$3),0))*GRID!$H$42*(1-GRID!$H$43),0))</f>
        <v>16200</v>
      </c>
      <c r="D423" s="8">
        <f t="array" ref="D423">IF($I$2="Длительное проживание от 30 ночей ",
INDEX(GRID!$B$18:$U$29,MATCH(C$7,GRID!$A$18:$A$29,0),MATCH(1,($U$2=GRID!$B$1:$U$1)*(КАЛЕНДАРЬ!AM21=GRID!$B$3:$U$3),0))*GRID!$H$42,
ROUNDUP(INDEX(GRID!$B$18:$U$29,MATCH(C$7,GRID!$A$18:$A$29,0),MATCH(1,($U$2=GRID!$B$1:$U$1)*(КАЛЕНДАРЬ!AM21=GRID!$B$3:$U$3),0))*GRID!$H$42*(1-GRID!$H$43),0))</f>
        <v>19800</v>
      </c>
      <c r="E423" s="8">
        <f t="array" ref="E423">IF($I$2="Длительное проживание от 30 ночей ",
INDEX(GRID!$B$4:$U$15,MATCH(E$7,GRID!$A$4:$A$15,0),MATCH(1,($U$2=GRID!$B$1:$U$1)*(КАЛЕНДАРЬ!AM21=GRID!$B$3:$U$3),0))*GRID!$H$42,
ROUNDUP(INDEX(GRID!$B$4:$U$15,MATCH(E$7,GRID!$A$4:$A$15,0),MATCH(1,($U$2=GRID!$B$1:$U$1)*(КАЛЕНДАРЬ!AM21=GRID!$B$3:$U$3),0))*GRID!$H$42*(1-GRID!$H$43),0))</f>
        <v>19584</v>
      </c>
      <c r="F423" s="8">
        <f t="array" ref="F423">IF($I$2="Длительное проживание от 30 ночей ",
INDEX(GRID!$B$18:$U$29,MATCH(E$7,GRID!$A$18:$A$29,0),MATCH(1,($U$2=GRID!$B$1:$U$1)*(КАЛЕНДАРЬ!AM21=GRID!$B$3:$U$3),0))*GRID!$H$42,
ROUNDUP(INDEX(GRID!$B$18:$U$29,MATCH(E$7,GRID!$A$18:$A$29,0),MATCH(1,($U$2=GRID!$B$1:$U$1)*(КАЛЕНДАРЬ!AM21=GRID!$B$3:$U$3),0))*GRID!$H$42*(1-GRID!$H$43),0))</f>
        <v>23184</v>
      </c>
      <c r="G423" s="57" t="s">
        <v>119</v>
      </c>
      <c r="H423" s="57" t="s">
        <v>119</v>
      </c>
      <c r="I423" s="8">
        <f t="array" ref="I423">IF($I$2="Длительное проживание от 30 ночей ",
INDEX(GRID!$B$4:$U$15,MATCH(I$7,GRID!$A$4:$A$15,0),MATCH(1,($U$2=GRID!$B$1:$U$1)*(КАЛЕНДАРЬ!AM21=GRID!$B$3:$U$3),0))*GRID!$H$42,
ROUNDUP(INDEX(GRID!$B$4:$U$15,MATCH(I$7,GRID!$A$4:$A$15,0),MATCH(1,($U$2=GRID!$B$1:$U$1)*(КАЛЕНДАРЬ!AM21=GRID!$B$3:$U$3),0))*GRID!$H$42*(1-GRID!$H$43),0))</f>
        <v>26064</v>
      </c>
      <c r="J423" s="8">
        <f t="array" ref="J423">IF($I$2="Длительное проживание от 30 ночей ",
INDEX(GRID!$B$18:$U$29,MATCH(I$7,GRID!$A$18:$A$29,0),MATCH(1,($U$2=GRID!$B$1:$U$1)*(КАЛЕНДАРЬ!AM21=GRID!$B$3:$U$3),0))*GRID!$H$42,
ROUNDUP(INDEX(GRID!$B$18:$U$29,MATCH(I$7,GRID!$A$18:$A$29,0),MATCH(1,($U$2=GRID!$B$1:$U$1)*(КАЛЕНДАРЬ!AM21=GRID!$B$3:$U$3),0))*GRID!$H$42*(1-GRID!$H$43),0))</f>
        <v>29664</v>
      </c>
      <c r="K423" s="57" t="s">
        <v>119</v>
      </c>
      <c r="L423" s="57" t="s">
        <v>119</v>
      </c>
      <c r="M423" s="8">
        <f t="array" ref="M423">IF($I$2="Длительное проживание от 30 ночей ",
INDEX(GRID!$B$4:$U$15,MATCH(M$7,GRID!$A$4:$A$15,0),MATCH(1,($U$2=GRID!$B$1:$U$1)*(КАЛЕНДАРЬ!AM21=GRID!$B$3:$U$3),0))*GRID!$H$42,
ROUNDUP(INDEX(GRID!$B$4:$U$15,MATCH(M$7,GRID!$A$4:$A$15,0),MATCH(1,($U$2=GRID!$B$1:$U$1)*(КАЛЕНДАРЬ!AM21=GRID!$B$3:$U$3),0))*GRID!$H$42*(1-GRID!$H$43),0))</f>
        <v>44064</v>
      </c>
      <c r="N423" s="8">
        <f t="array" ref="N423">IF($I$2="Длительное проживание от 30 ночей ",
INDEX(GRID!$B$18:$U$29,MATCH(M$7,GRID!$A$18:$A$29,0),MATCH(1,($U$2=GRID!$B$1:$U$1)*(КАЛЕНДАРЬ!AM21=GRID!$B$3:$U$3),0))*GRID!$H$42,
ROUNDUP(INDEX(GRID!$B$18:$U$29,MATCH(M$7,GRID!$A$18:$A$29,0),MATCH(1,($U$2=GRID!$B$1:$U$1)*(КАЛЕНДАРЬ!AM21=GRID!$B$3:$U$3),0))*GRID!$H$42*(1-GRID!$H$43),0))</f>
        <v>47664</v>
      </c>
      <c r="O423" s="57" t="s">
        <v>119</v>
      </c>
      <c r="P423" s="8">
        <f t="array" ref="P423">IF($I$2="Длительное проживание от 30 ночей ",
INDEX(GRID!$B$4:$U$15,MATCH(P$7,GRID!$A$4:$A$15,0),MATCH(1,($U$2=GRID!$B$1:$U$1)*(КАЛЕНДАРЬ!AM21=GRID!$B$3:$U$3),0))*GRID!$H$42,
ROUNDUP(INDEX(GRID!$B$4:$U$15,MATCH(P$7,GRID!$A$4:$A$15,0),MATCH(1,($U$2=GRID!$B$1:$U$1)*(КАЛЕНДАРЬ!AM21=GRID!$B$3:$U$3),0))*GRID!$H$42*(1-GRID!$H$43),0))</f>
        <v>96768</v>
      </c>
      <c r="Q423" s="8">
        <f t="array" ref="Q423">IF($I$2="Длительное проживание от 30 ночей ",
INDEX(GRID!$B$4:$U$15,MATCH(Q$7,GRID!$A$4:$A$15,0),MATCH(1,($U$2=GRID!$B$1:$U$1)*(КАЛЕНДАРЬ!AM21=GRID!$B$3:$U$3),0))*GRID!$H$42,
ROUNDUP(INDEX(GRID!$B$4:$U$15,MATCH(Q$7,GRID!$A$4:$A$15,0),MATCH(1,($U$2=GRID!$B$1:$U$1)*(КАЛЕНДАРЬ!AM21=GRID!$B$3:$U$3),0))*GRID!$H$42*(1-GRID!$H$43),0))</f>
        <v>114048</v>
      </c>
      <c r="R423" s="57" t="s">
        <v>119</v>
      </c>
      <c r="S423" s="57" t="s">
        <v>119</v>
      </c>
      <c r="T423" s="57" t="s">
        <v>119</v>
      </c>
    </row>
    <row r="424" spans="1:20" ht="12.75" customHeight="1">
      <c r="A424" s="148" t="s">
        <v>13</v>
      </c>
      <c r="B424" s="149">
        <v>27</v>
      </c>
      <c r="C424" s="8">
        <f t="array" ref="C424">IF($I$2="Длительное проживание от 30 ночей ",
INDEX(GRID!$B$4:$U$15,MATCH(C$7,GRID!$A$4:$A$15,0),MATCH(1,($U$2=GRID!$B$1:$U$1)*(КАЛЕНДАРЬ!AM22=GRID!$B$3:$U$3),0))*GRID!$H$42,
ROUNDUP(INDEX(GRID!$B$4:$U$15,MATCH(C$7,GRID!$A$4:$A$15,0),MATCH(1,($U$2=GRID!$B$1:$U$1)*(КАЛЕНДАРЬ!AM22=GRID!$B$3:$U$3),0))*GRID!$H$42*(1-GRID!$H$43),0))</f>
        <v>16200</v>
      </c>
      <c r="D424" s="8">
        <f t="array" ref="D424">IF($I$2="Длительное проживание от 30 ночей ",
INDEX(GRID!$B$18:$U$29,MATCH(C$7,GRID!$A$18:$A$29,0),MATCH(1,($U$2=GRID!$B$1:$U$1)*(КАЛЕНДАРЬ!AM22=GRID!$B$3:$U$3),0))*GRID!$H$42,
ROUNDUP(INDEX(GRID!$B$18:$U$29,MATCH(C$7,GRID!$A$18:$A$29,0),MATCH(1,($U$2=GRID!$B$1:$U$1)*(КАЛЕНДАРЬ!AM22=GRID!$B$3:$U$3),0))*GRID!$H$42*(1-GRID!$H$43),0))</f>
        <v>19800</v>
      </c>
      <c r="E424" s="8">
        <f t="array" ref="E424">IF($I$2="Длительное проживание от 30 ночей ",
INDEX(GRID!$B$4:$U$15,MATCH(E$7,GRID!$A$4:$A$15,0),MATCH(1,($U$2=GRID!$B$1:$U$1)*(КАЛЕНДАРЬ!AM22=GRID!$B$3:$U$3),0))*GRID!$H$42,
ROUNDUP(INDEX(GRID!$B$4:$U$15,MATCH(E$7,GRID!$A$4:$A$15,0),MATCH(1,($U$2=GRID!$B$1:$U$1)*(КАЛЕНДАРЬ!AM22=GRID!$B$3:$U$3),0))*GRID!$H$42*(1-GRID!$H$43),0))</f>
        <v>19584</v>
      </c>
      <c r="F424" s="8">
        <f t="array" ref="F424">IF($I$2="Длительное проживание от 30 ночей ",
INDEX(GRID!$B$18:$U$29,MATCH(E$7,GRID!$A$18:$A$29,0),MATCH(1,($U$2=GRID!$B$1:$U$1)*(КАЛЕНДАРЬ!AM22=GRID!$B$3:$U$3),0))*GRID!$H$42,
ROUNDUP(INDEX(GRID!$B$18:$U$29,MATCH(E$7,GRID!$A$18:$A$29,0),MATCH(1,($U$2=GRID!$B$1:$U$1)*(КАЛЕНДАРЬ!AM22=GRID!$B$3:$U$3),0))*GRID!$H$42*(1-GRID!$H$43),0))</f>
        <v>23184</v>
      </c>
      <c r="G424" s="57" t="s">
        <v>119</v>
      </c>
      <c r="H424" s="57" t="s">
        <v>119</v>
      </c>
      <c r="I424" s="8">
        <f t="array" ref="I424">IF($I$2="Длительное проживание от 30 ночей ",
INDEX(GRID!$B$4:$U$15,MATCH(I$7,GRID!$A$4:$A$15,0),MATCH(1,($U$2=GRID!$B$1:$U$1)*(КАЛЕНДАРЬ!AM22=GRID!$B$3:$U$3),0))*GRID!$H$42,
ROUNDUP(INDEX(GRID!$B$4:$U$15,MATCH(I$7,GRID!$A$4:$A$15,0),MATCH(1,($U$2=GRID!$B$1:$U$1)*(КАЛЕНДАРЬ!AM22=GRID!$B$3:$U$3),0))*GRID!$H$42*(1-GRID!$H$43),0))</f>
        <v>26064</v>
      </c>
      <c r="J424" s="8">
        <f t="array" ref="J424">IF($I$2="Длительное проживание от 30 ночей ",
INDEX(GRID!$B$18:$U$29,MATCH(I$7,GRID!$A$18:$A$29,0),MATCH(1,($U$2=GRID!$B$1:$U$1)*(КАЛЕНДАРЬ!AM22=GRID!$B$3:$U$3),0))*GRID!$H$42,
ROUNDUP(INDEX(GRID!$B$18:$U$29,MATCH(I$7,GRID!$A$18:$A$29,0),MATCH(1,($U$2=GRID!$B$1:$U$1)*(КАЛЕНДАРЬ!AM22=GRID!$B$3:$U$3),0))*GRID!$H$42*(1-GRID!$H$43),0))</f>
        <v>29664</v>
      </c>
      <c r="K424" s="57" t="s">
        <v>119</v>
      </c>
      <c r="L424" s="57" t="s">
        <v>119</v>
      </c>
      <c r="M424" s="8">
        <f t="array" ref="M424">IF($I$2="Длительное проживание от 30 ночей ",
INDEX(GRID!$B$4:$U$15,MATCH(M$7,GRID!$A$4:$A$15,0),MATCH(1,($U$2=GRID!$B$1:$U$1)*(КАЛЕНДАРЬ!AM22=GRID!$B$3:$U$3),0))*GRID!$H$42,
ROUNDUP(INDEX(GRID!$B$4:$U$15,MATCH(M$7,GRID!$A$4:$A$15,0),MATCH(1,($U$2=GRID!$B$1:$U$1)*(КАЛЕНДАРЬ!AM22=GRID!$B$3:$U$3),0))*GRID!$H$42*(1-GRID!$H$43),0))</f>
        <v>44064</v>
      </c>
      <c r="N424" s="8">
        <f t="array" ref="N424">IF($I$2="Длительное проживание от 30 ночей ",
INDEX(GRID!$B$18:$U$29,MATCH(M$7,GRID!$A$18:$A$29,0),MATCH(1,($U$2=GRID!$B$1:$U$1)*(КАЛЕНДАРЬ!AM22=GRID!$B$3:$U$3),0))*GRID!$H$42,
ROUNDUP(INDEX(GRID!$B$18:$U$29,MATCH(M$7,GRID!$A$18:$A$29,0),MATCH(1,($U$2=GRID!$B$1:$U$1)*(КАЛЕНДАРЬ!AM22=GRID!$B$3:$U$3),0))*GRID!$H$42*(1-GRID!$H$43),0))</f>
        <v>47664</v>
      </c>
      <c r="O424" s="57" t="s">
        <v>119</v>
      </c>
      <c r="P424" s="8">
        <f t="array" ref="P424">IF($I$2="Длительное проживание от 30 ночей ",
INDEX(GRID!$B$4:$U$15,MATCH(P$7,GRID!$A$4:$A$15,0),MATCH(1,($U$2=GRID!$B$1:$U$1)*(КАЛЕНДАРЬ!AM22=GRID!$B$3:$U$3),0))*GRID!$H$42,
ROUNDUP(INDEX(GRID!$B$4:$U$15,MATCH(P$7,GRID!$A$4:$A$15,0),MATCH(1,($U$2=GRID!$B$1:$U$1)*(КАЛЕНДАРЬ!AM22=GRID!$B$3:$U$3),0))*GRID!$H$42*(1-GRID!$H$43),0))</f>
        <v>96768</v>
      </c>
      <c r="Q424" s="8">
        <f t="array" ref="Q424">IF($I$2="Длительное проживание от 30 ночей ",
INDEX(GRID!$B$4:$U$15,MATCH(Q$7,GRID!$A$4:$A$15,0),MATCH(1,($U$2=GRID!$B$1:$U$1)*(КАЛЕНДАРЬ!AM22=GRID!$B$3:$U$3),0))*GRID!$H$42,
ROUNDUP(INDEX(GRID!$B$4:$U$15,MATCH(Q$7,GRID!$A$4:$A$15,0),MATCH(1,($U$2=GRID!$B$1:$U$1)*(КАЛЕНДАРЬ!AM22=GRID!$B$3:$U$3),0))*GRID!$H$42*(1-GRID!$H$43),0))</f>
        <v>114048</v>
      </c>
      <c r="R424" s="57" t="s">
        <v>119</v>
      </c>
      <c r="S424" s="57" t="s">
        <v>119</v>
      </c>
      <c r="T424" s="57" t="s">
        <v>119</v>
      </c>
    </row>
    <row r="425" spans="1:20" ht="12.75" customHeight="1">
      <c r="A425" s="148" t="s">
        <v>14</v>
      </c>
      <c r="B425" s="149">
        <v>28</v>
      </c>
      <c r="C425" s="8">
        <f t="array" ref="C425">IF($I$2="Длительное проживание от 30 ночей ",
INDEX(GRID!$B$4:$U$15,MATCH(C$7,GRID!$A$4:$A$15,0),MATCH(1,($U$2=GRID!$B$1:$U$1)*(КАЛЕНДАРЬ!AM23=GRID!$B$3:$U$3),0))*GRID!$H$42,
ROUNDUP(INDEX(GRID!$B$4:$U$15,MATCH(C$7,GRID!$A$4:$A$15,0),MATCH(1,($U$2=GRID!$B$1:$U$1)*(КАЛЕНДАРЬ!AM23=GRID!$B$3:$U$3),0))*GRID!$H$42*(1-GRID!$H$43),0))</f>
        <v>16200</v>
      </c>
      <c r="D425" s="8">
        <f t="array" ref="D425">IF($I$2="Длительное проживание от 30 ночей ",
INDEX(GRID!$B$18:$U$29,MATCH(C$7,GRID!$A$18:$A$29,0),MATCH(1,($U$2=GRID!$B$1:$U$1)*(КАЛЕНДАРЬ!AM23=GRID!$B$3:$U$3),0))*GRID!$H$42,
ROUNDUP(INDEX(GRID!$B$18:$U$29,MATCH(C$7,GRID!$A$18:$A$29,0),MATCH(1,($U$2=GRID!$B$1:$U$1)*(КАЛЕНДАРЬ!AM23=GRID!$B$3:$U$3),0))*GRID!$H$42*(1-GRID!$H$43),0))</f>
        <v>19800</v>
      </c>
      <c r="E425" s="8">
        <f t="array" ref="E425">IF($I$2="Длительное проживание от 30 ночей ",
INDEX(GRID!$B$4:$U$15,MATCH(E$7,GRID!$A$4:$A$15,0),MATCH(1,($U$2=GRID!$B$1:$U$1)*(КАЛЕНДАРЬ!AM23=GRID!$B$3:$U$3),0))*GRID!$H$42,
ROUNDUP(INDEX(GRID!$B$4:$U$15,MATCH(E$7,GRID!$A$4:$A$15,0),MATCH(1,($U$2=GRID!$B$1:$U$1)*(КАЛЕНДАРЬ!AM23=GRID!$B$3:$U$3),0))*GRID!$H$42*(1-GRID!$H$43),0))</f>
        <v>19584</v>
      </c>
      <c r="F425" s="8">
        <f t="array" ref="F425">IF($I$2="Длительное проживание от 30 ночей ",
INDEX(GRID!$B$18:$U$29,MATCH(E$7,GRID!$A$18:$A$29,0),MATCH(1,($U$2=GRID!$B$1:$U$1)*(КАЛЕНДАРЬ!AM23=GRID!$B$3:$U$3),0))*GRID!$H$42,
ROUNDUP(INDEX(GRID!$B$18:$U$29,MATCH(E$7,GRID!$A$18:$A$29,0),MATCH(1,($U$2=GRID!$B$1:$U$1)*(КАЛЕНДАРЬ!AM23=GRID!$B$3:$U$3),0))*GRID!$H$42*(1-GRID!$H$43),0))</f>
        <v>23184</v>
      </c>
      <c r="G425" s="57" t="s">
        <v>119</v>
      </c>
      <c r="H425" s="57" t="s">
        <v>119</v>
      </c>
      <c r="I425" s="8">
        <f t="array" ref="I425">IF($I$2="Длительное проживание от 30 ночей ",
INDEX(GRID!$B$4:$U$15,MATCH(I$7,GRID!$A$4:$A$15,0),MATCH(1,($U$2=GRID!$B$1:$U$1)*(КАЛЕНДАРЬ!AM23=GRID!$B$3:$U$3),0))*GRID!$H$42,
ROUNDUP(INDEX(GRID!$B$4:$U$15,MATCH(I$7,GRID!$A$4:$A$15,0),MATCH(1,($U$2=GRID!$B$1:$U$1)*(КАЛЕНДАРЬ!AM23=GRID!$B$3:$U$3),0))*GRID!$H$42*(1-GRID!$H$43),0))</f>
        <v>26064</v>
      </c>
      <c r="J425" s="8">
        <f t="array" ref="J425">IF($I$2="Длительное проживание от 30 ночей ",
INDEX(GRID!$B$18:$U$29,MATCH(I$7,GRID!$A$18:$A$29,0),MATCH(1,($U$2=GRID!$B$1:$U$1)*(КАЛЕНДАРЬ!AM23=GRID!$B$3:$U$3),0))*GRID!$H$42,
ROUNDUP(INDEX(GRID!$B$18:$U$29,MATCH(I$7,GRID!$A$18:$A$29,0),MATCH(1,($U$2=GRID!$B$1:$U$1)*(КАЛЕНДАРЬ!AM23=GRID!$B$3:$U$3),0))*GRID!$H$42*(1-GRID!$H$43),0))</f>
        <v>29664</v>
      </c>
      <c r="K425" s="57" t="s">
        <v>119</v>
      </c>
      <c r="L425" s="57" t="s">
        <v>119</v>
      </c>
      <c r="M425" s="8">
        <f t="array" ref="M425">IF($I$2="Длительное проживание от 30 ночей ",
INDEX(GRID!$B$4:$U$15,MATCH(M$7,GRID!$A$4:$A$15,0),MATCH(1,($U$2=GRID!$B$1:$U$1)*(КАЛЕНДАРЬ!AM23=GRID!$B$3:$U$3),0))*GRID!$H$42,
ROUNDUP(INDEX(GRID!$B$4:$U$15,MATCH(M$7,GRID!$A$4:$A$15,0),MATCH(1,($U$2=GRID!$B$1:$U$1)*(КАЛЕНДАРЬ!AM23=GRID!$B$3:$U$3),0))*GRID!$H$42*(1-GRID!$H$43),0))</f>
        <v>44064</v>
      </c>
      <c r="N425" s="8">
        <f t="array" ref="N425">IF($I$2="Длительное проживание от 30 ночей ",
INDEX(GRID!$B$18:$U$29,MATCH(M$7,GRID!$A$18:$A$29,0),MATCH(1,($U$2=GRID!$B$1:$U$1)*(КАЛЕНДАРЬ!AM23=GRID!$B$3:$U$3),0))*GRID!$H$42,
ROUNDUP(INDEX(GRID!$B$18:$U$29,MATCH(M$7,GRID!$A$18:$A$29,0),MATCH(1,($U$2=GRID!$B$1:$U$1)*(КАЛЕНДАРЬ!AM23=GRID!$B$3:$U$3),0))*GRID!$H$42*(1-GRID!$H$43),0))</f>
        <v>47664</v>
      </c>
      <c r="O425" s="57" t="s">
        <v>119</v>
      </c>
      <c r="P425" s="8">
        <f t="array" ref="P425">IF($I$2="Длительное проживание от 30 ночей ",
INDEX(GRID!$B$4:$U$15,MATCH(P$7,GRID!$A$4:$A$15,0),MATCH(1,($U$2=GRID!$B$1:$U$1)*(КАЛЕНДАРЬ!AM23=GRID!$B$3:$U$3),0))*GRID!$H$42,
ROUNDUP(INDEX(GRID!$B$4:$U$15,MATCH(P$7,GRID!$A$4:$A$15,0),MATCH(1,($U$2=GRID!$B$1:$U$1)*(КАЛЕНДАРЬ!AM23=GRID!$B$3:$U$3),0))*GRID!$H$42*(1-GRID!$H$43),0))</f>
        <v>96768</v>
      </c>
      <c r="Q425" s="8">
        <f t="array" ref="Q425">IF($I$2="Длительное проживание от 30 ночей ",
INDEX(GRID!$B$4:$U$15,MATCH(Q$7,GRID!$A$4:$A$15,0),MATCH(1,($U$2=GRID!$B$1:$U$1)*(КАЛЕНДАРЬ!AM23=GRID!$B$3:$U$3),0))*GRID!$H$42,
ROUNDUP(INDEX(GRID!$B$4:$U$15,MATCH(Q$7,GRID!$A$4:$A$15,0),MATCH(1,($U$2=GRID!$B$1:$U$1)*(КАЛЕНДАРЬ!AM23=GRID!$B$3:$U$3),0))*GRID!$H$42*(1-GRID!$H$43),0))</f>
        <v>114048</v>
      </c>
      <c r="R425" s="57" t="s">
        <v>119</v>
      </c>
      <c r="S425" s="57" t="s">
        <v>119</v>
      </c>
      <c r="T425" s="57" t="s">
        <v>119</v>
      </c>
    </row>
    <row r="426" spans="1:20" ht="12.75" customHeight="1">
      <c r="A426" s="148" t="s">
        <v>15</v>
      </c>
      <c r="B426" s="149">
        <v>29</v>
      </c>
      <c r="C426" s="8">
        <f t="array" ref="C426">IF($I$2="Длительное проживание от 30 ночей ",
INDEX(GRID!$B$4:$U$15,MATCH(C$7,GRID!$A$4:$A$15,0),MATCH(1,($U$2=GRID!$B$1:$U$1)*(КАЛЕНДАРЬ!AM24=GRID!$B$3:$U$3),0))*GRID!$H$42,
ROUNDUP(INDEX(GRID!$B$4:$U$15,MATCH(C$7,GRID!$A$4:$A$15,0),MATCH(1,($U$2=GRID!$B$1:$U$1)*(КАЛЕНДАРЬ!AM24=GRID!$B$3:$U$3),0))*GRID!$H$42*(1-GRID!$H$43),0))</f>
        <v>16200</v>
      </c>
      <c r="D426" s="8">
        <f t="array" ref="D426">IF($I$2="Длительное проживание от 30 ночей ",
INDEX(GRID!$B$18:$U$29,MATCH(C$7,GRID!$A$18:$A$29,0),MATCH(1,($U$2=GRID!$B$1:$U$1)*(КАЛЕНДАРЬ!AM24=GRID!$B$3:$U$3),0))*GRID!$H$42,
ROUNDUP(INDEX(GRID!$B$18:$U$29,MATCH(C$7,GRID!$A$18:$A$29,0),MATCH(1,($U$2=GRID!$B$1:$U$1)*(КАЛЕНДАРЬ!AM24=GRID!$B$3:$U$3),0))*GRID!$H$42*(1-GRID!$H$43),0))</f>
        <v>19800</v>
      </c>
      <c r="E426" s="8">
        <f t="array" ref="E426">IF($I$2="Длительное проживание от 30 ночей ",
INDEX(GRID!$B$4:$U$15,MATCH(E$7,GRID!$A$4:$A$15,0),MATCH(1,($U$2=GRID!$B$1:$U$1)*(КАЛЕНДАРЬ!AM24=GRID!$B$3:$U$3),0))*GRID!$H$42,
ROUNDUP(INDEX(GRID!$B$4:$U$15,MATCH(E$7,GRID!$A$4:$A$15,0),MATCH(1,($U$2=GRID!$B$1:$U$1)*(КАЛЕНДАРЬ!AM24=GRID!$B$3:$U$3),0))*GRID!$H$42*(1-GRID!$H$43),0))</f>
        <v>19584</v>
      </c>
      <c r="F426" s="8">
        <f t="array" ref="F426">IF($I$2="Длительное проживание от 30 ночей ",
INDEX(GRID!$B$18:$U$29,MATCH(E$7,GRID!$A$18:$A$29,0),MATCH(1,($U$2=GRID!$B$1:$U$1)*(КАЛЕНДАРЬ!AM24=GRID!$B$3:$U$3),0))*GRID!$H$42,
ROUNDUP(INDEX(GRID!$B$18:$U$29,MATCH(E$7,GRID!$A$18:$A$29,0),MATCH(1,($U$2=GRID!$B$1:$U$1)*(КАЛЕНДАРЬ!AM24=GRID!$B$3:$U$3),0))*GRID!$H$42*(1-GRID!$H$43),0))</f>
        <v>23184</v>
      </c>
      <c r="G426" s="57" t="s">
        <v>119</v>
      </c>
      <c r="H426" s="57" t="s">
        <v>119</v>
      </c>
      <c r="I426" s="8">
        <f t="array" ref="I426">IF($I$2="Длительное проживание от 30 ночей ",
INDEX(GRID!$B$4:$U$15,MATCH(I$7,GRID!$A$4:$A$15,0),MATCH(1,($U$2=GRID!$B$1:$U$1)*(КАЛЕНДАРЬ!AM24=GRID!$B$3:$U$3),0))*GRID!$H$42,
ROUNDUP(INDEX(GRID!$B$4:$U$15,MATCH(I$7,GRID!$A$4:$A$15,0),MATCH(1,($U$2=GRID!$B$1:$U$1)*(КАЛЕНДАРЬ!AM24=GRID!$B$3:$U$3),0))*GRID!$H$42*(1-GRID!$H$43),0))</f>
        <v>26064</v>
      </c>
      <c r="J426" s="8">
        <f t="array" ref="J426">IF($I$2="Длительное проживание от 30 ночей ",
INDEX(GRID!$B$18:$U$29,MATCH(I$7,GRID!$A$18:$A$29,0),MATCH(1,($U$2=GRID!$B$1:$U$1)*(КАЛЕНДАРЬ!AM24=GRID!$B$3:$U$3),0))*GRID!$H$42,
ROUNDUP(INDEX(GRID!$B$18:$U$29,MATCH(I$7,GRID!$A$18:$A$29,0),MATCH(1,($U$2=GRID!$B$1:$U$1)*(КАЛЕНДАРЬ!AM24=GRID!$B$3:$U$3),0))*GRID!$H$42*(1-GRID!$H$43),0))</f>
        <v>29664</v>
      </c>
      <c r="K426" s="57" t="s">
        <v>119</v>
      </c>
      <c r="L426" s="57" t="s">
        <v>119</v>
      </c>
      <c r="M426" s="8">
        <f t="array" ref="M426">IF($I$2="Длительное проживание от 30 ночей ",
INDEX(GRID!$B$4:$U$15,MATCH(M$7,GRID!$A$4:$A$15,0),MATCH(1,($U$2=GRID!$B$1:$U$1)*(КАЛЕНДАРЬ!AM24=GRID!$B$3:$U$3),0))*GRID!$H$42,
ROUNDUP(INDEX(GRID!$B$4:$U$15,MATCH(M$7,GRID!$A$4:$A$15,0),MATCH(1,($U$2=GRID!$B$1:$U$1)*(КАЛЕНДАРЬ!AM24=GRID!$B$3:$U$3),0))*GRID!$H$42*(1-GRID!$H$43),0))</f>
        <v>44064</v>
      </c>
      <c r="N426" s="8">
        <f t="array" ref="N426">IF($I$2="Длительное проживание от 30 ночей ",
INDEX(GRID!$B$18:$U$29,MATCH(M$7,GRID!$A$18:$A$29,0),MATCH(1,($U$2=GRID!$B$1:$U$1)*(КАЛЕНДАРЬ!AM24=GRID!$B$3:$U$3),0))*GRID!$H$42,
ROUNDUP(INDEX(GRID!$B$18:$U$29,MATCH(M$7,GRID!$A$18:$A$29,0),MATCH(1,($U$2=GRID!$B$1:$U$1)*(КАЛЕНДАРЬ!AM24=GRID!$B$3:$U$3),0))*GRID!$H$42*(1-GRID!$H$43),0))</f>
        <v>47664</v>
      </c>
      <c r="O426" s="57" t="s">
        <v>119</v>
      </c>
      <c r="P426" s="8">
        <f t="array" ref="P426">IF($I$2="Длительное проживание от 30 ночей ",
INDEX(GRID!$B$4:$U$15,MATCH(P$7,GRID!$A$4:$A$15,0),MATCH(1,($U$2=GRID!$B$1:$U$1)*(КАЛЕНДАРЬ!AM24=GRID!$B$3:$U$3),0))*GRID!$H$42,
ROUNDUP(INDEX(GRID!$B$4:$U$15,MATCH(P$7,GRID!$A$4:$A$15,0),MATCH(1,($U$2=GRID!$B$1:$U$1)*(КАЛЕНДАРЬ!AM24=GRID!$B$3:$U$3),0))*GRID!$H$42*(1-GRID!$H$43),0))</f>
        <v>96768</v>
      </c>
      <c r="Q426" s="8">
        <f t="array" ref="Q426">IF($I$2="Длительное проживание от 30 ночей ",
INDEX(GRID!$B$4:$U$15,MATCH(Q$7,GRID!$A$4:$A$15,0),MATCH(1,($U$2=GRID!$B$1:$U$1)*(КАЛЕНДАРЬ!AM24=GRID!$B$3:$U$3),0))*GRID!$H$42,
ROUNDUP(INDEX(GRID!$B$4:$U$15,MATCH(Q$7,GRID!$A$4:$A$15,0),MATCH(1,($U$2=GRID!$B$1:$U$1)*(КАЛЕНДАРЬ!AM24=GRID!$B$3:$U$3),0))*GRID!$H$42*(1-GRID!$H$43),0))</f>
        <v>114048</v>
      </c>
      <c r="R426" s="57" t="s">
        <v>119</v>
      </c>
      <c r="S426" s="57" t="s">
        <v>119</v>
      </c>
      <c r="T426" s="57" t="s">
        <v>119</v>
      </c>
    </row>
    <row r="427" spans="1:20" ht="12.75" customHeight="1">
      <c r="A427" s="148" t="s">
        <v>16</v>
      </c>
      <c r="B427" s="149">
        <v>30</v>
      </c>
      <c r="C427" s="8">
        <f t="array" ref="C427">IF($I$2="Длительное проживание от 30 ночей ",
INDEX(GRID!$B$4:$U$15,MATCH(C$7,GRID!$A$4:$A$15,0),MATCH(1,($U$2=GRID!$B$1:$U$1)*(КАЛЕНДАРЬ!AM25=GRID!$B$3:$U$3),0))*GRID!$H$42,
ROUNDUP(INDEX(GRID!$B$4:$U$15,MATCH(C$7,GRID!$A$4:$A$15,0),MATCH(1,($U$2=GRID!$B$1:$U$1)*(КАЛЕНДАРЬ!AM25=GRID!$B$3:$U$3),0))*GRID!$H$42*(1-GRID!$H$43),0))</f>
        <v>16200</v>
      </c>
      <c r="D427" s="8">
        <f t="array" ref="D427">IF($I$2="Длительное проживание от 30 ночей ",
INDEX(GRID!$B$18:$U$29,MATCH(C$7,GRID!$A$18:$A$29,0),MATCH(1,($U$2=GRID!$B$1:$U$1)*(КАЛЕНДАРЬ!AM25=GRID!$B$3:$U$3),0))*GRID!$H$42,
ROUNDUP(INDEX(GRID!$B$18:$U$29,MATCH(C$7,GRID!$A$18:$A$29,0),MATCH(1,($U$2=GRID!$B$1:$U$1)*(КАЛЕНДАРЬ!AM25=GRID!$B$3:$U$3),0))*GRID!$H$42*(1-GRID!$H$43),0))</f>
        <v>19800</v>
      </c>
      <c r="E427" s="8">
        <f t="array" ref="E427">IF($I$2="Длительное проживание от 30 ночей ",
INDEX(GRID!$B$4:$U$15,MATCH(E$7,GRID!$A$4:$A$15,0),MATCH(1,($U$2=GRID!$B$1:$U$1)*(КАЛЕНДАРЬ!AM25=GRID!$B$3:$U$3),0))*GRID!$H$42,
ROUNDUP(INDEX(GRID!$B$4:$U$15,MATCH(E$7,GRID!$A$4:$A$15,0),MATCH(1,($U$2=GRID!$B$1:$U$1)*(КАЛЕНДАРЬ!AM25=GRID!$B$3:$U$3),0))*GRID!$H$42*(1-GRID!$H$43),0))</f>
        <v>19584</v>
      </c>
      <c r="F427" s="8">
        <f t="array" ref="F427">IF($I$2="Длительное проживание от 30 ночей ",
INDEX(GRID!$B$18:$U$29,MATCH(E$7,GRID!$A$18:$A$29,0),MATCH(1,($U$2=GRID!$B$1:$U$1)*(КАЛЕНДАРЬ!AM25=GRID!$B$3:$U$3),0))*GRID!$H$42,
ROUNDUP(INDEX(GRID!$B$18:$U$29,MATCH(E$7,GRID!$A$18:$A$29,0),MATCH(1,($U$2=GRID!$B$1:$U$1)*(КАЛЕНДАРЬ!AM25=GRID!$B$3:$U$3),0))*GRID!$H$42*(1-GRID!$H$43),0))</f>
        <v>23184</v>
      </c>
      <c r="G427" s="57" t="s">
        <v>119</v>
      </c>
      <c r="H427" s="57" t="s">
        <v>119</v>
      </c>
      <c r="I427" s="8">
        <f t="array" ref="I427">IF($I$2="Длительное проживание от 30 ночей ",
INDEX(GRID!$B$4:$U$15,MATCH(I$7,GRID!$A$4:$A$15,0),MATCH(1,($U$2=GRID!$B$1:$U$1)*(КАЛЕНДАРЬ!AM25=GRID!$B$3:$U$3),0))*GRID!$H$42,
ROUNDUP(INDEX(GRID!$B$4:$U$15,MATCH(I$7,GRID!$A$4:$A$15,0),MATCH(1,($U$2=GRID!$B$1:$U$1)*(КАЛЕНДАРЬ!AM25=GRID!$B$3:$U$3),0))*GRID!$H$42*(1-GRID!$H$43),0))</f>
        <v>26064</v>
      </c>
      <c r="J427" s="8">
        <f t="array" ref="J427">IF($I$2="Длительное проживание от 30 ночей ",
INDEX(GRID!$B$18:$U$29,MATCH(I$7,GRID!$A$18:$A$29,0),MATCH(1,($U$2=GRID!$B$1:$U$1)*(КАЛЕНДАРЬ!AM25=GRID!$B$3:$U$3),0))*GRID!$H$42,
ROUNDUP(INDEX(GRID!$B$18:$U$29,MATCH(I$7,GRID!$A$18:$A$29,0),MATCH(1,($U$2=GRID!$B$1:$U$1)*(КАЛЕНДАРЬ!AM25=GRID!$B$3:$U$3),0))*GRID!$H$42*(1-GRID!$H$43),0))</f>
        <v>29664</v>
      </c>
      <c r="K427" s="57" t="s">
        <v>119</v>
      </c>
      <c r="L427" s="57" t="s">
        <v>119</v>
      </c>
      <c r="M427" s="8">
        <f t="array" ref="M427">IF($I$2="Длительное проживание от 30 ночей ",
INDEX(GRID!$B$4:$U$15,MATCH(M$7,GRID!$A$4:$A$15,0),MATCH(1,($U$2=GRID!$B$1:$U$1)*(КАЛЕНДАРЬ!AM25=GRID!$B$3:$U$3),0))*GRID!$H$42,
ROUNDUP(INDEX(GRID!$B$4:$U$15,MATCH(M$7,GRID!$A$4:$A$15,0),MATCH(1,($U$2=GRID!$B$1:$U$1)*(КАЛЕНДАРЬ!AM25=GRID!$B$3:$U$3),0))*GRID!$H$42*(1-GRID!$H$43),0))</f>
        <v>44064</v>
      </c>
      <c r="N427" s="8">
        <f t="array" ref="N427">IF($I$2="Длительное проживание от 30 ночей ",
INDEX(GRID!$B$18:$U$29,MATCH(M$7,GRID!$A$18:$A$29,0),MATCH(1,($U$2=GRID!$B$1:$U$1)*(КАЛЕНДАРЬ!AM25=GRID!$B$3:$U$3),0))*GRID!$H$42,
ROUNDUP(INDEX(GRID!$B$18:$U$29,MATCH(M$7,GRID!$A$18:$A$29,0),MATCH(1,($U$2=GRID!$B$1:$U$1)*(КАЛЕНДАРЬ!AM25=GRID!$B$3:$U$3),0))*GRID!$H$42*(1-GRID!$H$43),0))</f>
        <v>47664</v>
      </c>
      <c r="O427" s="57" t="s">
        <v>119</v>
      </c>
      <c r="P427" s="8">
        <f t="array" ref="P427">IF($I$2="Длительное проживание от 30 ночей ",
INDEX(GRID!$B$4:$U$15,MATCH(P$7,GRID!$A$4:$A$15,0),MATCH(1,($U$2=GRID!$B$1:$U$1)*(КАЛЕНДАРЬ!AM25=GRID!$B$3:$U$3),0))*GRID!$H$42,
ROUNDUP(INDEX(GRID!$B$4:$U$15,MATCH(P$7,GRID!$A$4:$A$15,0),MATCH(1,($U$2=GRID!$B$1:$U$1)*(КАЛЕНДАРЬ!AM25=GRID!$B$3:$U$3),0))*GRID!$H$42*(1-GRID!$H$43),0))</f>
        <v>96768</v>
      </c>
      <c r="Q427" s="8">
        <f t="array" ref="Q427">IF($I$2="Длительное проживание от 30 ночей ",
INDEX(GRID!$B$4:$U$15,MATCH(Q$7,GRID!$A$4:$A$15,0),MATCH(1,($U$2=GRID!$B$1:$U$1)*(КАЛЕНДАРЬ!AM25=GRID!$B$3:$U$3),0))*GRID!$H$42,
ROUNDUP(INDEX(GRID!$B$4:$U$15,MATCH(Q$7,GRID!$A$4:$A$15,0),MATCH(1,($U$2=GRID!$B$1:$U$1)*(КАЛЕНДАРЬ!AM25=GRID!$B$3:$U$3),0))*GRID!$H$42*(1-GRID!$H$43),0))</f>
        <v>114048</v>
      </c>
      <c r="R427" s="57" t="s">
        <v>119</v>
      </c>
      <c r="S427" s="57" t="s">
        <v>119</v>
      </c>
      <c r="T427" s="57" t="s">
        <v>119</v>
      </c>
    </row>
    <row r="428" spans="1:20" ht="12.75" customHeight="1">
      <c r="A428" s="148" t="s">
        <v>17</v>
      </c>
      <c r="B428" s="149">
        <v>31</v>
      </c>
      <c r="C428" s="8">
        <f t="array" ref="C428">IF($I$2="Длительное проживание от 30 ночей ",
INDEX(GRID!$B$4:$U$15,MATCH(C$7,GRID!$A$4:$A$15,0),MATCH(1,($U$2=GRID!$B$1:$U$1)*(КАЛЕНДАРЬ!AM26=GRID!$B$3:$U$3),0))*GRID!$H$42,
ROUNDUP(INDEX(GRID!$B$4:$U$15,MATCH(C$7,GRID!$A$4:$A$15,0),MATCH(1,($U$2=GRID!$B$1:$U$1)*(КАЛЕНДАРЬ!AM26=GRID!$B$3:$U$3),0))*GRID!$H$42*(1-GRID!$H$43),0))</f>
        <v>18000</v>
      </c>
      <c r="D428" s="8">
        <f t="array" ref="D428">IF($I$2="Длительное проживание от 30 ночей ",
INDEX(GRID!$B$18:$U$29,MATCH(C$7,GRID!$A$18:$A$29,0),MATCH(1,($U$2=GRID!$B$1:$U$1)*(КАЛЕНДАРЬ!AM26=GRID!$B$3:$U$3),0))*GRID!$H$42,
ROUNDUP(INDEX(GRID!$B$18:$U$29,MATCH(C$7,GRID!$A$18:$A$29,0),MATCH(1,($U$2=GRID!$B$1:$U$1)*(КАЛЕНДАРЬ!AM26=GRID!$B$3:$U$3),0))*GRID!$H$42*(1-GRID!$H$43),0))</f>
        <v>21600</v>
      </c>
      <c r="E428" s="8">
        <f t="array" ref="E428">IF($I$2="Длительное проживание от 30 ночей ",
INDEX(GRID!$B$4:$U$15,MATCH(E$7,GRID!$A$4:$A$15,0),MATCH(1,($U$2=GRID!$B$1:$U$1)*(КАЛЕНДАРЬ!AM26=GRID!$B$3:$U$3),0))*GRID!$H$42,
ROUNDUP(INDEX(GRID!$B$4:$U$15,MATCH(E$7,GRID!$A$4:$A$15,0),MATCH(1,($U$2=GRID!$B$1:$U$1)*(КАЛЕНДАРЬ!AM26=GRID!$B$3:$U$3),0))*GRID!$H$42*(1-GRID!$H$43),0))</f>
        <v>21600</v>
      </c>
      <c r="F428" s="8">
        <f t="array" ref="F428">IF($I$2="Длительное проживание от 30 ночей ",
INDEX(GRID!$B$18:$U$29,MATCH(E$7,GRID!$A$18:$A$29,0),MATCH(1,($U$2=GRID!$B$1:$U$1)*(КАЛЕНДАРЬ!AM26=GRID!$B$3:$U$3),0))*GRID!$H$42,
ROUNDUP(INDEX(GRID!$B$18:$U$29,MATCH(E$7,GRID!$A$18:$A$29,0),MATCH(1,($U$2=GRID!$B$1:$U$1)*(КАЛЕНДАРЬ!AM26=GRID!$B$3:$U$3),0))*GRID!$H$42*(1-GRID!$H$43),0))</f>
        <v>25200</v>
      </c>
      <c r="G428" s="57" t="s">
        <v>119</v>
      </c>
      <c r="H428" s="57" t="s">
        <v>119</v>
      </c>
      <c r="I428" s="8">
        <f t="array" ref="I428">IF($I$2="Длительное проживание от 30 ночей ",
INDEX(GRID!$B$4:$U$15,MATCH(I$7,GRID!$A$4:$A$15,0),MATCH(1,($U$2=GRID!$B$1:$U$1)*(КАЛЕНДАРЬ!AM26=GRID!$B$3:$U$3),0))*GRID!$H$42,
ROUNDUP(INDEX(GRID!$B$4:$U$15,MATCH(I$7,GRID!$A$4:$A$15,0),MATCH(1,($U$2=GRID!$B$1:$U$1)*(КАЛЕНДАРЬ!AM26=GRID!$B$3:$U$3),0))*GRID!$H$42*(1-GRID!$H$43),0))</f>
        <v>28584</v>
      </c>
      <c r="J428" s="8">
        <f t="array" ref="J428">IF($I$2="Длительное проживание от 30 ночей ",
INDEX(GRID!$B$18:$U$29,MATCH(I$7,GRID!$A$18:$A$29,0),MATCH(1,($U$2=GRID!$B$1:$U$1)*(КАЛЕНДАРЬ!AM26=GRID!$B$3:$U$3),0))*GRID!$H$42,
ROUNDUP(INDEX(GRID!$B$18:$U$29,MATCH(I$7,GRID!$A$18:$A$29,0),MATCH(1,($U$2=GRID!$B$1:$U$1)*(КАЛЕНДАРЬ!AM26=GRID!$B$3:$U$3),0))*GRID!$H$42*(1-GRID!$H$43),0))</f>
        <v>32184</v>
      </c>
      <c r="K428" s="57" t="s">
        <v>119</v>
      </c>
      <c r="L428" s="57" t="s">
        <v>119</v>
      </c>
      <c r="M428" s="8">
        <f t="array" ref="M428">IF($I$2="Длительное проживание от 30 ночей ",
INDEX(GRID!$B$4:$U$15,MATCH(M$7,GRID!$A$4:$A$15,0),MATCH(1,($U$2=GRID!$B$1:$U$1)*(КАЛЕНДАРЬ!AM26=GRID!$B$3:$U$3),0))*GRID!$H$42,
ROUNDUP(INDEX(GRID!$B$4:$U$15,MATCH(M$7,GRID!$A$4:$A$15,0),MATCH(1,($U$2=GRID!$B$1:$U$1)*(КАЛЕНДАРЬ!AM26=GRID!$B$3:$U$3),0))*GRID!$H$42*(1-GRID!$H$43),0))</f>
        <v>46944</v>
      </c>
      <c r="N428" s="8">
        <f t="array" ref="N428">IF($I$2="Длительное проживание от 30 ночей ",
INDEX(GRID!$B$18:$U$29,MATCH(M$7,GRID!$A$18:$A$29,0),MATCH(1,($U$2=GRID!$B$1:$U$1)*(КАЛЕНДАРЬ!AM26=GRID!$B$3:$U$3),0))*GRID!$H$42,
ROUNDUP(INDEX(GRID!$B$18:$U$29,MATCH(M$7,GRID!$A$18:$A$29,0),MATCH(1,($U$2=GRID!$B$1:$U$1)*(КАЛЕНДАРЬ!AM26=GRID!$B$3:$U$3),0))*GRID!$H$42*(1-GRID!$H$43),0))</f>
        <v>50544</v>
      </c>
      <c r="O428" s="57" t="s">
        <v>119</v>
      </c>
      <c r="P428" s="8">
        <f t="array" ref="P428">IF($I$2="Длительное проживание от 30 ночей ",
INDEX(GRID!$B$4:$U$15,MATCH(P$7,GRID!$A$4:$A$15,0),MATCH(1,($U$2=GRID!$B$1:$U$1)*(КАЛЕНДАРЬ!AM26=GRID!$B$3:$U$3),0))*GRID!$H$42,
ROUNDUP(INDEX(GRID!$B$4:$U$15,MATCH(P$7,GRID!$A$4:$A$15,0),MATCH(1,($U$2=GRID!$B$1:$U$1)*(КАЛЕНДАРЬ!AM26=GRID!$B$3:$U$3),0))*GRID!$H$42*(1-GRID!$H$43),0))</f>
        <v>100584</v>
      </c>
      <c r="Q428" s="8">
        <f t="array" ref="Q428">IF($I$2="Длительное проживание от 30 ночей ",
INDEX(GRID!$B$4:$U$15,MATCH(Q$7,GRID!$A$4:$A$15,0),MATCH(1,($U$2=GRID!$B$1:$U$1)*(КАЛЕНДАРЬ!AM26=GRID!$B$3:$U$3),0))*GRID!$H$42,
ROUNDUP(INDEX(GRID!$B$4:$U$15,MATCH(Q$7,GRID!$A$4:$A$15,0),MATCH(1,($U$2=GRID!$B$1:$U$1)*(КАЛЕНДАРЬ!AM26=GRID!$B$3:$U$3),0))*GRID!$H$42*(1-GRID!$H$43),0))</f>
        <v>118368</v>
      </c>
      <c r="R428" s="57" t="s">
        <v>119</v>
      </c>
      <c r="S428" s="57" t="s">
        <v>119</v>
      </c>
      <c r="T428" s="57" t="s">
        <v>119</v>
      </c>
    </row>
    <row r="429" spans="1:20" s="87" customFormat="1" ht="12.75" customHeight="1">
      <c r="A429" s="150"/>
      <c r="B429" s="151"/>
      <c r="C429" s="91"/>
      <c r="D429" s="91"/>
      <c r="E429" s="91"/>
      <c r="F429" s="91"/>
      <c r="G429" s="91"/>
      <c r="H429" s="91"/>
      <c r="I429" s="91"/>
      <c r="J429" s="91"/>
      <c r="K429" s="91"/>
      <c r="L429" s="91"/>
      <c r="M429" s="91"/>
      <c r="N429" s="91"/>
      <c r="O429" s="91"/>
      <c r="P429" s="91"/>
      <c r="Q429" s="91"/>
      <c r="R429" s="138"/>
      <c r="S429" s="138"/>
      <c r="T429" s="138"/>
    </row>
    <row r="430" spans="1:20" s="9" customFormat="1" ht="17.25" customHeight="1">
      <c r="A430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430" s="171"/>
      <c r="C430" s="171"/>
      <c r="D430" s="171"/>
      <c r="E430" s="171"/>
      <c r="F430" s="171"/>
      <c r="G430" s="171"/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  <c r="T430" s="171"/>
    </row>
    <row r="431" spans="1:20" ht="12.75" customHeight="1">
      <c r="A431" s="172" t="s">
        <v>138</v>
      </c>
      <c r="B431" s="173"/>
      <c r="C431" s="173"/>
      <c r="D431" s="173"/>
      <c r="E431" s="173"/>
      <c r="F431" s="173"/>
      <c r="G431" s="173"/>
      <c r="H431" s="173"/>
      <c r="I431" s="173"/>
      <c r="J431" s="173"/>
      <c r="K431" s="173"/>
      <c r="L431" s="173"/>
      <c r="M431" s="173"/>
      <c r="N431" s="173"/>
      <c r="O431" s="173"/>
      <c r="P431" s="173"/>
      <c r="Q431" s="173"/>
      <c r="R431" s="173"/>
      <c r="S431" s="173"/>
      <c r="T431" s="173"/>
    </row>
    <row r="432" spans="1:20" ht="56.25" customHeight="1">
      <c r="A432" s="174" t="s">
        <v>8</v>
      </c>
      <c r="B432" s="175"/>
      <c r="C432" s="178" t="s">
        <v>101</v>
      </c>
      <c r="D432" s="179"/>
      <c r="E432" s="164" t="s">
        <v>93</v>
      </c>
      <c r="F432" s="165"/>
      <c r="G432" s="252" t="s">
        <v>94</v>
      </c>
      <c r="H432" s="253"/>
      <c r="I432" s="167" t="s">
        <v>95</v>
      </c>
      <c r="J432" s="168"/>
      <c r="K432" s="267" t="s">
        <v>96</v>
      </c>
      <c r="L432" s="268"/>
      <c r="M432" s="269" t="s">
        <v>97</v>
      </c>
      <c r="N432" s="270"/>
      <c r="O432" s="21" t="s">
        <v>71</v>
      </c>
      <c r="P432" s="22" t="s">
        <v>72</v>
      </c>
      <c r="Q432" s="23" t="s">
        <v>73</v>
      </c>
      <c r="R432" s="24" t="s">
        <v>74</v>
      </c>
      <c r="S432" s="25" t="s">
        <v>75</v>
      </c>
      <c r="T432" s="26" t="s">
        <v>76</v>
      </c>
    </row>
    <row r="433" spans="1:20" ht="12.75" customHeight="1">
      <c r="A433" s="176"/>
      <c r="B433" s="177"/>
      <c r="C433" s="27" t="s">
        <v>9</v>
      </c>
      <c r="D433" s="27" t="s">
        <v>10</v>
      </c>
      <c r="E433" s="27" t="s">
        <v>9</v>
      </c>
      <c r="F433" s="27" t="s">
        <v>10</v>
      </c>
      <c r="G433" s="27" t="s">
        <v>9</v>
      </c>
      <c r="H433" s="27" t="s">
        <v>10</v>
      </c>
      <c r="I433" s="27" t="s">
        <v>9</v>
      </c>
      <c r="J433" s="27" t="s">
        <v>10</v>
      </c>
      <c r="K433" s="27" t="s">
        <v>9</v>
      </c>
      <c r="L433" s="27" t="s">
        <v>10</v>
      </c>
      <c r="M433" s="27" t="s">
        <v>9</v>
      </c>
      <c r="N433" s="27" t="s">
        <v>10</v>
      </c>
      <c r="O433" s="27" t="s">
        <v>99</v>
      </c>
      <c r="P433" s="27" t="s">
        <v>100</v>
      </c>
      <c r="Q433" s="27" t="s">
        <v>100</v>
      </c>
      <c r="R433" s="27" t="s">
        <v>118</v>
      </c>
      <c r="S433" s="27" t="s">
        <v>118</v>
      </c>
      <c r="T433" s="27" t="s">
        <v>118</v>
      </c>
    </row>
    <row r="434" spans="1:20" ht="12.75" customHeight="1">
      <c r="A434" s="148" t="s">
        <v>11</v>
      </c>
      <c r="B434" s="149">
        <v>1</v>
      </c>
      <c r="C434" s="8">
        <f t="array" ref="C434">IF($I$2="Длительное проживание от 30 ночей ",
INDEX(GRID!$B$4:$U$15,MATCH(C$7,GRID!$A$4:$A$15,0),MATCH(1,($U$2=GRID!$B$1:$U$1)*(КАЛЕНДАРЬ!AP4=GRID!$B$3:$U$3),0))*GRID!$H$42,
ROUNDUP(INDEX(GRID!$B$4:$U$15,MATCH(C$7,GRID!$A$4:$A$15,0),MATCH(1,($U$2=GRID!$B$1:$U$1)*(КАЛЕНДАРЬ!AP4=GRID!$B$3:$U$3),0))*GRID!$H$42*(1-GRID!$H$43),0))</f>
        <v>18000</v>
      </c>
      <c r="D434" s="8">
        <f t="array" ref="D434">IF($I$2="Длительное проживание от 30 ночей ",
INDEX(GRID!$B$18:$U$29,MATCH(C$7,GRID!$A$18:$A$29,0),MATCH(1,($U$2=GRID!$B$1:$U$1)*(КАЛЕНДАРЬ!AP4=GRID!$B$3:$U$3),0))*GRID!$H$42,
ROUNDUP(INDEX(GRID!$B$18:$U$29,MATCH(C$7,GRID!$A$18:$A$29,0),MATCH(1,($U$2=GRID!$B$1:$U$1)*(КАЛЕНДАРЬ!AP4=GRID!$B$3:$U$3),0))*GRID!$H$42*(1-GRID!$H$43),0))</f>
        <v>21600</v>
      </c>
      <c r="E434" s="8">
        <f t="array" ref="E434">IF($I$2="Длительное проживание от 30 ночей ",
INDEX(GRID!$B$4:$U$15,MATCH(E$7,GRID!$A$4:$A$15,0),MATCH(1,($U$2=GRID!$B$1:$U$1)*(КАЛЕНДАРЬ!AP4=GRID!$B$3:$U$3),0))*GRID!$H$42,
ROUNDUP(INDEX(GRID!$B$4:$U$15,MATCH(E$7,GRID!$A$4:$A$15,0),MATCH(1,($U$2=GRID!$B$1:$U$1)*(КАЛЕНДАРЬ!AP4=GRID!$B$3:$U$3),0))*GRID!$H$42*(1-GRID!$H$43),0))</f>
        <v>21600</v>
      </c>
      <c r="F434" s="8">
        <f t="array" ref="F434">IF($I$2="Длительное проживание от 30 ночей ",
INDEX(GRID!$B$18:$U$29,MATCH(E$7,GRID!$A$18:$A$29,0),MATCH(1,($U$2=GRID!$B$1:$U$1)*(КАЛЕНДАРЬ!AP4=GRID!$B$3:$U$3),0))*GRID!$H$42,
ROUNDUP(INDEX(GRID!$B$18:$U$29,MATCH(E$7,GRID!$A$18:$A$29,0),MATCH(1,($U$2=GRID!$B$1:$U$1)*(КАЛЕНДАРЬ!AP4=GRID!$B$3:$U$3),0))*GRID!$H$42*(1-GRID!$H$43),0))</f>
        <v>25200</v>
      </c>
      <c r="G434" s="57" t="s">
        <v>119</v>
      </c>
      <c r="H434" s="57" t="s">
        <v>119</v>
      </c>
      <c r="I434" s="8">
        <f t="array" ref="I434">IF($I$2="Длительное проживание от 30 ночей ",
INDEX(GRID!$B$4:$U$15,MATCH(I$7,GRID!$A$4:$A$15,0),MATCH(1,($U$2=GRID!$B$1:$U$1)*(КАЛЕНДАРЬ!AP4=GRID!$B$3:$U$3),0))*GRID!$H$42,
ROUNDUP(INDEX(GRID!$B$4:$U$15,MATCH(I$7,GRID!$A$4:$A$15,0),MATCH(1,($U$2=GRID!$B$1:$U$1)*(КАЛЕНДАРЬ!AP4=GRID!$B$3:$U$3),0))*GRID!$H$42*(1-GRID!$H$43),0))</f>
        <v>28584</v>
      </c>
      <c r="J434" s="8">
        <f t="array" ref="J434">IF($I$2="Длительное проживание от 30 ночей ",
INDEX(GRID!$B$18:$U$29,MATCH(I$7,GRID!$A$18:$A$29,0),MATCH(1,($U$2=GRID!$B$1:$U$1)*(КАЛЕНДАРЬ!AP4=GRID!$B$3:$U$3),0))*GRID!$H$42,
ROUNDUP(INDEX(GRID!$B$18:$U$29,MATCH(I$7,GRID!$A$18:$A$29,0),MATCH(1,($U$2=GRID!$B$1:$U$1)*(КАЛЕНДАРЬ!AP4=GRID!$B$3:$U$3),0))*GRID!$H$42*(1-GRID!$H$43),0))</f>
        <v>32184</v>
      </c>
      <c r="K434" s="57" t="s">
        <v>119</v>
      </c>
      <c r="L434" s="57" t="s">
        <v>119</v>
      </c>
      <c r="M434" s="8">
        <f t="array" ref="M434">IF($I$2="Длительное проживание от 30 ночей ",
INDEX(GRID!$B$4:$U$15,MATCH(M$7,GRID!$A$4:$A$15,0),MATCH(1,($U$2=GRID!$B$1:$U$1)*(КАЛЕНДАРЬ!AP4=GRID!$B$3:$U$3),0))*GRID!$H$42,
ROUNDUP(INDEX(GRID!$B$4:$U$15,MATCH(M$7,GRID!$A$4:$A$15,0),MATCH(1,($U$2=GRID!$B$1:$U$1)*(КАЛЕНДАРЬ!AP4=GRID!$B$3:$U$3),0))*GRID!$H$42*(1-GRID!$H$43),0))</f>
        <v>46944</v>
      </c>
      <c r="N434" s="8">
        <f t="array" ref="N434">IF($I$2="Длительное проживание от 30 ночей ",
INDEX(GRID!$B$18:$U$29,MATCH(M$7,GRID!$A$18:$A$29,0),MATCH(1,($U$2=GRID!$B$1:$U$1)*(КАЛЕНДАРЬ!AP4=GRID!$B$3:$U$3),0))*GRID!$H$42,
ROUNDUP(INDEX(GRID!$B$18:$U$29,MATCH(M$7,GRID!$A$18:$A$29,0),MATCH(1,($U$2=GRID!$B$1:$U$1)*(КАЛЕНДАРЬ!AP4=GRID!$B$3:$U$3),0))*GRID!$H$42*(1-GRID!$H$43),0))</f>
        <v>50544</v>
      </c>
      <c r="O434" s="57" t="s">
        <v>119</v>
      </c>
      <c r="P434" s="8">
        <f t="array" ref="P434">IF($I$2="Длительное проживание от 30 ночей ",
INDEX(GRID!$B$4:$U$15,MATCH(P$7,GRID!$A$4:$A$15,0),MATCH(1,($U$2=GRID!$B$1:$U$1)*(КАЛЕНДАРЬ!AP4=GRID!$B$3:$U$3),0))*GRID!$H$42,
ROUNDUP(INDEX(GRID!$B$4:$U$15,MATCH(P$7,GRID!$A$4:$A$15,0),MATCH(1,($U$2=GRID!$B$1:$U$1)*(КАЛЕНДАРЬ!AP4=GRID!$B$3:$U$3),0))*GRID!$H$42*(1-GRID!$H$43),0))</f>
        <v>100584</v>
      </c>
      <c r="Q434" s="8">
        <f t="array" ref="Q434">IF($I$2="Длительное проживание от 30 ночей ",
INDEX(GRID!$B$4:$U$15,MATCH(Q$7,GRID!$A$4:$A$15,0),MATCH(1,($U$2=GRID!$B$1:$U$1)*(КАЛЕНДАРЬ!AP4=GRID!$B$3:$U$3),0))*GRID!$H$42,
ROUNDUP(INDEX(GRID!$B$4:$U$15,MATCH(Q$7,GRID!$A$4:$A$15,0),MATCH(1,($U$2=GRID!$B$1:$U$1)*(КАЛЕНДАРЬ!AP4=GRID!$B$3:$U$3),0))*GRID!$H$42*(1-GRID!$H$43),0))</f>
        <v>118368</v>
      </c>
      <c r="R434" s="57" t="s">
        <v>119</v>
      </c>
      <c r="S434" s="57" t="s">
        <v>119</v>
      </c>
      <c r="T434" s="57" t="s">
        <v>119</v>
      </c>
    </row>
    <row r="435" spans="1:20" ht="12.75" customHeight="1">
      <c r="A435" s="148" t="s">
        <v>12</v>
      </c>
      <c r="B435" s="149">
        <v>2</v>
      </c>
      <c r="C435" s="8">
        <f t="array" ref="C435">IF($I$2="Длительное проживание от 30 ночей ",
INDEX(GRID!$B$4:$U$15,MATCH(C$7,GRID!$A$4:$A$15,0),MATCH(1,($U$2=GRID!$B$1:$U$1)*(КАЛЕНДАРЬ!AP5=GRID!$B$3:$U$3),0))*GRID!$H$42,
ROUNDUP(INDEX(GRID!$B$4:$U$15,MATCH(C$7,GRID!$A$4:$A$15,0),MATCH(1,($U$2=GRID!$B$1:$U$1)*(КАЛЕНДАРЬ!AP5=GRID!$B$3:$U$3),0))*GRID!$H$42*(1-GRID!$H$43),0))</f>
        <v>18000</v>
      </c>
      <c r="D435" s="8">
        <f t="array" ref="D435">IF($I$2="Длительное проживание от 30 ночей ",
INDEX(GRID!$B$18:$U$29,MATCH(C$7,GRID!$A$18:$A$29,0),MATCH(1,($U$2=GRID!$B$1:$U$1)*(КАЛЕНДАРЬ!AP5=GRID!$B$3:$U$3),0))*GRID!$H$42,
ROUNDUP(INDEX(GRID!$B$18:$U$29,MATCH(C$7,GRID!$A$18:$A$29,0),MATCH(1,($U$2=GRID!$B$1:$U$1)*(КАЛЕНДАРЬ!AP5=GRID!$B$3:$U$3),0))*GRID!$H$42*(1-GRID!$H$43),0))</f>
        <v>21600</v>
      </c>
      <c r="E435" s="8">
        <f t="array" ref="E435">IF($I$2="Длительное проживание от 30 ночей ",
INDEX(GRID!$B$4:$U$15,MATCH(E$7,GRID!$A$4:$A$15,0),MATCH(1,($U$2=GRID!$B$1:$U$1)*(КАЛЕНДАРЬ!AP5=GRID!$B$3:$U$3),0))*GRID!$H$42,
ROUNDUP(INDEX(GRID!$B$4:$U$15,MATCH(E$7,GRID!$A$4:$A$15,0),MATCH(1,($U$2=GRID!$B$1:$U$1)*(КАЛЕНДАРЬ!AP5=GRID!$B$3:$U$3),0))*GRID!$H$42*(1-GRID!$H$43),0))</f>
        <v>21600</v>
      </c>
      <c r="F435" s="8">
        <f t="array" ref="F435">IF($I$2="Длительное проживание от 30 ночей ",
INDEX(GRID!$B$18:$U$29,MATCH(E$7,GRID!$A$18:$A$29,0),MATCH(1,($U$2=GRID!$B$1:$U$1)*(КАЛЕНДАРЬ!AP5=GRID!$B$3:$U$3),0))*GRID!$H$42,
ROUNDUP(INDEX(GRID!$B$18:$U$29,MATCH(E$7,GRID!$A$18:$A$29,0),MATCH(1,($U$2=GRID!$B$1:$U$1)*(КАЛЕНДАРЬ!AP5=GRID!$B$3:$U$3),0))*GRID!$H$42*(1-GRID!$H$43),0))</f>
        <v>25200</v>
      </c>
      <c r="G435" s="57" t="s">
        <v>119</v>
      </c>
      <c r="H435" s="57" t="s">
        <v>119</v>
      </c>
      <c r="I435" s="8">
        <f t="array" ref="I435">IF($I$2="Длительное проживание от 30 ночей ",
INDEX(GRID!$B$4:$U$15,MATCH(I$7,GRID!$A$4:$A$15,0),MATCH(1,($U$2=GRID!$B$1:$U$1)*(КАЛЕНДАРЬ!AP5=GRID!$B$3:$U$3),0))*GRID!$H$42,
ROUNDUP(INDEX(GRID!$B$4:$U$15,MATCH(I$7,GRID!$A$4:$A$15,0),MATCH(1,($U$2=GRID!$B$1:$U$1)*(КАЛЕНДАРЬ!AP5=GRID!$B$3:$U$3),0))*GRID!$H$42*(1-GRID!$H$43),0))</f>
        <v>28584</v>
      </c>
      <c r="J435" s="8">
        <f t="array" ref="J435">IF($I$2="Длительное проживание от 30 ночей ",
INDEX(GRID!$B$18:$U$29,MATCH(I$7,GRID!$A$18:$A$29,0),MATCH(1,($U$2=GRID!$B$1:$U$1)*(КАЛЕНДАРЬ!AP5=GRID!$B$3:$U$3),0))*GRID!$H$42,
ROUNDUP(INDEX(GRID!$B$18:$U$29,MATCH(I$7,GRID!$A$18:$A$29,0),MATCH(1,($U$2=GRID!$B$1:$U$1)*(КАЛЕНДАРЬ!AP5=GRID!$B$3:$U$3),0))*GRID!$H$42*(1-GRID!$H$43),0))</f>
        <v>32184</v>
      </c>
      <c r="K435" s="57" t="s">
        <v>119</v>
      </c>
      <c r="L435" s="57" t="s">
        <v>119</v>
      </c>
      <c r="M435" s="8">
        <f t="array" ref="M435">IF($I$2="Длительное проживание от 30 ночей ",
INDEX(GRID!$B$4:$U$15,MATCH(M$7,GRID!$A$4:$A$15,0),MATCH(1,($U$2=GRID!$B$1:$U$1)*(КАЛЕНДАРЬ!AP5=GRID!$B$3:$U$3),0))*GRID!$H$42,
ROUNDUP(INDEX(GRID!$B$4:$U$15,MATCH(M$7,GRID!$A$4:$A$15,0),MATCH(1,($U$2=GRID!$B$1:$U$1)*(КАЛЕНДАРЬ!AP5=GRID!$B$3:$U$3),0))*GRID!$H$42*(1-GRID!$H$43),0))</f>
        <v>46944</v>
      </c>
      <c r="N435" s="8">
        <f t="array" ref="N435">IF($I$2="Длительное проживание от 30 ночей ",
INDEX(GRID!$B$18:$U$29,MATCH(M$7,GRID!$A$18:$A$29,0),MATCH(1,($U$2=GRID!$B$1:$U$1)*(КАЛЕНДАРЬ!AP5=GRID!$B$3:$U$3),0))*GRID!$H$42,
ROUNDUP(INDEX(GRID!$B$18:$U$29,MATCH(M$7,GRID!$A$18:$A$29,0),MATCH(1,($U$2=GRID!$B$1:$U$1)*(КАЛЕНДАРЬ!AP5=GRID!$B$3:$U$3),0))*GRID!$H$42*(1-GRID!$H$43),0))</f>
        <v>50544</v>
      </c>
      <c r="O435" s="57" t="s">
        <v>119</v>
      </c>
      <c r="P435" s="8">
        <f t="array" ref="P435">IF($I$2="Длительное проживание от 30 ночей ",
INDEX(GRID!$B$4:$U$15,MATCH(P$7,GRID!$A$4:$A$15,0),MATCH(1,($U$2=GRID!$B$1:$U$1)*(КАЛЕНДАРЬ!AP5=GRID!$B$3:$U$3),0))*GRID!$H$42,
ROUNDUP(INDEX(GRID!$B$4:$U$15,MATCH(P$7,GRID!$A$4:$A$15,0),MATCH(1,($U$2=GRID!$B$1:$U$1)*(КАЛЕНДАРЬ!AP5=GRID!$B$3:$U$3),0))*GRID!$H$42*(1-GRID!$H$43),0))</f>
        <v>100584</v>
      </c>
      <c r="Q435" s="8">
        <f t="array" ref="Q435">IF($I$2="Длительное проживание от 30 ночей ",
INDEX(GRID!$B$4:$U$15,MATCH(Q$7,GRID!$A$4:$A$15,0),MATCH(1,($U$2=GRID!$B$1:$U$1)*(КАЛЕНДАРЬ!AP5=GRID!$B$3:$U$3),0))*GRID!$H$42,
ROUNDUP(INDEX(GRID!$B$4:$U$15,MATCH(Q$7,GRID!$A$4:$A$15,0),MATCH(1,($U$2=GRID!$B$1:$U$1)*(КАЛЕНДАРЬ!AP5=GRID!$B$3:$U$3),0))*GRID!$H$42*(1-GRID!$H$43),0))</f>
        <v>118368</v>
      </c>
      <c r="R435" s="57" t="s">
        <v>119</v>
      </c>
      <c r="S435" s="57" t="s">
        <v>119</v>
      </c>
      <c r="T435" s="57" t="s">
        <v>119</v>
      </c>
    </row>
    <row r="436" spans="1:20" ht="12.75" customHeight="1">
      <c r="A436" s="148" t="s">
        <v>13</v>
      </c>
      <c r="B436" s="149">
        <v>3</v>
      </c>
      <c r="C436" s="8">
        <f t="array" ref="C436">IF($I$2="Длительное проживание от 30 ночей ",
INDEX(GRID!$B$4:$U$15,MATCH(C$7,GRID!$A$4:$A$15,0),MATCH(1,($U$2=GRID!$B$1:$U$1)*(КАЛЕНДАРЬ!AP6=GRID!$B$3:$U$3),0))*GRID!$H$42,
ROUNDUP(INDEX(GRID!$B$4:$U$15,MATCH(C$7,GRID!$A$4:$A$15,0),MATCH(1,($U$2=GRID!$B$1:$U$1)*(КАЛЕНДАРЬ!AP6=GRID!$B$3:$U$3),0))*GRID!$H$42*(1-GRID!$H$43),0))</f>
        <v>18000</v>
      </c>
      <c r="D436" s="8">
        <f t="array" ref="D436">IF($I$2="Длительное проживание от 30 ночей ",
INDEX(GRID!$B$18:$U$29,MATCH(C$7,GRID!$A$18:$A$29,0),MATCH(1,($U$2=GRID!$B$1:$U$1)*(КАЛЕНДАРЬ!AP6=GRID!$B$3:$U$3),0))*GRID!$H$42,
ROUNDUP(INDEX(GRID!$B$18:$U$29,MATCH(C$7,GRID!$A$18:$A$29,0),MATCH(1,($U$2=GRID!$B$1:$U$1)*(КАЛЕНДАРЬ!AP6=GRID!$B$3:$U$3),0))*GRID!$H$42*(1-GRID!$H$43),0))</f>
        <v>21600</v>
      </c>
      <c r="E436" s="8">
        <f t="array" ref="E436">IF($I$2="Длительное проживание от 30 ночей ",
INDEX(GRID!$B$4:$U$15,MATCH(E$7,GRID!$A$4:$A$15,0),MATCH(1,($U$2=GRID!$B$1:$U$1)*(КАЛЕНДАРЬ!AP6=GRID!$B$3:$U$3),0))*GRID!$H$42,
ROUNDUP(INDEX(GRID!$B$4:$U$15,MATCH(E$7,GRID!$A$4:$A$15,0),MATCH(1,($U$2=GRID!$B$1:$U$1)*(КАЛЕНДАРЬ!AP6=GRID!$B$3:$U$3),0))*GRID!$H$42*(1-GRID!$H$43),0))</f>
        <v>21600</v>
      </c>
      <c r="F436" s="8">
        <f t="array" ref="F436">IF($I$2="Длительное проживание от 30 ночей ",
INDEX(GRID!$B$18:$U$29,MATCH(E$7,GRID!$A$18:$A$29,0),MATCH(1,($U$2=GRID!$B$1:$U$1)*(КАЛЕНДАРЬ!AP6=GRID!$B$3:$U$3),0))*GRID!$H$42,
ROUNDUP(INDEX(GRID!$B$18:$U$29,MATCH(E$7,GRID!$A$18:$A$29,0),MATCH(1,($U$2=GRID!$B$1:$U$1)*(КАЛЕНДАРЬ!AP6=GRID!$B$3:$U$3),0))*GRID!$H$42*(1-GRID!$H$43),0))</f>
        <v>25200</v>
      </c>
      <c r="G436" s="57" t="s">
        <v>119</v>
      </c>
      <c r="H436" s="57" t="s">
        <v>119</v>
      </c>
      <c r="I436" s="8">
        <f t="array" ref="I436">IF($I$2="Длительное проживание от 30 ночей ",
INDEX(GRID!$B$4:$U$15,MATCH(I$7,GRID!$A$4:$A$15,0),MATCH(1,($U$2=GRID!$B$1:$U$1)*(КАЛЕНДАРЬ!AP6=GRID!$B$3:$U$3),0))*GRID!$H$42,
ROUNDUP(INDEX(GRID!$B$4:$U$15,MATCH(I$7,GRID!$A$4:$A$15,0),MATCH(1,($U$2=GRID!$B$1:$U$1)*(КАЛЕНДАРЬ!AP6=GRID!$B$3:$U$3),0))*GRID!$H$42*(1-GRID!$H$43),0))</f>
        <v>28584</v>
      </c>
      <c r="J436" s="8">
        <f t="array" ref="J436">IF($I$2="Длительное проживание от 30 ночей ",
INDEX(GRID!$B$18:$U$29,MATCH(I$7,GRID!$A$18:$A$29,0),MATCH(1,($U$2=GRID!$B$1:$U$1)*(КАЛЕНДАРЬ!AP6=GRID!$B$3:$U$3),0))*GRID!$H$42,
ROUNDUP(INDEX(GRID!$B$18:$U$29,MATCH(I$7,GRID!$A$18:$A$29,0),MATCH(1,($U$2=GRID!$B$1:$U$1)*(КАЛЕНДАРЬ!AP6=GRID!$B$3:$U$3),0))*GRID!$H$42*(1-GRID!$H$43),0))</f>
        <v>32184</v>
      </c>
      <c r="K436" s="57" t="s">
        <v>119</v>
      </c>
      <c r="L436" s="57" t="s">
        <v>119</v>
      </c>
      <c r="M436" s="8">
        <f t="array" ref="M436">IF($I$2="Длительное проживание от 30 ночей ",
INDEX(GRID!$B$4:$U$15,MATCH(M$7,GRID!$A$4:$A$15,0),MATCH(1,($U$2=GRID!$B$1:$U$1)*(КАЛЕНДАРЬ!AP6=GRID!$B$3:$U$3),0))*GRID!$H$42,
ROUNDUP(INDEX(GRID!$B$4:$U$15,MATCH(M$7,GRID!$A$4:$A$15,0),MATCH(1,($U$2=GRID!$B$1:$U$1)*(КАЛЕНДАРЬ!AP6=GRID!$B$3:$U$3),0))*GRID!$H$42*(1-GRID!$H$43),0))</f>
        <v>46944</v>
      </c>
      <c r="N436" s="8">
        <f t="array" ref="N436">IF($I$2="Длительное проживание от 30 ночей ",
INDEX(GRID!$B$18:$U$29,MATCH(M$7,GRID!$A$18:$A$29,0),MATCH(1,($U$2=GRID!$B$1:$U$1)*(КАЛЕНДАРЬ!AP6=GRID!$B$3:$U$3),0))*GRID!$H$42,
ROUNDUP(INDEX(GRID!$B$18:$U$29,MATCH(M$7,GRID!$A$18:$A$29,0),MATCH(1,($U$2=GRID!$B$1:$U$1)*(КАЛЕНДАРЬ!AP6=GRID!$B$3:$U$3),0))*GRID!$H$42*(1-GRID!$H$43),0))</f>
        <v>50544</v>
      </c>
      <c r="O436" s="57" t="s">
        <v>119</v>
      </c>
      <c r="P436" s="8">
        <f t="array" ref="P436">IF($I$2="Длительное проживание от 30 ночей ",
INDEX(GRID!$B$4:$U$15,MATCH(P$7,GRID!$A$4:$A$15,0),MATCH(1,($U$2=GRID!$B$1:$U$1)*(КАЛЕНДАРЬ!AP6=GRID!$B$3:$U$3),0))*GRID!$H$42,
ROUNDUP(INDEX(GRID!$B$4:$U$15,MATCH(P$7,GRID!$A$4:$A$15,0),MATCH(1,($U$2=GRID!$B$1:$U$1)*(КАЛЕНДАРЬ!AP6=GRID!$B$3:$U$3),0))*GRID!$H$42*(1-GRID!$H$43),0))</f>
        <v>100584</v>
      </c>
      <c r="Q436" s="8">
        <f t="array" ref="Q436">IF($I$2="Длительное проживание от 30 ночей ",
INDEX(GRID!$B$4:$U$15,MATCH(Q$7,GRID!$A$4:$A$15,0),MATCH(1,($U$2=GRID!$B$1:$U$1)*(КАЛЕНДАРЬ!AP6=GRID!$B$3:$U$3),0))*GRID!$H$42,
ROUNDUP(INDEX(GRID!$B$4:$U$15,MATCH(Q$7,GRID!$A$4:$A$15,0),MATCH(1,($U$2=GRID!$B$1:$U$1)*(КАЛЕНДАРЬ!AP6=GRID!$B$3:$U$3),0))*GRID!$H$42*(1-GRID!$H$43),0))</f>
        <v>118368</v>
      </c>
      <c r="R436" s="57" t="s">
        <v>119</v>
      </c>
      <c r="S436" s="57" t="s">
        <v>119</v>
      </c>
      <c r="T436" s="57" t="s">
        <v>119</v>
      </c>
    </row>
    <row r="437" spans="1:20" ht="12.75" customHeight="1">
      <c r="A437" s="148" t="s">
        <v>14</v>
      </c>
      <c r="B437" s="149">
        <v>4</v>
      </c>
      <c r="C437" s="8">
        <f t="array" ref="C437">IF($I$2="Длительное проживание от 30 ночей ",
INDEX(GRID!$B$4:$U$15,MATCH(C$7,GRID!$A$4:$A$15,0),MATCH(1,($U$2=GRID!$B$1:$U$1)*(КАЛЕНДАРЬ!AP7=GRID!$B$3:$U$3),0))*GRID!$H$42,
ROUNDUP(INDEX(GRID!$B$4:$U$15,MATCH(C$7,GRID!$A$4:$A$15,0),MATCH(1,($U$2=GRID!$B$1:$U$1)*(КАЛЕНДАРЬ!AP7=GRID!$B$3:$U$3),0))*GRID!$H$42*(1-GRID!$H$43),0))</f>
        <v>18000</v>
      </c>
      <c r="D437" s="8">
        <f t="array" ref="D437">IF($I$2="Длительное проживание от 30 ночей ",
INDEX(GRID!$B$18:$U$29,MATCH(C$7,GRID!$A$18:$A$29,0),MATCH(1,($U$2=GRID!$B$1:$U$1)*(КАЛЕНДАРЬ!AP7=GRID!$B$3:$U$3),0))*GRID!$H$42,
ROUNDUP(INDEX(GRID!$B$18:$U$29,MATCH(C$7,GRID!$A$18:$A$29,0),MATCH(1,($U$2=GRID!$B$1:$U$1)*(КАЛЕНДАРЬ!AP7=GRID!$B$3:$U$3),0))*GRID!$H$42*(1-GRID!$H$43),0))</f>
        <v>21600</v>
      </c>
      <c r="E437" s="8">
        <f t="array" ref="E437">IF($I$2="Длительное проживание от 30 ночей ",
INDEX(GRID!$B$4:$U$15,MATCH(E$7,GRID!$A$4:$A$15,0),MATCH(1,($U$2=GRID!$B$1:$U$1)*(КАЛЕНДАРЬ!AP7=GRID!$B$3:$U$3),0))*GRID!$H$42,
ROUNDUP(INDEX(GRID!$B$4:$U$15,MATCH(E$7,GRID!$A$4:$A$15,0),MATCH(1,($U$2=GRID!$B$1:$U$1)*(КАЛЕНДАРЬ!AP7=GRID!$B$3:$U$3),0))*GRID!$H$42*(1-GRID!$H$43),0))</f>
        <v>21600</v>
      </c>
      <c r="F437" s="8">
        <f t="array" ref="F437">IF($I$2="Длительное проживание от 30 ночей ",
INDEX(GRID!$B$18:$U$29,MATCH(E$7,GRID!$A$18:$A$29,0),MATCH(1,($U$2=GRID!$B$1:$U$1)*(КАЛЕНДАРЬ!AP7=GRID!$B$3:$U$3),0))*GRID!$H$42,
ROUNDUP(INDEX(GRID!$B$18:$U$29,MATCH(E$7,GRID!$A$18:$A$29,0),MATCH(1,($U$2=GRID!$B$1:$U$1)*(КАЛЕНДАРЬ!AP7=GRID!$B$3:$U$3),0))*GRID!$H$42*(1-GRID!$H$43),0))</f>
        <v>25200</v>
      </c>
      <c r="G437" s="57" t="s">
        <v>119</v>
      </c>
      <c r="H437" s="57" t="s">
        <v>119</v>
      </c>
      <c r="I437" s="8">
        <f t="array" ref="I437">IF($I$2="Длительное проживание от 30 ночей ",
INDEX(GRID!$B$4:$U$15,MATCH(I$7,GRID!$A$4:$A$15,0),MATCH(1,($U$2=GRID!$B$1:$U$1)*(КАЛЕНДАРЬ!AP7=GRID!$B$3:$U$3),0))*GRID!$H$42,
ROUNDUP(INDEX(GRID!$B$4:$U$15,MATCH(I$7,GRID!$A$4:$A$15,0),MATCH(1,($U$2=GRID!$B$1:$U$1)*(КАЛЕНДАРЬ!AP7=GRID!$B$3:$U$3),0))*GRID!$H$42*(1-GRID!$H$43),0))</f>
        <v>28584</v>
      </c>
      <c r="J437" s="8">
        <f t="array" ref="J437">IF($I$2="Длительное проживание от 30 ночей ",
INDEX(GRID!$B$18:$U$29,MATCH(I$7,GRID!$A$18:$A$29,0),MATCH(1,($U$2=GRID!$B$1:$U$1)*(КАЛЕНДАРЬ!AP7=GRID!$B$3:$U$3),0))*GRID!$H$42,
ROUNDUP(INDEX(GRID!$B$18:$U$29,MATCH(I$7,GRID!$A$18:$A$29,0),MATCH(1,($U$2=GRID!$B$1:$U$1)*(КАЛЕНДАРЬ!AP7=GRID!$B$3:$U$3),0))*GRID!$H$42*(1-GRID!$H$43),0))</f>
        <v>32184</v>
      </c>
      <c r="K437" s="57" t="s">
        <v>119</v>
      </c>
      <c r="L437" s="57" t="s">
        <v>119</v>
      </c>
      <c r="M437" s="8">
        <f t="array" ref="M437">IF($I$2="Длительное проживание от 30 ночей ",
INDEX(GRID!$B$4:$U$15,MATCH(M$7,GRID!$A$4:$A$15,0),MATCH(1,($U$2=GRID!$B$1:$U$1)*(КАЛЕНДАРЬ!AP7=GRID!$B$3:$U$3),0))*GRID!$H$42,
ROUNDUP(INDEX(GRID!$B$4:$U$15,MATCH(M$7,GRID!$A$4:$A$15,0),MATCH(1,($U$2=GRID!$B$1:$U$1)*(КАЛЕНДАРЬ!AP7=GRID!$B$3:$U$3),0))*GRID!$H$42*(1-GRID!$H$43),0))</f>
        <v>46944</v>
      </c>
      <c r="N437" s="8">
        <f t="array" ref="N437">IF($I$2="Длительное проживание от 30 ночей ",
INDEX(GRID!$B$18:$U$29,MATCH(M$7,GRID!$A$18:$A$29,0),MATCH(1,($U$2=GRID!$B$1:$U$1)*(КАЛЕНДАРЬ!AP7=GRID!$B$3:$U$3),0))*GRID!$H$42,
ROUNDUP(INDEX(GRID!$B$18:$U$29,MATCH(M$7,GRID!$A$18:$A$29,0),MATCH(1,($U$2=GRID!$B$1:$U$1)*(КАЛЕНДАРЬ!AP7=GRID!$B$3:$U$3),0))*GRID!$H$42*(1-GRID!$H$43),0))</f>
        <v>50544</v>
      </c>
      <c r="O437" s="57" t="s">
        <v>119</v>
      </c>
      <c r="P437" s="8">
        <f t="array" ref="P437">IF($I$2="Длительное проживание от 30 ночей ",
INDEX(GRID!$B$4:$U$15,MATCH(P$7,GRID!$A$4:$A$15,0),MATCH(1,($U$2=GRID!$B$1:$U$1)*(КАЛЕНДАРЬ!AP7=GRID!$B$3:$U$3),0))*GRID!$H$42,
ROUNDUP(INDEX(GRID!$B$4:$U$15,MATCH(P$7,GRID!$A$4:$A$15,0),MATCH(1,($U$2=GRID!$B$1:$U$1)*(КАЛЕНДАРЬ!AP7=GRID!$B$3:$U$3),0))*GRID!$H$42*(1-GRID!$H$43),0))</f>
        <v>100584</v>
      </c>
      <c r="Q437" s="8">
        <f t="array" ref="Q437">IF($I$2="Длительное проживание от 30 ночей ",
INDEX(GRID!$B$4:$U$15,MATCH(Q$7,GRID!$A$4:$A$15,0),MATCH(1,($U$2=GRID!$B$1:$U$1)*(КАЛЕНДАРЬ!AP7=GRID!$B$3:$U$3),0))*GRID!$H$42,
ROUNDUP(INDEX(GRID!$B$4:$U$15,MATCH(Q$7,GRID!$A$4:$A$15,0),MATCH(1,($U$2=GRID!$B$1:$U$1)*(КАЛЕНДАРЬ!AP7=GRID!$B$3:$U$3),0))*GRID!$H$42*(1-GRID!$H$43),0))</f>
        <v>118368</v>
      </c>
      <c r="R437" s="57" t="s">
        <v>119</v>
      </c>
      <c r="S437" s="57" t="s">
        <v>119</v>
      </c>
      <c r="T437" s="57" t="s">
        <v>119</v>
      </c>
    </row>
    <row r="438" spans="1:20" ht="12.75" customHeight="1">
      <c r="A438" s="148" t="s">
        <v>15</v>
      </c>
      <c r="B438" s="149">
        <v>5</v>
      </c>
      <c r="C438" s="8">
        <f t="array" ref="C438">IF($I$2="Длительное проживание от 30 ночей ",
INDEX(GRID!$B$4:$U$15,MATCH(C$7,GRID!$A$4:$A$15,0),MATCH(1,($U$2=GRID!$B$1:$U$1)*(КАЛЕНДАРЬ!AP8=GRID!$B$3:$U$3),0))*GRID!$H$42,
ROUNDUP(INDEX(GRID!$B$4:$U$15,MATCH(C$7,GRID!$A$4:$A$15,0),MATCH(1,($U$2=GRID!$B$1:$U$1)*(КАЛЕНДАРЬ!AP8=GRID!$B$3:$U$3),0))*GRID!$H$42*(1-GRID!$H$43),0))</f>
        <v>18000</v>
      </c>
      <c r="D438" s="8">
        <f t="array" ref="D438">IF($I$2="Длительное проживание от 30 ночей ",
INDEX(GRID!$B$18:$U$29,MATCH(C$7,GRID!$A$18:$A$29,0),MATCH(1,($U$2=GRID!$B$1:$U$1)*(КАЛЕНДАРЬ!AP8=GRID!$B$3:$U$3),0))*GRID!$H$42,
ROUNDUP(INDEX(GRID!$B$18:$U$29,MATCH(C$7,GRID!$A$18:$A$29,0),MATCH(1,($U$2=GRID!$B$1:$U$1)*(КАЛЕНДАРЬ!AP8=GRID!$B$3:$U$3),0))*GRID!$H$42*(1-GRID!$H$43),0))</f>
        <v>21600</v>
      </c>
      <c r="E438" s="8">
        <f t="array" ref="E438">IF($I$2="Длительное проживание от 30 ночей ",
INDEX(GRID!$B$4:$U$15,MATCH(E$7,GRID!$A$4:$A$15,0),MATCH(1,($U$2=GRID!$B$1:$U$1)*(КАЛЕНДАРЬ!AP8=GRID!$B$3:$U$3),0))*GRID!$H$42,
ROUNDUP(INDEX(GRID!$B$4:$U$15,MATCH(E$7,GRID!$A$4:$A$15,0),MATCH(1,($U$2=GRID!$B$1:$U$1)*(КАЛЕНДАРЬ!AP8=GRID!$B$3:$U$3),0))*GRID!$H$42*(1-GRID!$H$43),0))</f>
        <v>21600</v>
      </c>
      <c r="F438" s="8">
        <f t="array" ref="F438">IF($I$2="Длительное проживание от 30 ночей ",
INDEX(GRID!$B$18:$U$29,MATCH(E$7,GRID!$A$18:$A$29,0),MATCH(1,($U$2=GRID!$B$1:$U$1)*(КАЛЕНДАРЬ!AP8=GRID!$B$3:$U$3),0))*GRID!$H$42,
ROUNDUP(INDEX(GRID!$B$18:$U$29,MATCH(E$7,GRID!$A$18:$A$29,0),MATCH(1,($U$2=GRID!$B$1:$U$1)*(КАЛЕНДАРЬ!AP8=GRID!$B$3:$U$3),0))*GRID!$H$42*(1-GRID!$H$43),0))</f>
        <v>25200</v>
      </c>
      <c r="G438" s="57" t="s">
        <v>119</v>
      </c>
      <c r="H438" s="57" t="s">
        <v>119</v>
      </c>
      <c r="I438" s="8">
        <f t="array" ref="I438">IF($I$2="Длительное проживание от 30 ночей ",
INDEX(GRID!$B$4:$U$15,MATCH(I$7,GRID!$A$4:$A$15,0),MATCH(1,($U$2=GRID!$B$1:$U$1)*(КАЛЕНДАРЬ!AP8=GRID!$B$3:$U$3),0))*GRID!$H$42,
ROUNDUP(INDEX(GRID!$B$4:$U$15,MATCH(I$7,GRID!$A$4:$A$15,0),MATCH(1,($U$2=GRID!$B$1:$U$1)*(КАЛЕНДАРЬ!AP8=GRID!$B$3:$U$3),0))*GRID!$H$42*(1-GRID!$H$43),0))</f>
        <v>28584</v>
      </c>
      <c r="J438" s="8">
        <f t="array" ref="J438">IF($I$2="Длительное проживание от 30 ночей ",
INDEX(GRID!$B$18:$U$29,MATCH(I$7,GRID!$A$18:$A$29,0),MATCH(1,($U$2=GRID!$B$1:$U$1)*(КАЛЕНДАРЬ!AP8=GRID!$B$3:$U$3),0))*GRID!$H$42,
ROUNDUP(INDEX(GRID!$B$18:$U$29,MATCH(I$7,GRID!$A$18:$A$29,0),MATCH(1,($U$2=GRID!$B$1:$U$1)*(КАЛЕНДАРЬ!AP8=GRID!$B$3:$U$3),0))*GRID!$H$42*(1-GRID!$H$43),0))</f>
        <v>32184</v>
      </c>
      <c r="K438" s="57" t="s">
        <v>119</v>
      </c>
      <c r="L438" s="57" t="s">
        <v>119</v>
      </c>
      <c r="M438" s="8">
        <f t="array" ref="M438">IF($I$2="Длительное проживание от 30 ночей ",
INDEX(GRID!$B$4:$U$15,MATCH(M$7,GRID!$A$4:$A$15,0),MATCH(1,($U$2=GRID!$B$1:$U$1)*(КАЛЕНДАРЬ!AP8=GRID!$B$3:$U$3),0))*GRID!$H$42,
ROUNDUP(INDEX(GRID!$B$4:$U$15,MATCH(M$7,GRID!$A$4:$A$15,0),MATCH(1,($U$2=GRID!$B$1:$U$1)*(КАЛЕНДАРЬ!AP8=GRID!$B$3:$U$3),0))*GRID!$H$42*(1-GRID!$H$43),0))</f>
        <v>46944</v>
      </c>
      <c r="N438" s="8">
        <f t="array" ref="N438">IF($I$2="Длительное проживание от 30 ночей ",
INDEX(GRID!$B$18:$U$29,MATCH(M$7,GRID!$A$18:$A$29,0),MATCH(1,($U$2=GRID!$B$1:$U$1)*(КАЛЕНДАРЬ!AP8=GRID!$B$3:$U$3),0))*GRID!$H$42,
ROUNDUP(INDEX(GRID!$B$18:$U$29,MATCH(M$7,GRID!$A$18:$A$29,0),MATCH(1,($U$2=GRID!$B$1:$U$1)*(КАЛЕНДАРЬ!AP8=GRID!$B$3:$U$3),0))*GRID!$H$42*(1-GRID!$H$43),0))</f>
        <v>50544</v>
      </c>
      <c r="O438" s="57" t="s">
        <v>119</v>
      </c>
      <c r="P438" s="8">
        <f t="array" ref="P438">IF($I$2="Длительное проживание от 30 ночей ",
INDEX(GRID!$B$4:$U$15,MATCH(P$7,GRID!$A$4:$A$15,0),MATCH(1,($U$2=GRID!$B$1:$U$1)*(КАЛЕНДАРЬ!AP8=GRID!$B$3:$U$3),0))*GRID!$H$42,
ROUNDUP(INDEX(GRID!$B$4:$U$15,MATCH(P$7,GRID!$A$4:$A$15,0),MATCH(1,($U$2=GRID!$B$1:$U$1)*(КАЛЕНДАРЬ!AP8=GRID!$B$3:$U$3),0))*GRID!$H$42*(1-GRID!$H$43),0))</f>
        <v>100584</v>
      </c>
      <c r="Q438" s="8">
        <f t="array" ref="Q438">IF($I$2="Длительное проживание от 30 ночей ",
INDEX(GRID!$B$4:$U$15,MATCH(Q$7,GRID!$A$4:$A$15,0),MATCH(1,($U$2=GRID!$B$1:$U$1)*(КАЛЕНДАРЬ!AP8=GRID!$B$3:$U$3),0))*GRID!$H$42,
ROUNDUP(INDEX(GRID!$B$4:$U$15,MATCH(Q$7,GRID!$A$4:$A$15,0),MATCH(1,($U$2=GRID!$B$1:$U$1)*(КАЛЕНДАРЬ!AP8=GRID!$B$3:$U$3),0))*GRID!$H$42*(1-GRID!$H$43),0))</f>
        <v>118368</v>
      </c>
      <c r="R438" s="57" t="s">
        <v>119</v>
      </c>
      <c r="S438" s="57" t="s">
        <v>119</v>
      </c>
      <c r="T438" s="57" t="s">
        <v>119</v>
      </c>
    </row>
    <row r="439" spans="1:20" ht="12.75" customHeight="1">
      <c r="A439" s="148" t="s">
        <v>16</v>
      </c>
      <c r="B439" s="149">
        <v>6</v>
      </c>
      <c r="C439" s="8">
        <f t="array" ref="C439">IF($I$2="Длительное проживание от 30 ночей ",
INDEX(GRID!$B$4:$U$15,MATCH(C$7,GRID!$A$4:$A$15,0),MATCH(1,($U$2=GRID!$B$1:$U$1)*(КАЛЕНДАРЬ!AP9=GRID!$B$3:$U$3),0))*GRID!$H$42,
ROUNDUP(INDEX(GRID!$B$4:$U$15,MATCH(C$7,GRID!$A$4:$A$15,0),MATCH(1,($U$2=GRID!$B$1:$U$1)*(КАЛЕНДАРЬ!AP9=GRID!$B$3:$U$3),0))*GRID!$H$42*(1-GRID!$H$43),0))</f>
        <v>19800</v>
      </c>
      <c r="D439" s="8">
        <f t="array" ref="D439">IF($I$2="Длительное проживание от 30 ночей ",
INDEX(GRID!$B$18:$U$29,MATCH(C$7,GRID!$A$18:$A$29,0),MATCH(1,($U$2=GRID!$B$1:$U$1)*(КАЛЕНДАРЬ!AP9=GRID!$B$3:$U$3),0))*GRID!$H$42,
ROUNDUP(INDEX(GRID!$B$18:$U$29,MATCH(C$7,GRID!$A$18:$A$29,0),MATCH(1,($U$2=GRID!$B$1:$U$1)*(КАЛЕНДАРЬ!AP9=GRID!$B$3:$U$3),0))*GRID!$H$42*(1-GRID!$H$43),0))</f>
        <v>23400</v>
      </c>
      <c r="E439" s="8">
        <f t="array" ref="E439">IF($I$2="Длительное проживание от 30 ночей ",
INDEX(GRID!$B$4:$U$15,MATCH(E$7,GRID!$A$4:$A$15,0),MATCH(1,($U$2=GRID!$B$1:$U$1)*(КАЛЕНДАРЬ!AP9=GRID!$B$3:$U$3),0))*GRID!$H$42,
ROUNDUP(INDEX(GRID!$B$4:$U$15,MATCH(E$7,GRID!$A$4:$A$15,0),MATCH(1,($U$2=GRID!$B$1:$U$1)*(КАЛЕНДАРЬ!AP9=GRID!$B$3:$U$3),0))*GRID!$H$42*(1-GRID!$H$43),0))</f>
        <v>23760</v>
      </c>
      <c r="F439" s="8">
        <f t="array" ref="F439">IF($I$2="Длительное проживание от 30 ночей ",
INDEX(GRID!$B$18:$U$29,MATCH(E$7,GRID!$A$18:$A$29,0),MATCH(1,($U$2=GRID!$B$1:$U$1)*(КАЛЕНДАРЬ!AP9=GRID!$B$3:$U$3),0))*GRID!$H$42,
ROUNDUP(INDEX(GRID!$B$18:$U$29,MATCH(E$7,GRID!$A$18:$A$29,0),MATCH(1,($U$2=GRID!$B$1:$U$1)*(КАЛЕНДАРЬ!AP9=GRID!$B$3:$U$3),0))*GRID!$H$42*(1-GRID!$H$43),0))</f>
        <v>27360</v>
      </c>
      <c r="G439" s="57" t="s">
        <v>119</v>
      </c>
      <c r="H439" s="57" t="s">
        <v>119</v>
      </c>
      <c r="I439" s="8">
        <f t="array" ref="I439">IF($I$2="Длительное проживание от 30 ночей ",
INDEX(GRID!$B$4:$U$15,MATCH(I$7,GRID!$A$4:$A$15,0),MATCH(1,($U$2=GRID!$B$1:$U$1)*(КАЛЕНДАРЬ!AP9=GRID!$B$3:$U$3),0))*GRID!$H$42,
ROUNDUP(INDEX(GRID!$B$4:$U$15,MATCH(I$7,GRID!$A$4:$A$15,0),MATCH(1,($U$2=GRID!$B$1:$U$1)*(КАЛЕНДАРЬ!AP9=GRID!$B$3:$U$3),0))*GRID!$H$42*(1-GRID!$H$43),0))</f>
        <v>31248</v>
      </c>
      <c r="J439" s="8">
        <f t="array" ref="J439">IF($I$2="Длительное проживание от 30 ночей ",
INDEX(GRID!$B$18:$U$29,MATCH(I$7,GRID!$A$18:$A$29,0),MATCH(1,($U$2=GRID!$B$1:$U$1)*(КАЛЕНДАРЬ!AP9=GRID!$B$3:$U$3),0))*GRID!$H$42,
ROUNDUP(INDEX(GRID!$B$18:$U$29,MATCH(I$7,GRID!$A$18:$A$29,0),MATCH(1,($U$2=GRID!$B$1:$U$1)*(КАЛЕНДАРЬ!AP9=GRID!$B$3:$U$3),0))*GRID!$H$42*(1-GRID!$H$43),0))</f>
        <v>34848</v>
      </c>
      <c r="K439" s="57" t="s">
        <v>119</v>
      </c>
      <c r="L439" s="57" t="s">
        <v>119</v>
      </c>
      <c r="M439" s="8">
        <f t="array" ref="M439">IF($I$2="Длительное проживание от 30 ночей ",
INDEX(GRID!$B$4:$U$15,MATCH(M$7,GRID!$A$4:$A$15,0),MATCH(1,($U$2=GRID!$B$1:$U$1)*(КАЛЕНДАРЬ!AP9=GRID!$B$3:$U$3),0))*GRID!$H$42,
ROUNDUP(INDEX(GRID!$B$4:$U$15,MATCH(M$7,GRID!$A$4:$A$15,0),MATCH(1,($U$2=GRID!$B$1:$U$1)*(КАЛЕНДАРЬ!AP9=GRID!$B$3:$U$3),0))*GRID!$H$42*(1-GRID!$H$43),0))</f>
        <v>50040</v>
      </c>
      <c r="N439" s="8">
        <f t="array" ref="N439">IF($I$2="Длительное проживание от 30 ночей ",
INDEX(GRID!$B$18:$U$29,MATCH(M$7,GRID!$A$18:$A$29,0),MATCH(1,($U$2=GRID!$B$1:$U$1)*(КАЛЕНДАРЬ!AP9=GRID!$B$3:$U$3),0))*GRID!$H$42,
ROUNDUP(INDEX(GRID!$B$18:$U$29,MATCH(M$7,GRID!$A$18:$A$29,0),MATCH(1,($U$2=GRID!$B$1:$U$1)*(КАЛЕНДАРЬ!AP9=GRID!$B$3:$U$3),0))*GRID!$H$42*(1-GRID!$H$43),0))</f>
        <v>53640</v>
      </c>
      <c r="O439" s="57" t="s">
        <v>119</v>
      </c>
      <c r="P439" s="8">
        <f t="array" ref="P439">IF($I$2="Длительное проживание от 30 ночей ",
INDEX(GRID!$B$4:$U$15,MATCH(P$7,GRID!$A$4:$A$15,0),MATCH(1,($U$2=GRID!$B$1:$U$1)*(КАЛЕНДАРЬ!AP9=GRID!$B$3:$U$3),0))*GRID!$H$42,
ROUNDUP(INDEX(GRID!$B$4:$U$15,MATCH(P$7,GRID!$A$4:$A$15,0),MATCH(1,($U$2=GRID!$B$1:$U$1)*(КАЛЕНДАРЬ!AP9=GRID!$B$3:$U$3),0))*GRID!$H$42*(1-GRID!$H$43),0))</f>
        <v>104688</v>
      </c>
      <c r="Q439" s="8">
        <f t="array" ref="Q439">IF($I$2="Длительное проживание от 30 ночей ",
INDEX(GRID!$B$4:$U$15,MATCH(Q$7,GRID!$A$4:$A$15,0),MATCH(1,($U$2=GRID!$B$1:$U$1)*(КАЛЕНДАРЬ!AP9=GRID!$B$3:$U$3),0))*GRID!$H$42,
ROUNDUP(INDEX(GRID!$B$4:$U$15,MATCH(Q$7,GRID!$A$4:$A$15,0),MATCH(1,($U$2=GRID!$B$1:$U$1)*(КАЛЕНДАРЬ!AP9=GRID!$B$3:$U$3),0))*GRID!$H$42*(1-GRID!$H$43),0))</f>
        <v>123048</v>
      </c>
      <c r="R439" s="57" t="s">
        <v>119</v>
      </c>
      <c r="S439" s="57" t="s">
        <v>119</v>
      </c>
      <c r="T439" s="57" t="s">
        <v>119</v>
      </c>
    </row>
    <row r="440" spans="1:20" ht="12.75" customHeight="1">
      <c r="A440" s="148" t="s">
        <v>17</v>
      </c>
      <c r="B440" s="149">
        <v>7</v>
      </c>
      <c r="C440" s="8">
        <f t="array" ref="C440">IF($I$2="Длительное проживание от 30 ночей ",
INDEX(GRID!$B$4:$U$15,MATCH(C$7,GRID!$A$4:$A$15,0),MATCH(1,($U$2=GRID!$B$1:$U$1)*(КАЛЕНДАРЬ!AP10=GRID!$B$3:$U$3),0))*GRID!$H$42,
ROUNDUP(INDEX(GRID!$B$4:$U$15,MATCH(C$7,GRID!$A$4:$A$15,0),MATCH(1,($U$2=GRID!$B$1:$U$1)*(КАЛЕНДАРЬ!AP10=GRID!$B$3:$U$3),0))*GRID!$H$42*(1-GRID!$H$43),0))</f>
        <v>19800</v>
      </c>
      <c r="D440" s="8">
        <f t="array" ref="D440">IF($I$2="Длительное проживание от 30 ночей ",
INDEX(GRID!$B$18:$U$29,MATCH(C$7,GRID!$A$18:$A$29,0),MATCH(1,($U$2=GRID!$B$1:$U$1)*(КАЛЕНДАРЬ!AP10=GRID!$B$3:$U$3),0))*GRID!$H$42,
ROUNDUP(INDEX(GRID!$B$18:$U$29,MATCH(C$7,GRID!$A$18:$A$29,0),MATCH(1,($U$2=GRID!$B$1:$U$1)*(КАЛЕНДАРЬ!AP10=GRID!$B$3:$U$3),0))*GRID!$H$42*(1-GRID!$H$43),0))</f>
        <v>23400</v>
      </c>
      <c r="E440" s="8">
        <f t="array" ref="E440">IF($I$2="Длительное проживание от 30 ночей ",
INDEX(GRID!$B$4:$U$15,MATCH(E$7,GRID!$A$4:$A$15,0),MATCH(1,($U$2=GRID!$B$1:$U$1)*(КАЛЕНДАРЬ!AP10=GRID!$B$3:$U$3),0))*GRID!$H$42,
ROUNDUP(INDEX(GRID!$B$4:$U$15,MATCH(E$7,GRID!$A$4:$A$15,0),MATCH(1,($U$2=GRID!$B$1:$U$1)*(КАЛЕНДАРЬ!AP10=GRID!$B$3:$U$3),0))*GRID!$H$42*(1-GRID!$H$43),0))</f>
        <v>23760</v>
      </c>
      <c r="F440" s="8">
        <f t="array" ref="F440">IF($I$2="Длительное проживание от 30 ночей ",
INDEX(GRID!$B$18:$U$29,MATCH(E$7,GRID!$A$18:$A$29,0),MATCH(1,($U$2=GRID!$B$1:$U$1)*(КАЛЕНДАРЬ!AP10=GRID!$B$3:$U$3),0))*GRID!$H$42,
ROUNDUP(INDEX(GRID!$B$18:$U$29,MATCH(E$7,GRID!$A$18:$A$29,0),MATCH(1,($U$2=GRID!$B$1:$U$1)*(КАЛЕНДАРЬ!AP10=GRID!$B$3:$U$3),0))*GRID!$H$42*(1-GRID!$H$43),0))</f>
        <v>27360</v>
      </c>
      <c r="G440" s="57" t="s">
        <v>119</v>
      </c>
      <c r="H440" s="57" t="s">
        <v>119</v>
      </c>
      <c r="I440" s="8">
        <f t="array" ref="I440">IF($I$2="Длительное проживание от 30 ночей ",
INDEX(GRID!$B$4:$U$15,MATCH(I$7,GRID!$A$4:$A$15,0),MATCH(1,($U$2=GRID!$B$1:$U$1)*(КАЛЕНДАРЬ!AP10=GRID!$B$3:$U$3),0))*GRID!$H$42,
ROUNDUP(INDEX(GRID!$B$4:$U$15,MATCH(I$7,GRID!$A$4:$A$15,0),MATCH(1,($U$2=GRID!$B$1:$U$1)*(КАЛЕНДАРЬ!AP10=GRID!$B$3:$U$3),0))*GRID!$H$42*(1-GRID!$H$43),0))</f>
        <v>31248</v>
      </c>
      <c r="J440" s="8">
        <f t="array" ref="J440">IF($I$2="Длительное проживание от 30 ночей ",
INDEX(GRID!$B$18:$U$29,MATCH(I$7,GRID!$A$18:$A$29,0),MATCH(1,($U$2=GRID!$B$1:$U$1)*(КАЛЕНДАРЬ!AP10=GRID!$B$3:$U$3),0))*GRID!$H$42,
ROUNDUP(INDEX(GRID!$B$18:$U$29,MATCH(I$7,GRID!$A$18:$A$29,0),MATCH(1,($U$2=GRID!$B$1:$U$1)*(КАЛЕНДАРЬ!AP10=GRID!$B$3:$U$3),0))*GRID!$H$42*(1-GRID!$H$43),0))</f>
        <v>34848</v>
      </c>
      <c r="K440" s="57" t="s">
        <v>119</v>
      </c>
      <c r="L440" s="57" t="s">
        <v>119</v>
      </c>
      <c r="M440" s="8">
        <f t="array" ref="M440">IF($I$2="Длительное проживание от 30 ночей ",
INDEX(GRID!$B$4:$U$15,MATCH(M$7,GRID!$A$4:$A$15,0),MATCH(1,($U$2=GRID!$B$1:$U$1)*(КАЛЕНДАРЬ!AP10=GRID!$B$3:$U$3),0))*GRID!$H$42,
ROUNDUP(INDEX(GRID!$B$4:$U$15,MATCH(M$7,GRID!$A$4:$A$15,0),MATCH(1,($U$2=GRID!$B$1:$U$1)*(КАЛЕНДАРЬ!AP10=GRID!$B$3:$U$3),0))*GRID!$H$42*(1-GRID!$H$43),0))</f>
        <v>50040</v>
      </c>
      <c r="N440" s="8">
        <f t="array" ref="N440">IF($I$2="Длительное проживание от 30 ночей ",
INDEX(GRID!$B$18:$U$29,MATCH(M$7,GRID!$A$18:$A$29,0),MATCH(1,($U$2=GRID!$B$1:$U$1)*(КАЛЕНДАРЬ!AP10=GRID!$B$3:$U$3),0))*GRID!$H$42,
ROUNDUP(INDEX(GRID!$B$18:$U$29,MATCH(M$7,GRID!$A$18:$A$29,0),MATCH(1,($U$2=GRID!$B$1:$U$1)*(КАЛЕНДАРЬ!AP10=GRID!$B$3:$U$3),0))*GRID!$H$42*(1-GRID!$H$43),0))</f>
        <v>53640</v>
      </c>
      <c r="O440" s="57" t="s">
        <v>119</v>
      </c>
      <c r="P440" s="8">
        <f t="array" ref="P440">IF($I$2="Длительное проживание от 30 ночей ",
INDEX(GRID!$B$4:$U$15,MATCH(P$7,GRID!$A$4:$A$15,0),MATCH(1,($U$2=GRID!$B$1:$U$1)*(КАЛЕНДАРЬ!AP10=GRID!$B$3:$U$3),0))*GRID!$H$42,
ROUNDUP(INDEX(GRID!$B$4:$U$15,MATCH(P$7,GRID!$A$4:$A$15,0),MATCH(1,($U$2=GRID!$B$1:$U$1)*(КАЛЕНДАРЬ!AP10=GRID!$B$3:$U$3),0))*GRID!$H$42*(1-GRID!$H$43),0))</f>
        <v>104688</v>
      </c>
      <c r="Q440" s="8">
        <f t="array" ref="Q440">IF($I$2="Длительное проживание от 30 ночей ",
INDEX(GRID!$B$4:$U$15,MATCH(Q$7,GRID!$A$4:$A$15,0),MATCH(1,($U$2=GRID!$B$1:$U$1)*(КАЛЕНДАРЬ!AP10=GRID!$B$3:$U$3),0))*GRID!$H$42,
ROUNDUP(INDEX(GRID!$B$4:$U$15,MATCH(Q$7,GRID!$A$4:$A$15,0),MATCH(1,($U$2=GRID!$B$1:$U$1)*(КАЛЕНДАРЬ!AP10=GRID!$B$3:$U$3),0))*GRID!$H$42*(1-GRID!$H$43),0))</f>
        <v>123048</v>
      </c>
      <c r="R440" s="57" t="s">
        <v>119</v>
      </c>
      <c r="S440" s="57" t="s">
        <v>119</v>
      </c>
      <c r="T440" s="57" t="s">
        <v>119</v>
      </c>
    </row>
    <row r="441" spans="1:20" ht="12.75" customHeight="1">
      <c r="A441" s="148" t="s">
        <v>11</v>
      </c>
      <c r="B441" s="149">
        <v>8</v>
      </c>
      <c r="C441" s="8">
        <f t="array" ref="C441">IF($I$2="Длительное проживание от 30 ночей ",
INDEX(GRID!$B$4:$U$15,MATCH(C$7,GRID!$A$4:$A$15,0),MATCH(1,($U$2=GRID!$B$1:$U$1)*(КАЛЕНДАРЬ!AP11=GRID!$B$3:$U$3),0))*GRID!$H$42,
ROUNDUP(INDEX(GRID!$B$4:$U$15,MATCH(C$7,GRID!$A$4:$A$15,0),MATCH(1,($U$2=GRID!$B$1:$U$1)*(КАЛЕНДАРЬ!AP11=GRID!$B$3:$U$3),0))*GRID!$H$42*(1-GRID!$H$43),0))</f>
        <v>18000</v>
      </c>
      <c r="D441" s="8">
        <f t="array" ref="D441">IF($I$2="Длительное проживание от 30 ночей ",
INDEX(GRID!$B$18:$U$29,MATCH(C$7,GRID!$A$18:$A$29,0),MATCH(1,($U$2=GRID!$B$1:$U$1)*(КАЛЕНДАРЬ!AP11=GRID!$B$3:$U$3),0))*GRID!$H$42,
ROUNDUP(INDEX(GRID!$B$18:$U$29,MATCH(C$7,GRID!$A$18:$A$29,0),MATCH(1,($U$2=GRID!$B$1:$U$1)*(КАЛЕНДАРЬ!AP11=GRID!$B$3:$U$3),0))*GRID!$H$42*(1-GRID!$H$43),0))</f>
        <v>21600</v>
      </c>
      <c r="E441" s="8">
        <f t="array" ref="E441">IF($I$2="Длительное проживание от 30 ночей ",
INDEX(GRID!$B$4:$U$15,MATCH(E$7,GRID!$A$4:$A$15,0),MATCH(1,($U$2=GRID!$B$1:$U$1)*(КАЛЕНДАРЬ!AP11=GRID!$B$3:$U$3),0))*GRID!$H$42,
ROUNDUP(INDEX(GRID!$B$4:$U$15,MATCH(E$7,GRID!$A$4:$A$15,0),MATCH(1,($U$2=GRID!$B$1:$U$1)*(КАЛЕНДАРЬ!AP11=GRID!$B$3:$U$3),0))*GRID!$H$42*(1-GRID!$H$43),0))</f>
        <v>21600</v>
      </c>
      <c r="F441" s="8">
        <f t="array" ref="F441">IF($I$2="Длительное проживание от 30 ночей ",
INDEX(GRID!$B$18:$U$29,MATCH(E$7,GRID!$A$18:$A$29,0),MATCH(1,($U$2=GRID!$B$1:$U$1)*(КАЛЕНДАРЬ!AP11=GRID!$B$3:$U$3),0))*GRID!$H$42,
ROUNDUP(INDEX(GRID!$B$18:$U$29,MATCH(E$7,GRID!$A$18:$A$29,0),MATCH(1,($U$2=GRID!$B$1:$U$1)*(КАЛЕНДАРЬ!AP11=GRID!$B$3:$U$3),0))*GRID!$H$42*(1-GRID!$H$43),0))</f>
        <v>25200</v>
      </c>
      <c r="G441" s="57" t="s">
        <v>119</v>
      </c>
      <c r="H441" s="57" t="s">
        <v>119</v>
      </c>
      <c r="I441" s="8">
        <f t="array" ref="I441">IF($I$2="Длительное проживание от 30 ночей ",
INDEX(GRID!$B$4:$U$15,MATCH(I$7,GRID!$A$4:$A$15,0),MATCH(1,($U$2=GRID!$B$1:$U$1)*(КАЛЕНДАРЬ!AP11=GRID!$B$3:$U$3),0))*GRID!$H$42,
ROUNDUP(INDEX(GRID!$B$4:$U$15,MATCH(I$7,GRID!$A$4:$A$15,0),MATCH(1,($U$2=GRID!$B$1:$U$1)*(КАЛЕНДАРЬ!AP11=GRID!$B$3:$U$3),0))*GRID!$H$42*(1-GRID!$H$43),0))</f>
        <v>28584</v>
      </c>
      <c r="J441" s="8">
        <f t="array" ref="J441">IF($I$2="Длительное проживание от 30 ночей ",
INDEX(GRID!$B$18:$U$29,MATCH(I$7,GRID!$A$18:$A$29,0),MATCH(1,($U$2=GRID!$B$1:$U$1)*(КАЛЕНДАРЬ!AP11=GRID!$B$3:$U$3),0))*GRID!$H$42,
ROUNDUP(INDEX(GRID!$B$18:$U$29,MATCH(I$7,GRID!$A$18:$A$29,0),MATCH(1,($U$2=GRID!$B$1:$U$1)*(КАЛЕНДАРЬ!AP11=GRID!$B$3:$U$3),0))*GRID!$H$42*(1-GRID!$H$43),0))</f>
        <v>32184</v>
      </c>
      <c r="K441" s="57" t="s">
        <v>119</v>
      </c>
      <c r="L441" s="57" t="s">
        <v>119</v>
      </c>
      <c r="M441" s="8">
        <f t="array" ref="M441">IF($I$2="Длительное проживание от 30 ночей ",
INDEX(GRID!$B$4:$U$15,MATCH(M$7,GRID!$A$4:$A$15,0),MATCH(1,($U$2=GRID!$B$1:$U$1)*(КАЛЕНДАРЬ!AP11=GRID!$B$3:$U$3),0))*GRID!$H$42,
ROUNDUP(INDEX(GRID!$B$4:$U$15,MATCH(M$7,GRID!$A$4:$A$15,0),MATCH(1,($U$2=GRID!$B$1:$U$1)*(КАЛЕНДАРЬ!AP11=GRID!$B$3:$U$3),0))*GRID!$H$42*(1-GRID!$H$43),0))</f>
        <v>46944</v>
      </c>
      <c r="N441" s="8">
        <f t="array" ref="N441">IF($I$2="Длительное проживание от 30 ночей ",
INDEX(GRID!$B$18:$U$29,MATCH(M$7,GRID!$A$18:$A$29,0),MATCH(1,($U$2=GRID!$B$1:$U$1)*(КАЛЕНДАРЬ!AP11=GRID!$B$3:$U$3),0))*GRID!$H$42,
ROUNDUP(INDEX(GRID!$B$18:$U$29,MATCH(M$7,GRID!$A$18:$A$29,0),MATCH(1,($U$2=GRID!$B$1:$U$1)*(КАЛЕНДАРЬ!AP11=GRID!$B$3:$U$3),0))*GRID!$H$42*(1-GRID!$H$43),0))</f>
        <v>50544</v>
      </c>
      <c r="O441" s="57" t="s">
        <v>119</v>
      </c>
      <c r="P441" s="8">
        <f t="array" ref="P441">IF($I$2="Длительное проживание от 30 ночей ",
INDEX(GRID!$B$4:$U$15,MATCH(P$7,GRID!$A$4:$A$15,0),MATCH(1,($U$2=GRID!$B$1:$U$1)*(КАЛЕНДАРЬ!AP11=GRID!$B$3:$U$3),0))*GRID!$H$42,
ROUNDUP(INDEX(GRID!$B$4:$U$15,MATCH(P$7,GRID!$A$4:$A$15,0),MATCH(1,($U$2=GRID!$B$1:$U$1)*(КАЛЕНДАРЬ!AP11=GRID!$B$3:$U$3),0))*GRID!$H$42*(1-GRID!$H$43),0))</f>
        <v>100584</v>
      </c>
      <c r="Q441" s="8">
        <f t="array" ref="Q441">IF($I$2="Длительное проживание от 30 ночей ",
INDEX(GRID!$B$4:$U$15,MATCH(Q$7,GRID!$A$4:$A$15,0),MATCH(1,($U$2=GRID!$B$1:$U$1)*(КАЛЕНДАРЬ!AP11=GRID!$B$3:$U$3),0))*GRID!$H$42,
ROUNDUP(INDEX(GRID!$B$4:$U$15,MATCH(Q$7,GRID!$A$4:$A$15,0),MATCH(1,($U$2=GRID!$B$1:$U$1)*(КАЛЕНДАРЬ!AP11=GRID!$B$3:$U$3),0))*GRID!$H$42*(1-GRID!$H$43),0))</f>
        <v>118368</v>
      </c>
      <c r="R441" s="57" t="s">
        <v>119</v>
      </c>
      <c r="S441" s="57" t="s">
        <v>119</v>
      </c>
      <c r="T441" s="57" t="s">
        <v>119</v>
      </c>
    </row>
    <row r="442" spans="1:20" ht="12.75" customHeight="1">
      <c r="A442" s="148" t="s">
        <v>12</v>
      </c>
      <c r="B442" s="149">
        <v>9</v>
      </c>
      <c r="C442" s="8">
        <f t="array" ref="C442">IF($I$2="Длительное проживание от 30 ночей ",
INDEX(GRID!$B$4:$U$15,MATCH(C$7,GRID!$A$4:$A$15,0),MATCH(1,($U$2=GRID!$B$1:$U$1)*(КАЛЕНДАРЬ!AP12=GRID!$B$3:$U$3),0))*GRID!$H$42,
ROUNDUP(INDEX(GRID!$B$4:$U$15,MATCH(C$7,GRID!$A$4:$A$15,0),MATCH(1,($U$2=GRID!$B$1:$U$1)*(КАЛЕНДАРЬ!AP12=GRID!$B$3:$U$3),0))*GRID!$H$42*(1-GRID!$H$43),0))</f>
        <v>18000</v>
      </c>
      <c r="D442" s="8">
        <f t="array" ref="D442">IF($I$2="Длительное проживание от 30 ночей ",
INDEX(GRID!$B$18:$U$29,MATCH(C$7,GRID!$A$18:$A$29,0),MATCH(1,($U$2=GRID!$B$1:$U$1)*(КАЛЕНДАРЬ!AP12=GRID!$B$3:$U$3),0))*GRID!$H$42,
ROUNDUP(INDEX(GRID!$B$18:$U$29,MATCH(C$7,GRID!$A$18:$A$29,0),MATCH(1,($U$2=GRID!$B$1:$U$1)*(КАЛЕНДАРЬ!AP12=GRID!$B$3:$U$3),0))*GRID!$H$42*(1-GRID!$H$43),0))</f>
        <v>21600</v>
      </c>
      <c r="E442" s="8">
        <f t="array" ref="E442">IF($I$2="Длительное проживание от 30 ночей ",
INDEX(GRID!$B$4:$U$15,MATCH(E$7,GRID!$A$4:$A$15,0),MATCH(1,($U$2=GRID!$B$1:$U$1)*(КАЛЕНДАРЬ!AP12=GRID!$B$3:$U$3),0))*GRID!$H$42,
ROUNDUP(INDEX(GRID!$B$4:$U$15,MATCH(E$7,GRID!$A$4:$A$15,0),MATCH(1,($U$2=GRID!$B$1:$U$1)*(КАЛЕНДАРЬ!AP12=GRID!$B$3:$U$3),0))*GRID!$H$42*(1-GRID!$H$43),0))</f>
        <v>21600</v>
      </c>
      <c r="F442" s="8">
        <f t="array" ref="F442">IF($I$2="Длительное проживание от 30 ночей ",
INDEX(GRID!$B$18:$U$29,MATCH(E$7,GRID!$A$18:$A$29,0),MATCH(1,($U$2=GRID!$B$1:$U$1)*(КАЛЕНДАРЬ!AP12=GRID!$B$3:$U$3),0))*GRID!$H$42,
ROUNDUP(INDEX(GRID!$B$18:$U$29,MATCH(E$7,GRID!$A$18:$A$29,0),MATCH(1,($U$2=GRID!$B$1:$U$1)*(КАЛЕНДАРЬ!AP12=GRID!$B$3:$U$3),0))*GRID!$H$42*(1-GRID!$H$43),0))</f>
        <v>25200</v>
      </c>
      <c r="G442" s="57" t="s">
        <v>119</v>
      </c>
      <c r="H442" s="57" t="s">
        <v>119</v>
      </c>
      <c r="I442" s="8">
        <f t="array" ref="I442">IF($I$2="Длительное проживание от 30 ночей ",
INDEX(GRID!$B$4:$U$15,MATCH(I$7,GRID!$A$4:$A$15,0),MATCH(1,($U$2=GRID!$B$1:$U$1)*(КАЛЕНДАРЬ!AP12=GRID!$B$3:$U$3),0))*GRID!$H$42,
ROUNDUP(INDEX(GRID!$B$4:$U$15,MATCH(I$7,GRID!$A$4:$A$15,0),MATCH(1,($U$2=GRID!$B$1:$U$1)*(КАЛЕНДАРЬ!AP12=GRID!$B$3:$U$3),0))*GRID!$H$42*(1-GRID!$H$43),0))</f>
        <v>28584</v>
      </c>
      <c r="J442" s="8">
        <f t="array" ref="J442">IF($I$2="Длительное проживание от 30 ночей ",
INDEX(GRID!$B$18:$U$29,MATCH(I$7,GRID!$A$18:$A$29,0),MATCH(1,($U$2=GRID!$B$1:$U$1)*(КАЛЕНДАРЬ!AP12=GRID!$B$3:$U$3),0))*GRID!$H$42,
ROUNDUP(INDEX(GRID!$B$18:$U$29,MATCH(I$7,GRID!$A$18:$A$29,0),MATCH(1,($U$2=GRID!$B$1:$U$1)*(КАЛЕНДАРЬ!AP12=GRID!$B$3:$U$3),0))*GRID!$H$42*(1-GRID!$H$43),0))</f>
        <v>32184</v>
      </c>
      <c r="K442" s="57" t="s">
        <v>119</v>
      </c>
      <c r="L442" s="57" t="s">
        <v>119</v>
      </c>
      <c r="M442" s="8">
        <f t="array" ref="M442">IF($I$2="Длительное проживание от 30 ночей ",
INDEX(GRID!$B$4:$U$15,MATCH(M$7,GRID!$A$4:$A$15,0),MATCH(1,($U$2=GRID!$B$1:$U$1)*(КАЛЕНДАРЬ!AP12=GRID!$B$3:$U$3),0))*GRID!$H$42,
ROUNDUP(INDEX(GRID!$B$4:$U$15,MATCH(M$7,GRID!$A$4:$A$15,0),MATCH(1,($U$2=GRID!$B$1:$U$1)*(КАЛЕНДАРЬ!AP12=GRID!$B$3:$U$3),0))*GRID!$H$42*(1-GRID!$H$43),0))</f>
        <v>46944</v>
      </c>
      <c r="N442" s="8">
        <f t="array" ref="N442">IF($I$2="Длительное проживание от 30 ночей ",
INDEX(GRID!$B$18:$U$29,MATCH(M$7,GRID!$A$18:$A$29,0),MATCH(1,($U$2=GRID!$B$1:$U$1)*(КАЛЕНДАРЬ!AP12=GRID!$B$3:$U$3),0))*GRID!$H$42,
ROUNDUP(INDEX(GRID!$B$18:$U$29,MATCH(M$7,GRID!$A$18:$A$29,0),MATCH(1,($U$2=GRID!$B$1:$U$1)*(КАЛЕНДАРЬ!AP12=GRID!$B$3:$U$3),0))*GRID!$H$42*(1-GRID!$H$43),0))</f>
        <v>50544</v>
      </c>
      <c r="O442" s="57" t="s">
        <v>119</v>
      </c>
      <c r="P442" s="8">
        <f t="array" ref="P442">IF($I$2="Длительное проживание от 30 ночей ",
INDEX(GRID!$B$4:$U$15,MATCH(P$7,GRID!$A$4:$A$15,0),MATCH(1,($U$2=GRID!$B$1:$U$1)*(КАЛЕНДАРЬ!AP12=GRID!$B$3:$U$3),0))*GRID!$H$42,
ROUNDUP(INDEX(GRID!$B$4:$U$15,MATCH(P$7,GRID!$A$4:$A$15,0),MATCH(1,($U$2=GRID!$B$1:$U$1)*(КАЛЕНДАРЬ!AP12=GRID!$B$3:$U$3),0))*GRID!$H$42*(1-GRID!$H$43),0))</f>
        <v>100584</v>
      </c>
      <c r="Q442" s="8">
        <f t="array" ref="Q442">IF($I$2="Длительное проживание от 30 ночей ",
INDEX(GRID!$B$4:$U$15,MATCH(Q$7,GRID!$A$4:$A$15,0),MATCH(1,($U$2=GRID!$B$1:$U$1)*(КАЛЕНДАРЬ!AP12=GRID!$B$3:$U$3),0))*GRID!$H$42,
ROUNDUP(INDEX(GRID!$B$4:$U$15,MATCH(Q$7,GRID!$A$4:$A$15,0),MATCH(1,($U$2=GRID!$B$1:$U$1)*(КАЛЕНДАРЬ!AP12=GRID!$B$3:$U$3),0))*GRID!$H$42*(1-GRID!$H$43),0))</f>
        <v>118368</v>
      </c>
      <c r="R442" s="57" t="s">
        <v>119</v>
      </c>
      <c r="S442" s="57" t="s">
        <v>119</v>
      </c>
      <c r="T442" s="57" t="s">
        <v>119</v>
      </c>
    </row>
    <row r="443" spans="1:20" ht="12.75" customHeight="1">
      <c r="A443" s="148" t="s">
        <v>13</v>
      </c>
      <c r="B443" s="149">
        <v>10</v>
      </c>
      <c r="C443" s="8">
        <f t="array" ref="C443">IF($I$2="Длительное проживание от 30 ночей ",
INDEX(GRID!$B$4:$U$15,MATCH(C$7,GRID!$A$4:$A$15,0),MATCH(1,($U$2=GRID!$B$1:$U$1)*(КАЛЕНДАРЬ!AP13=GRID!$B$3:$U$3),0))*GRID!$H$42,
ROUNDUP(INDEX(GRID!$B$4:$U$15,MATCH(C$7,GRID!$A$4:$A$15,0),MATCH(1,($U$2=GRID!$B$1:$U$1)*(КАЛЕНДАРЬ!AP13=GRID!$B$3:$U$3),0))*GRID!$H$42*(1-GRID!$H$43),0))</f>
        <v>18000</v>
      </c>
      <c r="D443" s="8">
        <f t="array" ref="D443">IF($I$2="Длительное проживание от 30 ночей ",
INDEX(GRID!$B$18:$U$29,MATCH(C$7,GRID!$A$18:$A$29,0),MATCH(1,($U$2=GRID!$B$1:$U$1)*(КАЛЕНДАРЬ!AP13=GRID!$B$3:$U$3),0))*GRID!$H$42,
ROUNDUP(INDEX(GRID!$B$18:$U$29,MATCH(C$7,GRID!$A$18:$A$29,0),MATCH(1,($U$2=GRID!$B$1:$U$1)*(КАЛЕНДАРЬ!AP13=GRID!$B$3:$U$3),0))*GRID!$H$42*(1-GRID!$H$43),0))</f>
        <v>21600</v>
      </c>
      <c r="E443" s="8">
        <f t="array" ref="E443">IF($I$2="Длительное проживание от 30 ночей ",
INDEX(GRID!$B$4:$U$15,MATCH(E$7,GRID!$A$4:$A$15,0),MATCH(1,($U$2=GRID!$B$1:$U$1)*(КАЛЕНДАРЬ!AP13=GRID!$B$3:$U$3),0))*GRID!$H$42,
ROUNDUP(INDEX(GRID!$B$4:$U$15,MATCH(E$7,GRID!$A$4:$A$15,0),MATCH(1,($U$2=GRID!$B$1:$U$1)*(КАЛЕНДАРЬ!AP13=GRID!$B$3:$U$3),0))*GRID!$H$42*(1-GRID!$H$43),0))</f>
        <v>21600</v>
      </c>
      <c r="F443" s="8">
        <f t="array" ref="F443">IF($I$2="Длительное проживание от 30 ночей ",
INDEX(GRID!$B$18:$U$29,MATCH(E$7,GRID!$A$18:$A$29,0),MATCH(1,($U$2=GRID!$B$1:$U$1)*(КАЛЕНДАРЬ!AP13=GRID!$B$3:$U$3),0))*GRID!$H$42,
ROUNDUP(INDEX(GRID!$B$18:$U$29,MATCH(E$7,GRID!$A$18:$A$29,0),MATCH(1,($U$2=GRID!$B$1:$U$1)*(КАЛЕНДАРЬ!AP13=GRID!$B$3:$U$3),0))*GRID!$H$42*(1-GRID!$H$43),0))</f>
        <v>25200</v>
      </c>
      <c r="G443" s="57" t="s">
        <v>119</v>
      </c>
      <c r="H443" s="57" t="s">
        <v>119</v>
      </c>
      <c r="I443" s="8">
        <f t="array" ref="I443">IF($I$2="Длительное проживание от 30 ночей ",
INDEX(GRID!$B$4:$U$15,MATCH(I$7,GRID!$A$4:$A$15,0),MATCH(1,($U$2=GRID!$B$1:$U$1)*(КАЛЕНДАРЬ!AP13=GRID!$B$3:$U$3),0))*GRID!$H$42,
ROUNDUP(INDEX(GRID!$B$4:$U$15,MATCH(I$7,GRID!$A$4:$A$15,0),MATCH(1,($U$2=GRID!$B$1:$U$1)*(КАЛЕНДАРЬ!AP13=GRID!$B$3:$U$3),0))*GRID!$H$42*(1-GRID!$H$43),0))</f>
        <v>28584</v>
      </c>
      <c r="J443" s="8">
        <f t="array" ref="J443">IF($I$2="Длительное проживание от 30 ночей ",
INDEX(GRID!$B$18:$U$29,MATCH(I$7,GRID!$A$18:$A$29,0),MATCH(1,($U$2=GRID!$B$1:$U$1)*(КАЛЕНДАРЬ!AP13=GRID!$B$3:$U$3),0))*GRID!$H$42,
ROUNDUP(INDEX(GRID!$B$18:$U$29,MATCH(I$7,GRID!$A$18:$A$29,0),MATCH(1,($U$2=GRID!$B$1:$U$1)*(КАЛЕНДАРЬ!AP13=GRID!$B$3:$U$3),0))*GRID!$H$42*(1-GRID!$H$43),0))</f>
        <v>32184</v>
      </c>
      <c r="K443" s="57" t="s">
        <v>119</v>
      </c>
      <c r="L443" s="57" t="s">
        <v>119</v>
      </c>
      <c r="M443" s="8">
        <f t="array" ref="M443">IF($I$2="Длительное проживание от 30 ночей ",
INDEX(GRID!$B$4:$U$15,MATCH(M$7,GRID!$A$4:$A$15,0),MATCH(1,($U$2=GRID!$B$1:$U$1)*(КАЛЕНДАРЬ!AP13=GRID!$B$3:$U$3),0))*GRID!$H$42,
ROUNDUP(INDEX(GRID!$B$4:$U$15,MATCH(M$7,GRID!$A$4:$A$15,0),MATCH(1,($U$2=GRID!$B$1:$U$1)*(КАЛЕНДАРЬ!AP13=GRID!$B$3:$U$3),0))*GRID!$H$42*(1-GRID!$H$43),0))</f>
        <v>46944</v>
      </c>
      <c r="N443" s="8">
        <f t="array" ref="N443">IF($I$2="Длительное проживание от 30 ночей ",
INDEX(GRID!$B$18:$U$29,MATCH(M$7,GRID!$A$18:$A$29,0),MATCH(1,($U$2=GRID!$B$1:$U$1)*(КАЛЕНДАРЬ!AP13=GRID!$B$3:$U$3),0))*GRID!$H$42,
ROUNDUP(INDEX(GRID!$B$18:$U$29,MATCH(M$7,GRID!$A$18:$A$29,0),MATCH(1,($U$2=GRID!$B$1:$U$1)*(КАЛЕНДАРЬ!AP13=GRID!$B$3:$U$3),0))*GRID!$H$42*(1-GRID!$H$43),0))</f>
        <v>50544</v>
      </c>
      <c r="O443" s="57" t="s">
        <v>119</v>
      </c>
      <c r="P443" s="8">
        <f t="array" ref="P443">IF($I$2="Длительное проживание от 30 ночей ",
INDEX(GRID!$B$4:$U$15,MATCH(P$7,GRID!$A$4:$A$15,0),MATCH(1,($U$2=GRID!$B$1:$U$1)*(КАЛЕНДАРЬ!AP13=GRID!$B$3:$U$3),0))*GRID!$H$42,
ROUNDUP(INDEX(GRID!$B$4:$U$15,MATCH(P$7,GRID!$A$4:$A$15,0),MATCH(1,($U$2=GRID!$B$1:$U$1)*(КАЛЕНДАРЬ!AP13=GRID!$B$3:$U$3),0))*GRID!$H$42*(1-GRID!$H$43),0))</f>
        <v>100584</v>
      </c>
      <c r="Q443" s="8">
        <f t="array" ref="Q443">IF($I$2="Длительное проживание от 30 ночей ",
INDEX(GRID!$B$4:$U$15,MATCH(Q$7,GRID!$A$4:$A$15,0),MATCH(1,($U$2=GRID!$B$1:$U$1)*(КАЛЕНДАРЬ!AP13=GRID!$B$3:$U$3),0))*GRID!$H$42,
ROUNDUP(INDEX(GRID!$B$4:$U$15,MATCH(Q$7,GRID!$A$4:$A$15,0),MATCH(1,($U$2=GRID!$B$1:$U$1)*(КАЛЕНДАРЬ!AP13=GRID!$B$3:$U$3),0))*GRID!$H$42*(1-GRID!$H$43),0))</f>
        <v>118368</v>
      </c>
      <c r="R443" s="57" t="s">
        <v>119</v>
      </c>
      <c r="S443" s="57" t="s">
        <v>119</v>
      </c>
      <c r="T443" s="57" t="s">
        <v>119</v>
      </c>
    </row>
    <row r="444" spans="1:20" ht="12.75" customHeight="1">
      <c r="A444" s="148" t="s">
        <v>14</v>
      </c>
      <c r="B444" s="149">
        <v>11</v>
      </c>
      <c r="C444" s="8">
        <f t="array" ref="C444">IF($I$2="Длительное проживание от 30 ночей ",
INDEX(GRID!$B$4:$U$15,MATCH(C$7,GRID!$A$4:$A$15,0),MATCH(1,($U$2=GRID!$B$1:$U$1)*(КАЛЕНДАРЬ!AP14=GRID!$B$3:$U$3),0))*GRID!$H$42,
ROUNDUP(INDEX(GRID!$B$4:$U$15,MATCH(C$7,GRID!$A$4:$A$15,0),MATCH(1,($U$2=GRID!$B$1:$U$1)*(КАЛЕНДАРЬ!AP14=GRID!$B$3:$U$3),0))*GRID!$H$42*(1-GRID!$H$43),0))</f>
        <v>18000</v>
      </c>
      <c r="D444" s="8">
        <f t="array" ref="D444">IF($I$2="Длительное проживание от 30 ночей ",
INDEX(GRID!$B$18:$U$29,MATCH(C$7,GRID!$A$18:$A$29,0),MATCH(1,($U$2=GRID!$B$1:$U$1)*(КАЛЕНДАРЬ!AP14=GRID!$B$3:$U$3),0))*GRID!$H$42,
ROUNDUP(INDEX(GRID!$B$18:$U$29,MATCH(C$7,GRID!$A$18:$A$29,0),MATCH(1,($U$2=GRID!$B$1:$U$1)*(КАЛЕНДАРЬ!AP14=GRID!$B$3:$U$3),0))*GRID!$H$42*(1-GRID!$H$43),0))</f>
        <v>21600</v>
      </c>
      <c r="E444" s="8">
        <f t="array" ref="E444">IF($I$2="Длительное проживание от 30 ночей ",
INDEX(GRID!$B$4:$U$15,MATCH(E$7,GRID!$A$4:$A$15,0),MATCH(1,($U$2=GRID!$B$1:$U$1)*(КАЛЕНДАРЬ!AP14=GRID!$B$3:$U$3),0))*GRID!$H$42,
ROUNDUP(INDEX(GRID!$B$4:$U$15,MATCH(E$7,GRID!$A$4:$A$15,0),MATCH(1,($U$2=GRID!$B$1:$U$1)*(КАЛЕНДАРЬ!AP14=GRID!$B$3:$U$3),0))*GRID!$H$42*(1-GRID!$H$43),0))</f>
        <v>21600</v>
      </c>
      <c r="F444" s="8">
        <f t="array" ref="F444">IF($I$2="Длительное проживание от 30 ночей ",
INDEX(GRID!$B$18:$U$29,MATCH(E$7,GRID!$A$18:$A$29,0),MATCH(1,($U$2=GRID!$B$1:$U$1)*(КАЛЕНДАРЬ!AP14=GRID!$B$3:$U$3),0))*GRID!$H$42,
ROUNDUP(INDEX(GRID!$B$18:$U$29,MATCH(E$7,GRID!$A$18:$A$29,0),MATCH(1,($U$2=GRID!$B$1:$U$1)*(КАЛЕНДАРЬ!AP14=GRID!$B$3:$U$3),0))*GRID!$H$42*(1-GRID!$H$43),0))</f>
        <v>25200</v>
      </c>
      <c r="G444" s="57" t="s">
        <v>119</v>
      </c>
      <c r="H444" s="57" t="s">
        <v>119</v>
      </c>
      <c r="I444" s="8">
        <f t="array" ref="I444">IF($I$2="Длительное проживание от 30 ночей ",
INDEX(GRID!$B$4:$U$15,MATCH(I$7,GRID!$A$4:$A$15,0),MATCH(1,($U$2=GRID!$B$1:$U$1)*(КАЛЕНДАРЬ!AP14=GRID!$B$3:$U$3),0))*GRID!$H$42,
ROUNDUP(INDEX(GRID!$B$4:$U$15,MATCH(I$7,GRID!$A$4:$A$15,0),MATCH(1,($U$2=GRID!$B$1:$U$1)*(КАЛЕНДАРЬ!AP14=GRID!$B$3:$U$3),0))*GRID!$H$42*(1-GRID!$H$43),0))</f>
        <v>28584</v>
      </c>
      <c r="J444" s="8">
        <f t="array" ref="J444">IF($I$2="Длительное проживание от 30 ночей ",
INDEX(GRID!$B$18:$U$29,MATCH(I$7,GRID!$A$18:$A$29,0),MATCH(1,($U$2=GRID!$B$1:$U$1)*(КАЛЕНДАРЬ!AP14=GRID!$B$3:$U$3),0))*GRID!$H$42,
ROUNDUP(INDEX(GRID!$B$18:$U$29,MATCH(I$7,GRID!$A$18:$A$29,0),MATCH(1,($U$2=GRID!$B$1:$U$1)*(КАЛЕНДАРЬ!AP14=GRID!$B$3:$U$3),0))*GRID!$H$42*(1-GRID!$H$43),0))</f>
        <v>32184</v>
      </c>
      <c r="K444" s="57" t="s">
        <v>119</v>
      </c>
      <c r="L444" s="57" t="s">
        <v>119</v>
      </c>
      <c r="M444" s="8">
        <f t="array" ref="M444">IF($I$2="Длительное проживание от 30 ночей ",
INDEX(GRID!$B$4:$U$15,MATCH(M$7,GRID!$A$4:$A$15,0),MATCH(1,($U$2=GRID!$B$1:$U$1)*(КАЛЕНДАРЬ!AP14=GRID!$B$3:$U$3),0))*GRID!$H$42,
ROUNDUP(INDEX(GRID!$B$4:$U$15,MATCH(M$7,GRID!$A$4:$A$15,0),MATCH(1,($U$2=GRID!$B$1:$U$1)*(КАЛЕНДАРЬ!AP14=GRID!$B$3:$U$3),0))*GRID!$H$42*(1-GRID!$H$43),0))</f>
        <v>46944</v>
      </c>
      <c r="N444" s="8">
        <f t="array" ref="N444">IF($I$2="Длительное проживание от 30 ночей ",
INDEX(GRID!$B$18:$U$29,MATCH(M$7,GRID!$A$18:$A$29,0),MATCH(1,($U$2=GRID!$B$1:$U$1)*(КАЛЕНДАРЬ!AP14=GRID!$B$3:$U$3),0))*GRID!$H$42,
ROUNDUP(INDEX(GRID!$B$18:$U$29,MATCH(M$7,GRID!$A$18:$A$29,0),MATCH(1,($U$2=GRID!$B$1:$U$1)*(КАЛЕНДАРЬ!AP14=GRID!$B$3:$U$3),0))*GRID!$H$42*(1-GRID!$H$43),0))</f>
        <v>50544</v>
      </c>
      <c r="O444" s="57" t="s">
        <v>119</v>
      </c>
      <c r="P444" s="8">
        <f t="array" ref="P444">IF($I$2="Длительное проживание от 30 ночей ",
INDEX(GRID!$B$4:$U$15,MATCH(P$7,GRID!$A$4:$A$15,0),MATCH(1,($U$2=GRID!$B$1:$U$1)*(КАЛЕНДАРЬ!AP14=GRID!$B$3:$U$3),0))*GRID!$H$42,
ROUNDUP(INDEX(GRID!$B$4:$U$15,MATCH(P$7,GRID!$A$4:$A$15,0),MATCH(1,($U$2=GRID!$B$1:$U$1)*(КАЛЕНДАРЬ!AP14=GRID!$B$3:$U$3),0))*GRID!$H$42*(1-GRID!$H$43),0))</f>
        <v>100584</v>
      </c>
      <c r="Q444" s="8">
        <f t="array" ref="Q444">IF($I$2="Длительное проживание от 30 ночей ",
INDEX(GRID!$B$4:$U$15,MATCH(Q$7,GRID!$A$4:$A$15,0),MATCH(1,($U$2=GRID!$B$1:$U$1)*(КАЛЕНДАРЬ!AP14=GRID!$B$3:$U$3),0))*GRID!$H$42,
ROUNDUP(INDEX(GRID!$B$4:$U$15,MATCH(Q$7,GRID!$A$4:$A$15,0),MATCH(1,($U$2=GRID!$B$1:$U$1)*(КАЛЕНДАРЬ!AP14=GRID!$B$3:$U$3),0))*GRID!$H$42*(1-GRID!$H$43),0))</f>
        <v>118368</v>
      </c>
      <c r="R444" s="57" t="s">
        <v>119</v>
      </c>
      <c r="S444" s="57" t="s">
        <v>119</v>
      </c>
      <c r="T444" s="57" t="s">
        <v>119</v>
      </c>
    </row>
    <row r="445" spans="1:20" ht="12.75" customHeight="1">
      <c r="A445" s="148" t="s">
        <v>15</v>
      </c>
      <c r="B445" s="149">
        <v>12</v>
      </c>
      <c r="C445" s="8">
        <f t="array" ref="C445">IF($I$2="Длительное проживание от 30 ночей ",
INDEX(GRID!$B$4:$U$15,MATCH(C$7,GRID!$A$4:$A$15,0),MATCH(1,($U$2=GRID!$B$1:$U$1)*(КАЛЕНДАРЬ!AP15=GRID!$B$3:$U$3),0))*GRID!$H$42,
ROUNDUP(INDEX(GRID!$B$4:$U$15,MATCH(C$7,GRID!$A$4:$A$15,0),MATCH(1,($U$2=GRID!$B$1:$U$1)*(КАЛЕНДАРЬ!AP15=GRID!$B$3:$U$3),0))*GRID!$H$42*(1-GRID!$H$43),0))</f>
        <v>18000</v>
      </c>
      <c r="D445" s="8">
        <f t="array" ref="D445">IF($I$2="Длительное проживание от 30 ночей ",
INDEX(GRID!$B$18:$U$29,MATCH(C$7,GRID!$A$18:$A$29,0),MATCH(1,($U$2=GRID!$B$1:$U$1)*(КАЛЕНДАРЬ!AP15=GRID!$B$3:$U$3),0))*GRID!$H$42,
ROUNDUP(INDEX(GRID!$B$18:$U$29,MATCH(C$7,GRID!$A$18:$A$29,0),MATCH(1,($U$2=GRID!$B$1:$U$1)*(КАЛЕНДАРЬ!AP15=GRID!$B$3:$U$3),0))*GRID!$H$42*(1-GRID!$H$43),0))</f>
        <v>21600</v>
      </c>
      <c r="E445" s="8">
        <f t="array" ref="E445">IF($I$2="Длительное проживание от 30 ночей ",
INDEX(GRID!$B$4:$U$15,MATCH(E$7,GRID!$A$4:$A$15,0),MATCH(1,($U$2=GRID!$B$1:$U$1)*(КАЛЕНДАРЬ!AP15=GRID!$B$3:$U$3),0))*GRID!$H$42,
ROUNDUP(INDEX(GRID!$B$4:$U$15,MATCH(E$7,GRID!$A$4:$A$15,0),MATCH(1,($U$2=GRID!$B$1:$U$1)*(КАЛЕНДАРЬ!AP15=GRID!$B$3:$U$3),0))*GRID!$H$42*(1-GRID!$H$43),0))</f>
        <v>21600</v>
      </c>
      <c r="F445" s="8">
        <f t="array" ref="F445">IF($I$2="Длительное проживание от 30 ночей ",
INDEX(GRID!$B$18:$U$29,MATCH(E$7,GRID!$A$18:$A$29,0),MATCH(1,($U$2=GRID!$B$1:$U$1)*(КАЛЕНДАРЬ!AP15=GRID!$B$3:$U$3),0))*GRID!$H$42,
ROUNDUP(INDEX(GRID!$B$18:$U$29,MATCH(E$7,GRID!$A$18:$A$29,0),MATCH(1,($U$2=GRID!$B$1:$U$1)*(КАЛЕНДАРЬ!AP15=GRID!$B$3:$U$3),0))*GRID!$H$42*(1-GRID!$H$43),0))</f>
        <v>25200</v>
      </c>
      <c r="G445" s="57" t="s">
        <v>119</v>
      </c>
      <c r="H445" s="57" t="s">
        <v>119</v>
      </c>
      <c r="I445" s="8">
        <f t="array" ref="I445">IF($I$2="Длительное проживание от 30 ночей ",
INDEX(GRID!$B$4:$U$15,MATCH(I$7,GRID!$A$4:$A$15,0),MATCH(1,($U$2=GRID!$B$1:$U$1)*(КАЛЕНДАРЬ!AP15=GRID!$B$3:$U$3),0))*GRID!$H$42,
ROUNDUP(INDEX(GRID!$B$4:$U$15,MATCH(I$7,GRID!$A$4:$A$15,0),MATCH(1,($U$2=GRID!$B$1:$U$1)*(КАЛЕНДАРЬ!AP15=GRID!$B$3:$U$3),0))*GRID!$H$42*(1-GRID!$H$43),0))</f>
        <v>28584</v>
      </c>
      <c r="J445" s="8">
        <f t="array" ref="J445">IF($I$2="Длительное проживание от 30 ночей ",
INDEX(GRID!$B$18:$U$29,MATCH(I$7,GRID!$A$18:$A$29,0),MATCH(1,($U$2=GRID!$B$1:$U$1)*(КАЛЕНДАРЬ!AP15=GRID!$B$3:$U$3),0))*GRID!$H$42,
ROUNDUP(INDEX(GRID!$B$18:$U$29,MATCH(I$7,GRID!$A$18:$A$29,0),MATCH(1,($U$2=GRID!$B$1:$U$1)*(КАЛЕНДАРЬ!AP15=GRID!$B$3:$U$3),0))*GRID!$H$42*(1-GRID!$H$43),0))</f>
        <v>32184</v>
      </c>
      <c r="K445" s="57" t="s">
        <v>119</v>
      </c>
      <c r="L445" s="57" t="s">
        <v>119</v>
      </c>
      <c r="M445" s="8">
        <f t="array" ref="M445">IF($I$2="Длительное проживание от 30 ночей ",
INDEX(GRID!$B$4:$U$15,MATCH(M$7,GRID!$A$4:$A$15,0),MATCH(1,($U$2=GRID!$B$1:$U$1)*(КАЛЕНДАРЬ!AP15=GRID!$B$3:$U$3),0))*GRID!$H$42,
ROUNDUP(INDEX(GRID!$B$4:$U$15,MATCH(M$7,GRID!$A$4:$A$15,0),MATCH(1,($U$2=GRID!$B$1:$U$1)*(КАЛЕНДАРЬ!AP15=GRID!$B$3:$U$3),0))*GRID!$H$42*(1-GRID!$H$43),0))</f>
        <v>46944</v>
      </c>
      <c r="N445" s="8">
        <f t="array" ref="N445">IF($I$2="Длительное проживание от 30 ночей ",
INDEX(GRID!$B$18:$U$29,MATCH(M$7,GRID!$A$18:$A$29,0),MATCH(1,($U$2=GRID!$B$1:$U$1)*(КАЛЕНДАРЬ!AP15=GRID!$B$3:$U$3),0))*GRID!$H$42,
ROUNDUP(INDEX(GRID!$B$18:$U$29,MATCH(M$7,GRID!$A$18:$A$29,0),MATCH(1,($U$2=GRID!$B$1:$U$1)*(КАЛЕНДАРЬ!AP15=GRID!$B$3:$U$3),0))*GRID!$H$42*(1-GRID!$H$43),0))</f>
        <v>50544</v>
      </c>
      <c r="O445" s="57" t="s">
        <v>119</v>
      </c>
      <c r="P445" s="8">
        <f t="array" ref="P445">IF($I$2="Длительное проживание от 30 ночей ",
INDEX(GRID!$B$4:$U$15,MATCH(P$7,GRID!$A$4:$A$15,0),MATCH(1,($U$2=GRID!$B$1:$U$1)*(КАЛЕНДАРЬ!AP15=GRID!$B$3:$U$3),0))*GRID!$H$42,
ROUNDUP(INDEX(GRID!$B$4:$U$15,MATCH(P$7,GRID!$A$4:$A$15,0),MATCH(1,($U$2=GRID!$B$1:$U$1)*(КАЛЕНДАРЬ!AP15=GRID!$B$3:$U$3),0))*GRID!$H$42*(1-GRID!$H$43),0))</f>
        <v>100584</v>
      </c>
      <c r="Q445" s="8">
        <f t="array" ref="Q445">IF($I$2="Длительное проживание от 30 ночей ",
INDEX(GRID!$B$4:$U$15,MATCH(Q$7,GRID!$A$4:$A$15,0),MATCH(1,($U$2=GRID!$B$1:$U$1)*(КАЛЕНДАРЬ!AP15=GRID!$B$3:$U$3),0))*GRID!$H$42,
ROUNDUP(INDEX(GRID!$B$4:$U$15,MATCH(Q$7,GRID!$A$4:$A$15,0),MATCH(1,($U$2=GRID!$B$1:$U$1)*(КАЛЕНДАРЬ!AP15=GRID!$B$3:$U$3),0))*GRID!$H$42*(1-GRID!$H$43),0))</f>
        <v>118368</v>
      </c>
      <c r="R445" s="57" t="s">
        <v>119</v>
      </c>
      <c r="S445" s="57" t="s">
        <v>119</v>
      </c>
      <c r="T445" s="57" t="s">
        <v>119</v>
      </c>
    </row>
    <row r="446" spans="1:20" ht="12.75" customHeight="1">
      <c r="A446" s="148" t="s">
        <v>16</v>
      </c>
      <c r="B446" s="149">
        <v>13</v>
      </c>
      <c r="C446" s="8">
        <f t="array" ref="C446">IF($I$2="Длительное проживание от 30 ночей ",
INDEX(GRID!$B$4:$U$15,MATCH(C$7,GRID!$A$4:$A$15,0),MATCH(1,($U$2=GRID!$B$1:$U$1)*(КАЛЕНДАРЬ!AP16=GRID!$B$3:$U$3),0))*GRID!$H$42,
ROUNDUP(INDEX(GRID!$B$4:$U$15,MATCH(C$7,GRID!$A$4:$A$15,0),MATCH(1,($U$2=GRID!$B$1:$U$1)*(КАЛЕНДАРЬ!AP16=GRID!$B$3:$U$3),0))*GRID!$H$42*(1-GRID!$H$43),0))</f>
        <v>19800</v>
      </c>
      <c r="D446" s="8">
        <f t="array" ref="D446">IF($I$2="Длительное проживание от 30 ночей ",
INDEX(GRID!$B$18:$U$29,MATCH(C$7,GRID!$A$18:$A$29,0),MATCH(1,($U$2=GRID!$B$1:$U$1)*(КАЛЕНДАРЬ!AP16=GRID!$B$3:$U$3),0))*GRID!$H$42,
ROUNDUP(INDEX(GRID!$B$18:$U$29,MATCH(C$7,GRID!$A$18:$A$29,0),MATCH(1,($U$2=GRID!$B$1:$U$1)*(КАЛЕНДАРЬ!AP16=GRID!$B$3:$U$3),0))*GRID!$H$42*(1-GRID!$H$43),0))</f>
        <v>23400</v>
      </c>
      <c r="E446" s="8">
        <f t="array" ref="E446">IF($I$2="Длительное проживание от 30 ночей ",
INDEX(GRID!$B$4:$U$15,MATCH(E$7,GRID!$A$4:$A$15,0),MATCH(1,($U$2=GRID!$B$1:$U$1)*(КАЛЕНДАРЬ!AP16=GRID!$B$3:$U$3),0))*GRID!$H$42,
ROUNDUP(INDEX(GRID!$B$4:$U$15,MATCH(E$7,GRID!$A$4:$A$15,0),MATCH(1,($U$2=GRID!$B$1:$U$1)*(КАЛЕНДАРЬ!AP16=GRID!$B$3:$U$3),0))*GRID!$H$42*(1-GRID!$H$43),0))</f>
        <v>23760</v>
      </c>
      <c r="F446" s="8">
        <f t="array" ref="F446">IF($I$2="Длительное проживание от 30 ночей ",
INDEX(GRID!$B$18:$U$29,MATCH(E$7,GRID!$A$18:$A$29,0),MATCH(1,($U$2=GRID!$B$1:$U$1)*(КАЛЕНДАРЬ!AP16=GRID!$B$3:$U$3),0))*GRID!$H$42,
ROUNDUP(INDEX(GRID!$B$18:$U$29,MATCH(E$7,GRID!$A$18:$A$29,0),MATCH(1,($U$2=GRID!$B$1:$U$1)*(КАЛЕНДАРЬ!AP16=GRID!$B$3:$U$3),0))*GRID!$H$42*(1-GRID!$H$43),0))</f>
        <v>27360</v>
      </c>
      <c r="G446" s="57" t="s">
        <v>119</v>
      </c>
      <c r="H446" s="57" t="s">
        <v>119</v>
      </c>
      <c r="I446" s="8">
        <f t="array" ref="I446">IF($I$2="Длительное проживание от 30 ночей ",
INDEX(GRID!$B$4:$U$15,MATCH(I$7,GRID!$A$4:$A$15,0),MATCH(1,($U$2=GRID!$B$1:$U$1)*(КАЛЕНДАРЬ!AP16=GRID!$B$3:$U$3),0))*GRID!$H$42,
ROUNDUP(INDEX(GRID!$B$4:$U$15,MATCH(I$7,GRID!$A$4:$A$15,0),MATCH(1,($U$2=GRID!$B$1:$U$1)*(КАЛЕНДАРЬ!AP16=GRID!$B$3:$U$3),0))*GRID!$H$42*(1-GRID!$H$43),0))</f>
        <v>31248</v>
      </c>
      <c r="J446" s="8">
        <f t="array" ref="J446">IF($I$2="Длительное проживание от 30 ночей ",
INDEX(GRID!$B$18:$U$29,MATCH(I$7,GRID!$A$18:$A$29,0),MATCH(1,($U$2=GRID!$B$1:$U$1)*(КАЛЕНДАРЬ!AP16=GRID!$B$3:$U$3),0))*GRID!$H$42,
ROUNDUP(INDEX(GRID!$B$18:$U$29,MATCH(I$7,GRID!$A$18:$A$29,0),MATCH(1,($U$2=GRID!$B$1:$U$1)*(КАЛЕНДАРЬ!AP16=GRID!$B$3:$U$3),0))*GRID!$H$42*(1-GRID!$H$43),0))</f>
        <v>34848</v>
      </c>
      <c r="K446" s="57" t="s">
        <v>119</v>
      </c>
      <c r="L446" s="57" t="s">
        <v>119</v>
      </c>
      <c r="M446" s="8">
        <f t="array" ref="M446">IF($I$2="Длительное проживание от 30 ночей ",
INDEX(GRID!$B$4:$U$15,MATCH(M$7,GRID!$A$4:$A$15,0),MATCH(1,($U$2=GRID!$B$1:$U$1)*(КАЛЕНДАРЬ!AP16=GRID!$B$3:$U$3),0))*GRID!$H$42,
ROUNDUP(INDEX(GRID!$B$4:$U$15,MATCH(M$7,GRID!$A$4:$A$15,0),MATCH(1,($U$2=GRID!$B$1:$U$1)*(КАЛЕНДАРЬ!AP16=GRID!$B$3:$U$3),0))*GRID!$H$42*(1-GRID!$H$43),0))</f>
        <v>50040</v>
      </c>
      <c r="N446" s="8">
        <f t="array" ref="N446">IF($I$2="Длительное проживание от 30 ночей ",
INDEX(GRID!$B$18:$U$29,MATCH(M$7,GRID!$A$18:$A$29,0),MATCH(1,($U$2=GRID!$B$1:$U$1)*(КАЛЕНДАРЬ!AP16=GRID!$B$3:$U$3),0))*GRID!$H$42,
ROUNDUP(INDEX(GRID!$B$18:$U$29,MATCH(M$7,GRID!$A$18:$A$29,0),MATCH(1,($U$2=GRID!$B$1:$U$1)*(КАЛЕНДАРЬ!AP16=GRID!$B$3:$U$3),0))*GRID!$H$42*(1-GRID!$H$43),0))</f>
        <v>53640</v>
      </c>
      <c r="O446" s="57" t="s">
        <v>119</v>
      </c>
      <c r="P446" s="8">
        <f t="array" ref="P446">IF($I$2="Длительное проживание от 30 ночей ",
INDEX(GRID!$B$4:$U$15,MATCH(P$7,GRID!$A$4:$A$15,0),MATCH(1,($U$2=GRID!$B$1:$U$1)*(КАЛЕНДАРЬ!AP16=GRID!$B$3:$U$3),0))*GRID!$H$42,
ROUNDUP(INDEX(GRID!$B$4:$U$15,MATCH(P$7,GRID!$A$4:$A$15,0),MATCH(1,($U$2=GRID!$B$1:$U$1)*(КАЛЕНДАРЬ!AP16=GRID!$B$3:$U$3),0))*GRID!$H$42*(1-GRID!$H$43),0))</f>
        <v>104688</v>
      </c>
      <c r="Q446" s="8">
        <f t="array" ref="Q446">IF($I$2="Длительное проживание от 30 ночей ",
INDEX(GRID!$B$4:$U$15,MATCH(Q$7,GRID!$A$4:$A$15,0),MATCH(1,($U$2=GRID!$B$1:$U$1)*(КАЛЕНДАРЬ!AP16=GRID!$B$3:$U$3),0))*GRID!$H$42,
ROUNDUP(INDEX(GRID!$B$4:$U$15,MATCH(Q$7,GRID!$A$4:$A$15,0),MATCH(1,($U$2=GRID!$B$1:$U$1)*(КАЛЕНДАРЬ!AP16=GRID!$B$3:$U$3),0))*GRID!$H$42*(1-GRID!$H$43),0))</f>
        <v>123048</v>
      </c>
      <c r="R446" s="57" t="s">
        <v>119</v>
      </c>
      <c r="S446" s="57" t="s">
        <v>119</v>
      </c>
      <c r="T446" s="57" t="s">
        <v>119</v>
      </c>
    </row>
    <row r="447" spans="1:20" ht="12.75" customHeight="1">
      <c r="A447" s="148" t="s">
        <v>17</v>
      </c>
      <c r="B447" s="149">
        <v>14</v>
      </c>
      <c r="C447" s="8">
        <f t="array" ref="C447">IF($I$2="Длительное проживание от 30 ночей ",
INDEX(GRID!$B$4:$U$15,MATCH(C$7,GRID!$A$4:$A$15,0),MATCH(1,($U$2=GRID!$B$1:$U$1)*(КАЛЕНДАРЬ!AP17=GRID!$B$3:$U$3),0))*GRID!$H$42,
ROUNDUP(INDEX(GRID!$B$4:$U$15,MATCH(C$7,GRID!$A$4:$A$15,0),MATCH(1,($U$2=GRID!$B$1:$U$1)*(КАЛЕНДАРЬ!AP17=GRID!$B$3:$U$3),0))*GRID!$H$42*(1-GRID!$H$43),0))</f>
        <v>19800</v>
      </c>
      <c r="D447" s="8">
        <f t="array" ref="D447">IF($I$2="Длительное проживание от 30 ночей ",
INDEX(GRID!$B$18:$U$29,MATCH(C$7,GRID!$A$18:$A$29,0),MATCH(1,($U$2=GRID!$B$1:$U$1)*(КАЛЕНДАРЬ!AP17=GRID!$B$3:$U$3),0))*GRID!$H$42,
ROUNDUP(INDEX(GRID!$B$18:$U$29,MATCH(C$7,GRID!$A$18:$A$29,0),MATCH(1,($U$2=GRID!$B$1:$U$1)*(КАЛЕНДАРЬ!AP17=GRID!$B$3:$U$3),0))*GRID!$H$42*(1-GRID!$H$43),0))</f>
        <v>23400</v>
      </c>
      <c r="E447" s="8">
        <f t="array" ref="E447">IF($I$2="Длительное проживание от 30 ночей ",
INDEX(GRID!$B$4:$U$15,MATCH(E$7,GRID!$A$4:$A$15,0),MATCH(1,($U$2=GRID!$B$1:$U$1)*(КАЛЕНДАРЬ!AP17=GRID!$B$3:$U$3),0))*GRID!$H$42,
ROUNDUP(INDEX(GRID!$B$4:$U$15,MATCH(E$7,GRID!$A$4:$A$15,0),MATCH(1,($U$2=GRID!$B$1:$U$1)*(КАЛЕНДАРЬ!AP17=GRID!$B$3:$U$3),0))*GRID!$H$42*(1-GRID!$H$43),0))</f>
        <v>23760</v>
      </c>
      <c r="F447" s="8">
        <f t="array" ref="F447">IF($I$2="Длительное проживание от 30 ночей ",
INDEX(GRID!$B$18:$U$29,MATCH(E$7,GRID!$A$18:$A$29,0),MATCH(1,($U$2=GRID!$B$1:$U$1)*(КАЛЕНДАРЬ!AP17=GRID!$B$3:$U$3),0))*GRID!$H$42,
ROUNDUP(INDEX(GRID!$B$18:$U$29,MATCH(E$7,GRID!$A$18:$A$29,0),MATCH(1,($U$2=GRID!$B$1:$U$1)*(КАЛЕНДАРЬ!AP17=GRID!$B$3:$U$3),0))*GRID!$H$42*(1-GRID!$H$43),0))</f>
        <v>27360</v>
      </c>
      <c r="G447" s="57" t="s">
        <v>119</v>
      </c>
      <c r="H447" s="57" t="s">
        <v>119</v>
      </c>
      <c r="I447" s="8">
        <f t="array" ref="I447">IF($I$2="Длительное проживание от 30 ночей ",
INDEX(GRID!$B$4:$U$15,MATCH(I$7,GRID!$A$4:$A$15,0),MATCH(1,($U$2=GRID!$B$1:$U$1)*(КАЛЕНДАРЬ!AP17=GRID!$B$3:$U$3),0))*GRID!$H$42,
ROUNDUP(INDEX(GRID!$B$4:$U$15,MATCH(I$7,GRID!$A$4:$A$15,0),MATCH(1,($U$2=GRID!$B$1:$U$1)*(КАЛЕНДАРЬ!AP17=GRID!$B$3:$U$3),0))*GRID!$H$42*(1-GRID!$H$43),0))</f>
        <v>31248</v>
      </c>
      <c r="J447" s="8">
        <f t="array" ref="J447">IF($I$2="Длительное проживание от 30 ночей ",
INDEX(GRID!$B$18:$U$29,MATCH(I$7,GRID!$A$18:$A$29,0),MATCH(1,($U$2=GRID!$B$1:$U$1)*(КАЛЕНДАРЬ!AP17=GRID!$B$3:$U$3),0))*GRID!$H$42,
ROUNDUP(INDEX(GRID!$B$18:$U$29,MATCH(I$7,GRID!$A$18:$A$29,0),MATCH(1,($U$2=GRID!$B$1:$U$1)*(КАЛЕНДАРЬ!AP17=GRID!$B$3:$U$3),0))*GRID!$H$42*(1-GRID!$H$43),0))</f>
        <v>34848</v>
      </c>
      <c r="K447" s="57" t="s">
        <v>119</v>
      </c>
      <c r="L447" s="57" t="s">
        <v>119</v>
      </c>
      <c r="M447" s="8">
        <f t="array" ref="M447">IF($I$2="Длительное проживание от 30 ночей ",
INDEX(GRID!$B$4:$U$15,MATCH(M$7,GRID!$A$4:$A$15,0),MATCH(1,($U$2=GRID!$B$1:$U$1)*(КАЛЕНДАРЬ!AP17=GRID!$B$3:$U$3),0))*GRID!$H$42,
ROUNDUP(INDEX(GRID!$B$4:$U$15,MATCH(M$7,GRID!$A$4:$A$15,0),MATCH(1,($U$2=GRID!$B$1:$U$1)*(КАЛЕНДАРЬ!AP17=GRID!$B$3:$U$3),0))*GRID!$H$42*(1-GRID!$H$43),0))</f>
        <v>50040</v>
      </c>
      <c r="N447" s="8">
        <f t="array" ref="N447">IF($I$2="Длительное проживание от 30 ночей ",
INDEX(GRID!$B$18:$U$29,MATCH(M$7,GRID!$A$18:$A$29,0),MATCH(1,($U$2=GRID!$B$1:$U$1)*(КАЛЕНДАРЬ!AP17=GRID!$B$3:$U$3),0))*GRID!$H$42,
ROUNDUP(INDEX(GRID!$B$18:$U$29,MATCH(M$7,GRID!$A$18:$A$29,0),MATCH(1,($U$2=GRID!$B$1:$U$1)*(КАЛЕНДАРЬ!AP17=GRID!$B$3:$U$3),0))*GRID!$H$42*(1-GRID!$H$43),0))</f>
        <v>53640</v>
      </c>
      <c r="O447" s="57" t="s">
        <v>119</v>
      </c>
      <c r="P447" s="8">
        <f t="array" ref="P447">IF($I$2="Длительное проживание от 30 ночей ",
INDEX(GRID!$B$4:$U$15,MATCH(P$7,GRID!$A$4:$A$15,0),MATCH(1,($U$2=GRID!$B$1:$U$1)*(КАЛЕНДАРЬ!AP17=GRID!$B$3:$U$3),0))*GRID!$H$42,
ROUNDUP(INDEX(GRID!$B$4:$U$15,MATCH(P$7,GRID!$A$4:$A$15,0),MATCH(1,($U$2=GRID!$B$1:$U$1)*(КАЛЕНДАРЬ!AP17=GRID!$B$3:$U$3),0))*GRID!$H$42*(1-GRID!$H$43),0))</f>
        <v>104688</v>
      </c>
      <c r="Q447" s="8">
        <f t="array" ref="Q447">IF($I$2="Длительное проживание от 30 ночей ",
INDEX(GRID!$B$4:$U$15,MATCH(Q$7,GRID!$A$4:$A$15,0),MATCH(1,($U$2=GRID!$B$1:$U$1)*(КАЛЕНДАРЬ!AP17=GRID!$B$3:$U$3),0))*GRID!$H$42,
ROUNDUP(INDEX(GRID!$B$4:$U$15,MATCH(Q$7,GRID!$A$4:$A$15,0),MATCH(1,($U$2=GRID!$B$1:$U$1)*(КАЛЕНДАРЬ!AP17=GRID!$B$3:$U$3),0))*GRID!$H$42*(1-GRID!$H$43),0))</f>
        <v>123048</v>
      </c>
      <c r="R447" s="57" t="s">
        <v>119</v>
      </c>
      <c r="S447" s="57" t="s">
        <v>119</v>
      </c>
      <c r="T447" s="57" t="s">
        <v>119</v>
      </c>
    </row>
    <row r="448" spans="1:20" ht="12.75" customHeight="1">
      <c r="A448" s="148" t="s">
        <v>11</v>
      </c>
      <c r="B448" s="149">
        <v>15</v>
      </c>
      <c r="C448" s="8">
        <f t="array" ref="C448">IF($I$2="Длительное проживание от 30 ночей ",
INDEX(GRID!$B$4:$U$15,MATCH(C$7,GRID!$A$4:$A$15,0),MATCH(1,($U$2=GRID!$B$1:$U$1)*(КАЛЕНДАРЬ!AP18=GRID!$B$3:$U$3),0))*GRID!$H$42,
ROUNDUP(INDEX(GRID!$B$4:$U$15,MATCH(C$7,GRID!$A$4:$A$15,0),MATCH(1,($U$2=GRID!$B$1:$U$1)*(КАЛЕНДАРЬ!AP18=GRID!$B$3:$U$3),0))*GRID!$H$42*(1-GRID!$H$43),0))</f>
        <v>18000</v>
      </c>
      <c r="D448" s="8">
        <f t="array" ref="D448">IF($I$2="Длительное проживание от 30 ночей ",
INDEX(GRID!$B$18:$U$29,MATCH(C$7,GRID!$A$18:$A$29,0),MATCH(1,($U$2=GRID!$B$1:$U$1)*(КАЛЕНДАРЬ!AP18=GRID!$B$3:$U$3),0))*GRID!$H$42,
ROUNDUP(INDEX(GRID!$B$18:$U$29,MATCH(C$7,GRID!$A$18:$A$29,0),MATCH(1,($U$2=GRID!$B$1:$U$1)*(КАЛЕНДАРЬ!AP18=GRID!$B$3:$U$3),0))*GRID!$H$42*(1-GRID!$H$43),0))</f>
        <v>21600</v>
      </c>
      <c r="E448" s="8">
        <f t="array" ref="E448">IF($I$2="Длительное проживание от 30 ночей ",
INDEX(GRID!$B$4:$U$15,MATCH(E$7,GRID!$A$4:$A$15,0),MATCH(1,($U$2=GRID!$B$1:$U$1)*(КАЛЕНДАРЬ!AP18=GRID!$B$3:$U$3),0))*GRID!$H$42,
ROUNDUP(INDEX(GRID!$B$4:$U$15,MATCH(E$7,GRID!$A$4:$A$15,0),MATCH(1,($U$2=GRID!$B$1:$U$1)*(КАЛЕНДАРЬ!AP18=GRID!$B$3:$U$3),0))*GRID!$H$42*(1-GRID!$H$43),0))</f>
        <v>21600</v>
      </c>
      <c r="F448" s="8">
        <f t="array" ref="F448">IF($I$2="Длительное проживание от 30 ночей ",
INDEX(GRID!$B$18:$U$29,MATCH(E$7,GRID!$A$18:$A$29,0),MATCH(1,($U$2=GRID!$B$1:$U$1)*(КАЛЕНДАРЬ!AP18=GRID!$B$3:$U$3),0))*GRID!$H$42,
ROUNDUP(INDEX(GRID!$B$18:$U$29,MATCH(E$7,GRID!$A$18:$A$29,0),MATCH(1,($U$2=GRID!$B$1:$U$1)*(КАЛЕНДАРЬ!AP18=GRID!$B$3:$U$3),0))*GRID!$H$42*(1-GRID!$H$43),0))</f>
        <v>25200</v>
      </c>
      <c r="G448" s="57" t="s">
        <v>119</v>
      </c>
      <c r="H448" s="57" t="s">
        <v>119</v>
      </c>
      <c r="I448" s="8">
        <f t="array" ref="I448">IF($I$2="Длительное проживание от 30 ночей ",
INDEX(GRID!$B$4:$U$15,MATCH(I$7,GRID!$A$4:$A$15,0),MATCH(1,($U$2=GRID!$B$1:$U$1)*(КАЛЕНДАРЬ!AP18=GRID!$B$3:$U$3),0))*GRID!$H$42,
ROUNDUP(INDEX(GRID!$B$4:$U$15,MATCH(I$7,GRID!$A$4:$A$15,0),MATCH(1,($U$2=GRID!$B$1:$U$1)*(КАЛЕНДАРЬ!AP18=GRID!$B$3:$U$3),0))*GRID!$H$42*(1-GRID!$H$43),0))</f>
        <v>28584</v>
      </c>
      <c r="J448" s="8">
        <f t="array" ref="J448">IF($I$2="Длительное проживание от 30 ночей ",
INDEX(GRID!$B$18:$U$29,MATCH(I$7,GRID!$A$18:$A$29,0),MATCH(1,($U$2=GRID!$B$1:$U$1)*(КАЛЕНДАРЬ!AP18=GRID!$B$3:$U$3),0))*GRID!$H$42,
ROUNDUP(INDEX(GRID!$B$18:$U$29,MATCH(I$7,GRID!$A$18:$A$29,0),MATCH(1,($U$2=GRID!$B$1:$U$1)*(КАЛЕНДАРЬ!AP18=GRID!$B$3:$U$3),0))*GRID!$H$42*(1-GRID!$H$43),0))</f>
        <v>32184</v>
      </c>
      <c r="K448" s="57" t="s">
        <v>119</v>
      </c>
      <c r="L448" s="57" t="s">
        <v>119</v>
      </c>
      <c r="M448" s="8">
        <f t="array" ref="M448">IF($I$2="Длительное проживание от 30 ночей ",
INDEX(GRID!$B$4:$U$15,MATCH(M$7,GRID!$A$4:$A$15,0),MATCH(1,($U$2=GRID!$B$1:$U$1)*(КАЛЕНДАРЬ!AP18=GRID!$B$3:$U$3),0))*GRID!$H$42,
ROUNDUP(INDEX(GRID!$B$4:$U$15,MATCH(M$7,GRID!$A$4:$A$15,0),MATCH(1,($U$2=GRID!$B$1:$U$1)*(КАЛЕНДАРЬ!AP18=GRID!$B$3:$U$3),0))*GRID!$H$42*(1-GRID!$H$43),0))</f>
        <v>46944</v>
      </c>
      <c r="N448" s="8">
        <f t="array" ref="N448">IF($I$2="Длительное проживание от 30 ночей ",
INDEX(GRID!$B$18:$U$29,MATCH(M$7,GRID!$A$18:$A$29,0),MATCH(1,($U$2=GRID!$B$1:$U$1)*(КАЛЕНДАРЬ!AP18=GRID!$B$3:$U$3),0))*GRID!$H$42,
ROUNDUP(INDEX(GRID!$B$18:$U$29,MATCH(M$7,GRID!$A$18:$A$29,0),MATCH(1,($U$2=GRID!$B$1:$U$1)*(КАЛЕНДАРЬ!AP18=GRID!$B$3:$U$3),0))*GRID!$H$42*(1-GRID!$H$43),0))</f>
        <v>50544</v>
      </c>
      <c r="O448" s="57" t="s">
        <v>119</v>
      </c>
      <c r="P448" s="8">
        <f t="array" ref="P448">IF($I$2="Длительное проживание от 30 ночей ",
INDEX(GRID!$B$4:$U$15,MATCH(P$7,GRID!$A$4:$A$15,0),MATCH(1,($U$2=GRID!$B$1:$U$1)*(КАЛЕНДАРЬ!AP18=GRID!$B$3:$U$3),0))*GRID!$H$42,
ROUNDUP(INDEX(GRID!$B$4:$U$15,MATCH(P$7,GRID!$A$4:$A$15,0),MATCH(1,($U$2=GRID!$B$1:$U$1)*(КАЛЕНДАРЬ!AP18=GRID!$B$3:$U$3),0))*GRID!$H$42*(1-GRID!$H$43),0))</f>
        <v>100584</v>
      </c>
      <c r="Q448" s="8">
        <f t="array" ref="Q448">IF($I$2="Длительное проживание от 30 ночей ",
INDEX(GRID!$B$4:$U$15,MATCH(Q$7,GRID!$A$4:$A$15,0),MATCH(1,($U$2=GRID!$B$1:$U$1)*(КАЛЕНДАРЬ!AP18=GRID!$B$3:$U$3),0))*GRID!$H$42,
ROUNDUP(INDEX(GRID!$B$4:$U$15,MATCH(Q$7,GRID!$A$4:$A$15,0),MATCH(1,($U$2=GRID!$B$1:$U$1)*(КАЛЕНДАРЬ!AP18=GRID!$B$3:$U$3),0))*GRID!$H$42*(1-GRID!$H$43),0))</f>
        <v>118368</v>
      </c>
      <c r="R448" s="57" t="s">
        <v>119</v>
      </c>
      <c r="S448" s="57" t="s">
        <v>119</v>
      </c>
      <c r="T448" s="57" t="s">
        <v>119</v>
      </c>
    </row>
    <row r="449" spans="1:20" ht="12.75" customHeight="1">
      <c r="A449" s="148" t="s">
        <v>12</v>
      </c>
      <c r="B449" s="149">
        <v>16</v>
      </c>
      <c r="C449" s="8">
        <f t="array" ref="C449">IF($I$2="Длительное проживание от 30 ночей ",
INDEX(GRID!$B$4:$U$15,MATCH(C$7,GRID!$A$4:$A$15,0),MATCH(1,($U$2=GRID!$B$1:$U$1)*(КАЛЕНДАРЬ!AP19=GRID!$B$3:$U$3),0))*GRID!$H$42,
ROUNDUP(INDEX(GRID!$B$4:$U$15,MATCH(C$7,GRID!$A$4:$A$15,0),MATCH(1,($U$2=GRID!$B$1:$U$1)*(КАЛЕНДАРЬ!AP19=GRID!$B$3:$U$3),0))*GRID!$H$42*(1-GRID!$H$43),0))</f>
        <v>18000</v>
      </c>
      <c r="D449" s="8">
        <f t="array" ref="D449">IF($I$2="Длительное проживание от 30 ночей ",
INDEX(GRID!$B$18:$U$29,MATCH(C$7,GRID!$A$18:$A$29,0),MATCH(1,($U$2=GRID!$B$1:$U$1)*(КАЛЕНДАРЬ!AP19=GRID!$B$3:$U$3),0))*GRID!$H$42,
ROUNDUP(INDEX(GRID!$B$18:$U$29,MATCH(C$7,GRID!$A$18:$A$29,0),MATCH(1,($U$2=GRID!$B$1:$U$1)*(КАЛЕНДАРЬ!AP19=GRID!$B$3:$U$3),0))*GRID!$H$42*(1-GRID!$H$43),0))</f>
        <v>21600</v>
      </c>
      <c r="E449" s="8">
        <f t="array" ref="E449">IF($I$2="Длительное проживание от 30 ночей ",
INDEX(GRID!$B$4:$U$15,MATCH(E$7,GRID!$A$4:$A$15,0),MATCH(1,($U$2=GRID!$B$1:$U$1)*(КАЛЕНДАРЬ!AP19=GRID!$B$3:$U$3),0))*GRID!$H$42,
ROUNDUP(INDEX(GRID!$B$4:$U$15,MATCH(E$7,GRID!$A$4:$A$15,0),MATCH(1,($U$2=GRID!$B$1:$U$1)*(КАЛЕНДАРЬ!AP19=GRID!$B$3:$U$3),0))*GRID!$H$42*(1-GRID!$H$43),0))</f>
        <v>21600</v>
      </c>
      <c r="F449" s="8">
        <f t="array" ref="F449">IF($I$2="Длительное проживание от 30 ночей ",
INDEX(GRID!$B$18:$U$29,MATCH(E$7,GRID!$A$18:$A$29,0),MATCH(1,($U$2=GRID!$B$1:$U$1)*(КАЛЕНДАРЬ!AP19=GRID!$B$3:$U$3),0))*GRID!$H$42,
ROUNDUP(INDEX(GRID!$B$18:$U$29,MATCH(E$7,GRID!$A$18:$A$29,0),MATCH(1,($U$2=GRID!$B$1:$U$1)*(КАЛЕНДАРЬ!AP19=GRID!$B$3:$U$3),0))*GRID!$H$42*(1-GRID!$H$43),0))</f>
        <v>25200</v>
      </c>
      <c r="G449" s="57" t="s">
        <v>119</v>
      </c>
      <c r="H449" s="57" t="s">
        <v>119</v>
      </c>
      <c r="I449" s="8">
        <f t="array" ref="I449">IF($I$2="Длительное проживание от 30 ночей ",
INDEX(GRID!$B$4:$U$15,MATCH(I$7,GRID!$A$4:$A$15,0),MATCH(1,($U$2=GRID!$B$1:$U$1)*(КАЛЕНДАРЬ!AP19=GRID!$B$3:$U$3),0))*GRID!$H$42,
ROUNDUP(INDEX(GRID!$B$4:$U$15,MATCH(I$7,GRID!$A$4:$A$15,0),MATCH(1,($U$2=GRID!$B$1:$U$1)*(КАЛЕНДАРЬ!AP19=GRID!$B$3:$U$3),0))*GRID!$H$42*(1-GRID!$H$43),0))</f>
        <v>28584</v>
      </c>
      <c r="J449" s="8">
        <f t="array" ref="J449">IF($I$2="Длительное проживание от 30 ночей ",
INDEX(GRID!$B$18:$U$29,MATCH(I$7,GRID!$A$18:$A$29,0),MATCH(1,($U$2=GRID!$B$1:$U$1)*(КАЛЕНДАРЬ!AP19=GRID!$B$3:$U$3),0))*GRID!$H$42,
ROUNDUP(INDEX(GRID!$B$18:$U$29,MATCH(I$7,GRID!$A$18:$A$29,0),MATCH(1,($U$2=GRID!$B$1:$U$1)*(КАЛЕНДАРЬ!AP19=GRID!$B$3:$U$3),0))*GRID!$H$42*(1-GRID!$H$43),0))</f>
        <v>32184</v>
      </c>
      <c r="K449" s="57" t="s">
        <v>119</v>
      </c>
      <c r="L449" s="57" t="s">
        <v>119</v>
      </c>
      <c r="M449" s="8">
        <f t="array" ref="M449">IF($I$2="Длительное проживание от 30 ночей ",
INDEX(GRID!$B$4:$U$15,MATCH(M$7,GRID!$A$4:$A$15,0),MATCH(1,($U$2=GRID!$B$1:$U$1)*(КАЛЕНДАРЬ!AP19=GRID!$B$3:$U$3),0))*GRID!$H$42,
ROUNDUP(INDEX(GRID!$B$4:$U$15,MATCH(M$7,GRID!$A$4:$A$15,0),MATCH(1,($U$2=GRID!$B$1:$U$1)*(КАЛЕНДАРЬ!AP19=GRID!$B$3:$U$3),0))*GRID!$H$42*(1-GRID!$H$43),0))</f>
        <v>46944</v>
      </c>
      <c r="N449" s="8">
        <f t="array" ref="N449">IF($I$2="Длительное проживание от 30 ночей ",
INDEX(GRID!$B$18:$U$29,MATCH(M$7,GRID!$A$18:$A$29,0),MATCH(1,($U$2=GRID!$B$1:$U$1)*(КАЛЕНДАРЬ!AP19=GRID!$B$3:$U$3),0))*GRID!$H$42,
ROUNDUP(INDEX(GRID!$B$18:$U$29,MATCH(M$7,GRID!$A$18:$A$29,0),MATCH(1,($U$2=GRID!$B$1:$U$1)*(КАЛЕНДАРЬ!AP19=GRID!$B$3:$U$3),0))*GRID!$H$42*(1-GRID!$H$43),0))</f>
        <v>50544</v>
      </c>
      <c r="O449" s="57" t="s">
        <v>119</v>
      </c>
      <c r="P449" s="8">
        <f t="array" ref="P449">IF($I$2="Длительное проживание от 30 ночей ",
INDEX(GRID!$B$4:$U$15,MATCH(P$7,GRID!$A$4:$A$15,0),MATCH(1,($U$2=GRID!$B$1:$U$1)*(КАЛЕНДАРЬ!AP19=GRID!$B$3:$U$3),0))*GRID!$H$42,
ROUNDUP(INDEX(GRID!$B$4:$U$15,MATCH(P$7,GRID!$A$4:$A$15,0),MATCH(1,($U$2=GRID!$B$1:$U$1)*(КАЛЕНДАРЬ!AP19=GRID!$B$3:$U$3),0))*GRID!$H$42*(1-GRID!$H$43),0))</f>
        <v>100584</v>
      </c>
      <c r="Q449" s="8">
        <f t="array" ref="Q449">IF($I$2="Длительное проживание от 30 ночей ",
INDEX(GRID!$B$4:$U$15,MATCH(Q$7,GRID!$A$4:$A$15,0),MATCH(1,($U$2=GRID!$B$1:$U$1)*(КАЛЕНДАРЬ!AP19=GRID!$B$3:$U$3),0))*GRID!$H$42,
ROUNDUP(INDEX(GRID!$B$4:$U$15,MATCH(Q$7,GRID!$A$4:$A$15,0),MATCH(1,($U$2=GRID!$B$1:$U$1)*(КАЛЕНДАРЬ!AP19=GRID!$B$3:$U$3),0))*GRID!$H$42*(1-GRID!$H$43),0))</f>
        <v>118368</v>
      </c>
      <c r="R449" s="57" t="s">
        <v>119</v>
      </c>
      <c r="S449" s="57" t="s">
        <v>119</v>
      </c>
      <c r="T449" s="57" t="s">
        <v>119</v>
      </c>
    </row>
    <row r="450" spans="1:20" ht="12.75" customHeight="1">
      <c r="A450" s="148" t="s">
        <v>13</v>
      </c>
      <c r="B450" s="149">
        <v>17</v>
      </c>
      <c r="C450" s="8">
        <f t="array" ref="C450">IF($I$2="Длительное проживание от 30 ночей ",
INDEX(GRID!$B$4:$U$15,MATCH(C$7,GRID!$A$4:$A$15,0),MATCH(1,($U$2=GRID!$B$1:$U$1)*(КАЛЕНДАРЬ!AP20=GRID!$B$3:$U$3),0))*GRID!$H$42,
ROUNDUP(INDEX(GRID!$B$4:$U$15,MATCH(C$7,GRID!$A$4:$A$15,0),MATCH(1,($U$2=GRID!$B$1:$U$1)*(КАЛЕНДАРЬ!AP20=GRID!$B$3:$U$3),0))*GRID!$H$42*(1-GRID!$H$43),0))</f>
        <v>18000</v>
      </c>
      <c r="D450" s="8">
        <f t="array" ref="D450">IF($I$2="Длительное проживание от 30 ночей ",
INDEX(GRID!$B$18:$U$29,MATCH(C$7,GRID!$A$18:$A$29,0),MATCH(1,($U$2=GRID!$B$1:$U$1)*(КАЛЕНДАРЬ!AP20=GRID!$B$3:$U$3),0))*GRID!$H$42,
ROUNDUP(INDEX(GRID!$B$18:$U$29,MATCH(C$7,GRID!$A$18:$A$29,0),MATCH(1,($U$2=GRID!$B$1:$U$1)*(КАЛЕНДАРЬ!AP20=GRID!$B$3:$U$3),0))*GRID!$H$42*(1-GRID!$H$43),0))</f>
        <v>21600</v>
      </c>
      <c r="E450" s="8">
        <f t="array" ref="E450">IF($I$2="Длительное проживание от 30 ночей ",
INDEX(GRID!$B$4:$U$15,MATCH(E$7,GRID!$A$4:$A$15,0),MATCH(1,($U$2=GRID!$B$1:$U$1)*(КАЛЕНДАРЬ!AP20=GRID!$B$3:$U$3),0))*GRID!$H$42,
ROUNDUP(INDEX(GRID!$B$4:$U$15,MATCH(E$7,GRID!$A$4:$A$15,0),MATCH(1,($U$2=GRID!$B$1:$U$1)*(КАЛЕНДАРЬ!AP20=GRID!$B$3:$U$3),0))*GRID!$H$42*(1-GRID!$H$43),0))</f>
        <v>21600</v>
      </c>
      <c r="F450" s="8">
        <f t="array" ref="F450">IF($I$2="Длительное проживание от 30 ночей ",
INDEX(GRID!$B$18:$U$29,MATCH(E$7,GRID!$A$18:$A$29,0),MATCH(1,($U$2=GRID!$B$1:$U$1)*(КАЛЕНДАРЬ!AP20=GRID!$B$3:$U$3),0))*GRID!$H$42,
ROUNDUP(INDEX(GRID!$B$18:$U$29,MATCH(E$7,GRID!$A$18:$A$29,0),MATCH(1,($U$2=GRID!$B$1:$U$1)*(КАЛЕНДАРЬ!AP20=GRID!$B$3:$U$3),0))*GRID!$H$42*(1-GRID!$H$43),0))</f>
        <v>25200</v>
      </c>
      <c r="G450" s="57" t="s">
        <v>119</v>
      </c>
      <c r="H450" s="57" t="s">
        <v>119</v>
      </c>
      <c r="I450" s="8">
        <f t="array" ref="I450">IF($I$2="Длительное проживание от 30 ночей ",
INDEX(GRID!$B$4:$U$15,MATCH(I$7,GRID!$A$4:$A$15,0),MATCH(1,($U$2=GRID!$B$1:$U$1)*(КАЛЕНДАРЬ!AP20=GRID!$B$3:$U$3),0))*GRID!$H$42,
ROUNDUP(INDEX(GRID!$B$4:$U$15,MATCH(I$7,GRID!$A$4:$A$15,0),MATCH(1,($U$2=GRID!$B$1:$U$1)*(КАЛЕНДАРЬ!AP20=GRID!$B$3:$U$3),0))*GRID!$H$42*(1-GRID!$H$43),0))</f>
        <v>28584</v>
      </c>
      <c r="J450" s="8">
        <f t="array" ref="J450">IF($I$2="Длительное проживание от 30 ночей ",
INDEX(GRID!$B$18:$U$29,MATCH(I$7,GRID!$A$18:$A$29,0),MATCH(1,($U$2=GRID!$B$1:$U$1)*(КАЛЕНДАРЬ!AP20=GRID!$B$3:$U$3),0))*GRID!$H$42,
ROUNDUP(INDEX(GRID!$B$18:$U$29,MATCH(I$7,GRID!$A$18:$A$29,0),MATCH(1,($U$2=GRID!$B$1:$U$1)*(КАЛЕНДАРЬ!AP20=GRID!$B$3:$U$3),0))*GRID!$H$42*(1-GRID!$H$43),0))</f>
        <v>32184</v>
      </c>
      <c r="K450" s="57" t="s">
        <v>119</v>
      </c>
      <c r="L450" s="57" t="s">
        <v>119</v>
      </c>
      <c r="M450" s="8">
        <f t="array" ref="M450">IF($I$2="Длительное проживание от 30 ночей ",
INDEX(GRID!$B$4:$U$15,MATCH(M$7,GRID!$A$4:$A$15,0),MATCH(1,($U$2=GRID!$B$1:$U$1)*(КАЛЕНДАРЬ!AP20=GRID!$B$3:$U$3),0))*GRID!$H$42,
ROUNDUP(INDEX(GRID!$B$4:$U$15,MATCH(M$7,GRID!$A$4:$A$15,0),MATCH(1,($U$2=GRID!$B$1:$U$1)*(КАЛЕНДАРЬ!AP20=GRID!$B$3:$U$3),0))*GRID!$H$42*(1-GRID!$H$43),0))</f>
        <v>46944</v>
      </c>
      <c r="N450" s="8">
        <f t="array" ref="N450">IF($I$2="Длительное проживание от 30 ночей ",
INDEX(GRID!$B$18:$U$29,MATCH(M$7,GRID!$A$18:$A$29,0),MATCH(1,($U$2=GRID!$B$1:$U$1)*(КАЛЕНДАРЬ!AP20=GRID!$B$3:$U$3),0))*GRID!$H$42,
ROUNDUP(INDEX(GRID!$B$18:$U$29,MATCH(M$7,GRID!$A$18:$A$29,0),MATCH(1,($U$2=GRID!$B$1:$U$1)*(КАЛЕНДАРЬ!AP20=GRID!$B$3:$U$3),0))*GRID!$H$42*(1-GRID!$H$43),0))</f>
        <v>50544</v>
      </c>
      <c r="O450" s="57" t="s">
        <v>119</v>
      </c>
      <c r="P450" s="8">
        <f t="array" ref="P450">IF($I$2="Длительное проживание от 30 ночей ",
INDEX(GRID!$B$4:$U$15,MATCH(P$7,GRID!$A$4:$A$15,0),MATCH(1,($U$2=GRID!$B$1:$U$1)*(КАЛЕНДАРЬ!AP20=GRID!$B$3:$U$3),0))*GRID!$H$42,
ROUNDUP(INDEX(GRID!$B$4:$U$15,MATCH(P$7,GRID!$A$4:$A$15,0),MATCH(1,($U$2=GRID!$B$1:$U$1)*(КАЛЕНДАРЬ!AP20=GRID!$B$3:$U$3),0))*GRID!$H$42*(1-GRID!$H$43),0))</f>
        <v>100584</v>
      </c>
      <c r="Q450" s="8">
        <f t="array" ref="Q450">IF($I$2="Длительное проживание от 30 ночей ",
INDEX(GRID!$B$4:$U$15,MATCH(Q$7,GRID!$A$4:$A$15,0),MATCH(1,($U$2=GRID!$B$1:$U$1)*(КАЛЕНДАРЬ!AP20=GRID!$B$3:$U$3),0))*GRID!$H$42,
ROUNDUP(INDEX(GRID!$B$4:$U$15,MATCH(Q$7,GRID!$A$4:$A$15,0),MATCH(1,($U$2=GRID!$B$1:$U$1)*(КАЛЕНДАРЬ!AP20=GRID!$B$3:$U$3),0))*GRID!$H$42*(1-GRID!$H$43),0))</f>
        <v>118368</v>
      </c>
      <c r="R450" s="57" t="s">
        <v>119</v>
      </c>
      <c r="S450" s="57" t="s">
        <v>119</v>
      </c>
      <c r="T450" s="57" t="s">
        <v>119</v>
      </c>
    </row>
    <row r="451" spans="1:20" ht="12.75" customHeight="1">
      <c r="A451" s="148" t="s">
        <v>14</v>
      </c>
      <c r="B451" s="149">
        <v>18</v>
      </c>
      <c r="C451" s="8">
        <f t="array" ref="C451">IF($I$2="Длительное проживание от 30 ночей ",
INDEX(GRID!$B$4:$U$15,MATCH(C$7,GRID!$A$4:$A$15,0),MATCH(1,($U$2=GRID!$B$1:$U$1)*(КАЛЕНДАРЬ!AP21=GRID!$B$3:$U$3),0))*GRID!$H$42,
ROUNDUP(INDEX(GRID!$B$4:$U$15,MATCH(C$7,GRID!$A$4:$A$15,0),MATCH(1,($U$2=GRID!$B$1:$U$1)*(КАЛЕНДАРЬ!AP21=GRID!$B$3:$U$3),0))*GRID!$H$42*(1-GRID!$H$43),0))</f>
        <v>18000</v>
      </c>
      <c r="D451" s="8">
        <f t="array" ref="D451">IF($I$2="Длительное проживание от 30 ночей ",
INDEX(GRID!$B$18:$U$29,MATCH(C$7,GRID!$A$18:$A$29,0),MATCH(1,($U$2=GRID!$B$1:$U$1)*(КАЛЕНДАРЬ!AP21=GRID!$B$3:$U$3),0))*GRID!$H$42,
ROUNDUP(INDEX(GRID!$B$18:$U$29,MATCH(C$7,GRID!$A$18:$A$29,0),MATCH(1,($U$2=GRID!$B$1:$U$1)*(КАЛЕНДАРЬ!AP21=GRID!$B$3:$U$3),0))*GRID!$H$42*(1-GRID!$H$43),0))</f>
        <v>21600</v>
      </c>
      <c r="E451" s="8">
        <f t="array" ref="E451">IF($I$2="Длительное проживание от 30 ночей ",
INDEX(GRID!$B$4:$U$15,MATCH(E$7,GRID!$A$4:$A$15,0),MATCH(1,($U$2=GRID!$B$1:$U$1)*(КАЛЕНДАРЬ!AP21=GRID!$B$3:$U$3),0))*GRID!$H$42,
ROUNDUP(INDEX(GRID!$B$4:$U$15,MATCH(E$7,GRID!$A$4:$A$15,0),MATCH(1,($U$2=GRID!$B$1:$U$1)*(КАЛЕНДАРЬ!AP21=GRID!$B$3:$U$3),0))*GRID!$H$42*(1-GRID!$H$43),0))</f>
        <v>21600</v>
      </c>
      <c r="F451" s="8">
        <f t="array" ref="F451">IF($I$2="Длительное проживание от 30 ночей ",
INDEX(GRID!$B$18:$U$29,MATCH(E$7,GRID!$A$18:$A$29,0),MATCH(1,($U$2=GRID!$B$1:$U$1)*(КАЛЕНДАРЬ!AP21=GRID!$B$3:$U$3),0))*GRID!$H$42,
ROUNDUP(INDEX(GRID!$B$18:$U$29,MATCH(E$7,GRID!$A$18:$A$29,0),MATCH(1,($U$2=GRID!$B$1:$U$1)*(КАЛЕНДАРЬ!AP21=GRID!$B$3:$U$3),0))*GRID!$H$42*(1-GRID!$H$43),0))</f>
        <v>25200</v>
      </c>
      <c r="G451" s="57" t="s">
        <v>119</v>
      </c>
      <c r="H451" s="57" t="s">
        <v>119</v>
      </c>
      <c r="I451" s="8">
        <f t="array" ref="I451">IF($I$2="Длительное проживание от 30 ночей ",
INDEX(GRID!$B$4:$U$15,MATCH(I$7,GRID!$A$4:$A$15,0),MATCH(1,($U$2=GRID!$B$1:$U$1)*(КАЛЕНДАРЬ!AP21=GRID!$B$3:$U$3),0))*GRID!$H$42,
ROUNDUP(INDEX(GRID!$B$4:$U$15,MATCH(I$7,GRID!$A$4:$A$15,0),MATCH(1,($U$2=GRID!$B$1:$U$1)*(КАЛЕНДАРЬ!AP21=GRID!$B$3:$U$3),0))*GRID!$H$42*(1-GRID!$H$43),0))</f>
        <v>28584</v>
      </c>
      <c r="J451" s="8">
        <f t="array" ref="J451">IF($I$2="Длительное проживание от 30 ночей ",
INDEX(GRID!$B$18:$U$29,MATCH(I$7,GRID!$A$18:$A$29,0),MATCH(1,($U$2=GRID!$B$1:$U$1)*(КАЛЕНДАРЬ!AP21=GRID!$B$3:$U$3),0))*GRID!$H$42,
ROUNDUP(INDEX(GRID!$B$18:$U$29,MATCH(I$7,GRID!$A$18:$A$29,0),MATCH(1,($U$2=GRID!$B$1:$U$1)*(КАЛЕНДАРЬ!AP21=GRID!$B$3:$U$3),0))*GRID!$H$42*(1-GRID!$H$43),0))</f>
        <v>32184</v>
      </c>
      <c r="K451" s="57" t="s">
        <v>119</v>
      </c>
      <c r="L451" s="57" t="s">
        <v>119</v>
      </c>
      <c r="M451" s="8">
        <f t="array" ref="M451">IF($I$2="Длительное проживание от 30 ночей ",
INDEX(GRID!$B$4:$U$15,MATCH(M$7,GRID!$A$4:$A$15,0),MATCH(1,($U$2=GRID!$B$1:$U$1)*(КАЛЕНДАРЬ!AP21=GRID!$B$3:$U$3),0))*GRID!$H$42,
ROUNDUP(INDEX(GRID!$B$4:$U$15,MATCH(M$7,GRID!$A$4:$A$15,0),MATCH(1,($U$2=GRID!$B$1:$U$1)*(КАЛЕНДАРЬ!AP21=GRID!$B$3:$U$3),0))*GRID!$H$42*(1-GRID!$H$43),0))</f>
        <v>46944</v>
      </c>
      <c r="N451" s="8">
        <f t="array" ref="N451">IF($I$2="Длительное проживание от 30 ночей ",
INDEX(GRID!$B$18:$U$29,MATCH(M$7,GRID!$A$18:$A$29,0),MATCH(1,($U$2=GRID!$B$1:$U$1)*(КАЛЕНДАРЬ!AP21=GRID!$B$3:$U$3),0))*GRID!$H$42,
ROUNDUP(INDEX(GRID!$B$18:$U$29,MATCH(M$7,GRID!$A$18:$A$29,0),MATCH(1,($U$2=GRID!$B$1:$U$1)*(КАЛЕНДАРЬ!AP21=GRID!$B$3:$U$3),0))*GRID!$H$42*(1-GRID!$H$43),0))</f>
        <v>50544</v>
      </c>
      <c r="O451" s="57" t="s">
        <v>119</v>
      </c>
      <c r="P451" s="8">
        <f t="array" ref="P451">IF($I$2="Длительное проживание от 30 ночей ",
INDEX(GRID!$B$4:$U$15,MATCH(P$7,GRID!$A$4:$A$15,0),MATCH(1,($U$2=GRID!$B$1:$U$1)*(КАЛЕНДАРЬ!AP21=GRID!$B$3:$U$3),0))*GRID!$H$42,
ROUNDUP(INDEX(GRID!$B$4:$U$15,MATCH(P$7,GRID!$A$4:$A$15,0),MATCH(1,($U$2=GRID!$B$1:$U$1)*(КАЛЕНДАРЬ!AP21=GRID!$B$3:$U$3),0))*GRID!$H$42*(1-GRID!$H$43),0))</f>
        <v>100584</v>
      </c>
      <c r="Q451" s="8">
        <f t="array" ref="Q451">IF($I$2="Длительное проживание от 30 ночей ",
INDEX(GRID!$B$4:$U$15,MATCH(Q$7,GRID!$A$4:$A$15,0),MATCH(1,($U$2=GRID!$B$1:$U$1)*(КАЛЕНДАРЬ!AP21=GRID!$B$3:$U$3),0))*GRID!$H$42,
ROUNDUP(INDEX(GRID!$B$4:$U$15,MATCH(Q$7,GRID!$A$4:$A$15,0),MATCH(1,($U$2=GRID!$B$1:$U$1)*(КАЛЕНДАРЬ!AP21=GRID!$B$3:$U$3),0))*GRID!$H$42*(1-GRID!$H$43),0))</f>
        <v>118368</v>
      </c>
      <c r="R451" s="57" t="s">
        <v>119</v>
      </c>
      <c r="S451" s="57" t="s">
        <v>119</v>
      </c>
      <c r="T451" s="57" t="s">
        <v>119</v>
      </c>
    </row>
    <row r="452" spans="1:20" ht="12.75" customHeight="1">
      <c r="A452" s="148" t="s">
        <v>15</v>
      </c>
      <c r="B452" s="149">
        <v>19</v>
      </c>
      <c r="C452" s="8">
        <f t="array" ref="C452">IF($I$2="Длительное проживание от 30 ночей ",
INDEX(GRID!$B$4:$U$15,MATCH(C$7,GRID!$A$4:$A$15,0),MATCH(1,($U$2=GRID!$B$1:$U$1)*(КАЛЕНДАРЬ!AP22=GRID!$B$3:$U$3),0))*GRID!$H$42,
ROUNDUP(INDEX(GRID!$B$4:$U$15,MATCH(C$7,GRID!$A$4:$A$15,0),MATCH(1,($U$2=GRID!$B$1:$U$1)*(КАЛЕНДАРЬ!AP22=GRID!$B$3:$U$3),0))*GRID!$H$42*(1-GRID!$H$43),0))</f>
        <v>18000</v>
      </c>
      <c r="D452" s="8">
        <f t="array" ref="D452">IF($I$2="Длительное проживание от 30 ночей ",
INDEX(GRID!$B$18:$U$29,MATCH(C$7,GRID!$A$18:$A$29,0),MATCH(1,($U$2=GRID!$B$1:$U$1)*(КАЛЕНДАРЬ!AP22=GRID!$B$3:$U$3),0))*GRID!$H$42,
ROUNDUP(INDEX(GRID!$B$18:$U$29,MATCH(C$7,GRID!$A$18:$A$29,0),MATCH(1,($U$2=GRID!$B$1:$U$1)*(КАЛЕНДАРЬ!AP22=GRID!$B$3:$U$3),0))*GRID!$H$42*(1-GRID!$H$43),0))</f>
        <v>21600</v>
      </c>
      <c r="E452" s="8">
        <f t="array" ref="E452">IF($I$2="Длительное проживание от 30 ночей ",
INDEX(GRID!$B$4:$U$15,MATCH(E$7,GRID!$A$4:$A$15,0),MATCH(1,($U$2=GRID!$B$1:$U$1)*(КАЛЕНДАРЬ!AP22=GRID!$B$3:$U$3),0))*GRID!$H$42,
ROUNDUP(INDEX(GRID!$B$4:$U$15,MATCH(E$7,GRID!$A$4:$A$15,0),MATCH(1,($U$2=GRID!$B$1:$U$1)*(КАЛЕНДАРЬ!AP22=GRID!$B$3:$U$3),0))*GRID!$H$42*(1-GRID!$H$43),0))</f>
        <v>21600</v>
      </c>
      <c r="F452" s="8">
        <f t="array" ref="F452">IF($I$2="Длительное проживание от 30 ночей ",
INDEX(GRID!$B$18:$U$29,MATCH(E$7,GRID!$A$18:$A$29,0),MATCH(1,($U$2=GRID!$B$1:$U$1)*(КАЛЕНДАРЬ!AP22=GRID!$B$3:$U$3),0))*GRID!$H$42,
ROUNDUP(INDEX(GRID!$B$18:$U$29,MATCH(E$7,GRID!$A$18:$A$29,0),MATCH(1,($U$2=GRID!$B$1:$U$1)*(КАЛЕНДАРЬ!AP22=GRID!$B$3:$U$3),0))*GRID!$H$42*(1-GRID!$H$43),0))</f>
        <v>25200</v>
      </c>
      <c r="G452" s="57" t="s">
        <v>119</v>
      </c>
      <c r="H452" s="57" t="s">
        <v>119</v>
      </c>
      <c r="I452" s="8">
        <f t="array" ref="I452">IF($I$2="Длительное проживание от 30 ночей ",
INDEX(GRID!$B$4:$U$15,MATCH(I$7,GRID!$A$4:$A$15,0),MATCH(1,($U$2=GRID!$B$1:$U$1)*(КАЛЕНДАРЬ!AP22=GRID!$B$3:$U$3),0))*GRID!$H$42,
ROUNDUP(INDEX(GRID!$B$4:$U$15,MATCH(I$7,GRID!$A$4:$A$15,0),MATCH(1,($U$2=GRID!$B$1:$U$1)*(КАЛЕНДАРЬ!AP22=GRID!$B$3:$U$3),0))*GRID!$H$42*(1-GRID!$H$43),0))</f>
        <v>28584</v>
      </c>
      <c r="J452" s="8">
        <f t="array" ref="J452">IF($I$2="Длительное проживание от 30 ночей ",
INDEX(GRID!$B$18:$U$29,MATCH(I$7,GRID!$A$18:$A$29,0),MATCH(1,($U$2=GRID!$B$1:$U$1)*(КАЛЕНДАРЬ!AP22=GRID!$B$3:$U$3),0))*GRID!$H$42,
ROUNDUP(INDEX(GRID!$B$18:$U$29,MATCH(I$7,GRID!$A$18:$A$29,0),MATCH(1,($U$2=GRID!$B$1:$U$1)*(КАЛЕНДАРЬ!AP22=GRID!$B$3:$U$3),0))*GRID!$H$42*(1-GRID!$H$43),0))</f>
        <v>32184</v>
      </c>
      <c r="K452" s="57" t="s">
        <v>119</v>
      </c>
      <c r="L452" s="57" t="s">
        <v>119</v>
      </c>
      <c r="M452" s="8">
        <f t="array" ref="M452">IF($I$2="Длительное проживание от 30 ночей ",
INDEX(GRID!$B$4:$U$15,MATCH(M$7,GRID!$A$4:$A$15,0),MATCH(1,($U$2=GRID!$B$1:$U$1)*(КАЛЕНДАРЬ!AP22=GRID!$B$3:$U$3),0))*GRID!$H$42,
ROUNDUP(INDEX(GRID!$B$4:$U$15,MATCH(M$7,GRID!$A$4:$A$15,0),MATCH(1,($U$2=GRID!$B$1:$U$1)*(КАЛЕНДАРЬ!AP22=GRID!$B$3:$U$3),0))*GRID!$H$42*(1-GRID!$H$43),0))</f>
        <v>46944</v>
      </c>
      <c r="N452" s="8">
        <f t="array" ref="N452">IF($I$2="Длительное проживание от 30 ночей ",
INDEX(GRID!$B$18:$U$29,MATCH(M$7,GRID!$A$18:$A$29,0),MATCH(1,($U$2=GRID!$B$1:$U$1)*(КАЛЕНДАРЬ!AP22=GRID!$B$3:$U$3),0))*GRID!$H$42,
ROUNDUP(INDEX(GRID!$B$18:$U$29,MATCH(M$7,GRID!$A$18:$A$29,0),MATCH(1,($U$2=GRID!$B$1:$U$1)*(КАЛЕНДАРЬ!AP22=GRID!$B$3:$U$3),0))*GRID!$H$42*(1-GRID!$H$43),0))</f>
        <v>50544</v>
      </c>
      <c r="O452" s="57" t="s">
        <v>119</v>
      </c>
      <c r="P452" s="8">
        <f t="array" ref="P452">IF($I$2="Длительное проживание от 30 ночей ",
INDEX(GRID!$B$4:$U$15,MATCH(P$7,GRID!$A$4:$A$15,0),MATCH(1,($U$2=GRID!$B$1:$U$1)*(КАЛЕНДАРЬ!AP22=GRID!$B$3:$U$3),0))*GRID!$H$42,
ROUNDUP(INDEX(GRID!$B$4:$U$15,MATCH(P$7,GRID!$A$4:$A$15,0),MATCH(1,($U$2=GRID!$B$1:$U$1)*(КАЛЕНДАРЬ!AP22=GRID!$B$3:$U$3),0))*GRID!$H$42*(1-GRID!$H$43),0))</f>
        <v>100584</v>
      </c>
      <c r="Q452" s="8">
        <f t="array" ref="Q452">IF($I$2="Длительное проживание от 30 ночей ",
INDEX(GRID!$B$4:$U$15,MATCH(Q$7,GRID!$A$4:$A$15,0),MATCH(1,($U$2=GRID!$B$1:$U$1)*(КАЛЕНДАРЬ!AP22=GRID!$B$3:$U$3),0))*GRID!$H$42,
ROUNDUP(INDEX(GRID!$B$4:$U$15,MATCH(Q$7,GRID!$A$4:$A$15,0),MATCH(1,($U$2=GRID!$B$1:$U$1)*(КАЛЕНДАРЬ!AP22=GRID!$B$3:$U$3),0))*GRID!$H$42*(1-GRID!$H$43),0))</f>
        <v>118368</v>
      </c>
      <c r="R452" s="57" t="s">
        <v>119</v>
      </c>
      <c r="S452" s="57" t="s">
        <v>119</v>
      </c>
      <c r="T452" s="57" t="s">
        <v>119</v>
      </c>
    </row>
    <row r="453" spans="1:20" ht="12.75" customHeight="1">
      <c r="A453" s="148" t="s">
        <v>16</v>
      </c>
      <c r="B453" s="149">
        <v>20</v>
      </c>
      <c r="C453" s="8">
        <f t="array" ref="C453">IF($I$2="Длительное проживание от 30 ночей ",
INDEX(GRID!$B$4:$U$15,MATCH(C$7,GRID!$A$4:$A$15,0),MATCH(1,($U$2=GRID!$B$1:$U$1)*(КАЛЕНДАРЬ!AP23=GRID!$B$3:$U$3),0))*GRID!$H$42,
ROUNDUP(INDEX(GRID!$B$4:$U$15,MATCH(C$7,GRID!$A$4:$A$15,0),MATCH(1,($U$2=GRID!$B$1:$U$1)*(КАЛЕНДАРЬ!AP23=GRID!$B$3:$U$3),0))*GRID!$H$42*(1-GRID!$H$43),0))</f>
        <v>19800</v>
      </c>
      <c r="D453" s="8">
        <f t="array" ref="D453">IF($I$2="Длительное проживание от 30 ночей ",
INDEX(GRID!$B$18:$U$29,MATCH(C$7,GRID!$A$18:$A$29,0),MATCH(1,($U$2=GRID!$B$1:$U$1)*(КАЛЕНДАРЬ!AP23=GRID!$B$3:$U$3),0))*GRID!$H$42,
ROUNDUP(INDEX(GRID!$B$18:$U$29,MATCH(C$7,GRID!$A$18:$A$29,0),MATCH(1,($U$2=GRID!$B$1:$U$1)*(КАЛЕНДАРЬ!AP23=GRID!$B$3:$U$3),0))*GRID!$H$42*(1-GRID!$H$43),0))</f>
        <v>23400</v>
      </c>
      <c r="E453" s="8">
        <f t="array" ref="E453">IF($I$2="Длительное проживание от 30 ночей ",
INDEX(GRID!$B$4:$U$15,MATCH(E$7,GRID!$A$4:$A$15,0),MATCH(1,($U$2=GRID!$B$1:$U$1)*(КАЛЕНДАРЬ!AP23=GRID!$B$3:$U$3),0))*GRID!$H$42,
ROUNDUP(INDEX(GRID!$B$4:$U$15,MATCH(E$7,GRID!$A$4:$A$15,0),MATCH(1,($U$2=GRID!$B$1:$U$1)*(КАЛЕНДАРЬ!AP23=GRID!$B$3:$U$3),0))*GRID!$H$42*(1-GRID!$H$43),0))</f>
        <v>23760</v>
      </c>
      <c r="F453" s="8">
        <f t="array" ref="F453">IF($I$2="Длительное проживание от 30 ночей ",
INDEX(GRID!$B$18:$U$29,MATCH(E$7,GRID!$A$18:$A$29,0),MATCH(1,($U$2=GRID!$B$1:$U$1)*(КАЛЕНДАРЬ!AP23=GRID!$B$3:$U$3),0))*GRID!$H$42,
ROUNDUP(INDEX(GRID!$B$18:$U$29,MATCH(E$7,GRID!$A$18:$A$29,0),MATCH(1,($U$2=GRID!$B$1:$U$1)*(КАЛЕНДАРЬ!AP23=GRID!$B$3:$U$3),0))*GRID!$H$42*(1-GRID!$H$43),0))</f>
        <v>27360</v>
      </c>
      <c r="G453" s="57" t="s">
        <v>119</v>
      </c>
      <c r="H453" s="57" t="s">
        <v>119</v>
      </c>
      <c r="I453" s="8">
        <f t="array" ref="I453">IF($I$2="Длительное проживание от 30 ночей ",
INDEX(GRID!$B$4:$U$15,MATCH(I$7,GRID!$A$4:$A$15,0),MATCH(1,($U$2=GRID!$B$1:$U$1)*(КАЛЕНДАРЬ!AP23=GRID!$B$3:$U$3),0))*GRID!$H$42,
ROUNDUP(INDEX(GRID!$B$4:$U$15,MATCH(I$7,GRID!$A$4:$A$15,0),MATCH(1,($U$2=GRID!$B$1:$U$1)*(КАЛЕНДАРЬ!AP23=GRID!$B$3:$U$3),0))*GRID!$H$42*(1-GRID!$H$43),0))</f>
        <v>31248</v>
      </c>
      <c r="J453" s="8">
        <f t="array" ref="J453">IF($I$2="Длительное проживание от 30 ночей ",
INDEX(GRID!$B$18:$U$29,MATCH(I$7,GRID!$A$18:$A$29,0),MATCH(1,($U$2=GRID!$B$1:$U$1)*(КАЛЕНДАРЬ!AP23=GRID!$B$3:$U$3),0))*GRID!$H$42,
ROUNDUP(INDEX(GRID!$B$18:$U$29,MATCH(I$7,GRID!$A$18:$A$29,0),MATCH(1,($U$2=GRID!$B$1:$U$1)*(КАЛЕНДАРЬ!AP23=GRID!$B$3:$U$3),0))*GRID!$H$42*(1-GRID!$H$43),0))</f>
        <v>34848</v>
      </c>
      <c r="K453" s="57" t="s">
        <v>119</v>
      </c>
      <c r="L453" s="57" t="s">
        <v>119</v>
      </c>
      <c r="M453" s="8">
        <f t="array" ref="M453">IF($I$2="Длительное проживание от 30 ночей ",
INDEX(GRID!$B$4:$U$15,MATCH(M$7,GRID!$A$4:$A$15,0),MATCH(1,($U$2=GRID!$B$1:$U$1)*(КАЛЕНДАРЬ!AP23=GRID!$B$3:$U$3),0))*GRID!$H$42,
ROUNDUP(INDEX(GRID!$B$4:$U$15,MATCH(M$7,GRID!$A$4:$A$15,0),MATCH(1,($U$2=GRID!$B$1:$U$1)*(КАЛЕНДАРЬ!AP23=GRID!$B$3:$U$3),0))*GRID!$H$42*(1-GRID!$H$43),0))</f>
        <v>50040</v>
      </c>
      <c r="N453" s="8">
        <f t="array" ref="N453">IF($I$2="Длительное проживание от 30 ночей ",
INDEX(GRID!$B$18:$U$29,MATCH(M$7,GRID!$A$18:$A$29,0),MATCH(1,($U$2=GRID!$B$1:$U$1)*(КАЛЕНДАРЬ!AP23=GRID!$B$3:$U$3),0))*GRID!$H$42,
ROUNDUP(INDEX(GRID!$B$18:$U$29,MATCH(M$7,GRID!$A$18:$A$29,0),MATCH(1,($U$2=GRID!$B$1:$U$1)*(КАЛЕНДАРЬ!AP23=GRID!$B$3:$U$3),0))*GRID!$H$42*(1-GRID!$H$43),0))</f>
        <v>53640</v>
      </c>
      <c r="O453" s="57" t="s">
        <v>119</v>
      </c>
      <c r="P453" s="8">
        <f t="array" ref="P453">IF($I$2="Длительное проживание от 30 ночей ",
INDEX(GRID!$B$4:$U$15,MATCH(P$7,GRID!$A$4:$A$15,0),MATCH(1,($U$2=GRID!$B$1:$U$1)*(КАЛЕНДАРЬ!AP23=GRID!$B$3:$U$3),0))*GRID!$H$42,
ROUNDUP(INDEX(GRID!$B$4:$U$15,MATCH(P$7,GRID!$A$4:$A$15,0),MATCH(1,($U$2=GRID!$B$1:$U$1)*(КАЛЕНДАРЬ!AP23=GRID!$B$3:$U$3),0))*GRID!$H$42*(1-GRID!$H$43),0))</f>
        <v>104688</v>
      </c>
      <c r="Q453" s="8">
        <f t="array" ref="Q453">IF($I$2="Длительное проживание от 30 ночей ",
INDEX(GRID!$B$4:$U$15,MATCH(Q$7,GRID!$A$4:$A$15,0),MATCH(1,($U$2=GRID!$B$1:$U$1)*(КАЛЕНДАРЬ!AP23=GRID!$B$3:$U$3),0))*GRID!$H$42,
ROUNDUP(INDEX(GRID!$B$4:$U$15,MATCH(Q$7,GRID!$A$4:$A$15,0),MATCH(1,($U$2=GRID!$B$1:$U$1)*(КАЛЕНДАРЬ!AP23=GRID!$B$3:$U$3),0))*GRID!$H$42*(1-GRID!$H$43),0))</f>
        <v>123048</v>
      </c>
      <c r="R453" s="57" t="s">
        <v>119</v>
      </c>
      <c r="S453" s="57" t="s">
        <v>119</v>
      </c>
      <c r="T453" s="57" t="s">
        <v>119</v>
      </c>
    </row>
    <row r="454" spans="1:20" ht="12.75" customHeight="1">
      <c r="A454" s="148" t="s">
        <v>17</v>
      </c>
      <c r="B454" s="149">
        <v>21</v>
      </c>
      <c r="C454" s="8">
        <f t="array" ref="C454">IF($I$2="Длительное проживание от 30 ночей ",
INDEX(GRID!$B$4:$U$15,MATCH(C$7,GRID!$A$4:$A$15,0),MATCH(1,($U$2=GRID!$B$1:$U$1)*(КАЛЕНДАРЬ!AP24=GRID!$B$3:$U$3),0))*GRID!$H$42,
ROUNDUP(INDEX(GRID!$B$4:$U$15,MATCH(C$7,GRID!$A$4:$A$15,0),MATCH(1,($U$2=GRID!$B$1:$U$1)*(КАЛЕНДАРЬ!AP24=GRID!$B$3:$U$3),0))*GRID!$H$42*(1-GRID!$H$43),0))</f>
        <v>19800</v>
      </c>
      <c r="D454" s="8">
        <f t="array" ref="D454">IF($I$2="Длительное проживание от 30 ночей ",
INDEX(GRID!$B$18:$U$29,MATCH(C$7,GRID!$A$18:$A$29,0),MATCH(1,($U$2=GRID!$B$1:$U$1)*(КАЛЕНДАРЬ!AP24=GRID!$B$3:$U$3),0))*GRID!$H$42,
ROUNDUP(INDEX(GRID!$B$18:$U$29,MATCH(C$7,GRID!$A$18:$A$29,0),MATCH(1,($U$2=GRID!$B$1:$U$1)*(КАЛЕНДАРЬ!AP24=GRID!$B$3:$U$3),0))*GRID!$H$42*(1-GRID!$H$43),0))</f>
        <v>23400</v>
      </c>
      <c r="E454" s="8">
        <f t="array" ref="E454">IF($I$2="Длительное проживание от 30 ночей ",
INDEX(GRID!$B$4:$U$15,MATCH(E$7,GRID!$A$4:$A$15,0),MATCH(1,($U$2=GRID!$B$1:$U$1)*(КАЛЕНДАРЬ!AP24=GRID!$B$3:$U$3),0))*GRID!$H$42,
ROUNDUP(INDEX(GRID!$B$4:$U$15,MATCH(E$7,GRID!$A$4:$A$15,0),MATCH(1,($U$2=GRID!$B$1:$U$1)*(КАЛЕНДАРЬ!AP24=GRID!$B$3:$U$3),0))*GRID!$H$42*(1-GRID!$H$43),0))</f>
        <v>23760</v>
      </c>
      <c r="F454" s="8">
        <f t="array" ref="F454">IF($I$2="Длительное проживание от 30 ночей ",
INDEX(GRID!$B$18:$U$29,MATCH(E$7,GRID!$A$18:$A$29,0),MATCH(1,($U$2=GRID!$B$1:$U$1)*(КАЛЕНДАРЬ!AP24=GRID!$B$3:$U$3),0))*GRID!$H$42,
ROUNDUP(INDEX(GRID!$B$18:$U$29,MATCH(E$7,GRID!$A$18:$A$29,0),MATCH(1,($U$2=GRID!$B$1:$U$1)*(КАЛЕНДАРЬ!AP24=GRID!$B$3:$U$3),0))*GRID!$H$42*(1-GRID!$H$43),0))</f>
        <v>27360</v>
      </c>
      <c r="G454" s="57" t="s">
        <v>119</v>
      </c>
      <c r="H454" s="57" t="s">
        <v>119</v>
      </c>
      <c r="I454" s="8">
        <f t="array" ref="I454">IF($I$2="Длительное проживание от 30 ночей ",
INDEX(GRID!$B$4:$U$15,MATCH(I$7,GRID!$A$4:$A$15,0),MATCH(1,($U$2=GRID!$B$1:$U$1)*(КАЛЕНДАРЬ!AP24=GRID!$B$3:$U$3),0))*GRID!$H$42,
ROUNDUP(INDEX(GRID!$B$4:$U$15,MATCH(I$7,GRID!$A$4:$A$15,0),MATCH(1,($U$2=GRID!$B$1:$U$1)*(КАЛЕНДАРЬ!AP24=GRID!$B$3:$U$3),0))*GRID!$H$42*(1-GRID!$H$43),0))</f>
        <v>31248</v>
      </c>
      <c r="J454" s="8">
        <f t="array" ref="J454">IF($I$2="Длительное проживание от 30 ночей ",
INDEX(GRID!$B$18:$U$29,MATCH(I$7,GRID!$A$18:$A$29,0),MATCH(1,($U$2=GRID!$B$1:$U$1)*(КАЛЕНДАРЬ!AP24=GRID!$B$3:$U$3),0))*GRID!$H$42,
ROUNDUP(INDEX(GRID!$B$18:$U$29,MATCH(I$7,GRID!$A$18:$A$29,0),MATCH(1,($U$2=GRID!$B$1:$U$1)*(КАЛЕНДАРЬ!AP24=GRID!$B$3:$U$3),0))*GRID!$H$42*(1-GRID!$H$43),0))</f>
        <v>34848</v>
      </c>
      <c r="K454" s="57" t="s">
        <v>119</v>
      </c>
      <c r="L454" s="57" t="s">
        <v>119</v>
      </c>
      <c r="M454" s="8">
        <f t="array" ref="M454">IF($I$2="Длительное проживание от 30 ночей ",
INDEX(GRID!$B$4:$U$15,MATCH(M$7,GRID!$A$4:$A$15,0),MATCH(1,($U$2=GRID!$B$1:$U$1)*(КАЛЕНДАРЬ!AP24=GRID!$B$3:$U$3),0))*GRID!$H$42,
ROUNDUP(INDEX(GRID!$B$4:$U$15,MATCH(M$7,GRID!$A$4:$A$15,0),MATCH(1,($U$2=GRID!$B$1:$U$1)*(КАЛЕНДАРЬ!AP24=GRID!$B$3:$U$3),0))*GRID!$H$42*(1-GRID!$H$43),0))</f>
        <v>50040</v>
      </c>
      <c r="N454" s="8">
        <f t="array" ref="N454">IF($I$2="Длительное проживание от 30 ночей ",
INDEX(GRID!$B$18:$U$29,MATCH(M$7,GRID!$A$18:$A$29,0),MATCH(1,($U$2=GRID!$B$1:$U$1)*(КАЛЕНДАРЬ!AP24=GRID!$B$3:$U$3),0))*GRID!$H$42,
ROUNDUP(INDEX(GRID!$B$18:$U$29,MATCH(M$7,GRID!$A$18:$A$29,0),MATCH(1,($U$2=GRID!$B$1:$U$1)*(КАЛЕНДАРЬ!AP24=GRID!$B$3:$U$3),0))*GRID!$H$42*(1-GRID!$H$43),0))</f>
        <v>53640</v>
      </c>
      <c r="O454" s="57" t="s">
        <v>119</v>
      </c>
      <c r="P454" s="8">
        <f t="array" ref="P454">IF($I$2="Длительное проживание от 30 ночей ",
INDEX(GRID!$B$4:$U$15,MATCH(P$7,GRID!$A$4:$A$15,0),MATCH(1,($U$2=GRID!$B$1:$U$1)*(КАЛЕНДАРЬ!AP24=GRID!$B$3:$U$3),0))*GRID!$H$42,
ROUNDUP(INDEX(GRID!$B$4:$U$15,MATCH(P$7,GRID!$A$4:$A$15,0),MATCH(1,($U$2=GRID!$B$1:$U$1)*(КАЛЕНДАРЬ!AP24=GRID!$B$3:$U$3),0))*GRID!$H$42*(1-GRID!$H$43),0))</f>
        <v>104688</v>
      </c>
      <c r="Q454" s="8">
        <f t="array" ref="Q454">IF($I$2="Длительное проживание от 30 ночей ",
INDEX(GRID!$B$4:$U$15,MATCH(Q$7,GRID!$A$4:$A$15,0),MATCH(1,($U$2=GRID!$B$1:$U$1)*(КАЛЕНДАРЬ!AP24=GRID!$B$3:$U$3),0))*GRID!$H$42,
ROUNDUP(INDEX(GRID!$B$4:$U$15,MATCH(Q$7,GRID!$A$4:$A$15,0),MATCH(1,($U$2=GRID!$B$1:$U$1)*(КАЛЕНДАРЬ!AP24=GRID!$B$3:$U$3),0))*GRID!$H$42*(1-GRID!$H$43),0))</f>
        <v>123048</v>
      </c>
      <c r="R454" s="57" t="s">
        <v>119</v>
      </c>
      <c r="S454" s="57" t="s">
        <v>119</v>
      </c>
      <c r="T454" s="57" t="s">
        <v>119</v>
      </c>
    </row>
    <row r="455" spans="1:20" ht="12.75" customHeight="1">
      <c r="A455" s="148" t="s">
        <v>11</v>
      </c>
      <c r="B455" s="149">
        <v>22</v>
      </c>
      <c r="C455" s="8">
        <f t="array" ref="C455">IF($I$2="Длительное проживание от 30 ночей ",
INDEX(GRID!$B$4:$U$15,MATCH(C$7,GRID!$A$4:$A$15,0),MATCH(1,($U$2=GRID!$B$1:$U$1)*(КАЛЕНДАРЬ!AP25=GRID!$B$3:$U$3),0))*GRID!$H$42,
ROUNDUP(INDEX(GRID!$B$4:$U$15,MATCH(C$7,GRID!$A$4:$A$15,0),MATCH(1,($U$2=GRID!$B$1:$U$1)*(КАЛЕНДАРЬ!AP25=GRID!$B$3:$U$3),0))*GRID!$H$42*(1-GRID!$H$43),0))</f>
        <v>19800</v>
      </c>
      <c r="D455" s="8">
        <f t="array" ref="D455">IF($I$2="Длительное проживание от 30 ночей ",
INDEX(GRID!$B$18:$U$29,MATCH(C$7,GRID!$A$18:$A$29,0),MATCH(1,($U$2=GRID!$B$1:$U$1)*(КАЛЕНДАРЬ!AP25=GRID!$B$3:$U$3),0))*GRID!$H$42,
ROUNDUP(INDEX(GRID!$B$18:$U$29,MATCH(C$7,GRID!$A$18:$A$29,0),MATCH(1,($U$2=GRID!$B$1:$U$1)*(КАЛЕНДАРЬ!AP25=GRID!$B$3:$U$3),0))*GRID!$H$42*(1-GRID!$H$43),0))</f>
        <v>23400</v>
      </c>
      <c r="E455" s="8">
        <f t="array" ref="E455">IF($I$2="Длительное проживание от 30 ночей ",
INDEX(GRID!$B$4:$U$15,MATCH(E$7,GRID!$A$4:$A$15,0),MATCH(1,($U$2=GRID!$B$1:$U$1)*(КАЛЕНДАРЬ!AP25=GRID!$B$3:$U$3),0))*GRID!$H$42,
ROUNDUP(INDEX(GRID!$B$4:$U$15,MATCH(E$7,GRID!$A$4:$A$15,0),MATCH(1,($U$2=GRID!$B$1:$U$1)*(КАЛЕНДАРЬ!AP25=GRID!$B$3:$U$3),0))*GRID!$H$42*(1-GRID!$H$43),0))</f>
        <v>23760</v>
      </c>
      <c r="F455" s="8">
        <f t="array" ref="F455">IF($I$2="Длительное проживание от 30 ночей ",
INDEX(GRID!$B$18:$U$29,MATCH(E$7,GRID!$A$18:$A$29,0),MATCH(1,($U$2=GRID!$B$1:$U$1)*(КАЛЕНДАРЬ!AP25=GRID!$B$3:$U$3),0))*GRID!$H$42,
ROUNDUP(INDEX(GRID!$B$18:$U$29,MATCH(E$7,GRID!$A$18:$A$29,0),MATCH(1,($U$2=GRID!$B$1:$U$1)*(КАЛЕНДАРЬ!AP25=GRID!$B$3:$U$3),0))*GRID!$H$42*(1-GRID!$H$43),0))</f>
        <v>27360</v>
      </c>
      <c r="G455" s="57" t="s">
        <v>119</v>
      </c>
      <c r="H455" s="57" t="s">
        <v>119</v>
      </c>
      <c r="I455" s="8">
        <f t="array" ref="I455">IF($I$2="Длительное проживание от 30 ночей ",
INDEX(GRID!$B$4:$U$15,MATCH(I$7,GRID!$A$4:$A$15,0),MATCH(1,($U$2=GRID!$B$1:$U$1)*(КАЛЕНДАРЬ!AP25=GRID!$B$3:$U$3),0))*GRID!$H$42,
ROUNDUP(INDEX(GRID!$B$4:$U$15,MATCH(I$7,GRID!$A$4:$A$15,0),MATCH(1,($U$2=GRID!$B$1:$U$1)*(КАЛЕНДАРЬ!AP25=GRID!$B$3:$U$3),0))*GRID!$H$42*(1-GRID!$H$43),0))</f>
        <v>31248</v>
      </c>
      <c r="J455" s="8">
        <f t="array" ref="J455">IF($I$2="Длительное проживание от 30 ночей ",
INDEX(GRID!$B$18:$U$29,MATCH(I$7,GRID!$A$18:$A$29,0),MATCH(1,($U$2=GRID!$B$1:$U$1)*(КАЛЕНДАРЬ!AP25=GRID!$B$3:$U$3),0))*GRID!$H$42,
ROUNDUP(INDEX(GRID!$B$18:$U$29,MATCH(I$7,GRID!$A$18:$A$29,0),MATCH(1,($U$2=GRID!$B$1:$U$1)*(КАЛЕНДАРЬ!AP25=GRID!$B$3:$U$3),0))*GRID!$H$42*(1-GRID!$H$43),0))</f>
        <v>34848</v>
      </c>
      <c r="K455" s="57" t="s">
        <v>119</v>
      </c>
      <c r="L455" s="57" t="s">
        <v>119</v>
      </c>
      <c r="M455" s="8">
        <f t="array" ref="M455">IF($I$2="Длительное проживание от 30 ночей ",
INDEX(GRID!$B$4:$U$15,MATCH(M$7,GRID!$A$4:$A$15,0),MATCH(1,($U$2=GRID!$B$1:$U$1)*(КАЛЕНДАРЬ!AP25=GRID!$B$3:$U$3),0))*GRID!$H$42,
ROUNDUP(INDEX(GRID!$B$4:$U$15,MATCH(M$7,GRID!$A$4:$A$15,0),MATCH(1,($U$2=GRID!$B$1:$U$1)*(КАЛЕНДАРЬ!AP25=GRID!$B$3:$U$3),0))*GRID!$H$42*(1-GRID!$H$43),0))</f>
        <v>50040</v>
      </c>
      <c r="N455" s="8">
        <f t="array" ref="N455">IF($I$2="Длительное проживание от 30 ночей ",
INDEX(GRID!$B$18:$U$29,MATCH(M$7,GRID!$A$18:$A$29,0),MATCH(1,($U$2=GRID!$B$1:$U$1)*(КАЛЕНДАРЬ!AP25=GRID!$B$3:$U$3),0))*GRID!$H$42,
ROUNDUP(INDEX(GRID!$B$18:$U$29,MATCH(M$7,GRID!$A$18:$A$29,0),MATCH(1,($U$2=GRID!$B$1:$U$1)*(КАЛЕНДАРЬ!AP25=GRID!$B$3:$U$3),0))*GRID!$H$42*(1-GRID!$H$43),0))</f>
        <v>53640</v>
      </c>
      <c r="O455" s="57" t="s">
        <v>119</v>
      </c>
      <c r="P455" s="8">
        <f t="array" ref="P455">IF($I$2="Длительное проживание от 30 ночей ",
INDEX(GRID!$B$4:$U$15,MATCH(P$7,GRID!$A$4:$A$15,0),MATCH(1,($U$2=GRID!$B$1:$U$1)*(КАЛЕНДАРЬ!AP25=GRID!$B$3:$U$3),0))*GRID!$H$42,
ROUNDUP(INDEX(GRID!$B$4:$U$15,MATCH(P$7,GRID!$A$4:$A$15,0),MATCH(1,($U$2=GRID!$B$1:$U$1)*(КАЛЕНДАРЬ!AP25=GRID!$B$3:$U$3),0))*GRID!$H$42*(1-GRID!$H$43),0))</f>
        <v>104688</v>
      </c>
      <c r="Q455" s="8">
        <f t="array" ref="Q455">IF($I$2="Длительное проживание от 30 ночей ",
INDEX(GRID!$B$4:$U$15,MATCH(Q$7,GRID!$A$4:$A$15,0),MATCH(1,($U$2=GRID!$B$1:$U$1)*(КАЛЕНДАРЬ!AP25=GRID!$B$3:$U$3),0))*GRID!$H$42,
ROUNDUP(INDEX(GRID!$B$4:$U$15,MATCH(Q$7,GRID!$A$4:$A$15,0),MATCH(1,($U$2=GRID!$B$1:$U$1)*(КАЛЕНДАРЬ!AP25=GRID!$B$3:$U$3),0))*GRID!$H$42*(1-GRID!$H$43),0))</f>
        <v>123048</v>
      </c>
      <c r="R455" s="57" t="s">
        <v>119</v>
      </c>
      <c r="S455" s="57" t="s">
        <v>119</v>
      </c>
      <c r="T455" s="57" t="s">
        <v>119</v>
      </c>
    </row>
    <row r="456" spans="1:20" ht="12.75" customHeight="1">
      <c r="A456" s="148" t="s">
        <v>12</v>
      </c>
      <c r="B456" s="149">
        <v>23</v>
      </c>
      <c r="C456" s="8">
        <f t="array" ref="C456">IF($I$2="Длительное проживание от 30 ночей ",
INDEX(GRID!$B$4:$U$15,MATCH(C$7,GRID!$A$4:$A$15,0),MATCH(1,($U$2=GRID!$B$1:$U$1)*(КАЛЕНДАРЬ!AP26=GRID!$B$3:$U$3),0))*GRID!$H$42,
ROUNDUP(INDEX(GRID!$B$4:$U$15,MATCH(C$7,GRID!$A$4:$A$15,0),MATCH(1,($U$2=GRID!$B$1:$U$1)*(КАЛЕНДАРЬ!AP26=GRID!$B$3:$U$3),0))*GRID!$H$42*(1-GRID!$H$43),0))</f>
        <v>18000</v>
      </c>
      <c r="D456" s="8">
        <f t="array" ref="D456">IF($I$2="Длительное проживание от 30 ночей ",
INDEX(GRID!$B$18:$U$29,MATCH(C$7,GRID!$A$18:$A$29,0),MATCH(1,($U$2=GRID!$B$1:$U$1)*(КАЛЕНДАРЬ!AP26=GRID!$B$3:$U$3),0))*GRID!$H$42,
ROUNDUP(INDEX(GRID!$B$18:$U$29,MATCH(C$7,GRID!$A$18:$A$29,0),MATCH(1,($U$2=GRID!$B$1:$U$1)*(КАЛЕНДАРЬ!AP26=GRID!$B$3:$U$3),0))*GRID!$H$42*(1-GRID!$H$43),0))</f>
        <v>21600</v>
      </c>
      <c r="E456" s="8">
        <f t="array" ref="E456">IF($I$2="Длительное проживание от 30 ночей ",
INDEX(GRID!$B$4:$U$15,MATCH(E$7,GRID!$A$4:$A$15,0),MATCH(1,($U$2=GRID!$B$1:$U$1)*(КАЛЕНДАРЬ!AP26=GRID!$B$3:$U$3),0))*GRID!$H$42,
ROUNDUP(INDEX(GRID!$B$4:$U$15,MATCH(E$7,GRID!$A$4:$A$15,0),MATCH(1,($U$2=GRID!$B$1:$U$1)*(КАЛЕНДАРЬ!AP26=GRID!$B$3:$U$3),0))*GRID!$H$42*(1-GRID!$H$43),0))</f>
        <v>21600</v>
      </c>
      <c r="F456" s="8">
        <f t="array" ref="F456">IF($I$2="Длительное проживание от 30 ночей ",
INDEX(GRID!$B$18:$U$29,MATCH(E$7,GRID!$A$18:$A$29,0),MATCH(1,($U$2=GRID!$B$1:$U$1)*(КАЛЕНДАРЬ!AP26=GRID!$B$3:$U$3),0))*GRID!$H$42,
ROUNDUP(INDEX(GRID!$B$18:$U$29,MATCH(E$7,GRID!$A$18:$A$29,0),MATCH(1,($U$2=GRID!$B$1:$U$1)*(КАЛЕНДАРЬ!AP26=GRID!$B$3:$U$3),0))*GRID!$H$42*(1-GRID!$H$43),0))</f>
        <v>25200</v>
      </c>
      <c r="G456" s="57" t="s">
        <v>119</v>
      </c>
      <c r="H456" s="57" t="s">
        <v>119</v>
      </c>
      <c r="I456" s="8">
        <f t="array" ref="I456">IF($I$2="Длительное проживание от 30 ночей ",
INDEX(GRID!$B$4:$U$15,MATCH(I$7,GRID!$A$4:$A$15,0),MATCH(1,($U$2=GRID!$B$1:$U$1)*(КАЛЕНДАРЬ!AP26=GRID!$B$3:$U$3),0))*GRID!$H$42,
ROUNDUP(INDEX(GRID!$B$4:$U$15,MATCH(I$7,GRID!$A$4:$A$15,0),MATCH(1,($U$2=GRID!$B$1:$U$1)*(КАЛЕНДАРЬ!AP26=GRID!$B$3:$U$3),0))*GRID!$H$42*(1-GRID!$H$43),0))</f>
        <v>28584</v>
      </c>
      <c r="J456" s="8">
        <f t="array" ref="J456">IF($I$2="Длительное проживание от 30 ночей ",
INDEX(GRID!$B$18:$U$29,MATCH(I$7,GRID!$A$18:$A$29,0),MATCH(1,($U$2=GRID!$B$1:$U$1)*(КАЛЕНДАРЬ!AP26=GRID!$B$3:$U$3),0))*GRID!$H$42,
ROUNDUP(INDEX(GRID!$B$18:$U$29,MATCH(I$7,GRID!$A$18:$A$29,0),MATCH(1,($U$2=GRID!$B$1:$U$1)*(КАЛЕНДАРЬ!AP26=GRID!$B$3:$U$3),0))*GRID!$H$42*(1-GRID!$H$43),0))</f>
        <v>32184</v>
      </c>
      <c r="K456" s="57" t="s">
        <v>119</v>
      </c>
      <c r="L456" s="57" t="s">
        <v>119</v>
      </c>
      <c r="M456" s="8">
        <f t="array" ref="M456">IF($I$2="Длительное проживание от 30 ночей ",
INDEX(GRID!$B$4:$U$15,MATCH(M$7,GRID!$A$4:$A$15,0),MATCH(1,($U$2=GRID!$B$1:$U$1)*(КАЛЕНДАРЬ!AP26=GRID!$B$3:$U$3),0))*GRID!$H$42,
ROUNDUP(INDEX(GRID!$B$4:$U$15,MATCH(M$7,GRID!$A$4:$A$15,0),MATCH(1,($U$2=GRID!$B$1:$U$1)*(КАЛЕНДАРЬ!AP26=GRID!$B$3:$U$3),0))*GRID!$H$42*(1-GRID!$H$43),0))</f>
        <v>46944</v>
      </c>
      <c r="N456" s="8">
        <f t="array" ref="N456">IF($I$2="Длительное проживание от 30 ночей ",
INDEX(GRID!$B$18:$U$29,MATCH(M$7,GRID!$A$18:$A$29,0),MATCH(1,($U$2=GRID!$B$1:$U$1)*(КАЛЕНДАРЬ!AP26=GRID!$B$3:$U$3),0))*GRID!$H$42,
ROUNDUP(INDEX(GRID!$B$18:$U$29,MATCH(M$7,GRID!$A$18:$A$29,0),MATCH(1,($U$2=GRID!$B$1:$U$1)*(КАЛЕНДАРЬ!AP26=GRID!$B$3:$U$3),0))*GRID!$H$42*(1-GRID!$H$43),0))</f>
        <v>50544</v>
      </c>
      <c r="O456" s="57" t="s">
        <v>119</v>
      </c>
      <c r="P456" s="8">
        <f t="array" ref="P456">IF($I$2="Длительное проживание от 30 ночей ",
INDEX(GRID!$B$4:$U$15,MATCH(P$7,GRID!$A$4:$A$15,0),MATCH(1,($U$2=GRID!$B$1:$U$1)*(КАЛЕНДАРЬ!AP26=GRID!$B$3:$U$3),0))*GRID!$H$42,
ROUNDUP(INDEX(GRID!$B$4:$U$15,MATCH(P$7,GRID!$A$4:$A$15,0),MATCH(1,($U$2=GRID!$B$1:$U$1)*(КАЛЕНДАРЬ!AP26=GRID!$B$3:$U$3),0))*GRID!$H$42*(1-GRID!$H$43),0))</f>
        <v>100584</v>
      </c>
      <c r="Q456" s="8">
        <f t="array" ref="Q456">IF($I$2="Длительное проживание от 30 ночей ",
INDEX(GRID!$B$4:$U$15,MATCH(Q$7,GRID!$A$4:$A$15,0),MATCH(1,($U$2=GRID!$B$1:$U$1)*(КАЛЕНДАРЬ!AP26=GRID!$B$3:$U$3),0))*GRID!$H$42,
ROUNDUP(INDEX(GRID!$B$4:$U$15,MATCH(Q$7,GRID!$A$4:$A$15,0),MATCH(1,($U$2=GRID!$B$1:$U$1)*(КАЛЕНДАРЬ!AP26=GRID!$B$3:$U$3),0))*GRID!$H$42*(1-GRID!$H$43),0))</f>
        <v>118368</v>
      </c>
      <c r="R456" s="57" t="s">
        <v>119</v>
      </c>
      <c r="S456" s="57" t="s">
        <v>119</v>
      </c>
      <c r="T456" s="57" t="s">
        <v>119</v>
      </c>
    </row>
    <row r="457" spans="1:20" ht="12.75" customHeight="1">
      <c r="A457" s="148" t="s">
        <v>13</v>
      </c>
      <c r="B457" s="149">
        <v>24</v>
      </c>
      <c r="C457" s="8">
        <f t="array" ref="C457">IF($I$2="Длительное проживание от 30 ночей ",
INDEX(GRID!$B$4:$U$15,MATCH(C$7,GRID!$A$4:$A$15,0),MATCH(1,($U$2=GRID!$B$1:$U$1)*(КАЛЕНДАРЬ!AP27=GRID!$B$3:$U$3),0))*GRID!$H$42,
ROUNDUP(INDEX(GRID!$B$4:$U$15,MATCH(C$7,GRID!$A$4:$A$15,0),MATCH(1,($U$2=GRID!$B$1:$U$1)*(КАЛЕНДАРЬ!AP27=GRID!$B$3:$U$3),0))*GRID!$H$42*(1-GRID!$H$43),0))</f>
        <v>18000</v>
      </c>
      <c r="D457" s="8">
        <f t="array" ref="D457">IF($I$2="Длительное проживание от 30 ночей ",
INDEX(GRID!$B$18:$U$29,MATCH(C$7,GRID!$A$18:$A$29,0),MATCH(1,($U$2=GRID!$B$1:$U$1)*(КАЛЕНДАРЬ!AP27=GRID!$B$3:$U$3),0))*GRID!$H$42,
ROUNDUP(INDEX(GRID!$B$18:$U$29,MATCH(C$7,GRID!$A$18:$A$29,0),MATCH(1,($U$2=GRID!$B$1:$U$1)*(КАЛЕНДАРЬ!AP27=GRID!$B$3:$U$3),0))*GRID!$H$42*(1-GRID!$H$43),0))</f>
        <v>21600</v>
      </c>
      <c r="E457" s="8">
        <f t="array" ref="E457">IF($I$2="Длительное проживание от 30 ночей ",
INDEX(GRID!$B$4:$U$15,MATCH(E$7,GRID!$A$4:$A$15,0),MATCH(1,($U$2=GRID!$B$1:$U$1)*(КАЛЕНДАРЬ!AP27=GRID!$B$3:$U$3),0))*GRID!$H$42,
ROUNDUP(INDEX(GRID!$B$4:$U$15,MATCH(E$7,GRID!$A$4:$A$15,0),MATCH(1,($U$2=GRID!$B$1:$U$1)*(КАЛЕНДАРЬ!AP27=GRID!$B$3:$U$3),0))*GRID!$H$42*(1-GRID!$H$43),0))</f>
        <v>21600</v>
      </c>
      <c r="F457" s="8">
        <f t="array" ref="F457">IF($I$2="Длительное проживание от 30 ночей ",
INDEX(GRID!$B$18:$U$29,MATCH(E$7,GRID!$A$18:$A$29,0),MATCH(1,($U$2=GRID!$B$1:$U$1)*(КАЛЕНДАРЬ!AP27=GRID!$B$3:$U$3),0))*GRID!$H$42,
ROUNDUP(INDEX(GRID!$B$18:$U$29,MATCH(E$7,GRID!$A$18:$A$29,0),MATCH(1,($U$2=GRID!$B$1:$U$1)*(КАЛЕНДАРЬ!AP27=GRID!$B$3:$U$3),0))*GRID!$H$42*(1-GRID!$H$43),0))</f>
        <v>25200</v>
      </c>
      <c r="G457" s="57" t="s">
        <v>119</v>
      </c>
      <c r="H457" s="57" t="s">
        <v>119</v>
      </c>
      <c r="I457" s="8">
        <f t="array" ref="I457">IF($I$2="Длительное проживание от 30 ночей ",
INDEX(GRID!$B$4:$U$15,MATCH(I$7,GRID!$A$4:$A$15,0),MATCH(1,($U$2=GRID!$B$1:$U$1)*(КАЛЕНДАРЬ!AP27=GRID!$B$3:$U$3),0))*GRID!$H$42,
ROUNDUP(INDEX(GRID!$B$4:$U$15,MATCH(I$7,GRID!$A$4:$A$15,0),MATCH(1,($U$2=GRID!$B$1:$U$1)*(КАЛЕНДАРЬ!AP27=GRID!$B$3:$U$3),0))*GRID!$H$42*(1-GRID!$H$43),0))</f>
        <v>28584</v>
      </c>
      <c r="J457" s="8">
        <f t="array" ref="J457">IF($I$2="Длительное проживание от 30 ночей ",
INDEX(GRID!$B$18:$U$29,MATCH(I$7,GRID!$A$18:$A$29,0),MATCH(1,($U$2=GRID!$B$1:$U$1)*(КАЛЕНДАРЬ!AP27=GRID!$B$3:$U$3),0))*GRID!$H$42,
ROUNDUP(INDEX(GRID!$B$18:$U$29,MATCH(I$7,GRID!$A$18:$A$29,0),MATCH(1,($U$2=GRID!$B$1:$U$1)*(КАЛЕНДАРЬ!AP27=GRID!$B$3:$U$3),0))*GRID!$H$42*(1-GRID!$H$43),0))</f>
        <v>32184</v>
      </c>
      <c r="K457" s="57" t="s">
        <v>119</v>
      </c>
      <c r="L457" s="57" t="s">
        <v>119</v>
      </c>
      <c r="M457" s="8">
        <f t="array" ref="M457">IF($I$2="Длительное проживание от 30 ночей ",
INDEX(GRID!$B$4:$U$15,MATCH(M$7,GRID!$A$4:$A$15,0),MATCH(1,($U$2=GRID!$B$1:$U$1)*(КАЛЕНДАРЬ!AP27=GRID!$B$3:$U$3),0))*GRID!$H$42,
ROUNDUP(INDEX(GRID!$B$4:$U$15,MATCH(M$7,GRID!$A$4:$A$15,0),MATCH(1,($U$2=GRID!$B$1:$U$1)*(КАЛЕНДАРЬ!AP27=GRID!$B$3:$U$3),0))*GRID!$H$42*(1-GRID!$H$43),0))</f>
        <v>46944</v>
      </c>
      <c r="N457" s="8">
        <f t="array" ref="N457">IF($I$2="Длительное проживание от 30 ночей ",
INDEX(GRID!$B$18:$U$29,MATCH(M$7,GRID!$A$18:$A$29,0),MATCH(1,($U$2=GRID!$B$1:$U$1)*(КАЛЕНДАРЬ!AP27=GRID!$B$3:$U$3),0))*GRID!$H$42,
ROUNDUP(INDEX(GRID!$B$18:$U$29,MATCH(M$7,GRID!$A$18:$A$29,0),MATCH(1,($U$2=GRID!$B$1:$U$1)*(КАЛЕНДАРЬ!AP27=GRID!$B$3:$U$3),0))*GRID!$H$42*(1-GRID!$H$43),0))</f>
        <v>50544</v>
      </c>
      <c r="O457" s="57" t="s">
        <v>119</v>
      </c>
      <c r="P457" s="8">
        <f t="array" ref="P457">IF($I$2="Длительное проживание от 30 ночей ",
INDEX(GRID!$B$4:$U$15,MATCH(P$7,GRID!$A$4:$A$15,0),MATCH(1,($U$2=GRID!$B$1:$U$1)*(КАЛЕНДАРЬ!AP27=GRID!$B$3:$U$3),0))*GRID!$H$42,
ROUNDUP(INDEX(GRID!$B$4:$U$15,MATCH(P$7,GRID!$A$4:$A$15,0),MATCH(1,($U$2=GRID!$B$1:$U$1)*(КАЛЕНДАРЬ!AP27=GRID!$B$3:$U$3),0))*GRID!$H$42*(1-GRID!$H$43),0))</f>
        <v>100584</v>
      </c>
      <c r="Q457" s="8">
        <f t="array" ref="Q457">IF($I$2="Длительное проживание от 30 ночей ",
INDEX(GRID!$B$4:$U$15,MATCH(Q$7,GRID!$A$4:$A$15,0),MATCH(1,($U$2=GRID!$B$1:$U$1)*(КАЛЕНДАРЬ!AP27=GRID!$B$3:$U$3),0))*GRID!$H$42,
ROUNDUP(INDEX(GRID!$B$4:$U$15,MATCH(Q$7,GRID!$A$4:$A$15,0),MATCH(1,($U$2=GRID!$B$1:$U$1)*(КАЛЕНДАРЬ!AP27=GRID!$B$3:$U$3),0))*GRID!$H$42*(1-GRID!$H$43),0))</f>
        <v>118368</v>
      </c>
      <c r="R457" s="57" t="s">
        <v>119</v>
      </c>
      <c r="S457" s="57" t="s">
        <v>119</v>
      </c>
      <c r="T457" s="57" t="s">
        <v>119</v>
      </c>
    </row>
    <row r="458" spans="1:20" ht="12.75" customHeight="1">
      <c r="A458" s="148" t="s">
        <v>14</v>
      </c>
      <c r="B458" s="149">
        <v>25</v>
      </c>
      <c r="C458" s="8">
        <f t="array" ref="C458">IF($I$2="Длительное проживание от 30 ночей ",
INDEX(GRID!$B$4:$U$15,MATCH(C$7,GRID!$A$4:$A$15,0),MATCH(1,($U$2=GRID!$B$1:$U$1)*(КАЛЕНДАРЬ!AP28=GRID!$B$3:$U$3),0))*GRID!$H$42,
ROUNDUP(INDEX(GRID!$B$4:$U$15,MATCH(C$7,GRID!$A$4:$A$15,0),MATCH(1,($U$2=GRID!$B$1:$U$1)*(КАЛЕНДАРЬ!AP28=GRID!$B$3:$U$3),0))*GRID!$H$42*(1-GRID!$H$43),0))</f>
        <v>18000</v>
      </c>
      <c r="D458" s="8">
        <f t="array" ref="D458">IF($I$2="Длительное проживание от 30 ночей ",
INDEX(GRID!$B$18:$U$29,MATCH(C$7,GRID!$A$18:$A$29,0),MATCH(1,($U$2=GRID!$B$1:$U$1)*(КАЛЕНДАРЬ!AP28=GRID!$B$3:$U$3),0))*GRID!$H$42,
ROUNDUP(INDEX(GRID!$B$18:$U$29,MATCH(C$7,GRID!$A$18:$A$29,0),MATCH(1,($U$2=GRID!$B$1:$U$1)*(КАЛЕНДАРЬ!AP28=GRID!$B$3:$U$3),0))*GRID!$H$42*(1-GRID!$H$43),0))</f>
        <v>21600</v>
      </c>
      <c r="E458" s="8">
        <f t="array" ref="E458">IF($I$2="Длительное проживание от 30 ночей ",
INDEX(GRID!$B$4:$U$15,MATCH(E$7,GRID!$A$4:$A$15,0),MATCH(1,($U$2=GRID!$B$1:$U$1)*(КАЛЕНДАРЬ!AP28=GRID!$B$3:$U$3),0))*GRID!$H$42,
ROUNDUP(INDEX(GRID!$B$4:$U$15,MATCH(E$7,GRID!$A$4:$A$15,0),MATCH(1,($U$2=GRID!$B$1:$U$1)*(КАЛЕНДАРЬ!AP28=GRID!$B$3:$U$3),0))*GRID!$H$42*(1-GRID!$H$43),0))</f>
        <v>21600</v>
      </c>
      <c r="F458" s="8">
        <f t="array" ref="F458">IF($I$2="Длительное проживание от 30 ночей ",
INDEX(GRID!$B$18:$U$29,MATCH(E$7,GRID!$A$18:$A$29,0),MATCH(1,($U$2=GRID!$B$1:$U$1)*(КАЛЕНДАРЬ!AP28=GRID!$B$3:$U$3),0))*GRID!$H$42,
ROUNDUP(INDEX(GRID!$B$18:$U$29,MATCH(E$7,GRID!$A$18:$A$29,0),MATCH(1,($U$2=GRID!$B$1:$U$1)*(КАЛЕНДАРЬ!AP28=GRID!$B$3:$U$3),0))*GRID!$H$42*(1-GRID!$H$43),0))</f>
        <v>25200</v>
      </c>
      <c r="G458" s="57" t="s">
        <v>119</v>
      </c>
      <c r="H458" s="57" t="s">
        <v>119</v>
      </c>
      <c r="I458" s="8">
        <f t="array" ref="I458">IF($I$2="Длительное проживание от 30 ночей ",
INDEX(GRID!$B$4:$U$15,MATCH(I$7,GRID!$A$4:$A$15,0),MATCH(1,($U$2=GRID!$B$1:$U$1)*(КАЛЕНДАРЬ!AP28=GRID!$B$3:$U$3),0))*GRID!$H$42,
ROUNDUP(INDEX(GRID!$B$4:$U$15,MATCH(I$7,GRID!$A$4:$A$15,0),MATCH(1,($U$2=GRID!$B$1:$U$1)*(КАЛЕНДАРЬ!AP28=GRID!$B$3:$U$3),0))*GRID!$H$42*(1-GRID!$H$43),0))</f>
        <v>28584</v>
      </c>
      <c r="J458" s="8">
        <f t="array" ref="J458">IF($I$2="Длительное проживание от 30 ночей ",
INDEX(GRID!$B$18:$U$29,MATCH(I$7,GRID!$A$18:$A$29,0),MATCH(1,($U$2=GRID!$B$1:$U$1)*(КАЛЕНДАРЬ!AP28=GRID!$B$3:$U$3),0))*GRID!$H$42,
ROUNDUP(INDEX(GRID!$B$18:$U$29,MATCH(I$7,GRID!$A$18:$A$29,0),MATCH(1,($U$2=GRID!$B$1:$U$1)*(КАЛЕНДАРЬ!AP28=GRID!$B$3:$U$3),0))*GRID!$H$42*(1-GRID!$H$43),0))</f>
        <v>32184</v>
      </c>
      <c r="K458" s="57" t="s">
        <v>119</v>
      </c>
      <c r="L458" s="57" t="s">
        <v>119</v>
      </c>
      <c r="M458" s="8">
        <f t="array" ref="M458">IF($I$2="Длительное проживание от 30 ночей ",
INDEX(GRID!$B$4:$U$15,MATCH(M$7,GRID!$A$4:$A$15,0),MATCH(1,($U$2=GRID!$B$1:$U$1)*(КАЛЕНДАРЬ!AP28=GRID!$B$3:$U$3),0))*GRID!$H$42,
ROUNDUP(INDEX(GRID!$B$4:$U$15,MATCH(M$7,GRID!$A$4:$A$15,0),MATCH(1,($U$2=GRID!$B$1:$U$1)*(КАЛЕНДАРЬ!AP28=GRID!$B$3:$U$3),0))*GRID!$H$42*(1-GRID!$H$43),0))</f>
        <v>46944</v>
      </c>
      <c r="N458" s="8">
        <f t="array" ref="N458">IF($I$2="Длительное проживание от 30 ночей ",
INDEX(GRID!$B$18:$U$29,MATCH(M$7,GRID!$A$18:$A$29,0),MATCH(1,($U$2=GRID!$B$1:$U$1)*(КАЛЕНДАРЬ!AP28=GRID!$B$3:$U$3),0))*GRID!$H$42,
ROUNDUP(INDEX(GRID!$B$18:$U$29,MATCH(M$7,GRID!$A$18:$A$29,0),MATCH(1,($U$2=GRID!$B$1:$U$1)*(КАЛЕНДАРЬ!AP28=GRID!$B$3:$U$3),0))*GRID!$H$42*(1-GRID!$H$43),0))</f>
        <v>50544</v>
      </c>
      <c r="O458" s="57" t="s">
        <v>119</v>
      </c>
      <c r="P458" s="8">
        <f t="array" ref="P458">IF($I$2="Длительное проживание от 30 ночей ",
INDEX(GRID!$B$4:$U$15,MATCH(P$7,GRID!$A$4:$A$15,0),MATCH(1,($U$2=GRID!$B$1:$U$1)*(КАЛЕНДАРЬ!AP28=GRID!$B$3:$U$3),0))*GRID!$H$42,
ROUNDUP(INDEX(GRID!$B$4:$U$15,MATCH(P$7,GRID!$A$4:$A$15,0),MATCH(1,($U$2=GRID!$B$1:$U$1)*(КАЛЕНДАРЬ!AP28=GRID!$B$3:$U$3),0))*GRID!$H$42*(1-GRID!$H$43),0))</f>
        <v>100584</v>
      </c>
      <c r="Q458" s="8">
        <f t="array" ref="Q458">IF($I$2="Длительное проживание от 30 ночей ",
INDEX(GRID!$B$4:$U$15,MATCH(Q$7,GRID!$A$4:$A$15,0),MATCH(1,($U$2=GRID!$B$1:$U$1)*(КАЛЕНДАРЬ!AP28=GRID!$B$3:$U$3),0))*GRID!$H$42,
ROUNDUP(INDEX(GRID!$B$4:$U$15,MATCH(Q$7,GRID!$A$4:$A$15,0),MATCH(1,($U$2=GRID!$B$1:$U$1)*(КАЛЕНДАРЬ!AP28=GRID!$B$3:$U$3),0))*GRID!$H$42*(1-GRID!$H$43),0))</f>
        <v>118368</v>
      </c>
      <c r="R458" s="57" t="s">
        <v>119</v>
      </c>
      <c r="S458" s="57" t="s">
        <v>119</v>
      </c>
      <c r="T458" s="57" t="s">
        <v>119</v>
      </c>
    </row>
    <row r="459" spans="1:20" ht="12.75" customHeight="1">
      <c r="A459" s="148" t="s">
        <v>15</v>
      </c>
      <c r="B459" s="149">
        <v>26</v>
      </c>
      <c r="C459" s="8">
        <f t="array" ref="C459">IF($I$2="Длительное проживание от 30 ночей ",
INDEX(GRID!$B$4:$U$15,MATCH(C$7,GRID!$A$4:$A$15,0),MATCH(1,($U$2=GRID!$B$1:$U$1)*(КАЛЕНДАРЬ!AP29=GRID!$B$3:$U$3),0))*GRID!$H$42,
ROUNDUP(INDEX(GRID!$B$4:$U$15,MATCH(C$7,GRID!$A$4:$A$15,0),MATCH(1,($U$2=GRID!$B$1:$U$1)*(КАЛЕНДАРЬ!AP29=GRID!$B$3:$U$3),0))*GRID!$H$42*(1-GRID!$H$43),0))</f>
        <v>18000</v>
      </c>
      <c r="D459" s="8">
        <f t="array" ref="D459">IF($I$2="Длительное проживание от 30 ночей ",
INDEX(GRID!$B$18:$U$29,MATCH(C$7,GRID!$A$18:$A$29,0),MATCH(1,($U$2=GRID!$B$1:$U$1)*(КАЛЕНДАРЬ!AP29=GRID!$B$3:$U$3),0))*GRID!$H$42,
ROUNDUP(INDEX(GRID!$B$18:$U$29,MATCH(C$7,GRID!$A$18:$A$29,0),MATCH(1,($U$2=GRID!$B$1:$U$1)*(КАЛЕНДАРЬ!AP29=GRID!$B$3:$U$3),0))*GRID!$H$42*(1-GRID!$H$43),0))</f>
        <v>21600</v>
      </c>
      <c r="E459" s="8">
        <f t="array" ref="E459">IF($I$2="Длительное проживание от 30 ночей ",
INDEX(GRID!$B$4:$U$15,MATCH(E$7,GRID!$A$4:$A$15,0),MATCH(1,($U$2=GRID!$B$1:$U$1)*(КАЛЕНДАРЬ!AP29=GRID!$B$3:$U$3),0))*GRID!$H$42,
ROUNDUP(INDEX(GRID!$B$4:$U$15,MATCH(E$7,GRID!$A$4:$A$15,0),MATCH(1,($U$2=GRID!$B$1:$U$1)*(КАЛЕНДАРЬ!AP29=GRID!$B$3:$U$3),0))*GRID!$H$42*(1-GRID!$H$43),0))</f>
        <v>21600</v>
      </c>
      <c r="F459" s="8">
        <f t="array" ref="F459">IF($I$2="Длительное проживание от 30 ночей ",
INDEX(GRID!$B$18:$U$29,MATCH(E$7,GRID!$A$18:$A$29,0),MATCH(1,($U$2=GRID!$B$1:$U$1)*(КАЛЕНДАРЬ!AP29=GRID!$B$3:$U$3),0))*GRID!$H$42,
ROUNDUP(INDEX(GRID!$B$18:$U$29,MATCH(E$7,GRID!$A$18:$A$29,0),MATCH(1,($U$2=GRID!$B$1:$U$1)*(КАЛЕНДАРЬ!AP29=GRID!$B$3:$U$3),0))*GRID!$H$42*(1-GRID!$H$43),0))</f>
        <v>25200</v>
      </c>
      <c r="G459" s="57" t="s">
        <v>119</v>
      </c>
      <c r="H459" s="57" t="s">
        <v>119</v>
      </c>
      <c r="I459" s="8">
        <f t="array" ref="I459">IF($I$2="Длительное проживание от 30 ночей ",
INDEX(GRID!$B$4:$U$15,MATCH(I$7,GRID!$A$4:$A$15,0),MATCH(1,($U$2=GRID!$B$1:$U$1)*(КАЛЕНДАРЬ!AP29=GRID!$B$3:$U$3),0))*GRID!$H$42,
ROUNDUP(INDEX(GRID!$B$4:$U$15,MATCH(I$7,GRID!$A$4:$A$15,0),MATCH(1,($U$2=GRID!$B$1:$U$1)*(КАЛЕНДАРЬ!AP29=GRID!$B$3:$U$3),0))*GRID!$H$42*(1-GRID!$H$43),0))</f>
        <v>28584</v>
      </c>
      <c r="J459" s="8">
        <f t="array" ref="J459">IF($I$2="Длительное проживание от 30 ночей ",
INDEX(GRID!$B$18:$U$29,MATCH(I$7,GRID!$A$18:$A$29,0),MATCH(1,($U$2=GRID!$B$1:$U$1)*(КАЛЕНДАРЬ!AP29=GRID!$B$3:$U$3),0))*GRID!$H$42,
ROUNDUP(INDEX(GRID!$B$18:$U$29,MATCH(I$7,GRID!$A$18:$A$29,0),MATCH(1,($U$2=GRID!$B$1:$U$1)*(КАЛЕНДАРЬ!AP29=GRID!$B$3:$U$3),0))*GRID!$H$42*(1-GRID!$H$43),0))</f>
        <v>32184</v>
      </c>
      <c r="K459" s="57" t="s">
        <v>119</v>
      </c>
      <c r="L459" s="57" t="s">
        <v>119</v>
      </c>
      <c r="M459" s="8">
        <f t="array" ref="M459">IF($I$2="Длительное проживание от 30 ночей ",
INDEX(GRID!$B$4:$U$15,MATCH(M$7,GRID!$A$4:$A$15,0),MATCH(1,($U$2=GRID!$B$1:$U$1)*(КАЛЕНДАРЬ!AP29=GRID!$B$3:$U$3),0))*GRID!$H$42,
ROUNDUP(INDEX(GRID!$B$4:$U$15,MATCH(M$7,GRID!$A$4:$A$15,0),MATCH(1,($U$2=GRID!$B$1:$U$1)*(КАЛЕНДАРЬ!AP29=GRID!$B$3:$U$3),0))*GRID!$H$42*(1-GRID!$H$43),0))</f>
        <v>46944</v>
      </c>
      <c r="N459" s="8">
        <f t="array" ref="N459">IF($I$2="Длительное проживание от 30 ночей ",
INDEX(GRID!$B$18:$U$29,MATCH(M$7,GRID!$A$18:$A$29,0),MATCH(1,($U$2=GRID!$B$1:$U$1)*(КАЛЕНДАРЬ!AP29=GRID!$B$3:$U$3),0))*GRID!$H$42,
ROUNDUP(INDEX(GRID!$B$18:$U$29,MATCH(M$7,GRID!$A$18:$A$29,0),MATCH(1,($U$2=GRID!$B$1:$U$1)*(КАЛЕНДАРЬ!AP29=GRID!$B$3:$U$3),0))*GRID!$H$42*(1-GRID!$H$43),0))</f>
        <v>50544</v>
      </c>
      <c r="O459" s="57" t="s">
        <v>119</v>
      </c>
      <c r="P459" s="8">
        <f t="array" ref="P459">IF($I$2="Длительное проживание от 30 ночей ",
INDEX(GRID!$B$4:$U$15,MATCH(P$7,GRID!$A$4:$A$15,0),MATCH(1,($U$2=GRID!$B$1:$U$1)*(КАЛЕНДАРЬ!AP29=GRID!$B$3:$U$3),0))*GRID!$H$42,
ROUNDUP(INDEX(GRID!$B$4:$U$15,MATCH(P$7,GRID!$A$4:$A$15,0),MATCH(1,($U$2=GRID!$B$1:$U$1)*(КАЛЕНДАРЬ!AP29=GRID!$B$3:$U$3),0))*GRID!$H$42*(1-GRID!$H$43),0))</f>
        <v>100584</v>
      </c>
      <c r="Q459" s="8">
        <f t="array" ref="Q459">IF($I$2="Длительное проживание от 30 ночей ",
INDEX(GRID!$B$4:$U$15,MATCH(Q$7,GRID!$A$4:$A$15,0),MATCH(1,($U$2=GRID!$B$1:$U$1)*(КАЛЕНДАРЬ!AP29=GRID!$B$3:$U$3),0))*GRID!$H$42,
ROUNDUP(INDEX(GRID!$B$4:$U$15,MATCH(Q$7,GRID!$A$4:$A$15,0),MATCH(1,($U$2=GRID!$B$1:$U$1)*(КАЛЕНДАРЬ!AP29=GRID!$B$3:$U$3),0))*GRID!$H$42*(1-GRID!$H$43),0))</f>
        <v>118368</v>
      </c>
      <c r="R459" s="57" t="s">
        <v>119</v>
      </c>
      <c r="S459" s="57" t="s">
        <v>119</v>
      </c>
      <c r="T459" s="57" t="s">
        <v>119</v>
      </c>
    </row>
    <row r="460" spans="1:20" ht="12.75" customHeight="1">
      <c r="A460" s="148" t="s">
        <v>16</v>
      </c>
      <c r="B460" s="149">
        <v>27</v>
      </c>
      <c r="C460" s="8">
        <f t="array" ref="C460">IF($I$2="Длительное проживание от 30 ночей ",
INDEX(GRID!$B$4:$U$15,MATCH(C$7,GRID!$A$4:$A$15,0),MATCH(1,($U$2=GRID!$B$1:$U$1)*(КАЛЕНДАРЬ!AP30=GRID!$B$3:$U$3),0))*GRID!$H$42,
ROUNDUP(INDEX(GRID!$B$4:$U$15,MATCH(C$7,GRID!$A$4:$A$15,0),MATCH(1,($U$2=GRID!$B$1:$U$1)*(КАЛЕНДАРЬ!AP30=GRID!$B$3:$U$3),0))*GRID!$H$42*(1-GRID!$H$43),0))</f>
        <v>18000</v>
      </c>
      <c r="D460" s="8">
        <f t="array" ref="D460">IF($I$2="Длительное проживание от 30 ночей ",
INDEX(GRID!$B$18:$U$29,MATCH(C$7,GRID!$A$18:$A$29,0),MATCH(1,($U$2=GRID!$B$1:$U$1)*(КАЛЕНДАРЬ!AP30=GRID!$B$3:$U$3),0))*GRID!$H$42,
ROUNDUP(INDEX(GRID!$B$18:$U$29,MATCH(C$7,GRID!$A$18:$A$29,0),MATCH(1,($U$2=GRID!$B$1:$U$1)*(КАЛЕНДАРЬ!AP30=GRID!$B$3:$U$3),0))*GRID!$H$42*(1-GRID!$H$43),0))</f>
        <v>21600</v>
      </c>
      <c r="E460" s="8">
        <f t="array" ref="E460">IF($I$2="Длительное проживание от 30 ночей ",
INDEX(GRID!$B$4:$U$15,MATCH(E$7,GRID!$A$4:$A$15,0),MATCH(1,($U$2=GRID!$B$1:$U$1)*(КАЛЕНДАРЬ!AP30=GRID!$B$3:$U$3),0))*GRID!$H$42,
ROUNDUP(INDEX(GRID!$B$4:$U$15,MATCH(E$7,GRID!$A$4:$A$15,0),MATCH(1,($U$2=GRID!$B$1:$U$1)*(КАЛЕНДАРЬ!AP30=GRID!$B$3:$U$3),0))*GRID!$H$42*(1-GRID!$H$43),0))</f>
        <v>21600</v>
      </c>
      <c r="F460" s="8">
        <f t="array" ref="F460">IF($I$2="Длительное проживание от 30 ночей ",
INDEX(GRID!$B$18:$U$29,MATCH(E$7,GRID!$A$18:$A$29,0),MATCH(1,($U$2=GRID!$B$1:$U$1)*(КАЛЕНДАРЬ!AP30=GRID!$B$3:$U$3),0))*GRID!$H$42,
ROUNDUP(INDEX(GRID!$B$18:$U$29,MATCH(E$7,GRID!$A$18:$A$29,0),MATCH(1,($U$2=GRID!$B$1:$U$1)*(КАЛЕНДАРЬ!AP30=GRID!$B$3:$U$3),0))*GRID!$H$42*(1-GRID!$H$43),0))</f>
        <v>25200</v>
      </c>
      <c r="G460" s="57" t="s">
        <v>119</v>
      </c>
      <c r="H460" s="57" t="s">
        <v>119</v>
      </c>
      <c r="I460" s="8">
        <f t="array" ref="I460">IF($I$2="Длительное проживание от 30 ночей ",
INDEX(GRID!$B$4:$U$15,MATCH(I$7,GRID!$A$4:$A$15,0),MATCH(1,($U$2=GRID!$B$1:$U$1)*(КАЛЕНДАРЬ!AP30=GRID!$B$3:$U$3),0))*GRID!$H$42,
ROUNDUP(INDEX(GRID!$B$4:$U$15,MATCH(I$7,GRID!$A$4:$A$15,0),MATCH(1,($U$2=GRID!$B$1:$U$1)*(КАЛЕНДАРЬ!AP30=GRID!$B$3:$U$3),0))*GRID!$H$42*(1-GRID!$H$43),0))</f>
        <v>28584</v>
      </c>
      <c r="J460" s="8">
        <f t="array" ref="J460">IF($I$2="Длительное проживание от 30 ночей ",
INDEX(GRID!$B$18:$U$29,MATCH(I$7,GRID!$A$18:$A$29,0),MATCH(1,($U$2=GRID!$B$1:$U$1)*(КАЛЕНДАРЬ!AP30=GRID!$B$3:$U$3),0))*GRID!$H$42,
ROUNDUP(INDEX(GRID!$B$18:$U$29,MATCH(I$7,GRID!$A$18:$A$29,0),MATCH(1,($U$2=GRID!$B$1:$U$1)*(КАЛЕНДАРЬ!AP30=GRID!$B$3:$U$3),0))*GRID!$H$42*(1-GRID!$H$43),0))</f>
        <v>32184</v>
      </c>
      <c r="K460" s="57" t="s">
        <v>119</v>
      </c>
      <c r="L460" s="57" t="s">
        <v>119</v>
      </c>
      <c r="M460" s="8">
        <f t="array" ref="M460">IF($I$2="Длительное проживание от 30 ночей ",
INDEX(GRID!$B$4:$U$15,MATCH(M$7,GRID!$A$4:$A$15,0),MATCH(1,($U$2=GRID!$B$1:$U$1)*(КАЛЕНДАРЬ!AP30=GRID!$B$3:$U$3),0))*GRID!$H$42,
ROUNDUP(INDEX(GRID!$B$4:$U$15,MATCH(M$7,GRID!$A$4:$A$15,0),MATCH(1,($U$2=GRID!$B$1:$U$1)*(КАЛЕНДАРЬ!AP30=GRID!$B$3:$U$3),0))*GRID!$H$42*(1-GRID!$H$43),0))</f>
        <v>46944</v>
      </c>
      <c r="N460" s="8">
        <f t="array" ref="N460">IF($I$2="Длительное проживание от 30 ночей ",
INDEX(GRID!$B$18:$U$29,MATCH(M$7,GRID!$A$18:$A$29,0),MATCH(1,($U$2=GRID!$B$1:$U$1)*(КАЛЕНДАРЬ!AP30=GRID!$B$3:$U$3),0))*GRID!$H$42,
ROUNDUP(INDEX(GRID!$B$18:$U$29,MATCH(M$7,GRID!$A$18:$A$29,0),MATCH(1,($U$2=GRID!$B$1:$U$1)*(КАЛЕНДАРЬ!AP30=GRID!$B$3:$U$3),0))*GRID!$H$42*(1-GRID!$H$43),0))</f>
        <v>50544</v>
      </c>
      <c r="O460" s="57" t="s">
        <v>119</v>
      </c>
      <c r="P460" s="8">
        <f t="array" ref="P460">IF($I$2="Длительное проживание от 30 ночей ",
INDEX(GRID!$B$4:$U$15,MATCH(P$7,GRID!$A$4:$A$15,0),MATCH(1,($U$2=GRID!$B$1:$U$1)*(КАЛЕНДАРЬ!AP30=GRID!$B$3:$U$3),0))*GRID!$H$42,
ROUNDUP(INDEX(GRID!$B$4:$U$15,MATCH(P$7,GRID!$A$4:$A$15,0),MATCH(1,($U$2=GRID!$B$1:$U$1)*(КАЛЕНДАРЬ!AP30=GRID!$B$3:$U$3),0))*GRID!$H$42*(1-GRID!$H$43),0))</f>
        <v>100584</v>
      </c>
      <c r="Q460" s="8">
        <f t="array" ref="Q460">IF($I$2="Длительное проживание от 30 ночей ",
INDEX(GRID!$B$4:$U$15,MATCH(Q$7,GRID!$A$4:$A$15,0),MATCH(1,($U$2=GRID!$B$1:$U$1)*(КАЛЕНДАРЬ!AP30=GRID!$B$3:$U$3),0))*GRID!$H$42,
ROUNDUP(INDEX(GRID!$B$4:$U$15,MATCH(Q$7,GRID!$A$4:$A$15,0),MATCH(1,($U$2=GRID!$B$1:$U$1)*(КАЛЕНДАРЬ!AP30=GRID!$B$3:$U$3),0))*GRID!$H$42*(1-GRID!$H$43),0))</f>
        <v>118368</v>
      </c>
      <c r="R460" s="57" t="s">
        <v>119</v>
      </c>
      <c r="S460" s="57" t="s">
        <v>119</v>
      </c>
      <c r="T460" s="57" t="s">
        <v>119</v>
      </c>
    </row>
    <row r="461" spans="1:20" ht="12.75" customHeight="1">
      <c r="A461" s="148" t="s">
        <v>17</v>
      </c>
      <c r="B461" s="149">
        <v>28</v>
      </c>
      <c r="C461" s="8">
        <f t="array" ref="C461">IF($I$2="Длительное проживание от 30 ночей ",
INDEX(GRID!$B$4:$U$15,MATCH(C$7,GRID!$A$4:$A$15,0),MATCH(1,($U$2=GRID!$B$1:$U$1)*(КАЛЕНДАРЬ!AP31=GRID!$B$3:$U$3),0))*GRID!$H$42,
ROUNDUP(INDEX(GRID!$B$4:$U$15,MATCH(C$7,GRID!$A$4:$A$15,0),MATCH(1,($U$2=GRID!$B$1:$U$1)*(КАЛЕНДАРЬ!AP31=GRID!$B$3:$U$3),0))*GRID!$H$42*(1-GRID!$H$43),0))</f>
        <v>18000</v>
      </c>
      <c r="D461" s="8">
        <f t="array" ref="D461">IF($I$2="Длительное проживание от 30 ночей ",
INDEX(GRID!$B$18:$U$29,MATCH(C$7,GRID!$A$18:$A$29,0),MATCH(1,($U$2=GRID!$B$1:$U$1)*(КАЛЕНДАРЬ!AP31=GRID!$B$3:$U$3),0))*GRID!$H$42,
ROUNDUP(INDEX(GRID!$B$18:$U$29,MATCH(C$7,GRID!$A$18:$A$29,0),MATCH(1,($U$2=GRID!$B$1:$U$1)*(КАЛЕНДАРЬ!AP31=GRID!$B$3:$U$3),0))*GRID!$H$42*(1-GRID!$H$43),0))</f>
        <v>21600</v>
      </c>
      <c r="E461" s="8">
        <f t="array" ref="E461">IF($I$2="Длительное проживание от 30 ночей ",
INDEX(GRID!$B$4:$U$15,MATCH(E$7,GRID!$A$4:$A$15,0),MATCH(1,($U$2=GRID!$B$1:$U$1)*(КАЛЕНДАРЬ!AP31=GRID!$B$3:$U$3),0))*GRID!$H$42,
ROUNDUP(INDEX(GRID!$B$4:$U$15,MATCH(E$7,GRID!$A$4:$A$15,0),MATCH(1,($U$2=GRID!$B$1:$U$1)*(КАЛЕНДАРЬ!AP31=GRID!$B$3:$U$3),0))*GRID!$H$42*(1-GRID!$H$43),0))</f>
        <v>21600</v>
      </c>
      <c r="F461" s="8">
        <f t="array" ref="F461">IF($I$2="Длительное проживание от 30 ночей ",
INDEX(GRID!$B$18:$U$29,MATCH(E$7,GRID!$A$18:$A$29,0),MATCH(1,($U$2=GRID!$B$1:$U$1)*(КАЛЕНДАРЬ!AP31=GRID!$B$3:$U$3),0))*GRID!$H$42,
ROUNDUP(INDEX(GRID!$B$18:$U$29,MATCH(E$7,GRID!$A$18:$A$29,0),MATCH(1,($U$2=GRID!$B$1:$U$1)*(КАЛЕНДАРЬ!AP31=GRID!$B$3:$U$3),0))*GRID!$H$42*(1-GRID!$H$43),0))</f>
        <v>25200</v>
      </c>
      <c r="G461" s="57" t="s">
        <v>119</v>
      </c>
      <c r="H461" s="57" t="s">
        <v>119</v>
      </c>
      <c r="I461" s="8">
        <f t="array" ref="I461">IF($I$2="Длительное проживание от 30 ночей ",
INDEX(GRID!$B$4:$U$15,MATCH(I$7,GRID!$A$4:$A$15,0),MATCH(1,($U$2=GRID!$B$1:$U$1)*(КАЛЕНДАРЬ!AP31=GRID!$B$3:$U$3),0))*GRID!$H$42,
ROUNDUP(INDEX(GRID!$B$4:$U$15,MATCH(I$7,GRID!$A$4:$A$15,0),MATCH(1,($U$2=GRID!$B$1:$U$1)*(КАЛЕНДАРЬ!AP31=GRID!$B$3:$U$3),0))*GRID!$H$42*(1-GRID!$H$43),0))</f>
        <v>28584</v>
      </c>
      <c r="J461" s="8">
        <f t="array" ref="J461">IF($I$2="Длительное проживание от 30 ночей ",
INDEX(GRID!$B$18:$U$29,MATCH(I$7,GRID!$A$18:$A$29,0),MATCH(1,($U$2=GRID!$B$1:$U$1)*(КАЛЕНДАРЬ!AP31=GRID!$B$3:$U$3),0))*GRID!$H$42,
ROUNDUP(INDEX(GRID!$B$18:$U$29,MATCH(I$7,GRID!$A$18:$A$29,0),MATCH(1,($U$2=GRID!$B$1:$U$1)*(КАЛЕНДАРЬ!AP31=GRID!$B$3:$U$3),0))*GRID!$H$42*(1-GRID!$H$43),0))</f>
        <v>32184</v>
      </c>
      <c r="K461" s="57" t="s">
        <v>119</v>
      </c>
      <c r="L461" s="57" t="s">
        <v>119</v>
      </c>
      <c r="M461" s="8">
        <f t="array" ref="M461">IF($I$2="Длительное проживание от 30 ночей ",
INDEX(GRID!$B$4:$U$15,MATCH(M$7,GRID!$A$4:$A$15,0),MATCH(1,($U$2=GRID!$B$1:$U$1)*(КАЛЕНДАРЬ!AP31=GRID!$B$3:$U$3),0))*GRID!$H$42,
ROUNDUP(INDEX(GRID!$B$4:$U$15,MATCH(M$7,GRID!$A$4:$A$15,0),MATCH(1,($U$2=GRID!$B$1:$U$1)*(КАЛЕНДАРЬ!AP31=GRID!$B$3:$U$3),0))*GRID!$H$42*(1-GRID!$H$43),0))</f>
        <v>46944</v>
      </c>
      <c r="N461" s="8">
        <f t="array" ref="N461">IF($I$2="Длительное проживание от 30 ночей ",
INDEX(GRID!$B$18:$U$29,MATCH(M$7,GRID!$A$18:$A$29,0),MATCH(1,($U$2=GRID!$B$1:$U$1)*(КАЛЕНДАРЬ!AP31=GRID!$B$3:$U$3),0))*GRID!$H$42,
ROUNDUP(INDEX(GRID!$B$18:$U$29,MATCH(M$7,GRID!$A$18:$A$29,0),MATCH(1,($U$2=GRID!$B$1:$U$1)*(КАЛЕНДАРЬ!AP31=GRID!$B$3:$U$3),0))*GRID!$H$42*(1-GRID!$H$43),0))</f>
        <v>50544</v>
      </c>
      <c r="O461" s="57" t="s">
        <v>119</v>
      </c>
      <c r="P461" s="8">
        <f t="array" ref="P461">IF($I$2="Длительное проживание от 30 ночей ",
INDEX(GRID!$B$4:$U$15,MATCH(P$7,GRID!$A$4:$A$15,0),MATCH(1,($U$2=GRID!$B$1:$U$1)*(КАЛЕНДАРЬ!AP31=GRID!$B$3:$U$3),0))*GRID!$H$42,
ROUNDUP(INDEX(GRID!$B$4:$U$15,MATCH(P$7,GRID!$A$4:$A$15,0),MATCH(1,($U$2=GRID!$B$1:$U$1)*(КАЛЕНДАРЬ!AP31=GRID!$B$3:$U$3),0))*GRID!$H$42*(1-GRID!$H$43),0))</f>
        <v>100584</v>
      </c>
      <c r="Q461" s="8">
        <f t="array" ref="Q461">IF($I$2="Длительное проживание от 30 ночей ",
INDEX(GRID!$B$4:$U$15,MATCH(Q$7,GRID!$A$4:$A$15,0),MATCH(1,($U$2=GRID!$B$1:$U$1)*(КАЛЕНДАРЬ!AP31=GRID!$B$3:$U$3),0))*GRID!$H$42,
ROUNDUP(INDEX(GRID!$B$4:$U$15,MATCH(Q$7,GRID!$A$4:$A$15,0),MATCH(1,($U$2=GRID!$B$1:$U$1)*(КАЛЕНДАРЬ!AP31=GRID!$B$3:$U$3),0))*GRID!$H$42*(1-GRID!$H$43),0))</f>
        <v>118368</v>
      </c>
      <c r="R461" s="57" t="s">
        <v>119</v>
      </c>
      <c r="S461" s="57" t="s">
        <v>119</v>
      </c>
      <c r="T461" s="57" t="s">
        <v>119</v>
      </c>
    </row>
    <row r="462" spans="1:20" s="87" customFormat="1" ht="12.75" customHeight="1">
      <c r="A462" s="150"/>
      <c r="B462" s="151"/>
      <c r="C462" s="91"/>
      <c r="D462" s="91"/>
      <c r="E462" s="91"/>
      <c r="F462" s="91"/>
      <c r="G462" s="91"/>
      <c r="H462" s="91"/>
      <c r="I462" s="91"/>
      <c r="J462" s="91"/>
      <c r="K462" s="91"/>
      <c r="L462" s="91"/>
      <c r="M462" s="91"/>
      <c r="N462" s="91"/>
      <c r="O462" s="91"/>
      <c r="P462" s="91"/>
      <c r="Q462" s="91"/>
      <c r="R462" s="138"/>
      <c r="S462" s="138"/>
      <c r="T462" s="138"/>
    </row>
    <row r="463" spans="1:20" s="9" customFormat="1" ht="17.25" customHeight="1">
      <c r="A46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463" s="171"/>
      <c r="C463" s="171"/>
      <c r="D463" s="171"/>
      <c r="E463" s="171"/>
      <c r="F463" s="171"/>
      <c r="G463" s="171"/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  <c r="T463" s="171"/>
    </row>
    <row r="464" spans="1:20" ht="12.75" customHeight="1">
      <c r="A464" s="172" t="s">
        <v>139</v>
      </c>
      <c r="B464" s="173"/>
      <c r="C464" s="173"/>
      <c r="D464" s="173"/>
      <c r="E464" s="173"/>
      <c r="F464" s="173"/>
      <c r="G464" s="173"/>
      <c r="H464" s="173"/>
      <c r="I464" s="173"/>
      <c r="J464" s="173"/>
      <c r="K464" s="173"/>
      <c r="L464" s="173"/>
      <c r="M464" s="173"/>
      <c r="N464" s="173"/>
      <c r="O464" s="173"/>
      <c r="P464" s="173"/>
      <c r="Q464" s="173"/>
      <c r="R464" s="173"/>
      <c r="S464" s="173"/>
      <c r="T464" s="173"/>
    </row>
    <row r="465" spans="1:20" ht="56.25" customHeight="1">
      <c r="A465" s="174" t="s">
        <v>8</v>
      </c>
      <c r="B465" s="175"/>
      <c r="C465" s="178" t="s">
        <v>101</v>
      </c>
      <c r="D465" s="179"/>
      <c r="E465" s="164" t="s">
        <v>93</v>
      </c>
      <c r="F465" s="165"/>
      <c r="G465" s="252" t="s">
        <v>94</v>
      </c>
      <c r="H465" s="253"/>
      <c r="I465" s="167" t="s">
        <v>95</v>
      </c>
      <c r="J465" s="168"/>
      <c r="K465" s="267" t="s">
        <v>96</v>
      </c>
      <c r="L465" s="268"/>
      <c r="M465" s="269" t="s">
        <v>97</v>
      </c>
      <c r="N465" s="270"/>
      <c r="O465" s="21" t="s">
        <v>71</v>
      </c>
      <c r="P465" s="22" t="s">
        <v>72</v>
      </c>
      <c r="Q465" s="23" t="s">
        <v>73</v>
      </c>
      <c r="R465" s="24" t="s">
        <v>74</v>
      </c>
      <c r="S465" s="25" t="s">
        <v>75</v>
      </c>
      <c r="T465" s="26" t="s">
        <v>76</v>
      </c>
    </row>
    <row r="466" spans="1:20" ht="12.75" customHeight="1">
      <c r="A466" s="176"/>
      <c r="B466" s="177"/>
      <c r="C466" s="27" t="s">
        <v>9</v>
      </c>
      <c r="D466" s="27" t="s">
        <v>10</v>
      </c>
      <c r="E466" s="27" t="s">
        <v>9</v>
      </c>
      <c r="F466" s="27" t="s">
        <v>10</v>
      </c>
      <c r="G466" s="27" t="s">
        <v>9</v>
      </c>
      <c r="H466" s="27" t="s">
        <v>10</v>
      </c>
      <c r="I466" s="27" t="s">
        <v>9</v>
      </c>
      <c r="J466" s="27" t="s">
        <v>10</v>
      </c>
      <c r="K466" s="27" t="s">
        <v>9</v>
      </c>
      <c r="L466" s="27" t="s">
        <v>10</v>
      </c>
      <c r="M466" s="27" t="s">
        <v>9</v>
      </c>
      <c r="N466" s="27" t="s">
        <v>10</v>
      </c>
      <c r="O466" s="27" t="s">
        <v>99</v>
      </c>
      <c r="P466" s="27" t="s">
        <v>100</v>
      </c>
      <c r="Q466" s="27" t="s">
        <v>100</v>
      </c>
      <c r="R466" s="27" t="s">
        <v>118</v>
      </c>
      <c r="S466" s="27" t="s">
        <v>118</v>
      </c>
      <c r="T466" s="27" t="s">
        <v>118</v>
      </c>
    </row>
    <row r="467" spans="1:20" ht="12.75" customHeight="1">
      <c r="A467" s="148" t="s">
        <v>11</v>
      </c>
      <c r="B467" s="149">
        <v>1</v>
      </c>
      <c r="C467" s="8">
        <f t="array" ref="C467">IF($I$2="Длительное проживание от 30 ночей ",
INDEX(GRID!$B$4:$U$15,MATCH(C$7,GRID!$A$4:$A$15,0),MATCH(1,($U$2=GRID!$B$1:$U$1)*(КАЛЕНДАРЬ!AS4=GRID!$B$3:$U$3),0))*GRID!$H$42,
ROUNDUP(INDEX(GRID!$B$4:$U$15,MATCH(C$7,GRID!$A$4:$A$15,0),MATCH(1,($U$2=GRID!$B$1:$U$1)*(КАЛЕНДАРЬ!AS4=GRID!$B$3:$U$3),0))*GRID!$H$42*(1-GRID!$H$43),0))</f>
        <v>19800</v>
      </c>
      <c r="D467" s="8">
        <f t="array" ref="D467">IF($I$2="Длительное проживание от 30 ночей ",
INDEX(GRID!$B$18:$U$29,MATCH(C$7,GRID!$A$18:$A$29,0),MATCH(1,($U$2=GRID!$B$1:$U$1)*(КАЛЕНДАРЬ!AS4=GRID!$B$3:$U$3),0))*GRID!$H$42,
ROUNDUP(INDEX(GRID!$B$18:$U$29,MATCH(C$7,GRID!$A$18:$A$29,0),MATCH(1,($U$2=GRID!$B$1:$U$1)*(КАЛЕНДАРЬ!AS4=GRID!$B$3:$U$3),0))*GRID!$H$42*(1-GRID!$H$43),0))</f>
        <v>23400</v>
      </c>
      <c r="E467" s="8">
        <f t="array" ref="E467">IF($I$2="Длительное проживание от 30 ночей ",
INDEX(GRID!$B$4:$U$15,MATCH(E$7,GRID!$A$4:$A$15,0),MATCH(1,($U$2=GRID!$B$1:$U$1)*(КАЛЕНДАРЬ!AS4=GRID!$B$3:$U$3),0))*GRID!$H$42,
ROUNDUP(INDEX(GRID!$B$4:$U$15,MATCH(E$7,GRID!$A$4:$A$15,0),MATCH(1,($U$2=GRID!$B$1:$U$1)*(КАЛЕНДАРЬ!AS4=GRID!$B$3:$U$3),0))*GRID!$H$42*(1-GRID!$H$43),0))</f>
        <v>23760</v>
      </c>
      <c r="F467" s="8">
        <f t="array" ref="F467">IF($I$2="Длительное проживание от 30 ночей ",
INDEX(GRID!$B$18:$U$29,MATCH(E$7,GRID!$A$18:$A$29,0),MATCH(1,($U$2=GRID!$B$1:$U$1)*(КАЛЕНДАРЬ!AS4=GRID!$B$3:$U$3),0))*GRID!$H$42,
ROUNDUP(INDEX(GRID!$B$18:$U$29,MATCH(E$7,GRID!$A$18:$A$29,0),MATCH(1,($U$2=GRID!$B$1:$U$1)*(КАЛЕНДАРЬ!AS4=GRID!$B$3:$U$3),0))*GRID!$H$42*(1-GRID!$H$43),0))</f>
        <v>27360</v>
      </c>
      <c r="G467" s="57" t="s">
        <v>119</v>
      </c>
      <c r="H467" s="57" t="s">
        <v>119</v>
      </c>
      <c r="I467" s="8">
        <f t="array" ref="I467">IF($I$2="Длительное проживание от 30 ночей ",
INDEX(GRID!$B$4:$U$15,MATCH(I$7,GRID!$A$4:$A$15,0),MATCH(1,($U$2=GRID!$B$1:$U$1)*(КАЛЕНДАРЬ!AS4=GRID!$B$3:$U$3),0))*GRID!$H$42,
ROUNDUP(INDEX(GRID!$B$4:$U$15,MATCH(I$7,GRID!$A$4:$A$15,0),MATCH(1,($U$2=GRID!$B$1:$U$1)*(КАЛЕНДАРЬ!AS4=GRID!$B$3:$U$3),0))*GRID!$H$42*(1-GRID!$H$43),0))</f>
        <v>31248</v>
      </c>
      <c r="J467" s="8">
        <f t="array" ref="J467">IF($I$2="Длительное проживание от 30 ночей ",
INDEX(GRID!$B$18:$U$29,MATCH(I$7,GRID!$A$18:$A$29,0),MATCH(1,($U$2=GRID!$B$1:$U$1)*(КАЛЕНДАРЬ!AS4=GRID!$B$3:$U$3),0))*GRID!$H$42,
ROUNDUP(INDEX(GRID!$B$18:$U$29,MATCH(I$7,GRID!$A$18:$A$29,0),MATCH(1,($U$2=GRID!$B$1:$U$1)*(КАЛЕНДАРЬ!AS4=GRID!$B$3:$U$3),0))*GRID!$H$42*(1-GRID!$H$43),0))</f>
        <v>34848</v>
      </c>
      <c r="K467" s="57" t="s">
        <v>119</v>
      </c>
      <c r="L467" s="57" t="s">
        <v>119</v>
      </c>
      <c r="M467" s="8">
        <f t="array" ref="M467">IF($I$2="Длительное проживание от 30 ночей ",
INDEX(GRID!$B$4:$U$15,MATCH(M$7,GRID!$A$4:$A$15,0),MATCH(1,($U$2=GRID!$B$1:$U$1)*(КАЛЕНДАРЬ!AS4=GRID!$B$3:$U$3),0))*GRID!$H$42,
ROUNDUP(INDEX(GRID!$B$4:$U$15,MATCH(M$7,GRID!$A$4:$A$15,0),MATCH(1,($U$2=GRID!$B$1:$U$1)*(КАЛЕНДАРЬ!AS4=GRID!$B$3:$U$3),0))*GRID!$H$42*(1-GRID!$H$43),0))</f>
        <v>50040</v>
      </c>
      <c r="N467" s="8">
        <f t="array" ref="N467">IF($I$2="Длительное проживание от 30 ночей ",
INDEX(GRID!$B$18:$U$29,MATCH(M$7,GRID!$A$18:$A$29,0),MATCH(1,($U$2=GRID!$B$1:$U$1)*(КАЛЕНДАРЬ!AS4=GRID!$B$3:$U$3),0))*GRID!$H$42,
ROUNDUP(INDEX(GRID!$B$18:$U$29,MATCH(M$7,GRID!$A$18:$A$29,0),MATCH(1,($U$2=GRID!$B$1:$U$1)*(КАЛЕНДАРЬ!AS4=GRID!$B$3:$U$3),0))*GRID!$H$42*(1-GRID!$H$43),0))</f>
        <v>53640</v>
      </c>
      <c r="O467" s="57" t="s">
        <v>119</v>
      </c>
      <c r="P467" s="8">
        <f t="array" ref="P467">IF($I$2="Длительное проживание от 30 ночей ",
INDEX(GRID!$B$4:$U$15,MATCH(P$7,GRID!$A$4:$A$15,0),MATCH(1,($U$2=GRID!$B$1:$U$1)*(КАЛЕНДАРЬ!AS4=GRID!$B$3:$U$3),0))*GRID!$H$42,
ROUNDUP(INDEX(GRID!$B$4:$U$15,MATCH(P$7,GRID!$A$4:$A$15,0),MATCH(1,($U$2=GRID!$B$1:$U$1)*(КАЛЕНДАРЬ!AS4=GRID!$B$3:$U$3),0))*GRID!$H$42*(1-GRID!$H$43),0))</f>
        <v>104688</v>
      </c>
      <c r="Q467" s="8">
        <f t="array" ref="Q467">IF($I$2="Длительное проживание от 30 ночей ",
INDEX(GRID!$B$4:$U$15,MATCH(Q$7,GRID!$A$4:$A$15,0),MATCH(1,($U$2=GRID!$B$1:$U$1)*(КАЛЕНДАРЬ!AS4=GRID!$B$3:$U$3),0))*GRID!$H$42,
ROUNDUP(INDEX(GRID!$B$4:$U$15,MATCH(Q$7,GRID!$A$4:$A$15,0),MATCH(1,($U$2=GRID!$B$1:$U$1)*(КАЛЕНДАРЬ!AS4=GRID!$B$3:$U$3),0))*GRID!$H$42*(1-GRID!$H$43),0))</f>
        <v>123048</v>
      </c>
      <c r="R467" s="57" t="s">
        <v>119</v>
      </c>
      <c r="S467" s="57" t="s">
        <v>119</v>
      </c>
      <c r="T467" s="57" t="s">
        <v>119</v>
      </c>
    </row>
    <row r="468" spans="1:20" ht="12.75" customHeight="1">
      <c r="A468" s="148" t="s">
        <v>12</v>
      </c>
      <c r="B468" s="149">
        <v>2</v>
      </c>
      <c r="C468" s="8">
        <f t="array" ref="C468">IF($I$2="Длительное проживание от 30 ночей ",
INDEX(GRID!$B$4:$U$15,MATCH(C$7,GRID!$A$4:$A$15,0),MATCH(1,($U$2=GRID!$B$1:$U$1)*(КАЛЕНДАРЬ!AS5=GRID!$B$3:$U$3),0))*GRID!$H$42,
ROUNDUP(INDEX(GRID!$B$4:$U$15,MATCH(C$7,GRID!$A$4:$A$15,0),MATCH(1,($U$2=GRID!$B$1:$U$1)*(КАЛЕНДАРЬ!AS5=GRID!$B$3:$U$3),0))*GRID!$H$42*(1-GRID!$H$43),0))</f>
        <v>19800</v>
      </c>
      <c r="D468" s="8">
        <f t="array" ref="D468">IF($I$2="Длительное проживание от 30 ночей ",
INDEX(GRID!$B$18:$U$29,MATCH(C$7,GRID!$A$18:$A$29,0),MATCH(1,($U$2=GRID!$B$1:$U$1)*(КАЛЕНДАРЬ!AS5=GRID!$B$3:$U$3),0))*GRID!$H$42,
ROUNDUP(INDEX(GRID!$B$18:$U$29,MATCH(C$7,GRID!$A$18:$A$29,0),MATCH(1,($U$2=GRID!$B$1:$U$1)*(КАЛЕНДАРЬ!AS5=GRID!$B$3:$U$3),0))*GRID!$H$42*(1-GRID!$H$43),0))</f>
        <v>23400</v>
      </c>
      <c r="E468" s="8">
        <f t="array" ref="E468">IF($I$2="Длительное проживание от 30 ночей ",
INDEX(GRID!$B$4:$U$15,MATCH(E$7,GRID!$A$4:$A$15,0),MATCH(1,($U$2=GRID!$B$1:$U$1)*(КАЛЕНДАРЬ!AS5=GRID!$B$3:$U$3),0))*GRID!$H$42,
ROUNDUP(INDEX(GRID!$B$4:$U$15,MATCH(E$7,GRID!$A$4:$A$15,0),MATCH(1,($U$2=GRID!$B$1:$U$1)*(КАЛЕНДАРЬ!AS5=GRID!$B$3:$U$3),0))*GRID!$H$42*(1-GRID!$H$43),0))</f>
        <v>23760</v>
      </c>
      <c r="F468" s="8">
        <f t="array" ref="F468">IF($I$2="Длительное проживание от 30 ночей ",
INDEX(GRID!$B$18:$U$29,MATCH(E$7,GRID!$A$18:$A$29,0),MATCH(1,($U$2=GRID!$B$1:$U$1)*(КАЛЕНДАРЬ!AS5=GRID!$B$3:$U$3),0))*GRID!$H$42,
ROUNDUP(INDEX(GRID!$B$18:$U$29,MATCH(E$7,GRID!$A$18:$A$29,0),MATCH(1,($U$2=GRID!$B$1:$U$1)*(КАЛЕНДАРЬ!AS5=GRID!$B$3:$U$3),0))*GRID!$H$42*(1-GRID!$H$43),0))</f>
        <v>27360</v>
      </c>
      <c r="G468" s="57" t="s">
        <v>119</v>
      </c>
      <c r="H468" s="57" t="s">
        <v>119</v>
      </c>
      <c r="I468" s="8">
        <f t="array" ref="I468">IF($I$2="Длительное проживание от 30 ночей ",
INDEX(GRID!$B$4:$U$15,MATCH(I$7,GRID!$A$4:$A$15,0),MATCH(1,($U$2=GRID!$B$1:$U$1)*(КАЛЕНДАРЬ!AS5=GRID!$B$3:$U$3),0))*GRID!$H$42,
ROUNDUP(INDEX(GRID!$B$4:$U$15,MATCH(I$7,GRID!$A$4:$A$15,0),MATCH(1,($U$2=GRID!$B$1:$U$1)*(КАЛЕНДАРЬ!AS5=GRID!$B$3:$U$3),0))*GRID!$H$42*(1-GRID!$H$43),0))</f>
        <v>31248</v>
      </c>
      <c r="J468" s="8">
        <f t="array" ref="J468">IF($I$2="Длительное проживание от 30 ночей ",
INDEX(GRID!$B$18:$U$29,MATCH(I$7,GRID!$A$18:$A$29,0),MATCH(1,($U$2=GRID!$B$1:$U$1)*(КАЛЕНДАРЬ!AS5=GRID!$B$3:$U$3),0))*GRID!$H$42,
ROUNDUP(INDEX(GRID!$B$18:$U$29,MATCH(I$7,GRID!$A$18:$A$29,0),MATCH(1,($U$2=GRID!$B$1:$U$1)*(КАЛЕНДАРЬ!AS5=GRID!$B$3:$U$3),0))*GRID!$H$42*(1-GRID!$H$43),0))</f>
        <v>34848</v>
      </c>
      <c r="K468" s="57" t="s">
        <v>119</v>
      </c>
      <c r="L468" s="57" t="s">
        <v>119</v>
      </c>
      <c r="M468" s="8">
        <f t="array" ref="M468">IF($I$2="Длительное проживание от 30 ночей ",
INDEX(GRID!$B$4:$U$15,MATCH(M$7,GRID!$A$4:$A$15,0),MATCH(1,($U$2=GRID!$B$1:$U$1)*(КАЛЕНДАРЬ!AS5=GRID!$B$3:$U$3),0))*GRID!$H$42,
ROUNDUP(INDEX(GRID!$B$4:$U$15,MATCH(M$7,GRID!$A$4:$A$15,0),MATCH(1,($U$2=GRID!$B$1:$U$1)*(КАЛЕНДАРЬ!AS5=GRID!$B$3:$U$3),0))*GRID!$H$42*(1-GRID!$H$43),0))</f>
        <v>50040</v>
      </c>
      <c r="N468" s="8">
        <f t="array" ref="N468">IF($I$2="Длительное проживание от 30 ночей ",
INDEX(GRID!$B$18:$U$29,MATCH(M$7,GRID!$A$18:$A$29,0),MATCH(1,($U$2=GRID!$B$1:$U$1)*(КАЛЕНДАРЬ!AS5=GRID!$B$3:$U$3),0))*GRID!$H$42,
ROUNDUP(INDEX(GRID!$B$18:$U$29,MATCH(M$7,GRID!$A$18:$A$29,0),MATCH(1,($U$2=GRID!$B$1:$U$1)*(КАЛЕНДАРЬ!AS5=GRID!$B$3:$U$3),0))*GRID!$H$42*(1-GRID!$H$43),0))</f>
        <v>53640</v>
      </c>
      <c r="O468" s="57" t="s">
        <v>119</v>
      </c>
      <c r="P468" s="8">
        <f t="array" ref="P468">IF($I$2="Длительное проживание от 30 ночей ",
INDEX(GRID!$B$4:$U$15,MATCH(P$7,GRID!$A$4:$A$15,0),MATCH(1,($U$2=GRID!$B$1:$U$1)*(КАЛЕНДАРЬ!AS5=GRID!$B$3:$U$3),0))*GRID!$H$42,
ROUNDUP(INDEX(GRID!$B$4:$U$15,MATCH(P$7,GRID!$A$4:$A$15,0),MATCH(1,($U$2=GRID!$B$1:$U$1)*(КАЛЕНДАРЬ!AS5=GRID!$B$3:$U$3),0))*GRID!$H$42*(1-GRID!$H$43),0))</f>
        <v>104688</v>
      </c>
      <c r="Q468" s="8">
        <f t="array" ref="Q468">IF($I$2="Длительное проживание от 30 ночей ",
INDEX(GRID!$B$4:$U$15,MATCH(Q$7,GRID!$A$4:$A$15,0),MATCH(1,($U$2=GRID!$B$1:$U$1)*(КАЛЕНДАРЬ!AS5=GRID!$B$3:$U$3),0))*GRID!$H$42,
ROUNDUP(INDEX(GRID!$B$4:$U$15,MATCH(Q$7,GRID!$A$4:$A$15,0),MATCH(1,($U$2=GRID!$B$1:$U$1)*(КАЛЕНДАРЬ!AS5=GRID!$B$3:$U$3),0))*GRID!$H$42*(1-GRID!$H$43),0))</f>
        <v>123048</v>
      </c>
      <c r="R468" s="57" t="s">
        <v>119</v>
      </c>
      <c r="S468" s="57" t="s">
        <v>119</v>
      </c>
      <c r="T468" s="57" t="s">
        <v>119</v>
      </c>
    </row>
    <row r="469" spans="1:20" ht="12.75" customHeight="1">
      <c r="A469" s="148" t="s">
        <v>13</v>
      </c>
      <c r="B469" s="149">
        <v>3</v>
      </c>
      <c r="C469" s="8">
        <f t="array" ref="C469">IF($I$2="Длительное проживание от 30 ночей ",
INDEX(GRID!$B$4:$U$15,MATCH(C$7,GRID!$A$4:$A$15,0),MATCH(1,($U$2=GRID!$B$1:$U$1)*(КАЛЕНДАРЬ!AS6=GRID!$B$3:$U$3),0))*GRID!$H$42,
ROUNDUP(INDEX(GRID!$B$4:$U$15,MATCH(C$7,GRID!$A$4:$A$15,0),MATCH(1,($U$2=GRID!$B$1:$U$1)*(КАЛЕНДАРЬ!AS6=GRID!$B$3:$U$3),0))*GRID!$H$42*(1-GRID!$H$43),0))</f>
        <v>19800</v>
      </c>
      <c r="D469" s="8">
        <f t="array" ref="D469">IF($I$2="Длительное проживание от 30 ночей ",
INDEX(GRID!$B$18:$U$29,MATCH(C$7,GRID!$A$18:$A$29,0),MATCH(1,($U$2=GRID!$B$1:$U$1)*(КАЛЕНДАРЬ!AS6=GRID!$B$3:$U$3),0))*GRID!$H$42,
ROUNDUP(INDEX(GRID!$B$18:$U$29,MATCH(C$7,GRID!$A$18:$A$29,0),MATCH(1,($U$2=GRID!$B$1:$U$1)*(КАЛЕНДАРЬ!AS6=GRID!$B$3:$U$3),0))*GRID!$H$42*(1-GRID!$H$43),0))</f>
        <v>23400</v>
      </c>
      <c r="E469" s="8">
        <f t="array" ref="E469">IF($I$2="Длительное проживание от 30 ночей ",
INDEX(GRID!$B$4:$U$15,MATCH(E$7,GRID!$A$4:$A$15,0),MATCH(1,($U$2=GRID!$B$1:$U$1)*(КАЛЕНДАРЬ!AS6=GRID!$B$3:$U$3),0))*GRID!$H$42,
ROUNDUP(INDEX(GRID!$B$4:$U$15,MATCH(E$7,GRID!$A$4:$A$15,0),MATCH(1,($U$2=GRID!$B$1:$U$1)*(КАЛЕНДАРЬ!AS6=GRID!$B$3:$U$3),0))*GRID!$H$42*(1-GRID!$H$43),0))</f>
        <v>23760</v>
      </c>
      <c r="F469" s="8">
        <f t="array" ref="F469">IF($I$2="Длительное проживание от 30 ночей ",
INDEX(GRID!$B$18:$U$29,MATCH(E$7,GRID!$A$18:$A$29,0),MATCH(1,($U$2=GRID!$B$1:$U$1)*(КАЛЕНДАРЬ!AS6=GRID!$B$3:$U$3),0))*GRID!$H$42,
ROUNDUP(INDEX(GRID!$B$18:$U$29,MATCH(E$7,GRID!$A$18:$A$29,0),MATCH(1,($U$2=GRID!$B$1:$U$1)*(КАЛЕНДАРЬ!AS6=GRID!$B$3:$U$3),0))*GRID!$H$42*(1-GRID!$H$43),0))</f>
        <v>27360</v>
      </c>
      <c r="G469" s="57" t="s">
        <v>119</v>
      </c>
      <c r="H469" s="57" t="s">
        <v>119</v>
      </c>
      <c r="I469" s="8">
        <f t="array" ref="I469">IF($I$2="Длительное проживание от 30 ночей ",
INDEX(GRID!$B$4:$U$15,MATCH(I$7,GRID!$A$4:$A$15,0),MATCH(1,($U$2=GRID!$B$1:$U$1)*(КАЛЕНДАРЬ!AS6=GRID!$B$3:$U$3),0))*GRID!$H$42,
ROUNDUP(INDEX(GRID!$B$4:$U$15,MATCH(I$7,GRID!$A$4:$A$15,0),MATCH(1,($U$2=GRID!$B$1:$U$1)*(КАЛЕНДАРЬ!AS6=GRID!$B$3:$U$3),0))*GRID!$H$42*(1-GRID!$H$43),0))</f>
        <v>31248</v>
      </c>
      <c r="J469" s="8">
        <f t="array" ref="J469">IF($I$2="Длительное проживание от 30 ночей ",
INDEX(GRID!$B$18:$U$29,MATCH(I$7,GRID!$A$18:$A$29,0),MATCH(1,($U$2=GRID!$B$1:$U$1)*(КАЛЕНДАРЬ!AS6=GRID!$B$3:$U$3),0))*GRID!$H$42,
ROUNDUP(INDEX(GRID!$B$18:$U$29,MATCH(I$7,GRID!$A$18:$A$29,0),MATCH(1,($U$2=GRID!$B$1:$U$1)*(КАЛЕНДАРЬ!AS6=GRID!$B$3:$U$3),0))*GRID!$H$42*(1-GRID!$H$43),0))</f>
        <v>34848</v>
      </c>
      <c r="K469" s="57" t="s">
        <v>119</v>
      </c>
      <c r="L469" s="57" t="s">
        <v>119</v>
      </c>
      <c r="M469" s="8">
        <f t="array" ref="M469">IF($I$2="Длительное проживание от 30 ночей ",
INDEX(GRID!$B$4:$U$15,MATCH(M$7,GRID!$A$4:$A$15,0),MATCH(1,($U$2=GRID!$B$1:$U$1)*(КАЛЕНДАРЬ!AS6=GRID!$B$3:$U$3),0))*GRID!$H$42,
ROUNDUP(INDEX(GRID!$B$4:$U$15,MATCH(M$7,GRID!$A$4:$A$15,0),MATCH(1,($U$2=GRID!$B$1:$U$1)*(КАЛЕНДАРЬ!AS6=GRID!$B$3:$U$3),0))*GRID!$H$42*(1-GRID!$H$43),0))</f>
        <v>50040</v>
      </c>
      <c r="N469" s="8">
        <f t="array" ref="N469">IF($I$2="Длительное проживание от 30 ночей ",
INDEX(GRID!$B$18:$U$29,MATCH(M$7,GRID!$A$18:$A$29,0),MATCH(1,($U$2=GRID!$B$1:$U$1)*(КАЛЕНДАРЬ!AS6=GRID!$B$3:$U$3),0))*GRID!$H$42,
ROUNDUP(INDEX(GRID!$B$18:$U$29,MATCH(M$7,GRID!$A$18:$A$29,0),MATCH(1,($U$2=GRID!$B$1:$U$1)*(КАЛЕНДАРЬ!AS6=GRID!$B$3:$U$3),0))*GRID!$H$42*(1-GRID!$H$43),0))</f>
        <v>53640</v>
      </c>
      <c r="O469" s="57" t="s">
        <v>119</v>
      </c>
      <c r="P469" s="8">
        <f t="array" ref="P469">IF($I$2="Длительное проживание от 30 ночей ",
INDEX(GRID!$B$4:$U$15,MATCH(P$7,GRID!$A$4:$A$15,0),MATCH(1,($U$2=GRID!$B$1:$U$1)*(КАЛЕНДАРЬ!AS6=GRID!$B$3:$U$3),0))*GRID!$H$42,
ROUNDUP(INDEX(GRID!$B$4:$U$15,MATCH(P$7,GRID!$A$4:$A$15,0),MATCH(1,($U$2=GRID!$B$1:$U$1)*(КАЛЕНДАРЬ!AS6=GRID!$B$3:$U$3),0))*GRID!$H$42*(1-GRID!$H$43),0))</f>
        <v>104688</v>
      </c>
      <c r="Q469" s="8">
        <f t="array" ref="Q469">IF($I$2="Длительное проживание от 30 ночей ",
INDEX(GRID!$B$4:$U$15,MATCH(Q$7,GRID!$A$4:$A$15,0),MATCH(1,($U$2=GRID!$B$1:$U$1)*(КАЛЕНДАРЬ!AS6=GRID!$B$3:$U$3),0))*GRID!$H$42,
ROUNDUP(INDEX(GRID!$B$4:$U$15,MATCH(Q$7,GRID!$A$4:$A$15,0),MATCH(1,($U$2=GRID!$B$1:$U$1)*(КАЛЕНДАРЬ!AS6=GRID!$B$3:$U$3),0))*GRID!$H$42*(1-GRID!$H$43),0))</f>
        <v>123048</v>
      </c>
      <c r="R469" s="57" t="s">
        <v>119</v>
      </c>
      <c r="S469" s="57" t="s">
        <v>119</v>
      </c>
      <c r="T469" s="57" t="s">
        <v>119</v>
      </c>
    </row>
    <row r="470" spans="1:20" ht="12.75" customHeight="1">
      <c r="A470" s="148" t="s">
        <v>14</v>
      </c>
      <c r="B470" s="149">
        <v>4</v>
      </c>
      <c r="C470" s="8">
        <f t="array" ref="C470">IF($I$2="Длительное проживание от 30 ночей ",
INDEX(GRID!$B$4:$U$15,MATCH(C$7,GRID!$A$4:$A$15,0),MATCH(1,($U$2=GRID!$B$1:$U$1)*(КАЛЕНДАРЬ!AS7=GRID!$B$3:$U$3),0))*GRID!$H$42,
ROUNDUP(INDEX(GRID!$B$4:$U$15,MATCH(C$7,GRID!$A$4:$A$15,0),MATCH(1,($U$2=GRID!$B$1:$U$1)*(КАЛЕНДАРЬ!AS7=GRID!$B$3:$U$3),0))*GRID!$H$42*(1-GRID!$H$43),0))</f>
        <v>19800</v>
      </c>
      <c r="D470" s="8">
        <f t="array" ref="D470">IF($I$2="Длительное проживание от 30 ночей ",
INDEX(GRID!$B$18:$U$29,MATCH(C$7,GRID!$A$18:$A$29,0),MATCH(1,($U$2=GRID!$B$1:$U$1)*(КАЛЕНДАРЬ!AS7=GRID!$B$3:$U$3),0))*GRID!$H$42,
ROUNDUP(INDEX(GRID!$B$18:$U$29,MATCH(C$7,GRID!$A$18:$A$29,0),MATCH(1,($U$2=GRID!$B$1:$U$1)*(КАЛЕНДАРЬ!AS7=GRID!$B$3:$U$3),0))*GRID!$H$42*(1-GRID!$H$43),0))</f>
        <v>23400</v>
      </c>
      <c r="E470" s="8">
        <f t="array" ref="E470">IF($I$2="Длительное проживание от 30 ночей ",
INDEX(GRID!$B$4:$U$15,MATCH(E$7,GRID!$A$4:$A$15,0),MATCH(1,($U$2=GRID!$B$1:$U$1)*(КАЛЕНДАРЬ!AS7=GRID!$B$3:$U$3),0))*GRID!$H$42,
ROUNDUP(INDEX(GRID!$B$4:$U$15,MATCH(E$7,GRID!$A$4:$A$15,0),MATCH(1,($U$2=GRID!$B$1:$U$1)*(КАЛЕНДАРЬ!AS7=GRID!$B$3:$U$3),0))*GRID!$H$42*(1-GRID!$H$43),0))</f>
        <v>23760</v>
      </c>
      <c r="F470" s="8">
        <f t="array" ref="F470">IF($I$2="Длительное проживание от 30 ночей ",
INDEX(GRID!$B$18:$U$29,MATCH(E$7,GRID!$A$18:$A$29,0),MATCH(1,($U$2=GRID!$B$1:$U$1)*(КАЛЕНДАРЬ!AS7=GRID!$B$3:$U$3),0))*GRID!$H$42,
ROUNDUP(INDEX(GRID!$B$18:$U$29,MATCH(E$7,GRID!$A$18:$A$29,0),MATCH(1,($U$2=GRID!$B$1:$U$1)*(КАЛЕНДАРЬ!AS7=GRID!$B$3:$U$3),0))*GRID!$H$42*(1-GRID!$H$43),0))</f>
        <v>27360</v>
      </c>
      <c r="G470" s="57" t="s">
        <v>119</v>
      </c>
      <c r="H470" s="57" t="s">
        <v>119</v>
      </c>
      <c r="I470" s="8">
        <f t="array" ref="I470">IF($I$2="Длительное проживание от 30 ночей ",
INDEX(GRID!$B$4:$U$15,MATCH(I$7,GRID!$A$4:$A$15,0),MATCH(1,($U$2=GRID!$B$1:$U$1)*(КАЛЕНДАРЬ!AS7=GRID!$B$3:$U$3),0))*GRID!$H$42,
ROUNDUP(INDEX(GRID!$B$4:$U$15,MATCH(I$7,GRID!$A$4:$A$15,0),MATCH(1,($U$2=GRID!$B$1:$U$1)*(КАЛЕНДАРЬ!AS7=GRID!$B$3:$U$3),0))*GRID!$H$42*(1-GRID!$H$43),0))</f>
        <v>31248</v>
      </c>
      <c r="J470" s="8">
        <f t="array" ref="J470">IF($I$2="Длительное проживание от 30 ночей ",
INDEX(GRID!$B$18:$U$29,MATCH(I$7,GRID!$A$18:$A$29,0),MATCH(1,($U$2=GRID!$B$1:$U$1)*(КАЛЕНДАРЬ!AS7=GRID!$B$3:$U$3),0))*GRID!$H$42,
ROUNDUP(INDEX(GRID!$B$18:$U$29,MATCH(I$7,GRID!$A$18:$A$29,0),MATCH(1,($U$2=GRID!$B$1:$U$1)*(КАЛЕНДАРЬ!AS7=GRID!$B$3:$U$3),0))*GRID!$H$42*(1-GRID!$H$43),0))</f>
        <v>34848</v>
      </c>
      <c r="K470" s="57" t="s">
        <v>119</v>
      </c>
      <c r="L470" s="57" t="s">
        <v>119</v>
      </c>
      <c r="M470" s="8">
        <f t="array" ref="M470">IF($I$2="Длительное проживание от 30 ночей ",
INDEX(GRID!$B$4:$U$15,MATCH(M$7,GRID!$A$4:$A$15,0),MATCH(1,($U$2=GRID!$B$1:$U$1)*(КАЛЕНДАРЬ!AS7=GRID!$B$3:$U$3),0))*GRID!$H$42,
ROUNDUP(INDEX(GRID!$B$4:$U$15,MATCH(M$7,GRID!$A$4:$A$15,0),MATCH(1,($U$2=GRID!$B$1:$U$1)*(КАЛЕНДАРЬ!AS7=GRID!$B$3:$U$3),0))*GRID!$H$42*(1-GRID!$H$43),0))</f>
        <v>50040</v>
      </c>
      <c r="N470" s="8">
        <f t="array" ref="N470">IF($I$2="Длительное проживание от 30 ночей ",
INDEX(GRID!$B$18:$U$29,MATCH(M$7,GRID!$A$18:$A$29,0),MATCH(1,($U$2=GRID!$B$1:$U$1)*(КАЛЕНДАРЬ!AS7=GRID!$B$3:$U$3),0))*GRID!$H$42,
ROUNDUP(INDEX(GRID!$B$18:$U$29,MATCH(M$7,GRID!$A$18:$A$29,0),MATCH(1,($U$2=GRID!$B$1:$U$1)*(КАЛЕНДАРЬ!AS7=GRID!$B$3:$U$3),0))*GRID!$H$42*(1-GRID!$H$43),0))</f>
        <v>53640</v>
      </c>
      <c r="O470" s="57" t="s">
        <v>119</v>
      </c>
      <c r="P470" s="8">
        <f t="array" ref="P470">IF($I$2="Длительное проживание от 30 ночей ",
INDEX(GRID!$B$4:$U$15,MATCH(P$7,GRID!$A$4:$A$15,0),MATCH(1,($U$2=GRID!$B$1:$U$1)*(КАЛЕНДАРЬ!AS7=GRID!$B$3:$U$3),0))*GRID!$H$42,
ROUNDUP(INDEX(GRID!$B$4:$U$15,MATCH(P$7,GRID!$A$4:$A$15,0),MATCH(1,($U$2=GRID!$B$1:$U$1)*(КАЛЕНДАРЬ!AS7=GRID!$B$3:$U$3),0))*GRID!$H$42*(1-GRID!$H$43),0))</f>
        <v>104688</v>
      </c>
      <c r="Q470" s="8">
        <f t="array" ref="Q470">IF($I$2="Длительное проживание от 30 ночей ",
INDEX(GRID!$B$4:$U$15,MATCH(Q$7,GRID!$A$4:$A$15,0),MATCH(1,($U$2=GRID!$B$1:$U$1)*(КАЛЕНДАРЬ!AS7=GRID!$B$3:$U$3),0))*GRID!$H$42,
ROUNDUP(INDEX(GRID!$B$4:$U$15,MATCH(Q$7,GRID!$A$4:$A$15,0),MATCH(1,($U$2=GRID!$B$1:$U$1)*(КАЛЕНДАРЬ!AS7=GRID!$B$3:$U$3),0))*GRID!$H$42*(1-GRID!$H$43),0))</f>
        <v>123048</v>
      </c>
      <c r="R470" s="57" t="s">
        <v>119</v>
      </c>
      <c r="S470" s="57" t="s">
        <v>119</v>
      </c>
      <c r="T470" s="57" t="s">
        <v>119</v>
      </c>
    </row>
    <row r="471" spans="1:20" ht="12.75" customHeight="1">
      <c r="A471" s="148" t="s">
        <v>15</v>
      </c>
      <c r="B471" s="149">
        <v>5</v>
      </c>
      <c r="C471" s="8">
        <f t="array" ref="C471">IF($I$2="Длительное проживание от 30 ночей ",
INDEX(GRID!$B$4:$U$15,MATCH(C$7,GRID!$A$4:$A$15,0),MATCH(1,($U$2=GRID!$B$1:$U$1)*(КАЛЕНДАРЬ!AS8=GRID!$B$3:$U$3),0))*GRID!$H$42,
ROUNDUP(INDEX(GRID!$B$4:$U$15,MATCH(C$7,GRID!$A$4:$A$15,0),MATCH(1,($U$2=GRID!$B$1:$U$1)*(КАЛЕНДАРЬ!AS8=GRID!$B$3:$U$3),0))*GRID!$H$42*(1-GRID!$H$43),0))</f>
        <v>19800</v>
      </c>
      <c r="D471" s="8">
        <f t="array" ref="D471">IF($I$2="Длительное проживание от 30 ночей ",
INDEX(GRID!$B$18:$U$29,MATCH(C$7,GRID!$A$18:$A$29,0),MATCH(1,($U$2=GRID!$B$1:$U$1)*(КАЛЕНДАРЬ!AS8=GRID!$B$3:$U$3),0))*GRID!$H$42,
ROUNDUP(INDEX(GRID!$B$18:$U$29,MATCH(C$7,GRID!$A$18:$A$29,0),MATCH(1,($U$2=GRID!$B$1:$U$1)*(КАЛЕНДАРЬ!AS8=GRID!$B$3:$U$3),0))*GRID!$H$42*(1-GRID!$H$43),0))</f>
        <v>23400</v>
      </c>
      <c r="E471" s="8">
        <f t="array" ref="E471">IF($I$2="Длительное проживание от 30 ночей ",
INDEX(GRID!$B$4:$U$15,MATCH(E$7,GRID!$A$4:$A$15,0),MATCH(1,($U$2=GRID!$B$1:$U$1)*(КАЛЕНДАРЬ!AS8=GRID!$B$3:$U$3),0))*GRID!$H$42,
ROUNDUP(INDEX(GRID!$B$4:$U$15,MATCH(E$7,GRID!$A$4:$A$15,0),MATCH(1,($U$2=GRID!$B$1:$U$1)*(КАЛЕНДАРЬ!AS8=GRID!$B$3:$U$3),0))*GRID!$H$42*(1-GRID!$H$43),0))</f>
        <v>23760</v>
      </c>
      <c r="F471" s="8">
        <f t="array" ref="F471">IF($I$2="Длительное проживание от 30 ночей ",
INDEX(GRID!$B$18:$U$29,MATCH(E$7,GRID!$A$18:$A$29,0),MATCH(1,($U$2=GRID!$B$1:$U$1)*(КАЛЕНДАРЬ!AS8=GRID!$B$3:$U$3),0))*GRID!$H$42,
ROUNDUP(INDEX(GRID!$B$18:$U$29,MATCH(E$7,GRID!$A$18:$A$29,0),MATCH(1,($U$2=GRID!$B$1:$U$1)*(КАЛЕНДАРЬ!AS8=GRID!$B$3:$U$3),0))*GRID!$H$42*(1-GRID!$H$43),0))</f>
        <v>27360</v>
      </c>
      <c r="G471" s="57" t="s">
        <v>119</v>
      </c>
      <c r="H471" s="57" t="s">
        <v>119</v>
      </c>
      <c r="I471" s="8">
        <f t="array" ref="I471">IF($I$2="Длительное проживание от 30 ночей ",
INDEX(GRID!$B$4:$U$15,MATCH(I$7,GRID!$A$4:$A$15,0),MATCH(1,($U$2=GRID!$B$1:$U$1)*(КАЛЕНДАРЬ!AS8=GRID!$B$3:$U$3),0))*GRID!$H$42,
ROUNDUP(INDEX(GRID!$B$4:$U$15,MATCH(I$7,GRID!$A$4:$A$15,0),MATCH(1,($U$2=GRID!$B$1:$U$1)*(КАЛЕНДАРЬ!AS8=GRID!$B$3:$U$3),0))*GRID!$H$42*(1-GRID!$H$43),0))</f>
        <v>31248</v>
      </c>
      <c r="J471" s="8">
        <f t="array" ref="J471">IF($I$2="Длительное проживание от 30 ночей ",
INDEX(GRID!$B$18:$U$29,MATCH(I$7,GRID!$A$18:$A$29,0),MATCH(1,($U$2=GRID!$B$1:$U$1)*(КАЛЕНДАРЬ!AS8=GRID!$B$3:$U$3),0))*GRID!$H$42,
ROUNDUP(INDEX(GRID!$B$18:$U$29,MATCH(I$7,GRID!$A$18:$A$29,0),MATCH(1,($U$2=GRID!$B$1:$U$1)*(КАЛЕНДАРЬ!AS8=GRID!$B$3:$U$3),0))*GRID!$H$42*(1-GRID!$H$43),0))</f>
        <v>34848</v>
      </c>
      <c r="K471" s="57" t="s">
        <v>119</v>
      </c>
      <c r="L471" s="57" t="s">
        <v>119</v>
      </c>
      <c r="M471" s="8">
        <f t="array" ref="M471">IF($I$2="Длительное проживание от 30 ночей ",
INDEX(GRID!$B$4:$U$15,MATCH(M$7,GRID!$A$4:$A$15,0),MATCH(1,($U$2=GRID!$B$1:$U$1)*(КАЛЕНДАРЬ!AS8=GRID!$B$3:$U$3),0))*GRID!$H$42,
ROUNDUP(INDEX(GRID!$B$4:$U$15,MATCH(M$7,GRID!$A$4:$A$15,0),MATCH(1,($U$2=GRID!$B$1:$U$1)*(КАЛЕНДАРЬ!AS8=GRID!$B$3:$U$3),0))*GRID!$H$42*(1-GRID!$H$43),0))</f>
        <v>50040</v>
      </c>
      <c r="N471" s="8">
        <f t="array" ref="N471">IF($I$2="Длительное проживание от 30 ночей ",
INDEX(GRID!$B$18:$U$29,MATCH(M$7,GRID!$A$18:$A$29,0),MATCH(1,($U$2=GRID!$B$1:$U$1)*(КАЛЕНДАРЬ!AS8=GRID!$B$3:$U$3),0))*GRID!$H$42,
ROUNDUP(INDEX(GRID!$B$18:$U$29,MATCH(M$7,GRID!$A$18:$A$29,0),MATCH(1,($U$2=GRID!$B$1:$U$1)*(КАЛЕНДАРЬ!AS8=GRID!$B$3:$U$3),0))*GRID!$H$42*(1-GRID!$H$43),0))</f>
        <v>53640</v>
      </c>
      <c r="O471" s="57" t="s">
        <v>119</v>
      </c>
      <c r="P471" s="8">
        <f t="array" ref="P471">IF($I$2="Длительное проживание от 30 ночей ",
INDEX(GRID!$B$4:$U$15,MATCH(P$7,GRID!$A$4:$A$15,0),MATCH(1,($U$2=GRID!$B$1:$U$1)*(КАЛЕНДАРЬ!AS8=GRID!$B$3:$U$3),0))*GRID!$H$42,
ROUNDUP(INDEX(GRID!$B$4:$U$15,MATCH(P$7,GRID!$A$4:$A$15,0),MATCH(1,($U$2=GRID!$B$1:$U$1)*(КАЛЕНДАРЬ!AS8=GRID!$B$3:$U$3),0))*GRID!$H$42*(1-GRID!$H$43),0))</f>
        <v>104688</v>
      </c>
      <c r="Q471" s="8">
        <f t="array" ref="Q471">IF($I$2="Длительное проживание от 30 ночей ",
INDEX(GRID!$B$4:$U$15,MATCH(Q$7,GRID!$A$4:$A$15,0),MATCH(1,($U$2=GRID!$B$1:$U$1)*(КАЛЕНДАРЬ!AS8=GRID!$B$3:$U$3),0))*GRID!$H$42,
ROUNDUP(INDEX(GRID!$B$4:$U$15,MATCH(Q$7,GRID!$A$4:$A$15,0),MATCH(1,($U$2=GRID!$B$1:$U$1)*(КАЛЕНДАРЬ!AS8=GRID!$B$3:$U$3),0))*GRID!$H$42*(1-GRID!$H$43),0))</f>
        <v>123048</v>
      </c>
      <c r="R471" s="57" t="s">
        <v>119</v>
      </c>
      <c r="S471" s="57" t="s">
        <v>119</v>
      </c>
      <c r="T471" s="57" t="s">
        <v>119</v>
      </c>
    </row>
    <row r="472" spans="1:20" ht="12.75" customHeight="1">
      <c r="A472" s="148" t="s">
        <v>16</v>
      </c>
      <c r="B472" s="149">
        <v>6</v>
      </c>
      <c r="C472" s="8">
        <f t="array" ref="C472">IF($I$2="Длительное проживание от 30 ночей ",
INDEX(GRID!$B$4:$U$15,MATCH(C$7,GRID!$A$4:$A$15,0),MATCH(1,($U$2=GRID!$B$1:$U$1)*(КАЛЕНДАРЬ!AS9=GRID!$B$3:$U$3),0))*GRID!$H$42,
ROUNDUP(INDEX(GRID!$B$4:$U$15,MATCH(C$7,GRID!$A$4:$A$15,0),MATCH(1,($U$2=GRID!$B$1:$U$1)*(КАЛЕНДАРЬ!AS9=GRID!$B$3:$U$3),0))*GRID!$H$42*(1-GRID!$H$43),0))</f>
        <v>26280</v>
      </c>
      <c r="D472" s="8">
        <f t="array" ref="D472">IF($I$2="Длительное проживание от 30 ночей ",
INDEX(GRID!$B$18:$U$29,MATCH(C$7,GRID!$A$18:$A$29,0),MATCH(1,($U$2=GRID!$B$1:$U$1)*(КАЛЕНДАРЬ!AS9=GRID!$B$3:$U$3),0))*GRID!$H$42,
ROUNDUP(INDEX(GRID!$B$18:$U$29,MATCH(C$7,GRID!$A$18:$A$29,0),MATCH(1,($U$2=GRID!$B$1:$U$1)*(КАЛЕНДАРЬ!AS9=GRID!$B$3:$U$3),0))*GRID!$H$42*(1-GRID!$H$43),0))</f>
        <v>29880</v>
      </c>
      <c r="E472" s="8">
        <f t="array" ref="E472">IF($I$2="Длительное проживание от 30 ночей ",
INDEX(GRID!$B$4:$U$15,MATCH(E$7,GRID!$A$4:$A$15,0),MATCH(1,($U$2=GRID!$B$1:$U$1)*(КАЛЕНДАРЬ!AS9=GRID!$B$3:$U$3),0))*GRID!$H$42,
ROUNDUP(INDEX(GRID!$B$4:$U$15,MATCH(E$7,GRID!$A$4:$A$15,0),MATCH(1,($U$2=GRID!$B$1:$U$1)*(КАЛЕНДАРЬ!AS9=GRID!$B$3:$U$3),0))*GRID!$H$42*(1-GRID!$H$43),0))</f>
        <v>31464</v>
      </c>
      <c r="F472" s="8">
        <f t="array" ref="F472">IF($I$2="Длительное проживание от 30 ночей ",
INDEX(GRID!$B$18:$U$29,MATCH(E$7,GRID!$A$18:$A$29,0),MATCH(1,($U$2=GRID!$B$1:$U$1)*(КАЛЕНДАРЬ!AS9=GRID!$B$3:$U$3),0))*GRID!$H$42,
ROUNDUP(INDEX(GRID!$B$18:$U$29,MATCH(E$7,GRID!$A$18:$A$29,0),MATCH(1,($U$2=GRID!$B$1:$U$1)*(КАЛЕНДАРЬ!AS9=GRID!$B$3:$U$3),0))*GRID!$H$42*(1-GRID!$H$43),0))</f>
        <v>35064</v>
      </c>
      <c r="G472" s="57" t="s">
        <v>119</v>
      </c>
      <c r="H472" s="57" t="s">
        <v>119</v>
      </c>
      <c r="I472" s="8">
        <f t="array" ref="I472">IF($I$2="Длительное проживание от 30 ночей ",
INDEX(GRID!$B$4:$U$15,MATCH(I$7,GRID!$A$4:$A$15,0),MATCH(1,($U$2=GRID!$B$1:$U$1)*(КАЛЕНДАРЬ!AS9=GRID!$B$3:$U$3),0))*GRID!$H$42,
ROUNDUP(INDEX(GRID!$B$4:$U$15,MATCH(I$7,GRID!$A$4:$A$15,0),MATCH(1,($U$2=GRID!$B$1:$U$1)*(КАЛЕНДАРЬ!AS9=GRID!$B$3:$U$3),0))*GRID!$H$42*(1-GRID!$H$43),0))</f>
        <v>40464</v>
      </c>
      <c r="J472" s="8">
        <f t="array" ref="J472">IF($I$2="Длительное проживание от 30 ночей ",
INDEX(GRID!$B$18:$U$29,MATCH(I$7,GRID!$A$18:$A$29,0),MATCH(1,($U$2=GRID!$B$1:$U$1)*(КАЛЕНДАРЬ!AS9=GRID!$B$3:$U$3),0))*GRID!$H$42,
ROUNDUP(INDEX(GRID!$B$18:$U$29,MATCH(I$7,GRID!$A$18:$A$29,0),MATCH(1,($U$2=GRID!$B$1:$U$1)*(КАЛЕНДАРЬ!AS9=GRID!$B$3:$U$3),0))*GRID!$H$42*(1-GRID!$H$43),0))</f>
        <v>44064</v>
      </c>
      <c r="K472" s="57" t="s">
        <v>119</v>
      </c>
      <c r="L472" s="57" t="s">
        <v>119</v>
      </c>
      <c r="M472" s="8">
        <f t="array" ref="M472">IF($I$2="Длительное проживание от 30 ночей ",
INDEX(GRID!$B$4:$U$15,MATCH(M$7,GRID!$A$4:$A$15,0),MATCH(1,($U$2=GRID!$B$1:$U$1)*(КАЛЕНДАРЬ!AS9=GRID!$B$3:$U$3),0))*GRID!$H$42,
ROUNDUP(INDEX(GRID!$B$4:$U$15,MATCH(M$7,GRID!$A$4:$A$15,0),MATCH(1,($U$2=GRID!$B$1:$U$1)*(КАЛЕНДАРЬ!AS9=GRID!$B$3:$U$3),0))*GRID!$H$42*(1-GRID!$H$43),0))</f>
        <v>60696</v>
      </c>
      <c r="N472" s="8">
        <f t="array" ref="N472">IF($I$2="Длительное проживание от 30 ночей ",
INDEX(GRID!$B$18:$U$29,MATCH(M$7,GRID!$A$18:$A$29,0),MATCH(1,($U$2=GRID!$B$1:$U$1)*(КАЛЕНДАРЬ!AS9=GRID!$B$3:$U$3),0))*GRID!$H$42,
ROUNDUP(INDEX(GRID!$B$18:$U$29,MATCH(M$7,GRID!$A$18:$A$29,0),MATCH(1,($U$2=GRID!$B$1:$U$1)*(КАЛЕНДАРЬ!AS9=GRID!$B$3:$U$3),0))*GRID!$H$42*(1-GRID!$H$43),0))</f>
        <v>64296</v>
      </c>
      <c r="O472" s="57" t="s">
        <v>119</v>
      </c>
      <c r="P472" s="8">
        <f t="array" ref="P472">IF($I$2="Длительное проживание от 30 ночей ",
INDEX(GRID!$B$4:$U$15,MATCH(P$7,GRID!$A$4:$A$15,0),MATCH(1,($U$2=GRID!$B$1:$U$1)*(КАЛЕНДАРЬ!AS9=GRID!$B$3:$U$3),0))*GRID!$H$42,
ROUNDUP(INDEX(GRID!$B$4:$U$15,MATCH(P$7,GRID!$A$4:$A$15,0),MATCH(1,($U$2=GRID!$B$1:$U$1)*(КАЛЕНДАРЬ!AS9=GRID!$B$3:$U$3),0))*GRID!$H$42*(1-GRID!$H$43),0))</f>
        <v>118944</v>
      </c>
      <c r="Q472" s="8">
        <f t="array" ref="Q472">IF($I$2="Длительное проживание от 30 ночей ",
INDEX(GRID!$B$4:$U$15,MATCH(Q$7,GRID!$A$4:$A$15,0),MATCH(1,($U$2=GRID!$B$1:$U$1)*(КАЛЕНДАРЬ!AS9=GRID!$B$3:$U$3),0))*GRID!$H$42,
ROUNDUP(INDEX(GRID!$B$4:$U$15,MATCH(Q$7,GRID!$A$4:$A$15,0),MATCH(1,($U$2=GRID!$B$1:$U$1)*(КАЛЕНДАРЬ!AS9=GRID!$B$3:$U$3),0))*GRID!$H$42*(1-GRID!$H$43),0))</f>
        <v>139464</v>
      </c>
      <c r="R472" s="57" t="s">
        <v>119</v>
      </c>
      <c r="S472" s="57" t="s">
        <v>119</v>
      </c>
      <c r="T472" s="57" t="s">
        <v>119</v>
      </c>
    </row>
    <row r="473" spans="1:20" ht="12.75" customHeight="1">
      <c r="A473" s="148" t="s">
        <v>17</v>
      </c>
      <c r="B473" s="149">
        <v>7</v>
      </c>
      <c r="C473" s="8">
        <f t="array" ref="C473">IF($I$2="Длительное проживание от 30 ночей ",
INDEX(GRID!$B$4:$U$15,MATCH(C$7,GRID!$A$4:$A$15,0),MATCH(1,($U$2=GRID!$B$1:$U$1)*(КАЛЕНДАРЬ!AS10=GRID!$B$3:$U$3),0))*GRID!$H$42,
ROUNDUP(INDEX(GRID!$B$4:$U$15,MATCH(C$7,GRID!$A$4:$A$15,0),MATCH(1,($U$2=GRID!$B$1:$U$1)*(КАЛЕНДАРЬ!AS10=GRID!$B$3:$U$3),0))*GRID!$H$42*(1-GRID!$H$43),0))</f>
        <v>26280</v>
      </c>
      <c r="D473" s="8">
        <f t="array" ref="D473">IF($I$2="Длительное проживание от 30 ночей ",
INDEX(GRID!$B$18:$U$29,MATCH(C$7,GRID!$A$18:$A$29,0),MATCH(1,($U$2=GRID!$B$1:$U$1)*(КАЛЕНДАРЬ!AS10=GRID!$B$3:$U$3),0))*GRID!$H$42,
ROUNDUP(INDEX(GRID!$B$18:$U$29,MATCH(C$7,GRID!$A$18:$A$29,0),MATCH(1,($U$2=GRID!$B$1:$U$1)*(КАЛЕНДАРЬ!AS10=GRID!$B$3:$U$3),0))*GRID!$H$42*(1-GRID!$H$43),0))</f>
        <v>29880</v>
      </c>
      <c r="E473" s="8">
        <f t="array" ref="E473">IF($I$2="Длительное проживание от 30 ночей ",
INDEX(GRID!$B$4:$U$15,MATCH(E$7,GRID!$A$4:$A$15,0),MATCH(1,($U$2=GRID!$B$1:$U$1)*(КАЛЕНДАРЬ!AS10=GRID!$B$3:$U$3),0))*GRID!$H$42,
ROUNDUP(INDEX(GRID!$B$4:$U$15,MATCH(E$7,GRID!$A$4:$A$15,0),MATCH(1,($U$2=GRID!$B$1:$U$1)*(КАЛЕНДАРЬ!AS10=GRID!$B$3:$U$3),0))*GRID!$H$42*(1-GRID!$H$43),0))</f>
        <v>31464</v>
      </c>
      <c r="F473" s="8">
        <f t="array" ref="F473">IF($I$2="Длительное проживание от 30 ночей ",
INDEX(GRID!$B$18:$U$29,MATCH(E$7,GRID!$A$18:$A$29,0),MATCH(1,($U$2=GRID!$B$1:$U$1)*(КАЛЕНДАРЬ!AS10=GRID!$B$3:$U$3),0))*GRID!$H$42,
ROUNDUP(INDEX(GRID!$B$18:$U$29,MATCH(E$7,GRID!$A$18:$A$29,0),MATCH(1,($U$2=GRID!$B$1:$U$1)*(КАЛЕНДАРЬ!AS10=GRID!$B$3:$U$3),0))*GRID!$H$42*(1-GRID!$H$43),0))</f>
        <v>35064</v>
      </c>
      <c r="G473" s="57" t="s">
        <v>119</v>
      </c>
      <c r="H473" s="57" t="s">
        <v>119</v>
      </c>
      <c r="I473" s="8">
        <f t="array" ref="I473">IF($I$2="Длительное проживание от 30 ночей ",
INDEX(GRID!$B$4:$U$15,MATCH(I$7,GRID!$A$4:$A$15,0),MATCH(1,($U$2=GRID!$B$1:$U$1)*(КАЛЕНДАРЬ!AS10=GRID!$B$3:$U$3),0))*GRID!$H$42,
ROUNDUP(INDEX(GRID!$B$4:$U$15,MATCH(I$7,GRID!$A$4:$A$15,0),MATCH(1,($U$2=GRID!$B$1:$U$1)*(КАЛЕНДАРЬ!AS10=GRID!$B$3:$U$3),0))*GRID!$H$42*(1-GRID!$H$43),0))</f>
        <v>40464</v>
      </c>
      <c r="J473" s="8">
        <f t="array" ref="J473">IF($I$2="Длительное проживание от 30 ночей ",
INDEX(GRID!$B$18:$U$29,MATCH(I$7,GRID!$A$18:$A$29,0),MATCH(1,($U$2=GRID!$B$1:$U$1)*(КАЛЕНДАРЬ!AS10=GRID!$B$3:$U$3),0))*GRID!$H$42,
ROUNDUP(INDEX(GRID!$B$18:$U$29,MATCH(I$7,GRID!$A$18:$A$29,0),MATCH(1,($U$2=GRID!$B$1:$U$1)*(КАЛЕНДАРЬ!AS10=GRID!$B$3:$U$3),0))*GRID!$H$42*(1-GRID!$H$43),0))</f>
        <v>44064</v>
      </c>
      <c r="K473" s="57" t="s">
        <v>119</v>
      </c>
      <c r="L473" s="57" t="s">
        <v>119</v>
      </c>
      <c r="M473" s="8">
        <f t="array" ref="M473">IF($I$2="Длительное проживание от 30 ночей ",
INDEX(GRID!$B$4:$U$15,MATCH(M$7,GRID!$A$4:$A$15,0),MATCH(1,($U$2=GRID!$B$1:$U$1)*(КАЛЕНДАРЬ!AS10=GRID!$B$3:$U$3),0))*GRID!$H$42,
ROUNDUP(INDEX(GRID!$B$4:$U$15,MATCH(M$7,GRID!$A$4:$A$15,0),MATCH(1,($U$2=GRID!$B$1:$U$1)*(КАЛЕНДАРЬ!AS10=GRID!$B$3:$U$3),0))*GRID!$H$42*(1-GRID!$H$43),0))</f>
        <v>60696</v>
      </c>
      <c r="N473" s="8">
        <f t="array" ref="N473">IF($I$2="Длительное проживание от 30 ночей ",
INDEX(GRID!$B$18:$U$29,MATCH(M$7,GRID!$A$18:$A$29,0),MATCH(1,($U$2=GRID!$B$1:$U$1)*(КАЛЕНДАРЬ!AS10=GRID!$B$3:$U$3),0))*GRID!$H$42,
ROUNDUP(INDEX(GRID!$B$18:$U$29,MATCH(M$7,GRID!$A$18:$A$29,0),MATCH(1,($U$2=GRID!$B$1:$U$1)*(КАЛЕНДАРЬ!AS10=GRID!$B$3:$U$3),0))*GRID!$H$42*(1-GRID!$H$43),0))</f>
        <v>64296</v>
      </c>
      <c r="O473" s="57" t="s">
        <v>119</v>
      </c>
      <c r="P473" s="8">
        <f t="array" ref="P473">IF($I$2="Длительное проживание от 30 ночей ",
INDEX(GRID!$B$4:$U$15,MATCH(P$7,GRID!$A$4:$A$15,0),MATCH(1,($U$2=GRID!$B$1:$U$1)*(КАЛЕНДАРЬ!AS10=GRID!$B$3:$U$3),0))*GRID!$H$42,
ROUNDUP(INDEX(GRID!$B$4:$U$15,MATCH(P$7,GRID!$A$4:$A$15,0),MATCH(1,($U$2=GRID!$B$1:$U$1)*(КАЛЕНДАРЬ!AS10=GRID!$B$3:$U$3),0))*GRID!$H$42*(1-GRID!$H$43),0))</f>
        <v>118944</v>
      </c>
      <c r="Q473" s="8">
        <f t="array" ref="Q473">IF($I$2="Длительное проживание от 30 ночей ",
INDEX(GRID!$B$4:$U$15,MATCH(Q$7,GRID!$A$4:$A$15,0),MATCH(1,($U$2=GRID!$B$1:$U$1)*(КАЛЕНДАРЬ!AS10=GRID!$B$3:$U$3),0))*GRID!$H$42,
ROUNDUP(INDEX(GRID!$B$4:$U$15,MATCH(Q$7,GRID!$A$4:$A$15,0),MATCH(1,($U$2=GRID!$B$1:$U$1)*(КАЛЕНДАРЬ!AS10=GRID!$B$3:$U$3),0))*GRID!$H$42*(1-GRID!$H$43),0))</f>
        <v>139464</v>
      </c>
      <c r="R473" s="57" t="s">
        <v>119</v>
      </c>
      <c r="S473" s="57" t="s">
        <v>119</v>
      </c>
      <c r="T473" s="57" t="s">
        <v>119</v>
      </c>
    </row>
    <row r="474" spans="1:20" ht="12.75" customHeight="1">
      <c r="A474" s="148" t="s">
        <v>11</v>
      </c>
      <c r="B474" s="149">
        <v>8</v>
      </c>
      <c r="C474" s="8">
        <f t="array" ref="C474">IF($I$2="Длительное проживание от 30 ночей ",
INDEX(GRID!$B$4:$U$15,MATCH(C$7,GRID!$A$4:$A$15,0),MATCH(1,($U$2=GRID!$B$1:$U$1)*(КАЛЕНДАРЬ!AS11=GRID!$B$3:$U$3),0))*GRID!$H$42,
ROUNDUP(INDEX(GRID!$B$4:$U$15,MATCH(C$7,GRID!$A$4:$A$15,0),MATCH(1,($U$2=GRID!$B$1:$U$1)*(КАЛЕНДАРЬ!AS11=GRID!$B$3:$U$3),0))*GRID!$H$42*(1-GRID!$H$43),0))</f>
        <v>26280</v>
      </c>
      <c r="D474" s="8">
        <f t="array" ref="D474">IF($I$2="Длительное проживание от 30 ночей ",
INDEX(GRID!$B$18:$U$29,MATCH(C$7,GRID!$A$18:$A$29,0),MATCH(1,($U$2=GRID!$B$1:$U$1)*(КАЛЕНДАРЬ!AS11=GRID!$B$3:$U$3),0))*GRID!$H$42,
ROUNDUP(INDEX(GRID!$B$18:$U$29,MATCH(C$7,GRID!$A$18:$A$29,0),MATCH(1,($U$2=GRID!$B$1:$U$1)*(КАЛЕНДАРЬ!AS11=GRID!$B$3:$U$3),0))*GRID!$H$42*(1-GRID!$H$43),0))</f>
        <v>29880</v>
      </c>
      <c r="E474" s="8">
        <f t="array" ref="E474">IF($I$2="Длительное проживание от 30 ночей ",
INDEX(GRID!$B$4:$U$15,MATCH(E$7,GRID!$A$4:$A$15,0),MATCH(1,($U$2=GRID!$B$1:$U$1)*(КАЛЕНДАРЬ!AS11=GRID!$B$3:$U$3),0))*GRID!$H$42,
ROUNDUP(INDEX(GRID!$B$4:$U$15,MATCH(E$7,GRID!$A$4:$A$15,0),MATCH(1,($U$2=GRID!$B$1:$U$1)*(КАЛЕНДАРЬ!AS11=GRID!$B$3:$U$3),0))*GRID!$H$42*(1-GRID!$H$43),0))</f>
        <v>31464</v>
      </c>
      <c r="F474" s="8">
        <f t="array" ref="F474">IF($I$2="Длительное проживание от 30 ночей ",
INDEX(GRID!$B$18:$U$29,MATCH(E$7,GRID!$A$18:$A$29,0),MATCH(1,($U$2=GRID!$B$1:$U$1)*(КАЛЕНДАРЬ!AS11=GRID!$B$3:$U$3),0))*GRID!$H$42,
ROUNDUP(INDEX(GRID!$B$18:$U$29,MATCH(E$7,GRID!$A$18:$A$29,0),MATCH(1,($U$2=GRID!$B$1:$U$1)*(КАЛЕНДАРЬ!AS11=GRID!$B$3:$U$3),0))*GRID!$H$42*(1-GRID!$H$43),0))</f>
        <v>35064</v>
      </c>
      <c r="G474" s="57" t="s">
        <v>119</v>
      </c>
      <c r="H474" s="57" t="s">
        <v>119</v>
      </c>
      <c r="I474" s="8">
        <f t="array" ref="I474">IF($I$2="Длительное проживание от 30 ночей ",
INDEX(GRID!$B$4:$U$15,MATCH(I$7,GRID!$A$4:$A$15,0),MATCH(1,($U$2=GRID!$B$1:$U$1)*(КАЛЕНДАРЬ!AS11=GRID!$B$3:$U$3),0))*GRID!$H$42,
ROUNDUP(INDEX(GRID!$B$4:$U$15,MATCH(I$7,GRID!$A$4:$A$15,0),MATCH(1,($U$2=GRID!$B$1:$U$1)*(КАЛЕНДАРЬ!AS11=GRID!$B$3:$U$3),0))*GRID!$H$42*(1-GRID!$H$43),0))</f>
        <v>40464</v>
      </c>
      <c r="J474" s="8">
        <f t="array" ref="J474">IF($I$2="Длительное проживание от 30 ночей ",
INDEX(GRID!$B$18:$U$29,MATCH(I$7,GRID!$A$18:$A$29,0),MATCH(1,($U$2=GRID!$B$1:$U$1)*(КАЛЕНДАРЬ!AS11=GRID!$B$3:$U$3),0))*GRID!$H$42,
ROUNDUP(INDEX(GRID!$B$18:$U$29,MATCH(I$7,GRID!$A$18:$A$29,0),MATCH(1,($U$2=GRID!$B$1:$U$1)*(КАЛЕНДАРЬ!AS11=GRID!$B$3:$U$3),0))*GRID!$H$42*(1-GRID!$H$43),0))</f>
        <v>44064</v>
      </c>
      <c r="K474" s="57" t="s">
        <v>119</v>
      </c>
      <c r="L474" s="57" t="s">
        <v>119</v>
      </c>
      <c r="M474" s="8">
        <f t="array" ref="M474">IF($I$2="Длительное проживание от 30 ночей ",
INDEX(GRID!$B$4:$U$15,MATCH(M$7,GRID!$A$4:$A$15,0),MATCH(1,($U$2=GRID!$B$1:$U$1)*(КАЛЕНДАРЬ!AS11=GRID!$B$3:$U$3),0))*GRID!$H$42,
ROUNDUP(INDEX(GRID!$B$4:$U$15,MATCH(M$7,GRID!$A$4:$A$15,0),MATCH(1,($U$2=GRID!$B$1:$U$1)*(КАЛЕНДАРЬ!AS11=GRID!$B$3:$U$3),0))*GRID!$H$42*(1-GRID!$H$43),0))</f>
        <v>60696</v>
      </c>
      <c r="N474" s="8">
        <f t="array" ref="N474">IF($I$2="Длительное проживание от 30 ночей ",
INDEX(GRID!$B$18:$U$29,MATCH(M$7,GRID!$A$18:$A$29,0),MATCH(1,($U$2=GRID!$B$1:$U$1)*(КАЛЕНДАРЬ!AS11=GRID!$B$3:$U$3),0))*GRID!$H$42,
ROUNDUP(INDEX(GRID!$B$18:$U$29,MATCH(M$7,GRID!$A$18:$A$29,0),MATCH(1,($U$2=GRID!$B$1:$U$1)*(КАЛЕНДАРЬ!AS11=GRID!$B$3:$U$3),0))*GRID!$H$42*(1-GRID!$H$43),0))</f>
        <v>64296</v>
      </c>
      <c r="O474" s="57" t="s">
        <v>119</v>
      </c>
      <c r="P474" s="8">
        <f t="array" ref="P474">IF($I$2="Длительное проживание от 30 ночей ",
INDEX(GRID!$B$4:$U$15,MATCH(P$7,GRID!$A$4:$A$15,0),MATCH(1,($U$2=GRID!$B$1:$U$1)*(КАЛЕНДАРЬ!AS11=GRID!$B$3:$U$3),0))*GRID!$H$42,
ROUNDUP(INDEX(GRID!$B$4:$U$15,MATCH(P$7,GRID!$A$4:$A$15,0),MATCH(1,($U$2=GRID!$B$1:$U$1)*(КАЛЕНДАРЬ!AS11=GRID!$B$3:$U$3),0))*GRID!$H$42*(1-GRID!$H$43),0))</f>
        <v>118944</v>
      </c>
      <c r="Q474" s="8">
        <f t="array" ref="Q474">IF($I$2="Длительное проживание от 30 ночей ",
INDEX(GRID!$B$4:$U$15,MATCH(Q$7,GRID!$A$4:$A$15,0),MATCH(1,($U$2=GRID!$B$1:$U$1)*(КАЛЕНДАРЬ!AS11=GRID!$B$3:$U$3),0))*GRID!$H$42,
ROUNDUP(INDEX(GRID!$B$4:$U$15,MATCH(Q$7,GRID!$A$4:$A$15,0),MATCH(1,($U$2=GRID!$B$1:$U$1)*(КАЛЕНДАРЬ!AS11=GRID!$B$3:$U$3),0))*GRID!$H$42*(1-GRID!$H$43),0))</f>
        <v>139464</v>
      </c>
      <c r="R474" s="57" t="s">
        <v>119</v>
      </c>
      <c r="S474" s="57" t="s">
        <v>119</v>
      </c>
      <c r="T474" s="57" t="s">
        <v>119</v>
      </c>
    </row>
    <row r="475" spans="1:20" ht="12.75" customHeight="1">
      <c r="A475" s="148" t="s">
        <v>12</v>
      </c>
      <c r="B475" s="149">
        <v>9</v>
      </c>
      <c r="C475" s="8">
        <f t="array" ref="C475">IF($I$2="Длительное проживание от 30 ночей ",
INDEX(GRID!$B$4:$U$15,MATCH(C$7,GRID!$A$4:$A$15,0),MATCH(1,($U$2=GRID!$B$1:$U$1)*(КАЛЕНДАРЬ!AS12=GRID!$B$3:$U$3),0))*GRID!$H$42,
ROUNDUP(INDEX(GRID!$B$4:$U$15,MATCH(C$7,GRID!$A$4:$A$15,0),MATCH(1,($U$2=GRID!$B$1:$U$1)*(КАЛЕНДАРЬ!AS12=GRID!$B$3:$U$3),0))*GRID!$H$42*(1-GRID!$H$43),0))</f>
        <v>21744</v>
      </c>
      <c r="D475" s="8">
        <f t="array" ref="D475">IF($I$2="Длительное проживание от 30 ночей ",
INDEX(GRID!$B$18:$U$29,MATCH(C$7,GRID!$A$18:$A$29,0),MATCH(1,($U$2=GRID!$B$1:$U$1)*(КАЛЕНДАРЬ!AS12=GRID!$B$3:$U$3),0))*GRID!$H$42,
ROUNDUP(INDEX(GRID!$B$18:$U$29,MATCH(C$7,GRID!$A$18:$A$29,0),MATCH(1,($U$2=GRID!$B$1:$U$1)*(КАЛЕНДАРЬ!AS12=GRID!$B$3:$U$3),0))*GRID!$H$42*(1-GRID!$H$43),0))</f>
        <v>25344</v>
      </c>
      <c r="E475" s="8">
        <f t="array" ref="E475">IF($I$2="Длительное проживание от 30 ночей ",
INDEX(GRID!$B$4:$U$15,MATCH(E$7,GRID!$A$4:$A$15,0),MATCH(1,($U$2=GRID!$B$1:$U$1)*(КАЛЕНДАРЬ!AS12=GRID!$B$3:$U$3),0))*GRID!$H$42,
ROUNDUP(INDEX(GRID!$B$4:$U$15,MATCH(E$7,GRID!$A$4:$A$15,0),MATCH(1,($U$2=GRID!$B$1:$U$1)*(КАЛЕНДАРЬ!AS12=GRID!$B$3:$U$3),0))*GRID!$H$42*(1-GRID!$H$43),0))</f>
        <v>26136</v>
      </c>
      <c r="F475" s="8">
        <f t="array" ref="F475">IF($I$2="Длительное проживание от 30 ночей ",
INDEX(GRID!$B$18:$U$29,MATCH(E$7,GRID!$A$18:$A$29,0),MATCH(1,($U$2=GRID!$B$1:$U$1)*(КАЛЕНДАРЬ!AS12=GRID!$B$3:$U$3),0))*GRID!$H$42,
ROUNDUP(INDEX(GRID!$B$18:$U$29,MATCH(E$7,GRID!$A$18:$A$29,0),MATCH(1,($U$2=GRID!$B$1:$U$1)*(КАЛЕНДАРЬ!AS12=GRID!$B$3:$U$3),0))*GRID!$H$42*(1-GRID!$H$43),0))</f>
        <v>29736</v>
      </c>
      <c r="G475" s="57" t="s">
        <v>119</v>
      </c>
      <c r="H475" s="57" t="s">
        <v>119</v>
      </c>
      <c r="I475" s="8">
        <f t="array" ref="I475">IF($I$2="Длительное проживание от 30 ночей ",
INDEX(GRID!$B$4:$U$15,MATCH(I$7,GRID!$A$4:$A$15,0),MATCH(1,($U$2=GRID!$B$1:$U$1)*(КАЛЕНДАРЬ!AS12=GRID!$B$3:$U$3),0))*GRID!$H$42,
ROUNDUP(INDEX(GRID!$B$4:$U$15,MATCH(I$7,GRID!$A$4:$A$15,0),MATCH(1,($U$2=GRID!$B$1:$U$1)*(КАЛЕНДАРЬ!AS12=GRID!$B$3:$U$3),0))*GRID!$H$42*(1-GRID!$H$43),0))</f>
        <v>34128</v>
      </c>
      <c r="J475" s="8">
        <f t="array" ref="J475">IF($I$2="Длительное проживание от 30 ночей ",
INDEX(GRID!$B$18:$U$29,MATCH(I$7,GRID!$A$18:$A$29,0),MATCH(1,($U$2=GRID!$B$1:$U$1)*(КАЛЕНДАРЬ!AS12=GRID!$B$3:$U$3),0))*GRID!$H$42,
ROUNDUP(INDEX(GRID!$B$18:$U$29,MATCH(I$7,GRID!$A$18:$A$29,0),MATCH(1,($U$2=GRID!$B$1:$U$1)*(КАЛЕНДАРЬ!AS12=GRID!$B$3:$U$3),0))*GRID!$H$42*(1-GRID!$H$43),0))</f>
        <v>37728</v>
      </c>
      <c r="K475" s="57" t="s">
        <v>119</v>
      </c>
      <c r="L475" s="57" t="s">
        <v>119</v>
      </c>
      <c r="M475" s="8">
        <f t="array" ref="M475">IF($I$2="Длительное проживание от 30 ночей ",
INDEX(GRID!$B$4:$U$15,MATCH(M$7,GRID!$A$4:$A$15,0),MATCH(1,($U$2=GRID!$B$1:$U$1)*(КАЛЕНДАРЬ!AS12=GRID!$B$3:$U$3),0))*GRID!$H$42,
ROUNDUP(INDEX(GRID!$B$4:$U$15,MATCH(M$7,GRID!$A$4:$A$15,0),MATCH(1,($U$2=GRID!$B$1:$U$1)*(КАЛЕНДАРЬ!AS12=GRID!$B$3:$U$3),0))*GRID!$H$42*(1-GRID!$H$43),0))</f>
        <v>53280</v>
      </c>
      <c r="N475" s="8">
        <f t="array" ref="N475">IF($I$2="Длительное проживание от 30 ночей ",
INDEX(GRID!$B$18:$U$29,MATCH(M$7,GRID!$A$18:$A$29,0),MATCH(1,($U$2=GRID!$B$1:$U$1)*(КАЛЕНДАРЬ!AS12=GRID!$B$3:$U$3),0))*GRID!$H$42,
ROUNDUP(INDEX(GRID!$B$18:$U$29,MATCH(M$7,GRID!$A$18:$A$29,0),MATCH(1,($U$2=GRID!$B$1:$U$1)*(КАЛЕНДАРЬ!AS12=GRID!$B$3:$U$3),0))*GRID!$H$42*(1-GRID!$H$43),0))</f>
        <v>56880</v>
      </c>
      <c r="O475" s="57" t="s">
        <v>119</v>
      </c>
      <c r="P475" s="8">
        <f t="array" ref="P475">IF($I$2="Длительное проживание от 30 ночей ",
INDEX(GRID!$B$4:$U$15,MATCH(P$7,GRID!$A$4:$A$15,0),MATCH(1,($U$2=GRID!$B$1:$U$1)*(КАЛЕНДАРЬ!AS12=GRID!$B$3:$U$3),0))*GRID!$H$42,
ROUNDUP(INDEX(GRID!$B$4:$U$15,MATCH(P$7,GRID!$A$4:$A$15,0),MATCH(1,($U$2=GRID!$B$1:$U$1)*(КАЛЕНДАРЬ!AS12=GRID!$B$3:$U$3),0))*GRID!$H$42*(1-GRID!$H$43),0))</f>
        <v>109008</v>
      </c>
      <c r="Q475" s="8">
        <f t="array" ref="Q475">IF($I$2="Длительное проживание от 30 ночей ",
INDEX(GRID!$B$4:$U$15,MATCH(Q$7,GRID!$A$4:$A$15,0),MATCH(1,($U$2=GRID!$B$1:$U$1)*(КАЛЕНДАРЬ!AS12=GRID!$B$3:$U$3),0))*GRID!$H$42,
ROUNDUP(INDEX(GRID!$B$4:$U$15,MATCH(Q$7,GRID!$A$4:$A$15,0),MATCH(1,($U$2=GRID!$B$1:$U$1)*(КАЛЕНДАРЬ!AS12=GRID!$B$3:$U$3),0))*GRID!$H$42*(1-GRID!$H$43),0))</f>
        <v>128088</v>
      </c>
      <c r="R475" s="57" t="s">
        <v>119</v>
      </c>
      <c r="S475" s="57" t="s">
        <v>119</v>
      </c>
      <c r="T475" s="57" t="s">
        <v>119</v>
      </c>
    </row>
    <row r="476" spans="1:20" ht="12.75" customHeight="1">
      <c r="A476" s="148" t="s">
        <v>13</v>
      </c>
      <c r="B476" s="149">
        <v>10</v>
      </c>
      <c r="C476" s="8">
        <f t="array" ref="C476">IF($I$2="Длительное проживание от 30 ночей ",
INDEX(GRID!$B$4:$U$15,MATCH(C$7,GRID!$A$4:$A$15,0),MATCH(1,($U$2=GRID!$B$1:$U$1)*(КАЛЕНДАРЬ!AS13=GRID!$B$3:$U$3),0))*GRID!$H$42,
ROUNDUP(INDEX(GRID!$B$4:$U$15,MATCH(C$7,GRID!$A$4:$A$15,0),MATCH(1,($U$2=GRID!$B$1:$U$1)*(КАЛЕНДАРЬ!AS13=GRID!$B$3:$U$3),0))*GRID!$H$42*(1-GRID!$H$43),0))</f>
        <v>19800</v>
      </c>
      <c r="D476" s="8">
        <f t="array" ref="D476">IF($I$2="Длительное проживание от 30 ночей ",
INDEX(GRID!$B$18:$U$29,MATCH(C$7,GRID!$A$18:$A$29,0),MATCH(1,($U$2=GRID!$B$1:$U$1)*(КАЛЕНДАРЬ!AS13=GRID!$B$3:$U$3),0))*GRID!$H$42,
ROUNDUP(INDEX(GRID!$B$18:$U$29,MATCH(C$7,GRID!$A$18:$A$29,0),MATCH(1,($U$2=GRID!$B$1:$U$1)*(КАЛЕНДАРЬ!AS13=GRID!$B$3:$U$3),0))*GRID!$H$42*(1-GRID!$H$43),0))</f>
        <v>23400</v>
      </c>
      <c r="E476" s="8">
        <f t="array" ref="E476">IF($I$2="Длительное проживание от 30 ночей ",
INDEX(GRID!$B$4:$U$15,MATCH(E$7,GRID!$A$4:$A$15,0),MATCH(1,($U$2=GRID!$B$1:$U$1)*(КАЛЕНДАРЬ!AS13=GRID!$B$3:$U$3),0))*GRID!$H$42,
ROUNDUP(INDEX(GRID!$B$4:$U$15,MATCH(E$7,GRID!$A$4:$A$15,0),MATCH(1,($U$2=GRID!$B$1:$U$1)*(КАЛЕНДАРЬ!AS13=GRID!$B$3:$U$3),0))*GRID!$H$42*(1-GRID!$H$43),0))</f>
        <v>23760</v>
      </c>
      <c r="F476" s="8">
        <f t="array" ref="F476">IF($I$2="Длительное проживание от 30 ночей ",
INDEX(GRID!$B$18:$U$29,MATCH(E$7,GRID!$A$18:$A$29,0),MATCH(1,($U$2=GRID!$B$1:$U$1)*(КАЛЕНДАРЬ!AS13=GRID!$B$3:$U$3),0))*GRID!$H$42,
ROUNDUP(INDEX(GRID!$B$18:$U$29,MATCH(E$7,GRID!$A$18:$A$29,0),MATCH(1,($U$2=GRID!$B$1:$U$1)*(КАЛЕНДАРЬ!AS13=GRID!$B$3:$U$3),0))*GRID!$H$42*(1-GRID!$H$43),0))</f>
        <v>27360</v>
      </c>
      <c r="G476" s="57" t="s">
        <v>119</v>
      </c>
      <c r="H476" s="57" t="s">
        <v>119</v>
      </c>
      <c r="I476" s="8">
        <f t="array" ref="I476">IF($I$2="Длительное проживание от 30 ночей ",
INDEX(GRID!$B$4:$U$15,MATCH(I$7,GRID!$A$4:$A$15,0),MATCH(1,($U$2=GRID!$B$1:$U$1)*(КАЛЕНДАРЬ!AS13=GRID!$B$3:$U$3),0))*GRID!$H$42,
ROUNDUP(INDEX(GRID!$B$4:$U$15,MATCH(I$7,GRID!$A$4:$A$15,0),MATCH(1,($U$2=GRID!$B$1:$U$1)*(КАЛЕНДАРЬ!AS13=GRID!$B$3:$U$3),0))*GRID!$H$42*(1-GRID!$H$43),0))</f>
        <v>31248</v>
      </c>
      <c r="J476" s="8">
        <f t="array" ref="J476">IF($I$2="Длительное проживание от 30 ночей ",
INDEX(GRID!$B$18:$U$29,MATCH(I$7,GRID!$A$18:$A$29,0),MATCH(1,($U$2=GRID!$B$1:$U$1)*(КАЛЕНДАРЬ!AS13=GRID!$B$3:$U$3),0))*GRID!$H$42,
ROUNDUP(INDEX(GRID!$B$18:$U$29,MATCH(I$7,GRID!$A$18:$A$29,0),MATCH(1,($U$2=GRID!$B$1:$U$1)*(КАЛЕНДАРЬ!AS13=GRID!$B$3:$U$3),0))*GRID!$H$42*(1-GRID!$H$43),0))</f>
        <v>34848</v>
      </c>
      <c r="K476" s="57" t="s">
        <v>119</v>
      </c>
      <c r="L476" s="57" t="s">
        <v>119</v>
      </c>
      <c r="M476" s="8">
        <f t="array" ref="M476">IF($I$2="Длительное проживание от 30 ночей ",
INDEX(GRID!$B$4:$U$15,MATCH(M$7,GRID!$A$4:$A$15,0),MATCH(1,($U$2=GRID!$B$1:$U$1)*(КАЛЕНДАРЬ!AS13=GRID!$B$3:$U$3),0))*GRID!$H$42,
ROUNDUP(INDEX(GRID!$B$4:$U$15,MATCH(M$7,GRID!$A$4:$A$15,0),MATCH(1,($U$2=GRID!$B$1:$U$1)*(КАЛЕНДАРЬ!AS13=GRID!$B$3:$U$3),0))*GRID!$H$42*(1-GRID!$H$43),0))</f>
        <v>50040</v>
      </c>
      <c r="N476" s="8">
        <f t="array" ref="N476">IF($I$2="Длительное проживание от 30 ночей ",
INDEX(GRID!$B$18:$U$29,MATCH(M$7,GRID!$A$18:$A$29,0),MATCH(1,($U$2=GRID!$B$1:$U$1)*(КАЛЕНДАРЬ!AS13=GRID!$B$3:$U$3),0))*GRID!$H$42,
ROUNDUP(INDEX(GRID!$B$18:$U$29,MATCH(M$7,GRID!$A$18:$A$29,0),MATCH(1,($U$2=GRID!$B$1:$U$1)*(КАЛЕНДАРЬ!AS13=GRID!$B$3:$U$3),0))*GRID!$H$42*(1-GRID!$H$43),0))</f>
        <v>53640</v>
      </c>
      <c r="O476" s="57" t="s">
        <v>119</v>
      </c>
      <c r="P476" s="8">
        <f t="array" ref="P476">IF($I$2="Длительное проживание от 30 ночей ",
INDEX(GRID!$B$4:$U$15,MATCH(P$7,GRID!$A$4:$A$15,0),MATCH(1,($U$2=GRID!$B$1:$U$1)*(КАЛЕНДАРЬ!AS13=GRID!$B$3:$U$3),0))*GRID!$H$42,
ROUNDUP(INDEX(GRID!$B$4:$U$15,MATCH(P$7,GRID!$A$4:$A$15,0),MATCH(1,($U$2=GRID!$B$1:$U$1)*(КАЛЕНДАРЬ!AS13=GRID!$B$3:$U$3),0))*GRID!$H$42*(1-GRID!$H$43),0))</f>
        <v>104688</v>
      </c>
      <c r="Q476" s="8">
        <f t="array" ref="Q476">IF($I$2="Длительное проживание от 30 ночей ",
INDEX(GRID!$B$4:$U$15,MATCH(Q$7,GRID!$A$4:$A$15,0),MATCH(1,($U$2=GRID!$B$1:$U$1)*(КАЛЕНДАРЬ!AS13=GRID!$B$3:$U$3),0))*GRID!$H$42,
ROUNDUP(INDEX(GRID!$B$4:$U$15,MATCH(Q$7,GRID!$A$4:$A$15,0),MATCH(1,($U$2=GRID!$B$1:$U$1)*(КАЛЕНДАРЬ!AS13=GRID!$B$3:$U$3),0))*GRID!$H$42*(1-GRID!$H$43),0))</f>
        <v>123048</v>
      </c>
      <c r="R476" s="57" t="s">
        <v>119</v>
      </c>
      <c r="S476" s="57" t="s">
        <v>119</v>
      </c>
      <c r="T476" s="57" t="s">
        <v>119</v>
      </c>
    </row>
    <row r="477" spans="1:20" ht="12.75" customHeight="1">
      <c r="A477" s="148" t="s">
        <v>14</v>
      </c>
      <c r="B477" s="149">
        <v>11</v>
      </c>
      <c r="C477" s="8">
        <f t="array" ref="C477">IF($I$2="Длительное проживание от 30 ночей ",
INDEX(GRID!$B$4:$U$15,MATCH(C$7,GRID!$A$4:$A$15,0),MATCH(1,($U$2=GRID!$B$1:$U$1)*(КАЛЕНДАРЬ!AS14=GRID!$B$3:$U$3),0))*GRID!$H$42,
ROUNDUP(INDEX(GRID!$B$4:$U$15,MATCH(C$7,GRID!$A$4:$A$15,0),MATCH(1,($U$2=GRID!$B$1:$U$1)*(КАЛЕНДАРЬ!AS14=GRID!$B$3:$U$3),0))*GRID!$H$42*(1-GRID!$H$43),0))</f>
        <v>19800</v>
      </c>
      <c r="D477" s="8">
        <f t="array" ref="D477">IF($I$2="Длительное проживание от 30 ночей ",
INDEX(GRID!$B$18:$U$29,MATCH(C$7,GRID!$A$18:$A$29,0),MATCH(1,($U$2=GRID!$B$1:$U$1)*(КАЛЕНДАРЬ!AS14=GRID!$B$3:$U$3),0))*GRID!$H$42,
ROUNDUP(INDEX(GRID!$B$18:$U$29,MATCH(C$7,GRID!$A$18:$A$29,0),MATCH(1,($U$2=GRID!$B$1:$U$1)*(КАЛЕНДАРЬ!AS14=GRID!$B$3:$U$3),0))*GRID!$H$42*(1-GRID!$H$43),0))</f>
        <v>23400</v>
      </c>
      <c r="E477" s="8">
        <f t="array" ref="E477">IF($I$2="Длительное проживание от 30 ночей ",
INDEX(GRID!$B$4:$U$15,MATCH(E$7,GRID!$A$4:$A$15,0),MATCH(1,($U$2=GRID!$B$1:$U$1)*(КАЛЕНДАРЬ!AS14=GRID!$B$3:$U$3),0))*GRID!$H$42,
ROUNDUP(INDEX(GRID!$B$4:$U$15,MATCH(E$7,GRID!$A$4:$A$15,0),MATCH(1,($U$2=GRID!$B$1:$U$1)*(КАЛЕНДАРЬ!AS14=GRID!$B$3:$U$3),0))*GRID!$H$42*(1-GRID!$H$43),0))</f>
        <v>23760</v>
      </c>
      <c r="F477" s="8">
        <f t="array" ref="F477">IF($I$2="Длительное проживание от 30 ночей ",
INDEX(GRID!$B$18:$U$29,MATCH(E$7,GRID!$A$18:$A$29,0),MATCH(1,($U$2=GRID!$B$1:$U$1)*(КАЛЕНДАРЬ!AS14=GRID!$B$3:$U$3),0))*GRID!$H$42,
ROUNDUP(INDEX(GRID!$B$18:$U$29,MATCH(E$7,GRID!$A$18:$A$29,0),MATCH(1,($U$2=GRID!$B$1:$U$1)*(КАЛЕНДАРЬ!AS14=GRID!$B$3:$U$3),0))*GRID!$H$42*(1-GRID!$H$43),0))</f>
        <v>27360</v>
      </c>
      <c r="G477" s="57" t="s">
        <v>119</v>
      </c>
      <c r="H477" s="57" t="s">
        <v>119</v>
      </c>
      <c r="I477" s="8">
        <f t="array" ref="I477">IF($I$2="Длительное проживание от 30 ночей ",
INDEX(GRID!$B$4:$U$15,MATCH(I$7,GRID!$A$4:$A$15,0),MATCH(1,($U$2=GRID!$B$1:$U$1)*(КАЛЕНДАРЬ!AS14=GRID!$B$3:$U$3),0))*GRID!$H$42,
ROUNDUP(INDEX(GRID!$B$4:$U$15,MATCH(I$7,GRID!$A$4:$A$15,0),MATCH(1,($U$2=GRID!$B$1:$U$1)*(КАЛЕНДАРЬ!AS14=GRID!$B$3:$U$3),0))*GRID!$H$42*(1-GRID!$H$43),0))</f>
        <v>31248</v>
      </c>
      <c r="J477" s="8">
        <f t="array" ref="J477">IF($I$2="Длительное проживание от 30 ночей ",
INDEX(GRID!$B$18:$U$29,MATCH(I$7,GRID!$A$18:$A$29,0),MATCH(1,($U$2=GRID!$B$1:$U$1)*(КАЛЕНДАРЬ!AS14=GRID!$B$3:$U$3),0))*GRID!$H$42,
ROUNDUP(INDEX(GRID!$B$18:$U$29,MATCH(I$7,GRID!$A$18:$A$29,0),MATCH(1,($U$2=GRID!$B$1:$U$1)*(КАЛЕНДАРЬ!AS14=GRID!$B$3:$U$3),0))*GRID!$H$42*(1-GRID!$H$43),0))</f>
        <v>34848</v>
      </c>
      <c r="K477" s="57" t="s">
        <v>119</v>
      </c>
      <c r="L477" s="57" t="s">
        <v>119</v>
      </c>
      <c r="M477" s="8">
        <f t="array" ref="M477">IF($I$2="Длительное проживание от 30 ночей ",
INDEX(GRID!$B$4:$U$15,MATCH(M$7,GRID!$A$4:$A$15,0),MATCH(1,($U$2=GRID!$B$1:$U$1)*(КАЛЕНДАРЬ!AS14=GRID!$B$3:$U$3),0))*GRID!$H$42,
ROUNDUP(INDEX(GRID!$B$4:$U$15,MATCH(M$7,GRID!$A$4:$A$15,0),MATCH(1,($U$2=GRID!$B$1:$U$1)*(КАЛЕНДАРЬ!AS14=GRID!$B$3:$U$3),0))*GRID!$H$42*(1-GRID!$H$43),0))</f>
        <v>50040</v>
      </c>
      <c r="N477" s="8">
        <f t="array" ref="N477">IF($I$2="Длительное проживание от 30 ночей ",
INDEX(GRID!$B$18:$U$29,MATCH(M$7,GRID!$A$18:$A$29,0),MATCH(1,($U$2=GRID!$B$1:$U$1)*(КАЛЕНДАРЬ!AS14=GRID!$B$3:$U$3),0))*GRID!$H$42,
ROUNDUP(INDEX(GRID!$B$18:$U$29,MATCH(M$7,GRID!$A$18:$A$29,0),MATCH(1,($U$2=GRID!$B$1:$U$1)*(КАЛЕНДАРЬ!AS14=GRID!$B$3:$U$3),0))*GRID!$H$42*(1-GRID!$H$43),0))</f>
        <v>53640</v>
      </c>
      <c r="O477" s="57" t="s">
        <v>119</v>
      </c>
      <c r="P477" s="8">
        <f t="array" ref="P477">IF($I$2="Длительное проживание от 30 ночей ",
INDEX(GRID!$B$4:$U$15,MATCH(P$7,GRID!$A$4:$A$15,0),MATCH(1,($U$2=GRID!$B$1:$U$1)*(КАЛЕНДАРЬ!AS14=GRID!$B$3:$U$3),0))*GRID!$H$42,
ROUNDUP(INDEX(GRID!$B$4:$U$15,MATCH(P$7,GRID!$A$4:$A$15,0),MATCH(1,($U$2=GRID!$B$1:$U$1)*(КАЛЕНДАРЬ!AS14=GRID!$B$3:$U$3),0))*GRID!$H$42*(1-GRID!$H$43),0))</f>
        <v>104688</v>
      </c>
      <c r="Q477" s="8">
        <f t="array" ref="Q477">IF($I$2="Длительное проживание от 30 ночей ",
INDEX(GRID!$B$4:$U$15,MATCH(Q$7,GRID!$A$4:$A$15,0),MATCH(1,($U$2=GRID!$B$1:$U$1)*(КАЛЕНДАРЬ!AS14=GRID!$B$3:$U$3),0))*GRID!$H$42,
ROUNDUP(INDEX(GRID!$B$4:$U$15,MATCH(Q$7,GRID!$A$4:$A$15,0),MATCH(1,($U$2=GRID!$B$1:$U$1)*(КАЛЕНДАРЬ!AS14=GRID!$B$3:$U$3),0))*GRID!$H$42*(1-GRID!$H$43),0))</f>
        <v>123048</v>
      </c>
      <c r="R477" s="57" t="s">
        <v>119</v>
      </c>
      <c r="S477" s="57" t="s">
        <v>119</v>
      </c>
      <c r="T477" s="57" t="s">
        <v>119</v>
      </c>
    </row>
    <row r="478" spans="1:20" ht="12.75" customHeight="1">
      <c r="A478" s="148" t="s">
        <v>15</v>
      </c>
      <c r="B478" s="149">
        <v>12</v>
      </c>
      <c r="C478" s="8">
        <f t="array" ref="C478">IF($I$2="Длительное проживание от 30 ночей ",
INDEX(GRID!$B$4:$U$15,MATCH(C$7,GRID!$A$4:$A$15,0),MATCH(1,($U$2=GRID!$B$1:$U$1)*(КАЛЕНДАРЬ!AS15=GRID!$B$3:$U$3),0))*GRID!$H$42,
ROUNDUP(INDEX(GRID!$B$4:$U$15,MATCH(C$7,GRID!$A$4:$A$15,0),MATCH(1,($U$2=GRID!$B$1:$U$1)*(КАЛЕНДАРЬ!AS15=GRID!$B$3:$U$3),0))*GRID!$H$42*(1-GRID!$H$43),0))</f>
        <v>19800</v>
      </c>
      <c r="D478" s="8">
        <f t="array" ref="D478">IF($I$2="Длительное проживание от 30 ночей ",
INDEX(GRID!$B$18:$U$29,MATCH(C$7,GRID!$A$18:$A$29,0),MATCH(1,($U$2=GRID!$B$1:$U$1)*(КАЛЕНДАРЬ!AS15=GRID!$B$3:$U$3),0))*GRID!$H$42,
ROUNDUP(INDEX(GRID!$B$18:$U$29,MATCH(C$7,GRID!$A$18:$A$29,0),MATCH(1,($U$2=GRID!$B$1:$U$1)*(КАЛЕНДАРЬ!AS15=GRID!$B$3:$U$3),0))*GRID!$H$42*(1-GRID!$H$43),0))</f>
        <v>23400</v>
      </c>
      <c r="E478" s="8">
        <f t="array" ref="E478">IF($I$2="Длительное проживание от 30 ночей ",
INDEX(GRID!$B$4:$U$15,MATCH(E$7,GRID!$A$4:$A$15,0),MATCH(1,($U$2=GRID!$B$1:$U$1)*(КАЛЕНДАРЬ!AS15=GRID!$B$3:$U$3),0))*GRID!$H$42,
ROUNDUP(INDEX(GRID!$B$4:$U$15,MATCH(E$7,GRID!$A$4:$A$15,0),MATCH(1,($U$2=GRID!$B$1:$U$1)*(КАЛЕНДАРЬ!AS15=GRID!$B$3:$U$3),0))*GRID!$H$42*(1-GRID!$H$43),0))</f>
        <v>23760</v>
      </c>
      <c r="F478" s="8">
        <f t="array" ref="F478">IF($I$2="Длительное проживание от 30 ночей ",
INDEX(GRID!$B$18:$U$29,MATCH(E$7,GRID!$A$18:$A$29,0),MATCH(1,($U$2=GRID!$B$1:$U$1)*(КАЛЕНДАРЬ!AS15=GRID!$B$3:$U$3),0))*GRID!$H$42,
ROUNDUP(INDEX(GRID!$B$18:$U$29,MATCH(E$7,GRID!$A$18:$A$29,0),MATCH(1,($U$2=GRID!$B$1:$U$1)*(КАЛЕНДАРЬ!AS15=GRID!$B$3:$U$3),0))*GRID!$H$42*(1-GRID!$H$43),0))</f>
        <v>27360</v>
      </c>
      <c r="G478" s="57" t="s">
        <v>119</v>
      </c>
      <c r="H478" s="57" t="s">
        <v>119</v>
      </c>
      <c r="I478" s="8">
        <f t="array" ref="I478">IF($I$2="Длительное проживание от 30 ночей ",
INDEX(GRID!$B$4:$U$15,MATCH(I$7,GRID!$A$4:$A$15,0),MATCH(1,($U$2=GRID!$B$1:$U$1)*(КАЛЕНДАРЬ!AS15=GRID!$B$3:$U$3),0))*GRID!$H$42,
ROUNDUP(INDEX(GRID!$B$4:$U$15,MATCH(I$7,GRID!$A$4:$A$15,0),MATCH(1,($U$2=GRID!$B$1:$U$1)*(КАЛЕНДАРЬ!AS15=GRID!$B$3:$U$3),0))*GRID!$H$42*(1-GRID!$H$43),0))</f>
        <v>31248</v>
      </c>
      <c r="J478" s="8">
        <f t="array" ref="J478">IF($I$2="Длительное проживание от 30 ночей ",
INDEX(GRID!$B$18:$U$29,MATCH(I$7,GRID!$A$18:$A$29,0),MATCH(1,($U$2=GRID!$B$1:$U$1)*(КАЛЕНДАРЬ!AS15=GRID!$B$3:$U$3),0))*GRID!$H$42,
ROUNDUP(INDEX(GRID!$B$18:$U$29,MATCH(I$7,GRID!$A$18:$A$29,0),MATCH(1,($U$2=GRID!$B$1:$U$1)*(КАЛЕНДАРЬ!AS15=GRID!$B$3:$U$3),0))*GRID!$H$42*(1-GRID!$H$43),0))</f>
        <v>34848</v>
      </c>
      <c r="K478" s="57" t="s">
        <v>119</v>
      </c>
      <c r="L478" s="57" t="s">
        <v>119</v>
      </c>
      <c r="M478" s="8">
        <f t="array" ref="M478">IF($I$2="Длительное проживание от 30 ночей ",
INDEX(GRID!$B$4:$U$15,MATCH(M$7,GRID!$A$4:$A$15,0),MATCH(1,($U$2=GRID!$B$1:$U$1)*(КАЛЕНДАРЬ!AS15=GRID!$B$3:$U$3),0))*GRID!$H$42,
ROUNDUP(INDEX(GRID!$B$4:$U$15,MATCH(M$7,GRID!$A$4:$A$15,0),MATCH(1,($U$2=GRID!$B$1:$U$1)*(КАЛЕНДАРЬ!AS15=GRID!$B$3:$U$3),0))*GRID!$H$42*(1-GRID!$H$43),0))</f>
        <v>50040</v>
      </c>
      <c r="N478" s="8">
        <f t="array" ref="N478">IF($I$2="Длительное проживание от 30 ночей ",
INDEX(GRID!$B$18:$U$29,MATCH(M$7,GRID!$A$18:$A$29,0),MATCH(1,($U$2=GRID!$B$1:$U$1)*(КАЛЕНДАРЬ!AS15=GRID!$B$3:$U$3),0))*GRID!$H$42,
ROUNDUP(INDEX(GRID!$B$18:$U$29,MATCH(M$7,GRID!$A$18:$A$29,0),MATCH(1,($U$2=GRID!$B$1:$U$1)*(КАЛЕНДАРЬ!AS15=GRID!$B$3:$U$3),0))*GRID!$H$42*(1-GRID!$H$43),0))</f>
        <v>53640</v>
      </c>
      <c r="O478" s="57" t="s">
        <v>119</v>
      </c>
      <c r="P478" s="8">
        <f t="array" ref="P478">IF($I$2="Длительное проживание от 30 ночей ",
INDEX(GRID!$B$4:$U$15,MATCH(P$7,GRID!$A$4:$A$15,0),MATCH(1,($U$2=GRID!$B$1:$U$1)*(КАЛЕНДАРЬ!AS15=GRID!$B$3:$U$3),0))*GRID!$H$42,
ROUNDUP(INDEX(GRID!$B$4:$U$15,MATCH(P$7,GRID!$A$4:$A$15,0),MATCH(1,($U$2=GRID!$B$1:$U$1)*(КАЛЕНДАРЬ!AS15=GRID!$B$3:$U$3),0))*GRID!$H$42*(1-GRID!$H$43),0))</f>
        <v>104688</v>
      </c>
      <c r="Q478" s="8">
        <f t="array" ref="Q478">IF($I$2="Длительное проживание от 30 ночей ",
INDEX(GRID!$B$4:$U$15,MATCH(Q$7,GRID!$A$4:$A$15,0),MATCH(1,($U$2=GRID!$B$1:$U$1)*(КАЛЕНДАРЬ!AS15=GRID!$B$3:$U$3),0))*GRID!$H$42,
ROUNDUP(INDEX(GRID!$B$4:$U$15,MATCH(Q$7,GRID!$A$4:$A$15,0),MATCH(1,($U$2=GRID!$B$1:$U$1)*(КАЛЕНДАРЬ!AS15=GRID!$B$3:$U$3),0))*GRID!$H$42*(1-GRID!$H$43),0))</f>
        <v>123048</v>
      </c>
      <c r="R478" s="57" t="s">
        <v>119</v>
      </c>
      <c r="S478" s="57" t="s">
        <v>119</v>
      </c>
      <c r="T478" s="57" t="s">
        <v>119</v>
      </c>
    </row>
    <row r="479" spans="1:20" ht="12.75" customHeight="1">
      <c r="A479" s="148" t="s">
        <v>16</v>
      </c>
      <c r="B479" s="149">
        <v>13</v>
      </c>
      <c r="C479" s="8">
        <f t="array" ref="C479">IF($I$2="Длительное проживание от 30 ночей ",
INDEX(GRID!$B$4:$U$15,MATCH(C$7,GRID!$A$4:$A$15,0),MATCH(1,($U$2=GRID!$B$1:$U$1)*(КАЛЕНДАРЬ!AS16=GRID!$B$3:$U$3),0))*GRID!$H$42,
ROUNDUP(INDEX(GRID!$B$4:$U$15,MATCH(C$7,GRID!$A$4:$A$15,0),MATCH(1,($U$2=GRID!$B$1:$U$1)*(КАЛЕНДАРЬ!AS16=GRID!$B$3:$U$3),0))*GRID!$H$42*(1-GRID!$H$43),0))</f>
        <v>21744</v>
      </c>
      <c r="D479" s="8">
        <f t="array" ref="D479">IF($I$2="Длительное проживание от 30 ночей ",
INDEX(GRID!$B$18:$U$29,MATCH(C$7,GRID!$A$18:$A$29,0),MATCH(1,($U$2=GRID!$B$1:$U$1)*(КАЛЕНДАРЬ!AS16=GRID!$B$3:$U$3),0))*GRID!$H$42,
ROUNDUP(INDEX(GRID!$B$18:$U$29,MATCH(C$7,GRID!$A$18:$A$29,0),MATCH(1,($U$2=GRID!$B$1:$U$1)*(КАЛЕНДАРЬ!AS16=GRID!$B$3:$U$3),0))*GRID!$H$42*(1-GRID!$H$43),0))</f>
        <v>25344</v>
      </c>
      <c r="E479" s="8">
        <f t="array" ref="E479">IF($I$2="Длительное проживание от 30 ночей ",
INDEX(GRID!$B$4:$U$15,MATCH(E$7,GRID!$A$4:$A$15,0),MATCH(1,($U$2=GRID!$B$1:$U$1)*(КАЛЕНДАРЬ!AS16=GRID!$B$3:$U$3),0))*GRID!$H$42,
ROUNDUP(INDEX(GRID!$B$4:$U$15,MATCH(E$7,GRID!$A$4:$A$15,0),MATCH(1,($U$2=GRID!$B$1:$U$1)*(КАЛЕНДАРЬ!AS16=GRID!$B$3:$U$3),0))*GRID!$H$42*(1-GRID!$H$43),0))</f>
        <v>26136</v>
      </c>
      <c r="F479" s="8">
        <f t="array" ref="F479">IF($I$2="Длительное проживание от 30 ночей ",
INDEX(GRID!$B$18:$U$29,MATCH(E$7,GRID!$A$18:$A$29,0),MATCH(1,($U$2=GRID!$B$1:$U$1)*(КАЛЕНДАРЬ!AS16=GRID!$B$3:$U$3),0))*GRID!$H$42,
ROUNDUP(INDEX(GRID!$B$18:$U$29,MATCH(E$7,GRID!$A$18:$A$29,0),MATCH(1,($U$2=GRID!$B$1:$U$1)*(КАЛЕНДАРЬ!AS16=GRID!$B$3:$U$3),0))*GRID!$H$42*(1-GRID!$H$43),0))</f>
        <v>29736</v>
      </c>
      <c r="G479" s="57" t="s">
        <v>119</v>
      </c>
      <c r="H479" s="57" t="s">
        <v>119</v>
      </c>
      <c r="I479" s="8">
        <f t="array" ref="I479">IF($I$2="Длительное проживание от 30 ночей ",
INDEX(GRID!$B$4:$U$15,MATCH(I$7,GRID!$A$4:$A$15,0),MATCH(1,($U$2=GRID!$B$1:$U$1)*(КАЛЕНДАРЬ!AS16=GRID!$B$3:$U$3),0))*GRID!$H$42,
ROUNDUP(INDEX(GRID!$B$4:$U$15,MATCH(I$7,GRID!$A$4:$A$15,0),MATCH(1,($U$2=GRID!$B$1:$U$1)*(КАЛЕНДАРЬ!AS16=GRID!$B$3:$U$3),0))*GRID!$H$42*(1-GRID!$H$43),0))</f>
        <v>34128</v>
      </c>
      <c r="J479" s="8">
        <f t="array" ref="J479">IF($I$2="Длительное проживание от 30 ночей ",
INDEX(GRID!$B$18:$U$29,MATCH(I$7,GRID!$A$18:$A$29,0),MATCH(1,($U$2=GRID!$B$1:$U$1)*(КАЛЕНДАРЬ!AS16=GRID!$B$3:$U$3),0))*GRID!$H$42,
ROUNDUP(INDEX(GRID!$B$18:$U$29,MATCH(I$7,GRID!$A$18:$A$29,0),MATCH(1,($U$2=GRID!$B$1:$U$1)*(КАЛЕНДАРЬ!AS16=GRID!$B$3:$U$3),0))*GRID!$H$42*(1-GRID!$H$43),0))</f>
        <v>37728</v>
      </c>
      <c r="K479" s="57" t="s">
        <v>119</v>
      </c>
      <c r="L479" s="57" t="s">
        <v>119</v>
      </c>
      <c r="M479" s="8">
        <f t="array" ref="M479">IF($I$2="Длительное проживание от 30 ночей ",
INDEX(GRID!$B$4:$U$15,MATCH(M$7,GRID!$A$4:$A$15,0),MATCH(1,($U$2=GRID!$B$1:$U$1)*(КАЛЕНДАРЬ!AS16=GRID!$B$3:$U$3),0))*GRID!$H$42,
ROUNDUP(INDEX(GRID!$B$4:$U$15,MATCH(M$7,GRID!$A$4:$A$15,0),MATCH(1,($U$2=GRID!$B$1:$U$1)*(КАЛЕНДАРЬ!AS16=GRID!$B$3:$U$3),0))*GRID!$H$42*(1-GRID!$H$43),0))</f>
        <v>53280</v>
      </c>
      <c r="N479" s="8">
        <f t="array" ref="N479">IF($I$2="Длительное проживание от 30 ночей ",
INDEX(GRID!$B$18:$U$29,MATCH(M$7,GRID!$A$18:$A$29,0),MATCH(1,($U$2=GRID!$B$1:$U$1)*(КАЛЕНДАРЬ!AS16=GRID!$B$3:$U$3),0))*GRID!$H$42,
ROUNDUP(INDEX(GRID!$B$18:$U$29,MATCH(M$7,GRID!$A$18:$A$29,0),MATCH(1,($U$2=GRID!$B$1:$U$1)*(КАЛЕНДАРЬ!AS16=GRID!$B$3:$U$3),0))*GRID!$H$42*(1-GRID!$H$43),0))</f>
        <v>56880</v>
      </c>
      <c r="O479" s="57" t="s">
        <v>119</v>
      </c>
      <c r="P479" s="8">
        <f t="array" ref="P479">IF($I$2="Длительное проживание от 30 ночей ",
INDEX(GRID!$B$4:$U$15,MATCH(P$7,GRID!$A$4:$A$15,0),MATCH(1,($U$2=GRID!$B$1:$U$1)*(КАЛЕНДАРЬ!AS16=GRID!$B$3:$U$3),0))*GRID!$H$42,
ROUNDUP(INDEX(GRID!$B$4:$U$15,MATCH(P$7,GRID!$A$4:$A$15,0),MATCH(1,($U$2=GRID!$B$1:$U$1)*(КАЛЕНДАРЬ!AS16=GRID!$B$3:$U$3),0))*GRID!$H$42*(1-GRID!$H$43),0))</f>
        <v>109008</v>
      </c>
      <c r="Q479" s="8">
        <f t="array" ref="Q479">IF($I$2="Длительное проживание от 30 ночей ",
INDEX(GRID!$B$4:$U$15,MATCH(Q$7,GRID!$A$4:$A$15,0),MATCH(1,($U$2=GRID!$B$1:$U$1)*(КАЛЕНДАРЬ!AS16=GRID!$B$3:$U$3),0))*GRID!$H$42,
ROUNDUP(INDEX(GRID!$B$4:$U$15,MATCH(Q$7,GRID!$A$4:$A$15,0),MATCH(1,($U$2=GRID!$B$1:$U$1)*(КАЛЕНДАРЬ!AS16=GRID!$B$3:$U$3),0))*GRID!$H$42*(1-GRID!$H$43),0))</f>
        <v>128088</v>
      </c>
      <c r="R479" s="57" t="s">
        <v>119</v>
      </c>
      <c r="S479" s="57" t="s">
        <v>119</v>
      </c>
      <c r="T479" s="57" t="s">
        <v>119</v>
      </c>
    </row>
    <row r="480" spans="1:20" ht="12.75" customHeight="1">
      <c r="A480" s="148" t="s">
        <v>17</v>
      </c>
      <c r="B480" s="149">
        <v>14</v>
      </c>
      <c r="C480" s="8">
        <f t="array" ref="C480">IF($I$2="Длительное проживание от 30 ночей ",
INDEX(GRID!$B$4:$U$15,MATCH(C$7,GRID!$A$4:$A$15,0),MATCH(1,($U$2=GRID!$B$1:$U$1)*(КАЛЕНДАРЬ!AS17=GRID!$B$3:$U$3),0))*GRID!$H$42,
ROUNDUP(INDEX(GRID!$B$4:$U$15,MATCH(C$7,GRID!$A$4:$A$15,0),MATCH(1,($U$2=GRID!$B$1:$U$1)*(КАЛЕНДАРЬ!AS17=GRID!$B$3:$U$3),0))*GRID!$H$42*(1-GRID!$H$43),0))</f>
        <v>21744</v>
      </c>
      <c r="D480" s="8">
        <f t="array" ref="D480">IF($I$2="Длительное проживание от 30 ночей ",
INDEX(GRID!$B$18:$U$29,MATCH(C$7,GRID!$A$18:$A$29,0),MATCH(1,($U$2=GRID!$B$1:$U$1)*(КАЛЕНДАРЬ!AS17=GRID!$B$3:$U$3),0))*GRID!$H$42,
ROUNDUP(INDEX(GRID!$B$18:$U$29,MATCH(C$7,GRID!$A$18:$A$29,0),MATCH(1,($U$2=GRID!$B$1:$U$1)*(КАЛЕНДАРЬ!AS17=GRID!$B$3:$U$3),0))*GRID!$H$42*(1-GRID!$H$43),0))</f>
        <v>25344</v>
      </c>
      <c r="E480" s="8">
        <f t="array" ref="E480">IF($I$2="Длительное проживание от 30 ночей ",
INDEX(GRID!$B$4:$U$15,MATCH(E$7,GRID!$A$4:$A$15,0),MATCH(1,($U$2=GRID!$B$1:$U$1)*(КАЛЕНДАРЬ!AS17=GRID!$B$3:$U$3),0))*GRID!$H$42,
ROUNDUP(INDEX(GRID!$B$4:$U$15,MATCH(E$7,GRID!$A$4:$A$15,0),MATCH(1,($U$2=GRID!$B$1:$U$1)*(КАЛЕНДАРЬ!AS17=GRID!$B$3:$U$3),0))*GRID!$H$42*(1-GRID!$H$43),0))</f>
        <v>26136</v>
      </c>
      <c r="F480" s="8">
        <f t="array" ref="F480">IF($I$2="Длительное проживание от 30 ночей ",
INDEX(GRID!$B$18:$U$29,MATCH(E$7,GRID!$A$18:$A$29,0),MATCH(1,($U$2=GRID!$B$1:$U$1)*(КАЛЕНДАРЬ!AS17=GRID!$B$3:$U$3),0))*GRID!$H$42,
ROUNDUP(INDEX(GRID!$B$18:$U$29,MATCH(E$7,GRID!$A$18:$A$29,0),MATCH(1,($U$2=GRID!$B$1:$U$1)*(КАЛЕНДАРЬ!AS17=GRID!$B$3:$U$3),0))*GRID!$H$42*(1-GRID!$H$43),0))</f>
        <v>29736</v>
      </c>
      <c r="G480" s="57" t="s">
        <v>119</v>
      </c>
      <c r="H480" s="57" t="s">
        <v>119</v>
      </c>
      <c r="I480" s="8">
        <f t="array" ref="I480">IF($I$2="Длительное проживание от 30 ночей ",
INDEX(GRID!$B$4:$U$15,MATCH(I$7,GRID!$A$4:$A$15,0),MATCH(1,($U$2=GRID!$B$1:$U$1)*(КАЛЕНДАРЬ!AS17=GRID!$B$3:$U$3),0))*GRID!$H$42,
ROUNDUP(INDEX(GRID!$B$4:$U$15,MATCH(I$7,GRID!$A$4:$A$15,0),MATCH(1,($U$2=GRID!$B$1:$U$1)*(КАЛЕНДАРЬ!AS17=GRID!$B$3:$U$3),0))*GRID!$H$42*(1-GRID!$H$43),0))</f>
        <v>34128</v>
      </c>
      <c r="J480" s="8">
        <f t="array" ref="J480">IF($I$2="Длительное проживание от 30 ночей ",
INDEX(GRID!$B$18:$U$29,MATCH(I$7,GRID!$A$18:$A$29,0),MATCH(1,($U$2=GRID!$B$1:$U$1)*(КАЛЕНДАРЬ!AS17=GRID!$B$3:$U$3),0))*GRID!$H$42,
ROUNDUP(INDEX(GRID!$B$18:$U$29,MATCH(I$7,GRID!$A$18:$A$29,0),MATCH(1,($U$2=GRID!$B$1:$U$1)*(КАЛЕНДАРЬ!AS17=GRID!$B$3:$U$3),0))*GRID!$H$42*(1-GRID!$H$43),0))</f>
        <v>37728</v>
      </c>
      <c r="K480" s="57" t="s">
        <v>119</v>
      </c>
      <c r="L480" s="57" t="s">
        <v>119</v>
      </c>
      <c r="M480" s="8">
        <f t="array" ref="M480">IF($I$2="Длительное проживание от 30 ночей ",
INDEX(GRID!$B$4:$U$15,MATCH(M$7,GRID!$A$4:$A$15,0),MATCH(1,($U$2=GRID!$B$1:$U$1)*(КАЛЕНДАРЬ!AS17=GRID!$B$3:$U$3),0))*GRID!$H$42,
ROUNDUP(INDEX(GRID!$B$4:$U$15,MATCH(M$7,GRID!$A$4:$A$15,0),MATCH(1,($U$2=GRID!$B$1:$U$1)*(КАЛЕНДАРЬ!AS17=GRID!$B$3:$U$3),0))*GRID!$H$42*(1-GRID!$H$43),0))</f>
        <v>53280</v>
      </c>
      <c r="N480" s="8">
        <f t="array" ref="N480">IF($I$2="Длительное проживание от 30 ночей ",
INDEX(GRID!$B$18:$U$29,MATCH(M$7,GRID!$A$18:$A$29,0),MATCH(1,($U$2=GRID!$B$1:$U$1)*(КАЛЕНДАРЬ!AS17=GRID!$B$3:$U$3),0))*GRID!$H$42,
ROUNDUP(INDEX(GRID!$B$18:$U$29,MATCH(M$7,GRID!$A$18:$A$29,0),MATCH(1,($U$2=GRID!$B$1:$U$1)*(КАЛЕНДАРЬ!AS17=GRID!$B$3:$U$3),0))*GRID!$H$42*(1-GRID!$H$43),0))</f>
        <v>56880</v>
      </c>
      <c r="O480" s="57" t="s">
        <v>119</v>
      </c>
      <c r="P480" s="8">
        <f t="array" ref="P480">IF($I$2="Длительное проживание от 30 ночей ",
INDEX(GRID!$B$4:$U$15,MATCH(P$7,GRID!$A$4:$A$15,0),MATCH(1,($U$2=GRID!$B$1:$U$1)*(КАЛЕНДАРЬ!AS17=GRID!$B$3:$U$3),0))*GRID!$H$42,
ROUNDUP(INDEX(GRID!$B$4:$U$15,MATCH(P$7,GRID!$A$4:$A$15,0),MATCH(1,($U$2=GRID!$B$1:$U$1)*(КАЛЕНДАРЬ!AS17=GRID!$B$3:$U$3),0))*GRID!$H$42*(1-GRID!$H$43),0))</f>
        <v>109008</v>
      </c>
      <c r="Q480" s="8">
        <f t="array" ref="Q480">IF($I$2="Длительное проживание от 30 ночей ",
INDEX(GRID!$B$4:$U$15,MATCH(Q$7,GRID!$A$4:$A$15,0),MATCH(1,($U$2=GRID!$B$1:$U$1)*(КАЛЕНДАРЬ!AS17=GRID!$B$3:$U$3),0))*GRID!$H$42,
ROUNDUP(INDEX(GRID!$B$4:$U$15,MATCH(Q$7,GRID!$A$4:$A$15,0),MATCH(1,($U$2=GRID!$B$1:$U$1)*(КАЛЕНДАРЬ!AS17=GRID!$B$3:$U$3),0))*GRID!$H$42*(1-GRID!$H$43),0))</f>
        <v>128088</v>
      </c>
      <c r="R480" s="57" t="s">
        <v>119</v>
      </c>
      <c r="S480" s="57" t="s">
        <v>119</v>
      </c>
      <c r="T480" s="57" t="s">
        <v>119</v>
      </c>
    </row>
    <row r="481" spans="1:20" ht="12.75" customHeight="1">
      <c r="A481" s="148" t="s">
        <v>11</v>
      </c>
      <c r="B481" s="149">
        <v>15</v>
      </c>
      <c r="C481" s="8">
        <f t="array" ref="C481">IF($I$2="Длительное проживание от 30 ночей ",
INDEX(GRID!$B$4:$U$15,MATCH(C$7,GRID!$A$4:$A$15,0),MATCH(1,($U$2=GRID!$B$1:$U$1)*(КАЛЕНДАРЬ!AS18=GRID!$B$3:$U$3),0))*GRID!$H$42,
ROUNDUP(INDEX(GRID!$B$4:$U$15,MATCH(C$7,GRID!$A$4:$A$15,0),MATCH(1,($U$2=GRID!$B$1:$U$1)*(КАЛЕНДАРЬ!AS18=GRID!$B$3:$U$3),0))*GRID!$H$42*(1-GRID!$H$43),0))</f>
        <v>19800</v>
      </c>
      <c r="D481" s="8">
        <f t="array" ref="D481">IF($I$2="Длительное проживание от 30 ночей ",
INDEX(GRID!$B$18:$U$29,MATCH(C$7,GRID!$A$18:$A$29,0),MATCH(1,($U$2=GRID!$B$1:$U$1)*(КАЛЕНДАРЬ!AS18=GRID!$B$3:$U$3),0))*GRID!$H$42,
ROUNDUP(INDEX(GRID!$B$18:$U$29,MATCH(C$7,GRID!$A$18:$A$29,0),MATCH(1,($U$2=GRID!$B$1:$U$1)*(КАЛЕНДАРЬ!AS18=GRID!$B$3:$U$3),0))*GRID!$H$42*(1-GRID!$H$43),0))</f>
        <v>23400</v>
      </c>
      <c r="E481" s="8">
        <f t="array" ref="E481">IF($I$2="Длительное проживание от 30 ночей ",
INDEX(GRID!$B$4:$U$15,MATCH(E$7,GRID!$A$4:$A$15,0),MATCH(1,($U$2=GRID!$B$1:$U$1)*(КАЛЕНДАРЬ!AS18=GRID!$B$3:$U$3),0))*GRID!$H$42,
ROUNDUP(INDEX(GRID!$B$4:$U$15,MATCH(E$7,GRID!$A$4:$A$15,0),MATCH(1,($U$2=GRID!$B$1:$U$1)*(КАЛЕНДАРЬ!AS18=GRID!$B$3:$U$3),0))*GRID!$H$42*(1-GRID!$H$43),0))</f>
        <v>23760</v>
      </c>
      <c r="F481" s="8">
        <f t="array" ref="F481">IF($I$2="Длительное проживание от 30 ночей ",
INDEX(GRID!$B$18:$U$29,MATCH(E$7,GRID!$A$18:$A$29,0),MATCH(1,($U$2=GRID!$B$1:$U$1)*(КАЛЕНДАРЬ!AS18=GRID!$B$3:$U$3),0))*GRID!$H$42,
ROUNDUP(INDEX(GRID!$B$18:$U$29,MATCH(E$7,GRID!$A$18:$A$29,0),MATCH(1,($U$2=GRID!$B$1:$U$1)*(КАЛЕНДАРЬ!AS18=GRID!$B$3:$U$3),0))*GRID!$H$42*(1-GRID!$H$43),0))</f>
        <v>27360</v>
      </c>
      <c r="G481" s="57" t="s">
        <v>119</v>
      </c>
      <c r="H481" s="57" t="s">
        <v>119</v>
      </c>
      <c r="I481" s="8">
        <f t="array" ref="I481">IF($I$2="Длительное проживание от 30 ночей ",
INDEX(GRID!$B$4:$U$15,MATCH(I$7,GRID!$A$4:$A$15,0),MATCH(1,($U$2=GRID!$B$1:$U$1)*(КАЛЕНДАРЬ!AS18=GRID!$B$3:$U$3),0))*GRID!$H$42,
ROUNDUP(INDEX(GRID!$B$4:$U$15,MATCH(I$7,GRID!$A$4:$A$15,0),MATCH(1,($U$2=GRID!$B$1:$U$1)*(КАЛЕНДАРЬ!AS18=GRID!$B$3:$U$3),0))*GRID!$H$42*(1-GRID!$H$43),0))</f>
        <v>31248</v>
      </c>
      <c r="J481" s="8">
        <f t="array" ref="J481">IF($I$2="Длительное проживание от 30 ночей ",
INDEX(GRID!$B$18:$U$29,MATCH(I$7,GRID!$A$18:$A$29,0),MATCH(1,($U$2=GRID!$B$1:$U$1)*(КАЛЕНДАРЬ!AS18=GRID!$B$3:$U$3),0))*GRID!$H$42,
ROUNDUP(INDEX(GRID!$B$18:$U$29,MATCH(I$7,GRID!$A$18:$A$29,0),MATCH(1,($U$2=GRID!$B$1:$U$1)*(КАЛЕНДАРЬ!AS18=GRID!$B$3:$U$3),0))*GRID!$H$42*(1-GRID!$H$43),0))</f>
        <v>34848</v>
      </c>
      <c r="K481" s="57" t="s">
        <v>119</v>
      </c>
      <c r="L481" s="57" t="s">
        <v>119</v>
      </c>
      <c r="M481" s="8">
        <f t="array" ref="M481">IF($I$2="Длительное проживание от 30 ночей ",
INDEX(GRID!$B$4:$U$15,MATCH(M$7,GRID!$A$4:$A$15,0),MATCH(1,($U$2=GRID!$B$1:$U$1)*(КАЛЕНДАРЬ!AS18=GRID!$B$3:$U$3),0))*GRID!$H$42,
ROUNDUP(INDEX(GRID!$B$4:$U$15,MATCH(M$7,GRID!$A$4:$A$15,0),MATCH(1,($U$2=GRID!$B$1:$U$1)*(КАЛЕНДАРЬ!AS18=GRID!$B$3:$U$3),0))*GRID!$H$42*(1-GRID!$H$43),0))</f>
        <v>50040</v>
      </c>
      <c r="N481" s="8">
        <f t="array" ref="N481">IF($I$2="Длительное проживание от 30 ночей ",
INDEX(GRID!$B$18:$U$29,MATCH(M$7,GRID!$A$18:$A$29,0),MATCH(1,($U$2=GRID!$B$1:$U$1)*(КАЛЕНДАРЬ!AS18=GRID!$B$3:$U$3),0))*GRID!$H$42,
ROUNDUP(INDEX(GRID!$B$18:$U$29,MATCH(M$7,GRID!$A$18:$A$29,0),MATCH(1,($U$2=GRID!$B$1:$U$1)*(КАЛЕНДАРЬ!AS18=GRID!$B$3:$U$3),0))*GRID!$H$42*(1-GRID!$H$43),0))</f>
        <v>53640</v>
      </c>
      <c r="O481" s="57" t="s">
        <v>119</v>
      </c>
      <c r="P481" s="8">
        <f t="array" ref="P481">IF($I$2="Длительное проживание от 30 ночей ",
INDEX(GRID!$B$4:$U$15,MATCH(P$7,GRID!$A$4:$A$15,0),MATCH(1,($U$2=GRID!$B$1:$U$1)*(КАЛЕНДАРЬ!AS18=GRID!$B$3:$U$3),0))*GRID!$H$42,
ROUNDUP(INDEX(GRID!$B$4:$U$15,MATCH(P$7,GRID!$A$4:$A$15,0),MATCH(1,($U$2=GRID!$B$1:$U$1)*(КАЛЕНДАРЬ!AS18=GRID!$B$3:$U$3),0))*GRID!$H$42*(1-GRID!$H$43),0))</f>
        <v>104688</v>
      </c>
      <c r="Q481" s="8">
        <f t="array" ref="Q481">IF($I$2="Длительное проживание от 30 ночей ",
INDEX(GRID!$B$4:$U$15,MATCH(Q$7,GRID!$A$4:$A$15,0),MATCH(1,($U$2=GRID!$B$1:$U$1)*(КАЛЕНДАРЬ!AS18=GRID!$B$3:$U$3),0))*GRID!$H$42,
ROUNDUP(INDEX(GRID!$B$4:$U$15,MATCH(Q$7,GRID!$A$4:$A$15,0),MATCH(1,($U$2=GRID!$B$1:$U$1)*(КАЛЕНДАРЬ!AS18=GRID!$B$3:$U$3),0))*GRID!$H$42*(1-GRID!$H$43),0))</f>
        <v>123048</v>
      </c>
      <c r="R481" s="57" t="s">
        <v>119</v>
      </c>
      <c r="S481" s="57" t="s">
        <v>119</v>
      </c>
      <c r="T481" s="57" t="s">
        <v>119</v>
      </c>
    </row>
    <row r="482" spans="1:20" ht="12.75" customHeight="1">
      <c r="A482" s="148" t="s">
        <v>12</v>
      </c>
      <c r="B482" s="149">
        <v>16</v>
      </c>
      <c r="C482" s="8">
        <f t="array" ref="C482">IF($I$2="Длительное проживание от 30 ночей ",
INDEX(GRID!$B$4:$U$15,MATCH(C$7,GRID!$A$4:$A$15,0),MATCH(1,($U$2=GRID!$B$1:$U$1)*(КАЛЕНДАРЬ!AS19=GRID!$B$3:$U$3),0))*GRID!$H$42,
ROUNDUP(INDEX(GRID!$B$4:$U$15,MATCH(C$7,GRID!$A$4:$A$15,0),MATCH(1,($U$2=GRID!$B$1:$U$1)*(КАЛЕНДАРЬ!AS19=GRID!$B$3:$U$3),0))*GRID!$H$42*(1-GRID!$H$43),0))</f>
        <v>19800</v>
      </c>
      <c r="D482" s="8">
        <f t="array" ref="D482">IF($I$2="Длительное проживание от 30 ночей ",
INDEX(GRID!$B$18:$U$29,MATCH(C$7,GRID!$A$18:$A$29,0),MATCH(1,($U$2=GRID!$B$1:$U$1)*(КАЛЕНДАРЬ!AS19=GRID!$B$3:$U$3),0))*GRID!$H$42,
ROUNDUP(INDEX(GRID!$B$18:$U$29,MATCH(C$7,GRID!$A$18:$A$29,0),MATCH(1,($U$2=GRID!$B$1:$U$1)*(КАЛЕНДАРЬ!AS19=GRID!$B$3:$U$3),0))*GRID!$H$42*(1-GRID!$H$43),0))</f>
        <v>23400</v>
      </c>
      <c r="E482" s="8">
        <f t="array" ref="E482">IF($I$2="Длительное проживание от 30 ночей ",
INDEX(GRID!$B$4:$U$15,MATCH(E$7,GRID!$A$4:$A$15,0),MATCH(1,($U$2=GRID!$B$1:$U$1)*(КАЛЕНДАРЬ!AS19=GRID!$B$3:$U$3),0))*GRID!$H$42,
ROUNDUP(INDEX(GRID!$B$4:$U$15,MATCH(E$7,GRID!$A$4:$A$15,0),MATCH(1,($U$2=GRID!$B$1:$U$1)*(КАЛЕНДАРЬ!AS19=GRID!$B$3:$U$3),0))*GRID!$H$42*(1-GRID!$H$43),0))</f>
        <v>23760</v>
      </c>
      <c r="F482" s="8">
        <f t="array" ref="F482">IF($I$2="Длительное проживание от 30 ночей ",
INDEX(GRID!$B$18:$U$29,MATCH(E$7,GRID!$A$18:$A$29,0),MATCH(1,($U$2=GRID!$B$1:$U$1)*(КАЛЕНДАРЬ!AS19=GRID!$B$3:$U$3),0))*GRID!$H$42,
ROUNDUP(INDEX(GRID!$B$18:$U$29,MATCH(E$7,GRID!$A$18:$A$29,0),MATCH(1,($U$2=GRID!$B$1:$U$1)*(КАЛЕНДАРЬ!AS19=GRID!$B$3:$U$3),0))*GRID!$H$42*(1-GRID!$H$43),0))</f>
        <v>27360</v>
      </c>
      <c r="G482" s="57" t="s">
        <v>119</v>
      </c>
      <c r="H482" s="57" t="s">
        <v>119</v>
      </c>
      <c r="I482" s="8">
        <f t="array" ref="I482">IF($I$2="Длительное проживание от 30 ночей ",
INDEX(GRID!$B$4:$U$15,MATCH(I$7,GRID!$A$4:$A$15,0),MATCH(1,($U$2=GRID!$B$1:$U$1)*(КАЛЕНДАРЬ!AS19=GRID!$B$3:$U$3),0))*GRID!$H$42,
ROUNDUP(INDEX(GRID!$B$4:$U$15,MATCH(I$7,GRID!$A$4:$A$15,0),MATCH(1,($U$2=GRID!$B$1:$U$1)*(КАЛЕНДАРЬ!AS19=GRID!$B$3:$U$3),0))*GRID!$H$42*(1-GRID!$H$43),0))</f>
        <v>31248</v>
      </c>
      <c r="J482" s="8">
        <f t="array" ref="J482">IF($I$2="Длительное проживание от 30 ночей ",
INDEX(GRID!$B$18:$U$29,MATCH(I$7,GRID!$A$18:$A$29,0),MATCH(1,($U$2=GRID!$B$1:$U$1)*(КАЛЕНДАРЬ!AS19=GRID!$B$3:$U$3),0))*GRID!$H$42,
ROUNDUP(INDEX(GRID!$B$18:$U$29,MATCH(I$7,GRID!$A$18:$A$29,0),MATCH(1,($U$2=GRID!$B$1:$U$1)*(КАЛЕНДАРЬ!AS19=GRID!$B$3:$U$3),0))*GRID!$H$42*(1-GRID!$H$43),0))</f>
        <v>34848</v>
      </c>
      <c r="K482" s="57" t="s">
        <v>119</v>
      </c>
      <c r="L482" s="57" t="s">
        <v>119</v>
      </c>
      <c r="M482" s="8">
        <f t="array" ref="M482">IF($I$2="Длительное проживание от 30 ночей ",
INDEX(GRID!$B$4:$U$15,MATCH(M$7,GRID!$A$4:$A$15,0),MATCH(1,($U$2=GRID!$B$1:$U$1)*(КАЛЕНДАРЬ!AS19=GRID!$B$3:$U$3),0))*GRID!$H$42,
ROUNDUP(INDEX(GRID!$B$4:$U$15,MATCH(M$7,GRID!$A$4:$A$15,0),MATCH(1,($U$2=GRID!$B$1:$U$1)*(КАЛЕНДАРЬ!AS19=GRID!$B$3:$U$3),0))*GRID!$H$42*(1-GRID!$H$43),0))</f>
        <v>50040</v>
      </c>
      <c r="N482" s="8">
        <f t="array" ref="N482">IF($I$2="Длительное проживание от 30 ночей ",
INDEX(GRID!$B$18:$U$29,MATCH(M$7,GRID!$A$18:$A$29,0),MATCH(1,($U$2=GRID!$B$1:$U$1)*(КАЛЕНДАРЬ!AS19=GRID!$B$3:$U$3),0))*GRID!$H$42,
ROUNDUP(INDEX(GRID!$B$18:$U$29,MATCH(M$7,GRID!$A$18:$A$29,0),MATCH(1,($U$2=GRID!$B$1:$U$1)*(КАЛЕНДАРЬ!AS19=GRID!$B$3:$U$3),0))*GRID!$H$42*(1-GRID!$H$43),0))</f>
        <v>53640</v>
      </c>
      <c r="O482" s="57" t="s">
        <v>119</v>
      </c>
      <c r="P482" s="8">
        <f t="array" ref="P482">IF($I$2="Длительное проживание от 30 ночей ",
INDEX(GRID!$B$4:$U$15,MATCH(P$7,GRID!$A$4:$A$15,0),MATCH(1,($U$2=GRID!$B$1:$U$1)*(КАЛЕНДАРЬ!AS19=GRID!$B$3:$U$3),0))*GRID!$H$42,
ROUNDUP(INDEX(GRID!$B$4:$U$15,MATCH(P$7,GRID!$A$4:$A$15,0),MATCH(1,($U$2=GRID!$B$1:$U$1)*(КАЛЕНДАРЬ!AS19=GRID!$B$3:$U$3),0))*GRID!$H$42*(1-GRID!$H$43),0))</f>
        <v>104688</v>
      </c>
      <c r="Q482" s="8">
        <f t="array" ref="Q482">IF($I$2="Длительное проживание от 30 ночей ",
INDEX(GRID!$B$4:$U$15,MATCH(Q$7,GRID!$A$4:$A$15,0),MATCH(1,($U$2=GRID!$B$1:$U$1)*(КАЛЕНДАРЬ!AS19=GRID!$B$3:$U$3),0))*GRID!$H$42,
ROUNDUP(INDEX(GRID!$B$4:$U$15,MATCH(Q$7,GRID!$A$4:$A$15,0),MATCH(1,($U$2=GRID!$B$1:$U$1)*(КАЛЕНДАРЬ!AS19=GRID!$B$3:$U$3),0))*GRID!$H$42*(1-GRID!$H$43),0))</f>
        <v>123048</v>
      </c>
      <c r="R482" s="57" t="s">
        <v>119</v>
      </c>
      <c r="S482" s="57" t="s">
        <v>119</v>
      </c>
      <c r="T482" s="57" t="s">
        <v>119</v>
      </c>
    </row>
    <row r="483" spans="1:20" ht="12.75" customHeight="1">
      <c r="A483" s="148" t="s">
        <v>13</v>
      </c>
      <c r="B483" s="149">
        <v>17</v>
      </c>
      <c r="C483" s="8">
        <f t="array" ref="C483">IF($I$2="Длительное проживание от 30 ночей ",
INDEX(GRID!$B$4:$U$15,MATCH(C$7,GRID!$A$4:$A$15,0),MATCH(1,($U$2=GRID!$B$1:$U$1)*(КАЛЕНДАРЬ!AS20=GRID!$B$3:$U$3),0))*GRID!$H$42,
ROUNDUP(INDEX(GRID!$B$4:$U$15,MATCH(C$7,GRID!$A$4:$A$15,0),MATCH(1,($U$2=GRID!$B$1:$U$1)*(КАЛЕНДАРЬ!AS20=GRID!$B$3:$U$3),0))*GRID!$H$42*(1-GRID!$H$43),0))</f>
        <v>19800</v>
      </c>
      <c r="D483" s="8">
        <f t="array" ref="D483">IF($I$2="Длительное проживание от 30 ночей ",
INDEX(GRID!$B$18:$U$29,MATCH(C$7,GRID!$A$18:$A$29,0),MATCH(1,($U$2=GRID!$B$1:$U$1)*(КАЛЕНДАРЬ!AS20=GRID!$B$3:$U$3),0))*GRID!$H$42,
ROUNDUP(INDEX(GRID!$B$18:$U$29,MATCH(C$7,GRID!$A$18:$A$29,0),MATCH(1,($U$2=GRID!$B$1:$U$1)*(КАЛЕНДАРЬ!AS20=GRID!$B$3:$U$3),0))*GRID!$H$42*(1-GRID!$H$43),0))</f>
        <v>23400</v>
      </c>
      <c r="E483" s="8">
        <f t="array" ref="E483">IF($I$2="Длительное проживание от 30 ночей ",
INDEX(GRID!$B$4:$U$15,MATCH(E$7,GRID!$A$4:$A$15,0),MATCH(1,($U$2=GRID!$B$1:$U$1)*(КАЛЕНДАРЬ!AS20=GRID!$B$3:$U$3),0))*GRID!$H$42,
ROUNDUP(INDEX(GRID!$B$4:$U$15,MATCH(E$7,GRID!$A$4:$A$15,0),MATCH(1,($U$2=GRID!$B$1:$U$1)*(КАЛЕНДАРЬ!AS20=GRID!$B$3:$U$3),0))*GRID!$H$42*(1-GRID!$H$43),0))</f>
        <v>23760</v>
      </c>
      <c r="F483" s="8">
        <f t="array" ref="F483">IF($I$2="Длительное проживание от 30 ночей ",
INDEX(GRID!$B$18:$U$29,MATCH(E$7,GRID!$A$18:$A$29,0),MATCH(1,($U$2=GRID!$B$1:$U$1)*(КАЛЕНДАРЬ!AS20=GRID!$B$3:$U$3),0))*GRID!$H$42,
ROUNDUP(INDEX(GRID!$B$18:$U$29,MATCH(E$7,GRID!$A$18:$A$29,0),MATCH(1,($U$2=GRID!$B$1:$U$1)*(КАЛЕНДАРЬ!AS20=GRID!$B$3:$U$3),0))*GRID!$H$42*(1-GRID!$H$43),0))</f>
        <v>27360</v>
      </c>
      <c r="G483" s="57" t="s">
        <v>119</v>
      </c>
      <c r="H483" s="57" t="s">
        <v>119</v>
      </c>
      <c r="I483" s="8">
        <f t="array" ref="I483">IF($I$2="Длительное проживание от 30 ночей ",
INDEX(GRID!$B$4:$U$15,MATCH(I$7,GRID!$A$4:$A$15,0),MATCH(1,($U$2=GRID!$B$1:$U$1)*(КАЛЕНДАРЬ!AS20=GRID!$B$3:$U$3),0))*GRID!$H$42,
ROUNDUP(INDEX(GRID!$B$4:$U$15,MATCH(I$7,GRID!$A$4:$A$15,0),MATCH(1,($U$2=GRID!$B$1:$U$1)*(КАЛЕНДАРЬ!AS20=GRID!$B$3:$U$3),0))*GRID!$H$42*(1-GRID!$H$43),0))</f>
        <v>31248</v>
      </c>
      <c r="J483" s="8">
        <f t="array" ref="J483">IF($I$2="Длительное проживание от 30 ночей ",
INDEX(GRID!$B$18:$U$29,MATCH(I$7,GRID!$A$18:$A$29,0),MATCH(1,($U$2=GRID!$B$1:$U$1)*(КАЛЕНДАРЬ!AS20=GRID!$B$3:$U$3),0))*GRID!$H$42,
ROUNDUP(INDEX(GRID!$B$18:$U$29,MATCH(I$7,GRID!$A$18:$A$29,0),MATCH(1,($U$2=GRID!$B$1:$U$1)*(КАЛЕНДАРЬ!AS20=GRID!$B$3:$U$3),0))*GRID!$H$42*(1-GRID!$H$43),0))</f>
        <v>34848</v>
      </c>
      <c r="K483" s="57" t="s">
        <v>119</v>
      </c>
      <c r="L483" s="57" t="s">
        <v>119</v>
      </c>
      <c r="M483" s="8">
        <f t="array" ref="M483">IF($I$2="Длительное проживание от 30 ночей ",
INDEX(GRID!$B$4:$U$15,MATCH(M$7,GRID!$A$4:$A$15,0),MATCH(1,($U$2=GRID!$B$1:$U$1)*(КАЛЕНДАРЬ!AS20=GRID!$B$3:$U$3),0))*GRID!$H$42,
ROUNDUP(INDEX(GRID!$B$4:$U$15,MATCH(M$7,GRID!$A$4:$A$15,0),MATCH(1,($U$2=GRID!$B$1:$U$1)*(КАЛЕНДАРЬ!AS20=GRID!$B$3:$U$3),0))*GRID!$H$42*(1-GRID!$H$43),0))</f>
        <v>50040</v>
      </c>
      <c r="N483" s="8">
        <f t="array" ref="N483">IF($I$2="Длительное проживание от 30 ночей ",
INDEX(GRID!$B$18:$U$29,MATCH(M$7,GRID!$A$18:$A$29,0),MATCH(1,($U$2=GRID!$B$1:$U$1)*(КАЛЕНДАРЬ!AS20=GRID!$B$3:$U$3),0))*GRID!$H$42,
ROUNDUP(INDEX(GRID!$B$18:$U$29,MATCH(M$7,GRID!$A$18:$A$29,0),MATCH(1,($U$2=GRID!$B$1:$U$1)*(КАЛЕНДАРЬ!AS20=GRID!$B$3:$U$3),0))*GRID!$H$42*(1-GRID!$H$43),0))</f>
        <v>53640</v>
      </c>
      <c r="O483" s="57" t="s">
        <v>119</v>
      </c>
      <c r="P483" s="8">
        <f t="array" ref="P483">IF($I$2="Длительное проживание от 30 ночей ",
INDEX(GRID!$B$4:$U$15,MATCH(P$7,GRID!$A$4:$A$15,0),MATCH(1,($U$2=GRID!$B$1:$U$1)*(КАЛЕНДАРЬ!AS20=GRID!$B$3:$U$3),0))*GRID!$H$42,
ROUNDUP(INDEX(GRID!$B$4:$U$15,MATCH(P$7,GRID!$A$4:$A$15,0),MATCH(1,($U$2=GRID!$B$1:$U$1)*(КАЛЕНДАРЬ!AS20=GRID!$B$3:$U$3),0))*GRID!$H$42*(1-GRID!$H$43),0))</f>
        <v>104688</v>
      </c>
      <c r="Q483" s="8">
        <f t="array" ref="Q483">IF($I$2="Длительное проживание от 30 ночей ",
INDEX(GRID!$B$4:$U$15,MATCH(Q$7,GRID!$A$4:$A$15,0),MATCH(1,($U$2=GRID!$B$1:$U$1)*(КАЛЕНДАРЬ!AS20=GRID!$B$3:$U$3),0))*GRID!$H$42,
ROUNDUP(INDEX(GRID!$B$4:$U$15,MATCH(Q$7,GRID!$A$4:$A$15,0),MATCH(1,($U$2=GRID!$B$1:$U$1)*(КАЛЕНДАРЬ!AS20=GRID!$B$3:$U$3),0))*GRID!$H$42*(1-GRID!$H$43),0))</f>
        <v>123048</v>
      </c>
      <c r="R483" s="57" t="s">
        <v>119</v>
      </c>
      <c r="S483" s="57" t="s">
        <v>119</v>
      </c>
      <c r="T483" s="57" t="s">
        <v>119</v>
      </c>
    </row>
    <row r="484" spans="1:20" ht="12.75" customHeight="1">
      <c r="A484" s="148" t="s">
        <v>14</v>
      </c>
      <c r="B484" s="149">
        <v>18</v>
      </c>
      <c r="C484" s="8">
        <f t="array" ref="C484">IF($I$2="Длительное проживание от 30 ночей ",
INDEX(GRID!$B$4:$U$15,MATCH(C$7,GRID!$A$4:$A$15,0),MATCH(1,($U$2=GRID!$B$1:$U$1)*(КАЛЕНДАРЬ!AS21=GRID!$B$3:$U$3),0))*GRID!$H$42,
ROUNDUP(INDEX(GRID!$B$4:$U$15,MATCH(C$7,GRID!$A$4:$A$15,0),MATCH(1,($U$2=GRID!$B$1:$U$1)*(КАЛЕНДАРЬ!AS21=GRID!$B$3:$U$3),0))*GRID!$H$42*(1-GRID!$H$43),0))</f>
        <v>19800</v>
      </c>
      <c r="D484" s="8">
        <f t="array" ref="D484">IF($I$2="Длительное проживание от 30 ночей ",
INDEX(GRID!$B$18:$U$29,MATCH(C$7,GRID!$A$18:$A$29,0),MATCH(1,($U$2=GRID!$B$1:$U$1)*(КАЛЕНДАРЬ!AS21=GRID!$B$3:$U$3),0))*GRID!$H$42,
ROUNDUP(INDEX(GRID!$B$18:$U$29,MATCH(C$7,GRID!$A$18:$A$29,0),MATCH(1,($U$2=GRID!$B$1:$U$1)*(КАЛЕНДАРЬ!AS21=GRID!$B$3:$U$3),0))*GRID!$H$42*(1-GRID!$H$43),0))</f>
        <v>23400</v>
      </c>
      <c r="E484" s="8">
        <f t="array" ref="E484">IF($I$2="Длительное проживание от 30 ночей ",
INDEX(GRID!$B$4:$U$15,MATCH(E$7,GRID!$A$4:$A$15,0),MATCH(1,($U$2=GRID!$B$1:$U$1)*(КАЛЕНДАРЬ!AS21=GRID!$B$3:$U$3),0))*GRID!$H$42,
ROUNDUP(INDEX(GRID!$B$4:$U$15,MATCH(E$7,GRID!$A$4:$A$15,0),MATCH(1,($U$2=GRID!$B$1:$U$1)*(КАЛЕНДАРЬ!AS21=GRID!$B$3:$U$3),0))*GRID!$H$42*(1-GRID!$H$43),0))</f>
        <v>23760</v>
      </c>
      <c r="F484" s="8">
        <f t="array" ref="F484">IF($I$2="Длительное проживание от 30 ночей ",
INDEX(GRID!$B$18:$U$29,MATCH(E$7,GRID!$A$18:$A$29,0),MATCH(1,($U$2=GRID!$B$1:$U$1)*(КАЛЕНДАРЬ!AS21=GRID!$B$3:$U$3),0))*GRID!$H$42,
ROUNDUP(INDEX(GRID!$B$18:$U$29,MATCH(E$7,GRID!$A$18:$A$29,0),MATCH(1,($U$2=GRID!$B$1:$U$1)*(КАЛЕНДАРЬ!AS21=GRID!$B$3:$U$3),0))*GRID!$H$42*(1-GRID!$H$43),0))</f>
        <v>27360</v>
      </c>
      <c r="G484" s="57" t="s">
        <v>119</v>
      </c>
      <c r="H484" s="57" t="s">
        <v>119</v>
      </c>
      <c r="I484" s="8">
        <f t="array" ref="I484">IF($I$2="Длительное проживание от 30 ночей ",
INDEX(GRID!$B$4:$U$15,MATCH(I$7,GRID!$A$4:$A$15,0),MATCH(1,($U$2=GRID!$B$1:$U$1)*(КАЛЕНДАРЬ!AS21=GRID!$B$3:$U$3),0))*GRID!$H$42,
ROUNDUP(INDEX(GRID!$B$4:$U$15,MATCH(I$7,GRID!$A$4:$A$15,0),MATCH(1,($U$2=GRID!$B$1:$U$1)*(КАЛЕНДАРЬ!AS21=GRID!$B$3:$U$3),0))*GRID!$H$42*(1-GRID!$H$43),0))</f>
        <v>31248</v>
      </c>
      <c r="J484" s="8">
        <f t="array" ref="J484">IF($I$2="Длительное проживание от 30 ночей ",
INDEX(GRID!$B$18:$U$29,MATCH(I$7,GRID!$A$18:$A$29,0),MATCH(1,($U$2=GRID!$B$1:$U$1)*(КАЛЕНДАРЬ!AS21=GRID!$B$3:$U$3),0))*GRID!$H$42,
ROUNDUP(INDEX(GRID!$B$18:$U$29,MATCH(I$7,GRID!$A$18:$A$29,0),MATCH(1,($U$2=GRID!$B$1:$U$1)*(КАЛЕНДАРЬ!AS21=GRID!$B$3:$U$3),0))*GRID!$H$42*(1-GRID!$H$43),0))</f>
        <v>34848</v>
      </c>
      <c r="K484" s="57" t="s">
        <v>119</v>
      </c>
      <c r="L484" s="57" t="s">
        <v>119</v>
      </c>
      <c r="M484" s="8">
        <f t="array" ref="M484">IF($I$2="Длительное проживание от 30 ночей ",
INDEX(GRID!$B$4:$U$15,MATCH(M$7,GRID!$A$4:$A$15,0),MATCH(1,($U$2=GRID!$B$1:$U$1)*(КАЛЕНДАРЬ!AS21=GRID!$B$3:$U$3),0))*GRID!$H$42,
ROUNDUP(INDEX(GRID!$B$4:$U$15,MATCH(M$7,GRID!$A$4:$A$15,0),MATCH(1,($U$2=GRID!$B$1:$U$1)*(КАЛЕНДАРЬ!AS21=GRID!$B$3:$U$3),0))*GRID!$H$42*(1-GRID!$H$43),0))</f>
        <v>50040</v>
      </c>
      <c r="N484" s="8">
        <f t="array" ref="N484">IF($I$2="Длительное проживание от 30 ночей ",
INDEX(GRID!$B$18:$U$29,MATCH(M$7,GRID!$A$18:$A$29,0),MATCH(1,($U$2=GRID!$B$1:$U$1)*(КАЛЕНДАРЬ!AS21=GRID!$B$3:$U$3),0))*GRID!$H$42,
ROUNDUP(INDEX(GRID!$B$18:$U$29,MATCH(M$7,GRID!$A$18:$A$29,0),MATCH(1,($U$2=GRID!$B$1:$U$1)*(КАЛЕНДАРЬ!AS21=GRID!$B$3:$U$3),0))*GRID!$H$42*(1-GRID!$H$43),0))</f>
        <v>53640</v>
      </c>
      <c r="O484" s="57" t="s">
        <v>119</v>
      </c>
      <c r="P484" s="8">
        <f t="array" ref="P484">IF($I$2="Длительное проживание от 30 ночей ",
INDEX(GRID!$B$4:$U$15,MATCH(P$7,GRID!$A$4:$A$15,0),MATCH(1,($U$2=GRID!$B$1:$U$1)*(КАЛЕНДАРЬ!AS21=GRID!$B$3:$U$3),0))*GRID!$H$42,
ROUNDUP(INDEX(GRID!$B$4:$U$15,MATCH(P$7,GRID!$A$4:$A$15,0),MATCH(1,($U$2=GRID!$B$1:$U$1)*(КАЛЕНДАРЬ!AS21=GRID!$B$3:$U$3),0))*GRID!$H$42*(1-GRID!$H$43),0))</f>
        <v>104688</v>
      </c>
      <c r="Q484" s="8">
        <f t="array" ref="Q484">IF($I$2="Длительное проживание от 30 ночей ",
INDEX(GRID!$B$4:$U$15,MATCH(Q$7,GRID!$A$4:$A$15,0),MATCH(1,($U$2=GRID!$B$1:$U$1)*(КАЛЕНДАРЬ!AS21=GRID!$B$3:$U$3),0))*GRID!$H$42,
ROUNDUP(INDEX(GRID!$B$4:$U$15,MATCH(Q$7,GRID!$A$4:$A$15,0),MATCH(1,($U$2=GRID!$B$1:$U$1)*(КАЛЕНДАРЬ!AS21=GRID!$B$3:$U$3),0))*GRID!$H$42*(1-GRID!$H$43),0))</f>
        <v>123048</v>
      </c>
      <c r="R484" s="57" t="s">
        <v>119</v>
      </c>
      <c r="S484" s="57" t="s">
        <v>119</v>
      </c>
      <c r="T484" s="57" t="s">
        <v>119</v>
      </c>
    </row>
    <row r="485" spans="1:20" ht="12.75" customHeight="1">
      <c r="A485" s="148" t="s">
        <v>15</v>
      </c>
      <c r="B485" s="149">
        <v>19</v>
      </c>
      <c r="C485" s="8">
        <f t="array" ref="C485">IF($I$2="Длительное проживание от 30 ночей ",
INDEX(GRID!$B$4:$U$15,MATCH(C$7,GRID!$A$4:$A$15,0),MATCH(1,($U$2=GRID!$B$1:$U$1)*(КАЛЕНДАРЬ!AS22=GRID!$B$3:$U$3),0))*GRID!$H$42,
ROUNDUP(INDEX(GRID!$B$4:$U$15,MATCH(C$7,GRID!$A$4:$A$15,0),MATCH(1,($U$2=GRID!$B$1:$U$1)*(КАЛЕНДАРЬ!AS22=GRID!$B$3:$U$3),0))*GRID!$H$42*(1-GRID!$H$43),0))</f>
        <v>19800</v>
      </c>
      <c r="D485" s="8">
        <f t="array" ref="D485">IF($I$2="Длительное проживание от 30 ночей ",
INDEX(GRID!$B$18:$U$29,MATCH(C$7,GRID!$A$18:$A$29,0),MATCH(1,($U$2=GRID!$B$1:$U$1)*(КАЛЕНДАРЬ!AS22=GRID!$B$3:$U$3),0))*GRID!$H$42,
ROUNDUP(INDEX(GRID!$B$18:$U$29,MATCH(C$7,GRID!$A$18:$A$29,0),MATCH(1,($U$2=GRID!$B$1:$U$1)*(КАЛЕНДАРЬ!AS22=GRID!$B$3:$U$3),0))*GRID!$H$42*(1-GRID!$H$43),0))</f>
        <v>23400</v>
      </c>
      <c r="E485" s="8">
        <f t="array" ref="E485">IF($I$2="Длительное проживание от 30 ночей ",
INDEX(GRID!$B$4:$U$15,MATCH(E$7,GRID!$A$4:$A$15,0),MATCH(1,($U$2=GRID!$B$1:$U$1)*(КАЛЕНДАРЬ!AS22=GRID!$B$3:$U$3),0))*GRID!$H$42,
ROUNDUP(INDEX(GRID!$B$4:$U$15,MATCH(E$7,GRID!$A$4:$A$15,0),MATCH(1,($U$2=GRID!$B$1:$U$1)*(КАЛЕНДАРЬ!AS22=GRID!$B$3:$U$3),0))*GRID!$H$42*(1-GRID!$H$43),0))</f>
        <v>23760</v>
      </c>
      <c r="F485" s="8">
        <f t="array" ref="F485">IF($I$2="Длительное проживание от 30 ночей ",
INDEX(GRID!$B$18:$U$29,MATCH(E$7,GRID!$A$18:$A$29,0),MATCH(1,($U$2=GRID!$B$1:$U$1)*(КАЛЕНДАРЬ!AS22=GRID!$B$3:$U$3),0))*GRID!$H$42,
ROUNDUP(INDEX(GRID!$B$18:$U$29,MATCH(E$7,GRID!$A$18:$A$29,0),MATCH(1,($U$2=GRID!$B$1:$U$1)*(КАЛЕНДАРЬ!AS22=GRID!$B$3:$U$3),0))*GRID!$H$42*(1-GRID!$H$43),0))</f>
        <v>27360</v>
      </c>
      <c r="G485" s="57" t="s">
        <v>119</v>
      </c>
      <c r="H485" s="57" t="s">
        <v>119</v>
      </c>
      <c r="I485" s="8">
        <f t="array" ref="I485">IF($I$2="Длительное проживание от 30 ночей ",
INDEX(GRID!$B$4:$U$15,MATCH(I$7,GRID!$A$4:$A$15,0),MATCH(1,($U$2=GRID!$B$1:$U$1)*(КАЛЕНДАРЬ!AS22=GRID!$B$3:$U$3),0))*GRID!$H$42,
ROUNDUP(INDEX(GRID!$B$4:$U$15,MATCH(I$7,GRID!$A$4:$A$15,0),MATCH(1,($U$2=GRID!$B$1:$U$1)*(КАЛЕНДАРЬ!AS22=GRID!$B$3:$U$3),0))*GRID!$H$42*(1-GRID!$H$43),0))</f>
        <v>31248</v>
      </c>
      <c r="J485" s="8">
        <f t="array" ref="J485">IF($I$2="Длительное проживание от 30 ночей ",
INDEX(GRID!$B$18:$U$29,MATCH(I$7,GRID!$A$18:$A$29,0),MATCH(1,($U$2=GRID!$B$1:$U$1)*(КАЛЕНДАРЬ!AS22=GRID!$B$3:$U$3),0))*GRID!$H$42,
ROUNDUP(INDEX(GRID!$B$18:$U$29,MATCH(I$7,GRID!$A$18:$A$29,0),MATCH(1,($U$2=GRID!$B$1:$U$1)*(КАЛЕНДАРЬ!AS22=GRID!$B$3:$U$3),0))*GRID!$H$42*(1-GRID!$H$43),0))</f>
        <v>34848</v>
      </c>
      <c r="K485" s="57" t="s">
        <v>119</v>
      </c>
      <c r="L485" s="57" t="s">
        <v>119</v>
      </c>
      <c r="M485" s="8">
        <f t="array" ref="M485">IF($I$2="Длительное проживание от 30 ночей ",
INDEX(GRID!$B$4:$U$15,MATCH(M$7,GRID!$A$4:$A$15,0),MATCH(1,($U$2=GRID!$B$1:$U$1)*(КАЛЕНДАРЬ!AS22=GRID!$B$3:$U$3),0))*GRID!$H$42,
ROUNDUP(INDEX(GRID!$B$4:$U$15,MATCH(M$7,GRID!$A$4:$A$15,0),MATCH(1,($U$2=GRID!$B$1:$U$1)*(КАЛЕНДАРЬ!AS22=GRID!$B$3:$U$3),0))*GRID!$H$42*(1-GRID!$H$43),0))</f>
        <v>50040</v>
      </c>
      <c r="N485" s="8">
        <f t="array" ref="N485">IF($I$2="Длительное проживание от 30 ночей ",
INDEX(GRID!$B$18:$U$29,MATCH(M$7,GRID!$A$18:$A$29,0),MATCH(1,($U$2=GRID!$B$1:$U$1)*(КАЛЕНДАРЬ!AS22=GRID!$B$3:$U$3),0))*GRID!$H$42,
ROUNDUP(INDEX(GRID!$B$18:$U$29,MATCH(M$7,GRID!$A$18:$A$29,0),MATCH(1,($U$2=GRID!$B$1:$U$1)*(КАЛЕНДАРЬ!AS22=GRID!$B$3:$U$3),0))*GRID!$H$42*(1-GRID!$H$43),0))</f>
        <v>53640</v>
      </c>
      <c r="O485" s="57" t="s">
        <v>119</v>
      </c>
      <c r="P485" s="8">
        <f t="array" ref="P485">IF($I$2="Длительное проживание от 30 ночей ",
INDEX(GRID!$B$4:$U$15,MATCH(P$7,GRID!$A$4:$A$15,0),MATCH(1,($U$2=GRID!$B$1:$U$1)*(КАЛЕНДАРЬ!AS22=GRID!$B$3:$U$3),0))*GRID!$H$42,
ROUNDUP(INDEX(GRID!$B$4:$U$15,MATCH(P$7,GRID!$A$4:$A$15,0),MATCH(1,($U$2=GRID!$B$1:$U$1)*(КАЛЕНДАРЬ!AS22=GRID!$B$3:$U$3),0))*GRID!$H$42*(1-GRID!$H$43),0))</f>
        <v>104688</v>
      </c>
      <c r="Q485" s="8">
        <f t="array" ref="Q485">IF($I$2="Длительное проживание от 30 ночей ",
INDEX(GRID!$B$4:$U$15,MATCH(Q$7,GRID!$A$4:$A$15,0),MATCH(1,($U$2=GRID!$B$1:$U$1)*(КАЛЕНДАРЬ!AS22=GRID!$B$3:$U$3),0))*GRID!$H$42,
ROUNDUP(INDEX(GRID!$B$4:$U$15,MATCH(Q$7,GRID!$A$4:$A$15,0),MATCH(1,($U$2=GRID!$B$1:$U$1)*(КАЛЕНДАРЬ!AS22=GRID!$B$3:$U$3),0))*GRID!$H$42*(1-GRID!$H$43),0))</f>
        <v>123048</v>
      </c>
      <c r="R485" s="57" t="s">
        <v>119</v>
      </c>
      <c r="S485" s="57" t="s">
        <v>119</v>
      </c>
      <c r="T485" s="57" t="s">
        <v>119</v>
      </c>
    </row>
    <row r="486" spans="1:20" ht="12.75" customHeight="1">
      <c r="A486" s="148" t="s">
        <v>16</v>
      </c>
      <c r="B486" s="149">
        <v>20</v>
      </c>
      <c r="C486" s="8">
        <f t="array" ref="C486">IF($I$2="Длительное проживание от 30 ночей ",
INDEX(GRID!$B$4:$U$15,MATCH(C$7,GRID!$A$4:$A$15,0),MATCH(1,($U$2=GRID!$B$1:$U$1)*(КАЛЕНДАРЬ!AS23=GRID!$B$3:$U$3),0))*GRID!$H$42,
ROUNDUP(INDEX(GRID!$B$4:$U$15,MATCH(C$7,GRID!$A$4:$A$15,0),MATCH(1,($U$2=GRID!$B$1:$U$1)*(КАЛЕНДАРЬ!AS23=GRID!$B$3:$U$3),0))*GRID!$H$42*(1-GRID!$H$43),0))</f>
        <v>21744</v>
      </c>
      <c r="D486" s="8">
        <f t="array" ref="D486">IF($I$2="Длительное проживание от 30 ночей ",
INDEX(GRID!$B$18:$U$29,MATCH(C$7,GRID!$A$18:$A$29,0),MATCH(1,($U$2=GRID!$B$1:$U$1)*(КАЛЕНДАРЬ!AS23=GRID!$B$3:$U$3),0))*GRID!$H$42,
ROUNDUP(INDEX(GRID!$B$18:$U$29,MATCH(C$7,GRID!$A$18:$A$29,0),MATCH(1,($U$2=GRID!$B$1:$U$1)*(КАЛЕНДАРЬ!AS23=GRID!$B$3:$U$3),0))*GRID!$H$42*(1-GRID!$H$43),0))</f>
        <v>25344</v>
      </c>
      <c r="E486" s="8">
        <f t="array" ref="E486">IF($I$2="Длительное проживание от 30 ночей ",
INDEX(GRID!$B$4:$U$15,MATCH(E$7,GRID!$A$4:$A$15,0),MATCH(1,($U$2=GRID!$B$1:$U$1)*(КАЛЕНДАРЬ!AS23=GRID!$B$3:$U$3),0))*GRID!$H$42,
ROUNDUP(INDEX(GRID!$B$4:$U$15,MATCH(E$7,GRID!$A$4:$A$15,0),MATCH(1,($U$2=GRID!$B$1:$U$1)*(КАЛЕНДАРЬ!AS23=GRID!$B$3:$U$3),0))*GRID!$H$42*(1-GRID!$H$43),0))</f>
        <v>26136</v>
      </c>
      <c r="F486" s="8">
        <f t="array" ref="F486">IF($I$2="Длительное проживание от 30 ночей ",
INDEX(GRID!$B$18:$U$29,MATCH(E$7,GRID!$A$18:$A$29,0),MATCH(1,($U$2=GRID!$B$1:$U$1)*(КАЛЕНДАРЬ!AS23=GRID!$B$3:$U$3),0))*GRID!$H$42,
ROUNDUP(INDEX(GRID!$B$18:$U$29,MATCH(E$7,GRID!$A$18:$A$29,0),MATCH(1,($U$2=GRID!$B$1:$U$1)*(КАЛЕНДАРЬ!AS23=GRID!$B$3:$U$3),0))*GRID!$H$42*(1-GRID!$H$43),0))</f>
        <v>29736</v>
      </c>
      <c r="G486" s="57" t="s">
        <v>119</v>
      </c>
      <c r="H486" s="57" t="s">
        <v>119</v>
      </c>
      <c r="I486" s="8">
        <f t="array" ref="I486">IF($I$2="Длительное проживание от 30 ночей ",
INDEX(GRID!$B$4:$U$15,MATCH(I$7,GRID!$A$4:$A$15,0),MATCH(1,($U$2=GRID!$B$1:$U$1)*(КАЛЕНДАРЬ!AS23=GRID!$B$3:$U$3),0))*GRID!$H$42,
ROUNDUP(INDEX(GRID!$B$4:$U$15,MATCH(I$7,GRID!$A$4:$A$15,0),MATCH(1,($U$2=GRID!$B$1:$U$1)*(КАЛЕНДАРЬ!AS23=GRID!$B$3:$U$3),0))*GRID!$H$42*(1-GRID!$H$43),0))</f>
        <v>34128</v>
      </c>
      <c r="J486" s="8">
        <f t="array" ref="J486">IF($I$2="Длительное проживание от 30 ночей ",
INDEX(GRID!$B$18:$U$29,MATCH(I$7,GRID!$A$18:$A$29,0),MATCH(1,($U$2=GRID!$B$1:$U$1)*(КАЛЕНДАРЬ!AS23=GRID!$B$3:$U$3),0))*GRID!$H$42,
ROUNDUP(INDEX(GRID!$B$18:$U$29,MATCH(I$7,GRID!$A$18:$A$29,0),MATCH(1,($U$2=GRID!$B$1:$U$1)*(КАЛЕНДАРЬ!AS23=GRID!$B$3:$U$3),0))*GRID!$H$42*(1-GRID!$H$43),0))</f>
        <v>37728</v>
      </c>
      <c r="K486" s="57" t="s">
        <v>119</v>
      </c>
      <c r="L486" s="57" t="s">
        <v>119</v>
      </c>
      <c r="M486" s="8">
        <f t="array" ref="M486">IF($I$2="Длительное проживание от 30 ночей ",
INDEX(GRID!$B$4:$U$15,MATCH(M$7,GRID!$A$4:$A$15,0),MATCH(1,($U$2=GRID!$B$1:$U$1)*(КАЛЕНДАРЬ!AS23=GRID!$B$3:$U$3),0))*GRID!$H$42,
ROUNDUP(INDEX(GRID!$B$4:$U$15,MATCH(M$7,GRID!$A$4:$A$15,0),MATCH(1,($U$2=GRID!$B$1:$U$1)*(КАЛЕНДАРЬ!AS23=GRID!$B$3:$U$3),0))*GRID!$H$42*(1-GRID!$H$43),0))</f>
        <v>53280</v>
      </c>
      <c r="N486" s="8">
        <f t="array" ref="N486">IF($I$2="Длительное проживание от 30 ночей ",
INDEX(GRID!$B$18:$U$29,MATCH(M$7,GRID!$A$18:$A$29,0),MATCH(1,($U$2=GRID!$B$1:$U$1)*(КАЛЕНДАРЬ!AS23=GRID!$B$3:$U$3),0))*GRID!$H$42,
ROUNDUP(INDEX(GRID!$B$18:$U$29,MATCH(M$7,GRID!$A$18:$A$29,0),MATCH(1,($U$2=GRID!$B$1:$U$1)*(КАЛЕНДАРЬ!AS23=GRID!$B$3:$U$3),0))*GRID!$H$42*(1-GRID!$H$43),0))</f>
        <v>56880</v>
      </c>
      <c r="O486" s="57" t="s">
        <v>119</v>
      </c>
      <c r="P486" s="8">
        <f t="array" ref="P486">IF($I$2="Длительное проживание от 30 ночей ",
INDEX(GRID!$B$4:$U$15,MATCH(P$7,GRID!$A$4:$A$15,0),MATCH(1,($U$2=GRID!$B$1:$U$1)*(КАЛЕНДАРЬ!AS23=GRID!$B$3:$U$3),0))*GRID!$H$42,
ROUNDUP(INDEX(GRID!$B$4:$U$15,MATCH(P$7,GRID!$A$4:$A$15,0),MATCH(1,($U$2=GRID!$B$1:$U$1)*(КАЛЕНДАРЬ!AS23=GRID!$B$3:$U$3),0))*GRID!$H$42*(1-GRID!$H$43),0))</f>
        <v>109008</v>
      </c>
      <c r="Q486" s="8">
        <f t="array" ref="Q486">IF($I$2="Длительное проживание от 30 ночей ",
INDEX(GRID!$B$4:$U$15,MATCH(Q$7,GRID!$A$4:$A$15,0),MATCH(1,($U$2=GRID!$B$1:$U$1)*(КАЛЕНДАРЬ!AS23=GRID!$B$3:$U$3),0))*GRID!$H$42,
ROUNDUP(INDEX(GRID!$B$4:$U$15,MATCH(Q$7,GRID!$A$4:$A$15,0),MATCH(1,($U$2=GRID!$B$1:$U$1)*(КАЛЕНДАРЬ!AS23=GRID!$B$3:$U$3),0))*GRID!$H$42*(1-GRID!$H$43),0))</f>
        <v>128088</v>
      </c>
      <c r="R486" s="57" t="s">
        <v>119</v>
      </c>
      <c r="S486" s="57" t="s">
        <v>119</v>
      </c>
      <c r="T486" s="57" t="s">
        <v>119</v>
      </c>
    </row>
    <row r="487" spans="1:20" ht="12.75" customHeight="1">
      <c r="A487" s="148" t="s">
        <v>17</v>
      </c>
      <c r="B487" s="149">
        <v>21</v>
      </c>
      <c r="C487" s="8">
        <f t="array" ref="C487">IF($I$2="Длительное проживание от 30 ночей ",
INDEX(GRID!$B$4:$U$15,MATCH(C$7,GRID!$A$4:$A$15,0),MATCH(1,($U$2=GRID!$B$1:$U$1)*(КАЛЕНДАРЬ!AS24=GRID!$B$3:$U$3),0))*GRID!$H$42,
ROUNDUP(INDEX(GRID!$B$4:$U$15,MATCH(C$7,GRID!$A$4:$A$15,0),MATCH(1,($U$2=GRID!$B$1:$U$1)*(КАЛЕНДАРЬ!AS24=GRID!$B$3:$U$3),0))*GRID!$H$42*(1-GRID!$H$43),0))</f>
        <v>21744</v>
      </c>
      <c r="D487" s="8">
        <f t="array" ref="D487">IF($I$2="Длительное проживание от 30 ночей ",
INDEX(GRID!$B$18:$U$29,MATCH(C$7,GRID!$A$18:$A$29,0),MATCH(1,($U$2=GRID!$B$1:$U$1)*(КАЛЕНДАРЬ!AS24=GRID!$B$3:$U$3),0))*GRID!$H$42,
ROUNDUP(INDEX(GRID!$B$18:$U$29,MATCH(C$7,GRID!$A$18:$A$29,0),MATCH(1,($U$2=GRID!$B$1:$U$1)*(КАЛЕНДАРЬ!AS24=GRID!$B$3:$U$3),0))*GRID!$H$42*(1-GRID!$H$43),0))</f>
        <v>25344</v>
      </c>
      <c r="E487" s="8">
        <f t="array" ref="E487">IF($I$2="Длительное проживание от 30 ночей ",
INDEX(GRID!$B$4:$U$15,MATCH(E$7,GRID!$A$4:$A$15,0),MATCH(1,($U$2=GRID!$B$1:$U$1)*(КАЛЕНДАРЬ!AS24=GRID!$B$3:$U$3),0))*GRID!$H$42,
ROUNDUP(INDEX(GRID!$B$4:$U$15,MATCH(E$7,GRID!$A$4:$A$15,0),MATCH(1,($U$2=GRID!$B$1:$U$1)*(КАЛЕНДАРЬ!AS24=GRID!$B$3:$U$3),0))*GRID!$H$42*(1-GRID!$H$43),0))</f>
        <v>26136</v>
      </c>
      <c r="F487" s="8">
        <f t="array" ref="F487">IF($I$2="Длительное проживание от 30 ночей ",
INDEX(GRID!$B$18:$U$29,MATCH(E$7,GRID!$A$18:$A$29,0),MATCH(1,($U$2=GRID!$B$1:$U$1)*(КАЛЕНДАРЬ!AS24=GRID!$B$3:$U$3),0))*GRID!$H$42,
ROUNDUP(INDEX(GRID!$B$18:$U$29,MATCH(E$7,GRID!$A$18:$A$29,0),MATCH(1,($U$2=GRID!$B$1:$U$1)*(КАЛЕНДАРЬ!AS24=GRID!$B$3:$U$3),0))*GRID!$H$42*(1-GRID!$H$43),0))</f>
        <v>29736</v>
      </c>
      <c r="G487" s="57" t="s">
        <v>119</v>
      </c>
      <c r="H487" s="57" t="s">
        <v>119</v>
      </c>
      <c r="I487" s="8">
        <f t="array" ref="I487">IF($I$2="Длительное проживание от 30 ночей ",
INDEX(GRID!$B$4:$U$15,MATCH(I$7,GRID!$A$4:$A$15,0),MATCH(1,($U$2=GRID!$B$1:$U$1)*(КАЛЕНДАРЬ!AS24=GRID!$B$3:$U$3),0))*GRID!$H$42,
ROUNDUP(INDEX(GRID!$B$4:$U$15,MATCH(I$7,GRID!$A$4:$A$15,0),MATCH(1,($U$2=GRID!$B$1:$U$1)*(КАЛЕНДАРЬ!AS24=GRID!$B$3:$U$3),0))*GRID!$H$42*(1-GRID!$H$43),0))</f>
        <v>34128</v>
      </c>
      <c r="J487" s="8">
        <f t="array" ref="J487">IF($I$2="Длительное проживание от 30 ночей ",
INDEX(GRID!$B$18:$U$29,MATCH(I$7,GRID!$A$18:$A$29,0),MATCH(1,($U$2=GRID!$B$1:$U$1)*(КАЛЕНДАРЬ!AS24=GRID!$B$3:$U$3),0))*GRID!$H$42,
ROUNDUP(INDEX(GRID!$B$18:$U$29,MATCH(I$7,GRID!$A$18:$A$29,0),MATCH(1,($U$2=GRID!$B$1:$U$1)*(КАЛЕНДАРЬ!AS24=GRID!$B$3:$U$3),0))*GRID!$H$42*(1-GRID!$H$43),0))</f>
        <v>37728</v>
      </c>
      <c r="K487" s="57" t="s">
        <v>119</v>
      </c>
      <c r="L487" s="57" t="s">
        <v>119</v>
      </c>
      <c r="M487" s="8">
        <f t="array" ref="M487">IF($I$2="Длительное проживание от 30 ночей ",
INDEX(GRID!$B$4:$U$15,MATCH(M$7,GRID!$A$4:$A$15,0),MATCH(1,($U$2=GRID!$B$1:$U$1)*(КАЛЕНДАРЬ!AS24=GRID!$B$3:$U$3),0))*GRID!$H$42,
ROUNDUP(INDEX(GRID!$B$4:$U$15,MATCH(M$7,GRID!$A$4:$A$15,0),MATCH(1,($U$2=GRID!$B$1:$U$1)*(КАЛЕНДАРЬ!AS24=GRID!$B$3:$U$3),0))*GRID!$H$42*(1-GRID!$H$43),0))</f>
        <v>53280</v>
      </c>
      <c r="N487" s="8">
        <f t="array" ref="N487">IF($I$2="Длительное проживание от 30 ночей ",
INDEX(GRID!$B$18:$U$29,MATCH(M$7,GRID!$A$18:$A$29,0),MATCH(1,($U$2=GRID!$B$1:$U$1)*(КАЛЕНДАРЬ!AS24=GRID!$B$3:$U$3),0))*GRID!$H$42,
ROUNDUP(INDEX(GRID!$B$18:$U$29,MATCH(M$7,GRID!$A$18:$A$29,0),MATCH(1,($U$2=GRID!$B$1:$U$1)*(КАЛЕНДАРЬ!AS24=GRID!$B$3:$U$3),0))*GRID!$H$42*(1-GRID!$H$43),0))</f>
        <v>56880</v>
      </c>
      <c r="O487" s="57" t="s">
        <v>119</v>
      </c>
      <c r="P487" s="8">
        <f t="array" ref="P487">IF($I$2="Длительное проживание от 30 ночей ",
INDEX(GRID!$B$4:$U$15,MATCH(P$7,GRID!$A$4:$A$15,0),MATCH(1,($U$2=GRID!$B$1:$U$1)*(КАЛЕНДАРЬ!AS24=GRID!$B$3:$U$3),0))*GRID!$H$42,
ROUNDUP(INDEX(GRID!$B$4:$U$15,MATCH(P$7,GRID!$A$4:$A$15,0),MATCH(1,($U$2=GRID!$B$1:$U$1)*(КАЛЕНДАРЬ!AS24=GRID!$B$3:$U$3),0))*GRID!$H$42*(1-GRID!$H$43),0))</f>
        <v>109008</v>
      </c>
      <c r="Q487" s="8">
        <f t="array" ref="Q487">IF($I$2="Длительное проживание от 30 ночей ",
INDEX(GRID!$B$4:$U$15,MATCH(Q$7,GRID!$A$4:$A$15,0),MATCH(1,($U$2=GRID!$B$1:$U$1)*(КАЛЕНДАРЬ!AS24=GRID!$B$3:$U$3),0))*GRID!$H$42,
ROUNDUP(INDEX(GRID!$B$4:$U$15,MATCH(Q$7,GRID!$A$4:$A$15,0),MATCH(1,($U$2=GRID!$B$1:$U$1)*(КАЛЕНДАРЬ!AS24=GRID!$B$3:$U$3),0))*GRID!$H$42*(1-GRID!$H$43),0))</f>
        <v>128088</v>
      </c>
      <c r="R487" s="57" t="s">
        <v>119</v>
      </c>
      <c r="S487" s="57" t="s">
        <v>119</v>
      </c>
      <c r="T487" s="57" t="s">
        <v>119</v>
      </c>
    </row>
    <row r="488" spans="1:20" ht="12.75" customHeight="1">
      <c r="A488" s="148" t="s">
        <v>11</v>
      </c>
      <c r="B488" s="149">
        <v>22</v>
      </c>
      <c r="C488" s="8">
        <f t="array" ref="C488">IF($I$2="Длительное проживание от 30 ночей ",
INDEX(GRID!$B$4:$U$15,MATCH(C$7,GRID!$A$4:$A$15,0),MATCH(1,($U$2=GRID!$B$1:$U$1)*(КАЛЕНДАРЬ!AS25=GRID!$B$3:$U$3),0))*GRID!$H$42,
ROUNDUP(INDEX(GRID!$B$4:$U$15,MATCH(C$7,GRID!$A$4:$A$15,0),MATCH(1,($U$2=GRID!$B$1:$U$1)*(КАЛЕНДАРЬ!AS25=GRID!$B$3:$U$3),0))*GRID!$H$42*(1-GRID!$H$43),0))</f>
        <v>19800</v>
      </c>
      <c r="D488" s="8">
        <f t="array" ref="D488">IF($I$2="Длительное проживание от 30 ночей ",
INDEX(GRID!$B$18:$U$29,MATCH(C$7,GRID!$A$18:$A$29,0),MATCH(1,($U$2=GRID!$B$1:$U$1)*(КАЛЕНДАРЬ!AS25=GRID!$B$3:$U$3),0))*GRID!$H$42,
ROUNDUP(INDEX(GRID!$B$18:$U$29,MATCH(C$7,GRID!$A$18:$A$29,0),MATCH(1,($U$2=GRID!$B$1:$U$1)*(КАЛЕНДАРЬ!AS25=GRID!$B$3:$U$3),0))*GRID!$H$42*(1-GRID!$H$43),0))</f>
        <v>23400</v>
      </c>
      <c r="E488" s="8">
        <f t="array" ref="E488">IF($I$2="Длительное проживание от 30 ночей ",
INDEX(GRID!$B$4:$U$15,MATCH(E$7,GRID!$A$4:$A$15,0),MATCH(1,($U$2=GRID!$B$1:$U$1)*(КАЛЕНДАРЬ!AS25=GRID!$B$3:$U$3),0))*GRID!$H$42,
ROUNDUP(INDEX(GRID!$B$4:$U$15,MATCH(E$7,GRID!$A$4:$A$15,0),MATCH(1,($U$2=GRID!$B$1:$U$1)*(КАЛЕНДАРЬ!AS25=GRID!$B$3:$U$3),0))*GRID!$H$42*(1-GRID!$H$43),0))</f>
        <v>23760</v>
      </c>
      <c r="F488" s="8">
        <f t="array" ref="F488">IF($I$2="Длительное проживание от 30 ночей ",
INDEX(GRID!$B$18:$U$29,MATCH(E$7,GRID!$A$18:$A$29,0),MATCH(1,($U$2=GRID!$B$1:$U$1)*(КАЛЕНДАРЬ!AS25=GRID!$B$3:$U$3),0))*GRID!$H$42,
ROUNDUP(INDEX(GRID!$B$18:$U$29,MATCH(E$7,GRID!$A$18:$A$29,0),MATCH(1,($U$2=GRID!$B$1:$U$1)*(КАЛЕНДАРЬ!AS25=GRID!$B$3:$U$3),0))*GRID!$H$42*(1-GRID!$H$43),0))</f>
        <v>27360</v>
      </c>
      <c r="G488" s="57" t="s">
        <v>119</v>
      </c>
      <c r="H488" s="57" t="s">
        <v>119</v>
      </c>
      <c r="I488" s="8">
        <f t="array" ref="I488">IF($I$2="Длительное проживание от 30 ночей ",
INDEX(GRID!$B$4:$U$15,MATCH(I$7,GRID!$A$4:$A$15,0),MATCH(1,($U$2=GRID!$B$1:$U$1)*(КАЛЕНДАРЬ!AS25=GRID!$B$3:$U$3),0))*GRID!$H$42,
ROUNDUP(INDEX(GRID!$B$4:$U$15,MATCH(I$7,GRID!$A$4:$A$15,0),MATCH(1,($U$2=GRID!$B$1:$U$1)*(КАЛЕНДАРЬ!AS25=GRID!$B$3:$U$3),0))*GRID!$H$42*(1-GRID!$H$43),0))</f>
        <v>31248</v>
      </c>
      <c r="J488" s="8">
        <f t="array" ref="J488">IF($I$2="Длительное проживание от 30 ночей ",
INDEX(GRID!$B$18:$U$29,MATCH(I$7,GRID!$A$18:$A$29,0),MATCH(1,($U$2=GRID!$B$1:$U$1)*(КАЛЕНДАРЬ!AS25=GRID!$B$3:$U$3),0))*GRID!$H$42,
ROUNDUP(INDEX(GRID!$B$18:$U$29,MATCH(I$7,GRID!$A$18:$A$29,0),MATCH(1,($U$2=GRID!$B$1:$U$1)*(КАЛЕНДАРЬ!AS25=GRID!$B$3:$U$3),0))*GRID!$H$42*(1-GRID!$H$43),0))</f>
        <v>34848</v>
      </c>
      <c r="K488" s="57" t="s">
        <v>119</v>
      </c>
      <c r="L488" s="57" t="s">
        <v>119</v>
      </c>
      <c r="M488" s="8">
        <f t="array" ref="M488">IF($I$2="Длительное проживание от 30 ночей ",
INDEX(GRID!$B$4:$U$15,MATCH(M$7,GRID!$A$4:$A$15,0),MATCH(1,($U$2=GRID!$B$1:$U$1)*(КАЛЕНДАРЬ!AS25=GRID!$B$3:$U$3),0))*GRID!$H$42,
ROUNDUP(INDEX(GRID!$B$4:$U$15,MATCH(M$7,GRID!$A$4:$A$15,0),MATCH(1,($U$2=GRID!$B$1:$U$1)*(КАЛЕНДАРЬ!AS25=GRID!$B$3:$U$3),0))*GRID!$H$42*(1-GRID!$H$43),0))</f>
        <v>50040</v>
      </c>
      <c r="N488" s="8">
        <f t="array" ref="N488">IF($I$2="Длительное проживание от 30 ночей ",
INDEX(GRID!$B$18:$U$29,MATCH(M$7,GRID!$A$18:$A$29,0),MATCH(1,($U$2=GRID!$B$1:$U$1)*(КАЛЕНДАРЬ!AS25=GRID!$B$3:$U$3),0))*GRID!$H$42,
ROUNDUP(INDEX(GRID!$B$18:$U$29,MATCH(M$7,GRID!$A$18:$A$29,0),MATCH(1,($U$2=GRID!$B$1:$U$1)*(КАЛЕНДАРЬ!AS25=GRID!$B$3:$U$3),0))*GRID!$H$42*(1-GRID!$H$43),0))</f>
        <v>53640</v>
      </c>
      <c r="O488" s="57" t="s">
        <v>119</v>
      </c>
      <c r="P488" s="8">
        <f t="array" ref="P488">IF($I$2="Длительное проживание от 30 ночей ",
INDEX(GRID!$B$4:$U$15,MATCH(P$7,GRID!$A$4:$A$15,0),MATCH(1,($U$2=GRID!$B$1:$U$1)*(КАЛЕНДАРЬ!AS25=GRID!$B$3:$U$3),0))*GRID!$H$42,
ROUNDUP(INDEX(GRID!$B$4:$U$15,MATCH(P$7,GRID!$A$4:$A$15,0),MATCH(1,($U$2=GRID!$B$1:$U$1)*(КАЛЕНДАРЬ!AS25=GRID!$B$3:$U$3),0))*GRID!$H$42*(1-GRID!$H$43),0))</f>
        <v>104688</v>
      </c>
      <c r="Q488" s="8">
        <f t="array" ref="Q488">IF($I$2="Длительное проживание от 30 ночей ",
INDEX(GRID!$B$4:$U$15,MATCH(Q$7,GRID!$A$4:$A$15,0),MATCH(1,($U$2=GRID!$B$1:$U$1)*(КАЛЕНДАРЬ!AS25=GRID!$B$3:$U$3),0))*GRID!$H$42,
ROUNDUP(INDEX(GRID!$B$4:$U$15,MATCH(Q$7,GRID!$A$4:$A$15,0),MATCH(1,($U$2=GRID!$B$1:$U$1)*(КАЛЕНДАРЬ!AS25=GRID!$B$3:$U$3),0))*GRID!$H$42*(1-GRID!$H$43),0))</f>
        <v>123048</v>
      </c>
      <c r="R488" s="57" t="s">
        <v>119</v>
      </c>
      <c r="S488" s="57" t="s">
        <v>119</v>
      </c>
      <c r="T488" s="57" t="s">
        <v>119</v>
      </c>
    </row>
    <row r="489" spans="1:20" ht="12.75" customHeight="1">
      <c r="A489" s="148" t="s">
        <v>12</v>
      </c>
      <c r="B489" s="149">
        <v>23</v>
      </c>
      <c r="C489" s="8">
        <f t="array" ref="C489">IF($I$2="Длительное проживание от 30 ночей ",
INDEX(GRID!$B$4:$U$15,MATCH(C$7,GRID!$A$4:$A$15,0),MATCH(1,($U$2=GRID!$B$1:$U$1)*(КАЛЕНДАРЬ!AS26=GRID!$B$3:$U$3),0))*GRID!$H$42,
ROUNDUP(INDEX(GRID!$B$4:$U$15,MATCH(C$7,GRID!$A$4:$A$15,0),MATCH(1,($U$2=GRID!$B$1:$U$1)*(КАЛЕНДАРЬ!AS26=GRID!$B$3:$U$3),0))*GRID!$H$42*(1-GRID!$H$43),0))</f>
        <v>19800</v>
      </c>
      <c r="D489" s="8">
        <f t="array" ref="D489">IF($I$2="Длительное проживание от 30 ночей ",
INDEX(GRID!$B$18:$U$29,MATCH(C$7,GRID!$A$18:$A$29,0),MATCH(1,($U$2=GRID!$B$1:$U$1)*(КАЛЕНДАРЬ!AS26=GRID!$B$3:$U$3),0))*GRID!$H$42,
ROUNDUP(INDEX(GRID!$B$18:$U$29,MATCH(C$7,GRID!$A$18:$A$29,0),MATCH(1,($U$2=GRID!$B$1:$U$1)*(КАЛЕНДАРЬ!AS26=GRID!$B$3:$U$3),0))*GRID!$H$42*(1-GRID!$H$43),0))</f>
        <v>23400</v>
      </c>
      <c r="E489" s="8">
        <f t="array" ref="E489">IF($I$2="Длительное проживание от 30 ночей ",
INDEX(GRID!$B$4:$U$15,MATCH(E$7,GRID!$A$4:$A$15,0),MATCH(1,($U$2=GRID!$B$1:$U$1)*(КАЛЕНДАРЬ!AS26=GRID!$B$3:$U$3),0))*GRID!$H$42,
ROUNDUP(INDEX(GRID!$B$4:$U$15,MATCH(E$7,GRID!$A$4:$A$15,0),MATCH(1,($U$2=GRID!$B$1:$U$1)*(КАЛЕНДАРЬ!AS26=GRID!$B$3:$U$3),0))*GRID!$H$42*(1-GRID!$H$43),0))</f>
        <v>23760</v>
      </c>
      <c r="F489" s="8">
        <f t="array" ref="F489">IF($I$2="Длительное проживание от 30 ночей ",
INDEX(GRID!$B$18:$U$29,MATCH(E$7,GRID!$A$18:$A$29,0),MATCH(1,($U$2=GRID!$B$1:$U$1)*(КАЛЕНДАРЬ!AS26=GRID!$B$3:$U$3),0))*GRID!$H$42,
ROUNDUP(INDEX(GRID!$B$18:$U$29,MATCH(E$7,GRID!$A$18:$A$29,0),MATCH(1,($U$2=GRID!$B$1:$U$1)*(КАЛЕНДАРЬ!AS26=GRID!$B$3:$U$3),0))*GRID!$H$42*(1-GRID!$H$43),0))</f>
        <v>27360</v>
      </c>
      <c r="G489" s="57" t="s">
        <v>119</v>
      </c>
      <c r="H489" s="57" t="s">
        <v>119</v>
      </c>
      <c r="I489" s="8">
        <f t="array" ref="I489">IF($I$2="Длительное проживание от 30 ночей ",
INDEX(GRID!$B$4:$U$15,MATCH(I$7,GRID!$A$4:$A$15,0),MATCH(1,($U$2=GRID!$B$1:$U$1)*(КАЛЕНДАРЬ!AS26=GRID!$B$3:$U$3),0))*GRID!$H$42,
ROUNDUP(INDEX(GRID!$B$4:$U$15,MATCH(I$7,GRID!$A$4:$A$15,0),MATCH(1,($U$2=GRID!$B$1:$U$1)*(КАЛЕНДАРЬ!AS26=GRID!$B$3:$U$3),0))*GRID!$H$42*(1-GRID!$H$43),0))</f>
        <v>31248</v>
      </c>
      <c r="J489" s="8">
        <f t="array" ref="J489">IF($I$2="Длительное проживание от 30 ночей ",
INDEX(GRID!$B$18:$U$29,MATCH(I$7,GRID!$A$18:$A$29,0),MATCH(1,($U$2=GRID!$B$1:$U$1)*(КАЛЕНДАРЬ!AS26=GRID!$B$3:$U$3),0))*GRID!$H$42,
ROUNDUP(INDEX(GRID!$B$18:$U$29,MATCH(I$7,GRID!$A$18:$A$29,0),MATCH(1,($U$2=GRID!$B$1:$U$1)*(КАЛЕНДАРЬ!AS26=GRID!$B$3:$U$3),0))*GRID!$H$42*(1-GRID!$H$43),0))</f>
        <v>34848</v>
      </c>
      <c r="K489" s="57" t="s">
        <v>119</v>
      </c>
      <c r="L489" s="57" t="s">
        <v>119</v>
      </c>
      <c r="M489" s="8">
        <f t="array" ref="M489">IF($I$2="Длительное проживание от 30 ночей ",
INDEX(GRID!$B$4:$U$15,MATCH(M$7,GRID!$A$4:$A$15,0),MATCH(1,($U$2=GRID!$B$1:$U$1)*(КАЛЕНДАРЬ!AS26=GRID!$B$3:$U$3),0))*GRID!$H$42,
ROUNDUP(INDEX(GRID!$B$4:$U$15,MATCH(M$7,GRID!$A$4:$A$15,0),MATCH(1,($U$2=GRID!$B$1:$U$1)*(КАЛЕНДАРЬ!AS26=GRID!$B$3:$U$3),0))*GRID!$H$42*(1-GRID!$H$43),0))</f>
        <v>50040</v>
      </c>
      <c r="N489" s="8">
        <f t="array" ref="N489">IF($I$2="Длительное проживание от 30 ночей ",
INDEX(GRID!$B$18:$U$29,MATCH(M$7,GRID!$A$18:$A$29,0),MATCH(1,($U$2=GRID!$B$1:$U$1)*(КАЛЕНДАРЬ!AS26=GRID!$B$3:$U$3),0))*GRID!$H$42,
ROUNDUP(INDEX(GRID!$B$18:$U$29,MATCH(M$7,GRID!$A$18:$A$29,0),MATCH(1,($U$2=GRID!$B$1:$U$1)*(КАЛЕНДАРЬ!AS26=GRID!$B$3:$U$3),0))*GRID!$H$42*(1-GRID!$H$43),0))</f>
        <v>53640</v>
      </c>
      <c r="O489" s="57" t="s">
        <v>119</v>
      </c>
      <c r="P489" s="8">
        <f t="array" ref="P489">IF($I$2="Длительное проживание от 30 ночей ",
INDEX(GRID!$B$4:$U$15,MATCH(P$7,GRID!$A$4:$A$15,0),MATCH(1,($U$2=GRID!$B$1:$U$1)*(КАЛЕНДАРЬ!AS26=GRID!$B$3:$U$3),0))*GRID!$H$42,
ROUNDUP(INDEX(GRID!$B$4:$U$15,MATCH(P$7,GRID!$A$4:$A$15,0),MATCH(1,($U$2=GRID!$B$1:$U$1)*(КАЛЕНДАРЬ!AS26=GRID!$B$3:$U$3),0))*GRID!$H$42*(1-GRID!$H$43),0))</f>
        <v>104688</v>
      </c>
      <c r="Q489" s="8">
        <f t="array" ref="Q489">IF($I$2="Длительное проживание от 30 ночей ",
INDEX(GRID!$B$4:$U$15,MATCH(Q$7,GRID!$A$4:$A$15,0),MATCH(1,($U$2=GRID!$B$1:$U$1)*(КАЛЕНДАРЬ!AS26=GRID!$B$3:$U$3),0))*GRID!$H$42,
ROUNDUP(INDEX(GRID!$B$4:$U$15,MATCH(Q$7,GRID!$A$4:$A$15,0),MATCH(1,($U$2=GRID!$B$1:$U$1)*(КАЛЕНДАРЬ!AS26=GRID!$B$3:$U$3),0))*GRID!$H$42*(1-GRID!$H$43),0))</f>
        <v>123048</v>
      </c>
      <c r="R489" s="57" t="s">
        <v>119</v>
      </c>
      <c r="S489" s="57" t="s">
        <v>119</v>
      </c>
      <c r="T489" s="57" t="s">
        <v>119</v>
      </c>
    </row>
    <row r="490" spans="1:20" ht="12.75" customHeight="1">
      <c r="A490" s="148" t="s">
        <v>13</v>
      </c>
      <c r="B490" s="149">
        <v>24</v>
      </c>
      <c r="C490" s="8">
        <f t="array" ref="C490">IF($I$2="Длительное проживание от 30 ночей ",
INDEX(GRID!$B$4:$U$15,MATCH(C$7,GRID!$A$4:$A$15,0),MATCH(1,($U$2=GRID!$B$1:$U$1)*(КАЛЕНДАРЬ!AS27=GRID!$B$3:$U$3),0))*GRID!$H$42,
ROUNDUP(INDEX(GRID!$B$4:$U$15,MATCH(C$7,GRID!$A$4:$A$15,0),MATCH(1,($U$2=GRID!$B$1:$U$1)*(КАЛЕНДАРЬ!AS27=GRID!$B$3:$U$3),0))*GRID!$H$42*(1-GRID!$H$43),0))</f>
        <v>19800</v>
      </c>
      <c r="D490" s="8">
        <f t="array" ref="D490">IF($I$2="Длительное проживание от 30 ночей ",
INDEX(GRID!$B$18:$U$29,MATCH(C$7,GRID!$A$18:$A$29,0),MATCH(1,($U$2=GRID!$B$1:$U$1)*(КАЛЕНДАРЬ!AS27=GRID!$B$3:$U$3),0))*GRID!$H$42,
ROUNDUP(INDEX(GRID!$B$18:$U$29,MATCH(C$7,GRID!$A$18:$A$29,0),MATCH(1,($U$2=GRID!$B$1:$U$1)*(КАЛЕНДАРЬ!AS27=GRID!$B$3:$U$3),0))*GRID!$H$42*(1-GRID!$H$43),0))</f>
        <v>23400</v>
      </c>
      <c r="E490" s="8">
        <f t="array" ref="E490">IF($I$2="Длительное проживание от 30 ночей ",
INDEX(GRID!$B$4:$U$15,MATCH(E$7,GRID!$A$4:$A$15,0),MATCH(1,($U$2=GRID!$B$1:$U$1)*(КАЛЕНДАРЬ!AS27=GRID!$B$3:$U$3),0))*GRID!$H$42,
ROUNDUP(INDEX(GRID!$B$4:$U$15,MATCH(E$7,GRID!$A$4:$A$15,0),MATCH(1,($U$2=GRID!$B$1:$U$1)*(КАЛЕНДАРЬ!AS27=GRID!$B$3:$U$3),0))*GRID!$H$42*(1-GRID!$H$43),0))</f>
        <v>23760</v>
      </c>
      <c r="F490" s="8">
        <f t="array" ref="F490">IF($I$2="Длительное проживание от 30 ночей ",
INDEX(GRID!$B$18:$U$29,MATCH(E$7,GRID!$A$18:$A$29,0),MATCH(1,($U$2=GRID!$B$1:$U$1)*(КАЛЕНДАРЬ!AS27=GRID!$B$3:$U$3),0))*GRID!$H$42,
ROUNDUP(INDEX(GRID!$B$18:$U$29,MATCH(E$7,GRID!$A$18:$A$29,0),MATCH(1,($U$2=GRID!$B$1:$U$1)*(КАЛЕНДАРЬ!AS27=GRID!$B$3:$U$3),0))*GRID!$H$42*(1-GRID!$H$43),0))</f>
        <v>27360</v>
      </c>
      <c r="G490" s="57" t="s">
        <v>119</v>
      </c>
      <c r="H490" s="57" t="s">
        <v>119</v>
      </c>
      <c r="I490" s="8">
        <f t="array" ref="I490">IF($I$2="Длительное проживание от 30 ночей ",
INDEX(GRID!$B$4:$U$15,MATCH(I$7,GRID!$A$4:$A$15,0),MATCH(1,($U$2=GRID!$B$1:$U$1)*(КАЛЕНДАРЬ!AS27=GRID!$B$3:$U$3),0))*GRID!$H$42,
ROUNDUP(INDEX(GRID!$B$4:$U$15,MATCH(I$7,GRID!$A$4:$A$15,0),MATCH(1,($U$2=GRID!$B$1:$U$1)*(КАЛЕНДАРЬ!AS27=GRID!$B$3:$U$3),0))*GRID!$H$42*(1-GRID!$H$43),0))</f>
        <v>31248</v>
      </c>
      <c r="J490" s="8">
        <f t="array" ref="J490">IF($I$2="Длительное проживание от 30 ночей ",
INDEX(GRID!$B$18:$U$29,MATCH(I$7,GRID!$A$18:$A$29,0),MATCH(1,($U$2=GRID!$B$1:$U$1)*(КАЛЕНДАРЬ!AS27=GRID!$B$3:$U$3),0))*GRID!$H$42,
ROUNDUP(INDEX(GRID!$B$18:$U$29,MATCH(I$7,GRID!$A$18:$A$29,0),MATCH(1,($U$2=GRID!$B$1:$U$1)*(КАЛЕНДАРЬ!AS27=GRID!$B$3:$U$3),0))*GRID!$H$42*(1-GRID!$H$43),0))</f>
        <v>34848</v>
      </c>
      <c r="K490" s="57" t="s">
        <v>119</v>
      </c>
      <c r="L490" s="57" t="s">
        <v>119</v>
      </c>
      <c r="M490" s="8">
        <f t="array" ref="M490">IF($I$2="Длительное проживание от 30 ночей ",
INDEX(GRID!$B$4:$U$15,MATCH(M$7,GRID!$A$4:$A$15,0),MATCH(1,($U$2=GRID!$B$1:$U$1)*(КАЛЕНДАРЬ!AS27=GRID!$B$3:$U$3),0))*GRID!$H$42,
ROUNDUP(INDEX(GRID!$B$4:$U$15,MATCH(M$7,GRID!$A$4:$A$15,0),MATCH(1,($U$2=GRID!$B$1:$U$1)*(КАЛЕНДАРЬ!AS27=GRID!$B$3:$U$3),0))*GRID!$H$42*(1-GRID!$H$43),0))</f>
        <v>50040</v>
      </c>
      <c r="N490" s="8">
        <f t="array" ref="N490">IF($I$2="Длительное проживание от 30 ночей ",
INDEX(GRID!$B$18:$U$29,MATCH(M$7,GRID!$A$18:$A$29,0),MATCH(1,($U$2=GRID!$B$1:$U$1)*(КАЛЕНДАРЬ!AS27=GRID!$B$3:$U$3),0))*GRID!$H$42,
ROUNDUP(INDEX(GRID!$B$18:$U$29,MATCH(M$7,GRID!$A$18:$A$29,0),MATCH(1,($U$2=GRID!$B$1:$U$1)*(КАЛЕНДАРЬ!AS27=GRID!$B$3:$U$3),0))*GRID!$H$42*(1-GRID!$H$43),0))</f>
        <v>53640</v>
      </c>
      <c r="O490" s="57" t="s">
        <v>119</v>
      </c>
      <c r="P490" s="8">
        <f t="array" ref="P490">IF($I$2="Длительное проживание от 30 ночей ",
INDEX(GRID!$B$4:$U$15,MATCH(P$7,GRID!$A$4:$A$15,0),MATCH(1,($U$2=GRID!$B$1:$U$1)*(КАЛЕНДАРЬ!AS27=GRID!$B$3:$U$3),0))*GRID!$H$42,
ROUNDUP(INDEX(GRID!$B$4:$U$15,MATCH(P$7,GRID!$A$4:$A$15,0),MATCH(1,($U$2=GRID!$B$1:$U$1)*(КАЛЕНДАРЬ!AS27=GRID!$B$3:$U$3),0))*GRID!$H$42*(1-GRID!$H$43),0))</f>
        <v>104688</v>
      </c>
      <c r="Q490" s="8">
        <f t="array" ref="Q490">IF($I$2="Длительное проживание от 30 ночей ",
INDEX(GRID!$B$4:$U$15,MATCH(Q$7,GRID!$A$4:$A$15,0),MATCH(1,($U$2=GRID!$B$1:$U$1)*(КАЛЕНДАРЬ!AS27=GRID!$B$3:$U$3),0))*GRID!$H$42,
ROUNDUP(INDEX(GRID!$B$4:$U$15,MATCH(Q$7,GRID!$A$4:$A$15,0),MATCH(1,($U$2=GRID!$B$1:$U$1)*(КАЛЕНДАРЬ!AS27=GRID!$B$3:$U$3),0))*GRID!$H$42*(1-GRID!$H$43),0))</f>
        <v>123048</v>
      </c>
      <c r="R490" s="57" t="s">
        <v>119</v>
      </c>
      <c r="S490" s="57" t="s">
        <v>119</v>
      </c>
      <c r="T490" s="57" t="s">
        <v>119</v>
      </c>
    </row>
    <row r="491" spans="1:20" ht="12.75" customHeight="1">
      <c r="A491" s="148" t="s">
        <v>14</v>
      </c>
      <c r="B491" s="149">
        <v>25</v>
      </c>
      <c r="C491" s="8">
        <f t="array" ref="C491">IF($I$2="Длительное проживание от 30 ночей ",
INDEX(GRID!$B$4:$U$15,MATCH(C$7,GRID!$A$4:$A$15,0),MATCH(1,($U$2=GRID!$B$1:$U$1)*(КАЛЕНДАРЬ!AS28=GRID!$B$3:$U$3),0))*GRID!$H$42,
ROUNDUP(INDEX(GRID!$B$4:$U$15,MATCH(C$7,GRID!$A$4:$A$15,0),MATCH(1,($U$2=GRID!$B$1:$U$1)*(КАЛЕНДАРЬ!AS28=GRID!$B$3:$U$3),0))*GRID!$H$42*(1-GRID!$H$43),0))</f>
        <v>19800</v>
      </c>
      <c r="D491" s="8">
        <f t="array" ref="D491">IF($I$2="Длительное проживание от 30 ночей ",
INDEX(GRID!$B$18:$U$29,MATCH(C$7,GRID!$A$18:$A$29,0),MATCH(1,($U$2=GRID!$B$1:$U$1)*(КАЛЕНДАРЬ!AS28=GRID!$B$3:$U$3),0))*GRID!$H$42,
ROUNDUP(INDEX(GRID!$B$18:$U$29,MATCH(C$7,GRID!$A$18:$A$29,0),MATCH(1,($U$2=GRID!$B$1:$U$1)*(КАЛЕНДАРЬ!AS28=GRID!$B$3:$U$3),0))*GRID!$H$42*(1-GRID!$H$43),0))</f>
        <v>23400</v>
      </c>
      <c r="E491" s="8">
        <f t="array" ref="E491">IF($I$2="Длительное проживание от 30 ночей ",
INDEX(GRID!$B$4:$U$15,MATCH(E$7,GRID!$A$4:$A$15,0),MATCH(1,($U$2=GRID!$B$1:$U$1)*(КАЛЕНДАРЬ!AS28=GRID!$B$3:$U$3),0))*GRID!$H$42,
ROUNDUP(INDEX(GRID!$B$4:$U$15,MATCH(E$7,GRID!$A$4:$A$15,0),MATCH(1,($U$2=GRID!$B$1:$U$1)*(КАЛЕНДАРЬ!AS28=GRID!$B$3:$U$3),0))*GRID!$H$42*(1-GRID!$H$43),0))</f>
        <v>23760</v>
      </c>
      <c r="F491" s="8">
        <f t="array" ref="F491">IF($I$2="Длительное проживание от 30 ночей ",
INDEX(GRID!$B$18:$U$29,MATCH(E$7,GRID!$A$18:$A$29,0),MATCH(1,($U$2=GRID!$B$1:$U$1)*(КАЛЕНДАРЬ!AS28=GRID!$B$3:$U$3),0))*GRID!$H$42,
ROUNDUP(INDEX(GRID!$B$18:$U$29,MATCH(E$7,GRID!$A$18:$A$29,0),MATCH(1,($U$2=GRID!$B$1:$U$1)*(КАЛЕНДАРЬ!AS28=GRID!$B$3:$U$3),0))*GRID!$H$42*(1-GRID!$H$43),0))</f>
        <v>27360</v>
      </c>
      <c r="G491" s="57" t="s">
        <v>119</v>
      </c>
      <c r="H491" s="57" t="s">
        <v>119</v>
      </c>
      <c r="I491" s="8">
        <f t="array" ref="I491">IF($I$2="Длительное проживание от 30 ночей ",
INDEX(GRID!$B$4:$U$15,MATCH(I$7,GRID!$A$4:$A$15,0),MATCH(1,($U$2=GRID!$B$1:$U$1)*(КАЛЕНДАРЬ!AS28=GRID!$B$3:$U$3),0))*GRID!$H$42,
ROUNDUP(INDEX(GRID!$B$4:$U$15,MATCH(I$7,GRID!$A$4:$A$15,0),MATCH(1,($U$2=GRID!$B$1:$U$1)*(КАЛЕНДАРЬ!AS28=GRID!$B$3:$U$3),0))*GRID!$H$42*(1-GRID!$H$43),0))</f>
        <v>31248</v>
      </c>
      <c r="J491" s="8">
        <f t="array" ref="J491">IF($I$2="Длительное проживание от 30 ночей ",
INDEX(GRID!$B$18:$U$29,MATCH(I$7,GRID!$A$18:$A$29,0),MATCH(1,($U$2=GRID!$B$1:$U$1)*(КАЛЕНДАРЬ!AS28=GRID!$B$3:$U$3),0))*GRID!$H$42,
ROUNDUP(INDEX(GRID!$B$18:$U$29,MATCH(I$7,GRID!$A$18:$A$29,0),MATCH(1,($U$2=GRID!$B$1:$U$1)*(КАЛЕНДАРЬ!AS28=GRID!$B$3:$U$3),0))*GRID!$H$42*(1-GRID!$H$43),0))</f>
        <v>34848</v>
      </c>
      <c r="K491" s="57" t="s">
        <v>119</v>
      </c>
      <c r="L491" s="57" t="s">
        <v>119</v>
      </c>
      <c r="M491" s="8">
        <f t="array" ref="M491">IF($I$2="Длительное проживание от 30 ночей ",
INDEX(GRID!$B$4:$U$15,MATCH(M$7,GRID!$A$4:$A$15,0),MATCH(1,($U$2=GRID!$B$1:$U$1)*(КАЛЕНДАРЬ!AS28=GRID!$B$3:$U$3),0))*GRID!$H$42,
ROUNDUP(INDEX(GRID!$B$4:$U$15,MATCH(M$7,GRID!$A$4:$A$15,0),MATCH(1,($U$2=GRID!$B$1:$U$1)*(КАЛЕНДАРЬ!AS28=GRID!$B$3:$U$3),0))*GRID!$H$42*(1-GRID!$H$43),0))</f>
        <v>50040</v>
      </c>
      <c r="N491" s="8">
        <f t="array" ref="N491">IF($I$2="Длительное проживание от 30 ночей ",
INDEX(GRID!$B$18:$U$29,MATCH(M$7,GRID!$A$18:$A$29,0),MATCH(1,($U$2=GRID!$B$1:$U$1)*(КАЛЕНДАРЬ!AS28=GRID!$B$3:$U$3),0))*GRID!$H$42,
ROUNDUP(INDEX(GRID!$B$18:$U$29,MATCH(M$7,GRID!$A$18:$A$29,0),MATCH(1,($U$2=GRID!$B$1:$U$1)*(КАЛЕНДАРЬ!AS28=GRID!$B$3:$U$3),0))*GRID!$H$42*(1-GRID!$H$43),0))</f>
        <v>53640</v>
      </c>
      <c r="O491" s="57" t="s">
        <v>119</v>
      </c>
      <c r="P491" s="8">
        <f t="array" ref="P491">IF($I$2="Длительное проживание от 30 ночей ",
INDEX(GRID!$B$4:$U$15,MATCH(P$7,GRID!$A$4:$A$15,0),MATCH(1,($U$2=GRID!$B$1:$U$1)*(КАЛЕНДАРЬ!AS28=GRID!$B$3:$U$3),0))*GRID!$H$42,
ROUNDUP(INDEX(GRID!$B$4:$U$15,MATCH(P$7,GRID!$A$4:$A$15,0),MATCH(1,($U$2=GRID!$B$1:$U$1)*(КАЛЕНДАРЬ!AS28=GRID!$B$3:$U$3),0))*GRID!$H$42*(1-GRID!$H$43),0))</f>
        <v>104688</v>
      </c>
      <c r="Q491" s="8">
        <f t="array" ref="Q491">IF($I$2="Длительное проживание от 30 ночей ",
INDEX(GRID!$B$4:$U$15,MATCH(Q$7,GRID!$A$4:$A$15,0),MATCH(1,($U$2=GRID!$B$1:$U$1)*(КАЛЕНДАРЬ!AS28=GRID!$B$3:$U$3),0))*GRID!$H$42,
ROUNDUP(INDEX(GRID!$B$4:$U$15,MATCH(Q$7,GRID!$A$4:$A$15,0),MATCH(1,($U$2=GRID!$B$1:$U$1)*(КАЛЕНДАРЬ!AS28=GRID!$B$3:$U$3),0))*GRID!$H$42*(1-GRID!$H$43),0))</f>
        <v>123048</v>
      </c>
      <c r="R491" s="57" t="s">
        <v>119</v>
      </c>
      <c r="S491" s="57" t="s">
        <v>119</v>
      </c>
      <c r="T491" s="57" t="s">
        <v>119</v>
      </c>
    </row>
    <row r="492" spans="1:20" ht="12.75" customHeight="1">
      <c r="A492" s="148" t="s">
        <v>15</v>
      </c>
      <c r="B492" s="149">
        <v>26</v>
      </c>
      <c r="C492" s="8">
        <f t="array" ref="C492">IF($I$2="Длительное проживание от 30 ночей ",
INDEX(GRID!$B$4:$U$15,MATCH(C$7,GRID!$A$4:$A$15,0),MATCH(1,($U$2=GRID!$B$1:$U$1)*(КАЛЕНДАРЬ!AS29=GRID!$B$3:$U$3),0))*GRID!$H$42,
ROUNDUP(INDEX(GRID!$B$4:$U$15,MATCH(C$7,GRID!$A$4:$A$15,0),MATCH(1,($U$2=GRID!$B$1:$U$1)*(КАЛЕНДАРЬ!AS29=GRID!$B$3:$U$3),0))*GRID!$H$42*(1-GRID!$H$43),0))</f>
        <v>19800</v>
      </c>
      <c r="D492" s="8">
        <f t="array" ref="D492">IF($I$2="Длительное проживание от 30 ночей ",
INDEX(GRID!$B$18:$U$29,MATCH(C$7,GRID!$A$18:$A$29,0),MATCH(1,($U$2=GRID!$B$1:$U$1)*(КАЛЕНДАРЬ!AS29=GRID!$B$3:$U$3),0))*GRID!$H$42,
ROUNDUP(INDEX(GRID!$B$18:$U$29,MATCH(C$7,GRID!$A$18:$A$29,0),MATCH(1,($U$2=GRID!$B$1:$U$1)*(КАЛЕНДАРЬ!AS29=GRID!$B$3:$U$3),0))*GRID!$H$42*(1-GRID!$H$43),0))</f>
        <v>23400</v>
      </c>
      <c r="E492" s="8">
        <f t="array" ref="E492">IF($I$2="Длительное проживание от 30 ночей ",
INDEX(GRID!$B$4:$U$15,MATCH(E$7,GRID!$A$4:$A$15,0),MATCH(1,($U$2=GRID!$B$1:$U$1)*(КАЛЕНДАРЬ!AS29=GRID!$B$3:$U$3),0))*GRID!$H$42,
ROUNDUP(INDEX(GRID!$B$4:$U$15,MATCH(E$7,GRID!$A$4:$A$15,0),MATCH(1,($U$2=GRID!$B$1:$U$1)*(КАЛЕНДАРЬ!AS29=GRID!$B$3:$U$3),0))*GRID!$H$42*(1-GRID!$H$43),0))</f>
        <v>23760</v>
      </c>
      <c r="F492" s="8">
        <f t="array" ref="F492">IF($I$2="Длительное проживание от 30 ночей ",
INDEX(GRID!$B$18:$U$29,MATCH(E$7,GRID!$A$18:$A$29,0),MATCH(1,($U$2=GRID!$B$1:$U$1)*(КАЛЕНДАРЬ!AS29=GRID!$B$3:$U$3),0))*GRID!$H$42,
ROUNDUP(INDEX(GRID!$B$18:$U$29,MATCH(E$7,GRID!$A$18:$A$29,0),MATCH(1,($U$2=GRID!$B$1:$U$1)*(КАЛЕНДАРЬ!AS29=GRID!$B$3:$U$3),0))*GRID!$H$42*(1-GRID!$H$43),0))</f>
        <v>27360</v>
      </c>
      <c r="G492" s="57" t="s">
        <v>119</v>
      </c>
      <c r="H492" s="57" t="s">
        <v>119</v>
      </c>
      <c r="I492" s="8">
        <f t="array" ref="I492">IF($I$2="Длительное проживание от 30 ночей ",
INDEX(GRID!$B$4:$U$15,MATCH(I$7,GRID!$A$4:$A$15,0),MATCH(1,($U$2=GRID!$B$1:$U$1)*(КАЛЕНДАРЬ!AS29=GRID!$B$3:$U$3),0))*GRID!$H$42,
ROUNDUP(INDEX(GRID!$B$4:$U$15,MATCH(I$7,GRID!$A$4:$A$15,0),MATCH(1,($U$2=GRID!$B$1:$U$1)*(КАЛЕНДАРЬ!AS29=GRID!$B$3:$U$3),0))*GRID!$H$42*(1-GRID!$H$43),0))</f>
        <v>31248</v>
      </c>
      <c r="J492" s="8">
        <f t="array" ref="J492">IF($I$2="Длительное проживание от 30 ночей ",
INDEX(GRID!$B$18:$U$29,MATCH(I$7,GRID!$A$18:$A$29,0),MATCH(1,($U$2=GRID!$B$1:$U$1)*(КАЛЕНДАРЬ!AS29=GRID!$B$3:$U$3),0))*GRID!$H$42,
ROUNDUP(INDEX(GRID!$B$18:$U$29,MATCH(I$7,GRID!$A$18:$A$29,0),MATCH(1,($U$2=GRID!$B$1:$U$1)*(КАЛЕНДАРЬ!AS29=GRID!$B$3:$U$3),0))*GRID!$H$42*(1-GRID!$H$43),0))</f>
        <v>34848</v>
      </c>
      <c r="K492" s="57" t="s">
        <v>119</v>
      </c>
      <c r="L492" s="57" t="s">
        <v>119</v>
      </c>
      <c r="M492" s="8">
        <f t="array" ref="M492">IF($I$2="Длительное проживание от 30 ночей ",
INDEX(GRID!$B$4:$U$15,MATCH(M$7,GRID!$A$4:$A$15,0),MATCH(1,($U$2=GRID!$B$1:$U$1)*(КАЛЕНДАРЬ!AS29=GRID!$B$3:$U$3),0))*GRID!$H$42,
ROUNDUP(INDEX(GRID!$B$4:$U$15,MATCH(M$7,GRID!$A$4:$A$15,0),MATCH(1,($U$2=GRID!$B$1:$U$1)*(КАЛЕНДАРЬ!AS29=GRID!$B$3:$U$3),0))*GRID!$H$42*(1-GRID!$H$43),0))</f>
        <v>50040</v>
      </c>
      <c r="N492" s="8">
        <f t="array" ref="N492">IF($I$2="Длительное проживание от 30 ночей ",
INDEX(GRID!$B$18:$U$29,MATCH(M$7,GRID!$A$18:$A$29,0),MATCH(1,($U$2=GRID!$B$1:$U$1)*(КАЛЕНДАРЬ!AS29=GRID!$B$3:$U$3),0))*GRID!$H$42,
ROUNDUP(INDEX(GRID!$B$18:$U$29,MATCH(M$7,GRID!$A$18:$A$29,0),MATCH(1,($U$2=GRID!$B$1:$U$1)*(КАЛЕНДАРЬ!AS29=GRID!$B$3:$U$3),0))*GRID!$H$42*(1-GRID!$H$43),0))</f>
        <v>53640</v>
      </c>
      <c r="O492" s="57" t="s">
        <v>119</v>
      </c>
      <c r="P492" s="8">
        <f t="array" ref="P492">IF($I$2="Длительное проживание от 30 ночей ",
INDEX(GRID!$B$4:$U$15,MATCH(P$7,GRID!$A$4:$A$15,0),MATCH(1,($U$2=GRID!$B$1:$U$1)*(КАЛЕНДАРЬ!AS29=GRID!$B$3:$U$3),0))*GRID!$H$42,
ROUNDUP(INDEX(GRID!$B$4:$U$15,MATCH(P$7,GRID!$A$4:$A$15,0),MATCH(1,($U$2=GRID!$B$1:$U$1)*(КАЛЕНДАРЬ!AS29=GRID!$B$3:$U$3),0))*GRID!$H$42*(1-GRID!$H$43),0))</f>
        <v>104688</v>
      </c>
      <c r="Q492" s="8">
        <f t="array" ref="Q492">IF($I$2="Длительное проживание от 30 ночей ",
INDEX(GRID!$B$4:$U$15,MATCH(Q$7,GRID!$A$4:$A$15,0),MATCH(1,($U$2=GRID!$B$1:$U$1)*(КАЛЕНДАРЬ!AS29=GRID!$B$3:$U$3),0))*GRID!$H$42,
ROUNDUP(INDEX(GRID!$B$4:$U$15,MATCH(Q$7,GRID!$A$4:$A$15,0),MATCH(1,($U$2=GRID!$B$1:$U$1)*(КАЛЕНДАРЬ!AS29=GRID!$B$3:$U$3),0))*GRID!$H$42*(1-GRID!$H$43),0))</f>
        <v>123048</v>
      </c>
      <c r="R492" s="57" t="s">
        <v>119</v>
      </c>
      <c r="S492" s="57" t="s">
        <v>119</v>
      </c>
      <c r="T492" s="57" t="s">
        <v>119</v>
      </c>
    </row>
    <row r="493" spans="1:20" ht="12.75" customHeight="1">
      <c r="A493" s="148" t="s">
        <v>16</v>
      </c>
      <c r="B493" s="149">
        <v>27</v>
      </c>
      <c r="C493" s="8">
        <f t="array" ref="C493">IF($I$2="Длительное проживание от 30 ночей ",
INDEX(GRID!$B$4:$U$15,MATCH(C$7,GRID!$A$4:$A$15,0),MATCH(1,($U$2=GRID!$B$1:$U$1)*(КАЛЕНДАРЬ!AS30=GRID!$B$3:$U$3),0))*GRID!$H$42,
ROUNDUP(INDEX(GRID!$B$4:$U$15,MATCH(C$7,GRID!$A$4:$A$15,0),MATCH(1,($U$2=GRID!$B$1:$U$1)*(КАЛЕНДАРЬ!AS30=GRID!$B$3:$U$3),0))*GRID!$H$42*(1-GRID!$H$43),0))</f>
        <v>21744</v>
      </c>
      <c r="D493" s="8">
        <f t="array" ref="D493">IF($I$2="Длительное проживание от 30 ночей ",
INDEX(GRID!$B$18:$U$29,MATCH(C$7,GRID!$A$18:$A$29,0),MATCH(1,($U$2=GRID!$B$1:$U$1)*(КАЛЕНДАРЬ!AS30=GRID!$B$3:$U$3),0))*GRID!$H$42,
ROUNDUP(INDEX(GRID!$B$18:$U$29,MATCH(C$7,GRID!$A$18:$A$29,0),MATCH(1,($U$2=GRID!$B$1:$U$1)*(КАЛЕНДАРЬ!AS30=GRID!$B$3:$U$3),0))*GRID!$H$42*(1-GRID!$H$43),0))</f>
        <v>25344</v>
      </c>
      <c r="E493" s="8">
        <f t="array" ref="E493">IF($I$2="Длительное проживание от 30 ночей ",
INDEX(GRID!$B$4:$U$15,MATCH(E$7,GRID!$A$4:$A$15,0),MATCH(1,($U$2=GRID!$B$1:$U$1)*(КАЛЕНДАРЬ!AS30=GRID!$B$3:$U$3),0))*GRID!$H$42,
ROUNDUP(INDEX(GRID!$B$4:$U$15,MATCH(E$7,GRID!$A$4:$A$15,0),MATCH(1,($U$2=GRID!$B$1:$U$1)*(КАЛЕНДАРЬ!AS30=GRID!$B$3:$U$3),0))*GRID!$H$42*(1-GRID!$H$43),0))</f>
        <v>26136</v>
      </c>
      <c r="F493" s="8">
        <f t="array" ref="F493">IF($I$2="Длительное проживание от 30 ночей ",
INDEX(GRID!$B$18:$U$29,MATCH(E$7,GRID!$A$18:$A$29,0),MATCH(1,($U$2=GRID!$B$1:$U$1)*(КАЛЕНДАРЬ!AS30=GRID!$B$3:$U$3),0))*GRID!$H$42,
ROUNDUP(INDEX(GRID!$B$18:$U$29,MATCH(E$7,GRID!$A$18:$A$29,0),MATCH(1,($U$2=GRID!$B$1:$U$1)*(КАЛЕНДАРЬ!AS30=GRID!$B$3:$U$3),0))*GRID!$H$42*(1-GRID!$H$43),0))</f>
        <v>29736</v>
      </c>
      <c r="G493" s="57" t="s">
        <v>119</v>
      </c>
      <c r="H493" s="57" t="s">
        <v>119</v>
      </c>
      <c r="I493" s="8">
        <f t="array" ref="I493">IF($I$2="Длительное проживание от 30 ночей ",
INDEX(GRID!$B$4:$U$15,MATCH(I$7,GRID!$A$4:$A$15,0),MATCH(1,($U$2=GRID!$B$1:$U$1)*(КАЛЕНДАРЬ!AS30=GRID!$B$3:$U$3),0))*GRID!$H$42,
ROUNDUP(INDEX(GRID!$B$4:$U$15,MATCH(I$7,GRID!$A$4:$A$15,0),MATCH(1,($U$2=GRID!$B$1:$U$1)*(КАЛЕНДАРЬ!AS30=GRID!$B$3:$U$3),0))*GRID!$H$42*(1-GRID!$H$43),0))</f>
        <v>34128</v>
      </c>
      <c r="J493" s="8">
        <f t="array" ref="J493">IF($I$2="Длительное проживание от 30 ночей ",
INDEX(GRID!$B$18:$U$29,MATCH(I$7,GRID!$A$18:$A$29,0),MATCH(1,($U$2=GRID!$B$1:$U$1)*(КАЛЕНДАРЬ!AS30=GRID!$B$3:$U$3),0))*GRID!$H$42,
ROUNDUP(INDEX(GRID!$B$18:$U$29,MATCH(I$7,GRID!$A$18:$A$29,0),MATCH(1,($U$2=GRID!$B$1:$U$1)*(КАЛЕНДАРЬ!AS30=GRID!$B$3:$U$3),0))*GRID!$H$42*(1-GRID!$H$43),0))</f>
        <v>37728</v>
      </c>
      <c r="K493" s="57" t="s">
        <v>119</v>
      </c>
      <c r="L493" s="57" t="s">
        <v>119</v>
      </c>
      <c r="M493" s="8">
        <f t="array" ref="M493">IF($I$2="Длительное проживание от 30 ночей ",
INDEX(GRID!$B$4:$U$15,MATCH(M$7,GRID!$A$4:$A$15,0),MATCH(1,($U$2=GRID!$B$1:$U$1)*(КАЛЕНДАРЬ!AS30=GRID!$B$3:$U$3),0))*GRID!$H$42,
ROUNDUP(INDEX(GRID!$B$4:$U$15,MATCH(M$7,GRID!$A$4:$A$15,0),MATCH(1,($U$2=GRID!$B$1:$U$1)*(КАЛЕНДАРЬ!AS30=GRID!$B$3:$U$3),0))*GRID!$H$42*(1-GRID!$H$43),0))</f>
        <v>53280</v>
      </c>
      <c r="N493" s="8">
        <f t="array" ref="N493">IF($I$2="Длительное проживание от 30 ночей ",
INDEX(GRID!$B$18:$U$29,MATCH(M$7,GRID!$A$18:$A$29,0),MATCH(1,($U$2=GRID!$B$1:$U$1)*(КАЛЕНДАРЬ!AS30=GRID!$B$3:$U$3),0))*GRID!$H$42,
ROUNDUP(INDEX(GRID!$B$18:$U$29,MATCH(M$7,GRID!$A$18:$A$29,0),MATCH(1,($U$2=GRID!$B$1:$U$1)*(КАЛЕНДАРЬ!AS30=GRID!$B$3:$U$3),0))*GRID!$H$42*(1-GRID!$H$43),0))</f>
        <v>56880</v>
      </c>
      <c r="O493" s="57" t="s">
        <v>119</v>
      </c>
      <c r="P493" s="8">
        <f t="array" ref="P493">IF($I$2="Длительное проживание от 30 ночей ",
INDEX(GRID!$B$4:$U$15,MATCH(P$7,GRID!$A$4:$A$15,0),MATCH(1,($U$2=GRID!$B$1:$U$1)*(КАЛЕНДАРЬ!AS30=GRID!$B$3:$U$3),0))*GRID!$H$42,
ROUNDUP(INDEX(GRID!$B$4:$U$15,MATCH(P$7,GRID!$A$4:$A$15,0),MATCH(1,($U$2=GRID!$B$1:$U$1)*(КАЛЕНДАРЬ!AS30=GRID!$B$3:$U$3),0))*GRID!$H$42*(1-GRID!$H$43),0))</f>
        <v>109008</v>
      </c>
      <c r="Q493" s="8">
        <f t="array" ref="Q493">IF($I$2="Длительное проживание от 30 ночей ",
INDEX(GRID!$B$4:$U$15,MATCH(Q$7,GRID!$A$4:$A$15,0),MATCH(1,($U$2=GRID!$B$1:$U$1)*(КАЛЕНДАРЬ!AS30=GRID!$B$3:$U$3),0))*GRID!$H$42,
ROUNDUP(INDEX(GRID!$B$4:$U$15,MATCH(Q$7,GRID!$A$4:$A$15,0),MATCH(1,($U$2=GRID!$B$1:$U$1)*(КАЛЕНДАРЬ!AS30=GRID!$B$3:$U$3),0))*GRID!$H$42*(1-GRID!$H$43),0))</f>
        <v>128088</v>
      </c>
      <c r="R493" s="57" t="s">
        <v>119</v>
      </c>
      <c r="S493" s="57" t="s">
        <v>119</v>
      </c>
      <c r="T493" s="57" t="s">
        <v>119</v>
      </c>
    </row>
    <row r="494" spans="1:20" ht="12.75" customHeight="1">
      <c r="A494" s="148" t="s">
        <v>17</v>
      </c>
      <c r="B494" s="149">
        <v>28</v>
      </c>
      <c r="C494" s="8">
        <f t="array" ref="C494">IF($I$2="Длительное проживание от 30 ночей ",
INDEX(GRID!$B$4:$U$15,MATCH(C$7,GRID!$A$4:$A$15,0),MATCH(1,($U$2=GRID!$B$1:$U$1)*(КАЛЕНДАРЬ!AS31=GRID!$B$3:$U$3),0))*GRID!$H$42,
ROUNDUP(INDEX(GRID!$B$4:$U$15,MATCH(C$7,GRID!$A$4:$A$15,0),MATCH(1,($U$2=GRID!$B$1:$U$1)*(КАЛЕНДАРЬ!AS31=GRID!$B$3:$U$3),0))*GRID!$H$42*(1-GRID!$H$43),0))</f>
        <v>21744</v>
      </c>
      <c r="D494" s="8">
        <f t="array" ref="D494">IF($I$2="Длительное проживание от 30 ночей ",
INDEX(GRID!$B$18:$U$29,MATCH(C$7,GRID!$A$18:$A$29,0),MATCH(1,($U$2=GRID!$B$1:$U$1)*(КАЛЕНДАРЬ!AS31=GRID!$B$3:$U$3),0))*GRID!$H$42,
ROUNDUP(INDEX(GRID!$B$18:$U$29,MATCH(C$7,GRID!$A$18:$A$29,0),MATCH(1,($U$2=GRID!$B$1:$U$1)*(КАЛЕНДАРЬ!AS31=GRID!$B$3:$U$3),0))*GRID!$H$42*(1-GRID!$H$43),0))</f>
        <v>25344</v>
      </c>
      <c r="E494" s="8">
        <f t="array" ref="E494">IF($I$2="Длительное проживание от 30 ночей ",
INDEX(GRID!$B$4:$U$15,MATCH(E$7,GRID!$A$4:$A$15,0),MATCH(1,($U$2=GRID!$B$1:$U$1)*(КАЛЕНДАРЬ!AS31=GRID!$B$3:$U$3),0))*GRID!$H$42,
ROUNDUP(INDEX(GRID!$B$4:$U$15,MATCH(E$7,GRID!$A$4:$A$15,0),MATCH(1,($U$2=GRID!$B$1:$U$1)*(КАЛЕНДАРЬ!AS31=GRID!$B$3:$U$3),0))*GRID!$H$42*(1-GRID!$H$43),0))</f>
        <v>26136</v>
      </c>
      <c r="F494" s="8">
        <f t="array" ref="F494">IF($I$2="Длительное проживание от 30 ночей ",
INDEX(GRID!$B$18:$U$29,MATCH(E$7,GRID!$A$18:$A$29,0),MATCH(1,($U$2=GRID!$B$1:$U$1)*(КАЛЕНДАРЬ!AS31=GRID!$B$3:$U$3),0))*GRID!$H$42,
ROUNDUP(INDEX(GRID!$B$18:$U$29,MATCH(E$7,GRID!$A$18:$A$29,0),MATCH(1,($U$2=GRID!$B$1:$U$1)*(КАЛЕНДАРЬ!AS31=GRID!$B$3:$U$3),0))*GRID!$H$42*(1-GRID!$H$43),0))</f>
        <v>29736</v>
      </c>
      <c r="G494" s="57" t="s">
        <v>119</v>
      </c>
      <c r="H494" s="57" t="s">
        <v>119</v>
      </c>
      <c r="I494" s="8">
        <f t="array" ref="I494">IF($I$2="Длительное проживание от 30 ночей ",
INDEX(GRID!$B$4:$U$15,MATCH(I$7,GRID!$A$4:$A$15,0),MATCH(1,($U$2=GRID!$B$1:$U$1)*(КАЛЕНДАРЬ!AS31=GRID!$B$3:$U$3),0))*GRID!$H$42,
ROUNDUP(INDEX(GRID!$B$4:$U$15,MATCH(I$7,GRID!$A$4:$A$15,0),MATCH(1,($U$2=GRID!$B$1:$U$1)*(КАЛЕНДАРЬ!AS31=GRID!$B$3:$U$3),0))*GRID!$H$42*(1-GRID!$H$43),0))</f>
        <v>34128</v>
      </c>
      <c r="J494" s="8">
        <f t="array" ref="J494">IF($I$2="Длительное проживание от 30 ночей ",
INDEX(GRID!$B$18:$U$29,MATCH(I$7,GRID!$A$18:$A$29,0),MATCH(1,($U$2=GRID!$B$1:$U$1)*(КАЛЕНДАРЬ!AS31=GRID!$B$3:$U$3),0))*GRID!$H$42,
ROUNDUP(INDEX(GRID!$B$18:$U$29,MATCH(I$7,GRID!$A$18:$A$29,0),MATCH(1,($U$2=GRID!$B$1:$U$1)*(КАЛЕНДАРЬ!AS31=GRID!$B$3:$U$3),0))*GRID!$H$42*(1-GRID!$H$43),0))</f>
        <v>37728</v>
      </c>
      <c r="K494" s="57" t="s">
        <v>119</v>
      </c>
      <c r="L494" s="57" t="s">
        <v>119</v>
      </c>
      <c r="M494" s="8">
        <f t="array" ref="M494">IF($I$2="Длительное проживание от 30 ночей ",
INDEX(GRID!$B$4:$U$15,MATCH(M$7,GRID!$A$4:$A$15,0),MATCH(1,($U$2=GRID!$B$1:$U$1)*(КАЛЕНДАРЬ!AS31=GRID!$B$3:$U$3),0))*GRID!$H$42,
ROUNDUP(INDEX(GRID!$B$4:$U$15,MATCH(M$7,GRID!$A$4:$A$15,0),MATCH(1,($U$2=GRID!$B$1:$U$1)*(КАЛЕНДАРЬ!AS31=GRID!$B$3:$U$3),0))*GRID!$H$42*(1-GRID!$H$43),0))</f>
        <v>53280</v>
      </c>
      <c r="N494" s="8">
        <f t="array" ref="N494">IF($I$2="Длительное проживание от 30 ночей ",
INDEX(GRID!$B$18:$U$29,MATCH(M$7,GRID!$A$18:$A$29,0),MATCH(1,($U$2=GRID!$B$1:$U$1)*(КАЛЕНДАРЬ!AS31=GRID!$B$3:$U$3),0))*GRID!$H$42,
ROUNDUP(INDEX(GRID!$B$18:$U$29,MATCH(M$7,GRID!$A$18:$A$29,0),MATCH(1,($U$2=GRID!$B$1:$U$1)*(КАЛЕНДАРЬ!AS31=GRID!$B$3:$U$3),0))*GRID!$H$42*(1-GRID!$H$43),0))</f>
        <v>56880</v>
      </c>
      <c r="O494" s="57" t="s">
        <v>119</v>
      </c>
      <c r="P494" s="8">
        <f t="array" ref="P494">IF($I$2="Длительное проживание от 30 ночей ",
INDEX(GRID!$B$4:$U$15,MATCH(P$7,GRID!$A$4:$A$15,0),MATCH(1,($U$2=GRID!$B$1:$U$1)*(КАЛЕНДАРЬ!AS31=GRID!$B$3:$U$3),0))*GRID!$H$42,
ROUNDUP(INDEX(GRID!$B$4:$U$15,MATCH(P$7,GRID!$A$4:$A$15,0),MATCH(1,($U$2=GRID!$B$1:$U$1)*(КАЛЕНДАРЬ!AS31=GRID!$B$3:$U$3),0))*GRID!$H$42*(1-GRID!$H$43),0))</f>
        <v>109008</v>
      </c>
      <c r="Q494" s="8">
        <f t="array" ref="Q494">IF($I$2="Длительное проживание от 30 ночей ",
INDEX(GRID!$B$4:$U$15,MATCH(Q$7,GRID!$A$4:$A$15,0),MATCH(1,($U$2=GRID!$B$1:$U$1)*(КАЛЕНДАРЬ!AS31=GRID!$B$3:$U$3),0))*GRID!$H$42,
ROUNDUP(INDEX(GRID!$B$4:$U$15,MATCH(Q$7,GRID!$A$4:$A$15,0),MATCH(1,($U$2=GRID!$B$1:$U$1)*(КАЛЕНДАРЬ!AS31=GRID!$B$3:$U$3),0))*GRID!$H$42*(1-GRID!$H$43),0))</f>
        <v>128088</v>
      </c>
      <c r="R494" s="57" t="s">
        <v>119</v>
      </c>
      <c r="S494" s="57" t="s">
        <v>119</v>
      </c>
      <c r="T494" s="57" t="s">
        <v>119</v>
      </c>
    </row>
    <row r="495" spans="1:20" ht="12.75" customHeight="1">
      <c r="A495" s="148" t="s">
        <v>11</v>
      </c>
      <c r="B495" s="149">
        <v>29</v>
      </c>
      <c r="C495" s="8">
        <f t="array" ref="C495">IF($I$2="Длительное проживание от 30 ночей ",
INDEX(GRID!$B$4:$U$15,MATCH(C$7,GRID!$A$4:$A$15,0),MATCH(1,($U$2=GRID!$B$1:$U$1)*(КАЛЕНДАРЬ!AS32=GRID!$B$3:$U$3),0))*GRID!$H$42,
ROUNDUP(INDEX(GRID!$B$4:$U$15,MATCH(C$7,GRID!$A$4:$A$15,0),MATCH(1,($U$2=GRID!$B$1:$U$1)*(КАЛЕНДАРЬ!AS32=GRID!$B$3:$U$3),0))*GRID!$H$42*(1-GRID!$H$43),0))</f>
        <v>19800</v>
      </c>
      <c r="D495" s="8">
        <f t="array" ref="D495">IF($I$2="Длительное проживание от 30 ночей ",
INDEX(GRID!$B$18:$U$29,MATCH(C$7,GRID!$A$18:$A$29,0),MATCH(1,($U$2=GRID!$B$1:$U$1)*(КАЛЕНДАРЬ!AS32=GRID!$B$3:$U$3),0))*GRID!$H$42,
ROUNDUP(INDEX(GRID!$B$18:$U$29,MATCH(C$7,GRID!$A$18:$A$29,0),MATCH(1,($U$2=GRID!$B$1:$U$1)*(КАЛЕНДАРЬ!AS32=GRID!$B$3:$U$3),0))*GRID!$H$42*(1-GRID!$H$43),0))</f>
        <v>23400</v>
      </c>
      <c r="E495" s="8">
        <f t="array" ref="E495">IF($I$2="Длительное проживание от 30 ночей ",
INDEX(GRID!$B$4:$U$15,MATCH(E$7,GRID!$A$4:$A$15,0),MATCH(1,($U$2=GRID!$B$1:$U$1)*(КАЛЕНДАРЬ!AS32=GRID!$B$3:$U$3),0))*GRID!$H$42,
ROUNDUP(INDEX(GRID!$B$4:$U$15,MATCH(E$7,GRID!$A$4:$A$15,0),MATCH(1,($U$2=GRID!$B$1:$U$1)*(КАЛЕНДАРЬ!AS32=GRID!$B$3:$U$3),0))*GRID!$H$42*(1-GRID!$H$43),0))</f>
        <v>23760</v>
      </c>
      <c r="F495" s="8">
        <f t="array" ref="F495">IF($I$2="Длительное проживание от 30 ночей ",
INDEX(GRID!$B$18:$U$29,MATCH(E$7,GRID!$A$18:$A$29,0),MATCH(1,($U$2=GRID!$B$1:$U$1)*(КАЛЕНДАРЬ!AS32=GRID!$B$3:$U$3),0))*GRID!$H$42,
ROUNDUP(INDEX(GRID!$B$18:$U$29,MATCH(E$7,GRID!$A$18:$A$29,0),MATCH(1,($U$2=GRID!$B$1:$U$1)*(КАЛЕНДАРЬ!AS32=GRID!$B$3:$U$3),0))*GRID!$H$42*(1-GRID!$H$43),0))</f>
        <v>27360</v>
      </c>
      <c r="G495" s="57" t="s">
        <v>119</v>
      </c>
      <c r="H495" s="57" t="s">
        <v>119</v>
      </c>
      <c r="I495" s="8">
        <f t="array" ref="I495">IF($I$2="Длительное проживание от 30 ночей ",
INDEX(GRID!$B$4:$U$15,MATCH(I$7,GRID!$A$4:$A$15,0),MATCH(1,($U$2=GRID!$B$1:$U$1)*(КАЛЕНДАРЬ!AS32=GRID!$B$3:$U$3),0))*GRID!$H$42,
ROUNDUP(INDEX(GRID!$B$4:$U$15,MATCH(I$7,GRID!$A$4:$A$15,0),MATCH(1,($U$2=GRID!$B$1:$U$1)*(КАЛЕНДАРЬ!AS32=GRID!$B$3:$U$3),0))*GRID!$H$42*(1-GRID!$H$43),0))</f>
        <v>31248</v>
      </c>
      <c r="J495" s="8">
        <f t="array" ref="J495">IF($I$2="Длительное проживание от 30 ночей ",
INDEX(GRID!$B$18:$U$29,MATCH(I$7,GRID!$A$18:$A$29,0),MATCH(1,($U$2=GRID!$B$1:$U$1)*(КАЛЕНДАРЬ!AS32=GRID!$B$3:$U$3),0))*GRID!$H$42,
ROUNDUP(INDEX(GRID!$B$18:$U$29,MATCH(I$7,GRID!$A$18:$A$29,0),MATCH(1,($U$2=GRID!$B$1:$U$1)*(КАЛЕНДАРЬ!AS32=GRID!$B$3:$U$3),0))*GRID!$H$42*(1-GRID!$H$43),0))</f>
        <v>34848</v>
      </c>
      <c r="K495" s="57" t="s">
        <v>119</v>
      </c>
      <c r="L495" s="57" t="s">
        <v>119</v>
      </c>
      <c r="M495" s="8">
        <f t="array" ref="M495">IF($I$2="Длительное проживание от 30 ночей ",
INDEX(GRID!$B$4:$U$15,MATCH(M$7,GRID!$A$4:$A$15,0),MATCH(1,($U$2=GRID!$B$1:$U$1)*(КАЛЕНДАРЬ!AS32=GRID!$B$3:$U$3),0))*GRID!$H$42,
ROUNDUP(INDEX(GRID!$B$4:$U$15,MATCH(M$7,GRID!$A$4:$A$15,0),MATCH(1,($U$2=GRID!$B$1:$U$1)*(КАЛЕНДАРЬ!AS32=GRID!$B$3:$U$3),0))*GRID!$H$42*(1-GRID!$H$43),0))</f>
        <v>50040</v>
      </c>
      <c r="N495" s="8">
        <f t="array" ref="N495">IF($I$2="Длительное проживание от 30 ночей ",
INDEX(GRID!$B$18:$U$29,MATCH(M$7,GRID!$A$18:$A$29,0),MATCH(1,($U$2=GRID!$B$1:$U$1)*(КАЛЕНДАРЬ!AS32=GRID!$B$3:$U$3),0))*GRID!$H$42,
ROUNDUP(INDEX(GRID!$B$18:$U$29,MATCH(M$7,GRID!$A$18:$A$29,0),MATCH(1,($U$2=GRID!$B$1:$U$1)*(КАЛЕНДАРЬ!AS32=GRID!$B$3:$U$3),0))*GRID!$H$42*(1-GRID!$H$43),0))</f>
        <v>53640</v>
      </c>
      <c r="O495" s="57" t="s">
        <v>119</v>
      </c>
      <c r="P495" s="8">
        <f t="array" ref="P495">IF($I$2="Длительное проживание от 30 ночей ",
INDEX(GRID!$B$4:$U$15,MATCH(P$7,GRID!$A$4:$A$15,0),MATCH(1,($U$2=GRID!$B$1:$U$1)*(КАЛЕНДАРЬ!AS32=GRID!$B$3:$U$3),0))*GRID!$H$42,
ROUNDUP(INDEX(GRID!$B$4:$U$15,MATCH(P$7,GRID!$A$4:$A$15,0),MATCH(1,($U$2=GRID!$B$1:$U$1)*(КАЛЕНДАРЬ!AS32=GRID!$B$3:$U$3),0))*GRID!$H$42*(1-GRID!$H$43),0))</f>
        <v>104688</v>
      </c>
      <c r="Q495" s="8">
        <f t="array" ref="Q495">IF($I$2="Длительное проживание от 30 ночей ",
INDEX(GRID!$B$4:$U$15,MATCH(Q$7,GRID!$A$4:$A$15,0),MATCH(1,($U$2=GRID!$B$1:$U$1)*(КАЛЕНДАРЬ!AS32=GRID!$B$3:$U$3),0))*GRID!$H$42,
ROUNDUP(INDEX(GRID!$B$4:$U$15,MATCH(Q$7,GRID!$A$4:$A$15,0),MATCH(1,($U$2=GRID!$B$1:$U$1)*(КАЛЕНДАРЬ!AS32=GRID!$B$3:$U$3),0))*GRID!$H$42*(1-GRID!$H$43),0))</f>
        <v>123048</v>
      </c>
      <c r="R495" s="57" t="s">
        <v>119</v>
      </c>
      <c r="S495" s="57" t="s">
        <v>119</v>
      </c>
      <c r="T495" s="57" t="s">
        <v>119</v>
      </c>
    </row>
    <row r="496" spans="1:20" ht="12.75" customHeight="1">
      <c r="A496" s="148" t="s">
        <v>12</v>
      </c>
      <c r="B496" s="149">
        <v>30</v>
      </c>
      <c r="C496" s="8">
        <f t="array" ref="C496">IF($I$2="Длительное проживание от 30 ночей ",
INDEX(GRID!$B$4:$U$15,MATCH(C$7,GRID!$A$4:$A$15,0),MATCH(1,($U$2=GRID!$B$1:$U$1)*(КАЛЕНДАРЬ!AS33=GRID!$B$3:$U$3),0))*GRID!$H$42,
ROUNDUP(INDEX(GRID!$B$4:$U$15,MATCH(C$7,GRID!$A$4:$A$15,0),MATCH(1,($U$2=GRID!$B$1:$U$1)*(КАЛЕНДАРЬ!AS33=GRID!$B$3:$U$3),0))*GRID!$H$42*(1-GRID!$H$43),0))</f>
        <v>19800</v>
      </c>
      <c r="D496" s="8">
        <f t="array" ref="D496">IF($I$2="Длительное проживание от 30 ночей ",
INDEX(GRID!$B$18:$U$29,MATCH(C$7,GRID!$A$18:$A$29,0),MATCH(1,($U$2=GRID!$B$1:$U$1)*(КАЛЕНДАРЬ!AS33=GRID!$B$3:$U$3),0))*GRID!$H$42,
ROUNDUP(INDEX(GRID!$B$18:$U$29,MATCH(C$7,GRID!$A$18:$A$29,0),MATCH(1,($U$2=GRID!$B$1:$U$1)*(КАЛЕНДАРЬ!AS33=GRID!$B$3:$U$3),0))*GRID!$H$42*(1-GRID!$H$43),0))</f>
        <v>23400</v>
      </c>
      <c r="E496" s="8">
        <f t="array" ref="E496">IF($I$2="Длительное проживание от 30 ночей ",
INDEX(GRID!$B$4:$U$15,MATCH(E$7,GRID!$A$4:$A$15,0),MATCH(1,($U$2=GRID!$B$1:$U$1)*(КАЛЕНДАРЬ!AS33=GRID!$B$3:$U$3),0))*GRID!$H$42,
ROUNDUP(INDEX(GRID!$B$4:$U$15,MATCH(E$7,GRID!$A$4:$A$15,0),MATCH(1,($U$2=GRID!$B$1:$U$1)*(КАЛЕНДАРЬ!AS33=GRID!$B$3:$U$3),0))*GRID!$H$42*(1-GRID!$H$43),0))</f>
        <v>23760</v>
      </c>
      <c r="F496" s="8">
        <f t="array" ref="F496">IF($I$2="Длительное проживание от 30 ночей ",
INDEX(GRID!$B$18:$U$29,MATCH(E$7,GRID!$A$18:$A$29,0),MATCH(1,($U$2=GRID!$B$1:$U$1)*(КАЛЕНДАРЬ!AS33=GRID!$B$3:$U$3),0))*GRID!$H$42,
ROUNDUP(INDEX(GRID!$B$18:$U$29,MATCH(E$7,GRID!$A$18:$A$29,0),MATCH(1,($U$2=GRID!$B$1:$U$1)*(КАЛЕНДАРЬ!AS33=GRID!$B$3:$U$3),0))*GRID!$H$42*(1-GRID!$H$43),0))</f>
        <v>27360</v>
      </c>
      <c r="G496" s="57" t="s">
        <v>119</v>
      </c>
      <c r="H496" s="57" t="s">
        <v>119</v>
      </c>
      <c r="I496" s="8">
        <f t="array" ref="I496">IF($I$2="Длительное проживание от 30 ночей ",
INDEX(GRID!$B$4:$U$15,MATCH(I$7,GRID!$A$4:$A$15,0),MATCH(1,($U$2=GRID!$B$1:$U$1)*(КАЛЕНДАРЬ!AS33=GRID!$B$3:$U$3),0))*GRID!$H$42,
ROUNDUP(INDEX(GRID!$B$4:$U$15,MATCH(I$7,GRID!$A$4:$A$15,0),MATCH(1,($U$2=GRID!$B$1:$U$1)*(КАЛЕНДАРЬ!AS33=GRID!$B$3:$U$3),0))*GRID!$H$42*(1-GRID!$H$43),0))</f>
        <v>31248</v>
      </c>
      <c r="J496" s="8">
        <f t="array" ref="J496">IF($I$2="Длительное проживание от 30 ночей ",
INDEX(GRID!$B$18:$U$29,MATCH(I$7,GRID!$A$18:$A$29,0),MATCH(1,($U$2=GRID!$B$1:$U$1)*(КАЛЕНДАРЬ!AS33=GRID!$B$3:$U$3),0))*GRID!$H$42,
ROUNDUP(INDEX(GRID!$B$18:$U$29,MATCH(I$7,GRID!$A$18:$A$29,0),MATCH(1,($U$2=GRID!$B$1:$U$1)*(КАЛЕНДАРЬ!AS33=GRID!$B$3:$U$3),0))*GRID!$H$42*(1-GRID!$H$43),0))</f>
        <v>34848</v>
      </c>
      <c r="K496" s="57" t="s">
        <v>119</v>
      </c>
      <c r="L496" s="57" t="s">
        <v>119</v>
      </c>
      <c r="M496" s="8">
        <f t="array" ref="M496">IF($I$2="Длительное проживание от 30 ночей ",
INDEX(GRID!$B$4:$U$15,MATCH(M$7,GRID!$A$4:$A$15,0),MATCH(1,($U$2=GRID!$B$1:$U$1)*(КАЛЕНДАРЬ!AS33=GRID!$B$3:$U$3),0))*GRID!$H$42,
ROUNDUP(INDEX(GRID!$B$4:$U$15,MATCH(M$7,GRID!$A$4:$A$15,0),MATCH(1,($U$2=GRID!$B$1:$U$1)*(КАЛЕНДАРЬ!AS33=GRID!$B$3:$U$3),0))*GRID!$H$42*(1-GRID!$H$43),0))</f>
        <v>50040</v>
      </c>
      <c r="N496" s="8">
        <f t="array" ref="N496">IF($I$2="Длительное проживание от 30 ночей ",
INDEX(GRID!$B$18:$U$29,MATCH(M$7,GRID!$A$18:$A$29,0),MATCH(1,($U$2=GRID!$B$1:$U$1)*(КАЛЕНДАРЬ!AS33=GRID!$B$3:$U$3),0))*GRID!$H$42,
ROUNDUP(INDEX(GRID!$B$18:$U$29,MATCH(M$7,GRID!$A$18:$A$29,0),MATCH(1,($U$2=GRID!$B$1:$U$1)*(КАЛЕНДАРЬ!AS33=GRID!$B$3:$U$3),0))*GRID!$H$42*(1-GRID!$H$43),0))</f>
        <v>53640</v>
      </c>
      <c r="O496" s="57" t="s">
        <v>119</v>
      </c>
      <c r="P496" s="8">
        <f t="array" ref="P496">IF($I$2="Длительное проживание от 30 ночей ",
INDEX(GRID!$B$4:$U$15,MATCH(P$7,GRID!$A$4:$A$15,0),MATCH(1,($U$2=GRID!$B$1:$U$1)*(КАЛЕНДАРЬ!AS33=GRID!$B$3:$U$3),0))*GRID!$H$42,
ROUNDUP(INDEX(GRID!$B$4:$U$15,MATCH(P$7,GRID!$A$4:$A$15,0),MATCH(1,($U$2=GRID!$B$1:$U$1)*(КАЛЕНДАРЬ!AS33=GRID!$B$3:$U$3),0))*GRID!$H$42*(1-GRID!$H$43),0))</f>
        <v>104688</v>
      </c>
      <c r="Q496" s="8">
        <f t="array" ref="Q496">IF($I$2="Длительное проживание от 30 ночей ",
INDEX(GRID!$B$4:$U$15,MATCH(Q$7,GRID!$A$4:$A$15,0),MATCH(1,($U$2=GRID!$B$1:$U$1)*(КАЛЕНДАРЬ!AS33=GRID!$B$3:$U$3),0))*GRID!$H$42,
ROUNDUP(INDEX(GRID!$B$4:$U$15,MATCH(Q$7,GRID!$A$4:$A$15,0),MATCH(1,($U$2=GRID!$B$1:$U$1)*(КАЛЕНДАРЬ!AS33=GRID!$B$3:$U$3),0))*GRID!$H$42*(1-GRID!$H$43),0))</f>
        <v>123048</v>
      </c>
      <c r="R496" s="57" t="s">
        <v>119</v>
      </c>
      <c r="S496" s="57" t="s">
        <v>119</v>
      </c>
      <c r="T496" s="57" t="s">
        <v>119</v>
      </c>
    </row>
    <row r="497" spans="1:20" ht="12.75" customHeight="1">
      <c r="A497" s="148" t="s">
        <v>13</v>
      </c>
      <c r="B497" s="149">
        <v>31</v>
      </c>
      <c r="C497" s="8">
        <f t="array" ref="C497">IF($I$2="Длительное проживание от 30 ночей ",
INDEX(GRID!$B$4:$U$15,MATCH(C$7,GRID!$A$4:$A$15,0),MATCH(1,($U$2=GRID!$B$1:$U$1)*(КАЛЕНДАРЬ!AS34=GRID!$B$3:$U$3),0))*GRID!$H$42,
ROUNDUP(INDEX(GRID!$B$4:$U$15,MATCH(C$7,GRID!$A$4:$A$15,0),MATCH(1,($U$2=GRID!$B$1:$U$1)*(КАЛЕНДАРЬ!AS34=GRID!$B$3:$U$3),0))*GRID!$H$42*(1-GRID!$H$43),0))</f>
        <v>19800</v>
      </c>
      <c r="D497" s="8">
        <f t="array" ref="D497">IF($I$2="Длительное проживание от 30 ночей ",
INDEX(GRID!$B$18:$U$29,MATCH(C$7,GRID!$A$18:$A$29,0),MATCH(1,($U$2=GRID!$B$1:$U$1)*(КАЛЕНДАРЬ!AS34=GRID!$B$3:$U$3),0))*GRID!$H$42,
ROUNDUP(INDEX(GRID!$B$18:$U$29,MATCH(C$7,GRID!$A$18:$A$29,0),MATCH(1,($U$2=GRID!$B$1:$U$1)*(КАЛЕНДАРЬ!AS34=GRID!$B$3:$U$3),0))*GRID!$H$42*(1-GRID!$H$43),0))</f>
        <v>23400</v>
      </c>
      <c r="E497" s="8">
        <f t="array" ref="E497">IF($I$2="Длительное проживание от 30 ночей ",
INDEX(GRID!$B$4:$U$15,MATCH(E$7,GRID!$A$4:$A$15,0),MATCH(1,($U$2=GRID!$B$1:$U$1)*(КАЛЕНДАРЬ!AS34=GRID!$B$3:$U$3),0))*GRID!$H$42,
ROUNDUP(INDEX(GRID!$B$4:$U$15,MATCH(E$7,GRID!$A$4:$A$15,0),MATCH(1,($U$2=GRID!$B$1:$U$1)*(КАЛЕНДАРЬ!AS34=GRID!$B$3:$U$3),0))*GRID!$H$42*(1-GRID!$H$43),0))</f>
        <v>23760</v>
      </c>
      <c r="F497" s="8">
        <f t="array" ref="F497">IF($I$2="Длительное проживание от 30 ночей ",
INDEX(GRID!$B$18:$U$29,MATCH(E$7,GRID!$A$18:$A$29,0),MATCH(1,($U$2=GRID!$B$1:$U$1)*(КАЛЕНДАРЬ!AS34=GRID!$B$3:$U$3),0))*GRID!$H$42,
ROUNDUP(INDEX(GRID!$B$18:$U$29,MATCH(E$7,GRID!$A$18:$A$29,0),MATCH(1,($U$2=GRID!$B$1:$U$1)*(КАЛЕНДАРЬ!AS34=GRID!$B$3:$U$3),0))*GRID!$H$42*(1-GRID!$H$43),0))</f>
        <v>27360</v>
      </c>
      <c r="G497" s="57" t="s">
        <v>119</v>
      </c>
      <c r="H497" s="57" t="s">
        <v>119</v>
      </c>
      <c r="I497" s="8">
        <f t="array" ref="I497">IF($I$2="Длительное проживание от 30 ночей ",
INDEX(GRID!$B$4:$U$15,MATCH(I$7,GRID!$A$4:$A$15,0),MATCH(1,($U$2=GRID!$B$1:$U$1)*(КАЛЕНДАРЬ!AS34=GRID!$B$3:$U$3),0))*GRID!$H$42,
ROUNDUP(INDEX(GRID!$B$4:$U$15,MATCH(I$7,GRID!$A$4:$A$15,0),MATCH(1,($U$2=GRID!$B$1:$U$1)*(КАЛЕНДАРЬ!AS34=GRID!$B$3:$U$3),0))*GRID!$H$42*(1-GRID!$H$43),0))</f>
        <v>31248</v>
      </c>
      <c r="J497" s="8">
        <f t="array" ref="J497">IF($I$2="Длительное проживание от 30 ночей ",
INDEX(GRID!$B$18:$U$29,MATCH(I$7,GRID!$A$18:$A$29,0),MATCH(1,($U$2=GRID!$B$1:$U$1)*(КАЛЕНДАРЬ!AS34=GRID!$B$3:$U$3),0))*GRID!$H$42,
ROUNDUP(INDEX(GRID!$B$18:$U$29,MATCH(I$7,GRID!$A$18:$A$29,0),MATCH(1,($U$2=GRID!$B$1:$U$1)*(КАЛЕНДАРЬ!AS34=GRID!$B$3:$U$3),0))*GRID!$H$42*(1-GRID!$H$43),0))</f>
        <v>34848</v>
      </c>
      <c r="K497" s="57" t="s">
        <v>119</v>
      </c>
      <c r="L497" s="57" t="s">
        <v>119</v>
      </c>
      <c r="M497" s="8">
        <f t="array" ref="M497">IF($I$2="Длительное проживание от 30 ночей ",
INDEX(GRID!$B$4:$U$15,MATCH(M$7,GRID!$A$4:$A$15,0),MATCH(1,($U$2=GRID!$B$1:$U$1)*(КАЛЕНДАРЬ!AS34=GRID!$B$3:$U$3),0))*GRID!$H$42,
ROUNDUP(INDEX(GRID!$B$4:$U$15,MATCH(M$7,GRID!$A$4:$A$15,0),MATCH(1,($U$2=GRID!$B$1:$U$1)*(КАЛЕНДАРЬ!AS34=GRID!$B$3:$U$3),0))*GRID!$H$42*(1-GRID!$H$43),0))</f>
        <v>50040</v>
      </c>
      <c r="N497" s="8">
        <f t="array" ref="N497">IF($I$2="Длительное проживание от 30 ночей ",
INDEX(GRID!$B$18:$U$29,MATCH(M$7,GRID!$A$18:$A$29,0),MATCH(1,($U$2=GRID!$B$1:$U$1)*(КАЛЕНДАРЬ!AS34=GRID!$B$3:$U$3),0))*GRID!$H$42,
ROUNDUP(INDEX(GRID!$B$18:$U$29,MATCH(M$7,GRID!$A$18:$A$29,0),MATCH(1,($U$2=GRID!$B$1:$U$1)*(КАЛЕНДАРЬ!AS34=GRID!$B$3:$U$3),0))*GRID!$H$42*(1-GRID!$H$43),0))</f>
        <v>53640</v>
      </c>
      <c r="O497" s="57" t="s">
        <v>119</v>
      </c>
      <c r="P497" s="8">
        <f t="array" ref="P497">IF($I$2="Длительное проживание от 30 ночей ",
INDEX(GRID!$B$4:$U$15,MATCH(P$7,GRID!$A$4:$A$15,0),MATCH(1,($U$2=GRID!$B$1:$U$1)*(КАЛЕНДАРЬ!AS34=GRID!$B$3:$U$3),0))*GRID!$H$42,
ROUNDUP(INDEX(GRID!$B$4:$U$15,MATCH(P$7,GRID!$A$4:$A$15,0),MATCH(1,($U$2=GRID!$B$1:$U$1)*(КАЛЕНДАРЬ!AS34=GRID!$B$3:$U$3),0))*GRID!$H$42*(1-GRID!$H$43),0))</f>
        <v>104688</v>
      </c>
      <c r="Q497" s="8">
        <f t="array" ref="Q497">IF($I$2="Длительное проживание от 30 ночей ",
INDEX(GRID!$B$4:$U$15,MATCH(Q$7,GRID!$A$4:$A$15,0),MATCH(1,($U$2=GRID!$B$1:$U$1)*(КАЛЕНДАРЬ!AS34=GRID!$B$3:$U$3),0))*GRID!$H$42,
ROUNDUP(INDEX(GRID!$B$4:$U$15,MATCH(Q$7,GRID!$A$4:$A$15,0),MATCH(1,($U$2=GRID!$B$1:$U$1)*(КАЛЕНДАРЬ!AS34=GRID!$B$3:$U$3),0))*GRID!$H$42*(1-GRID!$H$43),0))</f>
        <v>123048</v>
      </c>
      <c r="R497" s="57" t="s">
        <v>119</v>
      </c>
      <c r="S497" s="57" t="s">
        <v>119</v>
      </c>
      <c r="T497" s="57" t="s">
        <v>119</v>
      </c>
    </row>
    <row r="499" spans="1:20" ht="27" customHeight="1">
      <c r="A499" s="181" t="s">
        <v>37</v>
      </c>
      <c r="B499" s="181"/>
      <c r="C499" s="185" t="s">
        <v>38</v>
      </c>
      <c r="D499" s="185"/>
      <c r="E499" s="185"/>
      <c r="F499" s="186" t="s">
        <v>39</v>
      </c>
      <c r="G499" s="186"/>
      <c r="H499" s="186"/>
      <c r="I499" s="13"/>
      <c r="J499" s="255" t="s">
        <v>152</v>
      </c>
      <c r="K499" s="255"/>
      <c r="L499" s="255"/>
      <c r="M499" s="255"/>
      <c r="N499" s="13"/>
      <c r="O499" s="190" t="s">
        <v>127</v>
      </c>
      <c r="P499" s="190"/>
      <c r="Q499" s="190"/>
      <c r="R499" s="190"/>
      <c r="S499" s="190"/>
    </row>
    <row r="500" spans="1:20" ht="71.25" customHeight="1">
      <c r="A500" s="182" t="s">
        <v>40</v>
      </c>
      <c r="B500" s="182"/>
      <c r="C500" s="187" t="s">
        <v>141</v>
      </c>
      <c r="D500" s="187"/>
      <c r="E500" s="187"/>
      <c r="F500" s="187" t="s">
        <v>142</v>
      </c>
      <c r="G500" s="187"/>
      <c r="H500" s="187"/>
      <c r="I500" s="19"/>
      <c r="J500" s="255"/>
      <c r="K500" s="255"/>
      <c r="L500" s="255"/>
      <c r="M500" s="255"/>
      <c r="N500" s="19"/>
      <c r="O500" s="190"/>
      <c r="P500" s="190"/>
      <c r="Q500" s="190"/>
      <c r="R500" s="190"/>
      <c r="S500" s="190"/>
    </row>
    <row r="501" spans="1:20" ht="15.75" customHeight="1">
      <c r="A501" s="101"/>
      <c r="B501" s="101"/>
      <c r="C501" s="20"/>
      <c r="D501" s="20"/>
      <c r="E501" s="20"/>
      <c r="F501" s="20"/>
      <c r="G501" s="20"/>
      <c r="H501" s="20"/>
      <c r="I501" s="11"/>
      <c r="J501" s="255"/>
      <c r="K501" s="255"/>
      <c r="L501" s="255"/>
      <c r="M501" s="255"/>
      <c r="N501" s="11"/>
      <c r="O501" s="190"/>
      <c r="P501" s="190"/>
      <c r="Q501" s="190"/>
      <c r="R501" s="190"/>
      <c r="S501" s="190"/>
    </row>
    <row r="502" spans="1:20" ht="13.5" customHeight="1">
      <c r="A502" s="101"/>
      <c r="B502" s="101"/>
      <c r="C502" s="20"/>
      <c r="D502" s="20"/>
      <c r="E502" s="20"/>
      <c r="F502" s="20"/>
      <c r="G502" s="20"/>
      <c r="H502" s="20"/>
      <c r="I502" s="12"/>
      <c r="J502" s="255"/>
      <c r="K502" s="255"/>
      <c r="L502" s="255"/>
      <c r="M502" s="255"/>
      <c r="N502" s="12"/>
      <c r="O502" s="190"/>
      <c r="P502" s="190"/>
      <c r="Q502" s="190"/>
      <c r="R502" s="190"/>
      <c r="S502" s="190"/>
    </row>
    <row r="503" spans="1:20" ht="36.75" customHeight="1">
      <c r="A503" s="182" t="s">
        <v>43</v>
      </c>
      <c r="B503" s="182"/>
      <c r="C503" s="185" t="s">
        <v>38</v>
      </c>
      <c r="D503" s="185"/>
      <c r="E503" s="185"/>
      <c r="F503" s="186" t="s">
        <v>39</v>
      </c>
      <c r="G503" s="186"/>
      <c r="H503" s="186"/>
      <c r="I503" s="19"/>
      <c r="J503" s="255"/>
      <c r="K503" s="255"/>
      <c r="L503" s="255"/>
      <c r="M503" s="255"/>
      <c r="N503" s="48"/>
      <c r="O503" s="190"/>
      <c r="P503" s="190"/>
      <c r="Q503" s="190"/>
      <c r="R503" s="190"/>
      <c r="S503" s="190"/>
    </row>
    <row r="504" spans="1:20" ht="24.75" customHeight="1">
      <c r="A504" s="183" t="s">
        <v>44</v>
      </c>
      <c r="B504" s="183"/>
      <c r="C504" s="210">
        <f>ROUNDUP(IF($I$2="Длительное проживание от 30 ночей ",GRID!B80,GRID!B80-GRID!B80*GRID!$H$43),0)</f>
        <v>0</v>
      </c>
      <c r="D504" s="210"/>
      <c r="E504" s="210"/>
      <c r="F504" s="210">
        <f>ROUNDUP(IF($I$2="Длительное проживание от 30 ночей ",GRID!E80,GRID!E80-GRID!E80*GRID!$H$43),0)</f>
        <v>0</v>
      </c>
      <c r="G504" s="210"/>
      <c r="H504" s="210"/>
      <c r="I504" s="11"/>
      <c r="J504" s="255"/>
      <c r="K504" s="255"/>
      <c r="L504" s="255"/>
      <c r="M504" s="255"/>
      <c r="N504" s="48"/>
      <c r="O504" s="190"/>
      <c r="P504" s="190"/>
      <c r="Q504" s="190"/>
      <c r="R504" s="190"/>
      <c r="S504" s="190"/>
    </row>
    <row r="505" spans="1:20" ht="24.95" customHeight="1">
      <c r="A505" s="183" t="s">
        <v>45</v>
      </c>
      <c r="B505" s="183"/>
      <c r="C505" s="210">
        <f>ROUNDUP(IF($I$2="Длительное проживание от 30 ночей ",GRID!B81,GRID!B81-GRID!B81*GRID!$H$43),0)</f>
        <v>3600</v>
      </c>
      <c r="D505" s="210"/>
      <c r="E505" s="210"/>
      <c r="F505" s="210">
        <f>ROUNDUP(IF($I$2="Длительное проживание от 30 ночей ",GRID!E81,GRID!E81-GRID!E81*GRID!$H$43),0)</f>
        <v>5400</v>
      </c>
      <c r="G505" s="210"/>
      <c r="H505" s="210"/>
      <c r="I505" s="12"/>
      <c r="J505" s="255"/>
      <c r="K505" s="255"/>
      <c r="L505" s="255"/>
      <c r="M505" s="255"/>
      <c r="N505" s="48"/>
      <c r="O505" s="190"/>
      <c r="P505" s="190"/>
      <c r="Q505" s="190"/>
      <c r="R505" s="190"/>
      <c r="S505" s="190"/>
    </row>
    <row r="506" spans="1:20" ht="33.75" customHeight="1">
      <c r="A506" s="184" t="s">
        <v>46</v>
      </c>
      <c r="B506" s="184"/>
      <c r="C506" s="210">
        <f>ROUNDUP(IF($I$2="Длительное проживание от 30 ночей ",GRID!B82,GRID!B82-GRID!B82*GRID!$H$43),0)</f>
        <v>7200</v>
      </c>
      <c r="D506" s="210"/>
      <c r="E506" s="210"/>
      <c r="F506" s="210">
        <f>ROUNDUP(IF($I$2="Длительное проживание от 30 ночей ",GRID!E82,GRID!E82-GRID!E82*GRID!$H$43),0)</f>
        <v>10800</v>
      </c>
      <c r="G506" s="210"/>
      <c r="H506" s="210"/>
      <c r="J506" s="255"/>
      <c r="K506" s="255"/>
      <c r="L506" s="255"/>
      <c r="M506" s="255"/>
      <c r="N506" s="48"/>
      <c r="O506" s="190"/>
      <c r="P506" s="190"/>
      <c r="Q506" s="190"/>
      <c r="R506" s="190"/>
      <c r="S506" s="190"/>
    </row>
    <row r="507" spans="1:20" ht="12.75" customHeight="1">
      <c r="J507" s="255"/>
      <c r="K507" s="255"/>
      <c r="L507" s="255"/>
      <c r="M507" s="255"/>
      <c r="N507" s="48"/>
      <c r="O507" s="190"/>
      <c r="P507" s="190"/>
      <c r="Q507" s="190"/>
      <c r="R507" s="190"/>
      <c r="S507" s="190"/>
    </row>
    <row r="508" spans="1:20" ht="12.75" customHeight="1">
      <c r="J508" s="255"/>
      <c r="K508" s="255"/>
      <c r="L508" s="255"/>
      <c r="M508" s="255"/>
      <c r="N508" s="48"/>
      <c r="O508" s="190"/>
      <c r="P508" s="190"/>
      <c r="Q508" s="190"/>
      <c r="R508" s="190"/>
      <c r="S508" s="190"/>
    </row>
    <row r="509" spans="1:20" ht="15" customHeight="1">
      <c r="J509" s="255"/>
      <c r="K509" s="255"/>
      <c r="L509" s="255"/>
      <c r="M509" s="255"/>
      <c r="N509" s="48"/>
      <c r="O509" s="48"/>
      <c r="P509" s="48"/>
      <c r="Q509" s="48"/>
    </row>
    <row r="510" spans="1:20" ht="15" customHeight="1">
      <c r="J510" s="255"/>
      <c r="K510" s="255"/>
      <c r="L510" s="255"/>
      <c r="M510" s="255"/>
      <c r="N510" s="48"/>
      <c r="O510" s="48"/>
      <c r="P510" s="48"/>
      <c r="Q510" s="48"/>
    </row>
    <row r="511" spans="1:20" ht="15">
      <c r="J511" s="255"/>
      <c r="K511" s="255"/>
      <c r="L511" s="255"/>
      <c r="M511" s="255"/>
      <c r="N511" s="20"/>
      <c r="O511" s="20"/>
      <c r="P511" s="20"/>
      <c r="Q511" s="20"/>
    </row>
    <row r="512" spans="1:20" ht="15">
      <c r="L512" s="20"/>
      <c r="M512" s="20"/>
      <c r="N512" s="20"/>
      <c r="O512" s="20"/>
      <c r="P512" s="20"/>
      <c r="Q512" s="20"/>
    </row>
    <row r="513" spans="12:17" ht="15">
      <c r="L513" s="49"/>
      <c r="M513" s="49"/>
      <c r="N513" s="49"/>
      <c r="O513" s="189"/>
      <c r="P513" s="189"/>
      <c r="Q513" s="189"/>
    </row>
    <row r="514" spans="12:17" ht="15">
      <c r="L514" s="50"/>
      <c r="M514" s="50"/>
      <c r="N514" s="50"/>
      <c r="O514" s="180"/>
      <c r="P514" s="180"/>
      <c r="Q514" s="180"/>
    </row>
    <row r="515" spans="12:17" ht="15">
      <c r="L515" s="50"/>
      <c r="M515" s="50"/>
      <c r="N515" s="50"/>
      <c r="O515" s="180"/>
      <c r="P515" s="180"/>
      <c r="Q515" s="180"/>
    </row>
    <row r="516" spans="12:17" ht="15">
      <c r="L516" s="50"/>
      <c r="M516" s="50"/>
      <c r="N516" s="50"/>
      <c r="O516" s="180"/>
      <c r="P516" s="180"/>
      <c r="Q516" s="180"/>
    </row>
  </sheetData>
  <mergeCells count="154">
    <mergeCell ref="O515:Q515"/>
    <mergeCell ref="O516:Q516"/>
    <mergeCell ref="O513:Q513"/>
    <mergeCell ref="A505:B505"/>
    <mergeCell ref="C505:E505"/>
    <mergeCell ref="F505:H505"/>
    <mergeCell ref="A506:B506"/>
    <mergeCell ref="C506:E506"/>
    <mergeCell ref="F506:H506"/>
    <mergeCell ref="O499:S508"/>
    <mergeCell ref="A503:B503"/>
    <mergeCell ref="C503:E503"/>
    <mergeCell ref="F503:H503"/>
    <mergeCell ref="A504:B504"/>
    <mergeCell ref="C504:E504"/>
    <mergeCell ref="F504:H504"/>
    <mergeCell ref="A499:B499"/>
    <mergeCell ref="C499:E499"/>
    <mergeCell ref="F499:H499"/>
    <mergeCell ref="A500:B500"/>
    <mergeCell ref="C500:E500"/>
    <mergeCell ref="F500:H500"/>
    <mergeCell ref="A359:T359"/>
    <mergeCell ref="A360:B361"/>
    <mergeCell ref="C360:D360"/>
    <mergeCell ref="E360:F360"/>
    <mergeCell ref="G360:H360"/>
    <mergeCell ref="I360:J360"/>
    <mergeCell ref="K360:L360"/>
    <mergeCell ref="M360:N360"/>
    <mergeCell ref="O514:Q514"/>
    <mergeCell ref="J499:M511"/>
    <mergeCell ref="A394:T394"/>
    <mergeCell ref="A395:T395"/>
    <mergeCell ref="A396:B397"/>
    <mergeCell ref="C396:D396"/>
    <mergeCell ref="E396:F396"/>
    <mergeCell ref="G396:H396"/>
    <mergeCell ref="I396:J396"/>
    <mergeCell ref="K396:L396"/>
    <mergeCell ref="M396:N396"/>
    <mergeCell ref="A430:T430"/>
    <mergeCell ref="A431:T431"/>
    <mergeCell ref="A432:B433"/>
    <mergeCell ref="C432:D432"/>
    <mergeCell ref="E432:F432"/>
    <mergeCell ref="A324:T324"/>
    <mergeCell ref="A325:B326"/>
    <mergeCell ref="C325:D325"/>
    <mergeCell ref="E325:F325"/>
    <mergeCell ref="G325:H325"/>
    <mergeCell ref="I325:J325"/>
    <mergeCell ref="K325:L325"/>
    <mergeCell ref="M325:N325"/>
    <mergeCell ref="A358:T358"/>
    <mergeCell ref="A288:T288"/>
    <mergeCell ref="A289:B290"/>
    <mergeCell ref="C289:D289"/>
    <mergeCell ref="E289:F289"/>
    <mergeCell ref="G289:H289"/>
    <mergeCell ref="I289:J289"/>
    <mergeCell ref="K289:L289"/>
    <mergeCell ref="M289:N289"/>
    <mergeCell ref="A323:T323"/>
    <mergeCell ref="A253:T253"/>
    <mergeCell ref="A254:B255"/>
    <mergeCell ref="C254:D254"/>
    <mergeCell ref="E254:F254"/>
    <mergeCell ref="G254:H254"/>
    <mergeCell ref="I254:J254"/>
    <mergeCell ref="K254:L254"/>
    <mergeCell ref="M254:N254"/>
    <mergeCell ref="A287:T287"/>
    <mergeCell ref="A217:T217"/>
    <mergeCell ref="A218:B219"/>
    <mergeCell ref="C218:D218"/>
    <mergeCell ref="E218:F218"/>
    <mergeCell ref="G218:H218"/>
    <mergeCell ref="I218:J218"/>
    <mergeCell ref="K218:L218"/>
    <mergeCell ref="M218:N218"/>
    <mergeCell ref="A252:T252"/>
    <mergeCell ref="A181:T181"/>
    <mergeCell ref="A182:B183"/>
    <mergeCell ref="C182:D182"/>
    <mergeCell ref="E182:F182"/>
    <mergeCell ref="G182:H182"/>
    <mergeCell ref="I182:J182"/>
    <mergeCell ref="K182:L182"/>
    <mergeCell ref="M182:N182"/>
    <mergeCell ref="A216:T216"/>
    <mergeCell ref="A146:T146"/>
    <mergeCell ref="A147:B148"/>
    <mergeCell ref="C147:D147"/>
    <mergeCell ref="E147:F147"/>
    <mergeCell ref="G147:H147"/>
    <mergeCell ref="I147:J147"/>
    <mergeCell ref="K147:L147"/>
    <mergeCell ref="M147:N147"/>
    <mergeCell ref="A180:T180"/>
    <mergeCell ref="A110:T110"/>
    <mergeCell ref="A111:B112"/>
    <mergeCell ref="C111:D111"/>
    <mergeCell ref="E111:F111"/>
    <mergeCell ref="G111:H111"/>
    <mergeCell ref="I111:J111"/>
    <mergeCell ref="K111:L111"/>
    <mergeCell ref="M111:N111"/>
    <mergeCell ref="A145:T145"/>
    <mergeCell ref="B2:F3"/>
    <mergeCell ref="I2:N3"/>
    <mergeCell ref="S2:T3"/>
    <mergeCell ref="U2:Y3"/>
    <mergeCell ref="A5:T5"/>
    <mergeCell ref="A6:T6"/>
    <mergeCell ref="M7:N7"/>
    <mergeCell ref="A38:T38"/>
    <mergeCell ref="A39:T39"/>
    <mergeCell ref="A40:B41"/>
    <mergeCell ref="C40:D40"/>
    <mergeCell ref="E40:F40"/>
    <mergeCell ref="G40:H40"/>
    <mergeCell ref="I40:J40"/>
    <mergeCell ref="K40:L40"/>
    <mergeCell ref="M40:N40"/>
    <mergeCell ref="A7:B8"/>
    <mergeCell ref="C7:D7"/>
    <mergeCell ref="E7:F7"/>
    <mergeCell ref="G7:H7"/>
    <mergeCell ref="I7:J7"/>
    <mergeCell ref="K7:L7"/>
    <mergeCell ref="A109:T109"/>
    <mergeCell ref="A74:T74"/>
    <mergeCell ref="A75:T75"/>
    <mergeCell ref="A76:B77"/>
    <mergeCell ref="C76:D76"/>
    <mergeCell ref="E76:F76"/>
    <mergeCell ref="G76:H76"/>
    <mergeCell ref="I76:J76"/>
    <mergeCell ref="K76:L76"/>
    <mergeCell ref="M76:N76"/>
    <mergeCell ref="G432:H432"/>
    <mergeCell ref="I432:J432"/>
    <mergeCell ref="K432:L432"/>
    <mergeCell ref="M432:N432"/>
    <mergeCell ref="A463:T463"/>
    <mergeCell ref="A464:T464"/>
    <mergeCell ref="A465:B466"/>
    <mergeCell ref="C465:D465"/>
    <mergeCell ref="E465:F465"/>
    <mergeCell ref="G465:H465"/>
    <mergeCell ref="I465:J465"/>
    <mergeCell ref="K465:L465"/>
    <mergeCell ref="M465:N465"/>
  </mergeCells>
  <phoneticPr fontId="30" type="noConversion"/>
  <conditionalFormatting sqref="C42:F72 I42:J72 M42:N72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8:F107 I78:J107 M78:N107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13:F143 I113:J143 M113:N143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9:F178 I149:J178 M149:N178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4:F214 I184:J214 M184:N214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20:F250 I220:J250 M220:N250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6:F285 I256:J285 M256:N285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91:F321 I291:J321 M291:N321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7:F356 I327:J356 M327:N356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36">
    <cfRule type="colorScale" priority="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08">
    <cfRule type="colorScale" priority="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4:N144">
    <cfRule type="colorScale" priority="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9:N179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5:N215">
    <cfRule type="colorScale" priority="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1:N251">
    <cfRule type="colorScale" priority="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6:N286">
    <cfRule type="colorScale" priority="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2:N322">
    <cfRule type="colorScale" priority="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7:N357">
    <cfRule type="colorScale" priority="2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:H72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8:H107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13:H143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9:H178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84:H214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20:H25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56:H285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91:H321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7:H356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59" priority="304" operator="equal">
      <formula>10%</formula>
    </cfRule>
    <cfRule type="cellIs" dxfId="58" priority="305" operator="equal">
      <formula>0.12</formula>
    </cfRule>
    <cfRule type="cellIs" dxfId="57" priority="306" operator="equal">
      <formula>0.14</formula>
    </cfRule>
    <cfRule type="cellIs" dxfId="56" priority="307" operator="equal">
      <formula>0.15</formula>
    </cfRule>
    <cfRule type="cellIs" dxfId="55" priority="308" operator="equal">
      <formula>0.16</formula>
    </cfRule>
    <cfRule type="cellIs" dxfId="54" priority="309" operator="equal">
      <formula>"Открытый тариф"</formula>
    </cfRule>
  </conditionalFormatting>
  <conditionalFormatting sqref="K42:L72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8:L107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13:L14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49:L178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84:L214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20:L250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56:L285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91:L321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7:L356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:O36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:O72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8:O107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3:O14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9:O178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4:O214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20:O25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6:O285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91:O321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7:O356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Q108 S108:T108">
    <cfRule type="colorScale" priority="2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4:Q144 S144:T144">
    <cfRule type="colorScale" priority="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79:Q179 S179:T179">
    <cfRule type="colorScale" priority="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5:Q215 S215:T215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1:Q251 S251:T251">
    <cfRule type="colorScale" priority="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86:Q286 S286:T286">
    <cfRule type="colorScale" priority="2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2:Q322 S322:T322">
    <cfRule type="colorScale" priority="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7:Q357 S357:T357">
    <cfRule type="colorScale" priority="2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9:P36">
    <cfRule type="colorScale" priority="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2:P72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8:P107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13:P143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49:P178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84:P214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20:P250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56:P285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91:P321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27:P356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:Q36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2:Q72"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8:Q107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13:Q143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49:Q178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84:Q214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20:Q250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56:Q285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91:Q321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27:Q356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8">
    <cfRule type="colorScale" priority="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4">
    <cfRule type="colorScale" priority="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79">
    <cfRule type="colorScale" priority="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15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1">
    <cfRule type="colorScale" priority="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86">
    <cfRule type="colorScale" priority="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2">
    <cfRule type="colorScale" priority="2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57">
    <cfRule type="colorScale" priority="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:T36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2:T72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8:T107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13:T14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9:T178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84:T214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20:T25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6:T285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91:T321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7:T356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53" priority="310" operator="equal">
      <formula>10%</formula>
    </cfRule>
    <cfRule type="cellIs" dxfId="52" priority="311" operator="equal">
      <formula>0.12</formula>
    </cfRule>
    <cfRule type="cellIs" dxfId="51" priority="312" operator="equal">
      <formula>0.14</formula>
    </cfRule>
    <cfRule type="cellIs" dxfId="50" priority="313" operator="equal">
      <formula>0.15</formula>
    </cfRule>
    <cfRule type="cellIs" dxfId="49" priority="314" operator="equal">
      <formula>0.16</formula>
    </cfRule>
    <cfRule type="cellIs" dxfId="48" priority="315" operator="equal">
      <formula>"Открытый тариф"</formula>
    </cfRule>
  </conditionalFormatting>
  <conditionalFormatting sqref="C462:T462 C429:T429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8:F405 I398:J405 M398:N405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8:T405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98:L405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8:O405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8:P405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98:Q405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8:T405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6:F428 I406:J428 M406:N42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06:H42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06:L428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06:O42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06:P42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06:Q428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06:T428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34:F461 I434:J461 M434:N46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34:H4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34:L4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34:O46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34:P46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34:Q46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34:T46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7:F497 I467:J497 M467:N49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67:H49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67:L49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7:O49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67:P49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67:Q49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67:T49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2:F393 I362:J393 M362:N393">
    <cfRule type="colorScale" priority="2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T393 G362:H390">
    <cfRule type="colorScale" priority="2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62:L393">
    <cfRule type="colorScale" priority="2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62:O393">
    <cfRule type="colorScale" priority="2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62:P393">
    <cfRule type="colorScale" priority="2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62:Q393">
    <cfRule type="colorScale" priority="2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62:T393">
    <cfRule type="colorScale" priority="2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9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GRID!$F$42:$F$43</xm:f>
          </x14:formula1>
          <xm:sqref>I2:N3</xm:sqref>
        </x14:dataValidation>
        <x14:dataValidation type="list" allowBlank="1" showInputMessage="1" showErrorMessage="1" xr:uid="{00000000-0002-0000-0400-000001000000}">
          <x14:formula1>
            <xm:f>GRID!$F$31</xm:f>
          </x14:formula1>
          <xm:sqref>U2:Y3</xm:sqref>
        </x14:dataValidation>
        <x14:dataValidation type="list" allowBlank="1" showInputMessage="1" showErrorMessage="1" xr:uid="{00000000-0002-0000-0400-000002000000}">
          <x14:formula1>
            <xm:f>КАЛЕНДАРЬ!$E$51:$E$52</xm:f>
          </x14:formula1>
          <xm:sqref>O2:P3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249977111117893"/>
    <pageSetUpPr fitToPage="1"/>
  </sheetPr>
  <dimension ref="A1:Y330"/>
  <sheetViews>
    <sheetView showGridLines="0" zoomScale="80" zoomScaleNormal="80" workbookViewId="0">
      <pane ySplit="4" topLeftCell="A296" activePane="bottomLeft" state="frozen"/>
      <selection activeCell="Z223" sqref="Z223"/>
      <selection pane="bottomLeft" activeCell="J318" sqref="J318:M330"/>
    </sheetView>
  </sheetViews>
  <sheetFormatPr defaultRowHeight="12.75"/>
  <cols>
    <col min="1" max="1" width="8.140625" style="7" customWidth="1"/>
    <col min="2" max="2" width="8.7109375" style="145" customWidth="1"/>
    <col min="3" max="3" width="9.28515625" style="7" customWidth="1"/>
    <col min="4" max="8" width="9.28515625" style="6" customWidth="1"/>
    <col min="9" max="9" width="9.28515625" style="5" customWidth="1"/>
    <col min="10" max="12" width="9.28515625" style="6" customWidth="1"/>
    <col min="13" max="13" width="9.28515625" style="5" customWidth="1"/>
    <col min="14" max="14" width="9.28515625" style="6" customWidth="1"/>
    <col min="15" max="15" width="12.7109375" style="5" customWidth="1"/>
    <col min="16" max="18" width="12.7109375" style="6" customWidth="1"/>
    <col min="19" max="20" width="23.7109375" style="6" customWidth="1"/>
    <col min="21" max="21" width="14.425781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90"/>
      <c r="H2" s="90"/>
      <c r="I2" s="202" t="s">
        <v>131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7.25" customHeight="1" thickBot="1">
      <c r="B3" s="201"/>
      <c r="C3" s="201"/>
      <c r="D3" s="201"/>
      <c r="E3" s="201"/>
      <c r="F3" s="201"/>
      <c r="G3" s="90"/>
      <c r="H3" s="90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 s="9" customFormat="1" ht="17.25" hidden="1" customHeight="1">
      <c r="A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</row>
    <row r="6" spans="1:25" hidden="1">
      <c r="A6" s="172" t="s">
        <v>106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</row>
    <row r="7" spans="1:25" ht="56.25" hidden="1" customHeight="1">
      <c r="A7" s="174" t="s">
        <v>8</v>
      </c>
      <c r="B7" s="175"/>
      <c r="C7" s="178" t="s">
        <v>101</v>
      </c>
      <c r="D7" s="179"/>
      <c r="E7" s="164" t="s">
        <v>93</v>
      </c>
      <c r="F7" s="165"/>
      <c r="G7" s="252" t="s">
        <v>94</v>
      </c>
      <c r="H7" s="253"/>
      <c r="I7" s="208" t="s">
        <v>95</v>
      </c>
      <c r="J7" s="208"/>
      <c r="K7" s="166" t="s">
        <v>96</v>
      </c>
      <c r="L7" s="166"/>
      <c r="M7" s="170" t="s">
        <v>97</v>
      </c>
      <c r="N7" s="170"/>
      <c r="O7" s="88" t="s">
        <v>71</v>
      </c>
      <c r="P7" s="22" t="s">
        <v>72</v>
      </c>
      <c r="Q7" s="23" t="s">
        <v>73</v>
      </c>
      <c r="R7" s="88" t="s">
        <v>74</v>
      </c>
      <c r="S7" s="88" t="s">
        <v>75</v>
      </c>
      <c r="T7" s="88" t="s">
        <v>76</v>
      </c>
    </row>
    <row r="8" spans="1:25" hidden="1">
      <c r="A8" s="176"/>
      <c r="B8" s="177"/>
      <c r="C8" s="27" t="s">
        <v>9</v>
      </c>
      <c r="D8" s="55" t="s">
        <v>10</v>
      </c>
      <c r="E8" s="55" t="s">
        <v>9</v>
      </c>
      <c r="F8" s="55" t="s">
        <v>10</v>
      </c>
      <c r="G8" s="55" t="s">
        <v>9</v>
      </c>
      <c r="H8" s="55" t="s">
        <v>10</v>
      </c>
      <c r="I8" s="55" t="s">
        <v>9</v>
      </c>
      <c r="J8" s="55" t="s">
        <v>10</v>
      </c>
      <c r="K8" s="55" t="s">
        <v>9</v>
      </c>
      <c r="L8" s="55" t="s">
        <v>10</v>
      </c>
      <c r="M8" s="55" t="s">
        <v>9</v>
      </c>
      <c r="N8" s="55" t="s">
        <v>10</v>
      </c>
      <c r="O8" s="55" t="s">
        <v>99</v>
      </c>
      <c r="P8" s="55" t="s">
        <v>100</v>
      </c>
      <c r="Q8" s="55" t="s">
        <v>100</v>
      </c>
      <c r="R8" s="55" t="s">
        <v>118</v>
      </c>
      <c r="S8" s="55" t="s">
        <v>118</v>
      </c>
      <c r="T8" s="55" t="s">
        <v>118</v>
      </c>
    </row>
    <row r="9" spans="1:25" hidden="1">
      <c r="A9" s="148" t="s">
        <v>12</v>
      </c>
      <c r="B9" s="149">
        <v>7</v>
      </c>
      <c r="C9" s="8" cm="1">
        <f t="array" ref="C9">IF($I$2="Тариф для жителей ЮФО",
INDEX(GRID!$B$4:$U$15,MATCH($C$7,GRID!$A$4:$A$15,0),MATCH(1,($U$2=GRID!$B$1:$U$1)*(КАЛЕНДАРЬ!U10=GRID!$B$3:$U$3),0))*GRID!$P$36,
ROUNDUP(INDEX(GRID!$B$4:$U$15,MATCH($C$7,GRID!$A$4:$A$15,0),MATCH(1,($U$2=GRID!$B$1:$U$1)*(КАЛЕНДАРЬ!U10=GRID!$B$3:$U$3),0))*GRID!$P$36*(1-GRID!$P$37),0))</f>
        <v>53289</v>
      </c>
      <c r="D9" s="8" cm="1">
        <f t="array" ref="D9">IF($I$2="Тариф для жителей ЮФО",
INDEX(GRID!$B$18:$U$29,MATCH($C$7,GRID!$A$18:$A$29,0),MATCH(1,($U$2=GRID!$B$1:$U$1)*(КАЛЕНДАРЬ!U10=GRID!$B$3:$U$3),0))*GRID!$P$36,
ROUNDUP(INDEX(GRID!$B$18:$U$29,MATCH($C$7,GRID!$A$18:$A$29,0),MATCH(1,($U$2=GRID!$B$1:$U$1)*(КАЛЕНДАРЬ!U10=GRID!$B$3:$U$3),0))*GRID!$P$36*(1-GRID!$P$37),0))</f>
        <v>57939</v>
      </c>
      <c r="E9" s="8" cm="1">
        <f t="array" ref="E9">IF($I$2="Тариф для жителей ЮФО",
INDEX(GRID!$B$4:$U$15,MATCH($E$7,GRID!$A$4:$A$15,0),MATCH(1,($U$2=GRID!$B$1:$U$1)*(КАЛЕНДАРЬ!U10=GRID!$B$3:$U$3),0))*GRID!$P$36,
ROUNDUP(INDEX(GRID!$B$4:$U$15,MATCH($E$7,GRID!$A$4:$A$15,0),MATCH(1,($U$2=GRID!$B$1:$U$1)*(КАЛЕНДАРЬ!U10=GRID!$B$3:$U$3),0))*GRID!$P$36*(1-GRID!$P$37),0))</f>
        <v>62682</v>
      </c>
      <c r="F9" s="8" cm="1">
        <f t="array" ref="F9">IF($I$2="Тариф для жителей ЮФО",
INDEX(GRID!$B$18:$U$29,MATCH($E$7,GRID!$A$18:$A$29,0),MATCH(1,($U$2=GRID!$B$1:$U$1)*(КАЛЕНДАРЬ!U10=GRID!$B$3:$U$3),0))*GRID!$P$36,
ROUNDUP(INDEX(GRID!$B$18:$U$29,MATCH($E$7,GRID!$A$18:$A$29,0),MATCH(1,($U$2=GRID!$B$1:$U$1)*(КАЛЕНДАРЬ!U10=GRID!$B$3:$U$3),0))*GRID!$P$36*(1-GRID!$P$37),0))</f>
        <v>67332</v>
      </c>
      <c r="G9" s="57" t="s">
        <v>119</v>
      </c>
      <c r="H9" s="57" t="s">
        <v>119</v>
      </c>
      <c r="I9" s="8" cm="1">
        <f t="array" ref="I9">IF($I$2="Тариф для жителей ЮФО",
INDEX(GRID!$B$4:$U$15,MATCH($I$7,GRID!$A$4:$A$15,0),MATCH(1,($U$2=GRID!$B$1:$U$1)*(КАЛЕНДАРЬ!U10=GRID!$B$3:$U$3),0))*GRID!$P$36,
ROUNDUP(INDEX(GRID!$B$4:$U$15,MATCH($I$7,GRID!$A$4:$A$15,0),MATCH(1,($U$2=GRID!$B$1:$U$1)*(КАЛЕНДАРЬ!U10=GRID!$B$3:$U$3),0))*GRID!$P$36*(1-GRID!$P$37),0))</f>
        <v>76725</v>
      </c>
      <c r="J9" s="8" cm="1">
        <f t="array" ref="J9">IF($I$2="Тариф для жителей ЮФО",
INDEX(GRID!$B$18:$U$29,MATCH($I$7,GRID!$A$18:$A$29,0),MATCH(1,($U$2=GRID!$B$1:$U$1)*(КАЛЕНДАРЬ!U10=GRID!$B$3:$U$3),0))*GRID!$P$36,
ROUNDUP(INDEX(GRID!$B$18:$U$29,MATCH($I$7,GRID!$A$18:$A$29,0),MATCH(1,($U$2=GRID!$B$1:$U$1)*(КАЛЕНДАРЬ!U10=GRID!$B$3:$U$3),0))*GRID!$P$36*(1-GRID!$P$37),0))</f>
        <v>81375</v>
      </c>
      <c r="K9" s="57" t="s">
        <v>119</v>
      </c>
      <c r="L9" s="57" t="s">
        <v>119</v>
      </c>
      <c r="M9" s="8" cm="1">
        <f t="array" ref="M9">IF($I$2="Тариф для жителей ЮФО",
INDEX(GRID!$B$4:$U$15,MATCH($M$7,GRID!$A$4:$A$15,0),MATCH(1,($U$2=GRID!$B$1:$U$1)*(КАЛЕНДАРЬ!U10=GRID!$B$3:$U$3),0))*GRID!$P$36,
ROUNDUP(INDEX(GRID!$B$4:$U$15,MATCH($M$7,GRID!$A$4:$A$15,0),MATCH(1,($U$2=GRID!$B$1:$U$1)*(КАЛЕНДАРЬ!U10=GRID!$B$3:$U$3),0))*GRID!$P$36*(1-GRID!$P$37),0))</f>
        <v>110019</v>
      </c>
      <c r="N9" s="8" cm="1">
        <f t="array" ref="N9">IF($I$2="Тариф для жителей ЮФО",
INDEX(GRID!$B$18:$U$29,MATCH($M$7,GRID!$A$18:$A$29,0),MATCH(1,($U$2=GRID!$B$1:$U$1)*(КАЛЕНДАРЬ!U10=GRID!$B$3:$U$3),0))*GRID!$P$36,
ROUNDUP(INDEX(GRID!$B$18:$U$29,MATCH($M$7,GRID!$A$18:$A$29,0),MATCH(1,($U$2=GRID!$B$1:$U$1)*(КАЛЕНДАРЬ!U10=GRID!$B$3:$U$3),0))*GRID!$P$36*(1-GRID!$P$37),0))</f>
        <v>114669</v>
      </c>
      <c r="O9" s="57" t="s">
        <v>119</v>
      </c>
      <c r="P9" s="8" cm="1">
        <f t="array" ref="P9">IF($I$2="Тариф для жителей ЮФО",
INDEX(GRID!$B$18:$U$29,MATCH($P$7,GRID!$A$18:$A$29,0),MATCH(1,($U$2=GRID!$B$1:$U$1)*(КАЛЕНДАРЬ!U10=GRID!$B$3:$U$3),0))*GRID!$P$36,
ROUNDUP(INDEX(GRID!$B$18:$U$29,MATCH($P$7,GRID!$A$18:$A$29,0),MATCH(1,($U$2=GRID!$B$1:$U$1)*(КАЛЕНДАРЬ!U10=GRID!$B$3:$U$3),0))*GRID!$P$36*(1-GRID!$P$37),0))</f>
        <v>194277</v>
      </c>
      <c r="Q9" s="57" t="s">
        <v>119</v>
      </c>
      <c r="R9" s="57" t="s">
        <v>119</v>
      </c>
      <c r="S9" s="57" t="s">
        <v>119</v>
      </c>
      <c r="T9" s="57" t="s">
        <v>119</v>
      </c>
    </row>
    <row r="10" spans="1:25" hidden="1">
      <c r="A10" s="148" t="s">
        <v>13</v>
      </c>
      <c r="B10" s="149">
        <v>8</v>
      </c>
      <c r="C10" s="8" cm="1">
        <f t="array" ref="C10">IF($I$2="Тариф для жителей ЮФО",
INDEX(GRID!$B$4:$U$15,MATCH($C$7,GRID!$A$4:$A$15,0),MATCH(1,($U$2=GRID!$B$1:$U$1)*(КАЛЕНДАРЬ!U11=GRID!$B$3:$U$3),0))*GRID!$P$36,
ROUNDUP(INDEX(GRID!$B$4:$U$15,MATCH($C$7,GRID!$A$4:$A$15,0),MATCH(1,($U$2=GRID!$B$1:$U$1)*(КАЛЕНДАРЬ!U11=GRID!$B$3:$U$3),0))*GRID!$P$36*(1-GRID!$P$37),0))</f>
        <v>48918</v>
      </c>
      <c r="D10" s="8" cm="1">
        <f t="array" ref="D10">IF($I$2="Тариф для жителей ЮФО",
INDEX(GRID!$B$18:$U$29,MATCH($C$7,GRID!$A$18:$A$29,0),MATCH(1,($U$2=GRID!$B$1:$U$1)*(КАЛЕНДАРЬ!U11=GRID!$B$3:$U$3),0))*GRID!$P$36,
ROUNDUP(INDEX(GRID!$B$18:$U$29,MATCH($C$7,GRID!$A$18:$A$29,0),MATCH(1,($U$2=GRID!$B$1:$U$1)*(КАЛЕНДАРЬ!U11=GRID!$B$3:$U$3),0))*GRID!$P$36*(1-GRID!$P$37),0))</f>
        <v>53568</v>
      </c>
      <c r="E10" s="8" cm="1">
        <f t="array" ref="E10">IF($I$2="Тариф для жителей ЮФО",
INDEX(GRID!$B$4:$U$15,MATCH($E$7,GRID!$A$4:$A$15,0),MATCH(1,($U$2=GRID!$B$1:$U$1)*(КАЛЕНДАРЬ!U11=GRID!$B$3:$U$3),0))*GRID!$P$36,
ROUNDUP(INDEX(GRID!$B$4:$U$15,MATCH($E$7,GRID!$A$4:$A$15,0),MATCH(1,($U$2=GRID!$B$1:$U$1)*(КАЛЕНДАРЬ!U11=GRID!$B$3:$U$3),0))*GRID!$P$36*(1-GRID!$P$37),0))</f>
        <v>57753</v>
      </c>
      <c r="F10" s="8" cm="1">
        <f t="array" ref="F10">IF($I$2="Тариф для жителей ЮФО",
INDEX(GRID!$B$18:$U$29,MATCH($E$7,GRID!$A$18:$A$29,0),MATCH(1,($U$2=GRID!$B$1:$U$1)*(КАЛЕНДАРЬ!U11=GRID!$B$3:$U$3),0))*GRID!$P$36,
ROUNDUP(INDEX(GRID!$B$18:$U$29,MATCH($E$7,GRID!$A$18:$A$29,0),MATCH(1,($U$2=GRID!$B$1:$U$1)*(КАЛЕНДАРЬ!U11=GRID!$B$3:$U$3),0))*GRID!$P$36*(1-GRID!$P$37),0))</f>
        <v>62403</v>
      </c>
      <c r="G10" s="57" t="s">
        <v>119</v>
      </c>
      <c r="H10" s="57" t="s">
        <v>119</v>
      </c>
      <c r="I10" s="8" cm="1">
        <f t="array" ref="I10">IF($I$2="Тариф для жителей ЮФО",
INDEX(GRID!$B$4:$U$15,MATCH($I$7,GRID!$A$4:$A$15,0),MATCH(1,($U$2=GRID!$B$1:$U$1)*(КАЛЕНДАРЬ!U11=GRID!$B$3:$U$3),0))*GRID!$P$36,
ROUNDUP(INDEX(GRID!$B$4:$U$15,MATCH($I$7,GRID!$A$4:$A$15,0),MATCH(1,($U$2=GRID!$B$1:$U$1)*(КАЛЕНДАРЬ!U11=GRID!$B$3:$U$3),0))*GRID!$P$36*(1-GRID!$P$37),0))</f>
        <v>71238</v>
      </c>
      <c r="J10" s="8" cm="1">
        <f t="array" ref="J10">IF($I$2="Тариф для жителей ЮФО",
INDEX(GRID!$B$18:$U$29,MATCH($I$7,GRID!$A$18:$A$29,0),MATCH(1,($U$2=GRID!$B$1:$U$1)*(КАЛЕНДАРЬ!U11=GRID!$B$3:$U$3),0))*GRID!$P$36,
ROUNDUP(INDEX(GRID!$B$18:$U$29,MATCH($I$7,GRID!$A$18:$A$29,0),MATCH(1,($U$2=GRID!$B$1:$U$1)*(КАЛЕНДАРЬ!U11=GRID!$B$3:$U$3),0))*GRID!$P$36*(1-GRID!$P$37),0))</f>
        <v>75888</v>
      </c>
      <c r="K10" s="57" t="s">
        <v>119</v>
      </c>
      <c r="L10" s="57" t="s">
        <v>119</v>
      </c>
      <c r="M10" s="8" cm="1">
        <f t="array" ref="M10">IF($I$2="Тариф для жителей ЮФО",
INDEX(GRID!$B$4:$U$15,MATCH($M$7,GRID!$A$4:$A$15,0),MATCH(1,($U$2=GRID!$B$1:$U$1)*(КАЛЕНДАРЬ!U11=GRID!$B$3:$U$3),0))*GRID!$P$36,
ROUNDUP(INDEX(GRID!$B$4:$U$15,MATCH($M$7,GRID!$A$4:$A$15,0),MATCH(1,($U$2=GRID!$B$1:$U$1)*(КАЛЕНДАРЬ!U11=GRID!$B$3:$U$3),0))*GRID!$P$36*(1-GRID!$P$37),0))</f>
        <v>102672</v>
      </c>
      <c r="N10" s="8" cm="1">
        <f t="array" ref="N10">IF($I$2="Тариф для жителей ЮФО",
INDEX(GRID!$B$18:$U$29,MATCH($M$7,GRID!$A$18:$A$29,0),MATCH(1,($U$2=GRID!$B$1:$U$1)*(КАЛЕНДАРЬ!U11=GRID!$B$3:$U$3),0))*GRID!$P$36,
ROUNDUP(INDEX(GRID!$B$18:$U$29,MATCH($M$7,GRID!$A$18:$A$29,0),MATCH(1,($U$2=GRID!$B$1:$U$1)*(КАЛЕНДАРЬ!U11=GRID!$B$3:$U$3),0))*GRID!$P$36*(1-GRID!$P$37),0))</f>
        <v>107322</v>
      </c>
      <c r="O10" s="57" t="s">
        <v>119</v>
      </c>
      <c r="P10" s="8" cm="1">
        <f t="array" ref="P10">IF($I$2="Тариф для жителей ЮФО",
INDEX(GRID!$B$18:$U$29,MATCH($P$7,GRID!$A$18:$A$29,0),MATCH(1,($U$2=GRID!$B$1:$U$1)*(КАЛЕНДАРЬ!U11=GRID!$B$3:$U$3),0))*GRID!$P$36,
ROUNDUP(INDEX(GRID!$B$18:$U$29,MATCH($P$7,GRID!$A$18:$A$29,0),MATCH(1,($U$2=GRID!$B$1:$U$1)*(КАЛЕНДАРЬ!U11=GRID!$B$3:$U$3),0))*GRID!$P$36*(1-GRID!$P$37),0))</f>
        <v>185349</v>
      </c>
      <c r="Q10" s="57" t="s">
        <v>119</v>
      </c>
      <c r="R10" s="57" t="s">
        <v>119</v>
      </c>
      <c r="S10" s="57" t="s">
        <v>119</v>
      </c>
      <c r="T10" s="57" t="s">
        <v>119</v>
      </c>
    </row>
    <row r="11" spans="1:25" hidden="1">
      <c r="A11" s="148" t="s">
        <v>14</v>
      </c>
      <c r="B11" s="149">
        <v>9</v>
      </c>
      <c r="C11" s="8" cm="1">
        <f t="array" ref="C11">IF($I$2="Тариф для жителей ЮФО",
INDEX(GRID!$B$4:$U$15,MATCH($C$7,GRID!$A$4:$A$15,0),MATCH(1,($U$2=GRID!$B$1:$U$1)*(КАЛЕНДАРЬ!U12=GRID!$B$3:$U$3),0))*GRID!$P$36,
ROUNDUP(INDEX(GRID!$B$4:$U$15,MATCH($C$7,GRID!$A$4:$A$15,0),MATCH(1,($U$2=GRID!$B$1:$U$1)*(КАЛЕНДАРЬ!U12=GRID!$B$3:$U$3),0))*GRID!$P$36*(1-GRID!$P$37),0))</f>
        <v>48918</v>
      </c>
      <c r="D11" s="8" cm="1">
        <f t="array" ref="D11">IF($I$2="Тариф для жителей ЮФО",
INDEX(GRID!$B$18:$U$29,MATCH($C$7,GRID!$A$18:$A$29,0),MATCH(1,($U$2=GRID!$B$1:$U$1)*(КАЛЕНДАРЬ!U12=GRID!$B$3:$U$3),0))*GRID!$P$36,
ROUNDUP(INDEX(GRID!$B$18:$U$29,MATCH($C$7,GRID!$A$18:$A$29,0),MATCH(1,($U$2=GRID!$B$1:$U$1)*(КАЛЕНДАРЬ!U12=GRID!$B$3:$U$3),0))*GRID!$P$36*(1-GRID!$P$37),0))</f>
        <v>53568</v>
      </c>
      <c r="E11" s="8" cm="1">
        <f t="array" ref="E11">IF($I$2="Тариф для жителей ЮФО",
INDEX(GRID!$B$4:$U$15,MATCH($E$7,GRID!$A$4:$A$15,0),MATCH(1,($U$2=GRID!$B$1:$U$1)*(КАЛЕНДАРЬ!U12=GRID!$B$3:$U$3),0))*GRID!$P$36,
ROUNDUP(INDEX(GRID!$B$4:$U$15,MATCH($E$7,GRID!$A$4:$A$15,0),MATCH(1,($U$2=GRID!$B$1:$U$1)*(КАЛЕНДАРЬ!U12=GRID!$B$3:$U$3),0))*GRID!$P$36*(1-GRID!$P$37),0))</f>
        <v>57753</v>
      </c>
      <c r="F11" s="8" cm="1">
        <f t="array" ref="F11">IF($I$2="Тариф для жителей ЮФО",
INDEX(GRID!$B$18:$U$29,MATCH($E$7,GRID!$A$18:$A$29,0),MATCH(1,($U$2=GRID!$B$1:$U$1)*(КАЛЕНДАРЬ!U12=GRID!$B$3:$U$3),0))*GRID!$P$36,
ROUNDUP(INDEX(GRID!$B$18:$U$29,MATCH($E$7,GRID!$A$18:$A$29,0),MATCH(1,($U$2=GRID!$B$1:$U$1)*(КАЛЕНДАРЬ!U12=GRID!$B$3:$U$3),0))*GRID!$P$36*(1-GRID!$P$37),0))</f>
        <v>62403</v>
      </c>
      <c r="G11" s="57" t="s">
        <v>119</v>
      </c>
      <c r="H11" s="57" t="s">
        <v>119</v>
      </c>
      <c r="I11" s="8" cm="1">
        <f t="array" ref="I11">IF($I$2="Тариф для жителей ЮФО",
INDEX(GRID!$B$4:$U$15,MATCH($I$7,GRID!$A$4:$A$15,0),MATCH(1,($U$2=GRID!$B$1:$U$1)*(КАЛЕНДАРЬ!U12=GRID!$B$3:$U$3),0))*GRID!$P$36,
ROUNDUP(INDEX(GRID!$B$4:$U$15,MATCH($I$7,GRID!$A$4:$A$15,0),MATCH(1,($U$2=GRID!$B$1:$U$1)*(КАЛЕНДАРЬ!U12=GRID!$B$3:$U$3),0))*GRID!$P$36*(1-GRID!$P$37),0))</f>
        <v>71238</v>
      </c>
      <c r="J11" s="8" cm="1">
        <f t="array" ref="J11">IF($I$2="Тариф для жителей ЮФО",
INDEX(GRID!$B$18:$U$29,MATCH($I$7,GRID!$A$18:$A$29,0),MATCH(1,($U$2=GRID!$B$1:$U$1)*(КАЛЕНДАРЬ!U12=GRID!$B$3:$U$3),0))*GRID!$P$36,
ROUNDUP(INDEX(GRID!$B$18:$U$29,MATCH($I$7,GRID!$A$18:$A$29,0),MATCH(1,($U$2=GRID!$B$1:$U$1)*(КАЛЕНДАРЬ!U12=GRID!$B$3:$U$3),0))*GRID!$P$36*(1-GRID!$P$37),0))</f>
        <v>75888</v>
      </c>
      <c r="K11" s="57" t="s">
        <v>119</v>
      </c>
      <c r="L11" s="57" t="s">
        <v>119</v>
      </c>
      <c r="M11" s="8" cm="1">
        <f t="array" ref="M11">IF($I$2="Тариф для жителей ЮФО",
INDEX(GRID!$B$4:$U$15,MATCH($M$7,GRID!$A$4:$A$15,0),MATCH(1,($U$2=GRID!$B$1:$U$1)*(КАЛЕНДАРЬ!U12=GRID!$B$3:$U$3),0))*GRID!$P$36,
ROUNDUP(INDEX(GRID!$B$4:$U$15,MATCH($M$7,GRID!$A$4:$A$15,0),MATCH(1,($U$2=GRID!$B$1:$U$1)*(КАЛЕНДАРЬ!U12=GRID!$B$3:$U$3),0))*GRID!$P$36*(1-GRID!$P$37),0))</f>
        <v>102672</v>
      </c>
      <c r="N11" s="8" cm="1">
        <f t="array" ref="N11">IF($I$2="Тариф для жителей ЮФО",
INDEX(GRID!$B$18:$U$29,MATCH($M$7,GRID!$A$18:$A$29,0),MATCH(1,($U$2=GRID!$B$1:$U$1)*(КАЛЕНДАРЬ!U12=GRID!$B$3:$U$3),0))*GRID!$P$36,
ROUNDUP(INDEX(GRID!$B$18:$U$29,MATCH($M$7,GRID!$A$18:$A$29,0),MATCH(1,($U$2=GRID!$B$1:$U$1)*(КАЛЕНДАРЬ!U12=GRID!$B$3:$U$3),0))*GRID!$P$36*(1-GRID!$P$37),0))</f>
        <v>107322</v>
      </c>
      <c r="O11" s="57" t="s">
        <v>119</v>
      </c>
      <c r="P11" s="8" cm="1">
        <f t="array" ref="P11">IF($I$2="Тариф для жителей ЮФО",
INDEX(GRID!$B$18:$U$29,MATCH($P$7,GRID!$A$18:$A$29,0),MATCH(1,($U$2=GRID!$B$1:$U$1)*(КАЛЕНДАРЬ!U12=GRID!$B$3:$U$3),0))*GRID!$P$36,
ROUNDUP(INDEX(GRID!$B$18:$U$29,MATCH($P$7,GRID!$A$18:$A$29,0),MATCH(1,($U$2=GRID!$B$1:$U$1)*(КАЛЕНДАРЬ!U12=GRID!$B$3:$U$3),0))*GRID!$P$36*(1-GRID!$P$37),0))</f>
        <v>185349</v>
      </c>
      <c r="Q11" s="57" t="s">
        <v>119</v>
      </c>
      <c r="R11" s="57" t="s">
        <v>119</v>
      </c>
      <c r="S11" s="57" t="s">
        <v>119</v>
      </c>
      <c r="T11" s="57" t="s">
        <v>119</v>
      </c>
    </row>
    <row r="12" spans="1:25" hidden="1">
      <c r="A12" s="148" t="s">
        <v>15</v>
      </c>
      <c r="B12" s="149">
        <v>10</v>
      </c>
      <c r="C12" s="8" cm="1">
        <f t="array" ref="C12">IF($I$2="Тариф для жителей ЮФО",
INDEX(GRID!$B$4:$U$15,MATCH($C$7,GRID!$A$4:$A$15,0),MATCH(1,($U$2=GRID!$B$1:$U$1)*(КАЛЕНДАРЬ!U13=GRID!$B$3:$U$3),0))*GRID!$P$36,
ROUNDUP(INDEX(GRID!$B$4:$U$15,MATCH($C$7,GRID!$A$4:$A$15,0),MATCH(1,($U$2=GRID!$B$1:$U$1)*(КАЛЕНДАРЬ!U13=GRID!$B$3:$U$3),0))*GRID!$P$36*(1-GRID!$P$37),0))</f>
        <v>48918</v>
      </c>
      <c r="D12" s="8" cm="1">
        <f t="array" ref="D12">IF($I$2="Тариф для жителей ЮФО",
INDEX(GRID!$B$18:$U$29,MATCH($C$7,GRID!$A$18:$A$29,0),MATCH(1,($U$2=GRID!$B$1:$U$1)*(КАЛЕНДАРЬ!U13=GRID!$B$3:$U$3),0))*GRID!$P$36,
ROUNDUP(INDEX(GRID!$B$18:$U$29,MATCH($C$7,GRID!$A$18:$A$29,0),MATCH(1,($U$2=GRID!$B$1:$U$1)*(КАЛЕНДАРЬ!U13=GRID!$B$3:$U$3),0))*GRID!$P$36*(1-GRID!$P$37),0))</f>
        <v>53568</v>
      </c>
      <c r="E12" s="8" cm="1">
        <f t="array" ref="E12">IF($I$2="Тариф для жителей ЮФО",
INDEX(GRID!$B$4:$U$15,MATCH($E$7,GRID!$A$4:$A$15,0),MATCH(1,($U$2=GRID!$B$1:$U$1)*(КАЛЕНДАРЬ!U13=GRID!$B$3:$U$3),0))*GRID!$P$36,
ROUNDUP(INDEX(GRID!$B$4:$U$15,MATCH($E$7,GRID!$A$4:$A$15,0),MATCH(1,($U$2=GRID!$B$1:$U$1)*(КАЛЕНДАРЬ!U13=GRID!$B$3:$U$3),0))*GRID!$P$36*(1-GRID!$P$37),0))</f>
        <v>57753</v>
      </c>
      <c r="F12" s="8" cm="1">
        <f t="array" ref="F12">IF($I$2="Тариф для жителей ЮФО",
INDEX(GRID!$B$18:$U$29,MATCH($E$7,GRID!$A$18:$A$29,0),MATCH(1,($U$2=GRID!$B$1:$U$1)*(КАЛЕНДАРЬ!U13=GRID!$B$3:$U$3),0))*GRID!$P$36,
ROUNDUP(INDEX(GRID!$B$18:$U$29,MATCH($E$7,GRID!$A$18:$A$29,0),MATCH(1,($U$2=GRID!$B$1:$U$1)*(КАЛЕНДАРЬ!U13=GRID!$B$3:$U$3),0))*GRID!$P$36*(1-GRID!$P$37),0))</f>
        <v>62403</v>
      </c>
      <c r="G12" s="57" t="s">
        <v>119</v>
      </c>
      <c r="H12" s="57" t="s">
        <v>119</v>
      </c>
      <c r="I12" s="8" cm="1">
        <f t="array" ref="I12">IF($I$2="Тариф для жителей ЮФО",
INDEX(GRID!$B$4:$U$15,MATCH($I$7,GRID!$A$4:$A$15,0),MATCH(1,($U$2=GRID!$B$1:$U$1)*(КАЛЕНДАРЬ!U13=GRID!$B$3:$U$3),0))*GRID!$P$36,
ROUNDUP(INDEX(GRID!$B$4:$U$15,MATCH($I$7,GRID!$A$4:$A$15,0),MATCH(1,($U$2=GRID!$B$1:$U$1)*(КАЛЕНДАРЬ!U13=GRID!$B$3:$U$3),0))*GRID!$P$36*(1-GRID!$P$37),0))</f>
        <v>71238</v>
      </c>
      <c r="J12" s="8" cm="1">
        <f t="array" ref="J12">IF($I$2="Тариф для жителей ЮФО",
INDEX(GRID!$B$18:$U$29,MATCH($I$7,GRID!$A$18:$A$29,0),MATCH(1,($U$2=GRID!$B$1:$U$1)*(КАЛЕНДАРЬ!U13=GRID!$B$3:$U$3),0))*GRID!$P$36,
ROUNDUP(INDEX(GRID!$B$18:$U$29,MATCH($I$7,GRID!$A$18:$A$29,0),MATCH(1,($U$2=GRID!$B$1:$U$1)*(КАЛЕНДАРЬ!U13=GRID!$B$3:$U$3),0))*GRID!$P$36*(1-GRID!$P$37),0))</f>
        <v>75888</v>
      </c>
      <c r="K12" s="57" t="s">
        <v>119</v>
      </c>
      <c r="L12" s="57" t="s">
        <v>119</v>
      </c>
      <c r="M12" s="8" cm="1">
        <f t="array" ref="M12">IF($I$2="Тариф для жителей ЮФО",
INDEX(GRID!$B$4:$U$15,MATCH($M$7,GRID!$A$4:$A$15,0),MATCH(1,($U$2=GRID!$B$1:$U$1)*(КАЛЕНДАРЬ!U13=GRID!$B$3:$U$3),0))*GRID!$P$36,
ROUNDUP(INDEX(GRID!$B$4:$U$15,MATCH($M$7,GRID!$A$4:$A$15,0),MATCH(1,($U$2=GRID!$B$1:$U$1)*(КАЛЕНДАРЬ!U13=GRID!$B$3:$U$3),0))*GRID!$P$36*(1-GRID!$P$37),0))</f>
        <v>102672</v>
      </c>
      <c r="N12" s="8" cm="1">
        <f t="array" ref="N12">IF($I$2="Тариф для жителей ЮФО",
INDEX(GRID!$B$18:$U$29,MATCH($M$7,GRID!$A$18:$A$29,0),MATCH(1,($U$2=GRID!$B$1:$U$1)*(КАЛЕНДАРЬ!U13=GRID!$B$3:$U$3),0))*GRID!$P$36,
ROUNDUP(INDEX(GRID!$B$18:$U$29,MATCH($M$7,GRID!$A$18:$A$29,0),MATCH(1,($U$2=GRID!$B$1:$U$1)*(КАЛЕНДАРЬ!U13=GRID!$B$3:$U$3),0))*GRID!$P$36*(1-GRID!$P$37),0))</f>
        <v>107322</v>
      </c>
      <c r="O12" s="57" t="s">
        <v>119</v>
      </c>
      <c r="P12" s="8" cm="1">
        <f t="array" ref="P12">IF($I$2="Тариф для жителей ЮФО",
INDEX(GRID!$B$18:$U$29,MATCH($P$7,GRID!$A$18:$A$29,0),MATCH(1,($U$2=GRID!$B$1:$U$1)*(КАЛЕНДАРЬ!U13=GRID!$B$3:$U$3),0))*GRID!$P$36,
ROUNDUP(INDEX(GRID!$B$18:$U$29,MATCH($P$7,GRID!$A$18:$A$29,0),MATCH(1,($U$2=GRID!$B$1:$U$1)*(КАЛЕНДАРЬ!U13=GRID!$B$3:$U$3),0))*GRID!$P$36*(1-GRID!$P$37),0))</f>
        <v>185349</v>
      </c>
      <c r="Q12" s="57" t="s">
        <v>119</v>
      </c>
      <c r="R12" s="57" t="s">
        <v>119</v>
      </c>
      <c r="S12" s="57" t="s">
        <v>119</v>
      </c>
      <c r="T12" s="57" t="s">
        <v>119</v>
      </c>
    </row>
    <row r="13" spans="1:25" hidden="1">
      <c r="A13" s="148" t="s">
        <v>16</v>
      </c>
      <c r="B13" s="149">
        <v>11</v>
      </c>
      <c r="C13" s="8" cm="1">
        <f t="array" ref="C13">IF($I$2="Тариф для жителей ЮФО",
INDEX(GRID!$B$4:$U$15,MATCH($C$7,GRID!$A$4:$A$15,0),MATCH(1,($U$2=GRID!$B$1:$U$1)*(КАЛЕНДАРЬ!U14=GRID!$B$3:$U$3),0))*GRID!$P$36,
ROUNDUP(INDEX(GRID!$B$4:$U$15,MATCH($C$7,GRID!$A$4:$A$15,0),MATCH(1,($U$2=GRID!$B$1:$U$1)*(КАЛЕНДАРЬ!U14=GRID!$B$3:$U$3),0))*GRID!$P$36*(1-GRID!$P$37),0))</f>
        <v>48918</v>
      </c>
      <c r="D13" s="8" cm="1">
        <f t="array" ref="D13">IF($I$2="Тариф для жителей ЮФО",
INDEX(GRID!$B$18:$U$29,MATCH($C$7,GRID!$A$18:$A$29,0),MATCH(1,($U$2=GRID!$B$1:$U$1)*(КАЛЕНДАРЬ!U14=GRID!$B$3:$U$3),0))*GRID!$P$36,
ROUNDUP(INDEX(GRID!$B$18:$U$29,MATCH($C$7,GRID!$A$18:$A$29,0),MATCH(1,($U$2=GRID!$B$1:$U$1)*(КАЛЕНДАРЬ!U14=GRID!$B$3:$U$3),0))*GRID!$P$36*(1-GRID!$P$37),0))</f>
        <v>53568</v>
      </c>
      <c r="E13" s="8" cm="1">
        <f t="array" ref="E13">IF($I$2="Тариф для жителей ЮФО",
INDEX(GRID!$B$4:$U$15,MATCH($E$7,GRID!$A$4:$A$15,0),MATCH(1,($U$2=GRID!$B$1:$U$1)*(КАЛЕНДАРЬ!U14=GRID!$B$3:$U$3),0))*GRID!$P$36,
ROUNDUP(INDEX(GRID!$B$4:$U$15,MATCH($E$7,GRID!$A$4:$A$15,0),MATCH(1,($U$2=GRID!$B$1:$U$1)*(КАЛЕНДАРЬ!U14=GRID!$B$3:$U$3),0))*GRID!$P$36*(1-GRID!$P$37),0))</f>
        <v>57753</v>
      </c>
      <c r="F13" s="8" cm="1">
        <f t="array" ref="F13">IF($I$2="Тариф для жителей ЮФО",
INDEX(GRID!$B$18:$U$29,MATCH($E$7,GRID!$A$18:$A$29,0),MATCH(1,($U$2=GRID!$B$1:$U$1)*(КАЛЕНДАРЬ!U14=GRID!$B$3:$U$3),0))*GRID!$P$36,
ROUNDUP(INDEX(GRID!$B$18:$U$29,MATCH($E$7,GRID!$A$18:$A$29,0),MATCH(1,($U$2=GRID!$B$1:$U$1)*(КАЛЕНДАРЬ!U14=GRID!$B$3:$U$3),0))*GRID!$P$36*(1-GRID!$P$37),0))</f>
        <v>62403</v>
      </c>
      <c r="G13" s="57" t="s">
        <v>119</v>
      </c>
      <c r="H13" s="57" t="s">
        <v>119</v>
      </c>
      <c r="I13" s="8" cm="1">
        <f t="array" ref="I13">IF($I$2="Тариф для жителей ЮФО",
INDEX(GRID!$B$4:$U$15,MATCH($I$7,GRID!$A$4:$A$15,0),MATCH(1,($U$2=GRID!$B$1:$U$1)*(КАЛЕНДАРЬ!U14=GRID!$B$3:$U$3),0))*GRID!$P$36,
ROUNDUP(INDEX(GRID!$B$4:$U$15,MATCH($I$7,GRID!$A$4:$A$15,0),MATCH(1,($U$2=GRID!$B$1:$U$1)*(КАЛЕНДАРЬ!U14=GRID!$B$3:$U$3),0))*GRID!$P$36*(1-GRID!$P$37),0))</f>
        <v>71238</v>
      </c>
      <c r="J13" s="8" cm="1">
        <f t="array" ref="J13">IF($I$2="Тариф для жителей ЮФО",
INDEX(GRID!$B$18:$U$29,MATCH($I$7,GRID!$A$18:$A$29,0),MATCH(1,($U$2=GRID!$B$1:$U$1)*(КАЛЕНДАРЬ!U14=GRID!$B$3:$U$3),0))*GRID!$P$36,
ROUNDUP(INDEX(GRID!$B$18:$U$29,MATCH($I$7,GRID!$A$18:$A$29,0),MATCH(1,($U$2=GRID!$B$1:$U$1)*(КАЛЕНДАРЬ!U14=GRID!$B$3:$U$3),0))*GRID!$P$36*(1-GRID!$P$37),0))</f>
        <v>75888</v>
      </c>
      <c r="K13" s="57" t="s">
        <v>119</v>
      </c>
      <c r="L13" s="57" t="s">
        <v>119</v>
      </c>
      <c r="M13" s="8" cm="1">
        <f t="array" ref="M13">IF($I$2="Тариф для жителей ЮФО",
INDEX(GRID!$B$4:$U$15,MATCH($M$7,GRID!$A$4:$A$15,0),MATCH(1,($U$2=GRID!$B$1:$U$1)*(КАЛЕНДАРЬ!U14=GRID!$B$3:$U$3),0))*GRID!$P$36,
ROUNDUP(INDEX(GRID!$B$4:$U$15,MATCH($M$7,GRID!$A$4:$A$15,0),MATCH(1,($U$2=GRID!$B$1:$U$1)*(КАЛЕНДАРЬ!U14=GRID!$B$3:$U$3),0))*GRID!$P$36*(1-GRID!$P$37),0))</f>
        <v>102672</v>
      </c>
      <c r="N13" s="8" cm="1">
        <f t="array" ref="N13">IF($I$2="Тариф для жителей ЮФО",
INDEX(GRID!$B$18:$U$29,MATCH($M$7,GRID!$A$18:$A$29,0),MATCH(1,($U$2=GRID!$B$1:$U$1)*(КАЛЕНДАРЬ!U14=GRID!$B$3:$U$3),0))*GRID!$P$36,
ROUNDUP(INDEX(GRID!$B$18:$U$29,MATCH($M$7,GRID!$A$18:$A$29,0),MATCH(1,($U$2=GRID!$B$1:$U$1)*(КАЛЕНДАРЬ!U14=GRID!$B$3:$U$3),0))*GRID!$P$36*(1-GRID!$P$37),0))</f>
        <v>107322</v>
      </c>
      <c r="O13" s="57" t="s">
        <v>119</v>
      </c>
      <c r="P13" s="8" cm="1">
        <f t="array" ref="P13">IF($I$2="Тариф для жителей ЮФО",
INDEX(GRID!$B$18:$U$29,MATCH($P$7,GRID!$A$18:$A$29,0),MATCH(1,($U$2=GRID!$B$1:$U$1)*(КАЛЕНДАРЬ!U14=GRID!$B$3:$U$3),0))*GRID!$P$36,
ROUNDUP(INDEX(GRID!$B$18:$U$29,MATCH($P$7,GRID!$A$18:$A$29,0),MATCH(1,($U$2=GRID!$B$1:$U$1)*(КАЛЕНДАРЬ!U14=GRID!$B$3:$U$3),0))*GRID!$P$36*(1-GRID!$P$37),0))</f>
        <v>185349</v>
      </c>
      <c r="Q13" s="57" t="s">
        <v>119</v>
      </c>
      <c r="R13" s="57" t="s">
        <v>119</v>
      </c>
      <c r="S13" s="57" t="s">
        <v>119</v>
      </c>
      <c r="T13" s="57" t="s">
        <v>119</v>
      </c>
    </row>
    <row r="14" spans="1:25" hidden="1">
      <c r="A14" s="148" t="s">
        <v>17</v>
      </c>
      <c r="B14" s="149">
        <v>12</v>
      </c>
      <c r="C14" s="8" cm="1">
        <f t="array" ref="C14">IF($I$2="Тариф для жителей ЮФО",
INDEX(GRID!$B$4:$U$15,MATCH($C$7,GRID!$A$4:$A$15,0),MATCH(1,($U$2=GRID!$B$1:$U$1)*(КАЛЕНДАРЬ!U15=GRID!$B$3:$U$3),0))*GRID!$P$36,
ROUNDUP(INDEX(GRID!$B$4:$U$15,MATCH($C$7,GRID!$A$4:$A$15,0),MATCH(1,($U$2=GRID!$B$1:$U$1)*(КАЛЕНДАРЬ!U15=GRID!$B$3:$U$3),0))*GRID!$P$36*(1-GRID!$P$37),0))</f>
        <v>48918</v>
      </c>
      <c r="D14" s="8" cm="1">
        <f t="array" ref="D14">IF($I$2="Тариф для жителей ЮФО",
INDEX(GRID!$B$18:$U$29,MATCH($C$7,GRID!$A$18:$A$29,0),MATCH(1,($U$2=GRID!$B$1:$U$1)*(КАЛЕНДАРЬ!U15=GRID!$B$3:$U$3),0))*GRID!$P$36,
ROUNDUP(INDEX(GRID!$B$18:$U$29,MATCH($C$7,GRID!$A$18:$A$29,0),MATCH(1,($U$2=GRID!$B$1:$U$1)*(КАЛЕНДАРЬ!U15=GRID!$B$3:$U$3),0))*GRID!$P$36*(1-GRID!$P$37),0))</f>
        <v>53568</v>
      </c>
      <c r="E14" s="8" cm="1">
        <f t="array" ref="E14">IF($I$2="Тариф для жителей ЮФО",
INDEX(GRID!$B$4:$U$15,MATCH($E$7,GRID!$A$4:$A$15,0),MATCH(1,($U$2=GRID!$B$1:$U$1)*(КАЛЕНДАРЬ!U15=GRID!$B$3:$U$3),0))*GRID!$P$36,
ROUNDUP(INDEX(GRID!$B$4:$U$15,MATCH($E$7,GRID!$A$4:$A$15,0),MATCH(1,($U$2=GRID!$B$1:$U$1)*(КАЛЕНДАРЬ!U15=GRID!$B$3:$U$3),0))*GRID!$P$36*(1-GRID!$P$37),0))</f>
        <v>57753</v>
      </c>
      <c r="F14" s="8" cm="1">
        <f t="array" ref="F14">IF($I$2="Тариф для жителей ЮФО",
INDEX(GRID!$B$18:$U$29,MATCH($E$7,GRID!$A$18:$A$29,0),MATCH(1,($U$2=GRID!$B$1:$U$1)*(КАЛЕНДАРЬ!U15=GRID!$B$3:$U$3),0))*GRID!$P$36,
ROUNDUP(INDEX(GRID!$B$18:$U$29,MATCH($E$7,GRID!$A$18:$A$29,0),MATCH(1,($U$2=GRID!$B$1:$U$1)*(КАЛЕНДАРЬ!U15=GRID!$B$3:$U$3),0))*GRID!$P$36*(1-GRID!$P$37),0))</f>
        <v>62403</v>
      </c>
      <c r="G14" s="57" t="s">
        <v>119</v>
      </c>
      <c r="H14" s="57" t="s">
        <v>119</v>
      </c>
      <c r="I14" s="8" cm="1">
        <f t="array" ref="I14">IF($I$2="Тариф для жителей ЮФО",
INDEX(GRID!$B$4:$U$15,MATCH($I$7,GRID!$A$4:$A$15,0),MATCH(1,($U$2=GRID!$B$1:$U$1)*(КАЛЕНДАРЬ!U15=GRID!$B$3:$U$3),0))*GRID!$P$36,
ROUNDUP(INDEX(GRID!$B$4:$U$15,MATCH($I$7,GRID!$A$4:$A$15,0),MATCH(1,($U$2=GRID!$B$1:$U$1)*(КАЛЕНДАРЬ!U15=GRID!$B$3:$U$3),0))*GRID!$P$36*(1-GRID!$P$37),0))</f>
        <v>71238</v>
      </c>
      <c r="J14" s="8" cm="1">
        <f t="array" ref="J14">IF($I$2="Тариф для жителей ЮФО",
INDEX(GRID!$B$18:$U$29,MATCH($I$7,GRID!$A$18:$A$29,0),MATCH(1,($U$2=GRID!$B$1:$U$1)*(КАЛЕНДАРЬ!U15=GRID!$B$3:$U$3),0))*GRID!$P$36,
ROUNDUP(INDEX(GRID!$B$18:$U$29,MATCH($I$7,GRID!$A$18:$A$29,0),MATCH(1,($U$2=GRID!$B$1:$U$1)*(КАЛЕНДАРЬ!U15=GRID!$B$3:$U$3),0))*GRID!$P$36*(1-GRID!$P$37),0))</f>
        <v>75888</v>
      </c>
      <c r="K14" s="57" t="s">
        <v>119</v>
      </c>
      <c r="L14" s="57" t="s">
        <v>119</v>
      </c>
      <c r="M14" s="8" cm="1">
        <f t="array" ref="M14">IF($I$2="Тариф для жителей ЮФО",
INDEX(GRID!$B$4:$U$15,MATCH($M$7,GRID!$A$4:$A$15,0),MATCH(1,($U$2=GRID!$B$1:$U$1)*(КАЛЕНДАРЬ!U15=GRID!$B$3:$U$3),0))*GRID!$P$36,
ROUNDUP(INDEX(GRID!$B$4:$U$15,MATCH($M$7,GRID!$A$4:$A$15,0),MATCH(1,($U$2=GRID!$B$1:$U$1)*(КАЛЕНДАРЬ!U15=GRID!$B$3:$U$3),0))*GRID!$P$36*(1-GRID!$P$37),0))</f>
        <v>102672</v>
      </c>
      <c r="N14" s="8" cm="1">
        <f t="array" ref="N14">IF($I$2="Тариф для жителей ЮФО",
INDEX(GRID!$B$18:$U$29,MATCH($M$7,GRID!$A$18:$A$29,0),MATCH(1,($U$2=GRID!$B$1:$U$1)*(КАЛЕНДАРЬ!U15=GRID!$B$3:$U$3),0))*GRID!$P$36,
ROUNDUP(INDEX(GRID!$B$18:$U$29,MATCH($M$7,GRID!$A$18:$A$29,0),MATCH(1,($U$2=GRID!$B$1:$U$1)*(КАЛЕНДАРЬ!U15=GRID!$B$3:$U$3),0))*GRID!$P$36*(1-GRID!$P$37),0))</f>
        <v>107322</v>
      </c>
      <c r="O14" s="57" t="s">
        <v>119</v>
      </c>
      <c r="P14" s="8" cm="1">
        <f t="array" ref="P14">IF($I$2="Тариф для жителей ЮФО",
INDEX(GRID!$B$18:$U$29,MATCH($P$7,GRID!$A$18:$A$29,0),MATCH(1,($U$2=GRID!$B$1:$U$1)*(КАЛЕНДАРЬ!U15=GRID!$B$3:$U$3),0))*GRID!$P$36,
ROUNDUP(INDEX(GRID!$B$18:$U$29,MATCH($P$7,GRID!$A$18:$A$29,0),MATCH(1,($U$2=GRID!$B$1:$U$1)*(КАЛЕНДАРЬ!U15=GRID!$B$3:$U$3),0))*GRID!$P$36*(1-GRID!$P$37),0))</f>
        <v>185349</v>
      </c>
      <c r="Q14" s="57" t="s">
        <v>119</v>
      </c>
      <c r="R14" s="57" t="s">
        <v>119</v>
      </c>
      <c r="S14" s="57" t="s">
        <v>119</v>
      </c>
      <c r="T14" s="57" t="s">
        <v>119</v>
      </c>
    </row>
    <row r="15" spans="1:25" hidden="1">
      <c r="A15" s="148" t="s">
        <v>11</v>
      </c>
      <c r="B15" s="149">
        <v>13</v>
      </c>
      <c r="C15" s="8" cm="1">
        <f t="array" ref="C15">IF($I$2="Тариф для жителей ЮФО",
INDEX(GRID!$B$4:$U$15,MATCH($C$7,GRID!$A$4:$A$15,0),MATCH(1,($U$2=GRID!$B$1:$U$1)*(КАЛЕНДАРЬ!U16=GRID!$B$3:$U$3),0))*GRID!$P$36,
ROUNDUP(INDEX(GRID!$B$4:$U$15,MATCH($C$7,GRID!$A$4:$A$15,0),MATCH(1,($U$2=GRID!$B$1:$U$1)*(КАЛЕНДАРЬ!U16=GRID!$B$3:$U$3),0))*GRID!$P$36*(1-GRID!$P$37),0))</f>
        <v>48918</v>
      </c>
      <c r="D15" s="8" cm="1">
        <f t="array" ref="D15">IF($I$2="Тариф для жителей ЮФО",
INDEX(GRID!$B$18:$U$29,MATCH($C$7,GRID!$A$18:$A$29,0),MATCH(1,($U$2=GRID!$B$1:$U$1)*(КАЛЕНДАРЬ!U16=GRID!$B$3:$U$3),0))*GRID!$P$36,
ROUNDUP(INDEX(GRID!$B$18:$U$29,MATCH($C$7,GRID!$A$18:$A$29,0),MATCH(1,($U$2=GRID!$B$1:$U$1)*(КАЛЕНДАРЬ!U16=GRID!$B$3:$U$3),0))*GRID!$P$36*(1-GRID!$P$37),0))</f>
        <v>53568</v>
      </c>
      <c r="E15" s="8" cm="1">
        <f t="array" ref="E15">IF($I$2="Тариф для жителей ЮФО",
INDEX(GRID!$B$4:$U$15,MATCH($E$7,GRID!$A$4:$A$15,0),MATCH(1,($U$2=GRID!$B$1:$U$1)*(КАЛЕНДАРЬ!U16=GRID!$B$3:$U$3),0))*GRID!$P$36,
ROUNDUP(INDEX(GRID!$B$4:$U$15,MATCH($E$7,GRID!$A$4:$A$15,0),MATCH(1,($U$2=GRID!$B$1:$U$1)*(КАЛЕНДАРЬ!U16=GRID!$B$3:$U$3),0))*GRID!$P$36*(1-GRID!$P$37),0))</f>
        <v>57753</v>
      </c>
      <c r="F15" s="8" cm="1">
        <f t="array" ref="F15">IF($I$2="Тариф для жителей ЮФО",
INDEX(GRID!$B$18:$U$29,MATCH($E$7,GRID!$A$18:$A$29,0),MATCH(1,($U$2=GRID!$B$1:$U$1)*(КАЛЕНДАРЬ!U16=GRID!$B$3:$U$3),0))*GRID!$P$36,
ROUNDUP(INDEX(GRID!$B$18:$U$29,MATCH($E$7,GRID!$A$18:$A$29,0),MATCH(1,($U$2=GRID!$B$1:$U$1)*(КАЛЕНДАРЬ!U16=GRID!$B$3:$U$3),0))*GRID!$P$36*(1-GRID!$P$37),0))</f>
        <v>62403</v>
      </c>
      <c r="G15" s="57" t="s">
        <v>119</v>
      </c>
      <c r="H15" s="57" t="s">
        <v>119</v>
      </c>
      <c r="I15" s="8" cm="1">
        <f t="array" ref="I15">IF($I$2="Тариф для жителей ЮФО",
INDEX(GRID!$B$4:$U$15,MATCH($I$7,GRID!$A$4:$A$15,0),MATCH(1,($U$2=GRID!$B$1:$U$1)*(КАЛЕНДАРЬ!U16=GRID!$B$3:$U$3),0))*GRID!$P$36,
ROUNDUP(INDEX(GRID!$B$4:$U$15,MATCH($I$7,GRID!$A$4:$A$15,0),MATCH(1,($U$2=GRID!$B$1:$U$1)*(КАЛЕНДАРЬ!U16=GRID!$B$3:$U$3),0))*GRID!$P$36*(1-GRID!$P$37),0))</f>
        <v>71238</v>
      </c>
      <c r="J15" s="8" cm="1">
        <f t="array" ref="J15">IF($I$2="Тариф для жителей ЮФО",
INDEX(GRID!$B$18:$U$29,MATCH($I$7,GRID!$A$18:$A$29,0),MATCH(1,($U$2=GRID!$B$1:$U$1)*(КАЛЕНДАРЬ!U16=GRID!$B$3:$U$3),0))*GRID!$P$36,
ROUNDUP(INDEX(GRID!$B$18:$U$29,MATCH($I$7,GRID!$A$18:$A$29,0),MATCH(1,($U$2=GRID!$B$1:$U$1)*(КАЛЕНДАРЬ!U16=GRID!$B$3:$U$3),0))*GRID!$P$36*(1-GRID!$P$37),0))</f>
        <v>75888</v>
      </c>
      <c r="K15" s="57" t="s">
        <v>119</v>
      </c>
      <c r="L15" s="57" t="s">
        <v>119</v>
      </c>
      <c r="M15" s="8" cm="1">
        <f t="array" ref="M15">IF($I$2="Тариф для жителей ЮФО",
INDEX(GRID!$B$4:$U$15,MATCH($M$7,GRID!$A$4:$A$15,0),MATCH(1,($U$2=GRID!$B$1:$U$1)*(КАЛЕНДАРЬ!U16=GRID!$B$3:$U$3),0))*GRID!$P$36,
ROUNDUP(INDEX(GRID!$B$4:$U$15,MATCH($M$7,GRID!$A$4:$A$15,0),MATCH(1,($U$2=GRID!$B$1:$U$1)*(КАЛЕНДАРЬ!U16=GRID!$B$3:$U$3),0))*GRID!$P$36*(1-GRID!$P$37),0))</f>
        <v>102672</v>
      </c>
      <c r="N15" s="8" cm="1">
        <f t="array" ref="N15">IF($I$2="Тариф для жителей ЮФО",
INDEX(GRID!$B$18:$U$29,MATCH($M$7,GRID!$A$18:$A$29,0),MATCH(1,($U$2=GRID!$B$1:$U$1)*(КАЛЕНДАРЬ!U16=GRID!$B$3:$U$3),0))*GRID!$P$36,
ROUNDUP(INDEX(GRID!$B$18:$U$29,MATCH($M$7,GRID!$A$18:$A$29,0),MATCH(1,($U$2=GRID!$B$1:$U$1)*(КАЛЕНДАРЬ!U16=GRID!$B$3:$U$3),0))*GRID!$P$36*(1-GRID!$P$37),0))</f>
        <v>107322</v>
      </c>
      <c r="O15" s="57" t="s">
        <v>119</v>
      </c>
      <c r="P15" s="8" cm="1">
        <f t="array" ref="P15">IF($I$2="Тариф для жителей ЮФО",
INDEX(GRID!$B$18:$U$29,MATCH($P$7,GRID!$A$18:$A$29,0),MATCH(1,($U$2=GRID!$B$1:$U$1)*(КАЛЕНДАРЬ!U16=GRID!$B$3:$U$3),0))*GRID!$P$36,
ROUNDUP(INDEX(GRID!$B$18:$U$29,MATCH($P$7,GRID!$A$18:$A$29,0),MATCH(1,($U$2=GRID!$B$1:$U$1)*(КАЛЕНДАРЬ!U16=GRID!$B$3:$U$3),0))*GRID!$P$36*(1-GRID!$P$37),0))</f>
        <v>185349</v>
      </c>
      <c r="Q15" s="57" t="s">
        <v>119</v>
      </c>
      <c r="R15" s="57" t="s">
        <v>119</v>
      </c>
      <c r="S15" s="57" t="s">
        <v>119</v>
      </c>
      <c r="T15" s="57" t="s">
        <v>119</v>
      </c>
    </row>
    <row r="16" spans="1:25" hidden="1">
      <c r="A16" s="148" t="s">
        <v>12</v>
      </c>
      <c r="B16" s="149">
        <v>14</v>
      </c>
      <c r="C16" s="8" cm="1">
        <f t="array" ref="C16">IF($I$2="Тариф для жителей ЮФО",
INDEX(GRID!$B$4:$U$15,MATCH($C$7,GRID!$A$4:$A$15,0),MATCH(1,($U$2=GRID!$B$1:$U$1)*(КАЛЕНДАРЬ!U17=GRID!$B$3:$U$3),0))*GRID!$P$36,
ROUNDUP(INDEX(GRID!$B$4:$U$15,MATCH($C$7,GRID!$A$4:$A$15,0),MATCH(1,($U$2=GRID!$B$1:$U$1)*(КАЛЕНДАРЬ!U17=GRID!$B$3:$U$3),0))*GRID!$P$36*(1-GRID!$P$37),0))</f>
        <v>48918</v>
      </c>
      <c r="D16" s="8" cm="1">
        <f t="array" ref="D16">IF($I$2="Тариф для жителей ЮФО",
INDEX(GRID!$B$18:$U$29,MATCH($C$7,GRID!$A$18:$A$29,0),MATCH(1,($U$2=GRID!$B$1:$U$1)*(КАЛЕНДАРЬ!U17=GRID!$B$3:$U$3),0))*GRID!$P$36,
ROUNDUP(INDEX(GRID!$B$18:$U$29,MATCH($C$7,GRID!$A$18:$A$29,0),MATCH(1,($U$2=GRID!$B$1:$U$1)*(КАЛЕНДАРЬ!U17=GRID!$B$3:$U$3),0))*GRID!$P$36*(1-GRID!$P$37),0))</f>
        <v>53568</v>
      </c>
      <c r="E16" s="8" cm="1">
        <f t="array" ref="E16">IF($I$2="Тариф для жителей ЮФО",
INDEX(GRID!$B$4:$U$15,MATCH($E$7,GRID!$A$4:$A$15,0),MATCH(1,($U$2=GRID!$B$1:$U$1)*(КАЛЕНДАРЬ!U17=GRID!$B$3:$U$3),0))*GRID!$P$36,
ROUNDUP(INDEX(GRID!$B$4:$U$15,MATCH($E$7,GRID!$A$4:$A$15,0),MATCH(1,($U$2=GRID!$B$1:$U$1)*(КАЛЕНДАРЬ!U17=GRID!$B$3:$U$3),0))*GRID!$P$36*(1-GRID!$P$37),0))</f>
        <v>57753</v>
      </c>
      <c r="F16" s="8" cm="1">
        <f t="array" ref="F16">IF($I$2="Тариф для жителей ЮФО",
INDEX(GRID!$B$18:$U$29,MATCH($E$7,GRID!$A$18:$A$29,0),MATCH(1,($U$2=GRID!$B$1:$U$1)*(КАЛЕНДАРЬ!U17=GRID!$B$3:$U$3),0))*GRID!$P$36,
ROUNDUP(INDEX(GRID!$B$18:$U$29,MATCH($E$7,GRID!$A$18:$A$29,0),MATCH(1,($U$2=GRID!$B$1:$U$1)*(КАЛЕНДАРЬ!U17=GRID!$B$3:$U$3),0))*GRID!$P$36*(1-GRID!$P$37),0))</f>
        <v>62403</v>
      </c>
      <c r="G16" s="57" t="s">
        <v>119</v>
      </c>
      <c r="H16" s="57" t="s">
        <v>119</v>
      </c>
      <c r="I16" s="8" cm="1">
        <f t="array" ref="I16">IF($I$2="Тариф для жителей ЮФО",
INDEX(GRID!$B$4:$U$15,MATCH($I$7,GRID!$A$4:$A$15,0),MATCH(1,($U$2=GRID!$B$1:$U$1)*(КАЛЕНДАРЬ!U17=GRID!$B$3:$U$3),0))*GRID!$P$36,
ROUNDUP(INDEX(GRID!$B$4:$U$15,MATCH($I$7,GRID!$A$4:$A$15,0),MATCH(1,($U$2=GRID!$B$1:$U$1)*(КАЛЕНДАРЬ!U17=GRID!$B$3:$U$3),0))*GRID!$P$36*(1-GRID!$P$37),0))</f>
        <v>71238</v>
      </c>
      <c r="J16" s="8" cm="1">
        <f t="array" ref="J16">IF($I$2="Тариф для жителей ЮФО",
INDEX(GRID!$B$18:$U$29,MATCH($I$7,GRID!$A$18:$A$29,0),MATCH(1,($U$2=GRID!$B$1:$U$1)*(КАЛЕНДАРЬ!U17=GRID!$B$3:$U$3),0))*GRID!$P$36,
ROUNDUP(INDEX(GRID!$B$18:$U$29,MATCH($I$7,GRID!$A$18:$A$29,0),MATCH(1,($U$2=GRID!$B$1:$U$1)*(КАЛЕНДАРЬ!U17=GRID!$B$3:$U$3),0))*GRID!$P$36*(1-GRID!$P$37),0))</f>
        <v>75888</v>
      </c>
      <c r="K16" s="57" t="s">
        <v>119</v>
      </c>
      <c r="L16" s="57" t="s">
        <v>119</v>
      </c>
      <c r="M16" s="8" cm="1">
        <f t="array" ref="M16">IF($I$2="Тариф для жителей ЮФО",
INDEX(GRID!$B$4:$U$15,MATCH($M$7,GRID!$A$4:$A$15,0),MATCH(1,($U$2=GRID!$B$1:$U$1)*(КАЛЕНДАРЬ!U17=GRID!$B$3:$U$3),0))*GRID!$P$36,
ROUNDUP(INDEX(GRID!$B$4:$U$15,MATCH($M$7,GRID!$A$4:$A$15,0),MATCH(1,($U$2=GRID!$B$1:$U$1)*(КАЛЕНДАРЬ!U17=GRID!$B$3:$U$3),0))*GRID!$P$36*(1-GRID!$P$37),0))</f>
        <v>102672</v>
      </c>
      <c r="N16" s="8" cm="1">
        <f t="array" ref="N16">IF($I$2="Тариф для жителей ЮФО",
INDEX(GRID!$B$18:$U$29,MATCH($M$7,GRID!$A$18:$A$29,0),MATCH(1,($U$2=GRID!$B$1:$U$1)*(КАЛЕНДАРЬ!U17=GRID!$B$3:$U$3),0))*GRID!$P$36,
ROUNDUP(INDEX(GRID!$B$18:$U$29,MATCH($M$7,GRID!$A$18:$A$29,0),MATCH(1,($U$2=GRID!$B$1:$U$1)*(КАЛЕНДАРЬ!U17=GRID!$B$3:$U$3),0))*GRID!$P$36*(1-GRID!$P$37),0))</f>
        <v>107322</v>
      </c>
      <c r="O16" s="57" t="s">
        <v>119</v>
      </c>
      <c r="P16" s="8" cm="1">
        <f t="array" ref="P16">IF($I$2="Тариф для жителей ЮФО",
INDEX(GRID!$B$18:$U$29,MATCH($P$7,GRID!$A$18:$A$29,0),MATCH(1,($U$2=GRID!$B$1:$U$1)*(КАЛЕНДАРЬ!U17=GRID!$B$3:$U$3),0))*GRID!$P$36,
ROUNDUP(INDEX(GRID!$B$18:$U$29,MATCH($P$7,GRID!$A$18:$A$29,0),MATCH(1,($U$2=GRID!$B$1:$U$1)*(КАЛЕНДАРЬ!U17=GRID!$B$3:$U$3),0))*GRID!$P$36*(1-GRID!$P$37),0))</f>
        <v>185349</v>
      </c>
      <c r="Q16" s="57" t="s">
        <v>119</v>
      </c>
      <c r="R16" s="57" t="s">
        <v>119</v>
      </c>
      <c r="S16" s="57" t="s">
        <v>119</v>
      </c>
      <c r="T16" s="57" t="s">
        <v>119</v>
      </c>
    </row>
    <row r="17" spans="1:20" hidden="1">
      <c r="A17" s="148" t="s">
        <v>13</v>
      </c>
      <c r="B17" s="149">
        <v>15</v>
      </c>
      <c r="C17" s="8" cm="1">
        <f t="array" ref="C17">IF($I$2="Тариф для жителей ЮФО",
INDEX(GRID!$B$4:$U$15,MATCH($C$7,GRID!$A$4:$A$15,0),MATCH(1,($U$2=GRID!$B$1:$U$1)*(КАЛЕНДАРЬ!U18=GRID!$B$3:$U$3),0))*GRID!$P$36,
ROUNDUP(INDEX(GRID!$B$4:$U$15,MATCH($C$7,GRID!$A$4:$A$15,0),MATCH(1,($U$2=GRID!$B$1:$U$1)*(КАЛЕНДАРЬ!U18=GRID!$B$3:$U$3),0))*GRID!$P$36*(1-GRID!$P$37),0))</f>
        <v>48918</v>
      </c>
      <c r="D17" s="8" cm="1">
        <f t="array" ref="D17">IF($I$2="Тариф для жителей ЮФО",
INDEX(GRID!$B$18:$U$29,MATCH($C$7,GRID!$A$18:$A$29,0),MATCH(1,($U$2=GRID!$B$1:$U$1)*(КАЛЕНДАРЬ!U18=GRID!$B$3:$U$3),0))*GRID!$P$36,
ROUNDUP(INDEX(GRID!$B$18:$U$29,MATCH($C$7,GRID!$A$18:$A$29,0),MATCH(1,($U$2=GRID!$B$1:$U$1)*(КАЛЕНДАРЬ!U18=GRID!$B$3:$U$3),0))*GRID!$P$36*(1-GRID!$P$37),0))</f>
        <v>53568</v>
      </c>
      <c r="E17" s="8" cm="1">
        <f t="array" ref="E17">IF($I$2="Тариф для жителей ЮФО",
INDEX(GRID!$B$4:$U$15,MATCH($E$7,GRID!$A$4:$A$15,0),MATCH(1,($U$2=GRID!$B$1:$U$1)*(КАЛЕНДАРЬ!U18=GRID!$B$3:$U$3),0))*GRID!$P$36,
ROUNDUP(INDEX(GRID!$B$4:$U$15,MATCH($E$7,GRID!$A$4:$A$15,0),MATCH(1,($U$2=GRID!$B$1:$U$1)*(КАЛЕНДАРЬ!U18=GRID!$B$3:$U$3),0))*GRID!$P$36*(1-GRID!$P$37),0))</f>
        <v>57753</v>
      </c>
      <c r="F17" s="8" cm="1">
        <f t="array" ref="F17">IF($I$2="Тариф для жителей ЮФО",
INDEX(GRID!$B$18:$U$29,MATCH($E$7,GRID!$A$18:$A$29,0),MATCH(1,($U$2=GRID!$B$1:$U$1)*(КАЛЕНДАРЬ!U18=GRID!$B$3:$U$3),0))*GRID!$P$36,
ROUNDUP(INDEX(GRID!$B$18:$U$29,MATCH($E$7,GRID!$A$18:$A$29,0),MATCH(1,($U$2=GRID!$B$1:$U$1)*(КАЛЕНДАРЬ!U18=GRID!$B$3:$U$3),0))*GRID!$P$36*(1-GRID!$P$37),0))</f>
        <v>62403</v>
      </c>
      <c r="G17" s="57" t="s">
        <v>119</v>
      </c>
      <c r="H17" s="57" t="s">
        <v>119</v>
      </c>
      <c r="I17" s="8" cm="1">
        <f t="array" ref="I17">IF($I$2="Тариф для жителей ЮФО",
INDEX(GRID!$B$4:$U$15,MATCH($I$7,GRID!$A$4:$A$15,0),MATCH(1,($U$2=GRID!$B$1:$U$1)*(КАЛЕНДАРЬ!U18=GRID!$B$3:$U$3),0))*GRID!$P$36,
ROUNDUP(INDEX(GRID!$B$4:$U$15,MATCH($I$7,GRID!$A$4:$A$15,0),MATCH(1,($U$2=GRID!$B$1:$U$1)*(КАЛЕНДАРЬ!U18=GRID!$B$3:$U$3),0))*GRID!$P$36*(1-GRID!$P$37),0))</f>
        <v>71238</v>
      </c>
      <c r="J17" s="8" cm="1">
        <f t="array" ref="J17">IF($I$2="Тариф для жителей ЮФО",
INDEX(GRID!$B$18:$U$29,MATCH($I$7,GRID!$A$18:$A$29,0),MATCH(1,($U$2=GRID!$B$1:$U$1)*(КАЛЕНДАРЬ!U18=GRID!$B$3:$U$3),0))*GRID!$P$36,
ROUNDUP(INDEX(GRID!$B$18:$U$29,MATCH($I$7,GRID!$A$18:$A$29,0),MATCH(1,($U$2=GRID!$B$1:$U$1)*(КАЛЕНДАРЬ!U18=GRID!$B$3:$U$3),0))*GRID!$P$36*(1-GRID!$P$37),0))</f>
        <v>75888</v>
      </c>
      <c r="K17" s="57" t="s">
        <v>119</v>
      </c>
      <c r="L17" s="57" t="s">
        <v>119</v>
      </c>
      <c r="M17" s="8" cm="1">
        <f t="array" ref="M17">IF($I$2="Тариф для жителей ЮФО",
INDEX(GRID!$B$4:$U$15,MATCH($M$7,GRID!$A$4:$A$15,0),MATCH(1,($U$2=GRID!$B$1:$U$1)*(КАЛЕНДАРЬ!U18=GRID!$B$3:$U$3),0))*GRID!$P$36,
ROUNDUP(INDEX(GRID!$B$4:$U$15,MATCH($M$7,GRID!$A$4:$A$15,0),MATCH(1,($U$2=GRID!$B$1:$U$1)*(КАЛЕНДАРЬ!U18=GRID!$B$3:$U$3),0))*GRID!$P$36*(1-GRID!$P$37),0))</f>
        <v>102672</v>
      </c>
      <c r="N17" s="8" cm="1">
        <f t="array" ref="N17">IF($I$2="Тариф для жителей ЮФО",
INDEX(GRID!$B$18:$U$29,MATCH($M$7,GRID!$A$18:$A$29,0),MATCH(1,($U$2=GRID!$B$1:$U$1)*(КАЛЕНДАРЬ!U18=GRID!$B$3:$U$3),0))*GRID!$P$36,
ROUNDUP(INDEX(GRID!$B$18:$U$29,MATCH($M$7,GRID!$A$18:$A$29,0),MATCH(1,($U$2=GRID!$B$1:$U$1)*(КАЛЕНДАРЬ!U18=GRID!$B$3:$U$3),0))*GRID!$P$36*(1-GRID!$P$37),0))</f>
        <v>107322</v>
      </c>
      <c r="O17" s="57" t="s">
        <v>119</v>
      </c>
      <c r="P17" s="8" cm="1">
        <f t="array" ref="P17">IF($I$2="Тариф для жителей ЮФО",
INDEX(GRID!$B$18:$U$29,MATCH($P$7,GRID!$A$18:$A$29,0),MATCH(1,($U$2=GRID!$B$1:$U$1)*(КАЛЕНДАРЬ!U18=GRID!$B$3:$U$3),0))*GRID!$P$36,
ROUNDUP(INDEX(GRID!$B$18:$U$29,MATCH($P$7,GRID!$A$18:$A$29,0),MATCH(1,($U$2=GRID!$B$1:$U$1)*(КАЛЕНДАРЬ!U18=GRID!$B$3:$U$3),0))*GRID!$P$36*(1-GRID!$P$37),0))</f>
        <v>185349</v>
      </c>
      <c r="Q17" s="57" t="s">
        <v>119</v>
      </c>
      <c r="R17" s="57" t="s">
        <v>119</v>
      </c>
      <c r="S17" s="57" t="s">
        <v>119</v>
      </c>
      <c r="T17" s="57" t="s">
        <v>119</v>
      </c>
    </row>
    <row r="18" spans="1:20" hidden="1">
      <c r="A18" s="148" t="s">
        <v>14</v>
      </c>
      <c r="B18" s="149">
        <v>16</v>
      </c>
      <c r="C18" s="8" cm="1">
        <f t="array" ref="C18">IF($I$2="Тариф для жителей ЮФО",
INDEX(GRID!$B$4:$U$15,MATCH($C$7,GRID!$A$4:$A$15,0),MATCH(1,($U$2=GRID!$B$1:$U$1)*(КАЛЕНДАРЬ!U19=GRID!$B$3:$U$3),0))*GRID!$P$36,
ROUNDUP(INDEX(GRID!$B$4:$U$15,MATCH($C$7,GRID!$A$4:$A$15,0),MATCH(1,($U$2=GRID!$B$1:$U$1)*(КАЛЕНДАРЬ!U19=GRID!$B$3:$U$3),0))*GRID!$P$36*(1-GRID!$P$37),0))</f>
        <v>48918</v>
      </c>
      <c r="D18" s="8" cm="1">
        <f t="array" ref="D18">IF($I$2="Тариф для жителей ЮФО",
INDEX(GRID!$B$18:$U$29,MATCH($C$7,GRID!$A$18:$A$29,0),MATCH(1,($U$2=GRID!$B$1:$U$1)*(КАЛЕНДАРЬ!U19=GRID!$B$3:$U$3),0))*GRID!$P$36,
ROUNDUP(INDEX(GRID!$B$18:$U$29,MATCH($C$7,GRID!$A$18:$A$29,0),MATCH(1,($U$2=GRID!$B$1:$U$1)*(КАЛЕНДАРЬ!U19=GRID!$B$3:$U$3),0))*GRID!$P$36*(1-GRID!$P$37),0))</f>
        <v>53568</v>
      </c>
      <c r="E18" s="8" cm="1">
        <f t="array" ref="E18">IF($I$2="Тариф для жителей ЮФО",
INDEX(GRID!$B$4:$U$15,MATCH($E$7,GRID!$A$4:$A$15,0),MATCH(1,($U$2=GRID!$B$1:$U$1)*(КАЛЕНДАРЬ!U19=GRID!$B$3:$U$3),0))*GRID!$P$36,
ROUNDUP(INDEX(GRID!$B$4:$U$15,MATCH($E$7,GRID!$A$4:$A$15,0),MATCH(1,($U$2=GRID!$B$1:$U$1)*(КАЛЕНДАРЬ!U19=GRID!$B$3:$U$3),0))*GRID!$P$36*(1-GRID!$P$37),0))</f>
        <v>57753</v>
      </c>
      <c r="F18" s="8" cm="1">
        <f t="array" ref="F18">IF($I$2="Тариф для жителей ЮФО",
INDEX(GRID!$B$18:$U$29,MATCH($E$7,GRID!$A$18:$A$29,0),MATCH(1,($U$2=GRID!$B$1:$U$1)*(КАЛЕНДАРЬ!U19=GRID!$B$3:$U$3),0))*GRID!$P$36,
ROUNDUP(INDEX(GRID!$B$18:$U$29,MATCH($E$7,GRID!$A$18:$A$29,0),MATCH(1,($U$2=GRID!$B$1:$U$1)*(КАЛЕНДАРЬ!U19=GRID!$B$3:$U$3),0))*GRID!$P$36*(1-GRID!$P$37),0))</f>
        <v>62403</v>
      </c>
      <c r="G18" s="57" t="s">
        <v>119</v>
      </c>
      <c r="H18" s="57" t="s">
        <v>119</v>
      </c>
      <c r="I18" s="8" cm="1">
        <f t="array" ref="I18">IF($I$2="Тариф для жителей ЮФО",
INDEX(GRID!$B$4:$U$15,MATCH($I$7,GRID!$A$4:$A$15,0),MATCH(1,($U$2=GRID!$B$1:$U$1)*(КАЛЕНДАРЬ!U19=GRID!$B$3:$U$3),0))*GRID!$P$36,
ROUNDUP(INDEX(GRID!$B$4:$U$15,MATCH($I$7,GRID!$A$4:$A$15,0),MATCH(1,($U$2=GRID!$B$1:$U$1)*(КАЛЕНДАРЬ!U19=GRID!$B$3:$U$3),0))*GRID!$P$36*(1-GRID!$P$37),0))</f>
        <v>71238</v>
      </c>
      <c r="J18" s="8" cm="1">
        <f t="array" ref="J18">IF($I$2="Тариф для жителей ЮФО",
INDEX(GRID!$B$18:$U$29,MATCH($I$7,GRID!$A$18:$A$29,0),MATCH(1,($U$2=GRID!$B$1:$U$1)*(КАЛЕНДАРЬ!U19=GRID!$B$3:$U$3),0))*GRID!$P$36,
ROUNDUP(INDEX(GRID!$B$18:$U$29,MATCH($I$7,GRID!$A$18:$A$29,0),MATCH(1,($U$2=GRID!$B$1:$U$1)*(КАЛЕНДАРЬ!U19=GRID!$B$3:$U$3),0))*GRID!$P$36*(1-GRID!$P$37),0))</f>
        <v>75888</v>
      </c>
      <c r="K18" s="57" t="s">
        <v>119</v>
      </c>
      <c r="L18" s="57" t="s">
        <v>119</v>
      </c>
      <c r="M18" s="8" cm="1">
        <f t="array" ref="M18">IF($I$2="Тариф для жителей ЮФО",
INDEX(GRID!$B$4:$U$15,MATCH($M$7,GRID!$A$4:$A$15,0),MATCH(1,($U$2=GRID!$B$1:$U$1)*(КАЛЕНДАРЬ!U19=GRID!$B$3:$U$3),0))*GRID!$P$36,
ROUNDUP(INDEX(GRID!$B$4:$U$15,MATCH($M$7,GRID!$A$4:$A$15,0),MATCH(1,($U$2=GRID!$B$1:$U$1)*(КАЛЕНДАРЬ!U19=GRID!$B$3:$U$3),0))*GRID!$P$36*(1-GRID!$P$37),0))</f>
        <v>102672</v>
      </c>
      <c r="N18" s="8" cm="1">
        <f t="array" ref="N18">IF($I$2="Тариф для жителей ЮФО",
INDEX(GRID!$B$18:$U$29,MATCH($M$7,GRID!$A$18:$A$29,0),MATCH(1,($U$2=GRID!$B$1:$U$1)*(КАЛЕНДАРЬ!U19=GRID!$B$3:$U$3),0))*GRID!$P$36,
ROUNDUP(INDEX(GRID!$B$18:$U$29,MATCH($M$7,GRID!$A$18:$A$29,0),MATCH(1,($U$2=GRID!$B$1:$U$1)*(КАЛЕНДАРЬ!U19=GRID!$B$3:$U$3),0))*GRID!$P$36*(1-GRID!$P$37),0))</f>
        <v>107322</v>
      </c>
      <c r="O18" s="57" t="s">
        <v>119</v>
      </c>
      <c r="P18" s="8" cm="1">
        <f t="array" ref="P18">IF($I$2="Тариф для жителей ЮФО",
INDEX(GRID!$B$18:$U$29,MATCH($P$7,GRID!$A$18:$A$29,0),MATCH(1,($U$2=GRID!$B$1:$U$1)*(КАЛЕНДАРЬ!U19=GRID!$B$3:$U$3),0))*GRID!$P$36,
ROUNDUP(INDEX(GRID!$B$18:$U$29,MATCH($P$7,GRID!$A$18:$A$29,0),MATCH(1,($U$2=GRID!$B$1:$U$1)*(КАЛЕНДАРЬ!U19=GRID!$B$3:$U$3),0))*GRID!$P$36*(1-GRID!$P$37),0))</f>
        <v>185349</v>
      </c>
      <c r="Q18" s="57" t="s">
        <v>119</v>
      </c>
      <c r="R18" s="57" t="s">
        <v>119</v>
      </c>
      <c r="S18" s="57" t="s">
        <v>119</v>
      </c>
      <c r="T18" s="57" t="s">
        <v>119</v>
      </c>
    </row>
    <row r="19" spans="1:20" hidden="1">
      <c r="A19" s="148" t="s">
        <v>15</v>
      </c>
      <c r="B19" s="149">
        <v>17</v>
      </c>
      <c r="C19" s="8" cm="1">
        <f t="array" ref="C19">IF($I$2="Тариф для жителей ЮФО",
INDEX(GRID!$B$4:$U$15,MATCH($C$7,GRID!$A$4:$A$15,0),MATCH(1,($U$2=GRID!$B$1:$U$1)*(КАЛЕНДАРЬ!U20=GRID!$B$3:$U$3),0))*GRID!$P$36,
ROUNDUP(INDEX(GRID!$B$4:$U$15,MATCH($C$7,GRID!$A$4:$A$15,0),MATCH(1,($U$2=GRID!$B$1:$U$1)*(КАЛЕНДАРЬ!U20=GRID!$B$3:$U$3),0))*GRID!$P$36*(1-GRID!$P$37),0))</f>
        <v>48918</v>
      </c>
      <c r="D19" s="8" cm="1">
        <f t="array" ref="D19">IF($I$2="Тариф для жителей ЮФО",
INDEX(GRID!$B$18:$U$29,MATCH($C$7,GRID!$A$18:$A$29,0),MATCH(1,($U$2=GRID!$B$1:$U$1)*(КАЛЕНДАРЬ!U20=GRID!$B$3:$U$3),0))*GRID!$P$36,
ROUNDUP(INDEX(GRID!$B$18:$U$29,MATCH($C$7,GRID!$A$18:$A$29,0),MATCH(1,($U$2=GRID!$B$1:$U$1)*(КАЛЕНДАРЬ!U20=GRID!$B$3:$U$3),0))*GRID!$P$36*(1-GRID!$P$37),0))</f>
        <v>53568</v>
      </c>
      <c r="E19" s="8" cm="1">
        <f t="array" ref="E19">IF($I$2="Тариф для жителей ЮФО",
INDEX(GRID!$B$4:$U$15,MATCH($E$7,GRID!$A$4:$A$15,0),MATCH(1,($U$2=GRID!$B$1:$U$1)*(КАЛЕНДАРЬ!U20=GRID!$B$3:$U$3),0))*GRID!$P$36,
ROUNDUP(INDEX(GRID!$B$4:$U$15,MATCH($E$7,GRID!$A$4:$A$15,0),MATCH(1,($U$2=GRID!$B$1:$U$1)*(КАЛЕНДАРЬ!U20=GRID!$B$3:$U$3),0))*GRID!$P$36*(1-GRID!$P$37),0))</f>
        <v>57753</v>
      </c>
      <c r="F19" s="8" cm="1">
        <f t="array" ref="F19">IF($I$2="Тариф для жителей ЮФО",
INDEX(GRID!$B$18:$U$29,MATCH($E$7,GRID!$A$18:$A$29,0),MATCH(1,($U$2=GRID!$B$1:$U$1)*(КАЛЕНДАРЬ!U20=GRID!$B$3:$U$3),0))*GRID!$P$36,
ROUNDUP(INDEX(GRID!$B$18:$U$29,MATCH($E$7,GRID!$A$18:$A$29,0),MATCH(1,($U$2=GRID!$B$1:$U$1)*(КАЛЕНДАРЬ!U20=GRID!$B$3:$U$3),0))*GRID!$P$36*(1-GRID!$P$37),0))</f>
        <v>62403</v>
      </c>
      <c r="G19" s="57" t="s">
        <v>119</v>
      </c>
      <c r="H19" s="57" t="s">
        <v>119</v>
      </c>
      <c r="I19" s="8" cm="1">
        <f t="array" ref="I19">IF($I$2="Тариф для жителей ЮФО",
INDEX(GRID!$B$4:$U$15,MATCH($I$7,GRID!$A$4:$A$15,0),MATCH(1,($U$2=GRID!$B$1:$U$1)*(КАЛЕНДАРЬ!U20=GRID!$B$3:$U$3),0))*GRID!$P$36,
ROUNDUP(INDEX(GRID!$B$4:$U$15,MATCH($I$7,GRID!$A$4:$A$15,0),MATCH(1,($U$2=GRID!$B$1:$U$1)*(КАЛЕНДАРЬ!U20=GRID!$B$3:$U$3),0))*GRID!$P$36*(1-GRID!$P$37),0))</f>
        <v>71238</v>
      </c>
      <c r="J19" s="8" cm="1">
        <f t="array" ref="J19">IF($I$2="Тариф для жителей ЮФО",
INDEX(GRID!$B$18:$U$29,MATCH($I$7,GRID!$A$18:$A$29,0),MATCH(1,($U$2=GRID!$B$1:$U$1)*(КАЛЕНДАРЬ!U20=GRID!$B$3:$U$3),0))*GRID!$P$36,
ROUNDUP(INDEX(GRID!$B$18:$U$29,MATCH($I$7,GRID!$A$18:$A$29,0),MATCH(1,($U$2=GRID!$B$1:$U$1)*(КАЛЕНДАРЬ!U20=GRID!$B$3:$U$3),0))*GRID!$P$36*(1-GRID!$P$37),0))</f>
        <v>75888</v>
      </c>
      <c r="K19" s="57" t="s">
        <v>119</v>
      </c>
      <c r="L19" s="57" t="s">
        <v>119</v>
      </c>
      <c r="M19" s="8" cm="1">
        <f t="array" ref="M19">IF($I$2="Тариф для жителей ЮФО",
INDEX(GRID!$B$4:$U$15,MATCH($M$7,GRID!$A$4:$A$15,0),MATCH(1,($U$2=GRID!$B$1:$U$1)*(КАЛЕНДАРЬ!U20=GRID!$B$3:$U$3),0))*GRID!$P$36,
ROUNDUP(INDEX(GRID!$B$4:$U$15,MATCH($M$7,GRID!$A$4:$A$15,0),MATCH(1,($U$2=GRID!$B$1:$U$1)*(КАЛЕНДАРЬ!U20=GRID!$B$3:$U$3),0))*GRID!$P$36*(1-GRID!$P$37),0))</f>
        <v>102672</v>
      </c>
      <c r="N19" s="8" cm="1">
        <f t="array" ref="N19">IF($I$2="Тариф для жителей ЮФО",
INDEX(GRID!$B$18:$U$29,MATCH($M$7,GRID!$A$18:$A$29,0),MATCH(1,($U$2=GRID!$B$1:$U$1)*(КАЛЕНДАРЬ!U20=GRID!$B$3:$U$3),0))*GRID!$P$36,
ROUNDUP(INDEX(GRID!$B$18:$U$29,MATCH($M$7,GRID!$A$18:$A$29,0),MATCH(1,($U$2=GRID!$B$1:$U$1)*(КАЛЕНДАРЬ!U20=GRID!$B$3:$U$3),0))*GRID!$P$36*(1-GRID!$P$37),0))</f>
        <v>107322</v>
      </c>
      <c r="O19" s="57" t="s">
        <v>119</v>
      </c>
      <c r="P19" s="8" cm="1">
        <f t="array" ref="P19">IF($I$2="Тариф для жителей ЮФО",
INDEX(GRID!$B$18:$U$29,MATCH($P$7,GRID!$A$18:$A$29,0),MATCH(1,($U$2=GRID!$B$1:$U$1)*(КАЛЕНДАРЬ!U20=GRID!$B$3:$U$3),0))*GRID!$P$36,
ROUNDUP(INDEX(GRID!$B$18:$U$29,MATCH($P$7,GRID!$A$18:$A$29,0),MATCH(1,($U$2=GRID!$B$1:$U$1)*(КАЛЕНДАРЬ!U20=GRID!$B$3:$U$3),0))*GRID!$P$36*(1-GRID!$P$37),0))</f>
        <v>185349</v>
      </c>
      <c r="Q19" s="57" t="s">
        <v>119</v>
      </c>
      <c r="R19" s="57" t="s">
        <v>119</v>
      </c>
      <c r="S19" s="57" t="s">
        <v>119</v>
      </c>
      <c r="T19" s="57" t="s">
        <v>119</v>
      </c>
    </row>
    <row r="20" spans="1:20" hidden="1">
      <c r="A20" s="148" t="s">
        <v>16</v>
      </c>
      <c r="B20" s="149">
        <v>18</v>
      </c>
      <c r="C20" s="8" cm="1">
        <f t="array" ref="C20">IF($I$2="Тариф для жителей ЮФО",
INDEX(GRID!$B$4:$U$15,MATCH($C$7,GRID!$A$4:$A$15,0),MATCH(1,($U$2=GRID!$B$1:$U$1)*(КАЛЕНДАРЬ!U21=GRID!$B$3:$U$3),0))*GRID!$P$36,
ROUNDUP(INDEX(GRID!$B$4:$U$15,MATCH($C$7,GRID!$A$4:$A$15,0),MATCH(1,($U$2=GRID!$B$1:$U$1)*(КАЛЕНДАРЬ!U21=GRID!$B$3:$U$3),0))*GRID!$P$36*(1-GRID!$P$37),0))</f>
        <v>53289</v>
      </c>
      <c r="D20" s="8" cm="1">
        <f t="array" ref="D20">IF($I$2="Тариф для жителей ЮФО",
INDEX(GRID!$B$18:$U$29,MATCH($C$7,GRID!$A$18:$A$29,0),MATCH(1,($U$2=GRID!$B$1:$U$1)*(КАЛЕНДАРЬ!U21=GRID!$B$3:$U$3),0))*GRID!$P$36,
ROUNDUP(INDEX(GRID!$B$18:$U$29,MATCH($C$7,GRID!$A$18:$A$29,0),MATCH(1,($U$2=GRID!$B$1:$U$1)*(КАЛЕНДАРЬ!U21=GRID!$B$3:$U$3),0))*GRID!$P$36*(1-GRID!$P$37),0))</f>
        <v>57939</v>
      </c>
      <c r="E20" s="8" cm="1">
        <f t="array" ref="E20">IF($I$2="Тариф для жителей ЮФО",
INDEX(GRID!$B$4:$U$15,MATCH($E$7,GRID!$A$4:$A$15,0),MATCH(1,($U$2=GRID!$B$1:$U$1)*(КАЛЕНДАРЬ!U21=GRID!$B$3:$U$3),0))*GRID!$P$36,
ROUNDUP(INDEX(GRID!$B$4:$U$15,MATCH($E$7,GRID!$A$4:$A$15,0),MATCH(1,($U$2=GRID!$B$1:$U$1)*(КАЛЕНДАРЬ!U21=GRID!$B$3:$U$3),0))*GRID!$P$36*(1-GRID!$P$37),0))</f>
        <v>62682</v>
      </c>
      <c r="F20" s="8" cm="1">
        <f t="array" ref="F20">IF($I$2="Тариф для жителей ЮФО",
INDEX(GRID!$B$18:$U$29,MATCH($E$7,GRID!$A$18:$A$29,0),MATCH(1,($U$2=GRID!$B$1:$U$1)*(КАЛЕНДАРЬ!U21=GRID!$B$3:$U$3),0))*GRID!$P$36,
ROUNDUP(INDEX(GRID!$B$18:$U$29,MATCH($E$7,GRID!$A$18:$A$29,0),MATCH(1,($U$2=GRID!$B$1:$U$1)*(КАЛЕНДАРЬ!U21=GRID!$B$3:$U$3),0))*GRID!$P$36*(1-GRID!$P$37),0))</f>
        <v>67332</v>
      </c>
      <c r="G20" s="57" t="s">
        <v>119</v>
      </c>
      <c r="H20" s="57" t="s">
        <v>119</v>
      </c>
      <c r="I20" s="8" cm="1">
        <f t="array" ref="I20">IF($I$2="Тариф для жителей ЮФО",
INDEX(GRID!$B$4:$U$15,MATCH($I$7,GRID!$A$4:$A$15,0),MATCH(1,($U$2=GRID!$B$1:$U$1)*(КАЛЕНДАРЬ!U21=GRID!$B$3:$U$3),0))*GRID!$P$36,
ROUNDUP(INDEX(GRID!$B$4:$U$15,MATCH($I$7,GRID!$A$4:$A$15,0),MATCH(1,($U$2=GRID!$B$1:$U$1)*(КАЛЕНДАРЬ!U21=GRID!$B$3:$U$3),0))*GRID!$P$36*(1-GRID!$P$37),0))</f>
        <v>76725</v>
      </c>
      <c r="J20" s="8" cm="1">
        <f t="array" ref="J20">IF($I$2="Тариф для жителей ЮФО",
INDEX(GRID!$B$18:$U$29,MATCH($I$7,GRID!$A$18:$A$29,0),MATCH(1,($U$2=GRID!$B$1:$U$1)*(КАЛЕНДАРЬ!U21=GRID!$B$3:$U$3),0))*GRID!$P$36,
ROUNDUP(INDEX(GRID!$B$18:$U$29,MATCH($I$7,GRID!$A$18:$A$29,0),MATCH(1,($U$2=GRID!$B$1:$U$1)*(КАЛЕНДАРЬ!U21=GRID!$B$3:$U$3),0))*GRID!$P$36*(1-GRID!$P$37),0))</f>
        <v>81375</v>
      </c>
      <c r="K20" s="57" t="s">
        <v>119</v>
      </c>
      <c r="L20" s="57" t="s">
        <v>119</v>
      </c>
      <c r="M20" s="8" cm="1">
        <f t="array" ref="M20">IF($I$2="Тариф для жителей ЮФО",
INDEX(GRID!$B$4:$U$15,MATCH($M$7,GRID!$A$4:$A$15,0),MATCH(1,($U$2=GRID!$B$1:$U$1)*(КАЛЕНДАРЬ!U21=GRID!$B$3:$U$3),0))*GRID!$P$36,
ROUNDUP(INDEX(GRID!$B$4:$U$15,MATCH($M$7,GRID!$A$4:$A$15,0),MATCH(1,($U$2=GRID!$B$1:$U$1)*(КАЛЕНДАРЬ!U21=GRID!$B$3:$U$3),0))*GRID!$P$36*(1-GRID!$P$37),0))</f>
        <v>110019</v>
      </c>
      <c r="N20" s="8" cm="1">
        <f t="array" ref="N20">IF($I$2="Тариф для жителей ЮФО",
INDEX(GRID!$B$18:$U$29,MATCH($M$7,GRID!$A$18:$A$29,0),MATCH(1,($U$2=GRID!$B$1:$U$1)*(КАЛЕНДАРЬ!U21=GRID!$B$3:$U$3),0))*GRID!$P$36,
ROUNDUP(INDEX(GRID!$B$18:$U$29,MATCH($M$7,GRID!$A$18:$A$29,0),MATCH(1,($U$2=GRID!$B$1:$U$1)*(КАЛЕНДАРЬ!U21=GRID!$B$3:$U$3),0))*GRID!$P$36*(1-GRID!$P$37),0))</f>
        <v>114669</v>
      </c>
      <c r="O20" s="57" t="s">
        <v>119</v>
      </c>
      <c r="P20" s="8" cm="1">
        <f t="array" ref="P20">IF($I$2="Тариф для жителей ЮФО",
INDEX(GRID!$B$18:$U$29,MATCH($P$7,GRID!$A$18:$A$29,0),MATCH(1,($U$2=GRID!$B$1:$U$1)*(КАЛЕНДАРЬ!U21=GRID!$B$3:$U$3),0))*GRID!$P$36,
ROUNDUP(INDEX(GRID!$B$18:$U$29,MATCH($P$7,GRID!$A$18:$A$29,0),MATCH(1,($U$2=GRID!$B$1:$U$1)*(КАЛЕНДАРЬ!U21=GRID!$B$3:$U$3),0))*GRID!$P$36*(1-GRID!$P$37),0))</f>
        <v>194277</v>
      </c>
      <c r="Q20" s="57" t="s">
        <v>119</v>
      </c>
      <c r="R20" s="57" t="s">
        <v>119</v>
      </c>
      <c r="S20" s="57" t="s">
        <v>119</v>
      </c>
      <c r="T20" s="57" t="s">
        <v>119</v>
      </c>
    </row>
    <row r="21" spans="1:20" hidden="1">
      <c r="A21" s="148" t="s">
        <v>17</v>
      </c>
      <c r="B21" s="149">
        <v>19</v>
      </c>
      <c r="C21" s="8" cm="1">
        <f t="array" ref="C21">IF($I$2="Тариф для жителей ЮФО",
INDEX(GRID!$B$4:$U$15,MATCH($C$7,GRID!$A$4:$A$15,0),MATCH(1,($U$2=GRID!$B$1:$U$1)*(КАЛЕНДАРЬ!U22=GRID!$B$3:$U$3),0))*GRID!$P$36,
ROUNDUP(INDEX(GRID!$B$4:$U$15,MATCH($C$7,GRID!$A$4:$A$15,0),MATCH(1,($U$2=GRID!$B$1:$U$1)*(КАЛЕНДАРЬ!U22=GRID!$B$3:$U$3),0))*GRID!$P$36*(1-GRID!$P$37),0))</f>
        <v>53289</v>
      </c>
      <c r="D21" s="8" cm="1">
        <f t="array" ref="D21">IF($I$2="Тариф для жителей ЮФО",
INDEX(GRID!$B$18:$U$29,MATCH($C$7,GRID!$A$18:$A$29,0),MATCH(1,($U$2=GRID!$B$1:$U$1)*(КАЛЕНДАРЬ!U22=GRID!$B$3:$U$3),0))*GRID!$P$36,
ROUNDUP(INDEX(GRID!$B$18:$U$29,MATCH($C$7,GRID!$A$18:$A$29,0),MATCH(1,($U$2=GRID!$B$1:$U$1)*(КАЛЕНДАРЬ!U22=GRID!$B$3:$U$3),0))*GRID!$P$36*(1-GRID!$P$37),0))</f>
        <v>57939</v>
      </c>
      <c r="E21" s="8" cm="1">
        <f t="array" ref="E21">IF($I$2="Тариф для жителей ЮФО",
INDEX(GRID!$B$4:$U$15,MATCH($E$7,GRID!$A$4:$A$15,0),MATCH(1,($U$2=GRID!$B$1:$U$1)*(КАЛЕНДАРЬ!U22=GRID!$B$3:$U$3),0))*GRID!$P$36,
ROUNDUP(INDEX(GRID!$B$4:$U$15,MATCH($E$7,GRID!$A$4:$A$15,0),MATCH(1,($U$2=GRID!$B$1:$U$1)*(КАЛЕНДАРЬ!U22=GRID!$B$3:$U$3),0))*GRID!$P$36*(1-GRID!$P$37),0))</f>
        <v>62682</v>
      </c>
      <c r="F21" s="8" cm="1">
        <f t="array" ref="F21">IF($I$2="Тариф для жителей ЮФО",
INDEX(GRID!$B$18:$U$29,MATCH($E$7,GRID!$A$18:$A$29,0),MATCH(1,($U$2=GRID!$B$1:$U$1)*(КАЛЕНДАРЬ!U22=GRID!$B$3:$U$3),0))*GRID!$P$36,
ROUNDUP(INDEX(GRID!$B$18:$U$29,MATCH($E$7,GRID!$A$18:$A$29,0),MATCH(1,($U$2=GRID!$B$1:$U$1)*(КАЛЕНДАРЬ!U22=GRID!$B$3:$U$3),0))*GRID!$P$36*(1-GRID!$P$37),0))</f>
        <v>67332</v>
      </c>
      <c r="G21" s="57" t="s">
        <v>119</v>
      </c>
      <c r="H21" s="57" t="s">
        <v>119</v>
      </c>
      <c r="I21" s="8" cm="1">
        <f t="array" ref="I21">IF($I$2="Тариф для жителей ЮФО",
INDEX(GRID!$B$4:$U$15,MATCH($I$7,GRID!$A$4:$A$15,0),MATCH(1,($U$2=GRID!$B$1:$U$1)*(КАЛЕНДАРЬ!U22=GRID!$B$3:$U$3),0))*GRID!$P$36,
ROUNDUP(INDEX(GRID!$B$4:$U$15,MATCH($I$7,GRID!$A$4:$A$15,0),MATCH(1,($U$2=GRID!$B$1:$U$1)*(КАЛЕНДАРЬ!U22=GRID!$B$3:$U$3),0))*GRID!$P$36*(1-GRID!$P$37),0))</f>
        <v>76725</v>
      </c>
      <c r="J21" s="8" cm="1">
        <f t="array" ref="J21">IF($I$2="Тариф для жителей ЮФО",
INDEX(GRID!$B$18:$U$29,MATCH($I$7,GRID!$A$18:$A$29,0),MATCH(1,($U$2=GRID!$B$1:$U$1)*(КАЛЕНДАРЬ!U22=GRID!$B$3:$U$3),0))*GRID!$P$36,
ROUNDUP(INDEX(GRID!$B$18:$U$29,MATCH($I$7,GRID!$A$18:$A$29,0),MATCH(1,($U$2=GRID!$B$1:$U$1)*(КАЛЕНДАРЬ!U22=GRID!$B$3:$U$3),0))*GRID!$P$36*(1-GRID!$P$37),0))</f>
        <v>81375</v>
      </c>
      <c r="K21" s="57" t="s">
        <v>119</v>
      </c>
      <c r="L21" s="57" t="s">
        <v>119</v>
      </c>
      <c r="M21" s="8" cm="1">
        <f t="array" ref="M21">IF($I$2="Тариф для жителей ЮФО",
INDEX(GRID!$B$4:$U$15,MATCH($M$7,GRID!$A$4:$A$15,0),MATCH(1,($U$2=GRID!$B$1:$U$1)*(КАЛЕНДАРЬ!U22=GRID!$B$3:$U$3),0))*GRID!$P$36,
ROUNDUP(INDEX(GRID!$B$4:$U$15,MATCH($M$7,GRID!$A$4:$A$15,0),MATCH(1,($U$2=GRID!$B$1:$U$1)*(КАЛЕНДАРЬ!U22=GRID!$B$3:$U$3),0))*GRID!$P$36*(1-GRID!$P$37),0))</f>
        <v>110019</v>
      </c>
      <c r="N21" s="8" cm="1">
        <f t="array" ref="N21">IF($I$2="Тариф для жителей ЮФО",
INDEX(GRID!$B$18:$U$29,MATCH($M$7,GRID!$A$18:$A$29,0),MATCH(1,($U$2=GRID!$B$1:$U$1)*(КАЛЕНДАРЬ!U22=GRID!$B$3:$U$3),0))*GRID!$P$36,
ROUNDUP(INDEX(GRID!$B$18:$U$29,MATCH($M$7,GRID!$A$18:$A$29,0),MATCH(1,($U$2=GRID!$B$1:$U$1)*(КАЛЕНДАРЬ!U22=GRID!$B$3:$U$3),0))*GRID!$P$36*(1-GRID!$P$37),0))</f>
        <v>114669</v>
      </c>
      <c r="O21" s="57" t="s">
        <v>119</v>
      </c>
      <c r="P21" s="8" cm="1">
        <f t="array" ref="P21">IF($I$2="Тариф для жителей ЮФО",
INDEX(GRID!$B$18:$U$29,MATCH($P$7,GRID!$A$18:$A$29,0),MATCH(1,($U$2=GRID!$B$1:$U$1)*(КАЛЕНДАРЬ!U22=GRID!$B$3:$U$3),0))*GRID!$P$36,
ROUNDUP(INDEX(GRID!$B$18:$U$29,MATCH($P$7,GRID!$A$18:$A$29,0),MATCH(1,($U$2=GRID!$B$1:$U$1)*(КАЛЕНДАРЬ!U22=GRID!$B$3:$U$3),0))*GRID!$P$36*(1-GRID!$P$37),0))</f>
        <v>194277</v>
      </c>
      <c r="Q21" s="57" t="s">
        <v>119</v>
      </c>
      <c r="R21" s="57" t="s">
        <v>119</v>
      </c>
      <c r="S21" s="57" t="s">
        <v>119</v>
      </c>
      <c r="T21" s="57" t="s">
        <v>119</v>
      </c>
    </row>
    <row r="22" spans="1:20" hidden="1">
      <c r="A22" s="148" t="s">
        <v>11</v>
      </c>
      <c r="B22" s="149">
        <v>20</v>
      </c>
      <c r="C22" s="8" cm="1">
        <f t="array" ref="C22">IF($I$2="Тариф для жителей ЮФО",
INDEX(GRID!$B$4:$U$15,MATCH($C$7,GRID!$A$4:$A$15,0),MATCH(1,($U$2=GRID!$B$1:$U$1)*(КАЛЕНДАРЬ!U23=GRID!$B$3:$U$3),0))*GRID!$P$36,
ROUNDUP(INDEX(GRID!$B$4:$U$15,MATCH($C$7,GRID!$A$4:$A$15,0),MATCH(1,($U$2=GRID!$B$1:$U$1)*(КАЛЕНДАРЬ!U23=GRID!$B$3:$U$3),0))*GRID!$P$36*(1-GRID!$P$37),0))</f>
        <v>53289</v>
      </c>
      <c r="D22" s="8" cm="1">
        <f t="array" ref="D22">IF($I$2="Тариф для жителей ЮФО",
INDEX(GRID!$B$18:$U$29,MATCH($C$7,GRID!$A$18:$A$29,0),MATCH(1,($U$2=GRID!$B$1:$U$1)*(КАЛЕНДАРЬ!U23=GRID!$B$3:$U$3),0))*GRID!$P$36,
ROUNDUP(INDEX(GRID!$B$18:$U$29,MATCH($C$7,GRID!$A$18:$A$29,0),MATCH(1,($U$2=GRID!$B$1:$U$1)*(КАЛЕНДАРЬ!U23=GRID!$B$3:$U$3),0))*GRID!$P$36*(1-GRID!$P$37),0))</f>
        <v>57939</v>
      </c>
      <c r="E22" s="8" cm="1">
        <f t="array" ref="E22">IF($I$2="Тариф для жителей ЮФО",
INDEX(GRID!$B$4:$U$15,MATCH($E$7,GRID!$A$4:$A$15,0),MATCH(1,($U$2=GRID!$B$1:$U$1)*(КАЛЕНДАРЬ!U23=GRID!$B$3:$U$3),0))*GRID!$P$36,
ROUNDUP(INDEX(GRID!$B$4:$U$15,MATCH($E$7,GRID!$A$4:$A$15,0),MATCH(1,($U$2=GRID!$B$1:$U$1)*(КАЛЕНДАРЬ!U23=GRID!$B$3:$U$3),0))*GRID!$P$36*(1-GRID!$P$37),0))</f>
        <v>62682</v>
      </c>
      <c r="F22" s="8" cm="1">
        <f t="array" ref="F22">IF($I$2="Тариф для жителей ЮФО",
INDEX(GRID!$B$18:$U$29,MATCH($E$7,GRID!$A$18:$A$29,0),MATCH(1,($U$2=GRID!$B$1:$U$1)*(КАЛЕНДАРЬ!U23=GRID!$B$3:$U$3),0))*GRID!$P$36,
ROUNDUP(INDEX(GRID!$B$18:$U$29,MATCH($E$7,GRID!$A$18:$A$29,0),MATCH(1,($U$2=GRID!$B$1:$U$1)*(КАЛЕНДАРЬ!U23=GRID!$B$3:$U$3),0))*GRID!$P$36*(1-GRID!$P$37),0))</f>
        <v>67332</v>
      </c>
      <c r="G22" s="57" t="s">
        <v>119</v>
      </c>
      <c r="H22" s="57" t="s">
        <v>119</v>
      </c>
      <c r="I22" s="8" cm="1">
        <f t="array" ref="I22">IF($I$2="Тариф для жителей ЮФО",
INDEX(GRID!$B$4:$U$15,MATCH($I$7,GRID!$A$4:$A$15,0),MATCH(1,($U$2=GRID!$B$1:$U$1)*(КАЛЕНДАРЬ!U23=GRID!$B$3:$U$3),0))*GRID!$P$36,
ROUNDUP(INDEX(GRID!$B$4:$U$15,MATCH($I$7,GRID!$A$4:$A$15,0),MATCH(1,($U$2=GRID!$B$1:$U$1)*(КАЛЕНДАРЬ!U23=GRID!$B$3:$U$3),0))*GRID!$P$36*(1-GRID!$P$37),0))</f>
        <v>76725</v>
      </c>
      <c r="J22" s="8" cm="1">
        <f t="array" ref="J22">IF($I$2="Тариф для жителей ЮФО",
INDEX(GRID!$B$18:$U$29,MATCH($I$7,GRID!$A$18:$A$29,0),MATCH(1,($U$2=GRID!$B$1:$U$1)*(КАЛЕНДАРЬ!U23=GRID!$B$3:$U$3),0))*GRID!$P$36,
ROUNDUP(INDEX(GRID!$B$18:$U$29,MATCH($I$7,GRID!$A$18:$A$29,0),MATCH(1,($U$2=GRID!$B$1:$U$1)*(КАЛЕНДАРЬ!U23=GRID!$B$3:$U$3),0))*GRID!$P$36*(1-GRID!$P$37),0))</f>
        <v>81375</v>
      </c>
      <c r="K22" s="57" t="s">
        <v>119</v>
      </c>
      <c r="L22" s="57" t="s">
        <v>119</v>
      </c>
      <c r="M22" s="8" cm="1">
        <f t="array" ref="M22">IF($I$2="Тариф для жителей ЮФО",
INDEX(GRID!$B$4:$U$15,MATCH($M$7,GRID!$A$4:$A$15,0),MATCH(1,($U$2=GRID!$B$1:$U$1)*(КАЛЕНДАРЬ!U23=GRID!$B$3:$U$3),0))*GRID!$P$36,
ROUNDUP(INDEX(GRID!$B$4:$U$15,MATCH($M$7,GRID!$A$4:$A$15,0),MATCH(1,($U$2=GRID!$B$1:$U$1)*(КАЛЕНДАРЬ!U23=GRID!$B$3:$U$3),0))*GRID!$P$36*(1-GRID!$P$37),0))</f>
        <v>110019</v>
      </c>
      <c r="N22" s="8" cm="1">
        <f t="array" ref="N22">IF($I$2="Тариф для жителей ЮФО",
INDEX(GRID!$B$18:$U$29,MATCH($M$7,GRID!$A$18:$A$29,0),MATCH(1,($U$2=GRID!$B$1:$U$1)*(КАЛЕНДАРЬ!U23=GRID!$B$3:$U$3),0))*GRID!$P$36,
ROUNDUP(INDEX(GRID!$B$18:$U$29,MATCH($M$7,GRID!$A$18:$A$29,0),MATCH(1,($U$2=GRID!$B$1:$U$1)*(КАЛЕНДАРЬ!U23=GRID!$B$3:$U$3),0))*GRID!$P$36*(1-GRID!$P$37),0))</f>
        <v>114669</v>
      </c>
      <c r="O22" s="57" t="s">
        <v>119</v>
      </c>
      <c r="P22" s="8" cm="1">
        <f t="array" ref="P22">IF($I$2="Тариф для жителей ЮФО",
INDEX(GRID!$B$18:$U$29,MATCH($P$7,GRID!$A$18:$A$29,0),MATCH(1,($U$2=GRID!$B$1:$U$1)*(КАЛЕНДАРЬ!U23=GRID!$B$3:$U$3),0))*GRID!$P$36,
ROUNDUP(INDEX(GRID!$B$18:$U$29,MATCH($P$7,GRID!$A$18:$A$29,0),MATCH(1,($U$2=GRID!$B$1:$U$1)*(КАЛЕНДАРЬ!U23=GRID!$B$3:$U$3),0))*GRID!$P$36*(1-GRID!$P$37),0))</f>
        <v>194277</v>
      </c>
      <c r="Q22" s="57" t="s">
        <v>119</v>
      </c>
      <c r="R22" s="57" t="s">
        <v>119</v>
      </c>
      <c r="S22" s="57" t="s">
        <v>119</v>
      </c>
      <c r="T22" s="57" t="s">
        <v>119</v>
      </c>
    </row>
    <row r="23" spans="1:20" hidden="1">
      <c r="A23" s="148" t="s">
        <v>12</v>
      </c>
      <c r="B23" s="149">
        <v>21</v>
      </c>
      <c r="C23" s="8" cm="1">
        <f t="array" ref="C23">IF($I$2="Тариф для жителей ЮФО",
INDEX(GRID!$B$4:$U$15,MATCH($C$7,GRID!$A$4:$A$15,0),MATCH(1,($U$2=GRID!$B$1:$U$1)*(КАЛЕНДАРЬ!U24=GRID!$B$3:$U$3),0))*GRID!$P$36,
ROUNDUP(INDEX(GRID!$B$4:$U$15,MATCH($C$7,GRID!$A$4:$A$15,0),MATCH(1,($U$2=GRID!$B$1:$U$1)*(КАЛЕНДАРЬ!U24=GRID!$B$3:$U$3),0))*GRID!$P$36*(1-GRID!$P$37),0))</f>
        <v>53289</v>
      </c>
      <c r="D23" s="8" cm="1">
        <f t="array" ref="D23">IF($I$2="Тариф для жителей ЮФО",
INDEX(GRID!$B$18:$U$29,MATCH($C$7,GRID!$A$18:$A$29,0),MATCH(1,($U$2=GRID!$B$1:$U$1)*(КАЛЕНДАРЬ!U24=GRID!$B$3:$U$3),0))*GRID!$P$36,
ROUNDUP(INDEX(GRID!$B$18:$U$29,MATCH($C$7,GRID!$A$18:$A$29,0),MATCH(1,($U$2=GRID!$B$1:$U$1)*(КАЛЕНДАРЬ!U24=GRID!$B$3:$U$3),0))*GRID!$P$36*(1-GRID!$P$37),0))</f>
        <v>57939</v>
      </c>
      <c r="E23" s="8" cm="1">
        <f t="array" ref="E23">IF($I$2="Тариф для жителей ЮФО",
INDEX(GRID!$B$4:$U$15,MATCH($E$7,GRID!$A$4:$A$15,0),MATCH(1,($U$2=GRID!$B$1:$U$1)*(КАЛЕНДАРЬ!U24=GRID!$B$3:$U$3),0))*GRID!$P$36,
ROUNDUP(INDEX(GRID!$B$4:$U$15,MATCH($E$7,GRID!$A$4:$A$15,0),MATCH(1,($U$2=GRID!$B$1:$U$1)*(КАЛЕНДАРЬ!U24=GRID!$B$3:$U$3),0))*GRID!$P$36*(1-GRID!$P$37),0))</f>
        <v>62682</v>
      </c>
      <c r="F23" s="8" cm="1">
        <f t="array" ref="F23">IF($I$2="Тариф для жителей ЮФО",
INDEX(GRID!$B$18:$U$29,MATCH($E$7,GRID!$A$18:$A$29,0),MATCH(1,($U$2=GRID!$B$1:$U$1)*(КАЛЕНДАРЬ!U24=GRID!$B$3:$U$3),0))*GRID!$P$36,
ROUNDUP(INDEX(GRID!$B$18:$U$29,MATCH($E$7,GRID!$A$18:$A$29,0),MATCH(1,($U$2=GRID!$B$1:$U$1)*(КАЛЕНДАРЬ!U24=GRID!$B$3:$U$3),0))*GRID!$P$36*(1-GRID!$P$37),0))</f>
        <v>67332</v>
      </c>
      <c r="G23" s="57" t="s">
        <v>119</v>
      </c>
      <c r="H23" s="57" t="s">
        <v>119</v>
      </c>
      <c r="I23" s="8" cm="1">
        <f t="array" ref="I23">IF($I$2="Тариф для жителей ЮФО",
INDEX(GRID!$B$4:$U$15,MATCH($I$7,GRID!$A$4:$A$15,0),MATCH(1,($U$2=GRID!$B$1:$U$1)*(КАЛЕНДАРЬ!U24=GRID!$B$3:$U$3),0))*GRID!$P$36,
ROUNDUP(INDEX(GRID!$B$4:$U$15,MATCH($I$7,GRID!$A$4:$A$15,0),MATCH(1,($U$2=GRID!$B$1:$U$1)*(КАЛЕНДАРЬ!U24=GRID!$B$3:$U$3),0))*GRID!$P$36*(1-GRID!$P$37),0))</f>
        <v>76725</v>
      </c>
      <c r="J23" s="8" cm="1">
        <f t="array" ref="J23">IF($I$2="Тариф для жителей ЮФО",
INDEX(GRID!$B$18:$U$29,MATCH($I$7,GRID!$A$18:$A$29,0),MATCH(1,($U$2=GRID!$B$1:$U$1)*(КАЛЕНДАРЬ!U24=GRID!$B$3:$U$3),0))*GRID!$P$36,
ROUNDUP(INDEX(GRID!$B$18:$U$29,MATCH($I$7,GRID!$A$18:$A$29,0),MATCH(1,($U$2=GRID!$B$1:$U$1)*(КАЛЕНДАРЬ!U24=GRID!$B$3:$U$3),0))*GRID!$P$36*(1-GRID!$P$37),0))</f>
        <v>81375</v>
      </c>
      <c r="K23" s="57" t="s">
        <v>119</v>
      </c>
      <c r="L23" s="57" t="s">
        <v>119</v>
      </c>
      <c r="M23" s="8" cm="1">
        <f t="array" ref="M23">IF($I$2="Тариф для жителей ЮФО",
INDEX(GRID!$B$4:$U$15,MATCH($M$7,GRID!$A$4:$A$15,0),MATCH(1,($U$2=GRID!$B$1:$U$1)*(КАЛЕНДАРЬ!U24=GRID!$B$3:$U$3),0))*GRID!$P$36,
ROUNDUP(INDEX(GRID!$B$4:$U$15,MATCH($M$7,GRID!$A$4:$A$15,0),MATCH(1,($U$2=GRID!$B$1:$U$1)*(КАЛЕНДАРЬ!U24=GRID!$B$3:$U$3),0))*GRID!$P$36*(1-GRID!$P$37),0))</f>
        <v>110019</v>
      </c>
      <c r="N23" s="8" cm="1">
        <f t="array" ref="N23">IF($I$2="Тариф для жителей ЮФО",
INDEX(GRID!$B$18:$U$29,MATCH($M$7,GRID!$A$18:$A$29,0),MATCH(1,($U$2=GRID!$B$1:$U$1)*(КАЛЕНДАРЬ!U24=GRID!$B$3:$U$3),0))*GRID!$P$36,
ROUNDUP(INDEX(GRID!$B$18:$U$29,MATCH($M$7,GRID!$A$18:$A$29,0),MATCH(1,($U$2=GRID!$B$1:$U$1)*(КАЛЕНДАРЬ!U24=GRID!$B$3:$U$3),0))*GRID!$P$36*(1-GRID!$P$37),0))</f>
        <v>114669</v>
      </c>
      <c r="O23" s="57" t="s">
        <v>119</v>
      </c>
      <c r="P23" s="8" cm="1">
        <f t="array" ref="P23">IF($I$2="Тариф для жителей ЮФО",
INDEX(GRID!$B$18:$U$29,MATCH($P$7,GRID!$A$18:$A$29,0),MATCH(1,($U$2=GRID!$B$1:$U$1)*(КАЛЕНДАРЬ!U24=GRID!$B$3:$U$3),0))*GRID!$P$36,
ROUNDUP(INDEX(GRID!$B$18:$U$29,MATCH($P$7,GRID!$A$18:$A$29,0),MATCH(1,($U$2=GRID!$B$1:$U$1)*(КАЛЕНДАРЬ!U24=GRID!$B$3:$U$3),0))*GRID!$P$36*(1-GRID!$P$37),0))</f>
        <v>194277</v>
      </c>
      <c r="Q23" s="57" t="s">
        <v>119</v>
      </c>
      <c r="R23" s="57" t="s">
        <v>119</v>
      </c>
      <c r="S23" s="57" t="s">
        <v>119</v>
      </c>
      <c r="T23" s="57" t="s">
        <v>119</v>
      </c>
    </row>
    <row r="24" spans="1:20" hidden="1">
      <c r="A24" s="148" t="s">
        <v>13</v>
      </c>
      <c r="B24" s="149">
        <v>22</v>
      </c>
      <c r="C24" s="8" cm="1">
        <f t="array" ref="C24">IF($I$2="Тариф для жителей ЮФО",
INDEX(GRID!$B$4:$U$15,MATCH($C$7,GRID!$A$4:$A$15,0),MATCH(1,($U$2=GRID!$B$1:$U$1)*(КАЛЕНДАРЬ!U25=GRID!$B$3:$U$3),0))*GRID!$P$36,
ROUNDUP(INDEX(GRID!$B$4:$U$15,MATCH($C$7,GRID!$A$4:$A$15,0),MATCH(1,($U$2=GRID!$B$1:$U$1)*(КАЛЕНДАРЬ!U25=GRID!$B$3:$U$3),0))*GRID!$P$36*(1-GRID!$P$37),0))</f>
        <v>53289</v>
      </c>
      <c r="D24" s="8" cm="1">
        <f t="array" ref="D24">IF($I$2="Тариф для жителей ЮФО",
INDEX(GRID!$B$18:$U$29,MATCH($C$7,GRID!$A$18:$A$29,0),MATCH(1,($U$2=GRID!$B$1:$U$1)*(КАЛЕНДАРЬ!U25=GRID!$B$3:$U$3),0))*GRID!$P$36,
ROUNDUP(INDEX(GRID!$B$18:$U$29,MATCH($C$7,GRID!$A$18:$A$29,0),MATCH(1,($U$2=GRID!$B$1:$U$1)*(КАЛЕНДАРЬ!U25=GRID!$B$3:$U$3),0))*GRID!$P$36*(1-GRID!$P$37),0))</f>
        <v>57939</v>
      </c>
      <c r="E24" s="8" cm="1">
        <f t="array" ref="E24">IF($I$2="Тариф для жителей ЮФО",
INDEX(GRID!$B$4:$U$15,MATCH($E$7,GRID!$A$4:$A$15,0),MATCH(1,($U$2=GRID!$B$1:$U$1)*(КАЛЕНДАРЬ!U25=GRID!$B$3:$U$3),0))*GRID!$P$36,
ROUNDUP(INDEX(GRID!$B$4:$U$15,MATCH($E$7,GRID!$A$4:$A$15,0),MATCH(1,($U$2=GRID!$B$1:$U$1)*(КАЛЕНДАРЬ!U25=GRID!$B$3:$U$3),0))*GRID!$P$36*(1-GRID!$P$37),0))</f>
        <v>62682</v>
      </c>
      <c r="F24" s="8" cm="1">
        <f t="array" ref="F24">IF($I$2="Тариф для жителей ЮФО",
INDEX(GRID!$B$18:$U$29,MATCH($E$7,GRID!$A$18:$A$29,0),MATCH(1,($U$2=GRID!$B$1:$U$1)*(КАЛЕНДАРЬ!U25=GRID!$B$3:$U$3),0))*GRID!$P$36,
ROUNDUP(INDEX(GRID!$B$18:$U$29,MATCH($E$7,GRID!$A$18:$A$29,0),MATCH(1,($U$2=GRID!$B$1:$U$1)*(КАЛЕНДАРЬ!U25=GRID!$B$3:$U$3),0))*GRID!$P$36*(1-GRID!$P$37),0))</f>
        <v>67332</v>
      </c>
      <c r="G24" s="57" t="s">
        <v>119</v>
      </c>
      <c r="H24" s="57" t="s">
        <v>119</v>
      </c>
      <c r="I24" s="8" cm="1">
        <f t="array" ref="I24">IF($I$2="Тариф для жителей ЮФО",
INDEX(GRID!$B$4:$U$15,MATCH($I$7,GRID!$A$4:$A$15,0),MATCH(1,($U$2=GRID!$B$1:$U$1)*(КАЛЕНДАРЬ!U25=GRID!$B$3:$U$3),0))*GRID!$P$36,
ROUNDUP(INDEX(GRID!$B$4:$U$15,MATCH($I$7,GRID!$A$4:$A$15,0),MATCH(1,($U$2=GRID!$B$1:$U$1)*(КАЛЕНДАРЬ!U25=GRID!$B$3:$U$3),0))*GRID!$P$36*(1-GRID!$P$37),0))</f>
        <v>76725</v>
      </c>
      <c r="J24" s="8" cm="1">
        <f t="array" ref="J24">IF($I$2="Тариф для жителей ЮФО",
INDEX(GRID!$B$18:$U$29,MATCH($I$7,GRID!$A$18:$A$29,0),MATCH(1,($U$2=GRID!$B$1:$U$1)*(КАЛЕНДАРЬ!U25=GRID!$B$3:$U$3),0))*GRID!$P$36,
ROUNDUP(INDEX(GRID!$B$18:$U$29,MATCH($I$7,GRID!$A$18:$A$29,0),MATCH(1,($U$2=GRID!$B$1:$U$1)*(КАЛЕНДАРЬ!U25=GRID!$B$3:$U$3),0))*GRID!$P$36*(1-GRID!$P$37),0))</f>
        <v>81375</v>
      </c>
      <c r="K24" s="57" t="s">
        <v>119</v>
      </c>
      <c r="L24" s="57" t="s">
        <v>119</v>
      </c>
      <c r="M24" s="8" cm="1">
        <f t="array" ref="M24">IF($I$2="Тариф для жителей ЮФО",
INDEX(GRID!$B$4:$U$15,MATCH($M$7,GRID!$A$4:$A$15,0),MATCH(1,($U$2=GRID!$B$1:$U$1)*(КАЛЕНДАРЬ!U25=GRID!$B$3:$U$3),0))*GRID!$P$36,
ROUNDUP(INDEX(GRID!$B$4:$U$15,MATCH($M$7,GRID!$A$4:$A$15,0),MATCH(1,($U$2=GRID!$B$1:$U$1)*(КАЛЕНДАРЬ!U25=GRID!$B$3:$U$3),0))*GRID!$P$36*(1-GRID!$P$37),0))</f>
        <v>110019</v>
      </c>
      <c r="N24" s="8" cm="1">
        <f t="array" ref="N24">IF($I$2="Тариф для жителей ЮФО",
INDEX(GRID!$B$18:$U$29,MATCH($M$7,GRID!$A$18:$A$29,0),MATCH(1,($U$2=GRID!$B$1:$U$1)*(КАЛЕНДАРЬ!U25=GRID!$B$3:$U$3),0))*GRID!$P$36,
ROUNDUP(INDEX(GRID!$B$18:$U$29,MATCH($M$7,GRID!$A$18:$A$29,0),MATCH(1,($U$2=GRID!$B$1:$U$1)*(КАЛЕНДАРЬ!U25=GRID!$B$3:$U$3),0))*GRID!$P$36*(1-GRID!$P$37),0))</f>
        <v>114669</v>
      </c>
      <c r="O24" s="57" t="s">
        <v>119</v>
      </c>
      <c r="P24" s="8" cm="1">
        <f t="array" ref="P24">IF($I$2="Тариф для жителей ЮФО",
INDEX(GRID!$B$18:$U$29,MATCH($P$7,GRID!$A$18:$A$29,0),MATCH(1,($U$2=GRID!$B$1:$U$1)*(КАЛЕНДАРЬ!U25=GRID!$B$3:$U$3),0))*GRID!$P$36,
ROUNDUP(INDEX(GRID!$B$18:$U$29,MATCH($P$7,GRID!$A$18:$A$29,0),MATCH(1,($U$2=GRID!$B$1:$U$1)*(КАЛЕНДАРЬ!U25=GRID!$B$3:$U$3),0))*GRID!$P$36*(1-GRID!$P$37),0))</f>
        <v>194277</v>
      </c>
      <c r="Q24" s="57" t="s">
        <v>119</v>
      </c>
      <c r="R24" s="57" t="s">
        <v>119</v>
      </c>
      <c r="S24" s="57" t="s">
        <v>119</v>
      </c>
      <c r="T24" s="57" t="s">
        <v>119</v>
      </c>
    </row>
    <row r="25" spans="1:20" hidden="1">
      <c r="A25" s="148" t="s">
        <v>14</v>
      </c>
      <c r="B25" s="149">
        <v>23</v>
      </c>
      <c r="C25" s="8" cm="1">
        <f t="array" ref="C25">IF($I$2="Тариф для жителей ЮФО",
INDEX(GRID!$B$4:$U$15,MATCH($C$7,GRID!$A$4:$A$15,0),MATCH(1,($U$2=GRID!$B$1:$U$1)*(КАЛЕНДАРЬ!U26=GRID!$B$3:$U$3),0))*GRID!$P$36,
ROUNDUP(INDEX(GRID!$B$4:$U$15,MATCH($C$7,GRID!$A$4:$A$15,0),MATCH(1,($U$2=GRID!$B$1:$U$1)*(КАЛЕНДАРЬ!U26=GRID!$B$3:$U$3),0))*GRID!$P$36*(1-GRID!$P$37),0))</f>
        <v>53289</v>
      </c>
      <c r="D25" s="8" cm="1">
        <f t="array" ref="D25">IF($I$2="Тариф для жителей ЮФО",
INDEX(GRID!$B$18:$U$29,MATCH($C$7,GRID!$A$18:$A$29,0),MATCH(1,($U$2=GRID!$B$1:$U$1)*(КАЛЕНДАРЬ!U26=GRID!$B$3:$U$3),0))*GRID!$P$36,
ROUNDUP(INDEX(GRID!$B$18:$U$29,MATCH($C$7,GRID!$A$18:$A$29,0),MATCH(1,($U$2=GRID!$B$1:$U$1)*(КАЛЕНДАРЬ!U26=GRID!$B$3:$U$3),0))*GRID!$P$36*(1-GRID!$P$37),0))</f>
        <v>57939</v>
      </c>
      <c r="E25" s="8" cm="1">
        <f t="array" ref="E25">IF($I$2="Тариф для жителей ЮФО",
INDEX(GRID!$B$4:$U$15,MATCH($E$7,GRID!$A$4:$A$15,0),MATCH(1,($U$2=GRID!$B$1:$U$1)*(КАЛЕНДАРЬ!U26=GRID!$B$3:$U$3),0))*GRID!$P$36,
ROUNDUP(INDEX(GRID!$B$4:$U$15,MATCH($E$7,GRID!$A$4:$A$15,0),MATCH(1,($U$2=GRID!$B$1:$U$1)*(КАЛЕНДАРЬ!U26=GRID!$B$3:$U$3),0))*GRID!$P$36*(1-GRID!$P$37),0))</f>
        <v>62682</v>
      </c>
      <c r="F25" s="8" cm="1">
        <f t="array" ref="F25">IF($I$2="Тариф для жителей ЮФО",
INDEX(GRID!$B$18:$U$29,MATCH($E$7,GRID!$A$18:$A$29,0),MATCH(1,($U$2=GRID!$B$1:$U$1)*(КАЛЕНДАРЬ!U26=GRID!$B$3:$U$3),0))*GRID!$P$36,
ROUNDUP(INDEX(GRID!$B$18:$U$29,MATCH($E$7,GRID!$A$18:$A$29,0),MATCH(1,($U$2=GRID!$B$1:$U$1)*(КАЛЕНДАРЬ!U26=GRID!$B$3:$U$3),0))*GRID!$P$36*(1-GRID!$P$37),0))</f>
        <v>67332</v>
      </c>
      <c r="G25" s="57" t="s">
        <v>119</v>
      </c>
      <c r="H25" s="57" t="s">
        <v>119</v>
      </c>
      <c r="I25" s="8" cm="1">
        <f t="array" ref="I25">IF($I$2="Тариф для жителей ЮФО",
INDEX(GRID!$B$4:$U$15,MATCH($I$7,GRID!$A$4:$A$15,0),MATCH(1,($U$2=GRID!$B$1:$U$1)*(КАЛЕНДАРЬ!U26=GRID!$B$3:$U$3),0))*GRID!$P$36,
ROUNDUP(INDEX(GRID!$B$4:$U$15,MATCH($I$7,GRID!$A$4:$A$15,0),MATCH(1,($U$2=GRID!$B$1:$U$1)*(КАЛЕНДАРЬ!U26=GRID!$B$3:$U$3),0))*GRID!$P$36*(1-GRID!$P$37),0))</f>
        <v>76725</v>
      </c>
      <c r="J25" s="8" cm="1">
        <f t="array" ref="J25">IF($I$2="Тариф для жителей ЮФО",
INDEX(GRID!$B$18:$U$29,MATCH($I$7,GRID!$A$18:$A$29,0),MATCH(1,($U$2=GRID!$B$1:$U$1)*(КАЛЕНДАРЬ!U26=GRID!$B$3:$U$3),0))*GRID!$P$36,
ROUNDUP(INDEX(GRID!$B$18:$U$29,MATCH($I$7,GRID!$A$18:$A$29,0),MATCH(1,($U$2=GRID!$B$1:$U$1)*(КАЛЕНДАРЬ!U26=GRID!$B$3:$U$3),0))*GRID!$P$36*(1-GRID!$P$37),0))</f>
        <v>81375</v>
      </c>
      <c r="K25" s="57" t="s">
        <v>119</v>
      </c>
      <c r="L25" s="57" t="s">
        <v>119</v>
      </c>
      <c r="M25" s="8" cm="1">
        <f t="array" ref="M25">IF($I$2="Тариф для жителей ЮФО",
INDEX(GRID!$B$4:$U$15,MATCH($M$7,GRID!$A$4:$A$15,0),MATCH(1,($U$2=GRID!$B$1:$U$1)*(КАЛЕНДАРЬ!U26=GRID!$B$3:$U$3),0))*GRID!$P$36,
ROUNDUP(INDEX(GRID!$B$4:$U$15,MATCH($M$7,GRID!$A$4:$A$15,0),MATCH(1,($U$2=GRID!$B$1:$U$1)*(КАЛЕНДАРЬ!U26=GRID!$B$3:$U$3),0))*GRID!$P$36*(1-GRID!$P$37),0))</f>
        <v>110019</v>
      </c>
      <c r="N25" s="8" cm="1">
        <f t="array" ref="N25">IF($I$2="Тариф для жителей ЮФО",
INDEX(GRID!$B$18:$U$29,MATCH($M$7,GRID!$A$18:$A$29,0),MATCH(1,($U$2=GRID!$B$1:$U$1)*(КАЛЕНДАРЬ!U26=GRID!$B$3:$U$3),0))*GRID!$P$36,
ROUNDUP(INDEX(GRID!$B$18:$U$29,MATCH($M$7,GRID!$A$18:$A$29,0),MATCH(1,($U$2=GRID!$B$1:$U$1)*(КАЛЕНДАРЬ!U26=GRID!$B$3:$U$3),0))*GRID!$P$36*(1-GRID!$P$37),0))</f>
        <v>114669</v>
      </c>
      <c r="O25" s="57" t="s">
        <v>119</v>
      </c>
      <c r="P25" s="8" cm="1">
        <f t="array" ref="P25">IF($I$2="Тариф для жителей ЮФО",
INDEX(GRID!$B$18:$U$29,MATCH($P$7,GRID!$A$18:$A$29,0),MATCH(1,($U$2=GRID!$B$1:$U$1)*(КАЛЕНДАРЬ!U26=GRID!$B$3:$U$3),0))*GRID!$P$36,
ROUNDUP(INDEX(GRID!$B$18:$U$29,MATCH($P$7,GRID!$A$18:$A$29,0),MATCH(1,($U$2=GRID!$B$1:$U$1)*(КАЛЕНДАРЬ!U26=GRID!$B$3:$U$3),0))*GRID!$P$36*(1-GRID!$P$37),0))</f>
        <v>194277</v>
      </c>
      <c r="Q25" s="57" t="s">
        <v>119</v>
      </c>
      <c r="R25" s="57" t="s">
        <v>119</v>
      </c>
      <c r="S25" s="57" t="s">
        <v>119</v>
      </c>
      <c r="T25" s="57" t="s">
        <v>119</v>
      </c>
    </row>
    <row r="26" spans="1:20" hidden="1">
      <c r="A26" s="148" t="s">
        <v>15</v>
      </c>
      <c r="B26" s="149">
        <v>24</v>
      </c>
      <c r="C26" s="8" cm="1">
        <f t="array" ref="C26">IF($I$2="Тариф для жителей ЮФО",
INDEX(GRID!$B$4:$U$15,MATCH($C$7,GRID!$A$4:$A$15,0),MATCH(1,($U$2=GRID!$B$1:$U$1)*(КАЛЕНДАРЬ!U27=GRID!$B$3:$U$3),0))*GRID!$P$36,
ROUNDUP(INDEX(GRID!$B$4:$U$15,MATCH($C$7,GRID!$A$4:$A$15,0),MATCH(1,($U$2=GRID!$B$1:$U$1)*(КАЛЕНДАРЬ!U27=GRID!$B$3:$U$3),0))*GRID!$P$36*(1-GRID!$P$37),0))</f>
        <v>53289</v>
      </c>
      <c r="D26" s="8" cm="1">
        <f t="array" ref="D26">IF($I$2="Тариф для жителей ЮФО",
INDEX(GRID!$B$18:$U$29,MATCH($C$7,GRID!$A$18:$A$29,0),MATCH(1,($U$2=GRID!$B$1:$U$1)*(КАЛЕНДАРЬ!U27=GRID!$B$3:$U$3),0))*GRID!$P$36,
ROUNDUP(INDEX(GRID!$B$18:$U$29,MATCH($C$7,GRID!$A$18:$A$29,0),MATCH(1,($U$2=GRID!$B$1:$U$1)*(КАЛЕНДАРЬ!U27=GRID!$B$3:$U$3),0))*GRID!$P$36*(1-GRID!$P$37),0))</f>
        <v>57939</v>
      </c>
      <c r="E26" s="8" cm="1">
        <f t="array" ref="E26">IF($I$2="Тариф для жителей ЮФО",
INDEX(GRID!$B$4:$U$15,MATCH($E$7,GRID!$A$4:$A$15,0),MATCH(1,($U$2=GRID!$B$1:$U$1)*(КАЛЕНДАРЬ!U27=GRID!$B$3:$U$3),0))*GRID!$P$36,
ROUNDUP(INDEX(GRID!$B$4:$U$15,MATCH($E$7,GRID!$A$4:$A$15,0),MATCH(1,($U$2=GRID!$B$1:$U$1)*(КАЛЕНДАРЬ!U27=GRID!$B$3:$U$3),0))*GRID!$P$36*(1-GRID!$P$37),0))</f>
        <v>62682</v>
      </c>
      <c r="F26" s="8" cm="1">
        <f t="array" ref="F26">IF($I$2="Тариф для жителей ЮФО",
INDEX(GRID!$B$18:$U$29,MATCH($E$7,GRID!$A$18:$A$29,0),MATCH(1,($U$2=GRID!$B$1:$U$1)*(КАЛЕНДАРЬ!U27=GRID!$B$3:$U$3),0))*GRID!$P$36,
ROUNDUP(INDEX(GRID!$B$18:$U$29,MATCH($E$7,GRID!$A$18:$A$29,0),MATCH(1,($U$2=GRID!$B$1:$U$1)*(КАЛЕНДАРЬ!U27=GRID!$B$3:$U$3),0))*GRID!$P$36*(1-GRID!$P$37),0))</f>
        <v>67332</v>
      </c>
      <c r="G26" s="57" t="s">
        <v>119</v>
      </c>
      <c r="H26" s="57" t="s">
        <v>119</v>
      </c>
      <c r="I26" s="8" cm="1">
        <f t="array" ref="I26">IF($I$2="Тариф для жителей ЮФО",
INDEX(GRID!$B$4:$U$15,MATCH($I$7,GRID!$A$4:$A$15,0),MATCH(1,($U$2=GRID!$B$1:$U$1)*(КАЛЕНДАРЬ!U27=GRID!$B$3:$U$3),0))*GRID!$P$36,
ROUNDUP(INDEX(GRID!$B$4:$U$15,MATCH($I$7,GRID!$A$4:$A$15,0),MATCH(1,($U$2=GRID!$B$1:$U$1)*(КАЛЕНДАРЬ!U27=GRID!$B$3:$U$3),0))*GRID!$P$36*(1-GRID!$P$37),0))</f>
        <v>76725</v>
      </c>
      <c r="J26" s="8" cm="1">
        <f t="array" ref="J26">IF($I$2="Тариф для жителей ЮФО",
INDEX(GRID!$B$18:$U$29,MATCH($I$7,GRID!$A$18:$A$29,0),MATCH(1,($U$2=GRID!$B$1:$U$1)*(КАЛЕНДАРЬ!U27=GRID!$B$3:$U$3),0))*GRID!$P$36,
ROUNDUP(INDEX(GRID!$B$18:$U$29,MATCH($I$7,GRID!$A$18:$A$29,0),MATCH(1,($U$2=GRID!$B$1:$U$1)*(КАЛЕНДАРЬ!U27=GRID!$B$3:$U$3),0))*GRID!$P$36*(1-GRID!$P$37),0))</f>
        <v>81375</v>
      </c>
      <c r="K26" s="57" t="s">
        <v>119</v>
      </c>
      <c r="L26" s="57" t="s">
        <v>119</v>
      </c>
      <c r="M26" s="8" cm="1">
        <f t="array" ref="M26">IF($I$2="Тариф для жителей ЮФО",
INDEX(GRID!$B$4:$U$15,MATCH($M$7,GRID!$A$4:$A$15,0),MATCH(1,($U$2=GRID!$B$1:$U$1)*(КАЛЕНДАРЬ!U27=GRID!$B$3:$U$3),0))*GRID!$P$36,
ROUNDUP(INDEX(GRID!$B$4:$U$15,MATCH($M$7,GRID!$A$4:$A$15,0),MATCH(1,($U$2=GRID!$B$1:$U$1)*(КАЛЕНДАРЬ!U27=GRID!$B$3:$U$3),0))*GRID!$P$36*(1-GRID!$P$37),0))</f>
        <v>110019</v>
      </c>
      <c r="N26" s="8" cm="1">
        <f t="array" ref="N26">IF($I$2="Тариф для жителей ЮФО",
INDEX(GRID!$B$18:$U$29,MATCH($M$7,GRID!$A$18:$A$29,0),MATCH(1,($U$2=GRID!$B$1:$U$1)*(КАЛЕНДАРЬ!U27=GRID!$B$3:$U$3),0))*GRID!$P$36,
ROUNDUP(INDEX(GRID!$B$18:$U$29,MATCH($M$7,GRID!$A$18:$A$29,0),MATCH(1,($U$2=GRID!$B$1:$U$1)*(КАЛЕНДАРЬ!U27=GRID!$B$3:$U$3),0))*GRID!$P$36*(1-GRID!$P$37),0))</f>
        <v>114669</v>
      </c>
      <c r="O26" s="57" t="s">
        <v>119</v>
      </c>
      <c r="P26" s="8" cm="1">
        <f t="array" ref="P26">IF($I$2="Тариф для жителей ЮФО",
INDEX(GRID!$B$18:$U$29,MATCH($P$7,GRID!$A$18:$A$29,0),MATCH(1,($U$2=GRID!$B$1:$U$1)*(КАЛЕНДАРЬ!U27=GRID!$B$3:$U$3),0))*GRID!$P$36,
ROUNDUP(INDEX(GRID!$B$18:$U$29,MATCH($P$7,GRID!$A$18:$A$29,0),MATCH(1,($U$2=GRID!$B$1:$U$1)*(КАЛЕНДАРЬ!U27=GRID!$B$3:$U$3),0))*GRID!$P$36*(1-GRID!$P$37),0))</f>
        <v>194277</v>
      </c>
      <c r="Q26" s="57" t="s">
        <v>119</v>
      </c>
      <c r="R26" s="57" t="s">
        <v>119</v>
      </c>
      <c r="S26" s="57" t="s">
        <v>119</v>
      </c>
      <c r="T26" s="57" t="s">
        <v>119</v>
      </c>
    </row>
    <row r="27" spans="1:20" hidden="1">
      <c r="A27" s="148" t="s">
        <v>16</v>
      </c>
      <c r="B27" s="149">
        <v>25</v>
      </c>
      <c r="C27" s="8" cm="1">
        <f t="array" ref="C27">IF($I$2="Тариф для жителей ЮФО",
INDEX(GRID!$B$4:$U$15,MATCH($C$7,GRID!$A$4:$A$15,0),MATCH(1,($U$2=GRID!$B$1:$U$1)*(КАЛЕНДАРЬ!U28=GRID!$B$3:$U$3),0))*GRID!$P$36,
ROUNDUP(INDEX(GRID!$B$4:$U$15,MATCH($C$7,GRID!$A$4:$A$15,0),MATCH(1,($U$2=GRID!$B$1:$U$1)*(КАЛЕНДАРЬ!U28=GRID!$B$3:$U$3),0))*GRID!$P$36*(1-GRID!$P$37),0))</f>
        <v>53289</v>
      </c>
      <c r="D27" s="8" cm="1">
        <f t="array" ref="D27">IF($I$2="Тариф для жителей ЮФО",
INDEX(GRID!$B$18:$U$29,MATCH($C$7,GRID!$A$18:$A$29,0),MATCH(1,($U$2=GRID!$B$1:$U$1)*(КАЛЕНДАРЬ!U28=GRID!$B$3:$U$3),0))*GRID!$P$36,
ROUNDUP(INDEX(GRID!$B$18:$U$29,MATCH($C$7,GRID!$A$18:$A$29,0),MATCH(1,($U$2=GRID!$B$1:$U$1)*(КАЛЕНДАРЬ!U28=GRID!$B$3:$U$3),0))*GRID!$P$36*(1-GRID!$P$37),0))</f>
        <v>57939</v>
      </c>
      <c r="E27" s="8" cm="1">
        <f t="array" ref="E27">IF($I$2="Тариф для жителей ЮФО",
INDEX(GRID!$B$4:$U$15,MATCH($E$7,GRID!$A$4:$A$15,0),MATCH(1,($U$2=GRID!$B$1:$U$1)*(КАЛЕНДАРЬ!U28=GRID!$B$3:$U$3),0))*GRID!$P$36,
ROUNDUP(INDEX(GRID!$B$4:$U$15,MATCH($E$7,GRID!$A$4:$A$15,0),MATCH(1,($U$2=GRID!$B$1:$U$1)*(КАЛЕНДАРЬ!U28=GRID!$B$3:$U$3),0))*GRID!$P$36*(1-GRID!$P$37),0))</f>
        <v>62682</v>
      </c>
      <c r="F27" s="8" cm="1">
        <f t="array" ref="F27">IF($I$2="Тариф для жителей ЮФО",
INDEX(GRID!$B$18:$U$29,MATCH($E$7,GRID!$A$18:$A$29,0),MATCH(1,($U$2=GRID!$B$1:$U$1)*(КАЛЕНДАРЬ!U28=GRID!$B$3:$U$3),0))*GRID!$P$36,
ROUNDUP(INDEX(GRID!$B$18:$U$29,MATCH($E$7,GRID!$A$18:$A$29,0),MATCH(1,($U$2=GRID!$B$1:$U$1)*(КАЛЕНДАРЬ!U28=GRID!$B$3:$U$3),0))*GRID!$P$36*(1-GRID!$P$37),0))</f>
        <v>67332</v>
      </c>
      <c r="G27" s="57" t="s">
        <v>119</v>
      </c>
      <c r="H27" s="57" t="s">
        <v>119</v>
      </c>
      <c r="I27" s="8" cm="1">
        <f t="array" ref="I27">IF($I$2="Тариф для жителей ЮФО",
INDEX(GRID!$B$4:$U$15,MATCH($I$7,GRID!$A$4:$A$15,0),MATCH(1,($U$2=GRID!$B$1:$U$1)*(КАЛЕНДАРЬ!U28=GRID!$B$3:$U$3),0))*GRID!$P$36,
ROUNDUP(INDEX(GRID!$B$4:$U$15,MATCH($I$7,GRID!$A$4:$A$15,0),MATCH(1,($U$2=GRID!$B$1:$U$1)*(КАЛЕНДАРЬ!U28=GRID!$B$3:$U$3),0))*GRID!$P$36*(1-GRID!$P$37),0))</f>
        <v>76725</v>
      </c>
      <c r="J27" s="8" cm="1">
        <f t="array" ref="J27">IF($I$2="Тариф для жителей ЮФО",
INDEX(GRID!$B$18:$U$29,MATCH($I$7,GRID!$A$18:$A$29,0),MATCH(1,($U$2=GRID!$B$1:$U$1)*(КАЛЕНДАРЬ!U28=GRID!$B$3:$U$3),0))*GRID!$P$36,
ROUNDUP(INDEX(GRID!$B$18:$U$29,MATCH($I$7,GRID!$A$18:$A$29,0),MATCH(1,($U$2=GRID!$B$1:$U$1)*(КАЛЕНДАРЬ!U28=GRID!$B$3:$U$3),0))*GRID!$P$36*(1-GRID!$P$37),0))</f>
        <v>81375</v>
      </c>
      <c r="K27" s="57" t="s">
        <v>119</v>
      </c>
      <c r="L27" s="57" t="s">
        <v>119</v>
      </c>
      <c r="M27" s="8" cm="1">
        <f t="array" ref="M27">IF($I$2="Тариф для жителей ЮФО",
INDEX(GRID!$B$4:$U$15,MATCH($M$7,GRID!$A$4:$A$15,0),MATCH(1,($U$2=GRID!$B$1:$U$1)*(КАЛЕНДАРЬ!U28=GRID!$B$3:$U$3),0))*GRID!$P$36,
ROUNDUP(INDEX(GRID!$B$4:$U$15,MATCH($M$7,GRID!$A$4:$A$15,0),MATCH(1,($U$2=GRID!$B$1:$U$1)*(КАЛЕНДАРЬ!U28=GRID!$B$3:$U$3),0))*GRID!$P$36*(1-GRID!$P$37),0))</f>
        <v>110019</v>
      </c>
      <c r="N27" s="8" cm="1">
        <f t="array" ref="N27">IF($I$2="Тариф для жителей ЮФО",
INDEX(GRID!$B$18:$U$29,MATCH($M$7,GRID!$A$18:$A$29,0),MATCH(1,($U$2=GRID!$B$1:$U$1)*(КАЛЕНДАРЬ!U28=GRID!$B$3:$U$3),0))*GRID!$P$36,
ROUNDUP(INDEX(GRID!$B$18:$U$29,MATCH($M$7,GRID!$A$18:$A$29,0),MATCH(1,($U$2=GRID!$B$1:$U$1)*(КАЛЕНДАРЬ!U28=GRID!$B$3:$U$3),0))*GRID!$P$36*(1-GRID!$P$37),0))</f>
        <v>114669</v>
      </c>
      <c r="O27" s="57" t="s">
        <v>119</v>
      </c>
      <c r="P27" s="8" cm="1">
        <f t="array" ref="P27">IF($I$2="Тариф для жителей ЮФО",
INDEX(GRID!$B$18:$U$29,MATCH($P$7,GRID!$A$18:$A$29,0),MATCH(1,($U$2=GRID!$B$1:$U$1)*(КАЛЕНДАРЬ!U28=GRID!$B$3:$U$3),0))*GRID!$P$36,
ROUNDUP(INDEX(GRID!$B$18:$U$29,MATCH($P$7,GRID!$A$18:$A$29,0),MATCH(1,($U$2=GRID!$B$1:$U$1)*(КАЛЕНДАРЬ!U28=GRID!$B$3:$U$3),0))*GRID!$P$36*(1-GRID!$P$37),0))</f>
        <v>194277</v>
      </c>
      <c r="Q27" s="57" t="s">
        <v>119</v>
      </c>
      <c r="R27" s="57" t="s">
        <v>119</v>
      </c>
      <c r="S27" s="57" t="s">
        <v>119</v>
      </c>
      <c r="T27" s="57" t="s">
        <v>119</v>
      </c>
    </row>
    <row r="28" spans="1:20" hidden="1">
      <c r="A28" s="148" t="s">
        <v>17</v>
      </c>
      <c r="B28" s="149">
        <v>26</v>
      </c>
      <c r="C28" s="8" cm="1">
        <f t="array" ref="C28">IF($I$2="Тариф для жителей ЮФО",
INDEX(GRID!$B$4:$U$15,MATCH($C$7,GRID!$A$4:$A$15,0),MATCH(1,($U$2=GRID!$B$1:$U$1)*(КАЛЕНДАРЬ!U29=GRID!$B$3:$U$3),0))*GRID!$P$36,
ROUNDUP(INDEX(GRID!$B$4:$U$15,MATCH($C$7,GRID!$A$4:$A$15,0),MATCH(1,($U$2=GRID!$B$1:$U$1)*(КАЛЕНДАРЬ!U29=GRID!$B$3:$U$3),0))*GRID!$P$36*(1-GRID!$P$37),0))</f>
        <v>53289</v>
      </c>
      <c r="D28" s="8" cm="1">
        <f t="array" ref="D28">IF($I$2="Тариф для жителей ЮФО",
INDEX(GRID!$B$18:$U$29,MATCH($C$7,GRID!$A$18:$A$29,0),MATCH(1,($U$2=GRID!$B$1:$U$1)*(КАЛЕНДАРЬ!U29=GRID!$B$3:$U$3),0))*GRID!$P$36,
ROUNDUP(INDEX(GRID!$B$18:$U$29,MATCH($C$7,GRID!$A$18:$A$29,0),MATCH(1,($U$2=GRID!$B$1:$U$1)*(КАЛЕНДАРЬ!U29=GRID!$B$3:$U$3),0))*GRID!$P$36*(1-GRID!$P$37),0))</f>
        <v>57939</v>
      </c>
      <c r="E28" s="8" cm="1">
        <f t="array" ref="E28">IF($I$2="Тариф для жителей ЮФО",
INDEX(GRID!$B$4:$U$15,MATCH($E$7,GRID!$A$4:$A$15,0),MATCH(1,($U$2=GRID!$B$1:$U$1)*(КАЛЕНДАРЬ!U29=GRID!$B$3:$U$3),0))*GRID!$P$36,
ROUNDUP(INDEX(GRID!$B$4:$U$15,MATCH($E$7,GRID!$A$4:$A$15,0),MATCH(1,($U$2=GRID!$B$1:$U$1)*(КАЛЕНДАРЬ!U29=GRID!$B$3:$U$3),0))*GRID!$P$36*(1-GRID!$P$37),0))</f>
        <v>62682</v>
      </c>
      <c r="F28" s="8" cm="1">
        <f t="array" ref="F28">IF($I$2="Тариф для жителей ЮФО",
INDEX(GRID!$B$18:$U$29,MATCH($E$7,GRID!$A$18:$A$29,0),MATCH(1,($U$2=GRID!$B$1:$U$1)*(КАЛЕНДАРЬ!U29=GRID!$B$3:$U$3),0))*GRID!$P$36,
ROUNDUP(INDEX(GRID!$B$18:$U$29,MATCH($E$7,GRID!$A$18:$A$29,0),MATCH(1,($U$2=GRID!$B$1:$U$1)*(КАЛЕНДАРЬ!U29=GRID!$B$3:$U$3),0))*GRID!$P$36*(1-GRID!$P$37),0))</f>
        <v>67332</v>
      </c>
      <c r="G28" s="57" t="s">
        <v>119</v>
      </c>
      <c r="H28" s="57" t="s">
        <v>119</v>
      </c>
      <c r="I28" s="8" cm="1">
        <f t="array" ref="I28">IF($I$2="Тариф для жителей ЮФО",
INDEX(GRID!$B$4:$U$15,MATCH($I$7,GRID!$A$4:$A$15,0),MATCH(1,($U$2=GRID!$B$1:$U$1)*(КАЛЕНДАРЬ!U29=GRID!$B$3:$U$3),0))*GRID!$P$36,
ROUNDUP(INDEX(GRID!$B$4:$U$15,MATCH($I$7,GRID!$A$4:$A$15,0),MATCH(1,($U$2=GRID!$B$1:$U$1)*(КАЛЕНДАРЬ!U29=GRID!$B$3:$U$3),0))*GRID!$P$36*(1-GRID!$P$37),0))</f>
        <v>76725</v>
      </c>
      <c r="J28" s="8" cm="1">
        <f t="array" ref="J28">IF($I$2="Тариф для жителей ЮФО",
INDEX(GRID!$B$18:$U$29,MATCH($I$7,GRID!$A$18:$A$29,0),MATCH(1,($U$2=GRID!$B$1:$U$1)*(КАЛЕНДАРЬ!U29=GRID!$B$3:$U$3),0))*GRID!$P$36,
ROUNDUP(INDEX(GRID!$B$18:$U$29,MATCH($I$7,GRID!$A$18:$A$29,0),MATCH(1,($U$2=GRID!$B$1:$U$1)*(КАЛЕНДАРЬ!U29=GRID!$B$3:$U$3),0))*GRID!$P$36*(1-GRID!$P$37),0))</f>
        <v>81375</v>
      </c>
      <c r="K28" s="57" t="s">
        <v>119</v>
      </c>
      <c r="L28" s="57" t="s">
        <v>119</v>
      </c>
      <c r="M28" s="8" cm="1">
        <f t="array" ref="M28">IF($I$2="Тариф для жителей ЮФО",
INDEX(GRID!$B$4:$U$15,MATCH($M$7,GRID!$A$4:$A$15,0),MATCH(1,($U$2=GRID!$B$1:$U$1)*(КАЛЕНДАРЬ!U29=GRID!$B$3:$U$3),0))*GRID!$P$36,
ROUNDUP(INDEX(GRID!$B$4:$U$15,MATCH($M$7,GRID!$A$4:$A$15,0),MATCH(1,($U$2=GRID!$B$1:$U$1)*(КАЛЕНДАРЬ!U29=GRID!$B$3:$U$3),0))*GRID!$P$36*(1-GRID!$P$37),0))</f>
        <v>110019</v>
      </c>
      <c r="N28" s="8" cm="1">
        <f t="array" ref="N28">IF($I$2="Тариф для жителей ЮФО",
INDEX(GRID!$B$18:$U$29,MATCH($M$7,GRID!$A$18:$A$29,0),MATCH(1,($U$2=GRID!$B$1:$U$1)*(КАЛЕНДАРЬ!U29=GRID!$B$3:$U$3),0))*GRID!$P$36,
ROUNDUP(INDEX(GRID!$B$18:$U$29,MATCH($M$7,GRID!$A$18:$A$29,0),MATCH(1,($U$2=GRID!$B$1:$U$1)*(КАЛЕНДАРЬ!U29=GRID!$B$3:$U$3),0))*GRID!$P$36*(1-GRID!$P$37),0))</f>
        <v>114669</v>
      </c>
      <c r="O28" s="57" t="s">
        <v>119</v>
      </c>
      <c r="P28" s="8" cm="1">
        <f t="array" ref="P28">IF($I$2="Тариф для жителей ЮФО",
INDEX(GRID!$B$18:$U$29,MATCH($P$7,GRID!$A$18:$A$29,0),MATCH(1,($U$2=GRID!$B$1:$U$1)*(КАЛЕНДАРЬ!U29=GRID!$B$3:$U$3),0))*GRID!$P$36,
ROUNDUP(INDEX(GRID!$B$18:$U$29,MATCH($P$7,GRID!$A$18:$A$29,0),MATCH(1,($U$2=GRID!$B$1:$U$1)*(КАЛЕНДАРЬ!U29=GRID!$B$3:$U$3),0))*GRID!$P$36*(1-GRID!$P$37),0))</f>
        <v>194277</v>
      </c>
      <c r="Q28" s="57" t="s">
        <v>119</v>
      </c>
      <c r="R28" s="57" t="s">
        <v>119</v>
      </c>
      <c r="S28" s="57" t="s">
        <v>119</v>
      </c>
      <c r="T28" s="57" t="s">
        <v>119</v>
      </c>
    </row>
    <row r="29" spans="1:20" hidden="1">
      <c r="A29" s="148" t="s">
        <v>11</v>
      </c>
      <c r="B29" s="149">
        <v>27</v>
      </c>
      <c r="C29" s="8" cm="1">
        <f t="array" ref="C29">IF($I$2="Тариф для жителей ЮФО",
INDEX(GRID!$B$4:$U$15,MATCH($C$7,GRID!$A$4:$A$15,0),MATCH(1,($U$2=GRID!$B$1:$U$1)*(КАЛЕНДАРЬ!U30=GRID!$B$3:$U$3),0))*GRID!$P$36,
ROUNDUP(INDEX(GRID!$B$4:$U$15,MATCH($C$7,GRID!$A$4:$A$15,0),MATCH(1,($U$2=GRID!$B$1:$U$1)*(КАЛЕНДАРЬ!U30=GRID!$B$3:$U$3),0))*GRID!$P$36*(1-GRID!$P$37),0))</f>
        <v>48918</v>
      </c>
      <c r="D29" s="8" cm="1">
        <f t="array" ref="D29">IF($I$2="Тариф для жителей ЮФО",
INDEX(GRID!$B$18:$U$29,MATCH($C$7,GRID!$A$18:$A$29,0),MATCH(1,($U$2=GRID!$B$1:$U$1)*(КАЛЕНДАРЬ!U30=GRID!$B$3:$U$3),0))*GRID!$P$36,
ROUNDUP(INDEX(GRID!$B$18:$U$29,MATCH($C$7,GRID!$A$18:$A$29,0),MATCH(1,($U$2=GRID!$B$1:$U$1)*(КАЛЕНДАРЬ!U30=GRID!$B$3:$U$3),0))*GRID!$P$36*(1-GRID!$P$37),0))</f>
        <v>53568</v>
      </c>
      <c r="E29" s="8" cm="1">
        <f t="array" ref="E29">IF($I$2="Тариф для жителей ЮФО",
INDEX(GRID!$B$4:$U$15,MATCH($E$7,GRID!$A$4:$A$15,0),MATCH(1,($U$2=GRID!$B$1:$U$1)*(КАЛЕНДАРЬ!U30=GRID!$B$3:$U$3),0))*GRID!$P$36,
ROUNDUP(INDEX(GRID!$B$4:$U$15,MATCH($E$7,GRID!$A$4:$A$15,0),MATCH(1,($U$2=GRID!$B$1:$U$1)*(КАЛЕНДАРЬ!U30=GRID!$B$3:$U$3),0))*GRID!$P$36*(1-GRID!$P$37),0))</f>
        <v>57753</v>
      </c>
      <c r="F29" s="8" cm="1">
        <f t="array" ref="F29">IF($I$2="Тариф для жителей ЮФО",
INDEX(GRID!$B$18:$U$29,MATCH($E$7,GRID!$A$18:$A$29,0),MATCH(1,($U$2=GRID!$B$1:$U$1)*(КАЛЕНДАРЬ!U30=GRID!$B$3:$U$3),0))*GRID!$P$36,
ROUNDUP(INDEX(GRID!$B$18:$U$29,MATCH($E$7,GRID!$A$18:$A$29,0),MATCH(1,($U$2=GRID!$B$1:$U$1)*(КАЛЕНДАРЬ!U30=GRID!$B$3:$U$3),0))*GRID!$P$36*(1-GRID!$P$37),0))</f>
        <v>62403</v>
      </c>
      <c r="G29" s="57" t="s">
        <v>119</v>
      </c>
      <c r="H29" s="57" t="s">
        <v>119</v>
      </c>
      <c r="I29" s="8" cm="1">
        <f t="array" ref="I29">IF($I$2="Тариф для жителей ЮФО",
INDEX(GRID!$B$4:$U$15,MATCH($I$7,GRID!$A$4:$A$15,0),MATCH(1,($U$2=GRID!$B$1:$U$1)*(КАЛЕНДАРЬ!U30=GRID!$B$3:$U$3),0))*GRID!$P$36,
ROUNDUP(INDEX(GRID!$B$4:$U$15,MATCH($I$7,GRID!$A$4:$A$15,0),MATCH(1,($U$2=GRID!$B$1:$U$1)*(КАЛЕНДАРЬ!U30=GRID!$B$3:$U$3),0))*GRID!$P$36*(1-GRID!$P$37),0))</f>
        <v>71238</v>
      </c>
      <c r="J29" s="8" cm="1">
        <f t="array" ref="J29">IF($I$2="Тариф для жителей ЮФО",
INDEX(GRID!$B$18:$U$29,MATCH($I$7,GRID!$A$18:$A$29,0),MATCH(1,($U$2=GRID!$B$1:$U$1)*(КАЛЕНДАРЬ!U30=GRID!$B$3:$U$3),0))*GRID!$P$36,
ROUNDUP(INDEX(GRID!$B$18:$U$29,MATCH($I$7,GRID!$A$18:$A$29,0),MATCH(1,($U$2=GRID!$B$1:$U$1)*(КАЛЕНДАРЬ!U30=GRID!$B$3:$U$3),0))*GRID!$P$36*(1-GRID!$P$37),0))</f>
        <v>75888</v>
      </c>
      <c r="K29" s="57" t="s">
        <v>119</v>
      </c>
      <c r="L29" s="57" t="s">
        <v>119</v>
      </c>
      <c r="M29" s="8" cm="1">
        <f t="array" ref="M29">IF($I$2="Тариф для жителей ЮФО",
INDEX(GRID!$B$4:$U$15,MATCH($M$7,GRID!$A$4:$A$15,0),MATCH(1,($U$2=GRID!$B$1:$U$1)*(КАЛЕНДАРЬ!U30=GRID!$B$3:$U$3),0))*GRID!$P$36,
ROUNDUP(INDEX(GRID!$B$4:$U$15,MATCH($M$7,GRID!$A$4:$A$15,0),MATCH(1,($U$2=GRID!$B$1:$U$1)*(КАЛЕНДАРЬ!U30=GRID!$B$3:$U$3),0))*GRID!$P$36*(1-GRID!$P$37),0))</f>
        <v>102672</v>
      </c>
      <c r="N29" s="8" cm="1">
        <f t="array" ref="N29">IF($I$2="Тариф для жителей ЮФО",
INDEX(GRID!$B$18:$U$29,MATCH($M$7,GRID!$A$18:$A$29,0),MATCH(1,($U$2=GRID!$B$1:$U$1)*(КАЛЕНДАРЬ!U30=GRID!$B$3:$U$3),0))*GRID!$P$36,
ROUNDUP(INDEX(GRID!$B$18:$U$29,MATCH($M$7,GRID!$A$18:$A$29,0),MATCH(1,($U$2=GRID!$B$1:$U$1)*(КАЛЕНДАРЬ!U30=GRID!$B$3:$U$3),0))*GRID!$P$36*(1-GRID!$P$37),0))</f>
        <v>107322</v>
      </c>
      <c r="O29" s="57" t="s">
        <v>119</v>
      </c>
      <c r="P29" s="8" cm="1">
        <f t="array" ref="P29">IF($I$2="Тариф для жителей ЮФО",
INDEX(GRID!$B$18:$U$29,MATCH($P$7,GRID!$A$18:$A$29,0),MATCH(1,($U$2=GRID!$B$1:$U$1)*(КАЛЕНДАРЬ!U30=GRID!$B$3:$U$3),0))*GRID!$P$36,
ROUNDUP(INDEX(GRID!$B$18:$U$29,MATCH($P$7,GRID!$A$18:$A$29,0),MATCH(1,($U$2=GRID!$B$1:$U$1)*(КАЛЕНДАРЬ!U30=GRID!$B$3:$U$3),0))*GRID!$P$36*(1-GRID!$P$37),0))</f>
        <v>185349</v>
      </c>
      <c r="Q29" s="57" t="s">
        <v>119</v>
      </c>
      <c r="R29" s="57" t="s">
        <v>119</v>
      </c>
      <c r="S29" s="57" t="s">
        <v>119</v>
      </c>
      <c r="T29" s="57" t="s">
        <v>119</v>
      </c>
    </row>
    <row r="30" spans="1:20" hidden="1">
      <c r="A30" s="148" t="s">
        <v>12</v>
      </c>
      <c r="B30" s="149">
        <v>28</v>
      </c>
      <c r="C30" s="8" cm="1">
        <f t="array" ref="C30">IF($I$2="Тариф для жителей ЮФО",
INDEX(GRID!$B$4:$U$15,MATCH($C$7,GRID!$A$4:$A$15,0),MATCH(1,($U$2=GRID!$B$1:$U$1)*(КАЛЕНДАРЬ!U31=GRID!$B$3:$U$3),0))*GRID!$P$36,
ROUNDUP(INDEX(GRID!$B$4:$U$15,MATCH($C$7,GRID!$A$4:$A$15,0),MATCH(1,($U$2=GRID!$B$1:$U$1)*(КАЛЕНДАРЬ!U31=GRID!$B$3:$U$3),0))*GRID!$P$36*(1-GRID!$P$37),0))</f>
        <v>48918</v>
      </c>
      <c r="D30" s="8" cm="1">
        <f t="array" ref="D30">IF($I$2="Тариф для жителей ЮФО",
INDEX(GRID!$B$18:$U$29,MATCH($C$7,GRID!$A$18:$A$29,0),MATCH(1,($U$2=GRID!$B$1:$U$1)*(КАЛЕНДАРЬ!U31=GRID!$B$3:$U$3),0))*GRID!$P$36,
ROUNDUP(INDEX(GRID!$B$18:$U$29,MATCH($C$7,GRID!$A$18:$A$29,0),MATCH(1,($U$2=GRID!$B$1:$U$1)*(КАЛЕНДАРЬ!U31=GRID!$B$3:$U$3),0))*GRID!$P$36*(1-GRID!$P$37),0))</f>
        <v>53568</v>
      </c>
      <c r="E30" s="8" cm="1">
        <f t="array" ref="E30">IF($I$2="Тариф для жителей ЮФО",
INDEX(GRID!$B$4:$U$15,MATCH($E$7,GRID!$A$4:$A$15,0),MATCH(1,($U$2=GRID!$B$1:$U$1)*(КАЛЕНДАРЬ!U31=GRID!$B$3:$U$3),0))*GRID!$P$36,
ROUNDUP(INDEX(GRID!$B$4:$U$15,MATCH($E$7,GRID!$A$4:$A$15,0),MATCH(1,($U$2=GRID!$B$1:$U$1)*(КАЛЕНДАРЬ!U31=GRID!$B$3:$U$3),0))*GRID!$P$36*(1-GRID!$P$37),0))</f>
        <v>57753</v>
      </c>
      <c r="F30" s="8" cm="1">
        <f t="array" ref="F30">IF($I$2="Тариф для жителей ЮФО",
INDEX(GRID!$B$18:$U$29,MATCH($E$7,GRID!$A$18:$A$29,0),MATCH(1,($U$2=GRID!$B$1:$U$1)*(КАЛЕНДАРЬ!U31=GRID!$B$3:$U$3),0))*GRID!$P$36,
ROUNDUP(INDEX(GRID!$B$18:$U$29,MATCH($E$7,GRID!$A$18:$A$29,0),MATCH(1,($U$2=GRID!$B$1:$U$1)*(КАЛЕНДАРЬ!U31=GRID!$B$3:$U$3),0))*GRID!$P$36*(1-GRID!$P$37),0))</f>
        <v>62403</v>
      </c>
      <c r="G30" s="57" t="s">
        <v>119</v>
      </c>
      <c r="H30" s="57" t="s">
        <v>119</v>
      </c>
      <c r="I30" s="8" cm="1">
        <f t="array" ref="I30">IF($I$2="Тариф для жителей ЮФО",
INDEX(GRID!$B$4:$U$15,MATCH($I$7,GRID!$A$4:$A$15,0),MATCH(1,($U$2=GRID!$B$1:$U$1)*(КАЛЕНДАРЬ!U31=GRID!$B$3:$U$3),0))*GRID!$P$36,
ROUNDUP(INDEX(GRID!$B$4:$U$15,MATCH($I$7,GRID!$A$4:$A$15,0),MATCH(1,($U$2=GRID!$B$1:$U$1)*(КАЛЕНДАРЬ!U31=GRID!$B$3:$U$3),0))*GRID!$P$36*(1-GRID!$P$37),0))</f>
        <v>71238</v>
      </c>
      <c r="J30" s="8" cm="1">
        <f t="array" ref="J30">IF($I$2="Тариф для жителей ЮФО",
INDEX(GRID!$B$18:$U$29,MATCH($I$7,GRID!$A$18:$A$29,0),MATCH(1,($U$2=GRID!$B$1:$U$1)*(КАЛЕНДАРЬ!U31=GRID!$B$3:$U$3),0))*GRID!$P$36,
ROUNDUP(INDEX(GRID!$B$18:$U$29,MATCH($I$7,GRID!$A$18:$A$29,0),MATCH(1,($U$2=GRID!$B$1:$U$1)*(КАЛЕНДАРЬ!U31=GRID!$B$3:$U$3),0))*GRID!$P$36*(1-GRID!$P$37),0))</f>
        <v>75888</v>
      </c>
      <c r="K30" s="57" t="s">
        <v>119</v>
      </c>
      <c r="L30" s="57" t="s">
        <v>119</v>
      </c>
      <c r="M30" s="8" cm="1">
        <f t="array" ref="M30">IF($I$2="Тариф для жителей ЮФО",
INDEX(GRID!$B$4:$U$15,MATCH($M$7,GRID!$A$4:$A$15,0),MATCH(1,($U$2=GRID!$B$1:$U$1)*(КАЛЕНДАРЬ!U31=GRID!$B$3:$U$3),0))*GRID!$P$36,
ROUNDUP(INDEX(GRID!$B$4:$U$15,MATCH($M$7,GRID!$A$4:$A$15,0),MATCH(1,($U$2=GRID!$B$1:$U$1)*(КАЛЕНДАРЬ!U31=GRID!$B$3:$U$3),0))*GRID!$P$36*(1-GRID!$P$37),0))</f>
        <v>102672</v>
      </c>
      <c r="N30" s="8" cm="1">
        <f t="array" ref="N30">IF($I$2="Тариф для жителей ЮФО",
INDEX(GRID!$B$18:$U$29,MATCH($M$7,GRID!$A$18:$A$29,0),MATCH(1,($U$2=GRID!$B$1:$U$1)*(КАЛЕНДАРЬ!U31=GRID!$B$3:$U$3),0))*GRID!$P$36,
ROUNDUP(INDEX(GRID!$B$18:$U$29,MATCH($M$7,GRID!$A$18:$A$29,0),MATCH(1,($U$2=GRID!$B$1:$U$1)*(КАЛЕНДАРЬ!U31=GRID!$B$3:$U$3),0))*GRID!$P$36*(1-GRID!$P$37),0))</f>
        <v>107322</v>
      </c>
      <c r="O30" s="57" t="s">
        <v>119</v>
      </c>
      <c r="P30" s="8" cm="1">
        <f t="array" ref="P30">IF($I$2="Тариф для жителей ЮФО",
INDEX(GRID!$B$18:$U$29,MATCH($P$7,GRID!$A$18:$A$29,0),MATCH(1,($U$2=GRID!$B$1:$U$1)*(КАЛЕНДАРЬ!U31=GRID!$B$3:$U$3),0))*GRID!$P$36,
ROUNDUP(INDEX(GRID!$B$18:$U$29,MATCH($P$7,GRID!$A$18:$A$29,0),MATCH(1,($U$2=GRID!$B$1:$U$1)*(КАЛЕНДАРЬ!U31=GRID!$B$3:$U$3),0))*GRID!$P$36*(1-GRID!$P$37),0))</f>
        <v>185349</v>
      </c>
      <c r="Q30" s="57" t="s">
        <v>119</v>
      </c>
      <c r="R30" s="57" t="s">
        <v>119</v>
      </c>
      <c r="S30" s="57" t="s">
        <v>119</v>
      </c>
      <c r="T30" s="57" t="s">
        <v>119</v>
      </c>
    </row>
    <row r="31" spans="1:20" hidden="1">
      <c r="A31" s="148" t="s">
        <v>13</v>
      </c>
      <c r="B31" s="149">
        <v>29</v>
      </c>
      <c r="C31" s="8" cm="1">
        <f t="array" ref="C31">IF($I$2="Тариф для жителей ЮФО",
INDEX(GRID!$B$4:$U$15,MATCH($C$7,GRID!$A$4:$A$15,0),MATCH(1,($U$2=GRID!$B$1:$U$1)*(КАЛЕНДАРЬ!U32=GRID!$B$3:$U$3),0))*GRID!$P$36,
ROUNDUP(INDEX(GRID!$B$4:$U$15,MATCH($C$7,GRID!$A$4:$A$15,0),MATCH(1,($U$2=GRID!$B$1:$U$1)*(КАЛЕНДАРЬ!U32=GRID!$B$3:$U$3),0))*GRID!$P$36*(1-GRID!$P$37),0))</f>
        <v>48918</v>
      </c>
      <c r="D31" s="8" cm="1">
        <f t="array" ref="D31">IF($I$2="Тариф для жителей ЮФО",
INDEX(GRID!$B$18:$U$29,MATCH($C$7,GRID!$A$18:$A$29,0),MATCH(1,($U$2=GRID!$B$1:$U$1)*(КАЛЕНДАРЬ!U32=GRID!$B$3:$U$3),0))*GRID!$P$36,
ROUNDUP(INDEX(GRID!$B$18:$U$29,MATCH($C$7,GRID!$A$18:$A$29,0),MATCH(1,($U$2=GRID!$B$1:$U$1)*(КАЛЕНДАРЬ!U32=GRID!$B$3:$U$3),0))*GRID!$P$36*(1-GRID!$P$37),0))</f>
        <v>53568</v>
      </c>
      <c r="E31" s="8" cm="1">
        <f t="array" ref="E31">IF($I$2="Тариф для жителей ЮФО",
INDEX(GRID!$B$4:$U$15,MATCH($E$7,GRID!$A$4:$A$15,0),MATCH(1,($U$2=GRID!$B$1:$U$1)*(КАЛЕНДАРЬ!U32=GRID!$B$3:$U$3),0))*GRID!$P$36,
ROUNDUP(INDEX(GRID!$B$4:$U$15,MATCH($E$7,GRID!$A$4:$A$15,0),MATCH(1,($U$2=GRID!$B$1:$U$1)*(КАЛЕНДАРЬ!U32=GRID!$B$3:$U$3),0))*GRID!$P$36*(1-GRID!$P$37),0))</f>
        <v>57753</v>
      </c>
      <c r="F31" s="8" cm="1">
        <f t="array" ref="F31">IF($I$2="Тариф для жителей ЮФО",
INDEX(GRID!$B$18:$U$29,MATCH($E$7,GRID!$A$18:$A$29,0),MATCH(1,($U$2=GRID!$B$1:$U$1)*(КАЛЕНДАРЬ!U32=GRID!$B$3:$U$3),0))*GRID!$P$36,
ROUNDUP(INDEX(GRID!$B$18:$U$29,MATCH($E$7,GRID!$A$18:$A$29,0),MATCH(1,($U$2=GRID!$B$1:$U$1)*(КАЛЕНДАРЬ!U32=GRID!$B$3:$U$3),0))*GRID!$P$36*(1-GRID!$P$37),0))</f>
        <v>62403</v>
      </c>
      <c r="G31" s="57" t="s">
        <v>119</v>
      </c>
      <c r="H31" s="57" t="s">
        <v>119</v>
      </c>
      <c r="I31" s="8" cm="1">
        <f t="array" ref="I31">IF($I$2="Тариф для жителей ЮФО",
INDEX(GRID!$B$4:$U$15,MATCH($I$7,GRID!$A$4:$A$15,0),MATCH(1,($U$2=GRID!$B$1:$U$1)*(КАЛЕНДАРЬ!U32=GRID!$B$3:$U$3),0))*GRID!$P$36,
ROUNDUP(INDEX(GRID!$B$4:$U$15,MATCH($I$7,GRID!$A$4:$A$15,0),MATCH(1,($U$2=GRID!$B$1:$U$1)*(КАЛЕНДАРЬ!U32=GRID!$B$3:$U$3),0))*GRID!$P$36*(1-GRID!$P$37),0))</f>
        <v>71238</v>
      </c>
      <c r="J31" s="8" cm="1">
        <f t="array" ref="J31">IF($I$2="Тариф для жителей ЮФО",
INDEX(GRID!$B$18:$U$29,MATCH($I$7,GRID!$A$18:$A$29,0),MATCH(1,($U$2=GRID!$B$1:$U$1)*(КАЛЕНДАРЬ!U32=GRID!$B$3:$U$3),0))*GRID!$P$36,
ROUNDUP(INDEX(GRID!$B$18:$U$29,MATCH($I$7,GRID!$A$18:$A$29,0),MATCH(1,($U$2=GRID!$B$1:$U$1)*(КАЛЕНДАРЬ!U32=GRID!$B$3:$U$3),0))*GRID!$P$36*(1-GRID!$P$37),0))</f>
        <v>75888</v>
      </c>
      <c r="K31" s="57" t="s">
        <v>119</v>
      </c>
      <c r="L31" s="57" t="s">
        <v>119</v>
      </c>
      <c r="M31" s="8" cm="1">
        <f t="array" ref="M31">IF($I$2="Тариф для жителей ЮФО",
INDEX(GRID!$B$4:$U$15,MATCH($M$7,GRID!$A$4:$A$15,0),MATCH(1,($U$2=GRID!$B$1:$U$1)*(КАЛЕНДАРЬ!U32=GRID!$B$3:$U$3),0))*GRID!$P$36,
ROUNDUP(INDEX(GRID!$B$4:$U$15,MATCH($M$7,GRID!$A$4:$A$15,0),MATCH(1,($U$2=GRID!$B$1:$U$1)*(КАЛЕНДАРЬ!U32=GRID!$B$3:$U$3),0))*GRID!$P$36*(1-GRID!$P$37),0))</f>
        <v>102672</v>
      </c>
      <c r="N31" s="8" cm="1">
        <f t="array" ref="N31">IF($I$2="Тариф для жителей ЮФО",
INDEX(GRID!$B$18:$U$29,MATCH($M$7,GRID!$A$18:$A$29,0),MATCH(1,($U$2=GRID!$B$1:$U$1)*(КАЛЕНДАРЬ!U32=GRID!$B$3:$U$3),0))*GRID!$P$36,
ROUNDUP(INDEX(GRID!$B$18:$U$29,MATCH($M$7,GRID!$A$18:$A$29,0),MATCH(1,($U$2=GRID!$B$1:$U$1)*(КАЛЕНДАРЬ!U32=GRID!$B$3:$U$3),0))*GRID!$P$36*(1-GRID!$P$37),0))</f>
        <v>107322</v>
      </c>
      <c r="O31" s="57" t="s">
        <v>119</v>
      </c>
      <c r="P31" s="8" cm="1">
        <f t="array" ref="P31">IF($I$2="Тариф для жителей ЮФО",
INDEX(GRID!$B$18:$U$29,MATCH($P$7,GRID!$A$18:$A$29,0),MATCH(1,($U$2=GRID!$B$1:$U$1)*(КАЛЕНДАРЬ!U32=GRID!$B$3:$U$3),0))*GRID!$P$36,
ROUNDUP(INDEX(GRID!$B$18:$U$29,MATCH($P$7,GRID!$A$18:$A$29,0),MATCH(1,($U$2=GRID!$B$1:$U$1)*(КАЛЕНДАРЬ!U32=GRID!$B$3:$U$3),0))*GRID!$P$36*(1-GRID!$P$37),0))</f>
        <v>185349</v>
      </c>
      <c r="Q31" s="57" t="s">
        <v>119</v>
      </c>
      <c r="R31" s="57" t="s">
        <v>119</v>
      </c>
      <c r="S31" s="57" t="s">
        <v>119</v>
      </c>
      <c r="T31" s="57" t="s">
        <v>119</v>
      </c>
    </row>
    <row r="32" spans="1:20" hidden="1">
      <c r="A32" s="148" t="s">
        <v>14</v>
      </c>
      <c r="B32" s="149">
        <v>30</v>
      </c>
      <c r="C32" s="8" cm="1">
        <f t="array" ref="C32">IF($I$2="Тариф для жителей ЮФО",
INDEX(GRID!$B$4:$U$15,MATCH($C$7,GRID!$A$4:$A$15,0),MATCH(1,($U$2=GRID!$B$1:$U$1)*(КАЛЕНДАРЬ!U33=GRID!$B$3:$U$3),0))*GRID!$P$36,
ROUNDUP(INDEX(GRID!$B$4:$U$15,MATCH($C$7,GRID!$A$4:$A$15,0),MATCH(1,($U$2=GRID!$B$1:$U$1)*(КАЛЕНДАРЬ!U33=GRID!$B$3:$U$3),0))*GRID!$P$36*(1-GRID!$P$37),0))</f>
        <v>48918</v>
      </c>
      <c r="D32" s="8" cm="1">
        <f t="array" ref="D32">IF($I$2="Тариф для жителей ЮФО",
INDEX(GRID!$B$18:$U$29,MATCH($C$7,GRID!$A$18:$A$29,0),MATCH(1,($U$2=GRID!$B$1:$U$1)*(КАЛЕНДАРЬ!U33=GRID!$B$3:$U$3),0))*GRID!$P$36,
ROUNDUP(INDEX(GRID!$B$18:$U$29,MATCH($C$7,GRID!$A$18:$A$29,0),MATCH(1,($U$2=GRID!$B$1:$U$1)*(КАЛЕНДАРЬ!U33=GRID!$B$3:$U$3),0))*GRID!$P$36*(1-GRID!$P$37),0))</f>
        <v>53568</v>
      </c>
      <c r="E32" s="8" cm="1">
        <f t="array" ref="E32">IF($I$2="Тариф для жителей ЮФО",
INDEX(GRID!$B$4:$U$15,MATCH($E$7,GRID!$A$4:$A$15,0),MATCH(1,($U$2=GRID!$B$1:$U$1)*(КАЛЕНДАРЬ!U33=GRID!$B$3:$U$3),0))*GRID!$P$36,
ROUNDUP(INDEX(GRID!$B$4:$U$15,MATCH($E$7,GRID!$A$4:$A$15,0),MATCH(1,($U$2=GRID!$B$1:$U$1)*(КАЛЕНДАРЬ!U33=GRID!$B$3:$U$3),0))*GRID!$P$36*(1-GRID!$P$37),0))</f>
        <v>57753</v>
      </c>
      <c r="F32" s="8" cm="1">
        <f t="array" ref="F32">IF($I$2="Тариф для жителей ЮФО",
INDEX(GRID!$B$18:$U$29,MATCH($E$7,GRID!$A$18:$A$29,0),MATCH(1,($U$2=GRID!$B$1:$U$1)*(КАЛЕНДАРЬ!U33=GRID!$B$3:$U$3),0))*GRID!$P$36,
ROUNDUP(INDEX(GRID!$B$18:$U$29,MATCH($E$7,GRID!$A$18:$A$29,0),MATCH(1,($U$2=GRID!$B$1:$U$1)*(КАЛЕНДАРЬ!U33=GRID!$B$3:$U$3),0))*GRID!$P$36*(1-GRID!$P$37),0))</f>
        <v>62403</v>
      </c>
      <c r="G32" s="57" t="s">
        <v>119</v>
      </c>
      <c r="H32" s="57" t="s">
        <v>119</v>
      </c>
      <c r="I32" s="8" cm="1">
        <f t="array" ref="I32">IF($I$2="Тариф для жителей ЮФО",
INDEX(GRID!$B$4:$U$15,MATCH($I$7,GRID!$A$4:$A$15,0),MATCH(1,($U$2=GRID!$B$1:$U$1)*(КАЛЕНДАРЬ!U33=GRID!$B$3:$U$3),0))*GRID!$P$36,
ROUNDUP(INDEX(GRID!$B$4:$U$15,MATCH($I$7,GRID!$A$4:$A$15,0),MATCH(1,($U$2=GRID!$B$1:$U$1)*(КАЛЕНДАРЬ!U33=GRID!$B$3:$U$3),0))*GRID!$P$36*(1-GRID!$P$37),0))</f>
        <v>71238</v>
      </c>
      <c r="J32" s="8" cm="1">
        <f t="array" ref="J32">IF($I$2="Тариф для жителей ЮФО",
INDEX(GRID!$B$18:$U$29,MATCH($I$7,GRID!$A$18:$A$29,0),MATCH(1,($U$2=GRID!$B$1:$U$1)*(КАЛЕНДАРЬ!U33=GRID!$B$3:$U$3),0))*GRID!$P$36,
ROUNDUP(INDEX(GRID!$B$18:$U$29,MATCH($I$7,GRID!$A$18:$A$29,0),MATCH(1,($U$2=GRID!$B$1:$U$1)*(КАЛЕНДАРЬ!U33=GRID!$B$3:$U$3),0))*GRID!$P$36*(1-GRID!$P$37),0))</f>
        <v>75888</v>
      </c>
      <c r="K32" s="57" t="s">
        <v>119</v>
      </c>
      <c r="L32" s="57" t="s">
        <v>119</v>
      </c>
      <c r="M32" s="8" cm="1">
        <f t="array" ref="M32">IF($I$2="Тариф для жителей ЮФО",
INDEX(GRID!$B$4:$U$15,MATCH($M$7,GRID!$A$4:$A$15,0),MATCH(1,($U$2=GRID!$B$1:$U$1)*(КАЛЕНДАРЬ!U33=GRID!$B$3:$U$3),0))*GRID!$P$36,
ROUNDUP(INDEX(GRID!$B$4:$U$15,MATCH($M$7,GRID!$A$4:$A$15,0),MATCH(1,($U$2=GRID!$B$1:$U$1)*(КАЛЕНДАРЬ!U33=GRID!$B$3:$U$3),0))*GRID!$P$36*(1-GRID!$P$37),0))</f>
        <v>102672</v>
      </c>
      <c r="N32" s="8" cm="1">
        <f t="array" ref="N32">IF($I$2="Тариф для жителей ЮФО",
INDEX(GRID!$B$18:$U$29,MATCH($M$7,GRID!$A$18:$A$29,0),MATCH(1,($U$2=GRID!$B$1:$U$1)*(КАЛЕНДАРЬ!U33=GRID!$B$3:$U$3),0))*GRID!$P$36,
ROUNDUP(INDEX(GRID!$B$18:$U$29,MATCH($M$7,GRID!$A$18:$A$29,0),MATCH(1,($U$2=GRID!$B$1:$U$1)*(КАЛЕНДАРЬ!U33=GRID!$B$3:$U$3),0))*GRID!$P$36*(1-GRID!$P$37),0))</f>
        <v>107322</v>
      </c>
      <c r="O32" s="57" t="s">
        <v>119</v>
      </c>
      <c r="P32" s="8" cm="1">
        <f t="array" ref="P32">IF($I$2="Тариф для жителей ЮФО",
INDEX(GRID!$B$18:$U$29,MATCH($P$7,GRID!$A$18:$A$29,0),MATCH(1,($U$2=GRID!$B$1:$U$1)*(КАЛЕНДАРЬ!U33=GRID!$B$3:$U$3),0))*GRID!$P$36,
ROUNDUP(INDEX(GRID!$B$18:$U$29,MATCH($P$7,GRID!$A$18:$A$29,0),MATCH(1,($U$2=GRID!$B$1:$U$1)*(КАЛЕНДАРЬ!U33=GRID!$B$3:$U$3),0))*GRID!$P$36*(1-GRID!$P$37),0))</f>
        <v>185349</v>
      </c>
      <c r="Q32" s="57" t="s">
        <v>119</v>
      </c>
      <c r="R32" s="57" t="s">
        <v>119</v>
      </c>
      <c r="S32" s="57" t="s">
        <v>119</v>
      </c>
      <c r="T32" s="57" t="s">
        <v>119</v>
      </c>
    </row>
    <row r="33" spans="1:20" hidden="1">
      <c r="A33" s="148" t="s">
        <v>15</v>
      </c>
      <c r="B33" s="149">
        <v>31</v>
      </c>
      <c r="C33" s="8" cm="1">
        <f t="array" ref="C33">IF($I$2="Тариф для жителей ЮФО",
INDEX(GRID!$B$4:$U$15,MATCH($C$7,GRID!$A$4:$A$15,0),MATCH(1,($U$2=GRID!$B$1:$U$1)*(КАЛЕНДАРЬ!U34=GRID!$B$3:$U$3),0))*GRID!$P$36,
ROUNDUP(INDEX(GRID!$B$4:$U$15,MATCH($C$7,GRID!$A$4:$A$15,0),MATCH(1,($U$2=GRID!$B$1:$U$1)*(КАЛЕНДАРЬ!U34=GRID!$B$3:$U$3),0))*GRID!$P$36*(1-GRID!$P$37),0))</f>
        <v>48918</v>
      </c>
      <c r="D33" s="8" cm="1">
        <f t="array" ref="D33">IF($I$2="Тариф для жителей ЮФО",
INDEX(GRID!$B$18:$U$29,MATCH($C$7,GRID!$A$18:$A$29,0),MATCH(1,($U$2=GRID!$B$1:$U$1)*(КАЛЕНДАРЬ!U34=GRID!$B$3:$U$3),0))*GRID!$P$36,
ROUNDUP(INDEX(GRID!$B$18:$U$29,MATCH($C$7,GRID!$A$18:$A$29,0),MATCH(1,($U$2=GRID!$B$1:$U$1)*(КАЛЕНДАРЬ!U34=GRID!$B$3:$U$3),0))*GRID!$P$36*(1-GRID!$P$37),0))</f>
        <v>53568</v>
      </c>
      <c r="E33" s="8" cm="1">
        <f t="array" ref="E33">IF($I$2="Тариф для жителей ЮФО",
INDEX(GRID!$B$4:$U$15,MATCH($E$7,GRID!$A$4:$A$15,0),MATCH(1,($U$2=GRID!$B$1:$U$1)*(КАЛЕНДАРЬ!U34=GRID!$B$3:$U$3),0))*GRID!$P$36,
ROUNDUP(INDEX(GRID!$B$4:$U$15,MATCH($E$7,GRID!$A$4:$A$15,0),MATCH(1,($U$2=GRID!$B$1:$U$1)*(КАЛЕНДАРЬ!U34=GRID!$B$3:$U$3),0))*GRID!$P$36*(1-GRID!$P$37),0))</f>
        <v>57753</v>
      </c>
      <c r="F33" s="8" cm="1">
        <f t="array" ref="F33">IF($I$2="Тариф для жителей ЮФО",
INDEX(GRID!$B$18:$U$29,MATCH($E$7,GRID!$A$18:$A$29,0),MATCH(1,($U$2=GRID!$B$1:$U$1)*(КАЛЕНДАРЬ!U34=GRID!$B$3:$U$3),0))*GRID!$P$36,
ROUNDUP(INDEX(GRID!$B$18:$U$29,MATCH($E$7,GRID!$A$18:$A$29,0),MATCH(1,($U$2=GRID!$B$1:$U$1)*(КАЛЕНДАРЬ!U34=GRID!$B$3:$U$3),0))*GRID!$P$36*(1-GRID!$P$37),0))</f>
        <v>62403</v>
      </c>
      <c r="G33" s="57" t="s">
        <v>119</v>
      </c>
      <c r="H33" s="57" t="s">
        <v>119</v>
      </c>
      <c r="I33" s="8" cm="1">
        <f t="array" ref="I33">IF($I$2="Тариф для жителей ЮФО",
INDEX(GRID!$B$4:$U$15,MATCH($I$7,GRID!$A$4:$A$15,0),MATCH(1,($U$2=GRID!$B$1:$U$1)*(КАЛЕНДАРЬ!U34=GRID!$B$3:$U$3),0))*GRID!$P$36,
ROUNDUP(INDEX(GRID!$B$4:$U$15,MATCH($I$7,GRID!$A$4:$A$15,0),MATCH(1,($U$2=GRID!$B$1:$U$1)*(КАЛЕНДАРЬ!U34=GRID!$B$3:$U$3),0))*GRID!$P$36*(1-GRID!$P$37),0))</f>
        <v>71238</v>
      </c>
      <c r="J33" s="8" cm="1">
        <f t="array" ref="J33">IF($I$2="Тариф для жителей ЮФО",
INDEX(GRID!$B$18:$U$29,MATCH($I$7,GRID!$A$18:$A$29,0),MATCH(1,($U$2=GRID!$B$1:$U$1)*(КАЛЕНДАРЬ!U34=GRID!$B$3:$U$3),0))*GRID!$P$36,
ROUNDUP(INDEX(GRID!$B$18:$U$29,MATCH($I$7,GRID!$A$18:$A$29,0),MATCH(1,($U$2=GRID!$B$1:$U$1)*(КАЛЕНДАРЬ!U34=GRID!$B$3:$U$3),0))*GRID!$P$36*(1-GRID!$P$37),0))</f>
        <v>75888</v>
      </c>
      <c r="K33" s="57" t="s">
        <v>119</v>
      </c>
      <c r="L33" s="57" t="s">
        <v>119</v>
      </c>
      <c r="M33" s="8" cm="1">
        <f t="array" ref="M33">IF($I$2="Тариф для жителей ЮФО",
INDEX(GRID!$B$4:$U$15,MATCH($M$7,GRID!$A$4:$A$15,0),MATCH(1,($U$2=GRID!$B$1:$U$1)*(КАЛЕНДАРЬ!U34=GRID!$B$3:$U$3),0))*GRID!$P$36,
ROUNDUP(INDEX(GRID!$B$4:$U$15,MATCH($M$7,GRID!$A$4:$A$15,0),MATCH(1,($U$2=GRID!$B$1:$U$1)*(КАЛЕНДАРЬ!U34=GRID!$B$3:$U$3),0))*GRID!$P$36*(1-GRID!$P$37),0))</f>
        <v>102672</v>
      </c>
      <c r="N33" s="8" cm="1">
        <f t="array" ref="N33">IF($I$2="Тариф для жителей ЮФО",
INDEX(GRID!$B$18:$U$29,MATCH($M$7,GRID!$A$18:$A$29,0),MATCH(1,($U$2=GRID!$B$1:$U$1)*(КАЛЕНДАРЬ!U34=GRID!$B$3:$U$3),0))*GRID!$P$36,
ROUNDUP(INDEX(GRID!$B$18:$U$29,MATCH($M$7,GRID!$A$18:$A$29,0),MATCH(1,($U$2=GRID!$B$1:$U$1)*(КАЛЕНДАРЬ!U34=GRID!$B$3:$U$3),0))*GRID!$P$36*(1-GRID!$P$37),0))</f>
        <v>107322</v>
      </c>
      <c r="O33" s="57" t="s">
        <v>119</v>
      </c>
      <c r="P33" s="8" cm="1">
        <f t="array" ref="P33">IF($I$2="Тариф для жителей ЮФО",
INDEX(GRID!$B$18:$U$29,MATCH($P$7,GRID!$A$18:$A$29,0),MATCH(1,($U$2=GRID!$B$1:$U$1)*(КАЛЕНДАРЬ!U34=GRID!$B$3:$U$3),0))*GRID!$P$36,
ROUNDUP(INDEX(GRID!$B$18:$U$29,MATCH($P$7,GRID!$A$18:$A$29,0),MATCH(1,($U$2=GRID!$B$1:$U$1)*(КАЛЕНДАРЬ!U34=GRID!$B$3:$U$3),0))*GRID!$P$36*(1-GRID!$P$37),0))</f>
        <v>185349</v>
      </c>
      <c r="Q33" s="57" t="s">
        <v>119</v>
      </c>
      <c r="R33" s="57" t="s">
        <v>119</v>
      </c>
      <c r="S33" s="57" t="s">
        <v>119</v>
      </c>
      <c r="T33" s="57" t="s">
        <v>119</v>
      </c>
    </row>
    <row r="34" spans="1:20" hidden="1">
      <c r="A34" s="146"/>
      <c r="B34" s="147"/>
      <c r="C34" s="100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</row>
    <row r="35" spans="1:20" s="9" customFormat="1" ht="17.25" hidden="1" customHeight="1">
      <c r="A3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</row>
    <row r="36" spans="1:20" hidden="1">
      <c r="A36" s="172" t="s">
        <v>107</v>
      </c>
      <c r="B36" s="173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</row>
    <row r="37" spans="1:20" ht="56.25" hidden="1" customHeight="1">
      <c r="A37" s="174" t="s">
        <v>8</v>
      </c>
      <c r="B37" s="175"/>
      <c r="C37" s="178" t="s">
        <v>101</v>
      </c>
      <c r="D37" s="179"/>
      <c r="E37" s="164" t="s">
        <v>93</v>
      </c>
      <c r="F37" s="165"/>
      <c r="G37" s="252" t="s">
        <v>94</v>
      </c>
      <c r="H37" s="253"/>
      <c r="I37" s="208" t="s">
        <v>95</v>
      </c>
      <c r="J37" s="208"/>
      <c r="K37" s="166" t="s">
        <v>96</v>
      </c>
      <c r="L37" s="166"/>
      <c r="M37" s="170" t="s">
        <v>97</v>
      </c>
      <c r="N37" s="170"/>
      <c r="O37" s="88" t="s">
        <v>71</v>
      </c>
      <c r="P37" s="22" t="s">
        <v>72</v>
      </c>
      <c r="Q37" s="23" t="s">
        <v>73</v>
      </c>
      <c r="R37" s="88" t="s">
        <v>74</v>
      </c>
      <c r="S37" s="88" t="s">
        <v>75</v>
      </c>
      <c r="T37" s="88" t="s">
        <v>76</v>
      </c>
    </row>
    <row r="38" spans="1:20" hidden="1">
      <c r="A38" s="176"/>
      <c r="B38" s="177"/>
      <c r="C38" s="27" t="s">
        <v>9</v>
      </c>
      <c r="D38" s="55" t="s">
        <v>10</v>
      </c>
      <c r="E38" s="55" t="s">
        <v>9</v>
      </c>
      <c r="F38" s="55" t="s">
        <v>10</v>
      </c>
      <c r="G38" s="55" t="s">
        <v>9</v>
      </c>
      <c r="H38" s="55" t="s">
        <v>10</v>
      </c>
      <c r="I38" s="55" t="s">
        <v>9</v>
      </c>
      <c r="J38" s="55" t="s">
        <v>10</v>
      </c>
      <c r="K38" s="55" t="s">
        <v>9</v>
      </c>
      <c r="L38" s="55" t="s">
        <v>10</v>
      </c>
      <c r="M38" s="55" t="s">
        <v>9</v>
      </c>
      <c r="N38" s="55" t="s">
        <v>10</v>
      </c>
      <c r="O38" s="55" t="s">
        <v>99</v>
      </c>
      <c r="P38" s="55" t="s">
        <v>100</v>
      </c>
      <c r="Q38" s="55" t="s">
        <v>100</v>
      </c>
      <c r="R38" s="55" t="s">
        <v>118</v>
      </c>
      <c r="S38" s="55" t="s">
        <v>118</v>
      </c>
      <c r="T38" s="55" t="s">
        <v>118</v>
      </c>
    </row>
    <row r="39" spans="1:20" hidden="1">
      <c r="A39" s="148" t="s">
        <v>16</v>
      </c>
      <c r="B39" s="149">
        <v>1</v>
      </c>
      <c r="C39" s="8" cm="1">
        <f t="array" ref="C39">IF($I$2="Тариф для жителей ЮФО",
INDEX(GRID!$B$4:$U$15,MATCH($C$7,GRID!$A$4:$A$15,0),MATCH(1,($U$2=GRID!$B$1:$U$1)*(КАЛЕНДАРЬ!X4=GRID!$B$3:$U$3),0))*GRID!$P$36,
ROUNDUP(INDEX(GRID!$B$4:$U$15,MATCH($C$7,GRID!$A$4:$A$15,0),MATCH(1,($U$2=GRID!$B$1:$U$1)*(КАЛЕНДАРЬ!X4=GRID!$B$3:$U$3),0))*GRID!$P$36*(1-GRID!$P$37),0))</f>
        <v>53289</v>
      </c>
      <c r="D39" s="8" cm="1">
        <f t="array" ref="D39">IF($I$2="Тариф для жителей ЮФО",
INDEX(GRID!$B$18:$U$29,MATCH($C$7,GRID!$A$18:$A$29,0),MATCH(1,($U$2=GRID!$B$1:$U$1)*(КАЛЕНДАРЬ!X4=GRID!$B$3:$U$3),0))*GRID!$P$36,
ROUNDUP(INDEX(GRID!$B$18:$U$29,MATCH($C$7,GRID!$A$18:$A$29,0),MATCH(1,($U$2=GRID!$B$1:$U$1)*(КАЛЕНДАРЬ!X4=GRID!$B$3:$U$3),0))*GRID!$P$36*(1-GRID!$P$37),0))</f>
        <v>57939</v>
      </c>
      <c r="E39" s="8" cm="1">
        <f t="array" ref="E39">IF($I$2="Тариф для жителей ЮФО",
INDEX(GRID!$B$4:$U$15,MATCH($E$7,GRID!$A$4:$A$15,0),MATCH(1,($U$2=GRID!$B$1:$U$1)*(КАЛЕНДАРЬ!X4=GRID!$B$3:$U$3),0))*GRID!$P$36,
ROUNDUP(INDEX(GRID!$B$4:$U$15,MATCH($E$7,GRID!$A$4:$A$15,0),MATCH(1,($U$2=GRID!$B$1:$U$1)*(КАЛЕНДАРЬ!X4=GRID!$B$3:$U$3),0))*GRID!$P$36*(1-GRID!$P$37),0))</f>
        <v>62682</v>
      </c>
      <c r="F39" s="8" cm="1">
        <f t="array" ref="F39">IF($I$2="Тариф для жителей ЮФО",
INDEX(GRID!$B$18:$U$29,MATCH($E$7,GRID!$A$18:$A$29,0),MATCH(1,($U$2=GRID!$B$1:$U$1)*(КАЛЕНДАРЬ!X4=GRID!$B$3:$U$3),0))*GRID!$P$36,
ROUNDUP(INDEX(GRID!$B$18:$U$29,MATCH($E$7,GRID!$A$18:$A$29,0),MATCH(1,($U$2=GRID!$B$1:$U$1)*(КАЛЕНДАРЬ!X4=GRID!$B$3:$U$3),0))*GRID!$P$36*(1-GRID!$P$37),0))</f>
        <v>67332</v>
      </c>
      <c r="G39" s="57" t="s">
        <v>119</v>
      </c>
      <c r="H39" s="57" t="s">
        <v>119</v>
      </c>
      <c r="I39" s="8" cm="1">
        <f t="array" ref="I39">IF($I$2="Тариф для жителей ЮФО",
INDEX(GRID!$B$4:$U$15,MATCH($I$7,GRID!$A$4:$A$15,0),MATCH(1,($U$2=GRID!$B$1:$U$1)*(КАЛЕНДАРЬ!X4=GRID!$B$3:$U$3),0))*GRID!$P$36,
ROUNDUP(INDEX(GRID!$B$4:$U$15,MATCH($I$7,GRID!$A$4:$A$15,0),MATCH(1,($U$2=GRID!$B$1:$U$1)*(КАЛЕНДАРЬ!X4=GRID!$B$3:$U$3),0))*GRID!$P$36*(1-GRID!$P$37),0))</f>
        <v>76725</v>
      </c>
      <c r="J39" s="8" cm="1">
        <f t="array" ref="J39">IF($I$2="Тариф для жителей ЮФО",
INDEX(GRID!$B$18:$U$29,MATCH($I$7,GRID!$A$18:$A$29,0),MATCH(1,($U$2=GRID!$B$1:$U$1)*(КАЛЕНДАРЬ!X4=GRID!$B$3:$U$3),0))*GRID!$P$36,
ROUNDUP(INDEX(GRID!$B$18:$U$29,MATCH($I$7,GRID!$A$18:$A$29,0),MATCH(1,($U$2=GRID!$B$1:$U$1)*(КАЛЕНДАРЬ!X4=GRID!$B$3:$U$3),0))*GRID!$P$36*(1-GRID!$P$37),0))</f>
        <v>81375</v>
      </c>
      <c r="K39" s="57" t="s">
        <v>119</v>
      </c>
      <c r="L39" s="57" t="s">
        <v>119</v>
      </c>
      <c r="M39" s="8" cm="1">
        <f t="array" ref="M39">IF($I$2="Тариф для жителей ЮФО",
INDEX(GRID!$B$4:$U$15,MATCH($M$7,GRID!$A$4:$A$15,0),MATCH(1,($U$2=GRID!$B$1:$U$1)*(КАЛЕНДАРЬ!X4=GRID!$B$3:$U$3),0))*GRID!$P$36,
ROUNDUP(INDEX(GRID!$B$4:$U$15,MATCH($M$7,GRID!$A$4:$A$15,0),MATCH(1,($U$2=GRID!$B$1:$U$1)*(КАЛЕНДАРЬ!X4=GRID!$B$3:$U$3),0))*GRID!$P$36*(1-GRID!$P$37),0))</f>
        <v>110019</v>
      </c>
      <c r="N39" s="8" cm="1">
        <f t="array" ref="N39">IF($I$2="Тариф для жителей ЮФО",
INDEX(GRID!$B$18:$U$29,MATCH($M$7,GRID!$A$18:$A$29,0),MATCH(1,($U$2=GRID!$B$1:$U$1)*(КАЛЕНДАРЬ!X4=GRID!$B$3:$U$3),0))*GRID!$P$36,
ROUNDUP(INDEX(GRID!$B$18:$U$29,MATCH($M$7,GRID!$A$18:$A$29,0),MATCH(1,($U$2=GRID!$B$1:$U$1)*(КАЛЕНДАРЬ!X4=GRID!$B$3:$U$3),0))*GRID!$P$36*(1-GRID!$P$37),0))</f>
        <v>114669</v>
      </c>
      <c r="O39" s="57" t="s">
        <v>119</v>
      </c>
      <c r="P39" s="8" cm="1">
        <f t="array" ref="P39">IF($I$2="Тариф для жителей ЮФО",
INDEX(GRID!$B$18:$U$29,MATCH($P$7,GRID!$A$18:$A$29,0),MATCH(1,($U$2=GRID!$B$1:$U$1)*(КАЛЕНДАРЬ!X4=GRID!$B$3:$U$3),0))*GRID!$P$36,
ROUNDUP(INDEX(GRID!$B$18:$U$29,MATCH($P$7,GRID!$A$18:$A$29,0),MATCH(1,($U$2=GRID!$B$1:$U$1)*(КАЛЕНДАРЬ!X4=GRID!$B$3:$U$3),0))*GRID!$P$36*(1-GRID!$P$37),0))</f>
        <v>194277</v>
      </c>
      <c r="Q39" s="57" t="s">
        <v>119</v>
      </c>
      <c r="R39" s="57" t="s">
        <v>119</v>
      </c>
      <c r="S39" s="57" t="s">
        <v>119</v>
      </c>
      <c r="T39" s="57" t="s">
        <v>119</v>
      </c>
    </row>
    <row r="40" spans="1:20" hidden="1">
      <c r="A40" s="148" t="s">
        <v>17</v>
      </c>
      <c r="B40" s="149">
        <v>2</v>
      </c>
      <c r="C40" s="8" cm="1">
        <f t="array" ref="C40">IF($I$2="Тариф для жителей ЮФО",
INDEX(GRID!$B$4:$U$15,MATCH($C$7,GRID!$A$4:$A$15,0),MATCH(1,($U$2=GRID!$B$1:$U$1)*(КАЛЕНДАРЬ!X5=GRID!$B$3:$U$3),0))*GRID!$P$36,
ROUNDUP(INDEX(GRID!$B$4:$U$15,MATCH($C$7,GRID!$A$4:$A$15,0),MATCH(1,($U$2=GRID!$B$1:$U$1)*(КАЛЕНДАРЬ!X5=GRID!$B$3:$U$3),0))*GRID!$P$36*(1-GRID!$P$37),0))</f>
        <v>53289</v>
      </c>
      <c r="D40" s="8" cm="1">
        <f t="array" ref="D40">IF($I$2="Тариф для жителей ЮФО",
INDEX(GRID!$B$18:$U$29,MATCH($C$7,GRID!$A$18:$A$29,0),MATCH(1,($U$2=GRID!$B$1:$U$1)*(КАЛЕНДАРЬ!X5=GRID!$B$3:$U$3),0))*GRID!$P$36,
ROUNDUP(INDEX(GRID!$B$18:$U$29,MATCH($C$7,GRID!$A$18:$A$29,0),MATCH(1,($U$2=GRID!$B$1:$U$1)*(КАЛЕНДАРЬ!X5=GRID!$B$3:$U$3),0))*GRID!$P$36*(1-GRID!$P$37),0))</f>
        <v>57939</v>
      </c>
      <c r="E40" s="8" cm="1">
        <f t="array" ref="E40">IF($I$2="Тариф для жителей ЮФО",
INDEX(GRID!$B$4:$U$15,MATCH($E$7,GRID!$A$4:$A$15,0),MATCH(1,($U$2=GRID!$B$1:$U$1)*(КАЛЕНДАРЬ!X5=GRID!$B$3:$U$3),0))*GRID!$P$36,
ROUNDUP(INDEX(GRID!$B$4:$U$15,MATCH($E$7,GRID!$A$4:$A$15,0),MATCH(1,($U$2=GRID!$B$1:$U$1)*(КАЛЕНДАРЬ!X5=GRID!$B$3:$U$3),0))*GRID!$P$36*(1-GRID!$P$37),0))</f>
        <v>62682</v>
      </c>
      <c r="F40" s="8" cm="1">
        <f t="array" ref="F40">IF($I$2="Тариф для жителей ЮФО",
INDEX(GRID!$B$18:$U$29,MATCH($E$7,GRID!$A$18:$A$29,0),MATCH(1,($U$2=GRID!$B$1:$U$1)*(КАЛЕНДАРЬ!X5=GRID!$B$3:$U$3),0))*GRID!$P$36,
ROUNDUP(INDEX(GRID!$B$18:$U$29,MATCH($E$7,GRID!$A$18:$A$29,0),MATCH(1,($U$2=GRID!$B$1:$U$1)*(КАЛЕНДАРЬ!X5=GRID!$B$3:$U$3),0))*GRID!$P$36*(1-GRID!$P$37),0))</f>
        <v>67332</v>
      </c>
      <c r="G40" s="57" t="s">
        <v>119</v>
      </c>
      <c r="H40" s="57" t="s">
        <v>119</v>
      </c>
      <c r="I40" s="8" cm="1">
        <f t="array" ref="I40">IF($I$2="Тариф для жителей ЮФО",
INDEX(GRID!$B$4:$U$15,MATCH($I$7,GRID!$A$4:$A$15,0),MATCH(1,($U$2=GRID!$B$1:$U$1)*(КАЛЕНДАРЬ!X5=GRID!$B$3:$U$3),0))*GRID!$P$36,
ROUNDUP(INDEX(GRID!$B$4:$U$15,MATCH($I$7,GRID!$A$4:$A$15,0),MATCH(1,($U$2=GRID!$B$1:$U$1)*(КАЛЕНДАРЬ!X5=GRID!$B$3:$U$3),0))*GRID!$P$36*(1-GRID!$P$37),0))</f>
        <v>76725</v>
      </c>
      <c r="J40" s="8" cm="1">
        <f t="array" ref="J40">IF($I$2="Тариф для жителей ЮФО",
INDEX(GRID!$B$18:$U$29,MATCH($I$7,GRID!$A$18:$A$29,0),MATCH(1,($U$2=GRID!$B$1:$U$1)*(КАЛЕНДАРЬ!X5=GRID!$B$3:$U$3),0))*GRID!$P$36,
ROUNDUP(INDEX(GRID!$B$18:$U$29,MATCH($I$7,GRID!$A$18:$A$29,0),MATCH(1,($U$2=GRID!$B$1:$U$1)*(КАЛЕНДАРЬ!X5=GRID!$B$3:$U$3),0))*GRID!$P$36*(1-GRID!$P$37),0))</f>
        <v>81375</v>
      </c>
      <c r="K40" s="57" t="s">
        <v>119</v>
      </c>
      <c r="L40" s="57" t="s">
        <v>119</v>
      </c>
      <c r="M40" s="8" cm="1">
        <f t="array" ref="M40">IF($I$2="Тариф для жителей ЮФО",
INDEX(GRID!$B$4:$U$15,MATCH($M$7,GRID!$A$4:$A$15,0),MATCH(1,($U$2=GRID!$B$1:$U$1)*(КАЛЕНДАРЬ!X5=GRID!$B$3:$U$3),0))*GRID!$P$36,
ROUNDUP(INDEX(GRID!$B$4:$U$15,MATCH($M$7,GRID!$A$4:$A$15,0),MATCH(1,($U$2=GRID!$B$1:$U$1)*(КАЛЕНДАРЬ!X5=GRID!$B$3:$U$3),0))*GRID!$P$36*(1-GRID!$P$37),0))</f>
        <v>110019</v>
      </c>
      <c r="N40" s="8" cm="1">
        <f t="array" ref="N40">IF($I$2="Тариф для жителей ЮФО",
INDEX(GRID!$B$18:$U$29,MATCH($M$7,GRID!$A$18:$A$29,0),MATCH(1,($U$2=GRID!$B$1:$U$1)*(КАЛЕНДАРЬ!X5=GRID!$B$3:$U$3),0))*GRID!$P$36,
ROUNDUP(INDEX(GRID!$B$18:$U$29,MATCH($M$7,GRID!$A$18:$A$29,0),MATCH(1,($U$2=GRID!$B$1:$U$1)*(КАЛЕНДАРЬ!X5=GRID!$B$3:$U$3),0))*GRID!$P$36*(1-GRID!$P$37),0))</f>
        <v>114669</v>
      </c>
      <c r="O40" s="57" t="s">
        <v>119</v>
      </c>
      <c r="P40" s="8" cm="1">
        <f t="array" ref="P40">IF($I$2="Тариф для жителей ЮФО",
INDEX(GRID!$B$18:$U$29,MATCH($P$7,GRID!$A$18:$A$29,0),MATCH(1,($U$2=GRID!$B$1:$U$1)*(КАЛЕНДАРЬ!X5=GRID!$B$3:$U$3),0))*GRID!$P$36,
ROUNDUP(INDEX(GRID!$B$18:$U$29,MATCH($P$7,GRID!$A$18:$A$29,0),MATCH(1,($U$2=GRID!$B$1:$U$1)*(КАЛЕНДАРЬ!X5=GRID!$B$3:$U$3),0))*GRID!$P$36*(1-GRID!$P$37),0))</f>
        <v>194277</v>
      </c>
      <c r="Q40" s="57" t="s">
        <v>119</v>
      </c>
      <c r="R40" s="57" t="s">
        <v>119</v>
      </c>
      <c r="S40" s="57" t="s">
        <v>119</v>
      </c>
      <c r="T40" s="57" t="s">
        <v>119</v>
      </c>
    </row>
    <row r="41" spans="1:20" hidden="1">
      <c r="A41" s="148" t="s">
        <v>11</v>
      </c>
      <c r="B41" s="149">
        <v>3</v>
      </c>
      <c r="C41" s="8" cm="1">
        <f t="array" ref="C41">IF($I$2="Тариф для жителей ЮФО",
INDEX(GRID!$B$4:$U$15,MATCH($C$7,GRID!$A$4:$A$15,0),MATCH(1,($U$2=GRID!$B$1:$U$1)*(КАЛЕНДАРЬ!X6=GRID!$B$3:$U$3),0))*GRID!$P$36,
ROUNDUP(INDEX(GRID!$B$4:$U$15,MATCH($C$7,GRID!$A$4:$A$15,0),MATCH(1,($U$2=GRID!$B$1:$U$1)*(КАЛЕНДАРЬ!X6=GRID!$B$3:$U$3),0))*GRID!$P$36*(1-GRID!$P$37),0))</f>
        <v>53289</v>
      </c>
      <c r="D41" s="8" cm="1">
        <f t="array" ref="D41">IF($I$2="Тариф для жителей ЮФО",
INDEX(GRID!$B$18:$U$29,MATCH($C$7,GRID!$A$18:$A$29,0),MATCH(1,($U$2=GRID!$B$1:$U$1)*(КАЛЕНДАРЬ!X6=GRID!$B$3:$U$3),0))*GRID!$P$36,
ROUNDUP(INDEX(GRID!$B$18:$U$29,MATCH($C$7,GRID!$A$18:$A$29,0),MATCH(1,($U$2=GRID!$B$1:$U$1)*(КАЛЕНДАРЬ!X6=GRID!$B$3:$U$3),0))*GRID!$P$36*(1-GRID!$P$37),0))</f>
        <v>57939</v>
      </c>
      <c r="E41" s="8" cm="1">
        <f t="array" ref="E41">IF($I$2="Тариф для жителей ЮФО",
INDEX(GRID!$B$4:$U$15,MATCH($E$7,GRID!$A$4:$A$15,0),MATCH(1,($U$2=GRID!$B$1:$U$1)*(КАЛЕНДАРЬ!X6=GRID!$B$3:$U$3),0))*GRID!$P$36,
ROUNDUP(INDEX(GRID!$B$4:$U$15,MATCH($E$7,GRID!$A$4:$A$15,0),MATCH(1,($U$2=GRID!$B$1:$U$1)*(КАЛЕНДАРЬ!X6=GRID!$B$3:$U$3),0))*GRID!$P$36*(1-GRID!$P$37),0))</f>
        <v>62682</v>
      </c>
      <c r="F41" s="8" cm="1">
        <f t="array" ref="F41">IF($I$2="Тариф для жителей ЮФО",
INDEX(GRID!$B$18:$U$29,MATCH($E$7,GRID!$A$18:$A$29,0),MATCH(1,($U$2=GRID!$B$1:$U$1)*(КАЛЕНДАРЬ!X6=GRID!$B$3:$U$3),0))*GRID!$P$36,
ROUNDUP(INDEX(GRID!$B$18:$U$29,MATCH($E$7,GRID!$A$18:$A$29,0),MATCH(1,($U$2=GRID!$B$1:$U$1)*(КАЛЕНДАРЬ!X6=GRID!$B$3:$U$3),0))*GRID!$P$36*(1-GRID!$P$37),0))</f>
        <v>67332</v>
      </c>
      <c r="G41" s="57" t="s">
        <v>119</v>
      </c>
      <c r="H41" s="57" t="s">
        <v>119</v>
      </c>
      <c r="I41" s="8" cm="1">
        <f t="array" ref="I41">IF($I$2="Тариф для жителей ЮФО",
INDEX(GRID!$B$4:$U$15,MATCH($I$7,GRID!$A$4:$A$15,0),MATCH(1,($U$2=GRID!$B$1:$U$1)*(КАЛЕНДАРЬ!X6=GRID!$B$3:$U$3),0))*GRID!$P$36,
ROUNDUP(INDEX(GRID!$B$4:$U$15,MATCH($I$7,GRID!$A$4:$A$15,0),MATCH(1,($U$2=GRID!$B$1:$U$1)*(КАЛЕНДАРЬ!X6=GRID!$B$3:$U$3),0))*GRID!$P$36*(1-GRID!$P$37),0))</f>
        <v>76725</v>
      </c>
      <c r="J41" s="8" cm="1">
        <f t="array" ref="J41">IF($I$2="Тариф для жителей ЮФО",
INDEX(GRID!$B$18:$U$29,MATCH($I$7,GRID!$A$18:$A$29,0),MATCH(1,($U$2=GRID!$B$1:$U$1)*(КАЛЕНДАРЬ!X6=GRID!$B$3:$U$3),0))*GRID!$P$36,
ROUNDUP(INDEX(GRID!$B$18:$U$29,MATCH($I$7,GRID!$A$18:$A$29,0),MATCH(1,($U$2=GRID!$B$1:$U$1)*(КАЛЕНДАРЬ!X6=GRID!$B$3:$U$3),0))*GRID!$P$36*(1-GRID!$P$37),0))</f>
        <v>81375</v>
      </c>
      <c r="K41" s="57" t="s">
        <v>119</v>
      </c>
      <c r="L41" s="57" t="s">
        <v>119</v>
      </c>
      <c r="M41" s="8" cm="1">
        <f t="array" ref="M41">IF($I$2="Тариф для жителей ЮФО",
INDEX(GRID!$B$4:$U$15,MATCH($M$7,GRID!$A$4:$A$15,0),MATCH(1,($U$2=GRID!$B$1:$U$1)*(КАЛЕНДАРЬ!X6=GRID!$B$3:$U$3),0))*GRID!$P$36,
ROUNDUP(INDEX(GRID!$B$4:$U$15,MATCH($M$7,GRID!$A$4:$A$15,0),MATCH(1,($U$2=GRID!$B$1:$U$1)*(КАЛЕНДАРЬ!X6=GRID!$B$3:$U$3),0))*GRID!$P$36*(1-GRID!$P$37),0))</f>
        <v>110019</v>
      </c>
      <c r="N41" s="8" cm="1">
        <f t="array" ref="N41">IF($I$2="Тариф для жителей ЮФО",
INDEX(GRID!$B$18:$U$29,MATCH($M$7,GRID!$A$18:$A$29,0),MATCH(1,($U$2=GRID!$B$1:$U$1)*(КАЛЕНДАРЬ!X6=GRID!$B$3:$U$3),0))*GRID!$P$36,
ROUNDUP(INDEX(GRID!$B$18:$U$29,MATCH($M$7,GRID!$A$18:$A$29,0),MATCH(1,($U$2=GRID!$B$1:$U$1)*(КАЛЕНДАРЬ!X6=GRID!$B$3:$U$3),0))*GRID!$P$36*(1-GRID!$P$37),0))</f>
        <v>114669</v>
      </c>
      <c r="O41" s="57" t="s">
        <v>119</v>
      </c>
      <c r="P41" s="8" cm="1">
        <f t="array" ref="P41">IF($I$2="Тариф для жителей ЮФО",
INDEX(GRID!$B$18:$U$29,MATCH($P$7,GRID!$A$18:$A$29,0),MATCH(1,($U$2=GRID!$B$1:$U$1)*(КАЛЕНДАРЬ!X6=GRID!$B$3:$U$3),0))*GRID!$P$36,
ROUNDUP(INDEX(GRID!$B$18:$U$29,MATCH($P$7,GRID!$A$18:$A$29,0),MATCH(1,($U$2=GRID!$B$1:$U$1)*(КАЛЕНДАРЬ!X6=GRID!$B$3:$U$3),0))*GRID!$P$36*(1-GRID!$P$37),0))</f>
        <v>194277</v>
      </c>
      <c r="Q41" s="57" t="s">
        <v>119</v>
      </c>
      <c r="R41" s="57" t="s">
        <v>119</v>
      </c>
      <c r="S41" s="57" t="s">
        <v>119</v>
      </c>
      <c r="T41" s="57" t="s">
        <v>119</v>
      </c>
    </row>
    <row r="42" spans="1:20" hidden="1">
      <c r="A42" s="148" t="s">
        <v>12</v>
      </c>
      <c r="B42" s="149">
        <v>4</v>
      </c>
      <c r="C42" s="8" cm="1">
        <f t="array" ref="C42">IF($I$2="Тариф для жителей ЮФО",
INDEX(GRID!$B$4:$U$15,MATCH($C$7,GRID!$A$4:$A$15,0),MATCH(1,($U$2=GRID!$B$1:$U$1)*(КАЛЕНДАРЬ!X7=GRID!$B$3:$U$3),0))*GRID!$P$36,
ROUNDUP(INDEX(GRID!$B$4:$U$15,MATCH($C$7,GRID!$A$4:$A$15,0),MATCH(1,($U$2=GRID!$B$1:$U$1)*(КАЛЕНДАРЬ!X7=GRID!$B$3:$U$3),0))*GRID!$P$36*(1-GRID!$P$37),0))</f>
        <v>53289</v>
      </c>
      <c r="D42" s="8" cm="1">
        <f t="array" ref="D42">IF($I$2="Тариф для жителей ЮФО",
INDEX(GRID!$B$18:$U$29,MATCH($C$7,GRID!$A$18:$A$29,0),MATCH(1,($U$2=GRID!$B$1:$U$1)*(КАЛЕНДАРЬ!X7=GRID!$B$3:$U$3),0))*GRID!$P$36,
ROUNDUP(INDEX(GRID!$B$18:$U$29,MATCH($C$7,GRID!$A$18:$A$29,0),MATCH(1,($U$2=GRID!$B$1:$U$1)*(КАЛЕНДАРЬ!X7=GRID!$B$3:$U$3),0))*GRID!$P$36*(1-GRID!$P$37),0))</f>
        <v>57939</v>
      </c>
      <c r="E42" s="8" cm="1">
        <f t="array" ref="E42">IF($I$2="Тариф для жителей ЮФО",
INDEX(GRID!$B$4:$U$15,MATCH($E$7,GRID!$A$4:$A$15,0),MATCH(1,($U$2=GRID!$B$1:$U$1)*(КАЛЕНДАРЬ!X7=GRID!$B$3:$U$3),0))*GRID!$P$36,
ROUNDUP(INDEX(GRID!$B$4:$U$15,MATCH($E$7,GRID!$A$4:$A$15,0),MATCH(1,($U$2=GRID!$B$1:$U$1)*(КАЛЕНДАРЬ!X7=GRID!$B$3:$U$3),0))*GRID!$P$36*(1-GRID!$P$37),0))</f>
        <v>62682</v>
      </c>
      <c r="F42" s="8" cm="1">
        <f t="array" ref="F42">IF($I$2="Тариф для жителей ЮФО",
INDEX(GRID!$B$18:$U$29,MATCH($E$7,GRID!$A$18:$A$29,0),MATCH(1,($U$2=GRID!$B$1:$U$1)*(КАЛЕНДАРЬ!X7=GRID!$B$3:$U$3),0))*GRID!$P$36,
ROUNDUP(INDEX(GRID!$B$18:$U$29,MATCH($E$7,GRID!$A$18:$A$29,0),MATCH(1,($U$2=GRID!$B$1:$U$1)*(КАЛЕНДАРЬ!X7=GRID!$B$3:$U$3),0))*GRID!$P$36*(1-GRID!$P$37),0))</f>
        <v>67332</v>
      </c>
      <c r="G42" s="57" t="s">
        <v>119</v>
      </c>
      <c r="H42" s="57" t="s">
        <v>119</v>
      </c>
      <c r="I42" s="8" cm="1">
        <f t="array" ref="I42">IF($I$2="Тариф для жителей ЮФО",
INDEX(GRID!$B$4:$U$15,MATCH($I$7,GRID!$A$4:$A$15,0),MATCH(1,($U$2=GRID!$B$1:$U$1)*(КАЛЕНДАРЬ!X7=GRID!$B$3:$U$3),0))*GRID!$P$36,
ROUNDUP(INDEX(GRID!$B$4:$U$15,MATCH($I$7,GRID!$A$4:$A$15,0),MATCH(1,($U$2=GRID!$B$1:$U$1)*(КАЛЕНДАРЬ!X7=GRID!$B$3:$U$3),0))*GRID!$P$36*(1-GRID!$P$37),0))</f>
        <v>76725</v>
      </c>
      <c r="J42" s="8" cm="1">
        <f t="array" ref="J42">IF($I$2="Тариф для жителей ЮФО",
INDEX(GRID!$B$18:$U$29,MATCH($I$7,GRID!$A$18:$A$29,0),MATCH(1,($U$2=GRID!$B$1:$U$1)*(КАЛЕНДАРЬ!X7=GRID!$B$3:$U$3),0))*GRID!$P$36,
ROUNDUP(INDEX(GRID!$B$18:$U$29,MATCH($I$7,GRID!$A$18:$A$29,0),MATCH(1,($U$2=GRID!$B$1:$U$1)*(КАЛЕНДАРЬ!X7=GRID!$B$3:$U$3),0))*GRID!$P$36*(1-GRID!$P$37),0))</f>
        <v>81375</v>
      </c>
      <c r="K42" s="57" t="s">
        <v>119</v>
      </c>
      <c r="L42" s="57" t="s">
        <v>119</v>
      </c>
      <c r="M42" s="8" cm="1">
        <f t="array" ref="M42">IF($I$2="Тариф для жителей ЮФО",
INDEX(GRID!$B$4:$U$15,MATCH($M$7,GRID!$A$4:$A$15,0),MATCH(1,($U$2=GRID!$B$1:$U$1)*(КАЛЕНДАРЬ!X7=GRID!$B$3:$U$3),0))*GRID!$P$36,
ROUNDUP(INDEX(GRID!$B$4:$U$15,MATCH($M$7,GRID!$A$4:$A$15,0),MATCH(1,($U$2=GRID!$B$1:$U$1)*(КАЛЕНДАРЬ!X7=GRID!$B$3:$U$3),0))*GRID!$P$36*(1-GRID!$P$37),0))</f>
        <v>110019</v>
      </c>
      <c r="N42" s="8" cm="1">
        <f t="array" ref="N42">IF($I$2="Тариф для жителей ЮФО",
INDEX(GRID!$B$18:$U$29,MATCH($M$7,GRID!$A$18:$A$29,0),MATCH(1,($U$2=GRID!$B$1:$U$1)*(КАЛЕНДАРЬ!X7=GRID!$B$3:$U$3),0))*GRID!$P$36,
ROUNDUP(INDEX(GRID!$B$18:$U$29,MATCH($M$7,GRID!$A$18:$A$29,0),MATCH(1,($U$2=GRID!$B$1:$U$1)*(КАЛЕНДАРЬ!X7=GRID!$B$3:$U$3),0))*GRID!$P$36*(1-GRID!$P$37),0))</f>
        <v>114669</v>
      </c>
      <c r="O42" s="57" t="s">
        <v>119</v>
      </c>
      <c r="P42" s="8" cm="1">
        <f t="array" ref="P42">IF($I$2="Тариф для жителей ЮФО",
INDEX(GRID!$B$18:$U$29,MATCH($P$7,GRID!$A$18:$A$29,0),MATCH(1,($U$2=GRID!$B$1:$U$1)*(КАЛЕНДАРЬ!X7=GRID!$B$3:$U$3),0))*GRID!$P$36,
ROUNDUP(INDEX(GRID!$B$18:$U$29,MATCH($P$7,GRID!$A$18:$A$29,0),MATCH(1,($U$2=GRID!$B$1:$U$1)*(КАЛЕНДАРЬ!X7=GRID!$B$3:$U$3),0))*GRID!$P$36*(1-GRID!$P$37),0))</f>
        <v>194277</v>
      </c>
      <c r="Q42" s="57" t="s">
        <v>119</v>
      </c>
      <c r="R42" s="57" t="s">
        <v>119</v>
      </c>
      <c r="S42" s="57" t="s">
        <v>119</v>
      </c>
      <c r="T42" s="57" t="s">
        <v>119</v>
      </c>
    </row>
    <row r="43" spans="1:20" hidden="1">
      <c r="A43" s="148" t="s">
        <v>13</v>
      </c>
      <c r="B43" s="149">
        <v>5</v>
      </c>
      <c r="C43" s="8" cm="1">
        <f t="array" ref="C43">IF($I$2="Тариф для жителей ЮФО",
INDEX(GRID!$B$4:$U$15,MATCH($C$7,GRID!$A$4:$A$15,0),MATCH(1,($U$2=GRID!$B$1:$U$1)*(КАЛЕНДАРЬ!X8=GRID!$B$3:$U$3),0))*GRID!$P$36,
ROUNDUP(INDEX(GRID!$B$4:$U$15,MATCH($C$7,GRID!$A$4:$A$15,0),MATCH(1,($U$2=GRID!$B$1:$U$1)*(КАЛЕНДАРЬ!X8=GRID!$B$3:$U$3),0))*GRID!$P$36*(1-GRID!$P$37),0))</f>
        <v>53289</v>
      </c>
      <c r="D43" s="8" cm="1">
        <f t="array" ref="D43">IF($I$2="Тариф для жителей ЮФО",
INDEX(GRID!$B$18:$U$29,MATCH($C$7,GRID!$A$18:$A$29,0),MATCH(1,($U$2=GRID!$B$1:$U$1)*(КАЛЕНДАРЬ!X8=GRID!$B$3:$U$3),0))*GRID!$P$36,
ROUNDUP(INDEX(GRID!$B$18:$U$29,MATCH($C$7,GRID!$A$18:$A$29,0),MATCH(1,($U$2=GRID!$B$1:$U$1)*(КАЛЕНДАРЬ!X8=GRID!$B$3:$U$3),0))*GRID!$P$36*(1-GRID!$P$37),0))</f>
        <v>57939</v>
      </c>
      <c r="E43" s="8" cm="1">
        <f t="array" ref="E43">IF($I$2="Тариф для жителей ЮФО",
INDEX(GRID!$B$4:$U$15,MATCH($E$7,GRID!$A$4:$A$15,0),MATCH(1,($U$2=GRID!$B$1:$U$1)*(КАЛЕНДАРЬ!X8=GRID!$B$3:$U$3),0))*GRID!$P$36,
ROUNDUP(INDEX(GRID!$B$4:$U$15,MATCH($E$7,GRID!$A$4:$A$15,0),MATCH(1,($U$2=GRID!$B$1:$U$1)*(КАЛЕНДАРЬ!X8=GRID!$B$3:$U$3),0))*GRID!$P$36*(1-GRID!$P$37),0))</f>
        <v>62682</v>
      </c>
      <c r="F43" s="8" cm="1">
        <f t="array" ref="F43">IF($I$2="Тариф для жителей ЮФО",
INDEX(GRID!$B$18:$U$29,MATCH($E$7,GRID!$A$18:$A$29,0),MATCH(1,($U$2=GRID!$B$1:$U$1)*(КАЛЕНДАРЬ!X8=GRID!$B$3:$U$3),0))*GRID!$P$36,
ROUNDUP(INDEX(GRID!$B$18:$U$29,MATCH($E$7,GRID!$A$18:$A$29,0),MATCH(1,($U$2=GRID!$B$1:$U$1)*(КАЛЕНДАРЬ!X8=GRID!$B$3:$U$3),0))*GRID!$P$36*(1-GRID!$P$37),0))</f>
        <v>67332</v>
      </c>
      <c r="G43" s="57" t="s">
        <v>119</v>
      </c>
      <c r="H43" s="57" t="s">
        <v>119</v>
      </c>
      <c r="I43" s="8" cm="1">
        <f t="array" ref="I43">IF($I$2="Тариф для жителей ЮФО",
INDEX(GRID!$B$4:$U$15,MATCH($I$7,GRID!$A$4:$A$15,0),MATCH(1,($U$2=GRID!$B$1:$U$1)*(КАЛЕНДАРЬ!X8=GRID!$B$3:$U$3),0))*GRID!$P$36,
ROUNDUP(INDEX(GRID!$B$4:$U$15,MATCH($I$7,GRID!$A$4:$A$15,0),MATCH(1,($U$2=GRID!$B$1:$U$1)*(КАЛЕНДАРЬ!X8=GRID!$B$3:$U$3),0))*GRID!$P$36*(1-GRID!$P$37),0))</f>
        <v>76725</v>
      </c>
      <c r="J43" s="8" cm="1">
        <f t="array" ref="J43">IF($I$2="Тариф для жителей ЮФО",
INDEX(GRID!$B$18:$U$29,MATCH($I$7,GRID!$A$18:$A$29,0),MATCH(1,($U$2=GRID!$B$1:$U$1)*(КАЛЕНДАРЬ!X8=GRID!$B$3:$U$3),0))*GRID!$P$36,
ROUNDUP(INDEX(GRID!$B$18:$U$29,MATCH($I$7,GRID!$A$18:$A$29,0),MATCH(1,($U$2=GRID!$B$1:$U$1)*(КАЛЕНДАРЬ!X8=GRID!$B$3:$U$3),0))*GRID!$P$36*(1-GRID!$P$37),0))</f>
        <v>81375</v>
      </c>
      <c r="K43" s="57" t="s">
        <v>119</v>
      </c>
      <c r="L43" s="57" t="s">
        <v>119</v>
      </c>
      <c r="M43" s="8" cm="1">
        <f t="array" ref="M43">IF($I$2="Тариф для жителей ЮФО",
INDEX(GRID!$B$4:$U$15,MATCH($M$7,GRID!$A$4:$A$15,0),MATCH(1,($U$2=GRID!$B$1:$U$1)*(КАЛЕНДАРЬ!X8=GRID!$B$3:$U$3),0))*GRID!$P$36,
ROUNDUP(INDEX(GRID!$B$4:$U$15,MATCH($M$7,GRID!$A$4:$A$15,0),MATCH(1,($U$2=GRID!$B$1:$U$1)*(КАЛЕНДАРЬ!X8=GRID!$B$3:$U$3),0))*GRID!$P$36*(1-GRID!$P$37),0))</f>
        <v>110019</v>
      </c>
      <c r="N43" s="8" cm="1">
        <f t="array" ref="N43">IF($I$2="Тариф для жителей ЮФО",
INDEX(GRID!$B$18:$U$29,MATCH($M$7,GRID!$A$18:$A$29,0),MATCH(1,($U$2=GRID!$B$1:$U$1)*(КАЛЕНДАРЬ!X8=GRID!$B$3:$U$3),0))*GRID!$P$36,
ROUNDUP(INDEX(GRID!$B$18:$U$29,MATCH($M$7,GRID!$A$18:$A$29,0),MATCH(1,($U$2=GRID!$B$1:$U$1)*(КАЛЕНДАРЬ!X8=GRID!$B$3:$U$3),0))*GRID!$P$36*(1-GRID!$P$37),0))</f>
        <v>114669</v>
      </c>
      <c r="O43" s="57" t="s">
        <v>119</v>
      </c>
      <c r="P43" s="8" cm="1">
        <f t="array" ref="P43">IF($I$2="Тариф для жителей ЮФО",
INDEX(GRID!$B$18:$U$29,MATCH($P$7,GRID!$A$18:$A$29,0),MATCH(1,($U$2=GRID!$B$1:$U$1)*(КАЛЕНДАРЬ!X8=GRID!$B$3:$U$3),0))*GRID!$P$36,
ROUNDUP(INDEX(GRID!$B$18:$U$29,MATCH($P$7,GRID!$A$18:$A$29,0),MATCH(1,($U$2=GRID!$B$1:$U$1)*(КАЛЕНДАРЬ!X8=GRID!$B$3:$U$3),0))*GRID!$P$36*(1-GRID!$P$37),0))</f>
        <v>194277</v>
      </c>
      <c r="Q43" s="57" t="s">
        <v>119</v>
      </c>
      <c r="R43" s="57" t="s">
        <v>119</v>
      </c>
      <c r="S43" s="57" t="s">
        <v>119</v>
      </c>
      <c r="T43" s="57" t="s">
        <v>119</v>
      </c>
    </row>
    <row r="44" spans="1:20" hidden="1">
      <c r="A44" s="148" t="s">
        <v>14</v>
      </c>
      <c r="B44" s="149">
        <v>6</v>
      </c>
      <c r="C44" s="8" cm="1">
        <f t="array" ref="C44">IF($I$2="Тариф для жителей ЮФО",
INDEX(GRID!$B$4:$U$15,MATCH($C$7,GRID!$A$4:$A$15,0),MATCH(1,($U$2=GRID!$B$1:$U$1)*(КАЛЕНДАРЬ!X9=GRID!$B$3:$U$3),0))*GRID!$P$36,
ROUNDUP(INDEX(GRID!$B$4:$U$15,MATCH($C$7,GRID!$A$4:$A$15,0),MATCH(1,($U$2=GRID!$B$1:$U$1)*(КАЛЕНДАРЬ!X9=GRID!$B$3:$U$3),0))*GRID!$P$36*(1-GRID!$P$37),0))</f>
        <v>53289</v>
      </c>
      <c r="D44" s="8" cm="1">
        <f t="array" ref="D44">IF($I$2="Тариф для жителей ЮФО",
INDEX(GRID!$B$18:$U$29,MATCH($C$7,GRID!$A$18:$A$29,0),MATCH(1,($U$2=GRID!$B$1:$U$1)*(КАЛЕНДАРЬ!X9=GRID!$B$3:$U$3),0))*GRID!$P$36,
ROUNDUP(INDEX(GRID!$B$18:$U$29,MATCH($C$7,GRID!$A$18:$A$29,0),MATCH(1,($U$2=GRID!$B$1:$U$1)*(КАЛЕНДАРЬ!X9=GRID!$B$3:$U$3),0))*GRID!$P$36*(1-GRID!$P$37),0))</f>
        <v>57939</v>
      </c>
      <c r="E44" s="8" cm="1">
        <f t="array" ref="E44">IF($I$2="Тариф для жителей ЮФО",
INDEX(GRID!$B$4:$U$15,MATCH($E$7,GRID!$A$4:$A$15,0),MATCH(1,($U$2=GRID!$B$1:$U$1)*(КАЛЕНДАРЬ!X9=GRID!$B$3:$U$3),0))*GRID!$P$36,
ROUNDUP(INDEX(GRID!$B$4:$U$15,MATCH($E$7,GRID!$A$4:$A$15,0),MATCH(1,($U$2=GRID!$B$1:$U$1)*(КАЛЕНДАРЬ!X9=GRID!$B$3:$U$3),0))*GRID!$P$36*(1-GRID!$P$37),0))</f>
        <v>62682</v>
      </c>
      <c r="F44" s="8" cm="1">
        <f t="array" ref="F44">IF($I$2="Тариф для жителей ЮФО",
INDEX(GRID!$B$18:$U$29,MATCH($E$7,GRID!$A$18:$A$29,0),MATCH(1,($U$2=GRID!$B$1:$U$1)*(КАЛЕНДАРЬ!X9=GRID!$B$3:$U$3),0))*GRID!$P$36,
ROUNDUP(INDEX(GRID!$B$18:$U$29,MATCH($E$7,GRID!$A$18:$A$29,0),MATCH(1,($U$2=GRID!$B$1:$U$1)*(КАЛЕНДАРЬ!X9=GRID!$B$3:$U$3),0))*GRID!$P$36*(1-GRID!$P$37),0))</f>
        <v>67332</v>
      </c>
      <c r="G44" s="57" t="s">
        <v>119</v>
      </c>
      <c r="H44" s="57" t="s">
        <v>119</v>
      </c>
      <c r="I44" s="8" cm="1">
        <f t="array" ref="I44">IF($I$2="Тариф для жителей ЮФО",
INDEX(GRID!$B$4:$U$15,MATCH($I$7,GRID!$A$4:$A$15,0),MATCH(1,($U$2=GRID!$B$1:$U$1)*(КАЛЕНДАРЬ!X9=GRID!$B$3:$U$3),0))*GRID!$P$36,
ROUNDUP(INDEX(GRID!$B$4:$U$15,MATCH($I$7,GRID!$A$4:$A$15,0),MATCH(1,($U$2=GRID!$B$1:$U$1)*(КАЛЕНДАРЬ!X9=GRID!$B$3:$U$3),0))*GRID!$P$36*(1-GRID!$P$37),0))</f>
        <v>76725</v>
      </c>
      <c r="J44" s="8" cm="1">
        <f t="array" ref="J44">IF($I$2="Тариф для жителей ЮФО",
INDEX(GRID!$B$18:$U$29,MATCH($I$7,GRID!$A$18:$A$29,0),MATCH(1,($U$2=GRID!$B$1:$U$1)*(КАЛЕНДАРЬ!X9=GRID!$B$3:$U$3),0))*GRID!$P$36,
ROUNDUP(INDEX(GRID!$B$18:$U$29,MATCH($I$7,GRID!$A$18:$A$29,0),MATCH(1,($U$2=GRID!$B$1:$U$1)*(КАЛЕНДАРЬ!X9=GRID!$B$3:$U$3),0))*GRID!$P$36*(1-GRID!$P$37),0))</f>
        <v>81375</v>
      </c>
      <c r="K44" s="57" t="s">
        <v>119</v>
      </c>
      <c r="L44" s="57" t="s">
        <v>119</v>
      </c>
      <c r="M44" s="8" cm="1">
        <f t="array" ref="M44">IF($I$2="Тариф для жителей ЮФО",
INDEX(GRID!$B$4:$U$15,MATCH($M$7,GRID!$A$4:$A$15,0),MATCH(1,($U$2=GRID!$B$1:$U$1)*(КАЛЕНДАРЬ!X9=GRID!$B$3:$U$3),0))*GRID!$P$36,
ROUNDUP(INDEX(GRID!$B$4:$U$15,MATCH($M$7,GRID!$A$4:$A$15,0),MATCH(1,($U$2=GRID!$B$1:$U$1)*(КАЛЕНДАРЬ!X9=GRID!$B$3:$U$3),0))*GRID!$P$36*(1-GRID!$P$37),0))</f>
        <v>110019</v>
      </c>
      <c r="N44" s="8" cm="1">
        <f t="array" ref="N44">IF($I$2="Тариф для жителей ЮФО",
INDEX(GRID!$B$18:$U$29,MATCH($M$7,GRID!$A$18:$A$29,0),MATCH(1,($U$2=GRID!$B$1:$U$1)*(КАЛЕНДАРЬ!X9=GRID!$B$3:$U$3),0))*GRID!$P$36,
ROUNDUP(INDEX(GRID!$B$18:$U$29,MATCH($M$7,GRID!$A$18:$A$29,0),MATCH(1,($U$2=GRID!$B$1:$U$1)*(КАЛЕНДАРЬ!X9=GRID!$B$3:$U$3),0))*GRID!$P$36*(1-GRID!$P$37),0))</f>
        <v>114669</v>
      </c>
      <c r="O44" s="57" t="s">
        <v>119</v>
      </c>
      <c r="P44" s="8" cm="1">
        <f t="array" ref="P44">IF($I$2="Тариф для жителей ЮФО",
INDEX(GRID!$B$18:$U$29,MATCH($P$7,GRID!$A$18:$A$29,0),MATCH(1,($U$2=GRID!$B$1:$U$1)*(КАЛЕНДАРЬ!X9=GRID!$B$3:$U$3),0))*GRID!$P$36,
ROUNDUP(INDEX(GRID!$B$18:$U$29,MATCH($P$7,GRID!$A$18:$A$29,0),MATCH(1,($U$2=GRID!$B$1:$U$1)*(КАЛЕНДАРЬ!X9=GRID!$B$3:$U$3),0))*GRID!$P$36*(1-GRID!$P$37),0))</f>
        <v>194277</v>
      </c>
      <c r="Q44" s="57" t="s">
        <v>119</v>
      </c>
      <c r="R44" s="57" t="s">
        <v>119</v>
      </c>
      <c r="S44" s="57" t="s">
        <v>119</v>
      </c>
      <c r="T44" s="57" t="s">
        <v>119</v>
      </c>
    </row>
    <row r="45" spans="1:20" hidden="1">
      <c r="A45" s="148" t="s">
        <v>15</v>
      </c>
      <c r="B45" s="149">
        <v>7</v>
      </c>
      <c r="C45" s="8" cm="1">
        <f t="array" ref="C45">IF($I$2="Тариф для жителей ЮФО",
INDEX(GRID!$B$4:$U$15,MATCH($C$7,GRID!$A$4:$A$15,0),MATCH(1,($U$2=GRID!$B$1:$U$1)*(КАЛЕНДАРЬ!X10=GRID!$B$3:$U$3),0))*GRID!$P$36,
ROUNDUP(INDEX(GRID!$B$4:$U$15,MATCH($C$7,GRID!$A$4:$A$15,0),MATCH(1,($U$2=GRID!$B$1:$U$1)*(КАЛЕНДАРЬ!X10=GRID!$B$3:$U$3),0))*GRID!$P$36*(1-GRID!$P$37),0))</f>
        <v>57939</v>
      </c>
      <c r="D45" s="8" cm="1">
        <f t="array" ref="D45">IF($I$2="Тариф для жителей ЮФО",
INDEX(GRID!$B$18:$U$29,MATCH($C$7,GRID!$A$18:$A$29,0),MATCH(1,($U$2=GRID!$B$1:$U$1)*(КАЛЕНДАРЬ!X10=GRID!$B$3:$U$3),0))*GRID!$P$36,
ROUNDUP(INDEX(GRID!$B$18:$U$29,MATCH($C$7,GRID!$A$18:$A$29,0),MATCH(1,($U$2=GRID!$B$1:$U$1)*(КАЛЕНДАРЬ!X10=GRID!$B$3:$U$3),0))*GRID!$P$36*(1-GRID!$P$37),0))</f>
        <v>62589</v>
      </c>
      <c r="E45" s="8" cm="1">
        <f t="array" ref="E45">IF($I$2="Тариф для жителей ЮФО",
INDEX(GRID!$B$4:$U$15,MATCH($E$7,GRID!$A$4:$A$15,0),MATCH(1,($U$2=GRID!$B$1:$U$1)*(КАЛЕНДАРЬ!X10=GRID!$B$3:$U$3),0))*GRID!$P$36,
ROUNDUP(INDEX(GRID!$B$4:$U$15,MATCH($E$7,GRID!$A$4:$A$15,0),MATCH(1,($U$2=GRID!$B$1:$U$1)*(КАЛЕНДАРЬ!X10=GRID!$B$3:$U$3),0))*GRID!$P$36*(1-GRID!$P$37),0))</f>
        <v>67797</v>
      </c>
      <c r="F45" s="8" cm="1">
        <f t="array" ref="F45">IF($I$2="Тариф для жителей ЮФО",
INDEX(GRID!$B$18:$U$29,MATCH($E$7,GRID!$A$18:$A$29,0),MATCH(1,($U$2=GRID!$B$1:$U$1)*(КАЛЕНДАРЬ!X10=GRID!$B$3:$U$3),0))*GRID!$P$36,
ROUNDUP(INDEX(GRID!$B$18:$U$29,MATCH($E$7,GRID!$A$18:$A$29,0),MATCH(1,($U$2=GRID!$B$1:$U$1)*(КАЛЕНДАРЬ!X10=GRID!$B$3:$U$3),0))*GRID!$P$36*(1-GRID!$P$37),0))</f>
        <v>72447</v>
      </c>
      <c r="G45" s="57" t="s">
        <v>119</v>
      </c>
      <c r="H45" s="57" t="s">
        <v>119</v>
      </c>
      <c r="I45" s="8" cm="1">
        <f t="array" ref="I45">IF($I$2="Тариф для жителей ЮФО",
INDEX(GRID!$B$4:$U$15,MATCH($I$7,GRID!$A$4:$A$15,0),MATCH(1,($U$2=GRID!$B$1:$U$1)*(КАЛЕНДАРЬ!X10=GRID!$B$3:$U$3),0))*GRID!$P$36,
ROUNDUP(INDEX(GRID!$B$4:$U$15,MATCH($I$7,GRID!$A$4:$A$15,0),MATCH(1,($U$2=GRID!$B$1:$U$1)*(КАЛЕНДАРЬ!X10=GRID!$B$3:$U$3),0))*GRID!$P$36*(1-GRID!$P$37),0))</f>
        <v>82770</v>
      </c>
      <c r="J45" s="8" cm="1">
        <f t="array" ref="J45">IF($I$2="Тариф для жителей ЮФО",
INDEX(GRID!$B$18:$U$29,MATCH($I$7,GRID!$A$18:$A$29,0),MATCH(1,($U$2=GRID!$B$1:$U$1)*(КАЛЕНДАРЬ!X10=GRID!$B$3:$U$3),0))*GRID!$P$36,
ROUNDUP(INDEX(GRID!$B$18:$U$29,MATCH($I$7,GRID!$A$18:$A$29,0),MATCH(1,($U$2=GRID!$B$1:$U$1)*(КАЛЕНДАРЬ!X10=GRID!$B$3:$U$3),0))*GRID!$P$36*(1-GRID!$P$37),0))</f>
        <v>87420</v>
      </c>
      <c r="K45" s="57" t="s">
        <v>119</v>
      </c>
      <c r="L45" s="57" t="s">
        <v>119</v>
      </c>
      <c r="M45" s="8" cm="1">
        <f t="array" ref="M45">IF($I$2="Тариф для жителей ЮФО",
INDEX(GRID!$B$4:$U$15,MATCH($M$7,GRID!$A$4:$A$15,0),MATCH(1,($U$2=GRID!$B$1:$U$1)*(КАЛЕНДАРЬ!X10=GRID!$B$3:$U$3),0))*GRID!$P$36,
ROUNDUP(INDEX(GRID!$B$4:$U$15,MATCH($M$7,GRID!$A$4:$A$15,0),MATCH(1,($U$2=GRID!$B$1:$U$1)*(КАЛЕНДАРЬ!X10=GRID!$B$3:$U$3),0))*GRID!$P$36*(1-GRID!$P$37),0))</f>
        <v>117831</v>
      </c>
      <c r="N45" s="8" cm="1">
        <f t="array" ref="N45">IF($I$2="Тариф для жителей ЮФО",
INDEX(GRID!$B$18:$U$29,MATCH($M$7,GRID!$A$18:$A$29,0),MATCH(1,($U$2=GRID!$B$1:$U$1)*(КАЛЕНДАРЬ!X10=GRID!$B$3:$U$3),0))*GRID!$P$36,
ROUNDUP(INDEX(GRID!$B$18:$U$29,MATCH($M$7,GRID!$A$18:$A$29,0),MATCH(1,($U$2=GRID!$B$1:$U$1)*(КАЛЕНДАРЬ!X10=GRID!$B$3:$U$3),0))*GRID!$P$36*(1-GRID!$P$37),0))</f>
        <v>122481</v>
      </c>
      <c r="O45" s="57" t="s">
        <v>119</v>
      </c>
      <c r="P45" s="8" cm="1">
        <f t="array" ref="P45">IF($I$2="Тариф для жителей ЮФО",
INDEX(GRID!$B$18:$U$29,MATCH($P$7,GRID!$A$18:$A$29,0),MATCH(1,($U$2=GRID!$B$1:$U$1)*(КАЛЕНДАРЬ!X10=GRID!$B$3:$U$3),0))*GRID!$P$36,
ROUNDUP(INDEX(GRID!$B$18:$U$29,MATCH($P$7,GRID!$A$18:$A$29,0),MATCH(1,($U$2=GRID!$B$1:$U$1)*(КАЛЕНДАРЬ!X10=GRID!$B$3:$U$3),0))*GRID!$P$36*(1-GRID!$P$37),0))</f>
        <v>203763</v>
      </c>
      <c r="Q45" s="57" t="s">
        <v>119</v>
      </c>
      <c r="R45" s="57" t="s">
        <v>119</v>
      </c>
      <c r="S45" s="57" t="s">
        <v>119</v>
      </c>
      <c r="T45" s="57" t="s">
        <v>119</v>
      </c>
    </row>
    <row r="46" spans="1:20" hidden="1">
      <c r="A46" s="148" t="s">
        <v>16</v>
      </c>
      <c r="B46" s="149">
        <v>8</v>
      </c>
      <c r="C46" s="8" cm="1">
        <f t="array" ref="C46">IF($I$2="Тариф для жителей ЮФО",
INDEX(GRID!$B$4:$U$15,MATCH($C$7,GRID!$A$4:$A$15,0),MATCH(1,($U$2=GRID!$B$1:$U$1)*(КАЛЕНДАРЬ!X11=GRID!$B$3:$U$3),0))*GRID!$P$36,
ROUNDUP(INDEX(GRID!$B$4:$U$15,MATCH($C$7,GRID!$A$4:$A$15,0),MATCH(1,($U$2=GRID!$B$1:$U$1)*(КАЛЕНДАРЬ!X11=GRID!$B$3:$U$3),0))*GRID!$P$36*(1-GRID!$P$37),0))</f>
        <v>57939</v>
      </c>
      <c r="D46" s="8" cm="1">
        <f t="array" ref="D46">IF($I$2="Тариф для жителей ЮФО",
INDEX(GRID!$B$18:$U$29,MATCH($C$7,GRID!$A$18:$A$29,0),MATCH(1,($U$2=GRID!$B$1:$U$1)*(КАЛЕНДАРЬ!X11=GRID!$B$3:$U$3),0))*GRID!$P$36,
ROUNDUP(INDEX(GRID!$B$18:$U$29,MATCH($C$7,GRID!$A$18:$A$29,0),MATCH(1,($U$2=GRID!$B$1:$U$1)*(КАЛЕНДАРЬ!X11=GRID!$B$3:$U$3),0))*GRID!$P$36*(1-GRID!$P$37),0))</f>
        <v>62589</v>
      </c>
      <c r="E46" s="8" cm="1">
        <f t="array" ref="E46">IF($I$2="Тариф для жителей ЮФО",
INDEX(GRID!$B$4:$U$15,MATCH($E$7,GRID!$A$4:$A$15,0),MATCH(1,($U$2=GRID!$B$1:$U$1)*(КАЛЕНДАРЬ!X11=GRID!$B$3:$U$3),0))*GRID!$P$36,
ROUNDUP(INDEX(GRID!$B$4:$U$15,MATCH($E$7,GRID!$A$4:$A$15,0),MATCH(1,($U$2=GRID!$B$1:$U$1)*(КАЛЕНДАРЬ!X11=GRID!$B$3:$U$3),0))*GRID!$P$36*(1-GRID!$P$37),0))</f>
        <v>67797</v>
      </c>
      <c r="F46" s="8" cm="1">
        <f t="array" ref="F46">IF($I$2="Тариф для жителей ЮФО",
INDEX(GRID!$B$18:$U$29,MATCH($E$7,GRID!$A$18:$A$29,0),MATCH(1,($U$2=GRID!$B$1:$U$1)*(КАЛЕНДАРЬ!X11=GRID!$B$3:$U$3),0))*GRID!$P$36,
ROUNDUP(INDEX(GRID!$B$18:$U$29,MATCH($E$7,GRID!$A$18:$A$29,0),MATCH(1,($U$2=GRID!$B$1:$U$1)*(КАЛЕНДАРЬ!X11=GRID!$B$3:$U$3),0))*GRID!$P$36*(1-GRID!$P$37),0))</f>
        <v>72447</v>
      </c>
      <c r="G46" s="57" t="s">
        <v>119</v>
      </c>
      <c r="H46" s="57" t="s">
        <v>119</v>
      </c>
      <c r="I46" s="8" cm="1">
        <f t="array" ref="I46">IF($I$2="Тариф для жителей ЮФО",
INDEX(GRID!$B$4:$U$15,MATCH($I$7,GRID!$A$4:$A$15,0),MATCH(1,($U$2=GRID!$B$1:$U$1)*(КАЛЕНДАРЬ!X11=GRID!$B$3:$U$3),0))*GRID!$P$36,
ROUNDUP(INDEX(GRID!$B$4:$U$15,MATCH($I$7,GRID!$A$4:$A$15,0),MATCH(1,($U$2=GRID!$B$1:$U$1)*(КАЛЕНДАРЬ!X11=GRID!$B$3:$U$3),0))*GRID!$P$36*(1-GRID!$P$37),0))</f>
        <v>82770</v>
      </c>
      <c r="J46" s="8" cm="1">
        <f t="array" ref="J46">IF($I$2="Тариф для жителей ЮФО",
INDEX(GRID!$B$18:$U$29,MATCH($I$7,GRID!$A$18:$A$29,0),MATCH(1,($U$2=GRID!$B$1:$U$1)*(КАЛЕНДАРЬ!X11=GRID!$B$3:$U$3),0))*GRID!$P$36,
ROUNDUP(INDEX(GRID!$B$18:$U$29,MATCH($I$7,GRID!$A$18:$A$29,0),MATCH(1,($U$2=GRID!$B$1:$U$1)*(КАЛЕНДАРЬ!X11=GRID!$B$3:$U$3),0))*GRID!$P$36*(1-GRID!$P$37),0))</f>
        <v>87420</v>
      </c>
      <c r="K46" s="57" t="s">
        <v>119</v>
      </c>
      <c r="L46" s="57" t="s">
        <v>119</v>
      </c>
      <c r="M46" s="8" cm="1">
        <f t="array" ref="M46">IF($I$2="Тариф для жителей ЮФО",
INDEX(GRID!$B$4:$U$15,MATCH($M$7,GRID!$A$4:$A$15,0),MATCH(1,($U$2=GRID!$B$1:$U$1)*(КАЛЕНДАРЬ!X11=GRID!$B$3:$U$3),0))*GRID!$P$36,
ROUNDUP(INDEX(GRID!$B$4:$U$15,MATCH($M$7,GRID!$A$4:$A$15,0),MATCH(1,($U$2=GRID!$B$1:$U$1)*(КАЛЕНДАРЬ!X11=GRID!$B$3:$U$3),0))*GRID!$P$36*(1-GRID!$P$37),0))</f>
        <v>117831</v>
      </c>
      <c r="N46" s="8" cm="1">
        <f t="array" ref="N46">IF($I$2="Тариф для жителей ЮФО",
INDEX(GRID!$B$18:$U$29,MATCH($M$7,GRID!$A$18:$A$29,0),MATCH(1,($U$2=GRID!$B$1:$U$1)*(КАЛЕНДАРЬ!X11=GRID!$B$3:$U$3),0))*GRID!$P$36,
ROUNDUP(INDEX(GRID!$B$18:$U$29,MATCH($M$7,GRID!$A$18:$A$29,0),MATCH(1,($U$2=GRID!$B$1:$U$1)*(КАЛЕНДАРЬ!X11=GRID!$B$3:$U$3),0))*GRID!$P$36*(1-GRID!$P$37),0))</f>
        <v>122481</v>
      </c>
      <c r="O46" s="57" t="s">
        <v>119</v>
      </c>
      <c r="P46" s="8" cm="1">
        <f t="array" ref="P46">IF($I$2="Тариф для жителей ЮФО",
INDEX(GRID!$B$18:$U$29,MATCH($P$7,GRID!$A$18:$A$29,0),MATCH(1,($U$2=GRID!$B$1:$U$1)*(КАЛЕНДАРЬ!X11=GRID!$B$3:$U$3),0))*GRID!$P$36,
ROUNDUP(INDEX(GRID!$B$18:$U$29,MATCH($P$7,GRID!$A$18:$A$29,0),MATCH(1,($U$2=GRID!$B$1:$U$1)*(КАЛЕНДАРЬ!X11=GRID!$B$3:$U$3),0))*GRID!$P$36*(1-GRID!$P$37),0))</f>
        <v>203763</v>
      </c>
      <c r="Q46" s="57" t="s">
        <v>119</v>
      </c>
      <c r="R46" s="57" t="s">
        <v>119</v>
      </c>
      <c r="S46" s="57" t="s">
        <v>119</v>
      </c>
      <c r="T46" s="57" t="s">
        <v>119</v>
      </c>
    </row>
    <row r="47" spans="1:20" hidden="1">
      <c r="A47" s="148" t="s">
        <v>17</v>
      </c>
      <c r="B47" s="149">
        <v>9</v>
      </c>
      <c r="C47" s="8" cm="1">
        <f t="array" ref="C47">IF($I$2="Тариф для жителей ЮФО",
INDEX(GRID!$B$4:$U$15,MATCH($C$7,GRID!$A$4:$A$15,0),MATCH(1,($U$2=GRID!$B$1:$U$1)*(КАЛЕНДАРЬ!X12=GRID!$B$3:$U$3),0))*GRID!$P$36,
ROUNDUP(INDEX(GRID!$B$4:$U$15,MATCH($C$7,GRID!$A$4:$A$15,0),MATCH(1,($U$2=GRID!$B$1:$U$1)*(КАЛЕНДАРЬ!X12=GRID!$B$3:$U$3),0))*GRID!$P$36*(1-GRID!$P$37),0))</f>
        <v>53289</v>
      </c>
      <c r="D47" s="8" cm="1">
        <f t="array" ref="D47">IF($I$2="Тариф для жителей ЮФО",
INDEX(GRID!$B$18:$U$29,MATCH($C$7,GRID!$A$18:$A$29,0),MATCH(1,($U$2=GRID!$B$1:$U$1)*(КАЛЕНДАРЬ!X12=GRID!$B$3:$U$3),0))*GRID!$P$36,
ROUNDUP(INDEX(GRID!$B$18:$U$29,MATCH($C$7,GRID!$A$18:$A$29,0),MATCH(1,($U$2=GRID!$B$1:$U$1)*(КАЛЕНДАРЬ!X12=GRID!$B$3:$U$3),0))*GRID!$P$36*(1-GRID!$P$37),0))</f>
        <v>57939</v>
      </c>
      <c r="E47" s="8" cm="1">
        <f t="array" ref="E47">IF($I$2="Тариф для жителей ЮФО",
INDEX(GRID!$B$4:$U$15,MATCH($E$7,GRID!$A$4:$A$15,0),MATCH(1,($U$2=GRID!$B$1:$U$1)*(КАЛЕНДАРЬ!X12=GRID!$B$3:$U$3),0))*GRID!$P$36,
ROUNDUP(INDEX(GRID!$B$4:$U$15,MATCH($E$7,GRID!$A$4:$A$15,0),MATCH(1,($U$2=GRID!$B$1:$U$1)*(КАЛЕНДАРЬ!X12=GRID!$B$3:$U$3),0))*GRID!$P$36*(1-GRID!$P$37),0))</f>
        <v>62682</v>
      </c>
      <c r="F47" s="8" cm="1">
        <f t="array" ref="F47">IF($I$2="Тариф для жителей ЮФО",
INDEX(GRID!$B$18:$U$29,MATCH($E$7,GRID!$A$18:$A$29,0),MATCH(1,($U$2=GRID!$B$1:$U$1)*(КАЛЕНДАРЬ!X12=GRID!$B$3:$U$3),0))*GRID!$P$36,
ROUNDUP(INDEX(GRID!$B$18:$U$29,MATCH($E$7,GRID!$A$18:$A$29,0),MATCH(1,($U$2=GRID!$B$1:$U$1)*(КАЛЕНДАРЬ!X12=GRID!$B$3:$U$3),0))*GRID!$P$36*(1-GRID!$P$37),0))</f>
        <v>67332</v>
      </c>
      <c r="G47" s="57" t="s">
        <v>119</v>
      </c>
      <c r="H47" s="57" t="s">
        <v>119</v>
      </c>
      <c r="I47" s="8" cm="1">
        <f t="array" ref="I47">IF($I$2="Тариф для жителей ЮФО",
INDEX(GRID!$B$4:$U$15,MATCH($I$7,GRID!$A$4:$A$15,0),MATCH(1,($U$2=GRID!$B$1:$U$1)*(КАЛЕНДАРЬ!X12=GRID!$B$3:$U$3),0))*GRID!$P$36,
ROUNDUP(INDEX(GRID!$B$4:$U$15,MATCH($I$7,GRID!$A$4:$A$15,0),MATCH(1,($U$2=GRID!$B$1:$U$1)*(КАЛЕНДАРЬ!X12=GRID!$B$3:$U$3),0))*GRID!$P$36*(1-GRID!$P$37),0))</f>
        <v>76725</v>
      </c>
      <c r="J47" s="8" cm="1">
        <f t="array" ref="J47">IF($I$2="Тариф для жителей ЮФО",
INDEX(GRID!$B$18:$U$29,MATCH($I$7,GRID!$A$18:$A$29,0),MATCH(1,($U$2=GRID!$B$1:$U$1)*(КАЛЕНДАРЬ!X12=GRID!$B$3:$U$3),0))*GRID!$P$36,
ROUNDUP(INDEX(GRID!$B$18:$U$29,MATCH($I$7,GRID!$A$18:$A$29,0),MATCH(1,($U$2=GRID!$B$1:$U$1)*(КАЛЕНДАРЬ!X12=GRID!$B$3:$U$3),0))*GRID!$P$36*(1-GRID!$P$37),0))</f>
        <v>81375</v>
      </c>
      <c r="K47" s="57" t="s">
        <v>119</v>
      </c>
      <c r="L47" s="57" t="s">
        <v>119</v>
      </c>
      <c r="M47" s="8" cm="1">
        <f t="array" ref="M47">IF($I$2="Тариф для жителей ЮФО",
INDEX(GRID!$B$4:$U$15,MATCH($M$7,GRID!$A$4:$A$15,0),MATCH(1,($U$2=GRID!$B$1:$U$1)*(КАЛЕНДАРЬ!X12=GRID!$B$3:$U$3),0))*GRID!$P$36,
ROUNDUP(INDEX(GRID!$B$4:$U$15,MATCH($M$7,GRID!$A$4:$A$15,0),MATCH(1,($U$2=GRID!$B$1:$U$1)*(КАЛЕНДАРЬ!X12=GRID!$B$3:$U$3),0))*GRID!$P$36*(1-GRID!$P$37),0))</f>
        <v>110019</v>
      </c>
      <c r="N47" s="8" cm="1">
        <f t="array" ref="N47">IF($I$2="Тариф для жителей ЮФО",
INDEX(GRID!$B$18:$U$29,MATCH($M$7,GRID!$A$18:$A$29,0),MATCH(1,($U$2=GRID!$B$1:$U$1)*(КАЛЕНДАРЬ!X12=GRID!$B$3:$U$3),0))*GRID!$P$36,
ROUNDUP(INDEX(GRID!$B$18:$U$29,MATCH($M$7,GRID!$A$18:$A$29,0),MATCH(1,($U$2=GRID!$B$1:$U$1)*(КАЛЕНДАРЬ!X12=GRID!$B$3:$U$3),0))*GRID!$P$36*(1-GRID!$P$37),0))</f>
        <v>114669</v>
      </c>
      <c r="O47" s="57" t="s">
        <v>119</v>
      </c>
      <c r="P47" s="8" cm="1">
        <f t="array" ref="P47">IF($I$2="Тариф для жителей ЮФО",
INDEX(GRID!$B$18:$U$29,MATCH($P$7,GRID!$A$18:$A$29,0),MATCH(1,($U$2=GRID!$B$1:$U$1)*(КАЛЕНДАРЬ!X12=GRID!$B$3:$U$3),0))*GRID!$P$36,
ROUNDUP(INDEX(GRID!$B$18:$U$29,MATCH($P$7,GRID!$A$18:$A$29,0),MATCH(1,($U$2=GRID!$B$1:$U$1)*(КАЛЕНДАРЬ!X12=GRID!$B$3:$U$3),0))*GRID!$P$36*(1-GRID!$P$37),0))</f>
        <v>194277</v>
      </c>
      <c r="Q47" s="57" t="s">
        <v>119</v>
      </c>
      <c r="R47" s="57" t="s">
        <v>119</v>
      </c>
      <c r="S47" s="57" t="s">
        <v>119</v>
      </c>
      <c r="T47" s="57" t="s">
        <v>119</v>
      </c>
    </row>
    <row r="48" spans="1:20" hidden="1">
      <c r="A48" s="148" t="s">
        <v>11</v>
      </c>
      <c r="B48" s="149">
        <v>10</v>
      </c>
      <c r="C48" s="8" cm="1">
        <f t="array" ref="C48">IF($I$2="Тариф для жителей ЮФО",
INDEX(GRID!$B$4:$U$15,MATCH($C$7,GRID!$A$4:$A$15,0),MATCH(1,($U$2=GRID!$B$1:$U$1)*(КАЛЕНДАРЬ!X13=GRID!$B$3:$U$3),0))*GRID!$P$36,
ROUNDUP(INDEX(GRID!$B$4:$U$15,MATCH($C$7,GRID!$A$4:$A$15,0),MATCH(1,($U$2=GRID!$B$1:$U$1)*(КАЛЕНДАРЬ!X13=GRID!$B$3:$U$3),0))*GRID!$P$36*(1-GRID!$P$37),0))</f>
        <v>53289</v>
      </c>
      <c r="D48" s="8" cm="1">
        <f t="array" ref="D48">IF($I$2="Тариф для жителей ЮФО",
INDEX(GRID!$B$18:$U$29,MATCH($C$7,GRID!$A$18:$A$29,0),MATCH(1,($U$2=GRID!$B$1:$U$1)*(КАЛЕНДАРЬ!X13=GRID!$B$3:$U$3),0))*GRID!$P$36,
ROUNDUP(INDEX(GRID!$B$18:$U$29,MATCH($C$7,GRID!$A$18:$A$29,0),MATCH(1,($U$2=GRID!$B$1:$U$1)*(КАЛЕНДАРЬ!X13=GRID!$B$3:$U$3),0))*GRID!$P$36*(1-GRID!$P$37),0))</f>
        <v>57939</v>
      </c>
      <c r="E48" s="8" cm="1">
        <f t="array" ref="E48">IF($I$2="Тариф для жителей ЮФО",
INDEX(GRID!$B$4:$U$15,MATCH($E$7,GRID!$A$4:$A$15,0),MATCH(1,($U$2=GRID!$B$1:$U$1)*(КАЛЕНДАРЬ!X13=GRID!$B$3:$U$3),0))*GRID!$P$36,
ROUNDUP(INDEX(GRID!$B$4:$U$15,MATCH($E$7,GRID!$A$4:$A$15,0),MATCH(1,($U$2=GRID!$B$1:$U$1)*(КАЛЕНДАРЬ!X13=GRID!$B$3:$U$3),0))*GRID!$P$36*(1-GRID!$P$37),0))</f>
        <v>62682</v>
      </c>
      <c r="F48" s="8" cm="1">
        <f t="array" ref="F48">IF($I$2="Тариф для жителей ЮФО",
INDEX(GRID!$B$18:$U$29,MATCH($E$7,GRID!$A$18:$A$29,0),MATCH(1,($U$2=GRID!$B$1:$U$1)*(КАЛЕНДАРЬ!X13=GRID!$B$3:$U$3),0))*GRID!$P$36,
ROUNDUP(INDEX(GRID!$B$18:$U$29,MATCH($E$7,GRID!$A$18:$A$29,0),MATCH(1,($U$2=GRID!$B$1:$U$1)*(КАЛЕНДАРЬ!X13=GRID!$B$3:$U$3),0))*GRID!$P$36*(1-GRID!$P$37),0))</f>
        <v>67332</v>
      </c>
      <c r="G48" s="57" t="s">
        <v>119</v>
      </c>
      <c r="H48" s="57" t="s">
        <v>119</v>
      </c>
      <c r="I48" s="8" cm="1">
        <f t="array" ref="I48">IF($I$2="Тариф для жителей ЮФО",
INDEX(GRID!$B$4:$U$15,MATCH($I$7,GRID!$A$4:$A$15,0),MATCH(1,($U$2=GRID!$B$1:$U$1)*(КАЛЕНДАРЬ!X13=GRID!$B$3:$U$3),0))*GRID!$P$36,
ROUNDUP(INDEX(GRID!$B$4:$U$15,MATCH($I$7,GRID!$A$4:$A$15,0),MATCH(1,($U$2=GRID!$B$1:$U$1)*(КАЛЕНДАРЬ!X13=GRID!$B$3:$U$3),0))*GRID!$P$36*(1-GRID!$P$37),0))</f>
        <v>76725</v>
      </c>
      <c r="J48" s="8" cm="1">
        <f t="array" ref="J48">IF($I$2="Тариф для жителей ЮФО",
INDEX(GRID!$B$18:$U$29,MATCH($I$7,GRID!$A$18:$A$29,0),MATCH(1,($U$2=GRID!$B$1:$U$1)*(КАЛЕНДАРЬ!X13=GRID!$B$3:$U$3),0))*GRID!$P$36,
ROUNDUP(INDEX(GRID!$B$18:$U$29,MATCH($I$7,GRID!$A$18:$A$29,0),MATCH(1,($U$2=GRID!$B$1:$U$1)*(КАЛЕНДАРЬ!X13=GRID!$B$3:$U$3),0))*GRID!$P$36*(1-GRID!$P$37),0))</f>
        <v>81375</v>
      </c>
      <c r="K48" s="57" t="s">
        <v>119</v>
      </c>
      <c r="L48" s="57" t="s">
        <v>119</v>
      </c>
      <c r="M48" s="8" cm="1">
        <f t="array" ref="M48">IF($I$2="Тариф для жителей ЮФО",
INDEX(GRID!$B$4:$U$15,MATCH($M$7,GRID!$A$4:$A$15,0),MATCH(1,($U$2=GRID!$B$1:$U$1)*(КАЛЕНДАРЬ!X13=GRID!$B$3:$U$3),0))*GRID!$P$36,
ROUNDUP(INDEX(GRID!$B$4:$U$15,MATCH($M$7,GRID!$A$4:$A$15,0),MATCH(1,($U$2=GRID!$B$1:$U$1)*(КАЛЕНДАРЬ!X13=GRID!$B$3:$U$3),0))*GRID!$P$36*(1-GRID!$P$37),0))</f>
        <v>110019</v>
      </c>
      <c r="N48" s="8" cm="1">
        <f t="array" ref="N48">IF($I$2="Тариф для жителей ЮФО",
INDEX(GRID!$B$18:$U$29,MATCH($M$7,GRID!$A$18:$A$29,0),MATCH(1,($U$2=GRID!$B$1:$U$1)*(КАЛЕНДАРЬ!X13=GRID!$B$3:$U$3),0))*GRID!$P$36,
ROUNDUP(INDEX(GRID!$B$18:$U$29,MATCH($M$7,GRID!$A$18:$A$29,0),MATCH(1,($U$2=GRID!$B$1:$U$1)*(КАЛЕНДАРЬ!X13=GRID!$B$3:$U$3),0))*GRID!$P$36*(1-GRID!$P$37),0))</f>
        <v>114669</v>
      </c>
      <c r="O48" s="57" t="s">
        <v>119</v>
      </c>
      <c r="P48" s="8" cm="1">
        <f t="array" ref="P48">IF($I$2="Тариф для жителей ЮФО",
INDEX(GRID!$B$18:$U$29,MATCH($P$7,GRID!$A$18:$A$29,0),MATCH(1,($U$2=GRID!$B$1:$U$1)*(КАЛЕНДАРЬ!X13=GRID!$B$3:$U$3),0))*GRID!$P$36,
ROUNDUP(INDEX(GRID!$B$18:$U$29,MATCH($P$7,GRID!$A$18:$A$29,0),MATCH(1,($U$2=GRID!$B$1:$U$1)*(КАЛЕНДАРЬ!X13=GRID!$B$3:$U$3),0))*GRID!$P$36*(1-GRID!$P$37),0))</f>
        <v>194277</v>
      </c>
      <c r="Q48" s="57" t="s">
        <v>119</v>
      </c>
      <c r="R48" s="57" t="s">
        <v>119</v>
      </c>
      <c r="S48" s="57" t="s">
        <v>119</v>
      </c>
      <c r="T48" s="57" t="s">
        <v>119</v>
      </c>
    </row>
    <row r="49" spans="1:20" hidden="1">
      <c r="A49" s="148" t="s">
        <v>12</v>
      </c>
      <c r="B49" s="149">
        <v>11</v>
      </c>
      <c r="C49" s="8" cm="1">
        <f t="array" ref="C49">IF($I$2="Тариф для жителей ЮФО",
INDEX(GRID!$B$4:$U$15,MATCH($C$7,GRID!$A$4:$A$15,0),MATCH(1,($U$2=GRID!$B$1:$U$1)*(КАЛЕНДАРЬ!X14=GRID!$B$3:$U$3),0))*GRID!$P$36,
ROUNDUP(INDEX(GRID!$B$4:$U$15,MATCH($C$7,GRID!$A$4:$A$15,0),MATCH(1,($U$2=GRID!$B$1:$U$1)*(КАЛЕНДАРЬ!X14=GRID!$B$3:$U$3),0))*GRID!$P$36*(1-GRID!$P$37),0))</f>
        <v>53289</v>
      </c>
      <c r="D49" s="8" cm="1">
        <f t="array" ref="D49">IF($I$2="Тариф для жителей ЮФО",
INDEX(GRID!$B$18:$U$29,MATCH($C$7,GRID!$A$18:$A$29,0),MATCH(1,($U$2=GRID!$B$1:$U$1)*(КАЛЕНДАРЬ!X14=GRID!$B$3:$U$3),0))*GRID!$P$36,
ROUNDUP(INDEX(GRID!$B$18:$U$29,MATCH($C$7,GRID!$A$18:$A$29,0),MATCH(1,($U$2=GRID!$B$1:$U$1)*(КАЛЕНДАРЬ!X14=GRID!$B$3:$U$3),0))*GRID!$P$36*(1-GRID!$P$37),0))</f>
        <v>57939</v>
      </c>
      <c r="E49" s="8" cm="1">
        <f t="array" ref="E49">IF($I$2="Тариф для жителей ЮФО",
INDEX(GRID!$B$4:$U$15,MATCH($E$7,GRID!$A$4:$A$15,0),MATCH(1,($U$2=GRID!$B$1:$U$1)*(КАЛЕНДАРЬ!X14=GRID!$B$3:$U$3),0))*GRID!$P$36,
ROUNDUP(INDEX(GRID!$B$4:$U$15,MATCH($E$7,GRID!$A$4:$A$15,0),MATCH(1,($U$2=GRID!$B$1:$U$1)*(КАЛЕНДАРЬ!X14=GRID!$B$3:$U$3),0))*GRID!$P$36*(1-GRID!$P$37),0))</f>
        <v>62682</v>
      </c>
      <c r="F49" s="8" cm="1">
        <f t="array" ref="F49">IF($I$2="Тариф для жителей ЮФО",
INDEX(GRID!$B$18:$U$29,MATCH($E$7,GRID!$A$18:$A$29,0),MATCH(1,($U$2=GRID!$B$1:$U$1)*(КАЛЕНДАРЬ!X14=GRID!$B$3:$U$3),0))*GRID!$P$36,
ROUNDUP(INDEX(GRID!$B$18:$U$29,MATCH($E$7,GRID!$A$18:$A$29,0),MATCH(1,($U$2=GRID!$B$1:$U$1)*(КАЛЕНДАРЬ!X14=GRID!$B$3:$U$3),0))*GRID!$P$36*(1-GRID!$P$37),0))</f>
        <v>67332</v>
      </c>
      <c r="G49" s="57" t="s">
        <v>119</v>
      </c>
      <c r="H49" s="57" t="s">
        <v>119</v>
      </c>
      <c r="I49" s="8" cm="1">
        <f t="array" ref="I49">IF($I$2="Тариф для жителей ЮФО",
INDEX(GRID!$B$4:$U$15,MATCH($I$7,GRID!$A$4:$A$15,0),MATCH(1,($U$2=GRID!$B$1:$U$1)*(КАЛЕНДАРЬ!X14=GRID!$B$3:$U$3),0))*GRID!$P$36,
ROUNDUP(INDEX(GRID!$B$4:$U$15,MATCH($I$7,GRID!$A$4:$A$15,0),MATCH(1,($U$2=GRID!$B$1:$U$1)*(КАЛЕНДАРЬ!X14=GRID!$B$3:$U$3),0))*GRID!$P$36*(1-GRID!$P$37),0))</f>
        <v>76725</v>
      </c>
      <c r="J49" s="8" cm="1">
        <f t="array" ref="J49">IF($I$2="Тариф для жителей ЮФО",
INDEX(GRID!$B$18:$U$29,MATCH($I$7,GRID!$A$18:$A$29,0),MATCH(1,($U$2=GRID!$B$1:$U$1)*(КАЛЕНДАРЬ!X14=GRID!$B$3:$U$3),0))*GRID!$P$36,
ROUNDUP(INDEX(GRID!$B$18:$U$29,MATCH($I$7,GRID!$A$18:$A$29,0),MATCH(1,($U$2=GRID!$B$1:$U$1)*(КАЛЕНДАРЬ!X14=GRID!$B$3:$U$3),0))*GRID!$P$36*(1-GRID!$P$37),0))</f>
        <v>81375</v>
      </c>
      <c r="K49" s="57" t="s">
        <v>119</v>
      </c>
      <c r="L49" s="57" t="s">
        <v>119</v>
      </c>
      <c r="M49" s="8" cm="1">
        <f t="array" ref="M49">IF($I$2="Тариф для жителей ЮФО",
INDEX(GRID!$B$4:$U$15,MATCH($M$7,GRID!$A$4:$A$15,0),MATCH(1,($U$2=GRID!$B$1:$U$1)*(КАЛЕНДАРЬ!X14=GRID!$B$3:$U$3),0))*GRID!$P$36,
ROUNDUP(INDEX(GRID!$B$4:$U$15,MATCH($M$7,GRID!$A$4:$A$15,0),MATCH(1,($U$2=GRID!$B$1:$U$1)*(КАЛЕНДАРЬ!X14=GRID!$B$3:$U$3),0))*GRID!$P$36*(1-GRID!$P$37),0))</f>
        <v>110019</v>
      </c>
      <c r="N49" s="8" cm="1">
        <f t="array" ref="N49">IF($I$2="Тариф для жителей ЮФО",
INDEX(GRID!$B$18:$U$29,MATCH($M$7,GRID!$A$18:$A$29,0),MATCH(1,($U$2=GRID!$B$1:$U$1)*(КАЛЕНДАРЬ!X14=GRID!$B$3:$U$3),0))*GRID!$P$36,
ROUNDUP(INDEX(GRID!$B$18:$U$29,MATCH($M$7,GRID!$A$18:$A$29,0),MATCH(1,($U$2=GRID!$B$1:$U$1)*(КАЛЕНДАРЬ!X14=GRID!$B$3:$U$3),0))*GRID!$P$36*(1-GRID!$P$37),0))</f>
        <v>114669</v>
      </c>
      <c r="O49" s="57" t="s">
        <v>119</v>
      </c>
      <c r="P49" s="8" cm="1">
        <f t="array" ref="P49">IF($I$2="Тариф для жителей ЮФО",
INDEX(GRID!$B$18:$U$29,MATCH($P$7,GRID!$A$18:$A$29,0),MATCH(1,($U$2=GRID!$B$1:$U$1)*(КАЛЕНДАРЬ!X14=GRID!$B$3:$U$3),0))*GRID!$P$36,
ROUNDUP(INDEX(GRID!$B$18:$U$29,MATCH($P$7,GRID!$A$18:$A$29,0),MATCH(1,($U$2=GRID!$B$1:$U$1)*(КАЛЕНДАРЬ!X14=GRID!$B$3:$U$3),0))*GRID!$P$36*(1-GRID!$P$37),0))</f>
        <v>194277</v>
      </c>
      <c r="Q49" s="57" t="s">
        <v>119</v>
      </c>
      <c r="R49" s="57" t="s">
        <v>119</v>
      </c>
      <c r="S49" s="57" t="s">
        <v>119</v>
      </c>
      <c r="T49" s="57" t="s">
        <v>119</v>
      </c>
    </row>
    <row r="50" spans="1:20" hidden="1">
      <c r="A50" s="148" t="s">
        <v>13</v>
      </c>
      <c r="B50" s="149">
        <v>12</v>
      </c>
      <c r="C50" s="8" cm="1">
        <f t="array" ref="C50">IF($I$2="Тариф для жителей ЮФО",
INDEX(GRID!$B$4:$U$15,MATCH($C$7,GRID!$A$4:$A$15,0),MATCH(1,($U$2=GRID!$B$1:$U$1)*(КАЛЕНДАРЬ!X15=GRID!$B$3:$U$3),0))*GRID!$P$36,
ROUNDUP(INDEX(GRID!$B$4:$U$15,MATCH($C$7,GRID!$A$4:$A$15,0),MATCH(1,($U$2=GRID!$B$1:$U$1)*(КАЛЕНДАРЬ!X15=GRID!$B$3:$U$3),0))*GRID!$P$36*(1-GRID!$P$37),0))</f>
        <v>53289</v>
      </c>
      <c r="D50" s="8" cm="1">
        <f t="array" ref="D50">IF($I$2="Тариф для жителей ЮФО",
INDEX(GRID!$B$18:$U$29,MATCH($C$7,GRID!$A$18:$A$29,0),MATCH(1,($U$2=GRID!$B$1:$U$1)*(КАЛЕНДАРЬ!X15=GRID!$B$3:$U$3),0))*GRID!$P$36,
ROUNDUP(INDEX(GRID!$B$18:$U$29,MATCH($C$7,GRID!$A$18:$A$29,0),MATCH(1,($U$2=GRID!$B$1:$U$1)*(КАЛЕНДАРЬ!X15=GRID!$B$3:$U$3),0))*GRID!$P$36*(1-GRID!$P$37),0))</f>
        <v>57939</v>
      </c>
      <c r="E50" s="8" cm="1">
        <f t="array" ref="E50">IF($I$2="Тариф для жителей ЮФО",
INDEX(GRID!$B$4:$U$15,MATCH($E$7,GRID!$A$4:$A$15,0),MATCH(1,($U$2=GRID!$B$1:$U$1)*(КАЛЕНДАРЬ!X15=GRID!$B$3:$U$3),0))*GRID!$P$36,
ROUNDUP(INDEX(GRID!$B$4:$U$15,MATCH($E$7,GRID!$A$4:$A$15,0),MATCH(1,($U$2=GRID!$B$1:$U$1)*(КАЛЕНДАРЬ!X15=GRID!$B$3:$U$3),0))*GRID!$P$36*(1-GRID!$P$37),0))</f>
        <v>62682</v>
      </c>
      <c r="F50" s="8" cm="1">
        <f t="array" ref="F50">IF($I$2="Тариф для жителей ЮФО",
INDEX(GRID!$B$18:$U$29,MATCH($E$7,GRID!$A$18:$A$29,0),MATCH(1,($U$2=GRID!$B$1:$U$1)*(КАЛЕНДАРЬ!X15=GRID!$B$3:$U$3),0))*GRID!$P$36,
ROUNDUP(INDEX(GRID!$B$18:$U$29,MATCH($E$7,GRID!$A$18:$A$29,0),MATCH(1,($U$2=GRID!$B$1:$U$1)*(КАЛЕНДАРЬ!X15=GRID!$B$3:$U$3),0))*GRID!$P$36*(1-GRID!$P$37),0))</f>
        <v>67332</v>
      </c>
      <c r="G50" s="57" t="s">
        <v>119</v>
      </c>
      <c r="H50" s="57" t="s">
        <v>119</v>
      </c>
      <c r="I50" s="8" cm="1">
        <f t="array" ref="I50">IF($I$2="Тариф для жителей ЮФО",
INDEX(GRID!$B$4:$U$15,MATCH($I$7,GRID!$A$4:$A$15,0),MATCH(1,($U$2=GRID!$B$1:$U$1)*(КАЛЕНДАРЬ!X15=GRID!$B$3:$U$3),0))*GRID!$P$36,
ROUNDUP(INDEX(GRID!$B$4:$U$15,MATCH($I$7,GRID!$A$4:$A$15,0),MATCH(1,($U$2=GRID!$B$1:$U$1)*(КАЛЕНДАРЬ!X15=GRID!$B$3:$U$3),0))*GRID!$P$36*(1-GRID!$P$37),0))</f>
        <v>76725</v>
      </c>
      <c r="J50" s="8" cm="1">
        <f t="array" ref="J50">IF($I$2="Тариф для жителей ЮФО",
INDEX(GRID!$B$18:$U$29,MATCH($I$7,GRID!$A$18:$A$29,0),MATCH(1,($U$2=GRID!$B$1:$U$1)*(КАЛЕНДАРЬ!X15=GRID!$B$3:$U$3),0))*GRID!$P$36,
ROUNDUP(INDEX(GRID!$B$18:$U$29,MATCH($I$7,GRID!$A$18:$A$29,0),MATCH(1,($U$2=GRID!$B$1:$U$1)*(КАЛЕНДАРЬ!X15=GRID!$B$3:$U$3),0))*GRID!$P$36*(1-GRID!$P$37),0))</f>
        <v>81375</v>
      </c>
      <c r="K50" s="57" t="s">
        <v>119</v>
      </c>
      <c r="L50" s="57" t="s">
        <v>119</v>
      </c>
      <c r="M50" s="8" cm="1">
        <f t="array" ref="M50">IF($I$2="Тариф для жителей ЮФО",
INDEX(GRID!$B$4:$U$15,MATCH($M$7,GRID!$A$4:$A$15,0),MATCH(1,($U$2=GRID!$B$1:$U$1)*(КАЛЕНДАРЬ!X15=GRID!$B$3:$U$3),0))*GRID!$P$36,
ROUNDUP(INDEX(GRID!$B$4:$U$15,MATCH($M$7,GRID!$A$4:$A$15,0),MATCH(1,($U$2=GRID!$B$1:$U$1)*(КАЛЕНДАРЬ!X15=GRID!$B$3:$U$3),0))*GRID!$P$36*(1-GRID!$P$37),0))</f>
        <v>110019</v>
      </c>
      <c r="N50" s="8" cm="1">
        <f t="array" ref="N50">IF($I$2="Тариф для жителей ЮФО",
INDEX(GRID!$B$18:$U$29,MATCH($M$7,GRID!$A$18:$A$29,0),MATCH(1,($U$2=GRID!$B$1:$U$1)*(КАЛЕНДАРЬ!X15=GRID!$B$3:$U$3),0))*GRID!$P$36,
ROUNDUP(INDEX(GRID!$B$18:$U$29,MATCH($M$7,GRID!$A$18:$A$29,0),MATCH(1,($U$2=GRID!$B$1:$U$1)*(КАЛЕНДАРЬ!X15=GRID!$B$3:$U$3),0))*GRID!$P$36*(1-GRID!$P$37),0))</f>
        <v>114669</v>
      </c>
      <c r="O50" s="57" t="s">
        <v>119</v>
      </c>
      <c r="P50" s="8" cm="1">
        <f t="array" ref="P50">IF($I$2="Тариф для жителей ЮФО",
INDEX(GRID!$B$18:$U$29,MATCH($P$7,GRID!$A$18:$A$29,0),MATCH(1,($U$2=GRID!$B$1:$U$1)*(КАЛЕНДАРЬ!X15=GRID!$B$3:$U$3),0))*GRID!$P$36,
ROUNDUP(INDEX(GRID!$B$18:$U$29,MATCH($P$7,GRID!$A$18:$A$29,0),MATCH(1,($U$2=GRID!$B$1:$U$1)*(КАЛЕНДАРЬ!X15=GRID!$B$3:$U$3),0))*GRID!$P$36*(1-GRID!$P$37),0))</f>
        <v>194277</v>
      </c>
      <c r="Q50" s="57" t="s">
        <v>119</v>
      </c>
      <c r="R50" s="57" t="s">
        <v>119</v>
      </c>
      <c r="S50" s="57" t="s">
        <v>119</v>
      </c>
      <c r="T50" s="57" t="s">
        <v>119</v>
      </c>
    </row>
    <row r="51" spans="1:20" hidden="1">
      <c r="A51" s="148" t="s">
        <v>14</v>
      </c>
      <c r="B51" s="149">
        <v>13</v>
      </c>
      <c r="C51" s="8" cm="1">
        <f t="array" ref="C51">IF($I$2="Тариф для жителей ЮФО",
INDEX(GRID!$B$4:$U$15,MATCH($C$7,GRID!$A$4:$A$15,0),MATCH(1,($U$2=GRID!$B$1:$U$1)*(КАЛЕНДАРЬ!X16=GRID!$B$3:$U$3),0))*GRID!$P$36,
ROUNDUP(INDEX(GRID!$B$4:$U$15,MATCH($C$7,GRID!$A$4:$A$15,0),MATCH(1,($U$2=GRID!$B$1:$U$1)*(КАЛЕНДАРЬ!X16=GRID!$B$3:$U$3),0))*GRID!$P$36*(1-GRID!$P$37),0))</f>
        <v>53289</v>
      </c>
      <c r="D51" s="8" cm="1">
        <f t="array" ref="D51">IF($I$2="Тариф для жителей ЮФО",
INDEX(GRID!$B$18:$U$29,MATCH($C$7,GRID!$A$18:$A$29,0),MATCH(1,($U$2=GRID!$B$1:$U$1)*(КАЛЕНДАРЬ!X16=GRID!$B$3:$U$3),0))*GRID!$P$36,
ROUNDUP(INDEX(GRID!$B$18:$U$29,MATCH($C$7,GRID!$A$18:$A$29,0),MATCH(1,($U$2=GRID!$B$1:$U$1)*(КАЛЕНДАРЬ!X16=GRID!$B$3:$U$3),0))*GRID!$P$36*(1-GRID!$P$37),0))</f>
        <v>57939</v>
      </c>
      <c r="E51" s="8" cm="1">
        <f t="array" ref="E51">IF($I$2="Тариф для жителей ЮФО",
INDEX(GRID!$B$4:$U$15,MATCH($E$7,GRID!$A$4:$A$15,0),MATCH(1,($U$2=GRID!$B$1:$U$1)*(КАЛЕНДАРЬ!X16=GRID!$B$3:$U$3),0))*GRID!$P$36,
ROUNDUP(INDEX(GRID!$B$4:$U$15,MATCH($E$7,GRID!$A$4:$A$15,0),MATCH(1,($U$2=GRID!$B$1:$U$1)*(КАЛЕНДАРЬ!X16=GRID!$B$3:$U$3),0))*GRID!$P$36*(1-GRID!$P$37),0))</f>
        <v>62682</v>
      </c>
      <c r="F51" s="8" cm="1">
        <f t="array" ref="F51">IF($I$2="Тариф для жителей ЮФО",
INDEX(GRID!$B$18:$U$29,MATCH($E$7,GRID!$A$18:$A$29,0),MATCH(1,($U$2=GRID!$B$1:$U$1)*(КАЛЕНДАРЬ!X16=GRID!$B$3:$U$3),0))*GRID!$P$36,
ROUNDUP(INDEX(GRID!$B$18:$U$29,MATCH($E$7,GRID!$A$18:$A$29,0),MATCH(1,($U$2=GRID!$B$1:$U$1)*(КАЛЕНДАРЬ!X16=GRID!$B$3:$U$3),0))*GRID!$P$36*(1-GRID!$P$37),0))</f>
        <v>67332</v>
      </c>
      <c r="G51" s="57" t="s">
        <v>119</v>
      </c>
      <c r="H51" s="57" t="s">
        <v>119</v>
      </c>
      <c r="I51" s="8" cm="1">
        <f t="array" ref="I51">IF($I$2="Тариф для жителей ЮФО",
INDEX(GRID!$B$4:$U$15,MATCH($I$7,GRID!$A$4:$A$15,0),MATCH(1,($U$2=GRID!$B$1:$U$1)*(КАЛЕНДАРЬ!X16=GRID!$B$3:$U$3),0))*GRID!$P$36,
ROUNDUP(INDEX(GRID!$B$4:$U$15,MATCH($I$7,GRID!$A$4:$A$15,0),MATCH(1,($U$2=GRID!$B$1:$U$1)*(КАЛЕНДАРЬ!X16=GRID!$B$3:$U$3),0))*GRID!$P$36*(1-GRID!$P$37),0))</f>
        <v>76725</v>
      </c>
      <c r="J51" s="8" cm="1">
        <f t="array" ref="J51">IF($I$2="Тариф для жителей ЮФО",
INDEX(GRID!$B$18:$U$29,MATCH($I$7,GRID!$A$18:$A$29,0),MATCH(1,($U$2=GRID!$B$1:$U$1)*(КАЛЕНДАРЬ!X16=GRID!$B$3:$U$3),0))*GRID!$P$36,
ROUNDUP(INDEX(GRID!$B$18:$U$29,MATCH($I$7,GRID!$A$18:$A$29,0),MATCH(1,($U$2=GRID!$B$1:$U$1)*(КАЛЕНДАРЬ!X16=GRID!$B$3:$U$3),0))*GRID!$P$36*(1-GRID!$P$37),0))</f>
        <v>81375</v>
      </c>
      <c r="K51" s="57" t="s">
        <v>119</v>
      </c>
      <c r="L51" s="57" t="s">
        <v>119</v>
      </c>
      <c r="M51" s="8" cm="1">
        <f t="array" ref="M51">IF($I$2="Тариф для жителей ЮФО",
INDEX(GRID!$B$4:$U$15,MATCH($M$7,GRID!$A$4:$A$15,0),MATCH(1,($U$2=GRID!$B$1:$U$1)*(КАЛЕНДАРЬ!X16=GRID!$B$3:$U$3),0))*GRID!$P$36,
ROUNDUP(INDEX(GRID!$B$4:$U$15,MATCH($M$7,GRID!$A$4:$A$15,0),MATCH(1,($U$2=GRID!$B$1:$U$1)*(КАЛЕНДАРЬ!X16=GRID!$B$3:$U$3),0))*GRID!$P$36*(1-GRID!$P$37),0))</f>
        <v>110019</v>
      </c>
      <c r="N51" s="8" cm="1">
        <f t="array" ref="N51">IF($I$2="Тариф для жителей ЮФО",
INDEX(GRID!$B$18:$U$29,MATCH($M$7,GRID!$A$18:$A$29,0),MATCH(1,($U$2=GRID!$B$1:$U$1)*(КАЛЕНДАРЬ!X16=GRID!$B$3:$U$3),0))*GRID!$P$36,
ROUNDUP(INDEX(GRID!$B$18:$U$29,MATCH($M$7,GRID!$A$18:$A$29,0),MATCH(1,($U$2=GRID!$B$1:$U$1)*(КАЛЕНДАРЬ!X16=GRID!$B$3:$U$3),0))*GRID!$P$36*(1-GRID!$P$37),0))</f>
        <v>114669</v>
      </c>
      <c r="O51" s="57" t="s">
        <v>119</v>
      </c>
      <c r="P51" s="8" cm="1">
        <f t="array" ref="P51">IF($I$2="Тариф для жителей ЮФО",
INDEX(GRID!$B$18:$U$29,MATCH($P$7,GRID!$A$18:$A$29,0),MATCH(1,($U$2=GRID!$B$1:$U$1)*(КАЛЕНДАРЬ!X16=GRID!$B$3:$U$3),0))*GRID!$P$36,
ROUNDUP(INDEX(GRID!$B$18:$U$29,MATCH($P$7,GRID!$A$18:$A$29,0),MATCH(1,($U$2=GRID!$B$1:$U$1)*(КАЛЕНДАРЬ!X16=GRID!$B$3:$U$3),0))*GRID!$P$36*(1-GRID!$P$37),0))</f>
        <v>194277</v>
      </c>
      <c r="Q51" s="57" t="s">
        <v>119</v>
      </c>
      <c r="R51" s="57" t="s">
        <v>119</v>
      </c>
      <c r="S51" s="57" t="s">
        <v>119</v>
      </c>
      <c r="T51" s="57" t="s">
        <v>119</v>
      </c>
    </row>
    <row r="52" spans="1:20" hidden="1">
      <c r="A52" s="148" t="s">
        <v>15</v>
      </c>
      <c r="B52" s="149">
        <v>14</v>
      </c>
      <c r="C52" s="8" cm="1">
        <f t="array" ref="C52">IF($I$2="Тариф для жителей ЮФО",
INDEX(GRID!$B$4:$U$15,MATCH($C$7,GRID!$A$4:$A$15,0),MATCH(1,($U$2=GRID!$B$1:$U$1)*(КАЛЕНДАРЬ!X17=GRID!$B$3:$U$3),0))*GRID!$P$36,
ROUNDUP(INDEX(GRID!$B$4:$U$15,MATCH($C$7,GRID!$A$4:$A$15,0),MATCH(1,($U$2=GRID!$B$1:$U$1)*(КАЛЕНДАРЬ!X17=GRID!$B$3:$U$3),0))*GRID!$P$36*(1-GRID!$P$37),0))</f>
        <v>53289</v>
      </c>
      <c r="D52" s="8" cm="1">
        <f t="array" ref="D52">IF($I$2="Тариф для жителей ЮФО",
INDEX(GRID!$B$18:$U$29,MATCH($C$7,GRID!$A$18:$A$29,0),MATCH(1,($U$2=GRID!$B$1:$U$1)*(КАЛЕНДАРЬ!X17=GRID!$B$3:$U$3),0))*GRID!$P$36,
ROUNDUP(INDEX(GRID!$B$18:$U$29,MATCH($C$7,GRID!$A$18:$A$29,0),MATCH(1,($U$2=GRID!$B$1:$U$1)*(КАЛЕНДАРЬ!X17=GRID!$B$3:$U$3),0))*GRID!$P$36*(1-GRID!$P$37),0))</f>
        <v>57939</v>
      </c>
      <c r="E52" s="8" cm="1">
        <f t="array" ref="E52">IF($I$2="Тариф для жителей ЮФО",
INDEX(GRID!$B$4:$U$15,MATCH($E$7,GRID!$A$4:$A$15,0),MATCH(1,($U$2=GRID!$B$1:$U$1)*(КАЛЕНДАРЬ!X17=GRID!$B$3:$U$3),0))*GRID!$P$36,
ROUNDUP(INDEX(GRID!$B$4:$U$15,MATCH($E$7,GRID!$A$4:$A$15,0),MATCH(1,($U$2=GRID!$B$1:$U$1)*(КАЛЕНДАРЬ!X17=GRID!$B$3:$U$3),0))*GRID!$P$36*(1-GRID!$P$37),0))</f>
        <v>62682</v>
      </c>
      <c r="F52" s="8" cm="1">
        <f t="array" ref="F52">IF($I$2="Тариф для жителей ЮФО",
INDEX(GRID!$B$18:$U$29,MATCH($E$7,GRID!$A$18:$A$29,0),MATCH(1,($U$2=GRID!$B$1:$U$1)*(КАЛЕНДАРЬ!X17=GRID!$B$3:$U$3),0))*GRID!$P$36,
ROUNDUP(INDEX(GRID!$B$18:$U$29,MATCH($E$7,GRID!$A$18:$A$29,0),MATCH(1,($U$2=GRID!$B$1:$U$1)*(КАЛЕНДАРЬ!X17=GRID!$B$3:$U$3),0))*GRID!$P$36*(1-GRID!$P$37),0))</f>
        <v>67332</v>
      </c>
      <c r="G52" s="57" t="s">
        <v>119</v>
      </c>
      <c r="H52" s="57" t="s">
        <v>119</v>
      </c>
      <c r="I52" s="8" cm="1">
        <f t="array" ref="I52">IF($I$2="Тариф для жителей ЮФО",
INDEX(GRID!$B$4:$U$15,MATCH($I$7,GRID!$A$4:$A$15,0),MATCH(1,($U$2=GRID!$B$1:$U$1)*(КАЛЕНДАРЬ!X17=GRID!$B$3:$U$3),0))*GRID!$P$36,
ROUNDUP(INDEX(GRID!$B$4:$U$15,MATCH($I$7,GRID!$A$4:$A$15,0),MATCH(1,($U$2=GRID!$B$1:$U$1)*(КАЛЕНДАРЬ!X17=GRID!$B$3:$U$3),0))*GRID!$P$36*(1-GRID!$P$37),0))</f>
        <v>76725</v>
      </c>
      <c r="J52" s="8" cm="1">
        <f t="array" ref="J52">IF($I$2="Тариф для жителей ЮФО",
INDEX(GRID!$B$18:$U$29,MATCH($I$7,GRID!$A$18:$A$29,0),MATCH(1,($U$2=GRID!$B$1:$U$1)*(КАЛЕНДАРЬ!X17=GRID!$B$3:$U$3),0))*GRID!$P$36,
ROUNDUP(INDEX(GRID!$B$18:$U$29,MATCH($I$7,GRID!$A$18:$A$29,0),MATCH(1,($U$2=GRID!$B$1:$U$1)*(КАЛЕНДАРЬ!X17=GRID!$B$3:$U$3),0))*GRID!$P$36*(1-GRID!$P$37),0))</f>
        <v>81375</v>
      </c>
      <c r="K52" s="57" t="s">
        <v>119</v>
      </c>
      <c r="L52" s="57" t="s">
        <v>119</v>
      </c>
      <c r="M52" s="8" cm="1">
        <f t="array" ref="M52">IF($I$2="Тариф для жителей ЮФО",
INDEX(GRID!$B$4:$U$15,MATCH($M$7,GRID!$A$4:$A$15,0),MATCH(1,($U$2=GRID!$B$1:$U$1)*(КАЛЕНДАРЬ!X17=GRID!$B$3:$U$3),0))*GRID!$P$36,
ROUNDUP(INDEX(GRID!$B$4:$U$15,MATCH($M$7,GRID!$A$4:$A$15,0),MATCH(1,($U$2=GRID!$B$1:$U$1)*(КАЛЕНДАРЬ!X17=GRID!$B$3:$U$3),0))*GRID!$P$36*(1-GRID!$P$37),0))</f>
        <v>110019</v>
      </c>
      <c r="N52" s="8" cm="1">
        <f t="array" ref="N52">IF($I$2="Тариф для жителей ЮФО",
INDEX(GRID!$B$18:$U$29,MATCH($M$7,GRID!$A$18:$A$29,0),MATCH(1,($U$2=GRID!$B$1:$U$1)*(КАЛЕНДАРЬ!X17=GRID!$B$3:$U$3),0))*GRID!$P$36,
ROUNDUP(INDEX(GRID!$B$18:$U$29,MATCH($M$7,GRID!$A$18:$A$29,0),MATCH(1,($U$2=GRID!$B$1:$U$1)*(КАЛЕНДАРЬ!X17=GRID!$B$3:$U$3),0))*GRID!$P$36*(1-GRID!$P$37),0))</f>
        <v>114669</v>
      </c>
      <c r="O52" s="57" t="s">
        <v>119</v>
      </c>
      <c r="P52" s="8" cm="1">
        <f t="array" ref="P52">IF($I$2="Тариф для жителей ЮФО",
INDEX(GRID!$B$18:$U$29,MATCH($P$7,GRID!$A$18:$A$29,0),MATCH(1,($U$2=GRID!$B$1:$U$1)*(КАЛЕНДАРЬ!X17=GRID!$B$3:$U$3),0))*GRID!$P$36,
ROUNDUP(INDEX(GRID!$B$18:$U$29,MATCH($P$7,GRID!$A$18:$A$29,0),MATCH(1,($U$2=GRID!$B$1:$U$1)*(КАЛЕНДАРЬ!X17=GRID!$B$3:$U$3),0))*GRID!$P$36*(1-GRID!$P$37),0))</f>
        <v>194277</v>
      </c>
      <c r="Q52" s="57" t="s">
        <v>119</v>
      </c>
      <c r="R52" s="57" t="s">
        <v>119</v>
      </c>
      <c r="S52" s="57" t="s">
        <v>119</v>
      </c>
      <c r="T52" s="57" t="s">
        <v>119</v>
      </c>
    </row>
    <row r="53" spans="1:20" hidden="1">
      <c r="A53" s="148" t="s">
        <v>16</v>
      </c>
      <c r="B53" s="149">
        <v>15</v>
      </c>
      <c r="C53" s="8" cm="1">
        <f t="array" ref="C53">IF($I$2="Тариф для жителей ЮФО",
INDEX(GRID!$B$4:$U$15,MATCH($C$7,GRID!$A$4:$A$15,0),MATCH(1,($U$2=GRID!$B$1:$U$1)*(КАЛЕНДАРЬ!X18=GRID!$B$3:$U$3),0))*GRID!$P$36,
ROUNDUP(INDEX(GRID!$B$4:$U$15,MATCH($C$7,GRID!$A$4:$A$15,0),MATCH(1,($U$2=GRID!$B$1:$U$1)*(КАЛЕНДАРЬ!X18=GRID!$B$3:$U$3),0))*GRID!$P$36*(1-GRID!$P$37),0))</f>
        <v>53289</v>
      </c>
      <c r="D53" s="8" cm="1">
        <f t="array" ref="D53">IF($I$2="Тариф для жителей ЮФО",
INDEX(GRID!$B$18:$U$29,MATCH($C$7,GRID!$A$18:$A$29,0),MATCH(1,($U$2=GRID!$B$1:$U$1)*(КАЛЕНДАРЬ!X18=GRID!$B$3:$U$3),0))*GRID!$P$36,
ROUNDUP(INDEX(GRID!$B$18:$U$29,MATCH($C$7,GRID!$A$18:$A$29,0),MATCH(1,($U$2=GRID!$B$1:$U$1)*(КАЛЕНДАРЬ!X18=GRID!$B$3:$U$3),0))*GRID!$P$36*(1-GRID!$P$37),0))</f>
        <v>57939</v>
      </c>
      <c r="E53" s="8" cm="1">
        <f t="array" ref="E53">IF($I$2="Тариф для жителей ЮФО",
INDEX(GRID!$B$4:$U$15,MATCH($E$7,GRID!$A$4:$A$15,0),MATCH(1,($U$2=GRID!$B$1:$U$1)*(КАЛЕНДАРЬ!X18=GRID!$B$3:$U$3),0))*GRID!$P$36,
ROUNDUP(INDEX(GRID!$B$4:$U$15,MATCH($E$7,GRID!$A$4:$A$15,0),MATCH(1,($U$2=GRID!$B$1:$U$1)*(КАЛЕНДАРЬ!X18=GRID!$B$3:$U$3),0))*GRID!$P$36*(1-GRID!$P$37),0))</f>
        <v>62682</v>
      </c>
      <c r="F53" s="8" cm="1">
        <f t="array" ref="F53">IF($I$2="Тариф для жителей ЮФО",
INDEX(GRID!$B$18:$U$29,MATCH($E$7,GRID!$A$18:$A$29,0),MATCH(1,($U$2=GRID!$B$1:$U$1)*(КАЛЕНДАРЬ!X18=GRID!$B$3:$U$3),0))*GRID!$P$36,
ROUNDUP(INDEX(GRID!$B$18:$U$29,MATCH($E$7,GRID!$A$18:$A$29,0),MATCH(1,($U$2=GRID!$B$1:$U$1)*(КАЛЕНДАРЬ!X18=GRID!$B$3:$U$3),0))*GRID!$P$36*(1-GRID!$P$37),0))</f>
        <v>67332</v>
      </c>
      <c r="G53" s="57" t="s">
        <v>119</v>
      </c>
      <c r="H53" s="57" t="s">
        <v>119</v>
      </c>
      <c r="I53" s="8" cm="1">
        <f t="array" ref="I53">IF($I$2="Тариф для жителей ЮФО",
INDEX(GRID!$B$4:$U$15,MATCH($I$7,GRID!$A$4:$A$15,0),MATCH(1,($U$2=GRID!$B$1:$U$1)*(КАЛЕНДАРЬ!X18=GRID!$B$3:$U$3),0))*GRID!$P$36,
ROUNDUP(INDEX(GRID!$B$4:$U$15,MATCH($I$7,GRID!$A$4:$A$15,0),MATCH(1,($U$2=GRID!$B$1:$U$1)*(КАЛЕНДАРЬ!X18=GRID!$B$3:$U$3),0))*GRID!$P$36*(1-GRID!$P$37),0))</f>
        <v>76725</v>
      </c>
      <c r="J53" s="8" cm="1">
        <f t="array" ref="J53">IF($I$2="Тариф для жителей ЮФО",
INDEX(GRID!$B$18:$U$29,MATCH($I$7,GRID!$A$18:$A$29,0),MATCH(1,($U$2=GRID!$B$1:$U$1)*(КАЛЕНДАРЬ!X18=GRID!$B$3:$U$3),0))*GRID!$P$36,
ROUNDUP(INDEX(GRID!$B$18:$U$29,MATCH($I$7,GRID!$A$18:$A$29,0),MATCH(1,($U$2=GRID!$B$1:$U$1)*(КАЛЕНДАРЬ!X18=GRID!$B$3:$U$3),0))*GRID!$P$36*(1-GRID!$P$37),0))</f>
        <v>81375</v>
      </c>
      <c r="K53" s="57" t="s">
        <v>119</v>
      </c>
      <c r="L53" s="57" t="s">
        <v>119</v>
      </c>
      <c r="M53" s="8" cm="1">
        <f t="array" ref="M53">IF($I$2="Тариф для жителей ЮФО",
INDEX(GRID!$B$4:$U$15,MATCH($M$7,GRID!$A$4:$A$15,0),MATCH(1,($U$2=GRID!$B$1:$U$1)*(КАЛЕНДАРЬ!X18=GRID!$B$3:$U$3),0))*GRID!$P$36,
ROUNDUP(INDEX(GRID!$B$4:$U$15,MATCH($M$7,GRID!$A$4:$A$15,0),MATCH(1,($U$2=GRID!$B$1:$U$1)*(КАЛЕНДАРЬ!X18=GRID!$B$3:$U$3),0))*GRID!$P$36*(1-GRID!$P$37),0))</f>
        <v>110019</v>
      </c>
      <c r="N53" s="8" cm="1">
        <f t="array" ref="N53">IF($I$2="Тариф для жителей ЮФО",
INDEX(GRID!$B$18:$U$29,MATCH($M$7,GRID!$A$18:$A$29,0),MATCH(1,($U$2=GRID!$B$1:$U$1)*(КАЛЕНДАРЬ!X18=GRID!$B$3:$U$3),0))*GRID!$P$36,
ROUNDUP(INDEX(GRID!$B$18:$U$29,MATCH($M$7,GRID!$A$18:$A$29,0),MATCH(1,($U$2=GRID!$B$1:$U$1)*(КАЛЕНДАРЬ!X18=GRID!$B$3:$U$3),0))*GRID!$P$36*(1-GRID!$P$37),0))</f>
        <v>114669</v>
      </c>
      <c r="O53" s="57" t="s">
        <v>119</v>
      </c>
      <c r="P53" s="8" cm="1">
        <f t="array" ref="P53">IF($I$2="Тариф для жителей ЮФО",
INDEX(GRID!$B$18:$U$29,MATCH($P$7,GRID!$A$18:$A$29,0),MATCH(1,($U$2=GRID!$B$1:$U$1)*(КАЛЕНДАРЬ!X18=GRID!$B$3:$U$3),0))*GRID!$P$36,
ROUNDUP(INDEX(GRID!$B$18:$U$29,MATCH($P$7,GRID!$A$18:$A$29,0),MATCH(1,($U$2=GRID!$B$1:$U$1)*(КАЛЕНДАРЬ!X18=GRID!$B$3:$U$3),0))*GRID!$P$36*(1-GRID!$P$37),0))</f>
        <v>194277</v>
      </c>
      <c r="Q53" s="57" t="s">
        <v>119</v>
      </c>
      <c r="R53" s="57" t="s">
        <v>119</v>
      </c>
      <c r="S53" s="57" t="s">
        <v>119</v>
      </c>
      <c r="T53" s="57" t="s">
        <v>119</v>
      </c>
    </row>
    <row r="54" spans="1:20" hidden="1">
      <c r="A54" s="148" t="s">
        <v>17</v>
      </c>
      <c r="B54" s="149">
        <v>16</v>
      </c>
      <c r="C54" s="8" cm="1">
        <f t="array" ref="C54">IF($I$2="Тариф для жителей ЮФО",
INDEX(GRID!$B$4:$U$15,MATCH($C$7,GRID!$A$4:$A$15,0),MATCH(1,($U$2=GRID!$B$1:$U$1)*(КАЛЕНДАРЬ!X19=GRID!$B$3:$U$3),0))*GRID!$P$36,
ROUNDUP(INDEX(GRID!$B$4:$U$15,MATCH($C$7,GRID!$A$4:$A$15,0),MATCH(1,($U$2=GRID!$B$1:$U$1)*(КАЛЕНДАРЬ!X19=GRID!$B$3:$U$3),0))*GRID!$P$36*(1-GRID!$P$37),0))</f>
        <v>53289</v>
      </c>
      <c r="D54" s="8" cm="1">
        <f t="array" ref="D54">IF($I$2="Тариф для жителей ЮФО",
INDEX(GRID!$B$18:$U$29,MATCH($C$7,GRID!$A$18:$A$29,0),MATCH(1,($U$2=GRID!$B$1:$U$1)*(КАЛЕНДАРЬ!X19=GRID!$B$3:$U$3),0))*GRID!$P$36,
ROUNDUP(INDEX(GRID!$B$18:$U$29,MATCH($C$7,GRID!$A$18:$A$29,0),MATCH(1,($U$2=GRID!$B$1:$U$1)*(КАЛЕНДАРЬ!X19=GRID!$B$3:$U$3),0))*GRID!$P$36*(1-GRID!$P$37),0))</f>
        <v>57939</v>
      </c>
      <c r="E54" s="8" cm="1">
        <f t="array" ref="E54">IF($I$2="Тариф для жителей ЮФО",
INDEX(GRID!$B$4:$U$15,MATCH($E$7,GRID!$A$4:$A$15,0),MATCH(1,($U$2=GRID!$B$1:$U$1)*(КАЛЕНДАРЬ!X19=GRID!$B$3:$U$3),0))*GRID!$P$36,
ROUNDUP(INDEX(GRID!$B$4:$U$15,MATCH($E$7,GRID!$A$4:$A$15,0),MATCH(1,($U$2=GRID!$B$1:$U$1)*(КАЛЕНДАРЬ!X19=GRID!$B$3:$U$3),0))*GRID!$P$36*(1-GRID!$P$37),0))</f>
        <v>62682</v>
      </c>
      <c r="F54" s="8" cm="1">
        <f t="array" ref="F54">IF($I$2="Тариф для жителей ЮФО",
INDEX(GRID!$B$18:$U$29,MATCH($E$7,GRID!$A$18:$A$29,0),MATCH(1,($U$2=GRID!$B$1:$U$1)*(КАЛЕНДАРЬ!X19=GRID!$B$3:$U$3),0))*GRID!$P$36,
ROUNDUP(INDEX(GRID!$B$18:$U$29,MATCH($E$7,GRID!$A$18:$A$29,0),MATCH(1,($U$2=GRID!$B$1:$U$1)*(КАЛЕНДАРЬ!X19=GRID!$B$3:$U$3),0))*GRID!$P$36*(1-GRID!$P$37),0))</f>
        <v>67332</v>
      </c>
      <c r="G54" s="57" t="s">
        <v>119</v>
      </c>
      <c r="H54" s="57" t="s">
        <v>119</v>
      </c>
      <c r="I54" s="8" cm="1">
        <f t="array" ref="I54">IF($I$2="Тариф для жителей ЮФО",
INDEX(GRID!$B$4:$U$15,MATCH($I$7,GRID!$A$4:$A$15,0),MATCH(1,($U$2=GRID!$B$1:$U$1)*(КАЛЕНДАРЬ!X19=GRID!$B$3:$U$3),0))*GRID!$P$36,
ROUNDUP(INDEX(GRID!$B$4:$U$15,MATCH($I$7,GRID!$A$4:$A$15,0),MATCH(1,($U$2=GRID!$B$1:$U$1)*(КАЛЕНДАРЬ!X19=GRID!$B$3:$U$3),0))*GRID!$P$36*(1-GRID!$P$37),0))</f>
        <v>76725</v>
      </c>
      <c r="J54" s="8" cm="1">
        <f t="array" ref="J54">IF($I$2="Тариф для жителей ЮФО",
INDEX(GRID!$B$18:$U$29,MATCH($I$7,GRID!$A$18:$A$29,0),MATCH(1,($U$2=GRID!$B$1:$U$1)*(КАЛЕНДАРЬ!X19=GRID!$B$3:$U$3),0))*GRID!$P$36,
ROUNDUP(INDEX(GRID!$B$18:$U$29,MATCH($I$7,GRID!$A$18:$A$29,0),MATCH(1,($U$2=GRID!$B$1:$U$1)*(КАЛЕНДАРЬ!X19=GRID!$B$3:$U$3),0))*GRID!$P$36*(1-GRID!$P$37),0))</f>
        <v>81375</v>
      </c>
      <c r="K54" s="57" t="s">
        <v>119</v>
      </c>
      <c r="L54" s="57" t="s">
        <v>119</v>
      </c>
      <c r="M54" s="8" cm="1">
        <f t="array" ref="M54">IF($I$2="Тариф для жителей ЮФО",
INDEX(GRID!$B$4:$U$15,MATCH($M$7,GRID!$A$4:$A$15,0),MATCH(1,($U$2=GRID!$B$1:$U$1)*(КАЛЕНДАРЬ!X19=GRID!$B$3:$U$3),0))*GRID!$P$36,
ROUNDUP(INDEX(GRID!$B$4:$U$15,MATCH($M$7,GRID!$A$4:$A$15,0),MATCH(1,($U$2=GRID!$B$1:$U$1)*(КАЛЕНДАРЬ!X19=GRID!$B$3:$U$3),0))*GRID!$P$36*(1-GRID!$P$37),0))</f>
        <v>110019</v>
      </c>
      <c r="N54" s="8" cm="1">
        <f t="array" ref="N54">IF($I$2="Тариф для жителей ЮФО",
INDEX(GRID!$B$18:$U$29,MATCH($M$7,GRID!$A$18:$A$29,0),MATCH(1,($U$2=GRID!$B$1:$U$1)*(КАЛЕНДАРЬ!X19=GRID!$B$3:$U$3),0))*GRID!$P$36,
ROUNDUP(INDEX(GRID!$B$18:$U$29,MATCH($M$7,GRID!$A$18:$A$29,0),MATCH(1,($U$2=GRID!$B$1:$U$1)*(КАЛЕНДАРЬ!X19=GRID!$B$3:$U$3),0))*GRID!$P$36*(1-GRID!$P$37),0))</f>
        <v>114669</v>
      </c>
      <c r="O54" s="57" t="s">
        <v>119</v>
      </c>
      <c r="P54" s="8" cm="1">
        <f t="array" ref="P54">IF($I$2="Тариф для жителей ЮФО",
INDEX(GRID!$B$18:$U$29,MATCH($P$7,GRID!$A$18:$A$29,0),MATCH(1,($U$2=GRID!$B$1:$U$1)*(КАЛЕНДАРЬ!X19=GRID!$B$3:$U$3),0))*GRID!$P$36,
ROUNDUP(INDEX(GRID!$B$18:$U$29,MATCH($P$7,GRID!$A$18:$A$29,0),MATCH(1,($U$2=GRID!$B$1:$U$1)*(КАЛЕНДАРЬ!X19=GRID!$B$3:$U$3),0))*GRID!$P$36*(1-GRID!$P$37),0))</f>
        <v>194277</v>
      </c>
      <c r="Q54" s="57" t="s">
        <v>119</v>
      </c>
      <c r="R54" s="57" t="s">
        <v>119</v>
      </c>
      <c r="S54" s="57" t="s">
        <v>119</v>
      </c>
      <c r="T54" s="57" t="s">
        <v>119</v>
      </c>
    </row>
    <row r="55" spans="1:20" hidden="1">
      <c r="A55" s="148" t="s">
        <v>11</v>
      </c>
      <c r="B55" s="149">
        <v>17</v>
      </c>
      <c r="C55" s="8" cm="1">
        <f t="array" ref="C55">IF($I$2="Тариф для жителей ЮФО",
INDEX(GRID!$B$4:$U$15,MATCH($C$7,GRID!$A$4:$A$15,0),MATCH(1,($U$2=GRID!$B$1:$U$1)*(КАЛЕНДАРЬ!X20=GRID!$B$3:$U$3),0))*GRID!$P$36,
ROUNDUP(INDEX(GRID!$B$4:$U$15,MATCH($C$7,GRID!$A$4:$A$15,0),MATCH(1,($U$2=GRID!$B$1:$U$1)*(КАЛЕНДАРЬ!X20=GRID!$B$3:$U$3),0))*GRID!$P$36*(1-GRID!$P$37),0))</f>
        <v>48918</v>
      </c>
      <c r="D55" s="8" cm="1">
        <f t="array" ref="D55">IF($I$2="Тариф для жителей ЮФО",
INDEX(GRID!$B$18:$U$29,MATCH($C$7,GRID!$A$18:$A$29,0),MATCH(1,($U$2=GRID!$B$1:$U$1)*(КАЛЕНДАРЬ!X20=GRID!$B$3:$U$3),0))*GRID!$P$36,
ROUNDUP(INDEX(GRID!$B$18:$U$29,MATCH($C$7,GRID!$A$18:$A$29,0),MATCH(1,($U$2=GRID!$B$1:$U$1)*(КАЛЕНДАРЬ!X20=GRID!$B$3:$U$3),0))*GRID!$P$36*(1-GRID!$P$37),0))</f>
        <v>53568</v>
      </c>
      <c r="E55" s="8" cm="1">
        <f t="array" ref="E55">IF($I$2="Тариф для жителей ЮФО",
INDEX(GRID!$B$4:$U$15,MATCH($E$7,GRID!$A$4:$A$15,0),MATCH(1,($U$2=GRID!$B$1:$U$1)*(КАЛЕНДАРЬ!X20=GRID!$B$3:$U$3),0))*GRID!$P$36,
ROUNDUP(INDEX(GRID!$B$4:$U$15,MATCH($E$7,GRID!$A$4:$A$15,0),MATCH(1,($U$2=GRID!$B$1:$U$1)*(КАЛЕНДАРЬ!X20=GRID!$B$3:$U$3),0))*GRID!$P$36*(1-GRID!$P$37),0))</f>
        <v>57753</v>
      </c>
      <c r="F55" s="8" cm="1">
        <f t="array" ref="F55">IF($I$2="Тариф для жителей ЮФО",
INDEX(GRID!$B$18:$U$29,MATCH($E$7,GRID!$A$18:$A$29,0),MATCH(1,($U$2=GRID!$B$1:$U$1)*(КАЛЕНДАРЬ!X20=GRID!$B$3:$U$3),0))*GRID!$P$36,
ROUNDUP(INDEX(GRID!$B$18:$U$29,MATCH($E$7,GRID!$A$18:$A$29,0),MATCH(1,($U$2=GRID!$B$1:$U$1)*(КАЛЕНДАРЬ!X20=GRID!$B$3:$U$3),0))*GRID!$P$36*(1-GRID!$P$37),0))</f>
        <v>62403</v>
      </c>
      <c r="G55" s="57" t="s">
        <v>119</v>
      </c>
      <c r="H55" s="57" t="s">
        <v>119</v>
      </c>
      <c r="I55" s="8" cm="1">
        <f t="array" ref="I55">IF($I$2="Тариф для жителей ЮФО",
INDEX(GRID!$B$4:$U$15,MATCH($I$7,GRID!$A$4:$A$15,0),MATCH(1,($U$2=GRID!$B$1:$U$1)*(КАЛЕНДАРЬ!X20=GRID!$B$3:$U$3),0))*GRID!$P$36,
ROUNDUP(INDEX(GRID!$B$4:$U$15,MATCH($I$7,GRID!$A$4:$A$15,0),MATCH(1,($U$2=GRID!$B$1:$U$1)*(КАЛЕНДАРЬ!X20=GRID!$B$3:$U$3),0))*GRID!$P$36*(1-GRID!$P$37),0))</f>
        <v>71238</v>
      </c>
      <c r="J55" s="8" cm="1">
        <f t="array" ref="J55">IF($I$2="Тариф для жителей ЮФО",
INDEX(GRID!$B$18:$U$29,MATCH($I$7,GRID!$A$18:$A$29,0),MATCH(1,($U$2=GRID!$B$1:$U$1)*(КАЛЕНДАРЬ!X20=GRID!$B$3:$U$3),0))*GRID!$P$36,
ROUNDUP(INDEX(GRID!$B$18:$U$29,MATCH($I$7,GRID!$A$18:$A$29,0),MATCH(1,($U$2=GRID!$B$1:$U$1)*(КАЛЕНДАРЬ!X20=GRID!$B$3:$U$3),0))*GRID!$P$36*(1-GRID!$P$37),0))</f>
        <v>75888</v>
      </c>
      <c r="K55" s="57" t="s">
        <v>119</v>
      </c>
      <c r="L55" s="57" t="s">
        <v>119</v>
      </c>
      <c r="M55" s="8" cm="1">
        <f t="array" ref="M55">IF($I$2="Тариф для жителей ЮФО",
INDEX(GRID!$B$4:$U$15,MATCH($M$7,GRID!$A$4:$A$15,0),MATCH(1,($U$2=GRID!$B$1:$U$1)*(КАЛЕНДАРЬ!X20=GRID!$B$3:$U$3),0))*GRID!$P$36,
ROUNDUP(INDEX(GRID!$B$4:$U$15,MATCH($M$7,GRID!$A$4:$A$15,0),MATCH(1,($U$2=GRID!$B$1:$U$1)*(КАЛЕНДАРЬ!X20=GRID!$B$3:$U$3),0))*GRID!$P$36*(1-GRID!$P$37),0))</f>
        <v>102672</v>
      </c>
      <c r="N55" s="8" cm="1">
        <f t="array" ref="N55">IF($I$2="Тариф для жителей ЮФО",
INDEX(GRID!$B$18:$U$29,MATCH($M$7,GRID!$A$18:$A$29,0),MATCH(1,($U$2=GRID!$B$1:$U$1)*(КАЛЕНДАРЬ!X20=GRID!$B$3:$U$3),0))*GRID!$P$36,
ROUNDUP(INDEX(GRID!$B$18:$U$29,MATCH($M$7,GRID!$A$18:$A$29,0),MATCH(1,($U$2=GRID!$B$1:$U$1)*(КАЛЕНДАРЬ!X20=GRID!$B$3:$U$3),0))*GRID!$P$36*(1-GRID!$P$37),0))</f>
        <v>107322</v>
      </c>
      <c r="O55" s="57" t="s">
        <v>119</v>
      </c>
      <c r="P55" s="8" cm="1">
        <f t="array" ref="P55">IF($I$2="Тариф для жителей ЮФО",
INDEX(GRID!$B$18:$U$29,MATCH($P$7,GRID!$A$18:$A$29,0),MATCH(1,($U$2=GRID!$B$1:$U$1)*(КАЛЕНДАРЬ!X20=GRID!$B$3:$U$3),0))*GRID!$P$36,
ROUNDUP(INDEX(GRID!$B$18:$U$29,MATCH($P$7,GRID!$A$18:$A$29,0),MATCH(1,($U$2=GRID!$B$1:$U$1)*(КАЛЕНДАРЬ!X20=GRID!$B$3:$U$3),0))*GRID!$P$36*(1-GRID!$P$37),0))</f>
        <v>185349</v>
      </c>
      <c r="Q55" s="57" t="s">
        <v>119</v>
      </c>
      <c r="R55" s="57" t="s">
        <v>119</v>
      </c>
      <c r="S55" s="57" t="s">
        <v>119</v>
      </c>
      <c r="T55" s="57" t="s">
        <v>119</v>
      </c>
    </row>
    <row r="56" spans="1:20" hidden="1">
      <c r="A56" s="148" t="s">
        <v>12</v>
      </c>
      <c r="B56" s="149">
        <v>18</v>
      </c>
      <c r="C56" s="8" cm="1">
        <f t="array" ref="C56">IF($I$2="Тариф для жителей ЮФО",
INDEX(GRID!$B$4:$U$15,MATCH($C$7,GRID!$A$4:$A$15,0),MATCH(1,($U$2=GRID!$B$1:$U$1)*(КАЛЕНДАРЬ!X21=GRID!$B$3:$U$3),0))*GRID!$P$36,
ROUNDUP(INDEX(GRID!$B$4:$U$15,MATCH($C$7,GRID!$A$4:$A$15,0),MATCH(1,($U$2=GRID!$B$1:$U$1)*(КАЛЕНДАРЬ!X21=GRID!$B$3:$U$3),0))*GRID!$P$36*(1-GRID!$P$37),0))</f>
        <v>48918</v>
      </c>
      <c r="D56" s="8" cm="1">
        <f t="array" ref="D56">IF($I$2="Тариф для жителей ЮФО",
INDEX(GRID!$B$18:$U$29,MATCH($C$7,GRID!$A$18:$A$29,0),MATCH(1,($U$2=GRID!$B$1:$U$1)*(КАЛЕНДАРЬ!X21=GRID!$B$3:$U$3),0))*GRID!$P$36,
ROUNDUP(INDEX(GRID!$B$18:$U$29,MATCH($C$7,GRID!$A$18:$A$29,0),MATCH(1,($U$2=GRID!$B$1:$U$1)*(КАЛЕНДАРЬ!X21=GRID!$B$3:$U$3),0))*GRID!$P$36*(1-GRID!$P$37),0))</f>
        <v>53568</v>
      </c>
      <c r="E56" s="8" cm="1">
        <f t="array" ref="E56">IF($I$2="Тариф для жителей ЮФО",
INDEX(GRID!$B$4:$U$15,MATCH($E$7,GRID!$A$4:$A$15,0),MATCH(1,($U$2=GRID!$B$1:$U$1)*(КАЛЕНДАРЬ!X21=GRID!$B$3:$U$3),0))*GRID!$P$36,
ROUNDUP(INDEX(GRID!$B$4:$U$15,MATCH($E$7,GRID!$A$4:$A$15,0),MATCH(1,($U$2=GRID!$B$1:$U$1)*(КАЛЕНДАРЬ!X21=GRID!$B$3:$U$3),0))*GRID!$P$36*(1-GRID!$P$37),0))</f>
        <v>57753</v>
      </c>
      <c r="F56" s="8" cm="1">
        <f t="array" ref="F56">IF($I$2="Тариф для жителей ЮФО",
INDEX(GRID!$B$18:$U$29,MATCH($E$7,GRID!$A$18:$A$29,0),MATCH(1,($U$2=GRID!$B$1:$U$1)*(КАЛЕНДАРЬ!X21=GRID!$B$3:$U$3),0))*GRID!$P$36,
ROUNDUP(INDEX(GRID!$B$18:$U$29,MATCH($E$7,GRID!$A$18:$A$29,0),MATCH(1,($U$2=GRID!$B$1:$U$1)*(КАЛЕНДАРЬ!X21=GRID!$B$3:$U$3),0))*GRID!$P$36*(1-GRID!$P$37),0))</f>
        <v>62403</v>
      </c>
      <c r="G56" s="57" t="s">
        <v>119</v>
      </c>
      <c r="H56" s="57" t="s">
        <v>119</v>
      </c>
      <c r="I56" s="8" cm="1">
        <f t="array" ref="I56">IF($I$2="Тариф для жителей ЮФО",
INDEX(GRID!$B$4:$U$15,MATCH($I$7,GRID!$A$4:$A$15,0),MATCH(1,($U$2=GRID!$B$1:$U$1)*(КАЛЕНДАРЬ!X21=GRID!$B$3:$U$3),0))*GRID!$P$36,
ROUNDUP(INDEX(GRID!$B$4:$U$15,MATCH($I$7,GRID!$A$4:$A$15,0),MATCH(1,($U$2=GRID!$B$1:$U$1)*(КАЛЕНДАРЬ!X21=GRID!$B$3:$U$3),0))*GRID!$P$36*(1-GRID!$P$37),0))</f>
        <v>71238</v>
      </c>
      <c r="J56" s="8" cm="1">
        <f t="array" ref="J56">IF($I$2="Тариф для жителей ЮФО",
INDEX(GRID!$B$18:$U$29,MATCH($I$7,GRID!$A$18:$A$29,0),MATCH(1,($U$2=GRID!$B$1:$U$1)*(КАЛЕНДАРЬ!X21=GRID!$B$3:$U$3),0))*GRID!$P$36,
ROUNDUP(INDEX(GRID!$B$18:$U$29,MATCH($I$7,GRID!$A$18:$A$29,0),MATCH(1,($U$2=GRID!$B$1:$U$1)*(КАЛЕНДАРЬ!X21=GRID!$B$3:$U$3),0))*GRID!$P$36*(1-GRID!$P$37),0))</f>
        <v>75888</v>
      </c>
      <c r="K56" s="57" t="s">
        <v>119</v>
      </c>
      <c r="L56" s="57" t="s">
        <v>119</v>
      </c>
      <c r="M56" s="8" cm="1">
        <f t="array" ref="M56">IF($I$2="Тариф для жителей ЮФО",
INDEX(GRID!$B$4:$U$15,MATCH($M$7,GRID!$A$4:$A$15,0),MATCH(1,($U$2=GRID!$B$1:$U$1)*(КАЛЕНДАРЬ!X21=GRID!$B$3:$U$3),0))*GRID!$P$36,
ROUNDUP(INDEX(GRID!$B$4:$U$15,MATCH($M$7,GRID!$A$4:$A$15,0),MATCH(1,($U$2=GRID!$B$1:$U$1)*(КАЛЕНДАРЬ!X21=GRID!$B$3:$U$3),0))*GRID!$P$36*(1-GRID!$P$37),0))</f>
        <v>102672</v>
      </c>
      <c r="N56" s="8" cm="1">
        <f t="array" ref="N56">IF($I$2="Тариф для жителей ЮФО",
INDEX(GRID!$B$18:$U$29,MATCH($M$7,GRID!$A$18:$A$29,0),MATCH(1,($U$2=GRID!$B$1:$U$1)*(КАЛЕНДАРЬ!X21=GRID!$B$3:$U$3),0))*GRID!$P$36,
ROUNDUP(INDEX(GRID!$B$18:$U$29,MATCH($M$7,GRID!$A$18:$A$29,0),MATCH(1,($U$2=GRID!$B$1:$U$1)*(КАЛЕНДАРЬ!X21=GRID!$B$3:$U$3),0))*GRID!$P$36*(1-GRID!$P$37),0))</f>
        <v>107322</v>
      </c>
      <c r="O56" s="57" t="s">
        <v>119</v>
      </c>
      <c r="P56" s="8" cm="1">
        <f t="array" ref="P56">IF($I$2="Тариф для жителей ЮФО",
INDEX(GRID!$B$18:$U$29,MATCH($P$7,GRID!$A$18:$A$29,0),MATCH(1,($U$2=GRID!$B$1:$U$1)*(КАЛЕНДАРЬ!X21=GRID!$B$3:$U$3),0))*GRID!$P$36,
ROUNDUP(INDEX(GRID!$B$18:$U$29,MATCH($P$7,GRID!$A$18:$A$29,0),MATCH(1,($U$2=GRID!$B$1:$U$1)*(КАЛЕНДАРЬ!X21=GRID!$B$3:$U$3),0))*GRID!$P$36*(1-GRID!$P$37),0))</f>
        <v>185349</v>
      </c>
      <c r="Q56" s="57" t="s">
        <v>119</v>
      </c>
      <c r="R56" s="57" t="s">
        <v>119</v>
      </c>
      <c r="S56" s="57" t="s">
        <v>119</v>
      </c>
      <c r="T56" s="57" t="s">
        <v>119</v>
      </c>
    </row>
    <row r="57" spans="1:20" hidden="1">
      <c r="A57" s="148" t="s">
        <v>13</v>
      </c>
      <c r="B57" s="149">
        <v>19</v>
      </c>
      <c r="C57" s="8" cm="1">
        <f t="array" ref="C57">IF($I$2="Тариф для жителей ЮФО",
INDEX(GRID!$B$4:$U$15,MATCH($C$7,GRID!$A$4:$A$15,0),MATCH(1,($U$2=GRID!$B$1:$U$1)*(КАЛЕНДАРЬ!X22=GRID!$B$3:$U$3),0))*GRID!$P$36,
ROUNDUP(INDEX(GRID!$B$4:$U$15,MATCH($C$7,GRID!$A$4:$A$15,0),MATCH(1,($U$2=GRID!$B$1:$U$1)*(КАЛЕНДАРЬ!X22=GRID!$B$3:$U$3),0))*GRID!$P$36*(1-GRID!$P$37),0))</f>
        <v>48918</v>
      </c>
      <c r="D57" s="8" cm="1">
        <f t="array" ref="D57">IF($I$2="Тариф для жителей ЮФО",
INDEX(GRID!$B$18:$U$29,MATCH($C$7,GRID!$A$18:$A$29,0),MATCH(1,($U$2=GRID!$B$1:$U$1)*(КАЛЕНДАРЬ!X22=GRID!$B$3:$U$3),0))*GRID!$P$36,
ROUNDUP(INDEX(GRID!$B$18:$U$29,MATCH($C$7,GRID!$A$18:$A$29,0),MATCH(1,($U$2=GRID!$B$1:$U$1)*(КАЛЕНДАРЬ!X22=GRID!$B$3:$U$3),0))*GRID!$P$36*(1-GRID!$P$37),0))</f>
        <v>53568</v>
      </c>
      <c r="E57" s="8" cm="1">
        <f t="array" ref="E57">IF($I$2="Тариф для жителей ЮФО",
INDEX(GRID!$B$4:$U$15,MATCH($E$7,GRID!$A$4:$A$15,0),MATCH(1,($U$2=GRID!$B$1:$U$1)*(КАЛЕНДАРЬ!X22=GRID!$B$3:$U$3),0))*GRID!$P$36,
ROUNDUP(INDEX(GRID!$B$4:$U$15,MATCH($E$7,GRID!$A$4:$A$15,0),MATCH(1,($U$2=GRID!$B$1:$U$1)*(КАЛЕНДАРЬ!X22=GRID!$B$3:$U$3),0))*GRID!$P$36*(1-GRID!$P$37),0))</f>
        <v>57753</v>
      </c>
      <c r="F57" s="8" cm="1">
        <f t="array" ref="F57">IF($I$2="Тариф для жителей ЮФО",
INDEX(GRID!$B$18:$U$29,MATCH($E$7,GRID!$A$18:$A$29,0),MATCH(1,($U$2=GRID!$B$1:$U$1)*(КАЛЕНДАРЬ!X22=GRID!$B$3:$U$3),0))*GRID!$P$36,
ROUNDUP(INDEX(GRID!$B$18:$U$29,MATCH($E$7,GRID!$A$18:$A$29,0),MATCH(1,($U$2=GRID!$B$1:$U$1)*(КАЛЕНДАРЬ!X22=GRID!$B$3:$U$3),0))*GRID!$P$36*(1-GRID!$P$37),0))</f>
        <v>62403</v>
      </c>
      <c r="G57" s="57" t="s">
        <v>119</v>
      </c>
      <c r="H57" s="57" t="s">
        <v>119</v>
      </c>
      <c r="I57" s="8" cm="1">
        <f t="array" ref="I57">IF($I$2="Тариф для жителей ЮФО",
INDEX(GRID!$B$4:$U$15,MATCH($I$7,GRID!$A$4:$A$15,0),MATCH(1,($U$2=GRID!$B$1:$U$1)*(КАЛЕНДАРЬ!X22=GRID!$B$3:$U$3),0))*GRID!$P$36,
ROUNDUP(INDEX(GRID!$B$4:$U$15,MATCH($I$7,GRID!$A$4:$A$15,0),MATCH(1,($U$2=GRID!$B$1:$U$1)*(КАЛЕНДАРЬ!X22=GRID!$B$3:$U$3),0))*GRID!$P$36*(1-GRID!$P$37),0))</f>
        <v>71238</v>
      </c>
      <c r="J57" s="8" cm="1">
        <f t="array" ref="J57">IF($I$2="Тариф для жителей ЮФО",
INDEX(GRID!$B$18:$U$29,MATCH($I$7,GRID!$A$18:$A$29,0),MATCH(1,($U$2=GRID!$B$1:$U$1)*(КАЛЕНДАРЬ!X22=GRID!$B$3:$U$3),0))*GRID!$P$36,
ROUNDUP(INDEX(GRID!$B$18:$U$29,MATCH($I$7,GRID!$A$18:$A$29,0),MATCH(1,($U$2=GRID!$B$1:$U$1)*(КАЛЕНДАРЬ!X22=GRID!$B$3:$U$3),0))*GRID!$P$36*(1-GRID!$P$37),0))</f>
        <v>75888</v>
      </c>
      <c r="K57" s="57" t="s">
        <v>119</v>
      </c>
      <c r="L57" s="57" t="s">
        <v>119</v>
      </c>
      <c r="M57" s="8" cm="1">
        <f t="array" ref="M57">IF($I$2="Тариф для жителей ЮФО",
INDEX(GRID!$B$4:$U$15,MATCH($M$7,GRID!$A$4:$A$15,0),MATCH(1,($U$2=GRID!$B$1:$U$1)*(КАЛЕНДАРЬ!X22=GRID!$B$3:$U$3),0))*GRID!$P$36,
ROUNDUP(INDEX(GRID!$B$4:$U$15,MATCH($M$7,GRID!$A$4:$A$15,0),MATCH(1,($U$2=GRID!$B$1:$U$1)*(КАЛЕНДАРЬ!X22=GRID!$B$3:$U$3),0))*GRID!$P$36*(1-GRID!$P$37),0))</f>
        <v>102672</v>
      </c>
      <c r="N57" s="8" cm="1">
        <f t="array" ref="N57">IF($I$2="Тариф для жителей ЮФО",
INDEX(GRID!$B$18:$U$29,MATCH($M$7,GRID!$A$18:$A$29,0),MATCH(1,($U$2=GRID!$B$1:$U$1)*(КАЛЕНДАРЬ!X22=GRID!$B$3:$U$3),0))*GRID!$P$36,
ROUNDUP(INDEX(GRID!$B$18:$U$29,MATCH($M$7,GRID!$A$18:$A$29,0),MATCH(1,($U$2=GRID!$B$1:$U$1)*(КАЛЕНДАРЬ!X22=GRID!$B$3:$U$3),0))*GRID!$P$36*(1-GRID!$P$37),0))</f>
        <v>107322</v>
      </c>
      <c r="O57" s="57" t="s">
        <v>119</v>
      </c>
      <c r="P57" s="8" cm="1">
        <f t="array" ref="P57">IF($I$2="Тариф для жителей ЮФО",
INDEX(GRID!$B$18:$U$29,MATCH($P$7,GRID!$A$18:$A$29,0),MATCH(1,($U$2=GRID!$B$1:$U$1)*(КАЛЕНДАРЬ!X22=GRID!$B$3:$U$3),0))*GRID!$P$36,
ROUNDUP(INDEX(GRID!$B$18:$U$29,MATCH($P$7,GRID!$A$18:$A$29,0),MATCH(1,($U$2=GRID!$B$1:$U$1)*(КАЛЕНДАРЬ!X22=GRID!$B$3:$U$3),0))*GRID!$P$36*(1-GRID!$P$37),0))</f>
        <v>185349</v>
      </c>
      <c r="Q57" s="57" t="s">
        <v>119</v>
      </c>
      <c r="R57" s="57" t="s">
        <v>119</v>
      </c>
      <c r="S57" s="57" t="s">
        <v>119</v>
      </c>
      <c r="T57" s="57" t="s">
        <v>119</v>
      </c>
    </row>
    <row r="58" spans="1:20" hidden="1">
      <c r="A58" s="148" t="s">
        <v>14</v>
      </c>
      <c r="B58" s="149">
        <v>20</v>
      </c>
      <c r="C58" s="8" cm="1">
        <f t="array" ref="C58">IF($I$2="Тариф для жителей ЮФО",
INDEX(GRID!$B$4:$U$15,MATCH($C$7,GRID!$A$4:$A$15,0),MATCH(1,($U$2=GRID!$B$1:$U$1)*(КАЛЕНДАРЬ!X23=GRID!$B$3:$U$3),0))*GRID!$P$36,
ROUNDUP(INDEX(GRID!$B$4:$U$15,MATCH($C$7,GRID!$A$4:$A$15,0),MATCH(1,($U$2=GRID!$B$1:$U$1)*(КАЛЕНДАРЬ!X23=GRID!$B$3:$U$3),0))*GRID!$P$36*(1-GRID!$P$37),0))</f>
        <v>48918</v>
      </c>
      <c r="D58" s="8" cm="1">
        <f t="array" ref="D58">IF($I$2="Тариф для жителей ЮФО",
INDEX(GRID!$B$18:$U$29,MATCH($C$7,GRID!$A$18:$A$29,0),MATCH(1,($U$2=GRID!$B$1:$U$1)*(КАЛЕНДАРЬ!X23=GRID!$B$3:$U$3),0))*GRID!$P$36,
ROUNDUP(INDEX(GRID!$B$18:$U$29,MATCH($C$7,GRID!$A$18:$A$29,0),MATCH(1,($U$2=GRID!$B$1:$U$1)*(КАЛЕНДАРЬ!X23=GRID!$B$3:$U$3),0))*GRID!$P$36*(1-GRID!$P$37),0))</f>
        <v>53568</v>
      </c>
      <c r="E58" s="8" cm="1">
        <f t="array" ref="E58">IF($I$2="Тариф для жителей ЮФО",
INDEX(GRID!$B$4:$U$15,MATCH($E$7,GRID!$A$4:$A$15,0),MATCH(1,($U$2=GRID!$B$1:$U$1)*(КАЛЕНДАРЬ!X23=GRID!$B$3:$U$3),0))*GRID!$P$36,
ROUNDUP(INDEX(GRID!$B$4:$U$15,MATCH($E$7,GRID!$A$4:$A$15,0),MATCH(1,($U$2=GRID!$B$1:$U$1)*(КАЛЕНДАРЬ!X23=GRID!$B$3:$U$3),0))*GRID!$P$36*(1-GRID!$P$37),0))</f>
        <v>57753</v>
      </c>
      <c r="F58" s="8" cm="1">
        <f t="array" ref="F58">IF($I$2="Тариф для жителей ЮФО",
INDEX(GRID!$B$18:$U$29,MATCH($E$7,GRID!$A$18:$A$29,0),MATCH(1,($U$2=GRID!$B$1:$U$1)*(КАЛЕНДАРЬ!X23=GRID!$B$3:$U$3),0))*GRID!$P$36,
ROUNDUP(INDEX(GRID!$B$18:$U$29,MATCH($E$7,GRID!$A$18:$A$29,0),MATCH(1,($U$2=GRID!$B$1:$U$1)*(КАЛЕНДАРЬ!X23=GRID!$B$3:$U$3),0))*GRID!$P$36*(1-GRID!$P$37),0))</f>
        <v>62403</v>
      </c>
      <c r="G58" s="57" t="s">
        <v>119</v>
      </c>
      <c r="H58" s="57" t="s">
        <v>119</v>
      </c>
      <c r="I58" s="8" cm="1">
        <f t="array" ref="I58">IF($I$2="Тариф для жителей ЮФО",
INDEX(GRID!$B$4:$U$15,MATCH($I$7,GRID!$A$4:$A$15,0),MATCH(1,($U$2=GRID!$B$1:$U$1)*(КАЛЕНДАРЬ!X23=GRID!$B$3:$U$3),0))*GRID!$P$36,
ROUNDUP(INDEX(GRID!$B$4:$U$15,MATCH($I$7,GRID!$A$4:$A$15,0),MATCH(1,($U$2=GRID!$B$1:$U$1)*(КАЛЕНДАРЬ!X23=GRID!$B$3:$U$3),0))*GRID!$P$36*(1-GRID!$P$37),0))</f>
        <v>71238</v>
      </c>
      <c r="J58" s="8" cm="1">
        <f t="array" ref="J58">IF($I$2="Тариф для жителей ЮФО",
INDEX(GRID!$B$18:$U$29,MATCH($I$7,GRID!$A$18:$A$29,0),MATCH(1,($U$2=GRID!$B$1:$U$1)*(КАЛЕНДАРЬ!X23=GRID!$B$3:$U$3),0))*GRID!$P$36,
ROUNDUP(INDEX(GRID!$B$18:$U$29,MATCH($I$7,GRID!$A$18:$A$29,0),MATCH(1,($U$2=GRID!$B$1:$U$1)*(КАЛЕНДАРЬ!X23=GRID!$B$3:$U$3),0))*GRID!$P$36*(1-GRID!$P$37),0))</f>
        <v>75888</v>
      </c>
      <c r="K58" s="57" t="s">
        <v>119</v>
      </c>
      <c r="L58" s="57" t="s">
        <v>119</v>
      </c>
      <c r="M58" s="8" cm="1">
        <f t="array" ref="M58">IF($I$2="Тариф для жителей ЮФО",
INDEX(GRID!$B$4:$U$15,MATCH($M$7,GRID!$A$4:$A$15,0),MATCH(1,($U$2=GRID!$B$1:$U$1)*(КАЛЕНДАРЬ!X23=GRID!$B$3:$U$3),0))*GRID!$P$36,
ROUNDUP(INDEX(GRID!$B$4:$U$15,MATCH($M$7,GRID!$A$4:$A$15,0),MATCH(1,($U$2=GRID!$B$1:$U$1)*(КАЛЕНДАРЬ!X23=GRID!$B$3:$U$3),0))*GRID!$P$36*(1-GRID!$P$37),0))</f>
        <v>102672</v>
      </c>
      <c r="N58" s="8" cm="1">
        <f t="array" ref="N58">IF($I$2="Тариф для жителей ЮФО",
INDEX(GRID!$B$18:$U$29,MATCH($M$7,GRID!$A$18:$A$29,0),MATCH(1,($U$2=GRID!$B$1:$U$1)*(КАЛЕНДАРЬ!X23=GRID!$B$3:$U$3),0))*GRID!$P$36,
ROUNDUP(INDEX(GRID!$B$18:$U$29,MATCH($M$7,GRID!$A$18:$A$29,0),MATCH(1,($U$2=GRID!$B$1:$U$1)*(КАЛЕНДАРЬ!X23=GRID!$B$3:$U$3),0))*GRID!$P$36*(1-GRID!$P$37),0))</f>
        <v>107322</v>
      </c>
      <c r="O58" s="57" t="s">
        <v>119</v>
      </c>
      <c r="P58" s="8" cm="1">
        <f t="array" ref="P58">IF($I$2="Тариф для жителей ЮФО",
INDEX(GRID!$B$18:$U$29,MATCH($P$7,GRID!$A$18:$A$29,0),MATCH(1,($U$2=GRID!$B$1:$U$1)*(КАЛЕНДАРЬ!X23=GRID!$B$3:$U$3),0))*GRID!$P$36,
ROUNDUP(INDEX(GRID!$B$18:$U$29,MATCH($P$7,GRID!$A$18:$A$29,0),MATCH(1,($U$2=GRID!$B$1:$U$1)*(КАЛЕНДАРЬ!X23=GRID!$B$3:$U$3),0))*GRID!$P$36*(1-GRID!$P$37),0))</f>
        <v>185349</v>
      </c>
      <c r="Q58" s="57" t="s">
        <v>119</v>
      </c>
      <c r="R58" s="57" t="s">
        <v>119</v>
      </c>
      <c r="S58" s="57" t="s">
        <v>119</v>
      </c>
      <c r="T58" s="57" t="s">
        <v>119</v>
      </c>
    </row>
    <row r="59" spans="1:20" hidden="1">
      <c r="A59" s="148" t="s">
        <v>15</v>
      </c>
      <c r="B59" s="149">
        <v>21</v>
      </c>
      <c r="C59" s="8" cm="1">
        <f t="array" ref="C59">IF($I$2="Тариф для жителей ЮФО",
INDEX(GRID!$B$4:$U$15,MATCH($C$7,GRID!$A$4:$A$15,0),MATCH(1,($U$2=GRID!$B$1:$U$1)*(КАЛЕНДАРЬ!X24=GRID!$B$3:$U$3),0))*GRID!$P$36,
ROUNDUP(INDEX(GRID!$B$4:$U$15,MATCH($C$7,GRID!$A$4:$A$15,0),MATCH(1,($U$2=GRID!$B$1:$U$1)*(КАЛЕНДАРЬ!X24=GRID!$B$3:$U$3),0))*GRID!$P$36*(1-GRID!$P$37),0))</f>
        <v>48918</v>
      </c>
      <c r="D59" s="8" cm="1">
        <f t="array" ref="D59">IF($I$2="Тариф для жителей ЮФО",
INDEX(GRID!$B$18:$U$29,MATCH($C$7,GRID!$A$18:$A$29,0),MATCH(1,($U$2=GRID!$B$1:$U$1)*(КАЛЕНДАРЬ!X24=GRID!$B$3:$U$3),0))*GRID!$P$36,
ROUNDUP(INDEX(GRID!$B$18:$U$29,MATCH($C$7,GRID!$A$18:$A$29,0),MATCH(1,($U$2=GRID!$B$1:$U$1)*(КАЛЕНДАРЬ!X24=GRID!$B$3:$U$3),0))*GRID!$P$36*(1-GRID!$P$37),0))</f>
        <v>53568</v>
      </c>
      <c r="E59" s="8" cm="1">
        <f t="array" ref="E59">IF($I$2="Тариф для жителей ЮФО",
INDEX(GRID!$B$4:$U$15,MATCH($E$7,GRID!$A$4:$A$15,0),MATCH(1,($U$2=GRID!$B$1:$U$1)*(КАЛЕНДАРЬ!X24=GRID!$B$3:$U$3),0))*GRID!$P$36,
ROUNDUP(INDEX(GRID!$B$4:$U$15,MATCH($E$7,GRID!$A$4:$A$15,0),MATCH(1,($U$2=GRID!$B$1:$U$1)*(КАЛЕНДАРЬ!X24=GRID!$B$3:$U$3),0))*GRID!$P$36*(1-GRID!$P$37),0))</f>
        <v>57753</v>
      </c>
      <c r="F59" s="8" cm="1">
        <f t="array" ref="F59">IF($I$2="Тариф для жителей ЮФО",
INDEX(GRID!$B$18:$U$29,MATCH($E$7,GRID!$A$18:$A$29,0),MATCH(1,($U$2=GRID!$B$1:$U$1)*(КАЛЕНДАРЬ!X24=GRID!$B$3:$U$3),0))*GRID!$P$36,
ROUNDUP(INDEX(GRID!$B$18:$U$29,MATCH($E$7,GRID!$A$18:$A$29,0),MATCH(1,($U$2=GRID!$B$1:$U$1)*(КАЛЕНДАРЬ!X24=GRID!$B$3:$U$3),0))*GRID!$P$36*(1-GRID!$P$37),0))</f>
        <v>62403</v>
      </c>
      <c r="G59" s="57" t="s">
        <v>119</v>
      </c>
      <c r="H59" s="57" t="s">
        <v>119</v>
      </c>
      <c r="I59" s="8" cm="1">
        <f t="array" ref="I59">IF($I$2="Тариф для жителей ЮФО",
INDEX(GRID!$B$4:$U$15,MATCH($I$7,GRID!$A$4:$A$15,0),MATCH(1,($U$2=GRID!$B$1:$U$1)*(КАЛЕНДАРЬ!X24=GRID!$B$3:$U$3),0))*GRID!$P$36,
ROUNDUP(INDEX(GRID!$B$4:$U$15,MATCH($I$7,GRID!$A$4:$A$15,0),MATCH(1,($U$2=GRID!$B$1:$U$1)*(КАЛЕНДАРЬ!X24=GRID!$B$3:$U$3),0))*GRID!$P$36*(1-GRID!$P$37),0))</f>
        <v>71238</v>
      </c>
      <c r="J59" s="8" cm="1">
        <f t="array" ref="J59">IF($I$2="Тариф для жителей ЮФО",
INDEX(GRID!$B$18:$U$29,MATCH($I$7,GRID!$A$18:$A$29,0),MATCH(1,($U$2=GRID!$B$1:$U$1)*(КАЛЕНДАРЬ!X24=GRID!$B$3:$U$3),0))*GRID!$P$36,
ROUNDUP(INDEX(GRID!$B$18:$U$29,MATCH($I$7,GRID!$A$18:$A$29,0),MATCH(1,($U$2=GRID!$B$1:$U$1)*(КАЛЕНДАРЬ!X24=GRID!$B$3:$U$3),0))*GRID!$P$36*(1-GRID!$P$37),0))</f>
        <v>75888</v>
      </c>
      <c r="K59" s="57" t="s">
        <v>119</v>
      </c>
      <c r="L59" s="57" t="s">
        <v>119</v>
      </c>
      <c r="M59" s="8" cm="1">
        <f t="array" ref="M59">IF($I$2="Тариф для жителей ЮФО",
INDEX(GRID!$B$4:$U$15,MATCH($M$7,GRID!$A$4:$A$15,0),MATCH(1,($U$2=GRID!$B$1:$U$1)*(КАЛЕНДАРЬ!X24=GRID!$B$3:$U$3),0))*GRID!$P$36,
ROUNDUP(INDEX(GRID!$B$4:$U$15,MATCH($M$7,GRID!$A$4:$A$15,0),MATCH(1,($U$2=GRID!$B$1:$U$1)*(КАЛЕНДАРЬ!X24=GRID!$B$3:$U$3),0))*GRID!$P$36*(1-GRID!$P$37),0))</f>
        <v>102672</v>
      </c>
      <c r="N59" s="8" cm="1">
        <f t="array" ref="N59">IF($I$2="Тариф для жителей ЮФО",
INDEX(GRID!$B$18:$U$29,MATCH($M$7,GRID!$A$18:$A$29,0),MATCH(1,($U$2=GRID!$B$1:$U$1)*(КАЛЕНДАРЬ!X24=GRID!$B$3:$U$3),0))*GRID!$P$36,
ROUNDUP(INDEX(GRID!$B$18:$U$29,MATCH($M$7,GRID!$A$18:$A$29,0),MATCH(1,($U$2=GRID!$B$1:$U$1)*(КАЛЕНДАРЬ!X24=GRID!$B$3:$U$3),0))*GRID!$P$36*(1-GRID!$P$37),0))</f>
        <v>107322</v>
      </c>
      <c r="O59" s="57" t="s">
        <v>119</v>
      </c>
      <c r="P59" s="8" cm="1">
        <f t="array" ref="P59">IF($I$2="Тариф для жителей ЮФО",
INDEX(GRID!$B$18:$U$29,MATCH($P$7,GRID!$A$18:$A$29,0),MATCH(1,($U$2=GRID!$B$1:$U$1)*(КАЛЕНДАРЬ!X24=GRID!$B$3:$U$3),0))*GRID!$P$36,
ROUNDUP(INDEX(GRID!$B$18:$U$29,MATCH($P$7,GRID!$A$18:$A$29,0),MATCH(1,($U$2=GRID!$B$1:$U$1)*(КАЛЕНДАРЬ!X24=GRID!$B$3:$U$3),0))*GRID!$P$36*(1-GRID!$P$37),0))</f>
        <v>185349</v>
      </c>
      <c r="Q59" s="57" t="s">
        <v>119</v>
      </c>
      <c r="R59" s="57" t="s">
        <v>119</v>
      </c>
      <c r="S59" s="57" t="s">
        <v>119</v>
      </c>
      <c r="T59" s="57" t="s">
        <v>119</v>
      </c>
    </row>
    <row r="60" spans="1:20" hidden="1">
      <c r="A60" s="148" t="s">
        <v>16</v>
      </c>
      <c r="B60" s="149">
        <v>22</v>
      </c>
      <c r="C60" s="8" cm="1">
        <f t="array" ref="C60">IF($I$2="Тариф для жителей ЮФО",
INDEX(GRID!$B$4:$U$15,MATCH($C$7,GRID!$A$4:$A$15,0),MATCH(1,($U$2=GRID!$B$1:$U$1)*(КАЛЕНДАРЬ!X25=GRID!$B$3:$U$3),0))*GRID!$P$36,
ROUNDUP(INDEX(GRID!$B$4:$U$15,MATCH($C$7,GRID!$A$4:$A$15,0),MATCH(1,($U$2=GRID!$B$1:$U$1)*(КАЛЕНДАРЬ!X25=GRID!$B$3:$U$3),0))*GRID!$P$36*(1-GRID!$P$37),0))</f>
        <v>48918</v>
      </c>
      <c r="D60" s="8" cm="1">
        <f t="array" ref="D60">IF($I$2="Тариф для жителей ЮФО",
INDEX(GRID!$B$18:$U$29,MATCH($C$7,GRID!$A$18:$A$29,0),MATCH(1,($U$2=GRID!$B$1:$U$1)*(КАЛЕНДАРЬ!X25=GRID!$B$3:$U$3),0))*GRID!$P$36,
ROUNDUP(INDEX(GRID!$B$18:$U$29,MATCH($C$7,GRID!$A$18:$A$29,0),MATCH(1,($U$2=GRID!$B$1:$U$1)*(КАЛЕНДАРЬ!X25=GRID!$B$3:$U$3),0))*GRID!$P$36*(1-GRID!$P$37),0))</f>
        <v>53568</v>
      </c>
      <c r="E60" s="8" cm="1">
        <f t="array" ref="E60">IF($I$2="Тариф для жителей ЮФО",
INDEX(GRID!$B$4:$U$15,MATCH($E$7,GRID!$A$4:$A$15,0),MATCH(1,($U$2=GRID!$B$1:$U$1)*(КАЛЕНДАРЬ!X25=GRID!$B$3:$U$3),0))*GRID!$P$36,
ROUNDUP(INDEX(GRID!$B$4:$U$15,MATCH($E$7,GRID!$A$4:$A$15,0),MATCH(1,($U$2=GRID!$B$1:$U$1)*(КАЛЕНДАРЬ!X25=GRID!$B$3:$U$3),0))*GRID!$P$36*(1-GRID!$P$37),0))</f>
        <v>57753</v>
      </c>
      <c r="F60" s="8" cm="1">
        <f t="array" ref="F60">IF($I$2="Тариф для жителей ЮФО",
INDEX(GRID!$B$18:$U$29,MATCH($E$7,GRID!$A$18:$A$29,0),MATCH(1,($U$2=GRID!$B$1:$U$1)*(КАЛЕНДАРЬ!X25=GRID!$B$3:$U$3),0))*GRID!$P$36,
ROUNDUP(INDEX(GRID!$B$18:$U$29,MATCH($E$7,GRID!$A$18:$A$29,0),MATCH(1,($U$2=GRID!$B$1:$U$1)*(КАЛЕНДАРЬ!X25=GRID!$B$3:$U$3),0))*GRID!$P$36*(1-GRID!$P$37),0))</f>
        <v>62403</v>
      </c>
      <c r="G60" s="57" t="s">
        <v>119</v>
      </c>
      <c r="H60" s="57" t="s">
        <v>119</v>
      </c>
      <c r="I60" s="8" cm="1">
        <f t="array" ref="I60">IF($I$2="Тариф для жителей ЮФО",
INDEX(GRID!$B$4:$U$15,MATCH($I$7,GRID!$A$4:$A$15,0),MATCH(1,($U$2=GRID!$B$1:$U$1)*(КАЛЕНДАРЬ!X25=GRID!$B$3:$U$3),0))*GRID!$P$36,
ROUNDUP(INDEX(GRID!$B$4:$U$15,MATCH($I$7,GRID!$A$4:$A$15,0),MATCH(1,($U$2=GRID!$B$1:$U$1)*(КАЛЕНДАРЬ!X25=GRID!$B$3:$U$3),0))*GRID!$P$36*(1-GRID!$P$37),0))</f>
        <v>71238</v>
      </c>
      <c r="J60" s="8" cm="1">
        <f t="array" ref="J60">IF($I$2="Тариф для жителей ЮФО",
INDEX(GRID!$B$18:$U$29,MATCH($I$7,GRID!$A$18:$A$29,0),MATCH(1,($U$2=GRID!$B$1:$U$1)*(КАЛЕНДАРЬ!X25=GRID!$B$3:$U$3),0))*GRID!$P$36,
ROUNDUP(INDEX(GRID!$B$18:$U$29,MATCH($I$7,GRID!$A$18:$A$29,0),MATCH(1,($U$2=GRID!$B$1:$U$1)*(КАЛЕНДАРЬ!X25=GRID!$B$3:$U$3),0))*GRID!$P$36*(1-GRID!$P$37),0))</f>
        <v>75888</v>
      </c>
      <c r="K60" s="57" t="s">
        <v>119</v>
      </c>
      <c r="L60" s="57" t="s">
        <v>119</v>
      </c>
      <c r="M60" s="8" cm="1">
        <f t="array" ref="M60">IF($I$2="Тариф для жителей ЮФО",
INDEX(GRID!$B$4:$U$15,MATCH($M$7,GRID!$A$4:$A$15,0),MATCH(1,($U$2=GRID!$B$1:$U$1)*(КАЛЕНДАРЬ!X25=GRID!$B$3:$U$3),0))*GRID!$P$36,
ROUNDUP(INDEX(GRID!$B$4:$U$15,MATCH($M$7,GRID!$A$4:$A$15,0),MATCH(1,($U$2=GRID!$B$1:$U$1)*(КАЛЕНДАРЬ!X25=GRID!$B$3:$U$3),0))*GRID!$P$36*(1-GRID!$P$37),0))</f>
        <v>102672</v>
      </c>
      <c r="N60" s="8" cm="1">
        <f t="array" ref="N60">IF($I$2="Тариф для жителей ЮФО",
INDEX(GRID!$B$18:$U$29,MATCH($M$7,GRID!$A$18:$A$29,0),MATCH(1,($U$2=GRID!$B$1:$U$1)*(КАЛЕНДАРЬ!X25=GRID!$B$3:$U$3),0))*GRID!$P$36,
ROUNDUP(INDEX(GRID!$B$18:$U$29,MATCH($M$7,GRID!$A$18:$A$29,0),MATCH(1,($U$2=GRID!$B$1:$U$1)*(КАЛЕНДАРЬ!X25=GRID!$B$3:$U$3),0))*GRID!$P$36*(1-GRID!$P$37),0))</f>
        <v>107322</v>
      </c>
      <c r="O60" s="57" t="s">
        <v>119</v>
      </c>
      <c r="P60" s="8" cm="1">
        <f t="array" ref="P60">IF($I$2="Тариф для жителей ЮФО",
INDEX(GRID!$B$18:$U$29,MATCH($P$7,GRID!$A$18:$A$29,0),MATCH(1,($U$2=GRID!$B$1:$U$1)*(КАЛЕНДАРЬ!X25=GRID!$B$3:$U$3),0))*GRID!$P$36,
ROUNDUP(INDEX(GRID!$B$18:$U$29,MATCH($P$7,GRID!$A$18:$A$29,0),MATCH(1,($U$2=GRID!$B$1:$U$1)*(КАЛЕНДАРЬ!X25=GRID!$B$3:$U$3),0))*GRID!$P$36*(1-GRID!$P$37),0))</f>
        <v>185349</v>
      </c>
      <c r="Q60" s="57" t="s">
        <v>119</v>
      </c>
      <c r="R60" s="57" t="s">
        <v>119</v>
      </c>
      <c r="S60" s="57" t="s">
        <v>119</v>
      </c>
      <c r="T60" s="57" t="s">
        <v>119</v>
      </c>
    </row>
    <row r="61" spans="1:20" hidden="1">
      <c r="A61" s="148" t="s">
        <v>17</v>
      </c>
      <c r="B61" s="149">
        <v>23</v>
      </c>
      <c r="C61" s="8" cm="1">
        <f t="array" ref="C61">IF($I$2="Тариф для жителей ЮФО",
INDEX(GRID!$B$4:$U$15,MATCH($C$7,GRID!$A$4:$A$15,0),MATCH(1,($U$2=GRID!$B$1:$U$1)*(КАЛЕНДАРЬ!X26=GRID!$B$3:$U$3),0))*GRID!$P$36,
ROUNDUP(INDEX(GRID!$B$4:$U$15,MATCH($C$7,GRID!$A$4:$A$15,0),MATCH(1,($U$2=GRID!$B$1:$U$1)*(КАЛЕНДАРЬ!X26=GRID!$B$3:$U$3),0))*GRID!$P$36*(1-GRID!$P$37),0))</f>
        <v>48918</v>
      </c>
      <c r="D61" s="8" cm="1">
        <f t="array" ref="D61">IF($I$2="Тариф для жителей ЮФО",
INDEX(GRID!$B$18:$U$29,MATCH($C$7,GRID!$A$18:$A$29,0),MATCH(1,($U$2=GRID!$B$1:$U$1)*(КАЛЕНДАРЬ!X26=GRID!$B$3:$U$3),0))*GRID!$P$36,
ROUNDUP(INDEX(GRID!$B$18:$U$29,MATCH($C$7,GRID!$A$18:$A$29,0),MATCH(1,($U$2=GRID!$B$1:$U$1)*(КАЛЕНДАРЬ!X26=GRID!$B$3:$U$3),0))*GRID!$P$36*(1-GRID!$P$37),0))</f>
        <v>53568</v>
      </c>
      <c r="E61" s="8" cm="1">
        <f t="array" ref="E61">IF($I$2="Тариф для жителей ЮФО",
INDEX(GRID!$B$4:$U$15,MATCH($E$7,GRID!$A$4:$A$15,0),MATCH(1,($U$2=GRID!$B$1:$U$1)*(КАЛЕНДАРЬ!X26=GRID!$B$3:$U$3),0))*GRID!$P$36,
ROUNDUP(INDEX(GRID!$B$4:$U$15,MATCH($E$7,GRID!$A$4:$A$15,0),MATCH(1,($U$2=GRID!$B$1:$U$1)*(КАЛЕНДАРЬ!X26=GRID!$B$3:$U$3),0))*GRID!$P$36*(1-GRID!$P$37),0))</f>
        <v>57753</v>
      </c>
      <c r="F61" s="8" cm="1">
        <f t="array" ref="F61">IF($I$2="Тариф для жителей ЮФО",
INDEX(GRID!$B$18:$U$29,MATCH($E$7,GRID!$A$18:$A$29,0),MATCH(1,($U$2=GRID!$B$1:$U$1)*(КАЛЕНДАРЬ!X26=GRID!$B$3:$U$3),0))*GRID!$P$36,
ROUNDUP(INDEX(GRID!$B$18:$U$29,MATCH($E$7,GRID!$A$18:$A$29,0),MATCH(1,($U$2=GRID!$B$1:$U$1)*(КАЛЕНДАРЬ!X26=GRID!$B$3:$U$3),0))*GRID!$P$36*(1-GRID!$P$37),0))</f>
        <v>62403</v>
      </c>
      <c r="G61" s="57" t="s">
        <v>119</v>
      </c>
      <c r="H61" s="57" t="s">
        <v>119</v>
      </c>
      <c r="I61" s="8" cm="1">
        <f t="array" ref="I61">IF($I$2="Тариф для жителей ЮФО",
INDEX(GRID!$B$4:$U$15,MATCH($I$7,GRID!$A$4:$A$15,0),MATCH(1,($U$2=GRID!$B$1:$U$1)*(КАЛЕНДАРЬ!X26=GRID!$B$3:$U$3),0))*GRID!$P$36,
ROUNDUP(INDEX(GRID!$B$4:$U$15,MATCH($I$7,GRID!$A$4:$A$15,0),MATCH(1,($U$2=GRID!$B$1:$U$1)*(КАЛЕНДАРЬ!X26=GRID!$B$3:$U$3),0))*GRID!$P$36*(1-GRID!$P$37),0))</f>
        <v>71238</v>
      </c>
      <c r="J61" s="8" cm="1">
        <f t="array" ref="J61">IF($I$2="Тариф для жителей ЮФО",
INDEX(GRID!$B$18:$U$29,MATCH($I$7,GRID!$A$18:$A$29,0),MATCH(1,($U$2=GRID!$B$1:$U$1)*(КАЛЕНДАРЬ!X26=GRID!$B$3:$U$3),0))*GRID!$P$36,
ROUNDUP(INDEX(GRID!$B$18:$U$29,MATCH($I$7,GRID!$A$18:$A$29,0),MATCH(1,($U$2=GRID!$B$1:$U$1)*(КАЛЕНДАРЬ!X26=GRID!$B$3:$U$3),0))*GRID!$P$36*(1-GRID!$P$37),0))</f>
        <v>75888</v>
      </c>
      <c r="K61" s="57" t="s">
        <v>119</v>
      </c>
      <c r="L61" s="57" t="s">
        <v>119</v>
      </c>
      <c r="M61" s="8" cm="1">
        <f t="array" ref="M61">IF($I$2="Тариф для жителей ЮФО",
INDEX(GRID!$B$4:$U$15,MATCH($M$7,GRID!$A$4:$A$15,0),MATCH(1,($U$2=GRID!$B$1:$U$1)*(КАЛЕНДАРЬ!X26=GRID!$B$3:$U$3),0))*GRID!$P$36,
ROUNDUP(INDEX(GRID!$B$4:$U$15,MATCH($M$7,GRID!$A$4:$A$15,0),MATCH(1,($U$2=GRID!$B$1:$U$1)*(КАЛЕНДАРЬ!X26=GRID!$B$3:$U$3),0))*GRID!$P$36*(1-GRID!$P$37),0))</f>
        <v>102672</v>
      </c>
      <c r="N61" s="8" cm="1">
        <f t="array" ref="N61">IF($I$2="Тариф для жителей ЮФО",
INDEX(GRID!$B$18:$U$29,MATCH($M$7,GRID!$A$18:$A$29,0),MATCH(1,($U$2=GRID!$B$1:$U$1)*(КАЛЕНДАРЬ!X26=GRID!$B$3:$U$3),0))*GRID!$P$36,
ROUNDUP(INDEX(GRID!$B$18:$U$29,MATCH($M$7,GRID!$A$18:$A$29,0),MATCH(1,($U$2=GRID!$B$1:$U$1)*(КАЛЕНДАРЬ!X26=GRID!$B$3:$U$3),0))*GRID!$P$36*(1-GRID!$P$37),0))</f>
        <v>107322</v>
      </c>
      <c r="O61" s="57" t="s">
        <v>119</v>
      </c>
      <c r="P61" s="8" cm="1">
        <f t="array" ref="P61">IF($I$2="Тариф для жителей ЮФО",
INDEX(GRID!$B$18:$U$29,MATCH($P$7,GRID!$A$18:$A$29,0),MATCH(1,($U$2=GRID!$B$1:$U$1)*(КАЛЕНДАРЬ!X26=GRID!$B$3:$U$3),0))*GRID!$P$36,
ROUNDUP(INDEX(GRID!$B$18:$U$29,MATCH($P$7,GRID!$A$18:$A$29,0),MATCH(1,($U$2=GRID!$B$1:$U$1)*(КАЛЕНДАРЬ!X26=GRID!$B$3:$U$3),0))*GRID!$P$36*(1-GRID!$P$37),0))</f>
        <v>185349</v>
      </c>
      <c r="Q61" s="57" t="s">
        <v>119</v>
      </c>
      <c r="R61" s="57" t="s">
        <v>119</v>
      </c>
      <c r="S61" s="57" t="s">
        <v>119</v>
      </c>
      <c r="T61" s="57" t="s">
        <v>119</v>
      </c>
    </row>
    <row r="62" spans="1:20" hidden="1">
      <c r="A62" s="148" t="s">
        <v>11</v>
      </c>
      <c r="B62" s="149">
        <v>24</v>
      </c>
      <c r="C62" s="8" cm="1">
        <f t="array" ref="C62">IF($I$2="Тариф для жителей ЮФО",
INDEX(GRID!$B$4:$U$15,MATCH($C$7,GRID!$A$4:$A$15,0),MATCH(1,($U$2=GRID!$B$1:$U$1)*(КАЛЕНДАРЬ!X27=GRID!$B$3:$U$3),0))*GRID!$P$36,
ROUNDUP(INDEX(GRID!$B$4:$U$15,MATCH($C$7,GRID!$A$4:$A$15,0),MATCH(1,($U$2=GRID!$B$1:$U$1)*(КАЛЕНДАРЬ!X27=GRID!$B$3:$U$3),0))*GRID!$P$36*(1-GRID!$P$37),0))</f>
        <v>48918</v>
      </c>
      <c r="D62" s="8" cm="1">
        <f t="array" ref="D62">IF($I$2="Тариф для жителей ЮФО",
INDEX(GRID!$B$18:$U$29,MATCH($C$7,GRID!$A$18:$A$29,0),MATCH(1,($U$2=GRID!$B$1:$U$1)*(КАЛЕНДАРЬ!X27=GRID!$B$3:$U$3),0))*GRID!$P$36,
ROUNDUP(INDEX(GRID!$B$18:$U$29,MATCH($C$7,GRID!$A$18:$A$29,0),MATCH(1,($U$2=GRID!$B$1:$U$1)*(КАЛЕНДАРЬ!X27=GRID!$B$3:$U$3),0))*GRID!$P$36*(1-GRID!$P$37),0))</f>
        <v>53568</v>
      </c>
      <c r="E62" s="8" cm="1">
        <f t="array" ref="E62">IF($I$2="Тариф для жителей ЮФО",
INDEX(GRID!$B$4:$U$15,MATCH($E$7,GRID!$A$4:$A$15,0),MATCH(1,($U$2=GRID!$B$1:$U$1)*(КАЛЕНДАРЬ!X27=GRID!$B$3:$U$3),0))*GRID!$P$36,
ROUNDUP(INDEX(GRID!$B$4:$U$15,MATCH($E$7,GRID!$A$4:$A$15,0),MATCH(1,($U$2=GRID!$B$1:$U$1)*(КАЛЕНДАРЬ!X27=GRID!$B$3:$U$3),0))*GRID!$P$36*(1-GRID!$P$37),0))</f>
        <v>57753</v>
      </c>
      <c r="F62" s="8" cm="1">
        <f t="array" ref="F62">IF($I$2="Тариф для жителей ЮФО",
INDEX(GRID!$B$18:$U$29,MATCH($E$7,GRID!$A$18:$A$29,0),MATCH(1,($U$2=GRID!$B$1:$U$1)*(КАЛЕНДАРЬ!X27=GRID!$B$3:$U$3),0))*GRID!$P$36,
ROUNDUP(INDEX(GRID!$B$18:$U$29,MATCH($E$7,GRID!$A$18:$A$29,0),MATCH(1,($U$2=GRID!$B$1:$U$1)*(КАЛЕНДАРЬ!X27=GRID!$B$3:$U$3),0))*GRID!$P$36*(1-GRID!$P$37),0))</f>
        <v>62403</v>
      </c>
      <c r="G62" s="57" t="s">
        <v>119</v>
      </c>
      <c r="H62" s="57" t="s">
        <v>119</v>
      </c>
      <c r="I62" s="8" cm="1">
        <f t="array" ref="I62">IF($I$2="Тариф для жителей ЮФО",
INDEX(GRID!$B$4:$U$15,MATCH($I$7,GRID!$A$4:$A$15,0),MATCH(1,($U$2=GRID!$B$1:$U$1)*(КАЛЕНДАРЬ!X27=GRID!$B$3:$U$3),0))*GRID!$P$36,
ROUNDUP(INDEX(GRID!$B$4:$U$15,MATCH($I$7,GRID!$A$4:$A$15,0),MATCH(1,($U$2=GRID!$B$1:$U$1)*(КАЛЕНДАРЬ!X27=GRID!$B$3:$U$3),0))*GRID!$P$36*(1-GRID!$P$37),0))</f>
        <v>71238</v>
      </c>
      <c r="J62" s="8" cm="1">
        <f t="array" ref="J62">IF($I$2="Тариф для жителей ЮФО",
INDEX(GRID!$B$18:$U$29,MATCH($I$7,GRID!$A$18:$A$29,0),MATCH(1,($U$2=GRID!$B$1:$U$1)*(КАЛЕНДАРЬ!X27=GRID!$B$3:$U$3),0))*GRID!$P$36,
ROUNDUP(INDEX(GRID!$B$18:$U$29,MATCH($I$7,GRID!$A$18:$A$29,0),MATCH(1,($U$2=GRID!$B$1:$U$1)*(КАЛЕНДАРЬ!X27=GRID!$B$3:$U$3),0))*GRID!$P$36*(1-GRID!$P$37),0))</f>
        <v>75888</v>
      </c>
      <c r="K62" s="57" t="s">
        <v>119</v>
      </c>
      <c r="L62" s="57" t="s">
        <v>119</v>
      </c>
      <c r="M62" s="8" cm="1">
        <f t="array" ref="M62">IF($I$2="Тариф для жителей ЮФО",
INDEX(GRID!$B$4:$U$15,MATCH($M$7,GRID!$A$4:$A$15,0),MATCH(1,($U$2=GRID!$B$1:$U$1)*(КАЛЕНДАРЬ!X27=GRID!$B$3:$U$3),0))*GRID!$P$36,
ROUNDUP(INDEX(GRID!$B$4:$U$15,MATCH($M$7,GRID!$A$4:$A$15,0),MATCH(1,($U$2=GRID!$B$1:$U$1)*(КАЛЕНДАРЬ!X27=GRID!$B$3:$U$3),0))*GRID!$P$36*(1-GRID!$P$37),0))</f>
        <v>102672</v>
      </c>
      <c r="N62" s="8" cm="1">
        <f t="array" ref="N62">IF($I$2="Тариф для жителей ЮФО",
INDEX(GRID!$B$18:$U$29,MATCH($M$7,GRID!$A$18:$A$29,0),MATCH(1,($U$2=GRID!$B$1:$U$1)*(КАЛЕНДАРЬ!X27=GRID!$B$3:$U$3),0))*GRID!$P$36,
ROUNDUP(INDEX(GRID!$B$18:$U$29,MATCH($M$7,GRID!$A$18:$A$29,0),MATCH(1,($U$2=GRID!$B$1:$U$1)*(КАЛЕНДАРЬ!X27=GRID!$B$3:$U$3),0))*GRID!$P$36*(1-GRID!$P$37),0))</f>
        <v>107322</v>
      </c>
      <c r="O62" s="57" t="s">
        <v>119</v>
      </c>
      <c r="P62" s="8" cm="1">
        <f t="array" ref="P62">IF($I$2="Тариф для жителей ЮФО",
INDEX(GRID!$B$18:$U$29,MATCH($P$7,GRID!$A$18:$A$29,0),MATCH(1,($U$2=GRID!$B$1:$U$1)*(КАЛЕНДАРЬ!X27=GRID!$B$3:$U$3),0))*GRID!$P$36,
ROUNDUP(INDEX(GRID!$B$18:$U$29,MATCH($P$7,GRID!$A$18:$A$29,0),MATCH(1,($U$2=GRID!$B$1:$U$1)*(КАЛЕНДАРЬ!X27=GRID!$B$3:$U$3),0))*GRID!$P$36*(1-GRID!$P$37),0))</f>
        <v>185349</v>
      </c>
      <c r="Q62" s="57" t="s">
        <v>119</v>
      </c>
      <c r="R62" s="57" t="s">
        <v>119</v>
      </c>
      <c r="S62" s="57" t="s">
        <v>119</v>
      </c>
      <c r="T62" s="57" t="s">
        <v>119</v>
      </c>
    </row>
    <row r="63" spans="1:20" hidden="1">
      <c r="A63" s="148" t="s">
        <v>12</v>
      </c>
      <c r="B63" s="149">
        <v>25</v>
      </c>
      <c r="C63" s="8" cm="1">
        <f t="array" ref="C63">IF($I$2="Тариф для жителей ЮФО",
INDEX(GRID!$B$4:$U$15,MATCH($C$7,GRID!$A$4:$A$15,0),MATCH(1,($U$2=GRID!$B$1:$U$1)*(КАЛЕНДАРЬ!X28=GRID!$B$3:$U$3),0))*GRID!$P$36,
ROUNDUP(INDEX(GRID!$B$4:$U$15,MATCH($C$7,GRID!$A$4:$A$15,0),MATCH(1,($U$2=GRID!$B$1:$U$1)*(КАЛЕНДАРЬ!X28=GRID!$B$3:$U$3),0))*GRID!$P$36*(1-GRID!$P$37),0))</f>
        <v>48918</v>
      </c>
      <c r="D63" s="8" cm="1">
        <f t="array" ref="D63">IF($I$2="Тариф для жителей ЮФО",
INDEX(GRID!$B$18:$U$29,MATCH($C$7,GRID!$A$18:$A$29,0),MATCH(1,($U$2=GRID!$B$1:$U$1)*(КАЛЕНДАРЬ!X28=GRID!$B$3:$U$3),0))*GRID!$P$36,
ROUNDUP(INDEX(GRID!$B$18:$U$29,MATCH($C$7,GRID!$A$18:$A$29,0),MATCH(1,($U$2=GRID!$B$1:$U$1)*(КАЛЕНДАРЬ!X28=GRID!$B$3:$U$3),0))*GRID!$P$36*(1-GRID!$P$37),0))</f>
        <v>53568</v>
      </c>
      <c r="E63" s="8" cm="1">
        <f t="array" ref="E63">IF($I$2="Тариф для жителей ЮФО",
INDEX(GRID!$B$4:$U$15,MATCH($E$7,GRID!$A$4:$A$15,0),MATCH(1,($U$2=GRID!$B$1:$U$1)*(КАЛЕНДАРЬ!X28=GRID!$B$3:$U$3),0))*GRID!$P$36,
ROUNDUP(INDEX(GRID!$B$4:$U$15,MATCH($E$7,GRID!$A$4:$A$15,0),MATCH(1,($U$2=GRID!$B$1:$U$1)*(КАЛЕНДАРЬ!X28=GRID!$B$3:$U$3),0))*GRID!$P$36*(1-GRID!$P$37),0))</f>
        <v>57753</v>
      </c>
      <c r="F63" s="8" cm="1">
        <f t="array" ref="F63">IF($I$2="Тариф для жителей ЮФО",
INDEX(GRID!$B$18:$U$29,MATCH($E$7,GRID!$A$18:$A$29,0),MATCH(1,($U$2=GRID!$B$1:$U$1)*(КАЛЕНДАРЬ!X28=GRID!$B$3:$U$3),0))*GRID!$P$36,
ROUNDUP(INDEX(GRID!$B$18:$U$29,MATCH($E$7,GRID!$A$18:$A$29,0),MATCH(1,($U$2=GRID!$B$1:$U$1)*(КАЛЕНДАРЬ!X28=GRID!$B$3:$U$3),0))*GRID!$P$36*(1-GRID!$P$37),0))</f>
        <v>62403</v>
      </c>
      <c r="G63" s="57" t="s">
        <v>119</v>
      </c>
      <c r="H63" s="57" t="s">
        <v>119</v>
      </c>
      <c r="I63" s="8" cm="1">
        <f t="array" ref="I63">IF($I$2="Тариф для жителей ЮФО",
INDEX(GRID!$B$4:$U$15,MATCH($I$7,GRID!$A$4:$A$15,0),MATCH(1,($U$2=GRID!$B$1:$U$1)*(КАЛЕНДАРЬ!X28=GRID!$B$3:$U$3),0))*GRID!$P$36,
ROUNDUP(INDEX(GRID!$B$4:$U$15,MATCH($I$7,GRID!$A$4:$A$15,0),MATCH(1,($U$2=GRID!$B$1:$U$1)*(КАЛЕНДАРЬ!X28=GRID!$B$3:$U$3),0))*GRID!$P$36*(1-GRID!$P$37),0))</f>
        <v>71238</v>
      </c>
      <c r="J63" s="8" cm="1">
        <f t="array" ref="J63">IF($I$2="Тариф для жителей ЮФО",
INDEX(GRID!$B$18:$U$29,MATCH($I$7,GRID!$A$18:$A$29,0),MATCH(1,($U$2=GRID!$B$1:$U$1)*(КАЛЕНДАРЬ!X28=GRID!$B$3:$U$3),0))*GRID!$P$36,
ROUNDUP(INDEX(GRID!$B$18:$U$29,MATCH($I$7,GRID!$A$18:$A$29,0),MATCH(1,($U$2=GRID!$B$1:$U$1)*(КАЛЕНДАРЬ!X28=GRID!$B$3:$U$3),0))*GRID!$P$36*(1-GRID!$P$37),0))</f>
        <v>75888</v>
      </c>
      <c r="K63" s="57" t="s">
        <v>119</v>
      </c>
      <c r="L63" s="57" t="s">
        <v>119</v>
      </c>
      <c r="M63" s="8" cm="1">
        <f t="array" ref="M63">IF($I$2="Тариф для жителей ЮФО",
INDEX(GRID!$B$4:$U$15,MATCH($M$7,GRID!$A$4:$A$15,0),MATCH(1,($U$2=GRID!$B$1:$U$1)*(КАЛЕНДАРЬ!X28=GRID!$B$3:$U$3),0))*GRID!$P$36,
ROUNDUP(INDEX(GRID!$B$4:$U$15,MATCH($M$7,GRID!$A$4:$A$15,0),MATCH(1,($U$2=GRID!$B$1:$U$1)*(КАЛЕНДАРЬ!X28=GRID!$B$3:$U$3),0))*GRID!$P$36*(1-GRID!$P$37),0))</f>
        <v>102672</v>
      </c>
      <c r="N63" s="8" cm="1">
        <f t="array" ref="N63">IF($I$2="Тариф для жителей ЮФО",
INDEX(GRID!$B$18:$U$29,MATCH($M$7,GRID!$A$18:$A$29,0),MATCH(1,($U$2=GRID!$B$1:$U$1)*(КАЛЕНДАРЬ!X28=GRID!$B$3:$U$3),0))*GRID!$P$36,
ROUNDUP(INDEX(GRID!$B$18:$U$29,MATCH($M$7,GRID!$A$18:$A$29,0),MATCH(1,($U$2=GRID!$B$1:$U$1)*(КАЛЕНДАРЬ!X28=GRID!$B$3:$U$3),0))*GRID!$P$36*(1-GRID!$P$37),0))</f>
        <v>107322</v>
      </c>
      <c r="O63" s="57" t="s">
        <v>119</v>
      </c>
      <c r="P63" s="8" cm="1">
        <f t="array" ref="P63">IF($I$2="Тариф для жителей ЮФО",
INDEX(GRID!$B$18:$U$29,MATCH($P$7,GRID!$A$18:$A$29,0),MATCH(1,($U$2=GRID!$B$1:$U$1)*(КАЛЕНДАРЬ!X28=GRID!$B$3:$U$3),0))*GRID!$P$36,
ROUNDUP(INDEX(GRID!$B$18:$U$29,MATCH($P$7,GRID!$A$18:$A$29,0),MATCH(1,($U$2=GRID!$B$1:$U$1)*(КАЛЕНДАРЬ!X28=GRID!$B$3:$U$3),0))*GRID!$P$36*(1-GRID!$P$37),0))</f>
        <v>185349</v>
      </c>
      <c r="Q63" s="57" t="s">
        <v>119</v>
      </c>
      <c r="R63" s="57" t="s">
        <v>119</v>
      </c>
      <c r="S63" s="57" t="s">
        <v>119</v>
      </c>
      <c r="T63" s="57" t="s">
        <v>119</v>
      </c>
    </row>
    <row r="64" spans="1:20" hidden="1">
      <c r="A64" s="148" t="s">
        <v>13</v>
      </c>
      <c r="B64" s="149">
        <v>26</v>
      </c>
      <c r="C64" s="8" cm="1">
        <f t="array" ref="C64">IF($I$2="Тариф для жителей ЮФО",
INDEX(GRID!$B$4:$U$15,MATCH($C$7,GRID!$A$4:$A$15,0),MATCH(1,($U$2=GRID!$B$1:$U$1)*(КАЛЕНДАРЬ!X29=GRID!$B$3:$U$3),0))*GRID!$P$36,
ROUNDUP(INDEX(GRID!$B$4:$U$15,MATCH($C$7,GRID!$A$4:$A$15,0),MATCH(1,($U$2=GRID!$B$1:$U$1)*(КАЛЕНДАРЬ!X29=GRID!$B$3:$U$3),0))*GRID!$P$36*(1-GRID!$P$37),0))</f>
        <v>48918</v>
      </c>
      <c r="D64" s="8" cm="1">
        <f t="array" ref="D64">IF($I$2="Тариф для жителей ЮФО",
INDEX(GRID!$B$18:$U$29,MATCH($C$7,GRID!$A$18:$A$29,0),MATCH(1,($U$2=GRID!$B$1:$U$1)*(КАЛЕНДАРЬ!X29=GRID!$B$3:$U$3),0))*GRID!$P$36,
ROUNDUP(INDEX(GRID!$B$18:$U$29,MATCH($C$7,GRID!$A$18:$A$29,0),MATCH(1,($U$2=GRID!$B$1:$U$1)*(КАЛЕНДАРЬ!X29=GRID!$B$3:$U$3),0))*GRID!$P$36*(1-GRID!$P$37),0))</f>
        <v>53568</v>
      </c>
      <c r="E64" s="8" cm="1">
        <f t="array" ref="E64">IF($I$2="Тариф для жителей ЮФО",
INDEX(GRID!$B$4:$U$15,MATCH($E$7,GRID!$A$4:$A$15,0),MATCH(1,($U$2=GRID!$B$1:$U$1)*(КАЛЕНДАРЬ!X29=GRID!$B$3:$U$3),0))*GRID!$P$36,
ROUNDUP(INDEX(GRID!$B$4:$U$15,MATCH($E$7,GRID!$A$4:$A$15,0),MATCH(1,($U$2=GRID!$B$1:$U$1)*(КАЛЕНДАРЬ!X29=GRID!$B$3:$U$3),0))*GRID!$P$36*(1-GRID!$P$37),0))</f>
        <v>57753</v>
      </c>
      <c r="F64" s="8" cm="1">
        <f t="array" ref="F64">IF($I$2="Тариф для жителей ЮФО",
INDEX(GRID!$B$18:$U$29,MATCH($E$7,GRID!$A$18:$A$29,0),MATCH(1,($U$2=GRID!$B$1:$U$1)*(КАЛЕНДАРЬ!X29=GRID!$B$3:$U$3),0))*GRID!$P$36,
ROUNDUP(INDEX(GRID!$B$18:$U$29,MATCH($E$7,GRID!$A$18:$A$29,0),MATCH(1,($U$2=GRID!$B$1:$U$1)*(КАЛЕНДАРЬ!X29=GRID!$B$3:$U$3),0))*GRID!$P$36*(1-GRID!$P$37),0))</f>
        <v>62403</v>
      </c>
      <c r="G64" s="57" t="s">
        <v>119</v>
      </c>
      <c r="H64" s="57" t="s">
        <v>119</v>
      </c>
      <c r="I64" s="8" cm="1">
        <f t="array" ref="I64">IF($I$2="Тариф для жителей ЮФО",
INDEX(GRID!$B$4:$U$15,MATCH($I$7,GRID!$A$4:$A$15,0),MATCH(1,($U$2=GRID!$B$1:$U$1)*(КАЛЕНДАРЬ!X29=GRID!$B$3:$U$3),0))*GRID!$P$36,
ROUNDUP(INDEX(GRID!$B$4:$U$15,MATCH($I$7,GRID!$A$4:$A$15,0),MATCH(1,($U$2=GRID!$B$1:$U$1)*(КАЛЕНДАРЬ!X29=GRID!$B$3:$U$3),0))*GRID!$P$36*(1-GRID!$P$37),0))</f>
        <v>71238</v>
      </c>
      <c r="J64" s="8" cm="1">
        <f t="array" ref="J64">IF($I$2="Тариф для жителей ЮФО",
INDEX(GRID!$B$18:$U$29,MATCH($I$7,GRID!$A$18:$A$29,0),MATCH(1,($U$2=GRID!$B$1:$U$1)*(КАЛЕНДАРЬ!X29=GRID!$B$3:$U$3),0))*GRID!$P$36,
ROUNDUP(INDEX(GRID!$B$18:$U$29,MATCH($I$7,GRID!$A$18:$A$29,0),MATCH(1,($U$2=GRID!$B$1:$U$1)*(КАЛЕНДАРЬ!X29=GRID!$B$3:$U$3),0))*GRID!$P$36*(1-GRID!$P$37),0))</f>
        <v>75888</v>
      </c>
      <c r="K64" s="57" t="s">
        <v>119</v>
      </c>
      <c r="L64" s="57" t="s">
        <v>119</v>
      </c>
      <c r="M64" s="8" cm="1">
        <f t="array" ref="M64">IF($I$2="Тариф для жителей ЮФО",
INDEX(GRID!$B$4:$U$15,MATCH($M$7,GRID!$A$4:$A$15,0),MATCH(1,($U$2=GRID!$B$1:$U$1)*(КАЛЕНДАРЬ!X29=GRID!$B$3:$U$3),0))*GRID!$P$36,
ROUNDUP(INDEX(GRID!$B$4:$U$15,MATCH($M$7,GRID!$A$4:$A$15,0),MATCH(1,($U$2=GRID!$B$1:$U$1)*(КАЛЕНДАРЬ!X29=GRID!$B$3:$U$3),0))*GRID!$P$36*(1-GRID!$P$37),0))</f>
        <v>102672</v>
      </c>
      <c r="N64" s="8" cm="1">
        <f t="array" ref="N64">IF($I$2="Тариф для жителей ЮФО",
INDEX(GRID!$B$18:$U$29,MATCH($M$7,GRID!$A$18:$A$29,0),MATCH(1,($U$2=GRID!$B$1:$U$1)*(КАЛЕНДАРЬ!X29=GRID!$B$3:$U$3),0))*GRID!$P$36,
ROUNDUP(INDEX(GRID!$B$18:$U$29,MATCH($M$7,GRID!$A$18:$A$29,0),MATCH(1,($U$2=GRID!$B$1:$U$1)*(КАЛЕНДАРЬ!X29=GRID!$B$3:$U$3),0))*GRID!$P$36*(1-GRID!$P$37),0))</f>
        <v>107322</v>
      </c>
      <c r="O64" s="57" t="s">
        <v>119</v>
      </c>
      <c r="P64" s="8" cm="1">
        <f t="array" ref="P64">IF($I$2="Тариф для жителей ЮФО",
INDEX(GRID!$B$18:$U$29,MATCH($P$7,GRID!$A$18:$A$29,0),MATCH(1,($U$2=GRID!$B$1:$U$1)*(КАЛЕНДАРЬ!X29=GRID!$B$3:$U$3),0))*GRID!$P$36,
ROUNDUP(INDEX(GRID!$B$18:$U$29,MATCH($P$7,GRID!$A$18:$A$29,0),MATCH(1,($U$2=GRID!$B$1:$U$1)*(КАЛЕНДАРЬ!X29=GRID!$B$3:$U$3),0))*GRID!$P$36*(1-GRID!$P$37),0))</f>
        <v>185349</v>
      </c>
      <c r="Q64" s="57" t="s">
        <v>119</v>
      </c>
      <c r="R64" s="57" t="s">
        <v>119</v>
      </c>
      <c r="S64" s="57" t="s">
        <v>119</v>
      </c>
      <c r="T64" s="57" t="s">
        <v>119</v>
      </c>
    </row>
    <row r="65" spans="1:20" hidden="1">
      <c r="A65" s="148" t="s">
        <v>14</v>
      </c>
      <c r="B65" s="149">
        <v>27</v>
      </c>
      <c r="C65" s="8" cm="1">
        <f t="array" ref="C65">IF($I$2="Тариф для жителей ЮФО",
INDEX(GRID!$B$4:$U$15,MATCH($C$7,GRID!$A$4:$A$15,0),MATCH(1,($U$2=GRID!$B$1:$U$1)*(КАЛЕНДАРЬ!X30=GRID!$B$3:$U$3),0))*GRID!$P$36,
ROUNDUP(INDEX(GRID!$B$4:$U$15,MATCH($C$7,GRID!$A$4:$A$15,0),MATCH(1,($U$2=GRID!$B$1:$U$1)*(КАЛЕНДАРЬ!X30=GRID!$B$3:$U$3),0))*GRID!$P$36*(1-GRID!$P$37),0))</f>
        <v>48918</v>
      </c>
      <c r="D65" s="8" cm="1">
        <f t="array" ref="D65">IF($I$2="Тариф для жителей ЮФО",
INDEX(GRID!$B$18:$U$29,MATCH($C$7,GRID!$A$18:$A$29,0),MATCH(1,($U$2=GRID!$B$1:$U$1)*(КАЛЕНДАРЬ!X30=GRID!$B$3:$U$3),0))*GRID!$P$36,
ROUNDUP(INDEX(GRID!$B$18:$U$29,MATCH($C$7,GRID!$A$18:$A$29,0),MATCH(1,($U$2=GRID!$B$1:$U$1)*(КАЛЕНДАРЬ!X30=GRID!$B$3:$U$3),0))*GRID!$P$36*(1-GRID!$P$37),0))</f>
        <v>53568</v>
      </c>
      <c r="E65" s="8" cm="1">
        <f t="array" ref="E65">IF($I$2="Тариф для жителей ЮФО",
INDEX(GRID!$B$4:$U$15,MATCH($E$7,GRID!$A$4:$A$15,0),MATCH(1,($U$2=GRID!$B$1:$U$1)*(КАЛЕНДАРЬ!X30=GRID!$B$3:$U$3),0))*GRID!$P$36,
ROUNDUP(INDEX(GRID!$B$4:$U$15,MATCH($E$7,GRID!$A$4:$A$15,0),MATCH(1,($U$2=GRID!$B$1:$U$1)*(КАЛЕНДАРЬ!X30=GRID!$B$3:$U$3),0))*GRID!$P$36*(1-GRID!$P$37),0))</f>
        <v>57753</v>
      </c>
      <c r="F65" s="8" cm="1">
        <f t="array" ref="F65">IF($I$2="Тариф для жителей ЮФО",
INDEX(GRID!$B$18:$U$29,MATCH($E$7,GRID!$A$18:$A$29,0),MATCH(1,($U$2=GRID!$B$1:$U$1)*(КАЛЕНДАРЬ!X30=GRID!$B$3:$U$3),0))*GRID!$P$36,
ROUNDUP(INDEX(GRID!$B$18:$U$29,MATCH($E$7,GRID!$A$18:$A$29,0),MATCH(1,($U$2=GRID!$B$1:$U$1)*(КАЛЕНДАРЬ!X30=GRID!$B$3:$U$3),0))*GRID!$P$36*(1-GRID!$P$37),0))</f>
        <v>62403</v>
      </c>
      <c r="G65" s="57" t="s">
        <v>119</v>
      </c>
      <c r="H65" s="57" t="s">
        <v>119</v>
      </c>
      <c r="I65" s="8" cm="1">
        <f t="array" ref="I65">IF($I$2="Тариф для жителей ЮФО",
INDEX(GRID!$B$4:$U$15,MATCH($I$7,GRID!$A$4:$A$15,0),MATCH(1,($U$2=GRID!$B$1:$U$1)*(КАЛЕНДАРЬ!X30=GRID!$B$3:$U$3),0))*GRID!$P$36,
ROUNDUP(INDEX(GRID!$B$4:$U$15,MATCH($I$7,GRID!$A$4:$A$15,0),MATCH(1,($U$2=GRID!$B$1:$U$1)*(КАЛЕНДАРЬ!X30=GRID!$B$3:$U$3),0))*GRID!$P$36*(1-GRID!$P$37),0))</f>
        <v>71238</v>
      </c>
      <c r="J65" s="8" cm="1">
        <f t="array" ref="J65">IF($I$2="Тариф для жителей ЮФО",
INDEX(GRID!$B$18:$U$29,MATCH($I$7,GRID!$A$18:$A$29,0),MATCH(1,($U$2=GRID!$B$1:$U$1)*(КАЛЕНДАРЬ!X30=GRID!$B$3:$U$3),0))*GRID!$P$36,
ROUNDUP(INDEX(GRID!$B$18:$U$29,MATCH($I$7,GRID!$A$18:$A$29,0),MATCH(1,($U$2=GRID!$B$1:$U$1)*(КАЛЕНДАРЬ!X30=GRID!$B$3:$U$3),0))*GRID!$P$36*(1-GRID!$P$37),0))</f>
        <v>75888</v>
      </c>
      <c r="K65" s="57" t="s">
        <v>119</v>
      </c>
      <c r="L65" s="57" t="s">
        <v>119</v>
      </c>
      <c r="M65" s="8" cm="1">
        <f t="array" ref="M65">IF($I$2="Тариф для жителей ЮФО",
INDEX(GRID!$B$4:$U$15,MATCH($M$7,GRID!$A$4:$A$15,0),MATCH(1,($U$2=GRID!$B$1:$U$1)*(КАЛЕНДАРЬ!X30=GRID!$B$3:$U$3),0))*GRID!$P$36,
ROUNDUP(INDEX(GRID!$B$4:$U$15,MATCH($M$7,GRID!$A$4:$A$15,0),MATCH(1,($U$2=GRID!$B$1:$U$1)*(КАЛЕНДАРЬ!X30=GRID!$B$3:$U$3),0))*GRID!$P$36*(1-GRID!$P$37),0))</f>
        <v>102672</v>
      </c>
      <c r="N65" s="8" cm="1">
        <f t="array" ref="N65">IF($I$2="Тариф для жителей ЮФО",
INDEX(GRID!$B$18:$U$29,MATCH($M$7,GRID!$A$18:$A$29,0),MATCH(1,($U$2=GRID!$B$1:$U$1)*(КАЛЕНДАРЬ!X30=GRID!$B$3:$U$3),0))*GRID!$P$36,
ROUNDUP(INDEX(GRID!$B$18:$U$29,MATCH($M$7,GRID!$A$18:$A$29,0),MATCH(1,($U$2=GRID!$B$1:$U$1)*(КАЛЕНДАРЬ!X30=GRID!$B$3:$U$3),0))*GRID!$P$36*(1-GRID!$P$37),0))</f>
        <v>107322</v>
      </c>
      <c r="O65" s="57" t="s">
        <v>119</v>
      </c>
      <c r="P65" s="8" cm="1">
        <f t="array" ref="P65">IF($I$2="Тариф для жителей ЮФО",
INDEX(GRID!$B$18:$U$29,MATCH($P$7,GRID!$A$18:$A$29,0),MATCH(1,($U$2=GRID!$B$1:$U$1)*(КАЛЕНДАРЬ!X30=GRID!$B$3:$U$3),0))*GRID!$P$36,
ROUNDUP(INDEX(GRID!$B$18:$U$29,MATCH($P$7,GRID!$A$18:$A$29,0),MATCH(1,($U$2=GRID!$B$1:$U$1)*(КАЛЕНДАРЬ!X30=GRID!$B$3:$U$3),0))*GRID!$P$36*(1-GRID!$P$37),0))</f>
        <v>185349</v>
      </c>
      <c r="Q65" s="57" t="s">
        <v>119</v>
      </c>
      <c r="R65" s="57" t="s">
        <v>119</v>
      </c>
      <c r="S65" s="57" t="s">
        <v>119</v>
      </c>
      <c r="T65" s="57" t="s">
        <v>119</v>
      </c>
    </row>
    <row r="66" spans="1:20" hidden="1">
      <c r="A66" s="148" t="s">
        <v>15</v>
      </c>
      <c r="B66" s="149">
        <v>28</v>
      </c>
      <c r="C66" s="8" cm="1">
        <f t="array" ref="C66">IF($I$2="Тариф для жителей ЮФО",
INDEX(GRID!$B$4:$U$15,MATCH($C$7,GRID!$A$4:$A$15,0),MATCH(1,($U$2=GRID!$B$1:$U$1)*(КАЛЕНДАРЬ!X31=GRID!$B$3:$U$3),0))*GRID!$P$36,
ROUNDUP(INDEX(GRID!$B$4:$U$15,MATCH($C$7,GRID!$A$4:$A$15,0),MATCH(1,($U$2=GRID!$B$1:$U$1)*(КАЛЕНДАРЬ!X31=GRID!$B$3:$U$3),0))*GRID!$P$36*(1-GRID!$P$37),0))</f>
        <v>48918</v>
      </c>
      <c r="D66" s="8" cm="1">
        <f t="array" ref="D66">IF($I$2="Тариф для жителей ЮФО",
INDEX(GRID!$B$18:$U$29,MATCH($C$7,GRID!$A$18:$A$29,0),MATCH(1,($U$2=GRID!$B$1:$U$1)*(КАЛЕНДАРЬ!X31=GRID!$B$3:$U$3),0))*GRID!$P$36,
ROUNDUP(INDEX(GRID!$B$18:$U$29,MATCH($C$7,GRID!$A$18:$A$29,0),MATCH(1,($U$2=GRID!$B$1:$U$1)*(КАЛЕНДАРЬ!X31=GRID!$B$3:$U$3),0))*GRID!$P$36*(1-GRID!$P$37),0))</f>
        <v>53568</v>
      </c>
      <c r="E66" s="8" cm="1">
        <f t="array" ref="E66">IF($I$2="Тариф для жителей ЮФО",
INDEX(GRID!$B$4:$U$15,MATCH($E$7,GRID!$A$4:$A$15,0),MATCH(1,($U$2=GRID!$B$1:$U$1)*(КАЛЕНДАРЬ!X31=GRID!$B$3:$U$3),0))*GRID!$P$36,
ROUNDUP(INDEX(GRID!$B$4:$U$15,MATCH($E$7,GRID!$A$4:$A$15,0),MATCH(1,($U$2=GRID!$B$1:$U$1)*(КАЛЕНДАРЬ!X31=GRID!$B$3:$U$3),0))*GRID!$P$36*(1-GRID!$P$37),0))</f>
        <v>57753</v>
      </c>
      <c r="F66" s="8" cm="1">
        <f t="array" ref="F66">IF($I$2="Тариф для жителей ЮФО",
INDEX(GRID!$B$18:$U$29,MATCH($E$7,GRID!$A$18:$A$29,0),MATCH(1,($U$2=GRID!$B$1:$U$1)*(КАЛЕНДАРЬ!X31=GRID!$B$3:$U$3),0))*GRID!$P$36,
ROUNDUP(INDEX(GRID!$B$18:$U$29,MATCH($E$7,GRID!$A$18:$A$29,0),MATCH(1,($U$2=GRID!$B$1:$U$1)*(КАЛЕНДАРЬ!X31=GRID!$B$3:$U$3),0))*GRID!$P$36*(1-GRID!$P$37),0))</f>
        <v>62403</v>
      </c>
      <c r="G66" s="57" t="s">
        <v>119</v>
      </c>
      <c r="H66" s="57" t="s">
        <v>119</v>
      </c>
      <c r="I66" s="8" cm="1">
        <f t="array" ref="I66">IF($I$2="Тариф для жителей ЮФО",
INDEX(GRID!$B$4:$U$15,MATCH($I$7,GRID!$A$4:$A$15,0),MATCH(1,($U$2=GRID!$B$1:$U$1)*(КАЛЕНДАРЬ!X31=GRID!$B$3:$U$3),0))*GRID!$P$36,
ROUNDUP(INDEX(GRID!$B$4:$U$15,MATCH($I$7,GRID!$A$4:$A$15,0),MATCH(1,($U$2=GRID!$B$1:$U$1)*(КАЛЕНДАРЬ!X31=GRID!$B$3:$U$3),0))*GRID!$P$36*(1-GRID!$P$37),0))</f>
        <v>71238</v>
      </c>
      <c r="J66" s="8" cm="1">
        <f t="array" ref="J66">IF($I$2="Тариф для жителей ЮФО",
INDEX(GRID!$B$18:$U$29,MATCH($I$7,GRID!$A$18:$A$29,0),MATCH(1,($U$2=GRID!$B$1:$U$1)*(КАЛЕНДАРЬ!X31=GRID!$B$3:$U$3),0))*GRID!$P$36,
ROUNDUP(INDEX(GRID!$B$18:$U$29,MATCH($I$7,GRID!$A$18:$A$29,0),MATCH(1,($U$2=GRID!$B$1:$U$1)*(КАЛЕНДАРЬ!X31=GRID!$B$3:$U$3),0))*GRID!$P$36*(1-GRID!$P$37),0))</f>
        <v>75888</v>
      </c>
      <c r="K66" s="57" t="s">
        <v>119</v>
      </c>
      <c r="L66" s="57" t="s">
        <v>119</v>
      </c>
      <c r="M66" s="8" cm="1">
        <f t="array" ref="M66">IF($I$2="Тариф для жителей ЮФО",
INDEX(GRID!$B$4:$U$15,MATCH($M$7,GRID!$A$4:$A$15,0),MATCH(1,($U$2=GRID!$B$1:$U$1)*(КАЛЕНДАРЬ!X31=GRID!$B$3:$U$3),0))*GRID!$P$36,
ROUNDUP(INDEX(GRID!$B$4:$U$15,MATCH($M$7,GRID!$A$4:$A$15,0),MATCH(1,($U$2=GRID!$B$1:$U$1)*(КАЛЕНДАРЬ!X31=GRID!$B$3:$U$3),0))*GRID!$P$36*(1-GRID!$P$37),0))</f>
        <v>102672</v>
      </c>
      <c r="N66" s="8" cm="1">
        <f t="array" ref="N66">IF($I$2="Тариф для жителей ЮФО",
INDEX(GRID!$B$18:$U$29,MATCH($M$7,GRID!$A$18:$A$29,0),MATCH(1,($U$2=GRID!$B$1:$U$1)*(КАЛЕНДАРЬ!X31=GRID!$B$3:$U$3),0))*GRID!$P$36,
ROUNDUP(INDEX(GRID!$B$18:$U$29,MATCH($M$7,GRID!$A$18:$A$29,0),MATCH(1,($U$2=GRID!$B$1:$U$1)*(КАЛЕНДАРЬ!X31=GRID!$B$3:$U$3),0))*GRID!$P$36*(1-GRID!$P$37),0))</f>
        <v>107322</v>
      </c>
      <c r="O66" s="57" t="s">
        <v>119</v>
      </c>
      <c r="P66" s="8" cm="1">
        <f t="array" ref="P66">IF($I$2="Тариф для жителей ЮФО",
INDEX(GRID!$B$18:$U$29,MATCH($P$7,GRID!$A$18:$A$29,0),MATCH(1,($U$2=GRID!$B$1:$U$1)*(КАЛЕНДАРЬ!X31=GRID!$B$3:$U$3),0))*GRID!$P$36,
ROUNDUP(INDEX(GRID!$B$18:$U$29,MATCH($P$7,GRID!$A$18:$A$29,0),MATCH(1,($U$2=GRID!$B$1:$U$1)*(КАЛЕНДАРЬ!X31=GRID!$B$3:$U$3),0))*GRID!$P$36*(1-GRID!$P$37),0))</f>
        <v>185349</v>
      </c>
      <c r="Q66" s="57" t="s">
        <v>119</v>
      </c>
      <c r="R66" s="57" t="s">
        <v>119</v>
      </c>
      <c r="S66" s="57" t="s">
        <v>119</v>
      </c>
      <c r="T66" s="57" t="s">
        <v>119</v>
      </c>
    </row>
    <row r="67" spans="1:20" hidden="1">
      <c r="A67" s="148" t="s">
        <v>16</v>
      </c>
      <c r="B67" s="149">
        <v>29</v>
      </c>
      <c r="C67" s="8" cm="1">
        <f t="array" ref="C67">IF($I$2="Тариф для жителей ЮФО",
INDEX(GRID!$B$4:$U$15,MATCH($C$7,GRID!$A$4:$A$15,0),MATCH(1,($U$2=GRID!$B$1:$U$1)*(КАЛЕНДАРЬ!X32=GRID!$B$3:$U$3),0))*GRID!$P$36,
ROUNDUP(INDEX(GRID!$B$4:$U$15,MATCH($C$7,GRID!$A$4:$A$15,0),MATCH(1,($U$2=GRID!$B$1:$U$1)*(КАЛЕНДАРЬ!X32=GRID!$B$3:$U$3),0))*GRID!$P$36*(1-GRID!$P$37),0))</f>
        <v>48918</v>
      </c>
      <c r="D67" s="8" cm="1">
        <f t="array" ref="D67">IF($I$2="Тариф для жителей ЮФО",
INDEX(GRID!$B$18:$U$29,MATCH($C$7,GRID!$A$18:$A$29,0),MATCH(1,($U$2=GRID!$B$1:$U$1)*(КАЛЕНДАРЬ!X32=GRID!$B$3:$U$3),0))*GRID!$P$36,
ROUNDUP(INDEX(GRID!$B$18:$U$29,MATCH($C$7,GRID!$A$18:$A$29,0),MATCH(1,($U$2=GRID!$B$1:$U$1)*(КАЛЕНДАРЬ!X32=GRID!$B$3:$U$3),0))*GRID!$P$36*(1-GRID!$P$37),0))</f>
        <v>53568</v>
      </c>
      <c r="E67" s="8" cm="1">
        <f t="array" ref="E67">IF($I$2="Тариф для жителей ЮФО",
INDEX(GRID!$B$4:$U$15,MATCH($E$7,GRID!$A$4:$A$15,0),MATCH(1,($U$2=GRID!$B$1:$U$1)*(КАЛЕНДАРЬ!X32=GRID!$B$3:$U$3),0))*GRID!$P$36,
ROUNDUP(INDEX(GRID!$B$4:$U$15,MATCH($E$7,GRID!$A$4:$A$15,0),MATCH(1,($U$2=GRID!$B$1:$U$1)*(КАЛЕНДАРЬ!X32=GRID!$B$3:$U$3),0))*GRID!$P$36*(1-GRID!$P$37),0))</f>
        <v>57753</v>
      </c>
      <c r="F67" s="8" cm="1">
        <f t="array" ref="F67">IF($I$2="Тариф для жителей ЮФО",
INDEX(GRID!$B$18:$U$29,MATCH($E$7,GRID!$A$18:$A$29,0),MATCH(1,($U$2=GRID!$B$1:$U$1)*(КАЛЕНДАРЬ!X32=GRID!$B$3:$U$3),0))*GRID!$P$36,
ROUNDUP(INDEX(GRID!$B$18:$U$29,MATCH($E$7,GRID!$A$18:$A$29,0),MATCH(1,($U$2=GRID!$B$1:$U$1)*(КАЛЕНДАРЬ!X32=GRID!$B$3:$U$3),0))*GRID!$P$36*(1-GRID!$P$37),0))</f>
        <v>62403</v>
      </c>
      <c r="G67" s="57" t="s">
        <v>119</v>
      </c>
      <c r="H67" s="57" t="s">
        <v>119</v>
      </c>
      <c r="I67" s="8" cm="1">
        <f t="array" ref="I67">IF($I$2="Тариф для жителей ЮФО",
INDEX(GRID!$B$4:$U$15,MATCH($I$7,GRID!$A$4:$A$15,0),MATCH(1,($U$2=GRID!$B$1:$U$1)*(КАЛЕНДАРЬ!X32=GRID!$B$3:$U$3),0))*GRID!$P$36,
ROUNDUP(INDEX(GRID!$B$4:$U$15,MATCH($I$7,GRID!$A$4:$A$15,0),MATCH(1,($U$2=GRID!$B$1:$U$1)*(КАЛЕНДАРЬ!X32=GRID!$B$3:$U$3),0))*GRID!$P$36*(1-GRID!$P$37),0))</f>
        <v>71238</v>
      </c>
      <c r="J67" s="8" cm="1">
        <f t="array" ref="J67">IF($I$2="Тариф для жителей ЮФО",
INDEX(GRID!$B$18:$U$29,MATCH($I$7,GRID!$A$18:$A$29,0),MATCH(1,($U$2=GRID!$B$1:$U$1)*(КАЛЕНДАРЬ!X32=GRID!$B$3:$U$3),0))*GRID!$P$36,
ROUNDUP(INDEX(GRID!$B$18:$U$29,MATCH($I$7,GRID!$A$18:$A$29,0),MATCH(1,($U$2=GRID!$B$1:$U$1)*(КАЛЕНДАРЬ!X32=GRID!$B$3:$U$3),0))*GRID!$P$36*(1-GRID!$P$37),0))</f>
        <v>75888</v>
      </c>
      <c r="K67" s="57" t="s">
        <v>119</v>
      </c>
      <c r="L67" s="57" t="s">
        <v>119</v>
      </c>
      <c r="M67" s="8" cm="1">
        <f t="array" ref="M67">IF($I$2="Тариф для жителей ЮФО",
INDEX(GRID!$B$4:$U$15,MATCH($M$7,GRID!$A$4:$A$15,0),MATCH(1,($U$2=GRID!$B$1:$U$1)*(КАЛЕНДАРЬ!X32=GRID!$B$3:$U$3),0))*GRID!$P$36,
ROUNDUP(INDEX(GRID!$B$4:$U$15,MATCH($M$7,GRID!$A$4:$A$15,0),MATCH(1,($U$2=GRID!$B$1:$U$1)*(КАЛЕНДАРЬ!X32=GRID!$B$3:$U$3),0))*GRID!$P$36*(1-GRID!$P$37),0))</f>
        <v>102672</v>
      </c>
      <c r="N67" s="8" cm="1">
        <f t="array" ref="N67">IF($I$2="Тариф для жителей ЮФО",
INDEX(GRID!$B$18:$U$29,MATCH($M$7,GRID!$A$18:$A$29,0),MATCH(1,($U$2=GRID!$B$1:$U$1)*(КАЛЕНДАРЬ!X32=GRID!$B$3:$U$3),0))*GRID!$P$36,
ROUNDUP(INDEX(GRID!$B$18:$U$29,MATCH($M$7,GRID!$A$18:$A$29,0),MATCH(1,($U$2=GRID!$B$1:$U$1)*(КАЛЕНДАРЬ!X32=GRID!$B$3:$U$3),0))*GRID!$P$36*(1-GRID!$P$37),0))</f>
        <v>107322</v>
      </c>
      <c r="O67" s="57" t="s">
        <v>119</v>
      </c>
      <c r="P67" s="8" cm="1">
        <f t="array" ref="P67">IF($I$2="Тариф для жителей ЮФО",
INDEX(GRID!$B$18:$U$29,MATCH($P$7,GRID!$A$18:$A$29,0),MATCH(1,($U$2=GRID!$B$1:$U$1)*(КАЛЕНДАРЬ!X32=GRID!$B$3:$U$3),0))*GRID!$P$36,
ROUNDUP(INDEX(GRID!$B$18:$U$29,MATCH($P$7,GRID!$A$18:$A$29,0),MATCH(1,($U$2=GRID!$B$1:$U$1)*(КАЛЕНДАРЬ!X32=GRID!$B$3:$U$3),0))*GRID!$P$36*(1-GRID!$P$37),0))</f>
        <v>185349</v>
      </c>
      <c r="Q67" s="57" t="s">
        <v>119</v>
      </c>
      <c r="R67" s="57" t="s">
        <v>119</v>
      </c>
      <c r="S67" s="57" t="s">
        <v>119</v>
      </c>
      <c r="T67" s="57" t="s">
        <v>119</v>
      </c>
    </row>
    <row r="68" spans="1:20" hidden="1">
      <c r="A68" s="148" t="s">
        <v>17</v>
      </c>
      <c r="B68" s="149">
        <v>30</v>
      </c>
      <c r="C68" s="8" cm="1">
        <f t="array" ref="C68">IF($I$2="Тариф для жителей ЮФО",
INDEX(GRID!$B$4:$U$15,MATCH($C$7,GRID!$A$4:$A$15,0),MATCH(1,($U$2=GRID!$B$1:$U$1)*(КАЛЕНДАРЬ!X33=GRID!$B$3:$U$3),0))*GRID!$P$36,
ROUNDUP(INDEX(GRID!$B$4:$U$15,MATCH($C$7,GRID!$A$4:$A$15,0),MATCH(1,($U$2=GRID!$B$1:$U$1)*(КАЛЕНДАРЬ!X33=GRID!$B$3:$U$3),0))*GRID!$P$36*(1-GRID!$P$37),0))</f>
        <v>48918</v>
      </c>
      <c r="D68" s="8" cm="1">
        <f t="array" ref="D68">IF($I$2="Тариф для жителей ЮФО",
INDEX(GRID!$B$18:$U$29,MATCH($C$7,GRID!$A$18:$A$29,0),MATCH(1,($U$2=GRID!$B$1:$U$1)*(КАЛЕНДАРЬ!X33=GRID!$B$3:$U$3),0))*GRID!$P$36,
ROUNDUP(INDEX(GRID!$B$18:$U$29,MATCH($C$7,GRID!$A$18:$A$29,0),MATCH(1,($U$2=GRID!$B$1:$U$1)*(КАЛЕНДАРЬ!X33=GRID!$B$3:$U$3),0))*GRID!$P$36*(1-GRID!$P$37),0))</f>
        <v>53568</v>
      </c>
      <c r="E68" s="8" cm="1">
        <f t="array" ref="E68">IF($I$2="Тариф для жителей ЮФО",
INDEX(GRID!$B$4:$U$15,MATCH($E$7,GRID!$A$4:$A$15,0),MATCH(1,($U$2=GRID!$B$1:$U$1)*(КАЛЕНДАРЬ!X33=GRID!$B$3:$U$3),0))*GRID!$P$36,
ROUNDUP(INDEX(GRID!$B$4:$U$15,MATCH($E$7,GRID!$A$4:$A$15,0),MATCH(1,($U$2=GRID!$B$1:$U$1)*(КАЛЕНДАРЬ!X33=GRID!$B$3:$U$3),0))*GRID!$P$36*(1-GRID!$P$37),0))</f>
        <v>57753</v>
      </c>
      <c r="F68" s="8" cm="1">
        <f t="array" ref="F68">IF($I$2="Тариф для жителей ЮФО",
INDEX(GRID!$B$18:$U$29,MATCH($E$7,GRID!$A$18:$A$29,0),MATCH(1,($U$2=GRID!$B$1:$U$1)*(КАЛЕНДАРЬ!X33=GRID!$B$3:$U$3),0))*GRID!$P$36,
ROUNDUP(INDEX(GRID!$B$18:$U$29,MATCH($E$7,GRID!$A$18:$A$29,0),MATCH(1,($U$2=GRID!$B$1:$U$1)*(КАЛЕНДАРЬ!X33=GRID!$B$3:$U$3),0))*GRID!$P$36*(1-GRID!$P$37),0))</f>
        <v>62403</v>
      </c>
      <c r="G68" s="57" t="s">
        <v>119</v>
      </c>
      <c r="H68" s="57" t="s">
        <v>119</v>
      </c>
      <c r="I68" s="8" cm="1">
        <f t="array" ref="I68">IF($I$2="Тариф для жителей ЮФО",
INDEX(GRID!$B$4:$U$15,MATCH($I$7,GRID!$A$4:$A$15,0),MATCH(1,($U$2=GRID!$B$1:$U$1)*(КАЛЕНДАРЬ!X33=GRID!$B$3:$U$3),0))*GRID!$P$36,
ROUNDUP(INDEX(GRID!$B$4:$U$15,MATCH($I$7,GRID!$A$4:$A$15,0),MATCH(1,($U$2=GRID!$B$1:$U$1)*(КАЛЕНДАРЬ!X33=GRID!$B$3:$U$3),0))*GRID!$P$36*(1-GRID!$P$37),0))</f>
        <v>71238</v>
      </c>
      <c r="J68" s="8" cm="1">
        <f t="array" ref="J68">IF($I$2="Тариф для жителей ЮФО",
INDEX(GRID!$B$18:$U$29,MATCH($I$7,GRID!$A$18:$A$29,0),MATCH(1,($U$2=GRID!$B$1:$U$1)*(КАЛЕНДАРЬ!X33=GRID!$B$3:$U$3),0))*GRID!$P$36,
ROUNDUP(INDEX(GRID!$B$18:$U$29,MATCH($I$7,GRID!$A$18:$A$29,0),MATCH(1,($U$2=GRID!$B$1:$U$1)*(КАЛЕНДАРЬ!X33=GRID!$B$3:$U$3),0))*GRID!$P$36*(1-GRID!$P$37),0))</f>
        <v>75888</v>
      </c>
      <c r="K68" s="57" t="s">
        <v>119</v>
      </c>
      <c r="L68" s="57" t="s">
        <v>119</v>
      </c>
      <c r="M68" s="8" cm="1">
        <f t="array" ref="M68">IF($I$2="Тариф для жителей ЮФО",
INDEX(GRID!$B$4:$U$15,MATCH($M$7,GRID!$A$4:$A$15,0),MATCH(1,($U$2=GRID!$B$1:$U$1)*(КАЛЕНДАРЬ!X33=GRID!$B$3:$U$3),0))*GRID!$P$36,
ROUNDUP(INDEX(GRID!$B$4:$U$15,MATCH($M$7,GRID!$A$4:$A$15,0),MATCH(1,($U$2=GRID!$B$1:$U$1)*(КАЛЕНДАРЬ!X33=GRID!$B$3:$U$3),0))*GRID!$P$36*(1-GRID!$P$37),0))</f>
        <v>102672</v>
      </c>
      <c r="N68" s="8" cm="1">
        <f t="array" ref="N68">IF($I$2="Тариф для жителей ЮФО",
INDEX(GRID!$B$18:$U$29,MATCH($M$7,GRID!$A$18:$A$29,0),MATCH(1,($U$2=GRID!$B$1:$U$1)*(КАЛЕНДАРЬ!X33=GRID!$B$3:$U$3),0))*GRID!$P$36,
ROUNDUP(INDEX(GRID!$B$18:$U$29,MATCH($M$7,GRID!$A$18:$A$29,0),MATCH(1,($U$2=GRID!$B$1:$U$1)*(КАЛЕНДАРЬ!X33=GRID!$B$3:$U$3),0))*GRID!$P$36*(1-GRID!$P$37),0))</f>
        <v>107322</v>
      </c>
      <c r="O68" s="57" t="s">
        <v>119</v>
      </c>
      <c r="P68" s="8" cm="1">
        <f t="array" ref="P68">IF($I$2="Тариф для жителей ЮФО",
INDEX(GRID!$B$18:$U$29,MATCH($P$7,GRID!$A$18:$A$29,0),MATCH(1,($U$2=GRID!$B$1:$U$1)*(КАЛЕНДАРЬ!X33=GRID!$B$3:$U$3),0))*GRID!$P$36,
ROUNDUP(INDEX(GRID!$B$18:$U$29,MATCH($P$7,GRID!$A$18:$A$29,0),MATCH(1,($U$2=GRID!$B$1:$U$1)*(КАЛЕНДАРЬ!X33=GRID!$B$3:$U$3),0))*GRID!$P$36*(1-GRID!$P$37),0))</f>
        <v>185349</v>
      </c>
      <c r="Q68" s="57" t="s">
        <v>119</v>
      </c>
      <c r="R68" s="57" t="s">
        <v>119</v>
      </c>
      <c r="S68" s="57" t="s">
        <v>119</v>
      </c>
      <c r="T68" s="57" t="s">
        <v>119</v>
      </c>
    </row>
    <row r="69" spans="1:20" hidden="1">
      <c r="A69" s="148" t="s">
        <v>11</v>
      </c>
      <c r="B69" s="149">
        <v>31</v>
      </c>
      <c r="C69" s="8" cm="1">
        <f t="array" ref="C69">IF($I$2="Тариф для жителей ЮФО",
INDEX(GRID!$B$4:$U$15,MATCH($C$7,GRID!$A$4:$A$15,0),MATCH(1,($U$2=GRID!$B$1:$U$1)*(КАЛЕНДАРЬ!X34=GRID!$B$3:$U$3),0))*GRID!$P$36,
ROUNDUP(INDEX(GRID!$B$4:$U$15,MATCH($C$7,GRID!$A$4:$A$15,0),MATCH(1,($U$2=GRID!$B$1:$U$1)*(КАЛЕНДАРЬ!X34=GRID!$B$3:$U$3),0))*GRID!$P$36*(1-GRID!$P$37),0))</f>
        <v>48918</v>
      </c>
      <c r="D69" s="8" cm="1">
        <f t="array" ref="D69">IF($I$2="Тариф для жителей ЮФО",
INDEX(GRID!$B$18:$U$29,MATCH($C$7,GRID!$A$18:$A$29,0),MATCH(1,($U$2=GRID!$B$1:$U$1)*(КАЛЕНДАРЬ!X34=GRID!$B$3:$U$3),0))*GRID!$P$36,
ROUNDUP(INDEX(GRID!$B$18:$U$29,MATCH($C$7,GRID!$A$18:$A$29,0),MATCH(1,($U$2=GRID!$B$1:$U$1)*(КАЛЕНДАРЬ!X34=GRID!$B$3:$U$3),0))*GRID!$P$36*(1-GRID!$P$37),0))</f>
        <v>53568</v>
      </c>
      <c r="E69" s="8" cm="1">
        <f t="array" ref="E69">IF($I$2="Тариф для жителей ЮФО",
INDEX(GRID!$B$4:$U$15,MATCH($E$7,GRID!$A$4:$A$15,0),MATCH(1,($U$2=GRID!$B$1:$U$1)*(КАЛЕНДАРЬ!X34=GRID!$B$3:$U$3),0))*GRID!$P$36,
ROUNDUP(INDEX(GRID!$B$4:$U$15,MATCH($E$7,GRID!$A$4:$A$15,0),MATCH(1,($U$2=GRID!$B$1:$U$1)*(КАЛЕНДАРЬ!X34=GRID!$B$3:$U$3),0))*GRID!$P$36*(1-GRID!$P$37),0))</f>
        <v>57753</v>
      </c>
      <c r="F69" s="8" cm="1">
        <f t="array" ref="F69">IF($I$2="Тариф для жителей ЮФО",
INDEX(GRID!$B$18:$U$29,MATCH($E$7,GRID!$A$18:$A$29,0),MATCH(1,($U$2=GRID!$B$1:$U$1)*(КАЛЕНДАРЬ!X34=GRID!$B$3:$U$3),0))*GRID!$P$36,
ROUNDUP(INDEX(GRID!$B$18:$U$29,MATCH($E$7,GRID!$A$18:$A$29,0),MATCH(1,($U$2=GRID!$B$1:$U$1)*(КАЛЕНДАРЬ!X34=GRID!$B$3:$U$3),0))*GRID!$P$36*(1-GRID!$P$37),0))</f>
        <v>62403</v>
      </c>
      <c r="G69" s="57" t="s">
        <v>119</v>
      </c>
      <c r="H69" s="57" t="s">
        <v>119</v>
      </c>
      <c r="I69" s="8" cm="1">
        <f t="array" ref="I69">IF($I$2="Тариф для жителей ЮФО",
INDEX(GRID!$B$4:$U$15,MATCH($I$7,GRID!$A$4:$A$15,0),MATCH(1,($U$2=GRID!$B$1:$U$1)*(КАЛЕНДАРЬ!X34=GRID!$B$3:$U$3),0))*GRID!$P$36,
ROUNDUP(INDEX(GRID!$B$4:$U$15,MATCH($I$7,GRID!$A$4:$A$15,0),MATCH(1,($U$2=GRID!$B$1:$U$1)*(КАЛЕНДАРЬ!X34=GRID!$B$3:$U$3),0))*GRID!$P$36*(1-GRID!$P$37),0))</f>
        <v>71238</v>
      </c>
      <c r="J69" s="8" cm="1">
        <f t="array" ref="J69">IF($I$2="Тариф для жителей ЮФО",
INDEX(GRID!$B$18:$U$29,MATCH($I$7,GRID!$A$18:$A$29,0),MATCH(1,($U$2=GRID!$B$1:$U$1)*(КАЛЕНДАРЬ!X34=GRID!$B$3:$U$3),0))*GRID!$P$36,
ROUNDUP(INDEX(GRID!$B$18:$U$29,MATCH($I$7,GRID!$A$18:$A$29,0),MATCH(1,($U$2=GRID!$B$1:$U$1)*(КАЛЕНДАРЬ!X34=GRID!$B$3:$U$3),0))*GRID!$P$36*(1-GRID!$P$37),0))</f>
        <v>75888</v>
      </c>
      <c r="K69" s="57" t="s">
        <v>119</v>
      </c>
      <c r="L69" s="57" t="s">
        <v>119</v>
      </c>
      <c r="M69" s="8" cm="1">
        <f t="array" ref="M69">IF($I$2="Тариф для жителей ЮФО",
INDEX(GRID!$B$4:$U$15,MATCH($M$7,GRID!$A$4:$A$15,0),MATCH(1,($U$2=GRID!$B$1:$U$1)*(КАЛЕНДАРЬ!X34=GRID!$B$3:$U$3),0))*GRID!$P$36,
ROUNDUP(INDEX(GRID!$B$4:$U$15,MATCH($M$7,GRID!$A$4:$A$15,0),MATCH(1,($U$2=GRID!$B$1:$U$1)*(КАЛЕНДАРЬ!X34=GRID!$B$3:$U$3),0))*GRID!$P$36*(1-GRID!$P$37),0))</f>
        <v>102672</v>
      </c>
      <c r="N69" s="8" cm="1">
        <f t="array" ref="N69">IF($I$2="Тариф для жителей ЮФО",
INDEX(GRID!$B$18:$U$29,MATCH($M$7,GRID!$A$18:$A$29,0),MATCH(1,($U$2=GRID!$B$1:$U$1)*(КАЛЕНДАРЬ!X34=GRID!$B$3:$U$3),0))*GRID!$P$36,
ROUNDUP(INDEX(GRID!$B$18:$U$29,MATCH($M$7,GRID!$A$18:$A$29,0),MATCH(1,($U$2=GRID!$B$1:$U$1)*(КАЛЕНДАРЬ!X34=GRID!$B$3:$U$3),0))*GRID!$P$36*(1-GRID!$P$37),0))</f>
        <v>107322</v>
      </c>
      <c r="O69" s="57" t="s">
        <v>119</v>
      </c>
      <c r="P69" s="8" cm="1">
        <f t="array" ref="P69">IF($I$2="Тариф для жителей ЮФО",
INDEX(GRID!$B$18:$U$29,MATCH($P$7,GRID!$A$18:$A$29,0),MATCH(1,($U$2=GRID!$B$1:$U$1)*(КАЛЕНДАРЬ!X34=GRID!$B$3:$U$3),0))*GRID!$P$36,
ROUNDUP(INDEX(GRID!$B$18:$U$29,MATCH($P$7,GRID!$A$18:$A$29,0),MATCH(1,($U$2=GRID!$B$1:$U$1)*(КАЛЕНДАРЬ!X34=GRID!$B$3:$U$3),0))*GRID!$P$36*(1-GRID!$P$37),0))</f>
        <v>185349</v>
      </c>
      <c r="Q69" s="57" t="s">
        <v>119</v>
      </c>
      <c r="R69" s="57" t="s">
        <v>119</v>
      </c>
      <c r="S69" s="57" t="s">
        <v>119</v>
      </c>
      <c r="T69" s="57" t="s">
        <v>119</v>
      </c>
    </row>
    <row r="70" spans="1:20" hidden="1">
      <c r="A70" s="146"/>
      <c r="B70" s="147"/>
      <c r="C70" s="100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</row>
    <row r="71" spans="1:20" s="9" customFormat="1" ht="17.25" hidden="1" customHeight="1">
      <c r="A71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71" s="171"/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</row>
    <row r="72" spans="1:20" hidden="1">
      <c r="A72" s="172" t="s">
        <v>108</v>
      </c>
      <c r="B72" s="173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</row>
    <row r="73" spans="1:20" ht="56.25" hidden="1" customHeight="1">
      <c r="A73" s="174" t="s">
        <v>8</v>
      </c>
      <c r="B73" s="175"/>
      <c r="C73" s="178" t="s">
        <v>101</v>
      </c>
      <c r="D73" s="179"/>
      <c r="E73" s="164" t="s">
        <v>93</v>
      </c>
      <c r="F73" s="165"/>
      <c r="G73" s="252" t="s">
        <v>94</v>
      </c>
      <c r="H73" s="253"/>
      <c r="I73" s="208" t="s">
        <v>95</v>
      </c>
      <c r="J73" s="208"/>
      <c r="K73" s="166" t="s">
        <v>96</v>
      </c>
      <c r="L73" s="166"/>
      <c r="M73" s="170" t="s">
        <v>97</v>
      </c>
      <c r="N73" s="170"/>
      <c r="O73" s="88" t="s">
        <v>71</v>
      </c>
      <c r="P73" s="22" t="s">
        <v>72</v>
      </c>
      <c r="Q73" s="23" t="s">
        <v>73</v>
      </c>
      <c r="R73" s="88" t="s">
        <v>74</v>
      </c>
      <c r="S73" s="88" t="s">
        <v>75</v>
      </c>
      <c r="T73" s="88" t="s">
        <v>76</v>
      </c>
    </row>
    <row r="74" spans="1:20" hidden="1">
      <c r="A74" s="176"/>
      <c r="B74" s="177"/>
      <c r="C74" s="27" t="s">
        <v>9</v>
      </c>
      <c r="D74" s="55" t="s">
        <v>10</v>
      </c>
      <c r="E74" s="55" t="s">
        <v>9</v>
      </c>
      <c r="F74" s="55" t="s">
        <v>10</v>
      </c>
      <c r="G74" s="55" t="s">
        <v>9</v>
      </c>
      <c r="H74" s="55" t="s">
        <v>10</v>
      </c>
      <c r="I74" s="55" t="s">
        <v>9</v>
      </c>
      <c r="J74" s="55" t="s">
        <v>10</v>
      </c>
      <c r="K74" s="55" t="s">
        <v>9</v>
      </c>
      <c r="L74" s="55" t="s">
        <v>10</v>
      </c>
      <c r="M74" s="55" t="s">
        <v>9</v>
      </c>
      <c r="N74" s="55" t="s">
        <v>10</v>
      </c>
      <c r="O74" s="55" t="s">
        <v>99</v>
      </c>
      <c r="P74" s="55" t="s">
        <v>100</v>
      </c>
      <c r="Q74" s="55" t="s">
        <v>100</v>
      </c>
      <c r="R74" s="55" t="s">
        <v>118</v>
      </c>
      <c r="S74" s="55" t="s">
        <v>118</v>
      </c>
      <c r="T74" s="55" t="s">
        <v>118</v>
      </c>
    </row>
    <row r="75" spans="1:20" hidden="1">
      <c r="A75" s="148" t="s">
        <v>12</v>
      </c>
      <c r="B75" s="149">
        <v>1</v>
      </c>
      <c r="C75" s="8" cm="1">
        <f t="array" ref="C75">IF($I$2="Тариф для жителей ЮФО",
INDEX(GRID!$B$4:$U$15,MATCH($C$7,GRID!$A$4:$A$15,0),MATCH(1,($U$2=GRID!$B$1:$U$1)*(КАЛЕНДАРЬ!AA4=GRID!$B$3:$U$3),0))*GRID!$P$36,
ROUNDUP(INDEX(GRID!$B$4:$U$15,MATCH($C$7,GRID!$A$4:$A$15,0),MATCH(1,($U$2=GRID!$B$1:$U$1)*(КАЛЕНДАРЬ!AA4=GRID!$B$3:$U$3),0))*GRID!$P$36*(1-GRID!$P$37),0))</f>
        <v>44733</v>
      </c>
      <c r="D75" s="8" cm="1">
        <f t="array" ref="D75">IF($I$2="Тариф для жителей ЮФО",
INDEX(GRID!$B$18:$U$29,MATCH($C$7,GRID!$A$18:$A$29,0),MATCH(1,($U$2=GRID!$B$1:$U$1)*(КАЛЕНДАРЬ!AA4=GRID!$B$3:$U$3),0))*GRID!$P$36,
ROUNDUP(INDEX(GRID!$B$18:$U$29,MATCH($C$7,GRID!$A$18:$A$29,0),MATCH(1,($U$2=GRID!$B$1:$U$1)*(КАЛЕНДАРЬ!AA4=GRID!$B$3:$U$3),0))*GRID!$P$36*(1-GRID!$P$37),0))</f>
        <v>49383</v>
      </c>
      <c r="E75" s="8" cm="1">
        <f t="array" ref="E75">IF($I$2="Тариф для жителей ЮФО",
INDEX(GRID!$B$4:$U$15,MATCH($E$7,GRID!$A$4:$A$15,0),MATCH(1,($U$2=GRID!$B$1:$U$1)*(КАЛЕНДАРЬ!AA4=GRID!$B$3:$U$3),0))*GRID!$P$36,
ROUNDUP(INDEX(GRID!$B$4:$U$15,MATCH($E$7,GRID!$A$4:$A$15,0),MATCH(1,($U$2=GRID!$B$1:$U$1)*(КАЛЕНДАРЬ!AA4=GRID!$B$3:$U$3),0))*GRID!$P$36*(1-GRID!$P$37),0))</f>
        <v>53103</v>
      </c>
      <c r="F75" s="8" cm="1">
        <f t="array" ref="F75">IF($I$2="Тариф для жителей ЮФО",
INDEX(GRID!$B$18:$U$29,MATCH($E$7,GRID!$A$18:$A$29,0),MATCH(1,($U$2=GRID!$B$1:$U$1)*(КАЛЕНДАРЬ!AA4=GRID!$B$3:$U$3),0))*GRID!$P$36,
ROUNDUP(INDEX(GRID!$B$18:$U$29,MATCH($E$7,GRID!$A$18:$A$29,0),MATCH(1,($U$2=GRID!$B$1:$U$1)*(КАЛЕНДАРЬ!AA4=GRID!$B$3:$U$3),0))*GRID!$P$36*(1-GRID!$P$37),0))</f>
        <v>57753</v>
      </c>
      <c r="G75" s="57" t="s">
        <v>119</v>
      </c>
      <c r="H75" s="57" t="s">
        <v>119</v>
      </c>
      <c r="I75" s="8" cm="1">
        <f t="array" ref="I75">IF($I$2="Тариф для жителей ЮФО",
INDEX(GRID!$B$4:$U$15,MATCH($I$7,GRID!$A$4:$A$15,0),MATCH(1,($U$2=GRID!$B$1:$U$1)*(КАЛЕНДАРЬ!AA4=GRID!$B$3:$U$3),0))*GRID!$P$36,
ROUNDUP(INDEX(GRID!$B$4:$U$15,MATCH($I$7,GRID!$A$4:$A$15,0),MATCH(1,($U$2=GRID!$B$1:$U$1)*(КАЛЕНДАРЬ!AA4=GRID!$B$3:$U$3),0))*GRID!$P$36*(1-GRID!$P$37),0))</f>
        <v>66030</v>
      </c>
      <c r="J75" s="8" cm="1">
        <f t="array" ref="J75">IF($I$2="Тариф для жителей ЮФО",
INDEX(GRID!$B$18:$U$29,MATCH($I$7,GRID!$A$18:$A$29,0),MATCH(1,($U$2=GRID!$B$1:$U$1)*(КАЛЕНДАРЬ!AA4=GRID!$B$3:$U$3),0))*GRID!$P$36,
ROUNDUP(INDEX(GRID!$B$18:$U$29,MATCH($I$7,GRID!$A$18:$A$29,0),MATCH(1,($U$2=GRID!$B$1:$U$1)*(КАЛЕНДАРЬ!AA4=GRID!$B$3:$U$3),0))*GRID!$P$36*(1-GRID!$P$37),0))</f>
        <v>70680</v>
      </c>
      <c r="K75" s="57" t="s">
        <v>119</v>
      </c>
      <c r="L75" s="57" t="s">
        <v>119</v>
      </c>
      <c r="M75" s="8" cm="1">
        <f t="array" ref="M75">IF($I$2="Тариф для жителей ЮФО",
INDEX(GRID!$B$4:$U$15,MATCH($M$7,GRID!$A$4:$A$15,0),MATCH(1,($U$2=GRID!$B$1:$U$1)*(КАЛЕНДАРЬ!AA4=GRID!$B$3:$U$3),0))*GRID!$P$36,
ROUNDUP(INDEX(GRID!$B$4:$U$15,MATCH($M$7,GRID!$A$4:$A$15,0),MATCH(1,($U$2=GRID!$B$1:$U$1)*(КАЛЕНДАРЬ!AA4=GRID!$B$3:$U$3),0))*GRID!$P$36*(1-GRID!$P$37),0))</f>
        <v>95976</v>
      </c>
      <c r="N75" s="8" cm="1">
        <f t="array" ref="N75">IF($I$2="Тариф для жителей ЮФО",
INDEX(GRID!$B$18:$U$29,MATCH($M$7,GRID!$A$18:$A$29,0),MATCH(1,($U$2=GRID!$B$1:$U$1)*(КАЛЕНДАРЬ!AA4=GRID!$B$3:$U$3),0))*GRID!$P$36,
ROUNDUP(INDEX(GRID!$B$18:$U$29,MATCH($M$7,GRID!$A$18:$A$29,0),MATCH(1,($U$2=GRID!$B$1:$U$1)*(КАЛЕНДАРЬ!AA4=GRID!$B$3:$U$3),0))*GRID!$P$36*(1-GRID!$P$37),0))</f>
        <v>100626</v>
      </c>
      <c r="O75" s="57" t="s">
        <v>119</v>
      </c>
      <c r="P75" s="8" cm="1">
        <f t="array" ref="P75">IF($I$2="Тариф для жителей ЮФО",
INDEX(GRID!$B$18:$U$29,MATCH($P$7,GRID!$A$18:$A$29,0),MATCH(1,($U$2=GRID!$B$1:$U$1)*(КАЛЕНДАРЬ!AA4=GRID!$B$3:$U$3),0))*GRID!$P$36,
ROUNDUP(INDEX(GRID!$B$18:$U$29,MATCH($P$7,GRID!$A$18:$A$29,0),MATCH(1,($U$2=GRID!$B$1:$U$1)*(КАЛЕНДАРЬ!AA4=GRID!$B$3:$U$3),0))*GRID!$P$36*(1-GRID!$P$37),0))</f>
        <v>176793</v>
      </c>
      <c r="Q75" s="57" t="s">
        <v>119</v>
      </c>
      <c r="R75" s="57" t="s">
        <v>119</v>
      </c>
      <c r="S75" s="57" t="s">
        <v>119</v>
      </c>
      <c r="T75" s="57" t="s">
        <v>119</v>
      </c>
    </row>
    <row r="76" spans="1:20" hidden="1">
      <c r="A76" s="148" t="s">
        <v>13</v>
      </c>
      <c r="B76" s="149">
        <v>2</v>
      </c>
      <c r="C76" s="8" cm="1">
        <f t="array" ref="C76">IF($I$2="Тариф для жителей ЮФО",
INDEX(GRID!$B$4:$U$15,MATCH($C$7,GRID!$A$4:$A$15,0),MATCH(1,($U$2=GRID!$B$1:$U$1)*(КАЛЕНДАРЬ!AA5=GRID!$B$3:$U$3),0))*GRID!$P$36,
ROUNDUP(INDEX(GRID!$B$4:$U$15,MATCH($C$7,GRID!$A$4:$A$15,0),MATCH(1,($U$2=GRID!$B$1:$U$1)*(КАЛЕНДАРЬ!AA5=GRID!$B$3:$U$3),0))*GRID!$P$36*(1-GRID!$P$37),0))</f>
        <v>44733</v>
      </c>
      <c r="D76" s="8" cm="1">
        <f t="array" ref="D76">IF($I$2="Тариф для жителей ЮФО",
INDEX(GRID!$B$18:$U$29,MATCH($C$7,GRID!$A$18:$A$29,0),MATCH(1,($U$2=GRID!$B$1:$U$1)*(КАЛЕНДАРЬ!AA5=GRID!$B$3:$U$3),0))*GRID!$P$36,
ROUNDUP(INDEX(GRID!$B$18:$U$29,MATCH($C$7,GRID!$A$18:$A$29,0),MATCH(1,($U$2=GRID!$B$1:$U$1)*(КАЛЕНДАРЬ!AA5=GRID!$B$3:$U$3),0))*GRID!$P$36*(1-GRID!$P$37),0))</f>
        <v>49383</v>
      </c>
      <c r="E76" s="8" cm="1">
        <f t="array" ref="E76">IF($I$2="Тариф для жителей ЮФО",
INDEX(GRID!$B$4:$U$15,MATCH($E$7,GRID!$A$4:$A$15,0),MATCH(1,($U$2=GRID!$B$1:$U$1)*(КАЛЕНДАРЬ!AA5=GRID!$B$3:$U$3),0))*GRID!$P$36,
ROUNDUP(INDEX(GRID!$B$4:$U$15,MATCH($E$7,GRID!$A$4:$A$15,0),MATCH(1,($U$2=GRID!$B$1:$U$1)*(КАЛЕНДАРЬ!AA5=GRID!$B$3:$U$3),0))*GRID!$P$36*(1-GRID!$P$37),0))</f>
        <v>53103</v>
      </c>
      <c r="F76" s="8" cm="1">
        <f t="array" ref="F76">IF($I$2="Тариф для жителей ЮФО",
INDEX(GRID!$B$18:$U$29,MATCH($E$7,GRID!$A$18:$A$29,0),MATCH(1,($U$2=GRID!$B$1:$U$1)*(КАЛЕНДАРЬ!AA5=GRID!$B$3:$U$3),0))*GRID!$P$36,
ROUNDUP(INDEX(GRID!$B$18:$U$29,MATCH($E$7,GRID!$A$18:$A$29,0),MATCH(1,($U$2=GRID!$B$1:$U$1)*(КАЛЕНДАРЬ!AA5=GRID!$B$3:$U$3),0))*GRID!$P$36*(1-GRID!$P$37),0))</f>
        <v>57753</v>
      </c>
      <c r="G76" s="57" t="s">
        <v>119</v>
      </c>
      <c r="H76" s="57" t="s">
        <v>119</v>
      </c>
      <c r="I76" s="8" cm="1">
        <f t="array" ref="I76">IF($I$2="Тариф для жителей ЮФО",
INDEX(GRID!$B$4:$U$15,MATCH($I$7,GRID!$A$4:$A$15,0),MATCH(1,($U$2=GRID!$B$1:$U$1)*(КАЛЕНДАРЬ!AA5=GRID!$B$3:$U$3),0))*GRID!$P$36,
ROUNDUP(INDEX(GRID!$B$4:$U$15,MATCH($I$7,GRID!$A$4:$A$15,0),MATCH(1,($U$2=GRID!$B$1:$U$1)*(КАЛЕНДАРЬ!AA5=GRID!$B$3:$U$3),0))*GRID!$P$36*(1-GRID!$P$37),0))</f>
        <v>66030</v>
      </c>
      <c r="J76" s="8" cm="1">
        <f t="array" ref="J76">IF($I$2="Тариф для жителей ЮФО",
INDEX(GRID!$B$18:$U$29,MATCH($I$7,GRID!$A$18:$A$29,0),MATCH(1,($U$2=GRID!$B$1:$U$1)*(КАЛЕНДАРЬ!AA5=GRID!$B$3:$U$3),0))*GRID!$P$36,
ROUNDUP(INDEX(GRID!$B$18:$U$29,MATCH($I$7,GRID!$A$18:$A$29,0),MATCH(1,($U$2=GRID!$B$1:$U$1)*(КАЛЕНДАРЬ!AA5=GRID!$B$3:$U$3),0))*GRID!$P$36*(1-GRID!$P$37),0))</f>
        <v>70680</v>
      </c>
      <c r="K76" s="57" t="s">
        <v>119</v>
      </c>
      <c r="L76" s="57" t="s">
        <v>119</v>
      </c>
      <c r="M76" s="8" cm="1">
        <f t="array" ref="M76">IF($I$2="Тариф для жителей ЮФО",
INDEX(GRID!$B$4:$U$15,MATCH($M$7,GRID!$A$4:$A$15,0),MATCH(1,($U$2=GRID!$B$1:$U$1)*(КАЛЕНДАРЬ!AA5=GRID!$B$3:$U$3),0))*GRID!$P$36,
ROUNDUP(INDEX(GRID!$B$4:$U$15,MATCH($M$7,GRID!$A$4:$A$15,0),MATCH(1,($U$2=GRID!$B$1:$U$1)*(КАЛЕНДАРЬ!AA5=GRID!$B$3:$U$3),0))*GRID!$P$36*(1-GRID!$P$37),0))</f>
        <v>95976</v>
      </c>
      <c r="N76" s="8" cm="1">
        <f t="array" ref="N76">IF($I$2="Тариф для жителей ЮФО",
INDEX(GRID!$B$18:$U$29,MATCH($M$7,GRID!$A$18:$A$29,0),MATCH(1,($U$2=GRID!$B$1:$U$1)*(КАЛЕНДАРЬ!AA5=GRID!$B$3:$U$3),0))*GRID!$P$36,
ROUNDUP(INDEX(GRID!$B$18:$U$29,MATCH($M$7,GRID!$A$18:$A$29,0),MATCH(1,($U$2=GRID!$B$1:$U$1)*(КАЛЕНДАРЬ!AA5=GRID!$B$3:$U$3),0))*GRID!$P$36*(1-GRID!$P$37),0))</f>
        <v>100626</v>
      </c>
      <c r="O76" s="57" t="s">
        <v>119</v>
      </c>
      <c r="P76" s="8" cm="1">
        <f t="array" ref="P76">IF($I$2="Тариф для жителей ЮФО",
INDEX(GRID!$B$18:$U$29,MATCH($P$7,GRID!$A$18:$A$29,0),MATCH(1,($U$2=GRID!$B$1:$U$1)*(КАЛЕНДАРЬ!AA5=GRID!$B$3:$U$3),0))*GRID!$P$36,
ROUNDUP(INDEX(GRID!$B$18:$U$29,MATCH($P$7,GRID!$A$18:$A$29,0),MATCH(1,($U$2=GRID!$B$1:$U$1)*(КАЛЕНДАРЬ!AA5=GRID!$B$3:$U$3),0))*GRID!$P$36*(1-GRID!$P$37),0))</f>
        <v>176793</v>
      </c>
      <c r="Q76" s="57" t="s">
        <v>119</v>
      </c>
      <c r="R76" s="57" t="s">
        <v>119</v>
      </c>
      <c r="S76" s="57" t="s">
        <v>119</v>
      </c>
      <c r="T76" s="57" t="s">
        <v>119</v>
      </c>
    </row>
    <row r="77" spans="1:20" hidden="1">
      <c r="A77" s="148" t="s">
        <v>14</v>
      </c>
      <c r="B77" s="149">
        <v>3</v>
      </c>
      <c r="C77" s="8" cm="1">
        <f t="array" ref="C77">IF($I$2="Тариф для жителей ЮФО",
INDEX(GRID!$B$4:$U$15,MATCH($C$7,GRID!$A$4:$A$15,0),MATCH(1,($U$2=GRID!$B$1:$U$1)*(КАЛЕНДАРЬ!AA6=GRID!$B$3:$U$3),0))*GRID!$P$36,
ROUNDUP(INDEX(GRID!$B$4:$U$15,MATCH($C$7,GRID!$A$4:$A$15,0),MATCH(1,($U$2=GRID!$B$1:$U$1)*(КАЛЕНДАРЬ!AA6=GRID!$B$3:$U$3),0))*GRID!$P$36*(1-GRID!$P$37),0))</f>
        <v>44733</v>
      </c>
      <c r="D77" s="8" cm="1">
        <f t="array" ref="D77">IF($I$2="Тариф для жителей ЮФО",
INDEX(GRID!$B$18:$U$29,MATCH($C$7,GRID!$A$18:$A$29,0),MATCH(1,($U$2=GRID!$B$1:$U$1)*(КАЛЕНДАРЬ!AA6=GRID!$B$3:$U$3),0))*GRID!$P$36,
ROUNDUP(INDEX(GRID!$B$18:$U$29,MATCH($C$7,GRID!$A$18:$A$29,0),MATCH(1,($U$2=GRID!$B$1:$U$1)*(КАЛЕНДАРЬ!AA6=GRID!$B$3:$U$3),0))*GRID!$P$36*(1-GRID!$P$37),0))</f>
        <v>49383</v>
      </c>
      <c r="E77" s="8" cm="1">
        <f t="array" ref="E77">IF($I$2="Тариф для жителей ЮФО",
INDEX(GRID!$B$4:$U$15,MATCH($E$7,GRID!$A$4:$A$15,0),MATCH(1,($U$2=GRID!$B$1:$U$1)*(КАЛЕНДАРЬ!AA6=GRID!$B$3:$U$3),0))*GRID!$P$36,
ROUNDUP(INDEX(GRID!$B$4:$U$15,MATCH($E$7,GRID!$A$4:$A$15,0),MATCH(1,($U$2=GRID!$B$1:$U$1)*(КАЛЕНДАРЬ!AA6=GRID!$B$3:$U$3),0))*GRID!$P$36*(1-GRID!$P$37),0))</f>
        <v>53103</v>
      </c>
      <c r="F77" s="8" cm="1">
        <f t="array" ref="F77">IF($I$2="Тариф для жителей ЮФО",
INDEX(GRID!$B$18:$U$29,MATCH($E$7,GRID!$A$18:$A$29,0),MATCH(1,($U$2=GRID!$B$1:$U$1)*(КАЛЕНДАРЬ!AA6=GRID!$B$3:$U$3),0))*GRID!$P$36,
ROUNDUP(INDEX(GRID!$B$18:$U$29,MATCH($E$7,GRID!$A$18:$A$29,0),MATCH(1,($U$2=GRID!$B$1:$U$1)*(КАЛЕНДАРЬ!AA6=GRID!$B$3:$U$3),0))*GRID!$P$36*(1-GRID!$P$37),0))</f>
        <v>57753</v>
      </c>
      <c r="G77" s="57" t="s">
        <v>119</v>
      </c>
      <c r="H77" s="57" t="s">
        <v>119</v>
      </c>
      <c r="I77" s="8" cm="1">
        <f t="array" ref="I77">IF($I$2="Тариф для жителей ЮФО",
INDEX(GRID!$B$4:$U$15,MATCH($I$7,GRID!$A$4:$A$15,0),MATCH(1,($U$2=GRID!$B$1:$U$1)*(КАЛЕНДАРЬ!AA6=GRID!$B$3:$U$3),0))*GRID!$P$36,
ROUNDUP(INDEX(GRID!$B$4:$U$15,MATCH($I$7,GRID!$A$4:$A$15,0),MATCH(1,($U$2=GRID!$B$1:$U$1)*(КАЛЕНДАРЬ!AA6=GRID!$B$3:$U$3),0))*GRID!$P$36*(1-GRID!$P$37),0))</f>
        <v>66030</v>
      </c>
      <c r="J77" s="8" cm="1">
        <f t="array" ref="J77">IF($I$2="Тариф для жителей ЮФО",
INDEX(GRID!$B$18:$U$29,MATCH($I$7,GRID!$A$18:$A$29,0),MATCH(1,($U$2=GRID!$B$1:$U$1)*(КАЛЕНДАРЬ!AA6=GRID!$B$3:$U$3),0))*GRID!$P$36,
ROUNDUP(INDEX(GRID!$B$18:$U$29,MATCH($I$7,GRID!$A$18:$A$29,0),MATCH(1,($U$2=GRID!$B$1:$U$1)*(КАЛЕНДАРЬ!AA6=GRID!$B$3:$U$3),0))*GRID!$P$36*(1-GRID!$P$37),0))</f>
        <v>70680</v>
      </c>
      <c r="K77" s="57" t="s">
        <v>119</v>
      </c>
      <c r="L77" s="57" t="s">
        <v>119</v>
      </c>
      <c r="M77" s="8" cm="1">
        <f t="array" ref="M77">IF($I$2="Тариф для жителей ЮФО",
INDEX(GRID!$B$4:$U$15,MATCH($M$7,GRID!$A$4:$A$15,0),MATCH(1,($U$2=GRID!$B$1:$U$1)*(КАЛЕНДАРЬ!AA6=GRID!$B$3:$U$3),0))*GRID!$P$36,
ROUNDUP(INDEX(GRID!$B$4:$U$15,MATCH($M$7,GRID!$A$4:$A$15,0),MATCH(1,($U$2=GRID!$B$1:$U$1)*(КАЛЕНДАРЬ!AA6=GRID!$B$3:$U$3),0))*GRID!$P$36*(1-GRID!$P$37),0))</f>
        <v>95976</v>
      </c>
      <c r="N77" s="8" cm="1">
        <f t="array" ref="N77">IF($I$2="Тариф для жителей ЮФО",
INDEX(GRID!$B$18:$U$29,MATCH($M$7,GRID!$A$18:$A$29,0),MATCH(1,($U$2=GRID!$B$1:$U$1)*(КАЛЕНДАРЬ!AA6=GRID!$B$3:$U$3),0))*GRID!$P$36,
ROUNDUP(INDEX(GRID!$B$18:$U$29,MATCH($M$7,GRID!$A$18:$A$29,0),MATCH(1,($U$2=GRID!$B$1:$U$1)*(КАЛЕНДАРЬ!AA6=GRID!$B$3:$U$3),0))*GRID!$P$36*(1-GRID!$P$37),0))</f>
        <v>100626</v>
      </c>
      <c r="O77" s="57" t="s">
        <v>119</v>
      </c>
      <c r="P77" s="8" cm="1">
        <f t="array" ref="P77">IF($I$2="Тариф для жителей ЮФО",
INDEX(GRID!$B$18:$U$29,MATCH($P$7,GRID!$A$18:$A$29,0),MATCH(1,($U$2=GRID!$B$1:$U$1)*(КАЛЕНДАРЬ!AA6=GRID!$B$3:$U$3),0))*GRID!$P$36,
ROUNDUP(INDEX(GRID!$B$18:$U$29,MATCH($P$7,GRID!$A$18:$A$29,0),MATCH(1,($U$2=GRID!$B$1:$U$1)*(КАЛЕНДАРЬ!AA6=GRID!$B$3:$U$3),0))*GRID!$P$36*(1-GRID!$P$37),0))</f>
        <v>176793</v>
      </c>
      <c r="Q77" s="57" t="s">
        <v>119</v>
      </c>
      <c r="R77" s="57" t="s">
        <v>119</v>
      </c>
      <c r="S77" s="57" t="s">
        <v>119</v>
      </c>
      <c r="T77" s="57" t="s">
        <v>119</v>
      </c>
    </row>
    <row r="78" spans="1:20" hidden="1">
      <c r="A78" s="148" t="s">
        <v>15</v>
      </c>
      <c r="B78" s="149">
        <v>4</v>
      </c>
      <c r="C78" s="8" cm="1">
        <f t="array" ref="C78">IF($I$2="Тариф для жителей ЮФО",
INDEX(GRID!$B$4:$U$15,MATCH($C$7,GRID!$A$4:$A$15,0),MATCH(1,($U$2=GRID!$B$1:$U$1)*(КАЛЕНДАРЬ!AA7=GRID!$B$3:$U$3),0))*GRID!$P$36,
ROUNDUP(INDEX(GRID!$B$4:$U$15,MATCH($C$7,GRID!$A$4:$A$15,0),MATCH(1,($U$2=GRID!$B$1:$U$1)*(КАЛЕНДАРЬ!AA7=GRID!$B$3:$U$3),0))*GRID!$P$36*(1-GRID!$P$37),0))</f>
        <v>44733</v>
      </c>
      <c r="D78" s="8" cm="1">
        <f t="array" ref="D78">IF($I$2="Тариф для жителей ЮФО",
INDEX(GRID!$B$18:$U$29,MATCH($C$7,GRID!$A$18:$A$29,0),MATCH(1,($U$2=GRID!$B$1:$U$1)*(КАЛЕНДАРЬ!AA7=GRID!$B$3:$U$3),0))*GRID!$P$36,
ROUNDUP(INDEX(GRID!$B$18:$U$29,MATCH($C$7,GRID!$A$18:$A$29,0),MATCH(1,($U$2=GRID!$B$1:$U$1)*(КАЛЕНДАРЬ!AA7=GRID!$B$3:$U$3),0))*GRID!$P$36*(1-GRID!$P$37),0))</f>
        <v>49383</v>
      </c>
      <c r="E78" s="8" cm="1">
        <f t="array" ref="E78">IF($I$2="Тариф для жителей ЮФО",
INDEX(GRID!$B$4:$U$15,MATCH($E$7,GRID!$A$4:$A$15,0),MATCH(1,($U$2=GRID!$B$1:$U$1)*(КАЛЕНДАРЬ!AA7=GRID!$B$3:$U$3),0))*GRID!$P$36,
ROUNDUP(INDEX(GRID!$B$4:$U$15,MATCH($E$7,GRID!$A$4:$A$15,0),MATCH(1,($U$2=GRID!$B$1:$U$1)*(КАЛЕНДАРЬ!AA7=GRID!$B$3:$U$3),0))*GRID!$P$36*(1-GRID!$P$37),0))</f>
        <v>53103</v>
      </c>
      <c r="F78" s="8" cm="1">
        <f t="array" ref="F78">IF($I$2="Тариф для жителей ЮФО",
INDEX(GRID!$B$18:$U$29,MATCH($E$7,GRID!$A$18:$A$29,0),MATCH(1,($U$2=GRID!$B$1:$U$1)*(КАЛЕНДАРЬ!AA7=GRID!$B$3:$U$3),0))*GRID!$P$36,
ROUNDUP(INDEX(GRID!$B$18:$U$29,MATCH($E$7,GRID!$A$18:$A$29,0),MATCH(1,($U$2=GRID!$B$1:$U$1)*(КАЛЕНДАРЬ!AA7=GRID!$B$3:$U$3),0))*GRID!$P$36*(1-GRID!$P$37),0))</f>
        <v>57753</v>
      </c>
      <c r="G78" s="57" t="s">
        <v>119</v>
      </c>
      <c r="H78" s="57" t="s">
        <v>119</v>
      </c>
      <c r="I78" s="8" cm="1">
        <f t="array" ref="I78">IF($I$2="Тариф для жителей ЮФО",
INDEX(GRID!$B$4:$U$15,MATCH($I$7,GRID!$A$4:$A$15,0),MATCH(1,($U$2=GRID!$B$1:$U$1)*(КАЛЕНДАРЬ!AA7=GRID!$B$3:$U$3),0))*GRID!$P$36,
ROUNDUP(INDEX(GRID!$B$4:$U$15,MATCH($I$7,GRID!$A$4:$A$15,0),MATCH(1,($U$2=GRID!$B$1:$U$1)*(КАЛЕНДАРЬ!AA7=GRID!$B$3:$U$3),0))*GRID!$P$36*(1-GRID!$P$37),0))</f>
        <v>66030</v>
      </c>
      <c r="J78" s="8" cm="1">
        <f t="array" ref="J78">IF($I$2="Тариф для жителей ЮФО",
INDEX(GRID!$B$18:$U$29,MATCH($I$7,GRID!$A$18:$A$29,0),MATCH(1,($U$2=GRID!$B$1:$U$1)*(КАЛЕНДАРЬ!AA7=GRID!$B$3:$U$3),0))*GRID!$P$36,
ROUNDUP(INDEX(GRID!$B$18:$U$29,MATCH($I$7,GRID!$A$18:$A$29,0),MATCH(1,($U$2=GRID!$B$1:$U$1)*(КАЛЕНДАРЬ!AA7=GRID!$B$3:$U$3),0))*GRID!$P$36*(1-GRID!$P$37),0))</f>
        <v>70680</v>
      </c>
      <c r="K78" s="57" t="s">
        <v>119</v>
      </c>
      <c r="L78" s="57" t="s">
        <v>119</v>
      </c>
      <c r="M78" s="8" cm="1">
        <f t="array" ref="M78">IF($I$2="Тариф для жителей ЮФО",
INDEX(GRID!$B$4:$U$15,MATCH($M$7,GRID!$A$4:$A$15,0),MATCH(1,($U$2=GRID!$B$1:$U$1)*(КАЛЕНДАРЬ!AA7=GRID!$B$3:$U$3),0))*GRID!$P$36,
ROUNDUP(INDEX(GRID!$B$4:$U$15,MATCH($M$7,GRID!$A$4:$A$15,0),MATCH(1,($U$2=GRID!$B$1:$U$1)*(КАЛЕНДАРЬ!AA7=GRID!$B$3:$U$3),0))*GRID!$P$36*(1-GRID!$P$37),0))</f>
        <v>95976</v>
      </c>
      <c r="N78" s="8" cm="1">
        <f t="array" ref="N78">IF($I$2="Тариф для жителей ЮФО",
INDEX(GRID!$B$18:$U$29,MATCH($M$7,GRID!$A$18:$A$29,0),MATCH(1,($U$2=GRID!$B$1:$U$1)*(КАЛЕНДАРЬ!AA7=GRID!$B$3:$U$3),0))*GRID!$P$36,
ROUNDUP(INDEX(GRID!$B$18:$U$29,MATCH($M$7,GRID!$A$18:$A$29,0),MATCH(1,($U$2=GRID!$B$1:$U$1)*(КАЛЕНДАРЬ!AA7=GRID!$B$3:$U$3),0))*GRID!$P$36*(1-GRID!$P$37),0))</f>
        <v>100626</v>
      </c>
      <c r="O78" s="57" t="s">
        <v>119</v>
      </c>
      <c r="P78" s="8" cm="1">
        <f t="array" ref="P78">IF($I$2="Тариф для жителей ЮФО",
INDEX(GRID!$B$18:$U$29,MATCH($P$7,GRID!$A$18:$A$29,0),MATCH(1,($U$2=GRID!$B$1:$U$1)*(КАЛЕНДАРЬ!AA7=GRID!$B$3:$U$3),0))*GRID!$P$36,
ROUNDUP(INDEX(GRID!$B$18:$U$29,MATCH($P$7,GRID!$A$18:$A$29,0),MATCH(1,($U$2=GRID!$B$1:$U$1)*(КАЛЕНДАРЬ!AA7=GRID!$B$3:$U$3),0))*GRID!$P$36*(1-GRID!$P$37),0))</f>
        <v>176793</v>
      </c>
      <c r="Q78" s="57" t="s">
        <v>119</v>
      </c>
      <c r="R78" s="57" t="s">
        <v>119</v>
      </c>
      <c r="S78" s="57" t="s">
        <v>119</v>
      </c>
      <c r="T78" s="57" t="s">
        <v>119</v>
      </c>
    </row>
    <row r="79" spans="1:20" hidden="1">
      <c r="A79" s="148" t="s">
        <v>16</v>
      </c>
      <c r="B79" s="149">
        <v>5</v>
      </c>
      <c r="C79" s="8" cm="1">
        <f t="array" ref="C79">IF($I$2="Тариф для жителей ЮФО",
INDEX(GRID!$B$4:$U$15,MATCH($C$7,GRID!$A$4:$A$15,0),MATCH(1,($U$2=GRID!$B$1:$U$1)*(КАЛЕНДАРЬ!AA8=GRID!$B$3:$U$3),0))*GRID!$P$36,
ROUNDUP(INDEX(GRID!$B$4:$U$15,MATCH($C$7,GRID!$A$4:$A$15,0),MATCH(1,($U$2=GRID!$B$1:$U$1)*(КАЛЕНДАРЬ!AA8=GRID!$B$3:$U$3),0))*GRID!$P$36*(1-GRID!$P$37),0))</f>
        <v>44733</v>
      </c>
      <c r="D79" s="8" cm="1">
        <f t="array" ref="D79">IF($I$2="Тариф для жителей ЮФО",
INDEX(GRID!$B$18:$U$29,MATCH($C$7,GRID!$A$18:$A$29,0),MATCH(1,($U$2=GRID!$B$1:$U$1)*(КАЛЕНДАРЬ!AA8=GRID!$B$3:$U$3),0))*GRID!$P$36,
ROUNDUP(INDEX(GRID!$B$18:$U$29,MATCH($C$7,GRID!$A$18:$A$29,0),MATCH(1,($U$2=GRID!$B$1:$U$1)*(КАЛЕНДАРЬ!AA8=GRID!$B$3:$U$3),0))*GRID!$P$36*(1-GRID!$P$37),0))</f>
        <v>49383</v>
      </c>
      <c r="E79" s="8" cm="1">
        <f t="array" ref="E79">IF($I$2="Тариф для жителей ЮФО",
INDEX(GRID!$B$4:$U$15,MATCH($E$7,GRID!$A$4:$A$15,0),MATCH(1,($U$2=GRID!$B$1:$U$1)*(КАЛЕНДАРЬ!AA8=GRID!$B$3:$U$3),0))*GRID!$P$36,
ROUNDUP(INDEX(GRID!$B$4:$U$15,MATCH($E$7,GRID!$A$4:$A$15,0),MATCH(1,($U$2=GRID!$B$1:$U$1)*(КАЛЕНДАРЬ!AA8=GRID!$B$3:$U$3),0))*GRID!$P$36*(1-GRID!$P$37),0))</f>
        <v>53103</v>
      </c>
      <c r="F79" s="8" cm="1">
        <f t="array" ref="F79">IF($I$2="Тариф для жителей ЮФО",
INDEX(GRID!$B$18:$U$29,MATCH($E$7,GRID!$A$18:$A$29,0),MATCH(1,($U$2=GRID!$B$1:$U$1)*(КАЛЕНДАРЬ!AA8=GRID!$B$3:$U$3),0))*GRID!$P$36,
ROUNDUP(INDEX(GRID!$B$18:$U$29,MATCH($E$7,GRID!$A$18:$A$29,0),MATCH(1,($U$2=GRID!$B$1:$U$1)*(КАЛЕНДАРЬ!AA8=GRID!$B$3:$U$3),0))*GRID!$P$36*(1-GRID!$P$37),0))</f>
        <v>57753</v>
      </c>
      <c r="G79" s="57" t="s">
        <v>119</v>
      </c>
      <c r="H79" s="57" t="s">
        <v>119</v>
      </c>
      <c r="I79" s="8" cm="1">
        <f t="array" ref="I79">IF($I$2="Тариф для жителей ЮФО",
INDEX(GRID!$B$4:$U$15,MATCH($I$7,GRID!$A$4:$A$15,0),MATCH(1,($U$2=GRID!$B$1:$U$1)*(КАЛЕНДАРЬ!AA8=GRID!$B$3:$U$3),0))*GRID!$P$36,
ROUNDUP(INDEX(GRID!$B$4:$U$15,MATCH($I$7,GRID!$A$4:$A$15,0),MATCH(1,($U$2=GRID!$B$1:$U$1)*(КАЛЕНДАРЬ!AA8=GRID!$B$3:$U$3),0))*GRID!$P$36*(1-GRID!$P$37),0))</f>
        <v>66030</v>
      </c>
      <c r="J79" s="8" cm="1">
        <f t="array" ref="J79">IF($I$2="Тариф для жителей ЮФО",
INDEX(GRID!$B$18:$U$29,MATCH($I$7,GRID!$A$18:$A$29,0),MATCH(1,($U$2=GRID!$B$1:$U$1)*(КАЛЕНДАРЬ!AA8=GRID!$B$3:$U$3),0))*GRID!$P$36,
ROUNDUP(INDEX(GRID!$B$18:$U$29,MATCH($I$7,GRID!$A$18:$A$29,0),MATCH(1,($U$2=GRID!$B$1:$U$1)*(КАЛЕНДАРЬ!AA8=GRID!$B$3:$U$3),0))*GRID!$P$36*(1-GRID!$P$37),0))</f>
        <v>70680</v>
      </c>
      <c r="K79" s="57" t="s">
        <v>119</v>
      </c>
      <c r="L79" s="57" t="s">
        <v>119</v>
      </c>
      <c r="M79" s="8" cm="1">
        <f t="array" ref="M79">IF($I$2="Тариф для жителей ЮФО",
INDEX(GRID!$B$4:$U$15,MATCH($M$7,GRID!$A$4:$A$15,0),MATCH(1,($U$2=GRID!$B$1:$U$1)*(КАЛЕНДАРЬ!AA8=GRID!$B$3:$U$3),0))*GRID!$P$36,
ROUNDUP(INDEX(GRID!$B$4:$U$15,MATCH($M$7,GRID!$A$4:$A$15,0),MATCH(1,($U$2=GRID!$B$1:$U$1)*(КАЛЕНДАРЬ!AA8=GRID!$B$3:$U$3),0))*GRID!$P$36*(1-GRID!$P$37),0))</f>
        <v>95976</v>
      </c>
      <c r="N79" s="8" cm="1">
        <f t="array" ref="N79">IF($I$2="Тариф для жителей ЮФО",
INDEX(GRID!$B$18:$U$29,MATCH($M$7,GRID!$A$18:$A$29,0),MATCH(1,($U$2=GRID!$B$1:$U$1)*(КАЛЕНДАРЬ!AA8=GRID!$B$3:$U$3),0))*GRID!$P$36,
ROUNDUP(INDEX(GRID!$B$18:$U$29,MATCH($M$7,GRID!$A$18:$A$29,0),MATCH(1,($U$2=GRID!$B$1:$U$1)*(КАЛЕНДАРЬ!AA8=GRID!$B$3:$U$3),0))*GRID!$P$36*(1-GRID!$P$37),0))</f>
        <v>100626</v>
      </c>
      <c r="O79" s="57" t="s">
        <v>119</v>
      </c>
      <c r="P79" s="8" cm="1">
        <f t="array" ref="P79">IF($I$2="Тариф для жителей ЮФО",
INDEX(GRID!$B$18:$U$29,MATCH($P$7,GRID!$A$18:$A$29,0),MATCH(1,($U$2=GRID!$B$1:$U$1)*(КАЛЕНДАРЬ!AA8=GRID!$B$3:$U$3),0))*GRID!$P$36,
ROUNDUP(INDEX(GRID!$B$18:$U$29,MATCH($P$7,GRID!$A$18:$A$29,0),MATCH(1,($U$2=GRID!$B$1:$U$1)*(КАЛЕНДАРЬ!AA8=GRID!$B$3:$U$3),0))*GRID!$P$36*(1-GRID!$P$37),0))</f>
        <v>176793</v>
      </c>
      <c r="Q79" s="57" t="s">
        <v>119</v>
      </c>
      <c r="R79" s="57" t="s">
        <v>119</v>
      </c>
      <c r="S79" s="57" t="s">
        <v>119</v>
      </c>
      <c r="T79" s="57" t="s">
        <v>119</v>
      </c>
    </row>
    <row r="80" spans="1:20" hidden="1">
      <c r="A80" s="148" t="s">
        <v>17</v>
      </c>
      <c r="B80" s="149">
        <v>6</v>
      </c>
      <c r="C80" s="8" cm="1">
        <f t="array" ref="C80">IF($I$2="Тариф для жителей ЮФО",
INDEX(GRID!$B$4:$U$15,MATCH($C$7,GRID!$A$4:$A$15,0),MATCH(1,($U$2=GRID!$B$1:$U$1)*(КАЛЕНДАРЬ!AA9=GRID!$B$3:$U$3),0))*GRID!$P$36,
ROUNDUP(INDEX(GRID!$B$4:$U$15,MATCH($C$7,GRID!$A$4:$A$15,0),MATCH(1,($U$2=GRID!$B$1:$U$1)*(КАЛЕНДАРЬ!AA9=GRID!$B$3:$U$3),0))*GRID!$P$36*(1-GRID!$P$37),0))</f>
        <v>44733</v>
      </c>
      <c r="D80" s="8" cm="1">
        <f t="array" ref="D80">IF($I$2="Тариф для жителей ЮФО",
INDEX(GRID!$B$18:$U$29,MATCH($C$7,GRID!$A$18:$A$29,0),MATCH(1,($U$2=GRID!$B$1:$U$1)*(КАЛЕНДАРЬ!AA9=GRID!$B$3:$U$3),0))*GRID!$P$36,
ROUNDUP(INDEX(GRID!$B$18:$U$29,MATCH($C$7,GRID!$A$18:$A$29,0),MATCH(1,($U$2=GRID!$B$1:$U$1)*(КАЛЕНДАРЬ!AA9=GRID!$B$3:$U$3),0))*GRID!$P$36*(1-GRID!$P$37),0))</f>
        <v>49383</v>
      </c>
      <c r="E80" s="8" cm="1">
        <f t="array" ref="E80">IF($I$2="Тариф для жителей ЮФО",
INDEX(GRID!$B$4:$U$15,MATCH($E$7,GRID!$A$4:$A$15,0),MATCH(1,($U$2=GRID!$B$1:$U$1)*(КАЛЕНДАРЬ!AA9=GRID!$B$3:$U$3),0))*GRID!$P$36,
ROUNDUP(INDEX(GRID!$B$4:$U$15,MATCH($E$7,GRID!$A$4:$A$15,0),MATCH(1,($U$2=GRID!$B$1:$U$1)*(КАЛЕНДАРЬ!AA9=GRID!$B$3:$U$3),0))*GRID!$P$36*(1-GRID!$P$37),0))</f>
        <v>53103</v>
      </c>
      <c r="F80" s="8" cm="1">
        <f t="array" ref="F80">IF($I$2="Тариф для жителей ЮФО",
INDEX(GRID!$B$18:$U$29,MATCH($E$7,GRID!$A$18:$A$29,0),MATCH(1,($U$2=GRID!$B$1:$U$1)*(КАЛЕНДАРЬ!AA9=GRID!$B$3:$U$3),0))*GRID!$P$36,
ROUNDUP(INDEX(GRID!$B$18:$U$29,MATCH($E$7,GRID!$A$18:$A$29,0),MATCH(1,($U$2=GRID!$B$1:$U$1)*(КАЛЕНДАРЬ!AA9=GRID!$B$3:$U$3),0))*GRID!$P$36*(1-GRID!$P$37),0))</f>
        <v>57753</v>
      </c>
      <c r="G80" s="57" t="s">
        <v>119</v>
      </c>
      <c r="H80" s="57" t="s">
        <v>119</v>
      </c>
      <c r="I80" s="8" cm="1">
        <f t="array" ref="I80">IF($I$2="Тариф для жителей ЮФО",
INDEX(GRID!$B$4:$U$15,MATCH($I$7,GRID!$A$4:$A$15,0),MATCH(1,($U$2=GRID!$B$1:$U$1)*(КАЛЕНДАРЬ!AA9=GRID!$B$3:$U$3),0))*GRID!$P$36,
ROUNDUP(INDEX(GRID!$B$4:$U$15,MATCH($I$7,GRID!$A$4:$A$15,0),MATCH(1,($U$2=GRID!$B$1:$U$1)*(КАЛЕНДАРЬ!AA9=GRID!$B$3:$U$3),0))*GRID!$P$36*(1-GRID!$P$37),0))</f>
        <v>66030</v>
      </c>
      <c r="J80" s="8" cm="1">
        <f t="array" ref="J80">IF($I$2="Тариф для жителей ЮФО",
INDEX(GRID!$B$18:$U$29,MATCH($I$7,GRID!$A$18:$A$29,0),MATCH(1,($U$2=GRID!$B$1:$U$1)*(КАЛЕНДАРЬ!AA9=GRID!$B$3:$U$3),0))*GRID!$P$36,
ROUNDUP(INDEX(GRID!$B$18:$U$29,MATCH($I$7,GRID!$A$18:$A$29,0),MATCH(1,($U$2=GRID!$B$1:$U$1)*(КАЛЕНДАРЬ!AA9=GRID!$B$3:$U$3),0))*GRID!$P$36*(1-GRID!$P$37),0))</f>
        <v>70680</v>
      </c>
      <c r="K80" s="57" t="s">
        <v>119</v>
      </c>
      <c r="L80" s="57" t="s">
        <v>119</v>
      </c>
      <c r="M80" s="8" cm="1">
        <f t="array" ref="M80">IF($I$2="Тариф для жителей ЮФО",
INDEX(GRID!$B$4:$U$15,MATCH($M$7,GRID!$A$4:$A$15,0),MATCH(1,($U$2=GRID!$B$1:$U$1)*(КАЛЕНДАРЬ!AA9=GRID!$B$3:$U$3),0))*GRID!$P$36,
ROUNDUP(INDEX(GRID!$B$4:$U$15,MATCH($M$7,GRID!$A$4:$A$15,0),MATCH(1,($U$2=GRID!$B$1:$U$1)*(КАЛЕНДАРЬ!AA9=GRID!$B$3:$U$3),0))*GRID!$P$36*(1-GRID!$P$37),0))</f>
        <v>95976</v>
      </c>
      <c r="N80" s="8" cm="1">
        <f t="array" ref="N80">IF($I$2="Тариф для жителей ЮФО",
INDEX(GRID!$B$18:$U$29,MATCH($M$7,GRID!$A$18:$A$29,0),MATCH(1,($U$2=GRID!$B$1:$U$1)*(КАЛЕНДАРЬ!AA9=GRID!$B$3:$U$3),0))*GRID!$P$36,
ROUNDUP(INDEX(GRID!$B$18:$U$29,MATCH($M$7,GRID!$A$18:$A$29,0),MATCH(1,($U$2=GRID!$B$1:$U$1)*(КАЛЕНДАРЬ!AA9=GRID!$B$3:$U$3),0))*GRID!$P$36*(1-GRID!$P$37),0))</f>
        <v>100626</v>
      </c>
      <c r="O80" s="57" t="s">
        <v>119</v>
      </c>
      <c r="P80" s="8" cm="1">
        <f t="array" ref="P80">IF($I$2="Тариф для жителей ЮФО",
INDEX(GRID!$B$18:$U$29,MATCH($P$7,GRID!$A$18:$A$29,0),MATCH(1,($U$2=GRID!$B$1:$U$1)*(КАЛЕНДАРЬ!AA9=GRID!$B$3:$U$3),0))*GRID!$P$36,
ROUNDUP(INDEX(GRID!$B$18:$U$29,MATCH($P$7,GRID!$A$18:$A$29,0),MATCH(1,($U$2=GRID!$B$1:$U$1)*(КАЛЕНДАРЬ!AA9=GRID!$B$3:$U$3),0))*GRID!$P$36*(1-GRID!$P$37),0))</f>
        <v>176793</v>
      </c>
      <c r="Q80" s="57" t="s">
        <v>119</v>
      </c>
      <c r="R80" s="57" t="s">
        <v>119</v>
      </c>
      <c r="S80" s="57" t="s">
        <v>119</v>
      </c>
      <c r="T80" s="57" t="s">
        <v>119</v>
      </c>
    </row>
    <row r="81" spans="1:20" hidden="1">
      <c r="A81" s="148" t="s">
        <v>11</v>
      </c>
      <c r="B81" s="149">
        <v>7</v>
      </c>
      <c r="C81" s="8" cm="1">
        <f t="array" ref="C81">IF($I$2="Тариф для жителей ЮФО",
INDEX(GRID!$B$4:$U$15,MATCH($C$7,GRID!$A$4:$A$15,0),MATCH(1,($U$2=GRID!$B$1:$U$1)*(КАЛЕНДАРЬ!AA10=GRID!$B$3:$U$3),0))*GRID!$P$36,
ROUNDUP(INDEX(GRID!$B$4:$U$15,MATCH($C$7,GRID!$A$4:$A$15,0),MATCH(1,($U$2=GRID!$B$1:$U$1)*(КАЛЕНДАРЬ!AA10=GRID!$B$3:$U$3),0))*GRID!$P$36*(1-GRID!$P$37),0))</f>
        <v>44733</v>
      </c>
      <c r="D81" s="8" cm="1">
        <f t="array" ref="D81">IF($I$2="Тариф для жителей ЮФО",
INDEX(GRID!$B$18:$U$29,MATCH($C$7,GRID!$A$18:$A$29,0),MATCH(1,($U$2=GRID!$B$1:$U$1)*(КАЛЕНДАРЬ!AA10=GRID!$B$3:$U$3),0))*GRID!$P$36,
ROUNDUP(INDEX(GRID!$B$18:$U$29,MATCH($C$7,GRID!$A$18:$A$29,0),MATCH(1,($U$2=GRID!$B$1:$U$1)*(КАЛЕНДАРЬ!AA10=GRID!$B$3:$U$3),0))*GRID!$P$36*(1-GRID!$P$37),0))</f>
        <v>49383</v>
      </c>
      <c r="E81" s="8" cm="1">
        <f t="array" ref="E81">IF($I$2="Тариф для жителей ЮФО",
INDEX(GRID!$B$4:$U$15,MATCH($E$7,GRID!$A$4:$A$15,0),MATCH(1,($U$2=GRID!$B$1:$U$1)*(КАЛЕНДАРЬ!AA10=GRID!$B$3:$U$3),0))*GRID!$P$36,
ROUNDUP(INDEX(GRID!$B$4:$U$15,MATCH($E$7,GRID!$A$4:$A$15,0),MATCH(1,($U$2=GRID!$B$1:$U$1)*(КАЛЕНДАРЬ!AA10=GRID!$B$3:$U$3),0))*GRID!$P$36*(1-GRID!$P$37),0))</f>
        <v>53103</v>
      </c>
      <c r="F81" s="8" cm="1">
        <f t="array" ref="F81">IF($I$2="Тариф для жителей ЮФО",
INDEX(GRID!$B$18:$U$29,MATCH($E$7,GRID!$A$18:$A$29,0),MATCH(1,($U$2=GRID!$B$1:$U$1)*(КАЛЕНДАРЬ!AA10=GRID!$B$3:$U$3),0))*GRID!$P$36,
ROUNDUP(INDEX(GRID!$B$18:$U$29,MATCH($E$7,GRID!$A$18:$A$29,0),MATCH(1,($U$2=GRID!$B$1:$U$1)*(КАЛЕНДАРЬ!AA10=GRID!$B$3:$U$3),0))*GRID!$P$36*(1-GRID!$P$37),0))</f>
        <v>57753</v>
      </c>
      <c r="G81" s="57" t="s">
        <v>119</v>
      </c>
      <c r="H81" s="57" t="s">
        <v>119</v>
      </c>
      <c r="I81" s="8" cm="1">
        <f t="array" ref="I81">IF($I$2="Тариф для жителей ЮФО",
INDEX(GRID!$B$4:$U$15,MATCH($I$7,GRID!$A$4:$A$15,0),MATCH(1,($U$2=GRID!$B$1:$U$1)*(КАЛЕНДАРЬ!AA10=GRID!$B$3:$U$3),0))*GRID!$P$36,
ROUNDUP(INDEX(GRID!$B$4:$U$15,MATCH($I$7,GRID!$A$4:$A$15,0),MATCH(1,($U$2=GRID!$B$1:$U$1)*(КАЛЕНДАРЬ!AA10=GRID!$B$3:$U$3),0))*GRID!$P$36*(1-GRID!$P$37),0))</f>
        <v>66030</v>
      </c>
      <c r="J81" s="8" cm="1">
        <f t="array" ref="J81">IF($I$2="Тариф для жителей ЮФО",
INDEX(GRID!$B$18:$U$29,MATCH($I$7,GRID!$A$18:$A$29,0),MATCH(1,($U$2=GRID!$B$1:$U$1)*(КАЛЕНДАРЬ!AA10=GRID!$B$3:$U$3),0))*GRID!$P$36,
ROUNDUP(INDEX(GRID!$B$18:$U$29,MATCH($I$7,GRID!$A$18:$A$29,0),MATCH(1,($U$2=GRID!$B$1:$U$1)*(КАЛЕНДАРЬ!AA10=GRID!$B$3:$U$3),0))*GRID!$P$36*(1-GRID!$P$37),0))</f>
        <v>70680</v>
      </c>
      <c r="K81" s="57" t="s">
        <v>119</v>
      </c>
      <c r="L81" s="57" t="s">
        <v>119</v>
      </c>
      <c r="M81" s="8" cm="1">
        <f t="array" ref="M81">IF($I$2="Тариф для жителей ЮФО",
INDEX(GRID!$B$4:$U$15,MATCH($M$7,GRID!$A$4:$A$15,0),MATCH(1,($U$2=GRID!$B$1:$U$1)*(КАЛЕНДАРЬ!AA10=GRID!$B$3:$U$3),0))*GRID!$P$36,
ROUNDUP(INDEX(GRID!$B$4:$U$15,MATCH($M$7,GRID!$A$4:$A$15,0),MATCH(1,($U$2=GRID!$B$1:$U$1)*(КАЛЕНДАРЬ!AA10=GRID!$B$3:$U$3),0))*GRID!$P$36*(1-GRID!$P$37),0))</f>
        <v>95976</v>
      </c>
      <c r="N81" s="8" cm="1">
        <f t="array" ref="N81">IF($I$2="Тариф для жителей ЮФО",
INDEX(GRID!$B$18:$U$29,MATCH($M$7,GRID!$A$18:$A$29,0),MATCH(1,($U$2=GRID!$B$1:$U$1)*(КАЛЕНДАРЬ!AA10=GRID!$B$3:$U$3),0))*GRID!$P$36,
ROUNDUP(INDEX(GRID!$B$18:$U$29,MATCH($M$7,GRID!$A$18:$A$29,0),MATCH(1,($U$2=GRID!$B$1:$U$1)*(КАЛЕНДАРЬ!AA10=GRID!$B$3:$U$3),0))*GRID!$P$36*(1-GRID!$P$37),0))</f>
        <v>100626</v>
      </c>
      <c r="O81" s="57" t="s">
        <v>119</v>
      </c>
      <c r="P81" s="8" cm="1">
        <f t="array" ref="P81">IF($I$2="Тариф для жителей ЮФО",
INDEX(GRID!$B$18:$U$29,MATCH($P$7,GRID!$A$18:$A$29,0),MATCH(1,($U$2=GRID!$B$1:$U$1)*(КАЛЕНДАРЬ!AA10=GRID!$B$3:$U$3),0))*GRID!$P$36,
ROUNDUP(INDEX(GRID!$B$18:$U$29,MATCH($P$7,GRID!$A$18:$A$29,0),MATCH(1,($U$2=GRID!$B$1:$U$1)*(КАЛЕНДАРЬ!AA10=GRID!$B$3:$U$3),0))*GRID!$P$36*(1-GRID!$P$37),0))</f>
        <v>176793</v>
      </c>
      <c r="Q81" s="57" t="s">
        <v>119</v>
      </c>
      <c r="R81" s="57" t="s">
        <v>119</v>
      </c>
      <c r="S81" s="57" t="s">
        <v>119</v>
      </c>
      <c r="T81" s="57" t="s">
        <v>119</v>
      </c>
    </row>
    <row r="82" spans="1:20" hidden="1">
      <c r="A82" s="148" t="s">
        <v>12</v>
      </c>
      <c r="B82" s="149">
        <v>8</v>
      </c>
      <c r="C82" s="8" cm="1">
        <f t="array" ref="C82">IF($I$2="Тариф для жителей ЮФО",
INDEX(GRID!$B$4:$U$15,MATCH($C$7,GRID!$A$4:$A$15,0),MATCH(1,($U$2=GRID!$B$1:$U$1)*(КАЛЕНДАРЬ!AA11=GRID!$B$3:$U$3),0))*GRID!$P$36,
ROUNDUP(INDEX(GRID!$B$4:$U$15,MATCH($C$7,GRID!$A$4:$A$15,0),MATCH(1,($U$2=GRID!$B$1:$U$1)*(КАЛЕНДАРЬ!AA11=GRID!$B$3:$U$3),0))*GRID!$P$36*(1-GRID!$P$37),0))</f>
        <v>44733</v>
      </c>
      <c r="D82" s="8" cm="1">
        <f t="array" ref="D82">IF($I$2="Тариф для жителей ЮФО",
INDEX(GRID!$B$18:$U$29,MATCH($C$7,GRID!$A$18:$A$29,0),MATCH(1,($U$2=GRID!$B$1:$U$1)*(КАЛЕНДАРЬ!AA11=GRID!$B$3:$U$3),0))*GRID!$P$36,
ROUNDUP(INDEX(GRID!$B$18:$U$29,MATCH($C$7,GRID!$A$18:$A$29,0),MATCH(1,($U$2=GRID!$B$1:$U$1)*(КАЛЕНДАРЬ!AA11=GRID!$B$3:$U$3),0))*GRID!$P$36*(1-GRID!$P$37),0))</f>
        <v>49383</v>
      </c>
      <c r="E82" s="8" cm="1">
        <f t="array" ref="E82">IF($I$2="Тариф для жителей ЮФО",
INDEX(GRID!$B$4:$U$15,MATCH($E$7,GRID!$A$4:$A$15,0),MATCH(1,($U$2=GRID!$B$1:$U$1)*(КАЛЕНДАРЬ!AA11=GRID!$B$3:$U$3),0))*GRID!$P$36,
ROUNDUP(INDEX(GRID!$B$4:$U$15,MATCH($E$7,GRID!$A$4:$A$15,0),MATCH(1,($U$2=GRID!$B$1:$U$1)*(КАЛЕНДАРЬ!AA11=GRID!$B$3:$U$3),0))*GRID!$P$36*(1-GRID!$P$37),0))</f>
        <v>53103</v>
      </c>
      <c r="F82" s="8" cm="1">
        <f t="array" ref="F82">IF($I$2="Тариф для жителей ЮФО",
INDEX(GRID!$B$18:$U$29,MATCH($E$7,GRID!$A$18:$A$29,0),MATCH(1,($U$2=GRID!$B$1:$U$1)*(КАЛЕНДАРЬ!AA11=GRID!$B$3:$U$3),0))*GRID!$P$36,
ROUNDUP(INDEX(GRID!$B$18:$U$29,MATCH($E$7,GRID!$A$18:$A$29,0),MATCH(1,($U$2=GRID!$B$1:$U$1)*(КАЛЕНДАРЬ!AA11=GRID!$B$3:$U$3),0))*GRID!$P$36*(1-GRID!$P$37),0))</f>
        <v>57753</v>
      </c>
      <c r="G82" s="57" t="s">
        <v>119</v>
      </c>
      <c r="H82" s="57" t="s">
        <v>119</v>
      </c>
      <c r="I82" s="8" cm="1">
        <f t="array" ref="I82">IF($I$2="Тариф для жителей ЮФО",
INDEX(GRID!$B$4:$U$15,MATCH($I$7,GRID!$A$4:$A$15,0),MATCH(1,($U$2=GRID!$B$1:$U$1)*(КАЛЕНДАРЬ!AA11=GRID!$B$3:$U$3),0))*GRID!$P$36,
ROUNDUP(INDEX(GRID!$B$4:$U$15,MATCH($I$7,GRID!$A$4:$A$15,0),MATCH(1,($U$2=GRID!$B$1:$U$1)*(КАЛЕНДАРЬ!AA11=GRID!$B$3:$U$3),0))*GRID!$P$36*(1-GRID!$P$37),0))</f>
        <v>66030</v>
      </c>
      <c r="J82" s="8" cm="1">
        <f t="array" ref="J82">IF($I$2="Тариф для жителей ЮФО",
INDEX(GRID!$B$18:$U$29,MATCH($I$7,GRID!$A$18:$A$29,0),MATCH(1,($U$2=GRID!$B$1:$U$1)*(КАЛЕНДАРЬ!AA11=GRID!$B$3:$U$3),0))*GRID!$P$36,
ROUNDUP(INDEX(GRID!$B$18:$U$29,MATCH($I$7,GRID!$A$18:$A$29,0),MATCH(1,($U$2=GRID!$B$1:$U$1)*(КАЛЕНДАРЬ!AA11=GRID!$B$3:$U$3),0))*GRID!$P$36*(1-GRID!$P$37),0))</f>
        <v>70680</v>
      </c>
      <c r="K82" s="57" t="s">
        <v>119</v>
      </c>
      <c r="L82" s="57" t="s">
        <v>119</v>
      </c>
      <c r="M82" s="8" cm="1">
        <f t="array" ref="M82">IF($I$2="Тариф для жителей ЮФО",
INDEX(GRID!$B$4:$U$15,MATCH($M$7,GRID!$A$4:$A$15,0),MATCH(1,($U$2=GRID!$B$1:$U$1)*(КАЛЕНДАРЬ!AA11=GRID!$B$3:$U$3),0))*GRID!$P$36,
ROUNDUP(INDEX(GRID!$B$4:$U$15,MATCH($M$7,GRID!$A$4:$A$15,0),MATCH(1,($U$2=GRID!$B$1:$U$1)*(КАЛЕНДАРЬ!AA11=GRID!$B$3:$U$3),0))*GRID!$P$36*(1-GRID!$P$37),0))</f>
        <v>95976</v>
      </c>
      <c r="N82" s="8" cm="1">
        <f t="array" ref="N82">IF($I$2="Тариф для жителей ЮФО",
INDEX(GRID!$B$18:$U$29,MATCH($M$7,GRID!$A$18:$A$29,0),MATCH(1,($U$2=GRID!$B$1:$U$1)*(КАЛЕНДАРЬ!AA11=GRID!$B$3:$U$3),0))*GRID!$P$36,
ROUNDUP(INDEX(GRID!$B$18:$U$29,MATCH($M$7,GRID!$A$18:$A$29,0),MATCH(1,($U$2=GRID!$B$1:$U$1)*(КАЛЕНДАРЬ!AA11=GRID!$B$3:$U$3),0))*GRID!$P$36*(1-GRID!$P$37),0))</f>
        <v>100626</v>
      </c>
      <c r="O82" s="57" t="s">
        <v>119</v>
      </c>
      <c r="P82" s="8" cm="1">
        <f t="array" ref="P82">IF($I$2="Тариф для жителей ЮФО",
INDEX(GRID!$B$18:$U$29,MATCH($P$7,GRID!$A$18:$A$29,0),MATCH(1,($U$2=GRID!$B$1:$U$1)*(КАЛЕНДАРЬ!AA11=GRID!$B$3:$U$3),0))*GRID!$P$36,
ROUNDUP(INDEX(GRID!$B$18:$U$29,MATCH($P$7,GRID!$A$18:$A$29,0),MATCH(1,($U$2=GRID!$B$1:$U$1)*(КАЛЕНДАРЬ!AA11=GRID!$B$3:$U$3),0))*GRID!$P$36*(1-GRID!$P$37),0))</f>
        <v>176793</v>
      </c>
      <c r="Q82" s="57" t="s">
        <v>119</v>
      </c>
      <c r="R82" s="57" t="s">
        <v>119</v>
      </c>
      <c r="S82" s="57" t="s">
        <v>119</v>
      </c>
      <c r="T82" s="57" t="s">
        <v>119</v>
      </c>
    </row>
    <row r="83" spans="1:20" hidden="1">
      <c r="A83" s="148" t="s">
        <v>13</v>
      </c>
      <c r="B83" s="149">
        <v>9</v>
      </c>
      <c r="C83" s="8" cm="1">
        <f t="array" ref="C83">IF($I$2="Тариф для жителей ЮФО",
INDEX(GRID!$B$4:$U$15,MATCH($C$7,GRID!$A$4:$A$15,0),MATCH(1,($U$2=GRID!$B$1:$U$1)*(КАЛЕНДАРЬ!AA12=GRID!$B$3:$U$3),0))*GRID!$P$36,
ROUNDUP(INDEX(GRID!$B$4:$U$15,MATCH($C$7,GRID!$A$4:$A$15,0),MATCH(1,($U$2=GRID!$B$1:$U$1)*(КАЛЕНДАРЬ!AA12=GRID!$B$3:$U$3),0))*GRID!$P$36*(1-GRID!$P$37),0))</f>
        <v>44733</v>
      </c>
      <c r="D83" s="8" cm="1">
        <f t="array" ref="D83">IF($I$2="Тариф для жителей ЮФО",
INDEX(GRID!$B$18:$U$29,MATCH($C$7,GRID!$A$18:$A$29,0),MATCH(1,($U$2=GRID!$B$1:$U$1)*(КАЛЕНДАРЬ!AA12=GRID!$B$3:$U$3),0))*GRID!$P$36,
ROUNDUP(INDEX(GRID!$B$18:$U$29,MATCH($C$7,GRID!$A$18:$A$29,0),MATCH(1,($U$2=GRID!$B$1:$U$1)*(КАЛЕНДАРЬ!AA12=GRID!$B$3:$U$3),0))*GRID!$P$36*(1-GRID!$P$37),0))</f>
        <v>49383</v>
      </c>
      <c r="E83" s="8" cm="1">
        <f t="array" ref="E83">IF($I$2="Тариф для жителей ЮФО",
INDEX(GRID!$B$4:$U$15,MATCH($E$7,GRID!$A$4:$A$15,0),MATCH(1,($U$2=GRID!$B$1:$U$1)*(КАЛЕНДАРЬ!AA12=GRID!$B$3:$U$3),0))*GRID!$P$36,
ROUNDUP(INDEX(GRID!$B$4:$U$15,MATCH($E$7,GRID!$A$4:$A$15,0),MATCH(1,($U$2=GRID!$B$1:$U$1)*(КАЛЕНДАРЬ!AA12=GRID!$B$3:$U$3),0))*GRID!$P$36*(1-GRID!$P$37),0))</f>
        <v>53103</v>
      </c>
      <c r="F83" s="8" cm="1">
        <f t="array" ref="F83">IF($I$2="Тариф для жителей ЮФО",
INDEX(GRID!$B$18:$U$29,MATCH($E$7,GRID!$A$18:$A$29,0),MATCH(1,($U$2=GRID!$B$1:$U$1)*(КАЛЕНДАРЬ!AA12=GRID!$B$3:$U$3),0))*GRID!$P$36,
ROUNDUP(INDEX(GRID!$B$18:$U$29,MATCH($E$7,GRID!$A$18:$A$29,0),MATCH(1,($U$2=GRID!$B$1:$U$1)*(КАЛЕНДАРЬ!AA12=GRID!$B$3:$U$3),0))*GRID!$P$36*(1-GRID!$P$37),0))</f>
        <v>57753</v>
      </c>
      <c r="G83" s="57" t="s">
        <v>119</v>
      </c>
      <c r="H83" s="57" t="s">
        <v>119</v>
      </c>
      <c r="I83" s="8" cm="1">
        <f t="array" ref="I83">IF($I$2="Тариф для жителей ЮФО",
INDEX(GRID!$B$4:$U$15,MATCH($I$7,GRID!$A$4:$A$15,0),MATCH(1,($U$2=GRID!$B$1:$U$1)*(КАЛЕНДАРЬ!AA12=GRID!$B$3:$U$3),0))*GRID!$P$36,
ROUNDUP(INDEX(GRID!$B$4:$U$15,MATCH($I$7,GRID!$A$4:$A$15,0),MATCH(1,($U$2=GRID!$B$1:$U$1)*(КАЛЕНДАРЬ!AA12=GRID!$B$3:$U$3),0))*GRID!$P$36*(1-GRID!$P$37),0))</f>
        <v>66030</v>
      </c>
      <c r="J83" s="8" cm="1">
        <f t="array" ref="J83">IF($I$2="Тариф для жителей ЮФО",
INDEX(GRID!$B$18:$U$29,MATCH($I$7,GRID!$A$18:$A$29,0),MATCH(1,($U$2=GRID!$B$1:$U$1)*(КАЛЕНДАРЬ!AA12=GRID!$B$3:$U$3),0))*GRID!$P$36,
ROUNDUP(INDEX(GRID!$B$18:$U$29,MATCH($I$7,GRID!$A$18:$A$29,0),MATCH(1,($U$2=GRID!$B$1:$U$1)*(КАЛЕНДАРЬ!AA12=GRID!$B$3:$U$3),0))*GRID!$P$36*(1-GRID!$P$37),0))</f>
        <v>70680</v>
      </c>
      <c r="K83" s="57" t="s">
        <v>119</v>
      </c>
      <c r="L83" s="57" t="s">
        <v>119</v>
      </c>
      <c r="M83" s="8" cm="1">
        <f t="array" ref="M83">IF($I$2="Тариф для жителей ЮФО",
INDEX(GRID!$B$4:$U$15,MATCH($M$7,GRID!$A$4:$A$15,0),MATCH(1,($U$2=GRID!$B$1:$U$1)*(КАЛЕНДАРЬ!AA12=GRID!$B$3:$U$3),0))*GRID!$P$36,
ROUNDUP(INDEX(GRID!$B$4:$U$15,MATCH($M$7,GRID!$A$4:$A$15,0),MATCH(1,($U$2=GRID!$B$1:$U$1)*(КАЛЕНДАРЬ!AA12=GRID!$B$3:$U$3),0))*GRID!$P$36*(1-GRID!$P$37),0))</f>
        <v>95976</v>
      </c>
      <c r="N83" s="8" cm="1">
        <f t="array" ref="N83">IF($I$2="Тариф для жителей ЮФО",
INDEX(GRID!$B$18:$U$29,MATCH($M$7,GRID!$A$18:$A$29,0),MATCH(1,($U$2=GRID!$B$1:$U$1)*(КАЛЕНДАРЬ!AA12=GRID!$B$3:$U$3),0))*GRID!$P$36,
ROUNDUP(INDEX(GRID!$B$18:$U$29,MATCH($M$7,GRID!$A$18:$A$29,0),MATCH(1,($U$2=GRID!$B$1:$U$1)*(КАЛЕНДАРЬ!AA12=GRID!$B$3:$U$3),0))*GRID!$P$36*(1-GRID!$P$37),0))</f>
        <v>100626</v>
      </c>
      <c r="O83" s="57" t="s">
        <v>119</v>
      </c>
      <c r="P83" s="8" cm="1">
        <f t="array" ref="P83">IF($I$2="Тариф для жителей ЮФО",
INDEX(GRID!$B$18:$U$29,MATCH($P$7,GRID!$A$18:$A$29,0),MATCH(1,($U$2=GRID!$B$1:$U$1)*(КАЛЕНДАРЬ!AA12=GRID!$B$3:$U$3),0))*GRID!$P$36,
ROUNDUP(INDEX(GRID!$B$18:$U$29,MATCH($P$7,GRID!$A$18:$A$29,0),MATCH(1,($U$2=GRID!$B$1:$U$1)*(КАЛЕНДАРЬ!AA12=GRID!$B$3:$U$3),0))*GRID!$P$36*(1-GRID!$P$37),0))</f>
        <v>176793</v>
      </c>
      <c r="Q83" s="57" t="s">
        <v>119</v>
      </c>
      <c r="R83" s="57" t="s">
        <v>119</v>
      </c>
      <c r="S83" s="57" t="s">
        <v>119</v>
      </c>
      <c r="T83" s="57" t="s">
        <v>119</v>
      </c>
    </row>
    <row r="84" spans="1:20" hidden="1">
      <c r="A84" s="148" t="s">
        <v>14</v>
      </c>
      <c r="B84" s="149">
        <v>10</v>
      </c>
      <c r="C84" s="8" cm="1">
        <f t="array" ref="C84">IF($I$2="Тариф для жителей ЮФО",
INDEX(GRID!$B$4:$U$15,MATCH($C$7,GRID!$A$4:$A$15,0),MATCH(1,($U$2=GRID!$B$1:$U$1)*(КАЛЕНДАРЬ!AA13=GRID!$B$3:$U$3),0))*GRID!$P$36,
ROUNDUP(INDEX(GRID!$B$4:$U$15,MATCH($C$7,GRID!$A$4:$A$15,0),MATCH(1,($U$2=GRID!$B$1:$U$1)*(КАЛЕНДАРЬ!AA13=GRID!$B$3:$U$3),0))*GRID!$P$36*(1-GRID!$P$37),0))</f>
        <v>44733</v>
      </c>
      <c r="D84" s="8" cm="1">
        <f t="array" ref="D84">IF($I$2="Тариф для жителей ЮФО",
INDEX(GRID!$B$18:$U$29,MATCH($C$7,GRID!$A$18:$A$29,0),MATCH(1,($U$2=GRID!$B$1:$U$1)*(КАЛЕНДАРЬ!AA13=GRID!$B$3:$U$3),0))*GRID!$P$36,
ROUNDUP(INDEX(GRID!$B$18:$U$29,MATCH($C$7,GRID!$A$18:$A$29,0),MATCH(1,($U$2=GRID!$B$1:$U$1)*(КАЛЕНДАРЬ!AA13=GRID!$B$3:$U$3),0))*GRID!$P$36*(1-GRID!$P$37),0))</f>
        <v>49383</v>
      </c>
      <c r="E84" s="8" cm="1">
        <f t="array" ref="E84">IF($I$2="Тариф для жителей ЮФО",
INDEX(GRID!$B$4:$U$15,MATCH($E$7,GRID!$A$4:$A$15,0),MATCH(1,($U$2=GRID!$B$1:$U$1)*(КАЛЕНДАРЬ!AA13=GRID!$B$3:$U$3),0))*GRID!$P$36,
ROUNDUP(INDEX(GRID!$B$4:$U$15,MATCH($E$7,GRID!$A$4:$A$15,0),MATCH(1,($U$2=GRID!$B$1:$U$1)*(КАЛЕНДАРЬ!AA13=GRID!$B$3:$U$3),0))*GRID!$P$36*(1-GRID!$P$37),0))</f>
        <v>53103</v>
      </c>
      <c r="F84" s="8" cm="1">
        <f t="array" ref="F84">IF($I$2="Тариф для жителей ЮФО",
INDEX(GRID!$B$18:$U$29,MATCH($E$7,GRID!$A$18:$A$29,0),MATCH(1,($U$2=GRID!$B$1:$U$1)*(КАЛЕНДАРЬ!AA13=GRID!$B$3:$U$3),0))*GRID!$P$36,
ROUNDUP(INDEX(GRID!$B$18:$U$29,MATCH($E$7,GRID!$A$18:$A$29,0),MATCH(1,($U$2=GRID!$B$1:$U$1)*(КАЛЕНДАРЬ!AA13=GRID!$B$3:$U$3),0))*GRID!$P$36*(1-GRID!$P$37),0))</f>
        <v>57753</v>
      </c>
      <c r="G84" s="57" t="s">
        <v>119</v>
      </c>
      <c r="H84" s="57" t="s">
        <v>119</v>
      </c>
      <c r="I84" s="8" cm="1">
        <f t="array" ref="I84">IF($I$2="Тариф для жителей ЮФО",
INDEX(GRID!$B$4:$U$15,MATCH($I$7,GRID!$A$4:$A$15,0),MATCH(1,($U$2=GRID!$B$1:$U$1)*(КАЛЕНДАРЬ!AA13=GRID!$B$3:$U$3),0))*GRID!$P$36,
ROUNDUP(INDEX(GRID!$B$4:$U$15,MATCH($I$7,GRID!$A$4:$A$15,0),MATCH(1,($U$2=GRID!$B$1:$U$1)*(КАЛЕНДАРЬ!AA13=GRID!$B$3:$U$3),0))*GRID!$P$36*(1-GRID!$P$37),0))</f>
        <v>66030</v>
      </c>
      <c r="J84" s="8" cm="1">
        <f t="array" ref="J84">IF($I$2="Тариф для жителей ЮФО",
INDEX(GRID!$B$18:$U$29,MATCH($I$7,GRID!$A$18:$A$29,0),MATCH(1,($U$2=GRID!$B$1:$U$1)*(КАЛЕНДАРЬ!AA13=GRID!$B$3:$U$3),0))*GRID!$P$36,
ROUNDUP(INDEX(GRID!$B$18:$U$29,MATCH($I$7,GRID!$A$18:$A$29,0),MATCH(1,($U$2=GRID!$B$1:$U$1)*(КАЛЕНДАРЬ!AA13=GRID!$B$3:$U$3),0))*GRID!$P$36*(1-GRID!$P$37),0))</f>
        <v>70680</v>
      </c>
      <c r="K84" s="57" t="s">
        <v>119</v>
      </c>
      <c r="L84" s="57" t="s">
        <v>119</v>
      </c>
      <c r="M84" s="8" cm="1">
        <f t="array" ref="M84">IF($I$2="Тариф для жителей ЮФО",
INDEX(GRID!$B$4:$U$15,MATCH($M$7,GRID!$A$4:$A$15,0),MATCH(1,($U$2=GRID!$B$1:$U$1)*(КАЛЕНДАРЬ!AA13=GRID!$B$3:$U$3),0))*GRID!$P$36,
ROUNDUP(INDEX(GRID!$B$4:$U$15,MATCH($M$7,GRID!$A$4:$A$15,0),MATCH(1,($U$2=GRID!$B$1:$U$1)*(КАЛЕНДАРЬ!AA13=GRID!$B$3:$U$3),0))*GRID!$P$36*(1-GRID!$P$37),0))</f>
        <v>95976</v>
      </c>
      <c r="N84" s="8" cm="1">
        <f t="array" ref="N84">IF($I$2="Тариф для жителей ЮФО",
INDEX(GRID!$B$18:$U$29,MATCH($M$7,GRID!$A$18:$A$29,0),MATCH(1,($U$2=GRID!$B$1:$U$1)*(КАЛЕНДАРЬ!AA13=GRID!$B$3:$U$3),0))*GRID!$P$36,
ROUNDUP(INDEX(GRID!$B$18:$U$29,MATCH($M$7,GRID!$A$18:$A$29,0),MATCH(1,($U$2=GRID!$B$1:$U$1)*(КАЛЕНДАРЬ!AA13=GRID!$B$3:$U$3),0))*GRID!$P$36*(1-GRID!$P$37),0))</f>
        <v>100626</v>
      </c>
      <c r="O84" s="57" t="s">
        <v>119</v>
      </c>
      <c r="P84" s="8" cm="1">
        <f t="array" ref="P84">IF($I$2="Тариф для жителей ЮФО",
INDEX(GRID!$B$18:$U$29,MATCH($P$7,GRID!$A$18:$A$29,0),MATCH(1,($U$2=GRID!$B$1:$U$1)*(КАЛЕНДАРЬ!AA13=GRID!$B$3:$U$3),0))*GRID!$P$36,
ROUNDUP(INDEX(GRID!$B$18:$U$29,MATCH($P$7,GRID!$A$18:$A$29,0),MATCH(1,($U$2=GRID!$B$1:$U$1)*(КАЛЕНДАРЬ!AA13=GRID!$B$3:$U$3),0))*GRID!$P$36*(1-GRID!$P$37),0))</f>
        <v>176793</v>
      </c>
      <c r="Q84" s="57" t="s">
        <v>119</v>
      </c>
      <c r="R84" s="57" t="s">
        <v>119</v>
      </c>
      <c r="S84" s="57" t="s">
        <v>119</v>
      </c>
      <c r="T84" s="57" t="s">
        <v>119</v>
      </c>
    </row>
    <row r="85" spans="1:20" hidden="1">
      <c r="A85" s="148" t="s">
        <v>15</v>
      </c>
      <c r="B85" s="149">
        <v>11</v>
      </c>
      <c r="C85" s="8" cm="1">
        <f t="array" ref="C85">IF($I$2="Тариф для жителей ЮФО",
INDEX(GRID!$B$4:$U$15,MATCH($C$7,GRID!$A$4:$A$15,0),MATCH(1,($U$2=GRID!$B$1:$U$1)*(КАЛЕНДАРЬ!AA14=GRID!$B$3:$U$3),0))*GRID!$P$36,
ROUNDUP(INDEX(GRID!$B$4:$U$15,MATCH($C$7,GRID!$A$4:$A$15,0),MATCH(1,($U$2=GRID!$B$1:$U$1)*(КАЛЕНДАРЬ!AA14=GRID!$B$3:$U$3),0))*GRID!$P$36*(1-GRID!$P$37),0))</f>
        <v>44733</v>
      </c>
      <c r="D85" s="8" cm="1">
        <f t="array" ref="D85">IF($I$2="Тариф для жителей ЮФО",
INDEX(GRID!$B$18:$U$29,MATCH($C$7,GRID!$A$18:$A$29,0),MATCH(1,($U$2=GRID!$B$1:$U$1)*(КАЛЕНДАРЬ!AA14=GRID!$B$3:$U$3),0))*GRID!$P$36,
ROUNDUP(INDEX(GRID!$B$18:$U$29,MATCH($C$7,GRID!$A$18:$A$29,0),MATCH(1,($U$2=GRID!$B$1:$U$1)*(КАЛЕНДАРЬ!AA14=GRID!$B$3:$U$3),0))*GRID!$P$36*(1-GRID!$P$37),0))</f>
        <v>49383</v>
      </c>
      <c r="E85" s="8" cm="1">
        <f t="array" ref="E85">IF($I$2="Тариф для жителей ЮФО",
INDEX(GRID!$B$4:$U$15,MATCH($E$7,GRID!$A$4:$A$15,0),MATCH(1,($U$2=GRID!$B$1:$U$1)*(КАЛЕНДАРЬ!AA14=GRID!$B$3:$U$3),0))*GRID!$P$36,
ROUNDUP(INDEX(GRID!$B$4:$U$15,MATCH($E$7,GRID!$A$4:$A$15,0),MATCH(1,($U$2=GRID!$B$1:$U$1)*(КАЛЕНДАРЬ!AA14=GRID!$B$3:$U$3),0))*GRID!$P$36*(1-GRID!$P$37),0))</f>
        <v>53103</v>
      </c>
      <c r="F85" s="8" cm="1">
        <f t="array" ref="F85">IF($I$2="Тариф для жителей ЮФО",
INDEX(GRID!$B$18:$U$29,MATCH($E$7,GRID!$A$18:$A$29,0),MATCH(1,($U$2=GRID!$B$1:$U$1)*(КАЛЕНДАРЬ!AA14=GRID!$B$3:$U$3),0))*GRID!$P$36,
ROUNDUP(INDEX(GRID!$B$18:$U$29,MATCH($E$7,GRID!$A$18:$A$29,0),MATCH(1,($U$2=GRID!$B$1:$U$1)*(КАЛЕНДАРЬ!AA14=GRID!$B$3:$U$3),0))*GRID!$P$36*(1-GRID!$P$37),0))</f>
        <v>57753</v>
      </c>
      <c r="G85" s="57" t="s">
        <v>119</v>
      </c>
      <c r="H85" s="57" t="s">
        <v>119</v>
      </c>
      <c r="I85" s="8" cm="1">
        <f t="array" ref="I85">IF($I$2="Тариф для жителей ЮФО",
INDEX(GRID!$B$4:$U$15,MATCH($I$7,GRID!$A$4:$A$15,0),MATCH(1,($U$2=GRID!$B$1:$U$1)*(КАЛЕНДАРЬ!AA14=GRID!$B$3:$U$3),0))*GRID!$P$36,
ROUNDUP(INDEX(GRID!$B$4:$U$15,MATCH($I$7,GRID!$A$4:$A$15,0),MATCH(1,($U$2=GRID!$B$1:$U$1)*(КАЛЕНДАРЬ!AA14=GRID!$B$3:$U$3),0))*GRID!$P$36*(1-GRID!$P$37),0))</f>
        <v>66030</v>
      </c>
      <c r="J85" s="8" cm="1">
        <f t="array" ref="J85">IF($I$2="Тариф для жителей ЮФО",
INDEX(GRID!$B$18:$U$29,MATCH($I$7,GRID!$A$18:$A$29,0),MATCH(1,($U$2=GRID!$B$1:$U$1)*(КАЛЕНДАРЬ!AA14=GRID!$B$3:$U$3),0))*GRID!$P$36,
ROUNDUP(INDEX(GRID!$B$18:$U$29,MATCH($I$7,GRID!$A$18:$A$29,0),MATCH(1,($U$2=GRID!$B$1:$U$1)*(КАЛЕНДАРЬ!AA14=GRID!$B$3:$U$3),0))*GRID!$P$36*(1-GRID!$P$37),0))</f>
        <v>70680</v>
      </c>
      <c r="K85" s="57" t="s">
        <v>119</v>
      </c>
      <c r="L85" s="57" t="s">
        <v>119</v>
      </c>
      <c r="M85" s="8" cm="1">
        <f t="array" ref="M85">IF($I$2="Тариф для жителей ЮФО",
INDEX(GRID!$B$4:$U$15,MATCH($M$7,GRID!$A$4:$A$15,0),MATCH(1,($U$2=GRID!$B$1:$U$1)*(КАЛЕНДАРЬ!AA14=GRID!$B$3:$U$3),0))*GRID!$P$36,
ROUNDUP(INDEX(GRID!$B$4:$U$15,MATCH($M$7,GRID!$A$4:$A$15,0),MATCH(1,($U$2=GRID!$B$1:$U$1)*(КАЛЕНДАРЬ!AA14=GRID!$B$3:$U$3),0))*GRID!$P$36*(1-GRID!$P$37),0))</f>
        <v>95976</v>
      </c>
      <c r="N85" s="8" cm="1">
        <f t="array" ref="N85">IF($I$2="Тариф для жителей ЮФО",
INDEX(GRID!$B$18:$U$29,MATCH($M$7,GRID!$A$18:$A$29,0),MATCH(1,($U$2=GRID!$B$1:$U$1)*(КАЛЕНДАРЬ!AA14=GRID!$B$3:$U$3),0))*GRID!$P$36,
ROUNDUP(INDEX(GRID!$B$18:$U$29,MATCH($M$7,GRID!$A$18:$A$29,0),MATCH(1,($U$2=GRID!$B$1:$U$1)*(КАЛЕНДАРЬ!AA14=GRID!$B$3:$U$3),0))*GRID!$P$36*(1-GRID!$P$37),0))</f>
        <v>100626</v>
      </c>
      <c r="O85" s="57" t="s">
        <v>119</v>
      </c>
      <c r="P85" s="8" cm="1">
        <f t="array" ref="P85">IF($I$2="Тариф для жителей ЮФО",
INDEX(GRID!$B$18:$U$29,MATCH($P$7,GRID!$A$18:$A$29,0),MATCH(1,($U$2=GRID!$B$1:$U$1)*(КАЛЕНДАРЬ!AA14=GRID!$B$3:$U$3),0))*GRID!$P$36,
ROUNDUP(INDEX(GRID!$B$18:$U$29,MATCH($P$7,GRID!$A$18:$A$29,0),MATCH(1,($U$2=GRID!$B$1:$U$1)*(КАЛЕНДАРЬ!AA14=GRID!$B$3:$U$3),0))*GRID!$P$36*(1-GRID!$P$37),0))</f>
        <v>176793</v>
      </c>
      <c r="Q85" s="57" t="s">
        <v>119</v>
      </c>
      <c r="R85" s="57" t="s">
        <v>119</v>
      </c>
      <c r="S85" s="57" t="s">
        <v>119</v>
      </c>
      <c r="T85" s="57" t="s">
        <v>119</v>
      </c>
    </row>
    <row r="86" spans="1:20" hidden="1">
      <c r="A86" s="148" t="s">
        <v>16</v>
      </c>
      <c r="B86" s="149">
        <v>12</v>
      </c>
      <c r="C86" s="8" cm="1">
        <f t="array" ref="C86">IF($I$2="Тариф для жителей ЮФО",
INDEX(GRID!$B$4:$U$15,MATCH($C$7,GRID!$A$4:$A$15,0),MATCH(1,($U$2=GRID!$B$1:$U$1)*(КАЛЕНДАРЬ!AA15=GRID!$B$3:$U$3),0))*GRID!$P$36,
ROUNDUP(INDEX(GRID!$B$4:$U$15,MATCH($C$7,GRID!$A$4:$A$15,0),MATCH(1,($U$2=GRID!$B$1:$U$1)*(КАЛЕНДАРЬ!AA15=GRID!$B$3:$U$3),0))*GRID!$P$36*(1-GRID!$P$37),0))</f>
        <v>44733</v>
      </c>
      <c r="D86" s="8" cm="1">
        <f t="array" ref="D86">IF($I$2="Тариф для жителей ЮФО",
INDEX(GRID!$B$18:$U$29,MATCH($C$7,GRID!$A$18:$A$29,0),MATCH(1,($U$2=GRID!$B$1:$U$1)*(КАЛЕНДАРЬ!AA15=GRID!$B$3:$U$3),0))*GRID!$P$36,
ROUNDUP(INDEX(GRID!$B$18:$U$29,MATCH($C$7,GRID!$A$18:$A$29,0),MATCH(1,($U$2=GRID!$B$1:$U$1)*(КАЛЕНДАРЬ!AA15=GRID!$B$3:$U$3),0))*GRID!$P$36*(1-GRID!$P$37),0))</f>
        <v>49383</v>
      </c>
      <c r="E86" s="8" cm="1">
        <f t="array" ref="E86">IF($I$2="Тариф для жителей ЮФО",
INDEX(GRID!$B$4:$U$15,MATCH($E$7,GRID!$A$4:$A$15,0),MATCH(1,($U$2=GRID!$B$1:$U$1)*(КАЛЕНДАРЬ!AA15=GRID!$B$3:$U$3),0))*GRID!$P$36,
ROUNDUP(INDEX(GRID!$B$4:$U$15,MATCH($E$7,GRID!$A$4:$A$15,0),MATCH(1,($U$2=GRID!$B$1:$U$1)*(КАЛЕНДАРЬ!AA15=GRID!$B$3:$U$3),0))*GRID!$P$36*(1-GRID!$P$37),0))</f>
        <v>53103</v>
      </c>
      <c r="F86" s="8" cm="1">
        <f t="array" ref="F86">IF($I$2="Тариф для жителей ЮФО",
INDEX(GRID!$B$18:$U$29,MATCH($E$7,GRID!$A$18:$A$29,0),MATCH(1,($U$2=GRID!$B$1:$U$1)*(КАЛЕНДАРЬ!AA15=GRID!$B$3:$U$3),0))*GRID!$P$36,
ROUNDUP(INDEX(GRID!$B$18:$U$29,MATCH($E$7,GRID!$A$18:$A$29,0),MATCH(1,($U$2=GRID!$B$1:$U$1)*(КАЛЕНДАРЬ!AA15=GRID!$B$3:$U$3),0))*GRID!$P$36*(1-GRID!$P$37),0))</f>
        <v>57753</v>
      </c>
      <c r="G86" s="57" t="s">
        <v>119</v>
      </c>
      <c r="H86" s="57" t="s">
        <v>119</v>
      </c>
      <c r="I86" s="8" cm="1">
        <f t="array" ref="I86">IF($I$2="Тариф для жителей ЮФО",
INDEX(GRID!$B$4:$U$15,MATCH($I$7,GRID!$A$4:$A$15,0),MATCH(1,($U$2=GRID!$B$1:$U$1)*(КАЛЕНДАРЬ!AA15=GRID!$B$3:$U$3),0))*GRID!$P$36,
ROUNDUP(INDEX(GRID!$B$4:$U$15,MATCH($I$7,GRID!$A$4:$A$15,0),MATCH(1,($U$2=GRID!$B$1:$U$1)*(КАЛЕНДАРЬ!AA15=GRID!$B$3:$U$3),0))*GRID!$P$36*(1-GRID!$P$37),0))</f>
        <v>66030</v>
      </c>
      <c r="J86" s="8" cm="1">
        <f t="array" ref="J86">IF($I$2="Тариф для жителей ЮФО",
INDEX(GRID!$B$18:$U$29,MATCH($I$7,GRID!$A$18:$A$29,0),MATCH(1,($U$2=GRID!$B$1:$U$1)*(КАЛЕНДАРЬ!AA15=GRID!$B$3:$U$3),0))*GRID!$P$36,
ROUNDUP(INDEX(GRID!$B$18:$U$29,MATCH($I$7,GRID!$A$18:$A$29,0),MATCH(1,($U$2=GRID!$B$1:$U$1)*(КАЛЕНДАРЬ!AA15=GRID!$B$3:$U$3),0))*GRID!$P$36*(1-GRID!$P$37),0))</f>
        <v>70680</v>
      </c>
      <c r="K86" s="57" t="s">
        <v>119</v>
      </c>
      <c r="L86" s="57" t="s">
        <v>119</v>
      </c>
      <c r="M86" s="8" cm="1">
        <f t="array" ref="M86">IF($I$2="Тариф для жителей ЮФО",
INDEX(GRID!$B$4:$U$15,MATCH($M$7,GRID!$A$4:$A$15,0),MATCH(1,($U$2=GRID!$B$1:$U$1)*(КАЛЕНДАРЬ!AA15=GRID!$B$3:$U$3),0))*GRID!$P$36,
ROUNDUP(INDEX(GRID!$B$4:$U$15,MATCH($M$7,GRID!$A$4:$A$15,0),MATCH(1,($U$2=GRID!$B$1:$U$1)*(КАЛЕНДАРЬ!AA15=GRID!$B$3:$U$3),0))*GRID!$P$36*(1-GRID!$P$37),0))</f>
        <v>95976</v>
      </c>
      <c r="N86" s="8" cm="1">
        <f t="array" ref="N86">IF($I$2="Тариф для жителей ЮФО",
INDEX(GRID!$B$18:$U$29,MATCH($M$7,GRID!$A$18:$A$29,0),MATCH(1,($U$2=GRID!$B$1:$U$1)*(КАЛЕНДАРЬ!AA15=GRID!$B$3:$U$3),0))*GRID!$P$36,
ROUNDUP(INDEX(GRID!$B$18:$U$29,MATCH($M$7,GRID!$A$18:$A$29,0),MATCH(1,($U$2=GRID!$B$1:$U$1)*(КАЛЕНДАРЬ!AA15=GRID!$B$3:$U$3),0))*GRID!$P$36*(1-GRID!$P$37),0))</f>
        <v>100626</v>
      </c>
      <c r="O86" s="57" t="s">
        <v>119</v>
      </c>
      <c r="P86" s="8" cm="1">
        <f t="array" ref="P86">IF($I$2="Тариф для жителей ЮФО",
INDEX(GRID!$B$18:$U$29,MATCH($P$7,GRID!$A$18:$A$29,0),MATCH(1,($U$2=GRID!$B$1:$U$1)*(КАЛЕНДАРЬ!AA15=GRID!$B$3:$U$3),0))*GRID!$P$36,
ROUNDUP(INDEX(GRID!$B$18:$U$29,MATCH($P$7,GRID!$A$18:$A$29,0),MATCH(1,($U$2=GRID!$B$1:$U$1)*(КАЛЕНДАРЬ!AA15=GRID!$B$3:$U$3),0))*GRID!$P$36*(1-GRID!$P$37),0))</f>
        <v>176793</v>
      </c>
      <c r="Q86" s="57" t="s">
        <v>119</v>
      </c>
      <c r="R86" s="57" t="s">
        <v>119</v>
      </c>
      <c r="S86" s="57" t="s">
        <v>119</v>
      </c>
      <c r="T86" s="57" t="s">
        <v>119</v>
      </c>
    </row>
    <row r="87" spans="1:20" hidden="1">
      <c r="A87" s="148" t="s">
        <v>17</v>
      </c>
      <c r="B87" s="149">
        <v>13</v>
      </c>
      <c r="C87" s="8" cm="1">
        <f t="array" ref="C87">IF($I$2="Тариф для жителей ЮФО",
INDEX(GRID!$B$4:$U$15,MATCH($C$7,GRID!$A$4:$A$15,0),MATCH(1,($U$2=GRID!$B$1:$U$1)*(КАЛЕНДАРЬ!AA16=GRID!$B$3:$U$3),0))*GRID!$P$36,
ROUNDUP(INDEX(GRID!$B$4:$U$15,MATCH($C$7,GRID!$A$4:$A$15,0),MATCH(1,($U$2=GRID!$B$1:$U$1)*(КАЛЕНДАРЬ!AA16=GRID!$B$3:$U$3),0))*GRID!$P$36*(1-GRID!$P$37),0))</f>
        <v>44733</v>
      </c>
      <c r="D87" s="8" cm="1">
        <f t="array" ref="D87">IF($I$2="Тариф для жителей ЮФО",
INDEX(GRID!$B$18:$U$29,MATCH($C$7,GRID!$A$18:$A$29,0),MATCH(1,($U$2=GRID!$B$1:$U$1)*(КАЛЕНДАРЬ!AA16=GRID!$B$3:$U$3),0))*GRID!$P$36,
ROUNDUP(INDEX(GRID!$B$18:$U$29,MATCH($C$7,GRID!$A$18:$A$29,0),MATCH(1,($U$2=GRID!$B$1:$U$1)*(КАЛЕНДАРЬ!AA16=GRID!$B$3:$U$3),0))*GRID!$P$36*(1-GRID!$P$37),0))</f>
        <v>49383</v>
      </c>
      <c r="E87" s="8" cm="1">
        <f t="array" ref="E87">IF($I$2="Тариф для жителей ЮФО",
INDEX(GRID!$B$4:$U$15,MATCH($E$7,GRID!$A$4:$A$15,0),MATCH(1,($U$2=GRID!$B$1:$U$1)*(КАЛЕНДАРЬ!AA16=GRID!$B$3:$U$3),0))*GRID!$P$36,
ROUNDUP(INDEX(GRID!$B$4:$U$15,MATCH($E$7,GRID!$A$4:$A$15,0),MATCH(1,($U$2=GRID!$B$1:$U$1)*(КАЛЕНДАРЬ!AA16=GRID!$B$3:$U$3),0))*GRID!$P$36*(1-GRID!$P$37),0))</f>
        <v>53103</v>
      </c>
      <c r="F87" s="8" cm="1">
        <f t="array" ref="F87">IF($I$2="Тариф для жителей ЮФО",
INDEX(GRID!$B$18:$U$29,MATCH($E$7,GRID!$A$18:$A$29,0),MATCH(1,($U$2=GRID!$B$1:$U$1)*(КАЛЕНДАРЬ!AA16=GRID!$B$3:$U$3),0))*GRID!$P$36,
ROUNDUP(INDEX(GRID!$B$18:$U$29,MATCH($E$7,GRID!$A$18:$A$29,0),MATCH(1,($U$2=GRID!$B$1:$U$1)*(КАЛЕНДАРЬ!AA16=GRID!$B$3:$U$3),0))*GRID!$P$36*(1-GRID!$P$37),0))</f>
        <v>57753</v>
      </c>
      <c r="G87" s="57" t="s">
        <v>119</v>
      </c>
      <c r="H87" s="57" t="s">
        <v>119</v>
      </c>
      <c r="I87" s="8" cm="1">
        <f t="array" ref="I87">IF($I$2="Тариф для жителей ЮФО",
INDEX(GRID!$B$4:$U$15,MATCH($I$7,GRID!$A$4:$A$15,0),MATCH(1,($U$2=GRID!$B$1:$U$1)*(КАЛЕНДАРЬ!AA16=GRID!$B$3:$U$3),0))*GRID!$P$36,
ROUNDUP(INDEX(GRID!$B$4:$U$15,MATCH($I$7,GRID!$A$4:$A$15,0),MATCH(1,($U$2=GRID!$B$1:$U$1)*(КАЛЕНДАРЬ!AA16=GRID!$B$3:$U$3),0))*GRID!$P$36*(1-GRID!$P$37),0))</f>
        <v>66030</v>
      </c>
      <c r="J87" s="8" cm="1">
        <f t="array" ref="J87">IF($I$2="Тариф для жителей ЮФО",
INDEX(GRID!$B$18:$U$29,MATCH($I$7,GRID!$A$18:$A$29,0),MATCH(1,($U$2=GRID!$B$1:$U$1)*(КАЛЕНДАРЬ!AA16=GRID!$B$3:$U$3),0))*GRID!$P$36,
ROUNDUP(INDEX(GRID!$B$18:$U$29,MATCH($I$7,GRID!$A$18:$A$29,0),MATCH(1,($U$2=GRID!$B$1:$U$1)*(КАЛЕНДАРЬ!AA16=GRID!$B$3:$U$3),0))*GRID!$P$36*(1-GRID!$P$37),0))</f>
        <v>70680</v>
      </c>
      <c r="K87" s="57" t="s">
        <v>119</v>
      </c>
      <c r="L87" s="57" t="s">
        <v>119</v>
      </c>
      <c r="M87" s="8" cm="1">
        <f t="array" ref="M87">IF($I$2="Тариф для жителей ЮФО",
INDEX(GRID!$B$4:$U$15,MATCH($M$7,GRID!$A$4:$A$15,0),MATCH(1,($U$2=GRID!$B$1:$U$1)*(КАЛЕНДАРЬ!AA16=GRID!$B$3:$U$3),0))*GRID!$P$36,
ROUNDUP(INDEX(GRID!$B$4:$U$15,MATCH($M$7,GRID!$A$4:$A$15,0),MATCH(1,($U$2=GRID!$B$1:$U$1)*(КАЛЕНДАРЬ!AA16=GRID!$B$3:$U$3),0))*GRID!$P$36*(1-GRID!$P$37),0))</f>
        <v>95976</v>
      </c>
      <c r="N87" s="8" cm="1">
        <f t="array" ref="N87">IF($I$2="Тариф для жителей ЮФО",
INDEX(GRID!$B$18:$U$29,MATCH($M$7,GRID!$A$18:$A$29,0),MATCH(1,($U$2=GRID!$B$1:$U$1)*(КАЛЕНДАРЬ!AA16=GRID!$B$3:$U$3),0))*GRID!$P$36,
ROUNDUP(INDEX(GRID!$B$18:$U$29,MATCH($M$7,GRID!$A$18:$A$29,0),MATCH(1,($U$2=GRID!$B$1:$U$1)*(КАЛЕНДАРЬ!AA16=GRID!$B$3:$U$3),0))*GRID!$P$36*(1-GRID!$P$37),0))</f>
        <v>100626</v>
      </c>
      <c r="O87" s="57" t="s">
        <v>119</v>
      </c>
      <c r="P87" s="8" cm="1">
        <f t="array" ref="P87">IF($I$2="Тариф для жителей ЮФО",
INDEX(GRID!$B$18:$U$29,MATCH($P$7,GRID!$A$18:$A$29,0),MATCH(1,($U$2=GRID!$B$1:$U$1)*(КАЛЕНДАРЬ!AA16=GRID!$B$3:$U$3),0))*GRID!$P$36,
ROUNDUP(INDEX(GRID!$B$18:$U$29,MATCH($P$7,GRID!$A$18:$A$29,0),MATCH(1,($U$2=GRID!$B$1:$U$1)*(КАЛЕНДАРЬ!AA16=GRID!$B$3:$U$3),0))*GRID!$P$36*(1-GRID!$P$37),0))</f>
        <v>176793</v>
      </c>
      <c r="Q87" s="57" t="s">
        <v>119</v>
      </c>
      <c r="R87" s="57" t="s">
        <v>119</v>
      </c>
      <c r="S87" s="57" t="s">
        <v>119</v>
      </c>
      <c r="T87" s="57" t="s">
        <v>119</v>
      </c>
    </row>
    <row r="88" spans="1:20" hidden="1">
      <c r="A88" s="148" t="s">
        <v>11</v>
      </c>
      <c r="B88" s="149">
        <v>14</v>
      </c>
      <c r="C88" s="8" cm="1">
        <f t="array" ref="C88">IF($I$2="Тариф для жителей ЮФО",
INDEX(GRID!$B$4:$U$15,MATCH($C$7,GRID!$A$4:$A$15,0),MATCH(1,($U$2=GRID!$B$1:$U$1)*(КАЛЕНДАРЬ!AA17=GRID!$B$3:$U$3),0))*GRID!$P$36,
ROUNDUP(INDEX(GRID!$B$4:$U$15,MATCH($C$7,GRID!$A$4:$A$15,0),MATCH(1,($U$2=GRID!$B$1:$U$1)*(КАЛЕНДАРЬ!AA17=GRID!$B$3:$U$3),0))*GRID!$P$36*(1-GRID!$P$37),0))</f>
        <v>44733</v>
      </c>
      <c r="D88" s="8" cm="1">
        <f t="array" ref="D88">IF($I$2="Тариф для жителей ЮФО",
INDEX(GRID!$B$18:$U$29,MATCH($C$7,GRID!$A$18:$A$29,0),MATCH(1,($U$2=GRID!$B$1:$U$1)*(КАЛЕНДАРЬ!AA17=GRID!$B$3:$U$3),0))*GRID!$P$36,
ROUNDUP(INDEX(GRID!$B$18:$U$29,MATCH($C$7,GRID!$A$18:$A$29,0),MATCH(1,($U$2=GRID!$B$1:$U$1)*(КАЛЕНДАРЬ!AA17=GRID!$B$3:$U$3),0))*GRID!$P$36*(1-GRID!$P$37),0))</f>
        <v>49383</v>
      </c>
      <c r="E88" s="8" cm="1">
        <f t="array" ref="E88">IF($I$2="Тариф для жителей ЮФО",
INDEX(GRID!$B$4:$U$15,MATCH($E$7,GRID!$A$4:$A$15,0),MATCH(1,($U$2=GRID!$B$1:$U$1)*(КАЛЕНДАРЬ!AA17=GRID!$B$3:$U$3),0))*GRID!$P$36,
ROUNDUP(INDEX(GRID!$B$4:$U$15,MATCH($E$7,GRID!$A$4:$A$15,0),MATCH(1,($U$2=GRID!$B$1:$U$1)*(КАЛЕНДАРЬ!AA17=GRID!$B$3:$U$3),0))*GRID!$P$36*(1-GRID!$P$37),0))</f>
        <v>53103</v>
      </c>
      <c r="F88" s="8" cm="1">
        <f t="array" ref="F88">IF($I$2="Тариф для жителей ЮФО",
INDEX(GRID!$B$18:$U$29,MATCH($E$7,GRID!$A$18:$A$29,0),MATCH(1,($U$2=GRID!$B$1:$U$1)*(КАЛЕНДАРЬ!AA17=GRID!$B$3:$U$3),0))*GRID!$P$36,
ROUNDUP(INDEX(GRID!$B$18:$U$29,MATCH($E$7,GRID!$A$18:$A$29,0),MATCH(1,($U$2=GRID!$B$1:$U$1)*(КАЛЕНДАРЬ!AA17=GRID!$B$3:$U$3),0))*GRID!$P$36*(1-GRID!$P$37),0))</f>
        <v>57753</v>
      </c>
      <c r="G88" s="57" t="s">
        <v>119</v>
      </c>
      <c r="H88" s="57" t="s">
        <v>119</v>
      </c>
      <c r="I88" s="8" cm="1">
        <f t="array" ref="I88">IF($I$2="Тариф для жителей ЮФО",
INDEX(GRID!$B$4:$U$15,MATCH($I$7,GRID!$A$4:$A$15,0),MATCH(1,($U$2=GRID!$B$1:$U$1)*(КАЛЕНДАРЬ!AA17=GRID!$B$3:$U$3),0))*GRID!$P$36,
ROUNDUP(INDEX(GRID!$B$4:$U$15,MATCH($I$7,GRID!$A$4:$A$15,0),MATCH(1,($U$2=GRID!$B$1:$U$1)*(КАЛЕНДАРЬ!AA17=GRID!$B$3:$U$3),0))*GRID!$P$36*(1-GRID!$P$37),0))</f>
        <v>66030</v>
      </c>
      <c r="J88" s="8" cm="1">
        <f t="array" ref="J88">IF($I$2="Тариф для жителей ЮФО",
INDEX(GRID!$B$18:$U$29,MATCH($I$7,GRID!$A$18:$A$29,0),MATCH(1,($U$2=GRID!$B$1:$U$1)*(КАЛЕНДАРЬ!AA17=GRID!$B$3:$U$3),0))*GRID!$P$36,
ROUNDUP(INDEX(GRID!$B$18:$U$29,MATCH($I$7,GRID!$A$18:$A$29,0),MATCH(1,($U$2=GRID!$B$1:$U$1)*(КАЛЕНДАРЬ!AA17=GRID!$B$3:$U$3),0))*GRID!$P$36*(1-GRID!$P$37),0))</f>
        <v>70680</v>
      </c>
      <c r="K88" s="57" t="s">
        <v>119</v>
      </c>
      <c r="L88" s="57" t="s">
        <v>119</v>
      </c>
      <c r="M88" s="8" cm="1">
        <f t="array" ref="M88">IF($I$2="Тариф для жителей ЮФО",
INDEX(GRID!$B$4:$U$15,MATCH($M$7,GRID!$A$4:$A$15,0),MATCH(1,($U$2=GRID!$B$1:$U$1)*(КАЛЕНДАРЬ!AA17=GRID!$B$3:$U$3),0))*GRID!$P$36,
ROUNDUP(INDEX(GRID!$B$4:$U$15,MATCH($M$7,GRID!$A$4:$A$15,0),MATCH(1,($U$2=GRID!$B$1:$U$1)*(КАЛЕНДАРЬ!AA17=GRID!$B$3:$U$3),0))*GRID!$P$36*(1-GRID!$P$37),0))</f>
        <v>95976</v>
      </c>
      <c r="N88" s="8" cm="1">
        <f t="array" ref="N88">IF($I$2="Тариф для жителей ЮФО",
INDEX(GRID!$B$18:$U$29,MATCH($M$7,GRID!$A$18:$A$29,0),MATCH(1,($U$2=GRID!$B$1:$U$1)*(КАЛЕНДАРЬ!AA17=GRID!$B$3:$U$3),0))*GRID!$P$36,
ROUNDUP(INDEX(GRID!$B$18:$U$29,MATCH($M$7,GRID!$A$18:$A$29,0),MATCH(1,($U$2=GRID!$B$1:$U$1)*(КАЛЕНДАРЬ!AA17=GRID!$B$3:$U$3),0))*GRID!$P$36*(1-GRID!$P$37),0))</f>
        <v>100626</v>
      </c>
      <c r="O88" s="57" t="s">
        <v>119</v>
      </c>
      <c r="P88" s="8" cm="1">
        <f t="array" ref="P88">IF($I$2="Тариф для жителей ЮФО",
INDEX(GRID!$B$18:$U$29,MATCH($P$7,GRID!$A$18:$A$29,0),MATCH(1,($U$2=GRID!$B$1:$U$1)*(КАЛЕНДАРЬ!AA17=GRID!$B$3:$U$3),0))*GRID!$P$36,
ROUNDUP(INDEX(GRID!$B$18:$U$29,MATCH($P$7,GRID!$A$18:$A$29,0),MATCH(1,($U$2=GRID!$B$1:$U$1)*(КАЛЕНДАРЬ!AA17=GRID!$B$3:$U$3),0))*GRID!$P$36*(1-GRID!$P$37),0))</f>
        <v>176793</v>
      </c>
      <c r="Q88" s="57" t="s">
        <v>119</v>
      </c>
      <c r="R88" s="57" t="s">
        <v>119</v>
      </c>
      <c r="S88" s="57" t="s">
        <v>119</v>
      </c>
      <c r="T88" s="57" t="s">
        <v>119</v>
      </c>
    </row>
    <row r="89" spans="1:20" hidden="1">
      <c r="A89" s="148" t="s">
        <v>12</v>
      </c>
      <c r="B89" s="149">
        <v>15</v>
      </c>
      <c r="C89" s="8" cm="1">
        <f t="array" ref="C89">IF($I$2="Тариф для жителей ЮФО",
INDEX(GRID!$B$4:$U$15,MATCH($C$7,GRID!$A$4:$A$15,0),MATCH(1,($U$2=GRID!$B$1:$U$1)*(КАЛЕНДАРЬ!AA18=GRID!$B$3:$U$3),0))*GRID!$P$36,
ROUNDUP(INDEX(GRID!$B$4:$U$15,MATCH($C$7,GRID!$A$4:$A$15,0),MATCH(1,($U$2=GRID!$B$1:$U$1)*(КАЛЕНДАРЬ!AA18=GRID!$B$3:$U$3),0))*GRID!$P$36*(1-GRID!$P$37),0))</f>
        <v>44733</v>
      </c>
      <c r="D89" s="8" cm="1">
        <f t="array" ref="D89">IF($I$2="Тариф для жителей ЮФО",
INDEX(GRID!$B$18:$U$29,MATCH($C$7,GRID!$A$18:$A$29,0),MATCH(1,($U$2=GRID!$B$1:$U$1)*(КАЛЕНДАРЬ!AA18=GRID!$B$3:$U$3),0))*GRID!$P$36,
ROUNDUP(INDEX(GRID!$B$18:$U$29,MATCH($C$7,GRID!$A$18:$A$29,0),MATCH(1,($U$2=GRID!$B$1:$U$1)*(КАЛЕНДАРЬ!AA18=GRID!$B$3:$U$3),0))*GRID!$P$36*(1-GRID!$P$37),0))</f>
        <v>49383</v>
      </c>
      <c r="E89" s="8" cm="1">
        <f t="array" ref="E89">IF($I$2="Тариф для жителей ЮФО",
INDEX(GRID!$B$4:$U$15,MATCH($E$7,GRID!$A$4:$A$15,0),MATCH(1,($U$2=GRID!$B$1:$U$1)*(КАЛЕНДАРЬ!AA18=GRID!$B$3:$U$3),0))*GRID!$P$36,
ROUNDUP(INDEX(GRID!$B$4:$U$15,MATCH($E$7,GRID!$A$4:$A$15,0),MATCH(1,($U$2=GRID!$B$1:$U$1)*(КАЛЕНДАРЬ!AA18=GRID!$B$3:$U$3),0))*GRID!$P$36*(1-GRID!$P$37),0))</f>
        <v>53103</v>
      </c>
      <c r="F89" s="8" cm="1">
        <f t="array" ref="F89">IF($I$2="Тариф для жителей ЮФО",
INDEX(GRID!$B$18:$U$29,MATCH($E$7,GRID!$A$18:$A$29,0),MATCH(1,($U$2=GRID!$B$1:$U$1)*(КАЛЕНДАРЬ!AA18=GRID!$B$3:$U$3),0))*GRID!$P$36,
ROUNDUP(INDEX(GRID!$B$18:$U$29,MATCH($E$7,GRID!$A$18:$A$29,0),MATCH(1,($U$2=GRID!$B$1:$U$1)*(КАЛЕНДАРЬ!AA18=GRID!$B$3:$U$3),0))*GRID!$P$36*(1-GRID!$P$37),0))</f>
        <v>57753</v>
      </c>
      <c r="G89" s="57" t="s">
        <v>119</v>
      </c>
      <c r="H89" s="57" t="s">
        <v>119</v>
      </c>
      <c r="I89" s="8" cm="1">
        <f t="array" ref="I89">IF($I$2="Тариф для жителей ЮФО",
INDEX(GRID!$B$4:$U$15,MATCH($I$7,GRID!$A$4:$A$15,0),MATCH(1,($U$2=GRID!$B$1:$U$1)*(КАЛЕНДАРЬ!AA18=GRID!$B$3:$U$3),0))*GRID!$P$36,
ROUNDUP(INDEX(GRID!$B$4:$U$15,MATCH($I$7,GRID!$A$4:$A$15,0),MATCH(1,($U$2=GRID!$B$1:$U$1)*(КАЛЕНДАРЬ!AA18=GRID!$B$3:$U$3),0))*GRID!$P$36*(1-GRID!$P$37),0))</f>
        <v>66030</v>
      </c>
      <c r="J89" s="8" cm="1">
        <f t="array" ref="J89">IF($I$2="Тариф для жителей ЮФО",
INDEX(GRID!$B$18:$U$29,MATCH($I$7,GRID!$A$18:$A$29,0),MATCH(1,($U$2=GRID!$B$1:$U$1)*(КАЛЕНДАРЬ!AA18=GRID!$B$3:$U$3),0))*GRID!$P$36,
ROUNDUP(INDEX(GRID!$B$18:$U$29,MATCH($I$7,GRID!$A$18:$A$29,0),MATCH(1,($U$2=GRID!$B$1:$U$1)*(КАЛЕНДАРЬ!AA18=GRID!$B$3:$U$3),0))*GRID!$P$36*(1-GRID!$P$37),0))</f>
        <v>70680</v>
      </c>
      <c r="K89" s="57" t="s">
        <v>119</v>
      </c>
      <c r="L89" s="57" t="s">
        <v>119</v>
      </c>
      <c r="M89" s="8" cm="1">
        <f t="array" ref="M89">IF($I$2="Тариф для жителей ЮФО",
INDEX(GRID!$B$4:$U$15,MATCH($M$7,GRID!$A$4:$A$15,0),MATCH(1,($U$2=GRID!$B$1:$U$1)*(КАЛЕНДАРЬ!AA18=GRID!$B$3:$U$3),0))*GRID!$P$36,
ROUNDUP(INDEX(GRID!$B$4:$U$15,MATCH($M$7,GRID!$A$4:$A$15,0),MATCH(1,($U$2=GRID!$B$1:$U$1)*(КАЛЕНДАРЬ!AA18=GRID!$B$3:$U$3),0))*GRID!$P$36*(1-GRID!$P$37),0))</f>
        <v>95976</v>
      </c>
      <c r="N89" s="8" cm="1">
        <f t="array" ref="N89">IF($I$2="Тариф для жителей ЮФО",
INDEX(GRID!$B$18:$U$29,MATCH($M$7,GRID!$A$18:$A$29,0),MATCH(1,($U$2=GRID!$B$1:$U$1)*(КАЛЕНДАРЬ!AA18=GRID!$B$3:$U$3),0))*GRID!$P$36,
ROUNDUP(INDEX(GRID!$B$18:$U$29,MATCH($M$7,GRID!$A$18:$A$29,0),MATCH(1,($U$2=GRID!$B$1:$U$1)*(КАЛЕНДАРЬ!AA18=GRID!$B$3:$U$3),0))*GRID!$P$36*(1-GRID!$P$37),0))</f>
        <v>100626</v>
      </c>
      <c r="O89" s="57" t="s">
        <v>119</v>
      </c>
      <c r="P89" s="8" cm="1">
        <f t="array" ref="P89">IF($I$2="Тариф для жителей ЮФО",
INDEX(GRID!$B$18:$U$29,MATCH($P$7,GRID!$A$18:$A$29,0),MATCH(1,($U$2=GRID!$B$1:$U$1)*(КАЛЕНДАРЬ!AA18=GRID!$B$3:$U$3),0))*GRID!$P$36,
ROUNDUP(INDEX(GRID!$B$18:$U$29,MATCH($P$7,GRID!$A$18:$A$29,0),MATCH(1,($U$2=GRID!$B$1:$U$1)*(КАЛЕНДАРЬ!AA18=GRID!$B$3:$U$3),0))*GRID!$P$36*(1-GRID!$P$37),0))</f>
        <v>176793</v>
      </c>
      <c r="Q89" s="57" t="s">
        <v>119</v>
      </c>
      <c r="R89" s="57" t="s">
        <v>119</v>
      </c>
      <c r="S89" s="57" t="s">
        <v>119</v>
      </c>
      <c r="T89" s="57" t="s">
        <v>119</v>
      </c>
    </row>
    <row r="90" spans="1:20" hidden="1">
      <c r="A90" s="148" t="s">
        <v>13</v>
      </c>
      <c r="B90" s="149">
        <v>16</v>
      </c>
      <c r="C90" s="8" cm="1">
        <f t="array" ref="C90">IF($I$2="Тариф для жителей ЮФО",
INDEX(GRID!$B$4:$U$15,MATCH($C$7,GRID!$A$4:$A$15,0),MATCH(1,($U$2=GRID!$B$1:$U$1)*(КАЛЕНДАРЬ!AA19=GRID!$B$3:$U$3),0))*GRID!$P$36,
ROUNDUP(INDEX(GRID!$B$4:$U$15,MATCH($C$7,GRID!$A$4:$A$15,0),MATCH(1,($U$2=GRID!$B$1:$U$1)*(КАЛЕНДАРЬ!AA19=GRID!$B$3:$U$3),0))*GRID!$P$36*(1-GRID!$P$37),0))</f>
        <v>44733</v>
      </c>
      <c r="D90" s="8" cm="1">
        <f t="array" ref="D90">IF($I$2="Тариф для жителей ЮФО",
INDEX(GRID!$B$18:$U$29,MATCH($C$7,GRID!$A$18:$A$29,0),MATCH(1,($U$2=GRID!$B$1:$U$1)*(КАЛЕНДАРЬ!AA19=GRID!$B$3:$U$3),0))*GRID!$P$36,
ROUNDUP(INDEX(GRID!$B$18:$U$29,MATCH($C$7,GRID!$A$18:$A$29,0),MATCH(1,($U$2=GRID!$B$1:$U$1)*(КАЛЕНДАРЬ!AA19=GRID!$B$3:$U$3),0))*GRID!$P$36*(1-GRID!$P$37),0))</f>
        <v>49383</v>
      </c>
      <c r="E90" s="8" cm="1">
        <f t="array" ref="E90">IF($I$2="Тариф для жителей ЮФО",
INDEX(GRID!$B$4:$U$15,MATCH($E$7,GRID!$A$4:$A$15,0),MATCH(1,($U$2=GRID!$B$1:$U$1)*(КАЛЕНДАРЬ!AA19=GRID!$B$3:$U$3),0))*GRID!$P$36,
ROUNDUP(INDEX(GRID!$B$4:$U$15,MATCH($E$7,GRID!$A$4:$A$15,0),MATCH(1,($U$2=GRID!$B$1:$U$1)*(КАЛЕНДАРЬ!AA19=GRID!$B$3:$U$3),0))*GRID!$P$36*(1-GRID!$P$37),0))</f>
        <v>53103</v>
      </c>
      <c r="F90" s="8" cm="1">
        <f t="array" ref="F90">IF($I$2="Тариф для жителей ЮФО",
INDEX(GRID!$B$18:$U$29,MATCH($E$7,GRID!$A$18:$A$29,0),MATCH(1,($U$2=GRID!$B$1:$U$1)*(КАЛЕНДАРЬ!AA19=GRID!$B$3:$U$3),0))*GRID!$P$36,
ROUNDUP(INDEX(GRID!$B$18:$U$29,MATCH($E$7,GRID!$A$18:$A$29,0),MATCH(1,($U$2=GRID!$B$1:$U$1)*(КАЛЕНДАРЬ!AA19=GRID!$B$3:$U$3),0))*GRID!$P$36*(1-GRID!$P$37),0))</f>
        <v>57753</v>
      </c>
      <c r="G90" s="57" t="s">
        <v>119</v>
      </c>
      <c r="H90" s="57" t="s">
        <v>119</v>
      </c>
      <c r="I90" s="8" cm="1">
        <f t="array" ref="I90">IF($I$2="Тариф для жителей ЮФО",
INDEX(GRID!$B$4:$U$15,MATCH($I$7,GRID!$A$4:$A$15,0),MATCH(1,($U$2=GRID!$B$1:$U$1)*(КАЛЕНДАРЬ!AA19=GRID!$B$3:$U$3),0))*GRID!$P$36,
ROUNDUP(INDEX(GRID!$B$4:$U$15,MATCH($I$7,GRID!$A$4:$A$15,0),MATCH(1,($U$2=GRID!$B$1:$U$1)*(КАЛЕНДАРЬ!AA19=GRID!$B$3:$U$3),0))*GRID!$P$36*(1-GRID!$P$37),0))</f>
        <v>66030</v>
      </c>
      <c r="J90" s="8" cm="1">
        <f t="array" ref="J90">IF($I$2="Тариф для жителей ЮФО",
INDEX(GRID!$B$18:$U$29,MATCH($I$7,GRID!$A$18:$A$29,0),MATCH(1,($U$2=GRID!$B$1:$U$1)*(КАЛЕНДАРЬ!AA19=GRID!$B$3:$U$3),0))*GRID!$P$36,
ROUNDUP(INDEX(GRID!$B$18:$U$29,MATCH($I$7,GRID!$A$18:$A$29,0),MATCH(1,($U$2=GRID!$B$1:$U$1)*(КАЛЕНДАРЬ!AA19=GRID!$B$3:$U$3),0))*GRID!$P$36*(1-GRID!$P$37),0))</f>
        <v>70680</v>
      </c>
      <c r="K90" s="57" t="s">
        <v>119</v>
      </c>
      <c r="L90" s="57" t="s">
        <v>119</v>
      </c>
      <c r="M90" s="8" cm="1">
        <f t="array" ref="M90">IF($I$2="Тариф для жителей ЮФО",
INDEX(GRID!$B$4:$U$15,MATCH($M$7,GRID!$A$4:$A$15,0),MATCH(1,($U$2=GRID!$B$1:$U$1)*(КАЛЕНДАРЬ!AA19=GRID!$B$3:$U$3),0))*GRID!$P$36,
ROUNDUP(INDEX(GRID!$B$4:$U$15,MATCH($M$7,GRID!$A$4:$A$15,0),MATCH(1,($U$2=GRID!$B$1:$U$1)*(КАЛЕНДАРЬ!AA19=GRID!$B$3:$U$3),0))*GRID!$P$36*(1-GRID!$P$37),0))</f>
        <v>95976</v>
      </c>
      <c r="N90" s="8" cm="1">
        <f t="array" ref="N90">IF($I$2="Тариф для жителей ЮФО",
INDEX(GRID!$B$18:$U$29,MATCH($M$7,GRID!$A$18:$A$29,0),MATCH(1,($U$2=GRID!$B$1:$U$1)*(КАЛЕНДАРЬ!AA19=GRID!$B$3:$U$3),0))*GRID!$P$36,
ROUNDUP(INDEX(GRID!$B$18:$U$29,MATCH($M$7,GRID!$A$18:$A$29,0),MATCH(1,($U$2=GRID!$B$1:$U$1)*(КАЛЕНДАРЬ!AA19=GRID!$B$3:$U$3),0))*GRID!$P$36*(1-GRID!$P$37),0))</f>
        <v>100626</v>
      </c>
      <c r="O90" s="57" t="s">
        <v>119</v>
      </c>
      <c r="P90" s="8" cm="1">
        <f t="array" ref="P90">IF($I$2="Тариф для жителей ЮФО",
INDEX(GRID!$B$18:$U$29,MATCH($P$7,GRID!$A$18:$A$29,0),MATCH(1,($U$2=GRID!$B$1:$U$1)*(КАЛЕНДАРЬ!AA19=GRID!$B$3:$U$3),0))*GRID!$P$36,
ROUNDUP(INDEX(GRID!$B$18:$U$29,MATCH($P$7,GRID!$A$18:$A$29,0),MATCH(1,($U$2=GRID!$B$1:$U$1)*(КАЛЕНДАРЬ!AA19=GRID!$B$3:$U$3),0))*GRID!$P$36*(1-GRID!$P$37),0))</f>
        <v>176793</v>
      </c>
      <c r="Q90" s="57" t="s">
        <v>119</v>
      </c>
      <c r="R90" s="57" t="s">
        <v>119</v>
      </c>
      <c r="S90" s="57" t="s">
        <v>119</v>
      </c>
      <c r="T90" s="57" t="s">
        <v>119</v>
      </c>
    </row>
    <row r="91" spans="1:20" hidden="1">
      <c r="A91" s="148" t="s">
        <v>14</v>
      </c>
      <c r="B91" s="149">
        <v>17</v>
      </c>
      <c r="C91" s="8" cm="1">
        <f t="array" ref="C91">IF($I$2="Тариф для жителей ЮФО",
INDEX(GRID!$B$4:$U$15,MATCH($C$7,GRID!$A$4:$A$15,0),MATCH(1,($U$2=GRID!$B$1:$U$1)*(КАЛЕНДАРЬ!AA20=GRID!$B$3:$U$3),0))*GRID!$P$36,
ROUNDUP(INDEX(GRID!$B$4:$U$15,MATCH($C$7,GRID!$A$4:$A$15,0),MATCH(1,($U$2=GRID!$B$1:$U$1)*(КАЛЕНДАРЬ!AA20=GRID!$B$3:$U$3),0))*GRID!$P$36*(1-GRID!$P$37),0))</f>
        <v>44733</v>
      </c>
      <c r="D91" s="8" cm="1">
        <f t="array" ref="D91">IF($I$2="Тариф для жителей ЮФО",
INDEX(GRID!$B$18:$U$29,MATCH($C$7,GRID!$A$18:$A$29,0),MATCH(1,($U$2=GRID!$B$1:$U$1)*(КАЛЕНДАРЬ!AA20=GRID!$B$3:$U$3),0))*GRID!$P$36,
ROUNDUP(INDEX(GRID!$B$18:$U$29,MATCH($C$7,GRID!$A$18:$A$29,0),MATCH(1,($U$2=GRID!$B$1:$U$1)*(КАЛЕНДАРЬ!AA20=GRID!$B$3:$U$3),0))*GRID!$P$36*(1-GRID!$P$37),0))</f>
        <v>49383</v>
      </c>
      <c r="E91" s="8" cm="1">
        <f t="array" ref="E91">IF($I$2="Тариф для жителей ЮФО",
INDEX(GRID!$B$4:$U$15,MATCH($E$7,GRID!$A$4:$A$15,0),MATCH(1,($U$2=GRID!$B$1:$U$1)*(КАЛЕНДАРЬ!AA20=GRID!$B$3:$U$3),0))*GRID!$P$36,
ROUNDUP(INDEX(GRID!$B$4:$U$15,MATCH($E$7,GRID!$A$4:$A$15,0),MATCH(1,($U$2=GRID!$B$1:$U$1)*(КАЛЕНДАРЬ!AA20=GRID!$B$3:$U$3),0))*GRID!$P$36*(1-GRID!$P$37),0))</f>
        <v>53103</v>
      </c>
      <c r="F91" s="8" cm="1">
        <f t="array" ref="F91">IF($I$2="Тариф для жителей ЮФО",
INDEX(GRID!$B$18:$U$29,MATCH($E$7,GRID!$A$18:$A$29,0),MATCH(1,($U$2=GRID!$B$1:$U$1)*(КАЛЕНДАРЬ!AA20=GRID!$B$3:$U$3),0))*GRID!$P$36,
ROUNDUP(INDEX(GRID!$B$18:$U$29,MATCH($E$7,GRID!$A$18:$A$29,0),MATCH(1,($U$2=GRID!$B$1:$U$1)*(КАЛЕНДАРЬ!AA20=GRID!$B$3:$U$3),0))*GRID!$P$36*(1-GRID!$P$37),0))</f>
        <v>57753</v>
      </c>
      <c r="G91" s="57" t="s">
        <v>119</v>
      </c>
      <c r="H91" s="57" t="s">
        <v>119</v>
      </c>
      <c r="I91" s="8" cm="1">
        <f t="array" ref="I91">IF($I$2="Тариф для жителей ЮФО",
INDEX(GRID!$B$4:$U$15,MATCH($I$7,GRID!$A$4:$A$15,0),MATCH(1,($U$2=GRID!$B$1:$U$1)*(КАЛЕНДАРЬ!AA20=GRID!$B$3:$U$3),0))*GRID!$P$36,
ROUNDUP(INDEX(GRID!$B$4:$U$15,MATCH($I$7,GRID!$A$4:$A$15,0),MATCH(1,($U$2=GRID!$B$1:$U$1)*(КАЛЕНДАРЬ!AA20=GRID!$B$3:$U$3),0))*GRID!$P$36*(1-GRID!$P$37),0))</f>
        <v>66030</v>
      </c>
      <c r="J91" s="8" cm="1">
        <f t="array" ref="J91">IF($I$2="Тариф для жителей ЮФО",
INDEX(GRID!$B$18:$U$29,MATCH($I$7,GRID!$A$18:$A$29,0),MATCH(1,($U$2=GRID!$B$1:$U$1)*(КАЛЕНДАРЬ!AA20=GRID!$B$3:$U$3),0))*GRID!$P$36,
ROUNDUP(INDEX(GRID!$B$18:$U$29,MATCH($I$7,GRID!$A$18:$A$29,0),MATCH(1,($U$2=GRID!$B$1:$U$1)*(КАЛЕНДАРЬ!AA20=GRID!$B$3:$U$3),0))*GRID!$P$36*(1-GRID!$P$37),0))</f>
        <v>70680</v>
      </c>
      <c r="K91" s="57" t="s">
        <v>119</v>
      </c>
      <c r="L91" s="57" t="s">
        <v>119</v>
      </c>
      <c r="M91" s="8" cm="1">
        <f t="array" ref="M91">IF($I$2="Тариф для жителей ЮФО",
INDEX(GRID!$B$4:$U$15,MATCH($M$7,GRID!$A$4:$A$15,0),MATCH(1,($U$2=GRID!$B$1:$U$1)*(КАЛЕНДАРЬ!AA20=GRID!$B$3:$U$3),0))*GRID!$P$36,
ROUNDUP(INDEX(GRID!$B$4:$U$15,MATCH($M$7,GRID!$A$4:$A$15,0),MATCH(1,($U$2=GRID!$B$1:$U$1)*(КАЛЕНДАРЬ!AA20=GRID!$B$3:$U$3),0))*GRID!$P$36*(1-GRID!$P$37),0))</f>
        <v>95976</v>
      </c>
      <c r="N91" s="8" cm="1">
        <f t="array" ref="N91">IF($I$2="Тариф для жителей ЮФО",
INDEX(GRID!$B$18:$U$29,MATCH($M$7,GRID!$A$18:$A$29,0),MATCH(1,($U$2=GRID!$B$1:$U$1)*(КАЛЕНДАРЬ!AA20=GRID!$B$3:$U$3),0))*GRID!$P$36,
ROUNDUP(INDEX(GRID!$B$18:$U$29,MATCH($M$7,GRID!$A$18:$A$29,0),MATCH(1,($U$2=GRID!$B$1:$U$1)*(КАЛЕНДАРЬ!AA20=GRID!$B$3:$U$3),0))*GRID!$P$36*(1-GRID!$P$37),0))</f>
        <v>100626</v>
      </c>
      <c r="O91" s="57" t="s">
        <v>119</v>
      </c>
      <c r="P91" s="8" cm="1">
        <f t="array" ref="P91">IF($I$2="Тариф для жителей ЮФО",
INDEX(GRID!$B$18:$U$29,MATCH($P$7,GRID!$A$18:$A$29,0),MATCH(1,($U$2=GRID!$B$1:$U$1)*(КАЛЕНДАРЬ!AA20=GRID!$B$3:$U$3),0))*GRID!$P$36,
ROUNDUP(INDEX(GRID!$B$18:$U$29,MATCH($P$7,GRID!$A$18:$A$29,0),MATCH(1,($U$2=GRID!$B$1:$U$1)*(КАЛЕНДАРЬ!AA20=GRID!$B$3:$U$3),0))*GRID!$P$36*(1-GRID!$P$37),0))</f>
        <v>176793</v>
      </c>
      <c r="Q91" s="57" t="s">
        <v>119</v>
      </c>
      <c r="R91" s="57" t="s">
        <v>119</v>
      </c>
      <c r="S91" s="57" t="s">
        <v>119</v>
      </c>
      <c r="T91" s="57" t="s">
        <v>119</v>
      </c>
    </row>
    <row r="92" spans="1:20" hidden="1">
      <c r="A92" s="148" t="s">
        <v>15</v>
      </c>
      <c r="B92" s="149">
        <v>18</v>
      </c>
      <c r="C92" s="8" cm="1">
        <f t="array" ref="C92">IF($I$2="Тариф для жителей ЮФО",
INDEX(GRID!$B$4:$U$15,MATCH($C$7,GRID!$A$4:$A$15,0),MATCH(1,($U$2=GRID!$B$1:$U$1)*(КАЛЕНДАРЬ!AA21=GRID!$B$3:$U$3),0))*GRID!$P$36,
ROUNDUP(INDEX(GRID!$B$4:$U$15,MATCH($C$7,GRID!$A$4:$A$15,0),MATCH(1,($U$2=GRID!$B$1:$U$1)*(КАЛЕНДАРЬ!AA21=GRID!$B$3:$U$3),0))*GRID!$P$36*(1-GRID!$P$37),0))</f>
        <v>44733</v>
      </c>
      <c r="D92" s="8" cm="1">
        <f t="array" ref="D92">IF($I$2="Тариф для жителей ЮФО",
INDEX(GRID!$B$18:$U$29,MATCH($C$7,GRID!$A$18:$A$29,0),MATCH(1,($U$2=GRID!$B$1:$U$1)*(КАЛЕНДАРЬ!AA21=GRID!$B$3:$U$3),0))*GRID!$P$36,
ROUNDUP(INDEX(GRID!$B$18:$U$29,MATCH($C$7,GRID!$A$18:$A$29,0),MATCH(1,($U$2=GRID!$B$1:$U$1)*(КАЛЕНДАРЬ!AA21=GRID!$B$3:$U$3),0))*GRID!$P$36*(1-GRID!$P$37),0))</f>
        <v>49383</v>
      </c>
      <c r="E92" s="8" cm="1">
        <f t="array" ref="E92">IF($I$2="Тариф для жителей ЮФО",
INDEX(GRID!$B$4:$U$15,MATCH($E$7,GRID!$A$4:$A$15,0),MATCH(1,($U$2=GRID!$B$1:$U$1)*(КАЛЕНДАРЬ!AA21=GRID!$B$3:$U$3),0))*GRID!$P$36,
ROUNDUP(INDEX(GRID!$B$4:$U$15,MATCH($E$7,GRID!$A$4:$A$15,0),MATCH(1,($U$2=GRID!$B$1:$U$1)*(КАЛЕНДАРЬ!AA21=GRID!$B$3:$U$3),0))*GRID!$P$36*(1-GRID!$P$37),0))</f>
        <v>53103</v>
      </c>
      <c r="F92" s="8" cm="1">
        <f t="array" ref="F92">IF($I$2="Тариф для жителей ЮФО",
INDEX(GRID!$B$18:$U$29,MATCH($E$7,GRID!$A$18:$A$29,0),MATCH(1,($U$2=GRID!$B$1:$U$1)*(КАЛЕНДАРЬ!AA21=GRID!$B$3:$U$3),0))*GRID!$P$36,
ROUNDUP(INDEX(GRID!$B$18:$U$29,MATCH($E$7,GRID!$A$18:$A$29,0),MATCH(1,($U$2=GRID!$B$1:$U$1)*(КАЛЕНДАРЬ!AA21=GRID!$B$3:$U$3),0))*GRID!$P$36*(1-GRID!$P$37),0))</f>
        <v>57753</v>
      </c>
      <c r="G92" s="57" t="s">
        <v>119</v>
      </c>
      <c r="H92" s="57" t="s">
        <v>119</v>
      </c>
      <c r="I92" s="8" cm="1">
        <f t="array" ref="I92">IF($I$2="Тариф для жителей ЮФО",
INDEX(GRID!$B$4:$U$15,MATCH($I$7,GRID!$A$4:$A$15,0),MATCH(1,($U$2=GRID!$B$1:$U$1)*(КАЛЕНДАРЬ!AA21=GRID!$B$3:$U$3),0))*GRID!$P$36,
ROUNDUP(INDEX(GRID!$B$4:$U$15,MATCH($I$7,GRID!$A$4:$A$15,0),MATCH(1,($U$2=GRID!$B$1:$U$1)*(КАЛЕНДАРЬ!AA21=GRID!$B$3:$U$3),0))*GRID!$P$36*(1-GRID!$P$37),0))</f>
        <v>66030</v>
      </c>
      <c r="J92" s="8" cm="1">
        <f t="array" ref="J92">IF($I$2="Тариф для жителей ЮФО",
INDEX(GRID!$B$18:$U$29,MATCH($I$7,GRID!$A$18:$A$29,0),MATCH(1,($U$2=GRID!$B$1:$U$1)*(КАЛЕНДАРЬ!AA21=GRID!$B$3:$U$3),0))*GRID!$P$36,
ROUNDUP(INDEX(GRID!$B$18:$U$29,MATCH($I$7,GRID!$A$18:$A$29,0),MATCH(1,($U$2=GRID!$B$1:$U$1)*(КАЛЕНДАРЬ!AA21=GRID!$B$3:$U$3),0))*GRID!$P$36*(1-GRID!$P$37),0))</f>
        <v>70680</v>
      </c>
      <c r="K92" s="57" t="s">
        <v>119</v>
      </c>
      <c r="L92" s="57" t="s">
        <v>119</v>
      </c>
      <c r="M92" s="8" cm="1">
        <f t="array" ref="M92">IF($I$2="Тариф для жителей ЮФО",
INDEX(GRID!$B$4:$U$15,MATCH($M$7,GRID!$A$4:$A$15,0),MATCH(1,($U$2=GRID!$B$1:$U$1)*(КАЛЕНДАРЬ!AA21=GRID!$B$3:$U$3),0))*GRID!$P$36,
ROUNDUP(INDEX(GRID!$B$4:$U$15,MATCH($M$7,GRID!$A$4:$A$15,0),MATCH(1,($U$2=GRID!$B$1:$U$1)*(КАЛЕНДАРЬ!AA21=GRID!$B$3:$U$3),0))*GRID!$P$36*(1-GRID!$P$37),0))</f>
        <v>95976</v>
      </c>
      <c r="N92" s="8" cm="1">
        <f t="array" ref="N92">IF($I$2="Тариф для жителей ЮФО",
INDEX(GRID!$B$18:$U$29,MATCH($M$7,GRID!$A$18:$A$29,0),MATCH(1,($U$2=GRID!$B$1:$U$1)*(КАЛЕНДАРЬ!AA21=GRID!$B$3:$U$3),0))*GRID!$P$36,
ROUNDUP(INDEX(GRID!$B$18:$U$29,MATCH($M$7,GRID!$A$18:$A$29,0),MATCH(1,($U$2=GRID!$B$1:$U$1)*(КАЛЕНДАРЬ!AA21=GRID!$B$3:$U$3),0))*GRID!$P$36*(1-GRID!$P$37),0))</f>
        <v>100626</v>
      </c>
      <c r="O92" s="57" t="s">
        <v>119</v>
      </c>
      <c r="P92" s="8" cm="1">
        <f t="array" ref="P92">IF($I$2="Тариф для жителей ЮФО",
INDEX(GRID!$B$18:$U$29,MATCH($P$7,GRID!$A$18:$A$29,0),MATCH(1,($U$2=GRID!$B$1:$U$1)*(КАЛЕНДАРЬ!AA21=GRID!$B$3:$U$3),0))*GRID!$P$36,
ROUNDUP(INDEX(GRID!$B$18:$U$29,MATCH($P$7,GRID!$A$18:$A$29,0),MATCH(1,($U$2=GRID!$B$1:$U$1)*(КАЛЕНДАРЬ!AA21=GRID!$B$3:$U$3),0))*GRID!$P$36*(1-GRID!$P$37),0))</f>
        <v>176793</v>
      </c>
      <c r="Q92" s="57" t="s">
        <v>119</v>
      </c>
      <c r="R92" s="57" t="s">
        <v>119</v>
      </c>
      <c r="S92" s="57" t="s">
        <v>119</v>
      </c>
      <c r="T92" s="57" t="s">
        <v>119</v>
      </c>
    </row>
    <row r="93" spans="1:20" hidden="1">
      <c r="A93" s="148" t="s">
        <v>16</v>
      </c>
      <c r="B93" s="149">
        <v>19</v>
      </c>
      <c r="C93" s="8" cm="1">
        <f t="array" ref="C93">IF($I$2="Тариф для жителей ЮФО",
INDEX(GRID!$B$4:$U$15,MATCH($C$7,GRID!$A$4:$A$15,0),MATCH(1,($U$2=GRID!$B$1:$U$1)*(КАЛЕНДАРЬ!AA22=GRID!$B$3:$U$3),0))*GRID!$P$36,
ROUNDUP(INDEX(GRID!$B$4:$U$15,MATCH($C$7,GRID!$A$4:$A$15,0),MATCH(1,($U$2=GRID!$B$1:$U$1)*(КАЛЕНДАРЬ!AA22=GRID!$B$3:$U$3),0))*GRID!$P$36*(1-GRID!$P$37),0))</f>
        <v>53289</v>
      </c>
      <c r="D93" s="8" cm="1">
        <f t="array" ref="D93">IF($I$2="Тариф для жителей ЮФО",
INDEX(GRID!$B$18:$U$29,MATCH($C$7,GRID!$A$18:$A$29,0),MATCH(1,($U$2=GRID!$B$1:$U$1)*(КАЛЕНДАРЬ!AA22=GRID!$B$3:$U$3),0))*GRID!$P$36,
ROUNDUP(INDEX(GRID!$B$18:$U$29,MATCH($C$7,GRID!$A$18:$A$29,0),MATCH(1,($U$2=GRID!$B$1:$U$1)*(КАЛЕНДАРЬ!AA22=GRID!$B$3:$U$3),0))*GRID!$P$36*(1-GRID!$P$37),0))</f>
        <v>57939</v>
      </c>
      <c r="E93" s="8" cm="1">
        <f t="array" ref="E93">IF($I$2="Тариф для жителей ЮФО",
INDEX(GRID!$B$4:$U$15,MATCH($E$7,GRID!$A$4:$A$15,0),MATCH(1,($U$2=GRID!$B$1:$U$1)*(КАЛЕНДАРЬ!AA22=GRID!$B$3:$U$3),0))*GRID!$P$36,
ROUNDUP(INDEX(GRID!$B$4:$U$15,MATCH($E$7,GRID!$A$4:$A$15,0),MATCH(1,($U$2=GRID!$B$1:$U$1)*(КАЛЕНДАРЬ!AA22=GRID!$B$3:$U$3),0))*GRID!$P$36*(1-GRID!$P$37),0))</f>
        <v>62682</v>
      </c>
      <c r="F93" s="8" cm="1">
        <f t="array" ref="F93">IF($I$2="Тариф для жителей ЮФО",
INDEX(GRID!$B$18:$U$29,MATCH($E$7,GRID!$A$18:$A$29,0),MATCH(1,($U$2=GRID!$B$1:$U$1)*(КАЛЕНДАРЬ!AA22=GRID!$B$3:$U$3),0))*GRID!$P$36,
ROUNDUP(INDEX(GRID!$B$18:$U$29,MATCH($E$7,GRID!$A$18:$A$29,0),MATCH(1,($U$2=GRID!$B$1:$U$1)*(КАЛЕНДАРЬ!AA22=GRID!$B$3:$U$3),0))*GRID!$P$36*(1-GRID!$P$37),0))</f>
        <v>67332</v>
      </c>
      <c r="G93" s="57" t="s">
        <v>119</v>
      </c>
      <c r="H93" s="57" t="s">
        <v>119</v>
      </c>
      <c r="I93" s="8" cm="1">
        <f t="array" ref="I93">IF($I$2="Тариф для жителей ЮФО",
INDEX(GRID!$B$4:$U$15,MATCH($I$7,GRID!$A$4:$A$15,0),MATCH(1,($U$2=GRID!$B$1:$U$1)*(КАЛЕНДАРЬ!AA22=GRID!$B$3:$U$3),0))*GRID!$P$36,
ROUNDUP(INDEX(GRID!$B$4:$U$15,MATCH($I$7,GRID!$A$4:$A$15,0),MATCH(1,($U$2=GRID!$B$1:$U$1)*(КАЛЕНДАРЬ!AA22=GRID!$B$3:$U$3),0))*GRID!$P$36*(1-GRID!$P$37),0))</f>
        <v>76725</v>
      </c>
      <c r="J93" s="8" cm="1">
        <f t="array" ref="J93">IF($I$2="Тариф для жителей ЮФО",
INDEX(GRID!$B$18:$U$29,MATCH($I$7,GRID!$A$18:$A$29,0),MATCH(1,($U$2=GRID!$B$1:$U$1)*(КАЛЕНДАРЬ!AA22=GRID!$B$3:$U$3),0))*GRID!$P$36,
ROUNDUP(INDEX(GRID!$B$18:$U$29,MATCH($I$7,GRID!$A$18:$A$29,0),MATCH(1,($U$2=GRID!$B$1:$U$1)*(КАЛЕНДАРЬ!AA22=GRID!$B$3:$U$3),0))*GRID!$P$36*(1-GRID!$P$37),0))</f>
        <v>81375</v>
      </c>
      <c r="K93" s="57" t="s">
        <v>119</v>
      </c>
      <c r="L93" s="57" t="s">
        <v>119</v>
      </c>
      <c r="M93" s="8" cm="1">
        <f t="array" ref="M93">IF($I$2="Тариф для жителей ЮФО",
INDEX(GRID!$B$4:$U$15,MATCH($M$7,GRID!$A$4:$A$15,0),MATCH(1,($U$2=GRID!$B$1:$U$1)*(КАЛЕНДАРЬ!AA22=GRID!$B$3:$U$3),0))*GRID!$P$36,
ROUNDUP(INDEX(GRID!$B$4:$U$15,MATCH($M$7,GRID!$A$4:$A$15,0),MATCH(1,($U$2=GRID!$B$1:$U$1)*(КАЛЕНДАРЬ!AA22=GRID!$B$3:$U$3),0))*GRID!$P$36*(1-GRID!$P$37),0))</f>
        <v>110019</v>
      </c>
      <c r="N93" s="8" cm="1">
        <f t="array" ref="N93">IF($I$2="Тариф для жителей ЮФО",
INDEX(GRID!$B$18:$U$29,MATCH($M$7,GRID!$A$18:$A$29,0),MATCH(1,($U$2=GRID!$B$1:$U$1)*(КАЛЕНДАРЬ!AA22=GRID!$B$3:$U$3),0))*GRID!$P$36,
ROUNDUP(INDEX(GRID!$B$18:$U$29,MATCH($M$7,GRID!$A$18:$A$29,0),MATCH(1,($U$2=GRID!$B$1:$U$1)*(КАЛЕНДАРЬ!AA22=GRID!$B$3:$U$3),0))*GRID!$P$36*(1-GRID!$P$37),0))</f>
        <v>114669</v>
      </c>
      <c r="O93" s="57" t="s">
        <v>119</v>
      </c>
      <c r="P93" s="8" cm="1">
        <f t="array" ref="P93">IF($I$2="Тариф для жителей ЮФО",
INDEX(GRID!$B$18:$U$29,MATCH($P$7,GRID!$A$18:$A$29,0),MATCH(1,($U$2=GRID!$B$1:$U$1)*(КАЛЕНДАРЬ!AA22=GRID!$B$3:$U$3),0))*GRID!$P$36,
ROUNDUP(INDEX(GRID!$B$18:$U$29,MATCH($P$7,GRID!$A$18:$A$29,0),MATCH(1,($U$2=GRID!$B$1:$U$1)*(КАЛЕНДАРЬ!AA22=GRID!$B$3:$U$3),0))*GRID!$P$36*(1-GRID!$P$37),0))</f>
        <v>194277</v>
      </c>
      <c r="Q93" s="57" t="s">
        <v>119</v>
      </c>
      <c r="R93" s="57" t="s">
        <v>119</v>
      </c>
      <c r="S93" s="57" t="s">
        <v>119</v>
      </c>
      <c r="T93" s="57" t="s">
        <v>119</v>
      </c>
    </row>
    <row r="94" spans="1:20" hidden="1">
      <c r="A94" s="148" t="s">
        <v>17</v>
      </c>
      <c r="B94" s="149">
        <v>20</v>
      </c>
      <c r="C94" s="8" cm="1">
        <f t="array" ref="C94">IF($I$2="Тариф для жителей ЮФО",
INDEX(GRID!$B$4:$U$15,MATCH($C$7,GRID!$A$4:$A$15,0),MATCH(1,($U$2=GRID!$B$1:$U$1)*(КАЛЕНДАРЬ!AA23=GRID!$B$3:$U$3),0))*GRID!$P$36,
ROUNDUP(INDEX(GRID!$B$4:$U$15,MATCH($C$7,GRID!$A$4:$A$15,0),MATCH(1,($U$2=GRID!$B$1:$U$1)*(КАЛЕНДАРЬ!AA23=GRID!$B$3:$U$3),0))*GRID!$P$36*(1-GRID!$P$37),0))</f>
        <v>53289</v>
      </c>
      <c r="D94" s="8" cm="1">
        <f t="array" ref="D94">IF($I$2="Тариф для жителей ЮФО",
INDEX(GRID!$B$18:$U$29,MATCH($C$7,GRID!$A$18:$A$29,0),MATCH(1,($U$2=GRID!$B$1:$U$1)*(КАЛЕНДАРЬ!AA23=GRID!$B$3:$U$3),0))*GRID!$P$36,
ROUNDUP(INDEX(GRID!$B$18:$U$29,MATCH($C$7,GRID!$A$18:$A$29,0),MATCH(1,($U$2=GRID!$B$1:$U$1)*(КАЛЕНДАРЬ!AA23=GRID!$B$3:$U$3),0))*GRID!$P$36*(1-GRID!$P$37),0))</f>
        <v>57939</v>
      </c>
      <c r="E94" s="8" cm="1">
        <f t="array" ref="E94">IF($I$2="Тариф для жителей ЮФО",
INDEX(GRID!$B$4:$U$15,MATCH($E$7,GRID!$A$4:$A$15,0),MATCH(1,($U$2=GRID!$B$1:$U$1)*(КАЛЕНДАРЬ!AA23=GRID!$B$3:$U$3),0))*GRID!$P$36,
ROUNDUP(INDEX(GRID!$B$4:$U$15,MATCH($E$7,GRID!$A$4:$A$15,0),MATCH(1,($U$2=GRID!$B$1:$U$1)*(КАЛЕНДАРЬ!AA23=GRID!$B$3:$U$3),0))*GRID!$P$36*(1-GRID!$P$37),0))</f>
        <v>62682</v>
      </c>
      <c r="F94" s="8" cm="1">
        <f t="array" ref="F94">IF($I$2="Тариф для жителей ЮФО",
INDEX(GRID!$B$18:$U$29,MATCH($E$7,GRID!$A$18:$A$29,0),MATCH(1,($U$2=GRID!$B$1:$U$1)*(КАЛЕНДАРЬ!AA23=GRID!$B$3:$U$3),0))*GRID!$P$36,
ROUNDUP(INDEX(GRID!$B$18:$U$29,MATCH($E$7,GRID!$A$18:$A$29,0),MATCH(1,($U$2=GRID!$B$1:$U$1)*(КАЛЕНДАРЬ!AA23=GRID!$B$3:$U$3),0))*GRID!$P$36*(1-GRID!$P$37),0))</f>
        <v>67332</v>
      </c>
      <c r="G94" s="57" t="s">
        <v>119</v>
      </c>
      <c r="H94" s="57" t="s">
        <v>119</v>
      </c>
      <c r="I94" s="8" cm="1">
        <f t="array" ref="I94">IF($I$2="Тариф для жителей ЮФО",
INDEX(GRID!$B$4:$U$15,MATCH($I$7,GRID!$A$4:$A$15,0),MATCH(1,($U$2=GRID!$B$1:$U$1)*(КАЛЕНДАРЬ!AA23=GRID!$B$3:$U$3),0))*GRID!$P$36,
ROUNDUP(INDEX(GRID!$B$4:$U$15,MATCH($I$7,GRID!$A$4:$A$15,0),MATCH(1,($U$2=GRID!$B$1:$U$1)*(КАЛЕНДАРЬ!AA23=GRID!$B$3:$U$3),0))*GRID!$P$36*(1-GRID!$P$37),0))</f>
        <v>76725</v>
      </c>
      <c r="J94" s="8" cm="1">
        <f t="array" ref="J94">IF($I$2="Тариф для жителей ЮФО",
INDEX(GRID!$B$18:$U$29,MATCH($I$7,GRID!$A$18:$A$29,0),MATCH(1,($U$2=GRID!$B$1:$U$1)*(КАЛЕНДАРЬ!AA23=GRID!$B$3:$U$3),0))*GRID!$P$36,
ROUNDUP(INDEX(GRID!$B$18:$U$29,MATCH($I$7,GRID!$A$18:$A$29,0),MATCH(1,($U$2=GRID!$B$1:$U$1)*(КАЛЕНДАРЬ!AA23=GRID!$B$3:$U$3),0))*GRID!$P$36*(1-GRID!$P$37),0))</f>
        <v>81375</v>
      </c>
      <c r="K94" s="57" t="s">
        <v>119</v>
      </c>
      <c r="L94" s="57" t="s">
        <v>119</v>
      </c>
      <c r="M94" s="8" cm="1">
        <f t="array" ref="M94">IF($I$2="Тариф для жителей ЮФО",
INDEX(GRID!$B$4:$U$15,MATCH($M$7,GRID!$A$4:$A$15,0),MATCH(1,($U$2=GRID!$B$1:$U$1)*(КАЛЕНДАРЬ!AA23=GRID!$B$3:$U$3),0))*GRID!$P$36,
ROUNDUP(INDEX(GRID!$B$4:$U$15,MATCH($M$7,GRID!$A$4:$A$15,0),MATCH(1,($U$2=GRID!$B$1:$U$1)*(КАЛЕНДАРЬ!AA23=GRID!$B$3:$U$3),0))*GRID!$P$36*(1-GRID!$P$37),0))</f>
        <v>110019</v>
      </c>
      <c r="N94" s="8" cm="1">
        <f t="array" ref="N94">IF($I$2="Тариф для жителей ЮФО",
INDEX(GRID!$B$18:$U$29,MATCH($M$7,GRID!$A$18:$A$29,0),MATCH(1,($U$2=GRID!$B$1:$U$1)*(КАЛЕНДАРЬ!AA23=GRID!$B$3:$U$3),0))*GRID!$P$36,
ROUNDUP(INDEX(GRID!$B$18:$U$29,MATCH($M$7,GRID!$A$18:$A$29,0),MATCH(1,($U$2=GRID!$B$1:$U$1)*(КАЛЕНДАРЬ!AA23=GRID!$B$3:$U$3),0))*GRID!$P$36*(1-GRID!$P$37),0))</f>
        <v>114669</v>
      </c>
      <c r="O94" s="57" t="s">
        <v>119</v>
      </c>
      <c r="P94" s="8" cm="1">
        <f t="array" ref="P94">IF($I$2="Тариф для жителей ЮФО",
INDEX(GRID!$B$18:$U$29,MATCH($P$7,GRID!$A$18:$A$29,0),MATCH(1,($U$2=GRID!$B$1:$U$1)*(КАЛЕНДАРЬ!AA23=GRID!$B$3:$U$3),0))*GRID!$P$36,
ROUNDUP(INDEX(GRID!$B$18:$U$29,MATCH($P$7,GRID!$A$18:$A$29,0),MATCH(1,($U$2=GRID!$B$1:$U$1)*(КАЛЕНДАРЬ!AA23=GRID!$B$3:$U$3),0))*GRID!$P$36*(1-GRID!$P$37),0))</f>
        <v>194277</v>
      </c>
      <c r="Q94" s="57" t="s">
        <v>119</v>
      </c>
      <c r="R94" s="57" t="s">
        <v>119</v>
      </c>
      <c r="S94" s="57" t="s">
        <v>119</v>
      </c>
      <c r="T94" s="57" t="s">
        <v>119</v>
      </c>
    </row>
    <row r="95" spans="1:20" hidden="1">
      <c r="A95" s="148" t="s">
        <v>11</v>
      </c>
      <c r="B95" s="149">
        <v>21</v>
      </c>
      <c r="C95" s="8" cm="1">
        <f t="array" ref="C95">IF($I$2="Тариф для жителей ЮФО",
INDEX(GRID!$B$4:$U$15,MATCH($C$7,GRID!$A$4:$A$15,0),MATCH(1,($U$2=GRID!$B$1:$U$1)*(КАЛЕНДАРЬ!AA24=GRID!$B$3:$U$3),0))*GRID!$P$36,
ROUNDUP(INDEX(GRID!$B$4:$U$15,MATCH($C$7,GRID!$A$4:$A$15,0),MATCH(1,($U$2=GRID!$B$1:$U$1)*(КАЛЕНДАРЬ!AA24=GRID!$B$3:$U$3),0))*GRID!$P$36*(1-GRID!$P$37),0))</f>
        <v>37293</v>
      </c>
      <c r="D95" s="8" cm="1">
        <f t="array" ref="D95">IF($I$2="Тариф для жителей ЮФО",
INDEX(GRID!$B$18:$U$29,MATCH($C$7,GRID!$A$18:$A$29,0),MATCH(1,($U$2=GRID!$B$1:$U$1)*(КАЛЕНДАРЬ!AA24=GRID!$B$3:$U$3),0))*GRID!$P$36,
ROUNDUP(INDEX(GRID!$B$18:$U$29,MATCH($C$7,GRID!$A$18:$A$29,0),MATCH(1,($U$2=GRID!$B$1:$U$1)*(КАЛЕНДАРЬ!AA24=GRID!$B$3:$U$3),0))*GRID!$P$36*(1-GRID!$P$37),0))</f>
        <v>41943</v>
      </c>
      <c r="E95" s="8" cm="1">
        <f t="array" ref="E95">IF($I$2="Тариф для жителей ЮФО",
INDEX(GRID!$B$4:$U$15,MATCH($E$7,GRID!$A$4:$A$15,0),MATCH(1,($U$2=GRID!$B$1:$U$1)*(КАЛЕНДАРЬ!AA24=GRID!$B$3:$U$3),0))*GRID!$P$36,
ROUNDUP(INDEX(GRID!$B$4:$U$15,MATCH($E$7,GRID!$A$4:$A$15,0),MATCH(1,($U$2=GRID!$B$1:$U$1)*(КАЛЕНДАРЬ!AA24=GRID!$B$3:$U$3),0))*GRID!$P$36*(1-GRID!$P$37),0))</f>
        <v>44547</v>
      </c>
      <c r="F95" s="8" cm="1">
        <f t="array" ref="F95">IF($I$2="Тариф для жителей ЮФО",
INDEX(GRID!$B$18:$U$29,MATCH($E$7,GRID!$A$18:$A$29,0),MATCH(1,($U$2=GRID!$B$1:$U$1)*(КАЛЕНДАРЬ!AA24=GRID!$B$3:$U$3),0))*GRID!$P$36,
ROUNDUP(INDEX(GRID!$B$18:$U$29,MATCH($E$7,GRID!$A$18:$A$29,0),MATCH(1,($U$2=GRID!$B$1:$U$1)*(КАЛЕНДАРЬ!AA24=GRID!$B$3:$U$3),0))*GRID!$P$36*(1-GRID!$P$37),0))</f>
        <v>49197</v>
      </c>
      <c r="G95" s="57" t="s">
        <v>119</v>
      </c>
      <c r="H95" s="57" t="s">
        <v>119</v>
      </c>
      <c r="I95" s="8" cm="1">
        <f t="array" ref="I95">IF($I$2="Тариф для жителей ЮФО",
INDEX(GRID!$B$4:$U$15,MATCH($I$7,GRID!$A$4:$A$15,0),MATCH(1,($U$2=GRID!$B$1:$U$1)*(КАЛЕНДАРЬ!AA24=GRID!$B$3:$U$3),0))*GRID!$P$36,
ROUNDUP(INDEX(GRID!$B$4:$U$15,MATCH($I$7,GRID!$A$4:$A$15,0),MATCH(1,($U$2=GRID!$B$1:$U$1)*(КАЛЕНДАРЬ!AA24=GRID!$B$3:$U$3),0))*GRID!$P$36*(1-GRID!$P$37),0))</f>
        <v>56637</v>
      </c>
      <c r="J95" s="8" cm="1">
        <f t="array" ref="J95">IF($I$2="Тариф для жителей ЮФО",
INDEX(GRID!$B$18:$U$29,MATCH($I$7,GRID!$A$18:$A$29,0),MATCH(1,($U$2=GRID!$B$1:$U$1)*(КАЛЕНДАРЬ!AA24=GRID!$B$3:$U$3),0))*GRID!$P$36,
ROUNDUP(INDEX(GRID!$B$18:$U$29,MATCH($I$7,GRID!$A$18:$A$29,0),MATCH(1,($U$2=GRID!$B$1:$U$1)*(КАЛЕНДАРЬ!AA24=GRID!$B$3:$U$3),0))*GRID!$P$36*(1-GRID!$P$37),0))</f>
        <v>61287</v>
      </c>
      <c r="K95" s="57" t="s">
        <v>119</v>
      </c>
      <c r="L95" s="57" t="s">
        <v>119</v>
      </c>
      <c r="M95" s="8" cm="1">
        <f t="array" ref="M95">IF($I$2="Тариф для жителей ЮФО",
INDEX(GRID!$B$4:$U$15,MATCH($M$7,GRID!$A$4:$A$15,0),MATCH(1,($U$2=GRID!$B$1:$U$1)*(КАЛЕНДАРЬ!AA24=GRID!$B$3:$U$3),0))*GRID!$P$36,
ROUNDUP(INDEX(GRID!$B$4:$U$15,MATCH($M$7,GRID!$A$4:$A$15,0),MATCH(1,($U$2=GRID!$B$1:$U$1)*(КАЛЕНДАРЬ!AA24=GRID!$B$3:$U$3),0))*GRID!$P$36*(1-GRID!$P$37),0))</f>
        <v>83886</v>
      </c>
      <c r="N95" s="8" cm="1">
        <f t="array" ref="N95">IF($I$2="Тариф для жителей ЮФО",
INDEX(GRID!$B$18:$U$29,MATCH($M$7,GRID!$A$18:$A$29,0),MATCH(1,($U$2=GRID!$B$1:$U$1)*(КАЛЕНДАРЬ!AA24=GRID!$B$3:$U$3),0))*GRID!$P$36,
ROUNDUP(INDEX(GRID!$B$18:$U$29,MATCH($M$7,GRID!$A$18:$A$29,0),MATCH(1,($U$2=GRID!$B$1:$U$1)*(КАЛЕНДАРЬ!AA24=GRID!$B$3:$U$3),0))*GRID!$P$36*(1-GRID!$P$37),0))</f>
        <v>88536</v>
      </c>
      <c r="O95" s="57" t="s">
        <v>119</v>
      </c>
      <c r="P95" s="8" cm="1">
        <f t="array" ref="P95">IF($I$2="Тариф для жителей ЮФО",
INDEX(GRID!$B$18:$U$29,MATCH($P$7,GRID!$A$18:$A$29,0),MATCH(1,($U$2=GRID!$B$1:$U$1)*(КАЛЕНДАРЬ!AA24=GRID!$B$3:$U$3),0))*GRID!$P$36,
ROUNDUP(INDEX(GRID!$B$18:$U$29,MATCH($P$7,GRID!$A$18:$A$29,0),MATCH(1,($U$2=GRID!$B$1:$U$1)*(КАЛЕНДАРЬ!AA24=GRID!$B$3:$U$3),0))*GRID!$P$36*(1-GRID!$P$37),0))</f>
        <v>160797</v>
      </c>
      <c r="Q95" s="57" t="s">
        <v>119</v>
      </c>
      <c r="R95" s="57" t="s">
        <v>119</v>
      </c>
      <c r="S95" s="57" t="s">
        <v>119</v>
      </c>
      <c r="T95" s="57" t="s">
        <v>119</v>
      </c>
    </row>
    <row r="96" spans="1:20" hidden="1">
      <c r="A96" s="148" t="s">
        <v>12</v>
      </c>
      <c r="B96" s="149">
        <v>22</v>
      </c>
      <c r="C96" s="8" cm="1">
        <f t="array" ref="C96">IF($I$2="Тариф для жителей ЮФО",
INDEX(GRID!$B$4:$U$15,MATCH($C$7,GRID!$A$4:$A$15,0),MATCH(1,($U$2=GRID!$B$1:$U$1)*(КАЛЕНДАРЬ!AA25=GRID!$B$3:$U$3),0))*GRID!$P$36,
ROUNDUP(INDEX(GRID!$B$4:$U$15,MATCH($C$7,GRID!$A$4:$A$15,0),MATCH(1,($U$2=GRID!$B$1:$U$1)*(КАЛЕНДАРЬ!AA25=GRID!$B$3:$U$3),0))*GRID!$P$36*(1-GRID!$P$37),0))</f>
        <v>37293</v>
      </c>
      <c r="D96" s="8" cm="1">
        <f t="array" ref="D96">IF($I$2="Тариф для жителей ЮФО",
INDEX(GRID!$B$18:$U$29,MATCH($C$7,GRID!$A$18:$A$29,0),MATCH(1,($U$2=GRID!$B$1:$U$1)*(КАЛЕНДАРЬ!AA25=GRID!$B$3:$U$3),0))*GRID!$P$36,
ROUNDUP(INDEX(GRID!$B$18:$U$29,MATCH($C$7,GRID!$A$18:$A$29,0),MATCH(1,($U$2=GRID!$B$1:$U$1)*(КАЛЕНДАРЬ!AA25=GRID!$B$3:$U$3),0))*GRID!$P$36*(1-GRID!$P$37),0))</f>
        <v>41943</v>
      </c>
      <c r="E96" s="8" cm="1">
        <f t="array" ref="E96">IF($I$2="Тариф для жителей ЮФО",
INDEX(GRID!$B$4:$U$15,MATCH($E$7,GRID!$A$4:$A$15,0),MATCH(1,($U$2=GRID!$B$1:$U$1)*(КАЛЕНДАРЬ!AA25=GRID!$B$3:$U$3),0))*GRID!$P$36,
ROUNDUP(INDEX(GRID!$B$4:$U$15,MATCH($E$7,GRID!$A$4:$A$15,0),MATCH(1,($U$2=GRID!$B$1:$U$1)*(КАЛЕНДАРЬ!AA25=GRID!$B$3:$U$3),0))*GRID!$P$36*(1-GRID!$P$37),0))</f>
        <v>44547</v>
      </c>
      <c r="F96" s="8" cm="1">
        <f t="array" ref="F96">IF($I$2="Тариф для жителей ЮФО",
INDEX(GRID!$B$18:$U$29,MATCH($E$7,GRID!$A$18:$A$29,0),MATCH(1,($U$2=GRID!$B$1:$U$1)*(КАЛЕНДАРЬ!AA25=GRID!$B$3:$U$3),0))*GRID!$P$36,
ROUNDUP(INDEX(GRID!$B$18:$U$29,MATCH($E$7,GRID!$A$18:$A$29,0),MATCH(1,($U$2=GRID!$B$1:$U$1)*(КАЛЕНДАРЬ!AA25=GRID!$B$3:$U$3),0))*GRID!$P$36*(1-GRID!$P$37),0))</f>
        <v>49197</v>
      </c>
      <c r="G96" s="57" t="s">
        <v>119</v>
      </c>
      <c r="H96" s="57" t="s">
        <v>119</v>
      </c>
      <c r="I96" s="8" cm="1">
        <f t="array" ref="I96">IF($I$2="Тариф для жителей ЮФО",
INDEX(GRID!$B$4:$U$15,MATCH($I$7,GRID!$A$4:$A$15,0),MATCH(1,($U$2=GRID!$B$1:$U$1)*(КАЛЕНДАРЬ!AA25=GRID!$B$3:$U$3),0))*GRID!$P$36,
ROUNDUP(INDEX(GRID!$B$4:$U$15,MATCH($I$7,GRID!$A$4:$A$15,0),MATCH(1,($U$2=GRID!$B$1:$U$1)*(КАЛЕНДАРЬ!AA25=GRID!$B$3:$U$3),0))*GRID!$P$36*(1-GRID!$P$37),0))</f>
        <v>56637</v>
      </c>
      <c r="J96" s="8" cm="1">
        <f t="array" ref="J96">IF($I$2="Тариф для жителей ЮФО",
INDEX(GRID!$B$18:$U$29,MATCH($I$7,GRID!$A$18:$A$29,0),MATCH(1,($U$2=GRID!$B$1:$U$1)*(КАЛЕНДАРЬ!AA25=GRID!$B$3:$U$3),0))*GRID!$P$36,
ROUNDUP(INDEX(GRID!$B$18:$U$29,MATCH($I$7,GRID!$A$18:$A$29,0),MATCH(1,($U$2=GRID!$B$1:$U$1)*(КАЛЕНДАРЬ!AA25=GRID!$B$3:$U$3),0))*GRID!$P$36*(1-GRID!$P$37),0))</f>
        <v>61287</v>
      </c>
      <c r="K96" s="57" t="s">
        <v>119</v>
      </c>
      <c r="L96" s="57" t="s">
        <v>119</v>
      </c>
      <c r="M96" s="8" cm="1">
        <f t="array" ref="M96">IF($I$2="Тариф для жителей ЮФО",
INDEX(GRID!$B$4:$U$15,MATCH($M$7,GRID!$A$4:$A$15,0),MATCH(1,($U$2=GRID!$B$1:$U$1)*(КАЛЕНДАРЬ!AA25=GRID!$B$3:$U$3),0))*GRID!$P$36,
ROUNDUP(INDEX(GRID!$B$4:$U$15,MATCH($M$7,GRID!$A$4:$A$15,0),MATCH(1,($U$2=GRID!$B$1:$U$1)*(КАЛЕНДАРЬ!AA25=GRID!$B$3:$U$3),0))*GRID!$P$36*(1-GRID!$P$37),0))</f>
        <v>83886</v>
      </c>
      <c r="N96" s="8" cm="1">
        <f t="array" ref="N96">IF($I$2="Тариф для жителей ЮФО",
INDEX(GRID!$B$18:$U$29,MATCH($M$7,GRID!$A$18:$A$29,0),MATCH(1,($U$2=GRID!$B$1:$U$1)*(КАЛЕНДАРЬ!AA25=GRID!$B$3:$U$3),0))*GRID!$P$36,
ROUNDUP(INDEX(GRID!$B$18:$U$29,MATCH($M$7,GRID!$A$18:$A$29,0),MATCH(1,($U$2=GRID!$B$1:$U$1)*(КАЛЕНДАРЬ!AA25=GRID!$B$3:$U$3),0))*GRID!$P$36*(1-GRID!$P$37),0))</f>
        <v>88536</v>
      </c>
      <c r="O96" s="57" t="s">
        <v>119</v>
      </c>
      <c r="P96" s="8" cm="1">
        <f t="array" ref="P96">IF($I$2="Тариф для жителей ЮФО",
INDEX(GRID!$B$18:$U$29,MATCH($P$7,GRID!$A$18:$A$29,0),MATCH(1,($U$2=GRID!$B$1:$U$1)*(КАЛЕНДАРЬ!AA25=GRID!$B$3:$U$3),0))*GRID!$P$36,
ROUNDUP(INDEX(GRID!$B$18:$U$29,MATCH($P$7,GRID!$A$18:$A$29,0),MATCH(1,($U$2=GRID!$B$1:$U$1)*(КАЛЕНДАРЬ!AA25=GRID!$B$3:$U$3),0))*GRID!$P$36*(1-GRID!$P$37),0))</f>
        <v>160797</v>
      </c>
      <c r="Q96" s="57" t="s">
        <v>119</v>
      </c>
      <c r="R96" s="57" t="s">
        <v>119</v>
      </c>
      <c r="S96" s="57" t="s">
        <v>119</v>
      </c>
      <c r="T96" s="57" t="s">
        <v>119</v>
      </c>
    </row>
    <row r="97" spans="1:20" hidden="1">
      <c r="A97" s="148" t="s">
        <v>13</v>
      </c>
      <c r="B97" s="149">
        <v>23</v>
      </c>
      <c r="C97" s="8" cm="1">
        <f t="array" ref="C97">IF($I$2="Тариф для жителей ЮФО",
INDEX(GRID!$B$4:$U$15,MATCH($C$7,GRID!$A$4:$A$15,0),MATCH(1,($U$2=GRID!$B$1:$U$1)*(КАЛЕНДАРЬ!AA26=GRID!$B$3:$U$3),0))*GRID!$P$36,
ROUNDUP(INDEX(GRID!$B$4:$U$15,MATCH($C$7,GRID!$A$4:$A$15,0),MATCH(1,($U$2=GRID!$B$1:$U$1)*(КАЛЕНДАРЬ!AA26=GRID!$B$3:$U$3),0))*GRID!$P$36*(1-GRID!$P$37),0))</f>
        <v>37293</v>
      </c>
      <c r="D97" s="8" cm="1">
        <f t="array" ref="D97">IF($I$2="Тариф для жителей ЮФО",
INDEX(GRID!$B$18:$U$29,MATCH($C$7,GRID!$A$18:$A$29,0),MATCH(1,($U$2=GRID!$B$1:$U$1)*(КАЛЕНДАРЬ!AA26=GRID!$B$3:$U$3),0))*GRID!$P$36,
ROUNDUP(INDEX(GRID!$B$18:$U$29,MATCH($C$7,GRID!$A$18:$A$29,0),MATCH(1,($U$2=GRID!$B$1:$U$1)*(КАЛЕНДАРЬ!AA26=GRID!$B$3:$U$3),0))*GRID!$P$36*(1-GRID!$P$37),0))</f>
        <v>41943</v>
      </c>
      <c r="E97" s="8" cm="1">
        <f t="array" ref="E97">IF($I$2="Тариф для жителей ЮФО",
INDEX(GRID!$B$4:$U$15,MATCH($E$7,GRID!$A$4:$A$15,0),MATCH(1,($U$2=GRID!$B$1:$U$1)*(КАЛЕНДАРЬ!AA26=GRID!$B$3:$U$3),0))*GRID!$P$36,
ROUNDUP(INDEX(GRID!$B$4:$U$15,MATCH($E$7,GRID!$A$4:$A$15,0),MATCH(1,($U$2=GRID!$B$1:$U$1)*(КАЛЕНДАРЬ!AA26=GRID!$B$3:$U$3),0))*GRID!$P$36*(1-GRID!$P$37),0))</f>
        <v>44547</v>
      </c>
      <c r="F97" s="8" cm="1">
        <f t="array" ref="F97">IF($I$2="Тариф для жителей ЮФО",
INDEX(GRID!$B$18:$U$29,MATCH($E$7,GRID!$A$18:$A$29,0),MATCH(1,($U$2=GRID!$B$1:$U$1)*(КАЛЕНДАРЬ!AA26=GRID!$B$3:$U$3),0))*GRID!$P$36,
ROUNDUP(INDEX(GRID!$B$18:$U$29,MATCH($E$7,GRID!$A$18:$A$29,0),MATCH(1,($U$2=GRID!$B$1:$U$1)*(КАЛЕНДАРЬ!AA26=GRID!$B$3:$U$3),0))*GRID!$P$36*(1-GRID!$P$37),0))</f>
        <v>49197</v>
      </c>
      <c r="G97" s="57" t="s">
        <v>119</v>
      </c>
      <c r="H97" s="57" t="s">
        <v>119</v>
      </c>
      <c r="I97" s="8" cm="1">
        <f t="array" ref="I97">IF($I$2="Тариф для жителей ЮФО",
INDEX(GRID!$B$4:$U$15,MATCH($I$7,GRID!$A$4:$A$15,0),MATCH(1,($U$2=GRID!$B$1:$U$1)*(КАЛЕНДАРЬ!AA26=GRID!$B$3:$U$3),0))*GRID!$P$36,
ROUNDUP(INDEX(GRID!$B$4:$U$15,MATCH($I$7,GRID!$A$4:$A$15,0),MATCH(1,($U$2=GRID!$B$1:$U$1)*(КАЛЕНДАРЬ!AA26=GRID!$B$3:$U$3),0))*GRID!$P$36*(1-GRID!$P$37),0))</f>
        <v>56637</v>
      </c>
      <c r="J97" s="8" cm="1">
        <f t="array" ref="J97">IF($I$2="Тариф для жителей ЮФО",
INDEX(GRID!$B$18:$U$29,MATCH($I$7,GRID!$A$18:$A$29,0),MATCH(1,($U$2=GRID!$B$1:$U$1)*(КАЛЕНДАРЬ!AA26=GRID!$B$3:$U$3),0))*GRID!$P$36,
ROUNDUP(INDEX(GRID!$B$18:$U$29,MATCH($I$7,GRID!$A$18:$A$29,0),MATCH(1,($U$2=GRID!$B$1:$U$1)*(КАЛЕНДАРЬ!AA26=GRID!$B$3:$U$3),0))*GRID!$P$36*(1-GRID!$P$37),0))</f>
        <v>61287</v>
      </c>
      <c r="K97" s="57" t="s">
        <v>119</v>
      </c>
      <c r="L97" s="57" t="s">
        <v>119</v>
      </c>
      <c r="M97" s="8" cm="1">
        <f t="array" ref="M97">IF($I$2="Тариф для жителей ЮФО",
INDEX(GRID!$B$4:$U$15,MATCH($M$7,GRID!$A$4:$A$15,0),MATCH(1,($U$2=GRID!$B$1:$U$1)*(КАЛЕНДАРЬ!AA26=GRID!$B$3:$U$3),0))*GRID!$P$36,
ROUNDUP(INDEX(GRID!$B$4:$U$15,MATCH($M$7,GRID!$A$4:$A$15,0),MATCH(1,($U$2=GRID!$B$1:$U$1)*(КАЛЕНДАРЬ!AA26=GRID!$B$3:$U$3),0))*GRID!$P$36*(1-GRID!$P$37),0))</f>
        <v>83886</v>
      </c>
      <c r="N97" s="8" cm="1">
        <f t="array" ref="N97">IF($I$2="Тариф для жителей ЮФО",
INDEX(GRID!$B$18:$U$29,MATCH($M$7,GRID!$A$18:$A$29,0),MATCH(1,($U$2=GRID!$B$1:$U$1)*(КАЛЕНДАРЬ!AA26=GRID!$B$3:$U$3),0))*GRID!$P$36,
ROUNDUP(INDEX(GRID!$B$18:$U$29,MATCH($M$7,GRID!$A$18:$A$29,0),MATCH(1,($U$2=GRID!$B$1:$U$1)*(КАЛЕНДАРЬ!AA26=GRID!$B$3:$U$3),0))*GRID!$P$36*(1-GRID!$P$37),0))</f>
        <v>88536</v>
      </c>
      <c r="O97" s="57" t="s">
        <v>119</v>
      </c>
      <c r="P97" s="8" cm="1">
        <f t="array" ref="P97">IF($I$2="Тариф для жителей ЮФО",
INDEX(GRID!$B$18:$U$29,MATCH($P$7,GRID!$A$18:$A$29,0),MATCH(1,($U$2=GRID!$B$1:$U$1)*(КАЛЕНДАРЬ!AA26=GRID!$B$3:$U$3),0))*GRID!$P$36,
ROUNDUP(INDEX(GRID!$B$18:$U$29,MATCH($P$7,GRID!$A$18:$A$29,0),MATCH(1,($U$2=GRID!$B$1:$U$1)*(КАЛЕНДАРЬ!AA26=GRID!$B$3:$U$3),0))*GRID!$P$36*(1-GRID!$P$37),0))</f>
        <v>160797</v>
      </c>
      <c r="Q97" s="57" t="s">
        <v>119</v>
      </c>
      <c r="R97" s="57" t="s">
        <v>119</v>
      </c>
      <c r="S97" s="57" t="s">
        <v>119</v>
      </c>
      <c r="T97" s="57" t="s">
        <v>119</v>
      </c>
    </row>
    <row r="98" spans="1:20" hidden="1">
      <c r="A98" s="148" t="s">
        <v>14</v>
      </c>
      <c r="B98" s="149">
        <v>24</v>
      </c>
      <c r="C98" s="8" cm="1">
        <f t="array" ref="C98">IF($I$2="Тариф для жителей ЮФО",
INDEX(GRID!$B$4:$U$15,MATCH($C$7,GRID!$A$4:$A$15,0),MATCH(1,($U$2=GRID!$B$1:$U$1)*(КАЛЕНДАРЬ!AA27=GRID!$B$3:$U$3),0))*GRID!$P$36,
ROUNDUP(INDEX(GRID!$B$4:$U$15,MATCH($C$7,GRID!$A$4:$A$15,0),MATCH(1,($U$2=GRID!$B$1:$U$1)*(КАЛЕНДАРЬ!AA27=GRID!$B$3:$U$3),0))*GRID!$P$36*(1-GRID!$P$37),0))</f>
        <v>37293</v>
      </c>
      <c r="D98" s="8" cm="1">
        <f t="array" ref="D98">IF($I$2="Тариф для жителей ЮФО",
INDEX(GRID!$B$18:$U$29,MATCH($C$7,GRID!$A$18:$A$29,0),MATCH(1,($U$2=GRID!$B$1:$U$1)*(КАЛЕНДАРЬ!AA27=GRID!$B$3:$U$3),0))*GRID!$P$36,
ROUNDUP(INDEX(GRID!$B$18:$U$29,MATCH($C$7,GRID!$A$18:$A$29,0),MATCH(1,($U$2=GRID!$B$1:$U$1)*(КАЛЕНДАРЬ!AA27=GRID!$B$3:$U$3),0))*GRID!$P$36*(1-GRID!$P$37),0))</f>
        <v>41943</v>
      </c>
      <c r="E98" s="8" cm="1">
        <f t="array" ref="E98">IF($I$2="Тариф для жителей ЮФО",
INDEX(GRID!$B$4:$U$15,MATCH($E$7,GRID!$A$4:$A$15,0),MATCH(1,($U$2=GRID!$B$1:$U$1)*(КАЛЕНДАРЬ!AA27=GRID!$B$3:$U$3),0))*GRID!$P$36,
ROUNDUP(INDEX(GRID!$B$4:$U$15,MATCH($E$7,GRID!$A$4:$A$15,0),MATCH(1,($U$2=GRID!$B$1:$U$1)*(КАЛЕНДАРЬ!AA27=GRID!$B$3:$U$3),0))*GRID!$P$36*(1-GRID!$P$37),0))</f>
        <v>44547</v>
      </c>
      <c r="F98" s="8" cm="1">
        <f t="array" ref="F98">IF($I$2="Тариф для жителей ЮФО",
INDEX(GRID!$B$18:$U$29,MATCH($E$7,GRID!$A$18:$A$29,0),MATCH(1,($U$2=GRID!$B$1:$U$1)*(КАЛЕНДАРЬ!AA27=GRID!$B$3:$U$3),0))*GRID!$P$36,
ROUNDUP(INDEX(GRID!$B$18:$U$29,MATCH($E$7,GRID!$A$18:$A$29,0),MATCH(1,($U$2=GRID!$B$1:$U$1)*(КАЛЕНДАРЬ!AA27=GRID!$B$3:$U$3),0))*GRID!$P$36*(1-GRID!$P$37),0))</f>
        <v>49197</v>
      </c>
      <c r="G98" s="57" t="s">
        <v>119</v>
      </c>
      <c r="H98" s="57" t="s">
        <v>119</v>
      </c>
      <c r="I98" s="8" cm="1">
        <f t="array" ref="I98">IF($I$2="Тариф для жителей ЮФО",
INDEX(GRID!$B$4:$U$15,MATCH($I$7,GRID!$A$4:$A$15,0),MATCH(1,($U$2=GRID!$B$1:$U$1)*(КАЛЕНДАРЬ!AA27=GRID!$B$3:$U$3),0))*GRID!$P$36,
ROUNDUP(INDEX(GRID!$B$4:$U$15,MATCH($I$7,GRID!$A$4:$A$15,0),MATCH(1,($U$2=GRID!$B$1:$U$1)*(КАЛЕНДАРЬ!AA27=GRID!$B$3:$U$3),0))*GRID!$P$36*(1-GRID!$P$37),0))</f>
        <v>56637</v>
      </c>
      <c r="J98" s="8" cm="1">
        <f t="array" ref="J98">IF($I$2="Тариф для жителей ЮФО",
INDEX(GRID!$B$18:$U$29,MATCH($I$7,GRID!$A$18:$A$29,0),MATCH(1,($U$2=GRID!$B$1:$U$1)*(КАЛЕНДАРЬ!AA27=GRID!$B$3:$U$3),0))*GRID!$P$36,
ROUNDUP(INDEX(GRID!$B$18:$U$29,MATCH($I$7,GRID!$A$18:$A$29,0),MATCH(1,($U$2=GRID!$B$1:$U$1)*(КАЛЕНДАРЬ!AA27=GRID!$B$3:$U$3),0))*GRID!$P$36*(1-GRID!$P$37),0))</f>
        <v>61287</v>
      </c>
      <c r="K98" s="57" t="s">
        <v>119</v>
      </c>
      <c r="L98" s="57" t="s">
        <v>119</v>
      </c>
      <c r="M98" s="8" cm="1">
        <f t="array" ref="M98">IF($I$2="Тариф для жителей ЮФО",
INDEX(GRID!$B$4:$U$15,MATCH($M$7,GRID!$A$4:$A$15,0),MATCH(1,($U$2=GRID!$B$1:$U$1)*(КАЛЕНДАРЬ!AA27=GRID!$B$3:$U$3),0))*GRID!$P$36,
ROUNDUP(INDEX(GRID!$B$4:$U$15,MATCH($M$7,GRID!$A$4:$A$15,0),MATCH(1,($U$2=GRID!$B$1:$U$1)*(КАЛЕНДАРЬ!AA27=GRID!$B$3:$U$3),0))*GRID!$P$36*(1-GRID!$P$37),0))</f>
        <v>83886</v>
      </c>
      <c r="N98" s="8" cm="1">
        <f t="array" ref="N98">IF($I$2="Тариф для жителей ЮФО",
INDEX(GRID!$B$18:$U$29,MATCH($M$7,GRID!$A$18:$A$29,0),MATCH(1,($U$2=GRID!$B$1:$U$1)*(КАЛЕНДАРЬ!AA27=GRID!$B$3:$U$3),0))*GRID!$P$36,
ROUNDUP(INDEX(GRID!$B$18:$U$29,MATCH($M$7,GRID!$A$18:$A$29,0),MATCH(1,($U$2=GRID!$B$1:$U$1)*(КАЛЕНДАРЬ!AA27=GRID!$B$3:$U$3),0))*GRID!$P$36*(1-GRID!$P$37),0))</f>
        <v>88536</v>
      </c>
      <c r="O98" s="57" t="s">
        <v>119</v>
      </c>
      <c r="P98" s="8" cm="1">
        <f t="array" ref="P98">IF($I$2="Тариф для жителей ЮФО",
INDEX(GRID!$B$18:$U$29,MATCH($P$7,GRID!$A$18:$A$29,0),MATCH(1,($U$2=GRID!$B$1:$U$1)*(КАЛЕНДАРЬ!AA27=GRID!$B$3:$U$3),0))*GRID!$P$36,
ROUNDUP(INDEX(GRID!$B$18:$U$29,MATCH($P$7,GRID!$A$18:$A$29,0),MATCH(1,($U$2=GRID!$B$1:$U$1)*(КАЛЕНДАРЬ!AA27=GRID!$B$3:$U$3),0))*GRID!$P$36*(1-GRID!$P$37),0))</f>
        <v>160797</v>
      </c>
      <c r="Q98" s="57" t="s">
        <v>119</v>
      </c>
      <c r="R98" s="57" t="s">
        <v>119</v>
      </c>
      <c r="S98" s="57" t="s">
        <v>119</v>
      </c>
      <c r="T98" s="57" t="s">
        <v>119</v>
      </c>
    </row>
    <row r="99" spans="1:20" hidden="1">
      <c r="A99" s="148" t="s">
        <v>15</v>
      </c>
      <c r="B99" s="149">
        <v>25</v>
      </c>
      <c r="C99" s="8" cm="1">
        <f t="array" ref="C99">IF($I$2="Тариф для жителей ЮФО",
INDEX(GRID!$B$4:$U$15,MATCH($C$7,GRID!$A$4:$A$15,0),MATCH(1,($U$2=GRID!$B$1:$U$1)*(КАЛЕНДАРЬ!AA28=GRID!$B$3:$U$3),0))*GRID!$P$36,
ROUNDUP(INDEX(GRID!$B$4:$U$15,MATCH($C$7,GRID!$A$4:$A$15,0),MATCH(1,($U$2=GRID!$B$1:$U$1)*(КАЛЕНДАРЬ!AA28=GRID!$B$3:$U$3),0))*GRID!$P$36*(1-GRID!$P$37),0))</f>
        <v>37293</v>
      </c>
      <c r="D99" s="8" cm="1">
        <f t="array" ref="D99">IF($I$2="Тариф для жителей ЮФО",
INDEX(GRID!$B$18:$U$29,MATCH($C$7,GRID!$A$18:$A$29,0),MATCH(1,($U$2=GRID!$B$1:$U$1)*(КАЛЕНДАРЬ!AA28=GRID!$B$3:$U$3),0))*GRID!$P$36,
ROUNDUP(INDEX(GRID!$B$18:$U$29,MATCH($C$7,GRID!$A$18:$A$29,0),MATCH(1,($U$2=GRID!$B$1:$U$1)*(КАЛЕНДАРЬ!AA28=GRID!$B$3:$U$3),0))*GRID!$P$36*(1-GRID!$P$37),0))</f>
        <v>41943</v>
      </c>
      <c r="E99" s="8" cm="1">
        <f t="array" ref="E99">IF($I$2="Тариф для жителей ЮФО",
INDEX(GRID!$B$4:$U$15,MATCH($E$7,GRID!$A$4:$A$15,0),MATCH(1,($U$2=GRID!$B$1:$U$1)*(КАЛЕНДАРЬ!AA28=GRID!$B$3:$U$3),0))*GRID!$P$36,
ROUNDUP(INDEX(GRID!$B$4:$U$15,MATCH($E$7,GRID!$A$4:$A$15,0),MATCH(1,($U$2=GRID!$B$1:$U$1)*(КАЛЕНДАРЬ!AA28=GRID!$B$3:$U$3),0))*GRID!$P$36*(1-GRID!$P$37),0))</f>
        <v>44547</v>
      </c>
      <c r="F99" s="8" cm="1">
        <f t="array" ref="F99">IF($I$2="Тариф для жителей ЮФО",
INDEX(GRID!$B$18:$U$29,MATCH($E$7,GRID!$A$18:$A$29,0),MATCH(1,($U$2=GRID!$B$1:$U$1)*(КАЛЕНДАРЬ!AA28=GRID!$B$3:$U$3),0))*GRID!$P$36,
ROUNDUP(INDEX(GRID!$B$18:$U$29,MATCH($E$7,GRID!$A$18:$A$29,0),MATCH(1,($U$2=GRID!$B$1:$U$1)*(КАЛЕНДАРЬ!AA28=GRID!$B$3:$U$3),0))*GRID!$P$36*(1-GRID!$P$37),0))</f>
        <v>49197</v>
      </c>
      <c r="G99" s="57" t="s">
        <v>119</v>
      </c>
      <c r="H99" s="57" t="s">
        <v>119</v>
      </c>
      <c r="I99" s="8" cm="1">
        <f t="array" ref="I99">IF($I$2="Тариф для жителей ЮФО",
INDEX(GRID!$B$4:$U$15,MATCH($I$7,GRID!$A$4:$A$15,0),MATCH(1,($U$2=GRID!$B$1:$U$1)*(КАЛЕНДАРЬ!AA28=GRID!$B$3:$U$3),0))*GRID!$P$36,
ROUNDUP(INDEX(GRID!$B$4:$U$15,MATCH($I$7,GRID!$A$4:$A$15,0),MATCH(1,($U$2=GRID!$B$1:$U$1)*(КАЛЕНДАРЬ!AA28=GRID!$B$3:$U$3),0))*GRID!$P$36*(1-GRID!$P$37),0))</f>
        <v>56637</v>
      </c>
      <c r="J99" s="8" cm="1">
        <f t="array" ref="J99">IF($I$2="Тариф для жителей ЮФО",
INDEX(GRID!$B$18:$U$29,MATCH($I$7,GRID!$A$18:$A$29,0),MATCH(1,($U$2=GRID!$B$1:$U$1)*(КАЛЕНДАРЬ!AA28=GRID!$B$3:$U$3),0))*GRID!$P$36,
ROUNDUP(INDEX(GRID!$B$18:$U$29,MATCH($I$7,GRID!$A$18:$A$29,0),MATCH(1,($U$2=GRID!$B$1:$U$1)*(КАЛЕНДАРЬ!AA28=GRID!$B$3:$U$3),0))*GRID!$P$36*(1-GRID!$P$37),0))</f>
        <v>61287</v>
      </c>
      <c r="K99" s="57" t="s">
        <v>119</v>
      </c>
      <c r="L99" s="57" t="s">
        <v>119</v>
      </c>
      <c r="M99" s="8" cm="1">
        <f t="array" ref="M99">IF($I$2="Тариф для жителей ЮФО",
INDEX(GRID!$B$4:$U$15,MATCH($M$7,GRID!$A$4:$A$15,0),MATCH(1,($U$2=GRID!$B$1:$U$1)*(КАЛЕНДАРЬ!AA28=GRID!$B$3:$U$3),0))*GRID!$P$36,
ROUNDUP(INDEX(GRID!$B$4:$U$15,MATCH($M$7,GRID!$A$4:$A$15,0),MATCH(1,($U$2=GRID!$B$1:$U$1)*(КАЛЕНДАРЬ!AA28=GRID!$B$3:$U$3),0))*GRID!$P$36*(1-GRID!$P$37),0))</f>
        <v>83886</v>
      </c>
      <c r="N99" s="8" cm="1">
        <f t="array" ref="N99">IF($I$2="Тариф для жителей ЮФО",
INDEX(GRID!$B$18:$U$29,MATCH($M$7,GRID!$A$18:$A$29,0),MATCH(1,($U$2=GRID!$B$1:$U$1)*(КАЛЕНДАРЬ!AA28=GRID!$B$3:$U$3),0))*GRID!$P$36,
ROUNDUP(INDEX(GRID!$B$18:$U$29,MATCH($M$7,GRID!$A$18:$A$29,0),MATCH(1,($U$2=GRID!$B$1:$U$1)*(КАЛЕНДАРЬ!AA28=GRID!$B$3:$U$3),0))*GRID!$P$36*(1-GRID!$P$37),0))</f>
        <v>88536</v>
      </c>
      <c r="O99" s="57" t="s">
        <v>119</v>
      </c>
      <c r="P99" s="8" cm="1">
        <f t="array" ref="P99">IF($I$2="Тариф для жителей ЮФО",
INDEX(GRID!$B$18:$U$29,MATCH($P$7,GRID!$A$18:$A$29,0),MATCH(1,($U$2=GRID!$B$1:$U$1)*(КАЛЕНДАРЬ!AA28=GRID!$B$3:$U$3),0))*GRID!$P$36,
ROUNDUP(INDEX(GRID!$B$18:$U$29,MATCH($P$7,GRID!$A$18:$A$29,0),MATCH(1,($U$2=GRID!$B$1:$U$1)*(КАЛЕНДАРЬ!AA28=GRID!$B$3:$U$3),0))*GRID!$P$36*(1-GRID!$P$37),0))</f>
        <v>160797</v>
      </c>
      <c r="Q99" s="57" t="s">
        <v>119</v>
      </c>
      <c r="R99" s="57" t="s">
        <v>119</v>
      </c>
      <c r="S99" s="57" t="s">
        <v>119</v>
      </c>
      <c r="T99" s="57" t="s">
        <v>119</v>
      </c>
    </row>
    <row r="100" spans="1:20" hidden="1">
      <c r="A100" s="148" t="s">
        <v>16</v>
      </c>
      <c r="B100" s="149">
        <v>26</v>
      </c>
      <c r="C100" s="8" cm="1">
        <f t="array" ref="C100">IF($I$2="Тариф для жителей ЮФО",
INDEX(GRID!$B$4:$U$15,MATCH($C$7,GRID!$A$4:$A$15,0),MATCH(1,($U$2=GRID!$B$1:$U$1)*(КАЛЕНДАРЬ!AA29=GRID!$B$3:$U$3),0))*GRID!$P$36,
ROUNDUP(INDEX(GRID!$B$4:$U$15,MATCH($C$7,GRID!$A$4:$A$15,0),MATCH(1,($U$2=GRID!$B$1:$U$1)*(КАЛЕНДАРЬ!AA29=GRID!$B$3:$U$3),0))*GRID!$P$36*(1-GRID!$P$37),0))</f>
        <v>37293</v>
      </c>
      <c r="D100" s="8" cm="1">
        <f t="array" ref="D100">IF($I$2="Тариф для жителей ЮФО",
INDEX(GRID!$B$18:$U$29,MATCH($C$7,GRID!$A$18:$A$29,0),MATCH(1,($U$2=GRID!$B$1:$U$1)*(КАЛЕНДАРЬ!AA29=GRID!$B$3:$U$3),0))*GRID!$P$36,
ROUNDUP(INDEX(GRID!$B$18:$U$29,MATCH($C$7,GRID!$A$18:$A$29,0),MATCH(1,($U$2=GRID!$B$1:$U$1)*(КАЛЕНДАРЬ!AA29=GRID!$B$3:$U$3),0))*GRID!$P$36*(1-GRID!$P$37),0))</f>
        <v>41943</v>
      </c>
      <c r="E100" s="8" cm="1">
        <f t="array" ref="E100">IF($I$2="Тариф для жителей ЮФО",
INDEX(GRID!$B$4:$U$15,MATCH($E$7,GRID!$A$4:$A$15,0),MATCH(1,($U$2=GRID!$B$1:$U$1)*(КАЛЕНДАРЬ!AA29=GRID!$B$3:$U$3),0))*GRID!$P$36,
ROUNDUP(INDEX(GRID!$B$4:$U$15,MATCH($E$7,GRID!$A$4:$A$15,0),MATCH(1,($U$2=GRID!$B$1:$U$1)*(КАЛЕНДАРЬ!AA29=GRID!$B$3:$U$3),0))*GRID!$P$36*(1-GRID!$P$37),0))</f>
        <v>44547</v>
      </c>
      <c r="F100" s="8" cm="1">
        <f t="array" ref="F100">IF($I$2="Тариф для жителей ЮФО",
INDEX(GRID!$B$18:$U$29,MATCH($E$7,GRID!$A$18:$A$29,0),MATCH(1,($U$2=GRID!$B$1:$U$1)*(КАЛЕНДАРЬ!AA29=GRID!$B$3:$U$3),0))*GRID!$P$36,
ROUNDUP(INDEX(GRID!$B$18:$U$29,MATCH($E$7,GRID!$A$18:$A$29,0),MATCH(1,($U$2=GRID!$B$1:$U$1)*(КАЛЕНДАРЬ!AA29=GRID!$B$3:$U$3),0))*GRID!$P$36*(1-GRID!$P$37),0))</f>
        <v>49197</v>
      </c>
      <c r="G100" s="57" t="s">
        <v>119</v>
      </c>
      <c r="H100" s="57" t="s">
        <v>119</v>
      </c>
      <c r="I100" s="8" cm="1">
        <f t="array" ref="I100">IF($I$2="Тариф для жителей ЮФО",
INDEX(GRID!$B$4:$U$15,MATCH($I$7,GRID!$A$4:$A$15,0),MATCH(1,($U$2=GRID!$B$1:$U$1)*(КАЛЕНДАРЬ!AA29=GRID!$B$3:$U$3),0))*GRID!$P$36,
ROUNDUP(INDEX(GRID!$B$4:$U$15,MATCH($I$7,GRID!$A$4:$A$15,0),MATCH(1,($U$2=GRID!$B$1:$U$1)*(КАЛЕНДАРЬ!AA29=GRID!$B$3:$U$3),0))*GRID!$P$36*(1-GRID!$P$37),0))</f>
        <v>56637</v>
      </c>
      <c r="J100" s="8" cm="1">
        <f t="array" ref="J100">IF($I$2="Тариф для жителей ЮФО",
INDEX(GRID!$B$18:$U$29,MATCH($I$7,GRID!$A$18:$A$29,0),MATCH(1,($U$2=GRID!$B$1:$U$1)*(КАЛЕНДАРЬ!AA29=GRID!$B$3:$U$3),0))*GRID!$P$36,
ROUNDUP(INDEX(GRID!$B$18:$U$29,MATCH($I$7,GRID!$A$18:$A$29,0),MATCH(1,($U$2=GRID!$B$1:$U$1)*(КАЛЕНДАРЬ!AA29=GRID!$B$3:$U$3),0))*GRID!$P$36*(1-GRID!$P$37),0))</f>
        <v>61287</v>
      </c>
      <c r="K100" s="57" t="s">
        <v>119</v>
      </c>
      <c r="L100" s="57" t="s">
        <v>119</v>
      </c>
      <c r="M100" s="8" cm="1">
        <f t="array" ref="M100">IF($I$2="Тариф для жителей ЮФО",
INDEX(GRID!$B$4:$U$15,MATCH($M$7,GRID!$A$4:$A$15,0),MATCH(1,($U$2=GRID!$B$1:$U$1)*(КАЛЕНДАРЬ!AA29=GRID!$B$3:$U$3),0))*GRID!$P$36,
ROUNDUP(INDEX(GRID!$B$4:$U$15,MATCH($M$7,GRID!$A$4:$A$15,0),MATCH(1,($U$2=GRID!$B$1:$U$1)*(КАЛЕНДАРЬ!AA29=GRID!$B$3:$U$3),0))*GRID!$P$36*(1-GRID!$P$37),0))</f>
        <v>83886</v>
      </c>
      <c r="N100" s="8" cm="1">
        <f t="array" ref="N100">IF($I$2="Тариф для жителей ЮФО",
INDEX(GRID!$B$18:$U$29,MATCH($M$7,GRID!$A$18:$A$29,0),MATCH(1,($U$2=GRID!$B$1:$U$1)*(КАЛЕНДАРЬ!AA29=GRID!$B$3:$U$3),0))*GRID!$P$36,
ROUNDUP(INDEX(GRID!$B$18:$U$29,MATCH($M$7,GRID!$A$18:$A$29,0),MATCH(1,($U$2=GRID!$B$1:$U$1)*(КАЛЕНДАРЬ!AA29=GRID!$B$3:$U$3),0))*GRID!$P$36*(1-GRID!$P$37),0))</f>
        <v>88536</v>
      </c>
      <c r="O100" s="57" t="s">
        <v>119</v>
      </c>
      <c r="P100" s="8" cm="1">
        <f t="array" ref="P100">IF($I$2="Тариф для жителей ЮФО",
INDEX(GRID!$B$18:$U$29,MATCH($P$7,GRID!$A$18:$A$29,0),MATCH(1,($U$2=GRID!$B$1:$U$1)*(КАЛЕНДАРЬ!AA29=GRID!$B$3:$U$3),0))*GRID!$P$36,
ROUNDUP(INDEX(GRID!$B$18:$U$29,MATCH($P$7,GRID!$A$18:$A$29,0),MATCH(1,($U$2=GRID!$B$1:$U$1)*(КАЛЕНДАРЬ!AA29=GRID!$B$3:$U$3),0))*GRID!$P$36*(1-GRID!$P$37),0))</f>
        <v>160797</v>
      </c>
      <c r="Q100" s="57" t="s">
        <v>119</v>
      </c>
      <c r="R100" s="57" t="s">
        <v>119</v>
      </c>
      <c r="S100" s="57" t="s">
        <v>119</v>
      </c>
      <c r="T100" s="57" t="s">
        <v>119</v>
      </c>
    </row>
    <row r="101" spans="1:20" hidden="1">
      <c r="A101" s="148" t="s">
        <v>17</v>
      </c>
      <c r="B101" s="149">
        <v>27</v>
      </c>
      <c r="C101" s="8" cm="1">
        <f t="array" ref="C101">IF($I$2="Тариф для жителей ЮФО",
INDEX(GRID!$B$4:$U$15,MATCH($C$7,GRID!$A$4:$A$15,0),MATCH(1,($U$2=GRID!$B$1:$U$1)*(КАЛЕНДАРЬ!AA30=GRID!$B$3:$U$3),0))*GRID!$P$36,
ROUNDUP(INDEX(GRID!$B$4:$U$15,MATCH($C$7,GRID!$A$4:$A$15,0),MATCH(1,($U$2=GRID!$B$1:$U$1)*(КАЛЕНДАРЬ!AA30=GRID!$B$3:$U$3),0))*GRID!$P$36*(1-GRID!$P$37),0))</f>
        <v>37293</v>
      </c>
      <c r="D101" s="8" cm="1">
        <f t="array" ref="D101">IF($I$2="Тариф для жителей ЮФО",
INDEX(GRID!$B$18:$U$29,MATCH($C$7,GRID!$A$18:$A$29,0),MATCH(1,($U$2=GRID!$B$1:$U$1)*(КАЛЕНДАРЬ!AA30=GRID!$B$3:$U$3),0))*GRID!$P$36,
ROUNDUP(INDEX(GRID!$B$18:$U$29,MATCH($C$7,GRID!$A$18:$A$29,0),MATCH(1,($U$2=GRID!$B$1:$U$1)*(КАЛЕНДАРЬ!AA30=GRID!$B$3:$U$3),0))*GRID!$P$36*(1-GRID!$P$37),0))</f>
        <v>41943</v>
      </c>
      <c r="E101" s="8" cm="1">
        <f t="array" ref="E101">IF($I$2="Тариф для жителей ЮФО",
INDEX(GRID!$B$4:$U$15,MATCH($E$7,GRID!$A$4:$A$15,0),MATCH(1,($U$2=GRID!$B$1:$U$1)*(КАЛЕНДАРЬ!AA30=GRID!$B$3:$U$3),0))*GRID!$P$36,
ROUNDUP(INDEX(GRID!$B$4:$U$15,MATCH($E$7,GRID!$A$4:$A$15,0),MATCH(1,($U$2=GRID!$B$1:$U$1)*(КАЛЕНДАРЬ!AA30=GRID!$B$3:$U$3),0))*GRID!$P$36*(1-GRID!$P$37),0))</f>
        <v>44547</v>
      </c>
      <c r="F101" s="8" cm="1">
        <f t="array" ref="F101">IF($I$2="Тариф для жителей ЮФО",
INDEX(GRID!$B$18:$U$29,MATCH($E$7,GRID!$A$18:$A$29,0),MATCH(1,($U$2=GRID!$B$1:$U$1)*(КАЛЕНДАРЬ!AA30=GRID!$B$3:$U$3),0))*GRID!$P$36,
ROUNDUP(INDEX(GRID!$B$18:$U$29,MATCH($E$7,GRID!$A$18:$A$29,0),MATCH(1,($U$2=GRID!$B$1:$U$1)*(КАЛЕНДАРЬ!AA30=GRID!$B$3:$U$3),0))*GRID!$P$36*(1-GRID!$P$37),0))</f>
        <v>49197</v>
      </c>
      <c r="G101" s="57" t="s">
        <v>119</v>
      </c>
      <c r="H101" s="57" t="s">
        <v>119</v>
      </c>
      <c r="I101" s="8" cm="1">
        <f t="array" ref="I101">IF($I$2="Тариф для жителей ЮФО",
INDEX(GRID!$B$4:$U$15,MATCH($I$7,GRID!$A$4:$A$15,0),MATCH(1,($U$2=GRID!$B$1:$U$1)*(КАЛЕНДАРЬ!AA30=GRID!$B$3:$U$3),0))*GRID!$P$36,
ROUNDUP(INDEX(GRID!$B$4:$U$15,MATCH($I$7,GRID!$A$4:$A$15,0),MATCH(1,($U$2=GRID!$B$1:$U$1)*(КАЛЕНДАРЬ!AA30=GRID!$B$3:$U$3),0))*GRID!$P$36*(1-GRID!$P$37),0))</f>
        <v>56637</v>
      </c>
      <c r="J101" s="8" cm="1">
        <f t="array" ref="J101">IF($I$2="Тариф для жителей ЮФО",
INDEX(GRID!$B$18:$U$29,MATCH($I$7,GRID!$A$18:$A$29,0),MATCH(1,($U$2=GRID!$B$1:$U$1)*(КАЛЕНДАРЬ!AA30=GRID!$B$3:$U$3),0))*GRID!$P$36,
ROUNDUP(INDEX(GRID!$B$18:$U$29,MATCH($I$7,GRID!$A$18:$A$29,0),MATCH(1,($U$2=GRID!$B$1:$U$1)*(КАЛЕНДАРЬ!AA30=GRID!$B$3:$U$3),0))*GRID!$P$36*(1-GRID!$P$37),0))</f>
        <v>61287</v>
      </c>
      <c r="K101" s="57" t="s">
        <v>119</v>
      </c>
      <c r="L101" s="57" t="s">
        <v>119</v>
      </c>
      <c r="M101" s="8" cm="1">
        <f t="array" ref="M101">IF($I$2="Тариф для жителей ЮФО",
INDEX(GRID!$B$4:$U$15,MATCH($M$7,GRID!$A$4:$A$15,0),MATCH(1,($U$2=GRID!$B$1:$U$1)*(КАЛЕНДАРЬ!AA30=GRID!$B$3:$U$3),0))*GRID!$P$36,
ROUNDUP(INDEX(GRID!$B$4:$U$15,MATCH($M$7,GRID!$A$4:$A$15,0),MATCH(1,($U$2=GRID!$B$1:$U$1)*(КАЛЕНДАРЬ!AA30=GRID!$B$3:$U$3),0))*GRID!$P$36*(1-GRID!$P$37),0))</f>
        <v>83886</v>
      </c>
      <c r="N101" s="8" cm="1">
        <f t="array" ref="N101">IF($I$2="Тариф для жителей ЮФО",
INDEX(GRID!$B$18:$U$29,MATCH($M$7,GRID!$A$18:$A$29,0),MATCH(1,($U$2=GRID!$B$1:$U$1)*(КАЛЕНДАРЬ!AA30=GRID!$B$3:$U$3),0))*GRID!$P$36,
ROUNDUP(INDEX(GRID!$B$18:$U$29,MATCH($M$7,GRID!$A$18:$A$29,0),MATCH(1,($U$2=GRID!$B$1:$U$1)*(КАЛЕНДАРЬ!AA30=GRID!$B$3:$U$3),0))*GRID!$P$36*(1-GRID!$P$37),0))</f>
        <v>88536</v>
      </c>
      <c r="O101" s="57" t="s">
        <v>119</v>
      </c>
      <c r="P101" s="8" cm="1">
        <f t="array" ref="P101">IF($I$2="Тариф для жителей ЮФО",
INDEX(GRID!$B$18:$U$29,MATCH($P$7,GRID!$A$18:$A$29,0),MATCH(1,($U$2=GRID!$B$1:$U$1)*(КАЛЕНДАРЬ!AA30=GRID!$B$3:$U$3),0))*GRID!$P$36,
ROUNDUP(INDEX(GRID!$B$18:$U$29,MATCH($P$7,GRID!$A$18:$A$29,0),MATCH(1,($U$2=GRID!$B$1:$U$1)*(КАЛЕНДАРЬ!AA30=GRID!$B$3:$U$3),0))*GRID!$P$36*(1-GRID!$P$37),0))</f>
        <v>160797</v>
      </c>
      <c r="Q101" s="57" t="s">
        <v>119</v>
      </c>
      <c r="R101" s="57" t="s">
        <v>119</v>
      </c>
      <c r="S101" s="57" t="s">
        <v>119</v>
      </c>
      <c r="T101" s="57" t="s">
        <v>119</v>
      </c>
    </row>
    <row r="102" spans="1:20" hidden="1">
      <c r="A102" s="148" t="s">
        <v>11</v>
      </c>
      <c r="B102" s="149">
        <v>28</v>
      </c>
      <c r="C102" s="8" cm="1">
        <f t="array" ref="C102">IF($I$2="Тариф для жителей ЮФО",
INDEX(GRID!$B$4:$U$15,MATCH($C$7,GRID!$A$4:$A$15,0),MATCH(1,($U$2=GRID!$B$1:$U$1)*(КАЛЕНДАРЬ!AA31=GRID!$B$3:$U$3),0))*GRID!$P$36,
ROUNDUP(INDEX(GRID!$B$4:$U$15,MATCH($C$7,GRID!$A$4:$A$15,0),MATCH(1,($U$2=GRID!$B$1:$U$1)*(КАЛЕНДАРЬ!AA31=GRID!$B$3:$U$3),0))*GRID!$P$36*(1-GRID!$P$37),0))</f>
        <v>33945</v>
      </c>
      <c r="D102" s="8" cm="1">
        <f t="array" ref="D102">IF($I$2="Тариф для жителей ЮФО",
INDEX(GRID!$B$18:$U$29,MATCH($C$7,GRID!$A$18:$A$29,0),MATCH(1,($U$2=GRID!$B$1:$U$1)*(КАЛЕНДАРЬ!AA31=GRID!$B$3:$U$3),0))*GRID!$P$36,
ROUNDUP(INDEX(GRID!$B$18:$U$29,MATCH($C$7,GRID!$A$18:$A$29,0),MATCH(1,($U$2=GRID!$B$1:$U$1)*(КАЛЕНДАРЬ!AA31=GRID!$B$3:$U$3),0))*GRID!$P$36*(1-GRID!$P$37),0))</f>
        <v>38595</v>
      </c>
      <c r="E102" s="8" cm="1">
        <f t="array" ref="E102">IF($I$2="Тариф для жителей ЮФО",
INDEX(GRID!$B$4:$U$15,MATCH($E$7,GRID!$A$4:$A$15,0),MATCH(1,($U$2=GRID!$B$1:$U$1)*(КАЛЕНДАРЬ!AA31=GRID!$B$3:$U$3),0))*GRID!$P$36,
ROUNDUP(INDEX(GRID!$B$4:$U$15,MATCH($E$7,GRID!$A$4:$A$15,0),MATCH(1,($U$2=GRID!$B$1:$U$1)*(КАЛЕНДАРЬ!AA31=GRID!$B$3:$U$3),0))*GRID!$P$36*(1-GRID!$P$37),0))</f>
        <v>40641</v>
      </c>
      <c r="F102" s="8" cm="1">
        <f t="array" ref="F102">IF($I$2="Тариф для жителей ЮФО",
INDEX(GRID!$B$18:$U$29,MATCH($E$7,GRID!$A$18:$A$29,0),MATCH(1,($U$2=GRID!$B$1:$U$1)*(КАЛЕНДАРЬ!AA31=GRID!$B$3:$U$3),0))*GRID!$P$36,
ROUNDUP(INDEX(GRID!$B$18:$U$29,MATCH($E$7,GRID!$A$18:$A$29,0),MATCH(1,($U$2=GRID!$B$1:$U$1)*(КАЛЕНДАРЬ!AA31=GRID!$B$3:$U$3),0))*GRID!$P$36*(1-GRID!$P$37),0))</f>
        <v>45291</v>
      </c>
      <c r="G102" s="57" t="s">
        <v>119</v>
      </c>
      <c r="H102" s="57" t="s">
        <v>119</v>
      </c>
      <c r="I102" s="8" cm="1">
        <f t="array" ref="I102">IF($I$2="Тариф для жителей ЮФО",
INDEX(GRID!$B$4:$U$15,MATCH($I$7,GRID!$A$4:$A$15,0),MATCH(1,($U$2=GRID!$B$1:$U$1)*(КАЛЕНДАРЬ!AA31=GRID!$B$3:$U$3),0))*GRID!$P$36,
ROUNDUP(INDEX(GRID!$B$4:$U$15,MATCH($I$7,GRID!$A$4:$A$15,0),MATCH(1,($U$2=GRID!$B$1:$U$1)*(КАЛЕНДАРЬ!AA31=GRID!$B$3:$U$3),0))*GRID!$P$36*(1-GRID!$P$37),0))</f>
        <v>52266</v>
      </c>
      <c r="J102" s="8" cm="1">
        <f t="array" ref="J102">IF($I$2="Тариф для жителей ЮФО",
INDEX(GRID!$B$18:$U$29,MATCH($I$7,GRID!$A$18:$A$29,0),MATCH(1,($U$2=GRID!$B$1:$U$1)*(КАЛЕНДАРЬ!AA31=GRID!$B$3:$U$3),0))*GRID!$P$36,
ROUNDUP(INDEX(GRID!$B$18:$U$29,MATCH($I$7,GRID!$A$18:$A$29,0),MATCH(1,($U$2=GRID!$B$1:$U$1)*(КАЛЕНДАРЬ!AA31=GRID!$B$3:$U$3),0))*GRID!$P$36*(1-GRID!$P$37),0))</f>
        <v>56916</v>
      </c>
      <c r="K102" s="57" t="s">
        <v>119</v>
      </c>
      <c r="L102" s="57" t="s">
        <v>119</v>
      </c>
      <c r="M102" s="8" cm="1">
        <f t="array" ref="M102">IF($I$2="Тариф для жителей ЮФО",
INDEX(GRID!$B$4:$U$15,MATCH($M$7,GRID!$A$4:$A$15,0),MATCH(1,($U$2=GRID!$B$1:$U$1)*(КАЛЕНДАРЬ!AA31=GRID!$B$3:$U$3),0))*GRID!$P$36,
ROUNDUP(INDEX(GRID!$B$4:$U$15,MATCH($M$7,GRID!$A$4:$A$15,0),MATCH(1,($U$2=GRID!$B$1:$U$1)*(КАЛЕНДАРЬ!AA31=GRID!$B$3:$U$3),0))*GRID!$P$36*(1-GRID!$P$37),0))</f>
        <v>78399</v>
      </c>
      <c r="N102" s="8" cm="1">
        <f t="array" ref="N102">IF($I$2="Тариф для жителей ЮФО",
INDEX(GRID!$B$18:$U$29,MATCH($M$7,GRID!$A$18:$A$29,0),MATCH(1,($U$2=GRID!$B$1:$U$1)*(КАЛЕНДАРЬ!AA31=GRID!$B$3:$U$3),0))*GRID!$P$36,
ROUNDUP(INDEX(GRID!$B$18:$U$29,MATCH($M$7,GRID!$A$18:$A$29,0),MATCH(1,($U$2=GRID!$B$1:$U$1)*(КАЛЕНДАРЬ!AA31=GRID!$B$3:$U$3),0))*GRID!$P$36*(1-GRID!$P$37),0))</f>
        <v>83049</v>
      </c>
      <c r="O102" s="57" t="s">
        <v>119</v>
      </c>
      <c r="P102" s="8" cm="1">
        <f t="array" ref="P102">IF($I$2="Тариф для жителей ЮФО",
INDEX(GRID!$B$18:$U$29,MATCH($P$7,GRID!$A$18:$A$29,0),MATCH(1,($U$2=GRID!$B$1:$U$1)*(КАЛЕНДАРЬ!AA31=GRID!$B$3:$U$3),0))*GRID!$P$36,
ROUNDUP(INDEX(GRID!$B$18:$U$29,MATCH($P$7,GRID!$A$18:$A$29,0),MATCH(1,($U$2=GRID!$B$1:$U$1)*(КАЛЕНДАРЬ!AA31=GRID!$B$3:$U$3),0))*GRID!$P$36*(1-GRID!$P$37),0))</f>
        <v>153636</v>
      </c>
      <c r="Q102" s="57" t="s">
        <v>119</v>
      </c>
      <c r="R102" s="57" t="s">
        <v>119</v>
      </c>
      <c r="S102" s="57" t="s">
        <v>119</v>
      </c>
      <c r="T102" s="57" t="s">
        <v>119</v>
      </c>
    </row>
    <row r="103" spans="1:20" hidden="1">
      <c r="A103" s="148" t="s">
        <v>12</v>
      </c>
      <c r="B103" s="149">
        <v>29</v>
      </c>
      <c r="C103" s="8" cm="1">
        <f t="array" ref="C103">IF($I$2="Тариф для жителей ЮФО",
INDEX(GRID!$B$4:$U$15,MATCH($C$7,GRID!$A$4:$A$15,0),MATCH(1,($U$2=GRID!$B$1:$U$1)*(КАЛЕНДАРЬ!AA32=GRID!$B$3:$U$3),0))*GRID!$P$36,
ROUNDUP(INDEX(GRID!$B$4:$U$15,MATCH($C$7,GRID!$A$4:$A$15,0),MATCH(1,($U$2=GRID!$B$1:$U$1)*(КАЛЕНДАРЬ!AA32=GRID!$B$3:$U$3),0))*GRID!$P$36*(1-GRID!$P$37),0))</f>
        <v>33945</v>
      </c>
      <c r="D103" s="8" cm="1">
        <f t="array" ref="D103">IF($I$2="Тариф для жителей ЮФО",
INDEX(GRID!$B$18:$U$29,MATCH($C$7,GRID!$A$18:$A$29,0),MATCH(1,($U$2=GRID!$B$1:$U$1)*(КАЛЕНДАРЬ!AA32=GRID!$B$3:$U$3),0))*GRID!$P$36,
ROUNDUP(INDEX(GRID!$B$18:$U$29,MATCH($C$7,GRID!$A$18:$A$29,0),MATCH(1,($U$2=GRID!$B$1:$U$1)*(КАЛЕНДАРЬ!AA32=GRID!$B$3:$U$3),0))*GRID!$P$36*(1-GRID!$P$37),0))</f>
        <v>38595</v>
      </c>
      <c r="E103" s="8" cm="1">
        <f t="array" ref="E103">IF($I$2="Тариф для жителей ЮФО",
INDEX(GRID!$B$4:$U$15,MATCH($E$7,GRID!$A$4:$A$15,0),MATCH(1,($U$2=GRID!$B$1:$U$1)*(КАЛЕНДАРЬ!AA32=GRID!$B$3:$U$3),0))*GRID!$P$36,
ROUNDUP(INDEX(GRID!$B$4:$U$15,MATCH($E$7,GRID!$A$4:$A$15,0),MATCH(1,($U$2=GRID!$B$1:$U$1)*(КАЛЕНДАРЬ!AA32=GRID!$B$3:$U$3),0))*GRID!$P$36*(1-GRID!$P$37),0))</f>
        <v>40641</v>
      </c>
      <c r="F103" s="8" cm="1">
        <f t="array" ref="F103">IF($I$2="Тариф для жителей ЮФО",
INDEX(GRID!$B$18:$U$29,MATCH($E$7,GRID!$A$18:$A$29,0),MATCH(1,($U$2=GRID!$B$1:$U$1)*(КАЛЕНДАРЬ!AA32=GRID!$B$3:$U$3),0))*GRID!$P$36,
ROUNDUP(INDEX(GRID!$B$18:$U$29,MATCH($E$7,GRID!$A$18:$A$29,0),MATCH(1,($U$2=GRID!$B$1:$U$1)*(КАЛЕНДАРЬ!AA32=GRID!$B$3:$U$3),0))*GRID!$P$36*(1-GRID!$P$37),0))</f>
        <v>45291</v>
      </c>
      <c r="G103" s="57" t="s">
        <v>119</v>
      </c>
      <c r="H103" s="57" t="s">
        <v>119</v>
      </c>
      <c r="I103" s="8" cm="1">
        <f t="array" ref="I103">IF($I$2="Тариф для жителей ЮФО",
INDEX(GRID!$B$4:$U$15,MATCH($I$7,GRID!$A$4:$A$15,0),MATCH(1,($U$2=GRID!$B$1:$U$1)*(КАЛЕНДАРЬ!AA32=GRID!$B$3:$U$3),0))*GRID!$P$36,
ROUNDUP(INDEX(GRID!$B$4:$U$15,MATCH($I$7,GRID!$A$4:$A$15,0),MATCH(1,($U$2=GRID!$B$1:$U$1)*(КАЛЕНДАРЬ!AA32=GRID!$B$3:$U$3),0))*GRID!$P$36*(1-GRID!$P$37),0))</f>
        <v>52266</v>
      </c>
      <c r="J103" s="8" cm="1">
        <f t="array" ref="J103">IF($I$2="Тариф для жителей ЮФО",
INDEX(GRID!$B$18:$U$29,MATCH($I$7,GRID!$A$18:$A$29,0),MATCH(1,($U$2=GRID!$B$1:$U$1)*(КАЛЕНДАРЬ!AA32=GRID!$B$3:$U$3),0))*GRID!$P$36,
ROUNDUP(INDEX(GRID!$B$18:$U$29,MATCH($I$7,GRID!$A$18:$A$29,0),MATCH(1,($U$2=GRID!$B$1:$U$1)*(КАЛЕНДАРЬ!AA32=GRID!$B$3:$U$3),0))*GRID!$P$36*(1-GRID!$P$37),0))</f>
        <v>56916</v>
      </c>
      <c r="K103" s="57" t="s">
        <v>119</v>
      </c>
      <c r="L103" s="57" t="s">
        <v>119</v>
      </c>
      <c r="M103" s="8" cm="1">
        <f t="array" ref="M103">IF($I$2="Тариф для жителей ЮФО",
INDEX(GRID!$B$4:$U$15,MATCH($M$7,GRID!$A$4:$A$15,0),MATCH(1,($U$2=GRID!$B$1:$U$1)*(КАЛЕНДАРЬ!AA32=GRID!$B$3:$U$3),0))*GRID!$P$36,
ROUNDUP(INDEX(GRID!$B$4:$U$15,MATCH($M$7,GRID!$A$4:$A$15,0),MATCH(1,($U$2=GRID!$B$1:$U$1)*(КАЛЕНДАРЬ!AA32=GRID!$B$3:$U$3),0))*GRID!$P$36*(1-GRID!$P$37),0))</f>
        <v>78399</v>
      </c>
      <c r="N103" s="8" cm="1">
        <f t="array" ref="N103">IF($I$2="Тариф для жителей ЮФО",
INDEX(GRID!$B$18:$U$29,MATCH($M$7,GRID!$A$18:$A$29,0),MATCH(1,($U$2=GRID!$B$1:$U$1)*(КАЛЕНДАРЬ!AA32=GRID!$B$3:$U$3),0))*GRID!$P$36,
ROUNDUP(INDEX(GRID!$B$18:$U$29,MATCH($M$7,GRID!$A$18:$A$29,0),MATCH(1,($U$2=GRID!$B$1:$U$1)*(КАЛЕНДАРЬ!AA32=GRID!$B$3:$U$3),0))*GRID!$P$36*(1-GRID!$P$37),0))</f>
        <v>83049</v>
      </c>
      <c r="O103" s="57" t="s">
        <v>119</v>
      </c>
      <c r="P103" s="8" cm="1">
        <f t="array" ref="P103">IF($I$2="Тариф для жителей ЮФО",
INDEX(GRID!$B$18:$U$29,MATCH($P$7,GRID!$A$18:$A$29,0),MATCH(1,($U$2=GRID!$B$1:$U$1)*(КАЛЕНДАРЬ!AA32=GRID!$B$3:$U$3),0))*GRID!$P$36,
ROUNDUP(INDEX(GRID!$B$18:$U$29,MATCH($P$7,GRID!$A$18:$A$29,0),MATCH(1,($U$2=GRID!$B$1:$U$1)*(КАЛЕНДАРЬ!AA32=GRID!$B$3:$U$3),0))*GRID!$P$36*(1-GRID!$P$37),0))</f>
        <v>153636</v>
      </c>
      <c r="Q103" s="57" t="s">
        <v>119</v>
      </c>
      <c r="R103" s="57" t="s">
        <v>119</v>
      </c>
      <c r="S103" s="57" t="s">
        <v>119</v>
      </c>
      <c r="T103" s="57" t="s">
        <v>119</v>
      </c>
    </row>
    <row r="104" spans="1:20" hidden="1">
      <c r="A104" s="148" t="s">
        <v>13</v>
      </c>
      <c r="B104" s="149">
        <v>30</v>
      </c>
      <c r="C104" s="8" cm="1">
        <f t="array" ref="C104">IF($I$2="Тариф для жителей ЮФО",
INDEX(GRID!$B$4:$U$15,MATCH($C$7,GRID!$A$4:$A$15,0),MATCH(1,($U$2=GRID!$B$1:$U$1)*(КАЛЕНДАРЬ!AA33=GRID!$B$3:$U$3),0))*GRID!$P$36,
ROUNDUP(INDEX(GRID!$B$4:$U$15,MATCH($C$7,GRID!$A$4:$A$15,0),MATCH(1,($U$2=GRID!$B$1:$U$1)*(КАЛЕНДАРЬ!AA33=GRID!$B$3:$U$3),0))*GRID!$P$36*(1-GRID!$P$37),0))</f>
        <v>33945</v>
      </c>
      <c r="D104" s="8" cm="1">
        <f t="array" ref="D104">IF($I$2="Тариф для жителей ЮФО",
INDEX(GRID!$B$18:$U$29,MATCH($C$7,GRID!$A$18:$A$29,0),MATCH(1,($U$2=GRID!$B$1:$U$1)*(КАЛЕНДАРЬ!AA33=GRID!$B$3:$U$3),0))*GRID!$P$36,
ROUNDUP(INDEX(GRID!$B$18:$U$29,MATCH($C$7,GRID!$A$18:$A$29,0),MATCH(1,($U$2=GRID!$B$1:$U$1)*(КАЛЕНДАРЬ!AA33=GRID!$B$3:$U$3),0))*GRID!$P$36*(1-GRID!$P$37),0))</f>
        <v>38595</v>
      </c>
      <c r="E104" s="8" cm="1">
        <f t="array" ref="E104">IF($I$2="Тариф для жителей ЮФО",
INDEX(GRID!$B$4:$U$15,MATCH($E$7,GRID!$A$4:$A$15,0),MATCH(1,($U$2=GRID!$B$1:$U$1)*(КАЛЕНДАРЬ!AA33=GRID!$B$3:$U$3),0))*GRID!$P$36,
ROUNDUP(INDEX(GRID!$B$4:$U$15,MATCH($E$7,GRID!$A$4:$A$15,0),MATCH(1,($U$2=GRID!$B$1:$U$1)*(КАЛЕНДАРЬ!AA33=GRID!$B$3:$U$3),0))*GRID!$P$36*(1-GRID!$P$37),0))</f>
        <v>40641</v>
      </c>
      <c r="F104" s="8" cm="1">
        <f t="array" ref="F104">IF($I$2="Тариф для жителей ЮФО",
INDEX(GRID!$B$18:$U$29,MATCH($E$7,GRID!$A$18:$A$29,0),MATCH(1,($U$2=GRID!$B$1:$U$1)*(КАЛЕНДАРЬ!AA33=GRID!$B$3:$U$3),0))*GRID!$P$36,
ROUNDUP(INDEX(GRID!$B$18:$U$29,MATCH($E$7,GRID!$A$18:$A$29,0),MATCH(1,($U$2=GRID!$B$1:$U$1)*(КАЛЕНДАРЬ!AA33=GRID!$B$3:$U$3),0))*GRID!$P$36*(1-GRID!$P$37),0))</f>
        <v>45291</v>
      </c>
      <c r="G104" s="57" t="s">
        <v>119</v>
      </c>
      <c r="H104" s="57" t="s">
        <v>119</v>
      </c>
      <c r="I104" s="8" cm="1">
        <f t="array" ref="I104">IF($I$2="Тариф для жителей ЮФО",
INDEX(GRID!$B$4:$U$15,MATCH($I$7,GRID!$A$4:$A$15,0),MATCH(1,($U$2=GRID!$B$1:$U$1)*(КАЛЕНДАРЬ!AA33=GRID!$B$3:$U$3),0))*GRID!$P$36,
ROUNDUP(INDEX(GRID!$B$4:$U$15,MATCH($I$7,GRID!$A$4:$A$15,0),MATCH(1,($U$2=GRID!$B$1:$U$1)*(КАЛЕНДАРЬ!AA33=GRID!$B$3:$U$3),0))*GRID!$P$36*(1-GRID!$P$37),0))</f>
        <v>52266</v>
      </c>
      <c r="J104" s="8" cm="1">
        <f t="array" ref="J104">IF($I$2="Тариф для жителей ЮФО",
INDEX(GRID!$B$18:$U$29,MATCH($I$7,GRID!$A$18:$A$29,0),MATCH(1,($U$2=GRID!$B$1:$U$1)*(КАЛЕНДАРЬ!AA33=GRID!$B$3:$U$3),0))*GRID!$P$36,
ROUNDUP(INDEX(GRID!$B$18:$U$29,MATCH($I$7,GRID!$A$18:$A$29,0),MATCH(1,($U$2=GRID!$B$1:$U$1)*(КАЛЕНДАРЬ!AA33=GRID!$B$3:$U$3),0))*GRID!$P$36*(1-GRID!$P$37),0))</f>
        <v>56916</v>
      </c>
      <c r="K104" s="57" t="s">
        <v>119</v>
      </c>
      <c r="L104" s="57" t="s">
        <v>119</v>
      </c>
      <c r="M104" s="8" cm="1">
        <f t="array" ref="M104">IF($I$2="Тариф для жителей ЮФО",
INDEX(GRID!$B$4:$U$15,MATCH($M$7,GRID!$A$4:$A$15,0),MATCH(1,($U$2=GRID!$B$1:$U$1)*(КАЛЕНДАРЬ!AA33=GRID!$B$3:$U$3),0))*GRID!$P$36,
ROUNDUP(INDEX(GRID!$B$4:$U$15,MATCH($M$7,GRID!$A$4:$A$15,0),MATCH(1,($U$2=GRID!$B$1:$U$1)*(КАЛЕНДАРЬ!AA33=GRID!$B$3:$U$3),0))*GRID!$P$36*(1-GRID!$P$37),0))</f>
        <v>78399</v>
      </c>
      <c r="N104" s="8" cm="1">
        <f t="array" ref="N104">IF($I$2="Тариф для жителей ЮФО",
INDEX(GRID!$B$18:$U$29,MATCH($M$7,GRID!$A$18:$A$29,0),MATCH(1,($U$2=GRID!$B$1:$U$1)*(КАЛЕНДАРЬ!AA33=GRID!$B$3:$U$3),0))*GRID!$P$36,
ROUNDUP(INDEX(GRID!$B$18:$U$29,MATCH($M$7,GRID!$A$18:$A$29,0),MATCH(1,($U$2=GRID!$B$1:$U$1)*(КАЛЕНДАРЬ!AA33=GRID!$B$3:$U$3),0))*GRID!$P$36*(1-GRID!$P$37),0))</f>
        <v>83049</v>
      </c>
      <c r="O104" s="57" t="s">
        <v>119</v>
      </c>
      <c r="P104" s="8" cm="1">
        <f t="array" ref="P104">IF($I$2="Тариф для жителей ЮФО",
INDEX(GRID!$B$18:$U$29,MATCH($P$7,GRID!$A$18:$A$29,0),MATCH(1,($U$2=GRID!$B$1:$U$1)*(КАЛЕНДАРЬ!AA33=GRID!$B$3:$U$3),0))*GRID!$P$36,
ROUNDUP(INDEX(GRID!$B$18:$U$29,MATCH($P$7,GRID!$A$18:$A$29,0),MATCH(1,($U$2=GRID!$B$1:$U$1)*(КАЛЕНДАРЬ!AA33=GRID!$B$3:$U$3),0))*GRID!$P$36*(1-GRID!$P$37),0))</f>
        <v>153636</v>
      </c>
      <c r="Q104" s="57" t="s">
        <v>119</v>
      </c>
      <c r="R104" s="57" t="s">
        <v>119</v>
      </c>
      <c r="S104" s="57" t="s">
        <v>119</v>
      </c>
      <c r="T104" s="57" t="s">
        <v>119</v>
      </c>
    </row>
    <row r="105" spans="1:20">
      <c r="A105" s="146"/>
      <c r="B105" s="147"/>
      <c r="C105" s="100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</row>
    <row r="106" spans="1:20" s="9" customFormat="1" ht="17.25" customHeight="1">
      <c r="A106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06" s="171"/>
      <c r="C106" s="171"/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</row>
    <row r="107" spans="1:20">
      <c r="A107" s="172" t="s">
        <v>109</v>
      </c>
      <c r="B107" s="173"/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</row>
    <row r="108" spans="1:20" ht="56.25" customHeight="1">
      <c r="A108" s="174" t="s">
        <v>8</v>
      </c>
      <c r="B108" s="175"/>
      <c r="C108" s="178" t="s">
        <v>101</v>
      </c>
      <c r="D108" s="179"/>
      <c r="E108" s="164" t="s">
        <v>93</v>
      </c>
      <c r="F108" s="165"/>
      <c r="G108" s="166" t="s">
        <v>94</v>
      </c>
      <c r="H108" s="166"/>
      <c r="I108" s="208" t="s">
        <v>95</v>
      </c>
      <c r="J108" s="208"/>
      <c r="K108" s="169" t="s">
        <v>96</v>
      </c>
      <c r="L108" s="169"/>
      <c r="M108" s="170" t="s">
        <v>97</v>
      </c>
      <c r="N108" s="170"/>
      <c r="O108" s="21" t="s">
        <v>71</v>
      </c>
      <c r="P108" s="22" t="s">
        <v>72</v>
      </c>
      <c r="Q108" s="23" t="s">
        <v>73</v>
      </c>
      <c r="R108" s="24" t="s">
        <v>74</v>
      </c>
      <c r="S108" s="25" t="s">
        <v>75</v>
      </c>
      <c r="T108" s="26" t="s">
        <v>76</v>
      </c>
    </row>
    <row r="109" spans="1:20">
      <c r="A109" s="176"/>
      <c r="B109" s="177"/>
      <c r="C109" s="27" t="s">
        <v>9</v>
      </c>
      <c r="D109" s="27" t="s">
        <v>10</v>
      </c>
      <c r="E109" s="27" t="s">
        <v>9</v>
      </c>
      <c r="F109" s="27" t="s">
        <v>10</v>
      </c>
      <c r="G109" s="27" t="s">
        <v>9</v>
      </c>
      <c r="H109" s="27" t="s">
        <v>10</v>
      </c>
      <c r="I109" s="27" t="s">
        <v>9</v>
      </c>
      <c r="J109" s="27" t="s">
        <v>10</v>
      </c>
      <c r="K109" s="27" t="s">
        <v>9</v>
      </c>
      <c r="L109" s="27" t="s">
        <v>10</v>
      </c>
      <c r="M109" s="27" t="s">
        <v>9</v>
      </c>
      <c r="N109" s="27" t="s">
        <v>10</v>
      </c>
      <c r="O109" s="27" t="s">
        <v>99</v>
      </c>
      <c r="P109" s="27" t="s">
        <v>100</v>
      </c>
      <c r="Q109" s="27" t="s">
        <v>100</v>
      </c>
      <c r="R109" s="27" t="s">
        <v>100</v>
      </c>
      <c r="S109" s="27" t="s">
        <v>100</v>
      </c>
      <c r="T109" s="27" t="s">
        <v>100</v>
      </c>
    </row>
    <row r="110" spans="1:20" hidden="1">
      <c r="A110" s="148" t="s">
        <v>14</v>
      </c>
      <c r="B110" s="149">
        <v>1</v>
      </c>
      <c r="C110" s="8" cm="1">
        <f t="array" ref="C110">IF($I$2="Тариф для жителей ЮФО",
INDEX(GRID!$B$4:$U$15,MATCH($C$7,GRID!$A$4:$A$15,0),MATCH(1,($U$2=GRID!$B$1:$U$1)*(КАЛЕНДАРЬ!AD4=GRID!$B$3:$U$3),0))*GRID!$P$36,
ROUNDUP(INDEX(GRID!$B$4:$U$15,MATCH($C$7,GRID!$A$4:$A$15,0),MATCH(1,($U$2=GRID!$B$1:$U$1)*(КАЛЕНДАРЬ!AD4=GRID!$B$3:$U$3),0))*GRID!$P$36*(1-GRID!$P$37),0))</f>
        <v>28086.000000000004</v>
      </c>
      <c r="D110" s="8" cm="1">
        <f t="array" ref="D110">IF($I$2="Тариф для жителей ЮФО",
INDEX(GRID!$B$18:$U$29,MATCH($C$7,GRID!$A$18:$A$29,0),MATCH(1,($U$2=GRID!$B$1:$U$1)*(КАЛЕНДАРЬ!AD4=GRID!$B$3:$U$3),0))*GRID!$P$36,
ROUNDUP(INDEX(GRID!$B$18:$U$29,MATCH($C$7,GRID!$A$18:$A$29,0),MATCH(1,($U$2=GRID!$B$1:$U$1)*(КАЛЕНДАРЬ!AD4=GRID!$B$3:$U$3),0))*GRID!$P$36*(1-GRID!$P$37),0))</f>
        <v>32736</v>
      </c>
      <c r="E110" s="8" cm="1">
        <f t="array" ref="E110">IF($I$2="Тариф для жителей ЮФО",
INDEX(GRID!$B$4:$U$15,MATCH($E$7,GRID!$A$4:$A$15,0),MATCH(1,($U$2=GRID!$B$1:$U$1)*(КАЛЕНДАРЬ!AD4=GRID!$B$3:$U$3),0))*GRID!$P$36,
ROUNDUP(INDEX(GRID!$B$4:$U$15,MATCH($E$7,GRID!$A$4:$A$15,0),MATCH(1,($U$2=GRID!$B$1:$U$1)*(КАЛЕНДАРЬ!AD4=GRID!$B$3:$U$3),0))*GRID!$P$36*(1-GRID!$P$37),0))</f>
        <v>33759</v>
      </c>
      <c r="F110" s="8" cm="1">
        <f t="array" ref="F110">IF($I$2="Тариф для жителей ЮФО",
INDEX(GRID!$B$18:$U$29,MATCH($E$7,GRID!$A$18:$A$29,0),MATCH(1,($U$2=GRID!$B$1:$U$1)*(КАЛЕНДАРЬ!AD4=GRID!$B$3:$U$3),0))*GRID!$P$36,
ROUNDUP(INDEX(GRID!$B$18:$U$29,MATCH($E$7,GRID!$A$18:$A$29,0),MATCH(1,($U$2=GRID!$B$1:$U$1)*(КАЛЕНДАРЬ!AD4=GRID!$B$3:$U$3),0))*GRID!$P$36*(1-GRID!$P$37),0))</f>
        <v>38409</v>
      </c>
      <c r="G110" s="57" t="s">
        <v>119</v>
      </c>
      <c r="H110" s="57" t="s">
        <v>119</v>
      </c>
      <c r="I110" s="8" cm="1">
        <f t="array" ref="I110">IF($I$2="Тариф для жителей ЮФО",
INDEX(GRID!$B$4:$U$15,MATCH($I$7,GRID!$A$4:$A$15,0),MATCH(1,($U$2=GRID!$B$1:$U$1)*(КАЛЕНДАРЬ!AD4=GRID!$B$3:$U$3),0))*GRID!$P$36,
ROUNDUP(INDEX(GRID!$B$4:$U$15,MATCH($I$7,GRID!$A$4:$A$15,0),MATCH(1,($U$2=GRID!$B$1:$U$1)*(КАЛЕНДАРЬ!AD4=GRID!$B$3:$U$3),0))*GRID!$P$36*(1-GRID!$P$37),0))</f>
        <v>44082</v>
      </c>
      <c r="J110" s="8" cm="1">
        <f t="array" ref="J110">IF($I$2="Тариф для жителей ЮФО",
INDEX(GRID!$B$18:$U$29,MATCH($I$7,GRID!$A$18:$A$29,0),MATCH(1,($U$2=GRID!$B$1:$U$1)*(КАЛЕНДАРЬ!AD4=GRID!$B$3:$U$3),0))*GRID!$P$36,
ROUNDUP(INDEX(GRID!$B$18:$U$29,MATCH($I$7,GRID!$A$18:$A$29,0),MATCH(1,($U$2=GRID!$B$1:$U$1)*(КАЛЕНДАРЬ!AD4=GRID!$B$3:$U$3),0))*GRID!$P$36*(1-GRID!$P$37),0))</f>
        <v>48732</v>
      </c>
      <c r="K110" s="57" t="s">
        <v>119</v>
      </c>
      <c r="L110" s="57" t="s">
        <v>119</v>
      </c>
      <c r="M110" s="8" cm="1">
        <f t="array" ref="M110">IF($I$2="Тариф для жителей ЮФО",
INDEX(GRID!$B$4:$U$15,MATCH($M$7,GRID!$A$4:$A$15,0),MATCH(1,($U$2=GRID!$B$1:$U$1)*(КАЛЕНДАРЬ!AD4=GRID!$B$3:$U$3),0))*GRID!$P$36,
ROUNDUP(INDEX(GRID!$B$4:$U$15,MATCH($M$7,GRID!$A$4:$A$15,0),MATCH(1,($U$2=GRID!$B$1:$U$1)*(КАЛЕНДАРЬ!AD4=GRID!$B$3:$U$3),0))*GRID!$P$36*(1-GRID!$P$37),0))</f>
        <v>68820</v>
      </c>
      <c r="N110" s="8" cm="1">
        <f t="array" ref="N110">IF($I$2="Тариф для жителей ЮФО",
INDEX(GRID!$B$18:$U$29,MATCH($M$7,GRID!$A$18:$A$29,0),MATCH(1,($U$2=GRID!$B$1:$U$1)*(КАЛЕНДАРЬ!AD4=GRID!$B$3:$U$3),0))*GRID!$P$36,
ROUNDUP(INDEX(GRID!$B$18:$U$29,MATCH($M$7,GRID!$A$18:$A$29,0),MATCH(1,($U$2=GRID!$B$1:$U$1)*(КАЛЕНДАРЬ!AD4=GRID!$B$3:$U$3),0))*GRID!$P$36*(1-GRID!$P$37),0))</f>
        <v>73470</v>
      </c>
      <c r="O110" s="57" t="s">
        <v>119</v>
      </c>
      <c r="P110" s="8" cm="1">
        <f t="array" ref="P110">IF($I$2="Тариф для жителей ЮФО",
INDEX(GRID!$B$18:$U$29,MATCH($P$7,GRID!$A$18:$A$29,0),MATCH(1,($U$2=GRID!$B$1:$U$1)*(КАЛЕНДАРЬ!AD4=GRID!$B$3:$U$3),0))*GRID!$P$36,
ROUNDUP(INDEX(GRID!$B$18:$U$29,MATCH($P$7,GRID!$A$18:$A$29,0),MATCH(1,($U$2=GRID!$B$1:$U$1)*(КАЛЕНДАРЬ!AD4=GRID!$B$3:$U$3),0))*GRID!$P$36*(1-GRID!$P$37),0))</f>
        <v>140802</v>
      </c>
      <c r="Q110" s="57" t="s">
        <v>119</v>
      </c>
      <c r="R110" s="57" t="s">
        <v>119</v>
      </c>
      <c r="S110" s="57" t="s">
        <v>119</v>
      </c>
      <c r="T110" s="57" t="s">
        <v>119</v>
      </c>
    </row>
    <row r="111" spans="1:20" hidden="1">
      <c r="A111" s="148" t="s">
        <v>15</v>
      </c>
      <c r="B111" s="149">
        <v>2</v>
      </c>
      <c r="C111" s="8" cm="1">
        <f t="array" ref="C111">IF($I$2="Тариф для жителей ЮФО",
INDEX(GRID!$B$4:$U$15,MATCH($C$7,GRID!$A$4:$A$15,0),MATCH(1,($U$2=GRID!$B$1:$U$1)*(КАЛЕНДАРЬ!AD5=GRID!$B$3:$U$3),0))*GRID!$P$36,
ROUNDUP(INDEX(GRID!$B$4:$U$15,MATCH($C$7,GRID!$A$4:$A$15,0),MATCH(1,($U$2=GRID!$B$1:$U$1)*(КАЛЕНДАРЬ!AD5=GRID!$B$3:$U$3),0))*GRID!$P$36*(1-GRID!$P$37),0))</f>
        <v>28086.000000000004</v>
      </c>
      <c r="D111" s="8" cm="1">
        <f t="array" ref="D111">IF($I$2="Тариф для жителей ЮФО",
INDEX(GRID!$B$18:$U$29,MATCH($C$7,GRID!$A$18:$A$29,0),MATCH(1,($U$2=GRID!$B$1:$U$1)*(КАЛЕНДАРЬ!AD5=GRID!$B$3:$U$3),0))*GRID!$P$36,
ROUNDUP(INDEX(GRID!$B$18:$U$29,MATCH($C$7,GRID!$A$18:$A$29,0),MATCH(1,($U$2=GRID!$B$1:$U$1)*(КАЛЕНДАРЬ!AD5=GRID!$B$3:$U$3),0))*GRID!$P$36*(1-GRID!$P$37),0))</f>
        <v>32736</v>
      </c>
      <c r="E111" s="8" cm="1">
        <f t="array" ref="E111">IF($I$2="Тариф для жителей ЮФО",
INDEX(GRID!$B$4:$U$15,MATCH($E$7,GRID!$A$4:$A$15,0),MATCH(1,($U$2=GRID!$B$1:$U$1)*(КАЛЕНДАРЬ!AD5=GRID!$B$3:$U$3),0))*GRID!$P$36,
ROUNDUP(INDEX(GRID!$B$4:$U$15,MATCH($E$7,GRID!$A$4:$A$15,0),MATCH(1,($U$2=GRID!$B$1:$U$1)*(КАЛЕНДАРЬ!AD5=GRID!$B$3:$U$3),0))*GRID!$P$36*(1-GRID!$P$37),0))</f>
        <v>33759</v>
      </c>
      <c r="F111" s="8" cm="1">
        <f t="array" ref="F111">IF($I$2="Тариф для жителей ЮФО",
INDEX(GRID!$B$18:$U$29,MATCH($E$7,GRID!$A$18:$A$29,0),MATCH(1,($U$2=GRID!$B$1:$U$1)*(КАЛЕНДАРЬ!AD5=GRID!$B$3:$U$3),0))*GRID!$P$36,
ROUNDUP(INDEX(GRID!$B$18:$U$29,MATCH($E$7,GRID!$A$18:$A$29,0),MATCH(1,($U$2=GRID!$B$1:$U$1)*(КАЛЕНДАРЬ!AD5=GRID!$B$3:$U$3),0))*GRID!$P$36*(1-GRID!$P$37),0))</f>
        <v>38409</v>
      </c>
      <c r="G111" s="57" t="s">
        <v>119</v>
      </c>
      <c r="H111" s="57" t="s">
        <v>119</v>
      </c>
      <c r="I111" s="8" cm="1">
        <f t="array" ref="I111">IF($I$2="Тариф для жителей ЮФО",
INDEX(GRID!$B$4:$U$15,MATCH($I$7,GRID!$A$4:$A$15,0),MATCH(1,($U$2=GRID!$B$1:$U$1)*(КАЛЕНДАРЬ!AD5=GRID!$B$3:$U$3),0))*GRID!$P$36,
ROUNDUP(INDEX(GRID!$B$4:$U$15,MATCH($I$7,GRID!$A$4:$A$15,0),MATCH(1,($U$2=GRID!$B$1:$U$1)*(КАЛЕНДАРЬ!AD5=GRID!$B$3:$U$3),0))*GRID!$P$36*(1-GRID!$P$37),0))</f>
        <v>44082</v>
      </c>
      <c r="J111" s="8" cm="1">
        <f t="array" ref="J111">IF($I$2="Тариф для жителей ЮФО",
INDEX(GRID!$B$18:$U$29,MATCH($I$7,GRID!$A$18:$A$29,0),MATCH(1,($U$2=GRID!$B$1:$U$1)*(КАЛЕНДАРЬ!AD5=GRID!$B$3:$U$3),0))*GRID!$P$36,
ROUNDUP(INDEX(GRID!$B$18:$U$29,MATCH($I$7,GRID!$A$18:$A$29,0),MATCH(1,($U$2=GRID!$B$1:$U$1)*(КАЛЕНДАРЬ!AD5=GRID!$B$3:$U$3),0))*GRID!$P$36*(1-GRID!$P$37),0))</f>
        <v>48732</v>
      </c>
      <c r="K111" s="57" t="s">
        <v>119</v>
      </c>
      <c r="L111" s="57" t="s">
        <v>119</v>
      </c>
      <c r="M111" s="8" cm="1">
        <f t="array" ref="M111">IF($I$2="Тариф для жителей ЮФО",
INDEX(GRID!$B$4:$U$15,MATCH($M$7,GRID!$A$4:$A$15,0),MATCH(1,($U$2=GRID!$B$1:$U$1)*(КАЛЕНДАРЬ!AD5=GRID!$B$3:$U$3),0))*GRID!$P$36,
ROUNDUP(INDEX(GRID!$B$4:$U$15,MATCH($M$7,GRID!$A$4:$A$15,0),MATCH(1,($U$2=GRID!$B$1:$U$1)*(КАЛЕНДАРЬ!AD5=GRID!$B$3:$U$3),0))*GRID!$P$36*(1-GRID!$P$37),0))</f>
        <v>68820</v>
      </c>
      <c r="N111" s="8" cm="1">
        <f t="array" ref="N111">IF($I$2="Тариф для жителей ЮФО",
INDEX(GRID!$B$18:$U$29,MATCH($M$7,GRID!$A$18:$A$29,0),MATCH(1,($U$2=GRID!$B$1:$U$1)*(КАЛЕНДАРЬ!AD5=GRID!$B$3:$U$3),0))*GRID!$P$36,
ROUNDUP(INDEX(GRID!$B$18:$U$29,MATCH($M$7,GRID!$A$18:$A$29,0),MATCH(1,($U$2=GRID!$B$1:$U$1)*(КАЛЕНДАРЬ!AD5=GRID!$B$3:$U$3),0))*GRID!$P$36*(1-GRID!$P$37),0))</f>
        <v>73470</v>
      </c>
      <c r="O111" s="57" t="s">
        <v>119</v>
      </c>
      <c r="P111" s="8" cm="1">
        <f t="array" ref="P111">IF($I$2="Тариф для жителей ЮФО",
INDEX(GRID!$B$18:$U$29,MATCH($P$7,GRID!$A$18:$A$29,0),MATCH(1,($U$2=GRID!$B$1:$U$1)*(КАЛЕНДАРЬ!AD5=GRID!$B$3:$U$3),0))*GRID!$P$36,
ROUNDUP(INDEX(GRID!$B$18:$U$29,MATCH($P$7,GRID!$A$18:$A$29,0),MATCH(1,($U$2=GRID!$B$1:$U$1)*(КАЛЕНДАРЬ!AD5=GRID!$B$3:$U$3),0))*GRID!$P$36*(1-GRID!$P$37),0))</f>
        <v>140802</v>
      </c>
      <c r="Q111" s="57" t="s">
        <v>119</v>
      </c>
      <c r="R111" s="57" t="s">
        <v>119</v>
      </c>
      <c r="S111" s="57" t="s">
        <v>119</v>
      </c>
      <c r="T111" s="57" t="s">
        <v>119</v>
      </c>
    </row>
    <row r="112" spans="1:20" hidden="1">
      <c r="A112" s="148" t="s">
        <v>16</v>
      </c>
      <c r="B112" s="149">
        <v>3</v>
      </c>
      <c r="C112" s="8" cm="1">
        <f t="array" ref="C112">IF($I$2="Тариф для жителей ЮФО",
INDEX(GRID!$B$4:$U$15,MATCH($C$7,GRID!$A$4:$A$15,0),MATCH(1,($U$2=GRID!$B$1:$U$1)*(КАЛЕНДАРЬ!AD6=GRID!$B$3:$U$3),0))*GRID!$P$36,
ROUNDUP(INDEX(GRID!$B$4:$U$15,MATCH($C$7,GRID!$A$4:$A$15,0),MATCH(1,($U$2=GRID!$B$1:$U$1)*(КАЛЕНДАРЬ!AD6=GRID!$B$3:$U$3),0))*GRID!$P$36*(1-GRID!$P$37),0))</f>
        <v>28086.000000000004</v>
      </c>
      <c r="D112" s="8" cm="1">
        <f t="array" ref="D112">IF($I$2="Тариф для жителей ЮФО",
INDEX(GRID!$B$18:$U$29,MATCH($C$7,GRID!$A$18:$A$29,0),MATCH(1,($U$2=GRID!$B$1:$U$1)*(КАЛЕНДАРЬ!AD6=GRID!$B$3:$U$3),0))*GRID!$P$36,
ROUNDUP(INDEX(GRID!$B$18:$U$29,MATCH($C$7,GRID!$A$18:$A$29,0),MATCH(1,($U$2=GRID!$B$1:$U$1)*(КАЛЕНДАРЬ!AD6=GRID!$B$3:$U$3),0))*GRID!$P$36*(1-GRID!$P$37),0))</f>
        <v>32736</v>
      </c>
      <c r="E112" s="8" cm="1">
        <f t="array" ref="E112">IF($I$2="Тариф для жителей ЮФО",
INDEX(GRID!$B$4:$U$15,MATCH($E$7,GRID!$A$4:$A$15,0),MATCH(1,($U$2=GRID!$B$1:$U$1)*(КАЛЕНДАРЬ!AD6=GRID!$B$3:$U$3),0))*GRID!$P$36,
ROUNDUP(INDEX(GRID!$B$4:$U$15,MATCH($E$7,GRID!$A$4:$A$15,0),MATCH(1,($U$2=GRID!$B$1:$U$1)*(КАЛЕНДАРЬ!AD6=GRID!$B$3:$U$3),0))*GRID!$P$36*(1-GRID!$P$37),0))</f>
        <v>33759</v>
      </c>
      <c r="F112" s="8" cm="1">
        <f t="array" ref="F112">IF($I$2="Тариф для жителей ЮФО",
INDEX(GRID!$B$18:$U$29,MATCH($E$7,GRID!$A$18:$A$29,0),MATCH(1,($U$2=GRID!$B$1:$U$1)*(КАЛЕНДАРЬ!AD6=GRID!$B$3:$U$3),0))*GRID!$P$36,
ROUNDUP(INDEX(GRID!$B$18:$U$29,MATCH($E$7,GRID!$A$18:$A$29,0),MATCH(1,($U$2=GRID!$B$1:$U$1)*(КАЛЕНДАРЬ!AD6=GRID!$B$3:$U$3),0))*GRID!$P$36*(1-GRID!$P$37),0))</f>
        <v>38409</v>
      </c>
      <c r="G112" s="57" t="s">
        <v>119</v>
      </c>
      <c r="H112" s="57" t="s">
        <v>119</v>
      </c>
      <c r="I112" s="8" cm="1">
        <f t="array" ref="I112">IF($I$2="Тариф для жителей ЮФО",
INDEX(GRID!$B$4:$U$15,MATCH($I$7,GRID!$A$4:$A$15,0),MATCH(1,($U$2=GRID!$B$1:$U$1)*(КАЛЕНДАРЬ!AD6=GRID!$B$3:$U$3),0))*GRID!$P$36,
ROUNDUP(INDEX(GRID!$B$4:$U$15,MATCH($I$7,GRID!$A$4:$A$15,0),MATCH(1,($U$2=GRID!$B$1:$U$1)*(КАЛЕНДАРЬ!AD6=GRID!$B$3:$U$3),0))*GRID!$P$36*(1-GRID!$P$37),0))</f>
        <v>44082</v>
      </c>
      <c r="J112" s="8" cm="1">
        <f t="array" ref="J112">IF($I$2="Тариф для жителей ЮФО",
INDEX(GRID!$B$18:$U$29,MATCH($I$7,GRID!$A$18:$A$29,0),MATCH(1,($U$2=GRID!$B$1:$U$1)*(КАЛЕНДАРЬ!AD6=GRID!$B$3:$U$3),0))*GRID!$P$36,
ROUNDUP(INDEX(GRID!$B$18:$U$29,MATCH($I$7,GRID!$A$18:$A$29,0),MATCH(1,($U$2=GRID!$B$1:$U$1)*(КАЛЕНДАРЬ!AD6=GRID!$B$3:$U$3),0))*GRID!$P$36*(1-GRID!$P$37),0))</f>
        <v>48732</v>
      </c>
      <c r="K112" s="57" t="s">
        <v>119</v>
      </c>
      <c r="L112" s="57" t="s">
        <v>119</v>
      </c>
      <c r="M112" s="8" cm="1">
        <f t="array" ref="M112">IF($I$2="Тариф для жителей ЮФО",
INDEX(GRID!$B$4:$U$15,MATCH($M$7,GRID!$A$4:$A$15,0),MATCH(1,($U$2=GRID!$B$1:$U$1)*(КАЛЕНДАРЬ!AD6=GRID!$B$3:$U$3),0))*GRID!$P$36,
ROUNDUP(INDEX(GRID!$B$4:$U$15,MATCH($M$7,GRID!$A$4:$A$15,0),MATCH(1,($U$2=GRID!$B$1:$U$1)*(КАЛЕНДАРЬ!AD6=GRID!$B$3:$U$3),0))*GRID!$P$36*(1-GRID!$P$37),0))</f>
        <v>68820</v>
      </c>
      <c r="N112" s="8" cm="1">
        <f t="array" ref="N112">IF($I$2="Тариф для жителей ЮФО",
INDEX(GRID!$B$18:$U$29,MATCH($M$7,GRID!$A$18:$A$29,0),MATCH(1,($U$2=GRID!$B$1:$U$1)*(КАЛЕНДАРЬ!AD6=GRID!$B$3:$U$3),0))*GRID!$P$36,
ROUNDUP(INDEX(GRID!$B$18:$U$29,MATCH($M$7,GRID!$A$18:$A$29,0),MATCH(1,($U$2=GRID!$B$1:$U$1)*(КАЛЕНДАРЬ!AD6=GRID!$B$3:$U$3),0))*GRID!$P$36*(1-GRID!$P$37),0))</f>
        <v>73470</v>
      </c>
      <c r="O112" s="57" t="s">
        <v>119</v>
      </c>
      <c r="P112" s="8" cm="1">
        <f t="array" ref="P112">IF($I$2="Тариф для жителей ЮФО",
INDEX(GRID!$B$18:$U$29,MATCH($P$7,GRID!$A$18:$A$29,0),MATCH(1,($U$2=GRID!$B$1:$U$1)*(КАЛЕНДАРЬ!AD6=GRID!$B$3:$U$3),0))*GRID!$P$36,
ROUNDUP(INDEX(GRID!$B$18:$U$29,MATCH($P$7,GRID!$A$18:$A$29,0),MATCH(1,($U$2=GRID!$B$1:$U$1)*(КАЛЕНДАРЬ!AD6=GRID!$B$3:$U$3),0))*GRID!$P$36*(1-GRID!$P$37),0))</f>
        <v>140802</v>
      </c>
      <c r="Q112" s="57" t="s">
        <v>119</v>
      </c>
      <c r="R112" s="57" t="s">
        <v>119</v>
      </c>
      <c r="S112" s="57" t="s">
        <v>119</v>
      </c>
      <c r="T112" s="57" t="s">
        <v>119</v>
      </c>
    </row>
    <row r="113" spans="1:20" hidden="1">
      <c r="A113" s="148" t="s">
        <v>17</v>
      </c>
      <c r="B113" s="149">
        <v>4</v>
      </c>
      <c r="C113" s="8" cm="1">
        <f t="array" ref="C113">IF($I$2="Тариф для жителей ЮФО",
INDEX(GRID!$B$4:$U$15,MATCH($C$7,GRID!$A$4:$A$15,0),MATCH(1,($U$2=GRID!$B$1:$U$1)*(КАЛЕНДАРЬ!AD7=GRID!$B$3:$U$3),0))*GRID!$P$36,
ROUNDUP(INDEX(GRID!$B$4:$U$15,MATCH($C$7,GRID!$A$4:$A$15,0),MATCH(1,($U$2=GRID!$B$1:$U$1)*(КАЛЕНДАРЬ!AD7=GRID!$B$3:$U$3),0))*GRID!$P$36*(1-GRID!$P$37),0))</f>
        <v>28086.000000000004</v>
      </c>
      <c r="D113" s="8" cm="1">
        <f t="array" ref="D113">IF($I$2="Тариф для жителей ЮФО",
INDEX(GRID!$B$18:$U$29,MATCH($C$7,GRID!$A$18:$A$29,0),MATCH(1,($U$2=GRID!$B$1:$U$1)*(КАЛЕНДАРЬ!AD7=GRID!$B$3:$U$3),0))*GRID!$P$36,
ROUNDUP(INDEX(GRID!$B$18:$U$29,MATCH($C$7,GRID!$A$18:$A$29,0),MATCH(1,($U$2=GRID!$B$1:$U$1)*(КАЛЕНДАРЬ!AD7=GRID!$B$3:$U$3),0))*GRID!$P$36*(1-GRID!$P$37),0))</f>
        <v>32736</v>
      </c>
      <c r="E113" s="8" cm="1">
        <f t="array" ref="E113">IF($I$2="Тариф для жителей ЮФО",
INDEX(GRID!$B$4:$U$15,MATCH($E$7,GRID!$A$4:$A$15,0),MATCH(1,($U$2=GRID!$B$1:$U$1)*(КАЛЕНДАРЬ!AD7=GRID!$B$3:$U$3),0))*GRID!$P$36,
ROUNDUP(INDEX(GRID!$B$4:$U$15,MATCH($E$7,GRID!$A$4:$A$15,0),MATCH(1,($U$2=GRID!$B$1:$U$1)*(КАЛЕНДАРЬ!AD7=GRID!$B$3:$U$3),0))*GRID!$P$36*(1-GRID!$P$37),0))</f>
        <v>33759</v>
      </c>
      <c r="F113" s="8" cm="1">
        <f t="array" ref="F113">IF($I$2="Тариф для жителей ЮФО",
INDEX(GRID!$B$18:$U$29,MATCH($E$7,GRID!$A$18:$A$29,0),MATCH(1,($U$2=GRID!$B$1:$U$1)*(КАЛЕНДАРЬ!AD7=GRID!$B$3:$U$3),0))*GRID!$P$36,
ROUNDUP(INDEX(GRID!$B$18:$U$29,MATCH($E$7,GRID!$A$18:$A$29,0),MATCH(1,($U$2=GRID!$B$1:$U$1)*(КАЛЕНДАРЬ!AD7=GRID!$B$3:$U$3),0))*GRID!$P$36*(1-GRID!$P$37),0))</f>
        <v>38409</v>
      </c>
      <c r="G113" s="57" t="s">
        <v>119</v>
      </c>
      <c r="H113" s="57" t="s">
        <v>119</v>
      </c>
      <c r="I113" s="8" cm="1">
        <f t="array" ref="I113">IF($I$2="Тариф для жителей ЮФО",
INDEX(GRID!$B$4:$U$15,MATCH($I$7,GRID!$A$4:$A$15,0),MATCH(1,($U$2=GRID!$B$1:$U$1)*(КАЛЕНДАРЬ!AD7=GRID!$B$3:$U$3),0))*GRID!$P$36,
ROUNDUP(INDEX(GRID!$B$4:$U$15,MATCH($I$7,GRID!$A$4:$A$15,0),MATCH(1,($U$2=GRID!$B$1:$U$1)*(КАЛЕНДАРЬ!AD7=GRID!$B$3:$U$3),0))*GRID!$P$36*(1-GRID!$P$37),0))</f>
        <v>44082</v>
      </c>
      <c r="J113" s="8" cm="1">
        <f t="array" ref="J113">IF($I$2="Тариф для жителей ЮФО",
INDEX(GRID!$B$18:$U$29,MATCH($I$7,GRID!$A$18:$A$29,0),MATCH(1,($U$2=GRID!$B$1:$U$1)*(КАЛЕНДАРЬ!AD7=GRID!$B$3:$U$3),0))*GRID!$P$36,
ROUNDUP(INDEX(GRID!$B$18:$U$29,MATCH($I$7,GRID!$A$18:$A$29,0),MATCH(1,($U$2=GRID!$B$1:$U$1)*(КАЛЕНДАРЬ!AD7=GRID!$B$3:$U$3),0))*GRID!$P$36*(1-GRID!$P$37),0))</f>
        <v>48732</v>
      </c>
      <c r="K113" s="57" t="s">
        <v>119</v>
      </c>
      <c r="L113" s="57" t="s">
        <v>119</v>
      </c>
      <c r="M113" s="8" cm="1">
        <f t="array" ref="M113">IF($I$2="Тариф для жителей ЮФО",
INDEX(GRID!$B$4:$U$15,MATCH($M$7,GRID!$A$4:$A$15,0),MATCH(1,($U$2=GRID!$B$1:$U$1)*(КАЛЕНДАРЬ!AD7=GRID!$B$3:$U$3),0))*GRID!$P$36,
ROUNDUP(INDEX(GRID!$B$4:$U$15,MATCH($M$7,GRID!$A$4:$A$15,0),MATCH(1,($U$2=GRID!$B$1:$U$1)*(КАЛЕНДАРЬ!AD7=GRID!$B$3:$U$3),0))*GRID!$P$36*(1-GRID!$P$37),0))</f>
        <v>68820</v>
      </c>
      <c r="N113" s="8" cm="1">
        <f t="array" ref="N113">IF($I$2="Тариф для жителей ЮФО",
INDEX(GRID!$B$18:$U$29,MATCH($M$7,GRID!$A$18:$A$29,0),MATCH(1,($U$2=GRID!$B$1:$U$1)*(КАЛЕНДАРЬ!AD7=GRID!$B$3:$U$3),0))*GRID!$P$36,
ROUNDUP(INDEX(GRID!$B$18:$U$29,MATCH($M$7,GRID!$A$18:$A$29,0),MATCH(1,($U$2=GRID!$B$1:$U$1)*(КАЛЕНДАРЬ!AD7=GRID!$B$3:$U$3),0))*GRID!$P$36*(1-GRID!$P$37),0))</f>
        <v>73470</v>
      </c>
      <c r="O113" s="57" t="s">
        <v>119</v>
      </c>
      <c r="P113" s="8" cm="1">
        <f t="array" ref="P113">IF($I$2="Тариф для жителей ЮФО",
INDEX(GRID!$B$18:$U$29,MATCH($P$7,GRID!$A$18:$A$29,0),MATCH(1,($U$2=GRID!$B$1:$U$1)*(КАЛЕНДАРЬ!AD7=GRID!$B$3:$U$3),0))*GRID!$P$36,
ROUNDUP(INDEX(GRID!$B$18:$U$29,MATCH($P$7,GRID!$A$18:$A$29,0),MATCH(1,($U$2=GRID!$B$1:$U$1)*(КАЛЕНДАРЬ!AD7=GRID!$B$3:$U$3),0))*GRID!$P$36*(1-GRID!$P$37),0))</f>
        <v>140802</v>
      </c>
      <c r="Q113" s="57" t="s">
        <v>119</v>
      </c>
      <c r="R113" s="57" t="s">
        <v>119</v>
      </c>
      <c r="S113" s="57" t="s">
        <v>119</v>
      </c>
      <c r="T113" s="57" t="s">
        <v>119</v>
      </c>
    </row>
    <row r="114" spans="1:20" hidden="1">
      <c r="A114" s="148" t="s">
        <v>11</v>
      </c>
      <c r="B114" s="149">
        <v>5</v>
      </c>
      <c r="C114" s="8" cm="1">
        <f t="array" ref="C114">IF($I$2="Тариф для жителей ЮФО",
INDEX(GRID!$B$4:$U$15,MATCH($C$7,GRID!$A$4:$A$15,0),MATCH(1,($U$2=GRID!$B$1:$U$1)*(КАЛЕНДАРЬ!AD8=GRID!$B$3:$U$3),0))*GRID!$P$36,
ROUNDUP(INDEX(GRID!$B$4:$U$15,MATCH($C$7,GRID!$A$4:$A$15,0),MATCH(1,($U$2=GRID!$B$1:$U$1)*(КАЛЕНДАРЬ!AD8=GRID!$B$3:$U$3),0))*GRID!$P$36*(1-GRID!$P$37),0))</f>
        <v>28086.000000000004</v>
      </c>
      <c r="D114" s="8" cm="1">
        <f t="array" ref="D114">IF($I$2="Тариф для жителей ЮФО",
INDEX(GRID!$B$18:$U$29,MATCH($C$7,GRID!$A$18:$A$29,0),MATCH(1,($U$2=GRID!$B$1:$U$1)*(КАЛЕНДАРЬ!AD8=GRID!$B$3:$U$3),0))*GRID!$P$36,
ROUNDUP(INDEX(GRID!$B$18:$U$29,MATCH($C$7,GRID!$A$18:$A$29,0),MATCH(1,($U$2=GRID!$B$1:$U$1)*(КАЛЕНДАРЬ!AD8=GRID!$B$3:$U$3),0))*GRID!$P$36*(1-GRID!$P$37),0))</f>
        <v>32736</v>
      </c>
      <c r="E114" s="8" cm="1">
        <f t="array" ref="E114">IF($I$2="Тариф для жителей ЮФО",
INDEX(GRID!$B$4:$U$15,MATCH($E$7,GRID!$A$4:$A$15,0),MATCH(1,($U$2=GRID!$B$1:$U$1)*(КАЛЕНДАРЬ!AD8=GRID!$B$3:$U$3),0))*GRID!$P$36,
ROUNDUP(INDEX(GRID!$B$4:$U$15,MATCH($E$7,GRID!$A$4:$A$15,0),MATCH(1,($U$2=GRID!$B$1:$U$1)*(КАЛЕНДАРЬ!AD8=GRID!$B$3:$U$3),0))*GRID!$P$36*(1-GRID!$P$37),0))</f>
        <v>33759</v>
      </c>
      <c r="F114" s="8" cm="1">
        <f t="array" ref="F114">IF($I$2="Тариф для жителей ЮФО",
INDEX(GRID!$B$18:$U$29,MATCH($E$7,GRID!$A$18:$A$29,0),MATCH(1,($U$2=GRID!$B$1:$U$1)*(КАЛЕНДАРЬ!AD8=GRID!$B$3:$U$3),0))*GRID!$P$36,
ROUNDUP(INDEX(GRID!$B$18:$U$29,MATCH($E$7,GRID!$A$18:$A$29,0),MATCH(1,($U$2=GRID!$B$1:$U$1)*(КАЛЕНДАРЬ!AD8=GRID!$B$3:$U$3),0))*GRID!$P$36*(1-GRID!$P$37),0))</f>
        <v>38409</v>
      </c>
      <c r="G114" s="57" t="s">
        <v>119</v>
      </c>
      <c r="H114" s="57" t="s">
        <v>119</v>
      </c>
      <c r="I114" s="8" cm="1">
        <f t="array" ref="I114">IF($I$2="Тариф для жителей ЮФО",
INDEX(GRID!$B$4:$U$15,MATCH($I$7,GRID!$A$4:$A$15,0),MATCH(1,($U$2=GRID!$B$1:$U$1)*(КАЛЕНДАРЬ!AD8=GRID!$B$3:$U$3),0))*GRID!$P$36,
ROUNDUP(INDEX(GRID!$B$4:$U$15,MATCH($I$7,GRID!$A$4:$A$15,0),MATCH(1,($U$2=GRID!$B$1:$U$1)*(КАЛЕНДАРЬ!AD8=GRID!$B$3:$U$3),0))*GRID!$P$36*(1-GRID!$P$37),0))</f>
        <v>44082</v>
      </c>
      <c r="J114" s="8" cm="1">
        <f t="array" ref="J114">IF($I$2="Тариф для жителей ЮФО",
INDEX(GRID!$B$18:$U$29,MATCH($I$7,GRID!$A$18:$A$29,0),MATCH(1,($U$2=GRID!$B$1:$U$1)*(КАЛЕНДАРЬ!AD8=GRID!$B$3:$U$3),0))*GRID!$P$36,
ROUNDUP(INDEX(GRID!$B$18:$U$29,MATCH($I$7,GRID!$A$18:$A$29,0),MATCH(1,($U$2=GRID!$B$1:$U$1)*(КАЛЕНДАРЬ!AD8=GRID!$B$3:$U$3),0))*GRID!$P$36*(1-GRID!$P$37),0))</f>
        <v>48732</v>
      </c>
      <c r="K114" s="57" t="s">
        <v>119</v>
      </c>
      <c r="L114" s="57" t="s">
        <v>119</v>
      </c>
      <c r="M114" s="8" cm="1">
        <f t="array" ref="M114">IF($I$2="Тариф для жителей ЮФО",
INDEX(GRID!$B$4:$U$15,MATCH($M$7,GRID!$A$4:$A$15,0),MATCH(1,($U$2=GRID!$B$1:$U$1)*(КАЛЕНДАРЬ!AD8=GRID!$B$3:$U$3),0))*GRID!$P$36,
ROUNDUP(INDEX(GRID!$B$4:$U$15,MATCH($M$7,GRID!$A$4:$A$15,0),MATCH(1,($U$2=GRID!$B$1:$U$1)*(КАЛЕНДАРЬ!AD8=GRID!$B$3:$U$3),0))*GRID!$P$36*(1-GRID!$P$37),0))</f>
        <v>68820</v>
      </c>
      <c r="N114" s="8" cm="1">
        <f t="array" ref="N114">IF($I$2="Тариф для жителей ЮФО",
INDEX(GRID!$B$18:$U$29,MATCH($M$7,GRID!$A$18:$A$29,0),MATCH(1,($U$2=GRID!$B$1:$U$1)*(КАЛЕНДАРЬ!AD8=GRID!$B$3:$U$3),0))*GRID!$P$36,
ROUNDUP(INDEX(GRID!$B$18:$U$29,MATCH($M$7,GRID!$A$18:$A$29,0),MATCH(1,($U$2=GRID!$B$1:$U$1)*(КАЛЕНДАРЬ!AD8=GRID!$B$3:$U$3),0))*GRID!$P$36*(1-GRID!$P$37),0))</f>
        <v>73470</v>
      </c>
      <c r="O114" s="57" t="s">
        <v>119</v>
      </c>
      <c r="P114" s="8" cm="1">
        <f t="array" ref="P114">IF($I$2="Тариф для жителей ЮФО",
INDEX(GRID!$B$18:$U$29,MATCH($P$7,GRID!$A$18:$A$29,0),MATCH(1,($U$2=GRID!$B$1:$U$1)*(КАЛЕНДАРЬ!AD8=GRID!$B$3:$U$3),0))*GRID!$P$36,
ROUNDUP(INDEX(GRID!$B$18:$U$29,MATCH($P$7,GRID!$A$18:$A$29,0),MATCH(1,($U$2=GRID!$B$1:$U$1)*(КАЛЕНДАРЬ!AD8=GRID!$B$3:$U$3),0))*GRID!$P$36*(1-GRID!$P$37),0))</f>
        <v>140802</v>
      </c>
      <c r="Q114" s="57" t="s">
        <v>119</v>
      </c>
      <c r="R114" s="57" t="s">
        <v>119</v>
      </c>
      <c r="S114" s="57" t="s">
        <v>119</v>
      </c>
      <c r="T114" s="57" t="s">
        <v>119</v>
      </c>
    </row>
    <row r="115" spans="1:20" hidden="1">
      <c r="A115" s="148" t="s">
        <v>12</v>
      </c>
      <c r="B115" s="149">
        <v>6</v>
      </c>
      <c r="C115" s="8" cm="1">
        <f t="array" ref="C115">IF($I$2="Тариф для жителей ЮФО",
INDEX(GRID!$B$4:$U$15,MATCH($C$7,GRID!$A$4:$A$15,0),MATCH(1,($U$2=GRID!$B$1:$U$1)*(КАЛЕНДАРЬ!AD9=GRID!$B$3:$U$3),0))*GRID!$P$36,
ROUNDUP(INDEX(GRID!$B$4:$U$15,MATCH($C$7,GRID!$A$4:$A$15,0),MATCH(1,($U$2=GRID!$B$1:$U$1)*(КАЛЕНДАРЬ!AD9=GRID!$B$3:$U$3),0))*GRID!$P$36*(1-GRID!$P$37),0))</f>
        <v>28086.000000000004</v>
      </c>
      <c r="D115" s="8" cm="1">
        <f t="array" ref="D115">IF($I$2="Тариф для жителей ЮФО",
INDEX(GRID!$B$18:$U$29,MATCH($C$7,GRID!$A$18:$A$29,0),MATCH(1,($U$2=GRID!$B$1:$U$1)*(КАЛЕНДАРЬ!AD9=GRID!$B$3:$U$3),0))*GRID!$P$36,
ROUNDUP(INDEX(GRID!$B$18:$U$29,MATCH($C$7,GRID!$A$18:$A$29,0),MATCH(1,($U$2=GRID!$B$1:$U$1)*(КАЛЕНДАРЬ!AD9=GRID!$B$3:$U$3),0))*GRID!$P$36*(1-GRID!$P$37),0))</f>
        <v>32736</v>
      </c>
      <c r="E115" s="8" cm="1">
        <f t="array" ref="E115">IF($I$2="Тариф для жителей ЮФО",
INDEX(GRID!$B$4:$U$15,MATCH($E$7,GRID!$A$4:$A$15,0),MATCH(1,($U$2=GRID!$B$1:$U$1)*(КАЛЕНДАРЬ!AD9=GRID!$B$3:$U$3),0))*GRID!$P$36,
ROUNDUP(INDEX(GRID!$B$4:$U$15,MATCH($E$7,GRID!$A$4:$A$15,0),MATCH(1,($U$2=GRID!$B$1:$U$1)*(КАЛЕНДАРЬ!AD9=GRID!$B$3:$U$3),0))*GRID!$P$36*(1-GRID!$P$37),0))</f>
        <v>33759</v>
      </c>
      <c r="F115" s="8" cm="1">
        <f t="array" ref="F115">IF($I$2="Тариф для жителей ЮФО",
INDEX(GRID!$B$18:$U$29,MATCH($E$7,GRID!$A$18:$A$29,0),MATCH(1,($U$2=GRID!$B$1:$U$1)*(КАЛЕНДАРЬ!AD9=GRID!$B$3:$U$3),0))*GRID!$P$36,
ROUNDUP(INDEX(GRID!$B$18:$U$29,MATCH($E$7,GRID!$A$18:$A$29,0),MATCH(1,($U$2=GRID!$B$1:$U$1)*(КАЛЕНДАРЬ!AD9=GRID!$B$3:$U$3),0))*GRID!$P$36*(1-GRID!$P$37),0))</f>
        <v>38409</v>
      </c>
      <c r="G115" s="57" t="s">
        <v>119</v>
      </c>
      <c r="H115" s="57" t="s">
        <v>119</v>
      </c>
      <c r="I115" s="8" cm="1">
        <f t="array" ref="I115">IF($I$2="Тариф для жителей ЮФО",
INDEX(GRID!$B$4:$U$15,MATCH($I$7,GRID!$A$4:$A$15,0),MATCH(1,($U$2=GRID!$B$1:$U$1)*(КАЛЕНДАРЬ!AD9=GRID!$B$3:$U$3),0))*GRID!$P$36,
ROUNDUP(INDEX(GRID!$B$4:$U$15,MATCH($I$7,GRID!$A$4:$A$15,0),MATCH(1,($U$2=GRID!$B$1:$U$1)*(КАЛЕНДАРЬ!AD9=GRID!$B$3:$U$3),0))*GRID!$P$36*(1-GRID!$P$37),0))</f>
        <v>44082</v>
      </c>
      <c r="J115" s="8" cm="1">
        <f t="array" ref="J115">IF($I$2="Тариф для жителей ЮФО",
INDEX(GRID!$B$18:$U$29,MATCH($I$7,GRID!$A$18:$A$29,0),MATCH(1,($U$2=GRID!$B$1:$U$1)*(КАЛЕНДАРЬ!AD9=GRID!$B$3:$U$3),0))*GRID!$P$36,
ROUNDUP(INDEX(GRID!$B$18:$U$29,MATCH($I$7,GRID!$A$18:$A$29,0),MATCH(1,($U$2=GRID!$B$1:$U$1)*(КАЛЕНДАРЬ!AD9=GRID!$B$3:$U$3),0))*GRID!$P$36*(1-GRID!$P$37),0))</f>
        <v>48732</v>
      </c>
      <c r="K115" s="57" t="s">
        <v>119</v>
      </c>
      <c r="L115" s="57" t="s">
        <v>119</v>
      </c>
      <c r="M115" s="8" cm="1">
        <f t="array" ref="M115">IF($I$2="Тариф для жителей ЮФО",
INDEX(GRID!$B$4:$U$15,MATCH($M$7,GRID!$A$4:$A$15,0),MATCH(1,($U$2=GRID!$B$1:$U$1)*(КАЛЕНДАРЬ!AD9=GRID!$B$3:$U$3),0))*GRID!$P$36,
ROUNDUP(INDEX(GRID!$B$4:$U$15,MATCH($M$7,GRID!$A$4:$A$15,0),MATCH(1,($U$2=GRID!$B$1:$U$1)*(КАЛЕНДАРЬ!AD9=GRID!$B$3:$U$3),0))*GRID!$P$36*(1-GRID!$P$37),0))</f>
        <v>68820</v>
      </c>
      <c r="N115" s="8" cm="1">
        <f t="array" ref="N115">IF($I$2="Тариф для жителей ЮФО",
INDEX(GRID!$B$18:$U$29,MATCH($M$7,GRID!$A$18:$A$29,0),MATCH(1,($U$2=GRID!$B$1:$U$1)*(КАЛЕНДАРЬ!AD9=GRID!$B$3:$U$3),0))*GRID!$P$36,
ROUNDUP(INDEX(GRID!$B$18:$U$29,MATCH($M$7,GRID!$A$18:$A$29,0),MATCH(1,($U$2=GRID!$B$1:$U$1)*(КАЛЕНДАРЬ!AD9=GRID!$B$3:$U$3),0))*GRID!$P$36*(1-GRID!$P$37),0))</f>
        <v>73470</v>
      </c>
      <c r="O115" s="57" t="s">
        <v>119</v>
      </c>
      <c r="P115" s="8" cm="1">
        <f t="array" ref="P115">IF($I$2="Тариф для жителей ЮФО",
INDEX(GRID!$B$18:$U$29,MATCH($P$7,GRID!$A$18:$A$29,0),MATCH(1,($U$2=GRID!$B$1:$U$1)*(КАЛЕНДАРЬ!AD9=GRID!$B$3:$U$3),0))*GRID!$P$36,
ROUNDUP(INDEX(GRID!$B$18:$U$29,MATCH($P$7,GRID!$A$18:$A$29,0),MATCH(1,($U$2=GRID!$B$1:$U$1)*(КАЛЕНДАРЬ!AD9=GRID!$B$3:$U$3),0))*GRID!$P$36*(1-GRID!$P$37),0))</f>
        <v>140802</v>
      </c>
      <c r="Q115" s="57" t="s">
        <v>119</v>
      </c>
      <c r="R115" s="57" t="s">
        <v>119</v>
      </c>
      <c r="S115" s="57" t="s">
        <v>119</v>
      </c>
      <c r="T115" s="57" t="s">
        <v>119</v>
      </c>
    </row>
    <row r="116" spans="1:20" hidden="1">
      <c r="A116" s="148" t="s">
        <v>13</v>
      </c>
      <c r="B116" s="149">
        <v>7</v>
      </c>
      <c r="C116" s="8" cm="1">
        <f t="array" ref="C116">IF($I$2="Тариф для жителей ЮФО",
INDEX(GRID!$B$4:$U$15,MATCH($C$7,GRID!$A$4:$A$15,0),MATCH(1,($U$2=GRID!$B$1:$U$1)*(КАЛЕНДАРЬ!AD10=GRID!$B$3:$U$3),0))*GRID!$P$36,
ROUNDUP(INDEX(GRID!$B$4:$U$15,MATCH($C$7,GRID!$A$4:$A$15,0),MATCH(1,($U$2=GRID!$B$1:$U$1)*(КАЛЕНДАРЬ!AD10=GRID!$B$3:$U$3),0))*GRID!$P$36*(1-GRID!$P$37),0))</f>
        <v>62868</v>
      </c>
      <c r="D116" s="8" cm="1">
        <f t="array" ref="D116">IF($I$2="Тариф для жителей ЮФО",
INDEX(GRID!$B$18:$U$29,MATCH($C$7,GRID!$A$18:$A$29,0),MATCH(1,($U$2=GRID!$B$1:$U$1)*(КАЛЕНДАРЬ!AD10=GRID!$B$3:$U$3),0))*GRID!$P$36,
ROUNDUP(INDEX(GRID!$B$18:$U$29,MATCH($C$7,GRID!$A$18:$A$29,0),MATCH(1,($U$2=GRID!$B$1:$U$1)*(КАЛЕНДАРЬ!AD10=GRID!$B$3:$U$3),0))*GRID!$P$36*(1-GRID!$P$37),0))</f>
        <v>67518</v>
      </c>
      <c r="E116" s="8" cm="1">
        <f t="array" ref="E116">IF($I$2="Тариф для жителей ЮФО",
INDEX(GRID!$B$4:$U$15,MATCH($E$7,GRID!$A$4:$A$15,0),MATCH(1,($U$2=GRID!$B$1:$U$1)*(КАЛЕНДАРЬ!AD10=GRID!$B$3:$U$3),0))*GRID!$P$36,
ROUNDUP(INDEX(GRID!$B$4:$U$15,MATCH($E$7,GRID!$A$4:$A$15,0),MATCH(1,($U$2=GRID!$B$1:$U$1)*(КАЛЕНДАРЬ!AD10=GRID!$B$3:$U$3),0))*GRID!$P$36*(1-GRID!$P$37),0))</f>
        <v>73098</v>
      </c>
      <c r="F116" s="8" cm="1">
        <f t="array" ref="F116">IF($I$2="Тариф для жителей ЮФО",
INDEX(GRID!$B$18:$U$29,MATCH($E$7,GRID!$A$18:$A$29,0),MATCH(1,($U$2=GRID!$B$1:$U$1)*(КАЛЕНДАРЬ!AD10=GRID!$B$3:$U$3),0))*GRID!$P$36,
ROUNDUP(INDEX(GRID!$B$18:$U$29,MATCH($E$7,GRID!$A$18:$A$29,0),MATCH(1,($U$2=GRID!$B$1:$U$1)*(КАЛЕНДАРЬ!AD10=GRID!$B$3:$U$3),0))*GRID!$P$36*(1-GRID!$P$37),0))</f>
        <v>77748</v>
      </c>
      <c r="G116" s="57" t="s">
        <v>119</v>
      </c>
      <c r="H116" s="57" t="s">
        <v>119</v>
      </c>
      <c r="I116" s="8" cm="1">
        <f t="array" ref="I116">IF($I$2="Тариф для жителей ЮФО",
INDEX(GRID!$B$4:$U$15,MATCH($I$7,GRID!$A$4:$A$15,0),MATCH(1,($U$2=GRID!$B$1:$U$1)*(КАЛЕНДАРЬ!AD10=GRID!$B$3:$U$3),0))*GRID!$P$36,
ROUNDUP(INDEX(GRID!$B$4:$U$15,MATCH($I$7,GRID!$A$4:$A$15,0),MATCH(1,($U$2=GRID!$B$1:$U$1)*(КАЛЕНДАРЬ!AD10=GRID!$B$3:$U$3),0))*GRID!$P$36*(1-GRID!$P$37),0))</f>
        <v>89187</v>
      </c>
      <c r="J116" s="8" cm="1">
        <f t="array" ref="J116">IF($I$2="Тариф для жителей ЮФО",
INDEX(GRID!$B$18:$U$29,MATCH($I$7,GRID!$A$18:$A$29,0),MATCH(1,($U$2=GRID!$B$1:$U$1)*(КАЛЕНДАРЬ!AD10=GRID!$B$3:$U$3),0))*GRID!$P$36,
ROUNDUP(INDEX(GRID!$B$18:$U$29,MATCH($I$7,GRID!$A$18:$A$29,0),MATCH(1,($U$2=GRID!$B$1:$U$1)*(КАЛЕНДАРЬ!AD10=GRID!$B$3:$U$3),0))*GRID!$P$36*(1-GRID!$P$37),0))</f>
        <v>93837</v>
      </c>
      <c r="K116" s="57" t="s">
        <v>119</v>
      </c>
      <c r="L116" s="57" t="s">
        <v>119</v>
      </c>
      <c r="M116" s="8" cm="1">
        <f t="array" ref="M116">IF($I$2="Тариф для жителей ЮФО",
INDEX(GRID!$B$4:$U$15,MATCH($M$7,GRID!$A$4:$A$15,0),MATCH(1,($U$2=GRID!$B$1:$U$1)*(КАЛЕНДАРЬ!AD10=GRID!$B$3:$U$3),0))*GRID!$P$36,
ROUNDUP(INDEX(GRID!$B$4:$U$15,MATCH($M$7,GRID!$A$4:$A$15,0),MATCH(1,($U$2=GRID!$B$1:$U$1)*(КАЛЕНДАРЬ!AD10=GRID!$B$3:$U$3),0))*GRID!$P$36*(1-GRID!$P$37),0))</f>
        <v>126015</v>
      </c>
      <c r="N116" s="8" cm="1">
        <f t="array" ref="N116">IF($I$2="Тариф для жителей ЮФО",
INDEX(GRID!$B$18:$U$29,MATCH($M$7,GRID!$A$18:$A$29,0),MATCH(1,($U$2=GRID!$B$1:$U$1)*(КАЛЕНДАРЬ!AD10=GRID!$B$3:$U$3),0))*GRID!$P$36,
ROUNDUP(INDEX(GRID!$B$18:$U$29,MATCH($M$7,GRID!$A$18:$A$29,0),MATCH(1,($U$2=GRID!$B$1:$U$1)*(КАЛЕНДАРЬ!AD10=GRID!$B$3:$U$3),0))*GRID!$P$36*(1-GRID!$P$37),0))</f>
        <v>130665</v>
      </c>
      <c r="O116" s="57" t="s">
        <v>119</v>
      </c>
      <c r="P116" s="8" cm="1">
        <f t="array" ref="P116">IF($I$2="Тариф для жителей ЮФО",
INDEX(GRID!$B$18:$U$29,MATCH($P$7,GRID!$A$18:$A$29,0),MATCH(1,($U$2=GRID!$B$1:$U$1)*(КАЛЕНДАРЬ!AD10=GRID!$B$3:$U$3),0))*GRID!$P$36,
ROUNDUP(INDEX(GRID!$B$18:$U$29,MATCH($P$7,GRID!$A$18:$A$29,0),MATCH(1,($U$2=GRID!$B$1:$U$1)*(КАЛЕНДАРЬ!AD10=GRID!$B$3:$U$3),0))*GRID!$P$36*(1-GRID!$P$37),0))</f>
        <v>213807</v>
      </c>
      <c r="Q116" s="57" t="s">
        <v>119</v>
      </c>
      <c r="R116" s="57" t="s">
        <v>119</v>
      </c>
      <c r="S116" s="57" t="s">
        <v>119</v>
      </c>
      <c r="T116" s="57" t="s">
        <v>119</v>
      </c>
    </row>
    <row r="117" spans="1:20" hidden="1">
      <c r="A117" s="148" t="s">
        <v>14</v>
      </c>
      <c r="B117" s="149">
        <v>8</v>
      </c>
      <c r="C117" s="8" cm="1">
        <f t="array" ref="C117">IF($I$2="Тариф для жителей ЮФО",
INDEX(GRID!$B$4:$U$15,MATCH($C$7,GRID!$A$4:$A$15,0),MATCH(1,($U$2=GRID!$B$1:$U$1)*(КАЛЕНДАРЬ!AD11=GRID!$B$3:$U$3),0))*GRID!$P$36,
ROUNDUP(INDEX(GRID!$B$4:$U$15,MATCH($C$7,GRID!$A$4:$A$15,0),MATCH(1,($U$2=GRID!$B$1:$U$1)*(КАЛЕНДАРЬ!AD11=GRID!$B$3:$U$3),0))*GRID!$P$36*(1-GRID!$P$37),0))</f>
        <v>62868</v>
      </c>
      <c r="D117" s="8" cm="1">
        <f t="array" ref="D117">IF($I$2="Тариф для жителей ЮФО",
INDEX(GRID!$B$18:$U$29,MATCH($C$7,GRID!$A$18:$A$29,0),MATCH(1,($U$2=GRID!$B$1:$U$1)*(КАЛЕНДАРЬ!AD11=GRID!$B$3:$U$3),0))*GRID!$P$36,
ROUNDUP(INDEX(GRID!$B$18:$U$29,MATCH($C$7,GRID!$A$18:$A$29,0),MATCH(1,($U$2=GRID!$B$1:$U$1)*(КАЛЕНДАРЬ!AD11=GRID!$B$3:$U$3),0))*GRID!$P$36*(1-GRID!$P$37),0))</f>
        <v>67518</v>
      </c>
      <c r="E117" s="8" cm="1">
        <f t="array" ref="E117">IF($I$2="Тариф для жителей ЮФО",
INDEX(GRID!$B$4:$U$15,MATCH($E$7,GRID!$A$4:$A$15,0),MATCH(1,($U$2=GRID!$B$1:$U$1)*(КАЛЕНДАРЬ!AD11=GRID!$B$3:$U$3),0))*GRID!$P$36,
ROUNDUP(INDEX(GRID!$B$4:$U$15,MATCH($E$7,GRID!$A$4:$A$15,0),MATCH(1,($U$2=GRID!$B$1:$U$1)*(КАЛЕНДАРЬ!AD11=GRID!$B$3:$U$3),0))*GRID!$P$36*(1-GRID!$P$37),0))</f>
        <v>73098</v>
      </c>
      <c r="F117" s="8" cm="1">
        <f t="array" ref="F117">IF($I$2="Тариф для жителей ЮФО",
INDEX(GRID!$B$18:$U$29,MATCH($E$7,GRID!$A$18:$A$29,0),MATCH(1,($U$2=GRID!$B$1:$U$1)*(КАЛЕНДАРЬ!AD11=GRID!$B$3:$U$3),0))*GRID!$P$36,
ROUNDUP(INDEX(GRID!$B$18:$U$29,MATCH($E$7,GRID!$A$18:$A$29,0),MATCH(1,($U$2=GRID!$B$1:$U$1)*(КАЛЕНДАРЬ!AD11=GRID!$B$3:$U$3),0))*GRID!$P$36*(1-GRID!$P$37),0))</f>
        <v>77748</v>
      </c>
      <c r="G117" s="57" t="s">
        <v>119</v>
      </c>
      <c r="H117" s="57" t="s">
        <v>119</v>
      </c>
      <c r="I117" s="8" cm="1">
        <f t="array" ref="I117">IF($I$2="Тариф для жителей ЮФО",
INDEX(GRID!$B$4:$U$15,MATCH($I$7,GRID!$A$4:$A$15,0),MATCH(1,($U$2=GRID!$B$1:$U$1)*(КАЛЕНДАРЬ!AD11=GRID!$B$3:$U$3),0))*GRID!$P$36,
ROUNDUP(INDEX(GRID!$B$4:$U$15,MATCH($I$7,GRID!$A$4:$A$15,0),MATCH(1,($U$2=GRID!$B$1:$U$1)*(КАЛЕНДАРЬ!AD11=GRID!$B$3:$U$3),0))*GRID!$P$36*(1-GRID!$P$37),0))</f>
        <v>89187</v>
      </c>
      <c r="J117" s="8" cm="1">
        <f t="array" ref="J117">IF($I$2="Тариф для жителей ЮФО",
INDEX(GRID!$B$18:$U$29,MATCH($I$7,GRID!$A$18:$A$29,0),MATCH(1,($U$2=GRID!$B$1:$U$1)*(КАЛЕНДАРЬ!AD11=GRID!$B$3:$U$3),0))*GRID!$P$36,
ROUNDUP(INDEX(GRID!$B$18:$U$29,MATCH($I$7,GRID!$A$18:$A$29,0),MATCH(1,($U$2=GRID!$B$1:$U$1)*(КАЛЕНДАРЬ!AD11=GRID!$B$3:$U$3),0))*GRID!$P$36*(1-GRID!$P$37),0))</f>
        <v>93837</v>
      </c>
      <c r="K117" s="57" t="s">
        <v>119</v>
      </c>
      <c r="L117" s="57" t="s">
        <v>119</v>
      </c>
      <c r="M117" s="8" cm="1">
        <f t="array" ref="M117">IF($I$2="Тариф для жителей ЮФО",
INDEX(GRID!$B$4:$U$15,MATCH($M$7,GRID!$A$4:$A$15,0),MATCH(1,($U$2=GRID!$B$1:$U$1)*(КАЛЕНДАРЬ!AD11=GRID!$B$3:$U$3),0))*GRID!$P$36,
ROUNDUP(INDEX(GRID!$B$4:$U$15,MATCH($M$7,GRID!$A$4:$A$15,0),MATCH(1,($U$2=GRID!$B$1:$U$1)*(КАЛЕНДАРЬ!AD11=GRID!$B$3:$U$3),0))*GRID!$P$36*(1-GRID!$P$37),0))</f>
        <v>126015</v>
      </c>
      <c r="N117" s="8" cm="1">
        <f t="array" ref="N117">IF($I$2="Тариф для жителей ЮФО",
INDEX(GRID!$B$18:$U$29,MATCH($M$7,GRID!$A$18:$A$29,0),MATCH(1,($U$2=GRID!$B$1:$U$1)*(КАЛЕНДАРЬ!AD11=GRID!$B$3:$U$3),0))*GRID!$P$36,
ROUNDUP(INDEX(GRID!$B$18:$U$29,MATCH($M$7,GRID!$A$18:$A$29,0),MATCH(1,($U$2=GRID!$B$1:$U$1)*(КАЛЕНДАРЬ!AD11=GRID!$B$3:$U$3),0))*GRID!$P$36*(1-GRID!$P$37),0))</f>
        <v>130665</v>
      </c>
      <c r="O117" s="57" t="s">
        <v>119</v>
      </c>
      <c r="P117" s="8" cm="1">
        <f t="array" ref="P117">IF($I$2="Тариф для жителей ЮФО",
INDEX(GRID!$B$18:$U$29,MATCH($P$7,GRID!$A$18:$A$29,0),MATCH(1,($U$2=GRID!$B$1:$U$1)*(КАЛЕНДАРЬ!AD11=GRID!$B$3:$U$3),0))*GRID!$P$36,
ROUNDUP(INDEX(GRID!$B$18:$U$29,MATCH($P$7,GRID!$A$18:$A$29,0),MATCH(1,($U$2=GRID!$B$1:$U$1)*(КАЛЕНДАРЬ!AD11=GRID!$B$3:$U$3),0))*GRID!$P$36*(1-GRID!$P$37),0))</f>
        <v>213807</v>
      </c>
      <c r="Q117" s="57" t="s">
        <v>119</v>
      </c>
      <c r="R117" s="57" t="s">
        <v>119</v>
      </c>
      <c r="S117" s="57" t="s">
        <v>119</v>
      </c>
      <c r="T117" s="57" t="s">
        <v>119</v>
      </c>
    </row>
    <row r="118" spans="1:20" hidden="1">
      <c r="A118" s="148" t="s">
        <v>15</v>
      </c>
      <c r="B118" s="149">
        <v>9</v>
      </c>
      <c r="C118" s="8" cm="1">
        <f t="array" ref="C118">IF($I$2="Тариф для жителей ЮФО",
INDEX(GRID!$B$4:$U$15,MATCH($C$7,GRID!$A$4:$A$15,0),MATCH(1,($U$2=GRID!$B$1:$U$1)*(КАЛЕНДАРЬ!AD12=GRID!$B$3:$U$3),0))*GRID!$P$36,
ROUNDUP(INDEX(GRID!$B$4:$U$15,MATCH($C$7,GRID!$A$4:$A$15,0),MATCH(1,($U$2=GRID!$B$1:$U$1)*(КАЛЕНДАРЬ!AD12=GRID!$B$3:$U$3),0))*GRID!$P$36*(1-GRID!$P$37),0))</f>
        <v>62868</v>
      </c>
      <c r="D118" s="8" cm="1">
        <f t="array" ref="D118">IF($I$2="Тариф для жителей ЮФО",
INDEX(GRID!$B$18:$U$29,MATCH($C$7,GRID!$A$18:$A$29,0),MATCH(1,($U$2=GRID!$B$1:$U$1)*(КАЛЕНДАРЬ!AD12=GRID!$B$3:$U$3),0))*GRID!$P$36,
ROUNDUP(INDEX(GRID!$B$18:$U$29,MATCH($C$7,GRID!$A$18:$A$29,0),MATCH(1,($U$2=GRID!$B$1:$U$1)*(КАЛЕНДАРЬ!AD12=GRID!$B$3:$U$3),0))*GRID!$P$36*(1-GRID!$P$37),0))</f>
        <v>67518</v>
      </c>
      <c r="E118" s="8" cm="1">
        <f t="array" ref="E118">IF($I$2="Тариф для жителей ЮФО",
INDEX(GRID!$B$4:$U$15,MATCH($E$7,GRID!$A$4:$A$15,0),MATCH(1,($U$2=GRID!$B$1:$U$1)*(КАЛЕНДАРЬ!AD12=GRID!$B$3:$U$3),0))*GRID!$P$36,
ROUNDUP(INDEX(GRID!$B$4:$U$15,MATCH($E$7,GRID!$A$4:$A$15,0),MATCH(1,($U$2=GRID!$B$1:$U$1)*(КАЛЕНДАРЬ!AD12=GRID!$B$3:$U$3),0))*GRID!$P$36*(1-GRID!$P$37),0))</f>
        <v>73098</v>
      </c>
      <c r="F118" s="8" cm="1">
        <f t="array" ref="F118">IF($I$2="Тариф для жителей ЮФО",
INDEX(GRID!$B$18:$U$29,MATCH($E$7,GRID!$A$18:$A$29,0),MATCH(1,($U$2=GRID!$B$1:$U$1)*(КАЛЕНДАРЬ!AD12=GRID!$B$3:$U$3),0))*GRID!$P$36,
ROUNDUP(INDEX(GRID!$B$18:$U$29,MATCH($E$7,GRID!$A$18:$A$29,0),MATCH(1,($U$2=GRID!$B$1:$U$1)*(КАЛЕНДАРЬ!AD12=GRID!$B$3:$U$3),0))*GRID!$P$36*(1-GRID!$P$37),0))</f>
        <v>77748</v>
      </c>
      <c r="G118" s="57" t="s">
        <v>119</v>
      </c>
      <c r="H118" s="57" t="s">
        <v>119</v>
      </c>
      <c r="I118" s="8" cm="1">
        <f t="array" ref="I118">IF($I$2="Тариф для жителей ЮФО",
INDEX(GRID!$B$4:$U$15,MATCH($I$7,GRID!$A$4:$A$15,0),MATCH(1,($U$2=GRID!$B$1:$U$1)*(КАЛЕНДАРЬ!AD12=GRID!$B$3:$U$3),0))*GRID!$P$36,
ROUNDUP(INDEX(GRID!$B$4:$U$15,MATCH($I$7,GRID!$A$4:$A$15,0),MATCH(1,($U$2=GRID!$B$1:$U$1)*(КАЛЕНДАРЬ!AD12=GRID!$B$3:$U$3),0))*GRID!$P$36*(1-GRID!$P$37),0))</f>
        <v>89187</v>
      </c>
      <c r="J118" s="8" cm="1">
        <f t="array" ref="J118">IF($I$2="Тариф для жителей ЮФО",
INDEX(GRID!$B$18:$U$29,MATCH($I$7,GRID!$A$18:$A$29,0),MATCH(1,($U$2=GRID!$B$1:$U$1)*(КАЛЕНДАРЬ!AD12=GRID!$B$3:$U$3),0))*GRID!$P$36,
ROUNDUP(INDEX(GRID!$B$18:$U$29,MATCH($I$7,GRID!$A$18:$A$29,0),MATCH(1,($U$2=GRID!$B$1:$U$1)*(КАЛЕНДАРЬ!AD12=GRID!$B$3:$U$3),0))*GRID!$P$36*(1-GRID!$P$37),0))</f>
        <v>93837</v>
      </c>
      <c r="K118" s="57" t="s">
        <v>119</v>
      </c>
      <c r="L118" s="57" t="s">
        <v>119</v>
      </c>
      <c r="M118" s="8" cm="1">
        <f t="array" ref="M118">IF($I$2="Тариф для жителей ЮФО",
INDEX(GRID!$B$4:$U$15,MATCH($M$7,GRID!$A$4:$A$15,0),MATCH(1,($U$2=GRID!$B$1:$U$1)*(КАЛЕНДАРЬ!AD12=GRID!$B$3:$U$3),0))*GRID!$P$36,
ROUNDUP(INDEX(GRID!$B$4:$U$15,MATCH($M$7,GRID!$A$4:$A$15,0),MATCH(1,($U$2=GRID!$B$1:$U$1)*(КАЛЕНДАРЬ!AD12=GRID!$B$3:$U$3),0))*GRID!$P$36*(1-GRID!$P$37),0))</f>
        <v>126015</v>
      </c>
      <c r="N118" s="8" cm="1">
        <f t="array" ref="N118">IF($I$2="Тариф для жителей ЮФО",
INDEX(GRID!$B$18:$U$29,MATCH($M$7,GRID!$A$18:$A$29,0),MATCH(1,($U$2=GRID!$B$1:$U$1)*(КАЛЕНДАРЬ!AD12=GRID!$B$3:$U$3),0))*GRID!$P$36,
ROUNDUP(INDEX(GRID!$B$18:$U$29,MATCH($M$7,GRID!$A$18:$A$29,0),MATCH(1,($U$2=GRID!$B$1:$U$1)*(КАЛЕНДАРЬ!AD12=GRID!$B$3:$U$3),0))*GRID!$P$36*(1-GRID!$P$37),0))</f>
        <v>130665</v>
      </c>
      <c r="O118" s="57" t="s">
        <v>119</v>
      </c>
      <c r="P118" s="8" cm="1">
        <f t="array" ref="P118">IF($I$2="Тариф для жителей ЮФО",
INDEX(GRID!$B$18:$U$29,MATCH($P$7,GRID!$A$18:$A$29,0),MATCH(1,($U$2=GRID!$B$1:$U$1)*(КАЛЕНДАРЬ!AD12=GRID!$B$3:$U$3),0))*GRID!$P$36,
ROUNDUP(INDEX(GRID!$B$18:$U$29,MATCH($P$7,GRID!$A$18:$A$29,0),MATCH(1,($U$2=GRID!$B$1:$U$1)*(КАЛЕНДАРЬ!AD12=GRID!$B$3:$U$3),0))*GRID!$P$36*(1-GRID!$P$37),0))</f>
        <v>213807</v>
      </c>
      <c r="Q118" s="57" t="s">
        <v>119</v>
      </c>
      <c r="R118" s="57" t="s">
        <v>119</v>
      </c>
      <c r="S118" s="57" t="s">
        <v>119</v>
      </c>
      <c r="T118" s="57" t="s">
        <v>119</v>
      </c>
    </row>
    <row r="119" spans="1:20" hidden="1">
      <c r="A119" s="148" t="s">
        <v>16</v>
      </c>
      <c r="B119" s="149">
        <v>10</v>
      </c>
      <c r="C119" s="8" cm="1">
        <f t="array" ref="C119">IF($I$2="Тариф для жителей ЮФО",
INDEX(GRID!$B$4:$U$15,MATCH($C$7,GRID!$A$4:$A$15,0),MATCH(1,($U$2=GRID!$B$1:$U$1)*(КАЛЕНДАРЬ!AD13=GRID!$B$3:$U$3),0))*GRID!$P$36,
ROUNDUP(INDEX(GRID!$B$4:$U$15,MATCH($C$7,GRID!$A$4:$A$15,0),MATCH(1,($U$2=GRID!$B$1:$U$1)*(КАЛЕНДАРЬ!AD13=GRID!$B$3:$U$3),0))*GRID!$P$36*(1-GRID!$P$37),0))</f>
        <v>62868</v>
      </c>
      <c r="D119" s="8" cm="1">
        <f t="array" ref="D119">IF($I$2="Тариф для жителей ЮФО",
INDEX(GRID!$B$18:$U$29,MATCH($C$7,GRID!$A$18:$A$29,0),MATCH(1,($U$2=GRID!$B$1:$U$1)*(КАЛЕНДАРЬ!AD13=GRID!$B$3:$U$3),0))*GRID!$P$36,
ROUNDUP(INDEX(GRID!$B$18:$U$29,MATCH($C$7,GRID!$A$18:$A$29,0),MATCH(1,($U$2=GRID!$B$1:$U$1)*(КАЛЕНДАРЬ!AD13=GRID!$B$3:$U$3),0))*GRID!$P$36*(1-GRID!$P$37),0))</f>
        <v>67518</v>
      </c>
      <c r="E119" s="8" cm="1">
        <f t="array" ref="E119">IF($I$2="Тариф для жителей ЮФО",
INDEX(GRID!$B$4:$U$15,MATCH($E$7,GRID!$A$4:$A$15,0),MATCH(1,($U$2=GRID!$B$1:$U$1)*(КАЛЕНДАРЬ!AD13=GRID!$B$3:$U$3),0))*GRID!$P$36,
ROUNDUP(INDEX(GRID!$B$4:$U$15,MATCH($E$7,GRID!$A$4:$A$15,0),MATCH(1,($U$2=GRID!$B$1:$U$1)*(КАЛЕНДАРЬ!AD13=GRID!$B$3:$U$3),0))*GRID!$P$36*(1-GRID!$P$37),0))</f>
        <v>73098</v>
      </c>
      <c r="F119" s="8" cm="1">
        <f t="array" ref="F119">IF($I$2="Тариф для жителей ЮФО",
INDEX(GRID!$B$18:$U$29,MATCH($E$7,GRID!$A$18:$A$29,0),MATCH(1,($U$2=GRID!$B$1:$U$1)*(КАЛЕНДАРЬ!AD13=GRID!$B$3:$U$3),0))*GRID!$P$36,
ROUNDUP(INDEX(GRID!$B$18:$U$29,MATCH($E$7,GRID!$A$18:$A$29,0),MATCH(1,($U$2=GRID!$B$1:$U$1)*(КАЛЕНДАРЬ!AD13=GRID!$B$3:$U$3),0))*GRID!$P$36*(1-GRID!$P$37),0))</f>
        <v>77748</v>
      </c>
      <c r="G119" s="57" t="s">
        <v>119</v>
      </c>
      <c r="H119" s="57" t="s">
        <v>119</v>
      </c>
      <c r="I119" s="8" cm="1">
        <f t="array" ref="I119">IF($I$2="Тариф для жителей ЮФО",
INDEX(GRID!$B$4:$U$15,MATCH($I$7,GRID!$A$4:$A$15,0),MATCH(1,($U$2=GRID!$B$1:$U$1)*(КАЛЕНДАРЬ!AD13=GRID!$B$3:$U$3),0))*GRID!$P$36,
ROUNDUP(INDEX(GRID!$B$4:$U$15,MATCH($I$7,GRID!$A$4:$A$15,0),MATCH(1,($U$2=GRID!$B$1:$U$1)*(КАЛЕНДАРЬ!AD13=GRID!$B$3:$U$3),0))*GRID!$P$36*(1-GRID!$P$37),0))</f>
        <v>89187</v>
      </c>
      <c r="J119" s="8" cm="1">
        <f t="array" ref="J119">IF($I$2="Тариф для жителей ЮФО",
INDEX(GRID!$B$18:$U$29,MATCH($I$7,GRID!$A$18:$A$29,0),MATCH(1,($U$2=GRID!$B$1:$U$1)*(КАЛЕНДАРЬ!AD13=GRID!$B$3:$U$3),0))*GRID!$P$36,
ROUNDUP(INDEX(GRID!$B$18:$U$29,MATCH($I$7,GRID!$A$18:$A$29,0),MATCH(1,($U$2=GRID!$B$1:$U$1)*(КАЛЕНДАРЬ!AD13=GRID!$B$3:$U$3),0))*GRID!$P$36*(1-GRID!$P$37),0))</f>
        <v>93837</v>
      </c>
      <c r="K119" s="57" t="s">
        <v>119</v>
      </c>
      <c r="L119" s="57" t="s">
        <v>119</v>
      </c>
      <c r="M119" s="8" cm="1">
        <f t="array" ref="M119">IF($I$2="Тариф для жителей ЮФО",
INDEX(GRID!$B$4:$U$15,MATCH($M$7,GRID!$A$4:$A$15,0),MATCH(1,($U$2=GRID!$B$1:$U$1)*(КАЛЕНДАРЬ!AD13=GRID!$B$3:$U$3),0))*GRID!$P$36,
ROUNDUP(INDEX(GRID!$B$4:$U$15,MATCH($M$7,GRID!$A$4:$A$15,0),MATCH(1,($U$2=GRID!$B$1:$U$1)*(КАЛЕНДАРЬ!AD13=GRID!$B$3:$U$3),0))*GRID!$P$36*(1-GRID!$P$37),0))</f>
        <v>126015</v>
      </c>
      <c r="N119" s="8" cm="1">
        <f t="array" ref="N119">IF($I$2="Тариф для жителей ЮФО",
INDEX(GRID!$B$18:$U$29,MATCH($M$7,GRID!$A$18:$A$29,0),MATCH(1,($U$2=GRID!$B$1:$U$1)*(КАЛЕНДАРЬ!AD13=GRID!$B$3:$U$3),0))*GRID!$P$36,
ROUNDUP(INDEX(GRID!$B$18:$U$29,MATCH($M$7,GRID!$A$18:$A$29,0),MATCH(1,($U$2=GRID!$B$1:$U$1)*(КАЛЕНДАРЬ!AD13=GRID!$B$3:$U$3),0))*GRID!$P$36*(1-GRID!$P$37),0))</f>
        <v>130665</v>
      </c>
      <c r="O119" s="57" t="s">
        <v>119</v>
      </c>
      <c r="P119" s="8" cm="1">
        <f t="array" ref="P119">IF($I$2="Тариф для жителей ЮФО",
INDEX(GRID!$B$18:$U$29,MATCH($P$7,GRID!$A$18:$A$29,0),MATCH(1,($U$2=GRID!$B$1:$U$1)*(КАЛЕНДАРЬ!AD13=GRID!$B$3:$U$3),0))*GRID!$P$36,
ROUNDUP(INDEX(GRID!$B$18:$U$29,MATCH($P$7,GRID!$A$18:$A$29,0),MATCH(1,($U$2=GRID!$B$1:$U$1)*(КАЛЕНДАРЬ!AD13=GRID!$B$3:$U$3),0))*GRID!$P$36*(1-GRID!$P$37),0))</f>
        <v>213807</v>
      </c>
      <c r="Q119" s="57" t="s">
        <v>119</v>
      </c>
      <c r="R119" s="57" t="s">
        <v>119</v>
      </c>
      <c r="S119" s="57" t="s">
        <v>119</v>
      </c>
      <c r="T119" s="57" t="s">
        <v>119</v>
      </c>
    </row>
    <row r="120" spans="1:20" hidden="1">
      <c r="A120" s="148" t="s">
        <v>17</v>
      </c>
      <c r="B120" s="149">
        <v>11</v>
      </c>
      <c r="C120" s="8" cm="1">
        <f t="array" ref="C120">IF($I$2="Тариф для жителей ЮФО",
INDEX(GRID!$B$4:$U$15,MATCH($C$7,GRID!$A$4:$A$15,0),MATCH(1,($U$2=GRID!$B$1:$U$1)*(КАЛЕНДАРЬ!AD14=GRID!$B$3:$U$3),0))*GRID!$P$36,
ROUNDUP(INDEX(GRID!$B$4:$U$15,MATCH($C$7,GRID!$A$4:$A$15,0),MATCH(1,($U$2=GRID!$B$1:$U$1)*(КАЛЕНДАРЬ!AD14=GRID!$B$3:$U$3),0))*GRID!$P$36*(1-GRID!$P$37),0))</f>
        <v>48918</v>
      </c>
      <c r="D120" s="8" cm="1">
        <f t="array" ref="D120">IF($I$2="Тариф для жителей ЮФО",
INDEX(GRID!$B$18:$U$29,MATCH($C$7,GRID!$A$18:$A$29,0),MATCH(1,($U$2=GRID!$B$1:$U$1)*(КАЛЕНДАРЬ!AD14=GRID!$B$3:$U$3),0))*GRID!$P$36,
ROUNDUP(INDEX(GRID!$B$18:$U$29,MATCH($C$7,GRID!$A$18:$A$29,0),MATCH(1,($U$2=GRID!$B$1:$U$1)*(КАЛЕНДАРЬ!AD14=GRID!$B$3:$U$3),0))*GRID!$P$36*(1-GRID!$P$37),0))</f>
        <v>53568</v>
      </c>
      <c r="E120" s="8" cm="1">
        <f t="array" ref="E120">IF($I$2="Тариф для жителей ЮФО",
INDEX(GRID!$B$4:$U$15,MATCH($E$7,GRID!$A$4:$A$15,0),MATCH(1,($U$2=GRID!$B$1:$U$1)*(КАЛЕНДАРЬ!AD14=GRID!$B$3:$U$3),0))*GRID!$P$36,
ROUNDUP(INDEX(GRID!$B$4:$U$15,MATCH($E$7,GRID!$A$4:$A$15,0),MATCH(1,($U$2=GRID!$B$1:$U$1)*(КАЛЕНДАРЬ!AD14=GRID!$B$3:$U$3),0))*GRID!$P$36*(1-GRID!$P$37),0))</f>
        <v>57753</v>
      </c>
      <c r="F120" s="8" cm="1">
        <f t="array" ref="F120">IF($I$2="Тариф для жителей ЮФО",
INDEX(GRID!$B$18:$U$29,MATCH($E$7,GRID!$A$18:$A$29,0),MATCH(1,($U$2=GRID!$B$1:$U$1)*(КАЛЕНДАРЬ!AD14=GRID!$B$3:$U$3),0))*GRID!$P$36,
ROUNDUP(INDEX(GRID!$B$18:$U$29,MATCH($E$7,GRID!$A$18:$A$29,0),MATCH(1,($U$2=GRID!$B$1:$U$1)*(КАЛЕНДАРЬ!AD14=GRID!$B$3:$U$3),0))*GRID!$P$36*(1-GRID!$P$37),0))</f>
        <v>62403</v>
      </c>
      <c r="G120" s="57" t="s">
        <v>119</v>
      </c>
      <c r="H120" s="57" t="s">
        <v>119</v>
      </c>
      <c r="I120" s="8" cm="1">
        <f t="array" ref="I120">IF($I$2="Тариф для жителей ЮФО",
INDEX(GRID!$B$4:$U$15,MATCH($I$7,GRID!$A$4:$A$15,0),MATCH(1,($U$2=GRID!$B$1:$U$1)*(КАЛЕНДАРЬ!AD14=GRID!$B$3:$U$3),0))*GRID!$P$36,
ROUNDUP(INDEX(GRID!$B$4:$U$15,MATCH($I$7,GRID!$A$4:$A$15,0),MATCH(1,($U$2=GRID!$B$1:$U$1)*(КАЛЕНДАРЬ!AD14=GRID!$B$3:$U$3),0))*GRID!$P$36*(1-GRID!$P$37),0))</f>
        <v>71238</v>
      </c>
      <c r="J120" s="8" cm="1">
        <f t="array" ref="J120">IF($I$2="Тариф для жителей ЮФО",
INDEX(GRID!$B$18:$U$29,MATCH($I$7,GRID!$A$18:$A$29,0),MATCH(1,($U$2=GRID!$B$1:$U$1)*(КАЛЕНДАРЬ!AD14=GRID!$B$3:$U$3),0))*GRID!$P$36,
ROUNDUP(INDEX(GRID!$B$18:$U$29,MATCH($I$7,GRID!$A$18:$A$29,0),MATCH(1,($U$2=GRID!$B$1:$U$1)*(КАЛЕНДАРЬ!AD14=GRID!$B$3:$U$3),0))*GRID!$P$36*(1-GRID!$P$37),0))</f>
        <v>75888</v>
      </c>
      <c r="K120" s="57" t="s">
        <v>119</v>
      </c>
      <c r="L120" s="57" t="s">
        <v>119</v>
      </c>
      <c r="M120" s="8" cm="1">
        <f t="array" ref="M120">IF($I$2="Тариф для жителей ЮФО",
INDEX(GRID!$B$4:$U$15,MATCH($M$7,GRID!$A$4:$A$15,0),MATCH(1,($U$2=GRID!$B$1:$U$1)*(КАЛЕНДАРЬ!AD14=GRID!$B$3:$U$3),0))*GRID!$P$36,
ROUNDUP(INDEX(GRID!$B$4:$U$15,MATCH($M$7,GRID!$A$4:$A$15,0),MATCH(1,($U$2=GRID!$B$1:$U$1)*(КАЛЕНДАРЬ!AD14=GRID!$B$3:$U$3),0))*GRID!$P$36*(1-GRID!$P$37),0))</f>
        <v>102672</v>
      </c>
      <c r="N120" s="8" cm="1">
        <f t="array" ref="N120">IF($I$2="Тариф для жителей ЮФО",
INDEX(GRID!$B$18:$U$29,MATCH($M$7,GRID!$A$18:$A$29,0),MATCH(1,($U$2=GRID!$B$1:$U$1)*(КАЛЕНДАРЬ!AD14=GRID!$B$3:$U$3),0))*GRID!$P$36,
ROUNDUP(INDEX(GRID!$B$18:$U$29,MATCH($M$7,GRID!$A$18:$A$29,0),MATCH(1,($U$2=GRID!$B$1:$U$1)*(КАЛЕНДАРЬ!AD14=GRID!$B$3:$U$3),0))*GRID!$P$36*(1-GRID!$P$37),0))</f>
        <v>107322</v>
      </c>
      <c r="O120" s="57" t="s">
        <v>119</v>
      </c>
      <c r="P120" s="8" cm="1">
        <f t="array" ref="P120">IF($I$2="Тариф для жителей ЮФО",
INDEX(GRID!$B$18:$U$29,MATCH($P$7,GRID!$A$18:$A$29,0),MATCH(1,($U$2=GRID!$B$1:$U$1)*(КАЛЕНДАРЬ!AD14=GRID!$B$3:$U$3),0))*GRID!$P$36,
ROUNDUP(INDEX(GRID!$B$18:$U$29,MATCH($P$7,GRID!$A$18:$A$29,0),MATCH(1,($U$2=GRID!$B$1:$U$1)*(КАЛЕНДАРЬ!AD14=GRID!$B$3:$U$3),0))*GRID!$P$36*(1-GRID!$P$37),0))</f>
        <v>185349</v>
      </c>
      <c r="Q120" s="57" t="s">
        <v>119</v>
      </c>
      <c r="R120" s="57" t="s">
        <v>119</v>
      </c>
      <c r="S120" s="57" t="s">
        <v>119</v>
      </c>
      <c r="T120" s="57" t="s">
        <v>119</v>
      </c>
    </row>
    <row r="121" spans="1:20" hidden="1">
      <c r="A121" s="148" t="s">
        <v>11</v>
      </c>
      <c r="B121" s="149">
        <v>12</v>
      </c>
      <c r="C121" s="8" cm="1">
        <f t="array" ref="C121">IF($I$2="Тариф для жителей ЮФО",
INDEX(GRID!$B$4:$U$15,MATCH($C$7,GRID!$A$4:$A$15,0),MATCH(1,($U$2=GRID!$B$1:$U$1)*(КАЛЕНДАРЬ!AD15=GRID!$B$3:$U$3),0))*GRID!$P$36,
ROUNDUP(INDEX(GRID!$B$4:$U$15,MATCH($C$7,GRID!$A$4:$A$15,0),MATCH(1,($U$2=GRID!$B$1:$U$1)*(КАЛЕНДАРЬ!AD15=GRID!$B$3:$U$3),0))*GRID!$P$36*(1-GRID!$P$37),0))</f>
        <v>25575.000000000004</v>
      </c>
      <c r="D121" s="8" cm="1">
        <f t="array" ref="D121">IF($I$2="Тариф для жителей ЮФО",
INDEX(GRID!$B$18:$U$29,MATCH($C$7,GRID!$A$18:$A$29,0),MATCH(1,($U$2=GRID!$B$1:$U$1)*(КАЛЕНДАРЬ!AD15=GRID!$B$3:$U$3),0))*GRID!$P$36,
ROUNDUP(INDEX(GRID!$B$18:$U$29,MATCH($C$7,GRID!$A$18:$A$29,0),MATCH(1,($U$2=GRID!$B$1:$U$1)*(КАЛЕНДАРЬ!AD15=GRID!$B$3:$U$3),0))*GRID!$P$36*(1-GRID!$P$37),0))</f>
        <v>30225.000000000004</v>
      </c>
      <c r="E121" s="8" cm="1">
        <f t="array" ref="E121">IF($I$2="Тариф для жителей ЮФО",
INDEX(GRID!$B$4:$U$15,MATCH($E$7,GRID!$A$4:$A$15,0),MATCH(1,($U$2=GRID!$B$1:$U$1)*(КАЛЕНДАРЬ!AD15=GRID!$B$3:$U$3),0))*GRID!$P$36,
ROUNDUP(INDEX(GRID!$B$4:$U$15,MATCH($E$7,GRID!$A$4:$A$15,0),MATCH(1,($U$2=GRID!$B$1:$U$1)*(КАЛЕНДАРЬ!AD15=GRID!$B$3:$U$3),0))*GRID!$P$36*(1-GRID!$P$37),0))</f>
        <v>30690</v>
      </c>
      <c r="F121" s="8" cm="1">
        <f t="array" ref="F121">IF($I$2="Тариф для жителей ЮФО",
INDEX(GRID!$B$18:$U$29,MATCH($E$7,GRID!$A$18:$A$29,0),MATCH(1,($U$2=GRID!$B$1:$U$1)*(КАЛЕНДАРЬ!AD15=GRID!$B$3:$U$3),0))*GRID!$P$36,
ROUNDUP(INDEX(GRID!$B$18:$U$29,MATCH($E$7,GRID!$A$18:$A$29,0),MATCH(1,($U$2=GRID!$B$1:$U$1)*(КАЛЕНДАРЬ!AD15=GRID!$B$3:$U$3),0))*GRID!$P$36*(1-GRID!$P$37),0))</f>
        <v>35340</v>
      </c>
      <c r="G121" s="57" t="s">
        <v>119</v>
      </c>
      <c r="H121" s="57" t="s">
        <v>119</v>
      </c>
      <c r="I121" s="8" cm="1">
        <f t="array" ref="I121">IF($I$2="Тариф для жителей ЮФО",
INDEX(GRID!$B$4:$U$15,MATCH($I$7,GRID!$A$4:$A$15,0),MATCH(1,($U$2=GRID!$B$1:$U$1)*(КАЛЕНДАРЬ!AD15=GRID!$B$3:$U$3),0))*GRID!$P$36,
ROUNDUP(INDEX(GRID!$B$4:$U$15,MATCH($I$7,GRID!$A$4:$A$15,0),MATCH(1,($U$2=GRID!$B$1:$U$1)*(КАЛЕНДАРЬ!AD15=GRID!$B$3:$U$3),0))*GRID!$P$36*(1-GRID!$P$37),0))</f>
        <v>40362</v>
      </c>
      <c r="J121" s="8" cm="1">
        <f t="array" ref="J121">IF($I$2="Тариф для жителей ЮФО",
INDEX(GRID!$B$18:$U$29,MATCH($I$7,GRID!$A$18:$A$29,0),MATCH(1,($U$2=GRID!$B$1:$U$1)*(КАЛЕНДАРЬ!AD15=GRID!$B$3:$U$3),0))*GRID!$P$36,
ROUNDUP(INDEX(GRID!$B$18:$U$29,MATCH($I$7,GRID!$A$18:$A$29,0),MATCH(1,($U$2=GRID!$B$1:$U$1)*(КАЛЕНДАРЬ!AD15=GRID!$B$3:$U$3),0))*GRID!$P$36*(1-GRID!$P$37),0))</f>
        <v>45012</v>
      </c>
      <c r="K121" s="57" t="s">
        <v>119</v>
      </c>
      <c r="L121" s="57" t="s">
        <v>119</v>
      </c>
      <c r="M121" s="8" cm="1">
        <f t="array" ref="M121">IF($I$2="Тариф для жителей ЮФО",
INDEX(GRID!$B$4:$U$15,MATCH($M$7,GRID!$A$4:$A$15,0),MATCH(1,($U$2=GRID!$B$1:$U$1)*(КАЛЕНДАРЬ!AD15=GRID!$B$3:$U$3),0))*GRID!$P$36,
ROUNDUP(INDEX(GRID!$B$4:$U$15,MATCH($M$7,GRID!$A$4:$A$15,0),MATCH(1,($U$2=GRID!$B$1:$U$1)*(КАЛЕНДАРЬ!AD15=GRID!$B$3:$U$3),0))*GRID!$P$36*(1-GRID!$P$37),0))</f>
        <v>64635</v>
      </c>
      <c r="N121" s="8" cm="1">
        <f t="array" ref="N121">IF($I$2="Тариф для жителей ЮФО",
INDEX(GRID!$B$18:$U$29,MATCH($M$7,GRID!$A$18:$A$29,0),MATCH(1,($U$2=GRID!$B$1:$U$1)*(КАЛЕНДАРЬ!AD15=GRID!$B$3:$U$3),0))*GRID!$P$36,
ROUNDUP(INDEX(GRID!$B$18:$U$29,MATCH($M$7,GRID!$A$18:$A$29,0),MATCH(1,($U$2=GRID!$B$1:$U$1)*(КАЛЕНДАРЬ!AD15=GRID!$B$3:$U$3),0))*GRID!$P$36*(1-GRID!$P$37),0))</f>
        <v>69285</v>
      </c>
      <c r="O121" s="57" t="s">
        <v>119</v>
      </c>
      <c r="P121" s="8" cm="1">
        <f t="array" ref="P121">IF($I$2="Тариф для жителей ЮФО",
INDEX(GRID!$B$18:$U$29,MATCH($P$7,GRID!$A$18:$A$29,0),MATCH(1,($U$2=GRID!$B$1:$U$1)*(КАЛЕНДАРЬ!AD15=GRID!$B$3:$U$3),0))*GRID!$P$36,
ROUNDUP(INDEX(GRID!$B$18:$U$29,MATCH($P$7,GRID!$A$18:$A$29,0),MATCH(1,($U$2=GRID!$B$1:$U$1)*(КАЛЕНДАРЬ!AD15=GRID!$B$3:$U$3),0))*GRID!$P$36*(1-GRID!$P$37),0))</f>
        <v>135222</v>
      </c>
      <c r="Q121" s="57" t="s">
        <v>119</v>
      </c>
      <c r="R121" s="57" t="s">
        <v>119</v>
      </c>
      <c r="S121" s="57" t="s">
        <v>119</v>
      </c>
      <c r="T121" s="57" t="s">
        <v>119</v>
      </c>
    </row>
    <row r="122" spans="1:20" hidden="1">
      <c r="A122" s="148" t="s">
        <v>12</v>
      </c>
      <c r="B122" s="149">
        <v>13</v>
      </c>
      <c r="C122" s="8" cm="1">
        <f t="array" ref="C122">IF($I$2="Тариф для жителей ЮФО",
INDEX(GRID!$B$4:$U$15,MATCH($C$7,GRID!$A$4:$A$15,0),MATCH(1,($U$2=GRID!$B$1:$U$1)*(КАЛЕНДАРЬ!AD16=GRID!$B$3:$U$3),0))*GRID!$P$36,
ROUNDUP(INDEX(GRID!$B$4:$U$15,MATCH($C$7,GRID!$A$4:$A$15,0),MATCH(1,($U$2=GRID!$B$1:$U$1)*(КАЛЕНДАРЬ!AD16=GRID!$B$3:$U$3),0))*GRID!$P$36*(1-GRID!$P$37),0))</f>
        <v>25575.000000000004</v>
      </c>
      <c r="D122" s="8" cm="1">
        <f t="array" ref="D122">IF($I$2="Тариф для жителей ЮФО",
INDEX(GRID!$B$18:$U$29,MATCH($C$7,GRID!$A$18:$A$29,0),MATCH(1,($U$2=GRID!$B$1:$U$1)*(КАЛЕНДАРЬ!AD16=GRID!$B$3:$U$3),0))*GRID!$P$36,
ROUNDUP(INDEX(GRID!$B$18:$U$29,MATCH($C$7,GRID!$A$18:$A$29,0),MATCH(1,($U$2=GRID!$B$1:$U$1)*(КАЛЕНДАРЬ!AD16=GRID!$B$3:$U$3),0))*GRID!$P$36*(1-GRID!$P$37),0))</f>
        <v>30225.000000000004</v>
      </c>
      <c r="E122" s="8" cm="1">
        <f t="array" ref="E122">IF($I$2="Тариф для жителей ЮФО",
INDEX(GRID!$B$4:$U$15,MATCH($E$7,GRID!$A$4:$A$15,0),MATCH(1,($U$2=GRID!$B$1:$U$1)*(КАЛЕНДАРЬ!AD16=GRID!$B$3:$U$3),0))*GRID!$P$36,
ROUNDUP(INDEX(GRID!$B$4:$U$15,MATCH($E$7,GRID!$A$4:$A$15,0),MATCH(1,($U$2=GRID!$B$1:$U$1)*(КАЛЕНДАРЬ!AD16=GRID!$B$3:$U$3),0))*GRID!$P$36*(1-GRID!$P$37),0))</f>
        <v>30690</v>
      </c>
      <c r="F122" s="8" cm="1">
        <f t="array" ref="F122">IF($I$2="Тариф для жителей ЮФО",
INDEX(GRID!$B$18:$U$29,MATCH($E$7,GRID!$A$18:$A$29,0),MATCH(1,($U$2=GRID!$B$1:$U$1)*(КАЛЕНДАРЬ!AD16=GRID!$B$3:$U$3),0))*GRID!$P$36,
ROUNDUP(INDEX(GRID!$B$18:$U$29,MATCH($E$7,GRID!$A$18:$A$29,0),MATCH(1,($U$2=GRID!$B$1:$U$1)*(КАЛЕНДАРЬ!AD16=GRID!$B$3:$U$3),0))*GRID!$P$36*(1-GRID!$P$37),0))</f>
        <v>35340</v>
      </c>
      <c r="G122" s="57" t="s">
        <v>119</v>
      </c>
      <c r="H122" s="57" t="s">
        <v>119</v>
      </c>
      <c r="I122" s="8" cm="1">
        <f t="array" ref="I122">IF($I$2="Тариф для жителей ЮФО",
INDEX(GRID!$B$4:$U$15,MATCH($I$7,GRID!$A$4:$A$15,0),MATCH(1,($U$2=GRID!$B$1:$U$1)*(КАЛЕНДАРЬ!AD16=GRID!$B$3:$U$3),0))*GRID!$P$36,
ROUNDUP(INDEX(GRID!$B$4:$U$15,MATCH($I$7,GRID!$A$4:$A$15,0),MATCH(1,($U$2=GRID!$B$1:$U$1)*(КАЛЕНДАРЬ!AD16=GRID!$B$3:$U$3),0))*GRID!$P$36*(1-GRID!$P$37),0))</f>
        <v>40362</v>
      </c>
      <c r="J122" s="8" cm="1">
        <f t="array" ref="J122">IF($I$2="Тариф для жителей ЮФО",
INDEX(GRID!$B$18:$U$29,MATCH($I$7,GRID!$A$18:$A$29,0),MATCH(1,($U$2=GRID!$B$1:$U$1)*(КАЛЕНДАРЬ!AD16=GRID!$B$3:$U$3),0))*GRID!$P$36,
ROUNDUP(INDEX(GRID!$B$18:$U$29,MATCH($I$7,GRID!$A$18:$A$29,0),MATCH(1,($U$2=GRID!$B$1:$U$1)*(КАЛЕНДАРЬ!AD16=GRID!$B$3:$U$3),0))*GRID!$P$36*(1-GRID!$P$37),0))</f>
        <v>45012</v>
      </c>
      <c r="K122" s="57" t="s">
        <v>119</v>
      </c>
      <c r="L122" s="57" t="s">
        <v>119</v>
      </c>
      <c r="M122" s="8" cm="1">
        <f t="array" ref="M122">IF($I$2="Тариф для жителей ЮФО",
INDEX(GRID!$B$4:$U$15,MATCH($M$7,GRID!$A$4:$A$15,0),MATCH(1,($U$2=GRID!$B$1:$U$1)*(КАЛЕНДАРЬ!AD16=GRID!$B$3:$U$3),0))*GRID!$P$36,
ROUNDUP(INDEX(GRID!$B$4:$U$15,MATCH($M$7,GRID!$A$4:$A$15,0),MATCH(1,($U$2=GRID!$B$1:$U$1)*(КАЛЕНДАРЬ!AD16=GRID!$B$3:$U$3),0))*GRID!$P$36*(1-GRID!$P$37),0))</f>
        <v>64635</v>
      </c>
      <c r="N122" s="8" cm="1">
        <f t="array" ref="N122">IF($I$2="Тариф для жителей ЮФО",
INDEX(GRID!$B$18:$U$29,MATCH($M$7,GRID!$A$18:$A$29,0),MATCH(1,($U$2=GRID!$B$1:$U$1)*(КАЛЕНДАРЬ!AD16=GRID!$B$3:$U$3),0))*GRID!$P$36,
ROUNDUP(INDEX(GRID!$B$18:$U$29,MATCH($M$7,GRID!$A$18:$A$29,0),MATCH(1,($U$2=GRID!$B$1:$U$1)*(КАЛЕНДАРЬ!AD16=GRID!$B$3:$U$3),0))*GRID!$P$36*(1-GRID!$P$37),0))</f>
        <v>69285</v>
      </c>
      <c r="O122" s="57" t="s">
        <v>119</v>
      </c>
      <c r="P122" s="8" cm="1">
        <f t="array" ref="P122">IF($I$2="Тариф для жителей ЮФО",
INDEX(GRID!$B$18:$U$29,MATCH($P$7,GRID!$A$18:$A$29,0),MATCH(1,($U$2=GRID!$B$1:$U$1)*(КАЛЕНДАРЬ!AD16=GRID!$B$3:$U$3),0))*GRID!$P$36,
ROUNDUP(INDEX(GRID!$B$18:$U$29,MATCH($P$7,GRID!$A$18:$A$29,0),MATCH(1,($U$2=GRID!$B$1:$U$1)*(КАЛЕНДАРЬ!AD16=GRID!$B$3:$U$3),0))*GRID!$P$36*(1-GRID!$P$37),0))</f>
        <v>135222</v>
      </c>
      <c r="Q122" s="57" t="s">
        <v>119</v>
      </c>
      <c r="R122" s="57" t="s">
        <v>119</v>
      </c>
      <c r="S122" s="57" t="s">
        <v>119</v>
      </c>
      <c r="T122" s="57" t="s">
        <v>119</v>
      </c>
    </row>
    <row r="123" spans="1:20" hidden="1">
      <c r="A123" s="148" t="s">
        <v>13</v>
      </c>
      <c r="B123" s="149">
        <v>14</v>
      </c>
      <c r="C123" s="8" cm="1">
        <f t="array" ref="C123">IF($I$2="Тариф для жителей ЮФО",
INDEX(GRID!$B$4:$U$15,MATCH($C$7,GRID!$A$4:$A$15,0),MATCH(1,($U$2=GRID!$B$1:$U$1)*(КАЛЕНДАРЬ!AD17=GRID!$B$3:$U$3),0))*GRID!$P$36,
ROUNDUP(INDEX(GRID!$B$4:$U$15,MATCH($C$7,GRID!$A$4:$A$15,0),MATCH(1,($U$2=GRID!$B$1:$U$1)*(КАЛЕНДАРЬ!AD17=GRID!$B$3:$U$3),0))*GRID!$P$36*(1-GRID!$P$37),0))</f>
        <v>25575.000000000004</v>
      </c>
      <c r="D123" s="8" cm="1">
        <f t="array" ref="D123">IF($I$2="Тариф для жителей ЮФО",
INDEX(GRID!$B$18:$U$29,MATCH($C$7,GRID!$A$18:$A$29,0),MATCH(1,($U$2=GRID!$B$1:$U$1)*(КАЛЕНДАРЬ!AD17=GRID!$B$3:$U$3),0))*GRID!$P$36,
ROUNDUP(INDEX(GRID!$B$18:$U$29,MATCH($C$7,GRID!$A$18:$A$29,0),MATCH(1,($U$2=GRID!$B$1:$U$1)*(КАЛЕНДАРЬ!AD17=GRID!$B$3:$U$3),0))*GRID!$P$36*(1-GRID!$P$37),0))</f>
        <v>30225.000000000004</v>
      </c>
      <c r="E123" s="8" cm="1">
        <f t="array" ref="E123">IF($I$2="Тариф для жителей ЮФО",
INDEX(GRID!$B$4:$U$15,MATCH($E$7,GRID!$A$4:$A$15,0),MATCH(1,($U$2=GRID!$B$1:$U$1)*(КАЛЕНДАРЬ!AD17=GRID!$B$3:$U$3),0))*GRID!$P$36,
ROUNDUP(INDEX(GRID!$B$4:$U$15,MATCH($E$7,GRID!$A$4:$A$15,0),MATCH(1,($U$2=GRID!$B$1:$U$1)*(КАЛЕНДАРЬ!AD17=GRID!$B$3:$U$3),0))*GRID!$P$36*(1-GRID!$P$37),0))</f>
        <v>30690</v>
      </c>
      <c r="F123" s="8" cm="1">
        <f t="array" ref="F123">IF($I$2="Тариф для жителей ЮФО",
INDEX(GRID!$B$18:$U$29,MATCH($E$7,GRID!$A$18:$A$29,0),MATCH(1,($U$2=GRID!$B$1:$U$1)*(КАЛЕНДАРЬ!AD17=GRID!$B$3:$U$3),0))*GRID!$P$36,
ROUNDUP(INDEX(GRID!$B$18:$U$29,MATCH($E$7,GRID!$A$18:$A$29,0),MATCH(1,($U$2=GRID!$B$1:$U$1)*(КАЛЕНДАРЬ!AD17=GRID!$B$3:$U$3),0))*GRID!$P$36*(1-GRID!$P$37),0))</f>
        <v>35340</v>
      </c>
      <c r="G123" s="57" t="s">
        <v>119</v>
      </c>
      <c r="H123" s="57" t="s">
        <v>119</v>
      </c>
      <c r="I123" s="8" cm="1">
        <f t="array" ref="I123">IF($I$2="Тариф для жителей ЮФО",
INDEX(GRID!$B$4:$U$15,MATCH($I$7,GRID!$A$4:$A$15,0),MATCH(1,($U$2=GRID!$B$1:$U$1)*(КАЛЕНДАРЬ!AD17=GRID!$B$3:$U$3),0))*GRID!$P$36,
ROUNDUP(INDEX(GRID!$B$4:$U$15,MATCH($I$7,GRID!$A$4:$A$15,0),MATCH(1,($U$2=GRID!$B$1:$U$1)*(КАЛЕНДАРЬ!AD17=GRID!$B$3:$U$3),0))*GRID!$P$36*(1-GRID!$P$37),0))</f>
        <v>40362</v>
      </c>
      <c r="J123" s="8" cm="1">
        <f t="array" ref="J123">IF($I$2="Тариф для жителей ЮФО",
INDEX(GRID!$B$18:$U$29,MATCH($I$7,GRID!$A$18:$A$29,0),MATCH(1,($U$2=GRID!$B$1:$U$1)*(КАЛЕНДАРЬ!AD17=GRID!$B$3:$U$3),0))*GRID!$P$36,
ROUNDUP(INDEX(GRID!$B$18:$U$29,MATCH($I$7,GRID!$A$18:$A$29,0),MATCH(1,($U$2=GRID!$B$1:$U$1)*(КАЛЕНДАРЬ!AD17=GRID!$B$3:$U$3),0))*GRID!$P$36*(1-GRID!$P$37),0))</f>
        <v>45012</v>
      </c>
      <c r="K123" s="57" t="s">
        <v>119</v>
      </c>
      <c r="L123" s="57" t="s">
        <v>119</v>
      </c>
      <c r="M123" s="8" cm="1">
        <f t="array" ref="M123">IF($I$2="Тариф для жителей ЮФО",
INDEX(GRID!$B$4:$U$15,MATCH($M$7,GRID!$A$4:$A$15,0),MATCH(1,($U$2=GRID!$B$1:$U$1)*(КАЛЕНДАРЬ!AD17=GRID!$B$3:$U$3),0))*GRID!$P$36,
ROUNDUP(INDEX(GRID!$B$4:$U$15,MATCH($M$7,GRID!$A$4:$A$15,0),MATCH(1,($U$2=GRID!$B$1:$U$1)*(КАЛЕНДАРЬ!AD17=GRID!$B$3:$U$3),0))*GRID!$P$36*(1-GRID!$P$37),0))</f>
        <v>64635</v>
      </c>
      <c r="N123" s="8" cm="1">
        <f t="array" ref="N123">IF($I$2="Тариф для жителей ЮФО",
INDEX(GRID!$B$18:$U$29,MATCH($M$7,GRID!$A$18:$A$29,0),MATCH(1,($U$2=GRID!$B$1:$U$1)*(КАЛЕНДАРЬ!AD17=GRID!$B$3:$U$3),0))*GRID!$P$36,
ROUNDUP(INDEX(GRID!$B$18:$U$29,MATCH($M$7,GRID!$A$18:$A$29,0),MATCH(1,($U$2=GRID!$B$1:$U$1)*(КАЛЕНДАРЬ!AD17=GRID!$B$3:$U$3),0))*GRID!$P$36*(1-GRID!$P$37),0))</f>
        <v>69285</v>
      </c>
      <c r="O123" s="57" t="s">
        <v>119</v>
      </c>
      <c r="P123" s="8" cm="1">
        <f t="array" ref="P123">IF($I$2="Тариф для жителей ЮФО",
INDEX(GRID!$B$18:$U$29,MATCH($P$7,GRID!$A$18:$A$29,0),MATCH(1,($U$2=GRID!$B$1:$U$1)*(КАЛЕНДАРЬ!AD17=GRID!$B$3:$U$3),0))*GRID!$P$36,
ROUNDUP(INDEX(GRID!$B$18:$U$29,MATCH($P$7,GRID!$A$18:$A$29,0),MATCH(1,($U$2=GRID!$B$1:$U$1)*(КАЛЕНДАРЬ!AD17=GRID!$B$3:$U$3),0))*GRID!$P$36*(1-GRID!$P$37),0))</f>
        <v>135222</v>
      </c>
      <c r="Q123" s="57" t="s">
        <v>119</v>
      </c>
      <c r="R123" s="57" t="s">
        <v>119</v>
      </c>
      <c r="S123" s="57" t="s">
        <v>119</v>
      </c>
      <c r="T123" s="57" t="s">
        <v>119</v>
      </c>
    </row>
    <row r="124" spans="1:20" hidden="1">
      <c r="A124" s="148" t="s">
        <v>14</v>
      </c>
      <c r="B124" s="149">
        <v>15</v>
      </c>
      <c r="C124" s="8" cm="1">
        <f t="array" ref="C124">IF($I$2="Тариф для жителей ЮФО",
INDEX(GRID!$B$4:$U$15,MATCH($C$7,GRID!$A$4:$A$15,0),MATCH(1,($U$2=GRID!$B$1:$U$1)*(КАЛЕНДАРЬ!AD18=GRID!$B$3:$U$3),0))*GRID!$P$36,
ROUNDUP(INDEX(GRID!$B$4:$U$15,MATCH($C$7,GRID!$A$4:$A$15,0),MATCH(1,($U$2=GRID!$B$1:$U$1)*(КАЛЕНДАРЬ!AD18=GRID!$B$3:$U$3),0))*GRID!$P$36*(1-GRID!$P$37),0))</f>
        <v>25575.000000000004</v>
      </c>
      <c r="D124" s="8" cm="1">
        <f t="array" ref="D124">IF($I$2="Тариф для жителей ЮФО",
INDEX(GRID!$B$18:$U$29,MATCH($C$7,GRID!$A$18:$A$29,0),MATCH(1,($U$2=GRID!$B$1:$U$1)*(КАЛЕНДАРЬ!AD18=GRID!$B$3:$U$3),0))*GRID!$P$36,
ROUNDUP(INDEX(GRID!$B$18:$U$29,MATCH($C$7,GRID!$A$18:$A$29,0),MATCH(1,($U$2=GRID!$B$1:$U$1)*(КАЛЕНДАРЬ!AD18=GRID!$B$3:$U$3),0))*GRID!$P$36*(1-GRID!$P$37),0))</f>
        <v>30225.000000000004</v>
      </c>
      <c r="E124" s="8" cm="1">
        <f t="array" ref="E124">IF($I$2="Тариф для жителей ЮФО",
INDEX(GRID!$B$4:$U$15,MATCH($E$7,GRID!$A$4:$A$15,0),MATCH(1,($U$2=GRID!$B$1:$U$1)*(КАЛЕНДАРЬ!AD18=GRID!$B$3:$U$3),0))*GRID!$P$36,
ROUNDUP(INDEX(GRID!$B$4:$U$15,MATCH($E$7,GRID!$A$4:$A$15,0),MATCH(1,($U$2=GRID!$B$1:$U$1)*(КАЛЕНДАРЬ!AD18=GRID!$B$3:$U$3),0))*GRID!$P$36*(1-GRID!$P$37),0))</f>
        <v>30690</v>
      </c>
      <c r="F124" s="8" cm="1">
        <f t="array" ref="F124">IF($I$2="Тариф для жителей ЮФО",
INDEX(GRID!$B$18:$U$29,MATCH($E$7,GRID!$A$18:$A$29,0),MATCH(1,($U$2=GRID!$B$1:$U$1)*(КАЛЕНДАРЬ!AD18=GRID!$B$3:$U$3),0))*GRID!$P$36,
ROUNDUP(INDEX(GRID!$B$18:$U$29,MATCH($E$7,GRID!$A$18:$A$29,0),MATCH(1,($U$2=GRID!$B$1:$U$1)*(КАЛЕНДАРЬ!AD18=GRID!$B$3:$U$3),0))*GRID!$P$36*(1-GRID!$P$37),0))</f>
        <v>35340</v>
      </c>
      <c r="G124" s="57" t="s">
        <v>119</v>
      </c>
      <c r="H124" s="57" t="s">
        <v>119</v>
      </c>
      <c r="I124" s="8" cm="1">
        <f t="array" ref="I124">IF($I$2="Тариф для жителей ЮФО",
INDEX(GRID!$B$4:$U$15,MATCH($I$7,GRID!$A$4:$A$15,0),MATCH(1,($U$2=GRID!$B$1:$U$1)*(КАЛЕНДАРЬ!AD18=GRID!$B$3:$U$3),0))*GRID!$P$36,
ROUNDUP(INDEX(GRID!$B$4:$U$15,MATCH($I$7,GRID!$A$4:$A$15,0),MATCH(1,($U$2=GRID!$B$1:$U$1)*(КАЛЕНДАРЬ!AD18=GRID!$B$3:$U$3),0))*GRID!$P$36*(1-GRID!$P$37),0))</f>
        <v>40362</v>
      </c>
      <c r="J124" s="8" cm="1">
        <f t="array" ref="J124">IF($I$2="Тариф для жителей ЮФО",
INDEX(GRID!$B$18:$U$29,MATCH($I$7,GRID!$A$18:$A$29,0),MATCH(1,($U$2=GRID!$B$1:$U$1)*(КАЛЕНДАРЬ!AD18=GRID!$B$3:$U$3),0))*GRID!$P$36,
ROUNDUP(INDEX(GRID!$B$18:$U$29,MATCH($I$7,GRID!$A$18:$A$29,0),MATCH(1,($U$2=GRID!$B$1:$U$1)*(КАЛЕНДАРЬ!AD18=GRID!$B$3:$U$3),0))*GRID!$P$36*(1-GRID!$P$37),0))</f>
        <v>45012</v>
      </c>
      <c r="K124" s="57" t="s">
        <v>119</v>
      </c>
      <c r="L124" s="57" t="s">
        <v>119</v>
      </c>
      <c r="M124" s="8" cm="1">
        <f t="array" ref="M124">IF($I$2="Тариф для жителей ЮФО",
INDEX(GRID!$B$4:$U$15,MATCH($M$7,GRID!$A$4:$A$15,0),MATCH(1,($U$2=GRID!$B$1:$U$1)*(КАЛЕНДАРЬ!AD18=GRID!$B$3:$U$3),0))*GRID!$P$36,
ROUNDUP(INDEX(GRID!$B$4:$U$15,MATCH($M$7,GRID!$A$4:$A$15,0),MATCH(1,($U$2=GRID!$B$1:$U$1)*(КАЛЕНДАРЬ!AD18=GRID!$B$3:$U$3),0))*GRID!$P$36*(1-GRID!$P$37),0))</f>
        <v>64635</v>
      </c>
      <c r="N124" s="8" cm="1">
        <f t="array" ref="N124">IF($I$2="Тариф для жителей ЮФО",
INDEX(GRID!$B$18:$U$29,MATCH($M$7,GRID!$A$18:$A$29,0),MATCH(1,($U$2=GRID!$B$1:$U$1)*(КАЛЕНДАРЬ!AD18=GRID!$B$3:$U$3),0))*GRID!$P$36,
ROUNDUP(INDEX(GRID!$B$18:$U$29,MATCH($M$7,GRID!$A$18:$A$29,0),MATCH(1,($U$2=GRID!$B$1:$U$1)*(КАЛЕНДАРЬ!AD18=GRID!$B$3:$U$3),0))*GRID!$P$36*(1-GRID!$P$37),0))</f>
        <v>69285</v>
      </c>
      <c r="O124" s="57" t="s">
        <v>119</v>
      </c>
      <c r="P124" s="8" cm="1">
        <f t="array" ref="P124">IF($I$2="Тариф для жителей ЮФО",
INDEX(GRID!$B$18:$U$29,MATCH($P$7,GRID!$A$18:$A$29,0),MATCH(1,($U$2=GRID!$B$1:$U$1)*(КАЛЕНДАРЬ!AD18=GRID!$B$3:$U$3),0))*GRID!$P$36,
ROUNDUP(INDEX(GRID!$B$18:$U$29,MATCH($P$7,GRID!$A$18:$A$29,0),MATCH(1,($U$2=GRID!$B$1:$U$1)*(КАЛЕНДАРЬ!AD18=GRID!$B$3:$U$3),0))*GRID!$P$36*(1-GRID!$P$37),0))</f>
        <v>135222</v>
      </c>
      <c r="Q124" s="57" t="s">
        <v>119</v>
      </c>
      <c r="R124" s="57" t="s">
        <v>119</v>
      </c>
      <c r="S124" s="57" t="s">
        <v>119</v>
      </c>
      <c r="T124" s="57" t="s">
        <v>119</v>
      </c>
    </row>
    <row r="125" spans="1:20" hidden="1">
      <c r="A125" s="148" t="s">
        <v>15</v>
      </c>
      <c r="B125" s="149">
        <v>16</v>
      </c>
      <c r="C125" s="8" cm="1">
        <f t="array" ref="C125">IF($I$2="Тариф для жителей ЮФО",
INDEX(GRID!$B$4:$U$15,MATCH($C$7,GRID!$A$4:$A$15,0),MATCH(1,($U$2=GRID!$B$1:$U$1)*(КАЛЕНДАРЬ!AD19=GRID!$B$3:$U$3),0))*GRID!$P$36,
ROUNDUP(INDEX(GRID!$B$4:$U$15,MATCH($C$7,GRID!$A$4:$A$15,0),MATCH(1,($U$2=GRID!$B$1:$U$1)*(КАЛЕНДАРЬ!AD19=GRID!$B$3:$U$3),0))*GRID!$P$36*(1-GRID!$P$37),0))</f>
        <v>25575.000000000004</v>
      </c>
      <c r="D125" s="8" cm="1">
        <f t="array" ref="D125">IF($I$2="Тариф для жителей ЮФО",
INDEX(GRID!$B$18:$U$29,MATCH($C$7,GRID!$A$18:$A$29,0),MATCH(1,($U$2=GRID!$B$1:$U$1)*(КАЛЕНДАРЬ!AD19=GRID!$B$3:$U$3),0))*GRID!$P$36,
ROUNDUP(INDEX(GRID!$B$18:$U$29,MATCH($C$7,GRID!$A$18:$A$29,0),MATCH(1,($U$2=GRID!$B$1:$U$1)*(КАЛЕНДАРЬ!AD19=GRID!$B$3:$U$3),0))*GRID!$P$36*(1-GRID!$P$37),0))</f>
        <v>30225.000000000004</v>
      </c>
      <c r="E125" s="8" cm="1">
        <f t="array" ref="E125">IF($I$2="Тариф для жителей ЮФО",
INDEX(GRID!$B$4:$U$15,MATCH($E$7,GRID!$A$4:$A$15,0),MATCH(1,($U$2=GRID!$B$1:$U$1)*(КАЛЕНДАРЬ!AD19=GRID!$B$3:$U$3),0))*GRID!$P$36,
ROUNDUP(INDEX(GRID!$B$4:$U$15,MATCH($E$7,GRID!$A$4:$A$15,0),MATCH(1,($U$2=GRID!$B$1:$U$1)*(КАЛЕНДАРЬ!AD19=GRID!$B$3:$U$3),0))*GRID!$P$36*(1-GRID!$P$37),0))</f>
        <v>30690</v>
      </c>
      <c r="F125" s="8" cm="1">
        <f t="array" ref="F125">IF($I$2="Тариф для жителей ЮФО",
INDEX(GRID!$B$18:$U$29,MATCH($E$7,GRID!$A$18:$A$29,0),MATCH(1,($U$2=GRID!$B$1:$U$1)*(КАЛЕНДАРЬ!AD19=GRID!$B$3:$U$3),0))*GRID!$P$36,
ROUNDUP(INDEX(GRID!$B$18:$U$29,MATCH($E$7,GRID!$A$18:$A$29,0),MATCH(1,($U$2=GRID!$B$1:$U$1)*(КАЛЕНДАРЬ!AD19=GRID!$B$3:$U$3),0))*GRID!$P$36*(1-GRID!$P$37),0))</f>
        <v>35340</v>
      </c>
      <c r="G125" s="57" t="s">
        <v>119</v>
      </c>
      <c r="H125" s="57" t="s">
        <v>119</v>
      </c>
      <c r="I125" s="8" cm="1">
        <f t="array" ref="I125">IF($I$2="Тариф для жителей ЮФО",
INDEX(GRID!$B$4:$U$15,MATCH($I$7,GRID!$A$4:$A$15,0),MATCH(1,($U$2=GRID!$B$1:$U$1)*(КАЛЕНДАРЬ!AD19=GRID!$B$3:$U$3),0))*GRID!$P$36,
ROUNDUP(INDEX(GRID!$B$4:$U$15,MATCH($I$7,GRID!$A$4:$A$15,0),MATCH(1,($U$2=GRID!$B$1:$U$1)*(КАЛЕНДАРЬ!AD19=GRID!$B$3:$U$3),0))*GRID!$P$36*(1-GRID!$P$37),0))</f>
        <v>40362</v>
      </c>
      <c r="J125" s="8" cm="1">
        <f t="array" ref="J125">IF($I$2="Тариф для жителей ЮФО",
INDEX(GRID!$B$18:$U$29,MATCH($I$7,GRID!$A$18:$A$29,0),MATCH(1,($U$2=GRID!$B$1:$U$1)*(КАЛЕНДАРЬ!AD19=GRID!$B$3:$U$3),0))*GRID!$P$36,
ROUNDUP(INDEX(GRID!$B$18:$U$29,MATCH($I$7,GRID!$A$18:$A$29,0),MATCH(1,($U$2=GRID!$B$1:$U$1)*(КАЛЕНДАРЬ!AD19=GRID!$B$3:$U$3),0))*GRID!$P$36*(1-GRID!$P$37),0))</f>
        <v>45012</v>
      </c>
      <c r="K125" s="57" t="s">
        <v>119</v>
      </c>
      <c r="L125" s="57" t="s">
        <v>119</v>
      </c>
      <c r="M125" s="8" cm="1">
        <f t="array" ref="M125">IF($I$2="Тариф для жителей ЮФО",
INDEX(GRID!$B$4:$U$15,MATCH($M$7,GRID!$A$4:$A$15,0),MATCH(1,($U$2=GRID!$B$1:$U$1)*(КАЛЕНДАРЬ!AD19=GRID!$B$3:$U$3),0))*GRID!$P$36,
ROUNDUP(INDEX(GRID!$B$4:$U$15,MATCH($M$7,GRID!$A$4:$A$15,0),MATCH(1,($U$2=GRID!$B$1:$U$1)*(КАЛЕНДАРЬ!AD19=GRID!$B$3:$U$3),0))*GRID!$P$36*(1-GRID!$P$37),0))</f>
        <v>64635</v>
      </c>
      <c r="N125" s="8" cm="1">
        <f t="array" ref="N125">IF($I$2="Тариф для жителей ЮФО",
INDEX(GRID!$B$18:$U$29,MATCH($M$7,GRID!$A$18:$A$29,0),MATCH(1,($U$2=GRID!$B$1:$U$1)*(КАЛЕНДАРЬ!AD19=GRID!$B$3:$U$3),0))*GRID!$P$36,
ROUNDUP(INDEX(GRID!$B$18:$U$29,MATCH($M$7,GRID!$A$18:$A$29,0),MATCH(1,($U$2=GRID!$B$1:$U$1)*(КАЛЕНДАРЬ!AD19=GRID!$B$3:$U$3),0))*GRID!$P$36*(1-GRID!$P$37),0))</f>
        <v>69285</v>
      </c>
      <c r="O125" s="57" t="s">
        <v>119</v>
      </c>
      <c r="P125" s="8" cm="1">
        <f t="array" ref="P125">IF($I$2="Тариф для жителей ЮФО",
INDEX(GRID!$B$18:$U$29,MATCH($P$7,GRID!$A$18:$A$29,0),MATCH(1,($U$2=GRID!$B$1:$U$1)*(КАЛЕНДАРЬ!AD19=GRID!$B$3:$U$3),0))*GRID!$P$36,
ROUNDUP(INDEX(GRID!$B$18:$U$29,MATCH($P$7,GRID!$A$18:$A$29,0),MATCH(1,($U$2=GRID!$B$1:$U$1)*(КАЛЕНДАРЬ!AD19=GRID!$B$3:$U$3),0))*GRID!$P$36*(1-GRID!$P$37),0))</f>
        <v>135222</v>
      </c>
      <c r="Q125" s="57" t="s">
        <v>119</v>
      </c>
      <c r="R125" s="57" t="s">
        <v>119</v>
      </c>
      <c r="S125" s="57" t="s">
        <v>119</v>
      </c>
      <c r="T125" s="57" t="s">
        <v>119</v>
      </c>
    </row>
    <row r="126" spans="1:20" hidden="1">
      <c r="A126" s="148" t="s">
        <v>16</v>
      </c>
      <c r="B126" s="149">
        <v>17</v>
      </c>
      <c r="C126" s="8" cm="1">
        <f t="array" ref="C126">IF($I$2="Тариф для жителей ЮФО",
INDEX(GRID!$B$4:$U$15,MATCH($C$7,GRID!$A$4:$A$15,0),MATCH(1,($U$2=GRID!$B$1:$U$1)*(КАЛЕНДАРЬ!AD20=GRID!$B$3:$U$3),0))*GRID!$P$36,
ROUNDUP(INDEX(GRID!$B$4:$U$15,MATCH($C$7,GRID!$A$4:$A$15,0),MATCH(1,($U$2=GRID!$B$1:$U$1)*(КАЛЕНДАРЬ!AD20=GRID!$B$3:$U$3),0))*GRID!$P$36*(1-GRID!$P$37),0))</f>
        <v>28086.000000000004</v>
      </c>
      <c r="D126" s="8" cm="1">
        <f t="array" ref="D126">IF($I$2="Тариф для жителей ЮФО",
INDEX(GRID!$B$18:$U$29,MATCH($C$7,GRID!$A$18:$A$29,0),MATCH(1,($U$2=GRID!$B$1:$U$1)*(КАЛЕНДАРЬ!AD20=GRID!$B$3:$U$3),0))*GRID!$P$36,
ROUNDUP(INDEX(GRID!$B$18:$U$29,MATCH($C$7,GRID!$A$18:$A$29,0),MATCH(1,($U$2=GRID!$B$1:$U$1)*(КАЛЕНДАРЬ!AD20=GRID!$B$3:$U$3),0))*GRID!$P$36*(1-GRID!$P$37),0))</f>
        <v>32736</v>
      </c>
      <c r="E126" s="8" cm="1">
        <f t="array" ref="E126">IF($I$2="Тариф для жителей ЮФО",
INDEX(GRID!$B$4:$U$15,MATCH($E$7,GRID!$A$4:$A$15,0),MATCH(1,($U$2=GRID!$B$1:$U$1)*(КАЛЕНДАРЬ!AD20=GRID!$B$3:$U$3),0))*GRID!$P$36,
ROUNDUP(INDEX(GRID!$B$4:$U$15,MATCH($E$7,GRID!$A$4:$A$15,0),MATCH(1,($U$2=GRID!$B$1:$U$1)*(КАЛЕНДАРЬ!AD20=GRID!$B$3:$U$3),0))*GRID!$P$36*(1-GRID!$P$37),0))</f>
        <v>33759</v>
      </c>
      <c r="F126" s="8" cm="1">
        <f t="array" ref="F126">IF($I$2="Тариф для жителей ЮФО",
INDEX(GRID!$B$18:$U$29,MATCH($E$7,GRID!$A$18:$A$29,0),MATCH(1,($U$2=GRID!$B$1:$U$1)*(КАЛЕНДАРЬ!AD20=GRID!$B$3:$U$3),0))*GRID!$P$36,
ROUNDUP(INDEX(GRID!$B$18:$U$29,MATCH($E$7,GRID!$A$18:$A$29,0),MATCH(1,($U$2=GRID!$B$1:$U$1)*(КАЛЕНДАРЬ!AD20=GRID!$B$3:$U$3),0))*GRID!$P$36*(1-GRID!$P$37),0))</f>
        <v>38409</v>
      </c>
      <c r="G126" s="57" t="s">
        <v>119</v>
      </c>
      <c r="H126" s="57" t="s">
        <v>119</v>
      </c>
      <c r="I126" s="8" cm="1">
        <f t="array" ref="I126">IF($I$2="Тариф для жителей ЮФО",
INDEX(GRID!$B$4:$U$15,MATCH($I$7,GRID!$A$4:$A$15,0),MATCH(1,($U$2=GRID!$B$1:$U$1)*(КАЛЕНДАРЬ!AD20=GRID!$B$3:$U$3),0))*GRID!$P$36,
ROUNDUP(INDEX(GRID!$B$4:$U$15,MATCH($I$7,GRID!$A$4:$A$15,0),MATCH(1,($U$2=GRID!$B$1:$U$1)*(КАЛЕНДАРЬ!AD20=GRID!$B$3:$U$3),0))*GRID!$P$36*(1-GRID!$P$37),0))</f>
        <v>44082</v>
      </c>
      <c r="J126" s="8" cm="1">
        <f t="array" ref="J126">IF($I$2="Тариф для жителей ЮФО",
INDEX(GRID!$B$18:$U$29,MATCH($I$7,GRID!$A$18:$A$29,0),MATCH(1,($U$2=GRID!$B$1:$U$1)*(КАЛЕНДАРЬ!AD20=GRID!$B$3:$U$3),0))*GRID!$P$36,
ROUNDUP(INDEX(GRID!$B$18:$U$29,MATCH($I$7,GRID!$A$18:$A$29,0),MATCH(1,($U$2=GRID!$B$1:$U$1)*(КАЛЕНДАРЬ!AD20=GRID!$B$3:$U$3),0))*GRID!$P$36*(1-GRID!$P$37),0))</f>
        <v>48732</v>
      </c>
      <c r="K126" s="57" t="s">
        <v>119</v>
      </c>
      <c r="L126" s="57" t="s">
        <v>119</v>
      </c>
      <c r="M126" s="8" cm="1">
        <f t="array" ref="M126">IF($I$2="Тариф для жителей ЮФО",
INDEX(GRID!$B$4:$U$15,MATCH($M$7,GRID!$A$4:$A$15,0),MATCH(1,($U$2=GRID!$B$1:$U$1)*(КАЛЕНДАРЬ!AD20=GRID!$B$3:$U$3),0))*GRID!$P$36,
ROUNDUP(INDEX(GRID!$B$4:$U$15,MATCH($M$7,GRID!$A$4:$A$15,0),MATCH(1,($U$2=GRID!$B$1:$U$1)*(КАЛЕНДАРЬ!AD20=GRID!$B$3:$U$3),0))*GRID!$P$36*(1-GRID!$P$37),0))</f>
        <v>68820</v>
      </c>
      <c r="N126" s="8" cm="1">
        <f t="array" ref="N126">IF($I$2="Тариф для жителей ЮФО",
INDEX(GRID!$B$18:$U$29,MATCH($M$7,GRID!$A$18:$A$29,0),MATCH(1,($U$2=GRID!$B$1:$U$1)*(КАЛЕНДАРЬ!AD20=GRID!$B$3:$U$3),0))*GRID!$P$36,
ROUNDUP(INDEX(GRID!$B$18:$U$29,MATCH($M$7,GRID!$A$18:$A$29,0),MATCH(1,($U$2=GRID!$B$1:$U$1)*(КАЛЕНДАРЬ!AD20=GRID!$B$3:$U$3),0))*GRID!$P$36*(1-GRID!$P$37),0))</f>
        <v>73470</v>
      </c>
      <c r="O126" s="57" t="s">
        <v>119</v>
      </c>
      <c r="P126" s="8" cm="1">
        <f t="array" ref="P126">IF($I$2="Тариф для жителей ЮФО",
INDEX(GRID!$B$18:$U$29,MATCH($P$7,GRID!$A$18:$A$29,0),MATCH(1,($U$2=GRID!$B$1:$U$1)*(КАЛЕНДАРЬ!AD20=GRID!$B$3:$U$3),0))*GRID!$P$36,
ROUNDUP(INDEX(GRID!$B$18:$U$29,MATCH($P$7,GRID!$A$18:$A$29,0),MATCH(1,($U$2=GRID!$B$1:$U$1)*(КАЛЕНДАРЬ!AD20=GRID!$B$3:$U$3),0))*GRID!$P$36*(1-GRID!$P$37),0))</f>
        <v>140802</v>
      </c>
      <c r="Q126" s="57" t="s">
        <v>119</v>
      </c>
      <c r="R126" s="57" t="s">
        <v>119</v>
      </c>
      <c r="S126" s="57" t="s">
        <v>119</v>
      </c>
      <c r="T126" s="57" t="s">
        <v>119</v>
      </c>
    </row>
    <row r="127" spans="1:20" hidden="1">
      <c r="A127" s="148" t="s">
        <v>17</v>
      </c>
      <c r="B127" s="149">
        <v>18</v>
      </c>
      <c r="C127" s="8" cm="1">
        <f t="array" ref="C127">IF($I$2="Тариф для жителей ЮФО",
INDEX(GRID!$B$4:$U$15,MATCH($C$7,GRID!$A$4:$A$15,0),MATCH(1,($U$2=GRID!$B$1:$U$1)*(КАЛЕНДАРЬ!AD21=GRID!$B$3:$U$3),0))*GRID!$P$36,
ROUNDUP(INDEX(GRID!$B$4:$U$15,MATCH($C$7,GRID!$A$4:$A$15,0),MATCH(1,($U$2=GRID!$B$1:$U$1)*(КАЛЕНДАРЬ!AD21=GRID!$B$3:$U$3),0))*GRID!$P$36*(1-GRID!$P$37),0))</f>
        <v>28086.000000000004</v>
      </c>
      <c r="D127" s="8" cm="1">
        <f t="array" ref="D127">IF($I$2="Тариф для жителей ЮФО",
INDEX(GRID!$B$18:$U$29,MATCH($C$7,GRID!$A$18:$A$29,0),MATCH(1,($U$2=GRID!$B$1:$U$1)*(КАЛЕНДАРЬ!AD21=GRID!$B$3:$U$3),0))*GRID!$P$36,
ROUNDUP(INDEX(GRID!$B$18:$U$29,MATCH($C$7,GRID!$A$18:$A$29,0),MATCH(1,($U$2=GRID!$B$1:$U$1)*(КАЛЕНДАРЬ!AD21=GRID!$B$3:$U$3),0))*GRID!$P$36*(1-GRID!$P$37),0))</f>
        <v>32736</v>
      </c>
      <c r="E127" s="8" cm="1">
        <f t="array" ref="E127">IF($I$2="Тариф для жителей ЮФО",
INDEX(GRID!$B$4:$U$15,MATCH($E$7,GRID!$A$4:$A$15,0),MATCH(1,($U$2=GRID!$B$1:$U$1)*(КАЛЕНДАРЬ!AD21=GRID!$B$3:$U$3),0))*GRID!$P$36,
ROUNDUP(INDEX(GRID!$B$4:$U$15,MATCH($E$7,GRID!$A$4:$A$15,0),MATCH(1,($U$2=GRID!$B$1:$U$1)*(КАЛЕНДАРЬ!AD21=GRID!$B$3:$U$3),0))*GRID!$P$36*(1-GRID!$P$37),0))</f>
        <v>33759</v>
      </c>
      <c r="F127" s="8" cm="1">
        <f t="array" ref="F127">IF($I$2="Тариф для жителей ЮФО",
INDEX(GRID!$B$18:$U$29,MATCH($E$7,GRID!$A$18:$A$29,0),MATCH(1,($U$2=GRID!$B$1:$U$1)*(КАЛЕНДАРЬ!AD21=GRID!$B$3:$U$3),0))*GRID!$P$36,
ROUNDUP(INDEX(GRID!$B$18:$U$29,MATCH($E$7,GRID!$A$18:$A$29,0),MATCH(1,($U$2=GRID!$B$1:$U$1)*(КАЛЕНДАРЬ!AD21=GRID!$B$3:$U$3),0))*GRID!$P$36*(1-GRID!$P$37),0))</f>
        <v>38409</v>
      </c>
      <c r="G127" s="57" t="s">
        <v>119</v>
      </c>
      <c r="H127" s="57" t="s">
        <v>119</v>
      </c>
      <c r="I127" s="8" cm="1">
        <f t="array" ref="I127">IF($I$2="Тариф для жителей ЮФО",
INDEX(GRID!$B$4:$U$15,MATCH($I$7,GRID!$A$4:$A$15,0),MATCH(1,($U$2=GRID!$B$1:$U$1)*(КАЛЕНДАРЬ!AD21=GRID!$B$3:$U$3),0))*GRID!$P$36,
ROUNDUP(INDEX(GRID!$B$4:$U$15,MATCH($I$7,GRID!$A$4:$A$15,0),MATCH(1,($U$2=GRID!$B$1:$U$1)*(КАЛЕНДАРЬ!AD21=GRID!$B$3:$U$3),0))*GRID!$P$36*(1-GRID!$P$37),0))</f>
        <v>44082</v>
      </c>
      <c r="J127" s="8" cm="1">
        <f t="array" ref="J127">IF($I$2="Тариф для жителей ЮФО",
INDEX(GRID!$B$18:$U$29,MATCH($I$7,GRID!$A$18:$A$29,0),MATCH(1,($U$2=GRID!$B$1:$U$1)*(КАЛЕНДАРЬ!AD21=GRID!$B$3:$U$3),0))*GRID!$P$36,
ROUNDUP(INDEX(GRID!$B$18:$U$29,MATCH($I$7,GRID!$A$18:$A$29,0),MATCH(1,($U$2=GRID!$B$1:$U$1)*(КАЛЕНДАРЬ!AD21=GRID!$B$3:$U$3),0))*GRID!$P$36*(1-GRID!$P$37),0))</f>
        <v>48732</v>
      </c>
      <c r="K127" s="57" t="s">
        <v>119</v>
      </c>
      <c r="L127" s="57" t="s">
        <v>119</v>
      </c>
      <c r="M127" s="8" cm="1">
        <f t="array" ref="M127">IF($I$2="Тариф для жителей ЮФО",
INDEX(GRID!$B$4:$U$15,MATCH($M$7,GRID!$A$4:$A$15,0),MATCH(1,($U$2=GRID!$B$1:$U$1)*(КАЛЕНДАРЬ!AD21=GRID!$B$3:$U$3),0))*GRID!$P$36,
ROUNDUP(INDEX(GRID!$B$4:$U$15,MATCH($M$7,GRID!$A$4:$A$15,0),MATCH(1,($U$2=GRID!$B$1:$U$1)*(КАЛЕНДАРЬ!AD21=GRID!$B$3:$U$3),0))*GRID!$P$36*(1-GRID!$P$37),0))</f>
        <v>68820</v>
      </c>
      <c r="N127" s="8" cm="1">
        <f t="array" ref="N127">IF($I$2="Тариф для жителей ЮФО",
INDEX(GRID!$B$18:$U$29,MATCH($M$7,GRID!$A$18:$A$29,0),MATCH(1,($U$2=GRID!$B$1:$U$1)*(КАЛЕНДАРЬ!AD21=GRID!$B$3:$U$3),0))*GRID!$P$36,
ROUNDUP(INDEX(GRID!$B$18:$U$29,MATCH($M$7,GRID!$A$18:$A$29,0),MATCH(1,($U$2=GRID!$B$1:$U$1)*(КАЛЕНДАРЬ!AD21=GRID!$B$3:$U$3),0))*GRID!$P$36*(1-GRID!$P$37),0))</f>
        <v>73470</v>
      </c>
      <c r="O127" s="57" t="s">
        <v>119</v>
      </c>
      <c r="P127" s="8" cm="1">
        <f t="array" ref="P127">IF($I$2="Тариф для жителей ЮФО",
INDEX(GRID!$B$18:$U$29,MATCH($P$7,GRID!$A$18:$A$29,0),MATCH(1,($U$2=GRID!$B$1:$U$1)*(КАЛЕНДАРЬ!AD21=GRID!$B$3:$U$3),0))*GRID!$P$36,
ROUNDUP(INDEX(GRID!$B$18:$U$29,MATCH($P$7,GRID!$A$18:$A$29,0),MATCH(1,($U$2=GRID!$B$1:$U$1)*(КАЛЕНДАРЬ!AD21=GRID!$B$3:$U$3),0))*GRID!$P$36*(1-GRID!$P$37),0))</f>
        <v>140802</v>
      </c>
      <c r="Q127" s="57" t="s">
        <v>119</v>
      </c>
      <c r="R127" s="57" t="s">
        <v>119</v>
      </c>
      <c r="S127" s="57" t="s">
        <v>119</v>
      </c>
      <c r="T127" s="57" t="s">
        <v>119</v>
      </c>
    </row>
    <row r="128" spans="1:20" hidden="1">
      <c r="A128" s="148" t="s">
        <v>11</v>
      </c>
      <c r="B128" s="149">
        <v>19</v>
      </c>
      <c r="C128" s="8" cm="1">
        <f t="array" ref="C128">IF($I$2="Тариф для жителей ЮФО",
INDEX(GRID!$B$4:$U$15,MATCH($C$7,GRID!$A$4:$A$15,0),MATCH(1,($U$2=GRID!$B$1:$U$1)*(КАЛЕНДАРЬ!AD22=GRID!$B$3:$U$3),0))*GRID!$P$36,
ROUNDUP(INDEX(GRID!$B$4:$U$15,MATCH($C$7,GRID!$A$4:$A$15,0),MATCH(1,($U$2=GRID!$B$1:$U$1)*(КАЛЕНДАРЬ!AD22=GRID!$B$3:$U$3),0))*GRID!$P$36*(1-GRID!$P$37),0))</f>
        <v>25575.000000000004</v>
      </c>
      <c r="D128" s="8" cm="1">
        <f t="array" ref="D128">IF($I$2="Тариф для жителей ЮФО",
INDEX(GRID!$B$18:$U$29,MATCH($C$7,GRID!$A$18:$A$29,0),MATCH(1,($U$2=GRID!$B$1:$U$1)*(КАЛЕНДАРЬ!AD22=GRID!$B$3:$U$3),0))*GRID!$P$36,
ROUNDUP(INDEX(GRID!$B$18:$U$29,MATCH($C$7,GRID!$A$18:$A$29,0),MATCH(1,($U$2=GRID!$B$1:$U$1)*(КАЛЕНДАРЬ!AD22=GRID!$B$3:$U$3),0))*GRID!$P$36*(1-GRID!$P$37),0))</f>
        <v>30225.000000000004</v>
      </c>
      <c r="E128" s="8" cm="1">
        <f t="array" ref="E128">IF($I$2="Тариф для жителей ЮФО",
INDEX(GRID!$B$4:$U$15,MATCH($E$7,GRID!$A$4:$A$15,0),MATCH(1,($U$2=GRID!$B$1:$U$1)*(КАЛЕНДАРЬ!AD22=GRID!$B$3:$U$3),0))*GRID!$P$36,
ROUNDUP(INDEX(GRID!$B$4:$U$15,MATCH($E$7,GRID!$A$4:$A$15,0),MATCH(1,($U$2=GRID!$B$1:$U$1)*(КАЛЕНДАРЬ!AD22=GRID!$B$3:$U$3),0))*GRID!$P$36*(1-GRID!$P$37),0))</f>
        <v>30690</v>
      </c>
      <c r="F128" s="8" cm="1">
        <f t="array" ref="F128">IF($I$2="Тариф для жителей ЮФО",
INDEX(GRID!$B$18:$U$29,MATCH($E$7,GRID!$A$18:$A$29,0),MATCH(1,($U$2=GRID!$B$1:$U$1)*(КАЛЕНДАРЬ!AD22=GRID!$B$3:$U$3),0))*GRID!$P$36,
ROUNDUP(INDEX(GRID!$B$18:$U$29,MATCH($E$7,GRID!$A$18:$A$29,0),MATCH(1,($U$2=GRID!$B$1:$U$1)*(КАЛЕНДАРЬ!AD22=GRID!$B$3:$U$3),0))*GRID!$P$36*(1-GRID!$P$37),0))</f>
        <v>35340</v>
      </c>
      <c r="G128" s="57" t="s">
        <v>119</v>
      </c>
      <c r="H128" s="57" t="s">
        <v>119</v>
      </c>
      <c r="I128" s="8" cm="1">
        <f t="array" ref="I128">IF($I$2="Тариф для жителей ЮФО",
INDEX(GRID!$B$4:$U$15,MATCH($I$7,GRID!$A$4:$A$15,0),MATCH(1,($U$2=GRID!$B$1:$U$1)*(КАЛЕНДАРЬ!AD22=GRID!$B$3:$U$3),0))*GRID!$P$36,
ROUNDUP(INDEX(GRID!$B$4:$U$15,MATCH($I$7,GRID!$A$4:$A$15,0),MATCH(1,($U$2=GRID!$B$1:$U$1)*(КАЛЕНДАРЬ!AD22=GRID!$B$3:$U$3),0))*GRID!$P$36*(1-GRID!$P$37),0))</f>
        <v>40362</v>
      </c>
      <c r="J128" s="8" cm="1">
        <f t="array" ref="J128">IF($I$2="Тариф для жителей ЮФО",
INDEX(GRID!$B$18:$U$29,MATCH($I$7,GRID!$A$18:$A$29,0),MATCH(1,($U$2=GRID!$B$1:$U$1)*(КАЛЕНДАРЬ!AD22=GRID!$B$3:$U$3),0))*GRID!$P$36,
ROUNDUP(INDEX(GRID!$B$18:$U$29,MATCH($I$7,GRID!$A$18:$A$29,0),MATCH(1,($U$2=GRID!$B$1:$U$1)*(КАЛЕНДАРЬ!AD22=GRID!$B$3:$U$3),0))*GRID!$P$36*(1-GRID!$P$37),0))</f>
        <v>45012</v>
      </c>
      <c r="K128" s="57" t="s">
        <v>119</v>
      </c>
      <c r="L128" s="57" t="s">
        <v>119</v>
      </c>
      <c r="M128" s="8" cm="1">
        <f t="array" ref="M128">IF($I$2="Тариф для жителей ЮФО",
INDEX(GRID!$B$4:$U$15,MATCH($M$7,GRID!$A$4:$A$15,0),MATCH(1,($U$2=GRID!$B$1:$U$1)*(КАЛЕНДАРЬ!AD22=GRID!$B$3:$U$3),0))*GRID!$P$36,
ROUNDUP(INDEX(GRID!$B$4:$U$15,MATCH($M$7,GRID!$A$4:$A$15,0),MATCH(1,($U$2=GRID!$B$1:$U$1)*(КАЛЕНДАРЬ!AD22=GRID!$B$3:$U$3),0))*GRID!$P$36*(1-GRID!$P$37),0))</f>
        <v>64635</v>
      </c>
      <c r="N128" s="8" cm="1">
        <f t="array" ref="N128">IF($I$2="Тариф для жителей ЮФО",
INDEX(GRID!$B$18:$U$29,MATCH($M$7,GRID!$A$18:$A$29,0),MATCH(1,($U$2=GRID!$B$1:$U$1)*(КАЛЕНДАРЬ!AD22=GRID!$B$3:$U$3),0))*GRID!$P$36,
ROUNDUP(INDEX(GRID!$B$18:$U$29,MATCH($M$7,GRID!$A$18:$A$29,0),MATCH(1,($U$2=GRID!$B$1:$U$1)*(КАЛЕНДАРЬ!AD22=GRID!$B$3:$U$3),0))*GRID!$P$36*(1-GRID!$P$37),0))</f>
        <v>69285</v>
      </c>
      <c r="O128" s="57" t="s">
        <v>119</v>
      </c>
      <c r="P128" s="8" cm="1">
        <f t="array" ref="P128">IF($I$2="Тариф для жителей ЮФО",
INDEX(GRID!$B$18:$U$29,MATCH($P$7,GRID!$A$18:$A$29,0),MATCH(1,($U$2=GRID!$B$1:$U$1)*(КАЛЕНДАРЬ!AD22=GRID!$B$3:$U$3),0))*GRID!$P$36,
ROUNDUP(INDEX(GRID!$B$18:$U$29,MATCH($P$7,GRID!$A$18:$A$29,0),MATCH(1,($U$2=GRID!$B$1:$U$1)*(КАЛЕНДАРЬ!AD22=GRID!$B$3:$U$3),0))*GRID!$P$36*(1-GRID!$P$37),0))</f>
        <v>135222</v>
      </c>
      <c r="Q128" s="57" t="s">
        <v>119</v>
      </c>
      <c r="R128" s="57" t="s">
        <v>119</v>
      </c>
      <c r="S128" s="57" t="s">
        <v>119</v>
      </c>
      <c r="T128" s="57" t="s">
        <v>119</v>
      </c>
    </row>
    <row r="129" spans="1:20" hidden="1">
      <c r="A129" s="148" t="s">
        <v>12</v>
      </c>
      <c r="B129" s="149">
        <v>20</v>
      </c>
      <c r="C129" s="8" cm="1">
        <f t="array" ref="C129">IF($I$2="Тариф для жителей ЮФО",
INDEX(GRID!$B$4:$U$15,MATCH($C$7,GRID!$A$4:$A$15,0),MATCH(1,($U$2=GRID!$B$1:$U$1)*(КАЛЕНДАРЬ!AD23=GRID!$B$3:$U$3),0))*GRID!$P$36,
ROUNDUP(INDEX(GRID!$B$4:$U$15,MATCH($C$7,GRID!$A$4:$A$15,0),MATCH(1,($U$2=GRID!$B$1:$U$1)*(КАЛЕНДАРЬ!AD23=GRID!$B$3:$U$3),0))*GRID!$P$36*(1-GRID!$P$37),0))</f>
        <v>25575.000000000004</v>
      </c>
      <c r="D129" s="8" cm="1">
        <f t="array" ref="D129">IF($I$2="Тариф для жителей ЮФО",
INDEX(GRID!$B$18:$U$29,MATCH($C$7,GRID!$A$18:$A$29,0),MATCH(1,($U$2=GRID!$B$1:$U$1)*(КАЛЕНДАРЬ!AD23=GRID!$B$3:$U$3),0))*GRID!$P$36,
ROUNDUP(INDEX(GRID!$B$18:$U$29,MATCH($C$7,GRID!$A$18:$A$29,0),MATCH(1,($U$2=GRID!$B$1:$U$1)*(КАЛЕНДАРЬ!AD23=GRID!$B$3:$U$3),0))*GRID!$P$36*(1-GRID!$P$37),0))</f>
        <v>30225.000000000004</v>
      </c>
      <c r="E129" s="8" cm="1">
        <f t="array" ref="E129">IF($I$2="Тариф для жителей ЮФО",
INDEX(GRID!$B$4:$U$15,MATCH($E$7,GRID!$A$4:$A$15,0),MATCH(1,($U$2=GRID!$B$1:$U$1)*(КАЛЕНДАРЬ!AD23=GRID!$B$3:$U$3),0))*GRID!$P$36,
ROUNDUP(INDEX(GRID!$B$4:$U$15,MATCH($E$7,GRID!$A$4:$A$15,0),MATCH(1,($U$2=GRID!$B$1:$U$1)*(КАЛЕНДАРЬ!AD23=GRID!$B$3:$U$3),0))*GRID!$P$36*(1-GRID!$P$37),0))</f>
        <v>30690</v>
      </c>
      <c r="F129" s="8" cm="1">
        <f t="array" ref="F129">IF($I$2="Тариф для жителей ЮФО",
INDEX(GRID!$B$18:$U$29,MATCH($E$7,GRID!$A$18:$A$29,0),MATCH(1,($U$2=GRID!$B$1:$U$1)*(КАЛЕНДАРЬ!AD23=GRID!$B$3:$U$3),0))*GRID!$P$36,
ROUNDUP(INDEX(GRID!$B$18:$U$29,MATCH($E$7,GRID!$A$18:$A$29,0),MATCH(1,($U$2=GRID!$B$1:$U$1)*(КАЛЕНДАРЬ!AD23=GRID!$B$3:$U$3),0))*GRID!$P$36*(1-GRID!$P$37),0))</f>
        <v>35340</v>
      </c>
      <c r="G129" s="57" t="s">
        <v>119</v>
      </c>
      <c r="H129" s="57" t="s">
        <v>119</v>
      </c>
      <c r="I129" s="8" cm="1">
        <f t="array" ref="I129">IF($I$2="Тариф для жителей ЮФО",
INDEX(GRID!$B$4:$U$15,MATCH($I$7,GRID!$A$4:$A$15,0),MATCH(1,($U$2=GRID!$B$1:$U$1)*(КАЛЕНДАРЬ!AD23=GRID!$B$3:$U$3),0))*GRID!$P$36,
ROUNDUP(INDEX(GRID!$B$4:$U$15,MATCH($I$7,GRID!$A$4:$A$15,0),MATCH(1,($U$2=GRID!$B$1:$U$1)*(КАЛЕНДАРЬ!AD23=GRID!$B$3:$U$3),0))*GRID!$P$36*(1-GRID!$P$37),0))</f>
        <v>40362</v>
      </c>
      <c r="J129" s="8" cm="1">
        <f t="array" ref="J129">IF($I$2="Тариф для жителей ЮФО",
INDEX(GRID!$B$18:$U$29,MATCH($I$7,GRID!$A$18:$A$29,0),MATCH(1,($U$2=GRID!$B$1:$U$1)*(КАЛЕНДАРЬ!AD23=GRID!$B$3:$U$3),0))*GRID!$P$36,
ROUNDUP(INDEX(GRID!$B$18:$U$29,MATCH($I$7,GRID!$A$18:$A$29,0),MATCH(1,($U$2=GRID!$B$1:$U$1)*(КАЛЕНДАРЬ!AD23=GRID!$B$3:$U$3),0))*GRID!$P$36*(1-GRID!$P$37),0))</f>
        <v>45012</v>
      </c>
      <c r="K129" s="57" t="s">
        <v>119</v>
      </c>
      <c r="L129" s="57" t="s">
        <v>119</v>
      </c>
      <c r="M129" s="8" cm="1">
        <f t="array" ref="M129">IF($I$2="Тариф для жителей ЮФО",
INDEX(GRID!$B$4:$U$15,MATCH($M$7,GRID!$A$4:$A$15,0),MATCH(1,($U$2=GRID!$B$1:$U$1)*(КАЛЕНДАРЬ!AD23=GRID!$B$3:$U$3),0))*GRID!$P$36,
ROUNDUP(INDEX(GRID!$B$4:$U$15,MATCH($M$7,GRID!$A$4:$A$15,0),MATCH(1,($U$2=GRID!$B$1:$U$1)*(КАЛЕНДАРЬ!AD23=GRID!$B$3:$U$3),0))*GRID!$P$36*(1-GRID!$P$37),0))</f>
        <v>64635</v>
      </c>
      <c r="N129" s="8" cm="1">
        <f t="array" ref="N129">IF($I$2="Тариф для жителей ЮФО",
INDEX(GRID!$B$18:$U$29,MATCH($M$7,GRID!$A$18:$A$29,0),MATCH(1,($U$2=GRID!$B$1:$U$1)*(КАЛЕНДАРЬ!AD23=GRID!$B$3:$U$3),0))*GRID!$P$36,
ROUNDUP(INDEX(GRID!$B$18:$U$29,MATCH($M$7,GRID!$A$18:$A$29,0),MATCH(1,($U$2=GRID!$B$1:$U$1)*(КАЛЕНДАРЬ!AD23=GRID!$B$3:$U$3),0))*GRID!$P$36*(1-GRID!$P$37),0))</f>
        <v>69285</v>
      </c>
      <c r="O129" s="57" t="s">
        <v>119</v>
      </c>
      <c r="P129" s="8" cm="1">
        <f t="array" ref="P129">IF($I$2="Тариф для жителей ЮФО",
INDEX(GRID!$B$18:$U$29,MATCH($P$7,GRID!$A$18:$A$29,0),MATCH(1,($U$2=GRID!$B$1:$U$1)*(КАЛЕНДАРЬ!AD23=GRID!$B$3:$U$3),0))*GRID!$P$36,
ROUNDUP(INDEX(GRID!$B$18:$U$29,MATCH($P$7,GRID!$A$18:$A$29,0),MATCH(1,($U$2=GRID!$B$1:$U$1)*(КАЛЕНДАРЬ!AD23=GRID!$B$3:$U$3),0))*GRID!$P$36*(1-GRID!$P$37),0))</f>
        <v>135222</v>
      </c>
      <c r="Q129" s="57" t="s">
        <v>119</v>
      </c>
      <c r="R129" s="57" t="s">
        <v>119</v>
      </c>
      <c r="S129" s="57" t="s">
        <v>119</v>
      </c>
      <c r="T129" s="57" t="s">
        <v>119</v>
      </c>
    </row>
    <row r="130" spans="1:20" hidden="1">
      <c r="A130" s="148" t="s">
        <v>13</v>
      </c>
      <c r="B130" s="149">
        <v>21</v>
      </c>
      <c r="C130" s="8" cm="1">
        <f t="array" ref="C130">IF($I$2="Тариф для жителей ЮФО",
INDEX(GRID!$B$4:$U$15,MATCH($C$7,GRID!$A$4:$A$15,0),MATCH(1,($U$2=GRID!$B$1:$U$1)*(КАЛЕНДАРЬ!AD24=GRID!$B$3:$U$3),0))*GRID!$P$36,
ROUNDUP(INDEX(GRID!$B$4:$U$15,MATCH($C$7,GRID!$A$4:$A$15,0),MATCH(1,($U$2=GRID!$B$1:$U$1)*(КАЛЕНДАРЬ!AD24=GRID!$B$3:$U$3),0))*GRID!$P$36*(1-GRID!$P$37),0))</f>
        <v>33945</v>
      </c>
      <c r="D130" s="8" cm="1">
        <f t="array" ref="D130">IF($I$2="Тариф для жителей ЮФО",
INDEX(GRID!$B$18:$U$29,MATCH($C$7,GRID!$A$18:$A$29,0),MATCH(1,($U$2=GRID!$B$1:$U$1)*(КАЛЕНДАРЬ!AD24=GRID!$B$3:$U$3),0))*GRID!$P$36,
ROUNDUP(INDEX(GRID!$B$18:$U$29,MATCH($C$7,GRID!$A$18:$A$29,0),MATCH(1,($U$2=GRID!$B$1:$U$1)*(КАЛЕНДАРЬ!AD24=GRID!$B$3:$U$3),0))*GRID!$P$36*(1-GRID!$P$37),0))</f>
        <v>38595</v>
      </c>
      <c r="E130" s="8" cm="1">
        <f t="array" ref="E130">IF($I$2="Тариф для жителей ЮФО",
INDEX(GRID!$B$4:$U$15,MATCH($E$7,GRID!$A$4:$A$15,0),MATCH(1,($U$2=GRID!$B$1:$U$1)*(КАЛЕНДАРЬ!AD24=GRID!$B$3:$U$3),0))*GRID!$P$36,
ROUNDUP(INDEX(GRID!$B$4:$U$15,MATCH($E$7,GRID!$A$4:$A$15,0),MATCH(1,($U$2=GRID!$B$1:$U$1)*(КАЛЕНДАРЬ!AD24=GRID!$B$3:$U$3),0))*GRID!$P$36*(1-GRID!$P$37),0))</f>
        <v>40641</v>
      </c>
      <c r="F130" s="8" cm="1">
        <f t="array" ref="F130">IF($I$2="Тариф для жителей ЮФО",
INDEX(GRID!$B$18:$U$29,MATCH($E$7,GRID!$A$18:$A$29,0),MATCH(1,($U$2=GRID!$B$1:$U$1)*(КАЛЕНДАРЬ!AD24=GRID!$B$3:$U$3),0))*GRID!$P$36,
ROUNDUP(INDEX(GRID!$B$18:$U$29,MATCH($E$7,GRID!$A$18:$A$29,0),MATCH(1,($U$2=GRID!$B$1:$U$1)*(КАЛЕНДАРЬ!AD24=GRID!$B$3:$U$3),0))*GRID!$P$36*(1-GRID!$P$37),0))</f>
        <v>45291</v>
      </c>
      <c r="G130" s="57" t="s">
        <v>119</v>
      </c>
      <c r="H130" s="57" t="s">
        <v>119</v>
      </c>
      <c r="I130" s="8" cm="1">
        <f t="array" ref="I130">IF($I$2="Тариф для жителей ЮФО",
INDEX(GRID!$B$4:$U$15,MATCH($I$7,GRID!$A$4:$A$15,0),MATCH(1,($U$2=GRID!$B$1:$U$1)*(КАЛЕНДАРЬ!AD24=GRID!$B$3:$U$3),0))*GRID!$P$36,
ROUNDUP(INDEX(GRID!$B$4:$U$15,MATCH($I$7,GRID!$A$4:$A$15,0),MATCH(1,($U$2=GRID!$B$1:$U$1)*(КАЛЕНДАРЬ!AD24=GRID!$B$3:$U$3),0))*GRID!$P$36*(1-GRID!$P$37),0))</f>
        <v>52266</v>
      </c>
      <c r="J130" s="8" cm="1">
        <f t="array" ref="J130">IF($I$2="Тариф для жителей ЮФО",
INDEX(GRID!$B$18:$U$29,MATCH($I$7,GRID!$A$18:$A$29,0),MATCH(1,($U$2=GRID!$B$1:$U$1)*(КАЛЕНДАРЬ!AD24=GRID!$B$3:$U$3),0))*GRID!$P$36,
ROUNDUP(INDEX(GRID!$B$18:$U$29,MATCH($I$7,GRID!$A$18:$A$29,0),MATCH(1,($U$2=GRID!$B$1:$U$1)*(КАЛЕНДАРЬ!AD24=GRID!$B$3:$U$3),0))*GRID!$P$36*(1-GRID!$P$37),0))</f>
        <v>56916</v>
      </c>
      <c r="K130" s="57" t="s">
        <v>119</v>
      </c>
      <c r="L130" s="57" t="s">
        <v>119</v>
      </c>
      <c r="M130" s="8" cm="1">
        <f t="array" ref="M130">IF($I$2="Тариф для жителей ЮФО",
INDEX(GRID!$B$4:$U$15,MATCH($M$7,GRID!$A$4:$A$15,0),MATCH(1,($U$2=GRID!$B$1:$U$1)*(КАЛЕНДАРЬ!AD24=GRID!$B$3:$U$3),0))*GRID!$P$36,
ROUNDUP(INDEX(GRID!$B$4:$U$15,MATCH($M$7,GRID!$A$4:$A$15,0),MATCH(1,($U$2=GRID!$B$1:$U$1)*(КАЛЕНДАРЬ!AD24=GRID!$B$3:$U$3),0))*GRID!$P$36*(1-GRID!$P$37),0))</f>
        <v>78399</v>
      </c>
      <c r="N130" s="8" cm="1">
        <f t="array" ref="N130">IF($I$2="Тариф для жителей ЮФО",
INDEX(GRID!$B$18:$U$29,MATCH($M$7,GRID!$A$18:$A$29,0),MATCH(1,($U$2=GRID!$B$1:$U$1)*(КАЛЕНДАРЬ!AD24=GRID!$B$3:$U$3),0))*GRID!$P$36,
ROUNDUP(INDEX(GRID!$B$18:$U$29,MATCH($M$7,GRID!$A$18:$A$29,0),MATCH(1,($U$2=GRID!$B$1:$U$1)*(КАЛЕНДАРЬ!AD24=GRID!$B$3:$U$3),0))*GRID!$P$36*(1-GRID!$P$37),0))</f>
        <v>83049</v>
      </c>
      <c r="O130" s="57" t="s">
        <v>119</v>
      </c>
      <c r="P130" s="8" cm="1">
        <f t="array" ref="P130">IF($I$2="Тариф для жителей ЮФО",
INDEX(GRID!$B$18:$U$29,MATCH($P$7,GRID!$A$18:$A$29,0),MATCH(1,($U$2=GRID!$B$1:$U$1)*(КАЛЕНДАРЬ!AD24=GRID!$B$3:$U$3),0))*GRID!$P$36,
ROUNDUP(INDEX(GRID!$B$18:$U$29,MATCH($P$7,GRID!$A$18:$A$29,0),MATCH(1,($U$2=GRID!$B$1:$U$1)*(КАЛЕНДАРЬ!AD24=GRID!$B$3:$U$3),0))*GRID!$P$36*(1-GRID!$P$37),0))</f>
        <v>153636</v>
      </c>
      <c r="Q130" s="57" t="s">
        <v>119</v>
      </c>
      <c r="R130" s="57" t="s">
        <v>119</v>
      </c>
      <c r="S130" s="57" t="s">
        <v>119</v>
      </c>
      <c r="T130" s="57" t="s">
        <v>119</v>
      </c>
    </row>
    <row r="131" spans="1:20" hidden="1">
      <c r="A131" s="148" t="s">
        <v>14</v>
      </c>
      <c r="B131" s="149">
        <v>22</v>
      </c>
      <c r="C131" s="8" cm="1">
        <f t="array" ref="C131">IF($I$2="Тариф для жителей ЮФО",
INDEX(GRID!$B$4:$U$15,MATCH($C$7,GRID!$A$4:$A$15,0),MATCH(1,($U$2=GRID!$B$1:$U$1)*(КАЛЕНДАРЬ!AD25=GRID!$B$3:$U$3),0))*GRID!$P$36,
ROUNDUP(INDEX(GRID!$B$4:$U$15,MATCH($C$7,GRID!$A$4:$A$15,0),MATCH(1,($U$2=GRID!$B$1:$U$1)*(КАЛЕНДАРЬ!AD25=GRID!$B$3:$U$3),0))*GRID!$P$36*(1-GRID!$P$37),0))</f>
        <v>33945</v>
      </c>
      <c r="D131" s="8" cm="1">
        <f t="array" ref="D131">IF($I$2="Тариф для жителей ЮФО",
INDEX(GRID!$B$18:$U$29,MATCH($C$7,GRID!$A$18:$A$29,0),MATCH(1,($U$2=GRID!$B$1:$U$1)*(КАЛЕНДАРЬ!AD25=GRID!$B$3:$U$3),0))*GRID!$P$36,
ROUNDUP(INDEX(GRID!$B$18:$U$29,MATCH($C$7,GRID!$A$18:$A$29,0),MATCH(1,($U$2=GRID!$B$1:$U$1)*(КАЛЕНДАРЬ!AD25=GRID!$B$3:$U$3),0))*GRID!$P$36*(1-GRID!$P$37),0))</f>
        <v>38595</v>
      </c>
      <c r="E131" s="8" cm="1">
        <f t="array" ref="E131">IF($I$2="Тариф для жителей ЮФО",
INDEX(GRID!$B$4:$U$15,MATCH($E$7,GRID!$A$4:$A$15,0),MATCH(1,($U$2=GRID!$B$1:$U$1)*(КАЛЕНДАРЬ!AD25=GRID!$B$3:$U$3),0))*GRID!$P$36,
ROUNDUP(INDEX(GRID!$B$4:$U$15,MATCH($E$7,GRID!$A$4:$A$15,0),MATCH(1,($U$2=GRID!$B$1:$U$1)*(КАЛЕНДАРЬ!AD25=GRID!$B$3:$U$3),0))*GRID!$P$36*(1-GRID!$P$37),0))</f>
        <v>40641</v>
      </c>
      <c r="F131" s="8" cm="1">
        <f t="array" ref="F131">IF($I$2="Тариф для жителей ЮФО",
INDEX(GRID!$B$18:$U$29,MATCH($E$7,GRID!$A$18:$A$29,0),MATCH(1,($U$2=GRID!$B$1:$U$1)*(КАЛЕНДАРЬ!AD25=GRID!$B$3:$U$3),0))*GRID!$P$36,
ROUNDUP(INDEX(GRID!$B$18:$U$29,MATCH($E$7,GRID!$A$18:$A$29,0),MATCH(1,($U$2=GRID!$B$1:$U$1)*(КАЛЕНДАРЬ!AD25=GRID!$B$3:$U$3),0))*GRID!$P$36*(1-GRID!$P$37),0))</f>
        <v>45291</v>
      </c>
      <c r="G131" s="57" t="s">
        <v>119</v>
      </c>
      <c r="H131" s="57" t="s">
        <v>119</v>
      </c>
      <c r="I131" s="8" cm="1">
        <f t="array" ref="I131">IF($I$2="Тариф для жителей ЮФО",
INDEX(GRID!$B$4:$U$15,MATCH($I$7,GRID!$A$4:$A$15,0),MATCH(1,($U$2=GRID!$B$1:$U$1)*(КАЛЕНДАРЬ!AD25=GRID!$B$3:$U$3),0))*GRID!$P$36,
ROUNDUP(INDEX(GRID!$B$4:$U$15,MATCH($I$7,GRID!$A$4:$A$15,0),MATCH(1,($U$2=GRID!$B$1:$U$1)*(КАЛЕНДАРЬ!AD25=GRID!$B$3:$U$3),0))*GRID!$P$36*(1-GRID!$P$37),0))</f>
        <v>52266</v>
      </c>
      <c r="J131" s="8" cm="1">
        <f t="array" ref="J131">IF($I$2="Тариф для жителей ЮФО",
INDEX(GRID!$B$18:$U$29,MATCH($I$7,GRID!$A$18:$A$29,0),MATCH(1,($U$2=GRID!$B$1:$U$1)*(КАЛЕНДАРЬ!AD25=GRID!$B$3:$U$3),0))*GRID!$P$36,
ROUNDUP(INDEX(GRID!$B$18:$U$29,MATCH($I$7,GRID!$A$18:$A$29,0),MATCH(1,($U$2=GRID!$B$1:$U$1)*(КАЛЕНДАРЬ!AD25=GRID!$B$3:$U$3),0))*GRID!$P$36*(1-GRID!$P$37),0))</f>
        <v>56916</v>
      </c>
      <c r="K131" s="57" t="s">
        <v>119</v>
      </c>
      <c r="L131" s="57" t="s">
        <v>119</v>
      </c>
      <c r="M131" s="8" cm="1">
        <f t="array" ref="M131">IF($I$2="Тариф для жителей ЮФО",
INDEX(GRID!$B$4:$U$15,MATCH($M$7,GRID!$A$4:$A$15,0),MATCH(1,($U$2=GRID!$B$1:$U$1)*(КАЛЕНДАРЬ!AD25=GRID!$B$3:$U$3),0))*GRID!$P$36,
ROUNDUP(INDEX(GRID!$B$4:$U$15,MATCH($M$7,GRID!$A$4:$A$15,0),MATCH(1,($U$2=GRID!$B$1:$U$1)*(КАЛЕНДАРЬ!AD25=GRID!$B$3:$U$3),0))*GRID!$P$36*(1-GRID!$P$37),0))</f>
        <v>78399</v>
      </c>
      <c r="N131" s="8" cm="1">
        <f t="array" ref="N131">IF($I$2="Тариф для жителей ЮФО",
INDEX(GRID!$B$18:$U$29,MATCH($M$7,GRID!$A$18:$A$29,0),MATCH(1,($U$2=GRID!$B$1:$U$1)*(КАЛЕНДАРЬ!AD25=GRID!$B$3:$U$3),0))*GRID!$P$36,
ROUNDUP(INDEX(GRID!$B$18:$U$29,MATCH($M$7,GRID!$A$18:$A$29,0),MATCH(1,($U$2=GRID!$B$1:$U$1)*(КАЛЕНДАРЬ!AD25=GRID!$B$3:$U$3),0))*GRID!$P$36*(1-GRID!$P$37),0))</f>
        <v>83049</v>
      </c>
      <c r="O131" s="57" t="s">
        <v>119</v>
      </c>
      <c r="P131" s="8" cm="1">
        <f t="array" ref="P131">IF($I$2="Тариф для жителей ЮФО",
INDEX(GRID!$B$18:$U$29,MATCH($P$7,GRID!$A$18:$A$29,0),MATCH(1,($U$2=GRID!$B$1:$U$1)*(КАЛЕНДАРЬ!AD25=GRID!$B$3:$U$3),0))*GRID!$P$36,
ROUNDUP(INDEX(GRID!$B$18:$U$29,MATCH($P$7,GRID!$A$18:$A$29,0),MATCH(1,($U$2=GRID!$B$1:$U$1)*(КАЛЕНДАРЬ!AD25=GRID!$B$3:$U$3),0))*GRID!$P$36*(1-GRID!$P$37),0))</f>
        <v>153636</v>
      </c>
      <c r="Q131" s="57" t="s">
        <v>119</v>
      </c>
      <c r="R131" s="57" t="s">
        <v>119</v>
      </c>
      <c r="S131" s="57" t="s">
        <v>119</v>
      </c>
      <c r="T131" s="57" t="s">
        <v>119</v>
      </c>
    </row>
    <row r="132" spans="1:20" hidden="1">
      <c r="A132" s="148" t="s">
        <v>15</v>
      </c>
      <c r="B132" s="149">
        <v>23</v>
      </c>
      <c r="C132" s="8" cm="1">
        <f t="array" ref="C132">IF($I$2="Тариф для жителей ЮФО",
INDEX(GRID!$B$4:$U$15,MATCH($C$7,GRID!$A$4:$A$15,0),MATCH(1,($U$2=GRID!$B$1:$U$1)*(КАЛЕНДАРЬ!AD26=GRID!$B$3:$U$3),0))*GRID!$P$36,
ROUNDUP(INDEX(GRID!$B$4:$U$15,MATCH($C$7,GRID!$A$4:$A$15,0),MATCH(1,($U$2=GRID!$B$1:$U$1)*(КАЛЕНДАРЬ!AD26=GRID!$B$3:$U$3),0))*GRID!$P$36*(1-GRID!$P$37),0))</f>
        <v>33945</v>
      </c>
      <c r="D132" s="8" cm="1">
        <f t="array" ref="D132">IF($I$2="Тариф для жителей ЮФО",
INDEX(GRID!$B$18:$U$29,MATCH($C$7,GRID!$A$18:$A$29,0),MATCH(1,($U$2=GRID!$B$1:$U$1)*(КАЛЕНДАРЬ!AD26=GRID!$B$3:$U$3),0))*GRID!$P$36,
ROUNDUP(INDEX(GRID!$B$18:$U$29,MATCH($C$7,GRID!$A$18:$A$29,0),MATCH(1,($U$2=GRID!$B$1:$U$1)*(КАЛЕНДАРЬ!AD26=GRID!$B$3:$U$3),0))*GRID!$P$36*(1-GRID!$P$37),0))</f>
        <v>38595</v>
      </c>
      <c r="E132" s="8" cm="1">
        <f t="array" ref="E132">IF($I$2="Тариф для жителей ЮФО",
INDEX(GRID!$B$4:$U$15,MATCH($E$7,GRID!$A$4:$A$15,0),MATCH(1,($U$2=GRID!$B$1:$U$1)*(КАЛЕНДАРЬ!AD26=GRID!$B$3:$U$3),0))*GRID!$P$36,
ROUNDUP(INDEX(GRID!$B$4:$U$15,MATCH($E$7,GRID!$A$4:$A$15,0),MATCH(1,($U$2=GRID!$B$1:$U$1)*(КАЛЕНДАРЬ!AD26=GRID!$B$3:$U$3),0))*GRID!$P$36*(1-GRID!$P$37),0))</f>
        <v>40641</v>
      </c>
      <c r="F132" s="8" cm="1">
        <f t="array" ref="F132">IF($I$2="Тариф для жителей ЮФО",
INDEX(GRID!$B$18:$U$29,MATCH($E$7,GRID!$A$18:$A$29,0),MATCH(1,($U$2=GRID!$B$1:$U$1)*(КАЛЕНДАРЬ!AD26=GRID!$B$3:$U$3),0))*GRID!$P$36,
ROUNDUP(INDEX(GRID!$B$18:$U$29,MATCH($E$7,GRID!$A$18:$A$29,0),MATCH(1,($U$2=GRID!$B$1:$U$1)*(КАЛЕНДАРЬ!AD26=GRID!$B$3:$U$3),0))*GRID!$P$36*(1-GRID!$P$37),0))</f>
        <v>45291</v>
      </c>
      <c r="G132" s="57" t="s">
        <v>119</v>
      </c>
      <c r="H132" s="57" t="s">
        <v>119</v>
      </c>
      <c r="I132" s="8" cm="1">
        <f t="array" ref="I132">IF($I$2="Тариф для жителей ЮФО",
INDEX(GRID!$B$4:$U$15,MATCH($I$7,GRID!$A$4:$A$15,0),MATCH(1,($U$2=GRID!$B$1:$U$1)*(КАЛЕНДАРЬ!AD26=GRID!$B$3:$U$3),0))*GRID!$P$36,
ROUNDUP(INDEX(GRID!$B$4:$U$15,MATCH($I$7,GRID!$A$4:$A$15,0),MATCH(1,($U$2=GRID!$B$1:$U$1)*(КАЛЕНДАРЬ!AD26=GRID!$B$3:$U$3),0))*GRID!$P$36*(1-GRID!$P$37),0))</f>
        <v>52266</v>
      </c>
      <c r="J132" s="8" cm="1">
        <f t="array" ref="J132">IF($I$2="Тариф для жителей ЮФО",
INDEX(GRID!$B$18:$U$29,MATCH($I$7,GRID!$A$18:$A$29,0),MATCH(1,($U$2=GRID!$B$1:$U$1)*(КАЛЕНДАРЬ!AD26=GRID!$B$3:$U$3),0))*GRID!$P$36,
ROUNDUP(INDEX(GRID!$B$18:$U$29,MATCH($I$7,GRID!$A$18:$A$29,0),MATCH(1,($U$2=GRID!$B$1:$U$1)*(КАЛЕНДАРЬ!AD26=GRID!$B$3:$U$3),0))*GRID!$P$36*(1-GRID!$P$37),0))</f>
        <v>56916</v>
      </c>
      <c r="K132" s="57" t="s">
        <v>119</v>
      </c>
      <c r="L132" s="57" t="s">
        <v>119</v>
      </c>
      <c r="M132" s="8" cm="1">
        <f t="array" ref="M132">IF($I$2="Тариф для жителей ЮФО",
INDEX(GRID!$B$4:$U$15,MATCH($M$7,GRID!$A$4:$A$15,0),MATCH(1,($U$2=GRID!$B$1:$U$1)*(КАЛЕНДАРЬ!AD26=GRID!$B$3:$U$3),0))*GRID!$P$36,
ROUNDUP(INDEX(GRID!$B$4:$U$15,MATCH($M$7,GRID!$A$4:$A$15,0),MATCH(1,($U$2=GRID!$B$1:$U$1)*(КАЛЕНДАРЬ!AD26=GRID!$B$3:$U$3),0))*GRID!$P$36*(1-GRID!$P$37),0))</f>
        <v>78399</v>
      </c>
      <c r="N132" s="8" cm="1">
        <f t="array" ref="N132">IF($I$2="Тариф для жителей ЮФО",
INDEX(GRID!$B$18:$U$29,MATCH($M$7,GRID!$A$18:$A$29,0),MATCH(1,($U$2=GRID!$B$1:$U$1)*(КАЛЕНДАРЬ!AD26=GRID!$B$3:$U$3),0))*GRID!$P$36,
ROUNDUP(INDEX(GRID!$B$18:$U$29,MATCH($M$7,GRID!$A$18:$A$29,0),MATCH(1,($U$2=GRID!$B$1:$U$1)*(КАЛЕНДАРЬ!AD26=GRID!$B$3:$U$3),0))*GRID!$P$36*(1-GRID!$P$37),0))</f>
        <v>83049</v>
      </c>
      <c r="O132" s="57" t="s">
        <v>119</v>
      </c>
      <c r="P132" s="8" cm="1">
        <f t="array" ref="P132">IF($I$2="Тариф для жителей ЮФО",
INDEX(GRID!$B$18:$U$29,MATCH($P$7,GRID!$A$18:$A$29,0),MATCH(1,($U$2=GRID!$B$1:$U$1)*(КАЛЕНДАРЬ!AD26=GRID!$B$3:$U$3),0))*GRID!$P$36,
ROUNDUP(INDEX(GRID!$B$18:$U$29,MATCH($P$7,GRID!$A$18:$A$29,0),MATCH(1,($U$2=GRID!$B$1:$U$1)*(КАЛЕНДАРЬ!AD26=GRID!$B$3:$U$3),0))*GRID!$P$36*(1-GRID!$P$37),0))</f>
        <v>153636</v>
      </c>
      <c r="Q132" s="57" t="s">
        <v>119</v>
      </c>
      <c r="R132" s="57" t="s">
        <v>119</v>
      </c>
      <c r="S132" s="57" t="s">
        <v>119</v>
      </c>
      <c r="T132" s="57" t="s">
        <v>119</v>
      </c>
    </row>
    <row r="133" spans="1:20" hidden="1">
      <c r="A133" s="148" t="s">
        <v>16</v>
      </c>
      <c r="B133" s="149">
        <v>24</v>
      </c>
      <c r="C133" s="8" cm="1">
        <f t="array" ref="C133">IF($I$2="Тариф для жителей ЮФО",
INDEX(GRID!$B$4:$U$15,MATCH($C$7,GRID!$A$4:$A$15,0),MATCH(1,($U$2=GRID!$B$1:$U$1)*(КАЛЕНДАРЬ!AD27=GRID!$B$3:$U$3),0))*GRID!$P$36,
ROUNDUP(INDEX(GRID!$B$4:$U$15,MATCH($C$7,GRID!$A$4:$A$15,0),MATCH(1,($U$2=GRID!$B$1:$U$1)*(КАЛЕНДАРЬ!AD27=GRID!$B$3:$U$3),0))*GRID!$P$36*(1-GRID!$P$37),0))</f>
        <v>33945</v>
      </c>
      <c r="D133" s="8" cm="1">
        <f t="array" ref="D133">IF($I$2="Тариф для жителей ЮФО",
INDEX(GRID!$B$18:$U$29,MATCH($C$7,GRID!$A$18:$A$29,0),MATCH(1,($U$2=GRID!$B$1:$U$1)*(КАЛЕНДАРЬ!AD27=GRID!$B$3:$U$3),0))*GRID!$P$36,
ROUNDUP(INDEX(GRID!$B$18:$U$29,MATCH($C$7,GRID!$A$18:$A$29,0),MATCH(1,($U$2=GRID!$B$1:$U$1)*(КАЛЕНДАРЬ!AD27=GRID!$B$3:$U$3),0))*GRID!$P$36*(1-GRID!$P$37),0))</f>
        <v>38595</v>
      </c>
      <c r="E133" s="8" cm="1">
        <f t="array" ref="E133">IF($I$2="Тариф для жителей ЮФО",
INDEX(GRID!$B$4:$U$15,MATCH($E$7,GRID!$A$4:$A$15,0),MATCH(1,($U$2=GRID!$B$1:$U$1)*(КАЛЕНДАРЬ!AD27=GRID!$B$3:$U$3),0))*GRID!$P$36,
ROUNDUP(INDEX(GRID!$B$4:$U$15,MATCH($E$7,GRID!$A$4:$A$15,0),MATCH(1,($U$2=GRID!$B$1:$U$1)*(КАЛЕНДАРЬ!AD27=GRID!$B$3:$U$3),0))*GRID!$P$36*(1-GRID!$P$37),0))</f>
        <v>40641</v>
      </c>
      <c r="F133" s="8" cm="1">
        <f t="array" ref="F133">IF($I$2="Тариф для жителей ЮФО",
INDEX(GRID!$B$18:$U$29,MATCH($E$7,GRID!$A$18:$A$29,0),MATCH(1,($U$2=GRID!$B$1:$U$1)*(КАЛЕНДАРЬ!AD27=GRID!$B$3:$U$3),0))*GRID!$P$36,
ROUNDUP(INDEX(GRID!$B$18:$U$29,MATCH($E$7,GRID!$A$18:$A$29,0),MATCH(1,($U$2=GRID!$B$1:$U$1)*(КАЛЕНДАРЬ!AD27=GRID!$B$3:$U$3),0))*GRID!$P$36*(1-GRID!$P$37),0))</f>
        <v>45291</v>
      </c>
      <c r="G133" s="57" t="s">
        <v>119</v>
      </c>
      <c r="H133" s="57" t="s">
        <v>119</v>
      </c>
      <c r="I133" s="8" cm="1">
        <f t="array" ref="I133">IF($I$2="Тариф для жителей ЮФО",
INDEX(GRID!$B$4:$U$15,MATCH($I$7,GRID!$A$4:$A$15,0),MATCH(1,($U$2=GRID!$B$1:$U$1)*(КАЛЕНДАРЬ!AD27=GRID!$B$3:$U$3),0))*GRID!$P$36,
ROUNDUP(INDEX(GRID!$B$4:$U$15,MATCH($I$7,GRID!$A$4:$A$15,0),MATCH(1,($U$2=GRID!$B$1:$U$1)*(КАЛЕНДАРЬ!AD27=GRID!$B$3:$U$3),0))*GRID!$P$36*(1-GRID!$P$37),0))</f>
        <v>52266</v>
      </c>
      <c r="J133" s="8" cm="1">
        <f t="array" ref="J133">IF($I$2="Тариф для жителей ЮФО",
INDEX(GRID!$B$18:$U$29,MATCH($I$7,GRID!$A$18:$A$29,0),MATCH(1,($U$2=GRID!$B$1:$U$1)*(КАЛЕНДАРЬ!AD27=GRID!$B$3:$U$3),0))*GRID!$P$36,
ROUNDUP(INDEX(GRID!$B$18:$U$29,MATCH($I$7,GRID!$A$18:$A$29,0),MATCH(1,($U$2=GRID!$B$1:$U$1)*(КАЛЕНДАРЬ!AD27=GRID!$B$3:$U$3),0))*GRID!$P$36*(1-GRID!$P$37),0))</f>
        <v>56916</v>
      </c>
      <c r="K133" s="57" t="s">
        <v>119</v>
      </c>
      <c r="L133" s="57" t="s">
        <v>119</v>
      </c>
      <c r="M133" s="8" cm="1">
        <f t="array" ref="M133">IF($I$2="Тариф для жителей ЮФО",
INDEX(GRID!$B$4:$U$15,MATCH($M$7,GRID!$A$4:$A$15,0),MATCH(1,($U$2=GRID!$B$1:$U$1)*(КАЛЕНДАРЬ!AD27=GRID!$B$3:$U$3),0))*GRID!$P$36,
ROUNDUP(INDEX(GRID!$B$4:$U$15,MATCH($M$7,GRID!$A$4:$A$15,0),MATCH(1,($U$2=GRID!$B$1:$U$1)*(КАЛЕНДАРЬ!AD27=GRID!$B$3:$U$3),0))*GRID!$P$36*(1-GRID!$P$37),0))</f>
        <v>78399</v>
      </c>
      <c r="N133" s="8" cm="1">
        <f t="array" ref="N133">IF($I$2="Тариф для жителей ЮФО",
INDEX(GRID!$B$18:$U$29,MATCH($M$7,GRID!$A$18:$A$29,0),MATCH(1,($U$2=GRID!$B$1:$U$1)*(КАЛЕНДАРЬ!AD27=GRID!$B$3:$U$3),0))*GRID!$P$36,
ROUNDUP(INDEX(GRID!$B$18:$U$29,MATCH($M$7,GRID!$A$18:$A$29,0),MATCH(1,($U$2=GRID!$B$1:$U$1)*(КАЛЕНДАРЬ!AD27=GRID!$B$3:$U$3),0))*GRID!$P$36*(1-GRID!$P$37),0))</f>
        <v>83049</v>
      </c>
      <c r="O133" s="57" t="s">
        <v>119</v>
      </c>
      <c r="P133" s="8" cm="1">
        <f t="array" ref="P133">IF($I$2="Тариф для жителей ЮФО",
INDEX(GRID!$B$18:$U$29,MATCH($P$7,GRID!$A$18:$A$29,0),MATCH(1,($U$2=GRID!$B$1:$U$1)*(КАЛЕНДАРЬ!AD27=GRID!$B$3:$U$3),0))*GRID!$P$36,
ROUNDUP(INDEX(GRID!$B$18:$U$29,MATCH($P$7,GRID!$A$18:$A$29,0),MATCH(1,($U$2=GRID!$B$1:$U$1)*(КАЛЕНДАРЬ!AD27=GRID!$B$3:$U$3),0))*GRID!$P$36*(1-GRID!$P$37),0))</f>
        <v>153636</v>
      </c>
      <c r="Q133" s="57" t="s">
        <v>119</v>
      </c>
      <c r="R133" s="57" t="s">
        <v>119</v>
      </c>
      <c r="S133" s="57" t="s">
        <v>119</v>
      </c>
      <c r="T133" s="57" t="s">
        <v>119</v>
      </c>
    </row>
    <row r="134" spans="1:20" hidden="1">
      <c r="A134" s="148" t="s">
        <v>17</v>
      </c>
      <c r="B134" s="149">
        <v>25</v>
      </c>
      <c r="C134" s="8" cm="1">
        <f t="array" ref="C134">IF($I$2="Тариф для жителей ЮФО",
INDEX(GRID!$B$4:$U$15,MATCH($C$7,GRID!$A$4:$A$15,0),MATCH(1,($U$2=GRID!$B$1:$U$1)*(КАЛЕНДАРЬ!AD28=GRID!$B$3:$U$3),0))*GRID!$P$36,
ROUNDUP(INDEX(GRID!$B$4:$U$15,MATCH($C$7,GRID!$A$4:$A$15,0),MATCH(1,($U$2=GRID!$B$1:$U$1)*(КАЛЕНДАРЬ!AD28=GRID!$B$3:$U$3),0))*GRID!$P$36*(1-GRID!$P$37),0))</f>
        <v>33945</v>
      </c>
      <c r="D134" s="8" cm="1">
        <f t="array" ref="D134">IF($I$2="Тариф для жителей ЮФО",
INDEX(GRID!$B$18:$U$29,MATCH($C$7,GRID!$A$18:$A$29,0),MATCH(1,($U$2=GRID!$B$1:$U$1)*(КАЛЕНДАРЬ!AD28=GRID!$B$3:$U$3),0))*GRID!$P$36,
ROUNDUP(INDEX(GRID!$B$18:$U$29,MATCH($C$7,GRID!$A$18:$A$29,0),MATCH(1,($U$2=GRID!$B$1:$U$1)*(КАЛЕНДАРЬ!AD28=GRID!$B$3:$U$3),0))*GRID!$P$36*(1-GRID!$P$37),0))</f>
        <v>38595</v>
      </c>
      <c r="E134" s="8" cm="1">
        <f t="array" ref="E134">IF($I$2="Тариф для жителей ЮФО",
INDEX(GRID!$B$4:$U$15,MATCH($E$7,GRID!$A$4:$A$15,0),MATCH(1,($U$2=GRID!$B$1:$U$1)*(КАЛЕНДАРЬ!AD28=GRID!$B$3:$U$3),0))*GRID!$P$36,
ROUNDUP(INDEX(GRID!$B$4:$U$15,MATCH($E$7,GRID!$A$4:$A$15,0),MATCH(1,($U$2=GRID!$B$1:$U$1)*(КАЛЕНДАРЬ!AD28=GRID!$B$3:$U$3),0))*GRID!$P$36*(1-GRID!$P$37),0))</f>
        <v>40641</v>
      </c>
      <c r="F134" s="8" cm="1">
        <f t="array" ref="F134">IF($I$2="Тариф для жителей ЮФО",
INDEX(GRID!$B$18:$U$29,MATCH($E$7,GRID!$A$18:$A$29,0),MATCH(1,($U$2=GRID!$B$1:$U$1)*(КАЛЕНДАРЬ!AD28=GRID!$B$3:$U$3),0))*GRID!$P$36,
ROUNDUP(INDEX(GRID!$B$18:$U$29,MATCH($E$7,GRID!$A$18:$A$29,0),MATCH(1,($U$2=GRID!$B$1:$U$1)*(КАЛЕНДАРЬ!AD28=GRID!$B$3:$U$3),0))*GRID!$P$36*(1-GRID!$P$37),0))</f>
        <v>45291</v>
      </c>
      <c r="G134" s="57" t="s">
        <v>119</v>
      </c>
      <c r="H134" s="57" t="s">
        <v>119</v>
      </c>
      <c r="I134" s="8" cm="1">
        <f t="array" ref="I134">IF($I$2="Тариф для жителей ЮФО",
INDEX(GRID!$B$4:$U$15,MATCH($I$7,GRID!$A$4:$A$15,0),MATCH(1,($U$2=GRID!$B$1:$U$1)*(КАЛЕНДАРЬ!AD28=GRID!$B$3:$U$3),0))*GRID!$P$36,
ROUNDUP(INDEX(GRID!$B$4:$U$15,MATCH($I$7,GRID!$A$4:$A$15,0),MATCH(1,($U$2=GRID!$B$1:$U$1)*(КАЛЕНДАРЬ!AD28=GRID!$B$3:$U$3),0))*GRID!$P$36*(1-GRID!$P$37),0))</f>
        <v>52266</v>
      </c>
      <c r="J134" s="8" cm="1">
        <f t="array" ref="J134">IF($I$2="Тариф для жителей ЮФО",
INDEX(GRID!$B$18:$U$29,MATCH($I$7,GRID!$A$18:$A$29,0),MATCH(1,($U$2=GRID!$B$1:$U$1)*(КАЛЕНДАРЬ!AD28=GRID!$B$3:$U$3),0))*GRID!$P$36,
ROUNDUP(INDEX(GRID!$B$18:$U$29,MATCH($I$7,GRID!$A$18:$A$29,0),MATCH(1,($U$2=GRID!$B$1:$U$1)*(КАЛЕНДАРЬ!AD28=GRID!$B$3:$U$3),0))*GRID!$P$36*(1-GRID!$P$37),0))</f>
        <v>56916</v>
      </c>
      <c r="K134" s="57" t="s">
        <v>119</v>
      </c>
      <c r="L134" s="57" t="s">
        <v>119</v>
      </c>
      <c r="M134" s="8" cm="1">
        <f t="array" ref="M134">IF($I$2="Тариф для жителей ЮФО",
INDEX(GRID!$B$4:$U$15,MATCH($M$7,GRID!$A$4:$A$15,0),MATCH(1,($U$2=GRID!$B$1:$U$1)*(КАЛЕНДАРЬ!AD28=GRID!$B$3:$U$3),0))*GRID!$P$36,
ROUNDUP(INDEX(GRID!$B$4:$U$15,MATCH($M$7,GRID!$A$4:$A$15,0),MATCH(1,($U$2=GRID!$B$1:$U$1)*(КАЛЕНДАРЬ!AD28=GRID!$B$3:$U$3),0))*GRID!$P$36*(1-GRID!$P$37),0))</f>
        <v>78399</v>
      </c>
      <c r="N134" s="8" cm="1">
        <f t="array" ref="N134">IF($I$2="Тариф для жителей ЮФО",
INDEX(GRID!$B$18:$U$29,MATCH($M$7,GRID!$A$18:$A$29,0),MATCH(1,($U$2=GRID!$B$1:$U$1)*(КАЛЕНДАРЬ!AD28=GRID!$B$3:$U$3),0))*GRID!$P$36,
ROUNDUP(INDEX(GRID!$B$18:$U$29,MATCH($M$7,GRID!$A$18:$A$29,0),MATCH(1,($U$2=GRID!$B$1:$U$1)*(КАЛЕНДАРЬ!AD28=GRID!$B$3:$U$3),0))*GRID!$P$36*(1-GRID!$P$37),0))</f>
        <v>83049</v>
      </c>
      <c r="O134" s="57" t="s">
        <v>119</v>
      </c>
      <c r="P134" s="8" cm="1">
        <f t="array" ref="P134">IF($I$2="Тариф для жителей ЮФО",
INDEX(GRID!$B$18:$U$29,MATCH($P$7,GRID!$A$18:$A$29,0),MATCH(1,($U$2=GRID!$B$1:$U$1)*(КАЛЕНДАРЬ!AD28=GRID!$B$3:$U$3),0))*GRID!$P$36,
ROUNDUP(INDEX(GRID!$B$18:$U$29,MATCH($P$7,GRID!$A$18:$A$29,0),MATCH(1,($U$2=GRID!$B$1:$U$1)*(КАЛЕНДАРЬ!AD28=GRID!$B$3:$U$3),0))*GRID!$P$36*(1-GRID!$P$37),0))</f>
        <v>153636</v>
      </c>
      <c r="Q134" s="57" t="s">
        <v>119</v>
      </c>
      <c r="R134" s="57" t="s">
        <v>119</v>
      </c>
      <c r="S134" s="57" t="s">
        <v>119</v>
      </c>
      <c r="T134" s="57" t="s">
        <v>119</v>
      </c>
    </row>
    <row r="135" spans="1:20" hidden="1">
      <c r="A135" s="148" t="s">
        <v>11</v>
      </c>
      <c r="B135" s="149">
        <v>26</v>
      </c>
      <c r="C135" s="8" cm="1">
        <f t="array" ref="C135">IF($I$2="Тариф для жителей ЮФО",
INDEX(GRID!$B$4:$U$15,MATCH($C$7,GRID!$A$4:$A$15,0),MATCH(1,($U$2=GRID!$B$1:$U$1)*(КАЛЕНДАРЬ!AD29=GRID!$B$3:$U$3),0))*GRID!$P$36,
ROUNDUP(INDEX(GRID!$B$4:$U$15,MATCH($C$7,GRID!$A$4:$A$15,0),MATCH(1,($U$2=GRID!$B$1:$U$1)*(КАЛЕНДАРЬ!AD29=GRID!$B$3:$U$3),0))*GRID!$P$36*(1-GRID!$P$37),0))</f>
        <v>25575.000000000004</v>
      </c>
      <c r="D135" s="8" cm="1">
        <f t="array" ref="D135">IF($I$2="Тариф для жителей ЮФО",
INDEX(GRID!$B$18:$U$29,MATCH($C$7,GRID!$A$18:$A$29,0),MATCH(1,($U$2=GRID!$B$1:$U$1)*(КАЛЕНДАРЬ!AD29=GRID!$B$3:$U$3),0))*GRID!$P$36,
ROUNDUP(INDEX(GRID!$B$18:$U$29,MATCH($C$7,GRID!$A$18:$A$29,0),MATCH(1,($U$2=GRID!$B$1:$U$1)*(КАЛЕНДАРЬ!AD29=GRID!$B$3:$U$3),0))*GRID!$P$36*(1-GRID!$P$37),0))</f>
        <v>30225.000000000004</v>
      </c>
      <c r="E135" s="8" cm="1">
        <f t="array" ref="E135">IF($I$2="Тариф для жителей ЮФО",
INDEX(GRID!$B$4:$U$15,MATCH($E$7,GRID!$A$4:$A$15,0),MATCH(1,($U$2=GRID!$B$1:$U$1)*(КАЛЕНДАРЬ!AD29=GRID!$B$3:$U$3),0))*GRID!$P$36,
ROUNDUP(INDEX(GRID!$B$4:$U$15,MATCH($E$7,GRID!$A$4:$A$15,0),MATCH(1,($U$2=GRID!$B$1:$U$1)*(КАЛЕНДАРЬ!AD29=GRID!$B$3:$U$3),0))*GRID!$P$36*(1-GRID!$P$37),0))</f>
        <v>30690</v>
      </c>
      <c r="F135" s="8" cm="1">
        <f t="array" ref="F135">IF($I$2="Тариф для жителей ЮФО",
INDEX(GRID!$B$18:$U$29,MATCH($E$7,GRID!$A$18:$A$29,0),MATCH(1,($U$2=GRID!$B$1:$U$1)*(КАЛЕНДАРЬ!AD29=GRID!$B$3:$U$3),0))*GRID!$P$36,
ROUNDUP(INDEX(GRID!$B$18:$U$29,MATCH($E$7,GRID!$A$18:$A$29,0),MATCH(1,($U$2=GRID!$B$1:$U$1)*(КАЛЕНДАРЬ!AD29=GRID!$B$3:$U$3),0))*GRID!$P$36*(1-GRID!$P$37),0))</f>
        <v>35340</v>
      </c>
      <c r="G135" s="57" t="s">
        <v>119</v>
      </c>
      <c r="H135" s="57" t="s">
        <v>119</v>
      </c>
      <c r="I135" s="8" cm="1">
        <f t="array" ref="I135">IF($I$2="Тариф для жителей ЮФО",
INDEX(GRID!$B$4:$U$15,MATCH($I$7,GRID!$A$4:$A$15,0),MATCH(1,($U$2=GRID!$B$1:$U$1)*(КАЛЕНДАРЬ!AD29=GRID!$B$3:$U$3),0))*GRID!$P$36,
ROUNDUP(INDEX(GRID!$B$4:$U$15,MATCH($I$7,GRID!$A$4:$A$15,0),MATCH(1,($U$2=GRID!$B$1:$U$1)*(КАЛЕНДАРЬ!AD29=GRID!$B$3:$U$3),0))*GRID!$P$36*(1-GRID!$P$37),0))</f>
        <v>40362</v>
      </c>
      <c r="J135" s="8" cm="1">
        <f t="array" ref="J135">IF($I$2="Тариф для жителей ЮФО",
INDEX(GRID!$B$18:$U$29,MATCH($I$7,GRID!$A$18:$A$29,0),MATCH(1,($U$2=GRID!$B$1:$U$1)*(КАЛЕНДАРЬ!AD29=GRID!$B$3:$U$3),0))*GRID!$P$36,
ROUNDUP(INDEX(GRID!$B$18:$U$29,MATCH($I$7,GRID!$A$18:$A$29,0),MATCH(1,($U$2=GRID!$B$1:$U$1)*(КАЛЕНДАРЬ!AD29=GRID!$B$3:$U$3),0))*GRID!$P$36*(1-GRID!$P$37),0))</f>
        <v>45012</v>
      </c>
      <c r="K135" s="57" t="s">
        <v>119</v>
      </c>
      <c r="L135" s="57" t="s">
        <v>119</v>
      </c>
      <c r="M135" s="8" cm="1">
        <f t="array" ref="M135">IF($I$2="Тариф для жителей ЮФО",
INDEX(GRID!$B$4:$U$15,MATCH($M$7,GRID!$A$4:$A$15,0),MATCH(1,($U$2=GRID!$B$1:$U$1)*(КАЛЕНДАРЬ!AD29=GRID!$B$3:$U$3),0))*GRID!$P$36,
ROUNDUP(INDEX(GRID!$B$4:$U$15,MATCH($M$7,GRID!$A$4:$A$15,0),MATCH(1,($U$2=GRID!$B$1:$U$1)*(КАЛЕНДАРЬ!AD29=GRID!$B$3:$U$3),0))*GRID!$P$36*(1-GRID!$P$37),0))</f>
        <v>64635</v>
      </c>
      <c r="N135" s="8" cm="1">
        <f t="array" ref="N135">IF($I$2="Тариф для жителей ЮФО",
INDEX(GRID!$B$18:$U$29,MATCH($M$7,GRID!$A$18:$A$29,0),MATCH(1,($U$2=GRID!$B$1:$U$1)*(КАЛЕНДАРЬ!AD29=GRID!$B$3:$U$3),0))*GRID!$P$36,
ROUNDUP(INDEX(GRID!$B$18:$U$29,MATCH($M$7,GRID!$A$18:$A$29,0),MATCH(1,($U$2=GRID!$B$1:$U$1)*(КАЛЕНДАРЬ!AD29=GRID!$B$3:$U$3),0))*GRID!$P$36*(1-GRID!$P$37),0))</f>
        <v>69285</v>
      </c>
      <c r="O135" s="57" t="s">
        <v>119</v>
      </c>
      <c r="P135" s="8" cm="1">
        <f t="array" ref="P135">IF($I$2="Тариф для жителей ЮФО",
INDEX(GRID!$B$18:$U$29,MATCH($P$7,GRID!$A$18:$A$29,0),MATCH(1,($U$2=GRID!$B$1:$U$1)*(КАЛЕНДАРЬ!AD29=GRID!$B$3:$U$3),0))*GRID!$P$36,
ROUNDUP(INDEX(GRID!$B$18:$U$29,MATCH($P$7,GRID!$A$18:$A$29,0),MATCH(1,($U$2=GRID!$B$1:$U$1)*(КАЛЕНДАРЬ!AD29=GRID!$B$3:$U$3),0))*GRID!$P$36*(1-GRID!$P$37),0))</f>
        <v>135222</v>
      </c>
      <c r="Q135" s="57" t="s">
        <v>119</v>
      </c>
      <c r="R135" s="57" t="s">
        <v>119</v>
      </c>
      <c r="S135" s="57" t="s">
        <v>119</v>
      </c>
      <c r="T135" s="57" t="s">
        <v>119</v>
      </c>
    </row>
    <row r="136" spans="1:20" hidden="1">
      <c r="A136" s="148" t="s">
        <v>12</v>
      </c>
      <c r="B136" s="149">
        <v>27</v>
      </c>
      <c r="C136" s="8" cm="1">
        <f t="array" ref="C136">IF($I$2="Тариф для жителей ЮФО",
INDEX(GRID!$B$4:$U$15,MATCH($C$7,GRID!$A$4:$A$15,0),MATCH(1,($U$2=GRID!$B$1:$U$1)*(КАЛЕНДАРЬ!AD30=GRID!$B$3:$U$3),0))*GRID!$P$36,
ROUNDUP(INDEX(GRID!$B$4:$U$15,MATCH($C$7,GRID!$A$4:$A$15,0),MATCH(1,($U$2=GRID!$B$1:$U$1)*(КАЛЕНДАРЬ!AD30=GRID!$B$3:$U$3),0))*GRID!$P$36*(1-GRID!$P$37),0))</f>
        <v>25575.000000000004</v>
      </c>
      <c r="D136" s="8" cm="1">
        <f t="array" ref="D136">IF($I$2="Тариф для жителей ЮФО",
INDEX(GRID!$B$18:$U$29,MATCH($C$7,GRID!$A$18:$A$29,0),MATCH(1,($U$2=GRID!$B$1:$U$1)*(КАЛЕНДАРЬ!AD30=GRID!$B$3:$U$3),0))*GRID!$P$36,
ROUNDUP(INDEX(GRID!$B$18:$U$29,MATCH($C$7,GRID!$A$18:$A$29,0),MATCH(1,($U$2=GRID!$B$1:$U$1)*(КАЛЕНДАРЬ!AD30=GRID!$B$3:$U$3),0))*GRID!$P$36*(1-GRID!$P$37),0))</f>
        <v>30225.000000000004</v>
      </c>
      <c r="E136" s="8" cm="1">
        <f t="array" ref="E136">IF($I$2="Тариф для жителей ЮФО",
INDEX(GRID!$B$4:$U$15,MATCH($E$7,GRID!$A$4:$A$15,0),MATCH(1,($U$2=GRID!$B$1:$U$1)*(КАЛЕНДАРЬ!AD30=GRID!$B$3:$U$3),0))*GRID!$P$36,
ROUNDUP(INDEX(GRID!$B$4:$U$15,MATCH($E$7,GRID!$A$4:$A$15,0),MATCH(1,($U$2=GRID!$B$1:$U$1)*(КАЛЕНДАРЬ!AD30=GRID!$B$3:$U$3),0))*GRID!$P$36*(1-GRID!$P$37),0))</f>
        <v>30690</v>
      </c>
      <c r="F136" s="8" cm="1">
        <f t="array" ref="F136">IF($I$2="Тариф для жителей ЮФО",
INDEX(GRID!$B$18:$U$29,MATCH($E$7,GRID!$A$18:$A$29,0),MATCH(1,($U$2=GRID!$B$1:$U$1)*(КАЛЕНДАРЬ!AD30=GRID!$B$3:$U$3),0))*GRID!$P$36,
ROUNDUP(INDEX(GRID!$B$18:$U$29,MATCH($E$7,GRID!$A$18:$A$29,0),MATCH(1,($U$2=GRID!$B$1:$U$1)*(КАЛЕНДАРЬ!AD30=GRID!$B$3:$U$3),0))*GRID!$P$36*(1-GRID!$P$37),0))</f>
        <v>35340</v>
      </c>
      <c r="G136" s="57" t="s">
        <v>119</v>
      </c>
      <c r="H136" s="57" t="s">
        <v>119</v>
      </c>
      <c r="I136" s="8" cm="1">
        <f t="array" ref="I136">IF($I$2="Тариф для жителей ЮФО",
INDEX(GRID!$B$4:$U$15,MATCH($I$7,GRID!$A$4:$A$15,0),MATCH(1,($U$2=GRID!$B$1:$U$1)*(КАЛЕНДАРЬ!AD30=GRID!$B$3:$U$3),0))*GRID!$P$36,
ROUNDUP(INDEX(GRID!$B$4:$U$15,MATCH($I$7,GRID!$A$4:$A$15,0),MATCH(1,($U$2=GRID!$B$1:$U$1)*(КАЛЕНДАРЬ!AD30=GRID!$B$3:$U$3),0))*GRID!$P$36*(1-GRID!$P$37),0))</f>
        <v>40362</v>
      </c>
      <c r="J136" s="8" cm="1">
        <f t="array" ref="J136">IF($I$2="Тариф для жителей ЮФО",
INDEX(GRID!$B$18:$U$29,MATCH($I$7,GRID!$A$18:$A$29,0),MATCH(1,($U$2=GRID!$B$1:$U$1)*(КАЛЕНДАРЬ!AD30=GRID!$B$3:$U$3),0))*GRID!$P$36,
ROUNDUP(INDEX(GRID!$B$18:$U$29,MATCH($I$7,GRID!$A$18:$A$29,0),MATCH(1,($U$2=GRID!$B$1:$U$1)*(КАЛЕНДАРЬ!AD30=GRID!$B$3:$U$3),0))*GRID!$P$36*(1-GRID!$P$37),0))</f>
        <v>45012</v>
      </c>
      <c r="K136" s="57" t="s">
        <v>119</v>
      </c>
      <c r="L136" s="57" t="s">
        <v>119</v>
      </c>
      <c r="M136" s="8" cm="1">
        <f t="array" ref="M136">IF($I$2="Тариф для жителей ЮФО",
INDEX(GRID!$B$4:$U$15,MATCH($M$7,GRID!$A$4:$A$15,0),MATCH(1,($U$2=GRID!$B$1:$U$1)*(КАЛЕНДАРЬ!AD30=GRID!$B$3:$U$3),0))*GRID!$P$36,
ROUNDUP(INDEX(GRID!$B$4:$U$15,MATCH($M$7,GRID!$A$4:$A$15,0),MATCH(1,($U$2=GRID!$B$1:$U$1)*(КАЛЕНДАРЬ!AD30=GRID!$B$3:$U$3),0))*GRID!$P$36*(1-GRID!$P$37),0))</f>
        <v>64635</v>
      </c>
      <c r="N136" s="8" cm="1">
        <f t="array" ref="N136">IF($I$2="Тариф для жителей ЮФО",
INDEX(GRID!$B$18:$U$29,MATCH($M$7,GRID!$A$18:$A$29,0),MATCH(1,($U$2=GRID!$B$1:$U$1)*(КАЛЕНДАРЬ!AD30=GRID!$B$3:$U$3),0))*GRID!$P$36,
ROUNDUP(INDEX(GRID!$B$18:$U$29,MATCH($M$7,GRID!$A$18:$A$29,0),MATCH(1,($U$2=GRID!$B$1:$U$1)*(КАЛЕНДАРЬ!AD30=GRID!$B$3:$U$3),0))*GRID!$P$36*(1-GRID!$P$37),0))</f>
        <v>69285</v>
      </c>
      <c r="O136" s="57" t="s">
        <v>119</v>
      </c>
      <c r="P136" s="8" cm="1">
        <f t="array" ref="P136">IF($I$2="Тариф для жителей ЮФО",
INDEX(GRID!$B$18:$U$29,MATCH($P$7,GRID!$A$18:$A$29,0),MATCH(1,($U$2=GRID!$B$1:$U$1)*(КАЛЕНДАРЬ!AD30=GRID!$B$3:$U$3),0))*GRID!$P$36,
ROUNDUP(INDEX(GRID!$B$18:$U$29,MATCH($P$7,GRID!$A$18:$A$29,0),MATCH(1,($U$2=GRID!$B$1:$U$1)*(КАЛЕНДАРЬ!AD30=GRID!$B$3:$U$3),0))*GRID!$P$36*(1-GRID!$P$37),0))</f>
        <v>135222</v>
      </c>
      <c r="Q136" s="57" t="s">
        <v>119</v>
      </c>
      <c r="R136" s="57" t="s">
        <v>119</v>
      </c>
      <c r="S136" s="57" t="s">
        <v>119</v>
      </c>
      <c r="T136" s="57" t="s">
        <v>119</v>
      </c>
    </row>
    <row r="137" spans="1:20">
      <c r="A137" s="148" t="s">
        <v>13</v>
      </c>
      <c r="B137" s="149">
        <v>28</v>
      </c>
      <c r="C137" s="8" cm="1">
        <f t="array" ref="C137">IF($I$2="Тариф для жителей ЮФО",
INDEX(GRID!$B$4:$U$15,MATCH($C$7,GRID!$A$4:$A$15,0),MATCH(1,($U$2=GRID!$B$1:$U$1)*(КАЛЕНДАРЬ!AD31=GRID!$B$3:$U$3),0))*GRID!$P$36,
ROUNDUP(INDEX(GRID!$B$4:$U$15,MATCH($C$7,GRID!$A$4:$A$15,0),MATCH(1,($U$2=GRID!$B$1:$U$1)*(КАЛЕНДАРЬ!AD31=GRID!$B$3:$U$3),0))*GRID!$P$36*(1-GRID!$P$37),0))</f>
        <v>25575.000000000004</v>
      </c>
      <c r="D137" s="8" cm="1">
        <f t="array" ref="D137">IF($I$2="Тариф для жителей ЮФО",
INDEX(GRID!$B$18:$U$29,MATCH($C$7,GRID!$A$18:$A$29,0),MATCH(1,($U$2=GRID!$B$1:$U$1)*(КАЛЕНДАРЬ!AD31=GRID!$B$3:$U$3),0))*GRID!$P$36,
ROUNDUP(INDEX(GRID!$B$18:$U$29,MATCH($C$7,GRID!$A$18:$A$29,0),MATCH(1,($U$2=GRID!$B$1:$U$1)*(КАЛЕНДАРЬ!AD31=GRID!$B$3:$U$3),0))*GRID!$P$36*(1-GRID!$P$37),0))</f>
        <v>30225.000000000004</v>
      </c>
      <c r="E137" s="8" cm="1">
        <f t="array" ref="E137">IF($I$2="Тариф для жителей ЮФО",
INDEX(GRID!$B$4:$U$15,MATCH($E$7,GRID!$A$4:$A$15,0),MATCH(1,($U$2=GRID!$B$1:$U$1)*(КАЛЕНДАРЬ!AD31=GRID!$B$3:$U$3),0))*GRID!$P$36,
ROUNDUP(INDEX(GRID!$B$4:$U$15,MATCH($E$7,GRID!$A$4:$A$15,0),MATCH(1,($U$2=GRID!$B$1:$U$1)*(КАЛЕНДАРЬ!AD31=GRID!$B$3:$U$3),0))*GRID!$P$36*(1-GRID!$P$37),0))</f>
        <v>30690</v>
      </c>
      <c r="F137" s="8" cm="1">
        <f t="array" ref="F137">IF($I$2="Тариф для жителей ЮФО",
INDEX(GRID!$B$18:$U$29,MATCH($E$7,GRID!$A$18:$A$29,0),MATCH(1,($U$2=GRID!$B$1:$U$1)*(КАЛЕНДАРЬ!AD31=GRID!$B$3:$U$3),0))*GRID!$P$36,
ROUNDUP(INDEX(GRID!$B$18:$U$29,MATCH($E$7,GRID!$A$18:$A$29,0),MATCH(1,($U$2=GRID!$B$1:$U$1)*(КАЛЕНДАРЬ!AD31=GRID!$B$3:$U$3),0))*GRID!$P$36*(1-GRID!$P$37),0))</f>
        <v>35340</v>
      </c>
      <c r="G137" s="57" t="s">
        <v>119</v>
      </c>
      <c r="H137" s="57" t="s">
        <v>119</v>
      </c>
      <c r="I137" s="8" cm="1">
        <f t="array" ref="I137">IF($I$2="Тариф для жителей ЮФО",
INDEX(GRID!$B$4:$U$15,MATCH($I$7,GRID!$A$4:$A$15,0),MATCH(1,($U$2=GRID!$B$1:$U$1)*(КАЛЕНДАРЬ!AD31=GRID!$B$3:$U$3),0))*GRID!$P$36,
ROUNDUP(INDEX(GRID!$B$4:$U$15,MATCH($I$7,GRID!$A$4:$A$15,0),MATCH(1,($U$2=GRID!$B$1:$U$1)*(КАЛЕНДАРЬ!AD31=GRID!$B$3:$U$3),0))*GRID!$P$36*(1-GRID!$P$37),0))</f>
        <v>40362</v>
      </c>
      <c r="J137" s="8" cm="1">
        <f t="array" ref="J137">IF($I$2="Тариф для жителей ЮФО",
INDEX(GRID!$B$18:$U$29,MATCH($I$7,GRID!$A$18:$A$29,0),MATCH(1,($U$2=GRID!$B$1:$U$1)*(КАЛЕНДАРЬ!AD31=GRID!$B$3:$U$3),0))*GRID!$P$36,
ROUNDUP(INDEX(GRID!$B$18:$U$29,MATCH($I$7,GRID!$A$18:$A$29,0),MATCH(1,($U$2=GRID!$B$1:$U$1)*(КАЛЕНДАРЬ!AD31=GRID!$B$3:$U$3),0))*GRID!$P$36*(1-GRID!$P$37),0))</f>
        <v>45012</v>
      </c>
      <c r="K137" s="57" t="s">
        <v>119</v>
      </c>
      <c r="L137" s="57" t="s">
        <v>119</v>
      </c>
      <c r="M137" s="8" cm="1">
        <f t="array" ref="M137">IF($I$2="Тариф для жителей ЮФО",
INDEX(GRID!$B$4:$U$15,MATCH($M$7,GRID!$A$4:$A$15,0),MATCH(1,($U$2=GRID!$B$1:$U$1)*(КАЛЕНДАРЬ!AD31=GRID!$B$3:$U$3),0))*GRID!$P$36,
ROUNDUP(INDEX(GRID!$B$4:$U$15,MATCH($M$7,GRID!$A$4:$A$15,0),MATCH(1,($U$2=GRID!$B$1:$U$1)*(КАЛЕНДАРЬ!AD31=GRID!$B$3:$U$3),0))*GRID!$P$36*(1-GRID!$P$37),0))</f>
        <v>64635</v>
      </c>
      <c r="N137" s="8" cm="1">
        <f t="array" ref="N137">IF($I$2="Тариф для жителей ЮФО",
INDEX(GRID!$B$18:$U$29,MATCH($M$7,GRID!$A$18:$A$29,0),MATCH(1,($U$2=GRID!$B$1:$U$1)*(КАЛЕНДАРЬ!AD31=GRID!$B$3:$U$3),0))*GRID!$P$36,
ROUNDUP(INDEX(GRID!$B$18:$U$29,MATCH($M$7,GRID!$A$18:$A$29,0),MATCH(1,($U$2=GRID!$B$1:$U$1)*(КАЛЕНДАРЬ!AD31=GRID!$B$3:$U$3),0))*GRID!$P$36*(1-GRID!$P$37),0))</f>
        <v>69285</v>
      </c>
      <c r="O137" s="57" t="s">
        <v>119</v>
      </c>
      <c r="P137" s="8" cm="1">
        <f t="array" ref="P137">IF($I$2="Тариф для жителей ЮФО",
INDEX(GRID!$B$18:$U$29,MATCH($P$7,GRID!$A$18:$A$29,0),MATCH(1,($U$2=GRID!$B$1:$U$1)*(КАЛЕНДАРЬ!AD31=GRID!$B$3:$U$3),0))*GRID!$P$36,
ROUNDUP(INDEX(GRID!$B$18:$U$29,MATCH($P$7,GRID!$A$18:$A$29,0),MATCH(1,($U$2=GRID!$B$1:$U$1)*(КАЛЕНДАРЬ!AD31=GRID!$B$3:$U$3),0))*GRID!$P$36*(1-GRID!$P$37),0))</f>
        <v>135222</v>
      </c>
      <c r="Q137" s="57" t="s">
        <v>119</v>
      </c>
      <c r="R137" s="57" t="s">
        <v>119</v>
      </c>
      <c r="S137" s="57" t="s">
        <v>119</v>
      </c>
      <c r="T137" s="57" t="s">
        <v>119</v>
      </c>
    </row>
    <row r="138" spans="1:20">
      <c r="A138" s="148" t="s">
        <v>14</v>
      </c>
      <c r="B138" s="149">
        <v>29</v>
      </c>
      <c r="C138" s="8" cm="1">
        <f t="array" ref="C138">IF($I$2="Тариф для жителей ЮФО",
INDEX(GRID!$B$4:$U$15,MATCH($C$7,GRID!$A$4:$A$15,0),MATCH(1,($U$2=GRID!$B$1:$U$1)*(КАЛЕНДАРЬ!AD32=GRID!$B$3:$U$3),0))*GRID!$P$36,
ROUNDUP(INDEX(GRID!$B$4:$U$15,MATCH($C$7,GRID!$A$4:$A$15,0),MATCH(1,($U$2=GRID!$B$1:$U$1)*(КАЛЕНДАРЬ!AD32=GRID!$B$3:$U$3),0))*GRID!$P$36*(1-GRID!$P$37),0))</f>
        <v>25575.000000000004</v>
      </c>
      <c r="D138" s="8" cm="1">
        <f t="array" ref="D138">IF($I$2="Тариф для жителей ЮФО",
INDEX(GRID!$B$18:$U$29,MATCH($C$7,GRID!$A$18:$A$29,0),MATCH(1,($U$2=GRID!$B$1:$U$1)*(КАЛЕНДАРЬ!AD32=GRID!$B$3:$U$3),0))*GRID!$P$36,
ROUNDUP(INDEX(GRID!$B$18:$U$29,MATCH($C$7,GRID!$A$18:$A$29,0),MATCH(1,($U$2=GRID!$B$1:$U$1)*(КАЛЕНДАРЬ!AD32=GRID!$B$3:$U$3),0))*GRID!$P$36*(1-GRID!$P$37),0))</f>
        <v>30225.000000000004</v>
      </c>
      <c r="E138" s="8" cm="1">
        <f t="array" ref="E138">IF($I$2="Тариф для жителей ЮФО",
INDEX(GRID!$B$4:$U$15,MATCH($E$7,GRID!$A$4:$A$15,0),MATCH(1,($U$2=GRID!$B$1:$U$1)*(КАЛЕНДАРЬ!AD32=GRID!$B$3:$U$3),0))*GRID!$P$36,
ROUNDUP(INDEX(GRID!$B$4:$U$15,MATCH($E$7,GRID!$A$4:$A$15,0),MATCH(1,($U$2=GRID!$B$1:$U$1)*(КАЛЕНДАРЬ!AD32=GRID!$B$3:$U$3),0))*GRID!$P$36*(1-GRID!$P$37),0))</f>
        <v>30690</v>
      </c>
      <c r="F138" s="8" cm="1">
        <f t="array" ref="F138">IF($I$2="Тариф для жителей ЮФО",
INDEX(GRID!$B$18:$U$29,MATCH($E$7,GRID!$A$18:$A$29,0),MATCH(1,($U$2=GRID!$B$1:$U$1)*(КАЛЕНДАРЬ!AD32=GRID!$B$3:$U$3),0))*GRID!$P$36,
ROUNDUP(INDEX(GRID!$B$18:$U$29,MATCH($E$7,GRID!$A$18:$A$29,0),MATCH(1,($U$2=GRID!$B$1:$U$1)*(КАЛЕНДАРЬ!AD32=GRID!$B$3:$U$3),0))*GRID!$P$36*(1-GRID!$P$37),0))</f>
        <v>35340</v>
      </c>
      <c r="G138" s="57" t="s">
        <v>119</v>
      </c>
      <c r="H138" s="57" t="s">
        <v>119</v>
      </c>
      <c r="I138" s="8" cm="1">
        <f t="array" ref="I138">IF($I$2="Тариф для жителей ЮФО",
INDEX(GRID!$B$4:$U$15,MATCH($I$7,GRID!$A$4:$A$15,0),MATCH(1,($U$2=GRID!$B$1:$U$1)*(КАЛЕНДАРЬ!AD32=GRID!$B$3:$U$3),0))*GRID!$P$36,
ROUNDUP(INDEX(GRID!$B$4:$U$15,MATCH($I$7,GRID!$A$4:$A$15,0),MATCH(1,($U$2=GRID!$B$1:$U$1)*(КАЛЕНДАРЬ!AD32=GRID!$B$3:$U$3),0))*GRID!$P$36*(1-GRID!$P$37),0))</f>
        <v>40362</v>
      </c>
      <c r="J138" s="8" cm="1">
        <f t="array" ref="J138">IF($I$2="Тариф для жителей ЮФО",
INDEX(GRID!$B$18:$U$29,MATCH($I$7,GRID!$A$18:$A$29,0),MATCH(1,($U$2=GRID!$B$1:$U$1)*(КАЛЕНДАРЬ!AD32=GRID!$B$3:$U$3),0))*GRID!$P$36,
ROUNDUP(INDEX(GRID!$B$18:$U$29,MATCH($I$7,GRID!$A$18:$A$29,0),MATCH(1,($U$2=GRID!$B$1:$U$1)*(КАЛЕНДАРЬ!AD32=GRID!$B$3:$U$3),0))*GRID!$P$36*(1-GRID!$P$37),0))</f>
        <v>45012</v>
      </c>
      <c r="K138" s="57" t="s">
        <v>119</v>
      </c>
      <c r="L138" s="57" t="s">
        <v>119</v>
      </c>
      <c r="M138" s="8" cm="1">
        <f t="array" ref="M138">IF($I$2="Тариф для жителей ЮФО",
INDEX(GRID!$B$4:$U$15,MATCH($M$7,GRID!$A$4:$A$15,0),MATCH(1,($U$2=GRID!$B$1:$U$1)*(КАЛЕНДАРЬ!AD32=GRID!$B$3:$U$3),0))*GRID!$P$36,
ROUNDUP(INDEX(GRID!$B$4:$U$15,MATCH($M$7,GRID!$A$4:$A$15,0),MATCH(1,($U$2=GRID!$B$1:$U$1)*(КАЛЕНДАРЬ!AD32=GRID!$B$3:$U$3),0))*GRID!$P$36*(1-GRID!$P$37),0))</f>
        <v>64635</v>
      </c>
      <c r="N138" s="8" cm="1">
        <f t="array" ref="N138">IF($I$2="Тариф для жителей ЮФО",
INDEX(GRID!$B$18:$U$29,MATCH($M$7,GRID!$A$18:$A$29,0),MATCH(1,($U$2=GRID!$B$1:$U$1)*(КАЛЕНДАРЬ!AD32=GRID!$B$3:$U$3),0))*GRID!$P$36,
ROUNDUP(INDEX(GRID!$B$18:$U$29,MATCH($M$7,GRID!$A$18:$A$29,0),MATCH(1,($U$2=GRID!$B$1:$U$1)*(КАЛЕНДАРЬ!AD32=GRID!$B$3:$U$3),0))*GRID!$P$36*(1-GRID!$P$37),0))</f>
        <v>69285</v>
      </c>
      <c r="O138" s="57" t="s">
        <v>119</v>
      </c>
      <c r="P138" s="8" cm="1">
        <f t="array" ref="P138">IF($I$2="Тариф для жителей ЮФО",
INDEX(GRID!$B$18:$U$29,MATCH($P$7,GRID!$A$18:$A$29,0),MATCH(1,($U$2=GRID!$B$1:$U$1)*(КАЛЕНДАРЬ!AD32=GRID!$B$3:$U$3),0))*GRID!$P$36,
ROUNDUP(INDEX(GRID!$B$18:$U$29,MATCH($P$7,GRID!$A$18:$A$29,0),MATCH(1,($U$2=GRID!$B$1:$U$1)*(КАЛЕНДАРЬ!AD32=GRID!$B$3:$U$3),0))*GRID!$P$36*(1-GRID!$P$37),0))</f>
        <v>135222</v>
      </c>
      <c r="Q138" s="57" t="s">
        <v>119</v>
      </c>
      <c r="R138" s="57" t="s">
        <v>119</v>
      </c>
      <c r="S138" s="57" t="s">
        <v>119</v>
      </c>
      <c r="T138" s="57" t="s">
        <v>119</v>
      </c>
    </row>
    <row r="139" spans="1:20">
      <c r="A139" s="148" t="s">
        <v>15</v>
      </c>
      <c r="B139" s="149">
        <v>30</v>
      </c>
      <c r="C139" s="8" cm="1">
        <f t="array" ref="C139">IF($I$2="Тариф для жителей ЮФО",
INDEX(GRID!$B$4:$U$15,MATCH($C$7,GRID!$A$4:$A$15,0),MATCH(1,($U$2=GRID!$B$1:$U$1)*(КАЛЕНДАРЬ!AD33=GRID!$B$3:$U$3),0))*GRID!$P$36,
ROUNDUP(INDEX(GRID!$B$4:$U$15,MATCH($C$7,GRID!$A$4:$A$15,0),MATCH(1,($U$2=GRID!$B$1:$U$1)*(КАЛЕНДАРЬ!AD33=GRID!$B$3:$U$3),0))*GRID!$P$36*(1-GRID!$P$37),0))</f>
        <v>25575.000000000004</v>
      </c>
      <c r="D139" s="8" cm="1">
        <f t="array" ref="D139">IF($I$2="Тариф для жителей ЮФО",
INDEX(GRID!$B$18:$U$29,MATCH($C$7,GRID!$A$18:$A$29,0),MATCH(1,($U$2=GRID!$B$1:$U$1)*(КАЛЕНДАРЬ!AD33=GRID!$B$3:$U$3),0))*GRID!$P$36,
ROUNDUP(INDEX(GRID!$B$18:$U$29,MATCH($C$7,GRID!$A$18:$A$29,0),MATCH(1,($U$2=GRID!$B$1:$U$1)*(КАЛЕНДАРЬ!AD33=GRID!$B$3:$U$3),0))*GRID!$P$36*(1-GRID!$P$37),0))</f>
        <v>30225.000000000004</v>
      </c>
      <c r="E139" s="8" cm="1">
        <f t="array" ref="E139">IF($I$2="Тариф для жителей ЮФО",
INDEX(GRID!$B$4:$U$15,MATCH($E$7,GRID!$A$4:$A$15,0),MATCH(1,($U$2=GRID!$B$1:$U$1)*(КАЛЕНДАРЬ!AD33=GRID!$B$3:$U$3),0))*GRID!$P$36,
ROUNDUP(INDEX(GRID!$B$4:$U$15,MATCH($E$7,GRID!$A$4:$A$15,0),MATCH(1,($U$2=GRID!$B$1:$U$1)*(КАЛЕНДАРЬ!AD33=GRID!$B$3:$U$3),0))*GRID!$P$36*(1-GRID!$P$37),0))</f>
        <v>30690</v>
      </c>
      <c r="F139" s="8" cm="1">
        <f t="array" ref="F139">IF($I$2="Тариф для жителей ЮФО",
INDEX(GRID!$B$18:$U$29,MATCH($E$7,GRID!$A$18:$A$29,0),MATCH(1,($U$2=GRID!$B$1:$U$1)*(КАЛЕНДАРЬ!AD33=GRID!$B$3:$U$3),0))*GRID!$P$36,
ROUNDUP(INDEX(GRID!$B$18:$U$29,MATCH($E$7,GRID!$A$18:$A$29,0),MATCH(1,($U$2=GRID!$B$1:$U$1)*(КАЛЕНДАРЬ!AD33=GRID!$B$3:$U$3),0))*GRID!$P$36*(1-GRID!$P$37),0))</f>
        <v>35340</v>
      </c>
      <c r="G139" s="57" t="s">
        <v>119</v>
      </c>
      <c r="H139" s="57" t="s">
        <v>119</v>
      </c>
      <c r="I139" s="8" cm="1">
        <f t="array" ref="I139">IF($I$2="Тариф для жителей ЮФО",
INDEX(GRID!$B$4:$U$15,MATCH($I$7,GRID!$A$4:$A$15,0),MATCH(1,($U$2=GRID!$B$1:$U$1)*(КАЛЕНДАРЬ!AD33=GRID!$B$3:$U$3),0))*GRID!$P$36,
ROUNDUP(INDEX(GRID!$B$4:$U$15,MATCH($I$7,GRID!$A$4:$A$15,0),MATCH(1,($U$2=GRID!$B$1:$U$1)*(КАЛЕНДАРЬ!AD33=GRID!$B$3:$U$3),0))*GRID!$P$36*(1-GRID!$P$37),0))</f>
        <v>40362</v>
      </c>
      <c r="J139" s="8" cm="1">
        <f t="array" ref="J139">IF($I$2="Тариф для жителей ЮФО",
INDEX(GRID!$B$18:$U$29,MATCH($I$7,GRID!$A$18:$A$29,0),MATCH(1,($U$2=GRID!$B$1:$U$1)*(КАЛЕНДАРЬ!AD33=GRID!$B$3:$U$3),0))*GRID!$P$36,
ROUNDUP(INDEX(GRID!$B$18:$U$29,MATCH($I$7,GRID!$A$18:$A$29,0),MATCH(1,($U$2=GRID!$B$1:$U$1)*(КАЛЕНДАРЬ!AD33=GRID!$B$3:$U$3),0))*GRID!$P$36*(1-GRID!$P$37),0))</f>
        <v>45012</v>
      </c>
      <c r="K139" s="57" t="s">
        <v>119</v>
      </c>
      <c r="L139" s="57" t="s">
        <v>119</v>
      </c>
      <c r="M139" s="8" cm="1">
        <f t="array" ref="M139">IF($I$2="Тариф для жителей ЮФО",
INDEX(GRID!$B$4:$U$15,MATCH($M$7,GRID!$A$4:$A$15,0),MATCH(1,($U$2=GRID!$B$1:$U$1)*(КАЛЕНДАРЬ!AD33=GRID!$B$3:$U$3),0))*GRID!$P$36,
ROUNDUP(INDEX(GRID!$B$4:$U$15,MATCH($M$7,GRID!$A$4:$A$15,0),MATCH(1,($U$2=GRID!$B$1:$U$1)*(КАЛЕНДАРЬ!AD33=GRID!$B$3:$U$3),0))*GRID!$P$36*(1-GRID!$P$37),0))</f>
        <v>64635</v>
      </c>
      <c r="N139" s="8" cm="1">
        <f t="array" ref="N139">IF($I$2="Тариф для жителей ЮФО",
INDEX(GRID!$B$18:$U$29,MATCH($M$7,GRID!$A$18:$A$29,0),MATCH(1,($U$2=GRID!$B$1:$U$1)*(КАЛЕНДАРЬ!AD33=GRID!$B$3:$U$3),0))*GRID!$P$36,
ROUNDUP(INDEX(GRID!$B$18:$U$29,MATCH($M$7,GRID!$A$18:$A$29,0),MATCH(1,($U$2=GRID!$B$1:$U$1)*(КАЛЕНДАРЬ!AD33=GRID!$B$3:$U$3),0))*GRID!$P$36*(1-GRID!$P$37),0))</f>
        <v>69285</v>
      </c>
      <c r="O139" s="57" t="s">
        <v>119</v>
      </c>
      <c r="P139" s="8" cm="1">
        <f t="array" ref="P139">IF($I$2="Тариф для жителей ЮФО",
INDEX(GRID!$B$18:$U$29,MATCH($P$7,GRID!$A$18:$A$29,0),MATCH(1,($U$2=GRID!$B$1:$U$1)*(КАЛЕНДАРЬ!AD33=GRID!$B$3:$U$3),0))*GRID!$P$36,
ROUNDUP(INDEX(GRID!$B$18:$U$29,MATCH($P$7,GRID!$A$18:$A$29,0),MATCH(1,($U$2=GRID!$B$1:$U$1)*(КАЛЕНДАРЬ!AD33=GRID!$B$3:$U$3),0))*GRID!$P$36*(1-GRID!$P$37),0))</f>
        <v>135222</v>
      </c>
      <c r="Q139" s="57" t="s">
        <v>119</v>
      </c>
      <c r="R139" s="57" t="s">
        <v>119</v>
      </c>
      <c r="S139" s="57" t="s">
        <v>119</v>
      </c>
      <c r="T139" s="57" t="s">
        <v>119</v>
      </c>
    </row>
    <row r="140" spans="1:20">
      <c r="A140" s="148" t="s">
        <v>16</v>
      </c>
      <c r="B140" s="149">
        <v>31</v>
      </c>
      <c r="C140" s="8" cm="1">
        <f t="array" ref="C140">IF($I$2="Тариф для жителей ЮФО",
INDEX(GRID!$B$4:$U$15,MATCH($C$7,GRID!$A$4:$A$15,0),MATCH(1,($U$2=GRID!$B$1:$U$1)*(КАЛЕНДАРЬ!AD34=GRID!$B$3:$U$3),0))*GRID!$P$36,
ROUNDUP(INDEX(GRID!$B$4:$U$15,MATCH($C$7,GRID!$A$4:$A$15,0),MATCH(1,($U$2=GRID!$B$1:$U$1)*(КАЛЕНДАРЬ!AD34=GRID!$B$3:$U$3),0))*GRID!$P$36*(1-GRID!$P$37),0))</f>
        <v>28086.000000000004</v>
      </c>
      <c r="D140" s="8" cm="1">
        <f t="array" ref="D140">IF($I$2="Тариф для жителей ЮФО",
INDEX(GRID!$B$18:$U$29,MATCH($C$7,GRID!$A$18:$A$29,0),MATCH(1,($U$2=GRID!$B$1:$U$1)*(КАЛЕНДАРЬ!AD34=GRID!$B$3:$U$3),0))*GRID!$P$36,
ROUNDUP(INDEX(GRID!$B$18:$U$29,MATCH($C$7,GRID!$A$18:$A$29,0),MATCH(1,($U$2=GRID!$B$1:$U$1)*(КАЛЕНДАРЬ!AD34=GRID!$B$3:$U$3),0))*GRID!$P$36*(1-GRID!$P$37),0))</f>
        <v>32736</v>
      </c>
      <c r="E140" s="8" cm="1">
        <f t="array" ref="E140">IF($I$2="Тариф для жителей ЮФО",
INDEX(GRID!$B$4:$U$15,MATCH($E$7,GRID!$A$4:$A$15,0),MATCH(1,($U$2=GRID!$B$1:$U$1)*(КАЛЕНДАРЬ!AD34=GRID!$B$3:$U$3),0))*GRID!$P$36,
ROUNDUP(INDEX(GRID!$B$4:$U$15,MATCH($E$7,GRID!$A$4:$A$15,0),MATCH(1,($U$2=GRID!$B$1:$U$1)*(КАЛЕНДАРЬ!AD34=GRID!$B$3:$U$3),0))*GRID!$P$36*(1-GRID!$P$37),0))</f>
        <v>33759</v>
      </c>
      <c r="F140" s="8" cm="1">
        <f t="array" ref="F140">IF($I$2="Тариф для жителей ЮФО",
INDEX(GRID!$B$18:$U$29,MATCH($E$7,GRID!$A$18:$A$29,0),MATCH(1,($U$2=GRID!$B$1:$U$1)*(КАЛЕНДАРЬ!AD34=GRID!$B$3:$U$3),0))*GRID!$P$36,
ROUNDUP(INDEX(GRID!$B$18:$U$29,MATCH($E$7,GRID!$A$18:$A$29,0),MATCH(1,($U$2=GRID!$B$1:$U$1)*(КАЛЕНДАРЬ!AD34=GRID!$B$3:$U$3),0))*GRID!$P$36*(1-GRID!$P$37),0))</f>
        <v>38409</v>
      </c>
      <c r="G140" s="57" t="s">
        <v>119</v>
      </c>
      <c r="H140" s="57" t="s">
        <v>119</v>
      </c>
      <c r="I140" s="8" cm="1">
        <f t="array" ref="I140">IF($I$2="Тариф для жителей ЮФО",
INDEX(GRID!$B$4:$U$15,MATCH($I$7,GRID!$A$4:$A$15,0),MATCH(1,($U$2=GRID!$B$1:$U$1)*(КАЛЕНДАРЬ!AD34=GRID!$B$3:$U$3),0))*GRID!$P$36,
ROUNDUP(INDEX(GRID!$B$4:$U$15,MATCH($I$7,GRID!$A$4:$A$15,0),MATCH(1,($U$2=GRID!$B$1:$U$1)*(КАЛЕНДАРЬ!AD34=GRID!$B$3:$U$3),0))*GRID!$P$36*(1-GRID!$P$37),0))</f>
        <v>44082</v>
      </c>
      <c r="J140" s="8" cm="1">
        <f t="array" ref="J140">IF($I$2="Тариф для жителей ЮФО",
INDEX(GRID!$B$18:$U$29,MATCH($I$7,GRID!$A$18:$A$29,0),MATCH(1,($U$2=GRID!$B$1:$U$1)*(КАЛЕНДАРЬ!AD34=GRID!$B$3:$U$3),0))*GRID!$P$36,
ROUNDUP(INDEX(GRID!$B$18:$U$29,MATCH($I$7,GRID!$A$18:$A$29,0),MATCH(1,($U$2=GRID!$B$1:$U$1)*(КАЛЕНДАРЬ!AD34=GRID!$B$3:$U$3),0))*GRID!$P$36*(1-GRID!$P$37),0))</f>
        <v>48732</v>
      </c>
      <c r="K140" s="57" t="s">
        <v>119</v>
      </c>
      <c r="L140" s="57" t="s">
        <v>119</v>
      </c>
      <c r="M140" s="8" cm="1">
        <f t="array" ref="M140">IF($I$2="Тариф для жителей ЮФО",
INDEX(GRID!$B$4:$U$15,MATCH($M$7,GRID!$A$4:$A$15,0),MATCH(1,($U$2=GRID!$B$1:$U$1)*(КАЛЕНДАРЬ!AD34=GRID!$B$3:$U$3),0))*GRID!$P$36,
ROUNDUP(INDEX(GRID!$B$4:$U$15,MATCH($M$7,GRID!$A$4:$A$15,0),MATCH(1,($U$2=GRID!$B$1:$U$1)*(КАЛЕНДАРЬ!AD34=GRID!$B$3:$U$3),0))*GRID!$P$36*(1-GRID!$P$37),0))</f>
        <v>68820</v>
      </c>
      <c r="N140" s="8" cm="1">
        <f t="array" ref="N140">IF($I$2="Тариф для жителей ЮФО",
INDEX(GRID!$B$18:$U$29,MATCH($M$7,GRID!$A$18:$A$29,0),MATCH(1,($U$2=GRID!$B$1:$U$1)*(КАЛЕНДАРЬ!AD34=GRID!$B$3:$U$3),0))*GRID!$P$36,
ROUNDUP(INDEX(GRID!$B$18:$U$29,MATCH($M$7,GRID!$A$18:$A$29,0),MATCH(1,($U$2=GRID!$B$1:$U$1)*(КАЛЕНДАРЬ!AD34=GRID!$B$3:$U$3),0))*GRID!$P$36*(1-GRID!$P$37),0))</f>
        <v>73470</v>
      </c>
      <c r="O140" s="57" t="s">
        <v>119</v>
      </c>
      <c r="P140" s="8" cm="1">
        <f t="array" ref="P140">IF($I$2="Тариф для жителей ЮФО",
INDEX(GRID!$B$18:$U$29,MATCH($P$7,GRID!$A$18:$A$29,0),MATCH(1,($U$2=GRID!$B$1:$U$1)*(КАЛЕНДАРЬ!AD34=GRID!$B$3:$U$3),0))*GRID!$P$36,
ROUNDUP(INDEX(GRID!$B$18:$U$29,MATCH($P$7,GRID!$A$18:$A$29,0),MATCH(1,($U$2=GRID!$B$1:$U$1)*(КАЛЕНДАРЬ!AD34=GRID!$B$3:$U$3),0))*GRID!$P$36*(1-GRID!$P$37),0))</f>
        <v>140802</v>
      </c>
      <c r="Q140" s="57" t="s">
        <v>119</v>
      </c>
      <c r="R140" s="57" t="s">
        <v>119</v>
      </c>
      <c r="S140" s="57" t="s">
        <v>119</v>
      </c>
      <c r="T140" s="57" t="s">
        <v>119</v>
      </c>
    </row>
    <row r="141" spans="1:20">
      <c r="A141" s="146"/>
      <c r="B141" s="147"/>
      <c r="C141" s="100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</row>
    <row r="142" spans="1:20" s="9" customFormat="1" ht="17.25" customHeight="1">
      <c r="A142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42" s="171"/>
      <c r="C142" s="171"/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</row>
    <row r="143" spans="1:20">
      <c r="A143" s="172" t="s">
        <v>110</v>
      </c>
      <c r="B143" s="173"/>
      <c r="C143" s="173"/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</row>
    <row r="144" spans="1:20" ht="56.25" customHeight="1">
      <c r="A144" s="174" t="s">
        <v>8</v>
      </c>
      <c r="B144" s="175"/>
      <c r="C144" s="178" t="s">
        <v>101</v>
      </c>
      <c r="D144" s="179"/>
      <c r="E144" s="164" t="s">
        <v>93</v>
      </c>
      <c r="F144" s="165"/>
      <c r="G144" s="166" t="s">
        <v>94</v>
      </c>
      <c r="H144" s="166"/>
      <c r="I144" s="208" t="s">
        <v>95</v>
      </c>
      <c r="J144" s="208"/>
      <c r="K144" s="169" t="s">
        <v>96</v>
      </c>
      <c r="L144" s="169"/>
      <c r="M144" s="170" t="s">
        <v>97</v>
      </c>
      <c r="N144" s="170"/>
      <c r="O144" s="21" t="s">
        <v>71</v>
      </c>
      <c r="P144" s="22" t="s">
        <v>72</v>
      </c>
      <c r="Q144" s="23" t="s">
        <v>73</v>
      </c>
      <c r="R144" s="24" t="s">
        <v>74</v>
      </c>
      <c r="S144" s="25" t="s">
        <v>75</v>
      </c>
      <c r="T144" s="26" t="s">
        <v>76</v>
      </c>
    </row>
    <row r="145" spans="1:20">
      <c r="A145" s="176"/>
      <c r="B145" s="177"/>
      <c r="C145" s="27" t="s">
        <v>9</v>
      </c>
      <c r="D145" s="27" t="s">
        <v>10</v>
      </c>
      <c r="E145" s="27" t="s">
        <v>9</v>
      </c>
      <c r="F145" s="27" t="s">
        <v>10</v>
      </c>
      <c r="G145" s="27" t="s">
        <v>9</v>
      </c>
      <c r="H145" s="27" t="s">
        <v>10</v>
      </c>
      <c r="I145" s="27" t="s">
        <v>9</v>
      </c>
      <c r="J145" s="27" t="s">
        <v>10</v>
      </c>
      <c r="K145" s="27" t="s">
        <v>9</v>
      </c>
      <c r="L145" s="27" t="s">
        <v>10</v>
      </c>
      <c r="M145" s="27" t="s">
        <v>9</v>
      </c>
      <c r="N145" s="27" t="s">
        <v>10</v>
      </c>
      <c r="O145" s="27" t="s">
        <v>99</v>
      </c>
      <c r="P145" s="27" t="s">
        <v>100</v>
      </c>
      <c r="Q145" s="27" t="s">
        <v>100</v>
      </c>
      <c r="R145" s="27" t="s">
        <v>100</v>
      </c>
      <c r="S145" s="27" t="s">
        <v>100</v>
      </c>
      <c r="T145" s="27" t="s">
        <v>100</v>
      </c>
    </row>
    <row r="146" spans="1:20">
      <c r="A146" s="148" t="s">
        <v>17</v>
      </c>
      <c r="B146" s="149">
        <v>1</v>
      </c>
      <c r="C146" s="8" cm="1">
        <f t="array" ref="C146">IF($I$2="Тариф для жителей ЮФО",
INDEX(GRID!$B$4:$U$15,MATCH($C$7,GRID!$A$4:$A$15,0),MATCH(1,($U$2=GRID!$B$1:$U$1)*(КАЛЕНДАРЬ!AG4=GRID!$B$3:$U$3),0))*GRID!$P$36,
ROUNDUP(INDEX(GRID!$B$4:$U$15,MATCH($C$7,GRID!$A$4:$A$15,0),MATCH(1,($U$2=GRID!$B$1:$U$1)*(КАЛЕНДАРЬ!AG4=GRID!$B$3:$U$3),0))*GRID!$P$36*(1-GRID!$P$37),0))</f>
        <v>28086.000000000004</v>
      </c>
      <c r="D146" s="8" cm="1">
        <f t="array" ref="D146">IF($I$2="Тариф для жителей ЮФО",
INDEX(GRID!$B$18:$U$29,MATCH($C$7,GRID!$A$18:$A$29,0),MATCH(1,($U$2=GRID!$B$1:$U$1)*(КАЛЕНДАРЬ!AG4=GRID!$B$3:$U$3),0))*GRID!$P$36,
ROUNDUP(INDEX(GRID!$B$18:$U$29,MATCH($C$7,GRID!$A$18:$A$29,0),MATCH(1,($U$2=GRID!$B$1:$U$1)*(КАЛЕНДАРЬ!AG4=GRID!$B$3:$U$3),0))*GRID!$P$36*(1-GRID!$P$37),0))</f>
        <v>32736</v>
      </c>
      <c r="E146" s="8" cm="1">
        <f t="array" ref="E146">IF($I$2="Тариф для жителей ЮФО",
INDEX(GRID!$B$4:$U$15,MATCH($E$7,GRID!$A$4:$A$15,0),MATCH(1,($U$2=GRID!$B$1:$U$1)*(КАЛЕНДАРЬ!AG4=GRID!$B$3:$U$3),0))*GRID!$P$36,
ROUNDUP(INDEX(GRID!$B$4:$U$15,MATCH($E$7,GRID!$A$4:$A$15,0),MATCH(1,($U$2=GRID!$B$1:$U$1)*(КАЛЕНДАРЬ!AG4=GRID!$B$3:$U$3),0))*GRID!$P$36*(1-GRID!$P$37),0))</f>
        <v>33759</v>
      </c>
      <c r="F146" s="8" cm="1">
        <f t="array" ref="F146">IF($I$2="Тариф для жителей ЮФО",
INDEX(GRID!$B$18:$U$29,MATCH($E$7,GRID!$A$18:$A$29,0),MATCH(1,($U$2=GRID!$B$1:$U$1)*(КАЛЕНДАРЬ!AG4=GRID!$B$3:$U$3),0))*GRID!$P$36,
ROUNDUP(INDEX(GRID!$B$18:$U$29,MATCH($E$7,GRID!$A$18:$A$29,0),MATCH(1,($U$2=GRID!$B$1:$U$1)*(КАЛЕНДАРЬ!AG4=GRID!$B$3:$U$3),0))*GRID!$P$36*(1-GRID!$P$37),0))</f>
        <v>38409</v>
      </c>
      <c r="G146" s="57" t="s">
        <v>119</v>
      </c>
      <c r="H146" s="57" t="s">
        <v>119</v>
      </c>
      <c r="I146" s="8" cm="1">
        <f t="array" ref="I146">IF($I$2="Тариф для жителей ЮФО",
INDEX(GRID!$B$4:$U$15,MATCH($I$7,GRID!$A$4:$A$15,0),MATCH(1,($U$2=GRID!$B$1:$U$1)*(КАЛЕНДАРЬ!AG4=GRID!$B$3:$U$3),0))*GRID!$P$36,
ROUNDUP(INDEX(GRID!$B$4:$U$15,MATCH($I$7,GRID!$A$4:$A$15,0),MATCH(1,($U$2=GRID!$B$1:$U$1)*(КАЛЕНДАРЬ!AG4=GRID!$B$3:$U$3),0))*GRID!$P$36*(1-GRID!$P$37),0))</f>
        <v>44082</v>
      </c>
      <c r="J146" s="8" cm="1">
        <f t="array" ref="J146">IF($I$2="Тариф для жителей ЮФО",
INDEX(GRID!$B$18:$U$29,MATCH($I$7,GRID!$A$18:$A$29,0),MATCH(1,($U$2=GRID!$B$1:$U$1)*(КАЛЕНДАРЬ!AG4=GRID!$B$3:$U$3),0))*GRID!$P$36,
ROUNDUP(INDEX(GRID!$B$18:$U$29,MATCH($I$7,GRID!$A$18:$A$29,0),MATCH(1,($U$2=GRID!$B$1:$U$1)*(КАЛЕНДАРЬ!AG4=GRID!$B$3:$U$3),0))*GRID!$P$36*(1-GRID!$P$37),0))</f>
        <v>48732</v>
      </c>
      <c r="K146" s="57" t="s">
        <v>119</v>
      </c>
      <c r="L146" s="57" t="s">
        <v>119</v>
      </c>
      <c r="M146" s="8" cm="1">
        <f t="array" ref="M146">IF($I$2="Тариф для жителей ЮФО",
INDEX(GRID!$B$4:$U$15,MATCH($M$7,GRID!$A$4:$A$15,0),MATCH(1,($U$2=GRID!$B$1:$U$1)*(КАЛЕНДАРЬ!AG4=GRID!$B$3:$U$3),0))*GRID!$P$36,
ROUNDUP(INDEX(GRID!$B$4:$U$15,MATCH($M$7,GRID!$A$4:$A$15,0),MATCH(1,($U$2=GRID!$B$1:$U$1)*(КАЛЕНДАРЬ!AG4=GRID!$B$3:$U$3),0))*GRID!$P$36*(1-GRID!$P$37),0))</f>
        <v>68820</v>
      </c>
      <c r="N146" s="8" cm="1">
        <f t="array" ref="N146">IF($I$2="Тариф для жителей ЮФО",
INDEX(GRID!$B$18:$U$29,MATCH($M$7,GRID!$A$18:$A$29,0),MATCH(1,($U$2=GRID!$B$1:$U$1)*(КАЛЕНДАРЬ!AG4=GRID!$B$3:$U$3),0))*GRID!$P$36,
ROUNDUP(INDEX(GRID!$B$18:$U$29,MATCH($M$7,GRID!$A$18:$A$29,0),MATCH(1,($U$2=GRID!$B$1:$U$1)*(КАЛЕНДАРЬ!AG4=GRID!$B$3:$U$3),0))*GRID!$P$36*(1-GRID!$P$37),0))</f>
        <v>73470</v>
      </c>
      <c r="O146" s="57" t="s">
        <v>119</v>
      </c>
      <c r="P146" s="8" cm="1">
        <f t="array" ref="P146">IF($I$2="Тариф для жителей ЮФО",
INDEX(GRID!$B$18:$U$29,MATCH($P$7,GRID!$A$18:$A$29,0),MATCH(1,($U$2=GRID!$B$1:$U$1)*(КАЛЕНДАРЬ!AG4=GRID!$B$3:$U$3),0))*GRID!$P$36,
ROUNDUP(INDEX(GRID!$B$18:$U$29,MATCH($P$7,GRID!$A$18:$A$29,0),MATCH(1,($U$2=GRID!$B$1:$U$1)*(КАЛЕНДАРЬ!AG4=GRID!$B$3:$U$3),0))*GRID!$P$36*(1-GRID!$P$37),0))</f>
        <v>140802</v>
      </c>
      <c r="Q146" s="57" t="s">
        <v>119</v>
      </c>
      <c r="R146" s="57" t="s">
        <v>119</v>
      </c>
      <c r="S146" s="57" t="s">
        <v>119</v>
      </c>
      <c r="T146" s="57" t="s">
        <v>119</v>
      </c>
    </row>
    <row r="147" spans="1:20">
      <c r="A147" s="148" t="s">
        <v>11</v>
      </c>
      <c r="B147" s="149">
        <v>2</v>
      </c>
      <c r="C147" s="8" cm="1">
        <f t="array" ref="C147">IF($I$2="Тариф для жителей ЮФО",
INDEX(GRID!$B$4:$U$15,MATCH($C$7,GRID!$A$4:$A$15,0),MATCH(1,($U$2=GRID!$B$1:$U$1)*(КАЛЕНДАРЬ!AG5=GRID!$B$3:$U$3),0))*GRID!$P$36,
ROUNDUP(INDEX(GRID!$B$4:$U$15,MATCH($C$7,GRID!$A$4:$A$15,0),MATCH(1,($U$2=GRID!$B$1:$U$1)*(КАЛЕНДАРЬ!AG5=GRID!$B$3:$U$3),0))*GRID!$P$36*(1-GRID!$P$37),0))</f>
        <v>28086.000000000004</v>
      </c>
      <c r="D147" s="8" cm="1">
        <f t="array" ref="D147">IF($I$2="Тариф для жителей ЮФО",
INDEX(GRID!$B$18:$U$29,MATCH($C$7,GRID!$A$18:$A$29,0),MATCH(1,($U$2=GRID!$B$1:$U$1)*(КАЛЕНДАРЬ!AG5=GRID!$B$3:$U$3),0))*GRID!$P$36,
ROUNDUP(INDEX(GRID!$B$18:$U$29,MATCH($C$7,GRID!$A$18:$A$29,0),MATCH(1,($U$2=GRID!$B$1:$U$1)*(КАЛЕНДАРЬ!AG5=GRID!$B$3:$U$3),0))*GRID!$P$36*(1-GRID!$P$37),0))</f>
        <v>32736</v>
      </c>
      <c r="E147" s="8" cm="1">
        <f t="array" ref="E147">IF($I$2="Тариф для жителей ЮФО",
INDEX(GRID!$B$4:$U$15,MATCH($E$7,GRID!$A$4:$A$15,0),MATCH(1,($U$2=GRID!$B$1:$U$1)*(КАЛЕНДАРЬ!AG5=GRID!$B$3:$U$3),0))*GRID!$P$36,
ROUNDUP(INDEX(GRID!$B$4:$U$15,MATCH($E$7,GRID!$A$4:$A$15,0),MATCH(1,($U$2=GRID!$B$1:$U$1)*(КАЛЕНДАРЬ!AG5=GRID!$B$3:$U$3),0))*GRID!$P$36*(1-GRID!$P$37),0))</f>
        <v>33759</v>
      </c>
      <c r="F147" s="8" cm="1">
        <f t="array" ref="F147">IF($I$2="Тариф для жителей ЮФО",
INDEX(GRID!$B$18:$U$29,MATCH($E$7,GRID!$A$18:$A$29,0),MATCH(1,($U$2=GRID!$B$1:$U$1)*(КАЛЕНДАРЬ!AG5=GRID!$B$3:$U$3),0))*GRID!$P$36,
ROUNDUP(INDEX(GRID!$B$18:$U$29,MATCH($E$7,GRID!$A$18:$A$29,0),MATCH(1,($U$2=GRID!$B$1:$U$1)*(КАЛЕНДАРЬ!AG5=GRID!$B$3:$U$3),0))*GRID!$P$36*(1-GRID!$P$37),0))</f>
        <v>38409</v>
      </c>
      <c r="G147" s="57" t="s">
        <v>119</v>
      </c>
      <c r="H147" s="57" t="s">
        <v>119</v>
      </c>
      <c r="I147" s="8" cm="1">
        <f t="array" ref="I147">IF($I$2="Тариф для жителей ЮФО",
INDEX(GRID!$B$4:$U$15,MATCH($I$7,GRID!$A$4:$A$15,0),MATCH(1,($U$2=GRID!$B$1:$U$1)*(КАЛЕНДАРЬ!AG5=GRID!$B$3:$U$3),0))*GRID!$P$36,
ROUNDUP(INDEX(GRID!$B$4:$U$15,MATCH($I$7,GRID!$A$4:$A$15,0),MATCH(1,($U$2=GRID!$B$1:$U$1)*(КАЛЕНДАРЬ!AG5=GRID!$B$3:$U$3),0))*GRID!$P$36*(1-GRID!$P$37),0))</f>
        <v>44082</v>
      </c>
      <c r="J147" s="8" cm="1">
        <f t="array" ref="J147">IF($I$2="Тариф для жителей ЮФО",
INDEX(GRID!$B$18:$U$29,MATCH($I$7,GRID!$A$18:$A$29,0),MATCH(1,($U$2=GRID!$B$1:$U$1)*(КАЛЕНДАРЬ!AG5=GRID!$B$3:$U$3),0))*GRID!$P$36,
ROUNDUP(INDEX(GRID!$B$18:$U$29,MATCH($I$7,GRID!$A$18:$A$29,0),MATCH(1,($U$2=GRID!$B$1:$U$1)*(КАЛЕНДАРЬ!AG5=GRID!$B$3:$U$3),0))*GRID!$P$36*(1-GRID!$P$37),0))</f>
        <v>48732</v>
      </c>
      <c r="K147" s="57" t="s">
        <v>119</v>
      </c>
      <c r="L147" s="57" t="s">
        <v>119</v>
      </c>
      <c r="M147" s="8" cm="1">
        <f t="array" ref="M147">IF($I$2="Тариф для жителей ЮФО",
INDEX(GRID!$B$4:$U$15,MATCH($M$7,GRID!$A$4:$A$15,0),MATCH(1,($U$2=GRID!$B$1:$U$1)*(КАЛЕНДАРЬ!AG5=GRID!$B$3:$U$3),0))*GRID!$P$36,
ROUNDUP(INDEX(GRID!$B$4:$U$15,MATCH($M$7,GRID!$A$4:$A$15,0),MATCH(1,($U$2=GRID!$B$1:$U$1)*(КАЛЕНДАРЬ!AG5=GRID!$B$3:$U$3),0))*GRID!$P$36*(1-GRID!$P$37),0))</f>
        <v>68820</v>
      </c>
      <c r="N147" s="8" cm="1">
        <f t="array" ref="N147">IF($I$2="Тариф для жителей ЮФО",
INDEX(GRID!$B$18:$U$29,MATCH($M$7,GRID!$A$18:$A$29,0),MATCH(1,($U$2=GRID!$B$1:$U$1)*(КАЛЕНДАРЬ!AG5=GRID!$B$3:$U$3),0))*GRID!$P$36,
ROUNDUP(INDEX(GRID!$B$18:$U$29,MATCH($M$7,GRID!$A$18:$A$29,0),MATCH(1,($U$2=GRID!$B$1:$U$1)*(КАЛЕНДАРЬ!AG5=GRID!$B$3:$U$3),0))*GRID!$P$36*(1-GRID!$P$37),0))</f>
        <v>73470</v>
      </c>
      <c r="O147" s="57" t="s">
        <v>119</v>
      </c>
      <c r="P147" s="8" cm="1">
        <f t="array" ref="P147">IF($I$2="Тариф для жителей ЮФО",
INDEX(GRID!$B$18:$U$29,MATCH($P$7,GRID!$A$18:$A$29,0),MATCH(1,($U$2=GRID!$B$1:$U$1)*(КАЛЕНДАРЬ!AG5=GRID!$B$3:$U$3),0))*GRID!$P$36,
ROUNDUP(INDEX(GRID!$B$18:$U$29,MATCH($P$7,GRID!$A$18:$A$29,0),MATCH(1,($U$2=GRID!$B$1:$U$1)*(КАЛЕНДАРЬ!AG5=GRID!$B$3:$U$3),0))*GRID!$P$36*(1-GRID!$P$37),0))</f>
        <v>140802</v>
      </c>
      <c r="Q147" s="57" t="s">
        <v>119</v>
      </c>
      <c r="R147" s="57" t="s">
        <v>119</v>
      </c>
      <c r="S147" s="57" t="s">
        <v>119</v>
      </c>
      <c r="T147" s="57" t="s">
        <v>119</v>
      </c>
    </row>
    <row r="148" spans="1:20">
      <c r="A148" s="148" t="s">
        <v>12</v>
      </c>
      <c r="B148" s="149">
        <v>3</v>
      </c>
      <c r="C148" s="8" cm="1">
        <f t="array" ref="C148">IF($I$2="Тариф для жителей ЮФО",
INDEX(GRID!$B$4:$U$15,MATCH($C$7,GRID!$A$4:$A$15,0),MATCH(1,($U$2=GRID!$B$1:$U$1)*(КАЛЕНДАРЬ!AG6=GRID!$B$3:$U$3),0))*GRID!$P$36,
ROUNDUP(INDEX(GRID!$B$4:$U$15,MATCH($C$7,GRID!$A$4:$A$15,0),MATCH(1,($U$2=GRID!$B$1:$U$1)*(КАЛЕНДАРЬ!AG6=GRID!$B$3:$U$3),0))*GRID!$P$36*(1-GRID!$P$37),0))</f>
        <v>28086.000000000004</v>
      </c>
      <c r="D148" s="8" cm="1">
        <f t="array" ref="D148">IF($I$2="Тариф для жителей ЮФО",
INDEX(GRID!$B$18:$U$29,MATCH($C$7,GRID!$A$18:$A$29,0),MATCH(1,($U$2=GRID!$B$1:$U$1)*(КАЛЕНДАРЬ!AG6=GRID!$B$3:$U$3),0))*GRID!$P$36,
ROUNDUP(INDEX(GRID!$B$18:$U$29,MATCH($C$7,GRID!$A$18:$A$29,0),MATCH(1,($U$2=GRID!$B$1:$U$1)*(КАЛЕНДАРЬ!AG6=GRID!$B$3:$U$3),0))*GRID!$P$36*(1-GRID!$P$37),0))</f>
        <v>32736</v>
      </c>
      <c r="E148" s="8" cm="1">
        <f t="array" ref="E148">IF($I$2="Тариф для жителей ЮФО",
INDEX(GRID!$B$4:$U$15,MATCH($E$7,GRID!$A$4:$A$15,0),MATCH(1,($U$2=GRID!$B$1:$U$1)*(КАЛЕНДАРЬ!AG6=GRID!$B$3:$U$3),0))*GRID!$P$36,
ROUNDUP(INDEX(GRID!$B$4:$U$15,MATCH($E$7,GRID!$A$4:$A$15,0),MATCH(1,($U$2=GRID!$B$1:$U$1)*(КАЛЕНДАРЬ!AG6=GRID!$B$3:$U$3),0))*GRID!$P$36*(1-GRID!$P$37),0))</f>
        <v>33759</v>
      </c>
      <c r="F148" s="8" cm="1">
        <f t="array" ref="F148">IF($I$2="Тариф для жителей ЮФО",
INDEX(GRID!$B$18:$U$29,MATCH($E$7,GRID!$A$18:$A$29,0),MATCH(1,($U$2=GRID!$B$1:$U$1)*(КАЛЕНДАРЬ!AG6=GRID!$B$3:$U$3),0))*GRID!$P$36,
ROUNDUP(INDEX(GRID!$B$18:$U$29,MATCH($E$7,GRID!$A$18:$A$29,0),MATCH(1,($U$2=GRID!$B$1:$U$1)*(КАЛЕНДАРЬ!AG6=GRID!$B$3:$U$3),0))*GRID!$P$36*(1-GRID!$P$37),0))</f>
        <v>38409</v>
      </c>
      <c r="G148" s="57" t="s">
        <v>119</v>
      </c>
      <c r="H148" s="57" t="s">
        <v>119</v>
      </c>
      <c r="I148" s="8" cm="1">
        <f t="array" ref="I148">IF($I$2="Тариф для жителей ЮФО",
INDEX(GRID!$B$4:$U$15,MATCH($I$7,GRID!$A$4:$A$15,0),MATCH(1,($U$2=GRID!$B$1:$U$1)*(КАЛЕНДАРЬ!AG6=GRID!$B$3:$U$3),0))*GRID!$P$36,
ROUNDUP(INDEX(GRID!$B$4:$U$15,MATCH($I$7,GRID!$A$4:$A$15,0),MATCH(1,($U$2=GRID!$B$1:$U$1)*(КАЛЕНДАРЬ!AG6=GRID!$B$3:$U$3),0))*GRID!$P$36*(1-GRID!$P$37),0))</f>
        <v>44082</v>
      </c>
      <c r="J148" s="8" cm="1">
        <f t="array" ref="J148">IF($I$2="Тариф для жителей ЮФО",
INDEX(GRID!$B$18:$U$29,MATCH($I$7,GRID!$A$18:$A$29,0),MATCH(1,($U$2=GRID!$B$1:$U$1)*(КАЛЕНДАРЬ!AG6=GRID!$B$3:$U$3),0))*GRID!$P$36,
ROUNDUP(INDEX(GRID!$B$18:$U$29,MATCH($I$7,GRID!$A$18:$A$29,0),MATCH(1,($U$2=GRID!$B$1:$U$1)*(КАЛЕНДАРЬ!AG6=GRID!$B$3:$U$3),0))*GRID!$P$36*(1-GRID!$P$37),0))</f>
        <v>48732</v>
      </c>
      <c r="K148" s="57" t="s">
        <v>119</v>
      </c>
      <c r="L148" s="57" t="s">
        <v>119</v>
      </c>
      <c r="M148" s="8" cm="1">
        <f t="array" ref="M148">IF($I$2="Тариф для жителей ЮФО",
INDEX(GRID!$B$4:$U$15,MATCH($M$7,GRID!$A$4:$A$15,0),MATCH(1,($U$2=GRID!$B$1:$U$1)*(КАЛЕНДАРЬ!AG6=GRID!$B$3:$U$3),0))*GRID!$P$36,
ROUNDUP(INDEX(GRID!$B$4:$U$15,MATCH($M$7,GRID!$A$4:$A$15,0),MATCH(1,($U$2=GRID!$B$1:$U$1)*(КАЛЕНДАРЬ!AG6=GRID!$B$3:$U$3),0))*GRID!$P$36*(1-GRID!$P$37),0))</f>
        <v>68820</v>
      </c>
      <c r="N148" s="8" cm="1">
        <f t="array" ref="N148">IF($I$2="Тариф для жителей ЮФО",
INDEX(GRID!$B$18:$U$29,MATCH($M$7,GRID!$A$18:$A$29,0),MATCH(1,($U$2=GRID!$B$1:$U$1)*(КАЛЕНДАРЬ!AG6=GRID!$B$3:$U$3),0))*GRID!$P$36,
ROUNDUP(INDEX(GRID!$B$18:$U$29,MATCH($M$7,GRID!$A$18:$A$29,0),MATCH(1,($U$2=GRID!$B$1:$U$1)*(КАЛЕНДАРЬ!AG6=GRID!$B$3:$U$3),0))*GRID!$P$36*(1-GRID!$P$37),0))</f>
        <v>73470</v>
      </c>
      <c r="O148" s="57" t="s">
        <v>119</v>
      </c>
      <c r="P148" s="8" cm="1">
        <f t="array" ref="P148">IF($I$2="Тариф для жителей ЮФО",
INDEX(GRID!$B$18:$U$29,MATCH($P$7,GRID!$A$18:$A$29,0),MATCH(1,($U$2=GRID!$B$1:$U$1)*(КАЛЕНДАРЬ!AG6=GRID!$B$3:$U$3),0))*GRID!$P$36,
ROUNDUP(INDEX(GRID!$B$18:$U$29,MATCH($P$7,GRID!$A$18:$A$29,0),MATCH(1,($U$2=GRID!$B$1:$U$1)*(КАЛЕНДАРЬ!AG6=GRID!$B$3:$U$3),0))*GRID!$P$36*(1-GRID!$P$37),0))</f>
        <v>140802</v>
      </c>
      <c r="Q148" s="57" t="s">
        <v>119</v>
      </c>
      <c r="R148" s="57" t="s">
        <v>119</v>
      </c>
      <c r="S148" s="57" t="s">
        <v>119</v>
      </c>
      <c r="T148" s="57" t="s">
        <v>119</v>
      </c>
    </row>
    <row r="149" spans="1:20">
      <c r="A149" s="148" t="s">
        <v>13</v>
      </c>
      <c r="B149" s="149">
        <v>4</v>
      </c>
      <c r="C149" s="8" cm="1">
        <f t="array" ref="C149">IF($I$2="Тариф для жителей ЮФО",
INDEX(GRID!$B$4:$U$15,MATCH($C$7,GRID!$A$4:$A$15,0),MATCH(1,($U$2=GRID!$B$1:$U$1)*(КАЛЕНДАРЬ!AG7=GRID!$B$3:$U$3),0))*GRID!$P$36,
ROUNDUP(INDEX(GRID!$B$4:$U$15,MATCH($C$7,GRID!$A$4:$A$15,0),MATCH(1,($U$2=GRID!$B$1:$U$1)*(КАЛЕНДАРЬ!AG7=GRID!$B$3:$U$3),0))*GRID!$P$36*(1-GRID!$P$37),0))</f>
        <v>23250</v>
      </c>
      <c r="D149" s="8" cm="1">
        <f t="array" ref="D149">IF($I$2="Тариф для жителей ЮФО",
INDEX(GRID!$B$18:$U$29,MATCH($C$7,GRID!$A$18:$A$29,0),MATCH(1,($U$2=GRID!$B$1:$U$1)*(КАЛЕНДАРЬ!AG7=GRID!$B$3:$U$3),0))*GRID!$P$36,
ROUNDUP(INDEX(GRID!$B$18:$U$29,MATCH($C$7,GRID!$A$18:$A$29,0),MATCH(1,($U$2=GRID!$B$1:$U$1)*(КАЛЕНДАРЬ!AG7=GRID!$B$3:$U$3),0))*GRID!$P$36*(1-GRID!$P$37),0))</f>
        <v>27900</v>
      </c>
      <c r="E149" s="8" cm="1">
        <f t="array" ref="E149">IF($I$2="Тариф для жителей ЮФО",
INDEX(GRID!$B$4:$U$15,MATCH($E$7,GRID!$A$4:$A$15,0),MATCH(1,($U$2=GRID!$B$1:$U$1)*(КАЛЕНДАРЬ!AG7=GRID!$B$3:$U$3),0))*GRID!$P$36,
ROUNDUP(INDEX(GRID!$B$4:$U$15,MATCH($E$7,GRID!$A$4:$A$15,0),MATCH(1,($U$2=GRID!$B$1:$U$1)*(КАЛЕНДАРЬ!AG7=GRID!$B$3:$U$3),0))*GRID!$P$36*(1-GRID!$P$37),0))</f>
        <v>27900</v>
      </c>
      <c r="F149" s="8" cm="1">
        <f t="array" ref="F149">IF($I$2="Тариф для жителей ЮФО",
INDEX(GRID!$B$18:$U$29,MATCH($E$7,GRID!$A$18:$A$29,0),MATCH(1,($U$2=GRID!$B$1:$U$1)*(КАЛЕНДАРЬ!AG7=GRID!$B$3:$U$3),0))*GRID!$P$36,
ROUNDUP(INDEX(GRID!$B$18:$U$29,MATCH($E$7,GRID!$A$18:$A$29,0),MATCH(1,($U$2=GRID!$B$1:$U$1)*(КАЛЕНДАРЬ!AG7=GRID!$B$3:$U$3),0))*GRID!$P$36*(1-GRID!$P$37),0))</f>
        <v>32550</v>
      </c>
      <c r="G149" s="57" t="s">
        <v>119</v>
      </c>
      <c r="H149" s="57" t="s">
        <v>119</v>
      </c>
      <c r="I149" s="8" cm="1">
        <f t="array" ref="I149">IF($I$2="Тариф для жителей ЮФО",
INDEX(GRID!$B$4:$U$15,MATCH($I$7,GRID!$A$4:$A$15,0),MATCH(1,($U$2=GRID!$B$1:$U$1)*(КАЛЕНДАРЬ!AG7=GRID!$B$3:$U$3),0))*GRID!$P$36,
ROUNDUP(INDEX(GRID!$B$4:$U$15,MATCH($I$7,GRID!$A$4:$A$15,0),MATCH(1,($U$2=GRID!$B$1:$U$1)*(КАЛЕНДАРЬ!AG7=GRID!$B$3:$U$3),0))*GRID!$P$36*(1-GRID!$P$37),0))</f>
        <v>36921</v>
      </c>
      <c r="J149" s="8" cm="1">
        <f t="array" ref="J149">IF($I$2="Тариф для жителей ЮФО",
INDEX(GRID!$B$18:$U$29,MATCH($I$7,GRID!$A$18:$A$29,0),MATCH(1,($U$2=GRID!$B$1:$U$1)*(КАЛЕНДАРЬ!AG7=GRID!$B$3:$U$3),0))*GRID!$P$36,
ROUNDUP(INDEX(GRID!$B$18:$U$29,MATCH($I$7,GRID!$A$18:$A$29,0),MATCH(1,($U$2=GRID!$B$1:$U$1)*(КАЛЕНДАРЬ!AG7=GRID!$B$3:$U$3),0))*GRID!$P$36*(1-GRID!$P$37),0))</f>
        <v>41571</v>
      </c>
      <c r="K149" s="57" t="s">
        <v>119</v>
      </c>
      <c r="L149" s="57" t="s">
        <v>119</v>
      </c>
      <c r="M149" s="8" cm="1">
        <f t="array" ref="M149">IF($I$2="Тариф для жителей ЮФО",
INDEX(GRID!$B$4:$U$15,MATCH($M$7,GRID!$A$4:$A$15,0),MATCH(1,($U$2=GRID!$B$1:$U$1)*(КАЛЕНДАРЬ!AG7=GRID!$B$3:$U$3),0))*GRID!$P$36,
ROUNDUP(INDEX(GRID!$B$4:$U$15,MATCH($M$7,GRID!$A$4:$A$15,0),MATCH(1,($U$2=GRID!$B$1:$U$1)*(КАЛЕНДАРЬ!AG7=GRID!$B$3:$U$3),0))*GRID!$P$36*(1-GRID!$P$37),0))</f>
        <v>60636</v>
      </c>
      <c r="N149" s="8" cm="1">
        <f t="array" ref="N149">IF($I$2="Тариф для жителей ЮФО",
INDEX(GRID!$B$18:$U$29,MATCH($M$7,GRID!$A$18:$A$29,0),MATCH(1,($U$2=GRID!$B$1:$U$1)*(КАЛЕНДАРЬ!AG7=GRID!$B$3:$U$3),0))*GRID!$P$36,
ROUNDUP(INDEX(GRID!$B$18:$U$29,MATCH($M$7,GRID!$A$18:$A$29,0),MATCH(1,($U$2=GRID!$B$1:$U$1)*(КАЛЕНДАРЬ!AG7=GRID!$B$3:$U$3),0))*GRID!$P$36*(1-GRID!$P$37),0))</f>
        <v>65286</v>
      </c>
      <c r="O149" s="57" t="s">
        <v>119</v>
      </c>
      <c r="P149" s="8" cm="1">
        <f t="array" ref="P149">IF($I$2="Тариф для жителей ЮФО",
INDEX(GRID!$B$18:$U$29,MATCH($P$7,GRID!$A$18:$A$29,0),MATCH(1,($U$2=GRID!$B$1:$U$1)*(КАЛЕНДАРЬ!AG7=GRID!$B$3:$U$3),0))*GRID!$P$36,
ROUNDUP(INDEX(GRID!$B$18:$U$29,MATCH($P$7,GRID!$A$18:$A$29,0),MATCH(1,($U$2=GRID!$B$1:$U$1)*(КАЛЕНДАРЬ!AG7=GRID!$B$3:$U$3),0))*GRID!$P$36*(1-GRID!$P$37),0))</f>
        <v>129921</v>
      </c>
      <c r="Q149" s="57" t="s">
        <v>119</v>
      </c>
      <c r="R149" s="57" t="s">
        <v>119</v>
      </c>
      <c r="S149" s="57" t="s">
        <v>119</v>
      </c>
      <c r="T149" s="57" t="s">
        <v>119</v>
      </c>
    </row>
    <row r="150" spans="1:20">
      <c r="A150" s="148" t="s">
        <v>14</v>
      </c>
      <c r="B150" s="149">
        <v>5</v>
      </c>
      <c r="C150" s="8" cm="1">
        <f t="array" ref="C150">IF($I$2="Тариф для жителей ЮФО",
INDEX(GRID!$B$4:$U$15,MATCH($C$7,GRID!$A$4:$A$15,0),MATCH(1,($U$2=GRID!$B$1:$U$1)*(КАЛЕНДАРЬ!AG8=GRID!$B$3:$U$3),0))*GRID!$P$36,
ROUNDUP(INDEX(GRID!$B$4:$U$15,MATCH($C$7,GRID!$A$4:$A$15,0),MATCH(1,($U$2=GRID!$B$1:$U$1)*(КАЛЕНДАРЬ!AG8=GRID!$B$3:$U$3),0))*GRID!$P$36*(1-GRID!$P$37),0))</f>
        <v>23250</v>
      </c>
      <c r="D150" s="8" cm="1">
        <f t="array" ref="D150">IF($I$2="Тариф для жителей ЮФО",
INDEX(GRID!$B$18:$U$29,MATCH($C$7,GRID!$A$18:$A$29,0),MATCH(1,($U$2=GRID!$B$1:$U$1)*(КАЛЕНДАРЬ!AG8=GRID!$B$3:$U$3),0))*GRID!$P$36,
ROUNDUP(INDEX(GRID!$B$18:$U$29,MATCH($C$7,GRID!$A$18:$A$29,0),MATCH(1,($U$2=GRID!$B$1:$U$1)*(КАЛЕНДАРЬ!AG8=GRID!$B$3:$U$3),0))*GRID!$P$36*(1-GRID!$P$37),0))</f>
        <v>27900</v>
      </c>
      <c r="E150" s="8" cm="1">
        <f t="array" ref="E150">IF($I$2="Тариф для жителей ЮФО",
INDEX(GRID!$B$4:$U$15,MATCH($E$7,GRID!$A$4:$A$15,0),MATCH(1,($U$2=GRID!$B$1:$U$1)*(КАЛЕНДАРЬ!AG8=GRID!$B$3:$U$3),0))*GRID!$P$36,
ROUNDUP(INDEX(GRID!$B$4:$U$15,MATCH($E$7,GRID!$A$4:$A$15,0),MATCH(1,($U$2=GRID!$B$1:$U$1)*(КАЛЕНДАРЬ!AG8=GRID!$B$3:$U$3),0))*GRID!$P$36*(1-GRID!$P$37),0))</f>
        <v>27900</v>
      </c>
      <c r="F150" s="8" cm="1">
        <f t="array" ref="F150">IF($I$2="Тариф для жителей ЮФО",
INDEX(GRID!$B$18:$U$29,MATCH($E$7,GRID!$A$18:$A$29,0),MATCH(1,($U$2=GRID!$B$1:$U$1)*(КАЛЕНДАРЬ!AG8=GRID!$B$3:$U$3),0))*GRID!$P$36,
ROUNDUP(INDEX(GRID!$B$18:$U$29,MATCH($E$7,GRID!$A$18:$A$29,0),MATCH(1,($U$2=GRID!$B$1:$U$1)*(КАЛЕНДАРЬ!AG8=GRID!$B$3:$U$3),0))*GRID!$P$36*(1-GRID!$P$37),0))</f>
        <v>32550</v>
      </c>
      <c r="G150" s="57" t="s">
        <v>119</v>
      </c>
      <c r="H150" s="57" t="s">
        <v>119</v>
      </c>
      <c r="I150" s="8" cm="1">
        <f t="array" ref="I150">IF($I$2="Тариф для жителей ЮФО",
INDEX(GRID!$B$4:$U$15,MATCH($I$7,GRID!$A$4:$A$15,0),MATCH(1,($U$2=GRID!$B$1:$U$1)*(КАЛЕНДАРЬ!AG8=GRID!$B$3:$U$3),0))*GRID!$P$36,
ROUNDUP(INDEX(GRID!$B$4:$U$15,MATCH($I$7,GRID!$A$4:$A$15,0),MATCH(1,($U$2=GRID!$B$1:$U$1)*(КАЛЕНДАРЬ!AG8=GRID!$B$3:$U$3),0))*GRID!$P$36*(1-GRID!$P$37),0))</f>
        <v>36921</v>
      </c>
      <c r="J150" s="8" cm="1">
        <f t="array" ref="J150">IF($I$2="Тариф для жителей ЮФО",
INDEX(GRID!$B$18:$U$29,MATCH($I$7,GRID!$A$18:$A$29,0),MATCH(1,($U$2=GRID!$B$1:$U$1)*(КАЛЕНДАРЬ!AG8=GRID!$B$3:$U$3),0))*GRID!$P$36,
ROUNDUP(INDEX(GRID!$B$18:$U$29,MATCH($I$7,GRID!$A$18:$A$29,0),MATCH(1,($U$2=GRID!$B$1:$U$1)*(КАЛЕНДАРЬ!AG8=GRID!$B$3:$U$3),0))*GRID!$P$36*(1-GRID!$P$37),0))</f>
        <v>41571</v>
      </c>
      <c r="K150" s="57" t="s">
        <v>119</v>
      </c>
      <c r="L150" s="57" t="s">
        <v>119</v>
      </c>
      <c r="M150" s="8" cm="1">
        <f t="array" ref="M150">IF($I$2="Тариф для жителей ЮФО",
INDEX(GRID!$B$4:$U$15,MATCH($M$7,GRID!$A$4:$A$15,0),MATCH(1,($U$2=GRID!$B$1:$U$1)*(КАЛЕНДАРЬ!AG8=GRID!$B$3:$U$3),0))*GRID!$P$36,
ROUNDUP(INDEX(GRID!$B$4:$U$15,MATCH($M$7,GRID!$A$4:$A$15,0),MATCH(1,($U$2=GRID!$B$1:$U$1)*(КАЛЕНДАРЬ!AG8=GRID!$B$3:$U$3),0))*GRID!$P$36*(1-GRID!$P$37),0))</f>
        <v>60636</v>
      </c>
      <c r="N150" s="8" cm="1">
        <f t="array" ref="N150">IF($I$2="Тариф для жителей ЮФО",
INDEX(GRID!$B$18:$U$29,MATCH($M$7,GRID!$A$18:$A$29,0),MATCH(1,($U$2=GRID!$B$1:$U$1)*(КАЛЕНДАРЬ!AG8=GRID!$B$3:$U$3),0))*GRID!$P$36,
ROUNDUP(INDEX(GRID!$B$18:$U$29,MATCH($M$7,GRID!$A$18:$A$29,0),MATCH(1,($U$2=GRID!$B$1:$U$1)*(КАЛЕНДАРЬ!AG8=GRID!$B$3:$U$3),0))*GRID!$P$36*(1-GRID!$P$37),0))</f>
        <v>65286</v>
      </c>
      <c r="O150" s="57" t="s">
        <v>119</v>
      </c>
      <c r="P150" s="8" cm="1">
        <f t="array" ref="P150">IF($I$2="Тариф для жителей ЮФО",
INDEX(GRID!$B$18:$U$29,MATCH($P$7,GRID!$A$18:$A$29,0),MATCH(1,($U$2=GRID!$B$1:$U$1)*(КАЛЕНДАРЬ!AG8=GRID!$B$3:$U$3),0))*GRID!$P$36,
ROUNDUP(INDEX(GRID!$B$18:$U$29,MATCH($P$7,GRID!$A$18:$A$29,0),MATCH(1,($U$2=GRID!$B$1:$U$1)*(КАЛЕНДАРЬ!AG8=GRID!$B$3:$U$3),0))*GRID!$P$36*(1-GRID!$P$37),0))</f>
        <v>129921</v>
      </c>
      <c r="Q150" s="57" t="s">
        <v>119</v>
      </c>
      <c r="R150" s="57" t="s">
        <v>119</v>
      </c>
      <c r="S150" s="57" t="s">
        <v>119</v>
      </c>
      <c r="T150" s="57" t="s">
        <v>119</v>
      </c>
    </row>
    <row r="151" spans="1:20">
      <c r="A151" s="148" t="s">
        <v>15</v>
      </c>
      <c r="B151" s="149">
        <v>6</v>
      </c>
      <c r="C151" s="8" cm="1">
        <f t="array" ref="C151">IF($I$2="Тариф для жителей ЮФО",
INDEX(GRID!$B$4:$U$15,MATCH($C$7,GRID!$A$4:$A$15,0),MATCH(1,($U$2=GRID!$B$1:$U$1)*(КАЛЕНДАРЬ!AG9=GRID!$B$3:$U$3),0))*GRID!$P$36,
ROUNDUP(INDEX(GRID!$B$4:$U$15,MATCH($C$7,GRID!$A$4:$A$15,0),MATCH(1,($U$2=GRID!$B$1:$U$1)*(КАЛЕНДАРЬ!AG9=GRID!$B$3:$U$3),0))*GRID!$P$36*(1-GRID!$P$37),0))</f>
        <v>23250</v>
      </c>
      <c r="D151" s="8" cm="1">
        <f t="array" ref="D151">IF($I$2="Тариф для жителей ЮФО",
INDEX(GRID!$B$18:$U$29,MATCH($C$7,GRID!$A$18:$A$29,0),MATCH(1,($U$2=GRID!$B$1:$U$1)*(КАЛЕНДАРЬ!AG9=GRID!$B$3:$U$3),0))*GRID!$P$36,
ROUNDUP(INDEX(GRID!$B$18:$U$29,MATCH($C$7,GRID!$A$18:$A$29,0),MATCH(1,($U$2=GRID!$B$1:$U$1)*(КАЛЕНДАРЬ!AG9=GRID!$B$3:$U$3),0))*GRID!$P$36*(1-GRID!$P$37),0))</f>
        <v>27900</v>
      </c>
      <c r="E151" s="8" cm="1">
        <f t="array" ref="E151">IF($I$2="Тариф для жителей ЮФО",
INDEX(GRID!$B$4:$U$15,MATCH($E$7,GRID!$A$4:$A$15,0),MATCH(1,($U$2=GRID!$B$1:$U$1)*(КАЛЕНДАРЬ!AG9=GRID!$B$3:$U$3),0))*GRID!$P$36,
ROUNDUP(INDEX(GRID!$B$4:$U$15,MATCH($E$7,GRID!$A$4:$A$15,0),MATCH(1,($U$2=GRID!$B$1:$U$1)*(КАЛЕНДАРЬ!AG9=GRID!$B$3:$U$3),0))*GRID!$P$36*(1-GRID!$P$37),0))</f>
        <v>27900</v>
      </c>
      <c r="F151" s="8" cm="1">
        <f t="array" ref="F151">IF($I$2="Тариф для жителей ЮФО",
INDEX(GRID!$B$18:$U$29,MATCH($E$7,GRID!$A$18:$A$29,0),MATCH(1,($U$2=GRID!$B$1:$U$1)*(КАЛЕНДАРЬ!AG9=GRID!$B$3:$U$3),0))*GRID!$P$36,
ROUNDUP(INDEX(GRID!$B$18:$U$29,MATCH($E$7,GRID!$A$18:$A$29,0),MATCH(1,($U$2=GRID!$B$1:$U$1)*(КАЛЕНДАРЬ!AG9=GRID!$B$3:$U$3),0))*GRID!$P$36*(1-GRID!$P$37),0))</f>
        <v>32550</v>
      </c>
      <c r="G151" s="57" t="s">
        <v>119</v>
      </c>
      <c r="H151" s="57" t="s">
        <v>119</v>
      </c>
      <c r="I151" s="8" cm="1">
        <f t="array" ref="I151">IF($I$2="Тариф для жителей ЮФО",
INDEX(GRID!$B$4:$U$15,MATCH($I$7,GRID!$A$4:$A$15,0),MATCH(1,($U$2=GRID!$B$1:$U$1)*(КАЛЕНДАРЬ!AG9=GRID!$B$3:$U$3),0))*GRID!$P$36,
ROUNDUP(INDEX(GRID!$B$4:$U$15,MATCH($I$7,GRID!$A$4:$A$15,0),MATCH(1,($U$2=GRID!$B$1:$U$1)*(КАЛЕНДАРЬ!AG9=GRID!$B$3:$U$3),0))*GRID!$P$36*(1-GRID!$P$37),0))</f>
        <v>36921</v>
      </c>
      <c r="J151" s="8" cm="1">
        <f t="array" ref="J151">IF($I$2="Тариф для жителей ЮФО",
INDEX(GRID!$B$18:$U$29,MATCH($I$7,GRID!$A$18:$A$29,0),MATCH(1,($U$2=GRID!$B$1:$U$1)*(КАЛЕНДАРЬ!AG9=GRID!$B$3:$U$3),0))*GRID!$P$36,
ROUNDUP(INDEX(GRID!$B$18:$U$29,MATCH($I$7,GRID!$A$18:$A$29,0),MATCH(1,($U$2=GRID!$B$1:$U$1)*(КАЛЕНДАРЬ!AG9=GRID!$B$3:$U$3),0))*GRID!$P$36*(1-GRID!$P$37),0))</f>
        <v>41571</v>
      </c>
      <c r="K151" s="57" t="s">
        <v>119</v>
      </c>
      <c r="L151" s="57" t="s">
        <v>119</v>
      </c>
      <c r="M151" s="8" cm="1">
        <f t="array" ref="M151">IF($I$2="Тариф для жителей ЮФО",
INDEX(GRID!$B$4:$U$15,MATCH($M$7,GRID!$A$4:$A$15,0),MATCH(1,($U$2=GRID!$B$1:$U$1)*(КАЛЕНДАРЬ!AG9=GRID!$B$3:$U$3),0))*GRID!$P$36,
ROUNDUP(INDEX(GRID!$B$4:$U$15,MATCH($M$7,GRID!$A$4:$A$15,0),MATCH(1,($U$2=GRID!$B$1:$U$1)*(КАЛЕНДАРЬ!AG9=GRID!$B$3:$U$3),0))*GRID!$P$36*(1-GRID!$P$37),0))</f>
        <v>60636</v>
      </c>
      <c r="N151" s="8" cm="1">
        <f t="array" ref="N151">IF($I$2="Тариф для жителей ЮФО",
INDEX(GRID!$B$18:$U$29,MATCH($M$7,GRID!$A$18:$A$29,0),MATCH(1,($U$2=GRID!$B$1:$U$1)*(КАЛЕНДАРЬ!AG9=GRID!$B$3:$U$3),0))*GRID!$P$36,
ROUNDUP(INDEX(GRID!$B$18:$U$29,MATCH($M$7,GRID!$A$18:$A$29,0),MATCH(1,($U$2=GRID!$B$1:$U$1)*(КАЛЕНДАРЬ!AG9=GRID!$B$3:$U$3),0))*GRID!$P$36*(1-GRID!$P$37),0))</f>
        <v>65286</v>
      </c>
      <c r="O151" s="57" t="s">
        <v>119</v>
      </c>
      <c r="P151" s="8" cm="1">
        <f t="array" ref="P151">IF($I$2="Тариф для жителей ЮФО",
INDEX(GRID!$B$18:$U$29,MATCH($P$7,GRID!$A$18:$A$29,0),MATCH(1,($U$2=GRID!$B$1:$U$1)*(КАЛЕНДАРЬ!AG9=GRID!$B$3:$U$3),0))*GRID!$P$36,
ROUNDUP(INDEX(GRID!$B$18:$U$29,MATCH($P$7,GRID!$A$18:$A$29,0),MATCH(1,($U$2=GRID!$B$1:$U$1)*(КАЛЕНДАРЬ!AG9=GRID!$B$3:$U$3),0))*GRID!$P$36*(1-GRID!$P$37),0))</f>
        <v>129921</v>
      </c>
      <c r="Q151" s="57" t="s">
        <v>119</v>
      </c>
      <c r="R151" s="57" t="s">
        <v>119</v>
      </c>
      <c r="S151" s="57" t="s">
        <v>119</v>
      </c>
      <c r="T151" s="57" t="s">
        <v>119</v>
      </c>
    </row>
    <row r="152" spans="1:20">
      <c r="A152" s="148" t="s">
        <v>16</v>
      </c>
      <c r="B152" s="149">
        <v>7</v>
      </c>
      <c r="C152" s="8" cm="1">
        <f t="array" ref="C152">IF($I$2="Тариф для жителей ЮФО",
INDEX(GRID!$B$4:$U$15,MATCH($C$7,GRID!$A$4:$A$15,0),MATCH(1,($U$2=GRID!$B$1:$U$1)*(КАЛЕНДАРЬ!AG10=GRID!$B$3:$U$3),0))*GRID!$P$36,
ROUNDUP(INDEX(GRID!$B$4:$U$15,MATCH($C$7,GRID!$A$4:$A$15,0),MATCH(1,($U$2=GRID!$B$1:$U$1)*(КАЛЕНДАРЬ!AG10=GRID!$B$3:$U$3),0))*GRID!$P$36*(1-GRID!$P$37),0))</f>
        <v>23250</v>
      </c>
      <c r="D152" s="8" cm="1">
        <f t="array" ref="D152">IF($I$2="Тариф для жителей ЮФО",
INDEX(GRID!$B$18:$U$29,MATCH($C$7,GRID!$A$18:$A$29,0),MATCH(1,($U$2=GRID!$B$1:$U$1)*(КАЛЕНДАРЬ!AG10=GRID!$B$3:$U$3),0))*GRID!$P$36,
ROUNDUP(INDEX(GRID!$B$18:$U$29,MATCH($C$7,GRID!$A$18:$A$29,0),MATCH(1,($U$2=GRID!$B$1:$U$1)*(КАЛЕНДАРЬ!AG10=GRID!$B$3:$U$3),0))*GRID!$P$36*(1-GRID!$P$37),0))</f>
        <v>27900</v>
      </c>
      <c r="E152" s="8" cm="1">
        <f t="array" ref="E152">IF($I$2="Тариф для жителей ЮФО",
INDEX(GRID!$B$4:$U$15,MATCH($E$7,GRID!$A$4:$A$15,0),MATCH(1,($U$2=GRID!$B$1:$U$1)*(КАЛЕНДАРЬ!AG10=GRID!$B$3:$U$3),0))*GRID!$P$36,
ROUNDUP(INDEX(GRID!$B$4:$U$15,MATCH($E$7,GRID!$A$4:$A$15,0),MATCH(1,($U$2=GRID!$B$1:$U$1)*(КАЛЕНДАРЬ!AG10=GRID!$B$3:$U$3),0))*GRID!$P$36*(1-GRID!$P$37),0))</f>
        <v>27900</v>
      </c>
      <c r="F152" s="8" cm="1">
        <f t="array" ref="F152">IF($I$2="Тариф для жителей ЮФО",
INDEX(GRID!$B$18:$U$29,MATCH($E$7,GRID!$A$18:$A$29,0),MATCH(1,($U$2=GRID!$B$1:$U$1)*(КАЛЕНДАРЬ!AG10=GRID!$B$3:$U$3),0))*GRID!$P$36,
ROUNDUP(INDEX(GRID!$B$18:$U$29,MATCH($E$7,GRID!$A$18:$A$29,0),MATCH(1,($U$2=GRID!$B$1:$U$1)*(КАЛЕНДАРЬ!AG10=GRID!$B$3:$U$3),0))*GRID!$P$36*(1-GRID!$P$37),0))</f>
        <v>32550</v>
      </c>
      <c r="G152" s="57" t="s">
        <v>119</v>
      </c>
      <c r="H152" s="57" t="s">
        <v>119</v>
      </c>
      <c r="I152" s="8" cm="1">
        <f t="array" ref="I152">IF($I$2="Тариф для жителей ЮФО",
INDEX(GRID!$B$4:$U$15,MATCH($I$7,GRID!$A$4:$A$15,0),MATCH(1,($U$2=GRID!$B$1:$U$1)*(КАЛЕНДАРЬ!AG10=GRID!$B$3:$U$3),0))*GRID!$P$36,
ROUNDUP(INDEX(GRID!$B$4:$U$15,MATCH($I$7,GRID!$A$4:$A$15,0),MATCH(1,($U$2=GRID!$B$1:$U$1)*(КАЛЕНДАРЬ!AG10=GRID!$B$3:$U$3),0))*GRID!$P$36*(1-GRID!$P$37),0))</f>
        <v>36921</v>
      </c>
      <c r="J152" s="8" cm="1">
        <f t="array" ref="J152">IF($I$2="Тариф для жителей ЮФО",
INDEX(GRID!$B$18:$U$29,MATCH($I$7,GRID!$A$18:$A$29,0),MATCH(1,($U$2=GRID!$B$1:$U$1)*(КАЛЕНДАРЬ!AG10=GRID!$B$3:$U$3),0))*GRID!$P$36,
ROUNDUP(INDEX(GRID!$B$18:$U$29,MATCH($I$7,GRID!$A$18:$A$29,0),MATCH(1,($U$2=GRID!$B$1:$U$1)*(КАЛЕНДАРЬ!AG10=GRID!$B$3:$U$3),0))*GRID!$P$36*(1-GRID!$P$37),0))</f>
        <v>41571</v>
      </c>
      <c r="K152" s="57" t="s">
        <v>119</v>
      </c>
      <c r="L152" s="57" t="s">
        <v>119</v>
      </c>
      <c r="M152" s="8" cm="1">
        <f t="array" ref="M152">IF($I$2="Тариф для жителей ЮФО",
INDEX(GRID!$B$4:$U$15,MATCH($M$7,GRID!$A$4:$A$15,0),MATCH(1,($U$2=GRID!$B$1:$U$1)*(КАЛЕНДАРЬ!AG10=GRID!$B$3:$U$3),0))*GRID!$P$36,
ROUNDUP(INDEX(GRID!$B$4:$U$15,MATCH($M$7,GRID!$A$4:$A$15,0),MATCH(1,($U$2=GRID!$B$1:$U$1)*(КАЛЕНДАРЬ!AG10=GRID!$B$3:$U$3),0))*GRID!$P$36*(1-GRID!$P$37),0))</f>
        <v>60636</v>
      </c>
      <c r="N152" s="8" cm="1">
        <f t="array" ref="N152">IF($I$2="Тариф для жителей ЮФО",
INDEX(GRID!$B$18:$U$29,MATCH($M$7,GRID!$A$18:$A$29,0),MATCH(1,($U$2=GRID!$B$1:$U$1)*(КАЛЕНДАРЬ!AG10=GRID!$B$3:$U$3),0))*GRID!$P$36,
ROUNDUP(INDEX(GRID!$B$18:$U$29,MATCH($M$7,GRID!$A$18:$A$29,0),MATCH(1,($U$2=GRID!$B$1:$U$1)*(КАЛЕНДАРЬ!AG10=GRID!$B$3:$U$3),0))*GRID!$P$36*(1-GRID!$P$37),0))</f>
        <v>65286</v>
      </c>
      <c r="O152" s="57" t="s">
        <v>119</v>
      </c>
      <c r="P152" s="8" cm="1">
        <f t="array" ref="P152">IF($I$2="Тариф для жителей ЮФО",
INDEX(GRID!$B$18:$U$29,MATCH($P$7,GRID!$A$18:$A$29,0),MATCH(1,($U$2=GRID!$B$1:$U$1)*(КАЛЕНДАРЬ!AG10=GRID!$B$3:$U$3),0))*GRID!$P$36,
ROUNDUP(INDEX(GRID!$B$18:$U$29,MATCH($P$7,GRID!$A$18:$A$29,0),MATCH(1,($U$2=GRID!$B$1:$U$1)*(КАЛЕНДАРЬ!AG10=GRID!$B$3:$U$3),0))*GRID!$P$36*(1-GRID!$P$37),0))</f>
        <v>129921</v>
      </c>
      <c r="Q152" s="57" t="s">
        <v>119</v>
      </c>
      <c r="R152" s="57" t="s">
        <v>119</v>
      </c>
      <c r="S152" s="57" t="s">
        <v>119</v>
      </c>
      <c r="T152" s="57" t="s">
        <v>119</v>
      </c>
    </row>
    <row r="153" spans="1:20">
      <c r="A153" s="148" t="s">
        <v>17</v>
      </c>
      <c r="B153" s="149">
        <v>8</v>
      </c>
      <c r="C153" s="8" cm="1">
        <f t="array" ref="C153">IF($I$2="Тариф для жителей ЮФО",
INDEX(GRID!$B$4:$U$15,MATCH($C$7,GRID!$A$4:$A$15,0),MATCH(1,($U$2=GRID!$B$1:$U$1)*(КАЛЕНДАРЬ!AG11=GRID!$B$3:$U$3),0))*GRID!$P$36,
ROUNDUP(INDEX(GRID!$B$4:$U$15,MATCH($C$7,GRID!$A$4:$A$15,0),MATCH(1,($U$2=GRID!$B$1:$U$1)*(КАЛЕНДАРЬ!AG11=GRID!$B$3:$U$3),0))*GRID!$P$36*(1-GRID!$P$37),0))</f>
        <v>23250</v>
      </c>
      <c r="D153" s="8" cm="1">
        <f t="array" ref="D153">IF($I$2="Тариф для жителей ЮФО",
INDEX(GRID!$B$18:$U$29,MATCH($C$7,GRID!$A$18:$A$29,0),MATCH(1,($U$2=GRID!$B$1:$U$1)*(КАЛЕНДАРЬ!AG11=GRID!$B$3:$U$3),0))*GRID!$P$36,
ROUNDUP(INDEX(GRID!$B$18:$U$29,MATCH($C$7,GRID!$A$18:$A$29,0),MATCH(1,($U$2=GRID!$B$1:$U$1)*(КАЛЕНДАРЬ!AG11=GRID!$B$3:$U$3),0))*GRID!$P$36*(1-GRID!$P$37),0))</f>
        <v>27900</v>
      </c>
      <c r="E153" s="8" cm="1">
        <f t="array" ref="E153">IF($I$2="Тариф для жителей ЮФО",
INDEX(GRID!$B$4:$U$15,MATCH($E$7,GRID!$A$4:$A$15,0),MATCH(1,($U$2=GRID!$B$1:$U$1)*(КАЛЕНДАРЬ!AG11=GRID!$B$3:$U$3),0))*GRID!$P$36,
ROUNDUP(INDEX(GRID!$B$4:$U$15,MATCH($E$7,GRID!$A$4:$A$15,0),MATCH(1,($U$2=GRID!$B$1:$U$1)*(КАЛЕНДАРЬ!AG11=GRID!$B$3:$U$3),0))*GRID!$P$36*(1-GRID!$P$37),0))</f>
        <v>27900</v>
      </c>
      <c r="F153" s="8" cm="1">
        <f t="array" ref="F153">IF($I$2="Тариф для жителей ЮФО",
INDEX(GRID!$B$18:$U$29,MATCH($E$7,GRID!$A$18:$A$29,0),MATCH(1,($U$2=GRID!$B$1:$U$1)*(КАЛЕНДАРЬ!AG11=GRID!$B$3:$U$3),0))*GRID!$P$36,
ROUNDUP(INDEX(GRID!$B$18:$U$29,MATCH($E$7,GRID!$A$18:$A$29,0),MATCH(1,($U$2=GRID!$B$1:$U$1)*(КАЛЕНДАРЬ!AG11=GRID!$B$3:$U$3),0))*GRID!$P$36*(1-GRID!$P$37),0))</f>
        <v>32550</v>
      </c>
      <c r="G153" s="57" t="s">
        <v>119</v>
      </c>
      <c r="H153" s="57" t="s">
        <v>119</v>
      </c>
      <c r="I153" s="8" cm="1">
        <f t="array" ref="I153">IF($I$2="Тариф для жителей ЮФО",
INDEX(GRID!$B$4:$U$15,MATCH($I$7,GRID!$A$4:$A$15,0),MATCH(1,($U$2=GRID!$B$1:$U$1)*(КАЛЕНДАРЬ!AG11=GRID!$B$3:$U$3),0))*GRID!$P$36,
ROUNDUP(INDEX(GRID!$B$4:$U$15,MATCH($I$7,GRID!$A$4:$A$15,0),MATCH(1,($U$2=GRID!$B$1:$U$1)*(КАЛЕНДАРЬ!AG11=GRID!$B$3:$U$3),0))*GRID!$P$36*(1-GRID!$P$37),0))</f>
        <v>36921</v>
      </c>
      <c r="J153" s="8" cm="1">
        <f t="array" ref="J153">IF($I$2="Тариф для жителей ЮФО",
INDEX(GRID!$B$18:$U$29,MATCH($I$7,GRID!$A$18:$A$29,0),MATCH(1,($U$2=GRID!$B$1:$U$1)*(КАЛЕНДАРЬ!AG11=GRID!$B$3:$U$3),0))*GRID!$P$36,
ROUNDUP(INDEX(GRID!$B$18:$U$29,MATCH($I$7,GRID!$A$18:$A$29,0),MATCH(1,($U$2=GRID!$B$1:$U$1)*(КАЛЕНДАРЬ!AG11=GRID!$B$3:$U$3),0))*GRID!$P$36*(1-GRID!$P$37),0))</f>
        <v>41571</v>
      </c>
      <c r="K153" s="57" t="s">
        <v>119</v>
      </c>
      <c r="L153" s="57" t="s">
        <v>119</v>
      </c>
      <c r="M153" s="8" cm="1">
        <f t="array" ref="M153">IF($I$2="Тариф для жителей ЮФО",
INDEX(GRID!$B$4:$U$15,MATCH($M$7,GRID!$A$4:$A$15,0),MATCH(1,($U$2=GRID!$B$1:$U$1)*(КАЛЕНДАРЬ!AG11=GRID!$B$3:$U$3),0))*GRID!$P$36,
ROUNDUP(INDEX(GRID!$B$4:$U$15,MATCH($M$7,GRID!$A$4:$A$15,0),MATCH(1,($U$2=GRID!$B$1:$U$1)*(КАЛЕНДАРЬ!AG11=GRID!$B$3:$U$3),0))*GRID!$P$36*(1-GRID!$P$37),0))</f>
        <v>60636</v>
      </c>
      <c r="N153" s="8" cm="1">
        <f t="array" ref="N153">IF($I$2="Тариф для жителей ЮФО",
INDEX(GRID!$B$18:$U$29,MATCH($M$7,GRID!$A$18:$A$29,0),MATCH(1,($U$2=GRID!$B$1:$U$1)*(КАЛЕНДАРЬ!AG11=GRID!$B$3:$U$3),0))*GRID!$P$36,
ROUNDUP(INDEX(GRID!$B$18:$U$29,MATCH($M$7,GRID!$A$18:$A$29,0),MATCH(1,($U$2=GRID!$B$1:$U$1)*(КАЛЕНДАРЬ!AG11=GRID!$B$3:$U$3),0))*GRID!$P$36*(1-GRID!$P$37),0))</f>
        <v>65286</v>
      </c>
      <c r="O153" s="57" t="s">
        <v>119</v>
      </c>
      <c r="P153" s="8" cm="1">
        <f t="array" ref="P153">IF($I$2="Тариф для жителей ЮФО",
INDEX(GRID!$B$18:$U$29,MATCH($P$7,GRID!$A$18:$A$29,0),MATCH(1,($U$2=GRID!$B$1:$U$1)*(КАЛЕНДАРЬ!AG11=GRID!$B$3:$U$3),0))*GRID!$P$36,
ROUNDUP(INDEX(GRID!$B$18:$U$29,MATCH($P$7,GRID!$A$18:$A$29,0),MATCH(1,($U$2=GRID!$B$1:$U$1)*(КАЛЕНДАРЬ!AG11=GRID!$B$3:$U$3),0))*GRID!$P$36*(1-GRID!$P$37),0))</f>
        <v>129921</v>
      </c>
      <c r="Q153" s="57" t="s">
        <v>119</v>
      </c>
      <c r="R153" s="57" t="s">
        <v>119</v>
      </c>
      <c r="S153" s="57" t="s">
        <v>119</v>
      </c>
      <c r="T153" s="57" t="s">
        <v>119</v>
      </c>
    </row>
    <row r="154" spans="1:20">
      <c r="A154" s="148" t="s">
        <v>11</v>
      </c>
      <c r="B154" s="149">
        <v>9</v>
      </c>
      <c r="C154" s="8" cm="1">
        <f t="array" ref="C154">IF($I$2="Тариф для жителей ЮФО",
INDEX(GRID!$B$4:$U$15,MATCH($C$7,GRID!$A$4:$A$15,0),MATCH(1,($U$2=GRID!$B$1:$U$1)*(КАЛЕНДАРЬ!AG12=GRID!$B$3:$U$3),0))*GRID!$P$36,
ROUNDUP(INDEX(GRID!$B$4:$U$15,MATCH($C$7,GRID!$A$4:$A$15,0),MATCH(1,($U$2=GRID!$B$1:$U$1)*(КАЛЕНДАРЬ!AG12=GRID!$B$3:$U$3),0))*GRID!$P$36*(1-GRID!$P$37),0))</f>
        <v>23250</v>
      </c>
      <c r="D154" s="8" cm="1">
        <f t="array" ref="D154">IF($I$2="Тариф для жителей ЮФО",
INDEX(GRID!$B$18:$U$29,MATCH($C$7,GRID!$A$18:$A$29,0),MATCH(1,($U$2=GRID!$B$1:$U$1)*(КАЛЕНДАРЬ!AG12=GRID!$B$3:$U$3),0))*GRID!$P$36,
ROUNDUP(INDEX(GRID!$B$18:$U$29,MATCH($C$7,GRID!$A$18:$A$29,0),MATCH(1,($U$2=GRID!$B$1:$U$1)*(КАЛЕНДАРЬ!AG12=GRID!$B$3:$U$3),0))*GRID!$P$36*(1-GRID!$P$37),0))</f>
        <v>27900</v>
      </c>
      <c r="E154" s="8" cm="1">
        <f t="array" ref="E154">IF($I$2="Тариф для жителей ЮФО",
INDEX(GRID!$B$4:$U$15,MATCH($E$7,GRID!$A$4:$A$15,0),MATCH(1,($U$2=GRID!$B$1:$U$1)*(КАЛЕНДАРЬ!AG12=GRID!$B$3:$U$3),0))*GRID!$P$36,
ROUNDUP(INDEX(GRID!$B$4:$U$15,MATCH($E$7,GRID!$A$4:$A$15,0),MATCH(1,($U$2=GRID!$B$1:$U$1)*(КАЛЕНДАРЬ!AG12=GRID!$B$3:$U$3),0))*GRID!$P$36*(1-GRID!$P$37),0))</f>
        <v>27900</v>
      </c>
      <c r="F154" s="8" cm="1">
        <f t="array" ref="F154">IF($I$2="Тариф для жителей ЮФО",
INDEX(GRID!$B$18:$U$29,MATCH($E$7,GRID!$A$18:$A$29,0),MATCH(1,($U$2=GRID!$B$1:$U$1)*(КАЛЕНДАРЬ!AG12=GRID!$B$3:$U$3),0))*GRID!$P$36,
ROUNDUP(INDEX(GRID!$B$18:$U$29,MATCH($E$7,GRID!$A$18:$A$29,0),MATCH(1,($U$2=GRID!$B$1:$U$1)*(КАЛЕНДАРЬ!AG12=GRID!$B$3:$U$3),0))*GRID!$P$36*(1-GRID!$P$37),0))</f>
        <v>32550</v>
      </c>
      <c r="G154" s="57" t="s">
        <v>119</v>
      </c>
      <c r="H154" s="57" t="s">
        <v>119</v>
      </c>
      <c r="I154" s="8" cm="1">
        <f t="array" ref="I154">IF($I$2="Тариф для жителей ЮФО",
INDEX(GRID!$B$4:$U$15,MATCH($I$7,GRID!$A$4:$A$15,0),MATCH(1,($U$2=GRID!$B$1:$U$1)*(КАЛЕНДАРЬ!AG12=GRID!$B$3:$U$3),0))*GRID!$P$36,
ROUNDUP(INDEX(GRID!$B$4:$U$15,MATCH($I$7,GRID!$A$4:$A$15,0),MATCH(1,($U$2=GRID!$B$1:$U$1)*(КАЛЕНДАРЬ!AG12=GRID!$B$3:$U$3),0))*GRID!$P$36*(1-GRID!$P$37),0))</f>
        <v>36921</v>
      </c>
      <c r="J154" s="8" cm="1">
        <f t="array" ref="J154">IF($I$2="Тариф для жителей ЮФО",
INDEX(GRID!$B$18:$U$29,MATCH($I$7,GRID!$A$18:$A$29,0),MATCH(1,($U$2=GRID!$B$1:$U$1)*(КАЛЕНДАРЬ!AG12=GRID!$B$3:$U$3),0))*GRID!$P$36,
ROUNDUP(INDEX(GRID!$B$18:$U$29,MATCH($I$7,GRID!$A$18:$A$29,0),MATCH(1,($U$2=GRID!$B$1:$U$1)*(КАЛЕНДАРЬ!AG12=GRID!$B$3:$U$3),0))*GRID!$P$36*(1-GRID!$P$37),0))</f>
        <v>41571</v>
      </c>
      <c r="K154" s="57" t="s">
        <v>119</v>
      </c>
      <c r="L154" s="57" t="s">
        <v>119</v>
      </c>
      <c r="M154" s="8" cm="1">
        <f t="array" ref="M154">IF($I$2="Тариф для жителей ЮФО",
INDEX(GRID!$B$4:$U$15,MATCH($M$7,GRID!$A$4:$A$15,0),MATCH(1,($U$2=GRID!$B$1:$U$1)*(КАЛЕНДАРЬ!AG12=GRID!$B$3:$U$3),0))*GRID!$P$36,
ROUNDUP(INDEX(GRID!$B$4:$U$15,MATCH($M$7,GRID!$A$4:$A$15,0),MATCH(1,($U$2=GRID!$B$1:$U$1)*(КАЛЕНДАРЬ!AG12=GRID!$B$3:$U$3),0))*GRID!$P$36*(1-GRID!$P$37),0))</f>
        <v>60636</v>
      </c>
      <c r="N154" s="8" cm="1">
        <f t="array" ref="N154">IF($I$2="Тариф для жителей ЮФО",
INDEX(GRID!$B$18:$U$29,MATCH($M$7,GRID!$A$18:$A$29,0),MATCH(1,($U$2=GRID!$B$1:$U$1)*(КАЛЕНДАРЬ!AG12=GRID!$B$3:$U$3),0))*GRID!$P$36,
ROUNDUP(INDEX(GRID!$B$18:$U$29,MATCH($M$7,GRID!$A$18:$A$29,0),MATCH(1,($U$2=GRID!$B$1:$U$1)*(КАЛЕНДАРЬ!AG12=GRID!$B$3:$U$3),0))*GRID!$P$36*(1-GRID!$P$37),0))</f>
        <v>65286</v>
      </c>
      <c r="O154" s="57" t="s">
        <v>119</v>
      </c>
      <c r="P154" s="8" cm="1">
        <f t="array" ref="P154">IF($I$2="Тариф для жителей ЮФО",
INDEX(GRID!$B$18:$U$29,MATCH($P$7,GRID!$A$18:$A$29,0),MATCH(1,($U$2=GRID!$B$1:$U$1)*(КАЛЕНДАРЬ!AG12=GRID!$B$3:$U$3),0))*GRID!$P$36,
ROUNDUP(INDEX(GRID!$B$18:$U$29,MATCH($P$7,GRID!$A$18:$A$29,0),MATCH(1,($U$2=GRID!$B$1:$U$1)*(КАЛЕНДАРЬ!AG12=GRID!$B$3:$U$3),0))*GRID!$P$36*(1-GRID!$P$37),0))</f>
        <v>129921</v>
      </c>
      <c r="Q154" s="57" t="s">
        <v>119</v>
      </c>
      <c r="R154" s="57" t="s">
        <v>119</v>
      </c>
      <c r="S154" s="57" t="s">
        <v>119</v>
      </c>
      <c r="T154" s="57" t="s">
        <v>119</v>
      </c>
    </row>
    <row r="155" spans="1:20">
      <c r="A155" s="148" t="s">
        <v>12</v>
      </c>
      <c r="B155" s="149">
        <v>10</v>
      </c>
      <c r="C155" s="8" cm="1">
        <f t="array" ref="C155">IF($I$2="Тариф для жителей ЮФО",
INDEX(GRID!$B$4:$U$15,MATCH($C$7,GRID!$A$4:$A$15,0),MATCH(1,($U$2=GRID!$B$1:$U$1)*(КАЛЕНДАРЬ!AG13=GRID!$B$3:$U$3),0))*GRID!$P$36,
ROUNDUP(INDEX(GRID!$B$4:$U$15,MATCH($C$7,GRID!$A$4:$A$15,0),MATCH(1,($U$2=GRID!$B$1:$U$1)*(КАЛЕНДАРЬ!AG13=GRID!$B$3:$U$3),0))*GRID!$P$36*(1-GRID!$P$37),0))</f>
        <v>23250</v>
      </c>
      <c r="D155" s="8" cm="1">
        <f t="array" ref="D155">IF($I$2="Тариф для жителей ЮФО",
INDEX(GRID!$B$18:$U$29,MATCH($C$7,GRID!$A$18:$A$29,0),MATCH(1,($U$2=GRID!$B$1:$U$1)*(КАЛЕНДАРЬ!AG13=GRID!$B$3:$U$3),0))*GRID!$P$36,
ROUNDUP(INDEX(GRID!$B$18:$U$29,MATCH($C$7,GRID!$A$18:$A$29,0),MATCH(1,($U$2=GRID!$B$1:$U$1)*(КАЛЕНДАРЬ!AG13=GRID!$B$3:$U$3),0))*GRID!$P$36*(1-GRID!$P$37),0))</f>
        <v>27900</v>
      </c>
      <c r="E155" s="8" cm="1">
        <f t="array" ref="E155">IF($I$2="Тариф для жителей ЮФО",
INDEX(GRID!$B$4:$U$15,MATCH($E$7,GRID!$A$4:$A$15,0),MATCH(1,($U$2=GRID!$B$1:$U$1)*(КАЛЕНДАРЬ!AG13=GRID!$B$3:$U$3),0))*GRID!$P$36,
ROUNDUP(INDEX(GRID!$B$4:$U$15,MATCH($E$7,GRID!$A$4:$A$15,0),MATCH(1,($U$2=GRID!$B$1:$U$1)*(КАЛЕНДАРЬ!AG13=GRID!$B$3:$U$3),0))*GRID!$P$36*(1-GRID!$P$37),0))</f>
        <v>27900</v>
      </c>
      <c r="F155" s="8" cm="1">
        <f t="array" ref="F155">IF($I$2="Тариф для жителей ЮФО",
INDEX(GRID!$B$18:$U$29,MATCH($E$7,GRID!$A$18:$A$29,0),MATCH(1,($U$2=GRID!$B$1:$U$1)*(КАЛЕНДАРЬ!AG13=GRID!$B$3:$U$3),0))*GRID!$P$36,
ROUNDUP(INDEX(GRID!$B$18:$U$29,MATCH($E$7,GRID!$A$18:$A$29,0),MATCH(1,($U$2=GRID!$B$1:$U$1)*(КАЛЕНДАРЬ!AG13=GRID!$B$3:$U$3),0))*GRID!$P$36*(1-GRID!$P$37),0))</f>
        <v>32550</v>
      </c>
      <c r="G155" s="57" t="s">
        <v>119</v>
      </c>
      <c r="H155" s="57" t="s">
        <v>119</v>
      </c>
      <c r="I155" s="8" cm="1">
        <f t="array" ref="I155">IF($I$2="Тариф для жителей ЮФО",
INDEX(GRID!$B$4:$U$15,MATCH($I$7,GRID!$A$4:$A$15,0),MATCH(1,($U$2=GRID!$B$1:$U$1)*(КАЛЕНДАРЬ!AG13=GRID!$B$3:$U$3),0))*GRID!$P$36,
ROUNDUP(INDEX(GRID!$B$4:$U$15,MATCH($I$7,GRID!$A$4:$A$15,0),MATCH(1,($U$2=GRID!$B$1:$U$1)*(КАЛЕНДАРЬ!AG13=GRID!$B$3:$U$3),0))*GRID!$P$36*(1-GRID!$P$37),0))</f>
        <v>36921</v>
      </c>
      <c r="J155" s="8" cm="1">
        <f t="array" ref="J155">IF($I$2="Тариф для жителей ЮФО",
INDEX(GRID!$B$18:$U$29,MATCH($I$7,GRID!$A$18:$A$29,0),MATCH(1,($U$2=GRID!$B$1:$U$1)*(КАЛЕНДАРЬ!AG13=GRID!$B$3:$U$3),0))*GRID!$P$36,
ROUNDUP(INDEX(GRID!$B$18:$U$29,MATCH($I$7,GRID!$A$18:$A$29,0),MATCH(1,($U$2=GRID!$B$1:$U$1)*(КАЛЕНДАРЬ!AG13=GRID!$B$3:$U$3),0))*GRID!$P$36*(1-GRID!$P$37),0))</f>
        <v>41571</v>
      </c>
      <c r="K155" s="57" t="s">
        <v>119</v>
      </c>
      <c r="L155" s="57" t="s">
        <v>119</v>
      </c>
      <c r="M155" s="8" cm="1">
        <f t="array" ref="M155">IF($I$2="Тариф для жителей ЮФО",
INDEX(GRID!$B$4:$U$15,MATCH($M$7,GRID!$A$4:$A$15,0),MATCH(1,($U$2=GRID!$B$1:$U$1)*(КАЛЕНДАРЬ!AG13=GRID!$B$3:$U$3),0))*GRID!$P$36,
ROUNDUP(INDEX(GRID!$B$4:$U$15,MATCH($M$7,GRID!$A$4:$A$15,0),MATCH(1,($U$2=GRID!$B$1:$U$1)*(КАЛЕНДАРЬ!AG13=GRID!$B$3:$U$3),0))*GRID!$P$36*(1-GRID!$P$37),0))</f>
        <v>60636</v>
      </c>
      <c r="N155" s="8" cm="1">
        <f t="array" ref="N155">IF($I$2="Тариф для жителей ЮФО",
INDEX(GRID!$B$18:$U$29,MATCH($M$7,GRID!$A$18:$A$29,0),MATCH(1,($U$2=GRID!$B$1:$U$1)*(КАЛЕНДАРЬ!AG13=GRID!$B$3:$U$3),0))*GRID!$P$36,
ROUNDUP(INDEX(GRID!$B$18:$U$29,MATCH($M$7,GRID!$A$18:$A$29,0),MATCH(1,($U$2=GRID!$B$1:$U$1)*(КАЛЕНДАРЬ!AG13=GRID!$B$3:$U$3),0))*GRID!$P$36*(1-GRID!$P$37),0))</f>
        <v>65286</v>
      </c>
      <c r="O155" s="57" t="s">
        <v>119</v>
      </c>
      <c r="P155" s="8" cm="1">
        <f t="array" ref="P155">IF($I$2="Тариф для жителей ЮФО",
INDEX(GRID!$B$18:$U$29,MATCH($P$7,GRID!$A$18:$A$29,0),MATCH(1,($U$2=GRID!$B$1:$U$1)*(КАЛЕНДАРЬ!AG13=GRID!$B$3:$U$3),0))*GRID!$P$36,
ROUNDUP(INDEX(GRID!$B$18:$U$29,MATCH($P$7,GRID!$A$18:$A$29,0),MATCH(1,($U$2=GRID!$B$1:$U$1)*(КАЛЕНДАРЬ!AG13=GRID!$B$3:$U$3),0))*GRID!$P$36*(1-GRID!$P$37),0))</f>
        <v>129921</v>
      </c>
      <c r="Q155" s="57" t="s">
        <v>119</v>
      </c>
      <c r="R155" s="57" t="s">
        <v>119</v>
      </c>
      <c r="S155" s="57" t="s">
        <v>119</v>
      </c>
      <c r="T155" s="57" t="s">
        <v>119</v>
      </c>
    </row>
    <row r="156" spans="1:20">
      <c r="A156" s="148" t="s">
        <v>13</v>
      </c>
      <c r="B156" s="149">
        <v>11</v>
      </c>
      <c r="C156" s="8" cm="1">
        <f t="array" ref="C156">IF($I$2="Тариф для жителей ЮФО",
INDEX(GRID!$B$4:$U$15,MATCH($C$7,GRID!$A$4:$A$15,0),MATCH(1,($U$2=GRID!$B$1:$U$1)*(КАЛЕНДАРЬ!AG14=GRID!$B$3:$U$3),0))*GRID!$P$36,
ROUNDUP(INDEX(GRID!$B$4:$U$15,MATCH($C$7,GRID!$A$4:$A$15,0),MATCH(1,($U$2=GRID!$B$1:$U$1)*(КАЛЕНДАРЬ!AG14=GRID!$B$3:$U$3),0))*GRID!$P$36*(1-GRID!$P$37),0))</f>
        <v>23250</v>
      </c>
      <c r="D156" s="8" cm="1">
        <f t="array" ref="D156">IF($I$2="Тариф для жителей ЮФО",
INDEX(GRID!$B$18:$U$29,MATCH($C$7,GRID!$A$18:$A$29,0),MATCH(1,($U$2=GRID!$B$1:$U$1)*(КАЛЕНДАРЬ!AG14=GRID!$B$3:$U$3),0))*GRID!$P$36,
ROUNDUP(INDEX(GRID!$B$18:$U$29,MATCH($C$7,GRID!$A$18:$A$29,0),MATCH(1,($U$2=GRID!$B$1:$U$1)*(КАЛЕНДАРЬ!AG14=GRID!$B$3:$U$3),0))*GRID!$P$36*(1-GRID!$P$37),0))</f>
        <v>27900</v>
      </c>
      <c r="E156" s="8" cm="1">
        <f t="array" ref="E156">IF($I$2="Тариф для жителей ЮФО",
INDEX(GRID!$B$4:$U$15,MATCH($E$7,GRID!$A$4:$A$15,0),MATCH(1,($U$2=GRID!$B$1:$U$1)*(КАЛЕНДАРЬ!AG14=GRID!$B$3:$U$3),0))*GRID!$P$36,
ROUNDUP(INDEX(GRID!$B$4:$U$15,MATCH($E$7,GRID!$A$4:$A$15,0),MATCH(1,($U$2=GRID!$B$1:$U$1)*(КАЛЕНДАРЬ!AG14=GRID!$B$3:$U$3),0))*GRID!$P$36*(1-GRID!$P$37),0))</f>
        <v>27900</v>
      </c>
      <c r="F156" s="8" cm="1">
        <f t="array" ref="F156">IF($I$2="Тариф для жителей ЮФО",
INDEX(GRID!$B$18:$U$29,MATCH($E$7,GRID!$A$18:$A$29,0),MATCH(1,($U$2=GRID!$B$1:$U$1)*(КАЛЕНДАРЬ!AG14=GRID!$B$3:$U$3),0))*GRID!$P$36,
ROUNDUP(INDEX(GRID!$B$18:$U$29,MATCH($E$7,GRID!$A$18:$A$29,0),MATCH(1,($U$2=GRID!$B$1:$U$1)*(КАЛЕНДАРЬ!AG14=GRID!$B$3:$U$3),0))*GRID!$P$36*(1-GRID!$P$37),0))</f>
        <v>32550</v>
      </c>
      <c r="G156" s="57" t="s">
        <v>119</v>
      </c>
      <c r="H156" s="57" t="s">
        <v>119</v>
      </c>
      <c r="I156" s="8" cm="1">
        <f t="array" ref="I156">IF($I$2="Тариф для жителей ЮФО",
INDEX(GRID!$B$4:$U$15,MATCH($I$7,GRID!$A$4:$A$15,0),MATCH(1,($U$2=GRID!$B$1:$U$1)*(КАЛЕНДАРЬ!AG14=GRID!$B$3:$U$3),0))*GRID!$P$36,
ROUNDUP(INDEX(GRID!$B$4:$U$15,MATCH($I$7,GRID!$A$4:$A$15,0),MATCH(1,($U$2=GRID!$B$1:$U$1)*(КАЛЕНДАРЬ!AG14=GRID!$B$3:$U$3),0))*GRID!$P$36*(1-GRID!$P$37),0))</f>
        <v>36921</v>
      </c>
      <c r="J156" s="8" cm="1">
        <f t="array" ref="J156">IF($I$2="Тариф для жителей ЮФО",
INDEX(GRID!$B$18:$U$29,MATCH($I$7,GRID!$A$18:$A$29,0),MATCH(1,($U$2=GRID!$B$1:$U$1)*(КАЛЕНДАРЬ!AG14=GRID!$B$3:$U$3),0))*GRID!$P$36,
ROUNDUP(INDEX(GRID!$B$18:$U$29,MATCH($I$7,GRID!$A$18:$A$29,0),MATCH(1,($U$2=GRID!$B$1:$U$1)*(КАЛЕНДАРЬ!AG14=GRID!$B$3:$U$3),0))*GRID!$P$36*(1-GRID!$P$37),0))</f>
        <v>41571</v>
      </c>
      <c r="K156" s="57" t="s">
        <v>119</v>
      </c>
      <c r="L156" s="57" t="s">
        <v>119</v>
      </c>
      <c r="M156" s="8" cm="1">
        <f t="array" ref="M156">IF($I$2="Тариф для жителей ЮФО",
INDEX(GRID!$B$4:$U$15,MATCH($M$7,GRID!$A$4:$A$15,0),MATCH(1,($U$2=GRID!$B$1:$U$1)*(КАЛЕНДАРЬ!AG14=GRID!$B$3:$U$3),0))*GRID!$P$36,
ROUNDUP(INDEX(GRID!$B$4:$U$15,MATCH($M$7,GRID!$A$4:$A$15,0),MATCH(1,($U$2=GRID!$B$1:$U$1)*(КАЛЕНДАРЬ!AG14=GRID!$B$3:$U$3),0))*GRID!$P$36*(1-GRID!$P$37),0))</f>
        <v>60636</v>
      </c>
      <c r="N156" s="8" cm="1">
        <f t="array" ref="N156">IF($I$2="Тариф для жителей ЮФО",
INDEX(GRID!$B$18:$U$29,MATCH($M$7,GRID!$A$18:$A$29,0),MATCH(1,($U$2=GRID!$B$1:$U$1)*(КАЛЕНДАРЬ!AG14=GRID!$B$3:$U$3),0))*GRID!$P$36,
ROUNDUP(INDEX(GRID!$B$18:$U$29,MATCH($M$7,GRID!$A$18:$A$29,0),MATCH(1,($U$2=GRID!$B$1:$U$1)*(КАЛЕНДАРЬ!AG14=GRID!$B$3:$U$3),0))*GRID!$P$36*(1-GRID!$P$37),0))</f>
        <v>65286</v>
      </c>
      <c r="O156" s="57" t="s">
        <v>119</v>
      </c>
      <c r="P156" s="8" cm="1">
        <f t="array" ref="P156">IF($I$2="Тариф для жителей ЮФО",
INDEX(GRID!$B$18:$U$29,MATCH($P$7,GRID!$A$18:$A$29,0),MATCH(1,($U$2=GRID!$B$1:$U$1)*(КАЛЕНДАРЬ!AG14=GRID!$B$3:$U$3),0))*GRID!$P$36,
ROUNDUP(INDEX(GRID!$B$18:$U$29,MATCH($P$7,GRID!$A$18:$A$29,0),MATCH(1,($U$2=GRID!$B$1:$U$1)*(КАЛЕНДАРЬ!AG14=GRID!$B$3:$U$3),0))*GRID!$P$36*(1-GRID!$P$37),0))</f>
        <v>129921</v>
      </c>
      <c r="Q156" s="57" t="s">
        <v>119</v>
      </c>
      <c r="R156" s="57" t="s">
        <v>119</v>
      </c>
      <c r="S156" s="57" t="s">
        <v>119</v>
      </c>
      <c r="T156" s="57" t="s">
        <v>119</v>
      </c>
    </row>
    <row r="157" spans="1:20">
      <c r="A157" s="148" t="s">
        <v>14</v>
      </c>
      <c r="B157" s="149">
        <v>12</v>
      </c>
      <c r="C157" s="8" cm="1">
        <f t="array" ref="C157">IF($I$2="Тариф для жителей ЮФО",
INDEX(GRID!$B$4:$U$15,MATCH($C$7,GRID!$A$4:$A$15,0),MATCH(1,($U$2=GRID!$B$1:$U$1)*(КАЛЕНДАРЬ!AG15=GRID!$B$3:$U$3),0))*GRID!$P$36,
ROUNDUP(INDEX(GRID!$B$4:$U$15,MATCH($C$7,GRID!$A$4:$A$15,0),MATCH(1,($U$2=GRID!$B$1:$U$1)*(КАЛЕНДАРЬ!AG15=GRID!$B$3:$U$3),0))*GRID!$P$36*(1-GRID!$P$37),0))</f>
        <v>23250</v>
      </c>
      <c r="D157" s="8" cm="1">
        <f t="array" ref="D157">IF($I$2="Тариф для жителей ЮФО",
INDEX(GRID!$B$18:$U$29,MATCH($C$7,GRID!$A$18:$A$29,0),MATCH(1,($U$2=GRID!$B$1:$U$1)*(КАЛЕНДАРЬ!AG15=GRID!$B$3:$U$3),0))*GRID!$P$36,
ROUNDUP(INDEX(GRID!$B$18:$U$29,MATCH($C$7,GRID!$A$18:$A$29,0),MATCH(1,($U$2=GRID!$B$1:$U$1)*(КАЛЕНДАРЬ!AG15=GRID!$B$3:$U$3),0))*GRID!$P$36*(1-GRID!$P$37),0))</f>
        <v>27900</v>
      </c>
      <c r="E157" s="8" cm="1">
        <f t="array" ref="E157">IF($I$2="Тариф для жителей ЮФО",
INDEX(GRID!$B$4:$U$15,MATCH($E$7,GRID!$A$4:$A$15,0),MATCH(1,($U$2=GRID!$B$1:$U$1)*(КАЛЕНДАРЬ!AG15=GRID!$B$3:$U$3),0))*GRID!$P$36,
ROUNDUP(INDEX(GRID!$B$4:$U$15,MATCH($E$7,GRID!$A$4:$A$15,0),MATCH(1,($U$2=GRID!$B$1:$U$1)*(КАЛЕНДАРЬ!AG15=GRID!$B$3:$U$3),0))*GRID!$P$36*(1-GRID!$P$37),0))</f>
        <v>27900</v>
      </c>
      <c r="F157" s="8" cm="1">
        <f t="array" ref="F157">IF($I$2="Тариф для жителей ЮФО",
INDEX(GRID!$B$18:$U$29,MATCH($E$7,GRID!$A$18:$A$29,0),MATCH(1,($U$2=GRID!$B$1:$U$1)*(КАЛЕНДАРЬ!AG15=GRID!$B$3:$U$3),0))*GRID!$P$36,
ROUNDUP(INDEX(GRID!$B$18:$U$29,MATCH($E$7,GRID!$A$18:$A$29,0),MATCH(1,($U$2=GRID!$B$1:$U$1)*(КАЛЕНДАРЬ!AG15=GRID!$B$3:$U$3),0))*GRID!$P$36*(1-GRID!$P$37),0))</f>
        <v>32550</v>
      </c>
      <c r="G157" s="57" t="s">
        <v>119</v>
      </c>
      <c r="H157" s="57" t="s">
        <v>119</v>
      </c>
      <c r="I157" s="8" cm="1">
        <f t="array" ref="I157">IF($I$2="Тариф для жителей ЮФО",
INDEX(GRID!$B$4:$U$15,MATCH($I$7,GRID!$A$4:$A$15,0),MATCH(1,($U$2=GRID!$B$1:$U$1)*(КАЛЕНДАРЬ!AG15=GRID!$B$3:$U$3),0))*GRID!$P$36,
ROUNDUP(INDEX(GRID!$B$4:$U$15,MATCH($I$7,GRID!$A$4:$A$15,0),MATCH(1,($U$2=GRID!$B$1:$U$1)*(КАЛЕНДАРЬ!AG15=GRID!$B$3:$U$3),0))*GRID!$P$36*(1-GRID!$P$37),0))</f>
        <v>36921</v>
      </c>
      <c r="J157" s="8" cm="1">
        <f t="array" ref="J157">IF($I$2="Тариф для жителей ЮФО",
INDEX(GRID!$B$18:$U$29,MATCH($I$7,GRID!$A$18:$A$29,0),MATCH(1,($U$2=GRID!$B$1:$U$1)*(КАЛЕНДАРЬ!AG15=GRID!$B$3:$U$3),0))*GRID!$P$36,
ROUNDUP(INDEX(GRID!$B$18:$U$29,MATCH($I$7,GRID!$A$18:$A$29,0),MATCH(1,($U$2=GRID!$B$1:$U$1)*(КАЛЕНДАРЬ!AG15=GRID!$B$3:$U$3),0))*GRID!$P$36*(1-GRID!$P$37),0))</f>
        <v>41571</v>
      </c>
      <c r="K157" s="57" t="s">
        <v>119</v>
      </c>
      <c r="L157" s="57" t="s">
        <v>119</v>
      </c>
      <c r="M157" s="8" cm="1">
        <f t="array" ref="M157">IF($I$2="Тариф для жителей ЮФО",
INDEX(GRID!$B$4:$U$15,MATCH($M$7,GRID!$A$4:$A$15,0),MATCH(1,($U$2=GRID!$B$1:$U$1)*(КАЛЕНДАРЬ!AG15=GRID!$B$3:$U$3),0))*GRID!$P$36,
ROUNDUP(INDEX(GRID!$B$4:$U$15,MATCH($M$7,GRID!$A$4:$A$15,0),MATCH(1,($U$2=GRID!$B$1:$U$1)*(КАЛЕНДАРЬ!AG15=GRID!$B$3:$U$3),0))*GRID!$P$36*(1-GRID!$P$37),0))</f>
        <v>60636</v>
      </c>
      <c r="N157" s="8" cm="1">
        <f t="array" ref="N157">IF($I$2="Тариф для жителей ЮФО",
INDEX(GRID!$B$18:$U$29,MATCH($M$7,GRID!$A$18:$A$29,0),MATCH(1,($U$2=GRID!$B$1:$U$1)*(КАЛЕНДАРЬ!AG15=GRID!$B$3:$U$3),0))*GRID!$P$36,
ROUNDUP(INDEX(GRID!$B$18:$U$29,MATCH($M$7,GRID!$A$18:$A$29,0),MATCH(1,($U$2=GRID!$B$1:$U$1)*(КАЛЕНДАРЬ!AG15=GRID!$B$3:$U$3),0))*GRID!$P$36*(1-GRID!$P$37),0))</f>
        <v>65286</v>
      </c>
      <c r="O157" s="57" t="s">
        <v>119</v>
      </c>
      <c r="P157" s="8" cm="1">
        <f t="array" ref="P157">IF($I$2="Тариф для жителей ЮФО",
INDEX(GRID!$B$18:$U$29,MATCH($P$7,GRID!$A$18:$A$29,0),MATCH(1,($U$2=GRID!$B$1:$U$1)*(КАЛЕНДАРЬ!AG15=GRID!$B$3:$U$3),0))*GRID!$P$36,
ROUNDUP(INDEX(GRID!$B$18:$U$29,MATCH($P$7,GRID!$A$18:$A$29,0),MATCH(1,($U$2=GRID!$B$1:$U$1)*(КАЛЕНДАРЬ!AG15=GRID!$B$3:$U$3),0))*GRID!$P$36*(1-GRID!$P$37),0))</f>
        <v>129921</v>
      </c>
      <c r="Q157" s="57" t="s">
        <v>119</v>
      </c>
      <c r="R157" s="57" t="s">
        <v>119</v>
      </c>
      <c r="S157" s="57" t="s">
        <v>119</v>
      </c>
      <c r="T157" s="57" t="s">
        <v>119</v>
      </c>
    </row>
    <row r="158" spans="1:20">
      <c r="A158" s="148" t="s">
        <v>15</v>
      </c>
      <c r="B158" s="149">
        <v>13</v>
      </c>
      <c r="C158" s="8" cm="1">
        <f t="array" ref="C158">IF($I$2="Тариф для жителей ЮФО",
INDEX(GRID!$B$4:$U$15,MATCH($C$7,GRID!$A$4:$A$15,0),MATCH(1,($U$2=GRID!$B$1:$U$1)*(КАЛЕНДАРЬ!AG16=GRID!$B$3:$U$3),0))*GRID!$P$36,
ROUNDUP(INDEX(GRID!$B$4:$U$15,MATCH($C$7,GRID!$A$4:$A$15,0),MATCH(1,($U$2=GRID!$B$1:$U$1)*(КАЛЕНДАРЬ!AG16=GRID!$B$3:$U$3),0))*GRID!$P$36*(1-GRID!$P$37),0))</f>
        <v>23250</v>
      </c>
      <c r="D158" s="8" cm="1">
        <f t="array" ref="D158">IF($I$2="Тариф для жителей ЮФО",
INDEX(GRID!$B$18:$U$29,MATCH($C$7,GRID!$A$18:$A$29,0),MATCH(1,($U$2=GRID!$B$1:$U$1)*(КАЛЕНДАРЬ!AG16=GRID!$B$3:$U$3),0))*GRID!$P$36,
ROUNDUP(INDEX(GRID!$B$18:$U$29,MATCH($C$7,GRID!$A$18:$A$29,0),MATCH(1,($U$2=GRID!$B$1:$U$1)*(КАЛЕНДАРЬ!AG16=GRID!$B$3:$U$3),0))*GRID!$P$36*(1-GRID!$P$37),0))</f>
        <v>27900</v>
      </c>
      <c r="E158" s="8" cm="1">
        <f t="array" ref="E158">IF($I$2="Тариф для жителей ЮФО",
INDEX(GRID!$B$4:$U$15,MATCH($E$7,GRID!$A$4:$A$15,0),MATCH(1,($U$2=GRID!$B$1:$U$1)*(КАЛЕНДАРЬ!AG16=GRID!$B$3:$U$3),0))*GRID!$P$36,
ROUNDUP(INDEX(GRID!$B$4:$U$15,MATCH($E$7,GRID!$A$4:$A$15,0),MATCH(1,($U$2=GRID!$B$1:$U$1)*(КАЛЕНДАРЬ!AG16=GRID!$B$3:$U$3),0))*GRID!$P$36*(1-GRID!$P$37),0))</f>
        <v>27900</v>
      </c>
      <c r="F158" s="8" cm="1">
        <f t="array" ref="F158">IF($I$2="Тариф для жителей ЮФО",
INDEX(GRID!$B$18:$U$29,MATCH($E$7,GRID!$A$18:$A$29,0),MATCH(1,($U$2=GRID!$B$1:$U$1)*(КАЛЕНДАРЬ!AG16=GRID!$B$3:$U$3),0))*GRID!$P$36,
ROUNDUP(INDEX(GRID!$B$18:$U$29,MATCH($E$7,GRID!$A$18:$A$29,0),MATCH(1,($U$2=GRID!$B$1:$U$1)*(КАЛЕНДАРЬ!AG16=GRID!$B$3:$U$3),0))*GRID!$P$36*(1-GRID!$P$37),0))</f>
        <v>32550</v>
      </c>
      <c r="G158" s="57" t="s">
        <v>119</v>
      </c>
      <c r="H158" s="57" t="s">
        <v>119</v>
      </c>
      <c r="I158" s="8" cm="1">
        <f t="array" ref="I158">IF($I$2="Тариф для жителей ЮФО",
INDEX(GRID!$B$4:$U$15,MATCH($I$7,GRID!$A$4:$A$15,0),MATCH(1,($U$2=GRID!$B$1:$U$1)*(КАЛЕНДАРЬ!AG16=GRID!$B$3:$U$3),0))*GRID!$P$36,
ROUNDUP(INDEX(GRID!$B$4:$U$15,MATCH($I$7,GRID!$A$4:$A$15,0),MATCH(1,($U$2=GRID!$B$1:$U$1)*(КАЛЕНДАРЬ!AG16=GRID!$B$3:$U$3),0))*GRID!$P$36*(1-GRID!$P$37),0))</f>
        <v>36921</v>
      </c>
      <c r="J158" s="8" cm="1">
        <f t="array" ref="J158">IF($I$2="Тариф для жителей ЮФО",
INDEX(GRID!$B$18:$U$29,MATCH($I$7,GRID!$A$18:$A$29,0),MATCH(1,($U$2=GRID!$B$1:$U$1)*(КАЛЕНДАРЬ!AG16=GRID!$B$3:$U$3),0))*GRID!$P$36,
ROUNDUP(INDEX(GRID!$B$18:$U$29,MATCH($I$7,GRID!$A$18:$A$29,0),MATCH(1,($U$2=GRID!$B$1:$U$1)*(КАЛЕНДАРЬ!AG16=GRID!$B$3:$U$3),0))*GRID!$P$36*(1-GRID!$P$37),0))</f>
        <v>41571</v>
      </c>
      <c r="K158" s="57" t="s">
        <v>119</v>
      </c>
      <c r="L158" s="57" t="s">
        <v>119</v>
      </c>
      <c r="M158" s="8" cm="1">
        <f t="array" ref="M158">IF($I$2="Тариф для жителей ЮФО",
INDEX(GRID!$B$4:$U$15,MATCH($M$7,GRID!$A$4:$A$15,0),MATCH(1,($U$2=GRID!$B$1:$U$1)*(КАЛЕНДАРЬ!AG16=GRID!$B$3:$U$3),0))*GRID!$P$36,
ROUNDUP(INDEX(GRID!$B$4:$U$15,MATCH($M$7,GRID!$A$4:$A$15,0),MATCH(1,($U$2=GRID!$B$1:$U$1)*(КАЛЕНДАРЬ!AG16=GRID!$B$3:$U$3),0))*GRID!$P$36*(1-GRID!$P$37),0))</f>
        <v>60636</v>
      </c>
      <c r="N158" s="8" cm="1">
        <f t="array" ref="N158">IF($I$2="Тариф для жителей ЮФО",
INDEX(GRID!$B$18:$U$29,MATCH($M$7,GRID!$A$18:$A$29,0),MATCH(1,($U$2=GRID!$B$1:$U$1)*(КАЛЕНДАРЬ!AG16=GRID!$B$3:$U$3),0))*GRID!$P$36,
ROUNDUP(INDEX(GRID!$B$18:$U$29,MATCH($M$7,GRID!$A$18:$A$29,0),MATCH(1,($U$2=GRID!$B$1:$U$1)*(КАЛЕНДАРЬ!AG16=GRID!$B$3:$U$3),0))*GRID!$P$36*(1-GRID!$P$37),0))</f>
        <v>65286</v>
      </c>
      <c r="O158" s="57" t="s">
        <v>119</v>
      </c>
      <c r="P158" s="8" cm="1">
        <f t="array" ref="P158">IF($I$2="Тариф для жителей ЮФО",
INDEX(GRID!$B$18:$U$29,MATCH($P$7,GRID!$A$18:$A$29,0),MATCH(1,($U$2=GRID!$B$1:$U$1)*(КАЛЕНДАРЬ!AG16=GRID!$B$3:$U$3),0))*GRID!$P$36,
ROUNDUP(INDEX(GRID!$B$18:$U$29,MATCH($P$7,GRID!$A$18:$A$29,0),MATCH(1,($U$2=GRID!$B$1:$U$1)*(КАЛЕНДАРЬ!AG16=GRID!$B$3:$U$3),0))*GRID!$P$36*(1-GRID!$P$37),0))</f>
        <v>129921</v>
      </c>
      <c r="Q158" s="57" t="s">
        <v>119</v>
      </c>
      <c r="R158" s="57" t="s">
        <v>119</v>
      </c>
      <c r="S158" s="57" t="s">
        <v>119</v>
      </c>
      <c r="T158" s="57" t="s">
        <v>119</v>
      </c>
    </row>
    <row r="159" spans="1:20">
      <c r="A159" s="148" t="s">
        <v>16</v>
      </c>
      <c r="B159" s="149">
        <v>14</v>
      </c>
      <c r="C159" s="8" cm="1">
        <f t="array" ref="C159">IF($I$2="Тариф для жителей ЮФО",
INDEX(GRID!$B$4:$U$15,MATCH($C$7,GRID!$A$4:$A$15,0),MATCH(1,($U$2=GRID!$B$1:$U$1)*(КАЛЕНДАРЬ!AG17=GRID!$B$3:$U$3),0))*GRID!$P$36,
ROUNDUP(INDEX(GRID!$B$4:$U$15,MATCH($C$7,GRID!$A$4:$A$15,0),MATCH(1,($U$2=GRID!$B$1:$U$1)*(КАЛЕНДАРЬ!AG17=GRID!$B$3:$U$3),0))*GRID!$P$36*(1-GRID!$P$37),0))</f>
        <v>23250</v>
      </c>
      <c r="D159" s="8" cm="1">
        <f t="array" ref="D159">IF($I$2="Тариф для жителей ЮФО",
INDEX(GRID!$B$18:$U$29,MATCH($C$7,GRID!$A$18:$A$29,0),MATCH(1,($U$2=GRID!$B$1:$U$1)*(КАЛЕНДАРЬ!AG17=GRID!$B$3:$U$3),0))*GRID!$P$36,
ROUNDUP(INDEX(GRID!$B$18:$U$29,MATCH($C$7,GRID!$A$18:$A$29,0),MATCH(1,($U$2=GRID!$B$1:$U$1)*(КАЛЕНДАРЬ!AG17=GRID!$B$3:$U$3),0))*GRID!$P$36*(1-GRID!$P$37),0))</f>
        <v>27900</v>
      </c>
      <c r="E159" s="8" cm="1">
        <f t="array" ref="E159">IF($I$2="Тариф для жителей ЮФО",
INDEX(GRID!$B$4:$U$15,MATCH($E$7,GRID!$A$4:$A$15,0),MATCH(1,($U$2=GRID!$B$1:$U$1)*(КАЛЕНДАРЬ!AG17=GRID!$B$3:$U$3),0))*GRID!$P$36,
ROUNDUP(INDEX(GRID!$B$4:$U$15,MATCH($E$7,GRID!$A$4:$A$15,0),MATCH(1,($U$2=GRID!$B$1:$U$1)*(КАЛЕНДАРЬ!AG17=GRID!$B$3:$U$3),0))*GRID!$P$36*(1-GRID!$P$37),0))</f>
        <v>27900</v>
      </c>
      <c r="F159" s="8" cm="1">
        <f t="array" ref="F159">IF($I$2="Тариф для жителей ЮФО",
INDEX(GRID!$B$18:$U$29,MATCH($E$7,GRID!$A$18:$A$29,0),MATCH(1,($U$2=GRID!$B$1:$U$1)*(КАЛЕНДАРЬ!AG17=GRID!$B$3:$U$3),0))*GRID!$P$36,
ROUNDUP(INDEX(GRID!$B$18:$U$29,MATCH($E$7,GRID!$A$18:$A$29,0),MATCH(1,($U$2=GRID!$B$1:$U$1)*(КАЛЕНДАРЬ!AG17=GRID!$B$3:$U$3),0))*GRID!$P$36*(1-GRID!$P$37),0))</f>
        <v>32550</v>
      </c>
      <c r="G159" s="57" t="s">
        <v>119</v>
      </c>
      <c r="H159" s="57" t="s">
        <v>119</v>
      </c>
      <c r="I159" s="8" cm="1">
        <f t="array" ref="I159">IF($I$2="Тариф для жителей ЮФО",
INDEX(GRID!$B$4:$U$15,MATCH($I$7,GRID!$A$4:$A$15,0),MATCH(1,($U$2=GRID!$B$1:$U$1)*(КАЛЕНДАРЬ!AG17=GRID!$B$3:$U$3),0))*GRID!$P$36,
ROUNDUP(INDEX(GRID!$B$4:$U$15,MATCH($I$7,GRID!$A$4:$A$15,0),MATCH(1,($U$2=GRID!$B$1:$U$1)*(КАЛЕНДАРЬ!AG17=GRID!$B$3:$U$3),0))*GRID!$P$36*(1-GRID!$P$37),0))</f>
        <v>36921</v>
      </c>
      <c r="J159" s="8" cm="1">
        <f t="array" ref="J159">IF($I$2="Тариф для жителей ЮФО",
INDEX(GRID!$B$18:$U$29,MATCH($I$7,GRID!$A$18:$A$29,0),MATCH(1,($U$2=GRID!$B$1:$U$1)*(КАЛЕНДАРЬ!AG17=GRID!$B$3:$U$3),0))*GRID!$P$36,
ROUNDUP(INDEX(GRID!$B$18:$U$29,MATCH($I$7,GRID!$A$18:$A$29,0),MATCH(1,($U$2=GRID!$B$1:$U$1)*(КАЛЕНДАРЬ!AG17=GRID!$B$3:$U$3),0))*GRID!$P$36*(1-GRID!$P$37),0))</f>
        <v>41571</v>
      </c>
      <c r="K159" s="57" t="s">
        <v>119</v>
      </c>
      <c r="L159" s="57" t="s">
        <v>119</v>
      </c>
      <c r="M159" s="8" cm="1">
        <f t="array" ref="M159">IF($I$2="Тариф для жителей ЮФО",
INDEX(GRID!$B$4:$U$15,MATCH($M$7,GRID!$A$4:$A$15,0),MATCH(1,($U$2=GRID!$B$1:$U$1)*(КАЛЕНДАРЬ!AG17=GRID!$B$3:$U$3),0))*GRID!$P$36,
ROUNDUP(INDEX(GRID!$B$4:$U$15,MATCH($M$7,GRID!$A$4:$A$15,0),MATCH(1,($U$2=GRID!$B$1:$U$1)*(КАЛЕНДАРЬ!AG17=GRID!$B$3:$U$3),0))*GRID!$P$36*(1-GRID!$P$37),0))</f>
        <v>60636</v>
      </c>
      <c r="N159" s="8" cm="1">
        <f t="array" ref="N159">IF($I$2="Тариф для жителей ЮФО",
INDEX(GRID!$B$18:$U$29,MATCH($M$7,GRID!$A$18:$A$29,0),MATCH(1,($U$2=GRID!$B$1:$U$1)*(КАЛЕНДАРЬ!AG17=GRID!$B$3:$U$3),0))*GRID!$P$36,
ROUNDUP(INDEX(GRID!$B$18:$U$29,MATCH($M$7,GRID!$A$18:$A$29,0),MATCH(1,($U$2=GRID!$B$1:$U$1)*(КАЛЕНДАРЬ!AG17=GRID!$B$3:$U$3),0))*GRID!$P$36*(1-GRID!$P$37),0))</f>
        <v>65286</v>
      </c>
      <c r="O159" s="57" t="s">
        <v>119</v>
      </c>
      <c r="P159" s="8" cm="1">
        <f t="array" ref="P159">IF($I$2="Тариф для жителей ЮФО",
INDEX(GRID!$B$18:$U$29,MATCH($P$7,GRID!$A$18:$A$29,0),MATCH(1,($U$2=GRID!$B$1:$U$1)*(КАЛЕНДАРЬ!AG17=GRID!$B$3:$U$3),0))*GRID!$P$36,
ROUNDUP(INDEX(GRID!$B$18:$U$29,MATCH($P$7,GRID!$A$18:$A$29,0),MATCH(1,($U$2=GRID!$B$1:$U$1)*(КАЛЕНДАРЬ!AG17=GRID!$B$3:$U$3),0))*GRID!$P$36*(1-GRID!$P$37),0))</f>
        <v>129921</v>
      </c>
      <c r="Q159" s="57" t="s">
        <v>119</v>
      </c>
      <c r="R159" s="57" t="s">
        <v>119</v>
      </c>
      <c r="S159" s="57" t="s">
        <v>119</v>
      </c>
      <c r="T159" s="57" t="s">
        <v>119</v>
      </c>
    </row>
    <row r="160" spans="1:20">
      <c r="A160" s="148" t="s">
        <v>17</v>
      </c>
      <c r="B160" s="149">
        <v>15</v>
      </c>
      <c r="C160" s="8" cm="1">
        <f t="array" ref="C160">IF($I$2="Тариф для жителей ЮФО",
INDEX(GRID!$B$4:$U$15,MATCH($C$7,GRID!$A$4:$A$15,0),MATCH(1,($U$2=GRID!$B$1:$U$1)*(КАЛЕНДАРЬ!AG18=GRID!$B$3:$U$3),0))*GRID!$P$36,
ROUNDUP(INDEX(GRID!$B$4:$U$15,MATCH($C$7,GRID!$A$4:$A$15,0),MATCH(1,($U$2=GRID!$B$1:$U$1)*(КАЛЕНДАРЬ!AG18=GRID!$B$3:$U$3),0))*GRID!$P$36*(1-GRID!$P$37),0))</f>
        <v>23250</v>
      </c>
      <c r="D160" s="8" cm="1">
        <f t="array" ref="D160">IF($I$2="Тариф для жителей ЮФО",
INDEX(GRID!$B$18:$U$29,MATCH($C$7,GRID!$A$18:$A$29,0),MATCH(1,($U$2=GRID!$B$1:$U$1)*(КАЛЕНДАРЬ!AG18=GRID!$B$3:$U$3),0))*GRID!$P$36,
ROUNDUP(INDEX(GRID!$B$18:$U$29,MATCH($C$7,GRID!$A$18:$A$29,0),MATCH(1,($U$2=GRID!$B$1:$U$1)*(КАЛЕНДАРЬ!AG18=GRID!$B$3:$U$3),0))*GRID!$P$36*(1-GRID!$P$37),0))</f>
        <v>27900</v>
      </c>
      <c r="E160" s="8" cm="1">
        <f t="array" ref="E160">IF($I$2="Тариф для жителей ЮФО",
INDEX(GRID!$B$4:$U$15,MATCH($E$7,GRID!$A$4:$A$15,0),MATCH(1,($U$2=GRID!$B$1:$U$1)*(КАЛЕНДАРЬ!AG18=GRID!$B$3:$U$3),0))*GRID!$P$36,
ROUNDUP(INDEX(GRID!$B$4:$U$15,MATCH($E$7,GRID!$A$4:$A$15,0),MATCH(1,($U$2=GRID!$B$1:$U$1)*(КАЛЕНДАРЬ!AG18=GRID!$B$3:$U$3),0))*GRID!$P$36*(1-GRID!$P$37),0))</f>
        <v>27900</v>
      </c>
      <c r="F160" s="8" cm="1">
        <f t="array" ref="F160">IF($I$2="Тариф для жителей ЮФО",
INDEX(GRID!$B$18:$U$29,MATCH($E$7,GRID!$A$18:$A$29,0),MATCH(1,($U$2=GRID!$B$1:$U$1)*(КАЛЕНДАРЬ!AG18=GRID!$B$3:$U$3),0))*GRID!$P$36,
ROUNDUP(INDEX(GRID!$B$18:$U$29,MATCH($E$7,GRID!$A$18:$A$29,0),MATCH(1,($U$2=GRID!$B$1:$U$1)*(КАЛЕНДАРЬ!AG18=GRID!$B$3:$U$3),0))*GRID!$P$36*(1-GRID!$P$37),0))</f>
        <v>32550</v>
      </c>
      <c r="G160" s="57" t="s">
        <v>119</v>
      </c>
      <c r="H160" s="57" t="s">
        <v>119</v>
      </c>
      <c r="I160" s="8" cm="1">
        <f t="array" ref="I160">IF($I$2="Тариф для жителей ЮФО",
INDEX(GRID!$B$4:$U$15,MATCH($I$7,GRID!$A$4:$A$15,0),MATCH(1,($U$2=GRID!$B$1:$U$1)*(КАЛЕНДАРЬ!AG18=GRID!$B$3:$U$3),0))*GRID!$P$36,
ROUNDUP(INDEX(GRID!$B$4:$U$15,MATCH($I$7,GRID!$A$4:$A$15,0),MATCH(1,($U$2=GRID!$B$1:$U$1)*(КАЛЕНДАРЬ!AG18=GRID!$B$3:$U$3),0))*GRID!$P$36*(1-GRID!$P$37),0))</f>
        <v>36921</v>
      </c>
      <c r="J160" s="8" cm="1">
        <f t="array" ref="J160">IF($I$2="Тариф для жителей ЮФО",
INDEX(GRID!$B$18:$U$29,MATCH($I$7,GRID!$A$18:$A$29,0),MATCH(1,($U$2=GRID!$B$1:$U$1)*(КАЛЕНДАРЬ!AG18=GRID!$B$3:$U$3),0))*GRID!$P$36,
ROUNDUP(INDEX(GRID!$B$18:$U$29,MATCH($I$7,GRID!$A$18:$A$29,0),MATCH(1,($U$2=GRID!$B$1:$U$1)*(КАЛЕНДАРЬ!AG18=GRID!$B$3:$U$3),0))*GRID!$P$36*(1-GRID!$P$37),0))</f>
        <v>41571</v>
      </c>
      <c r="K160" s="57" t="s">
        <v>119</v>
      </c>
      <c r="L160" s="57" t="s">
        <v>119</v>
      </c>
      <c r="M160" s="8" cm="1">
        <f t="array" ref="M160">IF($I$2="Тариф для жителей ЮФО",
INDEX(GRID!$B$4:$U$15,MATCH($M$7,GRID!$A$4:$A$15,0),MATCH(1,($U$2=GRID!$B$1:$U$1)*(КАЛЕНДАРЬ!AG18=GRID!$B$3:$U$3),0))*GRID!$P$36,
ROUNDUP(INDEX(GRID!$B$4:$U$15,MATCH($M$7,GRID!$A$4:$A$15,0),MATCH(1,($U$2=GRID!$B$1:$U$1)*(КАЛЕНДАРЬ!AG18=GRID!$B$3:$U$3),0))*GRID!$P$36*(1-GRID!$P$37),0))</f>
        <v>60636</v>
      </c>
      <c r="N160" s="8" cm="1">
        <f t="array" ref="N160">IF($I$2="Тариф для жителей ЮФО",
INDEX(GRID!$B$18:$U$29,MATCH($M$7,GRID!$A$18:$A$29,0),MATCH(1,($U$2=GRID!$B$1:$U$1)*(КАЛЕНДАРЬ!AG18=GRID!$B$3:$U$3),0))*GRID!$P$36,
ROUNDUP(INDEX(GRID!$B$18:$U$29,MATCH($M$7,GRID!$A$18:$A$29,0),MATCH(1,($U$2=GRID!$B$1:$U$1)*(КАЛЕНДАРЬ!AG18=GRID!$B$3:$U$3),0))*GRID!$P$36*(1-GRID!$P$37),0))</f>
        <v>65286</v>
      </c>
      <c r="O160" s="57" t="s">
        <v>119</v>
      </c>
      <c r="P160" s="8" cm="1">
        <f t="array" ref="P160">IF($I$2="Тариф для жителей ЮФО",
INDEX(GRID!$B$18:$U$29,MATCH($P$7,GRID!$A$18:$A$29,0),MATCH(1,($U$2=GRID!$B$1:$U$1)*(КАЛЕНДАРЬ!AG18=GRID!$B$3:$U$3),0))*GRID!$P$36,
ROUNDUP(INDEX(GRID!$B$18:$U$29,MATCH($P$7,GRID!$A$18:$A$29,0),MATCH(1,($U$2=GRID!$B$1:$U$1)*(КАЛЕНДАРЬ!AG18=GRID!$B$3:$U$3),0))*GRID!$P$36*(1-GRID!$P$37),0))</f>
        <v>129921</v>
      </c>
      <c r="Q160" s="57" t="s">
        <v>119</v>
      </c>
      <c r="R160" s="57" t="s">
        <v>119</v>
      </c>
      <c r="S160" s="57" t="s">
        <v>119</v>
      </c>
      <c r="T160" s="57" t="s">
        <v>119</v>
      </c>
    </row>
    <row r="161" spans="1:20">
      <c r="A161" s="148" t="s">
        <v>11</v>
      </c>
      <c r="B161" s="149">
        <v>16</v>
      </c>
      <c r="C161" s="8" cm="1">
        <f t="array" ref="C161">IF($I$2="Тариф для жителей ЮФО",
INDEX(GRID!$B$4:$U$15,MATCH($C$7,GRID!$A$4:$A$15,0),MATCH(1,($U$2=GRID!$B$1:$U$1)*(КАЛЕНДАРЬ!AG19=GRID!$B$3:$U$3),0))*GRID!$P$36,
ROUNDUP(INDEX(GRID!$B$4:$U$15,MATCH($C$7,GRID!$A$4:$A$15,0),MATCH(1,($U$2=GRID!$B$1:$U$1)*(КАЛЕНДАРЬ!AG19=GRID!$B$3:$U$3),0))*GRID!$P$36*(1-GRID!$P$37),0))</f>
        <v>23250</v>
      </c>
      <c r="D161" s="8" cm="1">
        <f t="array" ref="D161">IF($I$2="Тариф для жителей ЮФО",
INDEX(GRID!$B$18:$U$29,MATCH($C$7,GRID!$A$18:$A$29,0),MATCH(1,($U$2=GRID!$B$1:$U$1)*(КАЛЕНДАРЬ!AG19=GRID!$B$3:$U$3),0))*GRID!$P$36,
ROUNDUP(INDEX(GRID!$B$18:$U$29,MATCH($C$7,GRID!$A$18:$A$29,0),MATCH(1,($U$2=GRID!$B$1:$U$1)*(КАЛЕНДАРЬ!AG19=GRID!$B$3:$U$3),0))*GRID!$P$36*(1-GRID!$P$37),0))</f>
        <v>27900</v>
      </c>
      <c r="E161" s="8" cm="1">
        <f t="array" ref="E161">IF($I$2="Тариф для жителей ЮФО",
INDEX(GRID!$B$4:$U$15,MATCH($E$7,GRID!$A$4:$A$15,0),MATCH(1,($U$2=GRID!$B$1:$U$1)*(КАЛЕНДАРЬ!AG19=GRID!$B$3:$U$3),0))*GRID!$P$36,
ROUNDUP(INDEX(GRID!$B$4:$U$15,MATCH($E$7,GRID!$A$4:$A$15,0),MATCH(1,($U$2=GRID!$B$1:$U$1)*(КАЛЕНДАРЬ!AG19=GRID!$B$3:$U$3),0))*GRID!$P$36*(1-GRID!$P$37),0))</f>
        <v>27900</v>
      </c>
      <c r="F161" s="8" cm="1">
        <f t="array" ref="F161">IF($I$2="Тариф для жителей ЮФО",
INDEX(GRID!$B$18:$U$29,MATCH($E$7,GRID!$A$18:$A$29,0),MATCH(1,($U$2=GRID!$B$1:$U$1)*(КАЛЕНДАРЬ!AG19=GRID!$B$3:$U$3),0))*GRID!$P$36,
ROUNDUP(INDEX(GRID!$B$18:$U$29,MATCH($E$7,GRID!$A$18:$A$29,0),MATCH(1,($U$2=GRID!$B$1:$U$1)*(КАЛЕНДАРЬ!AG19=GRID!$B$3:$U$3),0))*GRID!$P$36*(1-GRID!$P$37),0))</f>
        <v>32550</v>
      </c>
      <c r="G161" s="57" t="s">
        <v>119</v>
      </c>
      <c r="H161" s="57" t="s">
        <v>119</v>
      </c>
      <c r="I161" s="8" cm="1">
        <f t="array" ref="I161">IF($I$2="Тариф для жителей ЮФО",
INDEX(GRID!$B$4:$U$15,MATCH($I$7,GRID!$A$4:$A$15,0),MATCH(1,($U$2=GRID!$B$1:$U$1)*(КАЛЕНДАРЬ!AG19=GRID!$B$3:$U$3),0))*GRID!$P$36,
ROUNDUP(INDEX(GRID!$B$4:$U$15,MATCH($I$7,GRID!$A$4:$A$15,0),MATCH(1,($U$2=GRID!$B$1:$U$1)*(КАЛЕНДАРЬ!AG19=GRID!$B$3:$U$3),0))*GRID!$P$36*(1-GRID!$P$37),0))</f>
        <v>36921</v>
      </c>
      <c r="J161" s="8" cm="1">
        <f t="array" ref="J161">IF($I$2="Тариф для жителей ЮФО",
INDEX(GRID!$B$18:$U$29,MATCH($I$7,GRID!$A$18:$A$29,0),MATCH(1,($U$2=GRID!$B$1:$U$1)*(КАЛЕНДАРЬ!AG19=GRID!$B$3:$U$3),0))*GRID!$P$36,
ROUNDUP(INDEX(GRID!$B$18:$U$29,MATCH($I$7,GRID!$A$18:$A$29,0),MATCH(1,($U$2=GRID!$B$1:$U$1)*(КАЛЕНДАРЬ!AG19=GRID!$B$3:$U$3),0))*GRID!$P$36*(1-GRID!$P$37),0))</f>
        <v>41571</v>
      </c>
      <c r="K161" s="57" t="s">
        <v>119</v>
      </c>
      <c r="L161" s="57" t="s">
        <v>119</v>
      </c>
      <c r="M161" s="8" cm="1">
        <f t="array" ref="M161">IF($I$2="Тариф для жителей ЮФО",
INDEX(GRID!$B$4:$U$15,MATCH($M$7,GRID!$A$4:$A$15,0),MATCH(1,($U$2=GRID!$B$1:$U$1)*(КАЛЕНДАРЬ!AG19=GRID!$B$3:$U$3),0))*GRID!$P$36,
ROUNDUP(INDEX(GRID!$B$4:$U$15,MATCH($M$7,GRID!$A$4:$A$15,0),MATCH(1,($U$2=GRID!$B$1:$U$1)*(КАЛЕНДАРЬ!AG19=GRID!$B$3:$U$3),0))*GRID!$P$36*(1-GRID!$P$37),0))</f>
        <v>60636</v>
      </c>
      <c r="N161" s="8" cm="1">
        <f t="array" ref="N161">IF($I$2="Тариф для жителей ЮФО",
INDEX(GRID!$B$18:$U$29,MATCH($M$7,GRID!$A$18:$A$29,0),MATCH(1,($U$2=GRID!$B$1:$U$1)*(КАЛЕНДАРЬ!AG19=GRID!$B$3:$U$3),0))*GRID!$P$36,
ROUNDUP(INDEX(GRID!$B$18:$U$29,MATCH($M$7,GRID!$A$18:$A$29,0),MATCH(1,($U$2=GRID!$B$1:$U$1)*(КАЛЕНДАРЬ!AG19=GRID!$B$3:$U$3),0))*GRID!$P$36*(1-GRID!$P$37),0))</f>
        <v>65286</v>
      </c>
      <c r="O161" s="57" t="s">
        <v>119</v>
      </c>
      <c r="P161" s="8" cm="1">
        <f t="array" ref="P161">IF($I$2="Тариф для жителей ЮФО",
INDEX(GRID!$B$18:$U$29,MATCH($P$7,GRID!$A$18:$A$29,0),MATCH(1,($U$2=GRID!$B$1:$U$1)*(КАЛЕНДАРЬ!AG19=GRID!$B$3:$U$3),0))*GRID!$P$36,
ROUNDUP(INDEX(GRID!$B$18:$U$29,MATCH($P$7,GRID!$A$18:$A$29,0),MATCH(1,($U$2=GRID!$B$1:$U$1)*(КАЛЕНДАРЬ!AG19=GRID!$B$3:$U$3),0))*GRID!$P$36*(1-GRID!$P$37),0))</f>
        <v>129921</v>
      </c>
      <c r="Q161" s="57" t="s">
        <v>119</v>
      </c>
      <c r="R161" s="57" t="s">
        <v>119</v>
      </c>
      <c r="S161" s="57" t="s">
        <v>119</v>
      </c>
      <c r="T161" s="57" t="s">
        <v>119</v>
      </c>
    </row>
    <row r="162" spans="1:20">
      <c r="A162" s="148" t="s">
        <v>12</v>
      </c>
      <c r="B162" s="149">
        <v>17</v>
      </c>
      <c r="C162" s="8" cm="1">
        <f t="array" ref="C162">IF($I$2="Тариф для жителей ЮФО",
INDEX(GRID!$B$4:$U$15,MATCH($C$7,GRID!$A$4:$A$15,0),MATCH(1,($U$2=GRID!$B$1:$U$1)*(КАЛЕНДАРЬ!AG20=GRID!$B$3:$U$3),0))*GRID!$P$36,
ROUNDUP(INDEX(GRID!$B$4:$U$15,MATCH($C$7,GRID!$A$4:$A$15,0),MATCH(1,($U$2=GRID!$B$1:$U$1)*(КАЛЕНДАРЬ!AG20=GRID!$B$3:$U$3),0))*GRID!$P$36*(1-GRID!$P$37),0))</f>
        <v>23250</v>
      </c>
      <c r="D162" s="8" cm="1">
        <f t="array" ref="D162">IF($I$2="Тариф для жителей ЮФО",
INDEX(GRID!$B$18:$U$29,MATCH($C$7,GRID!$A$18:$A$29,0),MATCH(1,($U$2=GRID!$B$1:$U$1)*(КАЛЕНДАРЬ!AG20=GRID!$B$3:$U$3),0))*GRID!$P$36,
ROUNDUP(INDEX(GRID!$B$18:$U$29,MATCH($C$7,GRID!$A$18:$A$29,0),MATCH(1,($U$2=GRID!$B$1:$U$1)*(КАЛЕНДАРЬ!AG20=GRID!$B$3:$U$3),0))*GRID!$P$36*(1-GRID!$P$37),0))</f>
        <v>27900</v>
      </c>
      <c r="E162" s="8" cm="1">
        <f t="array" ref="E162">IF($I$2="Тариф для жителей ЮФО",
INDEX(GRID!$B$4:$U$15,MATCH($E$7,GRID!$A$4:$A$15,0),MATCH(1,($U$2=GRID!$B$1:$U$1)*(КАЛЕНДАРЬ!AG20=GRID!$B$3:$U$3),0))*GRID!$P$36,
ROUNDUP(INDEX(GRID!$B$4:$U$15,MATCH($E$7,GRID!$A$4:$A$15,0),MATCH(1,($U$2=GRID!$B$1:$U$1)*(КАЛЕНДАРЬ!AG20=GRID!$B$3:$U$3),0))*GRID!$P$36*(1-GRID!$P$37),0))</f>
        <v>27900</v>
      </c>
      <c r="F162" s="8" cm="1">
        <f t="array" ref="F162">IF($I$2="Тариф для жителей ЮФО",
INDEX(GRID!$B$18:$U$29,MATCH($E$7,GRID!$A$18:$A$29,0),MATCH(1,($U$2=GRID!$B$1:$U$1)*(КАЛЕНДАРЬ!AG20=GRID!$B$3:$U$3),0))*GRID!$P$36,
ROUNDUP(INDEX(GRID!$B$18:$U$29,MATCH($E$7,GRID!$A$18:$A$29,0),MATCH(1,($U$2=GRID!$B$1:$U$1)*(КАЛЕНДАРЬ!AG20=GRID!$B$3:$U$3),0))*GRID!$P$36*(1-GRID!$P$37),0))</f>
        <v>32550</v>
      </c>
      <c r="G162" s="57" t="s">
        <v>119</v>
      </c>
      <c r="H162" s="57" t="s">
        <v>119</v>
      </c>
      <c r="I162" s="8" cm="1">
        <f t="array" ref="I162">IF($I$2="Тариф для жителей ЮФО",
INDEX(GRID!$B$4:$U$15,MATCH($I$7,GRID!$A$4:$A$15,0),MATCH(1,($U$2=GRID!$B$1:$U$1)*(КАЛЕНДАРЬ!AG20=GRID!$B$3:$U$3),0))*GRID!$P$36,
ROUNDUP(INDEX(GRID!$B$4:$U$15,MATCH($I$7,GRID!$A$4:$A$15,0),MATCH(1,($U$2=GRID!$B$1:$U$1)*(КАЛЕНДАРЬ!AG20=GRID!$B$3:$U$3),0))*GRID!$P$36*(1-GRID!$P$37),0))</f>
        <v>36921</v>
      </c>
      <c r="J162" s="8" cm="1">
        <f t="array" ref="J162">IF($I$2="Тариф для жителей ЮФО",
INDEX(GRID!$B$18:$U$29,MATCH($I$7,GRID!$A$18:$A$29,0),MATCH(1,($U$2=GRID!$B$1:$U$1)*(КАЛЕНДАРЬ!AG20=GRID!$B$3:$U$3),0))*GRID!$P$36,
ROUNDUP(INDEX(GRID!$B$18:$U$29,MATCH($I$7,GRID!$A$18:$A$29,0),MATCH(1,($U$2=GRID!$B$1:$U$1)*(КАЛЕНДАРЬ!AG20=GRID!$B$3:$U$3),0))*GRID!$P$36*(1-GRID!$P$37),0))</f>
        <v>41571</v>
      </c>
      <c r="K162" s="57" t="s">
        <v>119</v>
      </c>
      <c r="L162" s="57" t="s">
        <v>119</v>
      </c>
      <c r="M162" s="8" cm="1">
        <f t="array" ref="M162">IF($I$2="Тариф для жителей ЮФО",
INDEX(GRID!$B$4:$U$15,MATCH($M$7,GRID!$A$4:$A$15,0),MATCH(1,($U$2=GRID!$B$1:$U$1)*(КАЛЕНДАРЬ!AG20=GRID!$B$3:$U$3),0))*GRID!$P$36,
ROUNDUP(INDEX(GRID!$B$4:$U$15,MATCH($M$7,GRID!$A$4:$A$15,0),MATCH(1,($U$2=GRID!$B$1:$U$1)*(КАЛЕНДАРЬ!AG20=GRID!$B$3:$U$3),0))*GRID!$P$36*(1-GRID!$P$37),0))</f>
        <v>60636</v>
      </c>
      <c r="N162" s="8" cm="1">
        <f t="array" ref="N162">IF($I$2="Тариф для жителей ЮФО",
INDEX(GRID!$B$18:$U$29,MATCH($M$7,GRID!$A$18:$A$29,0),MATCH(1,($U$2=GRID!$B$1:$U$1)*(КАЛЕНДАРЬ!AG20=GRID!$B$3:$U$3),0))*GRID!$P$36,
ROUNDUP(INDEX(GRID!$B$18:$U$29,MATCH($M$7,GRID!$A$18:$A$29,0),MATCH(1,($U$2=GRID!$B$1:$U$1)*(КАЛЕНДАРЬ!AG20=GRID!$B$3:$U$3),0))*GRID!$P$36*(1-GRID!$P$37),0))</f>
        <v>65286</v>
      </c>
      <c r="O162" s="57" t="s">
        <v>119</v>
      </c>
      <c r="P162" s="8" cm="1">
        <f t="array" ref="P162">IF($I$2="Тариф для жителей ЮФО",
INDEX(GRID!$B$18:$U$29,MATCH($P$7,GRID!$A$18:$A$29,0),MATCH(1,($U$2=GRID!$B$1:$U$1)*(КАЛЕНДАРЬ!AG20=GRID!$B$3:$U$3),0))*GRID!$P$36,
ROUNDUP(INDEX(GRID!$B$18:$U$29,MATCH($P$7,GRID!$A$18:$A$29,0),MATCH(1,($U$2=GRID!$B$1:$U$1)*(КАЛЕНДАРЬ!AG20=GRID!$B$3:$U$3),0))*GRID!$P$36*(1-GRID!$P$37),0))</f>
        <v>129921</v>
      </c>
      <c r="Q162" s="57" t="s">
        <v>119</v>
      </c>
      <c r="R162" s="57" t="s">
        <v>119</v>
      </c>
      <c r="S162" s="57" t="s">
        <v>119</v>
      </c>
      <c r="T162" s="57" t="s">
        <v>119</v>
      </c>
    </row>
    <row r="163" spans="1:20">
      <c r="A163" s="148" t="s">
        <v>13</v>
      </c>
      <c r="B163" s="149">
        <v>18</v>
      </c>
      <c r="C163" s="8" cm="1">
        <f t="array" ref="C163">IF($I$2="Тариф для жителей ЮФО",
INDEX(GRID!$B$4:$U$15,MATCH($C$7,GRID!$A$4:$A$15,0),MATCH(1,($U$2=GRID!$B$1:$U$1)*(КАЛЕНДАРЬ!AG21=GRID!$B$3:$U$3),0))*GRID!$P$36,
ROUNDUP(INDEX(GRID!$B$4:$U$15,MATCH($C$7,GRID!$A$4:$A$15,0),MATCH(1,($U$2=GRID!$B$1:$U$1)*(КАЛЕНДАРЬ!AG21=GRID!$B$3:$U$3),0))*GRID!$P$36*(1-GRID!$P$37),0))</f>
        <v>23250</v>
      </c>
      <c r="D163" s="8" cm="1">
        <f t="array" ref="D163">IF($I$2="Тариф для жителей ЮФО",
INDEX(GRID!$B$18:$U$29,MATCH($C$7,GRID!$A$18:$A$29,0),MATCH(1,($U$2=GRID!$B$1:$U$1)*(КАЛЕНДАРЬ!AG21=GRID!$B$3:$U$3),0))*GRID!$P$36,
ROUNDUP(INDEX(GRID!$B$18:$U$29,MATCH($C$7,GRID!$A$18:$A$29,0),MATCH(1,($U$2=GRID!$B$1:$U$1)*(КАЛЕНДАРЬ!AG21=GRID!$B$3:$U$3),0))*GRID!$P$36*(1-GRID!$P$37),0))</f>
        <v>27900</v>
      </c>
      <c r="E163" s="8" cm="1">
        <f t="array" ref="E163">IF($I$2="Тариф для жителей ЮФО",
INDEX(GRID!$B$4:$U$15,MATCH($E$7,GRID!$A$4:$A$15,0),MATCH(1,($U$2=GRID!$B$1:$U$1)*(КАЛЕНДАРЬ!AG21=GRID!$B$3:$U$3),0))*GRID!$P$36,
ROUNDUP(INDEX(GRID!$B$4:$U$15,MATCH($E$7,GRID!$A$4:$A$15,0),MATCH(1,($U$2=GRID!$B$1:$U$1)*(КАЛЕНДАРЬ!AG21=GRID!$B$3:$U$3),0))*GRID!$P$36*(1-GRID!$P$37),0))</f>
        <v>27900</v>
      </c>
      <c r="F163" s="8" cm="1">
        <f t="array" ref="F163">IF($I$2="Тариф для жителей ЮФО",
INDEX(GRID!$B$18:$U$29,MATCH($E$7,GRID!$A$18:$A$29,0),MATCH(1,($U$2=GRID!$B$1:$U$1)*(КАЛЕНДАРЬ!AG21=GRID!$B$3:$U$3),0))*GRID!$P$36,
ROUNDUP(INDEX(GRID!$B$18:$U$29,MATCH($E$7,GRID!$A$18:$A$29,0),MATCH(1,($U$2=GRID!$B$1:$U$1)*(КАЛЕНДАРЬ!AG21=GRID!$B$3:$U$3),0))*GRID!$P$36*(1-GRID!$P$37),0))</f>
        <v>32550</v>
      </c>
      <c r="G163" s="57" t="s">
        <v>119</v>
      </c>
      <c r="H163" s="57" t="s">
        <v>119</v>
      </c>
      <c r="I163" s="8" cm="1">
        <f t="array" ref="I163">IF($I$2="Тариф для жителей ЮФО",
INDEX(GRID!$B$4:$U$15,MATCH($I$7,GRID!$A$4:$A$15,0),MATCH(1,($U$2=GRID!$B$1:$U$1)*(КАЛЕНДАРЬ!AG21=GRID!$B$3:$U$3),0))*GRID!$P$36,
ROUNDUP(INDEX(GRID!$B$4:$U$15,MATCH($I$7,GRID!$A$4:$A$15,0),MATCH(1,($U$2=GRID!$B$1:$U$1)*(КАЛЕНДАРЬ!AG21=GRID!$B$3:$U$3),0))*GRID!$P$36*(1-GRID!$P$37),0))</f>
        <v>36921</v>
      </c>
      <c r="J163" s="8" cm="1">
        <f t="array" ref="J163">IF($I$2="Тариф для жителей ЮФО",
INDEX(GRID!$B$18:$U$29,MATCH($I$7,GRID!$A$18:$A$29,0),MATCH(1,($U$2=GRID!$B$1:$U$1)*(КАЛЕНДАРЬ!AG21=GRID!$B$3:$U$3),0))*GRID!$P$36,
ROUNDUP(INDEX(GRID!$B$18:$U$29,MATCH($I$7,GRID!$A$18:$A$29,0),MATCH(1,($U$2=GRID!$B$1:$U$1)*(КАЛЕНДАРЬ!AG21=GRID!$B$3:$U$3),0))*GRID!$P$36*(1-GRID!$P$37),0))</f>
        <v>41571</v>
      </c>
      <c r="K163" s="57" t="s">
        <v>119</v>
      </c>
      <c r="L163" s="57" t="s">
        <v>119</v>
      </c>
      <c r="M163" s="8" cm="1">
        <f t="array" ref="M163">IF($I$2="Тариф для жителей ЮФО",
INDEX(GRID!$B$4:$U$15,MATCH($M$7,GRID!$A$4:$A$15,0),MATCH(1,($U$2=GRID!$B$1:$U$1)*(КАЛЕНДАРЬ!AG21=GRID!$B$3:$U$3),0))*GRID!$P$36,
ROUNDUP(INDEX(GRID!$B$4:$U$15,MATCH($M$7,GRID!$A$4:$A$15,0),MATCH(1,($U$2=GRID!$B$1:$U$1)*(КАЛЕНДАРЬ!AG21=GRID!$B$3:$U$3),0))*GRID!$P$36*(1-GRID!$P$37),0))</f>
        <v>60636</v>
      </c>
      <c r="N163" s="8" cm="1">
        <f t="array" ref="N163">IF($I$2="Тариф для жителей ЮФО",
INDEX(GRID!$B$18:$U$29,MATCH($M$7,GRID!$A$18:$A$29,0),MATCH(1,($U$2=GRID!$B$1:$U$1)*(КАЛЕНДАРЬ!AG21=GRID!$B$3:$U$3),0))*GRID!$P$36,
ROUNDUP(INDEX(GRID!$B$18:$U$29,MATCH($M$7,GRID!$A$18:$A$29,0),MATCH(1,($U$2=GRID!$B$1:$U$1)*(КАЛЕНДАРЬ!AG21=GRID!$B$3:$U$3),0))*GRID!$P$36*(1-GRID!$P$37),0))</f>
        <v>65286</v>
      </c>
      <c r="O163" s="57" t="s">
        <v>119</v>
      </c>
      <c r="P163" s="8" cm="1">
        <f t="array" ref="P163">IF($I$2="Тариф для жителей ЮФО",
INDEX(GRID!$B$18:$U$29,MATCH($P$7,GRID!$A$18:$A$29,0),MATCH(1,($U$2=GRID!$B$1:$U$1)*(КАЛЕНДАРЬ!AG21=GRID!$B$3:$U$3),0))*GRID!$P$36,
ROUNDUP(INDEX(GRID!$B$18:$U$29,MATCH($P$7,GRID!$A$18:$A$29,0),MATCH(1,($U$2=GRID!$B$1:$U$1)*(КАЛЕНДАРЬ!AG21=GRID!$B$3:$U$3),0))*GRID!$P$36*(1-GRID!$P$37),0))</f>
        <v>129921</v>
      </c>
      <c r="Q163" s="57" t="s">
        <v>119</v>
      </c>
      <c r="R163" s="57" t="s">
        <v>119</v>
      </c>
      <c r="S163" s="57" t="s">
        <v>119</v>
      </c>
      <c r="T163" s="57" t="s">
        <v>119</v>
      </c>
    </row>
    <row r="164" spans="1:20">
      <c r="A164" s="148" t="s">
        <v>14</v>
      </c>
      <c r="B164" s="149">
        <v>19</v>
      </c>
      <c r="C164" s="8" cm="1">
        <f t="array" ref="C164">IF($I$2="Тариф для жителей ЮФО",
INDEX(GRID!$B$4:$U$15,MATCH($C$7,GRID!$A$4:$A$15,0),MATCH(1,($U$2=GRID!$B$1:$U$1)*(КАЛЕНДАРЬ!AG22=GRID!$B$3:$U$3),0))*GRID!$P$36,
ROUNDUP(INDEX(GRID!$B$4:$U$15,MATCH($C$7,GRID!$A$4:$A$15,0),MATCH(1,($U$2=GRID!$B$1:$U$1)*(КАЛЕНДАРЬ!AG22=GRID!$B$3:$U$3),0))*GRID!$P$36*(1-GRID!$P$37),0))</f>
        <v>23250</v>
      </c>
      <c r="D164" s="8" cm="1">
        <f t="array" ref="D164">IF($I$2="Тариф для жителей ЮФО",
INDEX(GRID!$B$18:$U$29,MATCH($C$7,GRID!$A$18:$A$29,0),MATCH(1,($U$2=GRID!$B$1:$U$1)*(КАЛЕНДАРЬ!AG22=GRID!$B$3:$U$3),0))*GRID!$P$36,
ROUNDUP(INDEX(GRID!$B$18:$U$29,MATCH($C$7,GRID!$A$18:$A$29,0),MATCH(1,($U$2=GRID!$B$1:$U$1)*(КАЛЕНДАРЬ!AG22=GRID!$B$3:$U$3),0))*GRID!$P$36*(1-GRID!$P$37),0))</f>
        <v>27900</v>
      </c>
      <c r="E164" s="8" cm="1">
        <f t="array" ref="E164">IF($I$2="Тариф для жителей ЮФО",
INDEX(GRID!$B$4:$U$15,MATCH($E$7,GRID!$A$4:$A$15,0),MATCH(1,($U$2=GRID!$B$1:$U$1)*(КАЛЕНДАРЬ!AG22=GRID!$B$3:$U$3),0))*GRID!$P$36,
ROUNDUP(INDEX(GRID!$B$4:$U$15,MATCH($E$7,GRID!$A$4:$A$15,0),MATCH(1,($U$2=GRID!$B$1:$U$1)*(КАЛЕНДАРЬ!AG22=GRID!$B$3:$U$3),0))*GRID!$P$36*(1-GRID!$P$37),0))</f>
        <v>27900</v>
      </c>
      <c r="F164" s="8" cm="1">
        <f t="array" ref="F164">IF($I$2="Тариф для жителей ЮФО",
INDEX(GRID!$B$18:$U$29,MATCH($E$7,GRID!$A$18:$A$29,0),MATCH(1,($U$2=GRID!$B$1:$U$1)*(КАЛЕНДАРЬ!AG22=GRID!$B$3:$U$3),0))*GRID!$P$36,
ROUNDUP(INDEX(GRID!$B$18:$U$29,MATCH($E$7,GRID!$A$18:$A$29,0),MATCH(1,($U$2=GRID!$B$1:$U$1)*(КАЛЕНДАРЬ!AG22=GRID!$B$3:$U$3),0))*GRID!$P$36*(1-GRID!$P$37),0))</f>
        <v>32550</v>
      </c>
      <c r="G164" s="57" t="s">
        <v>119</v>
      </c>
      <c r="H164" s="57" t="s">
        <v>119</v>
      </c>
      <c r="I164" s="8" cm="1">
        <f t="array" ref="I164">IF($I$2="Тариф для жителей ЮФО",
INDEX(GRID!$B$4:$U$15,MATCH($I$7,GRID!$A$4:$A$15,0),MATCH(1,($U$2=GRID!$B$1:$U$1)*(КАЛЕНДАРЬ!AG22=GRID!$B$3:$U$3),0))*GRID!$P$36,
ROUNDUP(INDEX(GRID!$B$4:$U$15,MATCH($I$7,GRID!$A$4:$A$15,0),MATCH(1,($U$2=GRID!$B$1:$U$1)*(КАЛЕНДАРЬ!AG22=GRID!$B$3:$U$3),0))*GRID!$P$36*(1-GRID!$P$37),0))</f>
        <v>36921</v>
      </c>
      <c r="J164" s="8" cm="1">
        <f t="array" ref="J164">IF($I$2="Тариф для жителей ЮФО",
INDEX(GRID!$B$18:$U$29,MATCH($I$7,GRID!$A$18:$A$29,0),MATCH(1,($U$2=GRID!$B$1:$U$1)*(КАЛЕНДАРЬ!AG22=GRID!$B$3:$U$3),0))*GRID!$P$36,
ROUNDUP(INDEX(GRID!$B$18:$U$29,MATCH($I$7,GRID!$A$18:$A$29,0),MATCH(1,($U$2=GRID!$B$1:$U$1)*(КАЛЕНДАРЬ!AG22=GRID!$B$3:$U$3),0))*GRID!$P$36*(1-GRID!$P$37),0))</f>
        <v>41571</v>
      </c>
      <c r="K164" s="57" t="s">
        <v>119</v>
      </c>
      <c r="L164" s="57" t="s">
        <v>119</v>
      </c>
      <c r="M164" s="8" cm="1">
        <f t="array" ref="M164">IF($I$2="Тариф для жителей ЮФО",
INDEX(GRID!$B$4:$U$15,MATCH($M$7,GRID!$A$4:$A$15,0),MATCH(1,($U$2=GRID!$B$1:$U$1)*(КАЛЕНДАРЬ!AG22=GRID!$B$3:$U$3),0))*GRID!$P$36,
ROUNDUP(INDEX(GRID!$B$4:$U$15,MATCH($M$7,GRID!$A$4:$A$15,0),MATCH(1,($U$2=GRID!$B$1:$U$1)*(КАЛЕНДАРЬ!AG22=GRID!$B$3:$U$3),0))*GRID!$P$36*(1-GRID!$P$37),0))</f>
        <v>60636</v>
      </c>
      <c r="N164" s="8" cm="1">
        <f t="array" ref="N164">IF($I$2="Тариф для жителей ЮФО",
INDEX(GRID!$B$18:$U$29,MATCH($M$7,GRID!$A$18:$A$29,0),MATCH(1,($U$2=GRID!$B$1:$U$1)*(КАЛЕНДАРЬ!AG22=GRID!$B$3:$U$3),0))*GRID!$P$36,
ROUNDUP(INDEX(GRID!$B$18:$U$29,MATCH($M$7,GRID!$A$18:$A$29,0),MATCH(1,($U$2=GRID!$B$1:$U$1)*(КАЛЕНДАРЬ!AG22=GRID!$B$3:$U$3),0))*GRID!$P$36*(1-GRID!$P$37),0))</f>
        <v>65286</v>
      </c>
      <c r="O164" s="57" t="s">
        <v>119</v>
      </c>
      <c r="P164" s="8" cm="1">
        <f t="array" ref="P164">IF($I$2="Тариф для жителей ЮФО",
INDEX(GRID!$B$18:$U$29,MATCH($P$7,GRID!$A$18:$A$29,0),MATCH(1,($U$2=GRID!$B$1:$U$1)*(КАЛЕНДАРЬ!AG22=GRID!$B$3:$U$3),0))*GRID!$P$36,
ROUNDUP(INDEX(GRID!$B$18:$U$29,MATCH($P$7,GRID!$A$18:$A$29,0),MATCH(1,($U$2=GRID!$B$1:$U$1)*(КАЛЕНДАРЬ!AG22=GRID!$B$3:$U$3),0))*GRID!$P$36*(1-GRID!$P$37),0))</f>
        <v>129921</v>
      </c>
      <c r="Q164" s="57" t="s">
        <v>119</v>
      </c>
      <c r="R164" s="57" t="s">
        <v>119</v>
      </c>
      <c r="S164" s="57" t="s">
        <v>119</v>
      </c>
      <c r="T164" s="57" t="s">
        <v>119</v>
      </c>
    </row>
    <row r="165" spans="1:20">
      <c r="A165" s="148" t="s">
        <v>15</v>
      </c>
      <c r="B165" s="149">
        <v>20</v>
      </c>
      <c r="C165" s="8" cm="1">
        <f t="array" ref="C165">IF($I$2="Тариф для жителей ЮФО",
INDEX(GRID!$B$4:$U$15,MATCH($C$7,GRID!$A$4:$A$15,0),MATCH(1,($U$2=GRID!$B$1:$U$1)*(КАЛЕНДАРЬ!AG23=GRID!$B$3:$U$3),0))*GRID!$P$36,
ROUNDUP(INDEX(GRID!$B$4:$U$15,MATCH($C$7,GRID!$A$4:$A$15,0),MATCH(1,($U$2=GRID!$B$1:$U$1)*(КАЛЕНДАРЬ!AG23=GRID!$B$3:$U$3),0))*GRID!$P$36*(1-GRID!$P$37),0))</f>
        <v>23250</v>
      </c>
      <c r="D165" s="8" cm="1">
        <f t="array" ref="D165">IF($I$2="Тариф для жителей ЮФО",
INDEX(GRID!$B$18:$U$29,MATCH($C$7,GRID!$A$18:$A$29,0),MATCH(1,($U$2=GRID!$B$1:$U$1)*(КАЛЕНДАРЬ!AG23=GRID!$B$3:$U$3),0))*GRID!$P$36,
ROUNDUP(INDEX(GRID!$B$18:$U$29,MATCH($C$7,GRID!$A$18:$A$29,0),MATCH(1,($U$2=GRID!$B$1:$U$1)*(КАЛЕНДАРЬ!AG23=GRID!$B$3:$U$3),0))*GRID!$P$36*(1-GRID!$P$37),0))</f>
        <v>27900</v>
      </c>
      <c r="E165" s="8" cm="1">
        <f t="array" ref="E165">IF($I$2="Тариф для жителей ЮФО",
INDEX(GRID!$B$4:$U$15,MATCH($E$7,GRID!$A$4:$A$15,0),MATCH(1,($U$2=GRID!$B$1:$U$1)*(КАЛЕНДАРЬ!AG23=GRID!$B$3:$U$3),0))*GRID!$P$36,
ROUNDUP(INDEX(GRID!$B$4:$U$15,MATCH($E$7,GRID!$A$4:$A$15,0),MATCH(1,($U$2=GRID!$B$1:$U$1)*(КАЛЕНДАРЬ!AG23=GRID!$B$3:$U$3),0))*GRID!$P$36*(1-GRID!$P$37),0))</f>
        <v>27900</v>
      </c>
      <c r="F165" s="8" cm="1">
        <f t="array" ref="F165">IF($I$2="Тариф для жителей ЮФО",
INDEX(GRID!$B$18:$U$29,MATCH($E$7,GRID!$A$18:$A$29,0),MATCH(1,($U$2=GRID!$B$1:$U$1)*(КАЛЕНДАРЬ!AG23=GRID!$B$3:$U$3),0))*GRID!$P$36,
ROUNDUP(INDEX(GRID!$B$18:$U$29,MATCH($E$7,GRID!$A$18:$A$29,0),MATCH(1,($U$2=GRID!$B$1:$U$1)*(КАЛЕНДАРЬ!AG23=GRID!$B$3:$U$3),0))*GRID!$P$36*(1-GRID!$P$37),0))</f>
        <v>32550</v>
      </c>
      <c r="G165" s="57" t="s">
        <v>119</v>
      </c>
      <c r="H165" s="57" t="s">
        <v>119</v>
      </c>
      <c r="I165" s="8" cm="1">
        <f t="array" ref="I165">IF($I$2="Тариф для жителей ЮФО",
INDEX(GRID!$B$4:$U$15,MATCH($I$7,GRID!$A$4:$A$15,0),MATCH(1,($U$2=GRID!$B$1:$U$1)*(КАЛЕНДАРЬ!AG23=GRID!$B$3:$U$3),0))*GRID!$P$36,
ROUNDUP(INDEX(GRID!$B$4:$U$15,MATCH($I$7,GRID!$A$4:$A$15,0),MATCH(1,($U$2=GRID!$B$1:$U$1)*(КАЛЕНДАРЬ!AG23=GRID!$B$3:$U$3),0))*GRID!$P$36*(1-GRID!$P$37),0))</f>
        <v>36921</v>
      </c>
      <c r="J165" s="8" cm="1">
        <f t="array" ref="J165">IF($I$2="Тариф для жителей ЮФО",
INDEX(GRID!$B$18:$U$29,MATCH($I$7,GRID!$A$18:$A$29,0),MATCH(1,($U$2=GRID!$B$1:$U$1)*(КАЛЕНДАРЬ!AG23=GRID!$B$3:$U$3),0))*GRID!$P$36,
ROUNDUP(INDEX(GRID!$B$18:$U$29,MATCH($I$7,GRID!$A$18:$A$29,0),MATCH(1,($U$2=GRID!$B$1:$U$1)*(КАЛЕНДАРЬ!AG23=GRID!$B$3:$U$3),0))*GRID!$P$36*(1-GRID!$P$37),0))</f>
        <v>41571</v>
      </c>
      <c r="K165" s="57" t="s">
        <v>119</v>
      </c>
      <c r="L165" s="57" t="s">
        <v>119</v>
      </c>
      <c r="M165" s="8" cm="1">
        <f t="array" ref="M165">IF($I$2="Тариф для жителей ЮФО",
INDEX(GRID!$B$4:$U$15,MATCH($M$7,GRID!$A$4:$A$15,0),MATCH(1,($U$2=GRID!$B$1:$U$1)*(КАЛЕНДАРЬ!AG23=GRID!$B$3:$U$3),0))*GRID!$P$36,
ROUNDUP(INDEX(GRID!$B$4:$U$15,MATCH($M$7,GRID!$A$4:$A$15,0),MATCH(1,($U$2=GRID!$B$1:$U$1)*(КАЛЕНДАРЬ!AG23=GRID!$B$3:$U$3),0))*GRID!$P$36*(1-GRID!$P$37),0))</f>
        <v>60636</v>
      </c>
      <c r="N165" s="8" cm="1">
        <f t="array" ref="N165">IF($I$2="Тариф для жителей ЮФО",
INDEX(GRID!$B$18:$U$29,MATCH($M$7,GRID!$A$18:$A$29,0),MATCH(1,($U$2=GRID!$B$1:$U$1)*(КАЛЕНДАРЬ!AG23=GRID!$B$3:$U$3),0))*GRID!$P$36,
ROUNDUP(INDEX(GRID!$B$18:$U$29,MATCH($M$7,GRID!$A$18:$A$29,0),MATCH(1,($U$2=GRID!$B$1:$U$1)*(КАЛЕНДАРЬ!AG23=GRID!$B$3:$U$3),0))*GRID!$P$36*(1-GRID!$P$37),0))</f>
        <v>65286</v>
      </c>
      <c r="O165" s="57" t="s">
        <v>119</v>
      </c>
      <c r="P165" s="8" cm="1">
        <f t="array" ref="P165">IF($I$2="Тариф для жителей ЮФО",
INDEX(GRID!$B$18:$U$29,MATCH($P$7,GRID!$A$18:$A$29,0),MATCH(1,($U$2=GRID!$B$1:$U$1)*(КАЛЕНДАРЬ!AG23=GRID!$B$3:$U$3),0))*GRID!$P$36,
ROUNDUP(INDEX(GRID!$B$18:$U$29,MATCH($P$7,GRID!$A$18:$A$29,0),MATCH(1,($U$2=GRID!$B$1:$U$1)*(КАЛЕНДАРЬ!AG23=GRID!$B$3:$U$3),0))*GRID!$P$36*(1-GRID!$P$37),0))</f>
        <v>129921</v>
      </c>
      <c r="Q165" s="57" t="s">
        <v>119</v>
      </c>
      <c r="R165" s="57" t="s">
        <v>119</v>
      </c>
      <c r="S165" s="57" t="s">
        <v>119</v>
      </c>
      <c r="T165" s="57" t="s">
        <v>119</v>
      </c>
    </row>
    <row r="166" spans="1:20">
      <c r="A166" s="148" t="s">
        <v>16</v>
      </c>
      <c r="B166" s="149">
        <v>21</v>
      </c>
      <c r="C166" s="8" cm="1">
        <f t="array" ref="C166">IF($I$2="Тариф для жителей ЮФО",
INDEX(GRID!$B$4:$U$15,MATCH($C$7,GRID!$A$4:$A$15,0),MATCH(1,($U$2=GRID!$B$1:$U$1)*(КАЛЕНДАРЬ!AG24=GRID!$B$3:$U$3),0))*GRID!$P$36,
ROUNDUP(INDEX(GRID!$B$4:$U$15,MATCH($C$7,GRID!$A$4:$A$15,0),MATCH(1,($U$2=GRID!$B$1:$U$1)*(КАЛЕНДАРЬ!AG24=GRID!$B$3:$U$3),0))*GRID!$P$36*(1-GRID!$P$37),0))</f>
        <v>23250</v>
      </c>
      <c r="D166" s="8" cm="1">
        <f t="array" ref="D166">IF($I$2="Тариф для жителей ЮФО",
INDEX(GRID!$B$18:$U$29,MATCH($C$7,GRID!$A$18:$A$29,0),MATCH(1,($U$2=GRID!$B$1:$U$1)*(КАЛЕНДАРЬ!AG24=GRID!$B$3:$U$3),0))*GRID!$P$36,
ROUNDUP(INDEX(GRID!$B$18:$U$29,MATCH($C$7,GRID!$A$18:$A$29,0),MATCH(1,($U$2=GRID!$B$1:$U$1)*(КАЛЕНДАРЬ!AG24=GRID!$B$3:$U$3),0))*GRID!$P$36*(1-GRID!$P$37),0))</f>
        <v>27900</v>
      </c>
      <c r="E166" s="8" cm="1">
        <f t="array" ref="E166">IF($I$2="Тариф для жителей ЮФО",
INDEX(GRID!$B$4:$U$15,MATCH($E$7,GRID!$A$4:$A$15,0),MATCH(1,($U$2=GRID!$B$1:$U$1)*(КАЛЕНДАРЬ!AG24=GRID!$B$3:$U$3),0))*GRID!$P$36,
ROUNDUP(INDEX(GRID!$B$4:$U$15,MATCH($E$7,GRID!$A$4:$A$15,0),MATCH(1,($U$2=GRID!$B$1:$U$1)*(КАЛЕНДАРЬ!AG24=GRID!$B$3:$U$3),0))*GRID!$P$36*(1-GRID!$P$37),0))</f>
        <v>27900</v>
      </c>
      <c r="F166" s="8" cm="1">
        <f t="array" ref="F166">IF($I$2="Тариф для жителей ЮФО",
INDEX(GRID!$B$18:$U$29,MATCH($E$7,GRID!$A$18:$A$29,0),MATCH(1,($U$2=GRID!$B$1:$U$1)*(КАЛЕНДАРЬ!AG24=GRID!$B$3:$U$3),0))*GRID!$P$36,
ROUNDUP(INDEX(GRID!$B$18:$U$29,MATCH($E$7,GRID!$A$18:$A$29,0),MATCH(1,($U$2=GRID!$B$1:$U$1)*(КАЛЕНДАРЬ!AG24=GRID!$B$3:$U$3),0))*GRID!$P$36*(1-GRID!$P$37),0))</f>
        <v>32550</v>
      </c>
      <c r="G166" s="57" t="s">
        <v>119</v>
      </c>
      <c r="H166" s="57" t="s">
        <v>119</v>
      </c>
      <c r="I166" s="8" cm="1">
        <f t="array" ref="I166">IF($I$2="Тариф для жителей ЮФО",
INDEX(GRID!$B$4:$U$15,MATCH($I$7,GRID!$A$4:$A$15,0),MATCH(1,($U$2=GRID!$B$1:$U$1)*(КАЛЕНДАРЬ!AG24=GRID!$B$3:$U$3),0))*GRID!$P$36,
ROUNDUP(INDEX(GRID!$B$4:$U$15,MATCH($I$7,GRID!$A$4:$A$15,0),MATCH(1,($U$2=GRID!$B$1:$U$1)*(КАЛЕНДАРЬ!AG24=GRID!$B$3:$U$3),0))*GRID!$P$36*(1-GRID!$P$37),0))</f>
        <v>36921</v>
      </c>
      <c r="J166" s="8" cm="1">
        <f t="array" ref="J166">IF($I$2="Тариф для жителей ЮФО",
INDEX(GRID!$B$18:$U$29,MATCH($I$7,GRID!$A$18:$A$29,0),MATCH(1,($U$2=GRID!$B$1:$U$1)*(КАЛЕНДАРЬ!AG24=GRID!$B$3:$U$3),0))*GRID!$P$36,
ROUNDUP(INDEX(GRID!$B$18:$U$29,MATCH($I$7,GRID!$A$18:$A$29,0),MATCH(1,($U$2=GRID!$B$1:$U$1)*(КАЛЕНДАРЬ!AG24=GRID!$B$3:$U$3),0))*GRID!$P$36*(1-GRID!$P$37),0))</f>
        <v>41571</v>
      </c>
      <c r="K166" s="57" t="s">
        <v>119</v>
      </c>
      <c r="L166" s="57" t="s">
        <v>119</v>
      </c>
      <c r="M166" s="8" cm="1">
        <f t="array" ref="M166">IF($I$2="Тариф для жителей ЮФО",
INDEX(GRID!$B$4:$U$15,MATCH($M$7,GRID!$A$4:$A$15,0),MATCH(1,($U$2=GRID!$B$1:$U$1)*(КАЛЕНДАРЬ!AG24=GRID!$B$3:$U$3),0))*GRID!$P$36,
ROUNDUP(INDEX(GRID!$B$4:$U$15,MATCH($M$7,GRID!$A$4:$A$15,0),MATCH(1,($U$2=GRID!$B$1:$U$1)*(КАЛЕНДАРЬ!AG24=GRID!$B$3:$U$3),0))*GRID!$P$36*(1-GRID!$P$37),0))</f>
        <v>60636</v>
      </c>
      <c r="N166" s="8" cm="1">
        <f t="array" ref="N166">IF($I$2="Тариф для жителей ЮФО",
INDEX(GRID!$B$18:$U$29,MATCH($M$7,GRID!$A$18:$A$29,0),MATCH(1,($U$2=GRID!$B$1:$U$1)*(КАЛЕНДАРЬ!AG24=GRID!$B$3:$U$3),0))*GRID!$P$36,
ROUNDUP(INDEX(GRID!$B$18:$U$29,MATCH($M$7,GRID!$A$18:$A$29,0),MATCH(1,($U$2=GRID!$B$1:$U$1)*(КАЛЕНДАРЬ!AG24=GRID!$B$3:$U$3),0))*GRID!$P$36*(1-GRID!$P$37),0))</f>
        <v>65286</v>
      </c>
      <c r="O166" s="57" t="s">
        <v>119</v>
      </c>
      <c r="P166" s="8" cm="1">
        <f t="array" ref="P166">IF($I$2="Тариф для жителей ЮФО",
INDEX(GRID!$B$18:$U$29,MATCH($P$7,GRID!$A$18:$A$29,0),MATCH(1,($U$2=GRID!$B$1:$U$1)*(КАЛЕНДАРЬ!AG24=GRID!$B$3:$U$3),0))*GRID!$P$36,
ROUNDUP(INDEX(GRID!$B$18:$U$29,MATCH($P$7,GRID!$A$18:$A$29,0),MATCH(1,($U$2=GRID!$B$1:$U$1)*(КАЛЕНДАРЬ!AG24=GRID!$B$3:$U$3),0))*GRID!$P$36*(1-GRID!$P$37),0))</f>
        <v>129921</v>
      </c>
      <c r="Q166" s="57" t="s">
        <v>119</v>
      </c>
      <c r="R166" s="57" t="s">
        <v>119</v>
      </c>
      <c r="S166" s="57" t="s">
        <v>119</v>
      </c>
      <c r="T166" s="57" t="s">
        <v>119</v>
      </c>
    </row>
    <row r="167" spans="1:20">
      <c r="A167" s="148" t="s">
        <v>17</v>
      </c>
      <c r="B167" s="149">
        <v>22</v>
      </c>
      <c r="C167" s="8" cm="1">
        <f t="array" ref="C167">IF($I$2="Тариф для жителей ЮФО",
INDEX(GRID!$B$4:$U$15,MATCH($C$7,GRID!$A$4:$A$15,0),MATCH(1,($U$2=GRID!$B$1:$U$1)*(КАЛЕНДАРЬ!AG25=GRID!$B$3:$U$3),0))*GRID!$P$36,
ROUNDUP(INDEX(GRID!$B$4:$U$15,MATCH($C$7,GRID!$A$4:$A$15,0),MATCH(1,($U$2=GRID!$B$1:$U$1)*(КАЛЕНДАРЬ!AG25=GRID!$B$3:$U$3),0))*GRID!$P$36*(1-GRID!$P$37),0))</f>
        <v>23250</v>
      </c>
      <c r="D167" s="8" cm="1">
        <f t="array" ref="D167">IF($I$2="Тариф для жителей ЮФО",
INDEX(GRID!$B$18:$U$29,MATCH($C$7,GRID!$A$18:$A$29,0),MATCH(1,($U$2=GRID!$B$1:$U$1)*(КАЛЕНДАРЬ!AG25=GRID!$B$3:$U$3),0))*GRID!$P$36,
ROUNDUP(INDEX(GRID!$B$18:$U$29,MATCH($C$7,GRID!$A$18:$A$29,0),MATCH(1,($U$2=GRID!$B$1:$U$1)*(КАЛЕНДАРЬ!AG25=GRID!$B$3:$U$3),0))*GRID!$P$36*(1-GRID!$P$37),0))</f>
        <v>27900</v>
      </c>
      <c r="E167" s="8" cm="1">
        <f t="array" ref="E167">IF($I$2="Тариф для жителей ЮФО",
INDEX(GRID!$B$4:$U$15,MATCH($E$7,GRID!$A$4:$A$15,0),MATCH(1,($U$2=GRID!$B$1:$U$1)*(КАЛЕНДАРЬ!AG25=GRID!$B$3:$U$3),0))*GRID!$P$36,
ROUNDUP(INDEX(GRID!$B$4:$U$15,MATCH($E$7,GRID!$A$4:$A$15,0),MATCH(1,($U$2=GRID!$B$1:$U$1)*(КАЛЕНДАРЬ!AG25=GRID!$B$3:$U$3),0))*GRID!$P$36*(1-GRID!$P$37),0))</f>
        <v>27900</v>
      </c>
      <c r="F167" s="8" cm="1">
        <f t="array" ref="F167">IF($I$2="Тариф для жителей ЮФО",
INDEX(GRID!$B$18:$U$29,MATCH($E$7,GRID!$A$18:$A$29,0),MATCH(1,($U$2=GRID!$B$1:$U$1)*(КАЛЕНДАРЬ!AG25=GRID!$B$3:$U$3),0))*GRID!$P$36,
ROUNDUP(INDEX(GRID!$B$18:$U$29,MATCH($E$7,GRID!$A$18:$A$29,0),MATCH(1,($U$2=GRID!$B$1:$U$1)*(КАЛЕНДАРЬ!AG25=GRID!$B$3:$U$3),0))*GRID!$P$36*(1-GRID!$P$37),0))</f>
        <v>32550</v>
      </c>
      <c r="G167" s="57" t="s">
        <v>119</v>
      </c>
      <c r="H167" s="57" t="s">
        <v>119</v>
      </c>
      <c r="I167" s="8" cm="1">
        <f t="array" ref="I167">IF($I$2="Тариф для жителей ЮФО",
INDEX(GRID!$B$4:$U$15,MATCH($I$7,GRID!$A$4:$A$15,0),MATCH(1,($U$2=GRID!$B$1:$U$1)*(КАЛЕНДАРЬ!AG25=GRID!$B$3:$U$3),0))*GRID!$P$36,
ROUNDUP(INDEX(GRID!$B$4:$U$15,MATCH($I$7,GRID!$A$4:$A$15,0),MATCH(1,($U$2=GRID!$B$1:$U$1)*(КАЛЕНДАРЬ!AG25=GRID!$B$3:$U$3),0))*GRID!$P$36*(1-GRID!$P$37),0))</f>
        <v>36921</v>
      </c>
      <c r="J167" s="8" cm="1">
        <f t="array" ref="J167">IF($I$2="Тариф для жителей ЮФО",
INDEX(GRID!$B$18:$U$29,MATCH($I$7,GRID!$A$18:$A$29,0),MATCH(1,($U$2=GRID!$B$1:$U$1)*(КАЛЕНДАРЬ!AG25=GRID!$B$3:$U$3),0))*GRID!$P$36,
ROUNDUP(INDEX(GRID!$B$18:$U$29,MATCH($I$7,GRID!$A$18:$A$29,0),MATCH(1,($U$2=GRID!$B$1:$U$1)*(КАЛЕНДАРЬ!AG25=GRID!$B$3:$U$3),0))*GRID!$P$36*(1-GRID!$P$37),0))</f>
        <v>41571</v>
      </c>
      <c r="K167" s="57" t="s">
        <v>119</v>
      </c>
      <c r="L167" s="57" t="s">
        <v>119</v>
      </c>
      <c r="M167" s="8" cm="1">
        <f t="array" ref="M167">IF($I$2="Тариф для жителей ЮФО",
INDEX(GRID!$B$4:$U$15,MATCH($M$7,GRID!$A$4:$A$15,0),MATCH(1,($U$2=GRID!$B$1:$U$1)*(КАЛЕНДАРЬ!AG25=GRID!$B$3:$U$3),0))*GRID!$P$36,
ROUNDUP(INDEX(GRID!$B$4:$U$15,MATCH($M$7,GRID!$A$4:$A$15,0),MATCH(1,($U$2=GRID!$B$1:$U$1)*(КАЛЕНДАРЬ!AG25=GRID!$B$3:$U$3),0))*GRID!$P$36*(1-GRID!$P$37),0))</f>
        <v>60636</v>
      </c>
      <c r="N167" s="8" cm="1">
        <f t="array" ref="N167">IF($I$2="Тариф для жителей ЮФО",
INDEX(GRID!$B$18:$U$29,MATCH($M$7,GRID!$A$18:$A$29,0),MATCH(1,($U$2=GRID!$B$1:$U$1)*(КАЛЕНДАРЬ!AG25=GRID!$B$3:$U$3),0))*GRID!$P$36,
ROUNDUP(INDEX(GRID!$B$18:$U$29,MATCH($M$7,GRID!$A$18:$A$29,0),MATCH(1,($U$2=GRID!$B$1:$U$1)*(КАЛЕНДАРЬ!AG25=GRID!$B$3:$U$3),0))*GRID!$P$36*(1-GRID!$P$37),0))</f>
        <v>65286</v>
      </c>
      <c r="O167" s="57" t="s">
        <v>119</v>
      </c>
      <c r="P167" s="8" cm="1">
        <f t="array" ref="P167">IF($I$2="Тариф для жителей ЮФО",
INDEX(GRID!$B$18:$U$29,MATCH($P$7,GRID!$A$18:$A$29,0),MATCH(1,($U$2=GRID!$B$1:$U$1)*(КАЛЕНДАРЬ!AG25=GRID!$B$3:$U$3),0))*GRID!$P$36,
ROUNDUP(INDEX(GRID!$B$18:$U$29,MATCH($P$7,GRID!$A$18:$A$29,0),MATCH(1,($U$2=GRID!$B$1:$U$1)*(КАЛЕНДАРЬ!AG25=GRID!$B$3:$U$3),0))*GRID!$P$36*(1-GRID!$P$37),0))</f>
        <v>129921</v>
      </c>
      <c r="Q167" s="57" t="s">
        <v>119</v>
      </c>
      <c r="R167" s="57" t="s">
        <v>119</v>
      </c>
      <c r="S167" s="57" t="s">
        <v>119</v>
      </c>
      <c r="T167" s="57" t="s">
        <v>119</v>
      </c>
    </row>
    <row r="168" spans="1:20">
      <c r="A168" s="148" t="s">
        <v>11</v>
      </c>
      <c r="B168" s="149">
        <v>23</v>
      </c>
      <c r="C168" s="8" cm="1">
        <f t="array" ref="C168">IF($I$2="Тариф для жителей ЮФО",
INDEX(GRID!$B$4:$U$15,MATCH($C$7,GRID!$A$4:$A$15,0),MATCH(1,($U$2=GRID!$B$1:$U$1)*(КАЛЕНДАРЬ!AG26=GRID!$B$3:$U$3),0))*GRID!$P$36,
ROUNDUP(INDEX(GRID!$B$4:$U$15,MATCH($C$7,GRID!$A$4:$A$15,0),MATCH(1,($U$2=GRID!$B$1:$U$1)*(КАЛЕНДАРЬ!AG26=GRID!$B$3:$U$3),0))*GRID!$P$36*(1-GRID!$P$37),0))</f>
        <v>23250</v>
      </c>
      <c r="D168" s="8" cm="1">
        <f t="array" ref="D168">IF($I$2="Тариф для жителей ЮФО",
INDEX(GRID!$B$18:$U$29,MATCH($C$7,GRID!$A$18:$A$29,0),MATCH(1,($U$2=GRID!$B$1:$U$1)*(КАЛЕНДАРЬ!AG26=GRID!$B$3:$U$3),0))*GRID!$P$36,
ROUNDUP(INDEX(GRID!$B$18:$U$29,MATCH($C$7,GRID!$A$18:$A$29,0),MATCH(1,($U$2=GRID!$B$1:$U$1)*(КАЛЕНДАРЬ!AG26=GRID!$B$3:$U$3),0))*GRID!$P$36*(1-GRID!$P$37),0))</f>
        <v>27900</v>
      </c>
      <c r="E168" s="8" cm="1">
        <f t="array" ref="E168">IF($I$2="Тариф для жителей ЮФО",
INDEX(GRID!$B$4:$U$15,MATCH($E$7,GRID!$A$4:$A$15,0),MATCH(1,($U$2=GRID!$B$1:$U$1)*(КАЛЕНДАРЬ!AG26=GRID!$B$3:$U$3),0))*GRID!$P$36,
ROUNDUP(INDEX(GRID!$B$4:$U$15,MATCH($E$7,GRID!$A$4:$A$15,0),MATCH(1,($U$2=GRID!$B$1:$U$1)*(КАЛЕНДАРЬ!AG26=GRID!$B$3:$U$3),0))*GRID!$P$36*(1-GRID!$P$37),0))</f>
        <v>27900</v>
      </c>
      <c r="F168" s="8" cm="1">
        <f t="array" ref="F168">IF($I$2="Тариф для жителей ЮФО",
INDEX(GRID!$B$18:$U$29,MATCH($E$7,GRID!$A$18:$A$29,0),MATCH(1,($U$2=GRID!$B$1:$U$1)*(КАЛЕНДАРЬ!AG26=GRID!$B$3:$U$3),0))*GRID!$P$36,
ROUNDUP(INDEX(GRID!$B$18:$U$29,MATCH($E$7,GRID!$A$18:$A$29,0),MATCH(1,($U$2=GRID!$B$1:$U$1)*(КАЛЕНДАРЬ!AG26=GRID!$B$3:$U$3),0))*GRID!$P$36*(1-GRID!$P$37),0))</f>
        <v>32550</v>
      </c>
      <c r="G168" s="57" t="s">
        <v>119</v>
      </c>
      <c r="H168" s="57" t="s">
        <v>119</v>
      </c>
      <c r="I168" s="8" cm="1">
        <f t="array" ref="I168">IF($I$2="Тариф для жителей ЮФО",
INDEX(GRID!$B$4:$U$15,MATCH($I$7,GRID!$A$4:$A$15,0),MATCH(1,($U$2=GRID!$B$1:$U$1)*(КАЛЕНДАРЬ!AG26=GRID!$B$3:$U$3),0))*GRID!$P$36,
ROUNDUP(INDEX(GRID!$B$4:$U$15,MATCH($I$7,GRID!$A$4:$A$15,0),MATCH(1,($U$2=GRID!$B$1:$U$1)*(КАЛЕНДАРЬ!AG26=GRID!$B$3:$U$3),0))*GRID!$P$36*(1-GRID!$P$37),0))</f>
        <v>36921</v>
      </c>
      <c r="J168" s="8" cm="1">
        <f t="array" ref="J168">IF($I$2="Тариф для жителей ЮФО",
INDEX(GRID!$B$18:$U$29,MATCH($I$7,GRID!$A$18:$A$29,0),MATCH(1,($U$2=GRID!$B$1:$U$1)*(КАЛЕНДАРЬ!AG26=GRID!$B$3:$U$3),0))*GRID!$P$36,
ROUNDUP(INDEX(GRID!$B$18:$U$29,MATCH($I$7,GRID!$A$18:$A$29,0),MATCH(1,($U$2=GRID!$B$1:$U$1)*(КАЛЕНДАРЬ!AG26=GRID!$B$3:$U$3),0))*GRID!$P$36*(1-GRID!$P$37),0))</f>
        <v>41571</v>
      </c>
      <c r="K168" s="57" t="s">
        <v>119</v>
      </c>
      <c r="L168" s="57" t="s">
        <v>119</v>
      </c>
      <c r="M168" s="8" cm="1">
        <f t="array" ref="M168">IF($I$2="Тариф для жителей ЮФО",
INDEX(GRID!$B$4:$U$15,MATCH($M$7,GRID!$A$4:$A$15,0),MATCH(1,($U$2=GRID!$B$1:$U$1)*(КАЛЕНДАРЬ!AG26=GRID!$B$3:$U$3),0))*GRID!$P$36,
ROUNDUP(INDEX(GRID!$B$4:$U$15,MATCH($M$7,GRID!$A$4:$A$15,0),MATCH(1,($U$2=GRID!$B$1:$U$1)*(КАЛЕНДАРЬ!AG26=GRID!$B$3:$U$3),0))*GRID!$P$36*(1-GRID!$P$37),0))</f>
        <v>60636</v>
      </c>
      <c r="N168" s="8" cm="1">
        <f t="array" ref="N168">IF($I$2="Тариф для жителей ЮФО",
INDEX(GRID!$B$18:$U$29,MATCH($M$7,GRID!$A$18:$A$29,0),MATCH(1,($U$2=GRID!$B$1:$U$1)*(КАЛЕНДАРЬ!AG26=GRID!$B$3:$U$3),0))*GRID!$P$36,
ROUNDUP(INDEX(GRID!$B$18:$U$29,MATCH($M$7,GRID!$A$18:$A$29,0),MATCH(1,($U$2=GRID!$B$1:$U$1)*(КАЛЕНДАРЬ!AG26=GRID!$B$3:$U$3),0))*GRID!$P$36*(1-GRID!$P$37),0))</f>
        <v>65286</v>
      </c>
      <c r="O168" s="57" t="s">
        <v>119</v>
      </c>
      <c r="P168" s="8" cm="1">
        <f t="array" ref="P168">IF($I$2="Тариф для жителей ЮФО",
INDEX(GRID!$B$18:$U$29,MATCH($P$7,GRID!$A$18:$A$29,0),MATCH(1,($U$2=GRID!$B$1:$U$1)*(КАЛЕНДАРЬ!AG26=GRID!$B$3:$U$3),0))*GRID!$P$36,
ROUNDUP(INDEX(GRID!$B$18:$U$29,MATCH($P$7,GRID!$A$18:$A$29,0),MATCH(1,($U$2=GRID!$B$1:$U$1)*(КАЛЕНДАРЬ!AG26=GRID!$B$3:$U$3),0))*GRID!$P$36*(1-GRID!$P$37),0))</f>
        <v>129921</v>
      </c>
      <c r="Q168" s="57" t="s">
        <v>119</v>
      </c>
      <c r="R168" s="57" t="s">
        <v>119</v>
      </c>
      <c r="S168" s="57" t="s">
        <v>119</v>
      </c>
      <c r="T168" s="57" t="s">
        <v>119</v>
      </c>
    </row>
    <row r="169" spans="1:20">
      <c r="A169" s="148" t="s">
        <v>12</v>
      </c>
      <c r="B169" s="149">
        <v>24</v>
      </c>
      <c r="C169" s="8" cm="1">
        <f t="array" ref="C169">IF($I$2="Тариф для жителей ЮФО",
INDEX(GRID!$B$4:$U$15,MATCH($C$7,GRID!$A$4:$A$15,0),MATCH(1,($U$2=GRID!$B$1:$U$1)*(КАЛЕНДАРЬ!AG27=GRID!$B$3:$U$3),0))*GRID!$P$36,
ROUNDUP(INDEX(GRID!$B$4:$U$15,MATCH($C$7,GRID!$A$4:$A$15,0),MATCH(1,($U$2=GRID!$B$1:$U$1)*(КАЛЕНДАРЬ!AG27=GRID!$B$3:$U$3),0))*GRID!$P$36*(1-GRID!$P$37),0))</f>
        <v>23250</v>
      </c>
      <c r="D169" s="8" cm="1">
        <f t="array" ref="D169">IF($I$2="Тариф для жителей ЮФО",
INDEX(GRID!$B$18:$U$29,MATCH($C$7,GRID!$A$18:$A$29,0),MATCH(1,($U$2=GRID!$B$1:$U$1)*(КАЛЕНДАРЬ!AG27=GRID!$B$3:$U$3),0))*GRID!$P$36,
ROUNDUP(INDEX(GRID!$B$18:$U$29,MATCH($C$7,GRID!$A$18:$A$29,0),MATCH(1,($U$2=GRID!$B$1:$U$1)*(КАЛЕНДАРЬ!AG27=GRID!$B$3:$U$3),0))*GRID!$P$36*(1-GRID!$P$37),0))</f>
        <v>27900</v>
      </c>
      <c r="E169" s="8" cm="1">
        <f t="array" ref="E169">IF($I$2="Тариф для жителей ЮФО",
INDEX(GRID!$B$4:$U$15,MATCH($E$7,GRID!$A$4:$A$15,0),MATCH(1,($U$2=GRID!$B$1:$U$1)*(КАЛЕНДАРЬ!AG27=GRID!$B$3:$U$3),0))*GRID!$P$36,
ROUNDUP(INDEX(GRID!$B$4:$U$15,MATCH($E$7,GRID!$A$4:$A$15,0),MATCH(1,($U$2=GRID!$B$1:$U$1)*(КАЛЕНДАРЬ!AG27=GRID!$B$3:$U$3),0))*GRID!$P$36*(1-GRID!$P$37),0))</f>
        <v>27900</v>
      </c>
      <c r="F169" s="8" cm="1">
        <f t="array" ref="F169">IF($I$2="Тариф для жителей ЮФО",
INDEX(GRID!$B$18:$U$29,MATCH($E$7,GRID!$A$18:$A$29,0),MATCH(1,($U$2=GRID!$B$1:$U$1)*(КАЛЕНДАРЬ!AG27=GRID!$B$3:$U$3),0))*GRID!$P$36,
ROUNDUP(INDEX(GRID!$B$18:$U$29,MATCH($E$7,GRID!$A$18:$A$29,0),MATCH(1,($U$2=GRID!$B$1:$U$1)*(КАЛЕНДАРЬ!AG27=GRID!$B$3:$U$3),0))*GRID!$P$36*(1-GRID!$P$37),0))</f>
        <v>32550</v>
      </c>
      <c r="G169" s="57" t="s">
        <v>119</v>
      </c>
      <c r="H169" s="57" t="s">
        <v>119</v>
      </c>
      <c r="I169" s="8" cm="1">
        <f t="array" ref="I169">IF($I$2="Тариф для жителей ЮФО",
INDEX(GRID!$B$4:$U$15,MATCH($I$7,GRID!$A$4:$A$15,0),MATCH(1,($U$2=GRID!$B$1:$U$1)*(КАЛЕНДАРЬ!AG27=GRID!$B$3:$U$3),0))*GRID!$P$36,
ROUNDUP(INDEX(GRID!$B$4:$U$15,MATCH($I$7,GRID!$A$4:$A$15,0),MATCH(1,($U$2=GRID!$B$1:$U$1)*(КАЛЕНДАРЬ!AG27=GRID!$B$3:$U$3),0))*GRID!$P$36*(1-GRID!$P$37),0))</f>
        <v>36921</v>
      </c>
      <c r="J169" s="8" cm="1">
        <f t="array" ref="J169">IF($I$2="Тариф для жителей ЮФО",
INDEX(GRID!$B$18:$U$29,MATCH($I$7,GRID!$A$18:$A$29,0),MATCH(1,($U$2=GRID!$B$1:$U$1)*(КАЛЕНДАРЬ!AG27=GRID!$B$3:$U$3),0))*GRID!$P$36,
ROUNDUP(INDEX(GRID!$B$18:$U$29,MATCH($I$7,GRID!$A$18:$A$29,0),MATCH(1,($U$2=GRID!$B$1:$U$1)*(КАЛЕНДАРЬ!AG27=GRID!$B$3:$U$3),0))*GRID!$P$36*(1-GRID!$P$37),0))</f>
        <v>41571</v>
      </c>
      <c r="K169" s="57" t="s">
        <v>119</v>
      </c>
      <c r="L169" s="57" t="s">
        <v>119</v>
      </c>
      <c r="M169" s="8" cm="1">
        <f t="array" ref="M169">IF($I$2="Тариф для жителей ЮФО",
INDEX(GRID!$B$4:$U$15,MATCH($M$7,GRID!$A$4:$A$15,0),MATCH(1,($U$2=GRID!$B$1:$U$1)*(КАЛЕНДАРЬ!AG27=GRID!$B$3:$U$3),0))*GRID!$P$36,
ROUNDUP(INDEX(GRID!$B$4:$U$15,MATCH($M$7,GRID!$A$4:$A$15,0),MATCH(1,($U$2=GRID!$B$1:$U$1)*(КАЛЕНДАРЬ!AG27=GRID!$B$3:$U$3),0))*GRID!$P$36*(1-GRID!$P$37),0))</f>
        <v>60636</v>
      </c>
      <c r="N169" s="8" cm="1">
        <f t="array" ref="N169">IF($I$2="Тариф для жителей ЮФО",
INDEX(GRID!$B$18:$U$29,MATCH($M$7,GRID!$A$18:$A$29,0),MATCH(1,($U$2=GRID!$B$1:$U$1)*(КАЛЕНДАРЬ!AG27=GRID!$B$3:$U$3),0))*GRID!$P$36,
ROUNDUP(INDEX(GRID!$B$18:$U$29,MATCH($M$7,GRID!$A$18:$A$29,0),MATCH(1,($U$2=GRID!$B$1:$U$1)*(КАЛЕНДАРЬ!AG27=GRID!$B$3:$U$3),0))*GRID!$P$36*(1-GRID!$P$37),0))</f>
        <v>65286</v>
      </c>
      <c r="O169" s="57" t="s">
        <v>119</v>
      </c>
      <c r="P169" s="8" cm="1">
        <f t="array" ref="P169">IF($I$2="Тариф для жителей ЮФО",
INDEX(GRID!$B$18:$U$29,MATCH($P$7,GRID!$A$18:$A$29,0),MATCH(1,($U$2=GRID!$B$1:$U$1)*(КАЛЕНДАРЬ!AG27=GRID!$B$3:$U$3),0))*GRID!$P$36,
ROUNDUP(INDEX(GRID!$B$18:$U$29,MATCH($P$7,GRID!$A$18:$A$29,0),MATCH(1,($U$2=GRID!$B$1:$U$1)*(КАЛЕНДАРЬ!AG27=GRID!$B$3:$U$3),0))*GRID!$P$36*(1-GRID!$P$37),0))</f>
        <v>129921</v>
      </c>
      <c r="Q169" s="57" t="s">
        <v>119</v>
      </c>
      <c r="R169" s="57" t="s">
        <v>119</v>
      </c>
      <c r="S169" s="57" t="s">
        <v>119</v>
      </c>
      <c r="T169" s="57" t="s">
        <v>119</v>
      </c>
    </row>
    <row r="170" spans="1:20">
      <c r="A170" s="148" t="s">
        <v>13</v>
      </c>
      <c r="B170" s="149">
        <v>25</v>
      </c>
      <c r="C170" s="8" cm="1">
        <f t="array" ref="C170">IF($I$2="Тариф для жителей ЮФО",
INDEX(GRID!$B$4:$U$15,MATCH($C$7,GRID!$A$4:$A$15,0),MATCH(1,($U$2=GRID!$B$1:$U$1)*(КАЛЕНДАРЬ!AG28=GRID!$B$3:$U$3),0))*GRID!$P$36,
ROUNDUP(INDEX(GRID!$B$4:$U$15,MATCH($C$7,GRID!$A$4:$A$15,0),MATCH(1,($U$2=GRID!$B$1:$U$1)*(КАЛЕНДАРЬ!AG28=GRID!$B$3:$U$3),0))*GRID!$P$36*(1-GRID!$P$37),0))</f>
        <v>23250</v>
      </c>
      <c r="D170" s="8" cm="1">
        <f t="array" ref="D170">IF($I$2="Тариф для жителей ЮФО",
INDEX(GRID!$B$18:$U$29,MATCH($C$7,GRID!$A$18:$A$29,0),MATCH(1,($U$2=GRID!$B$1:$U$1)*(КАЛЕНДАРЬ!AG28=GRID!$B$3:$U$3),0))*GRID!$P$36,
ROUNDUP(INDEX(GRID!$B$18:$U$29,MATCH($C$7,GRID!$A$18:$A$29,0),MATCH(1,($U$2=GRID!$B$1:$U$1)*(КАЛЕНДАРЬ!AG28=GRID!$B$3:$U$3),0))*GRID!$P$36*(1-GRID!$P$37),0))</f>
        <v>27900</v>
      </c>
      <c r="E170" s="8" cm="1">
        <f t="array" ref="E170">IF($I$2="Тариф для жителей ЮФО",
INDEX(GRID!$B$4:$U$15,MATCH($E$7,GRID!$A$4:$A$15,0),MATCH(1,($U$2=GRID!$B$1:$U$1)*(КАЛЕНДАРЬ!AG28=GRID!$B$3:$U$3),0))*GRID!$P$36,
ROUNDUP(INDEX(GRID!$B$4:$U$15,MATCH($E$7,GRID!$A$4:$A$15,0),MATCH(1,($U$2=GRID!$B$1:$U$1)*(КАЛЕНДАРЬ!AG28=GRID!$B$3:$U$3),0))*GRID!$P$36*(1-GRID!$P$37),0))</f>
        <v>27900</v>
      </c>
      <c r="F170" s="8" cm="1">
        <f t="array" ref="F170">IF($I$2="Тариф для жителей ЮФО",
INDEX(GRID!$B$18:$U$29,MATCH($E$7,GRID!$A$18:$A$29,0),MATCH(1,($U$2=GRID!$B$1:$U$1)*(КАЛЕНДАРЬ!AG28=GRID!$B$3:$U$3),0))*GRID!$P$36,
ROUNDUP(INDEX(GRID!$B$18:$U$29,MATCH($E$7,GRID!$A$18:$A$29,0),MATCH(1,($U$2=GRID!$B$1:$U$1)*(КАЛЕНДАРЬ!AG28=GRID!$B$3:$U$3),0))*GRID!$P$36*(1-GRID!$P$37),0))</f>
        <v>32550</v>
      </c>
      <c r="G170" s="57" t="s">
        <v>119</v>
      </c>
      <c r="H170" s="57" t="s">
        <v>119</v>
      </c>
      <c r="I170" s="8" cm="1">
        <f t="array" ref="I170">IF($I$2="Тариф для жителей ЮФО",
INDEX(GRID!$B$4:$U$15,MATCH($I$7,GRID!$A$4:$A$15,0),MATCH(1,($U$2=GRID!$B$1:$U$1)*(КАЛЕНДАРЬ!AG28=GRID!$B$3:$U$3),0))*GRID!$P$36,
ROUNDUP(INDEX(GRID!$B$4:$U$15,MATCH($I$7,GRID!$A$4:$A$15,0),MATCH(1,($U$2=GRID!$B$1:$U$1)*(КАЛЕНДАРЬ!AG28=GRID!$B$3:$U$3),0))*GRID!$P$36*(1-GRID!$P$37),0))</f>
        <v>36921</v>
      </c>
      <c r="J170" s="8" cm="1">
        <f t="array" ref="J170">IF($I$2="Тариф для жителей ЮФО",
INDEX(GRID!$B$18:$U$29,MATCH($I$7,GRID!$A$18:$A$29,0),MATCH(1,($U$2=GRID!$B$1:$U$1)*(КАЛЕНДАРЬ!AG28=GRID!$B$3:$U$3),0))*GRID!$P$36,
ROUNDUP(INDEX(GRID!$B$18:$U$29,MATCH($I$7,GRID!$A$18:$A$29,0),MATCH(1,($U$2=GRID!$B$1:$U$1)*(КАЛЕНДАРЬ!AG28=GRID!$B$3:$U$3),0))*GRID!$P$36*(1-GRID!$P$37),0))</f>
        <v>41571</v>
      </c>
      <c r="K170" s="57" t="s">
        <v>119</v>
      </c>
      <c r="L170" s="57" t="s">
        <v>119</v>
      </c>
      <c r="M170" s="8" cm="1">
        <f t="array" ref="M170">IF($I$2="Тариф для жителей ЮФО",
INDEX(GRID!$B$4:$U$15,MATCH($M$7,GRID!$A$4:$A$15,0),MATCH(1,($U$2=GRID!$B$1:$U$1)*(КАЛЕНДАРЬ!AG28=GRID!$B$3:$U$3),0))*GRID!$P$36,
ROUNDUP(INDEX(GRID!$B$4:$U$15,MATCH($M$7,GRID!$A$4:$A$15,0),MATCH(1,($U$2=GRID!$B$1:$U$1)*(КАЛЕНДАРЬ!AG28=GRID!$B$3:$U$3),0))*GRID!$P$36*(1-GRID!$P$37),0))</f>
        <v>60636</v>
      </c>
      <c r="N170" s="8" cm="1">
        <f t="array" ref="N170">IF($I$2="Тариф для жителей ЮФО",
INDEX(GRID!$B$18:$U$29,MATCH($M$7,GRID!$A$18:$A$29,0),MATCH(1,($U$2=GRID!$B$1:$U$1)*(КАЛЕНДАРЬ!AG28=GRID!$B$3:$U$3),0))*GRID!$P$36,
ROUNDUP(INDEX(GRID!$B$18:$U$29,MATCH($M$7,GRID!$A$18:$A$29,0),MATCH(1,($U$2=GRID!$B$1:$U$1)*(КАЛЕНДАРЬ!AG28=GRID!$B$3:$U$3),0))*GRID!$P$36*(1-GRID!$P$37),0))</f>
        <v>65286</v>
      </c>
      <c r="O170" s="57" t="s">
        <v>119</v>
      </c>
      <c r="P170" s="8" cm="1">
        <f t="array" ref="P170">IF($I$2="Тариф для жителей ЮФО",
INDEX(GRID!$B$18:$U$29,MATCH($P$7,GRID!$A$18:$A$29,0),MATCH(1,($U$2=GRID!$B$1:$U$1)*(КАЛЕНДАРЬ!AG28=GRID!$B$3:$U$3),0))*GRID!$P$36,
ROUNDUP(INDEX(GRID!$B$18:$U$29,MATCH($P$7,GRID!$A$18:$A$29,0),MATCH(1,($U$2=GRID!$B$1:$U$1)*(КАЛЕНДАРЬ!AG28=GRID!$B$3:$U$3),0))*GRID!$P$36*(1-GRID!$P$37),0))</f>
        <v>129921</v>
      </c>
      <c r="Q170" s="57" t="s">
        <v>119</v>
      </c>
      <c r="R170" s="57" t="s">
        <v>119</v>
      </c>
      <c r="S170" s="57" t="s">
        <v>119</v>
      </c>
      <c r="T170" s="57" t="s">
        <v>119</v>
      </c>
    </row>
    <row r="171" spans="1:20">
      <c r="A171" s="148" t="s">
        <v>14</v>
      </c>
      <c r="B171" s="149">
        <v>26</v>
      </c>
      <c r="C171" s="8" cm="1">
        <f t="array" ref="C171">IF($I$2="Тариф для жителей ЮФО",
INDEX(GRID!$B$4:$U$15,MATCH($C$7,GRID!$A$4:$A$15,0),MATCH(1,($U$2=GRID!$B$1:$U$1)*(КАЛЕНДАРЬ!AG29=GRID!$B$3:$U$3),0))*GRID!$P$36,
ROUNDUP(INDEX(GRID!$B$4:$U$15,MATCH($C$7,GRID!$A$4:$A$15,0),MATCH(1,($U$2=GRID!$B$1:$U$1)*(КАЛЕНДАРЬ!AG29=GRID!$B$3:$U$3),0))*GRID!$P$36*(1-GRID!$P$37),0))</f>
        <v>23250</v>
      </c>
      <c r="D171" s="8" cm="1">
        <f t="array" ref="D171">IF($I$2="Тариф для жителей ЮФО",
INDEX(GRID!$B$18:$U$29,MATCH($C$7,GRID!$A$18:$A$29,0),MATCH(1,($U$2=GRID!$B$1:$U$1)*(КАЛЕНДАРЬ!AG29=GRID!$B$3:$U$3),0))*GRID!$P$36,
ROUNDUP(INDEX(GRID!$B$18:$U$29,MATCH($C$7,GRID!$A$18:$A$29,0),MATCH(1,($U$2=GRID!$B$1:$U$1)*(КАЛЕНДАРЬ!AG29=GRID!$B$3:$U$3),0))*GRID!$P$36*(1-GRID!$P$37),0))</f>
        <v>27900</v>
      </c>
      <c r="E171" s="8" cm="1">
        <f t="array" ref="E171">IF($I$2="Тариф для жителей ЮФО",
INDEX(GRID!$B$4:$U$15,MATCH($E$7,GRID!$A$4:$A$15,0),MATCH(1,($U$2=GRID!$B$1:$U$1)*(КАЛЕНДАРЬ!AG29=GRID!$B$3:$U$3),0))*GRID!$P$36,
ROUNDUP(INDEX(GRID!$B$4:$U$15,MATCH($E$7,GRID!$A$4:$A$15,0),MATCH(1,($U$2=GRID!$B$1:$U$1)*(КАЛЕНДАРЬ!AG29=GRID!$B$3:$U$3),0))*GRID!$P$36*(1-GRID!$P$37),0))</f>
        <v>27900</v>
      </c>
      <c r="F171" s="8" cm="1">
        <f t="array" ref="F171">IF($I$2="Тариф для жителей ЮФО",
INDEX(GRID!$B$18:$U$29,MATCH($E$7,GRID!$A$18:$A$29,0),MATCH(1,($U$2=GRID!$B$1:$U$1)*(КАЛЕНДАРЬ!AG29=GRID!$B$3:$U$3),0))*GRID!$P$36,
ROUNDUP(INDEX(GRID!$B$18:$U$29,MATCH($E$7,GRID!$A$18:$A$29,0),MATCH(1,($U$2=GRID!$B$1:$U$1)*(КАЛЕНДАРЬ!AG29=GRID!$B$3:$U$3),0))*GRID!$P$36*(1-GRID!$P$37),0))</f>
        <v>32550</v>
      </c>
      <c r="G171" s="57" t="s">
        <v>119</v>
      </c>
      <c r="H171" s="57" t="s">
        <v>119</v>
      </c>
      <c r="I171" s="8" cm="1">
        <f t="array" ref="I171">IF($I$2="Тариф для жителей ЮФО",
INDEX(GRID!$B$4:$U$15,MATCH($I$7,GRID!$A$4:$A$15,0),MATCH(1,($U$2=GRID!$B$1:$U$1)*(КАЛЕНДАРЬ!AG29=GRID!$B$3:$U$3),0))*GRID!$P$36,
ROUNDUP(INDEX(GRID!$B$4:$U$15,MATCH($I$7,GRID!$A$4:$A$15,0),MATCH(1,($U$2=GRID!$B$1:$U$1)*(КАЛЕНДАРЬ!AG29=GRID!$B$3:$U$3),0))*GRID!$P$36*(1-GRID!$P$37),0))</f>
        <v>36921</v>
      </c>
      <c r="J171" s="8" cm="1">
        <f t="array" ref="J171">IF($I$2="Тариф для жителей ЮФО",
INDEX(GRID!$B$18:$U$29,MATCH($I$7,GRID!$A$18:$A$29,0),MATCH(1,($U$2=GRID!$B$1:$U$1)*(КАЛЕНДАРЬ!AG29=GRID!$B$3:$U$3),0))*GRID!$P$36,
ROUNDUP(INDEX(GRID!$B$18:$U$29,MATCH($I$7,GRID!$A$18:$A$29,0),MATCH(1,($U$2=GRID!$B$1:$U$1)*(КАЛЕНДАРЬ!AG29=GRID!$B$3:$U$3),0))*GRID!$P$36*(1-GRID!$P$37),0))</f>
        <v>41571</v>
      </c>
      <c r="K171" s="57" t="s">
        <v>119</v>
      </c>
      <c r="L171" s="57" t="s">
        <v>119</v>
      </c>
      <c r="M171" s="8" cm="1">
        <f t="array" ref="M171">IF($I$2="Тариф для жителей ЮФО",
INDEX(GRID!$B$4:$U$15,MATCH($M$7,GRID!$A$4:$A$15,0),MATCH(1,($U$2=GRID!$B$1:$U$1)*(КАЛЕНДАРЬ!AG29=GRID!$B$3:$U$3),0))*GRID!$P$36,
ROUNDUP(INDEX(GRID!$B$4:$U$15,MATCH($M$7,GRID!$A$4:$A$15,0),MATCH(1,($U$2=GRID!$B$1:$U$1)*(КАЛЕНДАРЬ!AG29=GRID!$B$3:$U$3),0))*GRID!$P$36*(1-GRID!$P$37),0))</f>
        <v>60636</v>
      </c>
      <c r="N171" s="8" cm="1">
        <f t="array" ref="N171">IF($I$2="Тариф для жителей ЮФО",
INDEX(GRID!$B$18:$U$29,MATCH($M$7,GRID!$A$18:$A$29,0),MATCH(1,($U$2=GRID!$B$1:$U$1)*(КАЛЕНДАРЬ!AG29=GRID!$B$3:$U$3),0))*GRID!$P$36,
ROUNDUP(INDEX(GRID!$B$18:$U$29,MATCH($M$7,GRID!$A$18:$A$29,0),MATCH(1,($U$2=GRID!$B$1:$U$1)*(КАЛЕНДАРЬ!AG29=GRID!$B$3:$U$3),0))*GRID!$P$36*(1-GRID!$P$37),0))</f>
        <v>65286</v>
      </c>
      <c r="O171" s="57" t="s">
        <v>119</v>
      </c>
      <c r="P171" s="8" cm="1">
        <f t="array" ref="P171">IF($I$2="Тариф для жителей ЮФО",
INDEX(GRID!$B$18:$U$29,MATCH($P$7,GRID!$A$18:$A$29,0),MATCH(1,($U$2=GRID!$B$1:$U$1)*(КАЛЕНДАРЬ!AG29=GRID!$B$3:$U$3),0))*GRID!$P$36,
ROUNDUP(INDEX(GRID!$B$18:$U$29,MATCH($P$7,GRID!$A$18:$A$29,0),MATCH(1,($U$2=GRID!$B$1:$U$1)*(КАЛЕНДАРЬ!AG29=GRID!$B$3:$U$3),0))*GRID!$P$36*(1-GRID!$P$37),0))</f>
        <v>129921</v>
      </c>
      <c r="Q171" s="57" t="s">
        <v>119</v>
      </c>
      <c r="R171" s="57" t="s">
        <v>119</v>
      </c>
      <c r="S171" s="57" t="s">
        <v>119</v>
      </c>
      <c r="T171" s="57" t="s">
        <v>119</v>
      </c>
    </row>
    <row r="172" spans="1:20">
      <c r="A172" s="148" t="s">
        <v>15</v>
      </c>
      <c r="B172" s="149">
        <v>27</v>
      </c>
      <c r="C172" s="8" cm="1">
        <f t="array" ref="C172">IF($I$2="Тариф для жителей ЮФО",
INDEX(GRID!$B$4:$U$15,MATCH($C$7,GRID!$A$4:$A$15,0),MATCH(1,($U$2=GRID!$B$1:$U$1)*(КАЛЕНДАРЬ!AG30=GRID!$B$3:$U$3),0))*GRID!$P$36,
ROUNDUP(INDEX(GRID!$B$4:$U$15,MATCH($C$7,GRID!$A$4:$A$15,0),MATCH(1,($U$2=GRID!$B$1:$U$1)*(КАЛЕНДАРЬ!AG30=GRID!$B$3:$U$3),0))*GRID!$P$36*(1-GRID!$P$37),0))</f>
        <v>23250</v>
      </c>
      <c r="D172" s="8" cm="1">
        <f t="array" ref="D172">IF($I$2="Тариф для жителей ЮФО",
INDEX(GRID!$B$18:$U$29,MATCH($C$7,GRID!$A$18:$A$29,0),MATCH(1,($U$2=GRID!$B$1:$U$1)*(КАЛЕНДАРЬ!AG30=GRID!$B$3:$U$3),0))*GRID!$P$36,
ROUNDUP(INDEX(GRID!$B$18:$U$29,MATCH($C$7,GRID!$A$18:$A$29,0),MATCH(1,($U$2=GRID!$B$1:$U$1)*(КАЛЕНДАРЬ!AG30=GRID!$B$3:$U$3),0))*GRID!$P$36*(1-GRID!$P$37),0))</f>
        <v>27900</v>
      </c>
      <c r="E172" s="8" cm="1">
        <f t="array" ref="E172">IF($I$2="Тариф для жителей ЮФО",
INDEX(GRID!$B$4:$U$15,MATCH($E$7,GRID!$A$4:$A$15,0),MATCH(1,($U$2=GRID!$B$1:$U$1)*(КАЛЕНДАРЬ!AG30=GRID!$B$3:$U$3),0))*GRID!$P$36,
ROUNDUP(INDEX(GRID!$B$4:$U$15,MATCH($E$7,GRID!$A$4:$A$15,0),MATCH(1,($U$2=GRID!$B$1:$U$1)*(КАЛЕНДАРЬ!AG30=GRID!$B$3:$U$3),0))*GRID!$P$36*(1-GRID!$P$37),0))</f>
        <v>27900</v>
      </c>
      <c r="F172" s="8" cm="1">
        <f t="array" ref="F172">IF($I$2="Тариф для жителей ЮФО",
INDEX(GRID!$B$18:$U$29,MATCH($E$7,GRID!$A$18:$A$29,0),MATCH(1,($U$2=GRID!$B$1:$U$1)*(КАЛЕНДАРЬ!AG30=GRID!$B$3:$U$3),0))*GRID!$P$36,
ROUNDUP(INDEX(GRID!$B$18:$U$29,MATCH($E$7,GRID!$A$18:$A$29,0),MATCH(1,($U$2=GRID!$B$1:$U$1)*(КАЛЕНДАРЬ!AG30=GRID!$B$3:$U$3),0))*GRID!$P$36*(1-GRID!$P$37),0))</f>
        <v>32550</v>
      </c>
      <c r="G172" s="57" t="s">
        <v>119</v>
      </c>
      <c r="H172" s="57" t="s">
        <v>119</v>
      </c>
      <c r="I172" s="8" cm="1">
        <f t="array" ref="I172">IF($I$2="Тариф для жителей ЮФО",
INDEX(GRID!$B$4:$U$15,MATCH($I$7,GRID!$A$4:$A$15,0),MATCH(1,($U$2=GRID!$B$1:$U$1)*(КАЛЕНДАРЬ!AG30=GRID!$B$3:$U$3),0))*GRID!$P$36,
ROUNDUP(INDEX(GRID!$B$4:$U$15,MATCH($I$7,GRID!$A$4:$A$15,0),MATCH(1,($U$2=GRID!$B$1:$U$1)*(КАЛЕНДАРЬ!AG30=GRID!$B$3:$U$3),0))*GRID!$P$36*(1-GRID!$P$37),0))</f>
        <v>36921</v>
      </c>
      <c r="J172" s="8" cm="1">
        <f t="array" ref="J172">IF($I$2="Тариф для жителей ЮФО",
INDEX(GRID!$B$18:$U$29,MATCH($I$7,GRID!$A$18:$A$29,0),MATCH(1,($U$2=GRID!$B$1:$U$1)*(КАЛЕНДАРЬ!AG30=GRID!$B$3:$U$3),0))*GRID!$P$36,
ROUNDUP(INDEX(GRID!$B$18:$U$29,MATCH($I$7,GRID!$A$18:$A$29,0),MATCH(1,($U$2=GRID!$B$1:$U$1)*(КАЛЕНДАРЬ!AG30=GRID!$B$3:$U$3),0))*GRID!$P$36*(1-GRID!$P$37),0))</f>
        <v>41571</v>
      </c>
      <c r="K172" s="57" t="s">
        <v>119</v>
      </c>
      <c r="L172" s="57" t="s">
        <v>119</v>
      </c>
      <c r="M172" s="8" cm="1">
        <f t="array" ref="M172">IF($I$2="Тариф для жителей ЮФО",
INDEX(GRID!$B$4:$U$15,MATCH($M$7,GRID!$A$4:$A$15,0),MATCH(1,($U$2=GRID!$B$1:$U$1)*(КАЛЕНДАРЬ!AG30=GRID!$B$3:$U$3),0))*GRID!$P$36,
ROUNDUP(INDEX(GRID!$B$4:$U$15,MATCH($M$7,GRID!$A$4:$A$15,0),MATCH(1,($U$2=GRID!$B$1:$U$1)*(КАЛЕНДАРЬ!AG30=GRID!$B$3:$U$3),0))*GRID!$P$36*(1-GRID!$P$37),0))</f>
        <v>60636</v>
      </c>
      <c r="N172" s="8" cm="1">
        <f t="array" ref="N172">IF($I$2="Тариф для жителей ЮФО",
INDEX(GRID!$B$18:$U$29,MATCH($M$7,GRID!$A$18:$A$29,0),MATCH(1,($U$2=GRID!$B$1:$U$1)*(КАЛЕНДАРЬ!AG30=GRID!$B$3:$U$3),0))*GRID!$P$36,
ROUNDUP(INDEX(GRID!$B$18:$U$29,MATCH($M$7,GRID!$A$18:$A$29,0),MATCH(1,($U$2=GRID!$B$1:$U$1)*(КАЛЕНДАРЬ!AG30=GRID!$B$3:$U$3),0))*GRID!$P$36*(1-GRID!$P$37),0))</f>
        <v>65286</v>
      </c>
      <c r="O172" s="57" t="s">
        <v>119</v>
      </c>
      <c r="P172" s="8" cm="1">
        <f t="array" ref="P172">IF($I$2="Тариф для жителей ЮФО",
INDEX(GRID!$B$18:$U$29,MATCH($P$7,GRID!$A$18:$A$29,0),MATCH(1,($U$2=GRID!$B$1:$U$1)*(КАЛЕНДАРЬ!AG30=GRID!$B$3:$U$3),0))*GRID!$P$36,
ROUNDUP(INDEX(GRID!$B$18:$U$29,MATCH($P$7,GRID!$A$18:$A$29,0),MATCH(1,($U$2=GRID!$B$1:$U$1)*(КАЛЕНДАРЬ!AG30=GRID!$B$3:$U$3),0))*GRID!$P$36*(1-GRID!$P$37),0))</f>
        <v>129921</v>
      </c>
      <c r="Q172" s="57" t="s">
        <v>119</v>
      </c>
      <c r="R172" s="57" t="s">
        <v>119</v>
      </c>
      <c r="S172" s="57" t="s">
        <v>119</v>
      </c>
      <c r="T172" s="57" t="s">
        <v>119</v>
      </c>
    </row>
    <row r="173" spans="1:20">
      <c r="A173" s="148" t="s">
        <v>16</v>
      </c>
      <c r="B173" s="149">
        <v>28</v>
      </c>
      <c r="C173" s="8" cm="1">
        <f t="array" ref="C173">IF($I$2="Тариф для жителей ЮФО",
INDEX(GRID!$B$4:$U$15,MATCH($C$7,GRID!$A$4:$A$15,0),MATCH(1,($U$2=GRID!$B$1:$U$1)*(КАЛЕНДАРЬ!AG31=GRID!$B$3:$U$3),0))*GRID!$P$36,
ROUNDUP(INDEX(GRID!$B$4:$U$15,MATCH($C$7,GRID!$A$4:$A$15,0),MATCH(1,($U$2=GRID!$B$1:$U$1)*(КАЛЕНДАРЬ!AG31=GRID!$B$3:$U$3),0))*GRID!$P$36*(1-GRID!$P$37),0))</f>
        <v>23250</v>
      </c>
      <c r="D173" s="8" cm="1">
        <f t="array" ref="D173">IF($I$2="Тариф для жителей ЮФО",
INDEX(GRID!$B$18:$U$29,MATCH($C$7,GRID!$A$18:$A$29,0),MATCH(1,($U$2=GRID!$B$1:$U$1)*(КАЛЕНДАРЬ!AG31=GRID!$B$3:$U$3),0))*GRID!$P$36,
ROUNDUP(INDEX(GRID!$B$18:$U$29,MATCH($C$7,GRID!$A$18:$A$29,0),MATCH(1,($U$2=GRID!$B$1:$U$1)*(КАЛЕНДАРЬ!AG31=GRID!$B$3:$U$3),0))*GRID!$P$36*(1-GRID!$P$37),0))</f>
        <v>27900</v>
      </c>
      <c r="E173" s="8" cm="1">
        <f t="array" ref="E173">IF($I$2="Тариф для жителей ЮФО",
INDEX(GRID!$B$4:$U$15,MATCH($E$7,GRID!$A$4:$A$15,0),MATCH(1,($U$2=GRID!$B$1:$U$1)*(КАЛЕНДАРЬ!AG31=GRID!$B$3:$U$3),0))*GRID!$P$36,
ROUNDUP(INDEX(GRID!$B$4:$U$15,MATCH($E$7,GRID!$A$4:$A$15,0),MATCH(1,($U$2=GRID!$B$1:$U$1)*(КАЛЕНДАРЬ!AG31=GRID!$B$3:$U$3),0))*GRID!$P$36*(1-GRID!$P$37),0))</f>
        <v>27900</v>
      </c>
      <c r="F173" s="8" cm="1">
        <f t="array" ref="F173">IF($I$2="Тариф для жителей ЮФО",
INDEX(GRID!$B$18:$U$29,MATCH($E$7,GRID!$A$18:$A$29,0),MATCH(1,($U$2=GRID!$B$1:$U$1)*(КАЛЕНДАРЬ!AG31=GRID!$B$3:$U$3),0))*GRID!$P$36,
ROUNDUP(INDEX(GRID!$B$18:$U$29,MATCH($E$7,GRID!$A$18:$A$29,0),MATCH(1,($U$2=GRID!$B$1:$U$1)*(КАЛЕНДАРЬ!AG31=GRID!$B$3:$U$3),0))*GRID!$P$36*(1-GRID!$P$37),0))</f>
        <v>32550</v>
      </c>
      <c r="G173" s="57" t="s">
        <v>119</v>
      </c>
      <c r="H173" s="57" t="s">
        <v>119</v>
      </c>
      <c r="I173" s="8" cm="1">
        <f t="array" ref="I173">IF($I$2="Тариф для жителей ЮФО",
INDEX(GRID!$B$4:$U$15,MATCH($I$7,GRID!$A$4:$A$15,0),MATCH(1,($U$2=GRID!$B$1:$U$1)*(КАЛЕНДАРЬ!AG31=GRID!$B$3:$U$3),0))*GRID!$P$36,
ROUNDUP(INDEX(GRID!$B$4:$U$15,MATCH($I$7,GRID!$A$4:$A$15,0),MATCH(1,($U$2=GRID!$B$1:$U$1)*(КАЛЕНДАРЬ!AG31=GRID!$B$3:$U$3),0))*GRID!$P$36*(1-GRID!$P$37),0))</f>
        <v>36921</v>
      </c>
      <c r="J173" s="8" cm="1">
        <f t="array" ref="J173">IF($I$2="Тариф для жителей ЮФО",
INDEX(GRID!$B$18:$U$29,MATCH($I$7,GRID!$A$18:$A$29,0),MATCH(1,($U$2=GRID!$B$1:$U$1)*(КАЛЕНДАРЬ!AG31=GRID!$B$3:$U$3),0))*GRID!$P$36,
ROUNDUP(INDEX(GRID!$B$18:$U$29,MATCH($I$7,GRID!$A$18:$A$29,0),MATCH(1,($U$2=GRID!$B$1:$U$1)*(КАЛЕНДАРЬ!AG31=GRID!$B$3:$U$3),0))*GRID!$P$36*(1-GRID!$P$37),0))</f>
        <v>41571</v>
      </c>
      <c r="K173" s="57" t="s">
        <v>119</v>
      </c>
      <c r="L173" s="57" t="s">
        <v>119</v>
      </c>
      <c r="M173" s="8" cm="1">
        <f t="array" ref="M173">IF($I$2="Тариф для жителей ЮФО",
INDEX(GRID!$B$4:$U$15,MATCH($M$7,GRID!$A$4:$A$15,0),MATCH(1,($U$2=GRID!$B$1:$U$1)*(КАЛЕНДАРЬ!AG31=GRID!$B$3:$U$3),0))*GRID!$P$36,
ROUNDUP(INDEX(GRID!$B$4:$U$15,MATCH($M$7,GRID!$A$4:$A$15,0),MATCH(1,($U$2=GRID!$B$1:$U$1)*(КАЛЕНДАРЬ!AG31=GRID!$B$3:$U$3),0))*GRID!$P$36*(1-GRID!$P$37),0))</f>
        <v>60636</v>
      </c>
      <c r="N173" s="8" cm="1">
        <f t="array" ref="N173">IF($I$2="Тариф для жителей ЮФО",
INDEX(GRID!$B$18:$U$29,MATCH($M$7,GRID!$A$18:$A$29,0),MATCH(1,($U$2=GRID!$B$1:$U$1)*(КАЛЕНДАРЬ!AG31=GRID!$B$3:$U$3),0))*GRID!$P$36,
ROUNDUP(INDEX(GRID!$B$18:$U$29,MATCH($M$7,GRID!$A$18:$A$29,0),MATCH(1,($U$2=GRID!$B$1:$U$1)*(КАЛЕНДАРЬ!AG31=GRID!$B$3:$U$3),0))*GRID!$P$36*(1-GRID!$P$37),0))</f>
        <v>65286</v>
      </c>
      <c r="O173" s="57" t="s">
        <v>119</v>
      </c>
      <c r="P173" s="8" cm="1">
        <f t="array" ref="P173">IF($I$2="Тариф для жителей ЮФО",
INDEX(GRID!$B$18:$U$29,MATCH($P$7,GRID!$A$18:$A$29,0),MATCH(1,($U$2=GRID!$B$1:$U$1)*(КАЛЕНДАРЬ!AG31=GRID!$B$3:$U$3),0))*GRID!$P$36,
ROUNDUP(INDEX(GRID!$B$18:$U$29,MATCH($P$7,GRID!$A$18:$A$29,0),MATCH(1,($U$2=GRID!$B$1:$U$1)*(КАЛЕНДАРЬ!AG31=GRID!$B$3:$U$3),0))*GRID!$P$36*(1-GRID!$P$37),0))</f>
        <v>129921</v>
      </c>
      <c r="Q173" s="57" t="s">
        <v>119</v>
      </c>
      <c r="R173" s="57" t="s">
        <v>119</v>
      </c>
      <c r="S173" s="57" t="s">
        <v>119</v>
      </c>
      <c r="T173" s="57" t="s">
        <v>119</v>
      </c>
    </row>
    <row r="174" spans="1:20">
      <c r="A174" s="148" t="s">
        <v>17</v>
      </c>
      <c r="B174" s="149">
        <v>29</v>
      </c>
      <c r="C174" s="8" cm="1">
        <f t="array" ref="C174">IF($I$2="Тариф для жителей ЮФО",
INDEX(GRID!$B$4:$U$15,MATCH($C$7,GRID!$A$4:$A$15,0),MATCH(1,($U$2=GRID!$B$1:$U$1)*(КАЛЕНДАРЬ!AG32=GRID!$B$3:$U$3),0))*GRID!$P$36,
ROUNDUP(INDEX(GRID!$B$4:$U$15,MATCH($C$7,GRID!$A$4:$A$15,0),MATCH(1,($U$2=GRID!$B$1:$U$1)*(КАЛЕНДАРЬ!AG32=GRID!$B$3:$U$3),0))*GRID!$P$36*(1-GRID!$P$37),0))</f>
        <v>23250</v>
      </c>
      <c r="D174" s="8" cm="1">
        <f t="array" ref="D174">IF($I$2="Тариф для жителей ЮФО",
INDEX(GRID!$B$18:$U$29,MATCH($C$7,GRID!$A$18:$A$29,0),MATCH(1,($U$2=GRID!$B$1:$U$1)*(КАЛЕНДАРЬ!AG32=GRID!$B$3:$U$3),0))*GRID!$P$36,
ROUNDUP(INDEX(GRID!$B$18:$U$29,MATCH($C$7,GRID!$A$18:$A$29,0),MATCH(1,($U$2=GRID!$B$1:$U$1)*(КАЛЕНДАРЬ!AG32=GRID!$B$3:$U$3),0))*GRID!$P$36*(1-GRID!$P$37),0))</f>
        <v>27900</v>
      </c>
      <c r="E174" s="8" cm="1">
        <f t="array" ref="E174">IF($I$2="Тариф для жителей ЮФО",
INDEX(GRID!$B$4:$U$15,MATCH($E$7,GRID!$A$4:$A$15,0),MATCH(1,($U$2=GRID!$B$1:$U$1)*(КАЛЕНДАРЬ!AG32=GRID!$B$3:$U$3),0))*GRID!$P$36,
ROUNDUP(INDEX(GRID!$B$4:$U$15,MATCH($E$7,GRID!$A$4:$A$15,0),MATCH(1,($U$2=GRID!$B$1:$U$1)*(КАЛЕНДАРЬ!AG32=GRID!$B$3:$U$3),0))*GRID!$P$36*(1-GRID!$P$37),0))</f>
        <v>27900</v>
      </c>
      <c r="F174" s="8" cm="1">
        <f t="array" ref="F174">IF($I$2="Тариф для жителей ЮФО",
INDEX(GRID!$B$18:$U$29,MATCH($E$7,GRID!$A$18:$A$29,0),MATCH(1,($U$2=GRID!$B$1:$U$1)*(КАЛЕНДАРЬ!AG32=GRID!$B$3:$U$3),0))*GRID!$P$36,
ROUNDUP(INDEX(GRID!$B$18:$U$29,MATCH($E$7,GRID!$A$18:$A$29,0),MATCH(1,($U$2=GRID!$B$1:$U$1)*(КАЛЕНДАРЬ!AG32=GRID!$B$3:$U$3),0))*GRID!$P$36*(1-GRID!$P$37),0))</f>
        <v>32550</v>
      </c>
      <c r="G174" s="57" t="s">
        <v>119</v>
      </c>
      <c r="H174" s="57" t="s">
        <v>119</v>
      </c>
      <c r="I174" s="8" cm="1">
        <f t="array" ref="I174">IF($I$2="Тариф для жителей ЮФО",
INDEX(GRID!$B$4:$U$15,MATCH($I$7,GRID!$A$4:$A$15,0),MATCH(1,($U$2=GRID!$B$1:$U$1)*(КАЛЕНДАРЬ!AG32=GRID!$B$3:$U$3),0))*GRID!$P$36,
ROUNDUP(INDEX(GRID!$B$4:$U$15,MATCH($I$7,GRID!$A$4:$A$15,0),MATCH(1,($U$2=GRID!$B$1:$U$1)*(КАЛЕНДАРЬ!AG32=GRID!$B$3:$U$3),0))*GRID!$P$36*(1-GRID!$P$37),0))</f>
        <v>36921</v>
      </c>
      <c r="J174" s="8" cm="1">
        <f t="array" ref="J174">IF($I$2="Тариф для жителей ЮФО",
INDEX(GRID!$B$18:$U$29,MATCH($I$7,GRID!$A$18:$A$29,0),MATCH(1,($U$2=GRID!$B$1:$U$1)*(КАЛЕНДАРЬ!AG32=GRID!$B$3:$U$3),0))*GRID!$P$36,
ROUNDUP(INDEX(GRID!$B$18:$U$29,MATCH($I$7,GRID!$A$18:$A$29,0),MATCH(1,($U$2=GRID!$B$1:$U$1)*(КАЛЕНДАРЬ!AG32=GRID!$B$3:$U$3),0))*GRID!$P$36*(1-GRID!$P$37),0))</f>
        <v>41571</v>
      </c>
      <c r="K174" s="57" t="s">
        <v>119</v>
      </c>
      <c r="L174" s="57" t="s">
        <v>119</v>
      </c>
      <c r="M174" s="8" cm="1">
        <f t="array" ref="M174">IF($I$2="Тариф для жителей ЮФО",
INDEX(GRID!$B$4:$U$15,MATCH($M$7,GRID!$A$4:$A$15,0),MATCH(1,($U$2=GRID!$B$1:$U$1)*(КАЛЕНДАРЬ!AG32=GRID!$B$3:$U$3),0))*GRID!$P$36,
ROUNDUP(INDEX(GRID!$B$4:$U$15,MATCH($M$7,GRID!$A$4:$A$15,0),MATCH(1,($U$2=GRID!$B$1:$U$1)*(КАЛЕНДАРЬ!AG32=GRID!$B$3:$U$3),0))*GRID!$P$36*(1-GRID!$P$37),0))</f>
        <v>60636</v>
      </c>
      <c r="N174" s="8" cm="1">
        <f t="array" ref="N174">IF($I$2="Тариф для жителей ЮФО",
INDEX(GRID!$B$18:$U$29,MATCH($M$7,GRID!$A$18:$A$29,0),MATCH(1,($U$2=GRID!$B$1:$U$1)*(КАЛЕНДАРЬ!AG32=GRID!$B$3:$U$3),0))*GRID!$P$36,
ROUNDUP(INDEX(GRID!$B$18:$U$29,MATCH($M$7,GRID!$A$18:$A$29,0),MATCH(1,($U$2=GRID!$B$1:$U$1)*(КАЛЕНДАРЬ!AG32=GRID!$B$3:$U$3),0))*GRID!$P$36*(1-GRID!$P$37),0))</f>
        <v>65286</v>
      </c>
      <c r="O174" s="57" t="s">
        <v>119</v>
      </c>
      <c r="P174" s="8" cm="1">
        <f t="array" ref="P174">IF($I$2="Тариф для жителей ЮФО",
INDEX(GRID!$B$18:$U$29,MATCH($P$7,GRID!$A$18:$A$29,0),MATCH(1,($U$2=GRID!$B$1:$U$1)*(КАЛЕНДАРЬ!AG32=GRID!$B$3:$U$3),0))*GRID!$P$36,
ROUNDUP(INDEX(GRID!$B$18:$U$29,MATCH($P$7,GRID!$A$18:$A$29,0),MATCH(1,($U$2=GRID!$B$1:$U$1)*(КАЛЕНДАРЬ!AG32=GRID!$B$3:$U$3),0))*GRID!$P$36*(1-GRID!$P$37),0))</f>
        <v>129921</v>
      </c>
      <c r="Q174" s="57" t="s">
        <v>119</v>
      </c>
      <c r="R174" s="57" t="s">
        <v>119</v>
      </c>
      <c r="S174" s="57" t="s">
        <v>119</v>
      </c>
      <c r="T174" s="57" t="s">
        <v>119</v>
      </c>
    </row>
    <row r="175" spans="1:20">
      <c r="A175" s="148" t="s">
        <v>11</v>
      </c>
      <c r="B175" s="149">
        <v>30</v>
      </c>
      <c r="C175" s="8" cm="1">
        <f t="array" ref="C175">IF($I$2="Тариф для жителей ЮФО",
INDEX(GRID!$B$4:$U$15,MATCH($C$7,GRID!$A$4:$A$15,0),MATCH(1,($U$2=GRID!$B$1:$U$1)*(КАЛЕНДАРЬ!AG33=GRID!$B$3:$U$3),0))*GRID!$P$36,
ROUNDUP(INDEX(GRID!$B$4:$U$15,MATCH($C$7,GRID!$A$4:$A$15,0),MATCH(1,($U$2=GRID!$B$1:$U$1)*(КАЛЕНДАРЬ!AG33=GRID!$B$3:$U$3),0))*GRID!$P$36*(1-GRID!$P$37),0))</f>
        <v>23250</v>
      </c>
      <c r="D175" s="8" cm="1">
        <f t="array" ref="D175">IF($I$2="Тариф для жителей ЮФО",
INDEX(GRID!$B$18:$U$29,MATCH($C$7,GRID!$A$18:$A$29,0),MATCH(1,($U$2=GRID!$B$1:$U$1)*(КАЛЕНДАРЬ!AG33=GRID!$B$3:$U$3),0))*GRID!$P$36,
ROUNDUP(INDEX(GRID!$B$18:$U$29,MATCH($C$7,GRID!$A$18:$A$29,0),MATCH(1,($U$2=GRID!$B$1:$U$1)*(КАЛЕНДАРЬ!AG33=GRID!$B$3:$U$3),0))*GRID!$P$36*(1-GRID!$P$37),0))</f>
        <v>27900</v>
      </c>
      <c r="E175" s="8" cm="1">
        <f t="array" ref="E175">IF($I$2="Тариф для жителей ЮФО",
INDEX(GRID!$B$4:$U$15,MATCH($E$7,GRID!$A$4:$A$15,0),MATCH(1,($U$2=GRID!$B$1:$U$1)*(КАЛЕНДАРЬ!AG33=GRID!$B$3:$U$3),0))*GRID!$P$36,
ROUNDUP(INDEX(GRID!$B$4:$U$15,MATCH($E$7,GRID!$A$4:$A$15,0),MATCH(1,($U$2=GRID!$B$1:$U$1)*(КАЛЕНДАРЬ!AG33=GRID!$B$3:$U$3),0))*GRID!$P$36*(1-GRID!$P$37),0))</f>
        <v>27900</v>
      </c>
      <c r="F175" s="8" cm="1">
        <f t="array" ref="F175">IF($I$2="Тариф для жителей ЮФО",
INDEX(GRID!$B$18:$U$29,MATCH($E$7,GRID!$A$18:$A$29,0),MATCH(1,($U$2=GRID!$B$1:$U$1)*(КАЛЕНДАРЬ!AG33=GRID!$B$3:$U$3),0))*GRID!$P$36,
ROUNDUP(INDEX(GRID!$B$18:$U$29,MATCH($E$7,GRID!$A$18:$A$29,0),MATCH(1,($U$2=GRID!$B$1:$U$1)*(КАЛЕНДАРЬ!AG33=GRID!$B$3:$U$3),0))*GRID!$P$36*(1-GRID!$P$37),0))</f>
        <v>32550</v>
      </c>
      <c r="G175" s="57" t="s">
        <v>119</v>
      </c>
      <c r="H175" s="57" t="s">
        <v>119</v>
      </c>
      <c r="I175" s="8" cm="1">
        <f t="array" ref="I175">IF($I$2="Тариф для жителей ЮФО",
INDEX(GRID!$B$4:$U$15,MATCH($I$7,GRID!$A$4:$A$15,0),MATCH(1,($U$2=GRID!$B$1:$U$1)*(КАЛЕНДАРЬ!AG33=GRID!$B$3:$U$3),0))*GRID!$P$36,
ROUNDUP(INDEX(GRID!$B$4:$U$15,MATCH($I$7,GRID!$A$4:$A$15,0),MATCH(1,($U$2=GRID!$B$1:$U$1)*(КАЛЕНДАРЬ!AG33=GRID!$B$3:$U$3),0))*GRID!$P$36*(1-GRID!$P$37),0))</f>
        <v>36921</v>
      </c>
      <c r="J175" s="8" cm="1">
        <f t="array" ref="J175">IF($I$2="Тариф для жителей ЮФО",
INDEX(GRID!$B$18:$U$29,MATCH($I$7,GRID!$A$18:$A$29,0),MATCH(1,($U$2=GRID!$B$1:$U$1)*(КАЛЕНДАРЬ!AG33=GRID!$B$3:$U$3),0))*GRID!$P$36,
ROUNDUP(INDEX(GRID!$B$18:$U$29,MATCH($I$7,GRID!$A$18:$A$29,0),MATCH(1,($U$2=GRID!$B$1:$U$1)*(КАЛЕНДАРЬ!AG33=GRID!$B$3:$U$3),0))*GRID!$P$36*(1-GRID!$P$37),0))</f>
        <v>41571</v>
      </c>
      <c r="K175" s="57" t="s">
        <v>119</v>
      </c>
      <c r="L175" s="57" t="s">
        <v>119</v>
      </c>
      <c r="M175" s="8" cm="1">
        <f t="array" ref="M175">IF($I$2="Тариф для жителей ЮФО",
INDEX(GRID!$B$4:$U$15,MATCH($M$7,GRID!$A$4:$A$15,0),MATCH(1,($U$2=GRID!$B$1:$U$1)*(КАЛЕНДАРЬ!AG33=GRID!$B$3:$U$3),0))*GRID!$P$36,
ROUNDUP(INDEX(GRID!$B$4:$U$15,MATCH($M$7,GRID!$A$4:$A$15,0),MATCH(1,($U$2=GRID!$B$1:$U$1)*(КАЛЕНДАРЬ!AG33=GRID!$B$3:$U$3),0))*GRID!$P$36*(1-GRID!$P$37),0))</f>
        <v>60636</v>
      </c>
      <c r="N175" s="8" cm="1">
        <f t="array" ref="N175">IF($I$2="Тариф для жителей ЮФО",
INDEX(GRID!$B$18:$U$29,MATCH($M$7,GRID!$A$18:$A$29,0),MATCH(1,($U$2=GRID!$B$1:$U$1)*(КАЛЕНДАРЬ!AG33=GRID!$B$3:$U$3),0))*GRID!$P$36,
ROUNDUP(INDEX(GRID!$B$18:$U$29,MATCH($M$7,GRID!$A$18:$A$29,0),MATCH(1,($U$2=GRID!$B$1:$U$1)*(КАЛЕНДАРЬ!AG33=GRID!$B$3:$U$3),0))*GRID!$P$36*(1-GRID!$P$37),0))</f>
        <v>65286</v>
      </c>
      <c r="O175" s="57" t="s">
        <v>119</v>
      </c>
      <c r="P175" s="8" cm="1">
        <f t="array" ref="P175">IF($I$2="Тариф для жителей ЮФО",
INDEX(GRID!$B$18:$U$29,MATCH($P$7,GRID!$A$18:$A$29,0),MATCH(1,($U$2=GRID!$B$1:$U$1)*(КАЛЕНДАРЬ!AG33=GRID!$B$3:$U$3),0))*GRID!$P$36,
ROUNDUP(INDEX(GRID!$B$18:$U$29,MATCH($P$7,GRID!$A$18:$A$29,0),MATCH(1,($U$2=GRID!$B$1:$U$1)*(КАЛЕНДАРЬ!AG33=GRID!$B$3:$U$3),0))*GRID!$P$36*(1-GRID!$P$37),0))</f>
        <v>129921</v>
      </c>
      <c r="Q175" s="57" t="s">
        <v>119</v>
      </c>
      <c r="R175" s="57" t="s">
        <v>119</v>
      </c>
      <c r="S175" s="57" t="s">
        <v>119</v>
      </c>
      <c r="T175" s="57" t="s">
        <v>119</v>
      </c>
    </row>
    <row r="176" spans="1:20">
      <c r="A176" s="146"/>
      <c r="B176" s="147"/>
      <c r="C176" s="100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</row>
    <row r="177" spans="1:20" s="9" customFormat="1" ht="17.25" customHeight="1">
      <c r="A177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77" s="171"/>
      <c r="C177" s="171"/>
      <c r="D177" s="171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  <c r="T177" s="171"/>
    </row>
    <row r="178" spans="1:20">
      <c r="A178" s="172" t="s">
        <v>111</v>
      </c>
      <c r="B178" s="173"/>
      <c r="C178" s="173"/>
      <c r="D178" s="173"/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173"/>
      <c r="P178" s="173"/>
      <c r="Q178" s="173"/>
      <c r="R178" s="173"/>
      <c r="S178" s="173"/>
      <c r="T178" s="173"/>
    </row>
    <row r="179" spans="1:20" ht="56.25" customHeight="1">
      <c r="A179" s="174" t="s">
        <v>8</v>
      </c>
      <c r="B179" s="175"/>
      <c r="C179" s="178" t="s">
        <v>101</v>
      </c>
      <c r="D179" s="179"/>
      <c r="E179" s="164" t="s">
        <v>93</v>
      </c>
      <c r="F179" s="165"/>
      <c r="G179" s="166" t="s">
        <v>94</v>
      </c>
      <c r="H179" s="166"/>
      <c r="I179" s="208" t="s">
        <v>95</v>
      </c>
      <c r="J179" s="208"/>
      <c r="K179" s="169" t="s">
        <v>96</v>
      </c>
      <c r="L179" s="169"/>
      <c r="M179" s="170" t="s">
        <v>97</v>
      </c>
      <c r="N179" s="170"/>
      <c r="O179" s="21" t="s">
        <v>71</v>
      </c>
      <c r="P179" s="22" t="s">
        <v>72</v>
      </c>
      <c r="Q179" s="23" t="s">
        <v>73</v>
      </c>
      <c r="R179" s="24" t="s">
        <v>74</v>
      </c>
      <c r="S179" s="25" t="s">
        <v>75</v>
      </c>
      <c r="T179" s="26" t="s">
        <v>76</v>
      </c>
    </row>
    <row r="180" spans="1:20">
      <c r="A180" s="176"/>
      <c r="B180" s="177"/>
      <c r="C180" s="27" t="s">
        <v>9</v>
      </c>
      <c r="D180" s="27" t="s">
        <v>10</v>
      </c>
      <c r="E180" s="27" t="s">
        <v>9</v>
      </c>
      <c r="F180" s="27" t="s">
        <v>10</v>
      </c>
      <c r="G180" s="27" t="s">
        <v>9</v>
      </c>
      <c r="H180" s="27" t="s">
        <v>10</v>
      </c>
      <c r="I180" s="27" t="s">
        <v>9</v>
      </c>
      <c r="J180" s="27" t="s">
        <v>10</v>
      </c>
      <c r="K180" s="27" t="s">
        <v>9</v>
      </c>
      <c r="L180" s="27" t="s">
        <v>10</v>
      </c>
      <c r="M180" s="27" t="s">
        <v>9</v>
      </c>
      <c r="N180" s="27" t="s">
        <v>10</v>
      </c>
      <c r="O180" s="27" t="s">
        <v>99</v>
      </c>
      <c r="P180" s="27" t="s">
        <v>100</v>
      </c>
      <c r="Q180" s="27" t="s">
        <v>100</v>
      </c>
      <c r="R180" s="27" t="s">
        <v>100</v>
      </c>
      <c r="S180" s="27" t="s">
        <v>100</v>
      </c>
      <c r="T180" s="27" t="s">
        <v>100</v>
      </c>
    </row>
    <row r="181" spans="1:20">
      <c r="A181" s="148" t="s">
        <v>12</v>
      </c>
      <c r="B181" s="149">
        <v>1</v>
      </c>
      <c r="C181" s="8" cm="1">
        <f t="array" ref="C181">IF($I$2="Тариф для жителей ЮФО",
INDEX(GRID!$B$4:$U$15,MATCH($C$7,GRID!$A$4:$A$15,0),MATCH(1,($U$2=GRID!$B$1:$U$1)*(КАЛЕНДАРЬ!AJ4=GRID!$B$3:$U$3),0))*GRID!$P$36,
ROUNDUP(INDEX(GRID!$B$4:$U$15,MATCH($C$7,GRID!$A$4:$A$15,0),MATCH(1,($U$2=GRID!$B$1:$U$1)*(КАЛЕНДАРЬ!AJ4=GRID!$B$3:$U$3),0))*GRID!$P$36*(1-GRID!$P$37),0))</f>
        <v>20925</v>
      </c>
      <c r="D181" s="8" cm="1">
        <f t="array" ref="D181">IF($I$2="Тариф для жителей ЮФО",
INDEX(GRID!$B$18:$U$29,MATCH($C$7,GRID!$A$18:$A$29,0),MATCH(1,($U$2=GRID!$B$1:$U$1)*(КАЛЕНДАРЬ!AJ4=GRID!$B$3:$U$3),0))*GRID!$P$36,
ROUNDUP(INDEX(GRID!$B$18:$U$29,MATCH($C$7,GRID!$A$18:$A$29,0),MATCH(1,($U$2=GRID!$B$1:$U$1)*(КАЛЕНДАРЬ!AJ4=GRID!$B$3:$U$3),0))*GRID!$P$36*(1-GRID!$P$37),0))</f>
        <v>25575</v>
      </c>
      <c r="E181" s="8" cm="1">
        <f t="array" ref="E181">IF($I$2="Тариф для жителей ЮФО",
INDEX(GRID!$B$4:$U$15,MATCH($E$7,GRID!$A$4:$A$15,0),MATCH(1,($U$2=GRID!$B$1:$U$1)*(КАЛЕНДАРЬ!AJ4=GRID!$B$3:$U$3),0))*GRID!$P$36,
ROUNDUP(INDEX(GRID!$B$4:$U$15,MATCH($E$7,GRID!$A$4:$A$15,0),MATCH(1,($U$2=GRID!$B$1:$U$1)*(КАЛЕНДАРЬ!AJ4=GRID!$B$3:$U$3),0))*GRID!$P$36*(1-GRID!$P$37),0))</f>
        <v>25296</v>
      </c>
      <c r="F181" s="8" cm="1">
        <f t="array" ref="F181">IF($I$2="Тариф для жителей ЮФО",
INDEX(GRID!$B$18:$U$29,MATCH($E$7,GRID!$A$18:$A$29,0),MATCH(1,($U$2=GRID!$B$1:$U$1)*(КАЛЕНДАРЬ!AJ4=GRID!$B$3:$U$3),0))*GRID!$P$36,
ROUNDUP(INDEX(GRID!$B$18:$U$29,MATCH($E$7,GRID!$A$18:$A$29,0),MATCH(1,($U$2=GRID!$B$1:$U$1)*(КАЛЕНДАРЬ!AJ4=GRID!$B$3:$U$3),0))*GRID!$P$36*(1-GRID!$P$37),0))</f>
        <v>29946</v>
      </c>
      <c r="G181" s="57" t="s">
        <v>119</v>
      </c>
      <c r="H181" s="57" t="s">
        <v>119</v>
      </c>
      <c r="I181" s="8" cm="1">
        <f t="array" ref="I181">IF($I$2="Тариф для жителей ЮФО",
INDEX(GRID!$B$4:$U$15,MATCH($I$7,GRID!$A$4:$A$15,0),MATCH(1,($U$2=GRID!$B$1:$U$1)*(КАЛЕНДАРЬ!AJ4=GRID!$B$3:$U$3),0))*GRID!$P$36,
ROUNDUP(INDEX(GRID!$B$4:$U$15,MATCH($I$7,GRID!$A$4:$A$15,0),MATCH(1,($U$2=GRID!$B$1:$U$1)*(КАЛЕНДАРЬ!AJ4=GRID!$B$3:$U$3),0))*GRID!$P$36*(1-GRID!$P$37),0))</f>
        <v>33666</v>
      </c>
      <c r="J181" s="8" cm="1">
        <f t="array" ref="J181">IF($I$2="Тариф для жителей ЮФО",
INDEX(GRID!$B$18:$U$29,MATCH($I$7,GRID!$A$18:$A$29,0),MATCH(1,($U$2=GRID!$B$1:$U$1)*(КАЛЕНДАРЬ!AJ4=GRID!$B$3:$U$3),0))*GRID!$P$36,
ROUNDUP(INDEX(GRID!$B$18:$U$29,MATCH($I$7,GRID!$A$18:$A$29,0),MATCH(1,($U$2=GRID!$B$1:$U$1)*(КАЛЕНДАРЬ!AJ4=GRID!$B$3:$U$3),0))*GRID!$P$36*(1-GRID!$P$37),0))</f>
        <v>38316</v>
      </c>
      <c r="K181" s="57" t="s">
        <v>119</v>
      </c>
      <c r="L181" s="57" t="s">
        <v>119</v>
      </c>
      <c r="M181" s="8" cm="1">
        <f t="array" ref="M181">IF($I$2="Тариф для жителей ЮФО",
INDEX(GRID!$B$4:$U$15,MATCH($M$7,GRID!$A$4:$A$15,0),MATCH(1,($U$2=GRID!$B$1:$U$1)*(КАЛЕНДАРЬ!AJ4=GRID!$B$3:$U$3),0))*GRID!$P$36,
ROUNDUP(INDEX(GRID!$B$4:$U$15,MATCH($M$7,GRID!$A$4:$A$15,0),MATCH(1,($U$2=GRID!$B$1:$U$1)*(КАЛЕНДАРЬ!AJ4=GRID!$B$3:$U$3),0))*GRID!$P$36*(1-GRID!$P$37),0))</f>
        <v>56916</v>
      </c>
      <c r="N181" s="8" cm="1">
        <f t="array" ref="N181">IF($I$2="Тариф для жителей ЮФО",
INDEX(GRID!$B$18:$U$29,MATCH($M$7,GRID!$A$18:$A$29,0),MATCH(1,($U$2=GRID!$B$1:$U$1)*(КАЛЕНДАРЬ!AJ4=GRID!$B$3:$U$3),0))*GRID!$P$36,
ROUNDUP(INDEX(GRID!$B$18:$U$29,MATCH($M$7,GRID!$A$18:$A$29,0),MATCH(1,($U$2=GRID!$B$1:$U$1)*(КАЛЕНДАРЬ!AJ4=GRID!$B$3:$U$3),0))*GRID!$P$36*(1-GRID!$P$37),0))</f>
        <v>61566</v>
      </c>
      <c r="O181" s="57" t="s">
        <v>119</v>
      </c>
      <c r="P181" s="8" cm="1">
        <f t="array" ref="P181">IF($I$2="Тариф для жителей ЮФО",
INDEX(GRID!$B$18:$U$29,MATCH($P$7,GRID!$A$18:$A$29,0),MATCH(1,($U$2=GRID!$B$1:$U$1)*(КАЛЕНДАРЬ!AJ4=GRID!$B$3:$U$3),0))*GRID!$P$36,
ROUNDUP(INDEX(GRID!$B$18:$U$29,MATCH($P$7,GRID!$A$18:$A$29,0),MATCH(1,($U$2=GRID!$B$1:$U$1)*(КАЛЕНДАРЬ!AJ4=GRID!$B$3:$U$3),0))*GRID!$P$36*(1-GRID!$P$37),0))</f>
        <v>124992</v>
      </c>
      <c r="Q181" s="57" t="s">
        <v>119</v>
      </c>
      <c r="R181" s="57" t="s">
        <v>119</v>
      </c>
      <c r="S181" s="57" t="s">
        <v>119</v>
      </c>
      <c r="T181" s="57" t="s">
        <v>119</v>
      </c>
    </row>
    <row r="182" spans="1:20">
      <c r="A182" s="148" t="s">
        <v>13</v>
      </c>
      <c r="B182" s="149">
        <v>2</v>
      </c>
      <c r="C182" s="8" cm="1">
        <f t="array" ref="C182">IF($I$2="Тариф для жителей ЮФО",
INDEX(GRID!$B$4:$U$15,MATCH($C$7,GRID!$A$4:$A$15,0),MATCH(1,($U$2=GRID!$B$1:$U$1)*(КАЛЕНДАРЬ!AJ5=GRID!$B$3:$U$3),0))*GRID!$P$36,
ROUNDUP(INDEX(GRID!$B$4:$U$15,MATCH($C$7,GRID!$A$4:$A$15,0),MATCH(1,($U$2=GRID!$B$1:$U$1)*(КАЛЕНДАРЬ!AJ5=GRID!$B$3:$U$3),0))*GRID!$P$36*(1-GRID!$P$37),0))</f>
        <v>20925</v>
      </c>
      <c r="D182" s="8" cm="1">
        <f t="array" ref="D182">IF($I$2="Тариф для жителей ЮФО",
INDEX(GRID!$B$18:$U$29,MATCH($C$7,GRID!$A$18:$A$29,0),MATCH(1,($U$2=GRID!$B$1:$U$1)*(КАЛЕНДАРЬ!AJ5=GRID!$B$3:$U$3),0))*GRID!$P$36,
ROUNDUP(INDEX(GRID!$B$18:$U$29,MATCH($C$7,GRID!$A$18:$A$29,0),MATCH(1,($U$2=GRID!$B$1:$U$1)*(КАЛЕНДАРЬ!AJ5=GRID!$B$3:$U$3),0))*GRID!$P$36*(1-GRID!$P$37),0))</f>
        <v>25575</v>
      </c>
      <c r="E182" s="8" cm="1">
        <f t="array" ref="E182">IF($I$2="Тариф для жителей ЮФО",
INDEX(GRID!$B$4:$U$15,MATCH($E$7,GRID!$A$4:$A$15,0),MATCH(1,($U$2=GRID!$B$1:$U$1)*(КАЛЕНДАРЬ!AJ5=GRID!$B$3:$U$3),0))*GRID!$P$36,
ROUNDUP(INDEX(GRID!$B$4:$U$15,MATCH($E$7,GRID!$A$4:$A$15,0),MATCH(1,($U$2=GRID!$B$1:$U$1)*(КАЛЕНДАРЬ!AJ5=GRID!$B$3:$U$3),0))*GRID!$P$36*(1-GRID!$P$37),0))</f>
        <v>25296</v>
      </c>
      <c r="F182" s="8" cm="1">
        <f t="array" ref="F182">IF($I$2="Тариф для жителей ЮФО",
INDEX(GRID!$B$18:$U$29,MATCH($E$7,GRID!$A$18:$A$29,0),MATCH(1,($U$2=GRID!$B$1:$U$1)*(КАЛЕНДАРЬ!AJ5=GRID!$B$3:$U$3),0))*GRID!$P$36,
ROUNDUP(INDEX(GRID!$B$18:$U$29,MATCH($E$7,GRID!$A$18:$A$29,0),MATCH(1,($U$2=GRID!$B$1:$U$1)*(КАЛЕНДАРЬ!AJ5=GRID!$B$3:$U$3),0))*GRID!$P$36*(1-GRID!$P$37),0))</f>
        <v>29946</v>
      </c>
      <c r="G182" s="57" t="s">
        <v>119</v>
      </c>
      <c r="H182" s="57" t="s">
        <v>119</v>
      </c>
      <c r="I182" s="8" cm="1">
        <f t="array" ref="I182">IF($I$2="Тариф для жителей ЮФО",
INDEX(GRID!$B$4:$U$15,MATCH($I$7,GRID!$A$4:$A$15,0),MATCH(1,($U$2=GRID!$B$1:$U$1)*(КАЛЕНДАРЬ!AJ5=GRID!$B$3:$U$3),0))*GRID!$P$36,
ROUNDUP(INDEX(GRID!$B$4:$U$15,MATCH($I$7,GRID!$A$4:$A$15,0),MATCH(1,($U$2=GRID!$B$1:$U$1)*(КАЛЕНДАРЬ!AJ5=GRID!$B$3:$U$3),0))*GRID!$P$36*(1-GRID!$P$37),0))</f>
        <v>33666</v>
      </c>
      <c r="J182" s="8" cm="1">
        <f t="array" ref="J182">IF($I$2="Тариф для жителей ЮФО",
INDEX(GRID!$B$18:$U$29,MATCH($I$7,GRID!$A$18:$A$29,0),MATCH(1,($U$2=GRID!$B$1:$U$1)*(КАЛЕНДАРЬ!AJ5=GRID!$B$3:$U$3),0))*GRID!$P$36,
ROUNDUP(INDEX(GRID!$B$18:$U$29,MATCH($I$7,GRID!$A$18:$A$29,0),MATCH(1,($U$2=GRID!$B$1:$U$1)*(КАЛЕНДАРЬ!AJ5=GRID!$B$3:$U$3),0))*GRID!$P$36*(1-GRID!$P$37),0))</f>
        <v>38316</v>
      </c>
      <c r="K182" s="57" t="s">
        <v>119</v>
      </c>
      <c r="L182" s="57" t="s">
        <v>119</v>
      </c>
      <c r="M182" s="8" cm="1">
        <f t="array" ref="M182">IF($I$2="Тариф для жителей ЮФО",
INDEX(GRID!$B$4:$U$15,MATCH($M$7,GRID!$A$4:$A$15,0),MATCH(1,($U$2=GRID!$B$1:$U$1)*(КАЛЕНДАРЬ!AJ5=GRID!$B$3:$U$3),0))*GRID!$P$36,
ROUNDUP(INDEX(GRID!$B$4:$U$15,MATCH($M$7,GRID!$A$4:$A$15,0),MATCH(1,($U$2=GRID!$B$1:$U$1)*(КАЛЕНДАРЬ!AJ5=GRID!$B$3:$U$3),0))*GRID!$P$36*(1-GRID!$P$37),0))</f>
        <v>56916</v>
      </c>
      <c r="N182" s="8" cm="1">
        <f t="array" ref="N182">IF($I$2="Тариф для жителей ЮФО",
INDEX(GRID!$B$18:$U$29,MATCH($M$7,GRID!$A$18:$A$29,0),MATCH(1,($U$2=GRID!$B$1:$U$1)*(КАЛЕНДАРЬ!AJ5=GRID!$B$3:$U$3),0))*GRID!$P$36,
ROUNDUP(INDEX(GRID!$B$18:$U$29,MATCH($M$7,GRID!$A$18:$A$29,0),MATCH(1,($U$2=GRID!$B$1:$U$1)*(КАЛЕНДАРЬ!AJ5=GRID!$B$3:$U$3),0))*GRID!$P$36*(1-GRID!$P$37),0))</f>
        <v>61566</v>
      </c>
      <c r="O182" s="57" t="s">
        <v>119</v>
      </c>
      <c r="P182" s="8" cm="1">
        <f t="array" ref="P182">IF($I$2="Тариф для жителей ЮФО",
INDEX(GRID!$B$18:$U$29,MATCH($P$7,GRID!$A$18:$A$29,0),MATCH(1,($U$2=GRID!$B$1:$U$1)*(КАЛЕНДАРЬ!AJ5=GRID!$B$3:$U$3),0))*GRID!$P$36,
ROUNDUP(INDEX(GRID!$B$18:$U$29,MATCH($P$7,GRID!$A$18:$A$29,0),MATCH(1,($U$2=GRID!$B$1:$U$1)*(КАЛЕНДАРЬ!AJ5=GRID!$B$3:$U$3),0))*GRID!$P$36*(1-GRID!$P$37),0))</f>
        <v>124992</v>
      </c>
      <c r="Q182" s="57" t="s">
        <v>119</v>
      </c>
      <c r="R182" s="57" t="s">
        <v>119</v>
      </c>
      <c r="S182" s="57" t="s">
        <v>119</v>
      </c>
      <c r="T182" s="57" t="s">
        <v>119</v>
      </c>
    </row>
    <row r="183" spans="1:20">
      <c r="A183" s="148" t="s">
        <v>14</v>
      </c>
      <c r="B183" s="149">
        <v>3</v>
      </c>
      <c r="C183" s="8" cm="1">
        <f t="array" ref="C183">IF($I$2="Тариф для жителей ЮФО",
INDEX(GRID!$B$4:$U$15,MATCH($C$7,GRID!$A$4:$A$15,0),MATCH(1,($U$2=GRID!$B$1:$U$1)*(КАЛЕНДАРЬ!AJ6=GRID!$B$3:$U$3),0))*GRID!$P$36,
ROUNDUP(INDEX(GRID!$B$4:$U$15,MATCH($C$7,GRID!$A$4:$A$15,0),MATCH(1,($U$2=GRID!$B$1:$U$1)*(КАЛЕНДАРЬ!AJ6=GRID!$B$3:$U$3),0))*GRID!$P$36*(1-GRID!$P$37),0))</f>
        <v>20925</v>
      </c>
      <c r="D183" s="8" cm="1">
        <f t="array" ref="D183">IF($I$2="Тариф для жителей ЮФО",
INDEX(GRID!$B$18:$U$29,MATCH($C$7,GRID!$A$18:$A$29,0),MATCH(1,($U$2=GRID!$B$1:$U$1)*(КАЛЕНДАРЬ!AJ6=GRID!$B$3:$U$3),0))*GRID!$P$36,
ROUNDUP(INDEX(GRID!$B$18:$U$29,MATCH($C$7,GRID!$A$18:$A$29,0),MATCH(1,($U$2=GRID!$B$1:$U$1)*(КАЛЕНДАРЬ!AJ6=GRID!$B$3:$U$3),0))*GRID!$P$36*(1-GRID!$P$37),0))</f>
        <v>25575</v>
      </c>
      <c r="E183" s="8" cm="1">
        <f t="array" ref="E183">IF($I$2="Тариф для жителей ЮФО",
INDEX(GRID!$B$4:$U$15,MATCH($E$7,GRID!$A$4:$A$15,0),MATCH(1,($U$2=GRID!$B$1:$U$1)*(КАЛЕНДАРЬ!AJ6=GRID!$B$3:$U$3),0))*GRID!$P$36,
ROUNDUP(INDEX(GRID!$B$4:$U$15,MATCH($E$7,GRID!$A$4:$A$15,0),MATCH(1,($U$2=GRID!$B$1:$U$1)*(КАЛЕНДАРЬ!AJ6=GRID!$B$3:$U$3),0))*GRID!$P$36*(1-GRID!$P$37),0))</f>
        <v>25296</v>
      </c>
      <c r="F183" s="8" cm="1">
        <f t="array" ref="F183">IF($I$2="Тариф для жителей ЮФО",
INDEX(GRID!$B$18:$U$29,MATCH($E$7,GRID!$A$18:$A$29,0),MATCH(1,($U$2=GRID!$B$1:$U$1)*(КАЛЕНДАРЬ!AJ6=GRID!$B$3:$U$3),0))*GRID!$P$36,
ROUNDUP(INDEX(GRID!$B$18:$U$29,MATCH($E$7,GRID!$A$18:$A$29,0),MATCH(1,($U$2=GRID!$B$1:$U$1)*(КАЛЕНДАРЬ!AJ6=GRID!$B$3:$U$3),0))*GRID!$P$36*(1-GRID!$P$37),0))</f>
        <v>29946</v>
      </c>
      <c r="G183" s="57" t="s">
        <v>119</v>
      </c>
      <c r="H183" s="57" t="s">
        <v>119</v>
      </c>
      <c r="I183" s="8" cm="1">
        <f t="array" ref="I183">IF($I$2="Тариф для жителей ЮФО",
INDEX(GRID!$B$4:$U$15,MATCH($I$7,GRID!$A$4:$A$15,0),MATCH(1,($U$2=GRID!$B$1:$U$1)*(КАЛЕНДАРЬ!AJ6=GRID!$B$3:$U$3),0))*GRID!$P$36,
ROUNDUP(INDEX(GRID!$B$4:$U$15,MATCH($I$7,GRID!$A$4:$A$15,0),MATCH(1,($U$2=GRID!$B$1:$U$1)*(КАЛЕНДАРЬ!AJ6=GRID!$B$3:$U$3),0))*GRID!$P$36*(1-GRID!$P$37),0))</f>
        <v>33666</v>
      </c>
      <c r="J183" s="8" cm="1">
        <f t="array" ref="J183">IF($I$2="Тариф для жителей ЮФО",
INDEX(GRID!$B$18:$U$29,MATCH($I$7,GRID!$A$18:$A$29,0),MATCH(1,($U$2=GRID!$B$1:$U$1)*(КАЛЕНДАРЬ!AJ6=GRID!$B$3:$U$3),0))*GRID!$P$36,
ROUNDUP(INDEX(GRID!$B$18:$U$29,MATCH($I$7,GRID!$A$18:$A$29,0),MATCH(1,($U$2=GRID!$B$1:$U$1)*(КАЛЕНДАРЬ!AJ6=GRID!$B$3:$U$3),0))*GRID!$P$36*(1-GRID!$P$37),0))</f>
        <v>38316</v>
      </c>
      <c r="K183" s="57" t="s">
        <v>119</v>
      </c>
      <c r="L183" s="57" t="s">
        <v>119</v>
      </c>
      <c r="M183" s="8" cm="1">
        <f t="array" ref="M183">IF($I$2="Тариф для жителей ЮФО",
INDEX(GRID!$B$4:$U$15,MATCH($M$7,GRID!$A$4:$A$15,0),MATCH(1,($U$2=GRID!$B$1:$U$1)*(КАЛЕНДАРЬ!AJ6=GRID!$B$3:$U$3),0))*GRID!$P$36,
ROUNDUP(INDEX(GRID!$B$4:$U$15,MATCH($M$7,GRID!$A$4:$A$15,0),MATCH(1,($U$2=GRID!$B$1:$U$1)*(КАЛЕНДАРЬ!AJ6=GRID!$B$3:$U$3),0))*GRID!$P$36*(1-GRID!$P$37),0))</f>
        <v>56916</v>
      </c>
      <c r="N183" s="8" cm="1">
        <f t="array" ref="N183">IF($I$2="Тариф для жителей ЮФО",
INDEX(GRID!$B$18:$U$29,MATCH($M$7,GRID!$A$18:$A$29,0),MATCH(1,($U$2=GRID!$B$1:$U$1)*(КАЛЕНДАРЬ!AJ6=GRID!$B$3:$U$3),0))*GRID!$P$36,
ROUNDUP(INDEX(GRID!$B$18:$U$29,MATCH($M$7,GRID!$A$18:$A$29,0),MATCH(1,($U$2=GRID!$B$1:$U$1)*(КАЛЕНДАРЬ!AJ6=GRID!$B$3:$U$3),0))*GRID!$P$36*(1-GRID!$P$37),0))</f>
        <v>61566</v>
      </c>
      <c r="O183" s="57" t="s">
        <v>119</v>
      </c>
      <c r="P183" s="8" cm="1">
        <f t="array" ref="P183">IF($I$2="Тариф для жителей ЮФО",
INDEX(GRID!$B$18:$U$29,MATCH($P$7,GRID!$A$18:$A$29,0),MATCH(1,($U$2=GRID!$B$1:$U$1)*(КАЛЕНДАРЬ!AJ6=GRID!$B$3:$U$3),0))*GRID!$P$36,
ROUNDUP(INDEX(GRID!$B$18:$U$29,MATCH($P$7,GRID!$A$18:$A$29,0),MATCH(1,($U$2=GRID!$B$1:$U$1)*(КАЛЕНДАРЬ!AJ6=GRID!$B$3:$U$3),0))*GRID!$P$36*(1-GRID!$P$37),0))</f>
        <v>124992</v>
      </c>
      <c r="Q183" s="57" t="s">
        <v>119</v>
      </c>
      <c r="R183" s="57" t="s">
        <v>119</v>
      </c>
      <c r="S183" s="57" t="s">
        <v>119</v>
      </c>
      <c r="T183" s="57" t="s">
        <v>119</v>
      </c>
    </row>
    <row r="184" spans="1:20">
      <c r="A184" s="148" t="s">
        <v>15</v>
      </c>
      <c r="B184" s="149">
        <v>4</v>
      </c>
      <c r="C184" s="8" cm="1">
        <f t="array" ref="C184">IF($I$2="Тариф для жителей ЮФО",
INDEX(GRID!$B$4:$U$15,MATCH($C$7,GRID!$A$4:$A$15,0),MATCH(1,($U$2=GRID!$B$1:$U$1)*(КАЛЕНДАРЬ!AJ7=GRID!$B$3:$U$3),0))*GRID!$P$36,
ROUNDUP(INDEX(GRID!$B$4:$U$15,MATCH($C$7,GRID!$A$4:$A$15,0),MATCH(1,($U$2=GRID!$B$1:$U$1)*(КАЛЕНДАРЬ!AJ7=GRID!$B$3:$U$3),0))*GRID!$P$36*(1-GRID!$P$37),0))</f>
        <v>20925</v>
      </c>
      <c r="D184" s="8" cm="1">
        <f t="array" ref="D184">IF($I$2="Тариф для жителей ЮФО",
INDEX(GRID!$B$18:$U$29,MATCH($C$7,GRID!$A$18:$A$29,0),MATCH(1,($U$2=GRID!$B$1:$U$1)*(КАЛЕНДАРЬ!AJ7=GRID!$B$3:$U$3),0))*GRID!$P$36,
ROUNDUP(INDEX(GRID!$B$18:$U$29,MATCH($C$7,GRID!$A$18:$A$29,0),MATCH(1,($U$2=GRID!$B$1:$U$1)*(КАЛЕНДАРЬ!AJ7=GRID!$B$3:$U$3),0))*GRID!$P$36*(1-GRID!$P$37),0))</f>
        <v>25575</v>
      </c>
      <c r="E184" s="8" cm="1">
        <f t="array" ref="E184">IF($I$2="Тариф для жителей ЮФО",
INDEX(GRID!$B$4:$U$15,MATCH($E$7,GRID!$A$4:$A$15,0),MATCH(1,($U$2=GRID!$B$1:$U$1)*(КАЛЕНДАРЬ!AJ7=GRID!$B$3:$U$3),0))*GRID!$P$36,
ROUNDUP(INDEX(GRID!$B$4:$U$15,MATCH($E$7,GRID!$A$4:$A$15,0),MATCH(1,($U$2=GRID!$B$1:$U$1)*(КАЛЕНДАРЬ!AJ7=GRID!$B$3:$U$3),0))*GRID!$P$36*(1-GRID!$P$37),0))</f>
        <v>25296</v>
      </c>
      <c r="F184" s="8" cm="1">
        <f t="array" ref="F184">IF($I$2="Тариф для жителей ЮФО",
INDEX(GRID!$B$18:$U$29,MATCH($E$7,GRID!$A$18:$A$29,0),MATCH(1,($U$2=GRID!$B$1:$U$1)*(КАЛЕНДАРЬ!AJ7=GRID!$B$3:$U$3),0))*GRID!$P$36,
ROUNDUP(INDEX(GRID!$B$18:$U$29,MATCH($E$7,GRID!$A$18:$A$29,0),MATCH(1,($U$2=GRID!$B$1:$U$1)*(КАЛЕНДАРЬ!AJ7=GRID!$B$3:$U$3),0))*GRID!$P$36*(1-GRID!$P$37),0))</f>
        <v>29946</v>
      </c>
      <c r="G184" s="57" t="s">
        <v>119</v>
      </c>
      <c r="H184" s="57" t="s">
        <v>119</v>
      </c>
      <c r="I184" s="8" cm="1">
        <f t="array" ref="I184">IF($I$2="Тариф для жителей ЮФО",
INDEX(GRID!$B$4:$U$15,MATCH($I$7,GRID!$A$4:$A$15,0),MATCH(1,($U$2=GRID!$B$1:$U$1)*(КАЛЕНДАРЬ!AJ7=GRID!$B$3:$U$3),0))*GRID!$P$36,
ROUNDUP(INDEX(GRID!$B$4:$U$15,MATCH($I$7,GRID!$A$4:$A$15,0),MATCH(1,($U$2=GRID!$B$1:$U$1)*(КАЛЕНДАРЬ!AJ7=GRID!$B$3:$U$3),0))*GRID!$P$36*(1-GRID!$P$37),0))</f>
        <v>33666</v>
      </c>
      <c r="J184" s="8" cm="1">
        <f t="array" ref="J184">IF($I$2="Тариф для жителей ЮФО",
INDEX(GRID!$B$18:$U$29,MATCH($I$7,GRID!$A$18:$A$29,0),MATCH(1,($U$2=GRID!$B$1:$U$1)*(КАЛЕНДАРЬ!AJ7=GRID!$B$3:$U$3),0))*GRID!$P$36,
ROUNDUP(INDEX(GRID!$B$18:$U$29,MATCH($I$7,GRID!$A$18:$A$29,0),MATCH(1,($U$2=GRID!$B$1:$U$1)*(КАЛЕНДАРЬ!AJ7=GRID!$B$3:$U$3),0))*GRID!$P$36*(1-GRID!$P$37),0))</f>
        <v>38316</v>
      </c>
      <c r="K184" s="57" t="s">
        <v>119</v>
      </c>
      <c r="L184" s="57" t="s">
        <v>119</v>
      </c>
      <c r="M184" s="8" cm="1">
        <f t="array" ref="M184">IF($I$2="Тариф для жителей ЮФО",
INDEX(GRID!$B$4:$U$15,MATCH($M$7,GRID!$A$4:$A$15,0),MATCH(1,($U$2=GRID!$B$1:$U$1)*(КАЛЕНДАРЬ!AJ7=GRID!$B$3:$U$3),0))*GRID!$P$36,
ROUNDUP(INDEX(GRID!$B$4:$U$15,MATCH($M$7,GRID!$A$4:$A$15,0),MATCH(1,($U$2=GRID!$B$1:$U$1)*(КАЛЕНДАРЬ!AJ7=GRID!$B$3:$U$3),0))*GRID!$P$36*(1-GRID!$P$37),0))</f>
        <v>56916</v>
      </c>
      <c r="N184" s="8" cm="1">
        <f t="array" ref="N184">IF($I$2="Тариф для жителей ЮФО",
INDEX(GRID!$B$18:$U$29,MATCH($M$7,GRID!$A$18:$A$29,0),MATCH(1,($U$2=GRID!$B$1:$U$1)*(КАЛЕНДАРЬ!AJ7=GRID!$B$3:$U$3),0))*GRID!$P$36,
ROUNDUP(INDEX(GRID!$B$18:$U$29,MATCH($M$7,GRID!$A$18:$A$29,0),MATCH(1,($U$2=GRID!$B$1:$U$1)*(КАЛЕНДАРЬ!AJ7=GRID!$B$3:$U$3),0))*GRID!$P$36*(1-GRID!$P$37),0))</f>
        <v>61566</v>
      </c>
      <c r="O184" s="57" t="s">
        <v>119</v>
      </c>
      <c r="P184" s="8" cm="1">
        <f t="array" ref="P184">IF($I$2="Тариф для жителей ЮФО",
INDEX(GRID!$B$18:$U$29,MATCH($P$7,GRID!$A$18:$A$29,0),MATCH(1,($U$2=GRID!$B$1:$U$1)*(КАЛЕНДАРЬ!AJ7=GRID!$B$3:$U$3),0))*GRID!$P$36,
ROUNDUP(INDEX(GRID!$B$18:$U$29,MATCH($P$7,GRID!$A$18:$A$29,0),MATCH(1,($U$2=GRID!$B$1:$U$1)*(КАЛЕНДАРЬ!AJ7=GRID!$B$3:$U$3),0))*GRID!$P$36*(1-GRID!$P$37),0))</f>
        <v>124992</v>
      </c>
      <c r="Q184" s="57" t="s">
        <v>119</v>
      </c>
      <c r="R184" s="57" t="s">
        <v>119</v>
      </c>
      <c r="S184" s="57" t="s">
        <v>119</v>
      </c>
      <c r="T184" s="57" t="s">
        <v>119</v>
      </c>
    </row>
    <row r="185" spans="1:20">
      <c r="A185" s="148" t="s">
        <v>16</v>
      </c>
      <c r="B185" s="149">
        <v>5</v>
      </c>
      <c r="C185" s="8" cm="1">
        <f t="array" ref="C185">IF($I$2="Тариф для жителей ЮФО",
INDEX(GRID!$B$4:$U$15,MATCH($C$7,GRID!$A$4:$A$15,0),MATCH(1,($U$2=GRID!$B$1:$U$1)*(КАЛЕНДАРЬ!AJ8=GRID!$B$3:$U$3),0))*GRID!$P$36,
ROUNDUP(INDEX(GRID!$B$4:$U$15,MATCH($C$7,GRID!$A$4:$A$15,0),MATCH(1,($U$2=GRID!$B$1:$U$1)*(КАЛЕНДАРЬ!AJ8=GRID!$B$3:$U$3),0))*GRID!$P$36*(1-GRID!$P$37),0))</f>
        <v>23250</v>
      </c>
      <c r="D185" s="8" cm="1">
        <f t="array" ref="D185">IF($I$2="Тариф для жителей ЮФО",
INDEX(GRID!$B$18:$U$29,MATCH($C$7,GRID!$A$18:$A$29,0),MATCH(1,($U$2=GRID!$B$1:$U$1)*(КАЛЕНДАРЬ!AJ8=GRID!$B$3:$U$3),0))*GRID!$P$36,
ROUNDUP(INDEX(GRID!$B$18:$U$29,MATCH($C$7,GRID!$A$18:$A$29,0),MATCH(1,($U$2=GRID!$B$1:$U$1)*(КАЛЕНДАРЬ!AJ8=GRID!$B$3:$U$3),0))*GRID!$P$36*(1-GRID!$P$37),0))</f>
        <v>27900</v>
      </c>
      <c r="E185" s="8" cm="1">
        <f t="array" ref="E185">IF($I$2="Тариф для жителей ЮФО",
INDEX(GRID!$B$4:$U$15,MATCH($E$7,GRID!$A$4:$A$15,0),MATCH(1,($U$2=GRID!$B$1:$U$1)*(КАЛЕНДАРЬ!AJ8=GRID!$B$3:$U$3),0))*GRID!$P$36,
ROUNDUP(INDEX(GRID!$B$4:$U$15,MATCH($E$7,GRID!$A$4:$A$15,0),MATCH(1,($U$2=GRID!$B$1:$U$1)*(КАЛЕНДАРЬ!AJ8=GRID!$B$3:$U$3),0))*GRID!$P$36*(1-GRID!$P$37),0))</f>
        <v>27900</v>
      </c>
      <c r="F185" s="8" cm="1">
        <f t="array" ref="F185">IF($I$2="Тариф для жителей ЮФО",
INDEX(GRID!$B$18:$U$29,MATCH($E$7,GRID!$A$18:$A$29,0),MATCH(1,($U$2=GRID!$B$1:$U$1)*(КАЛЕНДАРЬ!AJ8=GRID!$B$3:$U$3),0))*GRID!$P$36,
ROUNDUP(INDEX(GRID!$B$18:$U$29,MATCH($E$7,GRID!$A$18:$A$29,0),MATCH(1,($U$2=GRID!$B$1:$U$1)*(КАЛЕНДАРЬ!AJ8=GRID!$B$3:$U$3),0))*GRID!$P$36*(1-GRID!$P$37),0))</f>
        <v>32550</v>
      </c>
      <c r="G185" s="57" t="s">
        <v>119</v>
      </c>
      <c r="H185" s="57" t="s">
        <v>119</v>
      </c>
      <c r="I185" s="8" cm="1">
        <f t="array" ref="I185">IF($I$2="Тариф для жителей ЮФО",
INDEX(GRID!$B$4:$U$15,MATCH($I$7,GRID!$A$4:$A$15,0),MATCH(1,($U$2=GRID!$B$1:$U$1)*(КАЛЕНДАРЬ!AJ8=GRID!$B$3:$U$3),0))*GRID!$P$36,
ROUNDUP(INDEX(GRID!$B$4:$U$15,MATCH($I$7,GRID!$A$4:$A$15,0),MATCH(1,($U$2=GRID!$B$1:$U$1)*(КАЛЕНДАРЬ!AJ8=GRID!$B$3:$U$3),0))*GRID!$P$36*(1-GRID!$P$37),0))</f>
        <v>36921</v>
      </c>
      <c r="J185" s="8" cm="1">
        <f t="array" ref="J185">IF($I$2="Тариф для жителей ЮФО",
INDEX(GRID!$B$18:$U$29,MATCH($I$7,GRID!$A$18:$A$29,0),MATCH(1,($U$2=GRID!$B$1:$U$1)*(КАЛЕНДАРЬ!AJ8=GRID!$B$3:$U$3),0))*GRID!$P$36,
ROUNDUP(INDEX(GRID!$B$18:$U$29,MATCH($I$7,GRID!$A$18:$A$29,0),MATCH(1,($U$2=GRID!$B$1:$U$1)*(КАЛЕНДАРЬ!AJ8=GRID!$B$3:$U$3),0))*GRID!$P$36*(1-GRID!$P$37),0))</f>
        <v>41571</v>
      </c>
      <c r="K185" s="57" t="s">
        <v>119</v>
      </c>
      <c r="L185" s="57" t="s">
        <v>119</v>
      </c>
      <c r="M185" s="8" cm="1">
        <f t="array" ref="M185">IF($I$2="Тариф для жителей ЮФО",
INDEX(GRID!$B$4:$U$15,MATCH($M$7,GRID!$A$4:$A$15,0),MATCH(1,($U$2=GRID!$B$1:$U$1)*(КАЛЕНДАРЬ!AJ8=GRID!$B$3:$U$3),0))*GRID!$P$36,
ROUNDUP(INDEX(GRID!$B$4:$U$15,MATCH($M$7,GRID!$A$4:$A$15,0),MATCH(1,($U$2=GRID!$B$1:$U$1)*(КАЛЕНДАРЬ!AJ8=GRID!$B$3:$U$3),0))*GRID!$P$36*(1-GRID!$P$37),0))</f>
        <v>60636</v>
      </c>
      <c r="N185" s="8" cm="1">
        <f t="array" ref="N185">IF($I$2="Тариф для жителей ЮФО",
INDEX(GRID!$B$18:$U$29,MATCH($M$7,GRID!$A$18:$A$29,0),MATCH(1,($U$2=GRID!$B$1:$U$1)*(КАЛЕНДАРЬ!AJ8=GRID!$B$3:$U$3),0))*GRID!$P$36,
ROUNDUP(INDEX(GRID!$B$18:$U$29,MATCH($M$7,GRID!$A$18:$A$29,0),MATCH(1,($U$2=GRID!$B$1:$U$1)*(КАЛЕНДАРЬ!AJ8=GRID!$B$3:$U$3),0))*GRID!$P$36*(1-GRID!$P$37),0))</f>
        <v>65286</v>
      </c>
      <c r="O185" s="57" t="s">
        <v>119</v>
      </c>
      <c r="P185" s="8" cm="1">
        <f t="array" ref="P185">IF($I$2="Тариф для жителей ЮФО",
INDEX(GRID!$B$18:$U$29,MATCH($P$7,GRID!$A$18:$A$29,0),MATCH(1,($U$2=GRID!$B$1:$U$1)*(КАЛЕНДАРЬ!AJ8=GRID!$B$3:$U$3),0))*GRID!$P$36,
ROUNDUP(INDEX(GRID!$B$18:$U$29,MATCH($P$7,GRID!$A$18:$A$29,0),MATCH(1,($U$2=GRID!$B$1:$U$1)*(КАЛЕНДАРЬ!AJ8=GRID!$B$3:$U$3),0))*GRID!$P$36*(1-GRID!$P$37),0))</f>
        <v>129921</v>
      </c>
      <c r="Q185" s="57" t="s">
        <v>119</v>
      </c>
      <c r="R185" s="57" t="s">
        <v>119</v>
      </c>
      <c r="S185" s="57" t="s">
        <v>119</v>
      </c>
      <c r="T185" s="57" t="s">
        <v>119</v>
      </c>
    </row>
    <row r="186" spans="1:20">
      <c r="A186" s="148" t="s">
        <v>17</v>
      </c>
      <c r="B186" s="149">
        <v>6</v>
      </c>
      <c r="C186" s="8" cm="1">
        <f t="array" ref="C186">IF($I$2="Тариф для жителей ЮФО",
INDEX(GRID!$B$4:$U$15,MATCH($C$7,GRID!$A$4:$A$15,0),MATCH(1,($U$2=GRID!$B$1:$U$1)*(КАЛЕНДАРЬ!AJ9=GRID!$B$3:$U$3),0))*GRID!$P$36,
ROUNDUP(INDEX(GRID!$B$4:$U$15,MATCH($C$7,GRID!$A$4:$A$15,0),MATCH(1,($U$2=GRID!$B$1:$U$1)*(КАЛЕНДАРЬ!AJ9=GRID!$B$3:$U$3),0))*GRID!$P$36*(1-GRID!$P$37),0))</f>
        <v>23250</v>
      </c>
      <c r="D186" s="8" cm="1">
        <f t="array" ref="D186">IF($I$2="Тариф для жителей ЮФО",
INDEX(GRID!$B$18:$U$29,MATCH($C$7,GRID!$A$18:$A$29,0),MATCH(1,($U$2=GRID!$B$1:$U$1)*(КАЛЕНДАРЬ!AJ9=GRID!$B$3:$U$3),0))*GRID!$P$36,
ROUNDUP(INDEX(GRID!$B$18:$U$29,MATCH($C$7,GRID!$A$18:$A$29,0),MATCH(1,($U$2=GRID!$B$1:$U$1)*(КАЛЕНДАРЬ!AJ9=GRID!$B$3:$U$3),0))*GRID!$P$36*(1-GRID!$P$37),0))</f>
        <v>27900</v>
      </c>
      <c r="E186" s="8" cm="1">
        <f t="array" ref="E186">IF($I$2="Тариф для жителей ЮФО",
INDEX(GRID!$B$4:$U$15,MATCH($E$7,GRID!$A$4:$A$15,0),MATCH(1,($U$2=GRID!$B$1:$U$1)*(КАЛЕНДАРЬ!AJ9=GRID!$B$3:$U$3),0))*GRID!$P$36,
ROUNDUP(INDEX(GRID!$B$4:$U$15,MATCH($E$7,GRID!$A$4:$A$15,0),MATCH(1,($U$2=GRID!$B$1:$U$1)*(КАЛЕНДАРЬ!AJ9=GRID!$B$3:$U$3),0))*GRID!$P$36*(1-GRID!$P$37),0))</f>
        <v>27900</v>
      </c>
      <c r="F186" s="8" cm="1">
        <f t="array" ref="F186">IF($I$2="Тариф для жителей ЮФО",
INDEX(GRID!$B$18:$U$29,MATCH($E$7,GRID!$A$18:$A$29,0),MATCH(1,($U$2=GRID!$B$1:$U$1)*(КАЛЕНДАРЬ!AJ9=GRID!$B$3:$U$3),0))*GRID!$P$36,
ROUNDUP(INDEX(GRID!$B$18:$U$29,MATCH($E$7,GRID!$A$18:$A$29,0),MATCH(1,($U$2=GRID!$B$1:$U$1)*(КАЛЕНДАРЬ!AJ9=GRID!$B$3:$U$3),0))*GRID!$P$36*(1-GRID!$P$37),0))</f>
        <v>32550</v>
      </c>
      <c r="G186" s="57" t="s">
        <v>119</v>
      </c>
      <c r="H186" s="57" t="s">
        <v>119</v>
      </c>
      <c r="I186" s="8" cm="1">
        <f t="array" ref="I186">IF($I$2="Тариф для жителей ЮФО",
INDEX(GRID!$B$4:$U$15,MATCH($I$7,GRID!$A$4:$A$15,0),MATCH(1,($U$2=GRID!$B$1:$U$1)*(КАЛЕНДАРЬ!AJ9=GRID!$B$3:$U$3),0))*GRID!$P$36,
ROUNDUP(INDEX(GRID!$B$4:$U$15,MATCH($I$7,GRID!$A$4:$A$15,0),MATCH(1,($U$2=GRID!$B$1:$U$1)*(КАЛЕНДАРЬ!AJ9=GRID!$B$3:$U$3),0))*GRID!$P$36*(1-GRID!$P$37),0))</f>
        <v>36921</v>
      </c>
      <c r="J186" s="8" cm="1">
        <f t="array" ref="J186">IF($I$2="Тариф для жителей ЮФО",
INDEX(GRID!$B$18:$U$29,MATCH($I$7,GRID!$A$18:$A$29,0),MATCH(1,($U$2=GRID!$B$1:$U$1)*(КАЛЕНДАРЬ!AJ9=GRID!$B$3:$U$3),0))*GRID!$P$36,
ROUNDUP(INDEX(GRID!$B$18:$U$29,MATCH($I$7,GRID!$A$18:$A$29,0),MATCH(1,($U$2=GRID!$B$1:$U$1)*(КАЛЕНДАРЬ!AJ9=GRID!$B$3:$U$3),0))*GRID!$P$36*(1-GRID!$P$37),0))</f>
        <v>41571</v>
      </c>
      <c r="K186" s="57" t="s">
        <v>119</v>
      </c>
      <c r="L186" s="57" t="s">
        <v>119</v>
      </c>
      <c r="M186" s="8" cm="1">
        <f t="array" ref="M186">IF($I$2="Тариф для жителей ЮФО",
INDEX(GRID!$B$4:$U$15,MATCH($M$7,GRID!$A$4:$A$15,0),MATCH(1,($U$2=GRID!$B$1:$U$1)*(КАЛЕНДАРЬ!AJ9=GRID!$B$3:$U$3),0))*GRID!$P$36,
ROUNDUP(INDEX(GRID!$B$4:$U$15,MATCH($M$7,GRID!$A$4:$A$15,0),MATCH(1,($U$2=GRID!$B$1:$U$1)*(КАЛЕНДАРЬ!AJ9=GRID!$B$3:$U$3),0))*GRID!$P$36*(1-GRID!$P$37),0))</f>
        <v>60636</v>
      </c>
      <c r="N186" s="8" cm="1">
        <f t="array" ref="N186">IF($I$2="Тариф для жителей ЮФО",
INDEX(GRID!$B$18:$U$29,MATCH($M$7,GRID!$A$18:$A$29,0),MATCH(1,($U$2=GRID!$B$1:$U$1)*(КАЛЕНДАРЬ!AJ9=GRID!$B$3:$U$3),0))*GRID!$P$36,
ROUNDUP(INDEX(GRID!$B$18:$U$29,MATCH($M$7,GRID!$A$18:$A$29,0),MATCH(1,($U$2=GRID!$B$1:$U$1)*(КАЛЕНДАРЬ!AJ9=GRID!$B$3:$U$3),0))*GRID!$P$36*(1-GRID!$P$37),0))</f>
        <v>65286</v>
      </c>
      <c r="O186" s="57" t="s">
        <v>119</v>
      </c>
      <c r="P186" s="8" cm="1">
        <f t="array" ref="P186">IF($I$2="Тариф для жителей ЮФО",
INDEX(GRID!$B$18:$U$29,MATCH($P$7,GRID!$A$18:$A$29,0),MATCH(1,($U$2=GRID!$B$1:$U$1)*(КАЛЕНДАРЬ!AJ9=GRID!$B$3:$U$3),0))*GRID!$P$36,
ROUNDUP(INDEX(GRID!$B$18:$U$29,MATCH($P$7,GRID!$A$18:$A$29,0),MATCH(1,($U$2=GRID!$B$1:$U$1)*(КАЛЕНДАРЬ!AJ9=GRID!$B$3:$U$3),0))*GRID!$P$36*(1-GRID!$P$37),0))</f>
        <v>129921</v>
      </c>
      <c r="Q186" s="57" t="s">
        <v>119</v>
      </c>
      <c r="R186" s="57" t="s">
        <v>119</v>
      </c>
      <c r="S186" s="57" t="s">
        <v>119</v>
      </c>
      <c r="T186" s="57" t="s">
        <v>119</v>
      </c>
    </row>
    <row r="187" spans="1:20">
      <c r="A187" s="148" t="s">
        <v>11</v>
      </c>
      <c r="B187" s="149">
        <v>7</v>
      </c>
      <c r="C187" s="8" cm="1">
        <f t="array" ref="C187">IF($I$2="Тариф для жителей ЮФО",
INDEX(GRID!$B$4:$U$15,MATCH($C$7,GRID!$A$4:$A$15,0),MATCH(1,($U$2=GRID!$B$1:$U$1)*(КАЛЕНДАРЬ!AJ10=GRID!$B$3:$U$3),0))*GRID!$P$36,
ROUNDUP(INDEX(GRID!$B$4:$U$15,MATCH($C$7,GRID!$A$4:$A$15,0),MATCH(1,($U$2=GRID!$B$1:$U$1)*(КАЛЕНДАРЬ!AJ10=GRID!$B$3:$U$3),0))*GRID!$P$36*(1-GRID!$P$37),0))</f>
        <v>20925</v>
      </c>
      <c r="D187" s="8" cm="1">
        <f t="array" ref="D187">IF($I$2="Тариф для жителей ЮФО",
INDEX(GRID!$B$18:$U$29,MATCH($C$7,GRID!$A$18:$A$29,0),MATCH(1,($U$2=GRID!$B$1:$U$1)*(КАЛЕНДАРЬ!AJ10=GRID!$B$3:$U$3),0))*GRID!$P$36,
ROUNDUP(INDEX(GRID!$B$18:$U$29,MATCH($C$7,GRID!$A$18:$A$29,0),MATCH(1,($U$2=GRID!$B$1:$U$1)*(КАЛЕНДАРЬ!AJ10=GRID!$B$3:$U$3),0))*GRID!$P$36*(1-GRID!$P$37),0))</f>
        <v>25575</v>
      </c>
      <c r="E187" s="8" cm="1">
        <f t="array" ref="E187">IF($I$2="Тариф для жителей ЮФО",
INDEX(GRID!$B$4:$U$15,MATCH($E$7,GRID!$A$4:$A$15,0),MATCH(1,($U$2=GRID!$B$1:$U$1)*(КАЛЕНДАРЬ!AJ10=GRID!$B$3:$U$3),0))*GRID!$P$36,
ROUNDUP(INDEX(GRID!$B$4:$U$15,MATCH($E$7,GRID!$A$4:$A$15,0),MATCH(1,($U$2=GRID!$B$1:$U$1)*(КАЛЕНДАРЬ!AJ10=GRID!$B$3:$U$3),0))*GRID!$P$36*(1-GRID!$P$37),0))</f>
        <v>25296</v>
      </c>
      <c r="F187" s="8" cm="1">
        <f t="array" ref="F187">IF($I$2="Тариф для жителей ЮФО",
INDEX(GRID!$B$18:$U$29,MATCH($E$7,GRID!$A$18:$A$29,0),MATCH(1,($U$2=GRID!$B$1:$U$1)*(КАЛЕНДАРЬ!AJ10=GRID!$B$3:$U$3),0))*GRID!$P$36,
ROUNDUP(INDEX(GRID!$B$18:$U$29,MATCH($E$7,GRID!$A$18:$A$29,0),MATCH(1,($U$2=GRID!$B$1:$U$1)*(КАЛЕНДАРЬ!AJ10=GRID!$B$3:$U$3),0))*GRID!$P$36*(1-GRID!$P$37),0))</f>
        <v>29946</v>
      </c>
      <c r="G187" s="57" t="s">
        <v>119</v>
      </c>
      <c r="H187" s="57" t="s">
        <v>119</v>
      </c>
      <c r="I187" s="8" cm="1">
        <f t="array" ref="I187">IF($I$2="Тариф для жителей ЮФО",
INDEX(GRID!$B$4:$U$15,MATCH($I$7,GRID!$A$4:$A$15,0),MATCH(1,($U$2=GRID!$B$1:$U$1)*(КАЛЕНДАРЬ!AJ10=GRID!$B$3:$U$3),0))*GRID!$P$36,
ROUNDUP(INDEX(GRID!$B$4:$U$15,MATCH($I$7,GRID!$A$4:$A$15,0),MATCH(1,($U$2=GRID!$B$1:$U$1)*(КАЛЕНДАРЬ!AJ10=GRID!$B$3:$U$3),0))*GRID!$P$36*(1-GRID!$P$37),0))</f>
        <v>33666</v>
      </c>
      <c r="J187" s="8" cm="1">
        <f t="array" ref="J187">IF($I$2="Тариф для жителей ЮФО",
INDEX(GRID!$B$18:$U$29,MATCH($I$7,GRID!$A$18:$A$29,0),MATCH(1,($U$2=GRID!$B$1:$U$1)*(КАЛЕНДАРЬ!AJ10=GRID!$B$3:$U$3),0))*GRID!$P$36,
ROUNDUP(INDEX(GRID!$B$18:$U$29,MATCH($I$7,GRID!$A$18:$A$29,0),MATCH(1,($U$2=GRID!$B$1:$U$1)*(КАЛЕНДАРЬ!AJ10=GRID!$B$3:$U$3),0))*GRID!$P$36*(1-GRID!$P$37),0))</f>
        <v>38316</v>
      </c>
      <c r="K187" s="57" t="s">
        <v>119</v>
      </c>
      <c r="L187" s="57" t="s">
        <v>119</v>
      </c>
      <c r="M187" s="8" cm="1">
        <f t="array" ref="M187">IF($I$2="Тариф для жителей ЮФО",
INDEX(GRID!$B$4:$U$15,MATCH($M$7,GRID!$A$4:$A$15,0),MATCH(1,($U$2=GRID!$B$1:$U$1)*(КАЛЕНДАРЬ!AJ10=GRID!$B$3:$U$3),0))*GRID!$P$36,
ROUNDUP(INDEX(GRID!$B$4:$U$15,MATCH($M$7,GRID!$A$4:$A$15,0),MATCH(1,($U$2=GRID!$B$1:$U$1)*(КАЛЕНДАРЬ!AJ10=GRID!$B$3:$U$3),0))*GRID!$P$36*(1-GRID!$P$37),0))</f>
        <v>56916</v>
      </c>
      <c r="N187" s="8" cm="1">
        <f t="array" ref="N187">IF($I$2="Тариф для жителей ЮФО",
INDEX(GRID!$B$18:$U$29,MATCH($M$7,GRID!$A$18:$A$29,0),MATCH(1,($U$2=GRID!$B$1:$U$1)*(КАЛЕНДАРЬ!AJ10=GRID!$B$3:$U$3),0))*GRID!$P$36,
ROUNDUP(INDEX(GRID!$B$18:$U$29,MATCH($M$7,GRID!$A$18:$A$29,0),MATCH(1,($U$2=GRID!$B$1:$U$1)*(КАЛЕНДАРЬ!AJ10=GRID!$B$3:$U$3),0))*GRID!$P$36*(1-GRID!$P$37),0))</f>
        <v>61566</v>
      </c>
      <c r="O187" s="57" t="s">
        <v>119</v>
      </c>
      <c r="P187" s="8" cm="1">
        <f t="array" ref="P187">IF($I$2="Тариф для жителей ЮФО",
INDEX(GRID!$B$18:$U$29,MATCH($P$7,GRID!$A$18:$A$29,0),MATCH(1,($U$2=GRID!$B$1:$U$1)*(КАЛЕНДАРЬ!AJ10=GRID!$B$3:$U$3),0))*GRID!$P$36,
ROUNDUP(INDEX(GRID!$B$18:$U$29,MATCH($P$7,GRID!$A$18:$A$29,0),MATCH(1,($U$2=GRID!$B$1:$U$1)*(КАЛЕНДАРЬ!AJ10=GRID!$B$3:$U$3),0))*GRID!$P$36*(1-GRID!$P$37),0))</f>
        <v>124992</v>
      </c>
      <c r="Q187" s="57" t="s">
        <v>119</v>
      </c>
      <c r="R187" s="57" t="s">
        <v>119</v>
      </c>
      <c r="S187" s="57" t="s">
        <v>119</v>
      </c>
      <c r="T187" s="57" t="s">
        <v>119</v>
      </c>
    </row>
    <row r="188" spans="1:20">
      <c r="A188" s="148" t="s">
        <v>12</v>
      </c>
      <c r="B188" s="149">
        <v>8</v>
      </c>
      <c r="C188" s="8" cm="1">
        <f t="array" ref="C188">IF($I$2="Тариф для жителей ЮФО",
INDEX(GRID!$B$4:$U$15,MATCH($C$7,GRID!$A$4:$A$15,0),MATCH(1,($U$2=GRID!$B$1:$U$1)*(КАЛЕНДАРЬ!AJ11=GRID!$B$3:$U$3),0))*GRID!$P$36,
ROUNDUP(INDEX(GRID!$B$4:$U$15,MATCH($C$7,GRID!$A$4:$A$15,0),MATCH(1,($U$2=GRID!$B$1:$U$1)*(КАЛЕНДАРЬ!AJ11=GRID!$B$3:$U$3),0))*GRID!$P$36*(1-GRID!$P$37),0))</f>
        <v>20925</v>
      </c>
      <c r="D188" s="8" cm="1">
        <f t="array" ref="D188">IF($I$2="Тариф для жителей ЮФО",
INDEX(GRID!$B$18:$U$29,MATCH($C$7,GRID!$A$18:$A$29,0),MATCH(1,($U$2=GRID!$B$1:$U$1)*(КАЛЕНДАРЬ!AJ11=GRID!$B$3:$U$3),0))*GRID!$P$36,
ROUNDUP(INDEX(GRID!$B$18:$U$29,MATCH($C$7,GRID!$A$18:$A$29,0),MATCH(1,($U$2=GRID!$B$1:$U$1)*(КАЛЕНДАРЬ!AJ11=GRID!$B$3:$U$3),0))*GRID!$P$36*(1-GRID!$P$37),0))</f>
        <v>25575</v>
      </c>
      <c r="E188" s="8" cm="1">
        <f t="array" ref="E188">IF($I$2="Тариф для жителей ЮФО",
INDEX(GRID!$B$4:$U$15,MATCH($E$7,GRID!$A$4:$A$15,0),MATCH(1,($U$2=GRID!$B$1:$U$1)*(КАЛЕНДАРЬ!AJ11=GRID!$B$3:$U$3),0))*GRID!$P$36,
ROUNDUP(INDEX(GRID!$B$4:$U$15,MATCH($E$7,GRID!$A$4:$A$15,0),MATCH(1,($U$2=GRID!$B$1:$U$1)*(КАЛЕНДАРЬ!AJ11=GRID!$B$3:$U$3),0))*GRID!$P$36*(1-GRID!$P$37),0))</f>
        <v>25296</v>
      </c>
      <c r="F188" s="8" cm="1">
        <f t="array" ref="F188">IF($I$2="Тариф для жителей ЮФО",
INDEX(GRID!$B$18:$U$29,MATCH($E$7,GRID!$A$18:$A$29,0),MATCH(1,($U$2=GRID!$B$1:$U$1)*(КАЛЕНДАРЬ!AJ11=GRID!$B$3:$U$3),0))*GRID!$P$36,
ROUNDUP(INDEX(GRID!$B$18:$U$29,MATCH($E$7,GRID!$A$18:$A$29,0),MATCH(1,($U$2=GRID!$B$1:$U$1)*(КАЛЕНДАРЬ!AJ11=GRID!$B$3:$U$3),0))*GRID!$P$36*(1-GRID!$P$37),0))</f>
        <v>29946</v>
      </c>
      <c r="G188" s="57" t="s">
        <v>119</v>
      </c>
      <c r="H188" s="57" t="s">
        <v>119</v>
      </c>
      <c r="I188" s="8" cm="1">
        <f t="array" ref="I188">IF($I$2="Тариф для жителей ЮФО",
INDEX(GRID!$B$4:$U$15,MATCH($I$7,GRID!$A$4:$A$15,0),MATCH(1,($U$2=GRID!$B$1:$U$1)*(КАЛЕНДАРЬ!AJ11=GRID!$B$3:$U$3),0))*GRID!$P$36,
ROUNDUP(INDEX(GRID!$B$4:$U$15,MATCH($I$7,GRID!$A$4:$A$15,0),MATCH(1,($U$2=GRID!$B$1:$U$1)*(КАЛЕНДАРЬ!AJ11=GRID!$B$3:$U$3),0))*GRID!$P$36*(1-GRID!$P$37),0))</f>
        <v>33666</v>
      </c>
      <c r="J188" s="8" cm="1">
        <f t="array" ref="J188">IF($I$2="Тариф для жителей ЮФО",
INDEX(GRID!$B$18:$U$29,MATCH($I$7,GRID!$A$18:$A$29,0),MATCH(1,($U$2=GRID!$B$1:$U$1)*(КАЛЕНДАРЬ!AJ11=GRID!$B$3:$U$3),0))*GRID!$P$36,
ROUNDUP(INDEX(GRID!$B$18:$U$29,MATCH($I$7,GRID!$A$18:$A$29,0),MATCH(1,($U$2=GRID!$B$1:$U$1)*(КАЛЕНДАРЬ!AJ11=GRID!$B$3:$U$3),0))*GRID!$P$36*(1-GRID!$P$37),0))</f>
        <v>38316</v>
      </c>
      <c r="K188" s="57" t="s">
        <v>119</v>
      </c>
      <c r="L188" s="57" t="s">
        <v>119</v>
      </c>
      <c r="M188" s="8" cm="1">
        <f t="array" ref="M188">IF($I$2="Тариф для жителей ЮФО",
INDEX(GRID!$B$4:$U$15,MATCH($M$7,GRID!$A$4:$A$15,0),MATCH(1,($U$2=GRID!$B$1:$U$1)*(КАЛЕНДАРЬ!AJ11=GRID!$B$3:$U$3),0))*GRID!$P$36,
ROUNDUP(INDEX(GRID!$B$4:$U$15,MATCH($M$7,GRID!$A$4:$A$15,0),MATCH(1,($U$2=GRID!$B$1:$U$1)*(КАЛЕНДАРЬ!AJ11=GRID!$B$3:$U$3),0))*GRID!$P$36*(1-GRID!$P$37),0))</f>
        <v>56916</v>
      </c>
      <c r="N188" s="8" cm="1">
        <f t="array" ref="N188">IF($I$2="Тариф для жителей ЮФО",
INDEX(GRID!$B$18:$U$29,MATCH($M$7,GRID!$A$18:$A$29,0),MATCH(1,($U$2=GRID!$B$1:$U$1)*(КАЛЕНДАРЬ!AJ11=GRID!$B$3:$U$3),0))*GRID!$P$36,
ROUNDUP(INDEX(GRID!$B$18:$U$29,MATCH($M$7,GRID!$A$18:$A$29,0),MATCH(1,($U$2=GRID!$B$1:$U$1)*(КАЛЕНДАРЬ!AJ11=GRID!$B$3:$U$3),0))*GRID!$P$36*(1-GRID!$P$37),0))</f>
        <v>61566</v>
      </c>
      <c r="O188" s="57" t="s">
        <v>119</v>
      </c>
      <c r="P188" s="8" cm="1">
        <f t="array" ref="P188">IF($I$2="Тариф для жителей ЮФО",
INDEX(GRID!$B$18:$U$29,MATCH($P$7,GRID!$A$18:$A$29,0),MATCH(1,($U$2=GRID!$B$1:$U$1)*(КАЛЕНДАРЬ!AJ11=GRID!$B$3:$U$3),0))*GRID!$P$36,
ROUNDUP(INDEX(GRID!$B$18:$U$29,MATCH($P$7,GRID!$A$18:$A$29,0),MATCH(1,($U$2=GRID!$B$1:$U$1)*(КАЛЕНДАРЬ!AJ11=GRID!$B$3:$U$3),0))*GRID!$P$36*(1-GRID!$P$37),0))</f>
        <v>124992</v>
      </c>
      <c r="Q188" s="57" t="s">
        <v>119</v>
      </c>
      <c r="R188" s="57" t="s">
        <v>119</v>
      </c>
      <c r="S188" s="57" t="s">
        <v>119</v>
      </c>
      <c r="T188" s="57" t="s">
        <v>119</v>
      </c>
    </row>
    <row r="189" spans="1:20">
      <c r="A189" s="148" t="s">
        <v>13</v>
      </c>
      <c r="B189" s="149">
        <v>9</v>
      </c>
      <c r="C189" s="8" cm="1">
        <f t="array" ref="C189">IF($I$2="Тариф для жителей ЮФО",
INDEX(GRID!$B$4:$U$15,MATCH($C$7,GRID!$A$4:$A$15,0),MATCH(1,($U$2=GRID!$B$1:$U$1)*(КАЛЕНДАРЬ!AJ12=GRID!$B$3:$U$3),0))*GRID!$P$36,
ROUNDUP(INDEX(GRID!$B$4:$U$15,MATCH($C$7,GRID!$A$4:$A$15,0),MATCH(1,($U$2=GRID!$B$1:$U$1)*(КАЛЕНДАРЬ!AJ12=GRID!$B$3:$U$3),0))*GRID!$P$36*(1-GRID!$P$37),0))</f>
        <v>20925</v>
      </c>
      <c r="D189" s="8" cm="1">
        <f t="array" ref="D189">IF($I$2="Тариф для жителей ЮФО",
INDEX(GRID!$B$18:$U$29,MATCH($C$7,GRID!$A$18:$A$29,0),MATCH(1,($U$2=GRID!$B$1:$U$1)*(КАЛЕНДАРЬ!AJ12=GRID!$B$3:$U$3),0))*GRID!$P$36,
ROUNDUP(INDEX(GRID!$B$18:$U$29,MATCH($C$7,GRID!$A$18:$A$29,0),MATCH(1,($U$2=GRID!$B$1:$U$1)*(КАЛЕНДАРЬ!AJ12=GRID!$B$3:$U$3),0))*GRID!$P$36*(1-GRID!$P$37),0))</f>
        <v>25575</v>
      </c>
      <c r="E189" s="8" cm="1">
        <f t="array" ref="E189">IF($I$2="Тариф для жителей ЮФО",
INDEX(GRID!$B$4:$U$15,MATCH($E$7,GRID!$A$4:$A$15,0),MATCH(1,($U$2=GRID!$B$1:$U$1)*(КАЛЕНДАРЬ!AJ12=GRID!$B$3:$U$3),0))*GRID!$P$36,
ROUNDUP(INDEX(GRID!$B$4:$U$15,MATCH($E$7,GRID!$A$4:$A$15,0),MATCH(1,($U$2=GRID!$B$1:$U$1)*(КАЛЕНДАРЬ!AJ12=GRID!$B$3:$U$3),0))*GRID!$P$36*(1-GRID!$P$37),0))</f>
        <v>25296</v>
      </c>
      <c r="F189" s="8" cm="1">
        <f t="array" ref="F189">IF($I$2="Тариф для жителей ЮФО",
INDEX(GRID!$B$18:$U$29,MATCH($E$7,GRID!$A$18:$A$29,0),MATCH(1,($U$2=GRID!$B$1:$U$1)*(КАЛЕНДАРЬ!AJ12=GRID!$B$3:$U$3),0))*GRID!$P$36,
ROUNDUP(INDEX(GRID!$B$18:$U$29,MATCH($E$7,GRID!$A$18:$A$29,0),MATCH(1,($U$2=GRID!$B$1:$U$1)*(КАЛЕНДАРЬ!AJ12=GRID!$B$3:$U$3),0))*GRID!$P$36*(1-GRID!$P$37),0))</f>
        <v>29946</v>
      </c>
      <c r="G189" s="57" t="s">
        <v>119</v>
      </c>
      <c r="H189" s="57" t="s">
        <v>119</v>
      </c>
      <c r="I189" s="8" cm="1">
        <f t="array" ref="I189">IF($I$2="Тариф для жителей ЮФО",
INDEX(GRID!$B$4:$U$15,MATCH($I$7,GRID!$A$4:$A$15,0),MATCH(1,($U$2=GRID!$B$1:$U$1)*(КАЛЕНДАРЬ!AJ12=GRID!$B$3:$U$3),0))*GRID!$P$36,
ROUNDUP(INDEX(GRID!$B$4:$U$15,MATCH($I$7,GRID!$A$4:$A$15,0),MATCH(1,($U$2=GRID!$B$1:$U$1)*(КАЛЕНДАРЬ!AJ12=GRID!$B$3:$U$3),0))*GRID!$P$36*(1-GRID!$P$37),0))</f>
        <v>33666</v>
      </c>
      <c r="J189" s="8" cm="1">
        <f t="array" ref="J189">IF($I$2="Тариф для жителей ЮФО",
INDEX(GRID!$B$18:$U$29,MATCH($I$7,GRID!$A$18:$A$29,0),MATCH(1,($U$2=GRID!$B$1:$U$1)*(КАЛЕНДАРЬ!AJ12=GRID!$B$3:$U$3),0))*GRID!$P$36,
ROUNDUP(INDEX(GRID!$B$18:$U$29,MATCH($I$7,GRID!$A$18:$A$29,0),MATCH(1,($U$2=GRID!$B$1:$U$1)*(КАЛЕНДАРЬ!AJ12=GRID!$B$3:$U$3),0))*GRID!$P$36*(1-GRID!$P$37),0))</f>
        <v>38316</v>
      </c>
      <c r="K189" s="57" t="s">
        <v>119</v>
      </c>
      <c r="L189" s="57" t="s">
        <v>119</v>
      </c>
      <c r="M189" s="8" cm="1">
        <f t="array" ref="M189">IF($I$2="Тариф для жителей ЮФО",
INDEX(GRID!$B$4:$U$15,MATCH($M$7,GRID!$A$4:$A$15,0),MATCH(1,($U$2=GRID!$B$1:$U$1)*(КАЛЕНДАРЬ!AJ12=GRID!$B$3:$U$3),0))*GRID!$P$36,
ROUNDUP(INDEX(GRID!$B$4:$U$15,MATCH($M$7,GRID!$A$4:$A$15,0),MATCH(1,($U$2=GRID!$B$1:$U$1)*(КАЛЕНДАРЬ!AJ12=GRID!$B$3:$U$3),0))*GRID!$P$36*(1-GRID!$P$37),0))</f>
        <v>56916</v>
      </c>
      <c r="N189" s="8" cm="1">
        <f t="array" ref="N189">IF($I$2="Тариф для жителей ЮФО",
INDEX(GRID!$B$18:$U$29,MATCH($M$7,GRID!$A$18:$A$29,0),MATCH(1,($U$2=GRID!$B$1:$U$1)*(КАЛЕНДАРЬ!AJ12=GRID!$B$3:$U$3),0))*GRID!$P$36,
ROUNDUP(INDEX(GRID!$B$18:$U$29,MATCH($M$7,GRID!$A$18:$A$29,0),MATCH(1,($U$2=GRID!$B$1:$U$1)*(КАЛЕНДАРЬ!AJ12=GRID!$B$3:$U$3),0))*GRID!$P$36*(1-GRID!$P$37),0))</f>
        <v>61566</v>
      </c>
      <c r="O189" s="57" t="s">
        <v>119</v>
      </c>
      <c r="P189" s="8" cm="1">
        <f t="array" ref="P189">IF($I$2="Тариф для жителей ЮФО",
INDEX(GRID!$B$18:$U$29,MATCH($P$7,GRID!$A$18:$A$29,0),MATCH(1,($U$2=GRID!$B$1:$U$1)*(КАЛЕНДАРЬ!AJ12=GRID!$B$3:$U$3),0))*GRID!$P$36,
ROUNDUP(INDEX(GRID!$B$18:$U$29,MATCH($P$7,GRID!$A$18:$A$29,0),MATCH(1,($U$2=GRID!$B$1:$U$1)*(КАЛЕНДАРЬ!AJ12=GRID!$B$3:$U$3),0))*GRID!$P$36*(1-GRID!$P$37),0))</f>
        <v>124992</v>
      </c>
      <c r="Q189" s="57" t="s">
        <v>119</v>
      </c>
      <c r="R189" s="57" t="s">
        <v>119</v>
      </c>
      <c r="S189" s="57" t="s">
        <v>119</v>
      </c>
      <c r="T189" s="57" t="s">
        <v>119</v>
      </c>
    </row>
    <row r="190" spans="1:20">
      <c r="A190" s="148" t="s">
        <v>14</v>
      </c>
      <c r="B190" s="149">
        <v>10</v>
      </c>
      <c r="C190" s="8" cm="1">
        <f t="array" ref="C190">IF($I$2="Тариф для жителей ЮФО",
INDEX(GRID!$B$4:$U$15,MATCH($C$7,GRID!$A$4:$A$15,0),MATCH(1,($U$2=GRID!$B$1:$U$1)*(КАЛЕНДАРЬ!AJ13=GRID!$B$3:$U$3),0))*GRID!$P$36,
ROUNDUP(INDEX(GRID!$B$4:$U$15,MATCH($C$7,GRID!$A$4:$A$15,0),MATCH(1,($U$2=GRID!$B$1:$U$1)*(КАЛЕНДАРЬ!AJ13=GRID!$B$3:$U$3),0))*GRID!$P$36*(1-GRID!$P$37),0))</f>
        <v>20925</v>
      </c>
      <c r="D190" s="8" cm="1">
        <f t="array" ref="D190">IF($I$2="Тариф для жителей ЮФО",
INDEX(GRID!$B$18:$U$29,MATCH($C$7,GRID!$A$18:$A$29,0),MATCH(1,($U$2=GRID!$B$1:$U$1)*(КАЛЕНДАРЬ!AJ13=GRID!$B$3:$U$3),0))*GRID!$P$36,
ROUNDUP(INDEX(GRID!$B$18:$U$29,MATCH($C$7,GRID!$A$18:$A$29,0),MATCH(1,($U$2=GRID!$B$1:$U$1)*(КАЛЕНДАРЬ!AJ13=GRID!$B$3:$U$3),0))*GRID!$P$36*(1-GRID!$P$37),0))</f>
        <v>25575</v>
      </c>
      <c r="E190" s="8" cm="1">
        <f t="array" ref="E190">IF($I$2="Тариф для жителей ЮФО",
INDEX(GRID!$B$4:$U$15,MATCH($E$7,GRID!$A$4:$A$15,0),MATCH(1,($U$2=GRID!$B$1:$U$1)*(КАЛЕНДАРЬ!AJ13=GRID!$B$3:$U$3),0))*GRID!$P$36,
ROUNDUP(INDEX(GRID!$B$4:$U$15,MATCH($E$7,GRID!$A$4:$A$15,0),MATCH(1,($U$2=GRID!$B$1:$U$1)*(КАЛЕНДАРЬ!AJ13=GRID!$B$3:$U$3),0))*GRID!$P$36*(1-GRID!$P$37),0))</f>
        <v>25296</v>
      </c>
      <c r="F190" s="8" cm="1">
        <f t="array" ref="F190">IF($I$2="Тариф для жителей ЮФО",
INDEX(GRID!$B$18:$U$29,MATCH($E$7,GRID!$A$18:$A$29,0),MATCH(1,($U$2=GRID!$B$1:$U$1)*(КАЛЕНДАРЬ!AJ13=GRID!$B$3:$U$3),0))*GRID!$P$36,
ROUNDUP(INDEX(GRID!$B$18:$U$29,MATCH($E$7,GRID!$A$18:$A$29,0),MATCH(1,($U$2=GRID!$B$1:$U$1)*(КАЛЕНДАРЬ!AJ13=GRID!$B$3:$U$3),0))*GRID!$P$36*(1-GRID!$P$37),0))</f>
        <v>29946</v>
      </c>
      <c r="G190" s="57" t="s">
        <v>119</v>
      </c>
      <c r="H190" s="57" t="s">
        <v>119</v>
      </c>
      <c r="I190" s="8" cm="1">
        <f t="array" ref="I190">IF($I$2="Тариф для жителей ЮФО",
INDEX(GRID!$B$4:$U$15,MATCH($I$7,GRID!$A$4:$A$15,0),MATCH(1,($U$2=GRID!$B$1:$U$1)*(КАЛЕНДАРЬ!AJ13=GRID!$B$3:$U$3),0))*GRID!$P$36,
ROUNDUP(INDEX(GRID!$B$4:$U$15,MATCH($I$7,GRID!$A$4:$A$15,0),MATCH(1,($U$2=GRID!$B$1:$U$1)*(КАЛЕНДАРЬ!AJ13=GRID!$B$3:$U$3),0))*GRID!$P$36*(1-GRID!$P$37),0))</f>
        <v>33666</v>
      </c>
      <c r="J190" s="8" cm="1">
        <f t="array" ref="J190">IF($I$2="Тариф для жителей ЮФО",
INDEX(GRID!$B$18:$U$29,MATCH($I$7,GRID!$A$18:$A$29,0),MATCH(1,($U$2=GRID!$B$1:$U$1)*(КАЛЕНДАРЬ!AJ13=GRID!$B$3:$U$3),0))*GRID!$P$36,
ROUNDUP(INDEX(GRID!$B$18:$U$29,MATCH($I$7,GRID!$A$18:$A$29,0),MATCH(1,($U$2=GRID!$B$1:$U$1)*(КАЛЕНДАРЬ!AJ13=GRID!$B$3:$U$3),0))*GRID!$P$36*(1-GRID!$P$37),0))</f>
        <v>38316</v>
      </c>
      <c r="K190" s="57" t="s">
        <v>119</v>
      </c>
      <c r="L190" s="57" t="s">
        <v>119</v>
      </c>
      <c r="M190" s="8" cm="1">
        <f t="array" ref="M190">IF($I$2="Тариф для жителей ЮФО",
INDEX(GRID!$B$4:$U$15,MATCH($M$7,GRID!$A$4:$A$15,0),MATCH(1,($U$2=GRID!$B$1:$U$1)*(КАЛЕНДАРЬ!AJ13=GRID!$B$3:$U$3),0))*GRID!$P$36,
ROUNDUP(INDEX(GRID!$B$4:$U$15,MATCH($M$7,GRID!$A$4:$A$15,0),MATCH(1,($U$2=GRID!$B$1:$U$1)*(КАЛЕНДАРЬ!AJ13=GRID!$B$3:$U$3),0))*GRID!$P$36*(1-GRID!$P$37),0))</f>
        <v>56916</v>
      </c>
      <c r="N190" s="8" cm="1">
        <f t="array" ref="N190">IF($I$2="Тариф для жителей ЮФО",
INDEX(GRID!$B$18:$U$29,MATCH($M$7,GRID!$A$18:$A$29,0),MATCH(1,($U$2=GRID!$B$1:$U$1)*(КАЛЕНДАРЬ!AJ13=GRID!$B$3:$U$3),0))*GRID!$P$36,
ROUNDUP(INDEX(GRID!$B$18:$U$29,MATCH($M$7,GRID!$A$18:$A$29,0),MATCH(1,($U$2=GRID!$B$1:$U$1)*(КАЛЕНДАРЬ!AJ13=GRID!$B$3:$U$3),0))*GRID!$P$36*(1-GRID!$P$37),0))</f>
        <v>61566</v>
      </c>
      <c r="O190" s="57" t="s">
        <v>119</v>
      </c>
      <c r="P190" s="8" cm="1">
        <f t="array" ref="P190">IF($I$2="Тариф для жителей ЮФО",
INDEX(GRID!$B$18:$U$29,MATCH($P$7,GRID!$A$18:$A$29,0),MATCH(1,($U$2=GRID!$B$1:$U$1)*(КАЛЕНДАРЬ!AJ13=GRID!$B$3:$U$3),0))*GRID!$P$36,
ROUNDUP(INDEX(GRID!$B$18:$U$29,MATCH($P$7,GRID!$A$18:$A$29,0),MATCH(1,($U$2=GRID!$B$1:$U$1)*(КАЛЕНДАРЬ!AJ13=GRID!$B$3:$U$3),0))*GRID!$P$36*(1-GRID!$P$37),0))</f>
        <v>124992</v>
      </c>
      <c r="Q190" s="57" t="s">
        <v>119</v>
      </c>
      <c r="R190" s="57" t="s">
        <v>119</v>
      </c>
      <c r="S190" s="57" t="s">
        <v>119</v>
      </c>
      <c r="T190" s="57" t="s">
        <v>119</v>
      </c>
    </row>
    <row r="191" spans="1:20">
      <c r="A191" s="148" t="s">
        <v>15</v>
      </c>
      <c r="B191" s="149">
        <v>11</v>
      </c>
      <c r="C191" s="8" cm="1">
        <f t="array" ref="C191">IF($I$2="Тариф для жителей ЮФО",
INDEX(GRID!$B$4:$U$15,MATCH($C$7,GRID!$A$4:$A$15,0),MATCH(1,($U$2=GRID!$B$1:$U$1)*(КАЛЕНДАРЬ!AJ14=GRID!$B$3:$U$3),0))*GRID!$P$36,
ROUNDUP(INDEX(GRID!$B$4:$U$15,MATCH($C$7,GRID!$A$4:$A$15,0),MATCH(1,($U$2=GRID!$B$1:$U$1)*(КАЛЕНДАРЬ!AJ14=GRID!$B$3:$U$3),0))*GRID!$P$36*(1-GRID!$P$37),0))</f>
        <v>20925</v>
      </c>
      <c r="D191" s="8" cm="1">
        <f t="array" ref="D191">IF($I$2="Тариф для жителей ЮФО",
INDEX(GRID!$B$18:$U$29,MATCH($C$7,GRID!$A$18:$A$29,0),MATCH(1,($U$2=GRID!$B$1:$U$1)*(КАЛЕНДАРЬ!AJ14=GRID!$B$3:$U$3),0))*GRID!$P$36,
ROUNDUP(INDEX(GRID!$B$18:$U$29,MATCH($C$7,GRID!$A$18:$A$29,0),MATCH(1,($U$2=GRID!$B$1:$U$1)*(КАЛЕНДАРЬ!AJ14=GRID!$B$3:$U$3),0))*GRID!$P$36*(1-GRID!$P$37),0))</f>
        <v>25575</v>
      </c>
      <c r="E191" s="8" cm="1">
        <f t="array" ref="E191">IF($I$2="Тариф для жителей ЮФО",
INDEX(GRID!$B$4:$U$15,MATCH($E$7,GRID!$A$4:$A$15,0),MATCH(1,($U$2=GRID!$B$1:$U$1)*(КАЛЕНДАРЬ!AJ14=GRID!$B$3:$U$3),0))*GRID!$P$36,
ROUNDUP(INDEX(GRID!$B$4:$U$15,MATCH($E$7,GRID!$A$4:$A$15,0),MATCH(1,($U$2=GRID!$B$1:$U$1)*(КАЛЕНДАРЬ!AJ14=GRID!$B$3:$U$3),0))*GRID!$P$36*(1-GRID!$P$37),0))</f>
        <v>25296</v>
      </c>
      <c r="F191" s="8" cm="1">
        <f t="array" ref="F191">IF($I$2="Тариф для жителей ЮФО",
INDEX(GRID!$B$18:$U$29,MATCH($E$7,GRID!$A$18:$A$29,0),MATCH(1,($U$2=GRID!$B$1:$U$1)*(КАЛЕНДАРЬ!AJ14=GRID!$B$3:$U$3),0))*GRID!$P$36,
ROUNDUP(INDEX(GRID!$B$18:$U$29,MATCH($E$7,GRID!$A$18:$A$29,0),MATCH(1,($U$2=GRID!$B$1:$U$1)*(КАЛЕНДАРЬ!AJ14=GRID!$B$3:$U$3),0))*GRID!$P$36*(1-GRID!$P$37),0))</f>
        <v>29946</v>
      </c>
      <c r="G191" s="57" t="s">
        <v>119</v>
      </c>
      <c r="H191" s="57" t="s">
        <v>119</v>
      </c>
      <c r="I191" s="8" cm="1">
        <f t="array" ref="I191">IF($I$2="Тариф для жителей ЮФО",
INDEX(GRID!$B$4:$U$15,MATCH($I$7,GRID!$A$4:$A$15,0),MATCH(1,($U$2=GRID!$B$1:$U$1)*(КАЛЕНДАРЬ!AJ14=GRID!$B$3:$U$3),0))*GRID!$P$36,
ROUNDUP(INDEX(GRID!$B$4:$U$15,MATCH($I$7,GRID!$A$4:$A$15,0),MATCH(1,($U$2=GRID!$B$1:$U$1)*(КАЛЕНДАРЬ!AJ14=GRID!$B$3:$U$3),0))*GRID!$P$36*(1-GRID!$P$37),0))</f>
        <v>33666</v>
      </c>
      <c r="J191" s="8" cm="1">
        <f t="array" ref="J191">IF($I$2="Тариф для жителей ЮФО",
INDEX(GRID!$B$18:$U$29,MATCH($I$7,GRID!$A$18:$A$29,0),MATCH(1,($U$2=GRID!$B$1:$U$1)*(КАЛЕНДАРЬ!AJ14=GRID!$B$3:$U$3),0))*GRID!$P$36,
ROUNDUP(INDEX(GRID!$B$18:$U$29,MATCH($I$7,GRID!$A$18:$A$29,0),MATCH(1,($U$2=GRID!$B$1:$U$1)*(КАЛЕНДАРЬ!AJ14=GRID!$B$3:$U$3),0))*GRID!$P$36*(1-GRID!$P$37),0))</f>
        <v>38316</v>
      </c>
      <c r="K191" s="57" t="s">
        <v>119</v>
      </c>
      <c r="L191" s="57" t="s">
        <v>119</v>
      </c>
      <c r="M191" s="8" cm="1">
        <f t="array" ref="M191">IF($I$2="Тариф для жителей ЮФО",
INDEX(GRID!$B$4:$U$15,MATCH($M$7,GRID!$A$4:$A$15,0),MATCH(1,($U$2=GRID!$B$1:$U$1)*(КАЛЕНДАРЬ!AJ14=GRID!$B$3:$U$3),0))*GRID!$P$36,
ROUNDUP(INDEX(GRID!$B$4:$U$15,MATCH($M$7,GRID!$A$4:$A$15,0),MATCH(1,($U$2=GRID!$B$1:$U$1)*(КАЛЕНДАРЬ!AJ14=GRID!$B$3:$U$3),0))*GRID!$P$36*(1-GRID!$P$37),0))</f>
        <v>56916</v>
      </c>
      <c r="N191" s="8" cm="1">
        <f t="array" ref="N191">IF($I$2="Тариф для жителей ЮФО",
INDEX(GRID!$B$18:$U$29,MATCH($M$7,GRID!$A$18:$A$29,0),MATCH(1,($U$2=GRID!$B$1:$U$1)*(КАЛЕНДАРЬ!AJ14=GRID!$B$3:$U$3),0))*GRID!$P$36,
ROUNDUP(INDEX(GRID!$B$18:$U$29,MATCH($M$7,GRID!$A$18:$A$29,0),MATCH(1,($U$2=GRID!$B$1:$U$1)*(КАЛЕНДАРЬ!AJ14=GRID!$B$3:$U$3),0))*GRID!$P$36*(1-GRID!$P$37),0))</f>
        <v>61566</v>
      </c>
      <c r="O191" s="57" t="s">
        <v>119</v>
      </c>
      <c r="P191" s="8" cm="1">
        <f t="array" ref="P191">IF($I$2="Тариф для жителей ЮФО",
INDEX(GRID!$B$18:$U$29,MATCH($P$7,GRID!$A$18:$A$29,0),MATCH(1,($U$2=GRID!$B$1:$U$1)*(КАЛЕНДАРЬ!AJ14=GRID!$B$3:$U$3),0))*GRID!$P$36,
ROUNDUP(INDEX(GRID!$B$18:$U$29,MATCH($P$7,GRID!$A$18:$A$29,0),MATCH(1,($U$2=GRID!$B$1:$U$1)*(КАЛЕНДАРЬ!AJ14=GRID!$B$3:$U$3),0))*GRID!$P$36*(1-GRID!$P$37),0))</f>
        <v>124992</v>
      </c>
      <c r="Q191" s="57" t="s">
        <v>119</v>
      </c>
      <c r="R191" s="57" t="s">
        <v>119</v>
      </c>
      <c r="S191" s="57" t="s">
        <v>119</v>
      </c>
      <c r="T191" s="57" t="s">
        <v>119</v>
      </c>
    </row>
    <row r="192" spans="1:20">
      <c r="A192" s="148" t="s">
        <v>16</v>
      </c>
      <c r="B192" s="149">
        <v>12</v>
      </c>
      <c r="C192" s="8" cm="1">
        <f t="array" ref="C192">IF($I$2="Тариф для жителей ЮФО",
INDEX(GRID!$B$4:$U$15,MATCH($C$7,GRID!$A$4:$A$15,0),MATCH(1,($U$2=GRID!$B$1:$U$1)*(КАЛЕНДАРЬ!AJ15=GRID!$B$3:$U$3),0))*GRID!$P$36,
ROUNDUP(INDEX(GRID!$B$4:$U$15,MATCH($C$7,GRID!$A$4:$A$15,0),MATCH(1,($U$2=GRID!$B$1:$U$1)*(КАЛЕНДАРЬ!AJ15=GRID!$B$3:$U$3),0))*GRID!$P$36*(1-GRID!$P$37),0))</f>
        <v>23250</v>
      </c>
      <c r="D192" s="8" cm="1">
        <f t="array" ref="D192">IF($I$2="Тариф для жителей ЮФО",
INDEX(GRID!$B$18:$U$29,MATCH($C$7,GRID!$A$18:$A$29,0),MATCH(1,($U$2=GRID!$B$1:$U$1)*(КАЛЕНДАРЬ!AJ15=GRID!$B$3:$U$3),0))*GRID!$P$36,
ROUNDUP(INDEX(GRID!$B$18:$U$29,MATCH($C$7,GRID!$A$18:$A$29,0),MATCH(1,($U$2=GRID!$B$1:$U$1)*(КАЛЕНДАРЬ!AJ15=GRID!$B$3:$U$3),0))*GRID!$P$36*(1-GRID!$P$37),0))</f>
        <v>27900</v>
      </c>
      <c r="E192" s="8" cm="1">
        <f t="array" ref="E192">IF($I$2="Тариф для жителей ЮФО",
INDEX(GRID!$B$4:$U$15,MATCH($E$7,GRID!$A$4:$A$15,0),MATCH(1,($U$2=GRID!$B$1:$U$1)*(КАЛЕНДАРЬ!AJ15=GRID!$B$3:$U$3),0))*GRID!$P$36,
ROUNDUP(INDEX(GRID!$B$4:$U$15,MATCH($E$7,GRID!$A$4:$A$15,0),MATCH(1,($U$2=GRID!$B$1:$U$1)*(КАЛЕНДАРЬ!AJ15=GRID!$B$3:$U$3),0))*GRID!$P$36*(1-GRID!$P$37),0))</f>
        <v>27900</v>
      </c>
      <c r="F192" s="8" cm="1">
        <f t="array" ref="F192">IF($I$2="Тариф для жителей ЮФО",
INDEX(GRID!$B$18:$U$29,MATCH($E$7,GRID!$A$18:$A$29,0),MATCH(1,($U$2=GRID!$B$1:$U$1)*(КАЛЕНДАРЬ!AJ15=GRID!$B$3:$U$3),0))*GRID!$P$36,
ROUNDUP(INDEX(GRID!$B$18:$U$29,MATCH($E$7,GRID!$A$18:$A$29,0),MATCH(1,($U$2=GRID!$B$1:$U$1)*(КАЛЕНДАРЬ!AJ15=GRID!$B$3:$U$3),0))*GRID!$P$36*(1-GRID!$P$37),0))</f>
        <v>32550</v>
      </c>
      <c r="G192" s="57" t="s">
        <v>119</v>
      </c>
      <c r="H192" s="57" t="s">
        <v>119</v>
      </c>
      <c r="I192" s="8" cm="1">
        <f t="array" ref="I192">IF($I$2="Тариф для жителей ЮФО",
INDEX(GRID!$B$4:$U$15,MATCH($I$7,GRID!$A$4:$A$15,0),MATCH(1,($U$2=GRID!$B$1:$U$1)*(КАЛЕНДАРЬ!AJ15=GRID!$B$3:$U$3),0))*GRID!$P$36,
ROUNDUP(INDEX(GRID!$B$4:$U$15,MATCH($I$7,GRID!$A$4:$A$15,0),MATCH(1,($U$2=GRID!$B$1:$U$1)*(КАЛЕНДАРЬ!AJ15=GRID!$B$3:$U$3),0))*GRID!$P$36*(1-GRID!$P$37),0))</f>
        <v>36921</v>
      </c>
      <c r="J192" s="8" cm="1">
        <f t="array" ref="J192">IF($I$2="Тариф для жителей ЮФО",
INDEX(GRID!$B$18:$U$29,MATCH($I$7,GRID!$A$18:$A$29,0),MATCH(1,($U$2=GRID!$B$1:$U$1)*(КАЛЕНДАРЬ!AJ15=GRID!$B$3:$U$3),0))*GRID!$P$36,
ROUNDUP(INDEX(GRID!$B$18:$U$29,MATCH($I$7,GRID!$A$18:$A$29,0),MATCH(1,($U$2=GRID!$B$1:$U$1)*(КАЛЕНДАРЬ!AJ15=GRID!$B$3:$U$3),0))*GRID!$P$36*(1-GRID!$P$37),0))</f>
        <v>41571</v>
      </c>
      <c r="K192" s="57" t="s">
        <v>119</v>
      </c>
      <c r="L192" s="57" t="s">
        <v>119</v>
      </c>
      <c r="M192" s="8" cm="1">
        <f t="array" ref="M192">IF($I$2="Тариф для жителей ЮФО",
INDEX(GRID!$B$4:$U$15,MATCH($M$7,GRID!$A$4:$A$15,0),MATCH(1,($U$2=GRID!$B$1:$U$1)*(КАЛЕНДАРЬ!AJ15=GRID!$B$3:$U$3),0))*GRID!$P$36,
ROUNDUP(INDEX(GRID!$B$4:$U$15,MATCH($M$7,GRID!$A$4:$A$15,0),MATCH(1,($U$2=GRID!$B$1:$U$1)*(КАЛЕНДАРЬ!AJ15=GRID!$B$3:$U$3),0))*GRID!$P$36*(1-GRID!$P$37),0))</f>
        <v>60636</v>
      </c>
      <c r="N192" s="8" cm="1">
        <f t="array" ref="N192">IF($I$2="Тариф для жителей ЮФО",
INDEX(GRID!$B$18:$U$29,MATCH($M$7,GRID!$A$18:$A$29,0),MATCH(1,($U$2=GRID!$B$1:$U$1)*(КАЛЕНДАРЬ!AJ15=GRID!$B$3:$U$3),0))*GRID!$P$36,
ROUNDUP(INDEX(GRID!$B$18:$U$29,MATCH($M$7,GRID!$A$18:$A$29,0),MATCH(1,($U$2=GRID!$B$1:$U$1)*(КАЛЕНДАРЬ!AJ15=GRID!$B$3:$U$3),0))*GRID!$P$36*(1-GRID!$P$37),0))</f>
        <v>65286</v>
      </c>
      <c r="O192" s="57" t="s">
        <v>119</v>
      </c>
      <c r="P192" s="8" cm="1">
        <f t="array" ref="P192">IF($I$2="Тариф для жителей ЮФО",
INDEX(GRID!$B$18:$U$29,MATCH($P$7,GRID!$A$18:$A$29,0),MATCH(1,($U$2=GRID!$B$1:$U$1)*(КАЛЕНДАРЬ!AJ15=GRID!$B$3:$U$3),0))*GRID!$P$36,
ROUNDUP(INDEX(GRID!$B$18:$U$29,MATCH($P$7,GRID!$A$18:$A$29,0),MATCH(1,($U$2=GRID!$B$1:$U$1)*(КАЛЕНДАРЬ!AJ15=GRID!$B$3:$U$3),0))*GRID!$P$36*(1-GRID!$P$37),0))</f>
        <v>129921</v>
      </c>
      <c r="Q192" s="57" t="s">
        <v>119</v>
      </c>
      <c r="R192" s="57" t="s">
        <v>119</v>
      </c>
      <c r="S192" s="57" t="s">
        <v>119</v>
      </c>
      <c r="T192" s="57" t="s">
        <v>119</v>
      </c>
    </row>
    <row r="193" spans="1:20">
      <c r="A193" s="148" t="s">
        <v>17</v>
      </c>
      <c r="B193" s="149">
        <v>13</v>
      </c>
      <c r="C193" s="8" cm="1">
        <f t="array" ref="C193">IF($I$2="Тариф для жителей ЮФО",
INDEX(GRID!$B$4:$U$15,MATCH($C$7,GRID!$A$4:$A$15,0),MATCH(1,($U$2=GRID!$B$1:$U$1)*(КАЛЕНДАРЬ!AJ16=GRID!$B$3:$U$3),0))*GRID!$P$36,
ROUNDUP(INDEX(GRID!$B$4:$U$15,MATCH($C$7,GRID!$A$4:$A$15,0),MATCH(1,($U$2=GRID!$B$1:$U$1)*(КАЛЕНДАРЬ!AJ16=GRID!$B$3:$U$3),0))*GRID!$P$36*(1-GRID!$P$37),0))</f>
        <v>23250</v>
      </c>
      <c r="D193" s="8" cm="1">
        <f t="array" ref="D193">IF($I$2="Тариф для жителей ЮФО",
INDEX(GRID!$B$18:$U$29,MATCH($C$7,GRID!$A$18:$A$29,0),MATCH(1,($U$2=GRID!$B$1:$U$1)*(КАЛЕНДАРЬ!AJ16=GRID!$B$3:$U$3),0))*GRID!$P$36,
ROUNDUP(INDEX(GRID!$B$18:$U$29,MATCH($C$7,GRID!$A$18:$A$29,0),MATCH(1,($U$2=GRID!$B$1:$U$1)*(КАЛЕНДАРЬ!AJ16=GRID!$B$3:$U$3),0))*GRID!$P$36*(1-GRID!$P$37),0))</f>
        <v>27900</v>
      </c>
      <c r="E193" s="8" cm="1">
        <f t="array" ref="E193">IF($I$2="Тариф для жителей ЮФО",
INDEX(GRID!$B$4:$U$15,MATCH($E$7,GRID!$A$4:$A$15,0),MATCH(1,($U$2=GRID!$B$1:$U$1)*(КАЛЕНДАРЬ!AJ16=GRID!$B$3:$U$3),0))*GRID!$P$36,
ROUNDUP(INDEX(GRID!$B$4:$U$15,MATCH($E$7,GRID!$A$4:$A$15,0),MATCH(1,($U$2=GRID!$B$1:$U$1)*(КАЛЕНДАРЬ!AJ16=GRID!$B$3:$U$3),0))*GRID!$P$36*(1-GRID!$P$37),0))</f>
        <v>27900</v>
      </c>
      <c r="F193" s="8" cm="1">
        <f t="array" ref="F193">IF($I$2="Тариф для жителей ЮФО",
INDEX(GRID!$B$18:$U$29,MATCH($E$7,GRID!$A$18:$A$29,0),MATCH(1,($U$2=GRID!$B$1:$U$1)*(КАЛЕНДАРЬ!AJ16=GRID!$B$3:$U$3),0))*GRID!$P$36,
ROUNDUP(INDEX(GRID!$B$18:$U$29,MATCH($E$7,GRID!$A$18:$A$29,0),MATCH(1,($U$2=GRID!$B$1:$U$1)*(КАЛЕНДАРЬ!AJ16=GRID!$B$3:$U$3),0))*GRID!$P$36*(1-GRID!$P$37),0))</f>
        <v>32550</v>
      </c>
      <c r="G193" s="57" t="s">
        <v>119</v>
      </c>
      <c r="H193" s="57" t="s">
        <v>119</v>
      </c>
      <c r="I193" s="8" cm="1">
        <f t="array" ref="I193">IF($I$2="Тариф для жителей ЮФО",
INDEX(GRID!$B$4:$U$15,MATCH($I$7,GRID!$A$4:$A$15,0),MATCH(1,($U$2=GRID!$B$1:$U$1)*(КАЛЕНДАРЬ!AJ16=GRID!$B$3:$U$3),0))*GRID!$P$36,
ROUNDUP(INDEX(GRID!$B$4:$U$15,MATCH($I$7,GRID!$A$4:$A$15,0),MATCH(1,($U$2=GRID!$B$1:$U$1)*(КАЛЕНДАРЬ!AJ16=GRID!$B$3:$U$3),0))*GRID!$P$36*(1-GRID!$P$37),0))</f>
        <v>36921</v>
      </c>
      <c r="J193" s="8" cm="1">
        <f t="array" ref="J193">IF($I$2="Тариф для жителей ЮФО",
INDEX(GRID!$B$18:$U$29,MATCH($I$7,GRID!$A$18:$A$29,0),MATCH(1,($U$2=GRID!$B$1:$U$1)*(КАЛЕНДАРЬ!AJ16=GRID!$B$3:$U$3),0))*GRID!$P$36,
ROUNDUP(INDEX(GRID!$B$18:$U$29,MATCH($I$7,GRID!$A$18:$A$29,0),MATCH(1,($U$2=GRID!$B$1:$U$1)*(КАЛЕНДАРЬ!AJ16=GRID!$B$3:$U$3),0))*GRID!$P$36*(1-GRID!$P$37),0))</f>
        <v>41571</v>
      </c>
      <c r="K193" s="57" t="s">
        <v>119</v>
      </c>
      <c r="L193" s="57" t="s">
        <v>119</v>
      </c>
      <c r="M193" s="8" cm="1">
        <f t="array" ref="M193">IF($I$2="Тариф для жителей ЮФО",
INDEX(GRID!$B$4:$U$15,MATCH($M$7,GRID!$A$4:$A$15,0),MATCH(1,($U$2=GRID!$B$1:$U$1)*(КАЛЕНДАРЬ!AJ16=GRID!$B$3:$U$3),0))*GRID!$P$36,
ROUNDUP(INDEX(GRID!$B$4:$U$15,MATCH($M$7,GRID!$A$4:$A$15,0),MATCH(1,($U$2=GRID!$B$1:$U$1)*(КАЛЕНДАРЬ!AJ16=GRID!$B$3:$U$3),0))*GRID!$P$36*(1-GRID!$P$37),0))</f>
        <v>60636</v>
      </c>
      <c r="N193" s="8" cm="1">
        <f t="array" ref="N193">IF($I$2="Тариф для жителей ЮФО",
INDEX(GRID!$B$18:$U$29,MATCH($M$7,GRID!$A$18:$A$29,0),MATCH(1,($U$2=GRID!$B$1:$U$1)*(КАЛЕНДАРЬ!AJ16=GRID!$B$3:$U$3),0))*GRID!$P$36,
ROUNDUP(INDEX(GRID!$B$18:$U$29,MATCH($M$7,GRID!$A$18:$A$29,0),MATCH(1,($U$2=GRID!$B$1:$U$1)*(КАЛЕНДАРЬ!AJ16=GRID!$B$3:$U$3),0))*GRID!$P$36*(1-GRID!$P$37),0))</f>
        <v>65286</v>
      </c>
      <c r="O193" s="57" t="s">
        <v>119</v>
      </c>
      <c r="P193" s="8" cm="1">
        <f t="array" ref="P193">IF($I$2="Тариф для жителей ЮФО",
INDEX(GRID!$B$18:$U$29,MATCH($P$7,GRID!$A$18:$A$29,0),MATCH(1,($U$2=GRID!$B$1:$U$1)*(КАЛЕНДАРЬ!AJ16=GRID!$B$3:$U$3),0))*GRID!$P$36,
ROUNDUP(INDEX(GRID!$B$18:$U$29,MATCH($P$7,GRID!$A$18:$A$29,0),MATCH(1,($U$2=GRID!$B$1:$U$1)*(КАЛЕНДАРЬ!AJ16=GRID!$B$3:$U$3),0))*GRID!$P$36*(1-GRID!$P$37),0))</f>
        <v>129921</v>
      </c>
      <c r="Q193" s="57" t="s">
        <v>119</v>
      </c>
      <c r="R193" s="57" t="s">
        <v>119</v>
      </c>
      <c r="S193" s="57" t="s">
        <v>119</v>
      </c>
      <c r="T193" s="57" t="s">
        <v>119</v>
      </c>
    </row>
    <row r="194" spans="1:20">
      <c r="A194" s="148" t="s">
        <v>11</v>
      </c>
      <c r="B194" s="149">
        <v>14</v>
      </c>
      <c r="C194" s="8" cm="1">
        <f t="array" ref="C194">IF($I$2="Тариф для жителей ЮФО",
INDEX(GRID!$B$4:$U$15,MATCH($C$7,GRID!$A$4:$A$15,0),MATCH(1,($U$2=GRID!$B$1:$U$1)*(КАЛЕНДАРЬ!AJ17=GRID!$B$3:$U$3),0))*GRID!$P$36,
ROUNDUP(INDEX(GRID!$B$4:$U$15,MATCH($C$7,GRID!$A$4:$A$15,0),MATCH(1,($U$2=GRID!$B$1:$U$1)*(КАЛЕНДАРЬ!AJ17=GRID!$B$3:$U$3),0))*GRID!$P$36*(1-GRID!$P$37),0))</f>
        <v>20925</v>
      </c>
      <c r="D194" s="8" cm="1">
        <f t="array" ref="D194">IF($I$2="Тариф для жителей ЮФО",
INDEX(GRID!$B$18:$U$29,MATCH($C$7,GRID!$A$18:$A$29,0),MATCH(1,($U$2=GRID!$B$1:$U$1)*(КАЛЕНДАРЬ!AJ17=GRID!$B$3:$U$3),0))*GRID!$P$36,
ROUNDUP(INDEX(GRID!$B$18:$U$29,MATCH($C$7,GRID!$A$18:$A$29,0),MATCH(1,($U$2=GRID!$B$1:$U$1)*(КАЛЕНДАРЬ!AJ17=GRID!$B$3:$U$3),0))*GRID!$P$36*(1-GRID!$P$37),0))</f>
        <v>25575</v>
      </c>
      <c r="E194" s="8" cm="1">
        <f t="array" ref="E194">IF($I$2="Тариф для жителей ЮФО",
INDEX(GRID!$B$4:$U$15,MATCH($E$7,GRID!$A$4:$A$15,0),MATCH(1,($U$2=GRID!$B$1:$U$1)*(КАЛЕНДАРЬ!AJ17=GRID!$B$3:$U$3),0))*GRID!$P$36,
ROUNDUP(INDEX(GRID!$B$4:$U$15,MATCH($E$7,GRID!$A$4:$A$15,0),MATCH(1,($U$2=GRID!$B$1:$U$1)*(КАЛЕНДАРЬ!AJ17=GRID!$B$3:$U$3),0))*GRID!$P$36*(1-GRID!$P$37),0))</f>
        <v>25296</v>
      </c>
      <c r="F194" s="8" cm="1">
        <f t="array" ref="F194">IF($I$2="Тариф для жителей ЮФО",
INDEX(GRID!$B$18:$U$29,MATCH($E$7,GRID!$A$18:$A$29,0),MATCH(1,($U$2=GRID!$B$1:$U$1)*(КАЛЕНДАРЬ!AJ17=GRID!$B$3:$U$3),0))*GRID!$P$36,
ROUNDUP(INDEX(GRID!$B$18:$U$29,MATCH($E$7,GRID!$A$18:$A$29,0),MATCH(1,($U$2=GRID!$B$1:$U$1)*(КАЛЕНДАРЬ!AJ17=GRID!$B$3:$U$3),0))*GRID!$P$36*(1-GRID!$P$37),0))</f>
        <v>29946</v>
      </c>
      <c r="G194" s="57" t="s">
        <v>119</v>
      </c>
      <c r="H194" s="57" t="s">
        <v>119</v>
      </c>
      <c r="I194" s="8" cm="1">
        <f t="array" ref="I194">IF($I$2="Тариф для жителей ЮФО",
INDEX(GRID!$B$4:$U$15,MATCH($I$7,GRID!$A$4:$A$15,0),MATCH(1,($U$2=GRID!$B$1:$U$1)*(КАЛЕНДАРЬ!AJ17=GRID!$B$3:$U$3),0))*GRID!$P$36,
ROUNDUP(INDEX(GRID!$B$4:$U$15,MATCH($I$7,GRID!$A$4:$A$15,0),MATCH(1,($U$2=GRID!$B$1:$U$1)*(КАЛЕНДАРЬ!AJ17=GRID!$B$3:$U$3),0))*GRID!$P$36*(1-GRID!$P$37),0))</f>
        <v>33666</v>
      </c>
      <c r="J194" s="8" cm="1">
        <f t="array" ref="J194">IF($I$2="Тариф для жителей ЮФО",
INDEX(GRID!$B$18:$U$29,MATCH($I$7,GRID!$A$18:$A$29,0),MATCH(1,($U$2=GRID!$B$1:$U$1)*(КАЛЕНДАРЬ!AJ17=GRID!$B$3:$U$3),0))*GRID!$P$36,
ROUNDUP(INDEX(GRID!$B$18:$U$29,MATCH($I$7,GRID!$A$18:$A$29,0),MATCH(1,($U$2=GRID!$B$1:$U$1)*(КАЛЕНДАРЬ!AJ17=GRID!$B$3:$U$3),0))*GRID!$P$36*(1-GRID!$P$37),0))</f>
        <v>38316</v>
      </c>
      <c r="K194" s="57" t="s">
        <v>119</v>
      </c>
      <c r="L194" s="57" t="s">
        <v>119</v>
      </c>
      <c r="M194" s="8" cm="1">
        <f t="array" ref="M194">IF($I$2="Тариф для жителей ЮФО",
INDEX(GRID!$B$4:$U$15,MATCH($M$7,GRID!$A$4:$A$15,0),MATCH(1,($U$2=GRID!$B$1:$U$1)*(КАЛЕНДАРЬ!AJ17=GRID!$B$3:$U$3),0))*GRID!$P$36,
ROUNDUP(INDEX(GRID!$B$4:$U$15,MATCH($M$7,GRID!$A$4:$A$15,0),MATCH(1,($U$2=GRID!$B$1:$U$1)*(КАЛЕНДАРЬ!AJ17=GRID!$B$3:$U$3),0))*GRID!$P$36*(1-GRID!$P$37),0))</f>
        <v>56916</v>
      </c>
      <c r="N194" s="8" cm="1">
        <f t="array" ref="N194">IF($I$2="Тариф для жителей ЮФО",
INDEX(GRID!$B$18:$U$29,MATCH($M$7,GRID!$A$18:$A$29,0),MATCH(1,($U$2=GRID!$B$1:$U$1)*(КАЛЕНДАРЬ!AJ17=GRID!$B$3:$U$3),0))*GRID!$P$36,
ROUNDUP(INDEX(GRID!$B$18:$U$29,MATCH($M$7,GRID!$A$18:$A$29,0),MATCH(1,($U$2=GRID!$B$1:$U$1)*(КАЛЕНДАРЬ!AJ17=GRID!$B$3:$U$3),0))*GRID!$P$36*(1-GRID!$P$37),0))</f>
        <v>61566</v>
      </c>
      <c r="O194" s="57" t="s">
        <v>119</v>
      </c>
      <c r="P194" s="8" cm="1">
        <f t="array" ref="P194">IF($I$2="Тариф для жителей ЮФО",
INDEX(GRID!$B$18:$U$29,MATCH($P$7,GRID!$A$18:$A$29,0),MATCH(1,($U$2=GRID!$B$1:$U$1)*(КАЛЕНДАРЬ!AJ17=GRID!$B$3:$U$3),0))*GRID!$P$36,
ROUNDUP(INDEX(GRID!$B$18:$U$29,MATCH($P$7,GRID!$A$18:$A$29,0),MATCH(1,($U$2=GRID!$B$1:$U$1)*(КАЛЕНДАРЬ!AJ17=GRID!$B$3:$U$3),0))*GRID!$P$36*(1-GRID!$P$37),0))</f>
        <v>124992</v>
      </c>
      <c r="Q194" s="57" t="s">
        <v>119</v>
      </c>
      <c r="R194" s="57" t="s">
        <v>119</v>
      </c>
      <c r="S194" s="57" t="s">
        <v>119</v>
      </c>
      <c r="T194" s="57" t="s">
        <v>119</v>
      </c>
    </row>
    <row r="195" spans="1:20">
      <c r="A195" s="148" t="s">
        <v>12</v>
      </c>
      <c r="B195" s="149">
        <v>15</v>
      </c>
      <c r="C195" s="8" cm="1">
        <f t="array" ref="C195">IF($I$2="Тариф для жителей ЮФО",
INDEX(GRID!$B$4:$U$15,MATCH($C$7,GRID!$A$4:$A$15,0),MATCH(1,($U$2=GRID!$B$1:$U$1)*(КАЛЕНДАРЬ!AJ18=GRID!$B$3:$U$3),0))*GRID!$P$36,
ROUNDUP(INDEX(GRID!$B$4:$U$15,MATCH($C$7,GRID!$A$4:$A$15,0),MATCH(1,($U$2=GRID!$B$1:$U$1)*(КАЛЕНДАРЬ!AJ18=GRID!$B$3:$U$3),0))*GRID!$P$36*(1-GRID!$P$37),0))</f>
        <v>20925</v>
      </c>
      <c r="D195" s="8" cm="1">
        <f t="array" ref="D195">IF($I$2="Тариф для жителей ЮФО",
INDEX(GRID!$B$18:$U$29,MATCH($C$7,GRID!$A$18:$A$29,0),MATCH(1,($U$2=GRID!$B$1:$U$1)*(КАЛЕНДАРЬ!AJ18=GRID!$B$3:$U$3),0))*GRID!$P$36,
ROUNDUP(INDEX(GRID!$B$18:$U$29,MATCH($C$7,GRID!$A$18:$A$29,0),MATCH(1,($U$2=GRID!$B$1:$U$1)*(КАЛЕНДАРЬ!AJ18=GRID!$B$3:$U$3),0))*GRID!$P$36*(1-GRID!$P$37),0))</f>
        <v>25575</v>
      </c>
      <c r="E195" s="8" cm="1">
        <f t="array" ref="E195">IF($I$2="Тариф для жителей ЮФО",
INDEX(GRID!$B$4:$U$15,MATCH($E$7,GRID!$A$4:$A$15,0),MATCH(1,($U$2=GRID!$B$1:$U$1)*(КАЛЕНДАРЬ!AJ18=GRID!$B$3:$U$3),0))*GRID!$P$36,
ROUNDUP(INDEX(GRID!$B$4:$U$15,MATCH($E$7,GRID!$A$4:$A$15,0),MATCH(1,($U$2=GRID!$B$1:$U$1)*(КАЛЕНДАРЬ!AJ18=GRID!$B$3:$U$3),0))*GRID!$P$36*(1-GRID!$P$37),0))</f>
        <v>25296</v>
      </c>
      <c r="F195" s="8" cm="1">
        <f t="array" ref="F195">IF($I$2="Тариф для жителей ЮФО",
INDEX(GRID!$B$18:$U$29,MATCH($E$7,GRID!$A$18:$A$29,0),MATCH(1,($U$2=GRID!$B$1:$U$1)*(КАЛЕНДАРЬ!AJ18=GRID!$B$3:$U$3),0))*GRID!$P$36,
ROUNDUP(INDEX(GRID!$B$18:$U$29,MATCH($E$7,GRID!$A$18:$A$29,0),MATCH(1,($U$2=GRID!$B$1:$U$1)*(КАЛЕНДАРЬ!AJ18=GRID!$B$3:$U$3),0))*GRID!$P$36*(1-GRID!$P$37),0))</f>
        <v>29946</v>
      </c>
      <c r="G195" s="57" t="s">
        <v>119</v>
      </c>
      <c r="H195" s="57" t="s">
        <v>119</v>
      </c>
      <c r="I195" s="8" cm="1">
        <f t="array" ref="I195">IF($I$2="Тариф для жителей ЮФО",
INDEX(GRID!$B$4:$U$15,MATCH($I$7,GRID!$A$4:$A$15,0),MATCH(1,($U$2=GRID!$B$1:$U$1)*(КАЛЕНДАРЬ!AJ18=GRID!$B$3:$U$3),0))*GRID!$P$36,
ROUNDUP(INDEX(GRID!$B$4:$U$15,MATCH($I$7,GRID!$A$4:$A$15,0),MATCH(1,($U$2=GRID!$B$1:$U$1)*(КАЛЕНДАРЬ!AJ18=GRID!$B$3:$U$3),0))*GRID!$P$36*(1-GRID!$P$37),0))</f>
        <v>33666</v>
      </c>
      <c r="J195" s="8" cm="1">
        <f t="array" ref="J195">IF($I$2="Тариф для жителей ЮФО",
INDEX(GRID!$B$18:$U$29,MATCH($I$7,GRID!$A$18:$A$29,0),MATCH(1,($U$2=GRID!$B$1:$U$1)*(КАЛЕНДАРЬ!AJ18=GRID!$B$3:$U$3),0))*GRID!$P$36,
ROUNDUP(INDEX(GRID!$B$18:$U$29,MATCH($I$7,GRID!$A$18:$A$29,0),MATCH(1,($U$2=GRID!$B$1:$U$1)*(КАЛЕНДАРЬ!AJ18=GRID!$B$3:$U$3),0))*GRID!$P$36*(1-GRID!$P$37),0))</f>
        <v>38316</v>
      </c>
      <c r="K195" s="57" t="s">
        <v>119</v>
      </c>
      <c r="L195" s="57" t="s">
        <v>119</v>
      </c>
      <c r="M195" s="8" cm="1">
        <f t="array" ref="M195">IF($I$2="Тариф для жителей ЮФО",
INDEX(GRID!$B$4:$U$15,MATCH($M$7,GRID!$A$4:$A$15,0),MATCH(1,($U$2=GRID!$B$1:$U$1)*(КАЛЕНДАРЬ!AJ18=GRID!$B$3:$U$3),0))*GRID!$P$36,
ROUNDUP(INDEX(GRID!$B$4:$U$15,MATCH($M$7,GRID!$A$4:$A$15,0),MATCH(1,($U$2=GRID!$B$1:$U$1)*(КАЛЕНДАРЬ!AJ18=GRID!$B$3:$U$3),0))*GRID!$P$36*(1-GRID!$P$37),0))</f>
        <v>56916</v>
      </c>
      <c r="N195" s="8" cm="1">
        <f t="array" ref="N195">IF($I$2="Тариф для жителей ЮФО",
INDEX(GRID!$B$18:$U$29,MATCH($M$7,GRID!$A$18:$A$29,0),MATCH(1,($U$2=GRID!$B$1:$U$1)*(КАЛЕНДАРЬ!AJ18=GRID!$B$3:$U$3),0))*GRID!$P$36,
ROUNDUP(INDEX(GRID!$B$18:$U$29,MATCH($M$7,GRID!$A$18:$A$29,0),MATCH(1,($U$2=GRID!$B$1:$U$1)*(КАЛЕНДАРЬ!AJ18=GRID!$B$3:$U$3),0))*GRID!$P$36*(1-GRID!$P$37),0))</f>
        <v>61566</v>
      </c>
      <c r="O195" s="57" t="s">
        <v>119</v>
      </c>
      <c r="P195" s="8" cm="1">
        <f t="array" ref="P195">IF($I$2="Тариф для жителей ЮФО",
INDEX(GRID!$B$18:$U$29,MATCH($P$7,GRID!$A$18:$A$29,0),MATCH(1,($U$2=GRID!$B$1:$U$1)*(КАЛЕНДАРЬ!AJ18=GRID!$B$3:$U$3),0))*GRID!$P$36,
ROUNDUP(INDEX(GRID!$B$18:$U$29,MATCH($P$7,GRID!$A$18:$A$29,0),MATCH(1,($U$2=GRID!$B$1:$U$1)*(КАЛЕНДАРЬ!AJ18=GRID!$B$3:$U$3),0))*GRID!$P$36*(1-GRID!$P$37),0))</f>
        <v>124992</v>
      </c>
      <c r="Q195" s="57" t="s">
        <v>119</v>
      </c>
      <c r="R195" s="57" t="s">
        <v>119</v>
      </c>
      <c r="S195" s="57" t="s">
        <v>119</v>
      </c>
      <c r="T195" s="57" t="s">
        <v>119</v>
      </c>
    </row>
    <row r="196" spans="1:20">
      <c r="A196" s="148" t="s">
        <v>13</v>
      </c>
      <c r="B196" s="149">
        <v>16</v>
      </c>
      <c r="C196" s="8" cm="1">
        <f t="array" ref="C196">IF($I$2="Тариф для жителей ЮФО",
INDEX(GRID!$B$4:$U$15,MATCH($C$7,GRID!$A$4:$A$15,0),MATCH(1,($U$2=GRID!$B$1:$U$1)*(КАЛЕНДАРЬ!AJ19=GRID!$B$3:$U$3),0))*GRID!$P$36,
ROUNDUP(INDEX(GRID!$B$4:$U$15,MATCH($C$7,GRID!$A$4:$A$15,0),MATCH(1,($U$2=GRID!$B$1:$U$1)*(КАЛЕНДАРЬ!AJ19=GRID!$B$3:$U$3),0))*GRID!$P$36*(1-GRID!$P$37),0))</f>
        <v>20925</v>
      </c>
      <c r="D196" s="8" cm="1">
        <f t="array" ref="D196">IF($I$2="Тариф для жителей ЮФО",
INDEX(GRID!$B$18:$U$29,MATCH($C$7,GRID!$A$18:$A$29,0),MATCH(1,($U$2=GRID!$B$1:$U$1)*(КАЛЕНДАРЬ!AJ19=GRID!$B$3:$U$3),0))*GRID!$P$36,
ROUNDUP(INDEX(GRID!$B$18:$U$29,MATCH($C$7,GRID!$A$18:$A$29,0),MATCH(1,($U$2=GRID!$B$1:$U$1)*(КАЛЕНДАРЬ!AJ19=GRID!$B$3:$U$3),0))*GRID!$P$36*(1-GRID!$P$37),0))</f>
        <v>25575</v>
      </c>
      <c r="E196" s="8" cm="1">
        <f t="array" ref="E196">IF($I$2="Тариф для жителей ЮФО",
INDEX(GRID!$B$4:$U$15,MATCH($E$7,GRID!$A$4:$A$15,0),MATCH(1,($U$2=GRID!$B$1:$U$1)*(КАЛЕНДАРЬ!AJ19=GRID!$B$3:$U$3),0))*GRID!$P$36,
ROUNDUP(INDEX(GRID!$B$4:$U$15,MATCH($E$7,GRID!$A$4:$A$15,0),MATCH(1,($U$2=GRID!$B$1:$U$1)*(КАЛЕНДАРЬ!AJ19=GRID!$B$3:$U$3),0))*GRID!$P$36*(1-GRID!$P$37),0))</f>
        <v>25296</v>
      </c>
      <c r="F196" s="8" cm="1">
        <f t="array" ref="F196">IF($I$2="Тариф для жителей ЮФО",
INDEX(GRID!$B$18:$U$29,MATCH($E$7,GRID!$A$18:$A$29,0),MATCH(1,($U$2=GRID!$B$1:$U$1)*(КАЛЕНДАРЬ!AJ19=GRID!$B$3:$U$3),0))*GRID!$P$36,
ROUNDUP(INDEX(GRID!$B$18:$U$29,MATCH($E$7,GRID!$A$18:$A$29,0),MATCH(1,($U$2=GRID!$B$1:$U$1)*(КАЛЕНДАРЬ!AJ19=GRID!$B$3:$U$3),0))*GRID!$P$36*(1-GRID!$P$37),0))</f>
        <v>29946</v>
      </c>
      <c r="G196" s="57" t="s">
        <v>119</v>
      </c>
      <c r="H196" s="57" t="s">
        <v>119</v>
      </c>
      <c r="I196" s="8" cm="1">
        <f t="array" ref="I196">IF($I$2="Тариф для жителей ЮФО",
INDEX(GRID!$B$4:$U$15,MATCH($I$7,GRID!$A$4:$A$15,0),MATCH(1,($U$2=GRID!$B$1:$U$1)*(КАЛЕНДАРЬ!AJ19=GRID!$B$3:$U$3),0))*GRID!$P$36,
ROUNDUP(INDEX(GRID!$B$4:$U$15,MATCH($I$7,GRID!$A$4:$A$15,0),MATCH(1,($U$2=GRID!$B$1:$U$1)*(КАЛЕНДАРЬ!AJ19=GRID!$B$3:$U$3),0))*GRID!$P$36*(1-GRID!$P$37),0))</f>
        <v>33666</v>
      </c>
      <c r="J196" s="8" cm="1">
        <f t="array" ref="J196">IF($I$2="Тариф для жителей ЮФО",
INDEX(GRID!$B$18:$U$29,MATCH($I$7,GRID!$A$18:$A$29,0),MATCH(1,($U$2=GRID!$B$1:$U$1)*(КАЛЕНДАРЬ!AJ19=GRID!$B$3:$U$3),0))*GRID!$P$36,
ROUNDUP(INDEX(GRID!$B$18:$U$29,MATCH($I$7,GRID!$A$18:$A$29,0),MATCH(1,($U$2=GRID!$B$1:$U$1)*(КАЛЕНДАРЬ!AJ19=GRID!$B$3:$U$3),0))*GRID!$P$36*(1-GRID!$P$37),0))</f>
        <v>38316</v>
      </c>
      <c r="K196" s="57" t="s">
        <v>119</v>
      </c>
      <c r="L196" s="57" t="s">
        <v>119</v>
      </c>
      <c r="M196" s="8" cm="1">
        <f t="array" ref="M196">IF($I$2="Тариф для жителей ЮФО",
INDEX(GRID!$B$4:$U$15,MATCH($M$7,GRID!$A$4:$A$15,0),MATCH(1,($U$2=GRID!$B$1:$U$1)*(КАЛЕНДАРЬ!AJ19=GRID!$B$3:$U$3),0))*GRID!$P$36,
ROUNDUP(INDEX(GRID!$B$4:$U$15,MATCH($M$7,GRID!$A$4:$A$15,0),MATCH(1,($U$2=GRID!$B$1:$U$1)*(КАЛЕНДАРЬ!AJ19=GRID!$B$3:$U$3),0))*GRID!$P$36*(1-GRID!$P$37),0))</f>
        <v>56916</v>
      </c>
      <c r="N196" s="8" cm="1">
        <f t="array" ref="N196">IF($I$2="Тариф для жителей ЮФО",
INDEX(GRID!$B$18:$U$29,MATCH($M$7,GRID!$A$18:$A$29,0),MATCH(1,($U$2=GRID!$B$1:$U$1)*(КАЛЕНДАРЬ!AJ19=GRID!$B$3:$U$3),0))*GRID!$P$36,
ROUNDUP(INDEX(GRID!$B$18:$U$29,MATCH($M$7,GRID!$A$18:$A$29,0),MATCH(1,($U$2=GRID!$B$1:$U$1)*(КАЛЕНДАРЬ!AJ19=GRID!$B$3:$U$3),0))*GRID!$P$36*(1-GRID!$P$37),0))</f>
        <v>61566</v>
      </c>
      <c r="O196" s="57" t="s">
        <v>119</v>
      </c>
      <c r="P196" s="8" cm="1">
        <f t="array" ref="P196">IF($I$2="Тариф для жителей ЮФО",
INDEX(GRID!$B$18:$U$29,MATCH($P$7,GRID!$A$18:$A$29,0),MATCH(1,($U$2=GRID!$B$1:$U$1)*(КАЛЕНДАРЬ!AJ19=GRID!$B$3:$U$3),0))*GRID!$P$36,
ROUNDUP(INDEX(GRID!$B$18:$U$29,MATCH($P$7,GRID!$A$18:$A$29,0),MATCH(1,($U$2=GRID!$B$1:$U$1)*(КАЛЕНДАРЬ!AJ19=GRID!$B$3:$U$3),0))*GRID!$P$36*(1-GRID!$P$37),0))</f>
        <v>124992</v>
      </c>
      <c r="Q196" s="57" t="s">
        <v>119</v>
      </c>
      <c r="R196" s="57" t="s">
        <v>119</v>
      </c>
      <c r="S196" s="57" t="s">
        <v>119</v>
      </c>
      <c r="T196" s="57" t="s">
        <v>119</v>
      </c>
    </row>
    <row r="197" spans="1:20">
      <c r="A197" s="148" t="s">
        <v>14</v>
      </c>
      <c r="B197" s="149">
        <v>17</v>
      </c>
      <c r="C197" s="8" cm="1">
        <f t="array" ref="C197">IF($I$2="Тариф для жителей ЮФО",
INDEX(GRID!$B$4:$U$15,MATCH($C$7,GRID!$A$4:$A$15,0),MATCH(1,($U$2=GRID!$B$1:$U$1)*(КАЛЕНДАРЬ!AJ20=GRID!$B$3:$U$3),0))*GRID!$P$36,
ROUNDUP(INDEX(GRID!$B$4:$U$15,MATCH($C$7,GRID!$A$4:$A$15,0),MATCH(1,($U$2=GRID!$B$1:$U$1)*(КАЛЕНДАРЬ!AJ20=GRID!$B$3:$U$3),0))*GRID!$P$36*(1-GRID!$P$37),0))</f>
        <v>20925</v>
      </c>
      <c r="D197" s="8" cm="1">
        <f t="array" ref="D197">IF($I$2="Тариф для жителей ЮФО",
INDEX(GRID!$B$18:$U$29,MATCH($C$7,GRID!$A$18:$A$29,0),MATCH(1,($U$2=GRID!$B$1:$U$1)*(КАЛЕНДАРЬ!AJ20=GRID!$B$3:$U$3),0))*GRID!$P$36,
ROUNDUP(INDEX(GRID!$B$18:$U$29,MATCH($C$7,GRID!$A$18:$A$29,0),MATCH(1,($U$2=GRID!$B$1:$U$1)*(КАЛЕНДАРЬ!AJ20=GRID!$B$3:$U$3),0))*GRID!$P$36*(1-GRID!$P$37),0))</f>
        <v>25575</v>
      </c>
      <c r="E197" s="8" cm="1">
        <f t="array" ref="E197">IF($I$2="Тариф для жителей ЮФО",
INDEX(GRID!$B$4:$U$15,MATCH($E$7,GRID!$A$4:$A$15,0),MATCH(1,($U$2=GRID!$B$1:$U$1)*(КАЛЕНДАРЬ!AJ20=GRID!$B$3:$U$3),0))*GRID!$P$36,
ROUNDUP(INDEX(GRID!$B$4:$U$15,MATCH($E$7,GRID!$A$4:$A$15,0),MATCH(1,($U$2=GRID!$B$1:$U$1)*(КАЛЕНДАРЬ!AJ20=GRID!$B$3:$U$3),0))*GRID!$P$36*(1-GRID!$P$37),0))</f>
        <v>25296</v>
      </c>
      <c r="F197" s="8" cm="1">
        <f t="array" ref="F197">IF($I$2="Тариф для жителей ЮФО",
INDEX(GRID!$B$18:$U$29,MATCH($E$7,GRID!$A$18:$A$29,0),MATCH(1,($U$2=GRID!$B$1:$U$1)*(КАЛЕНДАРЬ!AJ20=GRID!$B$3:$U$3),0))*GRID!$P$36,
ROUNDUP(INDEX(GRID!$B$18:$U$29,MATCH($E$7,GRID!$A$18:$A$29,0),MATCH(1,($U$2=GRID!$B$1:$U$1)*(КАЛЕНДАРЬ!AJ20=GRID!$B$3:$U$3),0))*GRID!$P$36*(1-GRID!$P$37),0))</f>
        <v>29946</v>
      </c>
      <c r="G197" s="57" t="s">
        <v>119</v>
      </c>
      <c r="H197" s="57" t="s">
        <v>119</v>
      </c>
      <c r="I197" s="8" cm="1">
        <f t="array" ref="I197">IF($I$2="Тариф для жителей ЮФО",
INDEX(GRID!$B$4:$U$15,MATCH($I$7,GRID!$A$4:$A$15,0),MATCH(1,($U$2=GRID!$B$1:$U$1)*(КАЛЕНДАРЬ!AJ20=GRID!$B$3:$U$3),0))*GRID!$P$36,
ROUNDUP(INDEX(GRID!$B$4:$U$15,MATCH($I$7,GRID!$A$4:$A$15,0),MATCH(1,($U$2=GRID!$B$1:$U$1)*(КАЛЕНДАРЬ!AJ20=GRID!$B$3:$U$3),0))*GRID!$P$36*(1-GRID!$P$37),0))</f>
        <v>33666</v>
      </c>
      <c r="J197" s="8" cm="1">
        <f t="array" ref="J197">IF($I$2="Тариф для жителей ЮФО",
INDEX(GRID!$B$18:$U$29,MATCH($I$7,GRID!$A$18:$A$29,0),MATCH(1,($U$2=GRID!$B$1:$U$1)*(КАЛЕНДАРЬ!AJ20=GRID!$B$3:$U$3),0))*GRID!$P$36,
ROUNDUP(INDEX(GRID!$B$18:$U$29,MATCH($I$7,GRID!$A$18:$A$29,0),MATCH(1,($U$2=GRID!$B$1:$U$1)*(КАЛЕНДАРЬ!AJ20=GRID!$B$3:$U$3),0))*GRID!$P$36*(1-GRID!$P$37),0))</f>
        <v>38316</v>
      </c>
      <c r="K197" s="57" t="s">
        <v>119</v>
      </c>
      <c r="L197" s="57" t="s">
        <v>119</v>
      </c>
      <c r="M197" s="8" cm="1">
        <f t="array" ref="M197">IF($I$2="Тариф для жителей ЮФО",
INDEX(GRID!$B$4:$U$15,MATCH($M$7,GRID!$A$4:$A$15,0),MATCH(1,($U$2=GRID!$B$1:$U$1)*(КАЛЕНДАРЬ!AJ20=GRID!$B$3:$U$3),0))*GRID!$P$36,
ROUNDUP(INDEX(GRID!$B$4:$U$15,MATCH($M$7,GRID!$A$4:$A$15,0),MATCH(1,($U$2=GRID!$B$1:$U$1)*(КАЛЕНДАРЬ!AJ20=GRID!$B$3:$U$3),0))*GRID!$P$36*(1-GRID!$P$37),0))</f>
        <v>56916</v>
      </c>
      <c r="N197" s="8" cm="1">
        <f t="array" ref="N197">IF($I$2="Тариф для жителей ЮФО",
INDEX(GRID!$B$18:$U$29,MATCH($M$7,GRID!$A$18:$A$29,0),MATCH(1,($U$2=GRID!$B$1:$U$1)*(КАЛЕНДАРЬ!AJ20=GRID!$B$3:$U$3),0))*GRID!$P$36,
ROUNDUP(INDEX(GRID!$B$18:$U$29,MATCH($M$7,GRID!$A$18:$A$29,0),MATCH(1,($U$2=GRID!$B$1:$U$1)*(КАЛЕНДАРЬ!AJ20=GRID!$B$3:$U$3),0))*GRID!$P$36*(1-GRID!$P$37),0))</f>
        <v>61566</v>
      </c>
      <c r="O197" s="57" t="s">
        <v>119</v>
      </c>
      <c r="P197" s="8" cm="1">
        <f t="array" ref="P197">IF($I$2="Тариф для жителей ЮФО",
INDEX(GRID!$B$18:$U$29,MATCH($P$7,GRID!$A$18:$A$29,0),MATCH(1,($U$2=GRID!$B$1:$U$1)*(КАЛЕНДАРЬ!AJ20=GRID!$B$3:$U$3),0))*GRID!$P$36,
ROUNDUP(INDEX(GRID!$B$18:$U$29,MATCH($P$7,GRID!$A$18:$A$29,0),MATCH(1,($U$2=GRID!$B$1:$U$1)*(КАЛЕНДАРЬ!AJ20=GRID!$B$3:$U$3),0))*GRID!$P$36*(1-GRID!$P$37),0))</f>
        <v>124992</v>
      </c>
      <c r="Q197" s="57" t="s">
        <v>119</v>
      </c>
      <c r="R197" s="57" t="s">
        <v>119</v>
      </c>
      <c r="S197" s="57" t="s">
        <v>119</v>
      </c>
      <c r="T197" s="57" t="s">
        <v>119</v>
      </c>
    </row>
    <row r="198" spans="1:20">
      <c r="A198" s="148" t="s">
        <v>15</v>
      </c>
      <c r="B198" s="149">
        <v>18</v>
      </c>
      <c r="C198" s="8" cm="1">
        <f t="array" ref="C198">IF($I$2="Тариф для жителей ЮФО",
INDEX(GRID!$B$4:$U$15,MATCH($C$7,GRID!$A$4:$A$15,0),MATCH(1,($U$2=GRID!$B$1:$U$1)*(КАЛЕНДАРЬ!AJ21=GRID!$B$3:$U$3),0))*GRID!$P$36,
ROUNDUP(INDEX(GRID!$B$4:$U$15,MATCH($C$7,GRID!$A$4:$A$15,0),MATCH(1,($U$2=GRID!$B$1:$U$1)*(КАЛЕНДАРЬ!AJ21=GRID!$B$3:$U$3),0))*GRID!$P$36*(1-GRID!$P$37),0))</f>
        <v>20925</v>
      </c>
      <c r="D198" s="8" cm="1">
        <f t="array" ref="D198">IF($I$2="Тариф для жителей ЮФО",
INDEX(GRID!$B$18:$U$29,MATCH($C$7,GRID!$A$18:$A$29,0),MATCH(1,($U$2=GRID!$B$1:$U$1)*(КАЛЕНДАРЬ!AJ21=GRID!$B$3:$U$3),0))*GRID!$P$36,
ROUNDUP(INDEX(GRID!$B$18:$U$29,MATCH($C$7,GRID!$A$18:$A$29,0),MATCH(1,($U$2=GRID!$B$1:$U$1)*(КАЛЕНДАРЬ!AJ21=GRID!$B$3:$U$3),0))*GRID!$P$36*(1-GRID!$P$37),0))</f>
        <v>25575</v>
      </c>
      <c r="E198" s="8" cm="1">
        <f t="array" ref="E198">IF($I$2="Тариф для жителей ЮФО",
INDEX(GRID!$B$4:$U$15,MATCH($E$7,GRID!$A$4:$A$15,0),MATCH(1,($U$2=GRID!$B$1:$U$1)*(КАЛЕНДАРЬ!AJ21=GRID!$B$3:$U$3),0))*GRID!$P$36,
ROUNDUP(INDEX(GRID!$B$4:$U$15,MATCH($E$7,GRID!$A$4:$A$15,0),MATCH(1,($U$2=GRID!$B$1:$U$1)*(КАЛЕНДАРЬ!AJ21=GRID!$B$3:$U$3),0))*GRID!$P$36*(1-GRID!$P$37),0))</f>
        <v>25296</v>
      </c>
      <c r="F198" s="8" cm="1">
        <f t="array" ref="F198">IF($I$2="Тариф для жителей ЮФО",
INDEX(GRID!$B$18:$U$29,MATCH($E$7,GRID!$A$18:$A$29,0),MATCH(1,($U$2=GRID!$B$1:$U$1)*(КАЛЕНДАРЬ!AJ21=GRID!$B$3:$U$3),0))*GRID!$P$36,
ROUNDUP(INDEX(GRID!$B$18:$U$29,MATCH($E$7,GRID!$A$18:$A$29,0),MATCH(1,($U$2=GRID!$B$1:$U$1)*(КАЛЕНДАРЬ!AJ21=GRID!$B$3:$U$3),0))*GRID!$P$36*(1-GRID!$P$37),0))</f>
        <v>29946</v>
      </c>
      <c r="G198" s="57" t="s">
        <v>119</v>
      </c>
      <c r="H198" s="57" t="s">
        <v>119</v>
      </c>
      <c r="I198" s="8" cm="1">
        <f t="array" ref="I198">IF($I$2="Тариф для жителей ЮФО",
INDEX(GRID!$B$4:$U$15,MATCH($I$7,GRID!$A$4:$A$15,0),MATCH(1,($U$2=GRID!$B$1:$U$1)*(КАЛЕНДАРЬ!AJ21=GRID!$B$3:$U$3),0))*GRID!$P$36,
ROUNDUP(INDEX(GRID!$B$4:$U$15,MATCH($I$7,GRID!$A$4:$A$15,0),MATCH(1,($U$2=GRID!$B$1:$U$1)*(КАЛЕНДАРЬ!AJ21=GRID!$B$3:$U$3),0))*GRID!$P$36*(1-GRID!$P$37),0))</f>
        <v>33666</v>
      </c>
      <c r="J198" s="8" cm="1">
        <f t="array" ref="J198">IF($I$2="Тариф для жителей ЮФО",
INDEX(GRID!$B$18:$U$29,MATCH($I$7,GRID!$A$18:$A$29,0),MATCH(1,($U$2=GRID!$B$1:$U$1)*(КАЛЕНДАРЬ!AJ21=GRID!$B$3:$U$3),0))*GRID!$P$36,
ROUNDUP(INDEX(GRID!$B$18:$U$29,MATCH($I$7,GRID!$A$18:$A$29,0),MATCH(1,($U$2=GRID!$B$1:$U$1)*(КАЛЕНДАРЬ!AJ21=GRID!$B$3:$U$3),0))*GRID!$P$36*(1-GRID!$P$37),0))</f>
        <v>38316</v>
      </c>
      <c r="K198" s="57" t="s">
        <v>119</v>
      </c>
      <c r="L198" s="57" t="s">
        <v>119</v>
      </c>
      <c r="M198" s="8" cm="1">
        <f t="array" ref="M198">IF($I$2="Тариф для жителей ЮФО",
INDEX(GRID!$B$4:$U$15,MATCH($M$7,GRID!$A$4:$A$15,0),MATCH(1,($U$2=GRID!$B$1:$U$1)*(КАЛЕНДАРЬ!AJ21=GRID!$B$3:$U$3),0))*GRID!$P$36,
ROUNDUP(INDEX(GRID!$B$4:$U$15,MATCH($M$7,GRID!$A$4:$A$15,0),MATCH(1,($U$2=GRID!$B$1:$U$1)*(КАЛЕНДАРЬ!AJ21=GRID!$B$3:$U$3),0))*GRID!$P$36*(1-GRID!$P$37),0))</f>
        <v>56916</v>
      </c>
      <c r="N198" s="8" cm="1">
        <f t="array" ref="N198">IF($I$2="Тариф для жителей ЮФО",
INDEX(GRID!$B$18:$U$29,MATCH($M$7,GRID!$A$18:$A$29,0),MATCH(1,($U$2=GRID!$B$1:$U$1)*(КАЛЕНДАРЬ!AJ21=GRID!$B$3:$U$3),0))*GRID!$P$36,
ROUNDUP(INDEX(GRID!$B$18:$U$29,MATCH($M$7,GRID!$A$18:$A$29,0),MATCH(1,($U$2=GRID!$B$1:$U$1)*(КАЛЕНДАРЬ!AJ21=GRID!$B$3:$U$3),0))*GRID!$P$36*(1-GRID!$P$37),0))</f>
        <v>61566</v>
      </c>
      <c r="O198" s="57" t="s">
        <v>119</v>
      </c>
      <c r="P198" s="8" cm="1">
        <f t="array" ref="P198">IF($I$2="Тариф для жителей ЮФО",
INDEX(GRID!$B$18:$U$29,MATCH($P$7,GRID!$A$18:$A$29,0),MATCH(1,($U$2=GRID!$B$1:$U$1)*(КАЛЕНДАРЬ!AJ21=GRID!$B$3:$U$3),0))*GRID!$P$36,
ROUNDUP(INDEX(GRID!$B$18:$U$29,MATCH($P$7,GRID!$A$18:$A$29,0),MATCH(1,($U$2=GRID!$B$1:$U$1)*(КАЛЕНДАРЬ!AJ21=GRID!$B$3:$U$3),0))*GRID!$P$36*(1-GRID!$P$37),0))</f>
        <v>124992</v>
      </c>
      <c r="Q198" s="57" t="s">
        <v>119</v>
      </c>
      <c r="R198" s="57" t="s">
        <v>119</v>
      </c>
      <c r="S198" s="57" t="s">
        <v>119</v>
      </c>
      <c r="T198" s="57" t="s">
        <v>119</v>
      </c>
    </row>
    <row r="199" spans="1:20">
      <c r="A199" s="148" t="s">
        <v>16</v>
      </c>
      <c r="B199" s="149">
        <v>19</v>
      </c>
      <c r="C199" s="8" cm="1">
        <f t="array" ref="C199">IF($I$2="Тариф для жителей ЮФО",
INDEX(GRID!$B$4:$U$15,MATCH($C$7,GRID!$A$4:$A$15,0),MATCH(1,($U$2=GRID!$B$1:$U$1)*(КАЛЕНДАРЬ!AJ22=GRID!$B$3:$U$3),0))*GRID!$P$36,
ROUNDUP(INDEX(GRID!$B$4:$U$15,MATCH($C$7,GRID!$A$4:$A$15,0),MATCH(1,($U$2=GRID!$B$1:$U$1)*(КАЛЕНДАРЬ!AJ22=GRID!$B$3:$U$3),0))*GRID!$P$36*(1-GRID!$P$37),0))</f>
        <v>23250</v>
      </c>
      <c r="D199" s="8" cm="1">
        <f t="array" ref="D199">IF($I$2="Тариф для жителей ЮФО",
INDEX(GRID!$B$18:$U$29,MATCH($C$7,GRID!$A$18:$A$29,0),MATCH(1,($U$2=GRID!$B$1:$U$1)*(КАЛЕНДАРЬ!AJ22=GRID!$B$3:$U$3),0))*GRID!$P$36,
ROUNDUP(INDEX(GRID!$B$18:$U$29,MATCH($C$7,GRID!$A$18:$A$29,0),MATCH(1,($U$2=GRID!$B$1:$U$1)*(КАЛЕНДАРЬ!AJ22=GRID!$B$3:$U$3),0))*GRID!$P$36*(1-GRID!$P$37),0))</f>
        <v>27900</v>
      </c>
      <c r="E199" s="8" cm="1">
        <f t="array" ref="E199">IF($I$2="Тариф для жителей ЮФО",
INDEX(GRID!$B$4:$U$15,MATCH($E$7,GRID!$A$4:$A$15,0),MATCH(1,($U$2=GRID!$B$1:$U$1)*(КАЛЕНДАРЬ!AJ22=GRID!$B$3:$U$3),0))*GRID!$P$36,
ROUNDUP(INDEX(GRID!$B$4:$U$15,MATCH($E$7,GRID!$A$4:$A$15,0),MATCH(1,($U$2=GRID!$B$1:$U$1)*(КАЛЕНДАРЬ!AJ22=GRID!$B$3:$U$3),0))*GRID!$P$36*(1-GRID!$P$37),0))</f>
        <v>27900</v>
      </c>
      <c r="F199" s="8" cm="1">
        <f t="array" ref="F199">IF($I$2="Тариф для жителей ЮФО",
INDEX(GRID!$B$18:$U$29,MATCH($E$7,GRID!$A$18:$A$29,0),MATCH(1,($U$2=GRID!$B$1:$U$1)*(КАЛЕНДАРЬ!AJ22=GRID!$B$3:$U$3),0))*GRID!$P$36,
ROUNDUP(INDEX(GRID!$B$18:$U$29,MATCH($E$7,GRID!$A$18:$A$29,0),MATCH(1,($U$2=GRID!$B$1:$U$1)*(КАЛЕНДАРЬ!AJ22=GRID!$B$3:$U$3),0))*GRID!$P$36*(1-GRID!$P$37),0))</f>
        <v>32550</v>
      </c>
      <c r="G199" s="57" t="s">
        <v>119</v>
      </c>
      <c r="H199" s="57" t="s">
        <v>119</v>
      </c>
      <c r="I199" s="8" cm="1">
        <f t="array" ref="I199">IF($I$2="Тариф для жителей ЮФО",
INDEX(GRID!$B$4:$U$15,MATCH($I$7,GRID!$A$4:$A$15,0),MATCH(1,($U$2=GRID!$B$1:$U$1)*(КАЛЕНДАРЬ!AJ22=GRID!$B$3:$U$3),0))*GRID!$P$36,
ROUNDUP(INDEX(GRID!$B$4:$U$15,MATCH($I$7,GRID!$A$4:$A$15,0),MATCH(1,($U$2=GRID!$B$1:$U$1)*(КАЛЕНДАРЬ!AJ22=GRID!$B$3:$U$3),0))*GRID!$P$36*(1-GRID!$P$37),0))</f>
        <v>36921</v>
      </c>
      <c r="J199" s="8" cm="1">
        <f t="array" ref="J199">IF($I$2="Тариф для жителей ЮФО",
INDEX(GRID!$B$18:$U$29,MATCH($I$7,GRID!$A$18:$A$29,0),MATCH(1,($U$2=GRID!$B$1:$U$1)*(КАЛЕНДАРЬ!AJ22=GRID!$B$3:$U$3),0))*GRID!$P$36,
ROUNDUP(INDEX(GRID!$B$18:$U$29,MATCH($I$7,GRID!$A$18:$A$29,0),MATCH(1,($U$2=GRID!$B$1:$U$1)*(КАЛЕНДАРЬ!AJ22=GRID!$B$3:$U$3),0))*GRID!$P$36*(1-GRID!$P$37),0))</f>
        <v>41571</v>
      </c>
      <c r="K199" s="57" t="s">
        <v>119</v>
      </c>
      <c r="L199" s="57" t="s">
        <v>119</v>
      </c>
      <c r="M199" s="8" cm="1">
        <f t="array" ref="M199">IF($I$2="Тариф для жителей ЮФО",
INDEX(GRID!$B$4:$U$15,MATCH($M$7,GRID!$A$4:$A$15,0),MATCH(1,($U$2=GRID!$B$1:$U$1)*(КАЛЕНДАРЬ!AJ22=GRID!$B$3:$U$3),0))*GRID!$P$36,
ROUNDUP(INDEX(GRID!$B$4:$U$15,MATCH($M$7,GRID!$A$4:$A$15,0),MATCH(1,($U$2=GRID!$B$1:$U$1)*(КАЛЕНДАРЬ!AJ22=GRID!$B$3:$U$3),0))*GRID!$P$36*(1-GRID!$P$37),0))</f>
        <v>60636</v>
      </c>
      <c r="N199" s="8" cm="1">
        <f t="array" ref="N199">IF($I$2="Тариф для жителей ЮФО",
INDEX(GRID!$B$18:$U$29,MATCH($M$7,GRID!$A$18:$A$29,0),MATCH(1,($U$2=GRID!$B$1:$U$1)*(КАЛЕНДАРЬ!AJ22=GRID!$B$3:$U$3),0))*GRID!$P$36,
ROUNDUP(INDEX(GRID!$B$18:$U$29,MATCH($M$7,GRID!$A$18:$A$29,0),MATCH(1,($U$2=GRID!$B$1:$U$1)*(КАЛЕНДАРЬ!AJ22=GRID!$B$3:$U$3),0))*GRID!$P$36*(1-GRID!$P$37),0))</f>
        <v>65286</v>
      </c>
      <c r="O199" s="57" t="s">
        <v>119</v>
      </c>
      <c r="P199" s="8" cm="1">
        <f t="array" ref="P199">IF($I$2="Тариф для жителей ЮФО",
INDEX(GRID!$B$18:$U$29,MATCH($P$7,GRID!$A$18:$A$29,0),MATCH(1,($U$2=GRID!$B$1:$U$1)*(КАЛЕНДАРЬ!AJ22=GRID!$B$3:$U$3),0))*GRID!$P$36,
ROUNDUP(INDEX(GRID!$B$18:$U$29,MATCH($P$7,GRID!$A$18:$A$29,0),MATCH(1,($U$2=GRID!$B$1:$U$1)*(КАЛЕНДАРЬ!AJ22=GRID!$B$3:$U$3),0))*GRID!$P$36*(1-GRID!$P$37),0))</f>
        <v>129921</v>
      </c>
      <c r="Q199" s="57" t="s">
        <v>119</v>
      </c>
      <c r="R199" s="57" t="s">
        <v>119</v>
      </c>
      <c r="S199" s="57" t="s">
        <v>119</v>
      </c>
      <c r="T199" s="57" t="s">
        <v>119</v>
      </c>
    </row>
    <row r="200" spans="1:20">
      <c r="A200" s="148" t="s">
        <v>17</v>
      </c>
      <c r="B200" s="149">
        <v>20</v>
      </c>
      <c r="C200" s="8" cm="1">
        <f t="array" ref="C200">IF($I$2="Тариф для жителей ЮФО",
INDEX(GRID!$B$4:$U$15,MATCH($C$7,GRID!$A$4:$A$15,0),MATCH(1,($U$2=GRID!$B$1:$U$1)*(КАЛЕНДАРЬ!AJ23=GRID!$B$3:$U$3),0))*GRID!$P$36,
ROUNDUP(INDEX(GRID!$B$4:$U$15,MATCH($C$7,GRID!$A$4:$A$15,0),MATCH(1,($U$2=GRID!$B$1:$U$1)*(КАЛЕНДАРЬ!AJ23=GRID!$B$3:$U$3),0))*GRID!$P$36*(1-GRID!$P$37),0))</f>
        <v>23250</v>
      </c>
      <c r="D200" s="8" cm="1">
        <f t="array" ref="D200">IF($I$2="Тариф для жителей ЮФО",
INDEX(GRID!$B$18:$U$29,MATCH($C$7,GRID!$A$18:$A$29,0),MATCH(1,($U$2=GRID!$B$1:$U$1)*(КАЛЕНДАРЬ!AJ23=GRID!$B$3:$U$3),0))*GRID!$P$36,
ROUNDUP(INDEX(GRID!$B$18:$U$29,MATCH($C$7,GRID!$A$18:$A$29,0),MATCH(1,($U$2=GRID!$B$1:$U$1)*(КАЛЕНДАРЬ!AJ23=GRID!$B$3:$U$3),0))*GRID!$P$36*(1-GRID!$P$37),0))</f>
        <v>27900</v>
      </c>
      <c r="E200" s="8" cm="1">
        <f t="array" ref="E200">IF($I$2="Тариф для жителей ЮФО",
INDEX(GRID!$B$4:$U$15,MATCH($E$7,GRID!$A$4:$A$15,0),MATCH(1,($U$2=GRID!$B$1:$U$1)*(КАЛЕНДАРЬ!AJ23=GRID!$B$3:$U$3),0))*GRID!$P$36,
ROUNDUP(INDEX(GRID!$B$4:$U$15,MATCH($E$7,GRID!$A$4:$A$15,0),MATCH(1,($U$2=GRID!$B$1:$U$1)*(КАЛЕНДАРЬ!AJ23=GRID!$B$3:$U$3),0))*GRID!$P$36*(1-GRID!$P$37),0))</f>
        <v>27900</v>
      </c>
      <c r="F200" s="8" cm="1">
        <f t="array" ref="F200">IF($I$2="Тариф для жителей ЮФО",
INDEX(GRID!$B$18:$U$29,MATCH($E$7,GRID!$A$18:$A$29,0),MATCH(1,($U$2=GRID!$B$1:$U$1)*(КАЛЕНДАРЬ!AJ23=GRID!$B$3:$U$3),0))*GRID!$P$36,
ROUNDUP(INDEX(GRID!$B$18:$U$29,MATCH($E$7,GRID!$A$18:$A$29,0),MATCH(1,($U$2=GRID!$B$1:$U$1)*(КАЛЕНДАРЬ!AJ23=GRID!$B$3:$U$3),0))*GRID!$P$36*(1-GRID!$P$37),0))</f>
        <v>32550</v>
      </c>
      <c r="G200" s="57" t="s">
        <v>119</v>
      </c>
      <c r="H200" s="57" t="s">
        <v>119</v>
      </c>
      <c r="I200" s="8" cm="1">
        <f t="array" ref="I200">IF($I$2="Тариф для жителей ЮФО",
INDEX(GRID!$B$4:$U$15,MATCH($I$7,GRID!$A$4:$A$15,0),MATCH(1,($U$2=GRID!$B$1:$U$1)*(КАЛЕНДАРЬ!AJ23=GRID!$B$3:$U$3),0))*GRID!$P$36,
ROUNDUP(INDEX(GRID!$B$4:$U$15,MATCH($I$7,GRID!$A$4:$A$15,0),MATCH(1,($U$2=GRID!$B$1:$U$1)*(КАЛЕНДАРЬ!AJ23=GRID!$B$3:$U$3),0))*GRID!$P$36*(1-GRID!$P$37),0))</f>
        <v>36921</v>
      </c>
      <c r="J200" s="8" cm="1">
        <f t="array" ref="J200">IF($I$2="Тариф для жителей ЮФО",
INDEX(GRID!$B$18:$U$29,MATCH($I$7,GRID!$A$18:$A$29,0),MATCH(1,($U$2=GRID!$B$1:$U$1)*(КАЛЕНДАРЬ!AJ23=GRID!$B$3:$U$3),0))*GRID!$P$36,
ROUNDUP(INDEX(GRID!$B$18:$U$29,MATCH($I$7,GRID!$A$18:$A$29,0),MATCH(1,($U$2=GRID!$B$1:$U$1)*(КАЛЕНДАРЬ!AJ23=GRID!$B$3:$U$3),0))*GRID!$P$36*(1-GRID!$P$37),0))</f>
        <v>41571</v>
      </c>
      <c r="K200" s="57" t="s">
        <v>119</v>
      </c>
      <c r="L200" s="57" t="s">
        <v>119</v>
      </c>
      <c r="M200" s="8" cm="1">
        <f t="array" ref="M200">IF($I$2="Тариф для жителей ЮФО",
INDEX(GRID!$B$4:$U$15,MATCH($M$7,GRID!$A$4:$A$15,0),MATCH(1,($U$2=GRID!$B$1:$U$1)*(КАЛЕНДАРЬ!AJ23=GRID!$B$3:$U$3),0))*GRID!$P$36,
ROUNDUP(INDEX(GRID!$B$4:$U$15,MATCH($M$7,GRID!$A$4:$A$15,0),MATCH(1,($U$2=GRID!$B$1:$U$1)*(КАЛЕНДАРЬ!AJ23=GRID!$B$3:$U$3),0))*GRID!$P$36*(1-GRID!$P$37),0))</f>
        <v>60636</v>
      </c>
      <c r="N200" s="8" cm="1">
        <f t="array" ref="N200">IF($I$2="Тариф для жителей ЮФО",
INDEX(GRID!$B$18:$U$29,MATCH($M$7,GRID!$A$18:$A$29,0),MATCH(1,($U$2=GRID!$B$1:$U$1)*(КАЛЕНДАРЬ!AJ23=GRID!$B$3:$U$3),0))*GRID!$P$36,
ROUNDUP(INDEX(GRID!$B$18:$U$29,MATCH($M$7,GRID!$A$18:$A$29,0),MATCH(1,($U$2=GRID!$B$1:$U$1)*(КАЛЕНДАРЬ!AJ23=GRID!$B$3:$U$3),0))*GRID!$P$36*(1-GRID!$P$37),0))</f>
        <v>65286</v>
      </c>
      <c r="O200" s="57" t="s">
        <v>119</v>
      </c>
      <c r="P200" s="8" cm="1">
        <f t="array" ref="P200">IF($I$2="Тариф для жителей ЮФО",
INDEX(GRID!$B$18:$U$29,MATCH($P$7,GRID!$A$18:$A$29,0),MATCH(1,($U$2=GRID!$B$1:$U$1)*(КАЛЕНДАРЬ!AJ23=GRID!$B$3:$U$3),0))*GRID!$P$36,
ROUNDUP(INDEX(GRID!$B$18:$U$29,MATCH($P$7,GRID!$A$18:$A$29,0),MATCH(1,($U$2=GRID!$B$1:$U$1)*(КАЛЕНДАРЬ!AJ23=GRID!$B$3:$U$3),0))*GRID!$P$36*(1-GRID!$P$37),0))</f>
        <v>129921</v>
      </c>
      <c r="Q200" s="57" t="s">
        <v>119</v>
      </c>
      <c r="R200" s="57" t="s">
        <v>119</v>
      </c>
      <c r="S200" s="57" t="s">
        <v>119</v>
      </c>
      <c r="T200" s="57" t="s">
        <v>119</v>
      </c>
    </row>
    <row r="201" spans="1:20">
      <c r="A201" s="148" t="s">
        <v>11</v>
      </c>
      <c r="B201" s="149">
        <v>21</v>
      </c>
      <c r="C201" s="8" cm="1">
        <f t="array" ref="C201">IF($I$2="Тариф для жителей ЮФО",
INDEX(GRID!$B$4:$U$15,MATCH($C$7,GRID!$A$4:$A$15,0),MATCH(1,($U$2=GRID!$B$1:$U$1)*(КАЛЕНДАРЬ!AJ24=GRID!$B$3:$U$3),0))*GRID!$P$36,
ROUNDUP(INDEX(GRID!$B$4:$U$15,MATCH($C$7,GRID!$A$4:$A$15,0),MATCH(1,($U$2=GRID!$B$1:$U$1)*(КАЛЕНДАРЬ!AJ24=GRID!$B$3:$U$3),0))*GRID!$P$36*(1-GRID!$P$37),0))</f>
        <v>20925</v>
      </c>
      <c r="D201" s="8" cm="1">
        <f t="array" ref="D201">IF($I$2="Тариф для жителей ЮФО",
INDEX(GRID!$B$18:$U$29,MATCH($C$7,GRID!$A$18:$A$29,0),MATCH(1,($U$2=GRID!$B$1:$U$1)*(КАЛЕНДАРЬ!AJ24=GRID!$B$3:$U$3),0))*GRID!$P$36,
ROUNDUP(INDEX(GRID!$B$18:$U$29,MATCH($C$7,GRID!$A$18:$A$29,0),MATCH(1,($U$2=GRID!$B$1:$U$1)*(КАЛЕНДАРЬ!AJ24=GRID!$B$3:$U$3),0))*GRID!$P$36*(1-GRID!$P$37),0))</f>
        <v>25575</v>
      </c>
      <c r="E201" s="8" cm="1">
        <f t="array" ref="E201">IF($I$2="Тариф для жителей ЮФО",
INDEX(GRID!$B$4:$U$15,MATCH($E$7,GRID!$A$4:$A$15,0),MATCH(1,($U$2=GRID!$B$1:$U$1)*(КАЛЕНДАРЬ!AJ24=GRID!$B$3:$U$3),0))*GRID!$P$36,
ROUNDUP(INDEX(GRID!$B$4:$U$15,MATCH($E$7,GRID!$A$4:$A$15,0),MATCH(1,($U$2=GRID!$B$1:$U$1)*(КАЛЕНДАРЬ!AJ24=GRID!$B$3:$U$3),0))*GRID!$P$36*(1-GRID!$P$37),0))</f>
        <v>25296</v>
      </c>
      <c r="F201" s="8" cm="1">
        <f t="array" ref="F201">IF($I$2="Тариф для жителей ЮФО",
INDEX(GRID!$B$18:$U$29,MATCH($E$7,GRID!$A$18:$A$29,0),MATCH(1,($U$2=GRID!$B$1:$U$1)*(КАЛЕНДАРЬ!AJ24=GRID!$B$3:$U$3),0))*GRID!$P$36,
ROUNDUP(INDEX(GRID!$B$18:$U$29,MATCH($E$7,GRID!$A$18:$A$29,0),MATCH(1,($U$2=GRID!$B$1:$U$1)*(КАЛЕНДАРЬ!AJ24=GRID!$B$3:$U$3),0))*GRID!$P$36*(1-GRID!$P$37),0))</f>
        <v>29946</v>
      </c>
      <c r="G201" s="57" t="s">
        <v>119</v>
      </c>
      <c r="H201" s="57" t="s">
        <v>119</v>
      </c>
      <c r="I201" s="8" cm="1">
        <f t="array" ref="I201">IF($I$2="Тариф для жителей ЮФО",
INDEX(GRID!$B$4:$U$15,MATCH($I$7,GRID!$A$4:$A$15,0),MATCH(1,($U$2=GRID!$B$1:$U$1)*(КАЛЕНДАРЬ!AJ24=GRID!$B$3:$U$3),0))*GRID!$P$36,
ROUNDUP(INDEX(GRID!$B$4:$U$15,MATCH($I$7,GRID!$A$4:$A$15,0),MATCH(1,($U$2=GRID!$B$1:$U$1)*(КАЛЕНДАРЬ!AJ24=GRID!$B$3:$U$3),0))*GRID!$P$36*(1-GRID!$P$37),0))</f>
        <v>33666</v>
      </c>
      <c r="J201" s="8" cm="1">
        <f t="array" ref="J201">IF($I$2="Тариф для жителей ЮФО",
INDEX(GRID!$B$18:$U$29,MATCH($I$7,GRID!$A$18:$A$29,0),MATCH(1,($U$2=GRID!$B$1:$U$1)*(КАЛЕНДАРЬ!AJ24=GRID!$B$3:$U$3),0))*GRID!$P$36,
ROUNDUP(INDEX(GRID!$B$18:$U$29,MATCH($I$7,GRID!$A$18:$A$29,0),MATCH(1,($U$2=GRID!$B$1:$U$1)*(КАЛЕНДАРЬ!AJ24=GRID!$B$3:$U$3),0))*GRID!$P$36*(1-GRID!$P$37),0))</f>
        <v>38316</v>
      </c>
      <c r="K201" s="57" t="s">
        <v>119</v>
      </c>
      <c r="L201" s="57" t="s">
        <v>119</v>
      </c>
      <c r="M201" s="8" cm="1">
        <f t="array" ref="M201">IF($I$2="Тариф для жителей ЮФО",
INDEX(GRID!$B$4:$U$15,MATCH($M$7,GRID!$A$4:$A$15,0),MATCH(1,($U$2=GRID!$B$1:$U$1)*(КАЛЕНДАРЬ!AJ24=GRID!$B$3:$U$3),0))*GRID!$P$36,
ROUNDUP(INDEX(GRID!$B$4:$U$15,MATCH($M$7,GRID!$A$4:$A$15,0),MATCH(1,($U$2=GRID!$B$1:$U$1)*(КАЛЕНДАРЬ!AJ24=GRID!$B$3:$U$3),0))*GRID!$P$36*(1-GRID!$P$37),0))</f>
        <v>56916</v>
      </c>
      <c r="N201" s="8" cm="1">
        <f t="array" ref="N201">IF($I$2="Тариф для жителей ЮФО",
INDEX(GRID!$B$18:$U$29,MATCH($M$7,GRID!$A$18:$A$29,0),MATCH(1,($U$2=GRID!$B$1:$U$1)*(КАЛЕНДАРЬ!AJ24=GRID!$B$3:$U$3),0))*GRID!$P$36,
ROUNDUP(INDEX(GRID!$B$18:$U$29,MATCH($M$7,GRID!$A$18:$A$29,0),MATCH(1,($U$2=GRID!$B$1:$U$1)*(КАЛЕНДАРЬ!AJ24=GRID!$B$3:$U$3),0))*GRID!$P$36*(1-GRID!$P$37),0))</f>
        <v>61566</v>
      </c>
      <c r="O201" s="57" t="s">
        <v>119</v>
      </c>
      <c r="P201" s="8" cm="1">
        <f t="array" ref="P201">IF($I$2="Тариф для жителей ЮФО",
INDEX(GRID!$B$18:$U$29,MATCH($P$7,GRID!$A$18:$A$29,0),MATCH(1,($U$2=GRID!$B$1:$U$1)*(КАЛЕНДАРЬ!AJ24=GRID!$B$3:$U$3),0))*GRID!$P$36,
ROUNDUP(INDEX(GRID!$B$18:$U$29,MATCH($P$7,GRID!$A$18:$A$29,0),MATCH(1,($U$2=GRID!$B$1:$U$1)*(КАЛЕНДАРЬ!AJ24=GRID!$B$3:$U$3),0))*GRID!$P$36*(1-GRID!$P$37),0))</f>
        <v>124992</v>
      </c>
      <c r="Q201" s="57" t="s">
        <v>119</v>
      </c>
      <c r="R201" s="57" t="s">
        <v>119</v>
      </c>
      <c r="S201" s="57" t="s">
        <v>119</v>
      </c>
      <c r="T201" s="57" t="s">
        <v>119</v>
      </c>
    </row>
    <row r="202" spans="1:20">
      <c r="A202" s="148" t="s">
        <v>12</v>
      </c>
      <c r="B202" s="149">
        <v>22</v>
      </c>
      <c r="C202" s="8" cm="1">
        <f t="array" ref="C202">IF($I$2="Тариф для жителей ЮФО",
INDEX(GRID!$B$4:$U$15,MATCH($C$7,GRID!$A$4:$A$15,0),MATCH(1,($U$2=GRID!$B$1:$U$1)*(КАЛЕНДАРЬ!AJ25=GRID!$B$3:$U$3),0))*GRID!$P$36,
ROUNDUP(INDEX(GRID!$B$4:$U$15,MATCH($C$7,GRID!$A$4:$A$15,0),MATCH(1,($U$2=GRID!$B$1:$U$1)*(КАЛЕНДАРЬ!AJ25=GRID!$B$3:$U$3),0))*GRID!$P$36*(1-GRID!$P$37),0))</f>
        <v>20925</v>
      </c>
      <c r="D202" s="8" cm="1">
        <f t="array" ref="D202">IF($I$2="Тариф для жителей ЮФО",
INDEX(GRID!$B$18:$U$29,MATCH($C$7,GRID!$A$18:$A$29,0),MATCH(1,($U$2=GRID!$B$1:$U$1)*(КАЛЕНДАРЬ!AJ25=GRID!$B$3:$U$3),0))*GRID!$P$36,
ROUNDUP(INDEX(GRID!$B$18:$U$29,MATCH($C$7,GRID!$A$18:$A$29,0),MATCH(1,($U$2=GRID!$B$1:$U$1)*(КАЛЕНДАРЬ!AJ25=GRID!$B$3:$U$3),0))*GRID!$P$36*(1-GRID!$P$37),0))</f>
        <v>25575</v>
      </c>
      <c r="E202" s="8" cm="1">
        <f t="array" ref="E202">IF($I$2="Тариф для жителей ЮФО",
INDEX(GRID!$B$4:$U$15,MATCH($E$7,GRID!$A$4:$A$15,0),MATCH(1,($U$2=GRID!$B$1:$U$1)*(КАЛЕНДАРЬ!AJ25=GRID!$B$3:$U$3),0))*GRID!$P$36,
ROUNDUP(INDEX(GRID!$B$4:$U$15,MATCH($E$7,GRID!$A$4:$A$15,0),MATCH(1,($U$2=GRID!$B$1:$U$1)*(КАЛЕНДАРЬ!AJ25=GRID!$B$3:$U$3),0))*GRID!$P$36*(1-GRID!$P$37),0))</f>
        <v>25296</v>
      </c>
      <c r="F202" s="8" cm="1">
        <f t="array" ref="F202">IF($I$2="Тариф для жителей ЮФО",
INDEX(GRID!$B$18:$U$29,MATCH($E$7,GRID!$A$18:$A$29,0),MATCH(1,($U$2=GRID!$B$1:$U$1)*(КАЛЕНДАРЬ!AJ25=GRID!$B$3:$U$3),0))*GRID!$P$36,
ROUNDUP(INDEX(GRID!$B$18:$U$29,MATCH($E$7,GRID!$A$18:$A$29,0),MATCH(1,($U$2=GRID!$B$1:$U$1)*(КАЛЕНДАРЬ!AJ25=GRID!$B$3:$U$3),0))*GRID!$P$36*(1-GRID!$P$37),0))</f>
        <v>29946</v>
      </c>
      <c r="G202" s="57" t="s">
        <v>119</v>
      </c>
      <c r="H202" s="57" t="s">
        <v>119</v>
      </c>
      <c r="I202" s="8" cm="1">
        <f t="array" ref="I202">IF($I$2="Тариф для жителей ЮФО",
INDEX(GRID!$B$4:$U$15,MATCH($I$7,GRID!$A$4:$A$15,0),MATCH(1,($U$2=GRID!$B$1:$U$1)*(КАЛЕНДАРЬ!AJ25=GRID!$B$3:$U$3),0))*GRID!$P$36,
ROUNDUP(INDEX(GRID!$B$4:$U$15,MATCH($I$7,GRID!$A$4:$A$15,0),MATCH(1,($U$2=GRID!$B$1:$U$1)*(КАЛЕНДАРЬ!AJ25=GRID!$B$3:$U$3),0))*GRID!$P$36*(1-GRID!$P$37),0))</f>
        <v>33666</v>
      </c>
      <c r="J202" s="8" cm="1">
        <f t="array" ref="J202">IF($I$2="Тариф для жителей ЮФО",
INDEX(GRID!$B$18:$U$29,MATCH($I$7,GRID!$A$18:$A$29,0),MATCH(1,($U$2=GRID!$B$1:$U$1)*(КАЛЕНДАРЬ!AJ25=GRID!$B$3:$U$3),0))*GRID!$P$36,
ROUNDUP(INDEX(GRID!$B$18:$U$29,MATCH($I$7,GRID!$A$18:$A$29,0),MATCH(1,($U$2=GRID!$B$1:$U$1)*(КАЛЕНДАРЬ!AJ25=GRID!$B$3:$U$3),0))*GRID!$P$36*(1-GRID!$P$37),0))</f>
        <v>38316</v>
      </c>
      <c r="K202" s="57" t="s">
        <v>119</v>
      </c>
      <c r="L202" s="57" t="s">
        <v>119</v>
      </c>
      <c r="M202" s="8" cm="1">
        <f t="array" ref="M202">IF($I$2="Тариф для жителей ЮФО",
INDEX(GRID!$B$4:$U$15,MATCH($M$7,GRID!$A$4:$A$15,0),MATCH(1,($U$2=GRID!$B$1:$U$1)*(КАЛЕНДАРЬ!AJ25=GRID!$B$3:$U$3),0))*GRID!$P$36,
ROUNDUP(INDEX(GRID!$B$4:$U$15,MATCH($M$7,GRID!$A$4:$A$15,0),MATCH(1,($U$2=GRID!$B$1:$U$1)*(КАЛЕНДАРЬ!AJ25=GRID!$B$3:$U$3),0))*GRID!$P$36*(1-GRID!$P$37),0))</f>
        <v>56916</v>
      </c>
      <c r="N202" s="8" cm="1">
        <f t="array" ref="N202">IF($I$2="Тариф для жителей ЮФО",
INDEX(GRID!$B$18:$U$29,MATCH($M$7,GRID!$A$18:$A$29,0),MATCH(1,($U$2=GRID!$B$1:$U$1)*(КАЛЕНДАРЬ!AJ25=GRID!$B$3:$U$3),0))*GRID!$P$36,
ROUNDUP(INDEX(GRID!$B$18:$U$29,MATCH($M$7,GRID!$A$18:$A$29,0),MATCH(1,($U$2=GRID!$B$1:$U$1)*(КАЛЕНДАРЬ!AJ25=GRID!$B$3:$U$3),0))*GRID!$P$36*(1-GRID!$P$37),0))</f>
        <v>61566</v>
      </c>
      <c r="O202" s="57" t="s">
        <v>119</v>
      </c>
      <c r="P202" s="8" cm="1">
        <f t="array" ref="P202">IF($I$2="Тариф для жителей ЮФО",
INDEX(GRID!$B$18:$U$29,MATCH($P$7,GRID!$A$18:$A$29,0),MATCH(1,($U$2=GRID!$B$1:$U$1)*(КАЛЕНДАРЬ!AJ25=GRID!$B$3:$U$3),0))*GRID!$P$36,
ROUNDUP(INDEX(GRID!$B$18:$U$29,MATCH($P$7,GRID!$A$18:$A$29,0),MATCH(1,($U$2=GRID!$B$1:$U$1)*(КАЛЕНДАРЬ!AJ25=GRID!$B$3:$U$3),0))*GRID!$P$36*(1-GRID!$P$37),0))</f>
        <v>124992</v>
      </c>
      <c r="Q202" s="57" t="s">
        <v>119</v>
      </c>
      <c r="R202" s="57" t="s">
        <v>119</v>
      </c>
      <c r="S202" s="57" t="s">
        <v>119</v>
      </c>
      <c r="T202" s="57" t="s">
        <v>119</v>
      </c>
    </row>
    <row r="203" spans="1:20">
      <c r="A203" s="148" t="s">
        <v>13</v>
      </c>
      <c r="B203" s="149">
        <v>23</v>
      </c>
      <c r="C203" s="8" cm="1">
        <f t="array" ref="C203">IF($I$2="Тариф для жителей ЮФО",
INDEX(GRID!$B$4:$U$15,MATCH($C$7,GRID!$A$4:$A$15,0),MATCH(1,($U$2=GRID!$B$1:$U$1)*(КАЛЕНДАРЬ!AJ26=GRID!$B$3:$U$3),0))*GRID!$P$36,
ROUNDUP(INDEX(GRID!$B$4:$U$15,MATCH($C$7,GRID!$A$4:$A$15,0),MATCH(1,($U$2=GRID!$B$1:$U$1)*(КАЛЕНДАРЬ!AJ26=GRID!$B$3:$U$3),0))*GRID!$P$36*(1-GRID!$P$37),0))</f>
        <v>20925</v>
      </c>
      <c r="D203" s="8" cm="1">
        <f t="array" ref="D203">IF($I$2="Тариф для жителей ЮФО",
INDEX(GRID!$B$18:$U$29,MATCH($C$7,GRID!$A$18:$A$29,0),MATCH(1,($U$2=GRID!$B$1:$U$1)*(КАЛЕНДАРЬ!AJ26=GRID!$B$3:$U$3),0))*GRID!$P$36,
ROUNDUP(INDEX(GRID!$B$18:$U$29,MATCH($C$7,GRID!$A$18:$A$29,0),MATCH(1,($U$2=GRID!$B$1:$U$1)*(КАЛЕНДАРЬ!AJ26=GRID!$B$3:$U$3),0))*GRID!$P$36*(1-GRID!$P$37),0))</f>
        <v>25575</v>
      </c>
      <c r="E203" s="8" cm="1">
        <f t="array" ref="E203">IF($I$2="Тариф для жителей ЮФО",
INDEX(GRID!$B$4:$U$15,MATCH($E$7,GRID!$A$4:$A$15,0),MATCH(1,($U$2=GRID!$B$1:$U$1)*(КАЛЕНДАРЬ!AJ26=GRID!$B$3:$U$3),0))*GRID!$P$36,
ROUNDUP(INDEX(GRID!$B$4:$U$15,MATCH($E$7,GRID!$A$4:$A$15,0),MATCH(1,($U$2=GRID!$B$1:$U$1)*(КАЛЕНДАРЬ!AJ26=GRID!$B$3:$U$3),0))*GRID!$P$36*(1-GRID!$P$37),0))</f>
        <v>25296</v>
      </c>
      <c r="F203" s="8" cm="1">
        <f t="array" ref="F203">IF($I$2="Тариф для жителей ЮФО",
INDEX(GRID!$B$18:$U$29,MATCH($E$7,GRID!$A$18:$A$29,0),MATCH(1,($U$2=GRID!$B$1:$U$1)*(КАЛЕНДАРЬ!AJ26=GRID!$B$3:$U$3),0))*GRID!$P$36,
ROUNDUP(INDEX(GRID!$B$18:$U$29,MATCH($E$7,GRID!$A$18:$A$29,0),MATCH(1,($U$2=GRID!$B$1:$U$1)*(КАЛЕНДАРЬ!AJ26=GRID!$B$3:$U$3),0))*GRID!$P$36*(1-GRID!$P$37),0))</f>
        <v>29946</v>
      </c>
      <c r="G203" s="57" t="s">
        <v>119</v>
      </c>
      <c r="H203" s="57" t="s">
        <v>119</v>
      </c>
      <c r="I203" s="8" cm="1">
        <f t="array" ref="I203">IF($I$2="Тариф для жителей ЮФО",
INDEX(GRID!$B$4:$U$15,MATCH($I$7,GRID!$A$4:$A$15,0),MATCH(1,($U$2=GRID!$B$1:$U$1)*(КАЛЕНДАРЬ!AJ26=GRID!$B$3:$U$3),0))*GRID!$P$36,
ROUNDUP(INDEX(GRID!$B$4:$U$15,MATCH($I$7,GRID!$A$4:$A$15,0),MATCH(1,($U$2=GRID!$B$1:$U$1)*(КАЛЕНДАРЬ!AJ26=GRID!$B$3:$U$3),0))*GRID!$P$36*(1-GRID!$P$37),0))</f>
        <v>33666</v>
      </c>
      <c r="J203" s="8" cm="1">
        <f t="array" ref="J203">IF($I$2="Тариф для жителей ЮФО",
INDEX(GRID!$B$18:$U$29,MATCH($I$7,GRID!$A$18:$A$29,0),MATCH(1,($U$2=GRID!$B$1:$U$1)*(КАЛЕНДАРЬ!AJ26=GRID!$B$3:$U$3),0))*GRID!$P$36,
ROUNDUP(INDEX(GRID!$B$18:$U$29,MATCH($I$7,GRID!$A$18:$A$29,0),MATCH(1,($U$2=GRID!$B$1:$U$1)*(КАЛЕНДАРЬ!AJ26=GRID!$B$3:$U$3),0))*GRID!$P$36*(1-GRID!$P$37),0))</f>
        <v>38316</v>
      </c>
      <c r="K203" s="57" t="s">
        <v>119</v>
      </c>
      <c r="L203" s="57" t="s">
        <v>119</v>
      </c>
      <c r="M203" s="8" cm="1">
        <f t="array" ref="M203">IF($I$2="Тариф для жителей ЮФО",
INDEX(GRID!$B$4:$U$15,MATCH($M$7,GRID!$A$4:$A$15,0),MATCH(1,($U$2=GRID!$B$1:$U$1)*(КАЛЕНДАРЬ!AJ26=GRID!$B$3:$U$3),0))*GRID!$P$36,
ROUNDUP(INDEX(GRID!$B$4:$U$15,MATCH($M$7,GRID!$A$4:$A$15,0),MATCH(1,($U$2=GRID!$B$1:$U$1)*(КАЛЕНДАРЬ!AJ26=GRID!$B$3:$U$3),0))*GRID!$P$36*(1-GRID!$P$37),0))</f>
        <v>56916</v>
      </c>
      <c r="N203" s="8" cm="1">
        <f t="array" ref="N203">IF($I$2="Тариф для жителей ЮФО",
INDEX(GRID!$B$18:$U$29,MATCH($M$7,GRID!$A$18:$A$29,0),MATCH(1,($U$2=GRID!$B$1:$U$1)*(КАЛЕНДАРЬ!AJ26=GRID!$B$3:$U$3),0))*GRID!$P$36,
ROUNDUP(INDEX(GRID!$B$18:$U$29,MATCH($M$7,GRID!$A$18:$A$29,0),MATCH(1,($U$2=GRID!$B$1:$U$1)*(КАЛЕНДАРЬ!AJ26=GRID!$B$3:$U$3),0))*GRID!$P$36*(1-GRID!$P$37),0))</f>
        <v>61566</v>
      </c>
      <c r="O203" s="57" t="s">
        <v>119</v>
      </c>
      <c r="P203" s="8" cm="1">
        <f t="array" ref="P203">IF($I$2="Тариф для жителей ЮФО",
INDEX(GRID!$B$18:$U$29,MATCH($P$7,GRID!$A$18:$A$29,0),MATCH(1,($U$2=GRID!$B$1:$U$1)*(КАЛЕНДАРЬ!AJ26=GRID!$B$3:$U$3),0))*GRID!$P$36,
ROUNDUP(INDEX(GRID!$B$18:$U$29,MATCH($P$7,GRID!$A$18:$A$29,0),MATCH(1,($U$2=GRID!$B$1:$U$1)*(КАЛЕНДАРЬ!AJ26=GRID!$B$3:$U$3),0))*GRID!$P$36*(1-GRID!$P$37),0))</f>
        <v>124992</v>
      </c>
      <c r="Q203" s="57" t="s">
        <v>119</v>
      </c>
      <c r="R203" s="57" t="s">
        <v>119</v>
      </c>
      <c r="S203" s="57" t="s">
        <v>119</v>
      </c>
      <c r="T203" s="57" t="s">
        <v>119</v>
      </c>
    </row>
    <row r="204" spans="1:20">
      <c r="A204" s="148" t="s">
        <v>14</v>
      </c>
      <c r="B204" s="149">
        <v>24</v>
      </c>
      <c r="C204" s="8" cm="1">
        <f t="array" ref="C204">IF($I$2="Тариф для жителей ЮФО",
INDEX(GRID!$B$4:$U$15,MATCH($C$7,GRID!$A$4:$A$15,0),MATCH(1,($U$2=GRID!$B$1:$U$1)*(КАЛЕНДАРЬ!AJ27=GRID!$B$3:$U$3),0))*GRID!$P$36,
ROUNDUP(INDEX(GRID!$B$4:$U$15,MATCH($C$7,GRID!$A$4:$A$15,0),MATCH(1,($U$2=GRID!$B$1:$U$1)*(КАЛЕНДАРЬ!AJ27=GRID!$B$3:$U$3),0))*GRID!$P$36*(1-GRID!$P$37),0))</f>
        <v>20925</v>
      </c>
      <c r="D204" s="8" cm="1">
        <f t="array" ref="D204">IF($I$2="Тариф для жителей ЮФО",
INDEX(GRID!$B$18:$U$29,MATCH($C$7,GRID!$A$18:$A$29,0),MATCH(1,($U$2=GRID!$B$1:$U$1)*(КАЛЕНДАРЬ!AJ27=GRID!$B$3:$U$3),0))*GRID!$P$36,
ROUNDUP(INDEX(GRID!$B$18:$U$29,MATCH($C$7,GRID!$A$18:$A$29,0),MATCH(1,($U$2=GRID!$B$1:$U$1)*(КАЛЕНДАРЬ!AJ27=GRID!$B$3:$U$3),0))*GRID!$P$36*(1-GRID!$P$37),0))</f>
        <v>25575</v>
      </c>
      <c r="E204" s="8" cm="1">
        <f t="array" ref="E204">IF($I$2="Тариф для жителей ЮФО",
INDEX(GRID!$B$4:$U$15,MATCH($E$7,GRID!$A$4:$A$15,0),MATCH(1,($U$2=GRID!$B$1:$U$1)*(КАЛЕНДАРЬ!AJ27=GRID!$B$3:$U$3),0))*GRID!$P$36,
ROUNDUP(INDEX(GRID!$B$4:$U$15,MATCH($E$7,GRID!$A$4:$A$15,0),MATCH(1,($U$2=GRID!$B$1:$U$1)*(КАЛЕНДАРЬ!AJ27=GRID!$B$3:$U$3),0))*GRID!$P$36*(1-GRID!$P$37),0))</f>
        <v>25296</v>
      </c>
      <c r="F204" s="8" cm="1">
        <f t="array" ref="F204">IF($I$2="Тариф для жителей ЮФО",
INDEX(GRID!$B$18:$U$29,MATCH($E$7,GRID!$A$18:$A$29,0),MATCH(1,($U$2=GRID!$B$1:$U$1)*(КАЛЕНДАРЬ!AJ27=GRID!$B$3:$U$3),0))*GRID!$P$36,
ROUNDUP(INDEX(GRID!$B$18:$U$29,MATCH($E$7,GRID!$A$18:$A$29,0),MATCH(1,($U$2=GRID!$B$1:$U$1)*(КАЛЕНДАРЬ!AJ27=GRID!$B$3:$U$3),0))*GRID!$P$36*(1-GRID!$P$37),0))</f>
        <v>29946</v>
      </c>
      <c r="G204" s="57" t="s">
        <v>119</v>
      </c>
      <c r="H204" s="57" t="s">
        <v>119</v>
      </c>
      <c r="I204" s="8" cm="1">
        <f t="array" ref="I204">IF($I$2="Тариф для жителей ЮФО",
INDEX(GRID!$B$4:$U$15,MATCH($I$7,GRID!$A$4:$A$15,0),MATCH(1,($U$2=GRID!$B$1:$U$1)*(КАЛЕНДАРЬ!AJ27=GRID!$B$3:$U$3),0))*GRID!$P$36,
ROUNDUP(INDEX(GRID!$B$4:$U$15,MATCH($I$7,GRID!$A$4:$A$15,0),MATCH(1,($U$2=GRID!$B$1:$U$1)*(КАЛЕНДАРЬ!AJ27=GRID!$B$3:$U$3),0))*GRID!$P$36*(1-GRID!$P$37),0))</f>
        <v>33666</v>
      </c>
      <c r="J204" s="8" cm="1">
        <f t="array" ref="J204">IF($I$2="Тариф для жителей ЮФО",
INDEX(GRID!$B$18:$U$29,MATCH($I$7,GRID!$A$18:$A$29,0),MATCH(1,($U$2=GRID!$B$1:$U$1)*(КАЛЕНДАРЬ!AJ27=GRID!$B$3:$U$3),0))*GRID!$P$36,
ROUNDUP(INDEX(GRID!$B$18:$U$29,MATCH($I$7,GRID!$A$18:$A$29,0),MATCH(1,($U$2=GRID!$B$1:$U$1)*(КАЛЕНДАРЬ!AJ27=GRID!$B$3:$U$3),0))*GRID!$P$36*(1-GRID!$P$37),0))</f>
        <v>38316</v>
      </c>
      <c r="K204" s="57" t="s">
        <v>119</v>
      </c>
      <c r="L204" s="57" t="s">
        <v>119</v>
      </c>
      <c r="M204" s="8" cm="1">
        <f t="array" ref="M204">IF($I$2="Тариф для жителей ЮФО",
INDEX(GRID!$B$4:$U$15,MATCH($M$7,GRID!$A$4:$A$15,0),MATCH(1,($U$2=GRID!$B$1:$U$1)*(КАЛЕНДАРЬ!AJ27=GRID!$B$3:$U$3),0))*GRID!$P$36,
ROUNDUP(INDEX(GRID!$B$4:$U$15,MATCH($M$7,GRID!$A$4:$A$15,0),MATCH(1,($U$2=GRID!$B$1:$U$1)*(КАЛЕНДАРЬ!AJ27=GRID!$B$3:$U$3),0))*GRID!$P$36*(1-GRID!$P$37),0))</f>
        <v>56916</v>
      </c>
      <c r="N204" s="8" cm="1">
        <f t="array" ref="N204">IF($I$2="Тариф для жителей ЮФО",
INDEX(GRID!$B$18:$U$29,MATCH($M$7,GRID!$A$18:$A$29,0),MATCH(1,($U$2=GRID!$B$1:$U$1)*(КАЛЕНДАРЬ!AJ27=GRID!$B$3:$U$3),0))*GRID!$P$36,
ROUNDUP(INDEX(GRID!$B$18:$U$29,MATCH($M$7,GRID!$A$18:$A$29,0),MATCH(1,($U$2=GRID!$B$1:$U$1)*(КАЛЕНДАРЬ!AJ27=GRID!$B$3:$U$3),0))*GRID!$P$36*(1-GRID!$P$37),0))</f>
        <v>61566</v>
      </c>
      <c r="O204" s="57" t="s">
        <v>119</v>
      </c>
      <c r="P204" s="8" cm="1">
        <f t="array" ref="P204">IF($I$2="Тариф для жителей ЮФО",
INDEX(GRID!$B$18:$U$29,MATCH($P$7,GRID!$A$18:$A$29,0),MATCH(1,($U$2=GRID!$B$1:$U$1)*(КАЛЕНДАРЬ!AJ27=GRID!$B$3:$U$3),0))*GRID!$P$36,
ROUNDUP(INDEX(GRID!$B$18:$U$29,MATCH($P$7,GRID!$A$18:$A$29,0),MATCH(1,($U$2=GRID!$B$1:$U$1)*(КАЛЕНДАРЬ!AJ27=GRID!$B$3:$U$3),0))*GRID!$P$36*(1-GRID!$P$37),0))</f>
        <v>124992</v>
      </c>
      <c r="Q204" s="57" t="s">
        <v>119</v>
      </c>
      <c r="R204" s="57" t="s">
        <v>119</v>
      </c>
      <c r="S204" s="57" t="s">
        <v>119</v>
      </c>
      <c r="T204" s="57" t="s">
        <v>119</v>
      </c>
    </row>
    <row r="205" spans="1:20">
      <c r="A205" s="148" t="s">
        <v>15</v>
      </c>
      <c r="B205" s="149">
        <v>25</v>
      </c>
      <c r="C205" s="8" cm="1">
        <f t="array" ref="C205">IF($I$2="Тариф для жителей ЮФО",
INDEX(GRID!$B$4:$U$15,MATCH($C$7,GRID!$A$4:$A$15,0),MATCH(1,($U$2=GRID!$B$1:$U$1)*(КАЛЕНДАРЬ!AJ28=GRID!$B$3:$U$3),0))*GRID!$P$36,
ROUNDUP(INDEX(GRID!$B$4:$U$15,MATCH($C$7,GRID!$A$4:$A$15,0),MATCH(1,($U$2=GRID!$B$1:$U$1)*(КАЛЕНДАРЬ!AJ28=GRID!$B$3:$U$3),0))*GRID!$P$36*(1-GRID!$P$37),0))</f>
        <v>20925</v>
      </c>
      <c r="D205" s="8" cm="1">
        <f t="array" ref="D205">IF($I$2="Тариф для жителей ЮФО",
INDEX(GRID!$B$18:$U$29,MATCH($C$7,GRID!$A$18:$A$29,0),MATCH(1,($U$2=GRID!$B$1:$U$1)*(КАЛЕНДАРЬ!AJ28=GRID!$B$3:$U$3),0))*GRID!$P$36,
ROUNDUP(INDEX(GRID!$B$18:$U$29,MATCH($C$7,GRID!$A$18:$A$29,0),MATCH(1,($U$2=GRID!$B$1:$U$1)*(КАЛЕНДАРЬ!AJ28=GRID!$B$3:$U$3),0))*GRID!$P$36*(1-GRID!$P$37),0))</f>
        <v>25575</v>
      </c>
      <c r="E205" s="8" cm="1">
        <f t="array" ref="E205">IF($I$2="Тариф для жителей ЮФО",
INDEX(GRID!$B$4:$U$15,MATCH($E$7,GRID!$A$4:$A$15,0),MATCH(1,($U$2=GRID!$B$1:$U$1)*(КАЛЕНДАРЬ!AJ28=GRID!$B$3:$U$3),0))*GRID!$P$36,
ROUNDUP(INDEX(GRID!$B$4:$U$15,MATCH($E$7,GRID!$A$4:$A$15,0),MATCH(1,($U$2=GRID!$B$1:$U$1)*(КАЛЕНДАРЬ!AJ28=GRID!$B$3:$U$3),0))*GRID!$P$36*(1-GRID!$P$37),0))</f>
        <v>25296</v>
      </c>
      <c r="F205" s="8" cm="1">
        <f t="array" ref="F205">IF($I$2="Тариф для жителей ЮФО",
INDEX(GRID!$B$18:$U$29,MATCH($E$7,GRID!$A$18:$A$29,0),MATCH(1,($U$2=GRID!$B$1:$U$1)*(КАЛЕНДАРЬ!AJ28=GRID!$B$3:$U$3),0))*GRID!$P$36,
ROUNDUP(INDEX(GRID!$B$18:$U$29,MATCH($E$7,GRID!$A$18:$A$29,0),MATCH(1,($U$2=GRID!$B$1:$U$1)*(КАЛЕНДАРЬ!AJ28=GRID!$B$3:$U$3),0))*GRID!$P$36*(1-GRID!$P$37),0))</f>
        <v>29946</v>
      </c>
      <c r="G205" s="57" t="s">
        <v>119</v>
      </c>
      <c r="H205" s="57" t="s">
        <v>119</v>
      </c>
      <c r="I205" s="8" cm="1">
        <f t="array" ref="I205">IF($I$2="Тариф для жителей ЮФО",
INDEX(GRID!$B$4:$U$15,MATCH($I$7,GRID!$A$4:$A$15,0),MATCH(1,($U$2=GRID!$B$1:$U$1)*(КАЛЕНДАРЬ!AJ28=GRID!$B$3:$U$3),0))*GRID!$P$36,
ROUNDUP(INDEX(GRID!$B$4:$U$15,MATCH($I$7,GRID!$A$4:$A$15,0),MATCH(1,($U$2=GRID!$B$1:$U$1)*(КАЛЕНДАРЬ!AJ28=GRID!$B$3:$U$3),0))*GRID!$P$36*(1-GRID!$P$37),0))</f>
        <v>33666</v>
      </c>
      <c r="J205" s="8" cm="1">
        <f t="array" ref="J205">IF($I$2="Тариф для жителей ЮФО",
INDEX(GRID!$B$18:$U$29,MATCH($I$7,GRID!$A$18:$A$29,0),MATCH(1,($U$2=GRID!$B$1:$U$1)*(КАЛЕНДАРЬ!AJ28=GRID!$B$3:$U$3),0))*GRID!$P$36,
ROUNDUP(INDEX(GRID!$B$18:$U$29,MATCH($I$7,GRID!$A$18:$A$29,0),MATCH(1,($U$2=GRID!$B$1:$U$1)*(КАЛЕНДАРЬ!AJ28=GRID!$B$3:$U$3),0))*GRID!$P$36*(1-GRID!$P$37),0))</f>
        <v>38316</v>
      </c>
      <c r="K205" s="57" t="s">
        <v>119</v>
      </c>
      <c r="L205" s="57" t="s">
        <v>119</v>
      </c>
      <c r="M205" s="8" cm="1">
        <f t="array" ref="M205">IF($I$2="Тариф для жителей ЮФО",
INDEX(GRID!$B$4:$U$15,MATCH($M$7,GRID!$A$4:$A$15,0),MATCH(1,($U$2=GRID!$B$1:$U$1)*(КАЛЕНДАРЬ!AJ28=GRID!$B$3:$U$3),0))*GRID!$P$36,
ROUNDUP(INDEX(GRID!$B$4:$U$15,MATCH($M$7,GRID!$A$4:$A$15,0),MATCH(1,($U$2=GRID!$B$1:$U$1)*(КАЛЕНДАРЬ!AJ28=GRID!$B$3:$U$3),0))*GRID!$P$36*(1-GRID!$P$37),0))</f>
        <v>56916</v>
      </c>
      <c r="N205" s="8" cm="1">
        <f t="array" ref="N205">IF($I$2="Тариф для жителей ЮФО",
INDEX(GRID!$B$18:$U$29,MATCH($M$7,GRID!$A$18:$A$29,0),MATCH(1,($U$2=GRID!$B$1:$U$1)*(КАЛЕНДАРЬ!AJ28=GRID!$B$3:$U$3),0))*GRID!$P$36,
ROUNDUP(INDEX(GRID!$B$18:$U$29,MATCH($M$7,GRID!$A$18:$A$29,0),MATCH(1,($U$2=GRID!$B$1:$U$1)*(КАЛЕНДАРЬ!AJ28=GRID!$B$3:$U$3),0))*GRID!$P$36*(1-GRID!$P$37),0))</f>
        <v>61566</v>
      </c>
      <c r="O205" s="57" t="s">
        <v>119</v>
      </c>
      <c r="P205" s="8" cm="1">
        <f t="array" ref="P205">IF($I$2="Тариф для жителей ЮФО",
INDEX(GRID!$B$18:$U$29,MATCH($P$7,GRID!$A$18:$A$29,0),MATCH(1,($U$2=GRID!$B$1:$U$1)*(КАЛЕНДАРЬ!AJ28=GRID!$B$3:$U$3),0))*GRID!$P$36,
ROUNDUP(INDEX(GRID!$B$18:$U$29,MATCH($P$7,GRID!$A$18:$A$29,0),MATCH(1,($U$2=GRID!$B$1:$U$1)*(КАЛЕНДАРЬ!AJ28=GRID!$B$3:$U$3),0))*GRID!$P$36*(1-GRID!$P$37),0))</f>
        <v>124992</v>
      </c>
      <c r="Q205" s="57" t="s">
        <v>119</v>
      </c>
      <c r="R205" s="57" t="s">
        <v>119</v>
      </c>
      <c r="S205" s="57" t="s">
        <v>119</v>
      </c>
      <c r="T205" s="57" t="s">
        <v>119</v>
      </c>
    </row>
    <row r="206" spans="1:20">
      <c r="A206" s="148" t="s">
        <v>16</v>
      </c>
      <c r="B206" s="149">
        <v>26</v>
      </c>
      <c r="C206" s="8" cm="1">
        <f t="array" ref="C206">IF($I$2="Тариф для жителей ЮФО",
INDEX(GRID!$B$4:$U$15,MATCH($C$7,GRID!$A$4:$A$15,0),MATCH(1,($U$2=GRID!$B$1:$U$1)*(КАЛЕНДАРЬ!AJ29=GRID!$B$3:$U$3),0))*GRID!$P$36,
ROUNDUP(INDEX(GRID!$B$4:$U$15,MATCH($C$7,GRID!$A$4:$A$15,0),MATCH(1,($U$2=GRID!$B$1:$U$1)*(КАЛЕНДАРЬ!AJ29=GRID!$B$3:$U$3),0))*GRID!$P$36*(1-GRID!$P$37),0))</f>
        <v>23250</v>
      </c>
      <c r="D206" s="8" cm="1">
        <f t="array" ref="D206">IF($I$2="Тариф для жителей ЮФО",
INDEX(GRID!$B$18:$U$29,MATCH($C$7,GRID!$A$18:$A$29,0),MATCH(1,($U$2=GRID!$B$1:$U$1)*(КАЛЕНДАРЬ!AJ29=GRID!$B$3:$U$3),0))*GRID!$P$36,
ROUNDUP(INDEX(GRID!$B$18:$U$29,MATCH($C$7,GRID!$A$18:$A$29,0),MATCH(1,($U$2=GRID!$B$1:$U$1)*(КАЛЕНДАРЬ!AJ29=GRID!$B$3:$U$3),0))*GRID!$P$36*(1-GRID!$P$37),0))</f>
        <v>27900</v>
      </c>
      <c r="E206" s="8" cm="1">
        <f t="array" ref="E206">IF($I$2="Тариф для жителей ЮФО",
INDEX(GRID!$B$4:$U$15,MATCH($E$7,GRID!$A$4:$A$15,0),MATCH(1,($U$2=GRID!$B$1:$U$1)*(КАЛЕНДАРЬ!AJ29=GRID!$B$3:$U$3),0))*GRID!$P$36,
ROUNDUP(INDEX(GRID!$B$4:$U$15,MATCH($E$7,GRID!$A$4:$A$15,0),MATCH(1,($U$2=GRID!$B$1:$U$1)*(КАЛЕНДАРЬ!AJ29=GRID!$B$3:$U$3),0))*GRID!$P$36*(1-GRID!$P$37),0))</f>
        <v>27900</v>
      </c>
      <c r="F206" s="8" cm="1">
        <f t="array" ref="F206">IF($I$2="Тариф для жителей ЮФО",
INDEX(GRID!$B$18:$U$29,MATCH($E$7,GRID!$A$18:$A$29,0),MATCH(1,($U$2=GRID!$B$1:$U$1)*(КАЛЕНДАРЬ!AJ29=GRID!$B$3:$U$3),0))*GRID!$P$36,
ROUNDUP(INDEX(GRID!$B$18:$U$29,MATCH($E$7,GRID!$A$18:$A$29,0),MATCH(1,($U$2=GRID!$B$1:$U$1)*(КАЛЕНДАРЬ!AJ29=GRID!$B$3:$U$3),0))*GRID!$P$36*(1-GRID!$P$37),0))</f>
        <v>32550</v>
      </c>
      <c r="G206" s="57" t="s">
        <v>119</v>
      </c>
      <c r="H206" s="57" t="s">
        <v>119</v>
      </c>
      <c r="I206" s="8" cm="1">
        <f t="array" ref="I206">IF($I$2="Тариф для жителей ЮФО",
INDEX(GRID!$B$4:$U$15,MATCH($I$7,GRID!$A$4:$A$15,0),MATCH(1,($U$2=GRID!$B$1:$U$1)*(КАЛЕНДАРЬ!AJ29=GRID!$B$3:$U$3),0))*GRID!$P$36,
ROUNDUP(INDEX(GRID!$B$4:$U$15,MATCH($I$7,GRID!$A$4:$A$15,0),MATCH(1,($U$2=GRID!$B$1:$U$1)*(КАЛЕНДАРЬ!AJ29=GRID!$B$3:$U$3),0))*GRID!$P$36*(1-GRID!$P$37),0))</f>
        <v>36921</v>
      </c>
      <c r="J206" s="8" cm="1">
        <f t="array" ref="J206">IF($I$2="Тариф для жителей ЮФО",
INDEX(GRID!$B$18:$U$29,MATCH($I$7,GRID!$A$18:$A$29,0),MATCH(1,($U$2=GRID!$B$1:$U$1)*(КАЛЕНДАРЬ!AJ29=GRID!$B$3:$U$3),0))*GRID!$P$36,
ROUNDUP(INDEX(GRID!$B$18:$U$29,MATCH($I$7,GRID!$A$18:$A$29,0),MATCH(1,($U$2=GRID!$B$1:$U$1)*(КАЛЕНДАРЬ!AJ29=GRID!$B$3:$U$3),0))*GRID!$P$36*(1-GRID!$P$37),0))</f>
        <v>41571</v>
      </c>
      <c r="K206" s="57" t="s">
        <v>119</v>
      </c>
      <c r="L206" s="57" t="s">
        <v>119</v>
      </c>
      <c r="M206" s="8" cm="1">
        <f t="array" ref="M206">IF($I$2="Тариф для жителей ЮФО",
INDEX(GRID!$B$4:$U$15,MATCH($M$7,GRID!$A$4:$A$15,0),MATCH(1,($U$2=GRID!$B$1:$U$1)*(КАЛЕНДАРЬ!AJ29=GRID!$B$3:$U$3),0))*GRID!$P$36,
ROUNDUP(INDEX(GRID!$B$4:$U$15,MATCH($M$7,GRID!$A$4:$A$15,0),MATCH(1,($U$2=GRID!$B$1:$U$1)*(КАЛЕНДАРЬ!AJ29=GRID!$B$3:$U$3),0))*GRID!$P$36*(1-GRID!$P$37),0))</f>
        <v>60636</v>
      </c>
      <c r="N206" s="8" cm="1">
        <f t="array" ref="N206">IF($I$2="Тариф для жителей ЮФО",
INDEX(GRID!$B$18:$U$29,MATCH($M$7,GRID!$A$18:$A$29,0),MATCH(1,($U$2=GRID!$B$1:$U$1)*(КАЛЕНДАРЬ!AJ29=GRID!$B$3:$U$3),0))*GRID!$P$36,
ROUNDUP(INDEX(GRID!$B$18:$U$29,MATCH($M$7,GRID!$A$18:$A$29,0),MATCH(1,($U$2=GRID!$B$1:$U$1)*(КАЛЕНДАРЬ!AJ29=GRID!$B$3:$U$3),0))*GRID!$P$36*(1-GRID!$P$37),0))</f>
        <v>65286</v>
      </c>
      <c r="O206" s="57" t="s">
        <v>119</v>
      </c>
      <c r="P206" s="8" cm="1">
        <f t="array" ref="P206">IF($I$2="Тариф для жителей ЮФО",
INDEX(GRID!$B$18:$U$29,MATCH($P$7,GRID!$A$18:$A$29,0),MATCH(1,($U$2=GRID!$B$1:$U$1)*(КАЛЕНДАРЬ!AJ29=GRID!$B$3:$U$3),0))*GRID!$P$36,
ROUNDUP(INDEX(GRID!$B$18:$U$29,MATCH($P$7,GRID!$A$18:$A$29,0),MATCH(1,($U$2=GRID!$B$1:$U$1)*(КАЛЕНДАРЬ!AJ29=GRID!$B$3:$U$3),0))*GRID!$P$36*(1-GRID!$P$37),0))</f>
        <v>129921</v>
      </c>
      <c r="Q206" s="57" t="s">
        <v>119</v>
      </c>
      <c r="R206" s="57" t="s">
        <v>119</v>
      </c>
      <c r="S206" s="57" t="s">
        <v>119</v>
      </c>
      <c r="T206" s="57" t="s">
        <v>119</v>
      </c>
    </row>
    <row r="207" spans="1:20">
      <c r="A207" s="148" t="s">
        <v>17</v>
      </c>
      <c r="B207" s="149">
        <v>27</v>
      </c>
      <c r="C207" s="8" cm="1">
        <f t="array" ref="C207">IF($I$2="Тариф для жителей ЮФО",
INDEX(GRID!$B$4:$U$15,MATCH($C$7,GRID!$A$4:$A$15,0),MATCH(1,($U$2=GRID!$B$1:$U$1)*(КАЛЕНДАРЬ!AJ30=GRID!$B$3:$U$3),0))*GRID!$P$36,
ROUNDUP(INDEX(GRID!$B$4:$U$15,MATCH($C$7,GRID!$A$4:$A$15,0),MATCH(1,($U$2=GRID!$B$1:$U$1)*(КАЛЕНДАРЬ!AJ30=GRID!$B$3:$U$3),0))*GRID!$P$36*(1-GRID!$P$37),0))</f>
        <v>23250</v>
      </c>
      <c r="D207" s="8" cm="1">
        <f t="array" ref="D207">IF($I$2="Тариф для жителей ЮФО",
INDEX(GRID!$B$18:$U$29,MATCH($C$7,GRID!$A$18:$A$29,0),MATCH(1,($U$2=GRID!$B$1:$U$1)*(КАЛЕНДАРЬ!AJ30=GRID!$B$3:$U$3),0))*GRID!$P$36,
ROUNDUP(INDEX(GRID!$B$18:$U$29,MATCH($C$7,GRID!$A$18:$A$29,0),MATCH(1,($U$2=GRID!$B$1:$U$1)*(КАЛЕНДАРЬ!AJ30=GRID!$B$3:$U$3),0))*GRID!$P$36*(1-GRID!$P$37),0))</f>
        <v>27900</v>
      </c>
      <c r="E207" s="8" cm="1">
        <f t="array" ref="E207">IF($I$2="Тариф для жителей ЮФО",
INDEX(GRID!$B$4:$U$15,MATCH($E$7,GRID!$A$4:$A$15,0),MATCH(1,($U$2=GRID!$B$1:$U$1)*(КАЛЕНДАРЬ!AJ30=GRID!$B$3:$U$3),0))*GRID!$P$36,
ROUNDUP(INDEX(GRID!$B$4:$U$15,MATCH($E$7,GRID!$A$4:$A$15,0),MATCH(1,($U$2=GRID!$B$1:$U$1)*(КАЛЕНДАРЬ!AJ30=GRID!$B$3:$U$3),0))*GRID!$P$36*(1-GRID!$P$37),0))</f>
        <v>27900</v>
      </c>
      <c r="F207" s="8" cm="1">
        <f t="array" ref="F207">IF($I$2="Тариф для жителей ЮФО",
INDEX(GRID!$B$18:$U$29,MATCH($E$7,GRID!$A$18:$A$29,0),MATCH(1,($U$2=GRID!$B$1:$U$1)*(КАЛЕНДАРЬ!AJ30=GRID!$B$3:$U$3),0))*GRID!$P$36,
ROUNDUP(INDEX(GRID!$B$18:$U$29,MATCH($E$7,GRID!$A$18:$A$29,0),MATCH(1,($U$2=GRID!$B$1:$U$1)*(КАЛЕНДАРЬ!AJ30=GRID!$B$3:$U$3),0))*GRID!$P$36*(1-GRID!$P$37),0))</f>
        <v>32550</v>
      </c>
      <c r="G207" s="57" t="s">
        <v>119</v>
      </c>
      <c r="H207" s="57" t="s">
        <v>119</v>
      </c>
      <c r="I207" s="8" cm="1">
        <f t="array" ref="I207">IF($I$2="Тариф для жителей ЮФО",
INDEX(GRID!$B$4:$U$15,MATCH($I$7,GRID!$A$4:$A$15,0),MATCH(1,($U$2=GRID!$B$1:$U$1)*(КАЛЕНДАРЬ!AJ30=GRID!$B$3:$U$3),0))*GRID!$P$36,
ROUNDUP(INDEX(GRID!$B$4:$U$15,MATCH($I$7,GRID!$A$4:$A$15,0),MATCH(1,($U$2=GRID!$B$1:$U$1)*(КАЛЕНДАРЬ!AJ30=GRID!$B$3:$U$3),0))*GRID!$P$36*(1-GRID!$P$37),0))</f>
        <v>36921</v>
      </c>
      <c r="J207" s="8" cm="1">
        <f t="array" ref="J207">IF($I$2="Тариф для жителей ЮФО",
INDEX(GRID!$B$18:$U$29,MATCH($I$7,GRID!$A$18:$A$29,0),MATCH(1,($U$2=GRID!$B$1:$U$1)*(КАЛЕНДАРЬ!AJ30=GRID!$B$3:$U$3),0))*GRID!$P$36,
ROUNDUP(INDEX(GRID!$B$18:$U$29,MATCH($I$7,GRID!$A$18:$A$29,0),MATCH(1,($U$2=GRID!$B$1:$U$1)*(КАЛЕНДАРЬ!AJ30=GRID!$B$3:$U$3),0))*GRID!$P$36*(1-GRID!$P$37),0))</f>
        <v>41571</v>
      </c>
      <c r="K207" s="57" t="s">
        <v>119</v>
      </c>
      <c r="L207" s="57" t="s">
        <v>119</v>
      </c>
      <c r="M207" s="8" cm="1">
        <f t="array" ref="M207">IF($I$2="Тариф для жителей ЮФО",
INDEX(GRID!$B$4:$U$15,MATCH($M$7,GRID!$A$4:$A$15,0),MATCH(1,($U$2=GRID!$B$1:$U$1)*(КАЛЕНДАРЬ!AJ30=GRID!$B$3:$U$3),0))*GRID!$P$36,
ROUNDUP(INDEX(GRID!$B$4:$U$15,MATCH($M$7,GRID!$A$4:$A$15,0),MATCH(1,($U$2=GRID!$B$1:$U$1)*(КАЛЕНДАРЬ!AJ30=GRID!$B$3:$U$3),0))*GRID!$P$36*(1-GRID!$P$37),0))</f>
        <v>60636</v>
      </c>
      <c r="N207" s="8" cm="1">
        <f t="array" ref="N207">IF($I$2="Тариф для жителей ЮФО",
INDEX(GRID!$B$18:$U$29,MATCH($M$7,GRID!$A$18:$A$29,0),MATCH(1,($U$2=GRID!$B$1:$U$1)*(КАЛЕНДАРЬ!AJ30=GRID!$B$3:$U$3),0))*GRID!$P$36,
ROUNDUP(INDEX(GRID!$B$18:$U$29,MATCH($M$7,GRID!$A$18:$A$29,0),MATCH(1,($U$2=GRID!$B$1:$U$1)*(КАЛЕНДАРЬ!AJ30=GRID!$B$3:$U$3),0))*GRID!$P$36*(1-GRID!$P$37),0))</f>
        <v>65286</v>
      </c>
      <c r="O207" s="57" t="s">
        <v>119</v>
      </c>
      <c r="P207" s="8" cm="1">
        <f t="array" ref="P207">IF($I$2="Тариф для жителей ЮФО",
INDEX(GRID!$B$18:$U$29,MATCH($P$7,GRID!$A$18:$A$29,0),MATCH(1,($U$2=GRID!$B$1:$U$1)*(КАЛЕНДАРЬ!AJ30=GRID!$B$3:$U$3),0))*GRID!$P$36,
ROUNDUP(INDEX(GRID!$B$18:$U$29,MATCH($P$7,GRID!$A$18:$A$29,0),MATCH(1,($U$2=GRID!$B$1:$U$1)*(КАЛЕНДАРЬ!AJ30=GRID!$B$3:$U$3),0))*GRID!$P$36*(1-GRID!$P$37),0))</f>
        <v>129921</v>
      </c>
      <c r="Q207" s="57" t="s">
        <v>119</v>
      </c>
      <c r="R207" s="57" t="s">
        <v>119</v>
      </c>
      <c r="S207" s="57" t="s">
        <v>119</v>
      </c>
      <c r="T207" s="57" t="s">
        <v>119</v>
      </c>
    </row>
    <row r="208" spans="1:20">
      <c r="A208" s="148" t="s">
        <v>11</v>
      </c>
      <c r="B208" s="149">
        <v>28</v>
      </c>
      <c r="C208" s="8" cm="1">
        <f t="array" ref="C208">IF($I$2="Тариф для жителей ЮФО",
INDEX(GRID!$B$4:$U$15,MATCH($C$7,GRID!$A$4:$A$15,0),MATCH(1,($U$2=GRID!$B$1:$U$1)*(КАЛЕНДАРЬ!AJ31=GRID!$B$3:$U$3),0))*GRID!$P$36,
ROUNDUP(INDEX(GRID!$B$4:$U$15,MATCH($C$7,GRID!$A$4:$A$15,0),MATCH(1,($U$2=GRID!$B$1:$U$1)*(КАЛЕНДАРЬ!AJ31=GRID!$B$3:$U$3),0))*GRID!$P$36*(1-GRID!$P$37),0))</f>
        <v>23250</v>
      </c>
      <c r="D208" s="8" cm="1">
        <f t="array" ref="D208">IF($I$2="Тариф для жителей ЮФО",
INDEX(GRID!$B$18:$U$29,MATCH($C$7,GRID!$A$18:$A$29,0),MATCH(1,($U$2=GRID!$B$1:$U$1)*(КАЛЕНДАРЬ!AJ31=GRID!$B$3:$U$3),0))*GRID!$P$36,
ROUNDUP(INDEX(GRID!$B$18:$U$29,MATCH($C$7,GRID!$A$18:$A$29,0),MATCH(1,($U$2=GRID!$B$1:$U$1)*(КАЛЕНДАРЬ!AJ31=GRID!$B$3:$U$3),0))*GRID!$P$36*(1-GRID!$P$37),0))</f>
        <v>27900</v>
      </c>
      <c r="E208" s="8" cm="1">
        <f t="array" ref="E208">IF($I$2="Тариф для жителей ЮФО",
INDEX(GRID!$B$4:$U$15,MATCH($E$7,GRID!$A$4:$A$15,0),MATCH(1,($U$2=GRID!$B$1:$U$1)*(КАЛЕНДАРЬ!AJ31=GRID!$B$3:$U$3),0))*GRID!$P$36,
ROUNDUP(INDEX(GRID!$B$4:$U$15,MATCH($E$7,GRID!$A$4:$A$15,0),MATCH(1,($U$2=GRID!$B$1:$U$1)*(КАЛЕНДАРЬ!AJ31=GRID!$B$3:$U$3),0))*GRID!$P$36*(1-GRID!$P$37),0))</f>
        <v>27900</v>
      </c>
      <c r="F208" s="8" cm="1">
        <f t="array" ref="F208">IF($I$2="Тариф для жителей ЮФО",
INDEX(GRID!$B$18:$U$29,MATCH($E$7,GRID!$A$18:$A$29,0),MATCH(1,($U$2=GRID!$B$1:$U$1)*(КАЛЕНДАРЬ!AJ31=GRID!$B$3:$U$3),0))*GRID!$P$36,
ROUNDUP(INDEX(GRID!$B$18:$U$29,MATCH($E$7,GRID!$A$18:$A$29,0),MATCH(1,($U$2=GRID!$B$1:$U$1)*(КАЛЕНДАРЬ!AJ31=GRID!$B$3:$U$3),0))*GRID!$P$36*(1-GRID!$P$37),0))</f>
        <v>32550</v>
      </c>
      <c r="G208" s="57" t="s">
        <v>119</v>
      </c>
      <c r="H208" s="57" t="s">
        <v>119</v>
      </c>
      <c r="I208" s="8" cm="1">
        <f t="array" ref="I208">IF($I$2="Тариф для жителей ЮФО",
INDEX(GRID!$B$4:$U$15,MATCH($I$7,GRID!$A$4:$A$15,0),MATCH(1,($U$2=GRID!$B$1:$U$1)*(КАЛЕНДАРЬ!AJ31=GRID!$B$3:$U$3),0))*GRID!$P$36,
ROUNDUP(INDEX(GRID!$B$4:$U$15,MATCH($I$7,GRID!$A$4:$A$15,0),MATCH(1,($U$2=GRID!$B$1:$U$1)*(КАЛЕНДАРЬ!AJ31=GRID!$B$3:$U$3),0))*GRID!$P$36*(1-GRID!$P$37),0))</f>
        <v>36921</v>
      </c>
      <c r="J208" s="8" cm="1">
        <f t="array" ref="J208">IF($I$2="Тариф для жителей ЮФО",
INDEX(GRID!$B$18:$U$29,MATCH($I$7,GRID!$A$18:$A$29,0),MATCH(1,($U$2=GRID!$B$1:$U$1)*(КАЛЕНДАРЬ!AJ31=GRID!$B$3:$U$3),0))*GRID!$P$36,
ROUNDUP(INDEX(GRID!$B$18:$U$29,MATCH($I$7,GRID!$A$18:$A$29,0),MATCH(1,($U$2=GRID!$B$1:$U$1)*(КАЛЕНДАРЬ!AJ31=GRID!$B$3:$U$3),0))*GRID!$P$36*(1-GRID!$P$37),0))</f>
        <v>41571</v>
      </c>
      <c r="K208" s="57" t="s">
        <v>119</v>
      </c>
      <c r="L208" s="57" t="s">
        <v>119</v>
      </c>
      <c r="M208" s="8" cm="1">
        <f t="array" ref="M208">IF($I$2="Тариф для жителей ЮФО",
INDEX(GRID!$B$4:$U$15,MATCH($M$7,GRID!$A$4:$A$15,0),MATCH(1,($U$2=GRID!$B$1:$U$1)*(КАЛЕНДАРЬ!AJ31=GRID!$B$3:$U$3),0))*GRID!$P$36,
ROUNDUP(INDEX(GRID!$B$4:$U$15,MATCH($M$7,GRID!$A$4:$A$15,0),MATCH(1,($U$2=GRID!$B$1:$U$1)*(КАЛЕНДАРЬ!AJ31=GRID!$B$3:$U$3),0))*GRID!$P$36*(1-GRID!$P$37),0))</f>
        <v>60636</v>
      </c>
      <c r="N208" s="8" cm="1">
        <f t="array" ref="N208">IF($I$2="Тариф для жителей ЮФО",
INDEX(GRID!$B$18:$U$29,MATCH($M$7,GRID!$A$18:$A$29,0),MATCH(1,($U$2=GRID!$B$1:$U$1)*(КАЛЕНДАРЬ!AJ31=GRID!$B$3:$U$3),0))*GRID!$P$36,
ROUNDUP(INDEX(GRID!$B$18:$U$29,MATCH($M$7,GRID!$A$18:$A$29,0),MATCH(1,($U$2=GRID!$B$1:$U$1)*(КАЛЕНДАРЬ!AJ31=GRID!$B$3:$U$3),0))*GRID!$P$36*(1-GRID!$P$37),0))</f>
        <v>65286</v>
      </c>
      <c r="O208" s="57" t="s">
        <v>119</v>
      </c>
      <c r="P208" s="8" cm="1">
        <f t="array" ref="P208">IF($I$2="Тариф для жителей ЮФО",
INDEX(GRID!$B$18:$U$29,MATCH($P$7,GRID!$A$18:$A$29,0),MATCH(1,($U$2=GRID!$B$1:$U$1)*(КАЛЕНДАРЬ!AJ31=GRID!$B$3:$U$3),0))*GRID!$P$36,
ROUNDUP(INDEX(GRID!$B$18:$U$29,MATCH($P$7,GRID!$A$18:$A$29,0),MATCH(1,($U$2=GRID!$B$1:$U$1)*(КАЛЕНДАРЬ!AJ31=GRID!$B$3:$U$3),0))*GRID!$P$36*(1-GRID!$P$37),0))</f>
        <v>129921</v>
      </c>
      <c r="Q208" s="57" t="s">
        <v>119</v>
      </c>
      <c r="R208" s="57" t="s">
        <v>119</v>
      </c>
      <c r="S208" s="57" t="s">
        <v>119</v>
      </c>
      <c r="T208" s="57" t="s">
        <v>119</v>
      </c>
    </row>
    <row r="209" spans="1:20">
      <c r="A209" s="148" t="s">
        <v>12</v>
      </c>
      <c r="B209" s="149">
        <v>29</v>
      </c>
      <c r="C209" s="8" cm="1">
        <f t="array" ref="C209">IF($I$2="Тариф для жителей ЮФО",
INDEX(GRID!$B$4:$U$15,MATCH($C$7,GRID!$A$4:$A$15,0),MATCH(1,($U$2=GRID!$B$1:$U$1)*(КАЛЕНДАРЬ!AJ32=GRID!$B$3:$U$3),0))*GRID!$P$36,
ROUNDUP(INDEX(GRID!$B$4:$U$15,MATCH($C$7,GRID!$A$4:$A$15,0),MATCH(1,($U$2=GRID!$B$1:$U$1)*(КАЛЕНДАРЬ!AJ32=GRID!$B$3:$U$3),0))*GRID!$P$36*(1-GRID!$P$37),0))</f>
        <v>28086.000000000004</v>
      </c>
      <c r="D209" s="8" cm="1">
        <f t="array" ref="D209">IF($I$2="Тариф для жителей ЮФО",
INDEX(GRID!$B$18:$U$29,MATCH($C$7,GRID!$A$18:$A$29,0),MATCH(1,($U$2=GRID!$B$1:$U$1)*(КАЛЕНДАРЬ!AJ32=GRID!$B$3:$U$3),0))*GRID!$P$36,
ROUNDUP(INDEX(GRID!$B$18:$U$29,MATCH($C$7,GRID!$A$18:$A$29,0),MATCH(1,($U$2=GRID!$B$1:$U$1)*(КАЛЕНДАРЬ!AJ32=GRID!$B$3:$U$3),0))*GRID!$P$36*(1-GRID!$P$37),0))</f>
        <v>32736</v>
      </c>
      <c r="E209" s="8" cm="1">
        <f t="array" ref="E209">IF($I$2="Тариф для жителей ЮФО",
INDEX(GRID!$B$4:$U$15,MATCH($E$7,GRID!$A$4:$A$15,0),MATCH(1,($U$2=GRID!$B$1:$U$1)*(КАЛЕНДАРЬ!AJ32=GRID!$B$3:$U$3),0))*GRID!$P$36,
ROUNDUP(INDEX(GRID!$B$4:$U$15,MATCH($E$7,GRID!$A$4:$A$15,0),MATCH(1,($U$2=GRID!$B$1:$U$1)*(КАЛЕНДАРЬ!AJ32=GRID!$B$3:$U$3),0))*GRID!$P$36*(1-GRID!$P$37),0))</f>
        <v>33759</v>
      </c>
      <c r="F209" s="8" cm="1">
        <f t="array" ref="F209">IF($I$2="Тариф для жителей ЮФО",
INDEX(GRID!$B$18:$U$29,MATCH($E$7,GRID!$A$18:$A$29,0),MATCH(1,($U$2=GRID!$B$1:$U$1)*(КАЛЕНДАРЬ!AJ32=GRID!$B$3:$U$3),0))*GRID!$P$36,
ROUNDUP(INDEX(GRID!$B$18:$U$29,MATCH($E$7,GRID!$A$18:$A$29,0),MATCH(1,($U$2=GRID!$B$1:$U$1)*(КАЛЕНДАРЬ!AJ32=GRID!$B$3:$U$3),0))*GRID!$P$36*(1-GRID!$P$37),0))</f>
        <v>38409</v>
      </c>
      <c r="G209" s="57" t="s">
        <v>119</v>
      </c>
      <c r="H209" s="57" t="s">
        <v>119</v>
      </c>
      <c r="I209" s="8" cm="1">
        <f t="array" ref="I209">IF($I$2="Тариф для жителей ЮФО",
INDEX(GRID!$B$4:$U$15,MATCH($I$7,GRID!$A$4:$A$15,0),MATCH(1,($U$2=GRID!$B$1:$U$1)*(КАЛЕНДАРЬ!AJ32=GRID!$B$3:$U$3),0))*GRID!$P$36,
ROUNDUP(INDEX(GRID!$B$4:$U$15,MATCH($I$7,GRID!$A$4:$A$15,0),MATCH(1,($U$2=GRID!$B$1:$U$1)*(КАЛЕНДАРЬ!AJ32=GRID!$B$3:$U$3),0))*GRID!$P$36*(1-GRID!$P$37),0))</f>
        <v>44082</v>
      </c>
      <c r="J209" s="8" cm="1">
        <f t="array" ref="J209">IF($I$2="Тариф для жителей ЮФО",
INDEX(GRID!$B$18:$U$29,MATCH($I$7,GRID!$A$18:$A$29,0),MATCH(1,($U$2=GRID!$B$1:$U$1)*(КАЛЕНДАРЬ!AJ32=GRID!$B$3:$U$3),0))*GRID!$P$36,
ROUNDUP(INDEX(GRID!$B$18:$U$29,MATCH($I$7,GRID!$A$18:$A$29,0),MATCH(1,($U$2=GRID!$B$1:$U$1)*(КАЛЕНДАРЬ!AJ32=GRID!$B$3:$U$3),0))*GRID!$P$36*(1-GRID!$P$37),0))</f>
        <v>48732</v>
      </c>
      <c r="K209" s="57" t="s">
        <v>119</v>
      </c>
      <c r="L209" s="57" t="s">
        <v>119</v>
      </c>
      <c r="M209" s="8" cm="1">
        <f t="array" ref="M209">IF($I$2="Тариф для жителей ЮФО",
INDEX(GRID!$B$4:$U$15,MATCH($M$7,GRID!$A$4:$A$15,0),MATCH(1,($U$2=GRID!$B$1:$U$1)*(КАЛЕНДАРЬ!AJ32=GRID!$B$3:$U$3),0))*GRID!$P$36,
ROUNDUP(INDEX(GRID!$B$4:$U$15,MATCH($M$7,GRID!$A$4:$A$15,0),MATCH(1,($U$2=GRID!$B$1:$U$1)*(КАЛЕНДАРЬ!AJ32=GRID!$B$3:$U$3),0))*GRID!$P$36*(1-GRID!$P$37),0))</f>
        <v>68820</v>
      </c>
      <c r="N209" s="8" cm="1">
        <f t="array" ref="N209">IF($I$2="Тариф для жителей ЮФО",
INDEX(GRID!$B$18:$U$29,MATCH($M$7,GRID!$A$18:$A$29,0),MATCH(1,($U$2=GRID!$B$1:$U$1)*(КАЛЕНДАРЬ!AJ32=GRID!$B$3:$U$3),0))*GRID!$P$36,
ROUNDUP(INDEX(GRID!$B$18:$U$29,MATCH($M$7,GRID!$A$18:$A$29,0),MATCH(1,($U$2=GRID!$B$1:$U$1)*(КАЛЕНДАРЬ!AJ32=GRID!$B$3:$U$3),0))*GRID!$P$36*(1-GRID!$P$37),0))</f>
        <v>73470</v>
      </c>
      <c r="O209" s="57" t="s">
        <v>119</v>
      </c>
      <c r="P209" s="8" cm="1">
        <f t="array" ref="P209">IF($I$2="Тариф для жителей ЮФО",
INDEX(GRID!$B$18:$U$29,MATCH($P$7,GRID!$A$18:$A$29,0),MATCH(1,($U$2=GRID!$B$1:$U$1)*(КАЛЕНДАРЬ!AJ32=GRID!$B$3:$U$3),0))*GRID!$P$36,
ROUNDUP(INDEX(GRID!$B$18:$U$29,MATCH($P$7,GRID!$A$18:$A$29,0),MATCH(1,($U$2=GRID!$B$1:$U$1)*(КАЛЕНДАРЬ!AJ32=GRID!$B$3:$U$3),0))*GRID!$P$36*(1-GRID!$P$37),0))</f>
        <v>140802</v>
      </c>
      <c r="Q209" s="57" t="s">
        <v>119</v>
      </c>
      <c r="R209" s="57" t="s">
        <v>119</v>
      </c>
      <c r="S209" s="57" t="s">
        <v>119</v>
      </c>
      <c r="T209" s="57" t="s">
        <v>119</v>
      </c>
    </row>
    <row r="210" spans="1:20">
      <c r="A210" s="148" t="s">
        <v>13</v>
      </c>
      <c r="B210" s="149">
        <v>30</v>
      </c>
      <c r="C210" s="8" t="s">
        <v>119</v>
      </c>
      <c r="D210" s="57" t="s">
        <v>119</v>
      </c>
      <c r="E210" s="57" t="s">
        <v>119</v>
      </c>
      <c r="F210" s="57" t="s">
        <v>119</v>
      </c>
      <c r="G210" s="57" t="s">
        <v>119</v>
      </c>
      <c r="H210" s="57" t="s">
        <v>119</v>
      </c>
      <c r="I210" s="57" t="s">
        <v>119</v>
      </c>
      <c r="J210" s="57" t="s">
        <v>119</v>
      </c>
      <c r="K210" s="57" t="s">
        <v>119</v>
      </c>
      <c r="L210" s="57" t="s">
        <v>119</v>
      </c>
      <c r="M210" s="57" t="s">
        <v>119</v>
      </c>
      <c r="N210" s="57" t="s">
        <v>119</v>
      </c>
      <c r="O210" s="57" t="s">
        <v>119</v>
      </c>
      <c r="P210" s="57" t="s">
        <v>119</v>
      </c>
      <c r="Q210" s="57" t="s">
        <v>119</v>
      </c>
      <c r="R210" s="57" t="s">
        <v>119</v>
      </c>
      <c r="S210" s="57" t="s">
        <v>119</v>
      </c>
      <c r="T210" s="57" t="s">
        <v>119</v>
      </c>
    </row>
    <row r="211" spans="1:20">
      <c r="A211" s="148" t="s">
        <v>14</v>
      </c>
      <c r="B211" s="149">
        <v>31</v>
      </c>
      <c r="C211" s="8" t="s">
        <v>119</v>
      </c>
      <c r="D211" s="57" t="s">
        <v>119</v>
      </c>
      <c r="E211" s="57" t="s">
        <v>119</v>
      </c>
      <c r="F211" s="57" t="s">
        <v>119</v>
      </c>
      <c r="G211" s="57" t="s">
        <v>119</v>
      </c>
      <c r="H211" s="57" t="s">
        <v>119</v>
      </c>
      <c r="I211" s="57" t="s">
        <v>119</v>
      </c>
      <c r="J211" s="57" t="s">
        <v>119</v>
      </c>
      <c r="K211" s="57" t="s">
        <v>119</v>
      </c>
      <c r="L211" s="57" t="s">
        <v>119</v>
      </c>
      <c r="M211" s="57" t="s">
        <v>119</v>
      </c>
      <c r="N211" s="57" t="s">
        <v>119</v>
      </c>
      <c r="O211" s="57" t="s">
        <v>119</v>
      </c>
      <c r="P211" s="57" t="s">
        <v>119</v>
      </c>
      <c r="Q211" s="57" t="s">
        <v>119</v>
      </c>
      <c r="R211" s="57" t="s">
        <v>119</v>
      </c>
      <c r="S211" s="57" t="s">
        <v>119</v>
      </c>
      <c r="T211" s="57" t="s">
        <v>119</v>
      </c>
    </row>
    <row r="212" spans="1:20" s="87" customFormat="1">
      <c r="A212" s="150"/>
      <c r="B212" s="15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</row>
    <row r="213" spans="1:20" s="9" customFormat="1" ht="17.25" customHeight="1">
      <c r="A21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13" s="171"/>
      <c r="C213" s="171"/>
      <c r="D213" s="17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</row>
    <row r="214" spans="1:20">
      <c r="A214" s="172" t="s">
        <v>137</v>
      </c>
      <c r="B214" s="173"/>
      <c r="C214" s="173"/>
      <c r="D214" s="173"/>
      <c r="E214" s="173"/>
      <c r="F214" s="173"/>
      <c r="G214" s="173"/>
      <c r="H214" s="173"/>
      <c r="I214" s="173"/>
      <c r="J214" s="173"/>
      <c r="K214" s="173"/>
      <c r="L214" s="173"/>
      <c r="M214" s="173"/>
      <c r="N214" s="173"/>
      <c r="O214" s="173"/>
      <c r="P214" s="173"/>
      <c r="Q214" s="173"/>
      <c r="R214" s="173"/>
      <c r="S214" s="173"/>
      <c r="T214" s="173"/>
    </row>
    <row r="215" spans="1:20" ht="56.25" customHeight="1">
      <c r="A215" s="174" t="s">
        <v>8</v>
      </c>
      <c r="B215" s="175"/>
      <c r="C215" s="178" t="s">
        <v>101</v>
      </c>
      <c r="D215" s="179"/>
      <c r="E215" s="164" t="s">
        <v>93</v>
      </c>
      <c r="F215" s="165"/>
      <c r="G215" s="166" t="s">
        <v>94</v>
      </c>
      <c r="H215" s="166"/>
      <c r="I215" s="208" t="s">
        <v>95</v>
      </c>
      <c r="J215" s="208"/>
      <c r="K215" s="169" t="s">
        <v>96</v>
      </c>
      <c r="L215" s="169"/>
      <c r="M215" s="170" t="s">
        <v>97</v>
      </c>
      <c r="N215" s="170"/>
      <c r="O215" s="21" t="s">
        <v>71</v>
      </c>
      <c r="P215" s="22" t="s">
        <v>72</v>
      </c>
      <c r="Q215" s="23" t="s">
        <v>73</v>
      </c>
      <c r="R215" s="24" t="s">
        <v>74</v>
      </c>
      <c r="S215" s="25" t="s">
        <v>75</v>
      </c>
      <c r="T215" s="26" t="s">
        <v>76</v>
      </c>
    </row>
    <row r="216" spans="1:20">
      <c r="A216" s="176"/>
      <c r="B216" s="177"/>
      <c r="C216" s="27" t="s">
        <v>9</v>
      </c>
      <c r="D216" s="27" t="s">
        <v>10</v>
      </c>
      <c r="E216" s="27" t="s">
        <v>9</v>
      </c>
      <c r="F216" s="27" t="s">
        <v>10</v>
      </c>
      <c r="G216" s="27" t="s">
        <v>9</v>
      </c>
      <c r="H216" s="27" t="s">
        <v>10</v>
      </c>
      <c r="I216" s="27" t="s">
        <v>9</v>
      </c>
      <c r="J216" s="27" t="s">
        <v>10</v>
      </c>
      <c r="K216" s="27" t="s">
        <v>9</v>
      </c>
      <c r="L216" s="27" t="s">
        <v>10</v>
      </c>
      <c r="M216" s="27" t="s">
        <v>9</v>
      </c>
      <c r="N216" s="27" t="s">
        <v>10</v>
      </c>
      <c r="O216" s="27" t="s">
        <v>99</v>
      </c>
      <c r="P216" s="27" t="s">
        <v>100</v>
      </c>
      <c r="Q216" s="27" t="s">
        <v>100</v>
      </c>
      <c r="R216" s="27" t="s">
        <v>118</v>
      </c>
      <c r="S216" s="27" t="s">
        <v>118</v>
      </c>
      <c r="T216" s="27" t="s">
        <v>118</v>
      </c>
    </row>
    <row r="217" spans="1:20">
      <c r="A217" s="148" t="s">
        <v>15</v>
      </c>
      <c r="B217" s="149">
        <v>1</v>
      </c>
      <c r="C217" s="57" t="s">
        <v>119</v>
      </c>
      <c r="D217" s="57" t="s">
        <v>119</v>
      </c>
      <c r="E217" s="57" t="s">
        <v>119</v>
      </c>
      <c r="F217" s="57" t="s">
        <v>119</v>
      </c>
      <c r="G217" s="57" t="s">
        <v>119</v>
      </c>
      <c r="H217" s="57" t="s">
        <v>119</v>
      </c>
      <c r="I217" s="57" t="s">
        <v>119</v>
      </c>
      <c r="J217" s="57" t="s">
        <v>119</v>
      </c>
      <c r="K217" s="57" t="s">
        <v>119</v>
      </c>
      <c r="L217" s="57" t="s">
        <v>119</v>
      </c>
      <c r="M217" s="57" t="s">
        <v>119</v>
      </c>
      <c r="N217" s="57" t="s">
        <v>119</v>
      </c>
      <c r="O217" s="57" t="s">
        <v>119</v>
      </c>
      <c r="P217" s="57" t="s">
        <v>119</v>
      </c>
      <c r="Q217" s="57" t="s">
        <v>119</v>
      </c>
      <c r="R217" s="57" t="s">
        <v>119</v>
      </c>
      <c r="S217" s="57" t="s">
        <v>119</v>
      </c>
      <c r="T217" s="57" t="s">
        <v>119</v>
      </c>
    </row>
    <row r="218" spans="1:20">
      <c r="A218" s="148" t="s">
        <v>16</v>
      </c>
      <c r="B218" s="149">
        <v>2</v>
      </c>
      <c r="C218" s="57" t="s">
        <v>119</v>
      </c>
      <c r="D218" s="57" t="s">
        <v>119</v>
      </c>
      <c r="E218" s="57" t="s">
        <v>119</v>
      </c>
      <c r="F218" s="57" t="s">
        <v>119</v>
      </c>
      <c r="G218" s="57" t="s">
        <v>119</v>
      </c>
      <c r="H218" s="57" t="s">
        <v>119</v>
      </c>
      <c r="I218" s="57" t="s">
        <v>119</v>
      </c>
      <c r="J218" s="57" t="s">
        <v>119</v>
      </c>
      <c r="K218" s="57" t="s">
        <v>119</v>
      </c>
      <c r="L218" s="57" t="s">
        <v>119</v>
      </c>
      <c r="M218" s="57" t="s">
        <v>119</v>
      </c>
      <c r="N218" s="57" t="s">
        <v>119</v>
      </c>
      <c r="O218" s="57" t="s">
        <v>119</v>
      </c>
      <c r="P218" s="57" t="s">
        <v>119</v>
      </c>
      <c r="Q218" s="57" t="s">
        <v>119</v>
      </c>
      <c r="R218" s="57" t="s">
        <v>119</v>
      </c>
      <c r="S218" s="57" t="s">
        <v>119</v>
      </c>
      <c r="T218" s="57" t="s">
        <v>119</v>
      </c>
    </row>
    <row r="219" spans="1:20">
      <c r="A219" s="148" t="s">
        <v>17</v>
      </c>
      <c r="B219" s="149">
        <v>3</v>
      </c>
      <c r="C219" s="57" t="s">
        <v>119</v>
      </c>
      <c r="D219" s="57" t="s">
        <v>119</v>
      </c>
      <c r="E219" s="57" t="s">
        <v>119</v>
      </c>
      <c r="F219" s="57" t="s">
        <v>119</v>
      </c>
      <c r="G219" s="57" t="s">
        <v>119</v>
      </c>
      <c r="H219" s="57" t="s">
        <v>119</v>
      </c>
      <c r="I219" s="57" t="s">
        <v>119</v>
      </c>
      <c r="J219" s="57" t="s">
        <v>119</v>
      </c>
      <c r="K219" s="57" t="s">
        <v>119</v>
      </c>
      <c r="L219" s="57" t="s">
        <v>119</v>
      </c>
      <c r="M219" s="57" t="s">
        <v>119</v>
      </c>
      <c r="N219" s="57" t="s">
        <v>119</v>
      </c>
      <c r="O219" s="57" t="s">
        <v>119</v>
      </c>
      <c r="P219" s="57" t="s">
        <v>119</v>
      </c>
      <c r="Q219" s="57" t="s">
        <v>119</v>
      </c>
      <c r="R219" s="57" t="s">
        <v>119</v>
      </c>
      <c r="S219" s="57" t="s">
        <v>119</v>
      </c>
      <c r="T219" s="57" t="s">
        <v>119</v>
      </c>
    </row>
    <row r="220" spans="1:20">
      <c r="A220" s="148" t="s">
        <v>11</v>
      </c>
      <c r="B220" s="149">
        <v>4</v>
      </c>
      <c r="C220" s="57" t="s">
        <v>119</v>
      </c>
      <c r="D220" s="57" t="s">
        <v>119</v>
      </c>
      <c r="E220" s="57" t="s">
        <v>119</v>
      </c>
      <c r="F220" s="57" t="s">
        <v>119</v>
      </c>
      <c r="G220" s="57" t="s">
        <v>119</v>
      </c>
      <c r="H220" s="57" t="s">
        <v>119</v>
      </c>
      <c r="I220" s="57" t="s">
        <v>119</v>
      </c>
      <c r="J220" s="57" t="s">
        <v>119</v>
      </c>
      <c r="K220" s="57" t="s">
        <v>119</v>
      </c>
      <c r="L220" s="57" t="s">
        <v>119</v>
      </c>
      <c r="M220" s="57" t="s">
        <v>119</v>
      </c>
      <c r="N220" s="57" t="s">
        <v>119</v>
      </c>
      <c r="O220" s="57" t="s">
        <v>119</v>
      </c>
      <c r="P220" s="57" t="s">
        <v>119</v>
      </c>
      <c r="Q220" s="57" t="s">
        <v>119</v>
      </c>
      <c r="R220" s="57" t="s">
        <v>119</v>
      </c>
      <c r="S220" s="57" t="s">
        <v>119</v>
      </c>
      <c r="T220" s="57" t="s">
        <v>119</v>
      </c>
    </row>
    <row r="221" spans="1:20">
      <c r="A221" s="148" t="s">
        <v>12</v>
      </c>
      <c r="B221" s="149">
        <v>5</v>
      </c>
      <c r="C221" s="57" t="s">
        <v>119</v>
      </c>
      <c r="D221" s="57" t="s">
        <v>119</v>
      </c>
      <c r="E221" s="57" t="s">
        <v>119</v>
      </c>
      <c r="F221" s="57" t="s">
        <v>119</v>
      </c>
      <c r="G221" s="57" t="s">
        <v>119</v>
      </c>
      <c r="H221" s="57" t="s">
        <v>119</v>
      </c>
      <c r="I221" s="57" t="s">
        <v>119</v>
      </c>
      <c r="J221" s="57" t="s">
        <v>119</v>
      </c>
      <c r="K221" s="57" t="s">
        <v>119</v>
      </c>
      <c r="L221" s="57" t="s">
        <v>119</v>
      </c>
      <c r="M221" s="57" t="s">
        <v>119</v>
      </c>
      <c r="N221" s="57" t="s">
        <v>119</v>
      </c>
      <c r="O221" s="57" t="s">
        <v>119</v>
      </c>
      <c r="P221" s="57" t="s">
        <v>119</v>
      </c>
      <c r="Q221" s="57" t="s">
        <v>119</v>
      </c>
      <c r="R221" s="57" t="s">
        <v>119</v>
      </c>
      <c r="S221" s="57" t="s">
        <v>119</v>
      </c>
      <c r="T221" s="57" t="s">
        <v>119</v>
      </c>
    </row>
    <row r="222" spans="1:20">
      <c r="A222" s="148" t="s">
        <v>13</v>
      </c>
      <c r="B222" s="149">
        <v>6</v>
      </c>
      <c r="C222" s="57" t="s">
        <v>119</v>
      </c>
      <c r="D222" s="57" t="s">
        <v>119</v>
      </c>
      <c r="E222" s="57" t="s">
        <v>119</v>
      </c>
      <c r="F222" s="57" t="s">
        <v>119</v>
      </c>
      <c r="G222" s="57" t="s">
        <v>119</v>
      </c>
      <c r="H222" s="57" t="s">
        <v>119</v>
      </c>
      <c r="I222" s="57" t="s">
        <v>119</v>
      </c>
      <c r="J222" s="57" t="s">
        <v>119</v>
      </c>
      <c r="K222" s="57" t="s">
        <v>119</v>
      </c>
      <c r="L222" s="57" t="s">
        <v>119</v>
      </c>
      <c r="M222" s="57" t="s">
        <v>119</v>
      </c>
      <c r="N222" s="57" t="s">
        <v>119</v>
      </c>
      <c r="O222" s="57" t="s">
        <v>119</v>
      </c>
      <c r="P222" s="57" t="s">
        <v>119</v>
      </c>
      <c r="Q222" s="57" t="s">
        <v>119</v>
      </c>
      <c r="R222" s="57" t="s">
        <v>119</v>
      </c>
      <c r="S222" s="57" t="s">
        <v>119</v>
      </c>
      <c r="T222" s="57" t="s">
        <v>119</v>
      </c>
    </row>
    <row r="223" spans="1:20">
      <c r="A223" s="148" t="s">
        <v>14</v>
      </c>
      <c r="B223" s="149">
        <v>7</v>
      </c>
      <c r="C223" s="57" t="s">
        <v>119</v>
      </c>
      <c r="D223" s="57" t="s">
        <v>119</v>
      </c>
      <c r="E223" s="57" t="s">
        <v>119</v>
      </c>
      <c r="F223" s="57" t="s">
        <v>119</v>
      </c>
      <c r="G223" s="57" t="s">
        <v>119</v>
      </c>
      <c r="H223" s="57" t="s">
        <v>119</v>
      </c>
      <c r="I223" s="57" t="s">
        <v>119</v>
      </c>
      <c r="J223" s="57" t="s">
        <v>119</v>
      </c>
      <c r="K223" s="57" t="s">
        <v>119</v>
      </c>
      <c r="L223" s="57" t="s">
        <v>119</v>
      </c>
      <c r="M223" s="57" t="s">
        <v>119</v>
      </c>
      <c r="N223" s="57" t="s">
        <v>119</v>
      </c>
      <c r="O223" s="57" t="s">
        <v>119</v>
      </c>
      <c r="P223" s="57" t="s">
        <v>119</v>
      </c>
      <c r="Q223" s="57" t="s">
        <v>119</v>
      </c>
      <c r="R223" s="57" t="s">
        <v>119</v>
      </c>
      <c r="S223" s="57" t="s">
        <v>119</v>
      </c>
      <c r="T223" s="57" t="s">
        <v>119</v>
      </c>
    </row>
    <row r="224" spans="1:20">
      <c r="A224" s="148" t="s">
        <v>15</v>
      </c>
      <c r="B224" s="149">
        <v>8</v>
      </c>
      <c r="C224" s="57" t="s">
        <v>119</v>
      </c>
      <c r="D224" s="57" t="s">
        <v>119</v>
      </c>
      <c r="E224" s="57" t="s">
        <v>119</v>
      </c>
      <c r="F224" s="57" t="s">
        <v>119</v>
      </c>
      <c r="G224" s="57" t="s">
        <v>119</v>
      </c>
      <c r="H224" s="57" t="s">
        <v>119</v>
      </c>
      <c r="I224" s="57" t="s">
        <v>119</v>
      </c>
      <c r="J224" s="57" t="s">
        <v>119</v>
      </c>
      <c r="K224" s="57" t="s">
        <v>119</v>
      </c>
      <c r="L224" s="57" t="s">
        <v>119</v>
      </c>
      <c r="M224" s="57" t="s">
        <v>119</v>
      </c>
      <c r="N224" s="57" t="s">
        <v>119</v>
      </c>
      <c r="O224" s="57" t="s">
        <v>119</v>
      </c>
      <c r="P224" s="57" t="s">
        <v>119</v>
      </c>
      <c r="Q224" s="57" t="s">
        <v>119</v>
      </c>
      <c r="R224" s="57" t="s">
        <v>119</v>
      </c>
      <c r="S224" s="57" t="s">
        <v>119</v>
      </c>
      <c r="T224" s="57" t="s">
        <v>119</v>
      </c>
    </row>
    <row r="225" spans="1:20">
      <c r="A225" s="148" t="s">
        <v>16</v>
      </c>
      <c r="B225" s="149">
        <v>9</v>
      </c>
      <c r="C225" s="8" cm="1">
        <f t="array" ref="C225">IF($I$2="Тариф для жителей ЮФО",
INDEX(GRID!$B$4:$U$15,MATCH($C$7,GRID!$A$4:$A$15,0),MATCH(1,($U$2=GRID!$B$1:$U$1)*(КАЛЕНДАРЬ!AM12=GRID!$B$3:$U$3),0))*GRID!$P$36,
ROUNDUP(INDEX(GRID!$B$4:$U$15,MATCH($C$7,GRID!$A$4:$A$15,0),MATCH(1,($U$2=GRID!$B$1:$U$1)*(КАЛЕНДАРЬ!AM12=GRID!$B$3:$U$3),0))*GRID!$P$36*(1-GRID!$P$37),0))</f>
        <v>28086.000000000004</v>
      </c>
      <c r="D225" s="8" cm="1">
        <f t="array" ref="D225">IF($I$2="Тариф для жителей ЮФО",
INDEX(GRID!$B$18:$U$29,MATCH($C$7,GRID!$A$18:$A$29,0),MATCH(1,($U$2=GRID!$B$1:$U$1)*(КАЛЕНДАРЬ!AM12=GRID!$B$3:$U$3),0))*GRID!$P$36,
ROUNDUP(INDEX(GRID!$B$18:$U$29,MATCH($C$7,GRID!$A$18:$A$29,0),MATCH(1,($U$2=GRID!$B$1:$U$1)*(КАЛЕНДАРЬ!AM12=GRID!$B$3:$U$3),0))*GRID!$P$36*(1-GRID!$P$37),0))</f>
        <v>32736</v>
      </c>
      <c r="E225" s="8" cm="1">
        <f t="array" ref="E225">IF($I$2="Тариф для жителей ЮФО",
INDEX(GRID!$B$4:$U$15,MATCH($E$7,GRID!$A$4:$A$15,0),MATCH(1,($U$2=GRID!$B$1:$U$1)*(КАЛЕНДАРЬ!AM12=GRID!$B$3:$U$3),0))*GRID!$P$36,
ROUNDUP(INDEX(GRID!$B$4:$U$15,MATCH($E$7,GRID!$A$4:$A$15,0),MATCH(1,($U$2=GRID!$B$1:$U$1)*(КАЛЕНДАРЬ!AM12=GRID!$B$3:$U$3),0))*GRID!$P$36*(1-GRID!$P$37),0))</f>
        <v>33759</v>
      </c>
      <c r="F225" s="8">
        <f t="array" ref="F225">IF($I$2="Тариф для жителей ЮФО",
INDEX(GRID!$B$18:$U$29,MATCH($E$7,GRID!$A$18:$A$29,0),MATCH(1,($U$2=GRID!$B$1:$U$1)*(КАЛЕНДАРЬ!AM12=GRID!$B$3:$U$3),0))*GRID!$P$36,
ROUNDUP(INDEX(GRID!$B$18:$U$29,MATCH($E$7,GRID!$A$18:$A$29,0),MATCH(1,($U$2=GRID!$B$1:$U$1)*(КАЛЕНДАРЬ!AM12=GRID!$B$3:$U$3),0))*GRID!$P$36*(1-GRID!$P$37),0))</f>
        <v>38409</v>
      </c>
      <c r="G225" s="57" t="s">
        <v>119</v>
      </c>
      <c r="H225" s="57" t="s">
        <v>119</v>
      </c>
      <c r="I225" s="8">
        <f t="array" ref="I225">IF($I$2="Тариф для жителей ЮФО",
INDEX(GRID!$B$4:$U$15,MATCH($I$7,GRID!$A$4:$A$15,0),MATCH(1,($U$2=GRID!$B$1:$U$1)*(КАЛЕНДАРЬ!AM12=GRID!$B$3:$U$3),0))*GRID!$P$36,
ROUNDUP(INDEX(GRID!$B$4:$U$15,MATCH($I$7,GRID!$A$4:$A$15,0),MATCH(1,($U$2=GRID!$B$1:$U$1)*(КАЛЕНДАРЬ!AM12=GRID!$B$3:$U$3),0))*GRID!$P$36*(1-GRID!$P$37),0))</f>
        <v>44082</v>
      </c>
      <c r="J225" s="8">
        <f t="array" ref="J225">IF($I$2="Тариф для жителей ЮФО",
INDEX(GRID!$B$18:$U$29,MATCH($I$7,GRID!$A$18:$A$29,0),MATCH(1,($U$2=GRID!$B$1:$U$1)*(КАЛЕНДАРЬ!AM12=GRID!$B$3:$U$3),0))*GRID!$P$36,
ROUNDUP(INDEX(GRID!$B$18:$U$29,MATCH($I$7,GRID!$A$18:$A$29,0),MATCH(1,($U$2=GRID!$B$1:$U$1)*(КАЛЕНДАРЬ!AM12=GRID!$B$3:$U$3),0))*GRID!$P$36*(1-GRID!$P$37),0))</f>
        <v>48732</v>
      </c>
      <c r="K225" s="57" t="s">
        <v>119</v>
      </c>
      <c r="L225" s="57" t="s">
        <v>119</v>
      </c>
      <c r="M225" s="8">
        <f t="array" ref="M225">IF($I$2="Тариф для жителей ЮФО",
INDEX(GRID!$B$4:$U$15,MATCH($M$7,GRID!$A$4:$A$15,0),MATCH(1,($U$2=GRID!$B$1:$U$1)*(КАЛЕНДАРЬ!AM12=GRID!$B$3:$U$3),0))*GRID!$P$36,
ROUNDUP(INDEX(GRID!$B$4:$U$15,MATCH($M$7,GRID!$A$4:$A$15,0),MATCH(1,($U$2=GRID!$B$1:$U$1)*(КАЛЕНДАРЬ!AM12=GRID!$B$3:$U$3),0))*GRID!$P$36*(1-GRID!$P$37),0))</f>
        <v>68820</v>
      </c>
      <c r="N225" s="8">
        <f t="array" ref="N225">IF($I$2="Тариф для жителей ЮФО",
INDEX(GRID!$B$18:$U$29,MATCH($M$7,GRID!$A$18:$A$29,0),MATCH(1,($U$2=GRID!$B$1:$U$1)*(КАЛЕНДАРЬ!AM12=GRID!$B$3:$U$3),0))*GRID!$P$36,
ROUNDUP(INDEX(GRID!$B$18:$U$29,MATCH($M$7,GRID!$A$18:$A$29,0),MATCH(1,($U$2=GRID!$B$1:$U$1)*(КАЛЕНДАРЬ!AM12=GRID!$B$3:$U$3),0))*GRID!$P$36*(1-GRID!$P$37),0))</f>
        <v>73470</v>
      </c>
      <c r="O225" s="57" t="s">
        <v>119</v>
      </c>
      <c r="P225" s="8">
        <f t="array" ref="P225">IF($I$2="Тариф для жителей ЮФО",
INDEX(GRID!$B$18:$U$29,MATCH($P$7,GRID!$A$18:$A$29,0),MATCH(1,($U$2=GRID!$B$1:$U$1)*(КАЛЕНДАРЬ!AM12=GRID!$B$3:$U$3),0))*GRID!$P$36,
ROUNDUP(INDEX(GRID!$B$18:$U$29,MATCH($P$7,GRID!$A$18:$A$29,0),MATCH(1,($U$2=GRID!$B$1:$U$1)*(КАЛЕНДАРЬ!AM12=GRID!$B$3:$U$3),0))*GRID!$P$36*(1-GRID!$P$37),0))</f>
        <v>140802</v>
      </c>
      <c r="Q225" s="57" t="s">
        <v>119</v>
      </c>
      <c r="R225" s="57" t="s">
        <v>119</v>
      </c>
      <c r="S225" s="57" t="s">
        <v>119</v>
      </c>
      <c r="T225" s="57" t="s">
        <v>119</v>
      </c>
    </row>
    <row r="226" spans="1:20">
      <c r="A226" s="148" t="s">
        <v>17</v>
      </c>
      <c r="B226" s="149">
        <v>10</v>
      </c>
      <c r="C226" s="8" cm="1">
        <f t="array" ref="C226">IF($I$2="Тариф для жителей ЮФО",
INDEX(GRID!$B$4:$U$15,MATCH($C$7,GRID!$A$4:$A$15,0),MATCH(1,($U$2=GRID!$B$1:$U$1)*(КАЛЕНДАРЬ!AM13=GRID!$B$3:$U$3),0))*GRID!$P$36,
ROUNDUP(INDEX(GRID!$B$4:$U$15,MATCH($C$7,GRID!$A$4:$A$15,0),MATCH(1,($U$2=GRID!$B$1:$U$1)*(КАЛЕНДАРЬ!AM13=GRID!$B$3:$U$3),0))*GRID!$P$36*(1-GRID!$P$37),0))</f>
        <v>28086.000000000004</v>
      </c>
      <c r="D226" s="8" cm="1">
        <f t="array" ref="D226">IF($I$2="Тариф для жителей ЮФО",
INDEX(GRID!$B$18:$U$29,MATCH($C$7,GRID!$A$18:$A$29,0),MATCH(1,($U$2=GRID!$B$1:$U$1)*(КАЛЕНДАРЬ!AM13=GRID!$B$3:$U$3),0))*GRID!$P$36,
ROUNDUP(INDEX(GRID!$B$18:$U$29,MATCH($C$7,GRID!$A$18:$A$29,0),MATCH(1,($U$2=GRID!$B$1:$U$1)*(КАЛЕНДАРЬ!AM13=GRID!$B$3:$U$3),0))*GRID!$P$36*(1-GRID!$P$37),0))</f>
        <v>32736</v>
      </c>
      <c r="E226" s="8" cm="1">
        <f t="array" ref="E226">IF($I$2="Тариф для жителей ЮФО",
INDEX(GRID!$B$4:$U$15,MATCH($E$7,GRID!$A$4:$A$15,0),MATCH(1,($U$2=GRID!$B$1:$U$1)*(КАЛЕНДАРЬ!AM13=GRID!$B$3:$U$3),0))*GRID!$P$36,
ROUNDUP(INDEX(GRID!$B$4:$U$15,MATCH($E$7,GRID!$A$4:$A$15,0),MATCH(1,($U$2=GRID!$B$1:$U$1)*(КАЛЕНДАРЬ!AM13=GRID!$B$3:$U$3),0))*GRID!$P$36*(1-GRID!$P$37),0))</f>
        <v>33759</v>
      </c>
      <c r="F226" s="8">
        <f t="array" ref="F226">IF($I$2="Тариф для жителей ЮФО",
INDEX(GRID!$B$18:$U$29,MATCH($E$7,GRID!$A$18:$A$29,0),MATCH(1,($U$2=GRID!$B$1:$U$1)*(КАЛЕНДАРЬ!AM13=GRID!$B$3:$U$3),0))*GRID!$P$36,
ROUNDUP(INDEX(GRID!$B$18:$U$29,MATCH($E$7,GRID!$A$18:$A$29,0),MATCH(1,($U$2=GRID!$B$1:$U$1)*(КАЛЕНДАРЬ!AM13=GRID!$B$3:$U$3),0))*GRID!$P$36*(1-GRID!$P$37),0))</f>
        <v>38409</v>
      </c>
      <c r="G226" s="57" t="s">
        <v>119</v>
      </c>
      <c r="H226" s="57" t="s">
        <v>119</v>
      </c>
      <c r="I226" s="8">
        <f t="array" ref="I226">IF($I$2="Тариф для жителей ЮФО",
INDEX(GRID!$B$4:$U$15,MATCH($I$7,GRID!$A$4:$A$15,0),MATCH(1,($U$2=GRID!$B$1:$U$1)*(КАЛЕНДАРЬ!AM13=GRID!$B$3:$U$3),0))*GRID!$P$36,
ROUNDUP(INDEX(GRID!$B$4:$U$15,MATCH($I$7,GRID!$A$4:$A$15,0),MATCH(1,($U$2=GRID!$B$1:$U$1)*(КАЛЕНДАРЬ!AM13=GRID!$B$3:$U$3),0))*GRID!$P$36*(1-GRID!$P$37),0))</f>
        <v>44082</v>
      </c>
      <c r="J226" s="8">
        <f t="array" ref="J226">IF($I$2="Тариф для жителей ЮФО",
INDEX(GRID!$B$18:$U$29,MATCH($I$7,GRID!$A$18:$A$29,0),MATCH(1,($U$2=GRID!$B$1:$U$1)*(КАЛЕНДАРЬ!AM13=GRID!$B$3:$U$3),0))*GRID!$P$36,
ROUNDUP(INDEX(GRID!$B$18:$U$29,MATCH($I$7,GRID!$A$18:$A$29,0),MATCH(1,($U$2=GRID!$B$1:$U$1)*(КАЛЕНДАРЬ!AM13=GRID!$B$3:$U$3),0))*GRID!$P$36*(1-GRID!$P$37),0))</f>
        <v>48732</v>
      </c>
      <c r="K226" s="57" t="s">
        <v>119</v>
      </c>
      <c r="L226" s="57" t="s">
        <v>119</v>
      </c>
      <c r="M226" s="8">
        <f t="array" ref="M226">IF($I$2="Тариф для жителей ЮФО",
INDEX(GRID!$B$4:$U$15,MATCH($M$7,GRID!$A$4:$A$15,0),MATCH(1,($U$2=GRID!$B$1:$U$1)*(КАЛЕНДАРЬ!AM13=GRID!$B$3:$U$3),0))*GRID!$P$36,
ROUNDUP(INDEX(GRID!$B$4:$U$15,MATCH($M$7,GRID!$A$4:$A$15,0),MATCH(1,($U$2=GRID!$B$1:$U$1)*(КАЛЕНДАРЬ!AM13=GRID!$B$3:$U$3),0))*GRID!$P$36*(1-GRID!$P$37),0))</f>
        <v>68820</v>
      </c>
      <c r="N226" s="8">
        <f t="array" ref="N226">IF($I$2="Тариф для жителей ЮФО",
INDEX(GRID!$B$18:$U$29,MATCH($M$7,GRID!$A$18:$A$29,0),MATCH(1,($U$2=GRID!$B$1:$U$1)*(КАЛЕНДАРЬ!AM13=GRID!$B$3:$U$3),0))*GRID!$P$36,
ROUNDUP(INDEX(GRID!$B$18:$U$29,MATCH($M$7,GRID!$A$18:$A$29,0),MATCH(1,($U$2=GRID!$B$1:$U$1)*(КАЛЕНДАРЬ!AM13=GRID!$B$3:$U$3),0))*GRID!$P$36*(1-GRID!$P$37),0))</f>
        <v>73470</v>
      </c>
      <c r="O226" s="57" t="s">
        <v>119</v>
      </c>
      <c r="P226" s="8">
        <f t="array" ref="P226">IF($I$2="Тариф для жителей ЮФО",
INDEX(GRID!$B$18:$U$29,MATCH($P$7,GRID!$A$18:$A$29,0),MATCH(1,($U$2=GRID!$B$1:$U$1)*(КАЛЕНДАРЬ!AM13=GRID!$B$3:$U$3),0))*GRID!$P$36,
ROUNDUP(INDEX(GRID!$B$18:$U$29,MATCH($P$7,GRID!$A$18:$A$29,0),MATCH(1,($U$2=GRID!$B$1:$U$1)*(КАЛЕНДАРЬ!AM13=GRID!$B$3:$U$3),0))*GRID!$P$36*(1-GRID!$P$37),0))</f>
        <v>140802</v>
      </c>
      <c r="Q226" s="57" t="s">
        <v>119</v>
      </c>
      <c r="R226" s="57" t="s">
        <v>119</v>
      </c>
      <c r="S226" s="57" t="s">
        <v>119</v>
      </c>
      <c r="T226" s="57" t="s">
        <v>119</v>
      </c>
    </row>
    <row r="227" spans="1:20">
      <c r="A227" s="148" t="s">
        <v>11</v>
      </c>
      <c r="B227" s="149">
        <v>11</v>
      </c>
      <c r="C227" s="8" cm="1">
        <f t="array" ref="C227">IF($I$2="Тариф для жителей ЮФО",
INDEX(GRID!$B$4:$U$15,MATCH($C$7,GRID!$A$4:$A$15,0),MATCH(1,($U$2=GRID!$B$1:$U$1)*(КАЛЕНДАРЬ!AM14=GRID!$B$3:$U$3),0))*GRID!$P$36,
ROUNDUP(INDEX(GRID!$B$4:$U$15,MATCH($C$7,GRID!$A$4:$A$15,0),MATCH(1,($U$2=GRID!$B$1:$U$1)*(КАЛЕНДАРЬ!AM14=GRID!$B$3:$U$3),0))*GRID!$P$36*(1-GRID!$P$37),0))</f>
        <v>28086.000000000004</v>
      </c>
      <c r="D227" s="8" cm="1">
        <f t="array" ref="D227">IF($I$2="Тариф для жителей ЮФО",
INDEX(GRID!$B$18:$U$29,MATCH($C$7,GRID!$A$18:$A$29,0),MATCH(1,($U$2=GRID!$B$1:$U$1)*(КАЛЕНДАРЬ!AM14=GRID!$B$3:$U$3),0))*GRID!$P$36,
ROUNDUP(INDEX(GRID!$B$18:$U$29,MATCH($C$7,GRID!$A$18:$A$29,0),MATCH(1,($U$2=GRID!$B$1:$U$1)*(КАЛЕНДАРЬ!AM14=GRID!$B$3:$U$3),0))*GRID!$P$36*(1-GRID!$P$37),0))</f>
        <v>32736</v>
      </c>
      <c r="E227" s="8" cm="1">
        <f t="array" ref="E227">IF($I$2="Тариф для жителей ЮФО",
INDEX(GRID!$B$4:$U$15,MATCH($E$7,GRID!$A$4:$A$15,0),MATCH(1,($U$2=GRID!$B$1:$U$1)*(КАЛЕНДАРЬ!AM14=GRID!$B$3:$U$3),0))*GRID!$P$36,
ROUNDUP(INDEX(GRID!$B$4:$U$15,MATCH($E$7,GRID!$A$4:$A$15,0),MATCH(1,($U$2=GRID!$B$1:$U$1)*(КАЛЕНДАРЬ!AM14=GRID!$B$3:$U$3),0))*GRID!$P$36*(1-GRID!$P$37),0))</f>
        <v>33759</v>
      </c>
      <c r="F227" s="8">
        <f t="array" ref="F227">IF($I$2="Тариф для жителей ЮФО",
INDEX(GRID!$B$18:$U$29,MATCH($E$7,GRID!$A$18:$A$29,0),MATCH(1,($U$2=GRID!$B$1:$U$1)*(КАЛЕНДАРЬ!AM14=GRID!$B$3:$U$3),0))*GRID!$P$36,
ROUNDUP(INDEX(GRID!$B$18:$U$29,MATCH($E$7,GRID!$A$18:$A$29,0),MATCH(1,($U$2=GRID!$B$1:$U$1)*(КАЛЕНДАРЬ!AM14=GRID!$B$3:$U$3),0))*GRID!$P$36*(1-GRID!$P$37),0))</f>
        <v>38409</v>
      </c>
      <c r="G227" s="57" t="s">
        <v>119</v>
      </c>
      <c r="H227" s="57" t="s">
        <v>119</v>
      </c>
      <c r="I227" s="8">
        <f t="array" ref="I227">IF($I$2="Тариф для жителей ЮФО",
INDEX(GRID!$B$4:$U$15,MATCH($I$7,GRID!$A$4:$A$15,0),MATCH(1,($U$2=GRID!$B$1:$U$1)*(КАЛЕНДАРЬ!AM14=GRID!$B$3:$U$3),0))*GRID!$P$36,
ROUNDUP(INDEX(GRID!$B$4:$U$15,MATCH($I$7,GRID!$A$4:$A$15,0),MATCH(1,($U$2=GRID!$B$1:$U$1)*(КАЛЕНДАРЬ!AM14=GRID!$B$3:$U$3),0))*GRID!$P$36*(1-GRID!$P$37),0))</f>
        <v>44082</v>
      </c>
      <c r="J227" s="8">
        <f t="array" ref="J227">IF($I$2="Тариф для жителей ЮФО",
INDEX(GRID!$B$18:$U$29,MATCH($I$7,GRID!$A$18:$A$29,0),MATCH(1,($U$2=GRID!$B$1:$U$1)*(КАЛЕНДАРЬ!AM14=GRID!$B$3:$U$3),0))*GRID!$P$36,
ROUNDUP(INDEX(GRID!$B$18:$U$29,MATCH($I$7,GRID!$A$18:$A$29,0),MATCH(1,($U$2=GRID!$B$1:$U$1)*(КАЛЕНДАРЬ!AM14=GRID!$B$3:$U$3),0))*GRID!$P$36*(1-GRID!$P$37),0))</f>
        <v>48732</v>
      </c>
      <c r="K227" s="57" t="s">
        <v>119</v>
      </c>
      <c r="L227" s="57" t="s">
        <v>119</v>
      </c>
      <c r="M227" s="8">
        <f t="array" ref="M227">IF($I$2="Тариф для жителей ЮФО",
INDEX(GRID!$B$4:$U$15,MATCH($M$7,GRID!$A$4:$A$15,0),MATCH(1,($U$2=GRID!$B$1:$U$1)*(КАЛЕНДАРЬ!AM14=GRID!$B$3:$U$3),0))*GRID!$P$36,
ROUNDUP(INDEX(GRID!$B$4:$U$15,MATCH($M$7,GRID!$A$4:$A$15,0),MATCH(1,($U$2=GRID!$B$1:$U$1)*(КАЛЕНДАРЬ!AM14=GRID!$B$3:$U$3),0))*GRID!$P$36*(1-GRID!$P$37),0))</f>
        <v>68820</v>
      </c>
      <c r="N227" s="8">
        <f t="array" ref="N227">IF($I$2="Тариф для жителей ЮФО",
INDEX(GRID!$B$18:$U$29,MATCH($M$7,GRID!$A$18:$A$29,0),MATCH(1,($U$2=GRID!$B$1:$U$1)*(КАЛЕНДАРЬ!AM14=GRID!$B$3:$U$3),0))*GRID!$P$36,
ROUNDUP(INDEX(GRID!$B$18:$U$29,MATCH($M$7,GRID!$A$18:$A$29,0),MATCH(1,($U$2=GRID!$B$1:$U$1)*(КАЛЕНДАРЬ!AM14=GRID!$B$3:$U$3),0))*GRID!$P$36*(1-GRID!$P$37),0))</f>
        <v>73470</v>
      </c>
      <c r="O227" s="57" t="s">
        <v>119</v>
      </c>
      <c r="P227" s="8">
        <f t="array" ref="P227">IF($I$2="Тариф для жителей ЮФО",
INDEX(GRID!$B$18:$U$29,MATCH($P$7,GRID!$A$18:$A$29,0),MATCH(1,($U$2=GRID!$B$1:$U$1)*(КАЛЕНДАРЬ!AM14=GRID!$B$3:$U$3),0))*GRID!$P$36,
ROUNDUP(INDEX(GRID!$B$18:$U$29,MATCH($P$7,GRID!$A$18:$A$29,0),MATCH(1,($U$2=GRID!$B$1:$U$1)*(КАЛЕНДАРЬ!AM14=GRID!$B$3:$U$3),0))*GRID!$P$36*(1-GRID!$P$37),0))</f>
        <v>140802</v>
      </c>
      <c r="Q227" s="57" t="s">
        <v>119</v>
      </c>
      <c r="R227" s="57" t="s">
        <v>119</v>
      </c>
      <c r="S227" s="57" t="s">
        <v>119</v>
      </c>
      <c r="T227" s="57" t="s">
        <v>119</v>
      </c>
    </row>
    <row r="228" spans="1:20">
      <c r="A228" s="148" t="s">
        <v>12</v>
      </c>
      <c r="B228" s="149">
        <v>12</v>
      </c>
      <c r="C228" s="8" cm="1">
        <f t="array" ref="C228">IF($I$2="Тариф для жителей ЮФО",
INDEX(GRID!$B$4:$U$15,MATCH($C$7,GRID!$A$4:$A$15,0),MATCH(1,($U$2=GRID!$B$1:$U$1)*(КАЛЕНДАРЬ!AM15=GRID!$B$3:$U$3),0))*GRID!$P$36,
ROUNDUP(INDEX(GRID!$B$4:$U$15,MATCH($C$7,GRID!$A$4:$A$15,0),MATCH(1,($U$2=GRID!$B$1:$U$1)*(КАЛЕНДАРЬ!AM15=GRID!$B$3:$U$3),0))*GRID!$P$36*(1-GRID!$P$37),0))</f>
        <v>28086.000000000004</v>
      </c>
      <c r="D228" s="8" cm="1">
        <f t="array" ref="D228">IF($I$2="Тариф для жителей ЮФО",
INDEX(GRID!$B$18:$U$29,MATCH($C$7,GRID!$A$18:$A$29,0),MATCH(1,($U$2=GRID!$B$1:$U$1)*(КАЛЕНДАРЬ!AM15=GRID!$B$3:$U$3),0))*GRID!$P$36,
ROUNDUP(INDEX(GRID!$B$18:$U$29,MATCH($C$7,GRID!$A$18:$A$29,0),MATCH(1,($U$2=GRID!$B$1:$U$1)*(КАЛЕНДАРЬ!AM15=GRID!$B$3:$U$3),0))*GRID!$P$36*(1-GRID!$P$37),0))</f>
        <v>32736</v>
      </c>
      <c r="E228" s="8" cm="1">
        <f t="array" ref="E228">IF($I$2="Тариф для жителей ЮФО",
INDEX(GRID!$B$4:$U$15,MATCH($E$7,GRID!$A$4:$A$15,0),MATCH(1,($U$2=GRID!$B$1:$U$1)*(КАЛЕНДАРЬ!AM15=GRID!$B$3:$U$3),0))*GRID!$P$36,
ROUNDUP(INDEX(GRID!$B$4:$U$15,MATCH($E$7,GRID!$A$4:$A$15,0),MATCH(1,($U$2=GRID!$B$1:$U$1)*(КАЛЕНДАРЬ!AM15=GRID!$B$3:$U$3),0))*GRID!$P$36*(1-GRID!$P$37),0))</f>
        <v>33759</v>
      </c>
      <c r="F228" s="8">
        <f t="array" ref="F228">IF($I$2="Тариф для жителей ЮФО",
INDEX(GRID!$B$18:$U$29,MATCH($E$7,GRID!$A$18:$A$29,0),MATCH(1,($U$2=GRID!$B$1:$U$1)*(КАЛЕНДАРЬ!AM15=GRID!$B$3:$U$3),0))*GRID!$P$36,
ROUNDUP(INDEX(GRID!$B$18:$U$29,MATCH($E$7,GRID!$A$18:$A$29,0),MATCH(1,($U$2=GRID!$B$1:$U$1)*(КАЛЕНДАРЬ!AM15=GRID!$B$3:$U$3),0))*GRID!$P$36*(1-GRID!$P$37),0))</f>
        <v>38409</v>
      </c>
      <c r="G228" s="57" t="s">
        <v>119</v>
      </c>
      <c r="H228" s="57" t="s">
        <v>119</v>
      </c>
      <c r="I228" s="8">
        <f t="array" ref="I228">IF($I$2="Тариф для жителей ЮФО",
INDEX(GRID!$B$4:$U$15,MATCH($I$7,GRID!$A$4:$A$15,0),MATCH(1,($U$2=GRID!$B$1:$U$1)*(КАЛЕНДАРЬ!AM15=GRID!$B$3:$U$3),0))*GRID!$P$36,
ROUNDUP(INDEX(GRID!$B$4:$U$15,MATCH($I$7,GRID!$A$4:$A$15,0),MATCH(1,($U$2=GRID!$B$1:$U$1)*(КАЛЕНДАРЬ!AM15=GRID!$B$3:$U$3),0))*GRID!$P$36*(1-GRID!$P$37),0))</f>
        <v>44082</v>
      </c>
      <c r="J228" s="8">
        <f t="array" ref="J228">IF($I$2="Тариф для жителей ЮФО",
INDEX(GRID!$B$18:$U$29,MATCH($I$7,GRID!$A$18:$A$29,0),MATCH(1,($U$2=GRID!$B$1:$U$1)*(КАЛЕНДАРЬ!AM15=GRID!$B$3:$U$3),0))*GRID!$P$36,
ROUNDUP(INDEX(GRID!$B$18:$U$29,MATCH($I$7,GRID!$A$18:$A$29,0),MATCH(1,($U$2=GRID!$B$1:$U$1)*(КАЛЕНДАРЬ!AM15=GRID!$B$3:$U$3),0))*GRID!$P$36*(1-GRID!$P$37),0))</f>
        <v>48732</v>
      </c>
      <c r="K228" s="57" t="s">
        <v>119</v>
      </c>
      <c r="L228" s="57" t="s">
        <v>119</v>
      </c>
      <c r="M228" s="8">
        <f t="array" ref="M228">IF($I$2="Тариф для жителей ЮФО",
INDEX(GRID!$B$4:$U$15,MATCH($M$7,GRID!$A$4:$A$15,0),MATCH(1,($U$2=GRID!$B$1:$U$1)*(КАЛЕНДАРЬ!AM15=GRID!$B$3:$U$3),0))*GRID!$P$36,
ROUNDUP(INDEX(GRID!$B$4:$U$15,MATCH($M$7,GRID!$A$4:$A$15,0),MATCH(1,($U$2=GRID!$B$1:$U$1)*(КАЛЕНДАРЬ!AM15=GRID!$B$3:$U$3),0))*GRID!$P$36*(1-GRID!$P$37),0))</f>
        <v>68820</v>
      </c>
      <c r="N228" s="8">
        <f t="array" ref="N228">IF($I$2="Тариф для жителей ЮФО",
INDEX(GRID!$B$18:$U$29,MATCH($M$7,GRID!$A$18:$A$29,0),MATCH(1,($U$2=GRID!$B$1:$U$1)*(КАЛЕНДАРЬ!AM15=GRID!$B$3:$U$3),0))*GRID!$P$36,
ROUNDUP(INDEX(GRID!$B$18:$U$29,MATCH($M$7,GRID!$A$18:$A$29,0),MATCH(1,($U$2=GRID!$B$1:$U$1)*(КАЛЕНДАРЬ!AM15=GRID!$B$3:$U$3),0))*GRID!$P$36*(1-GRID!$P$37),0))</f>
        <v>73470</v>
      </c>
      <c r="O228" s="57" t="s">
        <v>119</v>
      </c>
      <c r="P228" s="8">
        <f t="array" ref="P228">IF($I$2="Тариф для жителей ЮФО",
INDEX(GRID!$B$18:$U$29,MATCH($P$7,GRID!$A$18:$A$29,0),MATCH(1,($U$2=GRID!$B$1:$U$1)*(КАЛЕНДАРЬ!AM15=GRID!$B$3:$U$3),0))*GRID!$P$36,
ROUNDUP(INDEX(GRID!$B$18:$U$29,MATCH($P$7,GRID!$A$18:$A$29,0),MATCH(1,($U$2=GRID!$B$1:$U$1)*(КАЛЕНДАРЬ!AM15=GRID!$B$3:$U$3),0))*GRID!$P$36*(1-GRID!$P$37),0))</f>
        <v>140802</v>
      </c>
      <c r="Q228" s="57" t="s">
        <v>119</v>
      </c>
      <c r="R228" s="57" t="s">
        <v>119</v>
      </c>
      <c r="S228" s="57" t="s">
        <v>119</v>
      </c>
      <c r="T228" s="57" t="s">
        <v>119</v>
      </c>
    </row>
    <row r="229" spans="1:20">
      <c r="A229" s="148" t="s">
        <v>13</v>
      </c>
      <c r="B229" s="149">
        <v>13</v>
      </c>
      <c r="C229" s="8" cm="1">
        <f t="array" ref="C229">IF($I$2="Тариф для жителей ЮФО",
INDEX(GRID!$B$4:$U$15,MATCH($C$7,GRID!$A$4:$A$15,0),MATCH(1,($U$2=GRID!$B$1:$U$1)*(КАЛЕНДАРЬ!AM16=GRID!$B$3:$U$3),0))*GRID!$P$36,
ROUNDUP(INDEX(GRID!$B$4:$U$15,MATCH($C$7,GRID!$A$4:$A$15,0),MATCH(1,($U$2=GRID!$B$1:$U$1)*(КАЛЕНДАРЬ!AM16=GRID!$B$3:$U$3),0))*GRID!$P$36*(1-GRID!$P$37),0))</f>
        <v>20925</v>
      </c>
      <c r="D229" s="8" cm="1">
        <f t="array" ref="D229">IF($I$2="Тариф для жителей ЮФО",
INDEX(GRID!$B$18:$U$29,MATCH($C$7,GRID!$A$18:$A$29,0),MATCH(1,($U$2=GRID!$B$1:$U$1)*(КАЛЕНДАРЬ!AM16=GRID!$B$3:$U$3),0))*GRID!$P$36,
ROUNDUP(INDEX(GRID!$B$18:$U$29,MATCH($C$7,GRID!$A$18:$A$29,0),MATCH(1,($U$2=GRID!$B$1:$U$1)*(КАЛЕНДАРЬ!AM16=GRID!$B$3:$U$3),0))*GRID!$P$36*(1-GRID!$P$37),0))</f>
        <v>25575</v>
      </c>
      <c r="E229" s="8" cm="1">
        <f t="array" ref="E229">IF($I$2="Тариф для жителей ЮФО",
INDEX(GRID!$B$4:$U$15,MATCH($E$7,GRID!$A$4:$A$15,0),MATCH(1,($U$2=GRID!$B$1:$U$1)*(КАЛЕНДАРЬ!AM16=GRID!$B$3:$U$3),0))*GRID!$P$36,
ROUNDUP(INDEX(GRID!$B$4:$U$15,MATCH($E$7,GRID!$A$4:$A$15,0),MATCH(1,($U$2=GRID!$B$1:$U$1)*(КАЛЕНДАРЬ!AM16=GRID!$B$3:$U$3),0))*GRID!$P$36*(1-GRID!$P$37),0))</f>
        <v>25296</v>
      </c>
      <c r="F229" s="8">
        <f t="array" ref="F229">IF($I$2="Тариф для жителей ЮФО",
INDEX(GRID!$B$18:$U$29,MATCH($E$7,GRID!$A$18:$A$29,0),MATCH(1,($U$2=GRID!$B$1:$U$1)*(КАЛЕНДАРЬ!AM16=GRID!$B$3:$U$3),0))*GRID!$P$36,
ROUNDUP(INDEX(GRID!$B$18:$U$29,MATCH($E$7,GRID!$A$18:$A$29,0),MATCH(1,($U$2=GRID!$B$1:$U$1)*(КАЛЕНДАРЬ!AM16=GRID!$B$3:$U$3),0))*GRID!$P$36*(1-GRID!$P$37),0))</f>
        <v>29946</v>
      </c>
      <c r="G229" s="57" t="s">
        <v>119</v>
      </c>
      <c r="H229" s="57" t="s">
        <v>119</v>
      </c>
      <c r="I229" s="8">
        <f t="array" ref="I229">IF($I$2="Тариф для жителей ЮФО",
INDEX(GRID!$B$4:$U$15,MATCH($I$7,GRID!$A$4:$A$15,0),MATCH(1,($U$2=GRID!$B$1:$U$1)*(КАЛЕНДАРЬ!AM16=GRID!$B$3:$U$3),0))*GRID!$P$36,
ROUNDUP(INDEX(GRID!$B$4:$U$15,MATCH($I$7,GRID!$A$4:$A$15,0),MATCH(1,($U$2=GRID!$B$1:$U$1)*(КАЛЕНДАРЬ!AM16=GRID!$B$3:$U$3),0))*GRID!$P$36*(1-GRID!$P$37),0))</f>
        <v>33666</v>
      </c>
      <c r="J229" s="8">
        <f t="array" ref="J229">IF($I$2="Тариф для жителей ЮФО",
INDEX(GRID!$B$18:$U$29,MATCH($I$7,GRID!$A$18:$A$29,0),MATCH(1,($U$2=GRID!$B$1:$U$1)*(КАЛЕНДАРЬ!AM16=GRID!$B$3:$U$3),0))*GRID!$P$36,
ROUNDUP(INDEX(GRID!$B$18:$U$29,MATCH($I$7,GRID!$A$18:$A$29,0),MATCH(1,($U$2=GRID!$B$1:$U$1)*(КАЛЕНДАРЬ!AM16=GRID!$B$3:$U$3),0))*GRID!$P$36*(1-GRID!$P$37),0))</f>
        <v>38316</v>
      </c>
      <c r="K229" s="57" t="s">
        <v>119</v>
      </c>
      <c r="L229" s="57" t="s">
        <v>119</v>
      </c>
      <c r="M229" s="8">
        <f t="array" ref="M229">IF($I$2="Тариф для жителей ЮФО",
INDEX(GRID!$B$4:$U$15,MATCH($M$7,GRID!$A$4:$A$15,0),MATCH(1,($U$2=GRID!$B$1:$U$1)*(КАЛЕНДАРЬ!AM16=GRID!$B$3:$U$3),0))*GRID!$P$36,
ROUNDUP(INDEX(GRID!$B$4:$U$15,MATCH($M$7,GRID!$A$4:$A$15,0),MATCH(1,($U$2=GRID!$B$1:$U$1)*(КАЛЕНДАРЬ!AM16=GRID!$B$3:$U$3),0))*GRID!$P$36*(1-GRID!$P$37),0))</f>
        <v>56916</v>
      </c>
      <c r="N229" s="8">
        <f t="array" ref="N229">IF($I$2="Тариф для жителей ЮФО",
INDEX(GRID!$B$18:$U$29,MATCH($M$7,GRID!$A$18:$A$29,0),MATCH(1,($U$2=GRID!$B$1:$U$1)*(КАЛЕНДАРЬ!AM16=GRID!$B$3:$U$3),0))*GRID!$P$36,
ROUNDUP(INDEX(GRID!$B$18:$U$29,MATCH($M$7,GRID!$A$18:$A$29,0),MATCH(1,($U$2=GRID!$B$1:$U$1)*(КАЛЕНДАРЬ!AM16=GRID!$B$3:$U$3),0))*GRID!$P$36*(1-GRID!$P$37),0))</f>
        <v>61566</v>
      </c>
      <c r="O229" s="57" t="s">
        <v>119</v>
      </c>
      <c r="P229" s="8">
        <f t="array" ref="P229">IF($I$2="Тариф для жителей ЮФО",
INDEX(GRID!$B$18:$U$29,MATCH($P$7,GRID!$A$18:$A$29,0),MATCH(1,($U$2=GRID!$B$1:$U$1)*(КАЛЕНДАРЬ!AM16=GRID!$B$3:$U$3),0))*GRID!$P$36,
ROUNDUP(INDEX(GRID!$B$18:$U$29,MATCH($P$7,GRID!$A$18:$A$29,0),MATCH(1,($U$2=GRID!$B$1:$U$1)*(КАЛЕНДАРЬ!AM16=GRID!$B$3:$U$3),0))*GRID!$P$36*(1-GRID!$P$37),0))</f>
        <v>124992</v>
      </c>
      <c r="Q229" s="57" t="s">
        <v>119</v>
      </c>
      <c r="R229" s="57" t="s">
        <v>119</v>
      </c>
      <c r="S229" s="57" t="s">
        <v>119</v>
      </c>
      <c r="T229" s="57" t="s">
        <v>119</v>
      </c>
    </row>
    <row r="230" spans="1:20">
      <c r="A230" s="148" t="s">
        <v>14</v>
      </c>
      <c r="B230" s="149">
        <v>14</v>
      </c>
      <c r="C230" s="8" cm="1">
        <f t="array" ref="C230">IF($I$2="Тариф для жителей ЮФО",
INDEX(GRID!$B$4:$U$15,MATCH($C$7,GRID!$A$4:$A$15,0),MATCH(1,($U$2=GRID!$B$1:$U$1)*(КАЛЕНДАРЬ!AM17=GRID!$B$3:$U$3),0))*GRID!$P$36,
ROUNDUP(INDEX(GRID!$B$4:$U$15,MATCH($C$7,GRID!$A$4:$A$15,0),MATCH(1,($U$2=GRID!$B$1:$U$1)*(КАЛЕНДАРЬ!AM17=GRID!$B$3:$U$3),0))*GRID!$P$36*(1-GRID!$P$37),0))</f>
        <v>20925</v>
      </c>
      <c r="D230" s="8" cm="1">
        <f t="array" ref="D230">IF($I$2="Тариф для жителей ЮФО",
INDEX(GRID!$B$18:$U$29,MATCH($C$7,GRID!$A$18:$A$29,0),MATCH(1,($U$2=GRID!$B$1:$U$1)*(КАЛЕНДАРЬ!AM17=GRID!$B$3:$U$3),0))*GRID!$P$36,
ROUNDUP(INDEX(GRID!$B$18:$U$29,MATCH($C$7,GRID!$A$18:$A$29,0),MATCH(1,($U$2=GRID!$B$1:$U$1)*(КАЛЕНДАРЬ!AM17=GRID!$B$3:$U$3),0))*GRID!$P$36*(1-GRID!$P$37),0))</f>
        <v>25575</v>
      </c>
      <c r="E230" s="8" cm="1">
        <f t="array" ref="E230">IF($I$2="Тариф для жителей ЮФО",
INDEX(GRID!$B$4:$U$15,MATCH($E$7,GRID!$A$4:$A$15,0),MATCH(1,($U$2=GRID!$B$1:$U$1)*(КАЛЕНДАРЬ!AM17=GRID!$B$3:$U$3),0))*GRID!$P$36,
ROUNDUP(INDEX(GRID!$B$4:$U$15,MATCH($E$7,GRID!$A$4:$A$15,0),MATCH(1,($U$2=GRID!$B$1:$U$1)*(КАЛЕНДАРЬ!AM17=GRID!$B$3:$U$3),0))*GRID!$P$36*(1-GRID!$P$37),0))</f>
        <v>25296</v>
      </c>
      <c r="F230" s="8">
        <f t="array" ref="F230">IF($I$2="Тариф для жителей ЮФО",
INDEX(GRID!$B$18:$U$29,MATCH($E$7,GRID!$A$18:$A$29,0),MATCH(1,($U$2=GRID!$B$1:$U$1)*(КАЛЕНДАРЬ!AM17=GRID!$B$3:$U$3),0))*GRID!$P$36,
ROUNDUP(INDEX(GRID!$B$18:$U$29,MATCH($E$7,GRID!$A$18:$A$29,0),MATCH(1,($U$2=GRID!$B$1:$U$1)*(КАЛЕНДАРЬ!AM17=GRID!$B$3:$U$3),0))*GRID!$P$36*(1-GRID!$P$37),0))</f>
        <v>29946</v>
      </c>
      <c r="G230" s="57" t="s">
        <v>119</v>
      </c>
      <c r="H230" s="57" t="s">
        <v>119</v>
      </c>
      <c r="I230" s="8">
        <f t="array" ref="I230">IF($I$2="Тариф для жителей ЮФО",
INDEX(GRID!$B$4:$U$15,MATCH($I$7,GRID!$A$4:$A$15,0),MATCH(1,($U$2=GRID!$B$1:$U$1)*(КАЛЕНДАРЬ!AM17=GRID!$B$3:$U$3),0))*GRID!$P$36,
ROUNDUP(INDEX(GRID!$B$4:$U$15,MATCH($I$7,GRID!$A$4:$A$15,0),MATCH(1,($U$2=GRID!$B$1:$U$1)*(КАЛЕНДАРЬ!AM17=GRID!$B$3:$U$3),0))*GRID!$P$36*(1-GRID!$P$37),0))</f>
        <v>33666</v>
      </c>
      <c r="J230" s="8">
        <f t="array" ref="J230">IF($I$2="Тариф для жителей ЮФО",
INDEX(GRID!$B$18:$U$29,MATCH($I$7,GRID!$A$18:$A$29,0),MATCH(1,($U$2=GRID!$B$1:$U$1)*(КАЛЕНДАРЬ!AM17=GRID!$B$3:$U$3),0))*GRID!$P$36,
ROUNDUP(INDEX(GRID!$B$18:$U$29,MATCH($I$7,GRID!$A$18:$A$29,0),MATCH(1,($U$2=GRID!$B$1:$U$1)*(КАЛЕНДАРЬ!AM17=GRID!$B$3:$U$3),0))*GRID!$P$36*(1-GRID!$P$37),0))</f>
        <v>38316</v>
      </c>
      <c r="K230" s="57" t="s">
        <v>119</v>
      </c>
      <c r="L230" s="57" t="s">
        <v>119</v>
      </c>
      <c r="M230" s="8">
        <f t="array" ref="M230">IF($I$2="Тариф для жителей ЮФО",
INDEX(GRID!$B$4:$U$15,MATCH($M$7,GRID!$A$4:$A$15,0),MATCH(1,($U$2=GRID!$B$1:$U$1)*(КАЛЕНДАРЬ!AM17=GRID!$B$3:$U$3),0))*GRID!$P$36,
ROUNDUP(INDEX(GRID!$B$4:$U$15,MATCH($M$7,GRID!$A$4:$A$15,0),MATCH(1,($U$2=GRID!$B$1:$U$1)*(КАЛЕНДАРЬ!AM17=GRID!$B$3:$U$3),0))*GRID!$P$36*(1-GRID!$P$37),0))</f>
        <v>56916</v>
      </c>
      <c r="N230" s="8">
        <f t="array" ref="N230">IF($I$2="Тариф для жителей ЮФО",
INDEX(GRID!$B$18:$U$29,MATCH($M$7,GRID!$A$18:$A$29,0),MATCH(1,($U$2=GRID!$B$1:$U$1)*(КАЛЕНДАРЬ!AM17=GRID!$B$3:$U$3),0))*GRID!$P$36,
ROUNDUP(INDEX(GRID!$B$18:$U$29,MATCH($M$7,GRID!$A$18:$A$29,0),MATCH(1,($U$2=GRID!$B$1:$U$1)*(КАЛЕНДАРЬ!AM17=GRID!$B$3:$U$3),0))*GRID!$P$36*(1-GRID!$P$37),0))</f>
        <v>61566</v>
      </c>
      <c r="O230" s="57" t="s">
        <v>119</v>
      </c>
      <c r="P230" s="8">
        <f t="array" ref="P230">IF($I$2="Тариф для жителей ЮФО",
INDEX(GRID!$B$18:$U$29,MATCH($P$7,GRID!$A$18:$A$29,0),MATCH(1,($U$2=GRID!$B$1:$U$1)*(КАЛЕНДАРЬ!AM17=GRID!$B$3:$U$3),0))*GRID!$P$36,
ROUNDUP(INDEX(GRID!$B$18:$U$29,MATCH($P$7,GRID!$A$18:$A$29,0),MATCH(1,($U$2=GRID!$B$1:$U$1)*(КАЛЕНДАРЬ!AM17=GRID!$B$3:$U$3),0))*GRID!$P$36*(1-GRID!$P$37),0))</f>
        <v>124992</v>
      </c>
      <c r="Q230" s="57" t="s">
        <v>119</v>
      </c>
      <c r="R230" s="57" t="s">
        <v>119</v>
      </c>
      <c r="S230" s="57" t="s">
        <v>119</v>
      </c>
      <c r="T230" s="57" t="s">
        <v>119</v>
      </c>
    </row>
    <row r="231" spans="1:20">
      <c r="A231" s="148" t="s">
        <v>15</v>
      </c>
      <c r="B231" s="149">
        <v>15</v>
      </c>
      <c r="C231" s="8" cm="1">
        <f t="array" ref="C231">IF($I$2="Тариф для жителей ЮФО",
INDEX(GRID!$B$4:$U$15,MATCH($C$7,GRID!$A$4:$A$15,0),MATCH(1,($U$2=GRID!$B$1:$U$1)*(КАЛЕНДАРЬ!AM18=GRID!$B$3:$U$3),0))*GRID!$P$36,
ROUNDUP(INDEX(GRID!$B$4:$U$15,MATCH($C$7,GRID!$A$4:$A$15,0),MATCH(1,($U$2=GRID!$B$1:$U$1)*(КАЛЕНДАРЬ!AM18=GRID!$B$3:$U$3),0))*GRID!$P$36*(1-GRID!$P$37),0))</f>
        <v>20925</v>
      </c>
      <c r="D231" s="8" cm="1">
        <f t="array" ref="D231">IF($I$2="Тариф для жителей ЮФО",
INDEX(GRID!$B$18:$U$29,MATCH($C$7,GRID!$A$18:$A$29,0),MATCH(1,($U$2=GRID!$B$1:$U$1)*(КАЛЕНДАРЬ!AM18=GRID!$B$3:$U$3),0))*GRID!$P$36,
ROUNDUP(INDEX(GRID!$B$18:$U$29,MATCH($C$7,GRID!$A$18:$A$29,0),MATCH(1,($U$2=GRID!$B$1:$U$1)*(КАЛЕНДАРЬ!AM18=GRID!$B$3:$U$3),0))*GRID!$P$36*(1-GRID!$P$37),0))</f>
        <v>25575</v>
      </c>
      <c r="E231" s="8" cm="1">
        <f t="array" ref="E231">IF($I$2="Тариф для жителей ЮФО",
INDEX(GRID!$B$4:$U$15,MATCH($E$7,GRID!$A$4:$A$15,0),MATCH(1,($U$2=GRID!$B$1:$U$1)*(КАЛЕНДАРЬ!AM18=GRID!$B$3:$U$3),0))*GRID!$P$36,
ROUNDUP(INDEX(GRID!$B$4:$U$15,MATCH($E$7,GRID!$A$4:$A$15,0),MATCH(1,($U$2=GRID!$B$1:$U$1)*(КАЛЕНДАРЬ!AM18=GRID!$B$3:$U$3),0))*GRID!$P$36*(1-GRID!$P$37),0))</f>
        <v>25296</v>
      </c>
      <c r="F231" s="8">
        <f t="array" ref="F231">IF($I$2="Тариф для жителей ЮФО",
INDEX(GRID!$B$18:$U$29,MATCH($E$7,GRID!$A$18:$A$29,0),MATCH(1,($U$2=GRID!$B$1:$U$1)*(КАЛЕНДАРЬ!AM18=GRID!$B$3:$U$3),0))*GRID!$P$36,
ROUNDUP(INDEX(GRID!$B$18:$U$29,MATCH($E$7,GRID!$A$18:$A$29,0),MATCH(1,($U$2=GRID!$B$1:$U$1)*(КАЛЕНДАРЬ!AM18=GRID!$B$3:$U$3),0))*GRID!$P$36*(1-GRID!$P$37),0))</f>
        <v>29946</v>
      </c>
      <c r="G231" s="57" t="s">
        <v>119</v>
      </c>
      <c r="H231" s="57" t="s">
        <v>119</v>
      </c>
      <c r="I231" s="8">
        <f t="array" ref="I231">IF($I$2="Тариф для жителей ЮФО",
INDEX(GRID!$B$4:$U$15,MATCH($I$7,GRID!$A$4:$A$15,0),MATCH(1,($U$2=GRID!$B$1:$U$1)*(КАЛЕНДАРЬ!AM18=GRID!$B$3:$U$3),0))*GRID!$P$36,
ROUNDUP(INDEX(GRID!$B$4:$U$15,MATCH($I$7,GRID!$A$4:$A$15,0),MATCH(1,($U$2=GRID!$B$1:$U$1)*(КАЛЕНДАРЬ!AM18=GRID!$B$3:$U$3),0))*GRID!$P$36*(1-GRID!$P$37),0))</f>
        <v>33666</v>
      </c>
      <c r="J231" s="8">
        <f t="array" ref="J231">IF($I$2="Тариф для жителей ЮФО",
INDEX(GRID!$B$18:$U$29,MATCH($I$7,GRID!$A$18:$A$29,0),MATCH(1,($U$2=GRID!$B$1:$U$1)*(КАЛЕНДАРЬ!AM18=GRID!$B$3:$U$3),0))*GRID!$P$36,
ROUNDUP(INDEX(GRID!$B$18:$U$29,MATCH($I$7,GRID!$A$18:$A$29,0),MATCH(1,($U$2=GRID!$B$1:$U$1)*(КАЛЕНДАРЬ!AM18=GRID!$B$3:$U$3),0))*GRID!$P$36*(1-GRID!$P$37),0))</f>
        <v>38316</v>
      </c>
      <c r="K231" s="57" t="s">
        <v>119</v>
      </c>
      <c r="L231" s="57" t="s">
        <v>119</v>
      </c>
      <c r="M231" s="8">
        <f t="array" ref="M231">IF($I$2="Тариф для жителей ЮФО",
INDEX(GRID!$B$4:$U$15,MATCH($M$7,GRID!$A$4:$A$15,0),MATCH(1,($U$2=GRID!$B$1:$U$1)*(КАЛЕНДАРЬ!AM18=GRID!$B$3:$U$3),0))*GRID!$P$36,
ROUNDUP(INDEX(GRID!$B$4:$U$15,MATCH($M$7,GRID!$A$4:$A$15,0),MATCH(1,($U$2=GRID!$B$1:$U$1)*(КАЛЕНДАРЬ!AM18=GRID!$B$3:$U$3),0))*GRID!$P$36*(1-GRID!$P$37),0))</f>
        <v>56916</v>
      </c>
      <c r="N231" s="8">
        <f t="array" ref="N231">IF($I$2="Тариф для жителей ЮФО",
INDEX(GRID!$B$18:$U$29,MATCH($M$7,GRID!$A$18:$A$29,0),MATCH(1,($U$2=GRID!$B$1:$U$1)*(КАЛЕНДАРЬ!AM18=GRID!$B$3:$U$3),0))*GRID!$P$36,
ROUNDUP(INDEX(GRID!$B$18:$U$29,MATCH($M$7,GRID!$A$18:$A$29,0),MATCH(1,($U$2=GRID!$B$1:$U$1)*(КАЛЕНДАРЬ!AM18=GRID!$B$3:$U$3),0))*GRID!$P$36*(1-GRID!$P$37),0))</f>
        <v>61566</v>
      </c>
      <c r="O231" s="57" t="s">
        <v>119</v>
      </c>
      <c r="P231" s="8">
        <f t="array" ref="P231">IF($I$2="Тариф для жителей ЮФО",
INDEX(GRID!$B$18:$U$29,MATCH($P$7,GRID!$A$18:$A$29,0),MATCH(1,($U$2=GRID!$B$1:$U$1)*(КАЛЕНДАРЬ!AM18=GRID!$B$3:$U$3),0))*GRID!$P$36,
ROUNDUP(INDEX(GRID!$B$18:$U$29,MATCH($P$7,GRID!$A$18:$A$29,0),MATCH(1,($U$2=GRID!$B$1:$U$1)*(КАЛЕНДАРЬ!AM18=GRID!$B$3:$U$3),0))*GRID!$P$36*(1-GRID!$P$37),0))</f>
        <v>124992</v>
      </c>
      <c r="Q231" s="57" t="s">
        <v>119</v>
      </c>
      <c r="R231" s="57" t="s">
        <v>119</v>
      </c>
      <c r="S231" s="57" t="s">
        <v>119</v>
      </c>
      <c r="T231" s="57" t="s">
        <v>119</v>
      </c>
    </row>
    <row r="232" spans="1:20">
      <c r="A232" s="148" t="s">
        <v>16</v>
      </c>
      <c r="B232" s="149">
        <v>16</v>
      </c>
      <c r="C232" s="8" cm="1">
        <f t="array" ref="C232">IF($I$2="Тариф для жителей ЮФО",
INDEX(GRID!$B$4:$U$15,MATCH($C$7,GRID!$A$4:$A$15,0),MATCH(1,($U$2=GRID!$B$1:$U$1)*(КАЛЕНДАРЬ!AM19=GRID!$B$3:$U$3),0))*GRID!$P$36,
ROUNDUP(INDEX(GRID!$B$4:$U$15,MATCH($C$7,GRID!$A$4:$A$15,0),MATCH(1,($U$2=GRID!$B$1:$U$1)*(КАЛЕНДАРЬ!AM19=GRID!$B$3:$U$3),0))*GRID!$P$36*(1-GRID!$P$37),0))</f>
        <v>23250</v>
      </c>
      <c r="D232" s="8" cm="1">
        <f t="array" ref="D232">IF($I$2="Тариф для жителей ЮФО",
INDEX(GRID!$B$18:$U$29,MATCH($C$7,GRID!$A$18:$A$29,0),MATCH(1,($U$2=GRID!$B$1:$U$1)*(КАЛЕНДАРЬ!AM19=GRID!$B$3:$U$3),0))*GRID!$P$36,
ROUNDUP(INDEX(GRID!$B$18:$U$29,MATCH($C$7,GRID!$A$18:$A$29,0),MATCH(1,($U$2=GRID!$B$1:$U$1)*(КАЛЕНДАРЬ!AM19=GRID!$B$3:$U$3),0))*GRID!$P$36*(1-GRID!$P$37),0))</f>
        <v>27900</v>
      </c>
      <c r="E232" s="8" cm="1">
        <f t="array" ref="E232">IF($I$2="Тариф для жителей ЮФО",
INDEX(GRID!$B$4:$U$15,MATCH($E$7,GRID!$A$4:$A$15,0),MATCH(1,($U$2=GRID!$B$1:$U$1)*(КАЛЕНДАРЬ!AM19=GRID!$B$3:$U$3),0))*GRID!$P$36,
ROUNDUP(INDEX(GRID!$B$4:$U$15,MATCH($E$7,GRID!$A$4:$A$15,0),MATCH(1,($U$2=GRID!$B$1:$U$1)*(КАЛЕНДАРЬ!AM19=GRID!$B$3:$U$3),0))*GRID!$P$36*(1-GRID!$P$37),0))</f>
        <v>27900</v>
      </c>
      <c r="F232" s="8">
        <f t="array" ref="F232">IF($I$2="Тариф для жителей ЮФО",
INDEX(GRID!$B$18:$U$29,MATCH($E$7,GRID!$A$18:$A$29,0),MATCH(1,($U$2=GRID!$B$1:$U$1)*(КАЛЕНДАРЬ!AM19=GRID!$B$3:$U$3),0))*GRID!$P$36,
ROUNDUP(INDEX(GRID!$B$18:$U$29,MATCH($E$7,GRID!$A$18:$A$29,0),MATCH(1,($U$2=GRID!$B$1:$U$1)*(КАЛЕНДАРЬ!AM19=GRID!$B$3:$U$3),0))*GRID!$P$36*(1-GRID!$P$37),0))</f>
        <v>32550</v>
      </c>
      <c r="G232" s="57" t="s">
        <v>119</v>
      </c>
      <c r="H232" s="57" t="s">
        <v>119</v>
      </c>
      <c r="I232" s="8">
        <f t="array" ref="I232">IF($I$2="Тариф для жителей ЮФО",
INDEX(GRID!$B$4:$U$15,MATCH($I$7,GRID!$A$4:$A$15,0),MATCH(1,($U$2=GRID!$B$1:$U$1)*(КАЛЕНДАРЬ!AM19=GRID!$B$3:$U$3),0))*GRID!$P$36,
ROUNDUP(INDEX(GRID!$B$4:$U$15,MATCH($I$7,GRID!$A$4:$A$15,0),MATCH(1,($U$2=GRID!$B$1:$U$1)*(КАЛЕНДАРЬ!AM19=GRID!$B$3:$U$3),0))*GRID!$P$36*(1-GRID!$P$37),0))</f>
        <v>36921</v>
      </c>
      <c r="J232" s="8">
        <f t="array" ref="J232">IF($I$2="Тариф для жителей ЮФО",
INDEX(GRID!$B$18:$U$29,MATCH($I$7,GRID!$A$18:$A$29,0),MATCH(1,($U$2=GRID!$B$1:$U$1)*(КАЛЕНДАРЬ!AM19=GRID!$B$3:$U$3),0))*GRID!$P$36,
ROUNDUP(INDEX(GRID!$B$18:$U$29,MATCH($I$7,GRID!$A$18:$A$29,0),MATCH(1,($U$2=GRID!$B$1:$U$1)*(КАЛЕНДАРЬ!AM19=GRID!$B$3:$U$3),0))*GRID!$P$36*(1-GRID!$P$37),0))</f>
        <v>41571</v>
      </c>
      <c r="K232" s="57" t="s">
        <v>119</v>
      </c>
      <c r="L232" s="57" t="s">
        <v>119</v>
      </c>
      <c r="M232" s="8">
        <f t="array" ref="M232">IF($I$2="Тариф для жителей ЮФО",
INDEX(GRID!$B$4:$U$15,MATCH($M$7,GRID!$A$4:$A$15,0),MATCH(1,($U$2=GRID!$B$1:$U$1)*(КАЛЕНДАРЬ!AM19=GRID!$B$3:$U$3),0))*GRID!$P$36,
ROUNDUP(INDEX(GRID!$B$4:$U$15,MATCH($M$7,GRID!$A$4:$A$15,0),MATCH(1,($U$2=GRID!$B$1:$U$1)*(КАЛЕНДАРЬ!AM19=GRID!$B$3:$U$3),0))*GRID!$P$36*(1-GRID!$P$37),0))</f>
        <v>60636</v>
      </c>
      <c r="N232" s="8">
        <f t="array" ref="N232">IF($I$2="Тариф для жителей ЮФО",
INDEX(GRID!$B$18:$U$29,MATCH($M$7,GRID!$A$18:$A$29,0),MATCH(1,($U$2=GRID!$B$1:$U$1)*(КАЛЕНДАРЬ!AM19=GRID!$B$3:$U$3),0))*GRID!$P$36,
ROUNDUP(INDEX(GRID!$B$18:$U$29,MATCH($M$7,GRID!$A$18:$A$29,0),MATCH(1,($U$2=GRID!$B$1:$U$1)*(КАЛЕНДАРЬ!AM19=GRID!$B$3:$U$3),0))*GRID!$P$36*(1-GRID!$P$37),0))</f>
        <v>65286</v>
      </c>
      <c r="O232" s="57" t="s">
        <v>119</v>
      </c>
      <c r="P232" s="8">
        <f t="array" ref="P232">IF($I$2="Тариф для жителей ЮФО",
INDEX(GRID!$B$18:$U$29,MATCH($P$7,GRID!$A$18:$A$29,0),MATCH(1,($U$2=GRID!$B$1:$U$1)*(КАЛЕНДАРЬ!AM19=GRID!$B$3:$U$3),0))*GRID!$P$36,
ROUNDUP(INDEX(GRID!$B$18:$U$29,MATCH($P$7,GRID!$A$18:$A$29,0),MATCH(1,($U$2=GRID!$B$1:$U$1)*(КАЛЕНДАРЬ!AM19=GRID!$B$3:$U$3),0))*GRID!$P$36*(1-GRID!$P$37),0))</f>
        <v>129921</v>
      </c>
      <c r="Q232" s="57" t="s">
        <v>119</v>
      </c>
      <c r="R232" s="57" t="s">
        <v>119</v>
      </c>
      <c r="S232" s="57" t="s">
        <v>119</v>
      </c>
      <c r="T232" s="57" t="s">
        <v>119</v>
      </c>
    </row>
    <row r="233" spans="1:20">
      <c r="A233" s="148" t="s">
        <v>17</v>
      </c>
      <c r="B233" s="149">
        <v>17</v>
      </c>
      <c r="C233" s="8" cm="1">
        <f t="array" ref="C233">IF($I$2="Тариф для жителей ЮФО",
INDEX(GRID!$B$4:$U$15,MATCH($C$7,GRID!$A$4:$A$15,0),MATCH(1,($U$2=GRID!$B$1:$U$1)*(КАЛЕНДАРЬ!AM20=GRID!$B$3:$U$3),0))*GRID!$P$36,
ROUNDUP(INDEX(GRID!$B$4:$U$15,MATCH($C$7,GRID!$A$4:$A$15,0),MATCH(1,($U$2=GRID!$B$1:$U$1)*(КАЛЕНДАРЬ!AM20=GRID!$B$3:$U$3),0))*GRID!$P$36*(1-GRID!$P$37),0))</f>
        <v>23250</v>
      </c>
      <c r="D233" s="8" cm="1">
        <f t="array" ref="D233">IF($I$2="Тариф для жителей ЮФО",
INDEX(GRID!$B$18:$U$29,MATCH($C$7,GRID!$A$18:$A$29,0),MATCH(1,($U$2=GRID!$B$1:$U$1)*(КАЛЕНДАРЬ!AM20=GRID!$B$3:$U$3),0))*GRID!$P$36,
ROUNDUP(INDEX(GRID!$B$18:$U$29,MATCH($C$7,GRID!$A$18:$A$29,0),MATCH(1,($U$2=GRID!$B$1:$U$1)*(КАЛЕНДАРЬ!AM20=GRID!$B$3:$U$3),0))*GRID!$P$36*(1-GRID!$P$37),0))</f>
        <v>27900</v>
      </c>
      <c r="E233" s="8" cm="1">
        <f t="array" ref="E233">IF($I$2="Тариф для жителей ЮФО",
INDEX(GRID!$B$4:$U$15,MATCH($E$7,GRID!$A$4:$A$15,0),MATCH(1,($U$2=GRID!$B$1:$U$1)*(КАЛЕНДАРЬ!AM20=GRID!$B$3:$U$3),0))*GRID!$P$36,
ROUNDUP(INDEX(GRID!$B$4:$U$15,MATCH($E$7,GRID!$A$4:$A$15,0),MATCH(1,($U$2=GRID!$B$1:$U$1)*(КАЛЕНДАРЬ!AM20=GRID!$B$3:$U$3),0))*GRID!$P$36*(1-GRID!$P$37),0))</f>
        <v>27900</v>
      </c>
      <c r="F233" s="8">
        <f t="array" ref="F233">IF($I$2="Тариф для жителей ЮФО",
INDEX(GRID!$B$18:$U$29,MATCH($E$7,GRID!$A$18:$A$29,0),MATCH(1,($U$2=GRID!$B$1:$U$1)*(КАЛЕНДАРЬ!AM20=GRID!$B$3:$U$3),0))*GRID!$P$36,
ROUNDUP(INDEX(GRID!$B$18:$U$29,MATCH($E$7,GRID!$A$18:$A$29,0),MATCH(1,($U$2=GRID!$B$1:$U$1)*(КАЛЕНДАРЬ!AM20=GRID!$B$3:$U$3),0))*GRID!$P$36*(1-GRID!$P$37),0))</f>
        <v>32550</v>
      </c>
      <c r="G233" s="57" t="s">
        <v>119</v>
      </c>
      <c r="H233" s="57" t="s">
        <v>119</v>
      </c>
      <c r="I233" s="8">
        <f t="array" ref="I233">IF($I$2="Тариф для жителей ЮФО",
INDEX(GRID!$B$4:$U$15,MATCH($I$7,GRID!$A$4:$A$15,0),MATCH(1,($U$2=GRID!$B$1:$U$1)*(КАЛЕНДАРЬ!AM20=GRID!$B$3:$U$3),0))*GRID!$P$36,
ROUNDUP(INDEX(GRID!$B$4:$U$15,MATCH($I$7,GRID!$A$4:$A$15,0),MATCH(1,($U$2=GRID!$B$1:$U$1)*(КАЛЕНДАРЬ!AM20=GRID!$B$3:$U$3),0))*GRID!$P$36*(1-GRID!$P$37),0))</f>
        <v>36921</v>
      </c>
      <c r="J233" s="8">
        <f t="array" ref="J233">IF($I$2="Тариф для жителей ЮФО",
INDEX(GRID!$B$18:$U$29,MATCH($I$7,GRID!$A$18:$A$29,0),MATCH(1,($U$2=GRID!$B$1:$U$1)*(КАЛЕНДАРЬ!AM20=GRID!$B$3:$U$3),0))*GRID!$P$36,
ROUNDUP(INDEX(GRID!$B$18:$U$29,MATCH($I$7,GRID!$A$18:$A$29,0),MATCH(1,($U$2=GRID!$B$1:$U$1)*(КАЛЕНДАРЬ!AM20=GRID!$B$3:$U$3),0))*GRID!$P$36*(1-GRID!$P$37),0))</f>
        <v>41571</v>
      </c>
      <c r="K233" s="57" t="s">
        <v>119</v>
      </c>
      <c r="L233" s="57" t="s">
        <v>119</v>
      </c>
      <c r="M233" s="8">
        <f t="array" ref="M233">IF($I$2="Тариф для жителей ЮФО",
INDEX(GRID!$B$4:$U$15,MATCH($M$7,GRID!$A$4:$A$15,0),MATCH(1,($U$2=GRID!$B$1:$U$1)*(КАЛЕНДАРЬ!AM20=GRID!$B$3:$U$3),0))*GRID!$P$36,
ROUNDUP(INDEX(GRID!$B$4:$U$15,MATCH($M$7,GRID!$A$4:$A$15,0),MATCH(1,($U$2=GRID!$B$1:$U$1)*(КАЛЕНДАРЬ!AM20=GRID!$B$3:$U$3),0))*GRID!$P$36*(1-GRID!$P$37),0))</f>
        <v>60636</v>
      </c>
      <c r="N233" s="8">
        <f t="array" ref="N233">IF($I$2="Тариф для жителей ЮФО",
INDEX(GRID!$B$18:$U$29,MATCH($M$7,GRID!$A$18:$A$29,0),MATCH(1,($U$2=GRID!$B$1:$U$1)*(КАЛЕНДАРЬ!AM20=GRID!$B$3:$U$3),0))*GRID!$P$36,
ROUNDUP(INDEX(GRID!$B$18:$U$29,MATCH($M$7,GRID!$A$18:$A$29,0),MATCH(1,($U$2=GRID!$B$1:$U$1)*(КАЛЕНДАРЬ!AM20=GRID!$B$3:$U$3),0))*GRID!$P$36*(1-GRID!$P$37),0))</f>
        <v>65286</v>
      </c>
      <c r="O233" s="57" t="s">
        <v>119</v>
      </c>
      <c r="P233" s="8">
        <f t="array" ref="P233">IF($I$2="Тариф для жителей ЮФО",
INDEX(GRID!$B$18:$U$29,MATCH($P$7,GRID!$A$18:$A$29,0),MATCH(1,($U$2=GRID!$B$1:$U$1)*(КАЛЕНДАРЬ!AM20=GRID!$B$3:$U$3),0))*GRID!$P$36,
ROUNDUP(INDEX(GRID!$B$18:$U$29,MATCH($P$7,GRID!$A$18:$A$29,0),MATCH(1,($U$2=GRID!$B$1:$U$1)*(КАЛЕНДАРЬ!AM20=GRID!$B$3:$U$3),0))*GRID!$P$36*(1-GRID!$P$37),0))</f>
        <v>129921</v>
      </c>
      <c r="Q233" s="57" t="s">
        <v>119</v>
      </c>
      <c r="R233" s="57" t="s">
        <v>119</v>
      </c>
      <c r="S233" s="57" t="s">
        <v>119</v>
      </c>
      <c r="T233" s="57" t="s">
        <v>119</v>
      </c>
    </row>
    <row r="234" spans="1:20">
      <c r="A234" s="148" t="s">
        <v>11</v>
      </c>
      <c r="B234" s="149">
        <v>18</v>
      </c>
      <c r="C234" s="8" cm="1">
        <f t="array" ref="C234">IF($I$2="Тариф для жителей ЮФО",
INDEX(GRID!$B$4:$U$15,MATCH($C$7,GRID!$A$4:$A$15,0),MATCH(1,($U$2=GRID!$B$1:$U$1)*(КАЛЕНДАРЬ!AM21=GRID!$B$3:$U$3),0))*GRID!$P$36,
ROUNDUP(INDEX(GRID!$B$4:$U$15,MATCH($C$7,GRID!$A$4:$A$15,0),MATCH(1,($U$2=GRID!$B$1:$U$1)*(КАЛЕНДАРЬ!AM21=GRID!$B$3:$U$3),0))*GRID!$P$36*(1-GRID!$P$37),0))</f>
        <v>20925</v>
      </c>
      <c r="D234" s="8" cm="1">
        <f t="array" ref="D234">IF($I$2="Тариф для жителей ЮФО",
INDEX(GRID!$B$18:$U$29,MATCH($C$7,GRID!$A$18:$A$29,0),MATCH(1,($U$2=GRID!$B$1:$U$1)*(КАЛЕНДАРЬ!AM21=GRID!$B$3:$U$3),0))*GRID!$P$36,
ROUNDUP(INDEX(GRID!$B$18:$U$29,MATCH($C$7,GRID!$A$18:$A$29,0),MATCH(1,($U$2=GRID!$B$1:$U$1)*(КАЛЕНДАРЬ!AM21=GRID!$B$3:$U$3),0))*GRID!$P$36*(1-GRID!$P$37),0))</f>
        <v>25575</v>
      </c>
      <c r="E234" s="8" cm="1">
        <f t="array" ref="E234">IF($I$2="Тариф для жителей ЮФО",
INDEX(GRID!$B$4:$U$15,MATCH($E$7,GRID!$A$4:$A$15,0),MATCH(1,($U$2=GRID!$B$1:$U$1)*(КАЛЕНДАРЬ!AM21=GRID!$B$3:$U$3),0))*GRID!$P$36,
ROUNDUP(INDEX(GRID!$B$4:$U$15,MATCH($E$7,GRID!$A$4:$A$15,0),MATCH(1,($U$2=GRID!$B$1:$U$1)*(КАЛЕНДАРЬ!AM21=GRID!$B$3:$U$3),0))*GRID!$P$36*(1-GRID!$P$37),0))</f>
        <v>25296</v>
      </c>
      <c r="F234" s="8">
        <f t="array" ref="F234">IF($I$2="Тариф для жителей ЮФО",
INDEX(GRID!$B$18:$U$29,MATCH($E$7,GRID!$A$18:$A$29,0),MATCH(1,($U$2=GRID!$B$1:$U$1)*(КАЛЕНДАРЬ!AM21=GRID!$B$3:$U$3),0))*GRID!$P$36,
ROUNDUP(INDEX(GRID!$B$18:$U$29,MATCH($E$7,GRID!$A$18:$A$29,0),MATCH(1,($U$2=GRID!$B$1:$U$1)*(КАЛЕНДАРЬ!AM21=GRID!$B$3:$U$3),0))*GRID!$P$36*(1-GRID!$P$37),0))</f>
        <v>29946</v>
      </c>
      <c r="G234" s="57" t="s">
        <v>119</v>
      </c>
      <c r="H234" s="57" t="s">
        <v>119</v>
      </c>
      <c r="I234" s="8">
        <f t="array" ref="I234">IF($I$2="Тариф для жителей ЮФО",
INDEX(GRID!$B$4:$U$15,MATCH($I$7,GRID!$A$4:$A$15,0),MATCH(1,($U$2=GRID!$B$1:$U$1)*(КАЛЕНДАРЬ!AM21=GRID!$B$3:$U$3),0))*GRID!$P$36,
ROUNDUP(INDEX(GRID!$B$4:$U$15,MATCH($I$7,GRID!$A$4:$A$15,0),MATCH(1,($U$2=GRID!$B$1:$U$1)*(КАЛЕНДАРЬ!AM21=GRID!$B$3:$U$3),0))*GRID!$P$36*(1-GRID!$P$37),0))</f>
        <v>33666</v>
      </c>
      <c r="J234" s="8">
        <f t="array" ref="J234">IF($I$2="Тариф для жителей ЮФО",
INDEX(GRID!$B$18:$U$29,MATCH($I$7,GRID!$A$18:$A$29,0),MATCH(1,($U$2=GRID!$B$1:$U$1)*(КАЛЕНДАРЬ!AM21=GRID!$B$3:$U$3),0))*GRID!$P$36,
ROUNDUP(INDEX(GRID!$B$18:$U$29,MATCH($I$7,GRID!$A$18:$A$29,0),MATCH(1,($U$2=GRID!$B$1:$U$1)*(КАЛЕНДАРЬ!AM21=GRID!$B$3:$U$3),0))*GRID!$P$36*(1-GRID!$P$37),0))</f>
        <v>38316</v>
      </c>
      <c r="K234" s="57" t="s">
        <v>119</v>
      </c>
      <c r="L234" s="57" t="s">
        <v>119</v>
      </c>
      <c r="M234" s="8">
        <f t="array" ref="M234">IF($I$2="Тариф для жителей ЮФО",
INDEX(GRID!$B$4:$U$15,MATCH($M$7,GRID!$A$4:$A$15,0),MATCH(1,($U$2=GRID!$B$1:$U$1)*(КАЛЕНДАРЬ!AM21=GRID!$B$3:$U$3),0))*GRID!$P$36,
ROUNDUP(INDEX(GRID!$B$4:$U$15,MATCH($M$7,GRID!$A$4:$A$15,0),MATCH(1,($U$2=GRID!$B$1:$U$1)*(КАЛЕНДАРЬ!AM21=GRID!$B$3:$U$3),0))*GRID!$P$36*(1-GRID!$P$37),0))</f>
        <v>56916</v>
      </c>
      <c r="N234" s="8">
        <f t="array" ref="N234">IF($I$2="Тариф для жителей ЮФО",
INDEX(GRID!$B$18:$U$29,MATCH($M$7,GRID!$A$18:$A$29,0),MATCH(1,($U$2=GRID!$B$1:$U$1)*(КАЛЕНДАРЬ!AM21=GRID!$B$3:$U$3),0))*GRID!$P$36,
ROUNDUP(INDEX(GRID!$B$18:$U$29,MATCH($M$7,GRID!$A$18:$A$29,0),MATCH(1,($U$2=GRID!$B$1:$U$1)*(КАЛЕНДАРЬ!AM21=GRID!$B$3:$U$3),0))*GRID!$P$36*(1-GRID!$P$37),0))</f>
        <v>61566</v>
      </c>
      <c r="O234" s="57" t="s">
        <v>119</v>
      </c>
      <c r="P234" s="8">
        <f t="array" ref="P234">IF($I$2="Тариф для жителей ЮФО",
INDEX(GRID!$B$18:$U$29,MATCH($P$7,GRID!$A$18:$A$29,0),MATCH(1,($U$2=GRID!$B$1:$U$1)*(КАЛЕНДАРЬ!AM21=GRID!$B$3:$U$3),0))*GRID!$P$36,
ROUNDUP(INDEX(GRID!$B$18:$U$29,MATCH($P$7,GRID!$A$18:$A$29,0),MATCH(1,($U$2=GRID!$B$1:$U$1)*(КАЛЕНДАРЬ!AM21=GRID!$B$3:$U$3),0))*GRID!$P$36*(1-GRID!$P$37),0))</f>
        <v>124992</v>
      </c>
      <c r="Q234" s="57" t="s">
        <v>119</v>
      </c>
      <c r="R234" s="57" t="s">
        <v>119</v>
      </c>
      <c r="S234" s="57" t="s">
        <v>119</v>
      </c>
      <c r="T234" s="57" t="s">
        <v>119</v>
      </c>
    </row>
    <row r="235" spans="1:20">
      <c r="A235" s="148" t="s">
        <v>12</v>
      </c>
      <c r="B235" s="149">
        <v>19</v>
      </c>
      <c r="C235" s="8" cm="1">
        <f t="array" ref="C235">IF($I$2="Тариф для жителей ЮФО",
INDEX(GRID!$B$4:$U$15,MATCH($C$7,GRID!$A$4:$A$15,0),MATCH(1,($U$2=GRID!$B$1:$U$1)*(КАЛЕНДАРЬ!AM22=GRID!$B$3:$U$3),0))*GRID!$P$36,
ROUNDUP(INDEX(GRID!$B$4:$U$15,MATCH($C$7,GRID!$A$4:$A$15,0),MATCH(1,($U$2=GRID!$B$1:$U$1)*(КАЛЕНДАРЬ!AM22=GRID!$B$3:$U$3),0))*GRID!$P$36*(1-GRID!$P$37),0))</f>
        <v>20925</v>
      </c>
      <c r="D235" s="8" cm="1">
        <f t="array" ref="D235">IF($I$2="Тариф для жителей ЮФО",
INDEX(GRID!$B$18:$U$29,MATCH($C$7,GRID!$A$18:$A$29,0),MATCH(1,($U$2=GRID!$B$1:$U$1)*(КАЛЕНДАРЬ!AM22=GRID!$B$3:$U$3),0))*GRID!$P$36,
ROUNDUP(INDEX(GRID!$B$18:$U$29,MATCH($C$7,GRID!$A$18:$A$29,0),MATCH(1,($U$2=GRID!$B$1:$U$1)*(КАЛЕНДАРЬ!AM22=GRID!$B$3:$U$3),0))*GRID!$P$36*(1-GRID!$P$37),0))</f>
        <v>25575</v>
      </c>
      <c r="E235" s="8" cm="1">
        <f t="array" ref="E235">IF($I$2="Тариф для жителей ЮФО",
INDEX(GRID!$B$4:$U$15,MATCH($E$7,GRID!$A$4:$A$15,0),MATCH(1,($U$2=GRID!$B$1:$U$1)*(КАЛЕНДАРЬ!AM22=GRID!$B$3:$U$3),0))*GRID!$P$36,
ROUNDUP(INDEX(GRID!$B$4:$U$15,MATCH($E$7,GRID!$A$4:$A$15,0),MATCH(1,($U$2=GRID!$B$1:$U$1)*(КАЛЕНДАРЬ!AM22=GRID!$B$3:$U$3),0))*GRID!$P$36*(1-GRID!$P$37),0))</f>
        <v>25296</v>
      </c>
      <c r="F235" s="8">
        <f t="array" ref="F235">IF($I$2="Тариф для жителей ЮФО",
INDEX(GRID!$B$18:$U$29,MATCH($E$7,GRID!$A$18:$A$29,0),MATCH(1,($U$2=GRID!$B$1:$U$1)*(КАЛЕНДАРЬ!AM22=GRID!$B$3:$U$3),0))*GRID!$P$36,
ROUNDUP(INDEX(GRID!$B$18:$U$29,MATCH($E$7,GRID!$A$18:$A$29,0),MATCH(1,($U$2=GRID!$B$1:$U$1)*(КАЛЕНДАРЬ!AM22=GRID!$B$3:$U$3),0))*GRID!$P$36*(1-GRID!$P$37),0))</f>
        <v>29946</v>
      </c>
      <c r="G235" s="57" t="s">
        <v>119</v>
      </c>
      <c r="H235" s="57" t="s">
        <v>119</v>
      </c>
      <c r="I235" s="8">
        <f t="array" ref="I235">IF($I$2="Тариф для жителей ЮФО",
INDEX(GRID!$B$4:$U$15,MATCH($I$7,GRID!$A$4:$A$15,0),MATCH(1,($U$2=GRID!$B$1:$U$1)*(КАЛЕНДАРЬ!AM22=GRID!$B$3:$U$3),0))*GRID!$P$36,
ROUNDUP(INDEX(GRID!$B$4:$U$15,MATCH($I$7,GRID!$A$4:$A$15,0),MATCH(1,($U$2=GRID!$B$1:$U$1)*(КАЛЕНДАРЬ!AM22=GRID!$B$3:$U$3),0))*GRID!$P$36*(1-GRID!$P$37),0))</f>
        <v>33666</v>
      </c>
      <c r="J235" s="8">
        <f t="array" ref="J235">IF($I$2="Тариф для жителей ЮФО",
INDEX(GRID!$B$18:$U$29,MATCH($I$7,GRID!$A$18:$A$29,0),MATCH(1,($U$2=GRID!$B$1:$U$1)*(КАЛЕНДАРЬ!AM22=GRID!$B$3:$U$3),0))*GRID!$P$36,
ROUNDUP(INDEX(GRID!$B$18:$U$29,MATCH($I$7,GRID!$A$18:$A$29,0),MATCH(1,($U$2=GRID!$B$1:$U$1)*(КАЛЕНДАРЬ!AM22=GRID!$B$3:$U$3),0))*GRID!$P$36*(1-GRID!$P$37),0))</f>
        <v>38316</v>
      </c>
      <c r="K235" s="57" t="s">
        <v>119</v>
      </c>
      <c r="L235" s="57" t="s">
        <v>119</v>
      </c>
      <c r="M235" s="8">
        <f t="array" ref="M235">IF($I$2="Тариф для жителей ЮФО",
INDEX(GRID!$B$4:$U$15,MATCH($M$7,GRID!$A$4:$A$15,0),MATCH(1,($U$2=GRID!$B$1:$U$1)*(КАЛЕНДАРЬ!AM22=GRID!$B$3:$U$3),0))*GRID!$P$36,
ROUNDUP(INDEX(GRID!$B$4:$U$15,MATCH($M$7,GRID!$A$4:$A$15,0),MATCH(1,($U$2=GRID!$B$1:$U$1)*(КАЛЕНДАРЬ!AM22=GRID!$B$3:$U$3),0))*GRID!$P$36*(1-GRID!$P$37),0))</f>
        <v>56916</v>
      </c>
      <c r="N235" s="8">
        <f t="array" ref="N235">IF($I$2="Тариф для жителей ЮФО",
INDEX(GRID!$B$18:$U$29,MATCH($M$7,GRID!$A$18:$A$29,0),MATCH(1,($U$2=GRID!$B$1:$U$1)*(КАЛЕНДАРЬ!AM22=GRID!$B$3:$U$3),0))*GRID!$P$36,
ROUNDUP(INDEX(GRID!$B$18:$U$29,MATCH($M$7,GRID!$A$18:$A$29,0),MATCH(1,($U$2=GRID!$B$1:$U$1)*(КАЛЕНДАРЬ!AM22=GRID!$B$3:$U$3),0))*GRID!$P$36*(1-GRID!$P$37),0))</f>
        <v>61566</v>
      </c>
      <c r="O235" s="57" t="s">
        <v>119</v>
      </c>
      <c r="P235" s="8">
        <f t="array" ref="P235">IF($I$2="Тариф для жителей ЮФО",
INDEX(GRID!$B$18:$U$29,MATCH($P$7,GRID!$A$18:$A$29,0),MATCH(1,($U$2=GRID!$B$1:$U$1)*(КАЛЕНДАРЬ!AM22=GRID!$B$3:$U$3),0))*GRID!$P$36,
ROUNDUP(INDEX(GRID!$B$18:$U$29,MATCH($P$7,GRID!$A$18:$A$29,0),MATCH(1,($U$2=GRID!$B$1:$U$1)*(КАЛЕНДАРЬ!AM22=GRID!$B$3:$U$3),0))*GRID!$P$36*(1-GRID!$P$37),0))</f>
        <v>124992</v>
      </c>
      <c r="Q235" s="57" t="s">
        <v>119</v>
      </c>
      <c r="R235" s="57" t="s">
        <v>119</v>
      </c>
      <c r="S235" s="57" t="s">
        <v>119</v>
      </c>
      <c r="T235" s="57" t="s">
        <v>119</v>
      </c>
    </row>
    <row r="236" spans="1:20">
      <c r="A236" s="148" t="s">
        <v>13</v>
      </c>
      <c r="B236" s="149">
        <v>20</v>
      </c>
      <c r="C236" s="8" cm="1">
        <f t="array" ref="C236">IF($I$2="Тариф для жителей ЮФО",
INDEX(GRID!$B$4:$U$15,MATCH($C$7,GRID!$A$4:$A$15,0),MATCH(1,($U$2=GRID!$B$1:$U$1)*(КАЛЕНДАРЬ!AM23=GRID!$B$3:$U$3),0))*GRID!$P$36,
ROUNDUP(INDEX(GRID!$B$4:$U$15,MATCH($C$7,GRID!$A$4:$A$15,0),MATCH(1,($U$2=GRID!$B$1:$U$1)*(КАЛЕНДАРЬ!AM23=GRID!$B$3:$U$3),0))*GRID!$P$36*(1-GRID!$P$37),0))</f>
        <v>20925</v>
      </c>
      <c r="D236" s="8" cm="1">
        <f t="array" ref="D236">IF($I$2="Тариф для жителей ЮФО",
INDEX(GRID!$B$18:$U$29,MATCH($C$7,GRID!$A$18:$A$29,0),MATCH(1,($U$2=GRID!$B$1:$U$1)*(КАЛЕНДАРЬ!AM23=GRID!$B$3:$U$3),0))*GRID!$P$36,
ROUNDUP(INDEX(GRID!$B$18:$U$29,MATCH($C$7,GRID!$A$18:$A$29,0),MATCH(1,($U$2=GRID!$B$1:$U$1)*(КАЛЕНДАРЬ!AM23=GRID!$B$3:$U$3),0))*GRID!$P$36*(1-GRID!$P$37),0))</f>
        <v>25575</v>
      </c>
      <c r="E236" s="8" cm="1">
        <f t="array" ref="E236">IF($I$2="Тариф для жителей ЮФО",
INDEX(GRID!$B$4:$U$15,MATCH($E$7,GRID!$A$4:$A$15,0),MATCH(1,($U$2=GRID!$B$1:$U$1)*(КАЛЕНДАРЬ!AM23=GRID!$B$3:$U$3),0))*GRID!$P$36,
ROUNDUP(INDEX(GRID!$B$4:$U$15,MATCH($E$7,GRID!$A$4:$A$15,0),MATCH(1,($U$2=GRID!$B$1:$U$1)*(КАЛЕНДАРЬ!AM23=GRID!$B$3:$U$3),0))*GRID!$P$36*(1-GRID!$P$37),0))</f>
        <v>25296</v>
      </c>
      <c r="F236" s="8">
        <f t="array" ref="F236">IF($I$2="Тариф для жителей ЮФО",
INDEX(GRID!$B$18:$U$29,MATCH($E$7,GRID!$A$18:$A$29,0),MATCH(1,($U$2=GRID!$B$1:$U$1)*(КАЛЕНДАРЬ!AM23=GRID!$B$3:$U$3),0))*GRID!$P$36,
ROUNDUP(INDEX(GRID!$B$18:$U$29,MATCH($E$7,GRID!$A$18:$A$29,0),MATCH(1,($U$2=GRID!$B$1:$U$1)*(КАЛЕНДАРЬ!AM23=GRID!$B$3:$U$3),0))*GRID!$P$36*(1-GRID!$P$37),0))</f>
        <v>29946</v>
      </c>
      <c r="G236" s="57" t="s">
        <v>119</v>
      </c>
      <c r="H236" s="57" t="s">
        <v>119</v>
      </c>
      <c r="I236" s="8">
        <f t="array" ref="I236">IF($I$2="Тариф для жителей ЮФО",
INDEX(GRID!$B$4:$U$15,MATCH($I$7,GRID!$A$4:$A$15,0),MATCH(1,($U$2=GRID!$B$1:$U$1)*(КАЛЕНДАРЬ!AM23=GRID!$B$3:$U$3),0))*GRID!$P$36,
ROUNDUP(INDEX(GRID!$B$4:$U$15,MATCH($I$7,GRID!$A$4:$A$15,0),MATCH(1,($U$2=GRID!$B$1:$U$1)*(КАЛЕНДАРЬ!AM23=GRID!$B$3:$U$3),0))*GRID!$P$36*(1-GRID!$P$37),0))</f>
        <v>33666</v>
      </c>
      <c r="J236" s="8">
        <f t="array" ref="J236">IF($I$2="Тариф для жителей ЮФО",
INDEX(GRID!$B$18:$U$29,MATCH($I$7,GRID!$A$18:$A$29,0),MATCH(1,($U$2=GRID!$B$1:$U$1)*(КАЛЕНДАРЬ!AM23=GRID!$B$3:$U$3),0))*GRID!$P$36,
ROUNDUP(INDEX(GRID!$B$18:$U$29,MATCH($I$7,GRID!$A$18:$A$29,0),MATCH(1,($U$2=GRID!$B$1:$U$1)*(КАЛЕНДАРЬ!AM23=GRID!$B$3:$U$3),0))*GRID!$P$36*(1-GRID!$P$37),0))</f>
        <v>38316</v>
      </c>
      <c r="K236" s="57" t="s">
        <v>119</v>
      </c>
      <c r="L236" s="57" t="s">
        <v>119</v>
      </c>
      <c r="M236" s="8">
        <f t="array" ref="M236">IF($I$2="Тариф для жителей ЮФО",
INDEX(GRID!$B$4:$U$15,MATCH($M$7,GRID!$A$4:$A$15,0),MATCH(1,($U$2=GRID!$B$1:$U$1)*(КАЛЕНДАРЬ!AM23=GRID!$B$3:$U$3),0))*GRID!$P$36,
ROUNDUP(INDEX(GRID!$B$4:$U$15,MATCH($M$7,GRID!$A$4:$A$15,0),MATCH(1,($U$2=GRID!$B$1:$U$1)*(КАЛЕНДАРЬ!AM23=GRID!$B$3:$U$3),0))*GRID!$P$36*(1-GRID!$P$37),0))</f>
        <v>56916</v>
      </c>
      <c r="N236" s="8">
        <f t="array" ref="N236">IF($I$2="Тариф для жителей ЮФО",
INDEX(GRID!$B$18:$U$29,MATCH($M$7,GRID!$A$18:$A$29,0),MATCH(1,($U$2=GRID!$B$1:$U$1)*(КАЛЕНДАРЬ!AM23=GRID!$B$3:$U$3),0))*GRID!$P$36,
ROUNDUP(INDEX(GRID!$B$18:$U$29,MATCH($M$7,GRID!$A$18:$A$29,0),MATCH(1,($U$2=GRID!$B$1:$U$1)*(КАЛЕНДАРЬ!AM23=GRID!$B$3:$U$3),0))*GRID!$P$36*(1-GRID!$P$37),0))</f>
        <v>61566</v>
      </c>
      <c r="O236" s="57" t="s">
        <v>119</v>
      </c>
      <c r="P236" s="8">
        <f t="array" ref="P236">IF($I$2="Тариф для жителей ЮФО",
INDEX(GRID!$B$18:$U$29,MATCH($P$7,GRID!$A$18:$A$29,0),MATCH(1,($U$2=GRID!$B$1:$U$1)*(КАЛЕНДАРЬ!AM23=GRID!$B$3:$U$3),0))*GRID!$P$36,
ROUNDUP(INDEX(GRID!$B$18:$U$29,MATCH($P$7,GRID!$A$18:$A$29,0),MATCH(1,($U$2=GRID!$B$1:$U$1)*(КАЛЕНДАРЬ!AM23=GRID!$B$3:$U$3),0))*GRID!$P$36*(1-GRID!$P$37),0))</f>
        <v>124992</v>
      </c>
      <c r="Q236" s="57" t="s">
        <v>119</v>
      </c>
      <c r="R236" s="57" t="s">
        <v>119</v>
      </c>
      <c r="S236" s="57" t="s">
        <v>119</v>
      </c>
      <c r="T236" s="57" t="s">
        <v>119</v>
      </c>
    </row>
    <row r="237" spans="1:20">
      <c r="A237" s="148" t="s">
        <v>14</v>
      </c>
      <c r="B237" s="149">
        <v>21</v>
      </c>
      <c r="C237" s="8" cm="1">
        <f t="array" ref="C237">IF($I$2="Тариф для жителей ЮФО",
INDEX(GRID!$B$4:$U$15,MATCH($C$7,GRID!$A$4:$A$15,0),MATCH(1,($U$2=GRID!$B$1:$U$1)*(КАЛЕНДАРЬ!AM24=GRID!$B$3:$U$3),0))*GRID!$P$36,
ROUNDUP(INDEX(GRID!$B$4:$U$15,MATCH($C$7,GRID!$A$4:$A$15,0),MATCH(1,($U$2=GRID!$B$1:$U$1)*(КАЛЕНДАРЬ!AM24=GRID!$B$3:$U$3),0))*GRID!$P$36*(1-GRID!$P$37),0))</f>
        <v>20925</v>
      </c>
      <c r="D237" s="8" cm="1">
        <f t="array" ref="D237">IF($I$2="Тариф для жителей ЮФО",
INDEX(GRID!$B$18:$U$29,MATCH($C$7,GRID!$A$18:$A$29,0),MATCH(1,($U$2=GRID!$B$1:$U$1)*(КАЛЕНДАРЬ!AM24=GRID!$B$3:$U$3),0))*GRID!$P$36,
ROUNDUP(INDEX(GRID!$B$18:$U$29,MATCH($C$7,GRID!$A$18:$A$29,0),MATCH(1,($U$2=GRID!$B$1:$U$1)*(КАЛЕНДАРЬ!AM24=GRID!$B$3:$U$3),0))*GRID!$P$36*(1-GRID!$P$37),0))</f>
        <v>25575</v>
      </c>
      <c r="E237" s="8" cm="1">
        <f t="array" ref="E237">IF($I$2="Тариф для жителей ЮФО",
INDEX(GRID!$B$4:$U$15,MATCH($E$7,GRID!$A$4:$A$15,0),MATCH(1,($U$2=GRID!$B$1:$U$1)*(КАЛЕНДАРЬ!AM24=GRID!$B$3:$U$3),0))*GRID!$P$36,
ROUNDUP(INDEX(GRID!$B$4:$U$15,MATCH($E$7,GRID!$A$4:$A$15,0),MATCH(1,($U$2=GRID!$B$1:$U$1)*(КАЛЕНДАРЬ!AM24=GRID!$B$3:$U$3),0))*GRID!$P$36*(1-GRID!$P$37),0))</f>
        <v>25296</v>
      </c>
      <c r="F237" s="8">
        <f t="array" ref="F237">IF($I$2="Тариф для жителей ЮФО",
INDEX(GRID!$B$18:$U$29,MATCH($E$7,GRID!$A$18:$A$29,0),MATCH(1,($U$2=GRID!$B$1:$U$1)*(КАЛЕНДАРЬ!AM24=GRID!$B$3:$U$3),0))*GRID!$P$36,
ROUNDUP(INDEX(GRID!$B$18:$U$29,MATCH($E$7,GRID!$A$18:$A$29,0),MATCH(1,($U$2=GRID!$B$1:$U$1)*(КАЛЕНДАРЬ!AM24=GRID!$B$3:$U$3),0))*GRID!$P$36*(1-GRID!$P$37),0))</f>
        <v>29946</v>
      </c>
      <c r="G237" s="57" t="s">
        <v>119</v>
      </c>
      <c r="H237" s="57" t="s">
        <v>119</v>
      </c>
      <c r="I237" s="8">
        <f t="array" ref="I237">IF($I$2="Тариф для жителей ЮФО",
INDEX(GRID!$B$4:$U$15,MATCH($I$7,GRID!$A$4:$A$15,0),MATCH(1,($U$2=GRID!$B$1:$U$1)*(КАЛЕНДАРЬ!AM24=GRID!$B$3:$U$3),0))*GRID!$P$36,
ROUNDUP(INDEX(GRID!$B$4:$U$15,MATCH($I$7,GRID!$A$4:$A$15,0),MATCH(1,($U$2=GRID!$B$1:$U$1)*(КАЛЕНДАРЬ!AM24=GRID!$B$3:$U$3),0))*GRID!$P$36*(1-GRID!$P$37),0))</f>
        <v>33666</v>
      </c>
      <c r="J237" s="8">
        <f t="array" ref="J237">IF($I$2="Тариф для жителей ЮФО",
INDEX(GRID!$B$18:$U$29,MATCH($I$7,GRID!$A$18:$A$29,0),MATCH(1,($U$2=GRID!$B$1:$U$1)*(КАЛЕНДАРЬ!AM24=GRID!$B$3:$U$3),0))*GRID!$P$36,
ROUNDUP(INDEX(GRID!$B$18:$U$29,MATCH($I$7,GRID!$A$18:$A$29,0),MATCH(1,($U$2=GRID!$B$1:$U$1)*(КАЛЕНДАРЬ!AM24=GRID!$B$3:$U$3),0))*GRID!$P$36*(1-GRID!$P$37),0))</f>
        <v>38316</v>
      </c>
      <c r="K237" s="57" t="s">
        <v>119</v>
      </c>
      <c r="L237" s="57" t="s">
        <v>119</v>
      </c>
      <c r="M237" s="8">
        <f t="array" ref="M237">IF($I$2="Тариф для жителей ЮФО",
INDEX(GRID!$B$4:$U$15,MATCH($M$7,GRID!$A$4:$A$15,0),MATCH(1,($U$2=GRID!$B$1:$U$1)*(КАЛЕНДАРЬ!AM24=GRID!$B$3:$U$3),0))*GRID!$P$36,
ROUNDUP(INDEX(GRID!$B$4:$U$15,MATCH($M$7,GRID!$A$4:$A$15,0),MATCH(1,($U$2=GRID!$B$1:$U$1)*(КАЛЕНДАРЬ!AM24=GRID!$B$3:$U$3),0))*GRID!$P$36*(1-GRID!$P$37),0))</f>
        <v>56916</v>
      </c>
      <c r="N237" s="8">
        <f t="array" ref="N237">IF($I$2="Тариф для жителей ЮФО",
INDEX(GRID!$B$18:$U$29,MATCH($M$7,GRID!$A$18:$A$29,0),MATCH(1,($U$2=GRID!$B$1:$U$1)*(КАЛЕНДАРЬ!AM24=GRID!$B$3:$U$3),0))*GRID!$P$36,
ROUNDUP(INDEX(GRID!$B$18:$U$29,MATCH($M$7,GRID!$A$18:$A$29,0),MATCH(1,($U$2=GRID!$B$1:$U$1)*(КАЛЕНДАРЬ!AM24=GRID!$B$3:$U$3),0))*GRID!$P$36*(1-GRID!$P$37),0))</f>
        <v>61566</v>
      </c>
      <c r="O237" s="57" t="s">
        <v>119</v>
      </c>
      <c r="P237" s="8">
        <f t="array" ref="P237">IF($I$2="Тариф для жителей ЮФО",
INDEX(GRID!$B$18:$U$29,MATCH($P$7,GRID!$A$18:$A$29,0),MATCH(1,($U$2=GRID!$B$1:$U$1)*(КАЛЕНДАРЬ!AM24=GRID!$B$3:$U$3),0))*GRID!$P$36,
ROUNDUP(INDEX(GRID!$B$18:$U$29,MATCH($P$7,GRID!$A$18:$A$29,0),MATCH(1,($U$2=GRID!$B$1:$U$1)*(КАЛЕНДАРЬ!AM24=GRID!$B$3:$U$3),0))*GRID!$P$36*(1-GRID!$P$37),0))</f>
        <v>124992</v>
      </c>
      <c r="Q237" s="57" t="s">
        <v>119</v>
      </c>
      <c r="R237" s="57" t="s">
        <v>119</v>
      </c>
      <c r="S237" s="57" t="s">
        <v>119</v>
      </c>
      <c r="T237" s="57" t="s">
        <v>119</v>
      </c>
    </row>
    <row r="238" spans="1:20">
      <c r="A238" s="148" t="s">
        <v>15</v>
      </c>
      <c r="B238" s="149">
        <v>22</v>
      </c>
      <c r="C238" s="8" cm="1">
        <f t="array" ref="C238">IF($I$2="Тариф для жителей ЮФО",
INDEX(GRID!$B$4:$U$15,MATCH($C$7,GRID!$A$4:$A$15,0),MATCH(1,($U$2=GRID!$B$1:$U$1)*(КАЛЕНДАРЬ!AM25=GRID!$B$3:$U$3),0))*GRID!$P$36,
ROUNDUP(INDEX(GRID!$B$4:$U$15,MATCH($C$7,GRID!$A$4:$A$15,0),MATCH(1,($U$2=GRID!$B$1:$U$1)*(КАЛЕНДАРЬ!AM25=GRID!$B$3:$U$3),0))*GRID!$P$36*(1-GRID!$P$37),0))</f>
        <v>20925</v>
      </c>
      <c r="D238" s="8" cm="1">
        <f t="array" ref="D238">IF($I$2="Тариф для жителей ЮФО",
INDEX(GRID!$B$18:$U$29,MATCH($C$7,GRID!$A$18:$A$29,0),MATCH(1,($U$2=GRID!$B$1:$U$1)*(КАЛЕНДАРЬ!AM25=GRID!$B$3:$U$3),0))*GRID!$P$36,
ROUNDUP(INDEX(GRID!$B$18:$U$29,MATCH($C$7,GRID!$A$18:$A$29,0),MATCH(1,($U$2=GRID!$B$1:$U$1)*(КАЛЕНДАРЬ!AM25=GRID!$B$3:$U$3),0))*GRID!$P$36*(1-GRID!$P$37),0))</f>
        <v>25575</v>
      </c>
      <c r="E238" s="8" cm="1">
        <f t="array" ref="E238">IF($I$2="Тариф для жителей ЮФО",
INDEX(GRID!$B$4:$U$15,MATCH($E$7,GRID!$A$4:$A$15,0),MATCH(1,($U$2=GRID!$B$1:$U$1)*(КАЛЕНДАРЬ!AM25=GRID!$B$3:$U$3),0))*GRID!$P$36,
ROUNDUP(INDEX(GRID!$B$4:$U$15,MATCH($E$7,GRID!$A$4:$A$15,0),MATCH(1,($U$2=GRID!$B$1:$U$1)*(КАЛЕНДАРЬ!AM25=GRID!$B$3:$U$3),0))*GRID!$P$36*(1-GRID!$P$37),0))</f>
        <v>25296</v>
      </c>
      <c r="F238" s="8">
        <f t="array" ref="F238">IF($I$2="Тариф для жителей ЮФО",
INDEX(GRID!$B$18:$U$29,MATCH($E$7,GRID!$A$18:$A$29,0),MATCH(1,($U$2=GRID!$B$1:$U$1)*(КАЛЕНДАРЬ!AM25=GRID!$B$3:$U$3),0))*GRID!$P$36,
ROUNDUP(INDEX(GRID!$B$18:$U$29,MATCH($E$7,GRID!$A$18:$A$29,0),MATCH(1,($U$2=GRID!$B$1:$U$1)*(КАЛЕНДАРЬ!AM25=GRID!$B$3:$U$3),0))*GRID!$P$36*(1-GRID!$P$37),0))</f>
        <v>29946</v>
      </c>
      <c r="G238" s="57" t="s">
        <v>119</v>
      </c>
      <c r="H238" s="57" t="s">
        <v>119</v>
      </c>
      <c r="I238" s="8">
        <f t="array" ref="I238">IF($I$2="Тариф для жителей ЮФО",
INDEX(GRID!$B$4:$U$15,MATCH($I$7,GRID!$A$4:$A$15,0),MATCH(1,($U$2=GRID!$B$1:$U$1)*(КАЛЕНДАРЬ!AM25=GRID!$B$3:$U$3),0))*GRID!$P$36,
ROUNDUP(INDEX(GRID!$B$4:$U$15,MATCH($I$7,GRID!$A$4:$A$15,0),MATCH(1,($U$2=GRID!$B$1:$U$1)*(КАЛЕНДАРЬ!AM25=GRID!$B$3:$U$3),0))*GRID!$P$36*(1-GRID!$P$37),0))</f>
        <v>33666</v>
      </c>
      <c r="J238" s="8">
        <f t="array" ref="J238">IF($I$2="Тариф для жителей ЮФО",
INDEX(GRID!$B$18:$U$29,MATCH($I$7,GRID!$A$18:$A$29,0),MATCH(1,($U$2=GRID!$B$1:$U$1)*(КАЛЕНДАРЬ!AM25=GRID!$B$3:$U$3),0))*GRID!$P$36,
ROUNDUP(INDEX(GRID!$B$18:$U$29,MATCH($I$7,GRID!$A$18:$A$29,0),MATCH(1,($U$2=GRID!$B$1:$U$1)*(КАЛЕНДАРЬ!AM25=GRID!$B$3:$U$3),0))*GRID!$P$36*(1-GRID!$P$37),0))</f>
        <v>38316</v>
      </c>
      <c r="K238" s="57" t="s">
        <v>119</v>
      </c>
      <c r="L238" s="57" t="s">
        <v>119</v>
      </c>
      <c r="M238" s="8">
        <f t="array" ref="M238">IF($I$2="Тариф для жителей ЮФО",
INDEX(GRID!$B$4:$U$15,MATCH($M$7,GRID!$A$4:$A$15,0),MATCH(1,($U$2=GRID!$B$1:$U$1)*(КАЛЕНДАРЬ!AM25=GRID!$B$3:$U$3),0))*GRID!$P$36,
ROUNDUP(INDEX(GRID!$B$4:$U$15,MATCH($M$7,GRID!$A$4:$A$15,0),MATCH(1,($U$2=GRID!$B$1:$U$1)*(КАЛЕНДАРЬ!AM25=GRID!$B$3:$U$3),0))*GRID!$P$36*(1-GRID!$P$37),0))</f>
        <v>56916</v>
      </c>
      <c r="N238" s="8">
        <f t="array" ref="N238">IF($I$2="Тариф для жителей ЮФО",
INDEX(GRID!$B$18:$U$29,MATCH($M$7,GRID!$A$18:$A$29,0),MATCH(1,($U$2=GRID!$B$1:$U$1)*(КАЛЕНДАРЬ!AM25=GRID!$B$3:$U$3),0))*GRID!$P$36,
ROUNDUP(INDEX(GRID!$B$18:$U$29,MATCH($M$7,GRID!$A$18:$A$29,0),MATCH(1,($U$2=GRID!$B$1:$U$1)*(КАЛЕНДАРЬ!AM25=GRID!$B$3:$U$3),0))*GRID!$P$36*(1-GRID!$P$37),0))</f>
        <v>61566</v>
      </c>
      <c r="O238" s="57" t="s">
        <v>119</v>
      </c>
      <c r="P238" s="8">
        <f t="array" ref="P238">IF($I$2="Тариф для жителей ЮФО",
INDEX(GRID!$B$18:$U$29,MATCH($P$7,GRID!$A$18:$A$29,0),MATCH(1,($U$2=GRID!$B$1:$U$1)*(КАЛЕНДАРЬ!AM25=GRID!$B$3:$U$3),0))*GRID!$P$36,
ROUNDUP(INDEX(GRID!$B$18:$U$29,MATCH($P$7,GRID!$A$18:$A$29,0),MATCH(1,($U$2=GRID!$B$1:$U$1)*(КАЛЕНДАРЬ!AM25=GRID!$B$3:$U$3),0))*GRID!$P$36*(1-GRID!$P$37),0))</f>
        <v>124992</v>
      </c>
      <c r="Q238" s="57" t="s">
        <v>119</v>
      </c>
      <c r="R238" s="57" t="s">
        <v>119</v>
      </c>
      <c r="S238" s="57" t="s">
        <v>119</v>
      </c>
      <c r="T238" s="57" t="s">
        <v>119</v>
      </c>
    </row>
    <row r="239" spans="1:20">
      <c r="A239" s="148" t="s">
        <v>16</v>
      </c>
      <c r="B239" s="149">
        <v>23</v>
      </c>
      <c r="C239" s="8" cm="1">
        <f t="array" ref="C239">IF($I$2="Тариф для жителей ЮФО",
INDEX(GRID!$B$4:$U$15,MATCH($C$7,GRID!$A$4:$A$15,0),MATCH(1,($U$2=GRID!$B$1:$U$1)*(КАЛЕНДАРЬ!AM26=GRID!$B$3:$U$3),0))*GRID!$P$36,
ROUNDUP(INDEX(GRID!$B$4:$U$15,MATCH($C$7,GRID!$A$4:$A$15,0),MATCH(1,($U$2=GRID!$B$1:$U$1)*(КАЛЕНДАРЬ!AM26=GRID!$B$3:$U$3),0))*GRID!$P$36*(1-GRID!$P$37),0))</f>
        <v>23250</v>
      </c>
      <c r="D239" s="8" cm="1">
        <f t="array" ref="D239">IF($I$2="Тариф для жителей ЮФО",
INDEX(GRID!$B$18:$U$29,MATCH($C$7,GRID!$A$18:$A$29,0),MATCH(1,($U$2=GRID!$B$1:$U$1)*(КАЛЕНДАРЬ!AM26=GRID!$B$3:$U$3),0))*GRID!$P$36,
ROUNDUP(INDEX(GRID!$B$18:$U$29,MATCH($C$7,GRID!$A$18:$A$29,0),MATCH(1,($U$2=GRID!$B$1:$U$1)*(КАЛЕНДАРЬ!AM26=GRID!$B$3:$U$3),0))*GRID!$P$36*(1-GRID!$P$37),0))</f>
        <v>27900</v>
      </c>
      <c r="E239" s="8" cm="1">
        <f t="array" ref="E239">IF($I$2="Тариф для жителей ЮФО",
INDEX(GRID!$B$4:$U$15,MATCH($E$7,GRID!$A$4:$A$15,0),MATCH(1,($U$2=GRID!$B$1:$U$1)*(КАЛЕНДАРЬ!AM26=GRID!$B$3:$U$3),0))*GRID!$P$36,
ROUNDUP(INDEX(GRID!$B$4:$U$15,MATCH($E$7,GRID!$A$4:$A$15,0),MATCH(1,($U$2=GRID!$B$1:$U$1)*(КАЛЕНДАРЬ!AM26=GRID!$B$3:$U$3),0))*GRID!$P$36*(1-GRID!$P$37),0))</f>
        <v>27900</v>
      </c>
      <c r="F239" s="8">
        <f t="array" ref="F239">IF($I$2="Тариф для жителей ЮФО",
INDEX(GRID!$B$18:$U$29,MATCH($E$7,GRID!$A$18:$A$29,0),MATCH(1,($U$2=GRID!$B$1:$U$1)*(КАЛЕНДАРЬ!AM26=GRID!$B$3:$U$3),0))*GRID!$P$36,
ROUNDUP(INDEX(GRID!$B$18:$U$29,MATCH($E$7,GRID!$A$18:$A$29,0),MATCH(1,($U$2=GRID!$B$1:$U$1)*(КАЛЕНДАРЬ!AM26=GRID!$B$3:$U$3),0))*GRID!$P$36*(1-GRID!$P$37),0))</f>
        <v>32550</v>
      </c>
      <c r="G239" s="57" t="s">
        <v>119</v>
      </c>
      <c r="H239" s="57" t="s">
        <v>119</v>
      </c>
      <c r="I239" s="8">
        <f t="array" ref="I239">IF($I$2="Тариф для жителей ЮФО",
INDEX(GRID!$B$4:$U$15,MATCH($I$7,GRID!$A$4:$A$15,0),MATCH(1,($U$2=GRID!$B$1:$U$1)*(КАЛЕНДАРЬ!AM26=GRID!$B$3:$U$3),0))*GRID!$P$36,
ROUNDUP(INDEX(GRID!$B$4:$U$15,MATCH($I$7,GRID!$A$4:$A$15,0),MATCH(1,($U$2=GRID!$B$1:$U$1)*(КАЛЕНДАРЬ!AM26=GRID!$B$3:$U$3),0))*GRID!$P$36*(1-GRID!$P$37),0))</f>
        <v>36921</v>
      </c>
      <c r="J239" s="8">
        <f t="array" ref="J239">IF($I$2="Тариф для жителей ЮФО",
INDEX(GRID!$B$18:$U$29,MATCH($I$7,GRID!$A$18:$A$29,0),MATCH(1,($U$2=GRID!$B$1:$U$1)*(КАЛЕНДАРЬ!AM26=GRID!$B$3:$U$3),0))*GRID!$P$36,
ROUNDUP(INDEX(GRID!$B$18:$U$29,MATCH($I$7,GRID!$A$18:$A$29,0),MATCH(1,($U$2=GRID!$B$1:$U$1)*(КАЛЕНДАРЬ!AM26=GRID!$B$3:$U$3),0))*GRID!$P$36*(1-GRID!$P$37),0))</f>
        <v>41571</v>
      </c>
      <c r="K239" s="57" t="s">
        <v>119</v>
      </c>
      <c r="L239" s="57" t="s">
        <v>119</v>
      </c>
      <c r="M239" s="8">
        <f t="array" ref="M239">IF($I$2="Тариф для жителей ЮФО",
INDEX(GRID!$B$4:$U$15,MATCH($M$7,GRID!$A$4:$A$15,0),MATCH(1,($U$2=GRID!$B$1:$U$1)*(КАЛЕНДАРЬ!AM26=GRID!$B$3:$U$3),0))*GRID!$P$36,
ROUNDUP(INDEX(GRID!$B$4:$U$15,MATCH($M$7,GRID!$A$4:$A$15,0),MATCH(1,($U$2=GRID!$B$1:$U$1)*(КАЛЕНДАРЬ!AM26=GRID!$B$3:$U$3),0))*GRID!$P$36*(1-GRID!$P$37),0))</f>
        <v>60636</v>
      </c>
      <c r="N239" s="8">
        <f t="array" ref="N239">IF($I$2="Тариф для жителей ЮФО",
INDEX(GRID!$B$18:$U$29,MATCH($M$7,GRID!$A$18:$A$29,0),MATCH(1,($U$2=GRID!$B$1:$U$1)*(КАЛЕНДАРЬ!AM26=GRID!$B$3:$U$3),0))*GRID!$P$36,
ROUNDUP(INDEX(GRID!$B$18:$U$29,MATCH($M$7,GRID!$A$18:$A$29,0),MATCH(1,($U$2=GRID!$B$1:$U$1)*(КАЛЕНДАРЬ!AM26=GRID!$B$3:$U$3),0))*GRID!$P$36*(1-GRID!$P$37),0))</f>
        <v>65286</v>
      </c>
      <c r="O239" s="57" t="s">
        <v>119</v>
      </c>
      <c r="P239" s="8">
        <f t="array" ref="P239">IF($I$2="Тариф для жителей ЮФО",
INDEX(GRID!$B$18:$U$29,MATCH($P$7,GRID!$A$18:$A$29,0),MATCH(1,($U$2=GRID!$B$1:$U$1)*(КАЛЕНДАРЬ!AM26=GRID!$B$3:$U$3),0))*GRID!$P$36,
ROUNDUP(INDEX(GRID!$B$18:$U$29,MATCH($P$7,GRID!$A$18:$A$29,0),MATCH(1,($U$2=GRID!$B$1:$U$1)*(КАЛЕНДАРЬ!AM26=GRID!$B$3:$U$3),0))*GRID!$P$36*(1-GRID!$P$37),0))</f>
        <v>129921</v>
      </c>
      <c r="Q239" s="57" t="s">
        <v>119</v>
      </c>
      <c r="R239" s="57" t="s">
        <v>119</v>
      </c>
      <c r="S239" s="57" t="s">
        <v>119</v>
      </c>
      <c r="T239" s="57" t="s">
        <v>119</v>
      </c>
    </row>
    <row r="240" spans="1:20">
      <c r="A240" s="148" t="s">
        <v>17</v>
      </c>
      <c r="B240" s="149">
        <v>24</v>
      </c>
      <c r="C240" s="8" cm="1">
        <f t="array" ref="C240">IF($I$2="Тариф для жителей ЮФО",
INDEX(GRID!$B$4:$U$15,MATCH($C$7,GRID!$A$4:$A$15,0),MATCH(1,($U$2=GRID!$B$1:$U$1)*(КАЛЕНДАРЬ!AM27=GRID!$B$3:$U$3),0))*GRID!$P$36,
ROUNDUP(INDEX(GRID!$B$4:$U$15,MATCH($C$7,GRID!$A$4:$A$15,0),MATCH(1,($U$2=GRID!$B$1:$U$1)*(КАЛЕНДАРЬ!AM27=GRID!$B$3:$U$3),0))*GRID!$P$36*(1-GRID!$P$37),0))</f>
        <v>23250</v>
      </c>
      <c r="D240" s="8" cm="1">
        <f t="array" ref="D240">IF($I$2="Тариф для жителей ЮФО",
INDEX(GRID!$B$18:$U$29,MATCH($C$7,GRID!$A$18:$A$29,0),MATCH(1,($U$2=GRID!$B$1:$U$1)*(КАЛЕНДАРЬ!AM27=GRID!$B$3:$U$3),0))*GRID!$P$36,
ROUNDUP(INDEX(GRID!$B$18:$U$29,MATCH($C$7,GRID!$A$18:$A$29,0),MATCH(1,($U$2=GRID!$B$1:$U$1)*(КАЛЕНДАРЬ!AM27=GRID!$B$3:$U$3),0))*GRID!$P$36*(1-GRID!$P$37),0))</f>
        <v>27900</v>
      </c>
      <c r="E240" s="8" cm="1">
        <f t="array" ref="E240">IF($I$2="Тариф для жителей ЮФО",
INDEX(GRID!$B$4:$U$15,MATCH($E$7,GRID!$A$4:$A$15,0),MATCH(1,($U$2=GRID!$B$1:$U$1)*(КАЛЕНДАРЬ!AM27=GRID!$B$3:$U$3),0))*GRID!$P$36,
ROUNDUP(INDEX(GRID!$B$4:$U$15,MATCH($E$7,GRID!$A$4:$A$15,0),MATCH(1,($U$2=GRID!$B$1:$U$1)*(КАЛЕНДАРЬ!AM27=GRID!$B$3:$U$3),0))*GRID!$P$36*(1-GRID!$P$37),0))</f>
        <v>27900</v>
      </c>
      <c r="F240" s="8">
        <f t="array" ref="F240">IF($I$2="Тариф для жителей ЮФО",
INDEX(GRID!$B$18:$U$29,MATCH($E$7,GRID!$A$18:$A$29,0),MATCH(1,($U$2=GRID!$B$1:$U$1)*(КАЛЕНДАРЬ!AM27=GRID!$B$3:$U$3),0))*GRID!$P$36,
ROUNDUP(INDEX(GRID!$B$18:$U$29,MATCH($E$7,GRID!$A$18:$A$29,0),MATCH(1,($U$2=GRID!$B$1:$U$1)*(КАЛЕНДАРЬ!AM27=GRID!$B$3:$U$3),0))*GRID!$P$36*(1-GRID!$P$37),0))</f>
        <v>32550</v>
      </c>
      <c r="G240" s="57" t="s">
        <v>119</v>
      </c>
      <c r="H240" s="57" t="s">
        <v>119</v>
      </c>
      <c r="I240" s="8">
        <f t="array" ref="I240">IF($I$2="Тариф для жителей ЮФО",
INDEX(GRID!$B$4:$U$15,MATCH($I$7,GRID!$A$4:$A$15,0),MATCH(1,($U$2=GRID!$B$1:$U$1)*(КАЛЕНДАРЬ!AM27=GRID!$B$3:$U$3),0))*GRID!$P$36,
ROUNDUP(INDEX(GRID!$B$4:$U$15,MATCH($I$7,GRID!$A$4:$A$15,0),MATCH(1,($U$2=GRID!$B$1:$U$1)*(КАЛЕНДАРЬ!AM27=GRID!$B$3:$U$3),0))*GRID!$P$36*(1-GRID!$P$37),0))</f>
        <v>36921</v>
      </c>
      <c r="J240" s="8">
        <f t="array" ref="J240">IF($I$2="Тариф для жителей ЮФО",
INDEX(GRID!$B$18:$U$29,MATCH($I$7,GRID!$A$18:$A$29,0),MATCH(1,($U$2=GRID!$B$1:$U$1)*(КАЛЕНДАРЬ!AM27=GRID!$B$3:$U$3),0))*GRID!$P$36,
ROUNDUP(INDEX(GRID!$B$18:$U$29,MATCH($I$7,GRID!$A$18:$A$29,0),MATCH(1,($U$2=GRID!$B$1:$U$1)*(КАЛЕНДАРЬ!AM27=GRID!$B$3:$U$3),0))*GRID!$P$36*(1-GRID!$P$37),0))</f>
        <v>41571</v>
      </c>
      <c r="K240" s="57" t="s">
        <v>119</v>
      </c>
      <c r="L240" s="57" t="s">
        <v>119</v>
      </c>
      <c r="M240" s="8">
        <f t="array" ref="M240">IF($I$2="Тариф для жителей ЮФО",
INDEX(GRID!$B$4:$U$15,MATCH($M$7,GRID!$A$4:$A$15,0),MATCH(1,($U$2=GRID!$B$1:$U$1)*(КАЛЕНДАРЬ!AM27=GRID!$B$3:$U$3),0))*GRID!$P$36,
ROUNDUP(INDEX(GRID!$B$4:$U$15,MATCH($M$7,GRID!$A$4:$A$15,0),MATCH(1,($U$2=GRID!$B$1:$U$1)*(КАЛЕНДАРЬ!AM27=GRID!$B$3:$U$3),0))*GRID!$P$36*(1-GRID!$P$37),0))</f>
        <v>60636</v>
      </c>
      <c r="N240" s="8">
        <f t="array" ref="N240">IF($I$2="Тариф для жителей ЮФО",
INDEX(GRID!$B$18:$U$29,MATCH($M$7,GRID!$A$18:$A$29,0),MATCH(1,($U$2=GRID!$B$1:$U$1)*(КАЛЕНДАРЬ!AM27=GRID!$B$3:$U$3),0))*GRID!$P$36,
ROUNDUP(INDEX(GRID!$B$18:$U$29,MATCH($M$7,GRID!$A$18:$A$29,0),MATCH(1,($U$2=GRID!$B$1:$U$1)*(КАЛЕНДАРЬ!AM27=GRID!$B$3:$U$3),0))*GRID!$P$36*(1-GRID!$P$37),0))</f>
        <v>65286</v>
      </c>
      <c r="O240" s="57" t="s">
        <v>119</v>
      </c>
      <c r="P240" s="8">
        <f t="array" ref="P240">IF($I$2="Тариф для жителей ЮФО",
INDEX(GRID!$B$18:$U$29,MATCH($P$7,GRID!$A$18:$A$29,0),MATCH(1,($U$2=GRID!$B$1:$U$1)*(КАЛЕНДАРЬ!AM27=GRID!$B$3:$U$3),0))*GRID!$P$36,
ROUNDUP(INDEX(GRID!$B$18:$U$29,MATCH($P$7,GRID!$A$18:$A$29,0),MATCH(1,($U$2=GRID!$B$1:$U$1)*(КАЛЕНДАРЬ!AM27=GRID!$B$3:$U$3),0))*GRID!$P$36*(1-GRID!$P$37),0))</f>
        <v>129921</v>
      </c>
      <c r="Q240" s="57" t="s">
        <v>119</v>
      </c>
      <c r="R240" s="57" t="s">
        <v>119</v>
      </c>
      <c r="S240" s="57" t="s">
        <v>119</v>
      </c>
      <c r="T240" s="57" t="s">
        <v>119</v>
      </c>
    </row>
    <row r="241" spans="1:20">
      <c r="A241" s="148" t="s">
        <v>11</v>
      </c>
      <c r="B241" s="149">
        <v>25</v>
      </c>
      <c r="C241" s="8" cm="1">
        <f t="array" ref="C241">IF($I$2="Тариф для жителей ЮФО",
INDEX(GRID!$B$4:$U$15,MATCH($C$7,GRID!$A$4:$A$15,0),MATCH(1,($U$2=GRID!$B$1:$U$1)*(КАЛЕНДАРЬ!AM28=GRID!$B$3:$U$3),0))*GRID!$P$36,
ROUNDUP(INDEX(GRID!$B$4:$U$15,MATCH($C$7,GRID!$A$4:$A$15,0),MATCH(1,($U$2=GRID!$B$1:$U$1)*(КАЛЕНДАРЬ!AM28=GRID!$B$3:$U$3),0))*GRID!$P$36*(1-GRID!$P$37),0))</f>
        <v>20925</v>
      </c>
      <c r="D241" s="8" cm="1">
        <f t="array" ref="D241">IF($I$2="Тариф для жителей ЮФО",
INDEX(GRID!$B$18:$U$29,MATCH($C$7,GRID!$A$18:$A$29,0),MATCH(1,($U$2=GRID!$B$1:$U$1)*(КАЛЕНДАРЬ!AM28=GRID!$B$3:$U$3),0))*GRID!$P$36,
ROUNDUP(INDEX(GRID!$B$18:$U$29,MATCH($C$7,GRID!$A$18:$A$29,0),MATCH(1,($U$2=GRID!$B$1:$U$1)*(КАЛЕНДАРЬ!AM28=GRID!$B$3:$U$3),0))*GRID!$P$36*(1-GRID!$P$37),0))</f>
        <v>25575</v>
      </c>
      <c r="E241" s="8" cm="1">
        <f t="array" ref="E241">IF($I$2="Тариф для жителей ЮФО",
INDEX(GRID!$B$4:$U$15,MATCH($E$7,GRID!$A$4:$A$15,0),MATCH(1,($U$2=GRID!$B$1:$U$1)*(КАЛЕНДАРЬ!AM28=GRID!$B$3:$U$3),0))*GRID!$P$36,
ROUNDUP(INDEX(GRID!$B$4:$U$15,MATCH($E$7,GRID!$A$4:$A$15,0),MATCH(1,($U$2=GRID!$B$1:$U$1)*(КАЛЕНДАРЬ!AM28=GRID!$B$3:$U$3),0))*GRID!$P$36*(1-GRID!$P$37),0))</f>
        <v>25296</v>
      </c>
      <c r="F241" s="8">
        <f t="array" ref="F241">IF($I$2="Тариф для жителей ЮФО",
INDEX(GRID!$B$18:$U$29,MATCH($E$7,GRID!$A$18:$A$29,0),MATCH(1,($U$2=GRID!$B$1:$U$1)*(КАЛЕНДАРЬ!AM28=GRID!$B$3:$U$3),0))*GRID!$P$36,
ROUNDUP(INDEX(GRID!$B$18:$U$29,MATCH($E$7,GRID!$A$18:$A$29,0),MATCH(1,($U$2=GRID!$B$1:$U$1)*(КАЛЕНДАРЬ!AM28=GRID!$B$3:$U$3),0))*GRID!$P$36*(1-GRID!$P$37),0))</f>
        <v>29946</v>
      </c>
      <c r="G241" s="57" t="s">
        <v>119</v>
      </c>
      <c r="H241" s="57" t="s">
        <v>119</v>
      </c>
      <c r="I241" s="8">
        <f t="array" ref="I241">IF($I$2="Тариф для жителей ЮФО",
INDEX(GRID!$B$4:$U$15,MATCH($I$7,GRID!$A$4:$A$15,0),MATCH(1,($U$2=GRID!$B$1:$U$1)*(КАЛЕНДАРЬ!AM28=GRID!$B$3:$U$3),0))*GRID!$P$36,
ROUNDUP(INDEX(GRID!$B$4:$U$15,MATCH($I$7,GRID!$A$4:$A$15,0),MATCH(1,($U$2=GRID!$B$1:$U$1)*(КАЛЕНДАРЬ!AM28=GRID!$B$3:$U$3),0))*GRID!$P$36*(1-GRID!$P$37),0))</f>
        <v>33666</v>
      </c>
      <c r="J241" s="8">
        <f t="array" ref="J241">IF($I$2="Тариф для жителей ЮФО",
INDEX(GRID!$B$18:$U$29,MATCH($I$7,GRID!$A$18:$A$29,0),MATCH(1,($U$2=GRID!$B$1:$U$1)*(КАЛЕНДАРЬ!AM28=GRID!$B$3:$U$3),0))*GRID!$P$36,
ROUNDUP(INDEX(GRID!$B$18:$U$29,MATCH($I$7,GRID!$A$18:$A$29,0),MATCH(1,($U$2=GRID!$B$1:$U$1)*(КАЛЕНДАРЬ!AM28=GRID!$B$3:$U$3),0))*GRID!$P$36*(1-GRID!$P$37),0))</f>
        <v>38316</v>
      </c>
      <c r="K241" s="57" t="s">
        <v>119</v>
      </c>
      <c r="L241" s="57" t="s">
        <v>119</v>
      </c>
      <c r="M241" s="8">
        <f t="array" ref="M241">IF($I$2="Тариф для жителей ЮФО",
INDEX(GRID!$B$4:$U$15,MATCH($M$7,GRID!$A$4:$A$15,0),MATCH(1,($U$2=GRID!$B$1:$U$1)*(КАЛЕНДАРЬ!AM28=GRID!$B$3:$U$3),0))*GRID!$P$36,
ROUNDUP(INDEX(GRID!$B$4:$U$15,MATCH($M$7,GRID!$A$4:$A$15,0),MATCH(1,($U$2=GRID!$B$1:$U$1)*(КАЛЕНДАРЬ!AM28=GRID!$B$3:$U$3),0))*GRID!$P$36*(1-GRID!$P$37),0))</f>
        <v>56916</v>
      </c>
      <c r="N241" s="8">
        <f t="array" ref="N241">IF($I$2="Тариф для жителей ЮФО",
INDEX(GRID!$B$18:$U$29,MATCH($M$7,GRID!$A$18:$A$29,0),MATCH(1,($U$2=GRID!$B$1:$U$1)*(КАЛЕНДАРЬ!AM28=GRID!$B$3:$U$3),0))*GRID!$P$36,
ROUNDUP(INDEX(GRID!$B$18:$U$29,MATCH($M$7,GRID!$A$18:$A$29,0),MATCH(1,($U$2=GRID!$B$1:$U$1)*(КАЛЕНДАРЬ!AM28=GRID!$B$3:$U$3),0))*GRID!$P$36*(1-GRID!$P$37),0))</f>
        <v>61566</v>
      </c>
      <c r="O241" s="57" t="s">
        <v>119</v>
      </c>
      <c r="P241" s="8">
        <f t="array" ref="P241">IF($I$2="Тариф для жителей ЮФО",
INDEX(GRID!$B$18:$U$29,MATCH($P$7,GRID!$A$18:$A$29,0),MATCH(1,($U$2=GRID!$B$1:$U$1)*(КАЛЕНДАРЬ!AM28=GRID!$B$3:$U$3),0))*GRID!$P$36,
ROUNDUP(INDEX(GRID!$B$18:$U$29,MATCH($P$7,GRID!$A$18:$A$29,0),MATCH(1,($U$2=GRID!$B$1:$U$1)*(КАЛЕНДАРЬ!AM28=GRID!$B$3:$U$3),0))*GRID!$P$36*(1-GRID!$P$37),0))</f>
        <v>124992</v>
      </c>
      <c r="Q241" s="57" t="s">
        <v>119</v>
      </c>
      <c r="R241" s="57" t="s">
        <v>119</v>
      </c>
      <c r="S241" s="57" t="s">
        <v>119</v>
      </c>
      <c r="T241" s="57" t="s">
        <v>119</v>
      </c>
    </row>
    <row r="242" spans="1:20">
      <c r="A242" s="148" t="s">
        <v>12</v>
      </c>
      <c r="B242" s="149">
        <v>26</v>
      </c>
      <c r="C242" s="8" cm="1">
        <f t="array" ref="C242">IF($I$2="Тариф для жителей ЮФО",
INDEX(GRID!$B$4:$U$15,MATCH($C$7,GRID!$A$4:$A$15,0),MATCH(1,($U$2=GRID!$B$1:$U$1)*(КАЛЕНДАРЬ!AM29=GRID!$B$3:$U$3),0))*GRID!$P$36,
ROUNDUP(INDEX(GRID!$B$4:$U$15,MATCH($C$7,GRID!$A$4:$A$15,0),MATCH(1,($U$2=GRID!$B$1:$U$1)*(КАЛЕНДАРЬ!AM29=GRID!$B$3:$U$3),0))*GRID!$P$36*(1-GRID!$P$37),0))</f>
        <v>20925</v>
      </c>
      <c r="D242" s="8" cm="1">
        <f t="array" ref="D242">IF($I$2="Тариф для жителей ЮФО",
INDEX(GRID!$B$18:$U$29,MATCH($C$7,GRID!$A$18:$A$29,0),MATCH(1,($U$2=GRID!$B$1:$U$1)*(КАЛЕНДАРЬ!AM29=GRID!$B$3:$U$3),0))*GRID!$P$36,
ROUNDUP(INDEX(GRID!$B$18:$U$29,MATCH($C$7,GRID!$A$18:$A$29,0),MATCH(1,($U$2=GRID!$B$1:$U$1)*(КАЛЕНДАРЬ!AM29=GRID!$B$3:$U$3),0))*GRID!$P$36*(1-GRID!$P$37),0))</f>
        <v>25575</v>
      </c>
      <c r="E242" s="8" cm="1">
        <f t="array" ref="E242">IF($I$2="Тариф для жителей ЮФО",
INDEX(GRID!$B$4:$U$15,MATCH($E$7,GRID!$A$4:$A$15,0),MATCH(1,($U$2=GRID!$B$1:$U$1)*(КАЛЕНДАРЬ!AM29=GRID!$B$3:$U$3),0))*GRID!$P$36,
ROUNDUP(INDEX(GRID!$B$4:$U$15,MATCH($E$7,GRID!$A$4:$A$15,0),MATCH(1,($U$2=GRID!$B$1:$U$1)*(КАЛЕНДАРЬ!AM29=GRID!$B$3:$U$3),0))*GRID!$P$36*(1-GRID!$P$37),0))</f>
        <v>25296</v>
      </c>
      <c r="F242" s="8">
        <f t="array" ref="F242">IF($I$2="Тариф для жителей ЮФО",
INDEX(GRID!$B$18:$U$29,MATCH($E$7,GRID!$A$18:$A$29,0),MATCH(1,($U$2=GRID!$B$1:$U$1)*(КАЛЕНДАРЬ!AM29=GRID!$B$3:$U$3),0))*GRID!$P$36,
ROUNDUP(INDEX(GRID!$B$18:$U$29,MATCH($E$7,GRID!$A$18:$A$29,0),MATCH(1,($U$2=GRID!$B$1:$U$1)*(КАЛЕНДАРЬ!AM29=GRID!$B$3:$U$3),0))*GRID!$P$36*(1-GRID!$P$37),0))</f>
        <v>29946</v>
      </c>
      <c r="G242" s="57" t="s">
        <v>119</v>
      </c>
      <c r="H242" s="57" t="s">
        <v>119</v>
      </c>
      <c r="I242" s="8">
        <f t="array" ref="I242">IF($I$2="Тариф для жителей ЮФО",
INDEX(GRID!$B$4:$U$15,MATCH($I$7,GRID!$A$4:$A$15,0),MATCH(1,($U$2=GRID!$B$1:$U$1)*(КАЛЕНДАРЬ!AM29=GRID!$B$3:$U$3),0))*GRID!$P$36,
ROUNDUP(INDEX(GRID!$B$4:$U$15,MATCH($I$7,GRID!$A$4:$A$15,0),MATCH(1,($U$2=GRID!$B$1:$U$1)*(КАЛЕНДАРЬ!AM29=GRID!$B$3:$U$3),0))*GRID!$P$36*(1-GRID!$P$37),0))</f>
        <v>33666</v>
      </c>
      <c r="J242" s="8">
        <f t="array" ref="J242">IF($I$2="Тариф для жителей ЮФО",
INDEX(GRID!$B$18:$U$29,MATCH($I$7,GRID!$A$18:$A$29,0),MATCH(1,($U$2=GRID!$B$1:$U$1)*(КАЛЕНДАРЬ!AM29=GRID!$B$3:$U$3),0))*GRID!$P$36,
ROUNDUP(INDEX(GRID!$B$18:$U$29,MATCH($I$7,GRID!$A$18:$A$29,0),MATCH(1,($U$2=GRID!$B$1:$U$1)*(КАЛЕНДАРЬ!AM29=GRID!$B$3:$U$3),0))*GRID!$P$36*(1-GRID!$P$37),0))</f>
        <v>38316</v>
      </c>
      <c r="K242" s="57" t="s">
        <v>119</v>
      </c>
      <c r="L242" s="57" t="s">
        <v>119</v>
      </c>
      <c r="M242" s="8">
        <f t="array" ref="M242">IF($I$2="Тариф для жителей ЮФО",
INDEX(GRID!$B$4:$U$15,MATCH($M$7,GRID!$A$4:$A$15,0),MATCH(1,($U$2=GRID!$B$1:$U$1)*(КАЛЕНДАРЬ!AM29=GRID!$B$3:$U$3),0))*GRID!$P$36,
ROUNDUP(INDEX(GRID!$B$4:$U$15,MATCH($M$7,GRID!$A$4:$A$15,0),MATCH(1,($U$2=GRID!$B$1:$U$1)*(КАЛЕНДАРЬ!AM29=GRID!$B$3:$U$3),0))*GRID!$P$36*(1-GRID!$P$37),0))</f>
        <v>56916</v>
      </c>
      <c r="N242" s="8">
        <f t="array" ref="N242">IF($I$2="Тариф для жителей ЮФО",
INDEX(GRID!$B$18:$U$29,MATCH($M$7,GRID!$A$18:$A$29,0),MATCH(1,($U$2=GRID!$B$1:$U$1)*(КАЛЕНДАРЬ!AM29=GRID!$B$3:$U$3),0))*GRID!$P$36,
ROUNDUP(INDEX(GRID!$B$18:$U$29,MATCH($M$7,GRID!$A$18:$A$29,0),MATCH(1,($U$2=GRID!$B$1:$U$1)*(КАЛЕНДАРЬ!AM29=GRID!$B$3:$U$3),0))*GRID!$P$36*(1-GRID!$P$37),0))</f>
        <v>61566</v>
      </c>
      <c r="O242" s="57" t="s">
        <v>119</v>
      </c>
      <c r="P242" s="8">
        <f t="array" ref="P242">IF($I$2="Тариф для жителей ЮФО",
INDEX(GRID!$B$18:$U$29,MATCH($P$7,GRID!$A$18:$A$29,0),MATCH(1,($U$2=GRID!$B$1:$U$1)*(КАЛЕНДАРЬ!AM29=GRID!$B$3:$U$3),0))*GRID!$P$36,
ROUNDUP(INDEX(GRID!$B$18:$U$29,MATCH($P$7,GRID!$A$18:$A$29,0),MATCH(1,($U$2=GRID!$B$1:$U$1)*(КАЛЕНДАРЬ!AM29=GRID!$B$3:$U$3),0))*GRID!$P$36*(1-GRID!$P$37),0))</f>
        <v>124992</v>
      </c>
      <c r="Q242" s="57" t="s">
        <v>119</v>
      </c>
      <c r="R242" s="57" t="s">
        <v>119</v>
      </c>
      <c r="S242" s="57" t="s">
        <v>119</v>
      </c>
      <c r="T242" s="57" t="s">
        <v>119</v>
      </c>
    </row>
    <row r="243" spans="1:20">
      <c r="A243" s="148" t="s">
        <v>13</v>
      </c>
      <c r="B243" s="149">
        <v>27</v>
      </c>
      <c r="C243" s="8" cm="1">
        <f t="array" ref="C243">IF($I$2="Тариф для жителей ЮФО",
INDEX(GRID!$B$4:$U$15,MATCH($C$7,GRID!$A$4:$A$15,0),MATCH(1,($U$2=GRID!$B$1:$U$1)*(КАЛЕНДАРЬ!AM30=GRID!$B$3:$U$3),0))*GRID!$P$36,
ROUNDUP(INDEX(GRID!$B$4:$U$15,MATCH($C$7,GRID!$A$4:$A$15,0),MATCH(1,($U$2=GRID!$B$1:$U$1)*(КАЛЕНДАРЬ!AM30=GRID!$B$3:$U$3),0))*GRID!$P$36*(1-GRID!$P$37),0))</f>
        <v>20925</v>
      </c>
      <c r="D243" s="8" cm="1">
        <f t="array" ref="D243">IF($I$2="Тариф для жителей ЮФО",
INDEX(GRID!$B$18:$U$29,MATCH($C$7,GRID!$A$18:$A$29,0),MATCH(1,($U$2=GRID!$B$1:$U$1)*(КАЛЕНДАРЬ!AM30=GRID!$B$3:$U$3),0))*GRID!$P$36,
ROUNDUP(INDEX(GRID!$B$18:$U$29,MATCH($C$7,GRID!$A$18:$A$29,0),MATCH(1,($U$2=GRID!$B$1:$U$1)*(КАЛЕНДАРЬ!AM30=GRID!$B$3:$U$3),0))*GRID!$P$36*(1-GRID!$P$37),0))</f>
        <v>25575</v>
      </c>
      <c r="E243" s="8" cm="1">
        <f t="array" ref="E243">IF($I$2="Тариф для жителей ЮФО",
INDEX(GRID!$B$4:$U$15,MATCH($E$7,GRID!$A$4:$A$15,0),MATCH(1,($U$2=GRID!$B$1:$U$1)*(КАЛЕНДАРЬ!AM30=GRID!$B$3:$U$3),0))*GRID!$P$36,
ROUNDUP(INDEX(GRID!$B$4:$U$15,MATCH($E$7,GRID!$A$4:$A$15,0),MATCH(1,($U$2=GRID!$B$1:$U$1)*(КАЛЕНДАРЬ!AM30=GRID!$B$3:$U$3),0))*GRID!$P$36*(1-GRID!$P$37),0))</f>
        <v>25296</v>
      </c>
      <c r="F243" s="8">
        <f t="array" ref="F243">IF($I$2="Тариф для жителей ЮФО",
INDEX(GRID!$B$18:$U$29,MATCH($E$7,GRID!$A$18:$A$29,0),MATCH(1,($U$2=GRID!$B$1:$U$1)*(КАЛЕНДАРЬ!AM30=GRID!$B$3:$U$3),0))*GRID!$P$36,
ROUNDUP(INDEX(GRID!$B$18:$U$29,MATCH($E$7,GRID!$A$18:$A$29,0),MATCH(1,($U$2=GRID!$B$1:$U$1)*(КАЛЕНДАРЬ!AM30=GRID!$B$3:$U$3),0))*GRID!$P$36*(1-GRID!$P$37),0))</f>
        <v>29946</v>
      </c>
      <c r="G243" s="57" t="s">
        <v>119</v>
      </c>
      <c r="H243" s="57" t="s">
        <v>119</v>
      </c>
      <c r="I243" s="8">
        <f t="array" ref="I243">IF($I$2="Тариф для жителей ЮФО",
INDEX(GRID!$B$4:$U$15,MATCH($I$7,GRID!$A$4:$A$15,0),MATCH(1,($U$2=GRID!$B$1:$U$1)*(КАЛЕНДАРЬ!AM30=GRID!$B$3:$U$3),0))*GRID!$P$36,
ROUNDUP(INDEX(GRID!$B$4:$U$15,MATCH($I$7,GRID!$A$4:$A$15,0),MATCH(1,($U$2=GRID!$B$1:$U$1)*(КАЛЕНДАРЬ!AM30=GRID!$B$3:$U$3),0))*GRID!$P$36*(1-GRID!$P$37),0))</f>
        <v>33666</v>
      </c>
      <c r="J243" s="8">
        <f t="array" ref="J243">IF($I$2="Тариф для жителей ЮФО",
INDEX(GRID!$B$18:$U$29,MATCH($I$7,GRID!$A$18:$A$29,0),MATCH(1,($U$2=GRID!$B$1:$U$1)*(КАЛЕНДАРЬ!AM30=GRID!$B$3:$U$3),0))*GRID!$P$36,
ROUNDUP(INDEX(GRID!$B$18:$U$29,MATCH($I$7,GRID!$A$18:$A$29,0),MATCH(1,($U$2=GRID!$B$1:$U$1)*(КАЛЕНДАРЬ!AM30=GRID!$B$3:$U$3),0))*GRID!$P$36*(1-GRID!$P$37),0))</f>
        <v>38316</v>
      </c>
      <c r="K243" s="57" t="s">
        <v>119</v>
      </c>
      <c r="L243" s="57" t="s">
        <v>119</v>
      </c>
      <c r="M243" s="8">
        <f t="array" ref="M243">IF($I$2="Тариф для жителей ЮФО",
INDEX(GRID!$B$4:$U$15,MATCH($M$7,GRID!$A$4:$A$15,0),MATCH(1,($U$2=GRID!$B$1:$U$1)*(КАЛЕНДАРЬ!AM30=GRID!$B$3:$U$3),0))*GRID!$P$36,
ROUNDUP(INDEX(GRID!$B$4:$U$15,MATCH($M$7,GRID!$A$4:$A$15,0),MATCH(1,($U$2=GRID!$B$1:$U$1)*(КАЛЕНДАРЬ!AM30=GRID!$B$3:$U$3),0))*GRID!$P$36*(1-GRID!$P$37),0))</f>
        <v>56916</v>
      </c>
      <c r="N243" s="8">
        <f t="array" ref="N243">IF($I$2="Тариф для жителей ЮФО",
INDEX(GRID!$B$18:$U$29,MATCH($M$7,GRID!$A$18:$A$29,0),MATCH(1,($U$2=GRID!$B$1:$U$1)*(КАЛЕНДАРЬ!AM30=GRID!$B$3:$U$3),0))*GRID!$P$36,
ROUNDUP(INDEX(GRID!$B$18:$U$29,MATCH($M$7,GRID!$A$18:$A$29,0),MATCH(1,($U$2=GRID!$B$1:$U$1)*(КАЛЕНДАРЬ!AM30=GRID!$B$3:$U$3),0))*GRID!$P$36*(1-GRID!$P$37),0))</f>
        <v>61566</v>
      </c>
      <c r="O243" s="57" t="s">
        <v>119</v>
      </c>
      <c r="P243" s="8">
        <f t="array" ref="P243">IF($I$2="Тариф для жителей ЮФО",
INDEX(GRID!$B$18:$U$29,MATCH($P$7,GRID!$A$18:$A$29,0),MATCH(1,($U$2=GRID!$B$1:$U$1)*(КАЛЕНДАРЬ!AM30=GRID!$B$3:$U$3),0))*GRID!$P$36,
ROUNDUP(INDEX(GRID!$B$18:$U$29,MATCH($P$7,GRID!$A$18:$A$29,0),MATCH(1,($U$2=GRID!$B$1:$U$1)*(КАЛЕНДАРЬ!AM30=GRID!$B$3:$U$3),0))*GRID!$P$36*(1-GRID!$P$37),0))</f>
        <v>124992</v>
      </c>
      <c r="Q243" s="57" t="s">
        <v>119</v>
      </c>
      <c r="R243" s="57" t="s">
        <v>119</v>
      </c>
      <c r="S243" s="57" t="s">
        <v>119</v>
      </c>
      <c r="T243" s="57" t="s">
        <v>119</v>
      </c>
    </row>
    <row r="244" spans="1:20">
      <c r="A244" s="148" t="s">
        <v>14</v>
      </c>
      <c r="B244" s="149">
        <v>28</v>
      </c>
      <c r="C244" s="8" cm="1">
        <f t="array" ref="C244">IF($I$2="Тариф для жителей ЮФО",
INDEX(GRID!$B$4:$U$15,MATCH($C$7,GRID!$A$4:$A$15,0),MATCH(1,($U$2=GRID!$B$1:$U$1)*(КАЛЕНДАРЬ!AM31=GRID!$B$3:$U$3),0))*GRID!$P$36,
ROUNDUP(INDEX(GRID!$B$4:$U$15,MATCH($C$7,GRID!$A$4:$A$15,0),MATCH(1,($U$2=GRID!$B$1:$U$1)*(КАЛЕНДАРЬ!AM31=GRID!$B$3:$U$3),0))*GRID!$P$36*(1-GRID!$P$37),0))</f>
        <v>20925</v>
      </c>
      <c r="D244" s="8" cm="1">
        <f t="array" ref="D244">IF($I$2="Тариф для жителей ЮФО",
INDEX(GRID!$B$18:$U$29,MATCH($C$7,GRID!$A$18:$A$29,0),MATCH(1,($U$2=GRID!$B$1:$U$1)*(КАЛЕНДАРЬ!AM31=GRID!$B$3:$U$3),0))*GRID!$P$36,
ROUNDUP(INDEX(GRID!$B$18:$U$29,MATCH($C$7,GRID!$A$18:$A$29,0),MATCH(1,($U$2=GRID!$B$1:$U$1)*(КАЛЕНДАРЬ!AM31=GRID!$B$3:$U$3),0))*GRID!$P$36*(1-GRID!$P$37),0))</f>
        <v>25575</v>
      </c>
      <c r="E244" s="8" cm="1">
        <f t="array" ref="E244">IF($I$2="Тариф для жителей ЮФО",
INDEX(GRID!$B$4:$U$15,MATCH($E$7,GRID!$A$4:$A$15,0),MATCH(1,($U$2=GRID!$B$1:$U$1)*(КАЛЕНДАРЬ!AM31=GRID!$B$3:$U$3),0))*GRID!$P$36,
ROUNDUP(INDEX(GRID!$B$4:$U$15,MATCH($E$7,GRID!$A$4:$A$15,0),MATCH(1,($U$2=GRID!$B$1:$U$1)*(КАЛЕНДАРЬ!AM31=GRID!$B$3:$U$3),0))*GRID!$P$36*(1-GRID!$P$37),0))</f>
        <v>25296</v>
      </c>
      <c r="F244" s="8">
        <f t="array" ref="F244">IF($I$2="Тариф для жителей ЮФО",
INDEX(GRID!$B$18:$U$29,MATCH($E$7,GRID!$A$18:$A$29,0),MATCH(1,($U$2=GRID!$B$1:$U$1)*(КАЛЕНДАРЬ!AM31=GRID!$B$3:$U$3),0))*GRID!$P$36,
ROUNDUP(INDEX(GRID!$B$18:$U$29,MATCH($E$7,GRID!$A$18:$A$29,0),MATCH(1,($U$2=GRID!$B$1:$U$1)*(КАЛЕНДАРЬ!AM31=GRID!$B$3:$U$3),0))*GRID!$P$36*(1-GRID!$P$37),0))</f>
        <v>29946</v>
      </c>
      <c r="G244" s="57" t="s">
        <v>119</v>
      </c>
      <c r="H244" s="57" t="s">
        <v>119</v>
      </c>
      <c r="I244" s="8">
        <f t="array" ref="I244">IF($I$2="Тариф для жителей ЮФО",
INDEX(GRID!$B$4:$U$15,MATCH($I$7,GRID!$A$4:$A$15,0),MATCH(1,($U$2=GRID!$B$1:$U$1)*(КАЛЕНДАРЬ!AM31=GRID!$B$3:$U$3),0))*GRID!$P$36,
ROUNDUP(INDEX(GRID!$B$4:$U$15,MATCH($I$7,GRID!$A$4:$A$15,0),MATCH(1,($U$2=GRID!$B$1:$U$1)*(КАЛЕНДАРЬ!AM31=GRID!$B$3:$U$3),0))*GRID!$P$36*(1-GRID!$P$37),0))</f>
        <v>33666</v>
      </c>
      <c r="J244" s="8">
        <f t="array" ref="J244">IF($I$2="Тариф для жителей ЮФО",
INDEX(GRID!$B$18:$U$29,MATCH($I$7,GRID!$A$18:$A$29,0),MATCH(1,($U$2=GRID!$B$1:$U$1)*(КАЛЕНДАРЬ!AM31=GRID!$B$3:$U$3),0))*GRID!$P$36,
ROUNDUP(INDEX(GRID!$B$18:$U$29,MATCH($I$7,GRID!$A$18:$A$29,0),MATCH(1,($U$2=GRID!$B$1:$U$1)*(КАЛЕНДАРЬ!AM31=GRID!$B$3:$U$3),0))*GRID!$P$36*(1-GRID!$P$37),0))</f>
        <v>38316</v>
      </c>
      <c r="K244" s="57" t="s">
        <v>119</v>
      </c>
      <c r="L244" s="57" t="s">
        <v>119</v>
      </c>
      <c r="M244" s="8">
        <f t="array" ref="M244">IF($I$2="Тариф для жителей ЮФО",
INDEX(GRID!$B$4:$U$15,MATCH($M$7,GRID!$A$4:$A$15,0),MATCH(1,($U$2=GRID!$B$1:$U$1)*(КАЛЕНДАРЬ!AM31=GRID!$B$3:$U$3),0))*GRID!$P$36,
ROUNDUP(INDEX(GRID!$B$4:$U$15,MATCH($M$7,GRID!$A$4:$A$15,0),MATCH(1,($U$2=GRID!$B$1:$U$1)*(КАЛЕНДАРЬ!AM31=GRID!$B$3:$U$3),0))*GRID!$P$36*(1-GRID!$P$37),0))</f>
        <v>56916</v>
      </c>
      <c r="N244" s="8">
        <f t="array" ref="N244">IF($I$2="Тариф для жителей ЮФО",
INDEX(GRID!$B$18:$U$29,MATCH($M$7,GRID!$A$18:$A$29,0),MATCH(1,($U$2=GRID!$B$1:$U$1)*(КАЛЕНДАРЬ!AM31=GRID!$B$3:$U$3),0))*GRID!$P$36,
ROUNDUP(INDEX(GRID!$B$18:$U$29,MATCH($M$7,GRID!$A$18:$A$29,0),MATCH(1,($U$2=GRID!$B$1:$U$1)*(КАЛЕНДАРЬ!AM31=GRID!$B$3:$U$3),0))*GRID!$P$36*(1-GRID!$P$37),0))</f>
        <v>61566</v>
      </c>
      <c r="O244" s="57" t="s">
        <v>119</v>
      </c>
      <c r="P244" s="8">
        <f t="array" ref="P244">IF($I$2="Тариф для жителей ЮФО",
INDEX(GRID!$B$18:$U$29,MATCH($P$7,GRID!$A$18:$A$29,0),MATCH(1,($U$2=GRID!$B$1:$U$1)*(КАЛЕНДАРЬ!AM31=GRID!$B$3:$U$3),0))*GRID!$P$36,
ROUNDUP(INDEX(GRID!$B$18:$U$29,MATCH($P$7,GRID!$A$18:$A$29,0),MATCH(1,($U$2=GRID!$B$1:$U$1)*(КАЛЕНДАРЬ!AM31=GRID!$B$3:$U$3),0))*GRID!$P$36*(1-GRID!$P$37),0))</f>
        <v>124992</v>
      </c>
      <c r="Q244" s="57" t="s">
        <v>119</v>
      </c>
      <c r="R244" s="57" t="s">
        <v>119</v>
      </c>
      <c r="S244" s="57" t="s">
        <v>119</v>
      </c>
      <c r="T244" s="57" t="s">
        <v>119</v>
      </c>
    </row>
    <row r="245" spans="1:20">
      <c r="A245" s="148" t="s">
        <v>15</v>
      </c>
      <c r="B245" s="149">
        <v>29</v>
      </c>
      <c r="C245" s="8" cm="1">
        <f t="array" ref="C245">IF($I$2="Тариф для жителей ЮФО",
INDEX(GRID!$B$4:$U$15,MATCH($C$7,GRID!$A$4:$A$15,0),MATCH(1,($U$2=GRID!$B$1:$U$1)*(КАЛЕНДАРЬ!AM32=GRID!$B$3:$U$3),0))*GRID!$P$36,
ROUNDUP(INDEX(GRID!$B$4:$U$15,MATCH($C$7,GRID!$A$4:$A$15,0),MATCH(1,($U$2=GRID!$B$1:$U$1)*(КАЛЕНДАРЬ!AM32=GRID!$B$3:$U$3),0))*GRID!$P$36*(1-GRID!$P$37),0))</f>
        <v>20925</v>
      </c>
      <c r="D245" s="8" cm="1">
        <f t="array" ref="D245">IF($I$2="Тариф для жителей ЮФО",
INDEX(GRID!$B$18:$U$29,MATCH($C$7,GRID!$A$18:$A$29,0),MATCH(1,($U$2=GRID!$B$1:$U$1)*(КАЛЕНДАРЬ!AM32=GRID!$B$3:$U$3),0))*GRID!$P$36,
ROUNDUP(INDEX(GRID!$B$18:$U$29,MATCH($C$7,GRID!$A$18:$A$29,0),MATCH(1,($U$2=GRID!$B$1:$U$1)*(КАЛЕНДАРЬ!AM32=GRID!$B$3:$U$3),0))*GRID!$P$36*(1-GRID!$P$37),0))</f>
        <v>25575</v>
      </c>
      <c r="E245" s="8" cm="1">
        <f t="array" ref="E245">IF($I$2="Тариф для жителей ЮФО",
INDEX(GRID!$B$4:$U$15,MATCH($E$7,GRID!$A$4:$A$15,0),MATCH(1,($U$2=GRID!$B$1:$U$1)*(КАЛЕНДАРЬ!AM32=GRID!$B$3:$U$3),0))*GRID!$P$36,
ROUNDUP(INDEX(GRID!$B$4:$U$15,MATCH($E$7,GRID!$A$4:$A$15,0),MATCH(1,($U$2=GRID!$B$1:$U$1)*(КАЛЕНДАРЬ!AM32=GRID!$B$3:$U$3),0))*GRID!$P$36*(1-GRID!$P$37),0))</f>
        <v>25296</v>
      </c>
      <c r="F245" s="8">
        <f t="array" ref="F245">IF($I$2="Тариф для жителей ЮФО",
INDEX(GRID!$B$18:$U$29,MATCH($E$7,GRID!$A$18:$A$29,0),MATCH(1,($U$2=GRID!$B$1:$U$1)*(КАЛЕНДАРЬ!AM32=GRID!$B$3:$U$3),0))*GRID!$P$36,
ROUNDUP(INDEX(GRID!$B$18:$U$29,MATCH($E$7,GRID!$A$18:$A$29,0),MATCH(1,($U$2=GRID!$B$1:$U$1)*(КАЛЕНДАРЬ!AM32=GRID!$B$3:$U$3),0))*GRID!$P$36*(1-GRID!$P$37),0))</f>
        <v>29946</v>
      </c>
      <c r="G245" s="57" t="s">
        <v>119</v>
      </c>
      <c r="H245" s="57" t="s">
        <v>119</v>
      </c>
      <c r="I245" s="8">
        <f t="array" ref="I245">IF($I$2="Тариф для жителей ЮФО",
INDEX(GRID!$B$4:$U$15,MATCH($I$7,GRID!$A$4:$A$15,0),MATCH(1,($U$2=GRID!$B$1:$U$1)*(КАЛЕНДАРЬ!AM32=GRID!$B$3:$U$3),0))*GRID!$P$36,
ROUNDUP(INDEX(GRID!$B$4:$U$15,MATCH($I$7,GRID!$A$4:$A$15,0),MATCH(1,($U$2=GRID!$B$1:$U$1)*(КАЛЕНДАРЬ!AM32=GRID!$B$3:$U$3),0))*GRID!$P$36*(1-GRID!$P$37),0))</f>
        <v>33666</v>
      </c>
      <c r="J245" s="8">
        <f t="array" ref="J245">IF($I$2="Тариф для жителей ЮФО",
INDEX(GRID!$B$18:$U$29,MATCH($I$7,GRID!$A$18:$A$29,0),MATCH(1,($U$2=GRID!$B$1:$U$1)*(КАЛЕНДАРЬ!AM32=GRID!$B$3:$U$3),0))*GRID!$P$36,
ROUNDUP(INDEX(GRID!$B$18:$U$29,MATCH($I$7,GRID!$A$18:$A$29,0),MATCH(1,($U$2=GRID!$B$1:$U$1)*(КАЛЕНДАРЬ!AM32=GRID!$B$3:$U$3),0))*GRID!$P$36*(1-GRID!$P$37),0))</f>
        <v>38316</v>
      </c>
      <c r="K245" s="57" t="s">
        <v>119</v>
      </c>
      <c r="L245" s="57" t="s">
        <v>119</v>
      </c>
      <c r="M245" s="8">
        <f t="array" ref="M245">IF($I$2="Тариф для жителей ЮФО",
INDEX(GRID!$B$4:$U$15,MATCH($M$7,GRID!$A$4:$A$15,0),MATCH(1,($U$2=GRID!$B$1:$U$1)*(КАЛЕНДАРЬ!AM32=GRID!$B$3:$U$3),0))*GRID!$P$36,
ROUNDUP(INDEX(GRID!$B$4:$U$15,MATCH($M$7,GRID!$A$4:$A$15,0),MATCH(1,($U$2=GRID!$B$1:$U$1)*(КАЛЕНДАРЬ!AM32=GRID!$B$3:$U$3),0))*GRID!$P$36*(1-GRID!$P$37),0))</f>
        <v>56916</v>
      </c>
      <c r="N245" s="8">
        <f t="array" ref="N245">IF($I$2="Тариф для жителей ЮФО",
INDEX(GRID!$B$18:$U$29,MATCH($M$7,GRID!$A$18:$A$29,0),MATCH(1,($U$2=GRID!$B$1:$U$1)*(КАЛЕНДАРЬ!AM32=GRID!$B$3:$U$3),0))*GRID!$P$36,
ROUNDUP(INDEX(GRID!$B$18:$U$29,MATCH($M$7,GRID!$A$18:$A$29,0),MATCH(1,($U$2=GRID!$B$1:$U$1)*(КАЛЕНДАРЬ!AM32=GRID!$B$3:$U$3),0))*GRID!$P$36*(1-GRID!$P$37),0))</f>
        <v>61566</v>
      </c>
      <c r="O245" s="57" t="s">
        <v>119</v>
      </c>
      <c r="P245" s="8">
        <f t="array" ref="P245">IF($I$2="Тариф для жителей ЮФО",
INDEX(GRID!$B$18:$U$29,MATCH($P$7,GRID!$A$18:$A$29,0),MATCH(1,($U$2=GRID!$B$1:$U$1)*(КАЛЕНДАРЬ!AM32=GRID!$B$3:$U$3),0))*GRID!$P$36,
ROUNDUP(INDEX(GRID!$B$18:$U$29,MATCH($P$7,GRID!$A$18:$A$29,0),MATCH(1,($U$2=GRID!$B$1:$U$1)*(КАЛЕНДАРЬ!AM32=GRID!$B$3:$U$3),0))*GRID!$P$36*(1-GRID!$P$37),0))</f>
        <v>124992</v>
      </c>
      <c r="Q245" s="57" t="s">
        <v>119</v>
      </c>
      <c r="R245" s="57" t="s">
        <v>119</v>
      </c>
      <c r="S245" s="57" t="s">
        <v>119</v>
      </c>
      <c r="T245" s="57" t="s">
        <v>119</v>
      </c>
    </row>
    <row r="246" spans="1:20">
      <c r="A246" s="148" t="s">
        <v>16</v>
      </c>
      <c r="B246" s="149">
        <v>30</v>
      </c>
      <c r="C246" s="8" cm="1">
        <f t="array" ref="C246">IF($I$2="Тариф для жителей ЮФО",
INDEX(GRID!$B$4:$U$15,MATCH($C$7,GRID!$A$4:$A$15,0),MATCH(1,($U$2=GRID!$B$1:$U$1)*(КАЛЕНДАРЬ!AM33=GRID!$B$3:$U$3),0))*GRID!$P$36,
ROUNDUP(INDEX(GRID!$B$4:$U$15,MATCH($C$7,GRID!$A$4:$A$15,0),MATCH(1,($U$2=GRID!$B$1:$U$1)*(КАЛЕНДАРЬ!AM33=GRID!$B$3:$U$3),0))*GRID!$P$36*(1-GRID!$P$37),0))</f>
        <v>23250</v>
      </c>
      <c r="D246" s="8" cm="1">
        <f t="array" ref="D246">IF($I$2="Тариф для жителей ЮФО",
INDEX(GRID!$B$18:$U$29,MATCH($C$7,GRID!$A$18:$A$29,0),MATCH(1,($U$2=GRID!$B$1:$U$1)*(КАЛЕНДАРЬ!AM33=GRID!$B$3:$U$3),0))*GRID!$P$36,
ROUNDUP(INDEX(GRID!$B$18:$U$29,MATCH($C$7,GRID!$A$18:$A$29,0),MATCH(1,($U$2=GRID!$B$1:$U$1)*(КАЛЕНДАРЬ!AM33=GRID!$B$3:$U$3),0))*GRID!$P$36*(1-GRID!$P$37),0))</f>
        <v>27900</v>
      </c>
      <c r="E246" s="8" cm="1">
        <f t="array" ref="E246">IF($I$2="Тариф для жителей ЮФО",
INDEX(GRID!$B$4:$U$15,MATCH($E$7,GRID!$A$4:$A$15,0),MATCH(1,($U$2=GRID!$B$1:$U$1)*(КАЛЕНДАРЬ!AM33=GRID!$B$3:$U$3),0))*GRID!$P$36,
ROUNDUP(INDEX(GRID!$B$4:$U$15,MATCH($E$7,GRID!$A$4:$A$15,0),MATCH(1,($U$2=GRID!$B$1:$U$1)*(КАЛЕНДАРЬ!AM33=GRID!$B$3:$U$3),0))*GRID!$P$36*(1-GRID!$P$37),0))</f>
        <v>27900</v>
      </c>
      <c r="F246" s="8">
        <f t="array" ref="F246">IF($I$2="Тариф для жителей ЮФО",
INDEX(GRID!$B$18:$U$29,MATCH($E$7,GRID!$A$18:$A$29,0),MATCH(1,($U$2=GRID!$B$1:$U$1)*(КАЛЕНДАРЬ!AM33=GRID!$B$3:$U$3),0))*GRID!$P$36,
ROUNDUP(INDEX(GRID!$B$18:$U$29,MATCH($E$7,GRID!$A$18:$A$29,0),MATCH(1,($U$2=GRID!$B$1:$U$1)*(КАЛЕНДАРЬ!AM33=GRID!$B$3:$U$3),0))*GRID!$P$36*(1-GRID!$P$37),0))</f>
        <v>32550</v>
      </c>
      <c r="G246" s="57" t="s">
        <v>119</v>
      </c>
      <c r="H246" s="57" t="s">
        <v>119</v>
      </c>
      <c r="I246" s="8">
        <f t="array" ref="I246">IF($I$2="Тариф для жителей ЮФО",
INDEX(GRID!$B$4:$U$15,MATCH($I$7,GRID!$A$4:$A$15,0),MATCH(1,($U$2=GRID!$B$1:$U$1)*(КАЛЕНДАРЬ!AM33=GRID!$B$3:$U$3),0))*GRID!$P$36,
ROUNDUP(INDEX(GRID!$B$4:$U$15,MATCH($I$7,GRID!$A$4:$A$15,0),MATCH(1,($U$2=GRID!$B$1:$U$1)*(КАЛЕНДАРЬ!AM33=GRID!$B$3:$U$3),0))*GRID!$P$36*(1-GRID!$P$37),0))</f>
        <v>36921</v>
      </c>
      <c r="J246" s="8">
        <f t="array" ref="J246">IF($I$2="Тариф для жителей ЮФО",
INDEX(GRID!$B$18:$U$29,MATCH($I$7,GRID!$A$18:$A$29,0),MATCH(1,($U$2=GRID!$B$1:$U$1)*(КАЛЕНДАРЬ!AM33=GRID!$B$3:$U$3),0))*GRID!$P$36,
ROUNDUP(INDEX(GRID!$B$18:$U$29,MATCH($I$7,GRID!$A$18:$A$29,0),MATCH(1,($U$2=GRID!$B$1:$U$1)*(КАЛЕНДАРЬ!AM33=GRID!$B$3:$U$3),0))*GRID!$P$36*(1-GRID!$P$37),0))</f>
        <v>41571</v>
      </c>
      <c r="K246" s="57" t="s">
        <v>119</v>
      </c>
      <c r="L246" s="57" t="s">
        <v>119</v>
      </c>
      <c r="M246" s="8">
        <f t="array" ref="M246">IF($I$2="Тариф для жителей ЮФО",
INDEX(GRID!$B$4:$U$15,MATCH($M$7,GRID!$A$4:$A$15,0),MATCH(1,($U$2=GRID!$B$1:$U$1)*(КАЛЕНДАРЬ!AM33=GRID!$B$3:$U$3),0))*GRID!$P$36,
ROUNDUP(INDEX(GRID!$B$4:$U$15,MATCH($M$7,GRID!$A$4:$A$15,0),MATCH(1,($U$2=GRID!$B$1:$U$1)*(КАЛЕНДАРЬ!AM33=GRID!$B$3:$U$3),0))*GRID!$P$36*(1-GRID!$P$37),0))</f>
        <v>60636</v>
      </c>
      <c r="N246" s="8">
        <f t="array" ref="N246">IF($I$2="Тариф для жителей ЮФО",
INDEX(GRID!$B$18:$U$29,MATCH($M$7,GRID!$A$18:$A$29,0),MATCH(1,($U$2=GRID!$B$1:$U$1)*(КАЛЕНДАРЬ!AM33=GRID!$B$3:$U$3),0))*GRID!$P$36,
ROUNDUP(INDEX(GRID!$B$18:$U$29,MATCH($M$7,GRID!$A$18:$A$29,0),MATCH(1,($U$2=GRID!$B$1:$U$1)*(КАЛЕНДАРЬ!AM33=GRID!$B$3:$U$3),0))*GRID!$P$36*(1-GRID!$P$37),0))</f>
        <v>65286</v>
      </c>
      <c r="O246" s="57" t="s">
        <v>119</v>
      </c>
      <c r="P246" s="8">
        <f t="array" ref="P246">IF($I$2="Тариф для жителей ЮФО",
INDEX(GRID!$B$18:$U$29,MATCH($P$7,GRID!$A$18:$A$29,0),MATCH(1,($U$2=GRID!$B$1:$U$1)*(КАЛЕНДАРЬ!AM33=GRID!$B$3:$U$3),0))*GRID!$P$36,
ROUNDUP(INDEX(GRID!$B$18:$U$29,MATCH($P$7,GRID!$A$18:$A$29,0),MATCH(1,($U$2=GRID!$B$1:$U$1)*(КАЛЕНДАРЬ!AM33=GRID!$B$3:$U$3),0))*GRID!$P$36*(1-GRID!$P$37),0))</f>
        <v>129921</v>
      </c>
      <c r="Q246" s="57" t="s">
        <v>119</v>
      </c>
      <c r="R246" s="57" t="s">
        <v>119</v>
      </c>
      <c r="S246" s="57" t="s">
        <v>119</v>
      </c>
      <c r="T246" s="57" t="s">
        <v>119</v>
      </c>
    </row>
    <row r="247" spans="1:20">
      <c r="A247" s="148" t="s">
        <v>17</v>
      </c>
      <c r="B247" s="149">
        <v>31</v>
      </c>
      <c r="C247" s="8" cm="1">
        <f t="array" ref="C247">IF($I$2="Тариф для жителей ЮФО",
INDEX(GRID!$B$4:$U$15,MATCH($C$7,GRID!$A$4:$A$15,0),MATCH(1,($U$2=GRID!$B$1:$U$1)*(КАЛЕНДАРЬ!AM34=GRID!$B$3:$U$3),0))*GRID!$P$36,
ROUNDUP(INDEX(GRID!$B$4:$U$15,MATCH($C$7,GRID!$A$4:$A$15,0),MATCH(1,($U$2=GRID!$B$1:$U$1)*(КАЛЕНДАРЬ!AM34=GRID!$B$3:$U$3),0))*GRID!$P$36*(1-GRID!$P$37),0))</f>
        <v>23250</v>
      </c>
      <c r="D247" s="8" cm="1">
        <f t="array" ref="D247">IF($I$2="Тариф для жителей ЮФО",
INDEX(GRID!$B$18:$U$29,MATCH($C$7,GRID!$A$18:$A$29,0),MATCH(1,($U$2=GRID!$B$1:$U$1)*(КАЛЕНДАРЬ!AM34=GRID!$B$3:$U$3),0))*GRID!$P$36,
ROUNDUP(INDEX(GRID!$B$18:$U$29,MATCH($C$7,GRID!$A$18:$A$29,0),MATCH(1,($U$2=GRID!$B$1:$U$1)*(КАЛЕНДАРЬ!AM34=GRID!$B$3:$U$3),0))*GRID!$P$36*(1-GRID!$P$37),0))</f>
        <v>27900</v>
      </c>
      <c r="E247" s="8" cm="1">
        <f t="array" ref="E247">IF($I$2="Тариф для жителей ЮФО",
INDEX(GRID!$B$4:$U$15,MATCH($E$7,GRID!$A$4:$A$15,0),MATCH(1,($U$2=GRID!$B$1:$U$1)*(КАЛЕНДАРЬ!AM34=GRID!$B$3:$U$3),0))*GRID!$P$36,
ROUNDUP(INDEX(GRID!$B$4:$U$15,MATCH($E$7,GRID!$A$4:$A$15,0),MATCH(1,($U$2=GRID!$B$1:$U$1)*(КАЛЕНДАРЬ!AM34=GRID!$B$3:$U$3),0))*GRID!$P$36*(1-GRID!$P$37),0))</f>
        <v>27900</v>
      </c>
      <c r="F247" s="8">
        <f t="array" ref="F247">IF($I$2="Тариф для жителей ЮФО",
INDEX(GRID!$B$18:$U$29,MATCH($E$7,GRID!$A$18:$A$29,0),MATCH(1,($U$2=GRID!$B$1:$U$1)*(КАЛЕНДАРЬ!AM34=GRID!$B$3:$U$3),0))*GRID!$P$36,
ROUNDUP(INDEX(GRID!$B$18:$U$29,MATCH($E$7,GRID!$A$18:$A$29,0),MATCH(1,($U$2=GRID!$B$1:$U$1)*(КАЛЕНДАРЬ!AM34=GRID!$B$3:$U$3),0))*GRID!$P$36*(1-GRID!$P$37),0))</f>
        <v>32550</v>
      </c>
      <c r="G247" s="57" t="s">
        <v>119</v>
      </c>
      <c r="H247" s="57" t="s">
        <v>119</v>
      </c>
      <c r="I247" s="8">
        <f t="array" ref="I247">IF($I$2="Тариф для жителей ЮФО",
INDEX(GRID!$B$4:$U$15,MATCH($I$7,GRID!$A$4:$A$15,0),MATCH(1,($U$2=GRID!$B$1:$U$1)*(КАЛЕНДАРЬ!AM34=GRID!$B$3:$U$3),0))*GRID!$P$36,
ROUNDUP(INDEX(GRID!$B$4:$U$15,MATCH($I$7,GRID!$A$4:$A$15,0),MATCH(1,($U$2=GRID!$B$1:$U$1)*(КАЛЕНДАРЬ!AM34=GRID!$B$3:$U$3),0))*GRID!$P$36*(1-GRID!$P$37),0))</f>
        <v>36921</v>
      </c>
      <c r="J247" s="8">
        <f t="array" ref="J247">IF($I$2="Тариф для жителей ЮФО",
INDEX(GRID!$B$18:$U$29,MATCH($I$7,GRID!$A$18:$A$29,0),MATCH(1,($U$2=GRID!$B$1:$U$1)*(КАЛЕНДАРЬ!AM34=GRID!$B$3:$U$3),0))*GRID!$P$36,
ROUNDUP(INDEX(GRID!$B$18:$U$29,MATCH($I$7,GRID!$A$18:$A$29,0),MATCH(1,($U$2=GRID!$B$1:$U$1)*(КАЛЕНДАРЬ!AM34=GRID!$B$3:$U$3),0))*GRID!$P$36*(1-GRID!$P$37),0))</f>
        <v>41571</v>
      </c>
      <c r="K247" s="57" t="s">
        <v>119</v>
      </c>
      <c r="L247" s="57" t="s">
        <v>119</v>
      </c>
      <c r="M247" s="8">
        <f t="array" ref="M247">IF($I$2="Тариф для жителей ЮФО",
INDEX(GRID!$B$4:$U$15,MATCH($M$7,GRID!$A$4:$A$15,0),MATCH(1,($U$2=GRID!$B$1:$U$1)*(КАЛЕНДАРЬ!AM34=GRID!$B$3:$U$3),0))*GRID!$P$36,
ROUNDUP(INDEX(GRID!$B$4:$U$15,MATCH($M$7,GRID!$A$4:$A$15,0),MATCH(1,($U$2=GRID!$B$1:$U$1)*(КАЛЕНДАРЬ!AM34=GRID!$B$3:$U$3),0))*GRID!$P$36*(1-GRID!$P$37),0))</f>
        <v>60636</v>
      </c>
      <c r="N247" s="8">
        <f t="array" ref="N247">IF($I$2="Тариф для жителей ЮФО",
INDEX(GRID!$B$18:$U$29,MATCH($M$7,GRID!$A$18:$A$29,0),MATCH(1,($U$2=GRID!$B$1:$U$1)*(КАЛЕНДАРЬ!AM34=GRID!$B$3:$U$3),0))*GRID!$P$36,
ROUNDUP(INDEX(GRID!$B$18:$U$29,MATCH($M$7,GRID!$A$18:$A$29,0),MATCH(1,($U$2=GRID!$B$1:$U$1)*(КАЛЕНДАРЬ!AM34=GRID!$B$3:$U$3),0))*GRID!$P$36*(1-GRID!$P$37),0))</f>
        <v>65286</v>
      </c>
      <c r="O247" s="57" t="s">
        <v>119</v>
      </c>
      <c r="P247" s="8">
        <f t="array" ref="P247">IF($I$2="Тариф для жителей ЮФО",
INDEX(GRID!$B$18:$U$29,MATCH($P$7,GRID!$A$18:$A$29,0),MATCH(1,($U$2=GRID!$B$1:$U$1)*(КАЛЕНДАРЬ!AM34=GRID!$B$3:$U$3),0))*GRID!$P$36,
ROUNDUP(INDEX(GRID!$B$18:$U$29,MATCH($P$7,GRID!$A$18:$A$29,0),MATCH(1,($U$2=GRID!$B$1:$U$1)*(КАЛЕНДАРЬ!AM34=GRID!$B$3:$U$3),0))*GRID!$P$36*(1-GRID!$P$37),0))</f>
        <v>129921</v>
      </c>
      <c r="Q247" s="57" t="s">
        <v>119</v>
      </c>
      <c r="R247" s="57" t="s">
        <v>119</v>
      </c>
      <c r="S247" s="57" t="s">
        <v>119</v>
      </c>
      <c r="T247" s="57" t="s">
        <v>119</v>
      </c>
    </row>
    <row r="248" spans="1:20" s="87" customFormat="1">
      <c r="A248" s="150"/>
      <c r="B248" s="151"/>
      <c r="C248" s="91"/>
      <c r="D248" s="91"/>
      <c r="E248" s="91"/>
      <c r="F248" s="91"/>
      <c r="G248" s="91"/>
      <c r="H248" s="91"/>
      <c r="I248" s="91"/>
      <c r="J248" s="91"/>
      <c r="K248" s="91"/>
      <c r="L248" s="91"/>
      <c r="M248" s="91"/>
      <c r="N248" s="91"/>
      <c r="O248" s="91"/>
      <c r="P248" s="91"/>
      <c r="Q248" s="91"/>
      <c r="R248" s="138"/>
      <c r="S248" s="138"/>
      <c r="T248" s="138"/>
    </row>
    <row r="249" spans="1:20" s="9" customFormat="1" ht="17.25" customHeight="1">
      <c r="A249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49" s="171"/>
      <c r="C249" s="171"/>
      <c r="D249" s="17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  <c r="T249" s="171"/>
    </row>
    <row r="250" spans="1:20">
      <c r="A250" s="172" t="s">
        <v>138</v>
      </c>
      <c r="B250" s="173"/>
      <c r="C250" s="173"/>
      <c r="D250" s="173"/>
      <c r="E250" s="173"/>
      <c r="F250" s="173"/>
      <c r="G250" s="173"/>
      <c r="H250" s="173"/>
      <c r="I250" s="173"/>
      <c r="J250" s="173"/>
      <c r="K250" s="173"/>
      <c r="L250" s="173"/>
      <c r="M250" s="173"/>
      <c r="N250" s="173"/>
      <c r="O250" s="173"/>
      <c r="P250" s="173"/>
      <c r="Q250" s="173"/>
      <c r="R250" s="173"/>
      <c r="S250" s="173"/>
      <c r="T250" s="173"/>
    </row>
    <row r="251" spans="1:20" ht="56.25" customHeight="1">
      <c r="A251" s="174" t="s">
        <v>8</v>
      </c>
      <c r="B251" s="175"/>
      <c r="C251" s="178" t="s">
        <v>101</v>
      </c>
      <c r="D251" s="179"/>
      <c r="E251" s="164" t="s">
        <v>93</v>
      </c>
      <c r="F251" s="165"/>
      <c r="G251" s="166" t="s">
        <v>94</v>
      </c>
      <c r="H251" s="166"/>
      <c r="I251" s="208" t="s">
        <v>95</v>
      </c>
      <c r="J251" s="208"/>
      <c r="K251" s="169" t="s">
        <v>96</v>
      </c>
      <c r="L251" s="169"/>
      <c r="M251" s="170" t="s">
        <v>97</v>
      </c>
      <c r="N251" s="170"/>
      <c r="O251" s="21" t="s">
        <v>71</v>
      </c>
      <c r="P251" s="22" t="s">
        <v>72</v>
      </c>
      <c r="Q251" s="23" t="s">
        <v>73</v>
      </c>
      <c r="R251" s="24" t="s">
        <v>74</v>
      </c>
      <c r="S251" s="25" t="s">
        <v>75</v>
      </c>
      <c r="T251" s="26" t="s">
        <v>76</v>
      </c>
    </row>
    <row r="252" spans="1:20">
      <c r="A252" s="176"/>
      <c r="B252" s="177"/>
      <c r="C252" s="27" t="s">
        <v>9</v>
      </c>
      <c r="D252" s="27" t="s">
        <v>10</v>
      </c>
      <c r="E252" s="27" t="s">
        <v>9</v>
      </c>
      <c r="F252" s="27" t="s">
        <v>10</v>
      </c>
      <c r="G252" s="27" t="s">
        <v>9</v>
      </c>
      <c r="H252" s="27" t="s">
        <v>10</v>
      </c>
      <c r="I252" s="27" t="s">
        <v>9</v>
      </c>
      <c r="J252" s="27" t="s">
        <v>10</v>
      </c>
      <c r="K252" s="27" t="s">
        <v>9</v>
      </c>
      <c r="L252" s="27" t="s">
        <v>10</v>
      </c>
      <c r="M252" s="27" t="s">
        <v>9</v>
      </c>
      <c r="N252" s="27" t="s">
        <v>10</v>
      </c>
      <c r="O252" s="27" t="s">
        <v>99</v>
      </c>
      <c r="P252" s="27" t="s">
        <v>100</v>
      </c>
      <c r="Q252" s="27" t="s">
        <v>100</v>
      </c>
      <c r="R252" s="27" t="s">
        <v>118</v>
      </c>
      <c r="S252" s="27" t="s">
        <v>118</v>
      </c>
      <c r="T252" s="27" t="s">
        <v>118</v>
      </c>
    </row>
    <row r="253" spans="1:20">
      <c r="A253" s="148" t="s">
        <v>11</v>
      </c>
      <c r="B253" s="149">
        <v>1</v>
      </c>
      <c r="C253" s="8">
        <f t="array" ref="C253">IF($I$2="Тариф для жителей ЮФО",
INDEX(GRID!$B$4:$U$15,MATCH($C$7,GRID!$A$4:$A$15,0),MATCH(1,($U$2=GRID!$B$1:$U$1)*(КАЛЕНДАРЬ!AP4=GRID!$B$3:$U$3),0))*GRID!$P$36,
ROUNDUP(INDEX(GRID!$B$4:$U$15,MATCH($C$7,GRID!$A$4:$A$15,0),MATCH(1,($U$2=GRID!$B$1:$U$1)*(КАЛЕНДАРЬ!AP4=GRID!$B$3:$U$3),0))*GRID!$P$36*(1-GRID!$P$37),0))</f>
        <v>23250</v>
      </c>
      <c r="D253" s="8">
        <f t="array" ref="D253">IF($I$2="Тариф для жителей ЮФО",
INDEX(GRID!$B$18:$U$29,MATCH($C$7,GRID!$A$18:$A$29,0),MATCH(1,($U$2=GRID!$B$1:$U$1)*(КАЛЕНДАРЬ!AP4=GRID!$B$3:$U$3),0))*GRID!$P$36,
ROUNDUP(INDEX(GRID!$B$18:$U$29,MATCH($C$7,GRID!$A$18:$A$29,0),MATCH(1,($U$2=GRID!$B$1:$U$1)*(КАЛЕНДАРЬ!AP4=GRID!$B$3:$U$3),0))*GRID!$P$36*(1-GRID!$P$37),0))</f>
        <v>27900</v>
      </c>
      <c r="E253" s="8">
        <f t="array" ref="E253">IF($I$2="Тариф для жителей ЮФО",
INDEX(GRID!$B$4:$U$15,MATCH($E$7,GRID!$A$4:$A$15,0),MATCH(1,($U$2=GRID!$B$1:$U$1)*(КАЛЕНДАРЬ!AP4=GRID!$B$3:$U$3),0))*GRID!$P$36,
ROUNDUP(INDEX(GRID!$B$4:$U$15,MATCH($E$7,GRID!$A$4:$A$15,0),MATCH(1,($U$2=GRID!$B$1:$U$1)*(КАЛЕНДАРЬ!AP4=GRID!$B$3:$U$3),0))*GRID!$P$36*(1-GRID!$P$37),0))</f>
        <v>27900</v>
      </c>
      <c r="F253" s="8">
        <f t="array" ref="F253">IF($I$2="Тариф для жителей ЮФО",
INDEX(GRID!$B$18:$U$29,MATCH($E$7,GRID!$A$18:$A$29,0),MATCH(1,($U$2=GRID!$B$1:$U$1)*(КАЛЕНДАРЬ!AP4=GRID!$B$3:$U$3),0))*GRID!$P$36,
ROUNDUP(INDEX(GRID!$B$18:$U$29,MATCH($E$7,GRID!$A$18:$A$29,0),MATCH(1,($U$2=GRID!$B$1:$U$1)*(КАЛЕНДАРЬ!AP4=GRID!$B$3:$U$3),0))*GRID!$P$36*(1-GRID!$P$37),0))</f>
        <v>32550</v>
      </c>
      <c r="G253" s="57" t="s">
        <v>119</v>
      </c>
      <c r="H253" s="57" t="s">
        <v>119</v>
      </c>
      <c r="I253" s="8">
        <f t="array" ref="I253">IF($I$2="Тариф для жителей ЮФО",
INDEX(GRID!$B$4:$U$15,MATCH($I$7,GRID!$A$4:$A$15,0),MATCH(1,($U$2=GRID!$B$1:$U$1)*(КАЛЕНДАРЬ!AP4=GRID!$B$3:$U$3),0))*GRID!$P$36,
ROUNDUP(INDEX(GRID!$B$4:$U$15,MATCH($I$7,GRID!$A$4:$A$15,0),MATCH(1,($U$2=GRID!$B$1:$U$1)*(КАЛЕНДАРЬ!AP4=GRID!$B$3:$U$3),0))*GRID!$P$36*(1-GRID!$P$37),0))</f>
        <v>36921</v>
      </c>
      <c r="J253" s="8">
        <f t="array" ref="J253">IF($I$2="Тариф для жителей ЮФО",
INDEX(GRID!$B$18:$U$29,MATCH($I$7,GRID!$A$18:$A$29,0),MATCH(1,($U$2=GRID!$B$1:$U$1)*(КАЛЕНДАРЬ!AP4=GRID!$B$3:$U$3),0))*GRID!$P$36,
ROUNDUP(INDEX(GRID!$B$18:$U$29,MATCH($I$7,GRID!$A$18:$A$29,0),MATCH(1,($U$2=GRID!$B$1:$U$1)*(КАЛЕНДАРЬ!AP4=GRID!$B$3:$U$3),0))*GRID!$P$36*(1-GRID!$P$37),0))</f>
        <v>41571</v>
      </c>
      <c r="K253" s="57" t="s">
        <v>119</v>
      </c>
      <c r="L253" s="57" t="s">
        <v>119</v>
      </c>
      <c r="M253" s="8">
        <f t="array" ref="M253">IF($I$2="Тариф для жителей ЮФО",
INDEX(GRID!$B$4:$U$15,MATCH($M$7,GRID!$A$4:$A$15,0),MATCH(1,($U$2=GRID!$B$1:$U$1)*(КАЛЕНДАРЬ!AP4=GRID!$B$3:$U$3),0))*GRID!$P$36,
ROUNDUP(INDEX(GRID!$B$4:$U$15,MATCH($M$7,GRID!$A$4:$A$15,0),MATCH(1,($U$2=GRID!$B$1:$U$1)*(КАЛЕНДАРЬ!AP4=GRID!$B$3:$U$3),0))*GRID!$P$36*(1-GRID!$P$37),0))</f>
        <v>60636</v>
      </c>
      <c r="N253" s="8">
        <f t="array" ref="N253">IF($I$2="Тариф для жителей ЮФО",
INDEX(GRID!$B$18:$U$29,MATCH($M$7,GRID!$A$18:$A$29,0),MATCH(1,($U$2=GRID!$B$1:$U$1)*(КАЛЕНДАРЬ!AP4=GRID!$B$3:$U$3),0))*GRID!$P$36,
ROUNDUP(INDEX(GRID!$B$18:$U$29,MATCH($M$7,GRID!$A$18:$A$29,0),MATCH(1,($U$2=GRID!$B$1:$U$1)*(КАЛЕНДАРЬ!AP4=GRID!$B$3:$U$3),0))*GRID!$P$36*(1-GRID!$P$37),0))</f>
        <v>65286</v>
      </c>
      <c r="O253" s="57" t="s">
        <v>119</v>
      </c>
      <c r="P253" s="8">
        <f t="array" ref="P253">IF($I$2="Тариф для жителей ЮФО",
INDEX(GRID!$B$18:$U$29,MATCH($P$7,GRID!$A$18:$A$29,0),MATCH(1,($U$2=GRID!$B$1:$U$1)*(КАЛЕНДАРЬ!AP4=GRID!$B$3:$U$3),0))*GRID!$P$36,
ROUNDUP(INDEX(GRID!$B$18:$U$29,MATCH($P$7,GRID!$A$18:$A$29,0),MATCH(1,($U$2=GRID!$B$1:$U$1)*(КАЛЕНДАРЬ!AP4=GRID!$B$3:$U$3),0))*GRID!$P$36*(1-GRID!$P$37),0))</f>
        <v>129921</v>
      </c>
      <c r="Q253" s="57" t="s">
        <v>119</v>
      </c>
      <c r="R253" s="57" t="s">
        <v>119</v>
      </c>
      <c r="S253" s="57" t="s">
        <v>119</v>
      </c>
      <c r="T253" s="57" t="s">
        <v>119</v>
      </c>
    </row>
    <row r="254" spans="1:20">
      <c r="A254" s="148" t="s">
        <v>12</v>
      </c>
      <c r="B254" s="149">
        <v>2</v>
      </c>
      <c r="C254" s="8">
        <f t="array" ref="C254">IF($I$2="Тариф для жителей ЮФО",
INDEX(GRID!$B$4:$U$15,MATCH($C$7,GRID!$A$4:$A$15,0),MATCH(1,($U$2=GRID!$B$1:$U$1)*(КАЛЕНДАРЬ!AP5=GRID!$B$3:$U$3),0))*GRID!$P$36,
ROUNDUP(INDEX(GRID!$B$4:$U$15,MATCH($C$7,GRID!$A$4:$A$15,0),MATCH(1,($U$2=GRID!$B$1:$U$1)*(КАЛЕНДАРЬ!AP5=GRID!$B$3:$U$3),0))*GRID!$P$36*(1-GRID!$P$37),0))</f>
        <v>23250</v>
      </c>
      <c r="D254" s="8">
        <f t="array" ref="D254">IF($I$2="Тариф для жителей ЮФО",
INDEX(GRID!$B$18:$U$29,MATCH($C$7,GRID!$A$18:$A$29,0),MATCH(1,($U$2=GRID!$B$1:$U$1)*(КАЛЕНДАРЬ!AP5=GRID!$B$3:$U$3),0))*GRID!$P$36,
ROUNDUP(INDEX(GRID!$B$18:$U$29,MATCH($C$7,GRID!$A$18:$A$29,0),MATCH(1,($U$2=GRID!$B$1:$U$1)*(КАЛЕНДАРЬ!AP5=GRID!$B$3:$U$3),0))*GRID!$P$36*(1-GRID!$P$37),0))</f>
        <v>27900</v>
      </c>
      <c r="E254" s="8">
        <f t="array" ref="E254">IF($I$2="Тариф для жителей ЮФО",
INDEX(GRID!$B$4:$U$15,MATCH($E$7,GRID!$A$4:$A$15,0),MATCH(1,($U$2=GRID!$B$1:$U$1)*(КАЛЕНДАРЬ!AP5=GRID!$B$3:$U$3),0))*GRID!$P$36,
ROUNDUP(INDEX(GRID!$B$4:$U$15,MATCH($E$7,GRID!$A$4:$A$15,0),MATCH(1,($U$2=GRID!$B$1:$U$1)*(КАЛЕНДАРЬ!AP5=GRID!$B$3:$U$3),0))*GRID!$P$36*(1-GRID!$P$37),0))</f>
        <v>27900</v>
      </c>
      <c r="F254" s="8">
        <f t="array" ref="F254">IF($I$2="Тариф для жителей ЮФО",
INDEX(GRID!$B$18:$U$29,MATCH($E$7,GRID!$A$18:$A$29,0),MATCH(1,($U$2=GRID!$B$1:$U$1)*(КАЛЕНДАРЬ!AP5=GRID!$B$3:$U$3),0))*GRID!$P$36,
ROUNDUP(INDEX(GRID!$B$18:$U$29,MATCH($E$7,GRID!$A$18:$A$29,0),MATCH(1,($U$2=GRID!$B$1:$U$1)*(КАЛЕНДАРЬ!AP5=GRID!$B$3:$U$3),0))*GRID!$P$36*(1-GRID!$P$37),0))</f>
        <v>32550</v>
      </c>
      <c r="G254" s="57" t="s">
        <v>119</v>
      </c>
      <c r="H254" s="57" t="s">
        <v>119</v>
      </c>
      <c r="I254" s="8">
        <f t="array" ref="I254">IF($I$2="Тариф для жителей ЮФО",
INDEX(GRID!$B$4:$U$15,MATCH($I$7,GRID!$A$4:$A$15,0),MATCH(1,($U$2=GRID!$B$1:$U$1)*(КАЛЕНДАРЬ!AP5=GRID!$B$3:$U$3),0))*GRID!$P$36,
ROUNDUP(INDEX(GRID!$B$4:$U$15,MATCH($I$7,GRID!$A$4:$A$15,0),MATCH(1,($U$2=GRID!$B$1:$U$1)*(КАЛЕНДАРЬ!AP5=GRID!$B$3:$U$3),0))*GRID!$P$36*(1-GRID!$P$37),0))</f>
        <v>36921</v>
      </c>
      <c r="J254" s="8">
        <f t="array" ref="J254">IF($I$2="Тариф для жителей ЮФО",
INDEX(GRID!$B$18:$U$29,MATCH($I$7,GRID!$A$18:$A$29,0),MATCH(1,($U$2=GRID!$B$1:$U$1)*(КАЛЕНДАРЬ!AP5=GRID!$B$3:$U$3),0))*GRID!$P$36,
ROUNDUP(INDEX(GRID!$B$18:$U$29,MATCH($I$7,GRID!$A$18:$A$29,0),MATCH(1,($U$2=GRID!$B$1:$U$1)*(КАЛЕНДАРЬ!AP5=GRID!$B$3:$U$3),0))*GRID!$P$36*(1-GRID!$P$37),0))</f>
        <v>41571</v>
      </c>
      <c r="K254" s="57" t="s">
        <v>119</v>
      </c>
      <c r="L254" s="57" t="s">
        <v>119</v>
      </c>
      <c r="M254" s="8">
        <f t="array" ref="M254">IF($I$2="Тариф для жителей ЮФО",
INDEX(GRID!$B$4:$U$15,MATCH($M$7,GRID!$A$4:$A$15,0),MATCH(1,($U$2=GRID!$B$1:$U$1)*(КАЛЕНДАРЬ!AP5=GRID!$B$3:$U$3),0))*GRID!$P$36,
ROUNDUP(INDEX(GRID!$B$4:$U$15,MATCH($M$7,GRID!$A$4:$A$15,0),MATCH(1,($U$2=GRID!$B$1:$U$1)*(КАЛЕНДАРЬ!AP5=GRID!$B$3:$U$3),0))*GRID!$P$36*(1-GRID!$P$37),0))</f>
        <v>60636</v>
      </c>
      <c r="N254" s="8">
        <f t="array" ref="N254">IF($I$2="Тариф для жителей ЮФО",
INDEX(GRID!$B$18:$U$29,MATCH($M$7,GRID!$A$18:$A$29,0),MATCH(1,($U$2=GRID!$B$1:$U$1)*(КАЛЕНДАРЬ!AP5=GRID!$B$3:$U$3),0))*GRID!$P$36,
ROUNDUP(INDEX(GRID!$B$18:$U$29,MATCH($M$7,GRID!$A$18:$A$29,0),MATCH(1,($U$2=GRID!$B$1:$U$1)*(КАЛЕНДАРЬ!AP5=GRID!$B$3:$U$3),0))*GRID!$P$36*(1-GRID!$P$37),0))</f>
        <v>65286</v>
      </c>
      <c r="O254" s="57" t="s">
        <v>119</v>
      </c>
      <c r="P254" s="8">
        <f t="array" ref="P254">IF($I$2="Тариф для жителей ЮФО",
INDEX(GRID!$B$18:$U$29,MATCH($P$7,GRID!$A$18:$A$29,0),MATCH(1,($U$2=GRID!$B$1:$U$1)*(КАЛЕНДАРЬ!AP5=GRID!$B$3:$U$3),0))*GRID!$P$36,
ROUNDUP(INDEX(GRID!$B$18:$U$29,MATCH($P$7,GRID!$A$18:$A$29,0),MATCH(1,($U$2=GRID!$B$1:$U$1)*(КАЛЕНДАРЬ!AP5=GRID!$B$3:$U$3),0))*GRID!$P$36*(1-GRID!$P$37),0))</f>
        <v>129921</v>
      </c>
      <c r="Q254" s="57" t="s">
        <v>119</v>
      </c>
      <c r="R254" s="57" t="s">
        <v>119</v>
      </c>
      <c r="S254" s="57" t="s">
        <v>119</v>
      </c>
      <c r="T254" s="57" t="s">
        <v>119</v>
      </c>
    </row>
    <row r="255" spans="1:20">
      <c r="A255" s="148" t="s">
        <v>13</v>
      </c>
      <c r="B255" s="149">
        <v>3</v>
      </c>
      <c r="C255" s="8">
        <f t="array" ref="C255">IF($I$2="Тариф для жителей ЮФО",
INDEX(GRID!$B$4:$U$15,MATCH($C$7,GRID!$A$4:$A$15,0),MATCH(1,($U$2=GRID!$B$1:$U$1)*(КАЛЕНДАРЬ!AP6=GRID!$B$3:$U$3),0))*GRID!$P$36,
ROUNDUP(INDEX(GRID!$B$4:$U$15,MATCH($C$7,GRID!$A$4:$A$15,0),MATCH(1,($U$2=GRID!$B$1:$U$1)*(КАЛЕНДАРЬ!AP6=GRID!$B$3:$U$3),0))*GRID!$P$36*(1-GRID!$P$37),0))</f>
        <v>23250</v>
      </c>
      <c r="D255" s="8">
        <f t="array" ref="D255">IF($I$2="Тариф для жителей ЮФО",
INDEX(GRID!$B$18:$U$29,MATCH($C$7,GRID!$A$18:$A$29,0),MATCH(1,($U$2=GRID!$B$1:$U$1)*(КАЛЕНДАРЬ!AP6=GRID!$B$3:$U$3),0))*GRID!$P$36,
ROUNDUP(INDEX(GRID!$B$18:$U$29,MATCH($C$7,GRID!$A$18:$A$29,0),MATCH(1,($U$2=GRID!$B$1:$U$1)*(КАЛЕНДАРЬ!AP6=GRID!$B$3:$U$3),0))*GRID!$P$36*(1-GRID!$P$37),0))</f>
        <v>27900</v>
      </c>
      <c r="E255" s="8">
        <f t="array" ref="E255">IF($I$2="Тариф для жителей ЮФО",
INDEX(GRID!$B$4:$U$15,MATCH($E$7,GRID!$A$4:$A$15,0),MATCH(1,($U$2=GRID!$B$1:$U$1)*(КАЛЕНДАРЬ!AP6=GRID!$B$3:$U$3),0))*GRID!$P$36,
ROUNDUP(INDEX(GRID!$B$4:$U$15,MATCH($E$7,GRID!$A$4:$A$15,0),MATCH(1,($U$2=GRID!$B$1:$U$1)*(КАЛЕНДАРЬ!AP6=GRID!$B$3:$U$3),0))*GRID!$P$36*(1-GRID!$P$37),0))</f>
        <v>27900</v>
      </c>
      <c r="F255" s="8">
        <f t="array" ref="F255">IF($I$2="Тариф для жителей ЮФО",
INDEX(GRID!$B$18:$U$29,MATCH($E$7,GRID!$A$18:$A$29,0),MATCH(1,($U$2=GRID!$B$1:$U$1)*(КАЛЕНДАРЬ!AP6=GRID!$B$3:$U$3),0))*GRID!$P$36,
ROUNDUP(INDEX(GRID!$B$18:$U$29,MATCH($E$7,GRID!$A$18:$A$29,0),MATCH(1,($U$2=GRID!$B$1:$U$1)*(КАЛЕНДАРЬ!AP6=GRID!$B$3:$U$3),0))*GRID!$P$36*(1-GRID!$P$37),0))</f>
        <v>32550</v>
      </c>
      <c r="G255" s="57" t="s">
        <v>119</v>
      </c>
      <c r="H255" s="57" t="s">
        <v>119</v>
      </c>
      <c r="I255" s="8">
        <f t="array" ref="I255">IF($I$2="Тариф для жителей ЮФО",
INDEX(GRID!$B$4:$U$15,MATCH($I$7,GRID!$A$4:$A$15,0),MATCH(1,($U$2=GRID!$B$1:$U$1)*(КАЛЕНДАРЬ!AP6=GRID!$B$3:$U$3),0))*GRID!$P$36,
ROUNDUP(INDEX(GRID!$B$4:$U$15,MATCH($I$7,GRID!$A$4:$A$15,0),MATCH(1,($U$2=GRID!$B$1:$U$1)*(КАЛЕНДАРЬ!AP6=GRID!$B$3:$U$3),0))*GRID!$P$36*(1-GRID!$P$37),0))</f>
        <v>36921</v>
      </c>
      <c r="J255" s="8">
        <f t="array" ref="J255">IF($I$2="Тариф для жителей ЮФО",
INDEX(GRID!$B$18:$U$29,MATCH($I$7,GRID!$A$18:$A$29,0),MATCH(1,($U$2=GRID!$B$1:$U$1)*(КАЛЕНДАРЬ!AP6=GRID!$B$3:$U$3),0))*GRID!$P$36,
ROUNDUP(INDEX(GRID!$B$18:$U$29,MATCH($I$7,GRID!$A$18:$A$29,0),MATCH(1,($U$2=GRID!$B$1:$U$1)*(КАЛЕНДАРЬ!AP6=GRID!$B$3:$U$3),0))*GRID!$P$36*(1-GRID!$P$37),0))</f>
        <v>41571</v>
      </c>
      <c r="K255" s="57" t="s">
        <v>119</v>
      </c>
      <c r="L255" s="57" t="s">
        <v>119</v>
      </c>
      <c r="M255" s="8">
        <f t="array" ref="M255">IF($I$2="Тариф для жителей ЮФО",
INDEX(GRID!$B$4:$U$15,MATCH($M$7,GRID!$A$4:$A$15,0),MATCH(1,($U$2=GRID!$B$1:$U$1)*(КАЛЕНДАРЬ!AP6=GRID!$B$3:$U$3),0))*GRID!$P$36,
ROUNDUP(INDEX(GRID!$B$4:$U$15,MATCH($M$7,GRID!$A$4:$A$15,0),MATCH(1,($U$2=GRID!$B$1:$U$1)*(КАЛЕНДАРЬ!AP6=GRID!$B$3:$U$3),0))*GRID!$P$36*(1-GRID!$P$37),0))</f>
        <v>60636</v>
      </c>
      <c r="N255" s="8">
        <f t="array" ref="N255">IF($I$2="Тариф для жителей ЮФО",
INDEX(GRID!$B$18:$U$29,MATCH($M$7,GRID!$A$18:$A$29,0),MATCH(1,($U$2=GRID!$B$1:$U$1)*(КАЛЕНДАРЬ!AP6=GRID!$B$3:$U$3),0))*GRID!$P$36,
ROUNDUP(INDEX(GRID!$B$18:$U$29,MATCH($M$7,GRID!$A$18:$A$29,0),MATCH(1,($U$2=GRID!$B$1:$U$1)*(КАЛЕНДАРЬ!AP6=GRID!$B$3:$U$3),0))*GRID!$P$36*(1-GRID!$P$37),0))</f>
        <v>65286</v>
      </c>
      <c r="O255" s="57" t="s">
        <v>119</v>
      </c>
      <c r="P255" s="8">
        <f t="array" ref="P255">IF($I$2="Тариф для жителей ЮФО",
INDEX(GRID!$B$18:$U$29,MATCH($P$7,GRID!$A$18:$A$29,0),MATCH(1,($U$2=GRID!$B$1:$U$1)*(КАЛЕНДАРЬ!AP6=GRID!$B$3:$U$3),0))*GRID!$P$36,
ROUNDUP(INDEX(GRID!$B$18:$U$29,MATCH($P$7,GRID!$A$18:$A$29,0),MATCH(1,($U$2=GRID!$B$1:$U$1)*(КАЛЕНДАРЬ!AP6=GRID!$B$3:$U$3),0))*GRID!$P$36*(1-GRID!$P$37),0))</f>
        <v>129921</v>
      </c>
      <c r="Q255" s="57" t="s">
        <v>119</v>
      </c>
      <c r="R255" s="57" t="s">
        <v>119</v>
      </c>
      <c r="S255" s="57" t="s">
        <v>119</v>
      </c>
      <c r="T255" s="57" t="s">
        <v>119</v>
      </c>
    </row>
    <row r="256" spans="1:20">
      <c r="A256" s="148" t="s">
        <v>14</v>
      </c>
      <c r="B256" s="149">
        <v>4</v>
      </c>
      <c r="C256" s="8">
        <f t="array" ref="C256">IF($I$2="Тариф для жителей ЮФО",
INDEX(GRID!$B$4:$U$15,MATCH($C$7,GRID!$A$4:$A$15,0),MATCH(1,($U$2=GRID!$B$1:$U$1)*(КАЛЕНДАРЬ!AP7=GRID!$B$3:$U$3),0))*GRID!$P$36,
ROUNDUP(INDEX(GRID!$B$4:$U$15,MATCH($C$7,GRID!$A$4:$A$15,0),MATCH(1,($U$2=GRID!$B$1:$U$1)*(КАЛЕНДАРЬ!AP7=GRID!$B$3:$U$3),0))*GRID!$P$36*(1-GRID!$P$37),0))</f>
        <v>23250</v>
      </c>
      <c r="D256" s="8">
        <f t="array" ref="D256">IF($I$2="Тариф для жителей ЮФО",
INDEX(GRID!$B$18:$U$29,MATCH($C$7,GRID!$A$18:$A$29,0),MATCH(1,($U$2=GRID!$B$1:$U$1)*(КАЛЕНДАРЬ!AP7=GRID!$B$3:$U$3),0))*GRID!$P$36,
ROUNDUP(INDEX(GRID!$B$18:$U$29,MATCH($C$7,GRID!$A$18:$A$29,0),MATCH(1,($U$2=GRID!$B$1:$U$1)*(КАЛЕНДАРЬ!AP7=GRID!$B$3:$U$3),0))*GRID!$P$36*(1-GRID!$P$37),0))</f>
        <v>27900</v>
      </c>
      <c r="E256" s="8">
        <f t="array" ref="E256">IF($I$2="Тариф для жителей ЮФО",
INDEX(GRID!$B$4:$U$15,MATCH($E$7,GRID!$A$4:$A$15,0),MATCH(1,($U$2=GRID!$B$1:$U$1)*(КАЛЕНДАРЬ!AP7=GRID!$B$3:$U$3),0))*GRID!$P$36,
ROUNDUP(INDEX(GRID!$B$4:$U$15,MATCH($E$7,GRID!$A$4:$A$15,0),MATCH(1,($U$2=GRID!$B$1:$U$1)*(КАЛЕНДАРЬ!AP7=GRID!$B$3:$U$3),0))*GRID!$P$36*(1-GRID!$P$37),0))</f>
        <v>27900</v>
      </c>
      <c r="F256" s="8">
        <f t="array" ref="F256">IF($I$2="Тариф для жителей ЮФО",
INDEX(GRID!$B$18:$U$29,MATCH($E$7,GRID!$A$18:$A$29,0),MATCH(1,($U$2=GRID!$B$1:$U$1)*(КАЛЕНДАРЬ!AP7=GRID!$B$3:$U$3),0))*GRID!$P$36,
ROUNDUP(INDEX(GRID!$B$18:$U$29,MATCH($E$7,GRID!$A$18:$A$29,0),MATCH(1,($U$2=GRID!$B$1:$U$1)*(КАЛЕНДАРЬ!AP7=GRID!$B$3:$U$3),0))*GRID!$P$36*(1-GRID!$P$37),0))</f>
        <v>32550</v>
      </c>
      <c r="G256" s="57" t="s">
        <v>119</v>
      </c>
      <c r="H256" s="57" t="s">
        <v>119</v>
      </c>
      <c r="I256" s="8">
        <f t="array" ref="I256">IF($I$2="Тариф для жителей ЮФО",
INDEX(GRID!$B$4:$U$15,MATCH($I$7,GRID!$A$4:$A$15,0),MATCH(1,($U$2=GRID!$B$1:$U$1)*(КАЛЕНДАРЬ!AP7=GRID!$B$3:$U$3),0))*GRID!$P$36,
ROUNDUP(INDEX(GRID!$B$4:$U$15,MATCH($I$7,GRID!$A$4:$A$15,0),MATCH(1,($U$2=GRID!$B$1:$U$1)*(КАЛЕНДАРЬ!AP7=GRID!$B$3:$U$3),0))*GRID!$P$36*(1-GRID!$P$37),0))</f>
        <v>36921</v>
      </c>
      <c r="J256" s="8">
        <f t="array" ref="J256">IF($I$2="Тариф для жителей ЮФО",
INDEX(GRID!$B$18:$U$29,MATCH($I$7,GRID!$A$18:$A$29,0),MATCH(1,($U$2=GRID!$B$1:$U$1)*(КАЛЕНДАРЬ!AP7=GRID!$B$3:$U$3),0))*GRID!$P$36,
ROUNDUP(INDEX(GRID!$B$18:$U$29,MATCH($I$7,GRID!$A$18:$A$29,0),MATCH(1,($U$2=GRID!$B$1:$U$1)*(КАЛЕНДАРЬ!AP7=GRID!$B$3:$U$3),0))*GRID!$P$36*(1-GRID!$P$37),0))</f>
        <v>41571</v>
      </c>
      <c r="K256" s="57" t="s">
        <v>119</v>
      </c>
      <c r="L256" s="57" t="s">
        <v>119</v>
      </c>
      <c r="M256" s="8">
        <f t="array" ref="M256">IF($I$2="Тариф для жителей ЮФО",
INDEX(GRID!$B$4:$U$15,MATCH($M$7,GRID!$A$4:$A$15,0),MATCH(1,($U$2=GRID!$B$1:$U$1)*(КАЛЕНДАРЬ!AP7=GRID!$B$3:$U$3),0))*GRID!$P$36,
ROUNDUP(INDEX(GRID!$B$4:$U$15,MATCH($M$7,GRID!$A$4:$A$15,0),MATCH(1,($U$2=GRID!$B$1:$U$1)*(КАЛЕНДАРЬ!AP7=GRID!$B$3:$U$3),0))*GRID!$P$36*(1-GRID!$P$37),0))</f>
        <v>60636</v>
      </c>
      <c r="N256" s="8">
        <f t="array" ref="N256">IF($I$2="Тариф для жителей ЮФО",
INDEX(GRID!$B$18:$U$29,MATCH($M$7,GRID!$A$18:$A$29,0),MATCH(1,($U$2=GRID!$B$1:$U$1)*(КАЛЕНДАРЬ!AP7=GRID!$B$3:$U$3),0))*GRID!$P$36,
ROUNDUP(INDEX(GRID!$B$18:$U$29,MATCH($M$7,GRID!$A$18:$A$29,0),MATCH(1,($U$2=GRID!$B$1:$U$1)*(КАЛЕНДАРЬ!AP7=GRID!$B$3:$U$3),0))*GRID!$P$36*(1-GRID!$P$37),0))</f>
        <v>65286</v>
      </c>
      <c r="O256" s="57" t="s">
        <v>119</v>
      </c>
      <c r="P256" s="8">
        <f t="array" ref="P256">IF($I$2="Тариф для жителей ЮФО",
INDEX(GRID!$B$18:$U$29,MATCH($P$7,GRID!$A$18:$A$29,0),MATCH(1,($U$2=GRID!$B$1:$U$1)*(КАЛЕНДАРЬ!AP7=GRID!$B$3:$U$3),0))*GRID!$P$36,
ROUNDUP(INDEX(GRID!$B$18:$U$29,MATCH($P$7,GRID!$A$18:$A$29,0),MATCH(1,($U$2=GRID!$B$1:$U$1)*(КАЛЕНДАРЬ!AP7=GRID!$B$3:$U$3),0))*GRID!$P$36*(1-GRID!$P$37),0))</f>
        <v>129921</v>
      </c>
      <c r="Q256" s="57" t="s">
        <v>119</v>
      </c>
      <c r="R256" s="57" t="s">
        <v>119</v>
      </c>
      <c r="S256" s="57" t="s">
        <v>119</v>
      </c>
      <c r="T256" s="57" t="s">
        <v>119</v>
      </c>
    </row>
    <row r="257" spans="1:20">
      <c r="A257" s="148" t="s">
        <v>15</v>
      </c>
      <c r="B257" s="149">
        <v>5</v>
      </c>
      <c r="C257" s="8">
        <f t="array" ref="C257">IF($I$2="Тариф для жителей ЮФО",
INDEX(GRID!$B$4:$U$15,MATCH($C$7,GRID!$A$4:$A$15,0),MATCH(1,($U$2=GRID!$B$1:$U$1)*(КАЛЕНДАРЬ!AP8=GRID!$B$3:$U$3),0))*GRID!$P$36,
ROUNDUP(INDEX(GRID!$B$4:$U$15,MATCH($C$7,GRID!$A$4:$A$15,0),MATCH(1,($U$2=GRID!$B$1:$U$1)*(КАЛЕНДАРЬ!AP8=GRID!$B$3:$U$3),0))*GRID!$P$36*(1-GRID!$P$37),0))</f>
        <v>23250</v>
      </c>
      <c r="D257" s="8">
        <f t="array" ref="D257">IF($I$2="Тариф для жителей ЮФО",
INDEX(GRID!$B$18:$U$29,MATCH($C$7,GRID!$A$18:$A$29,0),MATCH(1,($U$2=GRID!$B$1:$U$1)*(КАЛЕНДАРЬ!AP8=GRID!$B$3:$U$3),0))*GRID!$P$36,
ROUNDUP(INDEX(GRID!$B$18:$U$29,MATCH($C$7,GRID!$A$18:$A$29,0),MATCH(1,($U$2=GRID!$B$1:$U$1)*(КАЛЕНДАРЬ!AP8=GRID!$B$3:$U$3),0))*GRID!$P$36*(1-GRID!$P$37),0))</f>
        <v>27900</v>
      </c>
      <c r="E257" s="8">
        <f t="array" ref="E257">IF($I$2="Тариф для жителей ЮФО",
INDEX(GRID!$B$4:$U$15,MATCH($E$7,GRID!$A$4:$A$15,0),MATCH(1,($U$2=GRID!$B$1:$U$1)*(КАЛЕНДАРЬ!AP8=GRID!$B$3:$U$3),0))*GRID!$P$36,
ROUNDUP(INDEX(GRID!$B$4:$U$15,MATCH($E$7,GRID!$A$4:$A$15,0),MATCH(1,($U$2=GRID!$B$1:$U$1)*(КАЛЕНДАРЬ!AP8=GRID!$B$3:$U$3),0))*GRID!$P$36*(1-GRID!$P$37),0))</f>
        <v>27900</v>
      </c>
      <c r="F257" s="8">
        <f t="array" ref="F257">IF($I$2="Тариф для жителей ЮФО",
INDEX(GRID!$B$18:$U$29,MATCH($E$7,GRID!$A$18:$A$29,0),MATCH(1,($U$2=GRID!$B$1:$U$1)*(КАЛЕНДАРЬ!AP8=GRID!$B$3:$U$3),0))*GRID!$P$36,
ROUNDUP(INDEX(GRID!$B$18:$U$29,MATCH($E$7,GRID!$A$18:$A$29,0),MATCH(1,($U$2=GRID!$B$1:$U$1)*(КАЛЕНДАРЬ!AP8=GRID!$B$3:$U$3),0))*GRID!$P$36*(1-GRID!$P$37),0))</f>
        <v>32550</v>
      </c>
      <c r="G257" s="57" t="s">
        <v>119</v>
      </c>
      <c r="H257" s="57" t="s">
        <v>119</v>
      </c>
      <c r="I257" s="8">
        <f t="array" ref="I257">IF($I$2="Тариф для жителей ЮФО",
INDEX(GRID!$B$4:$U$15,MATCH($I$7,GRID!$A$4:$A$15,0),MATCH(1,($U$2=GRID!$B$1:$U$1)*(КАЛЕНДАРЬ!AP8=GRID!$B$3:$U$3),0))*GRID!$P$36,
ROUNDUP(INDEX(GRID!$B$4:$U$15,MATCH($I$7,GRID!$A$4:$A$15,0),MATCH(1,($U$2=GRID!$B$1:$U$1)*(КАЛЕНДАРЬ!AP8=GRID!$B$3:$U$3),0))*GRID!$P$36*(1-GRID!$P$37),0))</f>
        <v>36921</v>
      </c>
      <c r="J257" s="8">
        <f t="array" ref="J257">IF($I$2="Тариф для жителей ЮФО",
INDEX(GRID!$B$18:$U$29,MATCH($I$7,GRID!$A$18:$A$29,0),MATCH(1,($U$2=GRID!$B$1:$U$1)*(КАЛЕНДАРЬ!AP8=GRID!$B$3:$U$3),0))*GRID!$P$36,
ROUNDUP(INDEX(GRID!$B$18:$U$29,MATCH($I$7,GRID!$A$18:$A$29,0),MATCH(1,($U$2=GRID!$B$1:$U$1)*(КАЛЕНДАРЬ!AP8=GRID!$B$3:$U$3),0))*GRID!$P$36*(1-GRID!$P$37),0))</f>
        <v>41571</v>
      </c>
      <c r="K257" s="57" t="s">
        <v>119</v>
      </c>
      <c r="L257" s="57" t="s">
        <v>119</v>
      </c>
      <c r="M257" s="8">
        <f t="array" ref="M257">IF($I$2="Тариф для жителей ЮФО",
INDEX(GRID!$B$4:$U$15,MATCH($M$7,GRID!$A$4:$A$15,0),MATCH(1,($U$2=GRID!$B$1:$U$1)*(КАЛЕНДАРЬ!AP8=GRID!$B$3:$U$3),0))*GRID!$P$36,
ROUNDUP(INDEX(GRID!$B$4:$U$15,MATCH($M$7,GRID!$A$4:$A$15,0),MATCH(1,($U$2=GRID!$B$1:$U$1)*(КАЛЕНДАРЬ!AP8=GRID!$B$3:$U$3),0))*GRID!$P$36*(1-GRID!$P$37),0))</f>
        <v>60636</v>
      </c>
      <c r="N257" s="8">
        <f t="array" ref="N257">IF($I$2="Тариф для жителей ЮФО",
INDEX(GRID!$B$18:$U$29,MATCH($M$7,GRID!$A$18:$A$29,0),MATCH(1,($U$2=GRID!$B$1:$U$1)*(КАЛЕНДАРЬ!AP8=GRID!$B$3:$U$3),0))*GRID!$P$36,
ROUNDUP(INDEX(GRID!$B$18:$U$29,MATCH($M$7,GRID!$A$18:$A$29,0),MATCH(1,($U$2=GRID!$B$1:$U$1)*(КАЛЕНДАРЬ!AP8=GRID!$B$3:$U$3),0))*GRID!$P$36*(1-GRID!$P$37),0))</f>
        <v>65286</v>
      </c>
      <c r="O257" s="57" t="s">
        <v>119</v>
      </c>
      <c r="P257" s="8">
        <f t="array" ref="P257">IF($I$2="Тариф для жителей ЮФО",
INDEX(GRID!$B$18:$U$29,MATCH($P$7,GRID!$A$18:$A$29,0),MATCH(1,($U$2=GRID!$B$1:$U$1)*(КАЛЕНДАРЬ!AP8=GRID!$B$3:$U$3),0))*GRID!$P$36,
ROUNDUP(INDEX(GRID!$B$18:$U$29,MATCH($P$7,GRID!$A$18:$A$29,0),MATCH(1,($U$2=GRID!$B$1:$U$1)*(КАЛЕНДАРЬ!AP8=GRID!$B$3:$U$3),0))*GRID!$P$36*(1-GRID!$P$37),0))</f>
        <v>129921</v>
      </c>
      <c r="Q257" s="57" t="s">
        <v>119</v>
      </c>
      <c r="R257" s="57" t="s">
        <v>119</v>
      </c>
      <c r="S257" s="57" t="s">
        <v>119</v>
      </c>
      <c r="T257" s="57" t="s">
        <v>119</v>
      </c>
    </row>
    <row r="258" spans="1:20">
      <c r="A258" s="148" t="s">
        <v>16</v>
      </c>
      <c r="B258" s="149">
        <v>6</v>
      </c>
      <c r="C258" s="8">
        <f t="array" ref="C258">IF($I$2="Тариф для жителей ЮФО",
INDEX(GRID!$B$4:$U$15,MATCH($C$7,GRID!$A$4:$A$15,0),MATCH(1,($U$2=GRID!$B$1:$U$1)*(КАЛЕНДАРЬ!AP9=GRID!$B$3:$U$3),0))*GRID!$P$36,
ROUNDUP(INDEX(GRID!$B$4:$U$15,MATCH($C$7,GRID!$A$4:$A$15,0),MATCH(1,($U$2=GRID!$B$1:$U$1)*(КАЛЕНДАРЬ!AP9=GRID!$B$3:$U$3),0))*GRID!$P$36*(1-GRID!$P$37),0))</f>
        <v>25575.000000000004</v>
      </c>
      <c r="D258" s="8">
        <f t="array" ref="D258">IF($I$2="Тариф для жителей ЮФО",
INDEX(GRID!$B$18:$U$29,MATCH($C$7,GRID!$A$18:$A$29,0),MATCH(1,($U$2=GRID!$B$1:$U$1)*(КАЛЕНДАРЬ!AP9=GRID!$B$3:$U$3),0))*GRID!$P$36,
ROUNDUP(INDEX(GRID!$B$18:$U$29,MATCH($C$7,GRID!$A$18:$A$29,0),MATCH(1,($U$2=GRID!$B$1:$U$1)*(КАЛЕНДАРЬ!AP9=GRID!$B$3:$U$3),0))*GRID!$P$36*(1-GRID!$P$37),0))</f>
        <v>30225.000000000004</v>
      </c>
      <c r="E258" s="8">
        <f t="array" ref="E258">IF($I$2="Тариф для жителей ЮФО",
INDEX(GRID!$B$4:$U$15,MATCH($E$7,GRID!$A$4:$A$15,0),MATCH(1,($U$2=GRID!$B$1:$U$1)*(КАЛЕНДАРЬ!AP9=GRID!$B$3:$U$3),0))*GRID!$P$36,
ROUNDUP(INDEX(GRID!$B$4:$U$15,MATCH($E$7,GRID!$A$4:$A$15,0),MATCH(1,($U$2=GRID!$B$1:$U$1)*(КАЛЕНДАРЬ!AP9=GRID!$B$3:$U$3),0))*GRID!$P$36*(1-GRID!$P$37),0))</f>
        <v>30690</v>
      </c>
      <c r="F258" s="8">
        <f t="array" ref="F258">IF($I$2="Тариф для жителей ЮФО",
INDEX(GRID!$B$18:$U$29,MATCH($E$7,GRID!$A$18:$A$29,0),MATCH(1,($U$2=GRID!$B$1:$U$1)*(КАЛЕНДАРЬ!AP9=GRID!$B$3:$U$3),0))*GRID!$P$36,
ROUNDUP(INDEX(GRID!$B$18:$U$29,MATCH($E$7,GRID!$A$18:$A$29,0),MATCH(1,($U$2=GRID!$B$1:$U$1)*(КАЛЕНДАРЬ!AP9=GRID!$B$3:$U$3),0))*GRID!$P$36*(1-GRID!$P$37),0))</f>
        <v>35340</v>
      </c>
      <c r="G258" s="57" t="s">
        <v>119</v>
      </c>
      <c r="H258" s="57" t="s">
        <v>119</v>
      </c>
      <c r="I258" s="8">
        <f t="array" ref="I258">IF($I$2="Тариф для жителей ЮФО",
INDEX(GRID!$B$4:$U$15,MATCH($I$7,GRID!$A$4:$A$15,0),MATCH(1,($U$2=GRID!$B$1:$U$1)*(КАЛЕНДАРЬ!AP9=GRID!$B$3:$U$3),0))*GRID!$P$36,
ROUNDUP(INDEX(GRID!$B$4:$U$15,MATCH($I$7,GRID!$A$4:$A$15,0),MATCH(1,($U$2=GRID!$B$1:$U$1)*(КАЛЕНДАРЬ!AP9=GRID!$B$3:$U$3),0))*GRID!$P$36*(1-GRID!$P$37),0))</f>
        <v>40362</v>
      </c>
      <c r="J258" s="8">
        <f t="array" ref="J258">IF($I$2="Тариф для жителей ЮФО",
INDEX(GRID!$B$18:$U$29,MATCH($I$7,GRID!$A$18:$A$29,0),MATCH(1,($U$2=GRID!$B$1:$U$1)*(КАЛЕНДАРЬ!AP9=GRID!$B$3:$U$3),0))*GRID!$P$36,
ROUNDUP(INDEX(GRID!$B$18:$U$29,MATCH($I$7,GRID!$A$18:$A$29,0),MATCH(1,($U$2=GRID!$B$1:$U$1)*(КАЛЕНДАРЬ!AP9=GRID!$B$3:$U$3),0))*GRID!$P$36*(1-GRID!$P$37),0))</f>
        <v>45012</v>
      </c>
      <c r="K258" s="57" t="s">
        <v>119</v>
      </c>
      <c r="L258" s="57" t="s">
        <v>119</v>
      </c>
      <c r="M258" s="8">
        <f t="array" ref="M258">IF($I$2="Тариф для жителей ЮФО",
INDEX(GRID!$B$4:$U$15,MATCH($M$7,GRID!$A$4:$A$15,0),MATCH(1,($U$2=GRID!$B$1:$U$1)*(КАЛЕНДАРЬ!AP9=GRID!$B$3:$U$3),0))*GRID!$P$36,
ROUNDUP(INDEX(GRID!$B$4:$U$15,MATCH($M$7,GRID!$A$4:$A$15,0),MATCH(1,($U$2=GRID!$B$1:$U$1)*(КАЛЕНДАРЬ!AP9=GRID!$B$3:$U$3),0))*GRID!$P$36*(1-GRID!$P$37),0))</f>
        <v>64635</v>
      </c>
      <c r="N258" s="8">
        <f t="array" ref="N258">IF($I$2="Тариф для жителей ЮФО",
INDEX(GRID!$B$18:$U$29,MATCH($M$7,GRID!$A$18:$A$29,0),MATCH(1,($U$2=GRID!$B$1:$U$1)*(КАЛЕНДАРЬ!AP9=GRID!$B$3:$U$3),0))*GRID!$P$36,
ROUNDUP(INDEX(GRID!$B$18:$U$29,MATCH($M$7,GRID!$A$18:$A$29,0),MATCH(1,($U$2=GRID!$B$1:$U$1)*(КАЛЕНДАРЬ!AP9=GRID!$B$3:$U$3),0))*GRID!$P$36*(1-GRID!$P$37),0))</f>
        <v>69285</v>
      </c>
      <c r="O258" s="57" t="s">
        <v>119</v>
      </c>
      <c r="P258" s="8">
        <f t="array" ref="P258">IF($I$2="Тариф для жителей ЮФО",
INDEX(GRID!$B$18:$U$29,MATCH($P$7,GRID!$A$18:$A$29,0),MATCH(1,($U$2=GRID!$B$1:$U$1)*(КАЛЕНДАРЬ!AP9=GRID!$B$3:$U$3),0))*GRID!$P$36,
ROUNDUP(INDEX(GRID!$B$18:$U$29,MATCH($P$7,GRID!$A$18:$A$29,0),MATCH(1,($U$2=GRID!$B$1:$U$1)*(КАЛЕНДАРЬ!AP9=GRID!$B$3:$U$3),0))*GRID!$P$36*(1-GRID!$P$37),0))</f>
        <v>135222</v>
      </c>
      <c r="Q258" s="57" t="s">
        <v>119</v>
      </c>
      <c r="R258" s="57" t="s">
        <v>119</v>
      </c>
      <c r="S258" s="57" t="s">
        <v>119</v>
      </c>
      <c r="T258" s="57" t="s">
        <v>119</v>
      </c>
    </row>
    <row r="259" spans="1:20">
      <c r="A259" s="148" t="s">
        <v>17</v>
      </c>
      <c r="B259" s="149">
        <v>7</v>
      </c>
      <c r="C259" s="8">
        <f t="array" ref="C259">IF($I$2="Тариф для жителей ЮФО",
INDEX(GRID!$B$4:$U$15,MATCH($C$7,GRID!$A$4:$A$15,0),MATCH(1,($U$2=GRID!$B$1:$U$1)*(КАЛЕНДАРЬ!AP10=GRID!$B$3:$U$3),0))*GRID!$P$36,
ROUNDUP(INDEX(GRID!$B$4:$U$15,MATCH($C$7,GRID!$A$4:$A$15,0),MATCH(1,($U$2=GRID!$B$1:$U$1)*(КАЛЕНДАРЬ!AP10=GRID!$B$3:$U$3),0))*GRID!$P$36*(1-GRID!$P$37),0))</f>
        <v>25575.000000000004</v>
      </c>
      <c r="D259" s="8">
        <f t="array" ref="D259">IF($I$2="Тариф для жителей ЮФО",
INDEX(GRID!$B$18:$U$29,MATCH($C$7,GRID!$A$18:$A$29,0),MATCH(1,($U$2=GRID!$B$1:$U$1)*(КАЛЕНДАРЬ!AP10=GRID!$B$3:$U$3),0))*GRID!$P$36,
ROUNDUP(INDEX(GRID!$B$18:$U$29,MATCH($C$7,GRID!$A$18:$A$29,0),MATCH(1,($U$2=GRID!$B$1:$U$1)*(КАЛЕНДАРЬ!AP10=GRID!$B$3:$U$3),0))*GRID!$P$36*(1-GRID!$P$37),0))</f>
        <v>30225.000000000004</v>
      </c>
      <c r="E259" s="8">
        <f t="array" ref="E259">IF($I$2="Тариф для жителей ЮФО",
INDEX(GRID!$B$4:$U$15,MATCH($E$7,GRID!$A$4:$A$15,0),MATCH(1,($U$2=GRID!$B$1:$U$1)*(КАЛЕНДАРЬ!AP10=GRID!$B$3:$U$3),0))*GRID!$P$36,
ROUNDUP(INDEX(GRID!$B$4:$U$15,MATCH($E$7,GRID!$A$4:$A$15,0),MATCH(1,($U$2=GRID!$B$1:$U$1)*(КАЛЕНДАРЬ!AP10=GRID!$B$3:$U$3),0))*GRID!$P$36*(1-GRID!$P$37),0))</f>
        <v>30690</v>
      </c>
      <c r="F259" s="8">
        <f t="array" ref="F259">IF($I$2="Тариф для жителей ЮФО",
INDEX(GRID!$B$18:$U$29,MATCH($E$7,GRID!$A$18:$A$29,0),MATCH(1,($U$2=GRID!$B$1:$U$1)*(КАЛЕНДАРЬ!AP10=GRID!$B$3:$U$3),0))*GRID!$P$36,
ROUNDUP(INDEX(GRID!$B$18:$U$29,MATCH($E$7,GRID!$A$18:$A$29,0),MATCH(1,($U$2=GRID!$B$1:$U$1)*(КАЛЕНДАРЬ!AP10=GRID!$B$3:$U$3),0))*GRID!$P$36*(1-GRID!$P$37),0))</f>
        <v>35340</v>
      </c>
      <c r="G259" s="57" t="s">
        <v>119</v>
      </c>
      <c r="H259" s="57" t="s">
        <v>119</v>
      </c>
      <c r="I259" s="8">
        <f t="array" ref="I259">IF($I$2="Тариф для жителей ЮФО",
INDEX(GRID!$B$4:$U$15,MATCH($I$7,GRID!$A$4:$A$15,0),MATCH(1,($U$2=GRID!$B$1:$U$1)*(КАЛЕНДАРЬ!AP10=GRID!$B$3:$U$3),0))*GRID!$P$36,
ROUNDUP(INDEX(GRID!$B$4:$U$15,MATCH($I$7,GRID!$A$4:$A$15,0),MATCH(1,($U$2=GRID!$B$1:$U$1)*(КАЛЕНДАРЬ!AP10=GRID!$B$3:$U$3),0))*GRID!$P$36*(1-GRID!$P$37),0))</f>
        <v>40362</v>
      </c>
      <c r="J259" s="8">
        <f t="array" ref="J259">IF($I$2="Тариф для жителей ЮФО",
INDEX(GRID!$B$18:$U$29,MATCH($I$7,GRID!$A$18:$A$29,0),MATCH(1,($U$2=GRID!$B$1:$U$1)*(КАЛЕНДАРЬ!AP10=GRID!$B$3:$U$3),0))*GRID!$P$36,
ROUNDUP(INDEX(GRID!$B$18:$U$29,MATCH($I$7,GRID!$A$18:$A$29,0),MATCH(1,($U$2=GRID!$B$1:$U$1)*(КАЛЕНДАРЬ!AP10=GRID!$B$3:$U$3),0))*GRID!$P$36*(1-GRID!$P$37),0))</f>
        <v>45012</v>
      </c>
      <c r="K259" s="57" t="s">
        <v>119</v>
      </c>
      <c r="L259" s="57" t="s">
        <v>119</v>
      </c>
      <c r="M259" s="8">
        <f t="array" ref="M259">IF($I$2="Тариф для жителей ЮФО",
INDEX(GRID!$B$4:$U$15,MATCH($M$7,GRID!$A$4:$A$15,0),MATCH(1,($U$2=GRID!$B$1:$U$1)*(КАЛЕНДАРЬ!AP10=GRID!$B$3:$U$3),0))*GRID!$P$36,
ROUNDUP(INDEX(GRID!$B$4:$U$15,MATCH($M$7,GRID!$A$4:$A$15,0),MATCH(1,($U$2=GRID!$B$1:$U$1)*(КАЛЕНДАРЬ!AP10=GRID!$B$3:$U$3),0))*GRID!$P$36*(1-GRID!$P$37),0))</f>
        <v>64635</v>
      </c>
      <c r="N259" s="8">
        <f t="array" ref="N259">IF($I$2="Тариф для жителей ЮФО",
INDEX(GRID!$B$18:$U$29,MATCH($M$7,GRID!$A$18:$A$29,0),MATCH(1,($U$2=GRID!$B$1:$U$1)*(КАЛЕНДАРЬ!AP10=GRID!$B$3:$U$3),0))*GRID!$P$36,
ROUNDUP(INDEX(GRID!$B$18:$U$29,MATCH($M$7,GRID!$A$18:$A$29,0),MATCH(1,($U$2=GRID!$B$1:$U$1)*(КАЛЕНДАРЬ!AP10=GRID!$B$3:$U$3),0))*GRID!$P$36*(1-GRID!$P$37),0))</f>
        <v>69285</v>
      </c>
      <c r="O259" s="57" t="s">
        <v>119</v>
      </c>
      <c r="P259" s="8">
        <f t="array" ref="P259">IF($I$2="Тариф для жителей ЮФО",
INDEX(GRID!$B$18:$U$29,MATCH($P$7,GRID!$A$18:$A$29,0),MATCH(1,($U$2=GRID!$B$1:$U$1)*(КАЛЕНДАРЬ!AP10=GRID!$B$3:$U$3),0))*GRID!$P$36,
ROUNDUP(INDEX(GRID!$B$18:$U$29,MATCH($P$7,GRID!$A$18:$A$29,0),MATCH(1,($U$2=GRID!$B$1:$U$1)*(КАЛЕНДАРЬ!AP10=GRID!$B$3:$U$3),0))*GRID!$P$36*(1-GRID!$P$37),0))</f>
        <v>135222</v>
      </c>
      <c r="Q259" s="57" t="s">
        <v>119</v>
      </c>
      <c r="R259" s="57" t="s">
        <v>119</v>
      </c>
      <c r="S259" s="57" t="s">
        <v>119</v>
      </c>
      <c r="T259" s="57" t="s">
        <v>119</v>
      </c>
    </row>
    <row r="260" spans="1:20">
      <c r="A260" s="148" t="s">
        <v>11</v>
      </c>
      <c r="B260" s="149">
        <v>8</v>
      </c>
      <c r="C260" s="8">
        <f t="array" ref="C260">IF($I$2="Тариф для жителей ЮФО",
INDEX(GRID!$B$4:$U$15,MATCH($C$7,GRID!$A$4:$A$15,0),MATCH(1,($U$2=GRID!$B$1:$U$1)*(КАЛЕНДАРЬ!AP11=GRID!$B$3:$U$3),0))*GRID!$P$36,
ROUNDUP(INDEX(GRID!$B$4:$U$15,MATCH($C$7,GRID!$A$4:$A$15,0),MATCH(1,($U$2=GRID!$B$1:$U$1)*(КАЛЕНДАРЬ!AP11=GRID!$B$3:$U$3),0))*GRID!$P$36*(1-GRID!$P$37),0))</f>
        <v>23250</v>
      </c>
      <c r="D260" s="8">
        <f t="array" ref="D260">IF($I$2="Тариф для жителей ЮФО",
INDEX(GRID!$B$18:$U$29,MATCH($C$7,GRID!$A$18:$A$29,0),MATCH(1,($U$2=GRID!$B$1:$U$1)*(КАЛЕНДАРЬ!AP11=GRID!$B$3:$U$3),0))*GRID!$P$36,
ROUNDUP(INDEX(GRID!$B$18:$U$29,MATCH($C$7,GRID!$A$18:$A$29,0),MATCH(1,($U$2=GRID!$B$1:$U$1)*(КАЛЕНДАРЬ!AP11=GRID!$B$3:$U$3),0))*GRID!$P$36*(1-GRID!$P$37),0))</f>
        <v>27900</v>
      </c>
      <c r="E260" s="8">
        <f t="array" ref="E260">IF($I$2="Тариф для жителей ЮФО",
INDEX(GRID!$B$4:$U$15,MATCH($E$7,GRID!$A$4:$A$15,0),MATCH(1,($U$2=GRID!$B$1:$U$1)*(КАЛЕНДАРЬ!AP11=GRID!$B$3:$U$3),0))*GRID!$P$36,
ROUNDUP(INDEX(GRID!$B$4:$U$15,MATCH($E$7,GRID!$A$4:$A$15,0),MATCH(1,($U$2=GRID!$B$1:$U$1)*(КАЛЕНДАРЬ!AP11=GRID!$B$3:$U$3),0))*GRID!$P$36*(1-GRID!$P$37),0))</f>
        <v>27900</v>
      </c>
      <c r="F260" s="8">
        <f t="array" ref="F260">IF($I$2="Тариф для жителей ЮФО",
INDEX(GRID!$B$18:$U$29,MATCH($E$7,GRID!$A$18:$A$29,0),MATCH(1,($U$2=GRID!$B$1:$U$1)*(КАЛЕНДАРЬ!AP11=GRID!$B$3:$U$3),0))*GRID!$P$36,
ROUNDUP(INDEX(GRID!$B$18:$U$29,MATCH($E$7,GRID!$A$18:$A$29,0),MATCH(1,($U$2=GRID!$B$1:$U$1)*(КАЛЕНДАРЬ!AP11=GRID!$B$3:$U$3),0))*GRID!$P$36*(1-GRID!$P$37),0))</f>
        <v>32550</v>
      </c>
      <c r="G260" s="57" t="s">
        <v>119</v>
      </c>
      <c r="H260" s="57" t="s">
        <v>119</v>
      </c>
      <c r="I260" s="8">
        <f t="array" ref="I260">IF($I$2="Тариф для жителей ЮФО",
INDEX(GRID!$B$4:$U$15,MATCH($I$7,GRID!$A$4:$A$15,0),MATCH(1,($U$2=GRID!$B$1:$U$1)*(КАЛЕНДАРЬ!AP11=GRID!$B$3:$U$3),0))*GRID!$P$36,
ROUNDUP(INDEX(GRID!$B$4:$U$15,MATCH($I$7,GRID!$A$4:$A$15,0),MATCH(1,($U$2=GRID!$B$1:$U$1)*(КАЛЕНДАРЬ!AP11=GRID!$B$3:$U$3),0))*GRID!$P$36*(1-GRID!$P$37),0))</f>
        <v>36921</v>
      </c>
      <c r="J260" s="8">
        <f t="array" ref="J260">IF($I$2="Тариф для жителей ЮФО",
INDEX(GRID!$B$18:$U$29,MATCH($I$7,GRID!$A$18:$A$29,0),MATCH(1,($U$2=GRID!$B$1:$U$1)*(КАЛЕНДАРЬ!AP11=GRID!$B$3:$U$3),0))*GRID!$P$36,
ROUNDUP(INDEX(GRID!$B$18:$U$29,MATCH($I$7,GRID!$A$18:$A$29,0),MATCH(1,($U$2=GRID!$B$1:$U$1)*(КАЛЕНДАРЬ!AP11=GRID!$B$3:$U$3),0))*GRID!$P$36*(1-GRID!$P$37),0))</f>
        <v>41571</v>
      </c>
      <c r="K260" s="57" t="s">
        <v>119</v>
      </c>
      <c r="L260" s="57" t="s">
        <v>119</v>
      </c>
      <c r="M260" s="8">
        <f t="array" ref="M260">IF($I$2="Тариф для жителей ЮФО",
INDEX(GRID!$B$4:$U$15,MATCH($M$7,GRID!$A$4:$A$15,0),MATCH(1,($U$2=GRID!$B$1:$U$1)*(КАЛЕНДАРЬ!AP11=GRID!$B$3:$U$3),0))*GRID!$P$36,
ROUNDUP(INDEX(GRID!$B$4:$U$15,MATCH($M$7,GRID!$A$4:$A$15,0),MATCH(1,($U$2=GRID!$B$1:$U$1)*(КАЛЕНДАРЬ!AP11=GRID!$B$3:$U$3),0))*GRID!$P$36*(1-GRID!$P$37),0))</f>
        <v>60636</v>
      </c>
      <c r="N260" s="8">
        <f t="array" ref="N260">IF($I$2="Тариф для жителей ЮФО",
INDEX(GRID!$B$18:$U$29,MATCH($M$7,GRID!$A$18:$A$29,0),MATCH(1,($U$2=GRID!$B$1:$U$1)*(КАЛЕНДАРЬ!AP11=GRID!$B$3:$U$3),0))*GRID!$P$36,
ROUNDUP(INDEX(GRID!$B$18:$U$29,MATCH($M$7,GRID!$A$18:$A$29,0),MATCH(1,($U$2=GRID!$B$1:$U$1)*(КАЛЕНДАРЬ!AP11=GRID!$B$3:$U$3),0))*GRID!$P$36*(1-GRID!$P$37),0))</f>
        <v>65286</v>
      </c>
      <c r="O260" s="57" t="s">
        <v>119</v>
      </c>
      <c r="P260" s="8">
        <f t="array" ref="P260">IF($I$2="Тариф для жителей ЮФО",
INDEX(GRID!$B$18:$U$29,MATCH($P$7,GRID!$A$18:$A$29,0),MATCH(1,($U$2=GRID!$B$1:$U$1)*(КАЛЕНДАРЬ!AP11=GRID!$B$3:$U$3),0))*GRID!$P$36,
ROUNDUP(INDEX(GRID!$B$18:$U$29,MATCH($P$7,GRID!$A$18:$A$29,0),MATCH(1,($U$2=GRID!$B$1:$U$1)*(КАЛЕНДАРЬ!AP11=GRID!$B$3:$U$3),0))*GRID!$P$36*(1-GRID!$P$37),0))</f>
        <v>129921</v>
      </c>
      <c r="Q260" s="57" t="s">
        <v>119</v>
      </c>
      <c r="R260" s="57" t="s">
        <v>119</v>
      </c>
      <c r="S260" s="57" t="s">
        <v>119</v>
      </c>
      <c r="T260" s="57" t="s">
        <v>119</v>
      </c>
    </row>
    <row r="261" spans="1:20">
      <c r="A261" s="148" t="s">
        <v>12</v>
      </c>
      <c r="B261" s="149">
        <v>9</v>
      </c>
      <c r="C261" s="8">
        <f t="array" ref="C261">IF($I$2="Тариф для жителей ЮФО",
INDEX(GRID!$B$4:$U$15,MATCH($C$7,GRID!$A$4:$A$15,0),MATCH(1,($U$2=GRID!$B$1:$U$1)*(КАЛЕНДАРЬ!AP12=GRID!$B$3:$U$3),0))*GRID!$P$36,
ROUNDUP(INDEX(GRID!$B$4:$U$15,MATCH($C$7,GRID!$A$4:$A$15,0),MATCH(1,($U$2=GRID!$B$1:$U$1)*(КАЛЕНДАРЬ!AP12=GRID!$B$3:$U$3),0))*GRID!$P$36*(1-GRID!$P$37),0))</f>
        <v>23250</v>
      </c>
      <c r="D261" s="8">
        <f t="array" ref="D261">IF($I$2="Тариф для жителей ЮФО",
INDEX(GRID!$B$18:$U$29,MATCH($C$7,GRID!$A$18:$A$29,0),MATCH(1,($U$2=GRID!$B$1:$U$1)*(КАЛЕНДАРЬ!AP12=GRID!$B$3:$U$3),0))*GRID!$P$36,
ROUNDUP(INDEX(GRID!$B$18:$U$29,MATCH($C$7,GRID!$A$18:$A$29,0),MATCH(1,($U$2=GRID!$B$1:$U$1)*(КАЛЕНДАРЬ!AP12=GRID!$B$3:$U$3),0))*GRID!$P$36*(1-GRID!$P$37),0))</f>
        <v>27900</v>
      </c>
      <c r="E261" s="8">
        <f t="array" ref="E261">IF($I$2="Тариф для жителей ЮФО",
INDEX(GRID!$B$4:$U$15,MATCH($E$7,GRID!$A$4:$A$15,0),MATCH(1,($U$2=GRID!$B$1:$U$1)*(КАЛЕНДАРЬ!AP12=GRID!$B$3:$U$3),0))*GRID!$P$36,
ROUNDUP(INDEX(GRID!$B$4:$U$15,MATCH($E$7,GRID!$A$4:$A$15,0),MATCH(1,($U$2=GRID!$B$1:$U$1)*(КАЛЕНДАРЬ!AP12=GRID!$B$3:$U$3),0))*GRID!$P$36*(1-GRID!$P$37),0))</f>
        <v>27900</v>
      </c>
      <c r="F261" s="8">
        <f t="array" ref="F261">IF($I$2="Тариф для жителей ЮФО",
INDEX(GRID!$B$18:$U$29,MATCH($E$7,GRID!$A$18:$A$29,0),MATCH(1,($U$2=GRID!$B$1:$U$1)*(КАЛЕНДАРЬ!AP12=GRID!$B$3:$U$3),0))*GRID!$P$36,
ROUNDUP(INDEX(GRID!$B$18:$U$29,MATCH($E$7,GRID!$A$18:$A$29,0),MATCH(1,($U$2=GRID!$B$1:$U$1)*(КАЛЕНДАРЬ!AP12=GRID!$B$3:$U$3),0))*GRID!$P$36*(1-GRID!$P$37),0))</f>
        <v>32550</v>
      </c>
      <c r="G261" s="57" t="s">
        <v>119</v>
      </c>
      <c r="H261" s="57" t="s">
        <v>119</v>
      </c>
      <c r="I261" s="8">
        <f t="array" ref="I261">IF($I$2="Тариф для жителей ЮФО",
INDEX(GRID!$B$4:$U$15,MATCH($I$7,GRID!$A$4:$A$15,0),MATCH(1,($U$2=GRID!$B$1:$U$1)*(КАЛЕНДАРЬ!AP12=GRID!$B$3:$U$3),0))*GRID!$P$36,
ROUNDUP(INDEX(GRID!$B$4:$U$15,MATCH($I$7,GRID!$A$4:$A$15,0),MATCH(1,($U$2=GRID!$B$1:$U$1)*(КАЛЕНДАРЬ!AP12=GRID!$B$3:$U$3),0))*GRID!$P$36*(1-GRID!$P$37),0))</f>
        <v>36921</v>
      </c>
      <c r="J261" s="8">
        <f t="array" ref="J261">IF($I$2="Тариф для жителей ЮФО",
INDEX(GRID!$B$18:$U$29,MATCH($I$7,GRID!$A$18:$A$29,0),MATCH(1,($U$2=GRID!$B$1:$U$1)*(КАЛЕНДАРЬ!AP12=GRID!$B$3:$U$3),0))*GRID!$P$36,
ROUNDUP(INDEX(GRID!$B$18:$U$29,MATCH($I$7,GRID!$A$18:$A$29,0),MATCH(1,($U$2=GRID!$B$1:$U$1)*(КАЛЕНДАРЬ!AP12=GRID!$B$3:$U$3),0))*GRID!$P$36*(1-GRID!$P$37),0))</f>
        <v>41571</v>
      </c>
      <c r="K261" s="57" t="s">
        <v>119</v>
      </c>
      <c r="L261" s="57" t="s">
        <v>119</v>
      </c>
      <c r="M261" s="8">
        <f t="array" ref="M261">IF($I$2="Тариф для жителей ЮФО",
INDEX(GRID!$B$4:$U$15,MATCH($M$7,GRID!$A$4:$A$15,0),MATCH(1,($U$2=GRID!$B$1:$U$1)*(КАЛЕНДАРЬ!AP12=GRID!$B$3:$U$3),0))*GRID!$P$36,
ROUNDUP(INDEX(GRID!$B$4:$U$15,MATCH($M$7,GRID!$A$4:$A$15,0),MATCH(1,($U$2=GRID!$B$1:$U$1)*(КАЛЕНДАРЬ!AP12=GRID!$B$3:$U$3),0))*GRID!$P$36*(1-GRID!$P$37),0))</f>
        <v>60636</v>
      </c>
      <c r="N261" s="8">
        <f t="array" ref="N261">IF($I$2="Тариф для жителей ЮФО",
INDEX(GRID!$B$18:$U$29,MATCH($M$7,GRID!$A$18:$A$29,0),MATCH(1,($U$2=GRID!$B$1:$U$1)*(КАЛЕНДАРЬ!AP12=GRID!$B$3:$U$3),0))*GRID!$P$36,
ROUNDUP(INDEX(GRID!$B$18:$U$29,MATCH($M$7,GRID!$A$18:$A$29,0),MATCH(1,($U$2=GRID!$B$1:$U$1)*(КАЛЕНДАРЬ!AP12=GRID!$B$3:$U$3),0))*GRID!$P$36*(1-GRID!$P$37),0))</f>
        <v>65286</v>
      </c>
      <c r="O261" s="57" t="s">
        <v>119</v>
      </c>
      <c r="P261" s="8">
        <f t="array" ref="P261">IF($I$2="Тариф для жителей ЮФО",
INDEX(GRID!$B$18:$U$29,MATCH($P$7,GRID!$A$18:$A$29,0),MATCH(1,($U$2=GRID!$B$1:$U$1)*(КАЛЕНДАРЬ!AP12=GRID!$B$3:$U$3),0))*GRID!$P$36,
ROUNDUP(INDEX(GRID!$B$18:$U$29,MATCH($P$7,GRID!$A$18:$A$29,0),MATCH(1,($U$2=GRID!$B$1:$U$1)*(КАЛЕНДАРЬ!AP12=GRID!$B$3:$U$3),0))*GRID!$P$36*(1-GRID!$P$37),0))</f>
        <v>129921</v>
      </c>
      <c r="Q261" s="57" t="s">
        <v>119</v>
      </c>
      <c r="R261" s="57" t="s">
        <v>119</v>
      </c>
      <c r="S261" s="57" t="s">
        <v>119</v>
      </c>
      <c r="T261" s="57" t="s">
        <v>119</v>
      </c>
    </row>
    <row r="262" spans="1:20">
      <c r="A262" s="148" t="s">
        <v>13</v>
      </c>
      <c r="B262" s="149">
        <v>10</v>
      </c>
      <c r="C262" s="8">
        <f t="array" ref="C262">IF($I$2="Тариф для жителей ЮФО",
INDEX(GRID!$B$4:$U$15,MATCH($C$7,GRID!$A$4:$A$15,0),MATCH(1,($U$2=GRID!$B$1:$U$1)*(КАЛЕНДАРЬ!AP13=GRID!$B$3:$U$3),0))*GRID!$P$36,
ROUNDUP(INDEX(GRID!$B$4:$U$15,MATCH($C$7,GRID!$A$4:$A$15,0),MATCH(1,($U$2=GRID!$B$1:$U$1)*(КАЛЕНДАРЬ!AP13=GRID!$B$3:$U$3),0))*GRID!$P$36*(1-GRID!$P$37),0))</f>
        <v>23250</v>
      </c>
      <c r="D262" s="8">
        <f t="array" ref="D262">IF($I$2="Тариф для жителей ЮФО",
INDEX(GRID!$B$18:$U$29,MATCH($C$7,GRID!$A$18:$A$29,0),MATCH(1,($U$2=GRID!$B$1:$U$1)*(КАЛЕНДАРЬ!AP13=GRID!$B$3:$U$3),0))*GRID!$P$36,
ROUNDUP(INDEX(GRID!$B$18:$U$29,MATCH($C$7,GRID!$A$18:$A$29,0),MATCH(1,($U$2=GRID!$B$1:$U$1)*(КАЛЕНДАРЬ!AP13=GRID!$B$3:$U$3),0))*GRID!$P$36*(1-GRID!$P$37),0))</f>
        <v>27900</v>
      </c>
      <c r="E262" s="8">
        <f t="array" ref="E262">IF($I$2="Тариф для жителей ЮФО",
INDEX(GRID!$B$4:$U$15,MATCH($E$7,GRID!$A$4:$A$15,0),MATCH(1,($U$2=GRID!$B$1:$U$1)*(КАЛЕНДАРЬ!AP13=GRID!$B$3:$U$3),0))*GRID!$P$36,
ROUNDUP(INDEX(GRID!$B$4:$U$15,MATCH($E$7,GRID!$A$4:$A$15,0),MATCH(1,($U$2=GRID!$B$1:$U$1)*(КАЛЕНДАРЬ!AP13=GRID!$B$3:$U$3),0))*GRID!$P$36*(1-GRID!$P$37),0))</f>
        <v>27900</v>
      </c>
      <c r="F262" s="8">
        <f t="array" ref="F262">IF($I$2="Тариф для жителей ЮФО",
INDEX(GRID!$B$18:$U$29,MATCH($E$7,GRID!$A$18:$A$29,0),MATCH(1,($U$2=GRID!$B$1:$U$1)*(КАЛЕНДАРЬ!AP13=GRID!$B$3:$U$3),0))*GRID!$P$36,
ROUNDUP(INDEX(GRID!$B$18:$U$29,MATCH($E$7,GRID!$A$18:$A$29,0),MATCH(1,($U$2=GRID!$B$1:$U$1)*(КАЛЕНДАРЬ!AP13=GRID!$B$3:$U$3),0))*GRID!$P$36*(1-GRID!$P$37),0))</f>
        <v>32550</v>
      </c>
      <c r="G262" s="57" t="s">
        <v>119</v>
      </c>
      <c r="H262" s="57" t="s">
        <v>119</v>
      </c>
      <c r="I262" s="8">
        <f t="array" ref="I262">IF($I$2="Тариф для жителей ЮФО",
INDEX(GRID!$B$4:$U$15,MATCH($I$7,GRID!$A$4:$A$15,0),MATCH(1,($U$2=GRID!$B$1:$U$1)*(КАЛЕНДАРЬ!AP13=GRID!$B$3:$U$3),0))*GRID!$P$36,
ROUNDUP(INDEX(GRID!$B$4:$U$15,MATCH($I$7,GRID!$A$4:$A$15,0),MATCH(1,($U$2=GRID!$B$1:$U$1)*(КАЛЕНДАРЬ!AP13=GRID!$B$3:$U$3),0))*GRID!$P$36*(1-GRID!$P$37),0))</f>
        <v>36921</v>
      </c>
      <c r="J262" s="8">
        <f t="array" ref="J262">IF($I$2="Тариф для жителей ЮФО",
INDEX(GRID!$B$18:$U$29,MATCH($I$7,GRID!$A$18:$A$29,0),MATCH(1,($U$2=GRID!$B$1:$U$1)*(КАЛЕНДАРЬ!AP13=GRID!$B$3:$U$3),0))*GRID!$P$36,
ROUNDUP(INDEX(GRID!$B$18:$U$29,MATCH($I$7,GRID!$A$18:$A$29,0),MATCH(1,($U$2=GRID!$B$1:$U$1)*(КАЛЕНДАРЬ!AP13=GRID!$B$3:$U$3),0))*GRID!$P$36*(1-GRID!$P$37),0))</f>
        <v>41571</v>
      </c>
      <c r="K262" s="57" t="s">
        <v>119</v>
      </c>
      <c r="L262" s="57" t="s">
        <v>119</v>
      </c>
      <c r="M262" s="8">
        <f t="array" ref="M262">IF($I$2="Тариф для жителей ЮФО",
INDEX(GRID!$B$4:$U$15,MATCH($M$7,GRID!$A$4:$A$15,0),MATCH(1,($U$2=GRID!$B$1:$U$1)*(КАЛЕНДАРЬ!AP13=GRID!$B$3:$U$3),0))*GRID!$P$36,
ROUNDUP(INDEX(GRID!$B$4:$U$15,MATCH($M$7,GRID!$A$4:$A$15,0),MATCH(1,($U$2=GRID!$B$1:$U$1)*(КАЛЕНДАРЬ!AP13=GRID!$B$3:$U$3),0))*GRID!$P$36*(1-GRID!$P$37),0))</f>
        <v>60636</v>
      </c>
      <c r="N262" s="8">
        <f t="array" ref="N262">IF($I$2="Тариф для жителей ЮФО",
INDEX(GRID!$B$18:$U$29,MATCH($M$7,GRID!$A$18:$A$29,0),MATCH(1,($U$2=GRID!$B$1:$U$1)*(КАЛЕНДАРЬ!AP13=GRID!$B$3:$U$3),0))*GRID!$P$36,
ROUNDUP(INDEX(GRID!$B$18:$U$29,MATCH($M$7,GRID!$A$18:$A$29,0),MATCH(1,($U$2=GRID!$B$1:$U$1)*(КАЛЕНДАРЬ!AP13=GRID!$B$3:$U$3),0))*GRID!$P$36*(1-GRID!$P$37),0))</f>
        <v>65286</v>
      </c>
      <c r="O262" s="57" t="s">
        <v>119</v>
      </c>
      <c r="P262" s="8">
        <f t="array" ref="P262">IF($I$2="Тариф для жителей ЮФО",
INDEX(GRID!$B$18:$U$29,MATCH($P$7,GRID!$A$18:$A$29,0),MATCH(1,($U$2=GRID!$B$1:$U$1)*(КАЛЕНДАРЬ!AP13=GRID!$B$3:$U$3),0))*GRID!$P$36,
ROUNDUP(INDEX(GRID!$B$18:$U$29,MATCH($P$7,GRID!$A$18:$A$29,0),MATCH(1,($U$2=GRID!$B$1:$U$1)*(КАЛЕНДАРЬ!AP13=GRID!$B$3:$U$3),0))*GRID!$P$36*(1-GRID!$P$37),0))</f>
        <v>129921</v>
      </c>
      <c r="Q262" s="57" t="s">
        <v>119</v>
      </c>
      <c r="R262" s="57" t="s">
        <v>119</v>
      </c>
      <c r="S262" s="57" t="s">
        <v>119</v>
      </c>
      <c r="T262" s="57" t="s">
        <v>119</v>
      </c>
    </row>
    <row r="263" spans="1:20">
      <c r="A263" s="148" t="s">
        <v>14</v>
      </c>
      <c r="B263" s="149">
        <v>11</v>
      </c>
      <c r="C263" s="8">
        <f t="array" ref="C263">IF($I$2="Тариф для жителей ЮФО",
INDEX(GRID!$B$4:$U$15,MATCH($C$7,GRID!$A$4:$A$15,0),MATCH(1,($U$2=GRID!$B$1:$U$1)*(КАЛЕНДАРЬ!AP14=GRID!$B$3:$U$3),0))*GRID!$P$36,
ROUNDUP(INDEX(GRID!$B$4:$U$15,MATCH($C$7,GRID!$A$4:$A$15,0),MATCH(1,($U$2=GRID!$B$1:$U$1)*(КАЛЕНДАРЬ!AP14=GRID!$B$3:$U$3),0))*GRID!$P$36*(1-GRID!$P$37),0))</f>
        <v>23250</v>
      </c>
      <c r="D263" s="8">
        <f t="array" ref="D263">IF($I$2="Тариф для жителей ЮФО",
INDEX(GRID!$B$18:$U$29,MATCH($C$7,GRID!$A$18:$A$29,0),MATCH(1,($U$2=GRID!$B$1:$U$1)*(КАЛЕНДАРЬ!AP14=GRID!$B$3:$U$3),0))*GRID!$P$36,
ROUNDUP(INDEX(GRID!$B$18:$U$29,MATCH($C$7,GRID!$A$18:$A$29,0),MATCH(1,($U$2=GRID!$B$1:$U$1)*(КАЛЕНДАРЬ!AP14=GRID!$B$3:$U$3),0))*GRID!$P$36*(1-GRID!$P$37),0))</f>
        <v>27900</v>
      </c>
      <c r="E263" s="8">
        <f t="array" ref="E263">IF($I$2="Тариф для жителей ЮФО",
INDEX(GRID!$B$4:$U$15,MATCH($E$7,GRID!$A$4:$A$15,0),MATCH(1,($U$2=GRID!$B$1:$U$1)*(КАЛЕНДАРЬ!AP14=GRID!$B$3:$U$3),0))*GRID!$P$36,
ROUNDUP(INDEX(GRID!$B$4:$U$15,MATCH($E$7,GRID!$A$4:$A$15,0),MATCH(1,($U$2=GRID!$B$1:$U$1)*(КАЛЕНДАРЬ!AP14=GRID!$B$3:$U$3),0))*GRID!$P$36*(1-GRID!$P$37),0))</f>
        <v>27900</v>
      </c>
      <c r="F263" s="8">
        <f t="array" ref="F263">IF($I$2="Тариф для жителей ЮФО",
INDEX(GRID!$B$18:$U$29,MATCH($E$7,GRID!$A$18:$A$29,0),MATCH(1,($U$2=GRID!$B$1:$U$1)*(КАЛЕНДАРЬ!AP14=GRID!$B$3:$U$3),0))*GRID!$P$36,
ROUNDUP(INDEX(GRID!$B$18:$U$29,MATCH($E$7,GRID!$A$18:$A$29,0),MATCH(1,($U$2=GRID!$B$1:$U$1)*(КАЛЕНДАРЬ!AP14=GRID!$B$3:$U$3),0))*GRID!$P$36*(1-GRID!$P$37),0))</f>
        <v>32550</v>
      </c>
      <c r="G263" s="57" t="s">
        <v>119</v>
      </c>
      <c r="H263" s="57" t="s">
        <v>119</v>
      </c>
      <c r="I263" s="8">
        <f t="array" ref="I263">IF($I$2="Тариф для жителей ЮФО",
INDEX(GRID!$B$4:$U$15,MATCH($I$7,GRID!$A$4:$A$15,0),MATCH(1,($U$2=GRID!$B$1:$U$1)*(КАЛЕНДАРЬ!AP14=GRID!$B$3:$U$3),0))*GRID!$P$36,
ROUNDUP(INDEX(GRID!$B$4:$U$15,MATCH($I$7,GRID!$A$4:$A$15,0),MATCH(1,($U$2=GRID!$B$1:$U$1)*(КАЛЕНДАРЬ!AP14=GRID!$B$3:$U$3),0))*GRID!$P$36*(1-GRID!$P$37),0))</f>
        <v>36921</v>
      </c>
      <c r="J263" s="8">
        <f t="array" ref="J263">IF($I$2="Тариф для жителей ЮФО",
INDEX(GRID!$B$18:$U$29,MATCH($I$7,GRID!$A$18:$A$29,0),MATCH(1,($U$2=GRID!$B$1:$U$1)*(КАЛЕНДАРЬ!AP14=GRID!$B$3:$U$3),0))*GRID!$P$36,
ROUNDUP(INDEX(GRID!$B$18:$U$29,MATCH($I$7,GRID!$A$18:$A$29,0),MATCH(1,($U$2=GRID!$B$1:$U$1)*(КАЛЕНДАРЬ!AP14=GRID!$B$3:$U$3),0))*GRID!$P$36*(1-GRID!$P$37),0))</f>
        <v>41571</v>
      </c>
      <c r="K263" s="57" t="s">
        <v>119</v>
      </c>
      <c r="L263" s="57" t="s">
        <v>119</v>
      </c>
      <c r="M263" s="8">
        <f t="array" ref="M263">IF($I$2="Тариф для жителей ЮФО",
INDEX(GRID!$B$4:$U$15,MATCH($M$7,GRID!$A$4:$A$15,0),MATCH(1,($U$2=GRID!$B$1:$U$1)*(КАЛЕНДАРЬ!AP14=GRID!$B$3:$U$3),0))*GRID!$P$36,
ROUNDUP(INDEX(GRID!$B$4:$U$15,MATCH($M$7,GRID!$A$4:$A$15,0),MATCH(1,($U$2=GRID!$B$1:$U$1)*(КАЛЕНДАРЬ!AP14=GRID!$B$3:$U$3),0))*GRID!$P$36*(1-GRID!$P$37),0))</f>
        <v>60636</v>
      </c>
      <c r="N263" s="8">
        <f t="array" ref="N263">IF($I$2="Тариф для жителей ЮФО",
INDEX(GRID!$B$18:$U$29,MATCH($M$7,GRID!$A$18:$A$29,0),MATCH(1,($U$2=GRID!$B$1:$U$1)*(КАЛЕНДАРЬ!AP14=GRID!$B$3:$U$3),0))*GRID!$P$36,
ROUNDUP(INDEX(GRID!$B$18:$U$29,MATCH($M$7,GRID!$A$18:$A$29,0),MATCH(1,($U$2=GRID!$B$1:$U$1)*(КАЛЕНДАРЬ!AP14=GRID!$B$3:$U$3),0))*GRID!$P$36*(1-GRID!$P$37),0))</f>
        <v>65286</v>
      </c>
      <c r="O263" s="57" t="s">
        <v>119</v>
      </c>
      <c r="P263" s="8">
        <f t="array" ref="P263">IF($I$2="Тариф для жителей ЮФО",
INDEX(GRID!$B$18:$U$29,MATCH($P$7,GRID!$A$18:$A$29,0),MATCH(1,($U$2=GRID!$B$1:$U$1)*(КАЛЕНДАРЬ!AP14=GRID!$B$3:$U$3),0))*GRID!$P$36,
ROUNDUP(INDEX(GRID!$B$18:$U$29,MATCH($P$7,GRID!$A$18:$A$29,0),MATCH(1,($U$2=GRID!$B$1:$U$1)*(КАЛЕНДАРЬ!AP14=GRID!$B$3:$U$3),0))*GRID!$P$36*(1-GRID!$P$37),0))</f>
        <v>129921</v>
      </c>
      <c r="Q263" s="57" t="s">
        <v>119</v>
      </c>
      <c r="R263" s="57" t="s">
        <v>119</v>
      </c>
      <c r="S263" s="57" t="s">
        <v>119</v>
      </c>
      <c r="T263" s="57" t="s">
        <v>119</v>
      </c>
    </row>
    <row r="264" spans="1:20">
      <c r="A264" s="148" t="s">
        <v>15</v>
      </c>
      <c r="B264" s="149">
        <v>12</v>
      </c>
      <c r="C264" s="8">
        <f t="array" ref="C264">IF($I$2="Тариф для жителей ЮФО",
INDEX(GRID!$B$4:$U$15,MATCH($C$7,GRID!$A$4:$A$15,0),MATCH(1,($U$2=GRID!$B$1:$U$1)*(КАЛЕНДАРЬ!AP15=GRID!$B$3:$U$3),0))*GRID!$P$36,
ROUNDUP(INDEX(GRID!$B$4:$U$15,MATCH($C$7,GRID!$A$4:$A$15,0),MATCH(1,($U$2=GRID!$B$1:$U$1)*(КАЛЕНДАРЬ!AP15=GRID!$B$3:$U$3),0))*GRID!$P$36*(1-GRID!$P$37),0))</f>
        <v>23250</v>
      </c>
      <c r="D264" s="8">
        <f t="array" ref="D264">IF($I$2="Тариф для жителей ЮФО",
INDEX(GRID!$B$18:$U$29,MATCH($C$7,GRID!$A$18:$A$29,0),MATCH(1,($U$2=GRID!$B$1:$U$1)*(КАЛЕНДАРЬ!AP15=GRID!$B$3:$U$3),0))*GRID!$P$36,
ROUNDUP(INDEX(GRID!$B$18:$U$29,MATCH($C$7,GRID!$A$18:$A$29,0),MATCH(1,($U$2=GRID!$B$1:$U$1)*(КАЛЕНДАРЬ!AP15=GRID!$B$3:$U$3),0))*GRID!$P$36*(1-GRID!$P$37),0))</f>
        <v>27900</v>
      </c>
      <c r="E264" s="8">
        <f t="array" ref="E264">IF($I$2="Тариф для жителей ЮФО",
INDEX(GRID!$B$4:$U$15,MATCH($E$7,GRID!$A$4:$A$15,0),MATCH(1,($U$2=GRID!$B$1:$U$1)*(КАЛЕНДАРЬ!AP15=GRID!$B$3:$U$3),0))*GRID!$P$36,
ROUNDUP(INDEX(GRID!$B$4:$U$15,MATCH($E$7,GRID!$A$4:$A$15,0),MATCH(1,($U$2=GRID!$B$1:$U$1)*(КАЛЕНДАРЬ!AP15=GRID!$B$3:$U$3),0))*GRID!$P$36*(1-GRID!$P$37),0))</f>
        <v>27900</v>
      </c>
      <c r="F264" s="8">
        <f t="array" ref="F264">IF($I$2="Тариф для жителей ЮФО",
INDEX(GRID!$B$18:$U$29,MATCH($E$7,GRID!$A$18:$A$29,0),MATCH(1,($U$2=GRID!$B$1:$U$1)*(КАЛЕНДАРЬ!AP15=GRID!$B$3:$U$3),0))*GRID!$P$36,
ROUNDUP(INDEX(GRID!$B$18:$U$29,MATCH($E$7,GRID!$A$18:$A$29,0),MATCH(1,($U$2=GRID!$B$1:$U$1)*(КАЛЕНДАРЬ!AP15=GRID!$B$3:$U$3),0))*GRID!$P$36*(1-GRID!$P$37),0))</f>
        <v>32550</v>
      </c>
      <c r="G264" s="57" t="s">
        <v>119</v>
      </c>
      <c r="H264" s="57" t="s">
        <v>119</v>
      </c>
      <c r="I264" s="8">
        <f t="array" ref="I264">IF($I$2="Тариф для жителей ЮФО",
INDEX(GRID!$B$4:$U$15,MATCH($I$7,GRID!$A$4:$A$15,0),MATCH(1,($U$2=GRID!$B$1:$U$1)*(КАЛЕНДАРЬ!AP15=GRID!$B$3:$U$3),0))*GRID!$P$36,
ROUNDUP(INDEX(GRID!$B$4:$U$15,MATCH($I$7,GRID!$A$4:$A$15,0),MATCH(1,($U$2=GRID!$B$1:$U$1)*(КАЛЕНДАРЬ!AP15=GRID!$B$3:$U$3),0))*GRID!$P$36*(1-GRID!$P$37),0))</f>
        <v>36921</v>
      </c>
      <c r="J264" s="8">
        <f t="array" ref="J264">IF($I$2="Тариф для жителей ЮФО",
INDEX(GRID!$B$18:$U$29,MATCH($I$7,GRID!$A$18:$A$29,0),MATCH(1,($U$2=GRID!$B$1:$U$1)*(КАЛЕНДАРЬ!AP15=GRID!$B$3:$U$3),0))*GRID!$P$36,
ROUNDUP(INDEX(GRID!$B$18:$U$29,MATCH($I$7,GRID!$A$18:$A$29,0),MATCH(1,($U$2=GRID!$B$1:$U$1)*(КАЛЕНДАРЬ!AP15=GRID!$B$3:$U$3),0))*GRID!$P$36*(1-GRID!$P$37),0))</f>
        <v>41571</v>
      </c>
      <c r="K264" s="57" t="s">
        <v>119</v>
      </c>
      <c r="L264" s="57" t="s">
        <v>119</v>
      </c>
      <c r="M264" s="8">
        <f t="array" ref="M264">IF($I$2="Тариф для жителей ЮФО",
INDEX(GRID!$B$4:$U$15,MATCH($M$7,GRID!$A$4:$A$15,0),MATCH(1,($U$2=GRID!$B$1:$U$1)*(КАЛЕНДАРЬ!AP15=GRID!$B$3:$U$3),0))*GRID!$P$36,
ROUNDUP(INDEX(GRID!$B$4:$U$15,MATCH($M$7,GRID!$A$4:$A$15,0),MATCH(1,($U$2=GRID!$B$1:$U$1)*(КАЛЕНДАРЬ!AP15=GRID!$B$3:$U$3),0))*GRID!$P$36*(1-GRID!$P$37),0))</f>
        <v>60636</v>
      </c>
      <c r="N264" s="8">
        <f t="array" ref="N264">IF($I$2="Тариф для жителей ЮФО",
INDEX(GRID!$B$18:$U$29,MATCH($M$7,GRID!$A$18:$A$29,0),MATCH(1,($U$2=GRID!$B$1:$U$1)*(КАЛЕНДАРЬ!AP15=GRID!$B$3:$U$3),0))*GRID!$P$36,
ROUNDUP(INDEX(GRID!$B$18:$U$29,MATCH($M$7,GRID!$A$18:$A$29,0),MATCH(1,($U$2=GRID!$B$1:$U$1)*(КАЛЕНДАРЬ!AP15=GRID!$B$3:$U$3),0))*GRID!$P$36*(1-GRID!$P$37),0))</f>
        <v>65286</v>
      </c>
      <c r="O264" s="57" t="s">
        <v>119</v>
      </c>
      <c r="P264" s="8">
        <f t="array" ref="P264">IF($I$2="Тариф для жителей ЮФО",
INDEX(GRID!$B$18:$U$29,MATCH($P$7,GRID!$A$18:$A$29,0),MATCH(1,($U$2=GRID!$B$1:$U$1)*(КАЛЕНДАРЬ!AP15=GRID!$B$3:$U$3),0))*GRID!$P$36,
ROUNDUP(INDEX(GRID!$B$18:$U$29,MATCH($P$7,GRID!$A$18:$A$29,0),MATCH(1,($U$2=GRID!$B$1:$U$1)*(КАЛЕНДАРЬ!AP15=GRID!$B$3:$U$3),0))*GRID!$P$36*(1-GRID!$P$37),0))</f>
        <v>129921</v>
      </c>
      <c r="Q264" s="57" t="s">
        <v>119</v>
      </c>
      <c r="R264" s="57" t="s">
        <v>119</v>
      </c>
      <c r="S264" s="57" t="s">
        <v>119</v>
      </c>
      <c r="T264" s="57" t="s">
        <v>119</v>
      </c>
    </row>
    <row r="265" spans="1:20">
      <c r="A265" s="148" t="s">
        <v>16</v>
      </c>
      <c r="B265" s="149">
        <v>13</v>
      </c>
      <c r="C265" s="8">
        <f t="array" ref="C265">IF($I$2="Тариф для жителей ЮФО",
INDEX(GRID!$B$4:$U$15,MATCH($C$7,GRID!$A$4:$A$15,0),MATCH(1,($U$2=GRID!$B$1:$U$1)*(КАЛЕНДАРЬ!AP16=GRID!$B$3:$U$3),0))*GRID!$P$36,
ROUNDUP(INDEX(GRID!$B$4:$U$15,MATCH($C$7,GRID!$A$4:$A$15,0),MATCH(1,($U$2=GRID!$B$1:$U$1)*(КАЛЕНДАРЬ!AP16=GRID!$B$3:$U$3),0))*GRID!$P$36*(1-GRID!$P$37),0))</f>
        <v>25575.000000000004</v>
      </c>
      <c r="D265" s="8">
        <f t="array" ref="D265">IF($I$2="Тариф для жителей ЮФО",
INDEX(GRID!$B$18:$U$29,MATCH($C$7,GRID!$A$18:$A$29,0),MATCH(1,($U$2=GRID!$B$1:$U$1)*(КАЛЕНДАРЬ!AP16=GRID!$B$3:$U$3),0))*GRID!$P$36,
ROUNDUP(INDEX(GRID!$B$18:$U$29,MATCH($C$7,GRID!$A$18:$A$29,0),MATCH(1,($U$2=GRID!$B$1:$U$1)*(КАЛЕНДАРЬ!AP16=GRID!$B$3:$U$3),0))*GRID!$P$36*(1-GRID!$P$37),0))</f>
        <v>30225.000000000004</v>
      </c>
      <c r="E265" s="8">
        <f t="array" ref="E265">IF($I$2="Тариф для жителей ЮФО",
INDEX(GRID!$B$4:$U$15,MATCH($E$7,GRID!$A$4:$A$15,0),MATCH(1,($U$2=GRID!$B$1:$U$1)*(КАЛЕНДАРЬ!AP16=GRID!$B$3:$U$3),0))*GRID!$P$36,
ROUNDUP(INDEX(GRID!$B$4:$U$15,MATCH($E$7,GRID!$A$4:$A$15,0),MATCH(1,($U$2=GRID!$B$1:$U$1)*(КАЛЕНДАРЬ!AP16=GRID!$B$3:$U$3),0))*GRID!$P$36*(1-GRID!$P$37),0))</f>
        <v>30690</v>
      </c>
      <c r="F265" s="8">
        <f t="array" ref="F265">IF($I$2="Тариф для жителей ЮФО",
INDEX(GRID!$B$18:$U$29,MATCH($E$7,GRID!$A$18:$A$29,0),MATCH(1,($U$2=GRID!$B$1:$U$1)*(КАЛЕНДАРЬ!AP16=GRID!$B$3:$U$3),0))*GRID!$P$36,
ROUNDUP(INDEX(GRID!$B$18:$U$29,MATCH($E$7,GRID!$A$18:$A$29,0),MATCH(1,($U$2=GRID!$B$1:$U$1)*(КАЛЕНДАРЬ!AP16=GRID!$B$3:$U$3),0))*GRID!$P$36*(1-GRID!$P$37),0))</f>
        <v>35340</v>
      </c>
      <c r="G265" s="57" t="s">
        <v>119</v>
      </c>
      <c r="H265" s="57" t="s">
        <v>119</v>
      </c>
      <c r="I265" s="8">
        <f t="array" ref="I265">IF($I$2="Тариф для жителей ЮФО",
INDEX(GRID!$B$4:$U$15,MATCH($I$7,GRID!$A$4:$A$15,0),MATCH(1,($U$2=GRID!$B$1:$U$1)*(КАЛЕНДАРЬ!AP16=GRID!$B$3:$U$3),0))*GRID!$P$36,
ROUNDUP(INDEX(GRID!$B$4:$U$15,MATCH($I$7,GRID!$A$4:$A$15,0),MATCH(1,($U$2=GRID!$B$1:$U$1)*(КАЛЕНДАРЬ!AP16=GRID!$B$3:$U$3),0))*GRID!$P$36*(1-GRID!$P$37),0))</f>
        <v>40362</v>
      </c>
      <c r="J265" s="8">
        <f t="array" ref="J265">IF($I$2="Тариф для жителей ЮФО",
INDEX(GRID!$B$18:$U$29,MATCH($I$7,GRID!$A$18:$A$29,0),MATCH(1,($U$2=GRID!$B$1:$U$1)*(КАЛЕНДАРЬ!AP16=GRID!$B$3:$U$3),0))*GRID!$P$36,
ROUNDUP(INDEX(GRID!$B$18:$U$29,MATCH($I$7,GRID!$A$18:$A$29,0),MATCH(1,($U$2=GRID!$B$1:$U$1)*(КАЛЕНДАРЬ!AP16=GRID!$B$3:$U$3),0))*GRID!$P$36*(1-GRID!$P$37),0))</f>
        <v>45012</v>
      </c>
      <c r="K265" s="57" t="s">
        <v>119</v>
      </c>
      <c r="L265" s="57" t="s">
        <v>119</v>
      </c>
      <c r="M265" s="8">
        <f t="array" ref="M265">IF($I$2="Тариф для жителей ЮФО",
INDEX(GRID!$B$4:$U$15,MATCH($M$7,GRID!$A$4:$A$15,0),MATCH(1,($U$2=GRID!$B$1:$U$1)*(КАЛЕНДАРЬ!AP16=GRID!$B$3:$U$3),0))*GRID!$P$36,
ROUNDUP(INDEX(GRID!$B$4:$U$15,MATCH($M$7,GRID!$A$4:$A$15,0),MATCH(1,($U$2=GRID!$B$1:$U$1)*(КАЛЕНДАРЬ!AP16=GRID!$B$3:$U$3),0))*GRID!$P$36*(1-GRID!$P$37),0))</f>
        <v>64635</v>
      </c>
      <c r="N265" s="8">
        <f t="array" ref="N265">IF($I$2="Тариф для жителей ЮФО",
INDEX(GRID!$B$18:$U$29,MATCH($M$7,GRID!$A$18:$A$29,0),MATCH(1,($U$2=GRID!$B$1:$U$1)*(КАЛЕНДАРЬ!AP16=GRID!$B$3:$U$3),0))*GRID!$P$36,
ROUNDUP(INDEX(GRID!$B$18:$U$29,MATCH($M$7,GRID!$A$18:$A$29,0),MATCH(1,($U$2=GRID!$B$1:$U$1)*(КАЛЕНДАРЬ!AP16=GRID!$B$3:$U$3),0))*GRID!$P$36*(1-GRID!$P$37),0))</f>
        <v>69285</v>
      </c>
      <c r="O265" s="57" t="s">
        <v>119</v>
      </c>
      <c r="P265" s="8">
        <f t="array" ref="P265">IF($I$2="Тариф для жителей ЮФО",
INDEX(GRID!$B$18:$U$29,MATCH($P$7,GRID!$A$18:$A$29,0),MATCH(1,($U$2=GRID!$B$1:$U$1)*(КАЛЕНДАРЬ!AP16=GRID!$B$3:$U$3),0))*GRID!$P$36,
ROUNDUP(INDEX(GRID!$B$18:$U$29,MATCH($P$7,GRID!$A$18:$A$29,0),MATCH(1,($U$2=GRID!$B$1:$U$1)*(КАЛЕНДАРЬ!AP16=GRID!$B$3:$U$3),0))*GRID!$P$36*(1-GRID!$P$37),0))</f>
        <v>135222</v>
      </c>
      <c r="Q265" s="57" t="s">
        <v>119</v>
      </c>
      <c r="R265" s="57" t="s">
        <v>119</v>
      </c>
      <c r="S265" s="57" t="s">
        <v>119</v>
      </c>
      <c r="T265" s="57" t="s">
        <v>119</v>
      </c>
    </row>
    <row r="266" spans="1:20">
      <c r="A266" s="148" t="s">
        <v>17</v>
      </c>
      <c r="B266" s="149">
        <v>14</v>
      </c>
      <c r="C266" s="8">
        <f t="array" ref="C266">IF($I$2="Тариф для жителей ЮФО",
INDEX(GRID!$B$4:$U$15,MATCH($C$7,GRID!$A$4:$A$15,0),MATCH(1,($U$2=GRID!$B$1:$U$1)*(КАЛЕНДАРЬ!AP17=GRID!$B$3:$U$3),0))*GRID!$P$36,
ROUNDUP(INDEX(GRID!$B$4:$U$15,MATCH($C$7,GRID!$A$4:$A$15,0),MATCH(1,($U$2=GRID!$B$1:$U$1)*(КАЛЕНДАРЬ!AP17=GRID!$B$3:$U$3),0))*GRID!$P$36*(1-GRID!$P$37),0))</f>
        <v>25575.000000000004</v>
      </c>
      <c r="D266" s="8">
        <f t="array" ref="D266">IF($I$2="Тариф для жителей ЮФО",
INDEX(GRID!$B$18:$U$29,MATCH($C$7,GRID!$A$18:$A$29,0),MATCH(1,($U$2=GRID!$B$1:$U$1)*(КАЛЕНДАРЬ!AP17=GRID!$B$3:$U$3),0))*GRID!$P$36,
ROUNDUP(INDEX(GRID!$B$18:$U$29,MATCH($C$7,GRID!$A$18:$A$29,0),MATCH(1,($U$2=GRID!$B$1:$U$1)*(КАЛЕНДАРЬ!AP17=GRID!$B$3:$U$3),0))*GRID!$P$36*(1-GRID!$P$37),0))</f>
        <v>30225.000000000004</v>
      </c>
      <c r="E266" s="8">
        <f t="array" ref="E266">IF($I$2="Тариф для жителей ЮФО",
INDEX(GRID!$B$4:$U$15,MATCH($E$7,GRID!$A$4:$A$15,0),MATCH(1,($U$2=GRID!$B$1:$U$1)*(КАЛЕНДАРЬ!AP17=GRID!$B$3:$U$3),0))*GRID!$P$36,
ROUNDUP(INDEX(GRID!$B$4:$U$15,MATCH($E$7,GRID!$A$4:$A$15,0),MATCH(1,($U$2=GRID!$B$1:$U$1)*(КАЛЕНДАРЬ!AP17=GRID!$B$3:$U$3),0))*GRID!$P$36*(1-GRID!$P$37),0))</f>
        <v>30690</v>
      </c>
      <c r="F266" s="8">
        <f t="array" ref="F266">IF($I$2="Тариф для жителей ЮФО",
INDEX(GRID!$B$18:$U$29,MATCH($E$7,GRID!$A$18:$A$29,0),MATCH(1,($U$2=GRID!$B$1:$U$1)*(КАЛЕНДАРЬ!AP17=GRID!$B$3:$U$3),0))*GRID!$P$36,
ROUNDUP(INDEX(GRID!$B$18:$U$29,MATCH($E$7,GRID!$A$18:$A$29,0),MATCH(1,($U$2=GRID!$B$1:$U$1)*(КАЛЕНДАРЬ!AP17=GRID!$B$3:$U$3),0))*GRID!$P$36*(1-GRID!$P$37),0))</f>
        <v>35340</v>
      </c>
      <c r="G266" s="57" t="s">
        <v>119</v>
      </c>
      <c r="H266" s="57" t="s">
        <v>119</v>
      </c>
      <c r="I266" s="8">
        <f t="array" ref="I266">IF($I$2="Тариф для жителей ЮФО",
INDEX(GRID!$B$4:$U$15,MATCH($I$7,GRID!$A$4:$A$15,0),MATCH(1,($U$2=GRID!$B$1:$U$1)*(КАЛЕНДАРЬ!AP17=GRID!$B$3:$U$3),0))*GRID!$P$36,
ROUNDUP(INDEX(GRID!$B$4:$U$15,MATCH($I$7,GRID!$A$4:$A$15,0),MATCH(1,($U$2=GRID!$B$1:$U$1)*(КАЛЕНДАРЬ!AP17=GRID!$B$3:$U$3),0))*GRID!$P$36*(1-GRID!$P$37),0))</f>
        <v>40362</v>
      </c>
      <c r="J266" s="8">
        <f t="array" ref="J266">IF($I$2="Тариф для жителей ЮФО",
INDEX(GRID!$B$18:$U$29,MATCH($I$7,GRID!$A$18:$A$29,0),MATCH(1,($U$2=GRID!$B$1:$U$1)*(КАЛЕНДАРЬ!AP17=GRID!$B$3:$U$3),0))*GRID!$P$36,
ROUNDUP(INDEX(GRID!$B$18:$U$29,MATCH($I$7,GRID!$A$18:$A$29,0),MATCH(1,($U$2=GRID!$B$1:$U$1)*(КАЛЕНДАРЬ!AP17=GRID!$B$3:$U$3),0))*GRID!$P$36*(1-GRID!$P$37),0))</f>
        <v>45012</v>
      </c>
      <c r="K266" s="57" t="s">
        <v>119</v>
      </c>
      <c r="L266" s="57" t="s">
        <v>119</v>
      </c>
      <c r="M266" s="8">
        <f t="array" ref="M266">IF($I$2="Тариф для жителей ЮФО",
INDEX(GRID!$B$4:$U$15,MATCH($M$7,GRID!$A$4:$A$15,0),MATCH(1,($U$2=GRID!$B$1:$U$1)*(КАЛЕНДАРЬ!AP17=GRID!$B$3:$U$3),0))*GRID!$P$36,
ROUNDUP(INDEX(GRID!$B$4:$U$15,MATCH($M$7,GRID!$A$4:$A$15,0),MATCH(1,($U$2=GRID!$B$1:$U$1)*(КАЛЕНДАРЬ!AP17=GRID!$B$3:$U$3),0))*GRID!$P$36*(1-GRID!$P$37),0))</f>
        <v>64635</v>
      </c>
      <c r="N266" s="8">
        <f t="array" ref="N266">IF($I$2="Тариф для жителей ЮФО",
INDEX(GRID!$B$18:$U$29,MATCH($M$7,GRID!$A$18:$A$29,0),MATCH(1,($U$2=GRID!$B$1:$U$1)*(КАЛЕНДАРЬ!AP17=GRID!$B$3:$U$3),0))*GRID!$P$36,
ROUNDUP(INDEX(GRID!$B$18:$U$29,MATCH($M$7,GRID!$A$18:$A$29,0),MATCH(1,($U$2=GRID!$B$1:$U$1)*(КАЛЕНДАРЬ!AP17=GRID!$B$3:$U$3),0))*GRID!$P$36*(1-GRID!$P$37),0))</f>
        <v>69285</v>
      </c>
      <c r="O266" s="57" t="s">
        <v>119</v>
      </c>
      <c r="P266" s="8">
        <f t="array" ref="P266">IF($I$2="Тариф для жителей ЮФО",
INDEX(GRID!$B$18:$U$29,MATCH($P$7,GRID!$A$18:$A$29,0),MATCH(1,($U$2=GRID!$B$1:$U$1)*(КАЛЕНДАРЬ!AP17=GRID!$B$3:$U$3),0))*GRID!$P$36,
ROUNDUP(INDEX(GRID!$B$18:$U$29,MATCH($P$7,GRID!$A$18:$A$29,0),MATCH(1,($U$2=GRID!$B$1:$U$1)*(КАЛЕНДАРЬ!AP17=GRID!$B$3:$U$3),0))*GRID!$P$36*(1-GRID!$P$37),0))</f>
        <v>135222</v>
      </c>
      <c r="Q266" s="57" t="s">
        <v>119</v>
      </c>
      <c r="R266" s="57" t="s">
        <v>119</v>
      </c>
      <c r="S266" s="57" t="s">
        <v>119</v>
      </c>
      <c r="T266" s="57" t="s">
        <v>119</v>
      </c>
    </row>
    <row r="267" spans="1:20">
      <c r="A267" s="148" t="s">
        <v>11</v>
      </c>
      <c r="B267" s="149">
        <v>15</v>
      </c>
      <c r="C267" s="8">
        <f t="array" ref="C267">IF($I$2="Тариф для жителей ЮФО",
INDEX(GRID!$B$4:$U$15,MATCH($C$7,GRID!$A$4:$A$15,0),MATCH(1,($U$2=GRID!$B$1:$U$1)*(КАЛЕНДАРЬ!AP18=GRID!$B$3:$U$3),0))*GRID!$P$36,
ROUNDUP(INDEX(GRID!$B$4:$U$15,MATCH($C$7,GRID!$A$4:$A$15,0),MATCH(1,($U$2=GRID!$B$1:$U$1)*(КАЛЕНДАРЬ!AP18=GRID!$B$3:$U$3),0))*GRID!$P$36*(1-GRID!$P$37),0))</f>
        <v>23250</v>
      </c>
      <c r="D267" s="8">
        <f t="array" ref="D267">IF($I$2="Тариф для жителей ЮФО",
INDEX(GRID!$B$18:$U$29,MATCH($C$7,GRID!$A$18:$A$29,0),MATCH(1,($U$2=GRID!$B$1:$U$1)*(КАЛЕНДАРЬ!AP18=GRID!$B$3:$U$3),0))*GRID!$P$36,
ROUNDUP(INDEX(GRID!$B$18:$U$29,MATCH($C$7,GRID!$A$18:$A$29,0),MATCH(1,($U$2=GRID!$B$1:$U$1)*(КАЛЕНДАРЬ!AP18=GRID!$B$3:$U$3),0))*GRID!$P$36*(1-GRID!$P$37),0))</f>
        <v>27900</v>
      </c>
      <c r="E267" s="8">
        <f t="array" ref="E267">IF($I$2="Тариф для жителей ЮФО",
INDEX(GRID!$B$4:$U$15,MATCH($E$7,GRID!$A$4:$A$15,0),MATCH(1,($U$2=GRID!$B$1:$U$1)*(КАЛЕНДАРЬ!AP18=GRID!$B$3:$U$3),0))*GRID!$P$36,
ROUNDUP(INDEX(GRID!$B$4:$U$15,MATCH($E$7,GRID!$A$4:$A$15,0),MATCH(1,($U$2=GRID!$B$1:$U$1)*(КАЛЕНДАРЬ!AP18=GRID!$B$3:$U$3),0))*GRID!$P$36*(1-GRID!$P$37),0))</f>
        <v>27900</v>
      </c>
      <c r="F267" s="8">
        <f t="array" ref="F267">IF($I$2="Тариф для жителей ЮФО",
INDEX(GRID!$B$18:$U$29,MATCH($E$7,GRID!$A$18:$A$29,0),MATCH(1,($U$2=GRID!$B$1:$U$1)*(КАЛЕНДАРЬ!AP18=GRID!$B$3:$U$3),0))*GRID!$P$36,
ROUNDUP(INDEX(GRID!$B$18:$U$29,MATCH($E$7,GRID!$A$18:$A$29,0),MATCH(1,($U$2=GRID!$B$1:$U$1)*(КАЛЕНДАРЬ!AP18=GRID!$B$3:$U$3),0))*GRID!$P$36*(1-GRID!$P$37),0))</f>
        <v>32550</v>
      </c>
      <c r="G267" s="57" t="s">
        <v>119</v>
      </c>
      <c r="H267" s="57" t="s">
        <v>119</v>
      </c>
      <c r="I267" s="8">
        <f t="array" ref="I267">IF($I$2="Тариф для жителей ЮФО",
INDEX(GRID!$B$4:$U$15,MATCH($I$7,GRID!$A$4:$A$15,0),MATCH(1,($U$2=GRID!$B$1:$U$1)*(КАЛЕНДАРЬ!AP18=GRID!$B$3:$U$3),0))*GRID!$P$36,
ROUNDUP(INDEX(GRID!$B$4:$U$15,MATCH($I$7,GRID!$A$4:$A$15,0),MATCH(1,($U$2=GRID!$B$1:$U$1)*(КАЛЕНДАРЬ!AP18=GRID!$B$3:$U$3),0))*GRID!$P$36*(1-GRID!$P$37),0))</f>
        <v>36921</v>
      </c>
      <c r="J267" s="8">
        <f t="array" ref="J267">IF($I$2="Тариф для жителей ЮФО",
INDEX(GRID!$B$18:$U$29,MATCH($I$7,GRID!$A$18:$A$29,0),MATCH(1,($U$2=GRID!$B$1:$U$1)*(КАЛЕНДАРЬ!AP18=GRID!$B$3:$U$3),0))*GRID!$P$36,
ROUNDUP(INDEX(GRID!$B$18:$U$29,MATCH($I$7,GRID!$A$18:$A$29,0),MATCH(1,($U$2=GRID!$B$1:$U$1)*(КАЛЕНДАРЬ!AP18=GRID!$B$3:$U$3),0))*GRID!$P$36*(1-GRID!$P$37),0))</f>
        <v>41571</v>
      </c>
      <c r="K267" s="57" t="s">
        <v>119</v>
      </c>
      <c r="L267" s="57" t="s">
        <v>119</v>
      </c>
      <c r="M267" s="8">
        <f t="array" ref="M267">IF($I$2="Тариф для жителей ЮФО",
INDEX(GRID!$B$4:$U$15,MATCH($M$7,GRID!$A$4:$A$15,0),MATCH(1,($U$2=GRID!$B$1:$U$1)*(КАЛЕНДАРЬ!AP18=GRID!$B$3:$U$3),0))*GRID!$P$36,
ROUNDUP(INDEX(GRID!$B$4:$U$15,MATCH($M$7,GRID!$A$4:$A$15,0),MATCH(1,($U$2=GRID!$B$1:$U$1)*(КАЛЕНДАРЬ!AP18=GRID!$B$3:$U$3),0))*GRID!$P$36*(1-GRID!$P$37),0))</f>
        <v>60636</v>
      </c>
      <c r="N267" s="8">
        <f t="array" ref="N267">IF($I$2="Тариф для жителей ЮФО",
INDEX(GRID!$B$18:$U$29,MATCH($M$7,GRID!$A$18:$A$29,0),MATCH(1,($U$2=GRID!$B$1:$U$1)*(КАЛЕНДАРЬ!AP18=GRID!$B$3:$U$3),0))*GRID!$P$36,
ROUNDUP(INDEX(GRID!$B$18:$U$29,MATCH($M$7,GRID!$A$18:$A$29,0),MATCH(1,($U$2=GRID!$B$1:$U$1)*(КАЛЕНДАРЬ!AP18=GRID!$B$3:$U$3),0))*GRID!$P$36*(1-GRID!$P$37),0))</f>
        <v>65286</v>
      </c>
      <c r="O267" s="57" t="s">
        <v>119</v>
      </c>
      <c r="P267" s="8">
        <f t="array" ref="P267">IF($I$2="Тариф для жителей ЮФО",
INDEX(GRID!$B$18:$U$29,MATCH($P$7,GRID!$A$18:$A$29,0),MATCH(1,($U$2=GRID!$B$1:$U$1)*(КАЛЕНДАРЬ!AP18=GRID!$B$3:$U$3),0))*GRID!$P$36,
ROUNDUP(INDEX(GRID!$B$18:$U$29,MATCH($P$7,GRID!$A$18:$A$29,0),MATCH(1,($U$2=GRID!$B$1:$U$1)*(КАЛЕНДАРЬ!AP18=GRID!$B$3:$U$3),0))*GRID!$P$36*(1-GRID!$P$37),0))</f>
        <v>129921</v>
      </c>
      <c r="Q267" s="57" t="s">
        <v>119</v>
      </c>
      <c r="R267" s="57" t="s">
        <v>119</v>
      </c>
      <c r="S267" s="57" t="s">
        <v>119</v>
      </c>
      <c r="T267" s="57" t="s">
        <v>119</v>
      </c>
    </row>
    <row r="268" spans="1:20">
      <c r="A268" s="148" t="s">
        <v>12</v>
      </c>
      <c r="B268" s="149">
        <v>16</v>
      </c>
      <c r="C268" s="8">
        <f t="array" ref="C268">IF($I$2="Тариф для жителей ЮФО",
INDEX(GRID!$B$4:$U$15,MATCH($C$7,GRID!$A$4:$A$15,0),MATCH(1,($U$2=GRID!$B$1:$U$1)*(КАЛЕНДАРЬ!AP19=GRID!$B$3:$U$3),0))*GRID!$P$36,
ROUNDUP(INDEX(GRID!$B$4:$U$15,MATCH($C$7,GRID!$A$4:$A$15,0),MATCH(1,($U$2=GRID!$B$1:$U$1)*(КАЛЕНДАРЬ!AP19=GRID!$B$3:$U$3),0))*GRID!$P$36*(1-GRID!$P$37),0))</f>
        <v>23250</v>
      </c>
      <c r="D268" s="8">
        <f t="array" ref="D268">IF($I$2="Тариф для жителей ЮФО",
INDEX(GRID!$B$18:$U$29,MATCH($C$7,GRID!$A$18:$A$29,0),MATCH(1,($U$2=GRID!$B$1:$U$1)*(КАЛЕНДАРЬ!AP19=GRID!$B$3:$U$3),0))*GRID!$P$36,
ROUNDUP(INDEX(GRID!$B$18:$U$29,MATCH($C$7,GRID!$A$18:$A$29,0),MATCH(1,($U$2=GRID!$B$1:$U$1)*(КАЛЕНДАРЬ!AP19=GRID!$B$3:$U$3),0))*GRID!$P$36*(1-GRID!$P$37),0))</f>
        <v>27900</v>
      </c>
      <c r="E268" s="8">
        <f t="array" ref="E268">IF($I$2="Тариф для жителей ЮФО",
INDEX(GRID!$B$4:$U$15,MATCH($E$7,GRID!$A$4:$A$15,0),MATCH(1,($U$2=GRID!$B$1:$U$1)*(КАЛЕНДАРЬ!AP19=GRID!$B$3:$U$3),0))*GRID!$P$36,
ROUNDUP(INDEX(GRID!$B$4:$U$15,MATCH($E$7,GRID!$A$4:$A$15,0),MATCH(1,($U$2=GRID!$B$1:$U$1)*(КАЛЕНДАРЬ!AP19=GRID!$B$3:$U$3),0))*GRID!$P$36*(1-GRID!$P$37),0))</f>
        <v>27900</v>
      </c>
      <c r="F268" s="8">
        <f t="array" ref="F268">IF($I$2="Тариф для жителей ЮФО",
INDEX(GRID!$B$18:$U$29,MATCH($E$7,GRID!$A$18:$A$29,0),MATCH(1,($U$2=GRID!$B$1:$U$1)*(КАЛЕНДАРЬ!AP19=GRID!$B$3:$U$3),0))*GRID!$P$36,
ROUNDUP(INDEX(GRID!$B$18:$U$29,MATCH($E$7,GRID!$A$18:$A$29,0),MATCH(1,($U$2=GRID!$B$1:$U$1)*(КАЛЕНДАРЬ!AP19=GRID!$B$3:$U$3),0))*GRID!$P$36*(1-GRID!$P$37),0))</f>
        <v>32550</v>
      </c>
      <c r="G268" s="57" t="s">
        <v>119</v>
      </c>
      <c r="H268" s="57" t="s">
        <v>119</v>
      </c>
      <c r="I268" s="8">
        <f t="array" ref="I268">IF($I$2="Тариф для жителей ЮФО",
INDEX(GRID!$B$4:$U$15,MATCH($I$7,GRID!$A$4:$A$15,0),MATCH(1,($U$2=GRID!$B$1:$U$1)*(КАЛЕНДАРЬ!AP19=GRID!$B$3:$U$3),0))*GRID!$P$36,
ROUNDUP(INDEX(GRID!$B$4:$U$15,MATCH($I$7,GRID!$A$4:$A$15,0),MATCH(1,($U$2=GRID!$B$1:$U$1)*(КАЛЕНДАРЬ!AP19=GRID!$B$3:$U$3),0))*GRID!$P$36*(1-GRID!$P$37),0))</f>
        <v>36921</v>
      </c>
      <c r="J268" s="8">
        <f t="array" ref="J268">IF($I$2="Тариф для жителей ЮФО",
INDEX(GRID!$B$18:$U$29,MATCH($I$7,GRID!$A$18:$A$29,0),MATCH(1,($U$2=GRID!$B$1:$U$1)*(КАЛЕНДАРЬ!AP19=GRID!$B$3:$U$3),0))*GRID!$P$36,
ROUNDUP(INDEX(GRID!$B$18:$U$29,MATCH($I$7,GRID!$A$18:$A$29,0),MATCH(1,($U$2=GRID!$B$1:$U$1)*(КАЛЕНДАРЬ!AP19=GRID!$B$3:$U$3),0))*GRID!$P$36*(1-GRID!$P$37),0))</f>
        <v>41571</v>
      </c>
      <c r="K268" s="57" t="s">
        <v>119</v>
      </c>
      <c r="L268" s="57" t="s">
        <v>119</v>
      </c>
      <c r="M268" s="8">
        <f t="array" ref="M268">IF($I$2="Тариф для жителей ЮФО",
INDEX(GRID!$B$4:$U$15,MATCH($M$7,GRID!$A$4:$A$15,0),MATCH(1,($U$2=GRID!$B$1:$U$1)*(КАЛЕНДАРЬ!AP19=GRID!$B$3:$U$3),0))*GRID!$P$36,
ROUNDUP(INDEX(GRID!$B$4:$U$15,MATCH($M$7,GRID!$A$4:$A$15,0),MATCH(1,($U$2=GRID!$B$1:$U$1)*(КАЛЕНДАРЬ!AP19=GRID!$B$3:$U$3),0))*GRID!$P$36*(1-GRID!$P$37),0))</f>
        <v>60636</v>
      </c>
      <c r="N268" s="8">
        <f t="array" ref="N268">IF($I$2="Тариф для жителей ЮФО",
INDEX(GRID!$B$18:$U$29,MATCH($M$7,GRID!$A$18:$A$29,0),MATCH(1,($U$2=GRID!$B$1:$U$1)*(КАЛЕНДАРЬ!AP19=GRID!$B$3:$U$3),0))*GRID!$P$36,
ROUNDUP(INDEX(GRID!$B$18:$U$29,MATCH($M$7,GRID!$A$18:$A$29,0),MATCH(1,($U$2=GRID!$B$1:$U$1)*(КАЛЕНДАРЬ!AP19=GRID!$B$3:$U$3),0))*GRID!$P$36*(1-GRID!$P$37),0))</f>
        <v>65286</v>
      </c>
      <c r="O268" s="57" t="s">
        <v>119</v>
      </c>
      <c r="P268" s="8">
        <f t="array" ref="P268">IF($I$2="Тариф для жителей ЮФО",
INDEX(GRID!$B$18:$U$29,MATCH($P$7,GRID!$A$18:$A$29,0),MATCH(1,($U$2=GRID!$B$1:$U$1)*(КАЛЕНДАРЬ!AP19=GRID!$B$3:$U$3),0))*GRID!$P$36,
ROUNDUP(INDEX(GRID!$B$18:$U$29,MATCH($P$7,GRID!$A$18:$A$29,0),MATCH(1,($U$2=GRID!$B$1:$U$1)*(КАЛЕНДАРЬ!AP19=GRID!$B$3:$U$3),0))*GRID!$P$36*(1-GRID!$P$37),0))</f>
        <v>129921</v>
      </c>
      <c r="Q268" s="57" t="s">
        <v>119</v>
      </c>
      <c r="R268" s="57" t="s">
        <v>119</v>
      </c>
      <c r="S268" s="57" t="s">
        <v>119</v>
      </c>
      <c r="T268" s="57" t="s">
        <v>119</v>
      </c>
    </row>
    <row r="269" spans="1:20">
      <c r="A269" s="148" t="s">
        <v>13</v>
      </c>
      <c r="B269" s="149">
        <v>17</v>
      </c>
      <c r="C269" s="8">
        <f t="array" ref="C269">IF($I$2="Тариф для жителей ЮФО",
INDEX(GRID!$B$4:$U$15,MATCH($C$7,GRID!$A$4:$A$15,0),MATCH(1,($U$2=GRID!$B$1:$U$1)*(КАЛЕНДАРЬ!AP20=GRID!$B$3:$U$3),0))*GRID!$P$36,
ROUNDUP(INDEX(GRID!$B$4:$U$15,MATCH($C$7,GRID!$A$4:$A$15,0),MATCH(1,($U$2=GRID!$B$1:$U$1)*(КАЛЕНДАРЬ!AP20=GRID!$B$3:$U$3),0))*GRID!$P$36*(1-GRID!$P$37),0))</f>
        <v>23250</v>
      </c>
      <c r="D269" s="8">
        <f t="array" ref="D269">IF($I$2="Тариф для жителей ЮФО",
INDEX(GRID!$B$18:$U$29,MATCH($C$7,GRID!$A$18:$A$29,0),MATCH(1,($U$2=GRID!$B$1:$U$1)*(КАЛЕНДАРЬ!AP20=GRID!$B$3:$U$3),0))*GRID!$P$36,
ROUNDUP(INDEX(GRID!$B$18:$U$29,MATCH($C$7,GRID!$A$18:$A$29,0),MATCH(1,($U$2=GRID!$B$1:$U$1)*(КАЛЕНДАРЬ!AP20=GRID!$B$3:$U$3),0))*GRID!$P$36*(1-GRID!$P$37),0))</f>
        <v>27900</v>
      </c>
      <c r="E269" s="8">
        <f t="array" ref="E269">IF($I$2="Тариф для жителей ЮФО",
INDEX(GRID!$B$4:$U$15,MATCH($E$7,GRID!$A$4:$A$15,0),MATCH(1,($U$2=GRID!$B$1:$U$1)*(КАЛЕНДАРЬ!AP20=GRID!$B$3:$U$3),0))*GRID!$P$36,
ROUNDUP(INDEX(GRID!$B$4:$U$15,MATCH($E$7,GRID!$A$4:$A$15,0),MATCH(1,($U$2=GRID!$B$1:$U$1)*(КАЛЕНДАРЬ!AP20=GRID!$B$3:$U$3),0))*GRID!$P$36*(1-GRID!$P$37),0))</f>
        <v>27900</v>
      </c>
      <c r="F269" s="8">
        <f t="array" ref="F269">IF($I$2="Тариф для жителей ЮФО",
INDEX(GRID!$B$18:$U$29,MATCH($E$7,GRID!$A$18:$A$29,0),MATCH(1,($U$2=GRID!$B$1:$U$1)*(КАЛЕНДАРЬ!AP20=GRID!$B$3:$U$3),0))*GRID!$P$36,
ROUNDUP(INDEX(GRID!$B$18:$U$29,MATCH($E$7,GRID!$A$18:$A$29,0),MATCH(1,($U$2=GRID!$B$1:$U$1)*(КАЛЕНДАРЬ!AP20=GRID!$B$3:$U$3),0))*GRID!$P$36*(1-GRID!$P$37),0))</f>
        <v>32550</v>
      </c>
      <c r="G269" s="57" t="s">
        <v>119</v>
      </c>
      <c r="H269" s="57" t="s">
        <v>119</v>
      </c>
      <c r="I269" s="8">
        <f t="array" ref="I269">IF($I$2="Тариф для жителей ЮФО",
INDEX(GRID!$B$4:$U$15,MATCH($I$7,GRID!$A$4:$A$15,0),MATCH(1,($U$2=GRID!$B$1:$U$1)*(КАЛЕНДАРЬ!AP20=GRID!$B$3:$U$3),0))*GRID!$P$36,
ROUNDUP(INDEX(GRID!$B$4:$U$15,MATCH($I$7,GRID!$A$4:$A$15,0),MATCH(1,($U$2=GRID!$B$1:$U$1)*(КАЛЕНДАРЬ!AP20=GRID!$B$3:$U$3),0))*GRID!$P$36*(1-GRID!$P$37),0))</f>
        <v>36921</v>
      </c>
      <c r="J269" s="8">
        <f t="array" ref="J269">IF($I$2="Тариф для жителей ЮФО",
INDEX(GRID!$B$18:$U$29,MATCH($I$7,GRID!$A$18:$A$29,0),MATCH(1,($U$2=GRID!$B$1:$U$1)*(КАЛЕНДАРЬ!AP20=GRID!$B$3:$U$3),0))*GRID!$P$36,
ROUNDUP(INDEX(GRID!$B$18:$U$29,MATCH($I$7,GRID!$A$18:$A$29,0),MATCH(1,($U$2=GRID!$B$1:$U$1)*(КАЛЕНДАРЬ!AP20=GRID!$B$3:$U$3),0))*GRID!$P$36*(1-GRID!$P$37),0))</f>
        <v>41571</v>
      </c>
      <c r="K269" s="57" t="s">
        <v>119</v>
      </c>
      <c r="L269" s="57" t="s">
        <v>119</v>
      </c>
      <c r="M269" s="8">
        <f t="array" ref="M269">IF($I$2="Тариф для жителей ЮФО",
INDEX(GRID!$B$4:$U$15,MATCH($M$7,GRID!$A$4:$A$15,0),MATCH(1,($U$2=GRID!$B$1:$U$1)*(КАЛЕНДАРЬ!AP20=GRID!$B$3:$U$3),0))*GRID!$P$36,
ROUNDUP(INDEX(GRID!$B$4:$U$15,MATCH($M$7,GRID!$A$4:$A$15,0),MATCH(1,($U$2=GRID!$B$1:$U$1)*(КАЛЕНДАРЬ!AP20=GRID!$B$3:$U$3),0))*GRID!$P$36*(1-GRID!$P$37),0))</f>
        <v>60636</v>
      </c>
      <c r="N269" s="8">
        <f t="array" ref="N269">IF($I$2="Тариф для жителей ЮФО",
INDEX(GRID!$B$18:$U$29,MATCH($M$7,GRID!$A$18:$A$29,0),MATCH(1,($U$2=GRID!$B$1:$U$1)*(КАЛЕНДАРЬ!AP20=GRID!$B$3:$U$3),0))*GRID!$P$36,
ROUNDUP(INDEX(GRID!$B$18:$U$29,MATCH($M$7,GRID!$A$18:$A$29,0),MATCH(1,($U$2=GRID!$B$1:$U$1)*(КАЛЕНДАРЬ!AP20=GRID!$B$3:$U$3),0))*GRID!$P$36*(1-GRID!$P$37),0))</f>
        <v>65286</v>
      </c>
      <c r="O269" s="57" t="s">
        <v>119</v>
      </c>
      <c r="P269" s="8">
        <f t="array" ref="P269">IF($I$2="Тариф для жителей ЮФО",
INDEX(GRID!$B$18:$U$29,MATCH($P$7,GRID!$A$18:$A$29,0),MATCH(1,($U$2=GRID!$B$1:$U$1)*(КАЛЕНДАРЬ!AP20=GRID!$B$3:$U$3),0))*GRID!$P$36,
ROUNDUP(INDEX(GRID!$B$18:$U$29,MATCH($P$7,GRID!$A$18:$A$29,0),MATCH(1,($U$2=GRID!$B$1:$U$1)*(КАЛЕНДАРЬ!AP20=GRID!$B$3:$U$3),0))*GRID!$P$36*(1-GRID!$P$37),0))</f>
        <v>129921</v>
      </c>
      <c r="Q269" s="57" t="s">
        <v>119</v>
      </c>
      <c r="R269" s="57" t="s">
        <v>119</v>
      </c>
      <c r="S269" s="57" t="s">
        <v>119</v>
      </c>
      <c r="T269" s="57" t="s">
        <v>119</v>
      </c>
    </row>
    <row r="270" spans="1:20">
      <c r="A270" s="148" t="s">
        <v>14</v>
      </c>
      <c r="B270" s="149">
        <v>18</v>
      </c>
      <c r="C270" s="8">
        <f t="array" ref="C270">IF($I$2="Тариф для жителей ЮФО",
INDEX(GRID!$B$4:$U$15,MATCH($C$7,GRID!$A$4:$A$15,0),MATCH(1,($U$2=GRID!$B$1:$U$1)*(КАЛЕНДАРЬ!AP21=GRID!$B$3:$U$3),0))*GRID!$P$36,
ROUNDUP(INDEX(GRID!$B$4:$U$15,MATCH($C$7,GRID!$A$4:$A$15,0),MATCH(1,($U$2=GRID!$B$1:$U$1)*(КАЛЕНДАРЬ!AP21=GRID!$B$3:$U$3),0))*GRID!$P$36*(1-GRID!$P$37),0))</f>
        <v>23250</v>
      </c>
      <c r="D270" s="8">
        <f t="array" ref="D270">IF($I$2="Тариф для жителей ЮФО",
INDEX(GRID!$B$18:$U$29,MATCH($C$7,GRID!$A$18:$A$29,0),MATCH(1,($U$2=GRID!$B$1:$U$1)*(КАЛЕНДАРЬ!AP21=GRID!$B$3:$U$3),0))*GRID!$P$36,
ROUNDUP(INDEX(GRID!$B$18:$U$29,MATCH($C$7,GRID!$A$18:$A$29,0),MATCH(1,($U$2=GRID!$B$1:$U$1)*(КАЛЕНДАРЬ!AP21=GRID!$B$3:$U$3),0))*GRID!$P$36*(1-GRID!$P$37),0))</f>
        <v>27900</v>
      </c>
      <c r="E270" s="8">
        <f t="array" ref="E270">IF($I$2="Тариф для жителей ЮФО",
INDEX(GRID!$B$4:$U$15,MATCH($E$7,GRID!$A$4:$A$15,0),MATCH(1,($U$2=GRID!$B$1:$U$1)*(КАЛЕНДАРЬ!AP21=GRID!$B$3:$U$3),0))*GRID!$P$36,
ROUNDUP(INDEX(GRID!$B$4:$U$15,MATCH($E$7,GRID!$A$4:$A$15,0),MATCH(1,($U$2=GRID!$B$1:$U$1)*(КАЛЕНДАРЬ!AP21=GRID!$B$3:$U$3),0))*GRID!$P$36*(1-GRID!$P$37),0))</f>
        <v>27900</v>
      </c>
      <c r="F270" s="8">
        <f t="array" ref="F270">IF($I$2="Тариф для жителей ЮФО",
INDEX(GRID!$B$18:$U$29,MATCH($E$7,GRID!$A$18:$A$29,0),MATCH(1,($U$2=GRID!$B$1:$U$1)*(КАЛЕНДАРЬ!AP21=GRID!$B$3:$U$3),0))*GRID!$P$36,
ROUNDUP(INDEX(GRID!$B$18:$U$29,MATCH($E$7,GRID!$A$18:$A$29,0),MATCH(1,($U$2=GRID!$B$1:$U$1)*(КАЛЕНДАРЬ!AP21=GRID!$B$3:$U$3),0))*GRID!$P$36*(1-GRID!$P$37),0))</f>
        <v>32550</v>
      </c>
      <c r="G270" s="57" t="s">
        <v>119</v>
      </c>
      <c r="H270" s="57" t="s">
        <v>119</v>
      </c>
      <c r="I270" s="8">
        <f t="array" ref="I270">IF($I$2="Тариф для жителей ЮФО",
INDEX(GRID!$B$4:$U$15,MATCH($I$7,GRID!$A$4:$A$15,0),MATCH(1,($U$2=GRID!$B$1:$U$1)*(КАЛЕНДАРЬ!AP21=GRID!$B$3:$U$3),0))*GRID!$P$36,
ROUNDUP(INDEX(GRID!$B$4:$U$15,MATCH($I$7,GRID!$A$4:$A$15,0),MATCH(1,($U$2=GRID!$B$1:$U$1)*(КАЛЕНДАРЬ!AP21=GRID!$B$3:$U$3),0))*GRID!$P$36*(1-GRID!$P$37),0))</f>
        <v>36921</v>
      </c>
      <c r="J270" s="8">
        <f t="array" ref="J270">IF($I$2="Тариф для жителей ЮФО",
INDEX(GRID!$B$18:$U$29,MATCH($I$7,GRID!$A$18:$A$29,0),MATCH(1,($U$2=GRID!$B$1:$U$1)*(КАЛЕНДАРЬ!AP21=GRID!$B$3:$U$3),0))*GRID!$P$36,
ROUNDUP(INDEX(GRID!$B$18:$U$29,MATCH($I$7,GRID!$A$18:$A$29,0),MATCH(1,($U$2=GRID!$B$1:$U$1)*(КАЛЕНДАРЬ!AP21=GRID!$B$3:$U$3),0))*GRID!$P$36*(1-GRID!$P$37),0))</f>
        <v>41571</v>
      </c>
      <c r="K270" s="57" t="s">
        <v>119</v>
      </c>
      <c r="L270" s="57" t="s">
        <v>119</v>
      </c>
      <c r="M270" s="8">
        <f t="array" ref="M270">IF($I$2="Тариф для жителей ЮФО",
INDEX(GRID!$B$4:$U$15,MATCH($M$7,GRID!$A$4:$A$15,0),MATCH(1,($U$2=GRID!$B$1:$U$1)*(КАЛЕНДАРЬ!AP21=GRID!$B$3:$U$3),0))*GRID!$P$36,
ROUNDUP(INDEX(GRID!$B$4:$U$15,MATCH($M$7,GRID!$A$4:$A$15,0),MATCH(1,($U$2=GRID!$B$1:$U$1)*(КАЛЕНДАРЬ!AP21=GRID!$B$3:$U$3),0))*GRID!$P$36*(1-GRID!$P$37),0))</f>
        <v>60636</v>
      </c>
      <c r="N270" s="8">
        <f t="array" ref="N270">IF($I$2="Тариф для жителей ЮФО",
INDEX(GRID!$B$18:$U$29,MATCH($M$7,GRID!$A$18:$A$29,0),MATCH(1,($U$2=GRID!$B$1:$U$1)*(КАЛЕНДАРЬ!AP21=GRID!$B$3:$U$3),0))*GRID!$P$36,
ROUNDUP(INDEX(GRID!$B$18:$U$29,MATCH($M$7,GRID!$A$18:$A$29,0),MATCH(1,($U$2=GRID!$B$1:$U$1)*(КАЛЕНДАРЬ!AP21=GRID!$B$3:$U$3),0))*GRID!$P$36*(1-GRID!$P$37),0))</f>
        <v>65286</v>
      </c>
      <c r="O270" s="57" t="s">
        <v>119</v>
      </c>
      <c r="P270" s="8">
        <f t="array" ref="P270">IF($I$2="Тариф для жителей ЮФО",
INDEX(GRID!$B$18:$U$29,MATCH($P$7,GRID!$A$18:$A$29,0),MATCH(1,($U$2=GRID!$B$1:$U$1)*(КАЛЕНДАРЬ!AP21=GRID!$B$3:$U$3),0))*GRID!$P$36,
ROUNDUP(INDEX(GRID!$B$18:$U$29,MATCH($P$7,GRID!$A$18:$A$29,0),MATCH(1,($U$2=GRID!$B$1:$U$1)*(КАЛЕНДАРЬ!AP21=GRID!$B$3:$U$3),0))*GRID!$P$36*(1-GRID!$P$37),0))</f>
        <v>129921</v>
      </c>
      <c r="Q270" s="57" t="s">
        <v>119</v>
      </c>
      <c r="R270" s="57" t="s">
        <v>119</v>
      </c>
      <c r="S270" s="57" t="s">
        <v>119</v>
      </c>
      <c r="T270" s="57" t="s">
        <v>119</v>
      </c>
    </row>
    <row r="271" spans="1:20">
      <c r="A271" s="148" t="s">
        <v>15</v>
      </c>
      <c r="B271" s="149">
        <v>19</v>
      </c>
      <c r="C271" s="8">
        <f t="array" ref="C271">IF($I$2="Тариф для жителей ЮФО",
INDEX(GRID!$B$4:$U$15,MATCH($C$7,GRID!$A$4:$A$15,0),MATCH(1,($U$2=GRID!$B$1:$U$1)*(КАЛЕНДАРЬ!AP22=GRID!$B$3:$U$3),0))*GRID!$P$36,
ROUNDUP(INDEX(GRID!$B$4:$U$15,MATCH($C$7,GRID!$A$4:$A$15,0),MATCH(1,($U$2=GRID!$B$1:$U$1)*(КАЛЕНДАРЬ!AP22=GRID!$B$3:$U$3),0))*GRID!$P$36*(1-GRID!$P$37),0))</f>
        <v>23250</v>
      </c>
      <c r="D271" s="8">
        <f t="array" ref="D271">IF($I$2="Тариф для жителей ЮФО",
INDEX(GRID!$B$18:$U$29,MATCH($C$7,GRID!$A$18:$A$29,0),MATCH(1,($U$2=GRID!$B$1:$U$1)*(КАЛЕНДАРЬ!AP22=GRID!$B$3:$U$3),0))*GRID!$P$36,
ROUNDUP(INDEX(GRID!$B$18:$U$29,MATCH($C$7,GRID!$A$18:$A$29,0),MATCH(1,($U$2=GRID!$B$1:$U$1)*(КАЛЕНДАРЬ!AP22=GRID!$B$3:$U$3),0))*GRID!$P$36*(1-GRID!$P$37),0))</f>
        <v>27900</v>
      </c>
      <c r="E271" s="8">
        <f t="array" ref="E271">IF($I$2="Тариф для жителей ЮФО",
INDEX(GRID!$B$4:$U$15,MATCH($E$7,GRID!$A$4:$A$15,0),MATCH(1,($U$2=GRID!$B$1:$U$1)*(КАЛЕНДАРЬ!AP22=GRID!$B$3:$U$3),0))*GRID!$P$36,
ROUNDUP(INDEX(GRID!$B$4:$U$15,MATCH($E$7,GRID!$A$4:$A$15,0),MATCH(1,($U$2=GRID!$B$1:$U$1)*(КАЛЕНДАРЬ!AP22=GRID!$B$3:$U$3),0))*GRID!$P$36*(1-GRID!$P$37),0))</f>
        <v>27900</v>
      </c>
      <c r="F271" s="8">
        <f t="array" ref="F271">IF($I$2="Тариф для жителей ЮФО",
INDEX(GRID!$B$18:$U$29,MATCH($E$7,GRID!$A$18:$A$29,0),MATCH(1,($U$2=GRID!$B$1:$U$1)*(КАЛЕНДАРЬ!AP22=GRID!$B$3:$U$3),0))*GRID!$P$36,
ROUNDUP(INDEX(GRID!$B$18:$U$29,MATCH($E$7,GRID!$A$18:$A$29,0),MATCH(1,($U$2=GRID!$B$1:$U$1)*(КАЛЕНДАРЬ!AP22=GRID!$B$3:$U$3),0))*GRID!$P$36*(1-GRID!$P$37),0))</f>
        <v>32550</v>
      </c>
      <c r="G271" s="57" t="s">
        <v>119</v>
      </c>
      <c r="H271" s="57" t="s">
        <v>119</v>
      </c>
      <c r="I271" s="8">
        <f t="array" ref="I271">IF($I$2="Тариф для жителей ЮФО",
INDEX(GRID!$B$4:$U$15,MATCH($I$7,GRID!$A$4:$A$15,0),MATCH(1,($U$2=GRID!$B$1:$U$1)*(КАЛЕНДАРЬ!AP22=GRID!$B$3:$U$3),0))*GRID!$P$36,
ROUNDUP(INDEX(GRID!$B$4:$U$15,MATCH($I$7,GRID!$A$4:$A$15,0),MATCH(1,($U$2=GRID!$B$1:$U$1)*(КАЛЕНДАРЬ!AP22=GRID!$B$3:$U$3),0))*GRID!$P$36*(1-GRID!$P$37),0))</f>
        <v>36921</v>
      </c>
      <c r="J271" s="8">
        <f t="array" ref="J271">IF($I$2="Тариф для жителей ЮФО",
INDEX(GRID!$B$18:$U$29,MATCH($I$7,GRID!$A$18:$A$29,0),MATCH(1,($U$2=GRID!$B$1:$U$1)*(КАЛЕНДАРЬ!AP22=GRID!$B$3:$U$3),0))*GRID!$P$36,
ROUNDUP(INDEX(GRID!$B$18:$U$29,MATCH($I$7,GRID!$A$18:$A$29,0),MATCH(1,($U$2=GRID!$B$1:$U$1)*(КАЛЕНДАРЬ!AP22=GRID!$B$3:$U$3),0))*GRID!$P$36*(1-GRID!$P$37),0))</f>
        <v>41571</v>
      </c>
      <c r="K271" s="57" t="s">
        <v>119</v>
      </c>
      <c r="L271" s="57" t="s">
        <v>119</v>
      </c>
      <c r="M271" s="8">
        <f t="array" ref="M271">IF($I$2="Тариф для жителей ЮФО",
INDEX(GRID!$B$4:$U$15,MATCH($M$7,GRID!$A$4:$A$15,0),MATCH(1,($U$2=GRID!$B$1:$U$1)*(КАЛЕНДАРЬ!AP22=GRID!$B$3:$U$3),0))*GRID!$P$36,
ROUNDUP(INDEX(GRID!$B$4:$U$15,MATCH($M$7,GRID!$A$4:$A$15,0),MATCH(1,($U$2=GRID!$B$1:$U$1)*(КАЛЕНДАРЬ!AP22=GRID!$B$3:$U$3),0))*GRID!$P$36*(1-GRID!$P$37),0))</f>
        <v>60636</v>
      </c>
      <c r="N271" s="8">
        <f t="array" ref="N271">IF($I$2="Тариф для жителей ЮФО",
INDEX(GRID!$B$18:$U$29,MATCH($M$7,GRID!$A$18:$A$29,0),MATCH(1,($U$2=GRID!$B$1:$U$1)*(КАЛЕНДАРЬ!AP22=GRID!$B$3:$U$3),0))*GRID!$P$36,
ROUNDUP(INDEX(GRID!$B$18:$U$29,MATCH($M$7,GRID!$A$18:$A$29,0),MATCH(1,($U$2=GRID!$B$1:$U$1)*(КАЛЕНДАРЬ!AP22=GRID!$B$3:$U$3),0))*GRID!$P$36*(1-GRID!$P$37),0))</f>
        <v>65286</v>
      </c>
      <c r="O271" s="57" t="s">
        <v>119</v>
      </c>
      <c r="P271" s="8">
        <f t="array" ref="P271">IF($I$2="Тариф для жителей ЮФО",
INDEX(GRID!$B$18:$U$29,MATCH($P$7,GRID!$A$18:$A$29,0),MATCH(1,($U$2=GRID!$B$1:$U$1)*(КАЛЕНДАРЬ!AP22=GRID!$B$3:$U$3),0))*GRID!$P$36,
ROUNDUP(INDEX(GRID!$B$18:$U$29,MATCH($P$7,GRID!$A$18:$A$29,0),MATCH(1,($U$2=GRID!$B$1:$U$1)*(КАЛЕНДАРЬ!AP22=GRID!$B$3:$U$3),0))*GRID!$P$36*(1-GRID!$P$37),0))</f>
        <v>129921</v>
      </c>
      <c r="Q271" s="57" t="s">
        <v>119</v>
      </c>
      <c r="R271" s="57" t="s">
        <v>119</v>
      </c>
      <c r="S271" s="57" t="s">
        <v>119</v>
      </c>
      <c r="T271" s="57" t="s">
        <v>119</v>
      </c>
    </row>
    <row r="272" spans="1:20">
      <c r="A272" s="148" t="s">
        <v>16</v>
      </c>
      <c r="B272" s="149">
        <v>20</v>
      </c>
      <c r="C272" s="8">
        <f t="array" ref="C272">IF($I$2="Тариф для жителей ЮФО",
INDEX(GRID!$B$4:$U$15,MATCH($C$7,GRID!$A$4:$A$15,0),MATCH(1,($U$2=GRID!$B$1:$U$1)*(КАЛЕНДАРЬ!AP23=GRID!$B$3:$U$3),0))*GRID!$P$36,
ROUNDUP(INDEX(GRID!$B$4:$U$15,MATCH($C$7,GRID!$A$4:$A$15,0),MATCH(1,($U$2=GRID!$B$1:$U$1)*(КАЛЕНДАРЬ!AP23=GRID!$B$3:$U$3),0))*GRID!$P$36*(1-GRID!$P$37),0))</f>
        <v>25575.000000000004</v>
      </c>
      <c r="D272" s="8">
        <f t="array" ref="D272">IF($I$2="Тариф для жителей ЮФО",
INDEX(GRID!$B$18:$U$29,MATCH($C$7,GRID!$A$18:$A$29,0),MATCH(1,($U$2=GRID!$B$1:$U$1)*(КАЛЕНДАРЬ!AP23=GRID!$B$3:$U$3),0))*GRID!$P$36,
ROUNDUP(INDEX(GRID!$B$18:$U$29,MATCH($C$7,GRID!$A$18:$A$29,0),MATCH(1,($U$2=GRID!$B$1:$U$1)*(КАЛЕНДАРЬ!AP23=GRID!$B$3:$U$3),0))*GRID!$P$36*(1-GRID!$P$37),0))</f>
        <v>30225.000000000004</v>
      </c>
      <c r="E272" s="8">
        <f t="array" ref="E272">IF($I$2="Тариф для жителей ЮФО",
INDEX(GRID!$B$4:$U$15,MATCH($E$7,GRID!$A$4:$A$15,0),MATCH(1,($U$2=GRID!$B$1:$U$1)*(КАЛЕНДАРЬ!AP23=GRID!$B$3:$U$3),0))*GRID!$P$36,
ROUNDUP(INDEX(GRID!$B$4:$U$15,MATCH($E$7,GRID!$A$4:$A$15,0),MATCH(1,($U$2=GRID!$B$1:$U$1)*(КАЛЕНДАРЬ!AP23=GRID!$B$3:$U$3),0))*GRID!$P$36*(1-GRID!$P$37),0))</f>
        <v>30690</v>
      </c>
      <c r="F272" s="8">
        <f t="array" ref="F272">IF($I$2="Тариф для жителей ЮФО",
INDEX(GRID!$B$18:$U$29,MATCH($E$7,GRID!$A$18:$A$29,0),MATCH(1,($U$2=GRID!$B$1:$U$1)*(КАЛЕНДАРЬ!AP23=GRID!$B$3:$U$3),0))*GRID!$P$36,
ROUNDUP(INDEX(GRID!$B$18:$U$29,MATCH($E$7,GRID!$A$18:$A$29,0),MATCH(1,($U$2=GRID!$B$1:$U$1)*(КАЛЕНДАРЬ!AP23=GRID!$B$3:$U$3),0))*GRID!$P$36*(1-GRID!$P$37),0))</f>
        <v>35340</v>
      </c>
      <c r="G272" s="57" t="s">
        <v>119</v>
      </c>
      <c r="H272" s="57" t="s">
        <v>119</v>
      </c>
      <c r="I272" s="8">
        <f t="array" ref="I272">IF($I$2="Тариф для жителей ЮФО",
INDEX(GRID!$B$4:$U$15,MATCH($I$7,GRID!$A$4:$A$15,0),MATCH(1,($U$2=GRID!$B$1:$U$1)*(КАЛЕНДАРЬ!AP23=GRID!$B$3:$U$3),0))*GRID!$P$36,
ROUNDUP(INDEX(GRID!$B$4:$U$15,MATCH($I$7,GRID!$A$4:$A$15,0),MATCH(1,($U$2=GRID!$B$1:$U$1)*(КАЛЕНДАРЬ!AP23=GRID!$B$3:$U$3),0))*GRID!$P$36*(1-GRID!$P$37),0))</f>
        <v>40362</v>
      </c>
      <c r="J272" s="8">
        <f t="array" ref="J272">IF($I$2="Тариф для жителей ЮФО",
INDEX(GRID!$B$18:$U$29,MATCH($I$7,GRID!$A$18:$A$29,0),MATCH(1,($U$2=GRID!$B$1:$U$1)*(КАЛЕНДАРЬ!AP23=GRID!$B$3:$U$3),0))*GRID!$P$36,
ROUNDUP(INDEX(GRID!$B$18:$U$29,MATCH($I$7,GRID!$A$18:$A$29,0),MATCH(1,($U$2=GRID!$B$1:$U$1)*(КАЛЕНДАРЬ!AP23=GRID!$B$3:$U$3),0))*GRID!$P$36*(1-GRID!$P$37),0))</f>
        <v>45012</v>
      </c>
      <c r="K272" s="57" t="s">
        <v>119</v>
      </c>
      <c r="L272" s="57" t="s">
        <v>119</v>
      </c>
      <c r="M272" s="8">
        <f t="array" ref="M272">IF($I$2="Тариф для жителей ЮФО",
INDEX(GRID!$B$4:$U$15,MATCH($M$7,GRID!$A$4:$A$15,0),MATCH(1,($U$2=GRID!$B$1:$U$1)*(КАЛЕНДАРЬ!AP23=GRID!$B$3:$U$3),0))*GRID!$P$36,
ROUNDUP(INDEX(GRID!$B$4:$U$15,MATCH($M$7,GRID!$A$4:$A$15,0),MATCH(1,($U$2=GRID!$B$1:$U$1)*(КАЛЕНДАРЬ!AP23=GRID!$B$3:$U$3),0))*GRID!$P$36*(1-GRID!$P$37),0))</f>
        <v>64635</v>
      </c>
      <c r="N272" s="8">
        <f t="array" ref="N272">IF($I$2="Тариф для жителей ЮФО",
INDEX(GRID!$B$18:$U$29,MATCH($M$7,GRID!$A$18:$A$29,0),MATCH(1,($U$2=GRID!$B$1:$U$1)*(КАЛЕНДАРЬ!AP23=GRID!$B$3:$U$3),0))*GRID!$P$36,
ROUNDUP(INDEX(GRID!$B$18:$U$29,MATCH($M$7,GRID!$A$18:$A$29,0),MATCH(1,($U$2=GRID!$B$1:$U$1)*(КАЛЕНДАРЬ!AP23=GRID!$B$3:$U$3),0))*GRID!$P$36*(1-GRID!$P$37),0))</f>
        <v>69285</v>
      </c>
      <c r="O272" s="57" t="s">
        <v>119</v>
      </c>
      <c r="P272" s="8">
        <f t="array" ref="P272">IF($I$2="Тариф для жителей ЮФО",
INDEX(GRID!$B$18:$U$29,MATCH($P$7,GRID!$A$18:$A$29,0),MATCH(1,($U$2=GRID!$B$1:$U$1)*(КАЛЕНДАРЬ!AP23=GRID!$B$3:$U$3),0))*GRID!$P$36,
ROUNDUP(INDEX(GRID!$B$18:$U$29,MATCH($P$7,GRID!$A$18:$A$29,0),MATCH(1,($U$2=GRID!$B$1:$U$1)*(КАЛЕНДАРЬ!AP23=GRID!$B$3:$U$3),0))*GRID!$P$36*(1-GRID!$P$37),0))</f>
        <v>135222</v>
      </c>
      <c r="Q272" s="57" t="s">
        <v>119</v>
      </c>
      <c r="R272" s="57" t="s">
        <v>119</v>
      </c>
      <c r="S272" s="57" t="s">
        <v>119</v>
      </c>
      <c r="T272" s="57" t="s">
        <v>119</v>
      </c>
    </row>
    <row r="273" spans="1:20">
      <c r="A273" s="148" t="s">
        <v>17</v>
      </c>
      <c r="B273" s="149">
        <v>21</v>
      </c>
      <c r="C273" s="8">
        <f t="array" ref="C273">IF($I$2="Тариф для жителей ЮФО",
INDEX(GRID!$B$4:$U$15,MATCH($C$7,GRID!$A$4:$A$15,0),MATCH(1,($U$2=GRID!$B$1:$U$1)*(КАЛЕНДАРЬ!AP24=GRID!$B$3:$U$3),0))*GRID!$P$36,
ROUNDUP(INDEX(GRID!$B$4:$U$15,MATCH($C$7,GRID!$A$4:$A$15,0),MATCH(1,($U$2=GRID!$B$1:$U$1)*(КАЛЕНДАРЬ!AP24=GRID!$B$3:$U$3),0))*GRID!$P$36*(1-GRID!$P$37),0))</f>
        <v>25575.000000000004</v>
      </c>
      <c r="D273" s="8">
        <f t="array" ref="D273">IF($I$2="Тариф для жителей ЮФО",
INDEX(GRID!$B$18:$U$29,MATCH($C$7,GRID!$A$18:$A$29,0),MATCH(1,($U$2=GRID!$B$1:$U$1)*(КАЛЕНДАРЬ!AP24=GRID!$B$3:$U$3),0))*GRID!$P$36,
ROUNDUP(INDEX(GRID!$B$18:$U$29,MATCH($C$7,GRID!$A$18:$A$29,0),MATCH(1,($U$2=GRID!$B$1:$U$1)*(КАЛЕНДАРЬ!AP24=GRID!$B$3:$U$3),0))*GRID!$P$36*(1-GRID!$P$37),0))</f>
        <v>30225.000000000004</v>
      </c>
      <c r="E273" s="8">
        <f t="array" ref="E273">IF($I$2="Тариф для жителей ЮФО",
INDEX(GRID!$B$4:$U$15,MATCH($E$7,GRID!$A$4:$A$15,0),MATCH(1,($U$2=GRID!$B$1:$U$1)*(КАЛЕНДАРЬ!AP24=GRID!$B$3:$U$3),0))*GRID!$P$36,
ROUNDUP(INDEX(GRID!$B$4:$U$15,MATCH($E$7,GRID!$A$4:$A$15,0),MATCH(1,($U$2=GRID!$B$1:$U$1)*(КАЛЕНДАРЬ!AP24=GRID!$B$3:$U$3),0))*GRID!$P$36*(1-GRID!$P$37),0))</f>
        <v>30690</v>
      </c>
      <c r="F273" s="8">
        <f t="array" ref="F273">IF($I$2="Тариф для жителей ЮФО",
INDEX(GRID!$B$18:$U$29,MATCH($E$7,GRID!$A$18:$A$29,0),MATCH(1,($U$2=GRID!$B$1:$U$1)*(КАЛЕНДАРЬ!AP24=GRID!$B$3:$U$3),0))*GRID!$P$36,
ROUNDUP(INDEX(GRID!$B$18:$U$29,MATCH($E$7,GRID!$A$18:$A$29,0),MATCH(1,($U$2=GRID!$B$1:$U$1)*(КАЛЕНДАРЬ!AP24=GRID!$B$3:$U$3),0))*GRID!$P$36*(1-GRID!$P$37),0))</f>
        <v>35340</v>
      </c>
      <c r="G273" s="57" t="s">
        <v>119</v>
      </c>
      <c r="H273" s="57" t="s">
        <v>119</v>
      </c>
      <c r="I273" s="8">
        <f t="array" ref="I273">IF($I$2="Тариф для жителей ЮФО",
INDEX(GRID!$B$4:$U$15,MATCH($I$7,GRID!$A$4:$A$15,0),MATCH(1,($U$2=GRID!$B$1:$U$1)*(КАЛЕНДАРЬ!AP24=GRID!$B$3:$U$3),0))*GRID!$P$36,
ROUNDUP(INDEX(GRID!$B$4:$U$15,MATCH($I$7,GRID!$A$4:$A$15,0),MATCH(1,($U$2=GRID!$B$1:$U$1)*(КАЛЕНДАРЬ!AP24=GRID!$B$3:$U$3),0))*GRID!$P$36*(1-GRID!$P$37),0))</f>
        <v>40362</v>
      </c>
      <c r="J273" s="8">
        <f t="array" ref="J273">IF($I$2="Тариф для жителей ЮФО",
INDEX(GRID!$B$18:$U$29,MATCH($I$7,GRID!$A$18:$A$29,0),MATCH(1,($U$2=GRID!$B$1:$U$1)*(КАЛЕНДАРЬ!AP24=GRID!$B$3:$U$3),0))*GRID!$P$36,
ROUNDUP(INDEX(GRID!$B$18:$U$29,MATCH($I$7,GRID!$A$18:$A$29,0),MATCH(1,($U$2=GRID!$B$1:$U$1)*(КАЛЕНДАРЬ!AP24=GRID!$B$3:$U$3),0))*GRID!$P$36*(1-GRID!$P$37),0))</f>
        <v>45012</v>
      </c>
      <c r="K273" s="57" t="s">
        <v>119</v>
      </c>
      <c r="L273" s="57" t="s">
        <v>119</v>
      </c>
      <c r="M273" s="8">
        <f t="array" ref="M273">IF($I$2="Тариф для жителей ЮФО",
INDEX(GRID!$B$4:$U$15,MATCH($M$7,GRID!$A$4:$A$15,0),MATCH(1,($U$2=GRID!$B$1:$U$1)*(КАЛЕНДАРЬ!AP24=GRID!$B$3:$U$3),0))*GRID!$P$36,
ROUNDUP(INDEX(GRID!$B$4:$U$15,MATCH($M$7,GRID!$A$4:$A$15,0),MATCH(1,($U$2=GRID!$B$1:$U$1)*(КАЛЕНДАРЬ!AP24=GRID!$B$3:$U$3),0))*GRID!$P$36*(1-GRID!$P$37),0))</f>
        <v>64635</v>
      </c>
      <c r="N273" s="8">
        <f t="array" ref="N273">IF($I$2="Тариф для жителей ЮФО",
INDEX(GRID!$B$18:$U$29,MATCH($M$7,GRID!$A$18:$A$29,0),MATCH(1,($U$2=GRID!$B$1:$U$1)*(КАЛЕНДАРЬ!AP24=GRID!$B$3:$U$3),0))*GRID!$P$36,
ROUNDUP(INDEX(GRID!$B$18:$U$29,MATCH($M$7,GRID!$A$18:$A$29,0),MATCH(1,($U$2=GRID!$B$1:$U$1)*(КАЛЕНДАРЬ!AP24=GRID!$B$3:$U$3),0))*GRID!$P$36*(1-GRID!$P$37),0))</f>
        <v>69285</v>
      </c>
      <c r="O273" s="57" t="s">
        <v>119</v>
      </c>
      <c r="P273" s="8">
        <f t="array" ref="P273">IF($I$2="Тариф для жителей ЮФО",
INDEX(GRID!$B$18:$U$29,MATCH($P$7,GRID!$A$18:$A$29,0),MATCH(1,($U$2=GRID!$B$1:$U$1)*(КАЛЕНДАРЬ!AP24=GRID!$B$3:$U$3),0))*GRID!$P$36,
ROUNDUP(INDEX(GRID!$B$18:$U$29,MATCH($P$7,GRID!$A$18:$A$29,0),MATCH(1,($U$2=GRID!$B$1:$U$1)*(КАЛЕНДАРЬ!AP24=GRID!$B$3:$U$3),0))*GRID!$P$36*(1-GRID!$P$37),0))</f>
        <v>135222</v>
      </c>
      <c r="Q273" s="57" t="s">
        <v>119</v>
      </c>
      <c r="R273" s="57" t="s">
        <v>119</v>
      </c>
      <c r="S273" s="57" t="s">
        <v>119</v>
      </c>
      <c r="T273" s="57" t="s">
        <v>119</v>
      </c>
    </row>
    <row r="274" spans="1:20">
      <c r="A274" s="148" t="s">
        <v>11</v>
      </c>
      <c r="B274" s="149">
        <v>22</v>
      </c>
      <c r="C274" s="8">
        <f t="array" ref="C274">IF($I$2="Тариф для жителей ЮФО",
INDEX(GRID!$B$4:$U$15,MATCH($C$7,GRID!$A$4:$A$15,0),MATCH(1,($U$2=GRID!$B$1:$U$1)*(КАЛЕНДАРЬ!AP25=GRID!$B$3:$U$3),0))*GRID!$P$36,
ROUNDUP(INDEX(GRID!$B$4:$U$15,MATCH($C$7,GRID!$A$4:$A$15,0),MATCH(1,($U$2=GRID!$B$1:$U$1)*(КАЛЕНДАРЬ!AP25=GRID!$B$3:$U$3),0))*GRID!$P$36*(1-GRID!$P$37),0))</f>
        <v>25575.000000000004</v>
      </c>
      <c r="D274" s="8">
        <f t="array" ref="D274">IF($I$2="Тариф для жителей ЮФО",
INDEX(GRID!$B$18:$U$29,MATCH($C$7,GRID!$A$18:$A$29,0),MATCH(1,($U$2=GRID!$B$1:$U$1)*(КАЛЕНДАРЬ!AP25=GRID!$B$3:$U$3),0))*GRID!$P$36,
ROUNDUP(INDEX(GRID!$B$18:$U$29,MATCH($C$7,GRID!$A$18:$A$29,0),MATCH(1,($U$2=GRID!$B$1:$U$1)*(КАЛЕНДАРЬ!AP25=GRID!$B$3:$U$3),0))*GRID!$P$36*(1-GRID!$P$37),0))</f>
        <v>30225.000000000004</v>
      </c>
      <c r="E274" s="8">
        <f t="array" ref="E274">IF($I$2="Тариф для жителей ЮФО",
INDEX(GRID!$B$4:$U$15,MATCH($E$7,GRID!$A$4:$A$15,0),MATCH(1,($U$2=GRID!$B$1:$U$1)*(КАЛЕНДАРЬ!AP25=GRID!$B$3:$U$3),0))*GRID!$P$36,
ROUNDUP(INDEX(GRID!$B$4:$U$15,MATCH($E$7,GRID!$A$4:$A$15,0),MATCH(1,($U$2=GRID!$B$1:$U$1)*(КАЛЕНДАРЬ!AP25=GRID!$B$3:$U$3),0))*GRID!$P$36*(1-GRID!$P$37),0))</f>
        <v>30690</v>
      </c>
      <c r="F274" s="8">
        <f t="array" ref="F274">IF($I$2="Тариф для жителей ЮФО",
INDEX(GRID!$B$18:$U$29,MATCH($E$7,GRID!$A$18:$A$29,0),MATCH(1,($U$2=GRID!$B$1:$U$1)*(КАЛЕНДАРЬ!AP25=GRID!$B$3:$U$3),0))*GRID!$P$36,
ROUNDUP(INDEX(GRID!$B$18:$U$29,MATCH($E$7,GRID!$A$18:$A$29,0),MATCH(1,($U$2=GRID!$B$1:$U$1)*(КАЛЕНДАРЬ!AP25=GRID!$B$3:$U$3),0))*GRID!$P$36*(1-GRID!$P$37),0))</f>
        <v>35340</v>
      </c>
      <c r="G274" s="57" t="s">
        <v>119</v>
      </c>
      <c r="H274" s="57" t="s">
        <v>119</v>
      </c>
      <c r="I274" s="8">
        <f t="array" ref="I274">IF($I$2="Тариф для жителей ЮФО",
INDEX(GRID!$B$4:$U$15,MATCH($I$7,GRID!$A$4:$A$15,0),MATCH(1,($U$2=GRID!$B$1:$U$1)*(КАЛЕНДАРЬ!AP25=GRID!$B$3:$U$3),0))*GRID!$P$36,
ROUNDUP(INDEX(GRID!$B$4:$U$15,MATCH($I$7,GRID!$A$4:$A$15,0),MATCH(1,($U$2=GRID!$B$1:$U$1)*(КАЛЕНДАРЬ!AP25=GRID!$B$3:$U$3),0))*GRID!$P$36*(1-GRID!$P$37),0))</f>
        <v>40362</v>
      </c>
      <c r="J274" s="8">
        <f t="array" ref="J274">IF($I$2="Тариф для жителей ЮФО",
INDEX(GRID!$B$18:$U$29,MATCH($I$7,GRID!$A$18:$A$29,0),MATCH(1,($U$2=GRID!$B$1:$U$1)*(КАЛЕНДАРЬ!AP25=GRID!$B$3:$U$3),0))*GRID!$P$36,
ROUNDUP(INDEX(GRID!$B$18:$U$29,MATCH($I$7,GRID!$A$18:$A$29,0),MATCH(1,($U$2=GRID!$B$1:$U$1)*(КАЛЕНДАРЬ!AP25=GRID!$B$3:$U$3),0))*GRID!$P$36*(1-GRID!$P$37),0))</f>
        <v>45012</v>
      </c>
      <c r="K274" s="57" t="s">
        <v>119</v>
      </c>
      <c r="L274" s="57" t="s">
        <v>119</v>
      </c>
      <c r="M274" s="8">
        <f t="array" ref="M274">IF($I$2="Тариф для жителей ЮФО",
INDEX(GRID!$B$4:$U$15,MATCH($M$7,GRID!$A$4:$A$15,0),MATCH(1,($U$2=GRID!$B$1:$U$1)*(КАЛЕНДАРЬ!AP25=GRID!$B$3:$U$3),0))*GRID!$P$36,
ROUNDUP(INDEX(GRID!$B$4:$U$15,MATCH($M$7,GRID!$A$4:$A$15,0),MATCH(1,($U$2=GRID!$B$1:$U$1)*(КАЛЕНДАРЬ!AP25=GRID!$B$3:$U$3),0))*GRID!$P$36*(1-GRID!$P$37),0))</f>
        <v>64635</v>
      </c>
      <c r="N274" s="8">
        <f t="array" ref="N274">IF($I$2="Тариф для жителей ЮФО",
INDEX(GRID!$B$18:$U$29,MATCH($M$7,GRID!$A$18:$A$29,0),MATCH(1,($U$2=GRID!$B$1:$U$1)*(КАЛЕНДАРЬ!AP25=GRID!$B$3:$U$3),0))*GRID!$P$36,
ROUNDUP(INDEX(GRID!$B$18:$U$29,MATCH($M$7,GRID!$A$18:$A$29,0),MATCH(1,($U$2=GRID!$B$1:$U$1)*(КАЛЕНДАРЬ!AP25=GRID!$B$3:$U$3),0))*GRID!$P$36*(1-GRID!$P$37),0))</f>
        <v>69285</v>
      </c>
      <c r="O274" s="57" t="s">
        <v>119</v>
      </c>
      <c r="P274" s="8">
        <f t="array" ref="P274">IF($I$2="Тариф для жителей ЮФО",
INDEX(GRID!$B$18:$U$29,MATCH($P$7,GRID!$A$18:$A$29,0),MATCH(1,($U$2=GRID!$B$1:$U$1)*(КАЛЕНДАРЬ!AP25=GRID!$B$3:$U$3),0))*GRID!$P$36,
ROUNDUP(INDEX(GRID!$B$18:$U$29,MATCH($P$7,GRID!$A$18:$A$29,0),MATCH(1,($U$2=GRID!$B$1:$U$1)*(КАЛЕНДАРЬ!AP25=GRID!$B$3:$U$3),0))*GRID!$P$36*(1-GRID!$P$37),0))</f>
        <v>135222</v>
      </c>
      <c r="Q274" s="57" t="s">
        <v>119</v>
      </c>
      <c r="R274" s="57" t="s">
        <v>119</v>
      </c>
      <c r="S274" s="57" t="s">
        <v>119</v>
      </c>
      <c r="T274" s="57" t="s">
        <v>119</v>
      </c>
    </row>
    <row r="275" spans="1:20">
      <c r="A275" s="148" t="s">
        <v>12</v>
      </c>
      <c r="B275" s="149">
        <v>23</v>
      </c>
      <c r="C275" s="8">
        <f t="array" ref="C275">IF($I$2="Тариф для жителей ЮФО",
INDEX(GRID!$B$4:$U$15,MATCH($C$7,GRID!$A$4:$A$15,0),MATCH(1,($U$2=GRID!$B$1:$U$1)*(КАЛЕНДАРЬ!AP26=GRID!$B$3:$U$3),0))*GRID!$P$36,
ROUNDUP(INDEX(GRID!$B$4:$U$15,MATCH($C$7,GRID!$A$4:$A$15,0),MATCH(1,($U$2=GRID!$B$1:$U$1)*(КАЛЕНДАРЬ!AP26=GRID!$B$3:$U$3),0))*GRID!$P$36*(1-GRID!$P$37),0))</f>
        <v>23250</v>
      </c>
      <c r="D275" s="8">
        <f t="array" ref="D275">IF($I$2="Тариф для жителей ЮФО",
INDEX(GRID!$B$18:$U$29,MATCH($C$7,GRID!$A$18:$A$29,0),MATCH(1,($U$2=GRID!$B$1:$U$1)*(КАЛЕНДАРЬ!AP26=GRID!$B$3:$U$3),0))*GRID!$P$36,
ROUNDUP(INDEX(GRID!$B$18:$U$29,MATCH($C$7,GRID!$A$18:$A$29,0),MATCH(1,($U$2=GRID!$B$1:$U$1)*(КАЛЕНДАРЬ!AP26=GRID!$B$3:$U$3),0))*GRID!$P$36*(1-GRID!$P$37),0))</f>
        <v>27900</v>
      </c>
      <c r="E275" s="8">
        <f t="array" ref="E275">IF($I$2="Тариф для жителей ЮФО",
INDEX(GRID!$B$4:$U$15,MATCH($E$7,GRID!$A$4:$A$15,0),MATCH(1,($U$2=GRID!$B$1:$U$1)*(КАЛЕНДАРЬ!AP26=GRID!$B$3:$U$3),0))*GRID!$P$36,
ROUNDUP(INDEX(GRID!$B$4:$U$15,MATCH($E$7,GRID!$A$4:$A$15,0),MATCH(1,($U$2=GRID!$B$1:$U$1)*(КАЛЕНДАРЬ!AP26=GRID!$B$3:$U$3),0))*GRID!$P$36*(1-GRID!$P$37),0))</f>
        <v>27900</v>
      </c>
      <c r="F275" s="8">
        <f t="array" ref="F275">IF($I$2="Тариф для жителей ЮФО",
INDEX(GRID!$B$18:$U$29,MATCH($E$7,GRID!$A$18:$A$29,0),MATCH(1,($U$2=GRID!$B$1:$U$1)*(КАЛЕНДАРЬ!AP26=GRID!$B$3:$U$3),0))*GRID!$P$36,
ROUNDUP(INDEX(GRID!$B$18:$U$29,MATCH($E$7,GRID!$A$18:$A$29,0),MATCH(1,($U$2=GRID!$B$1:$U$1)*(КАЛЕНДАРЬ!AP26=GRID!$B$3:$U$3),0))*GRID!$P$36*(1-GRID!$P$37),0))</f>
        <v>32550</v>
      </c>
      <c r="G275" s="57" t="s">
        <v>119</v>
      </c>
      <c r="H275" s="57" t="s">
        <v>119</v>
      </c>
      <c r="I275" s="8">
        <f t="array" ref="I275">IF($I$2="Тариф для жителей ЮФО",
INDEX(GRID!$B$4:$U$15,MATCH($I$7,GRID!$A$4:$A$15,0),MATCH(1,($U$2=GRID!$B$1:$U$1)*(КАЛЕНДАРЬ!AP26=GRID!$B$3:$U$3),0))*GRID!$P$36,
ROUNDUP(INDEX(GRID!$B$4:$U$15,MATCH($I$7,GRID!$A$4:$A$15,0),MATCH(1,($U$2=GRID!$B$1:$U$1)*(КАЛЕНДАРЬ!AP26=GRID!$B$3:$U$3),0))*GRID!$P$36*(1-GRID!$P$37),0))</f>
        <v>36921</v>
      </c>
      <c r="J275" s="8">
        <f t="array" ref="J275">IF($I$2="Тариф для жителей ЮФО",
INDEX(GRID!$B$18:$U$29,MATCH($I$7,GRID!$A$18:$A$29,0),MATCH(1,($U$2=GRID!$B$1:$U$1)*(КАЛЕНДАРЬ!AP26=GRID!$B$3:$U$3),0))*GRID!$P$36,
ROUNDUP(INDEX(GRID!$B$18:$U$29,MATCH($I$7,GRID!$A$18:$A$29,0),MATCH(1,($U$2=GRID!$B$1:$U$1)*(КАЛЕНДАРЬ!AP26=GRID!$B$3:$U$3),0))*GRID!$P$36*(1-GRID!$P$37),0))</f>
        <v>41571</v>
      </c>
      <c r="K275" s="57" t="s">
        <v>119</v>
      </c>
      <c r="L275" s="57" t="s">
        <v>119</v>
      </c>
      <c r="M275" s="8">
        <f t="array" ref="M275">IF($I$2="Тариф для жителей ЮФО",
INDEX(GRID!$B$4:$U$15,MATCH($M$7,GRID!$A$4:$A$15,0),MATCH(1,($U$2=GRID!$B$1:$U$1)*(КАЛЕНДАРЬ!AP26=GRID!$B$3:$U$3),0))*GRID!$P$36,
ROUNDUP(INDEX(GRID!$B$4:$U$15,MATCH($M$7,GRID!$A$4:$A$15,0),MATCH(1,($U$2=GRID!$B$1:$U$1)*(КАЛЕНДАРЬ!AP26=GRID!$B$3:$U$3),0))*GRID!$P$36*(1-GRID!$P$37),0))</f>
        <v>60636</v>
      </c>
      <c r="N275" s="8">
        <f t="array" ref="N275">IF($I$2="Тариф для жителей ЮФО",
INDEX(GRID!$B$18:$U$29,MATCH($M$7,GRID!$A$18:$A$29,0),MATCH(1,($U$2=GRID!$B$1:$U$1)*(КАЛЕНДАРЬ!AP26=GRID!$B$3:$U$3),0))*GRID!$P$36,
ROUNDUP(INDEX(GRID!$B$18:$U$29,MATCH($M$7,GRID!$A$18:$A$29,0),MATCH(1,($U$2=GRID!$B$1:$U$1)*(КАЛЕНДАРЬ!AP26=GRID!$B$3:$U$3),0))*GRID!$P$36*(1-GRID!$P$37),0))</f>
        <v>65286</v>
      </c>
      <c r="O275" s="57" t="s">
        <v>119</v>
      </c>
      <c r="P275" s="8">
        <f t="array" ref="P275">IF($I$2="Тариф для жителей ЮФО",
INDEX(GRID!$B$18:$U$29,MATCH($P$7,GRID!$A$18:$A$29,0),MATCH(1,($U$2=GRID!$B$1:$U$1)*(КАЛЕНДАРЬ!AP26=GRID!$B$3:$U$3),0))*GRID!$P$36,
ROUNDUP(INDEX(GRID!$B$18:$U$29,MATCH($P$7,GRID!$A$18:$A$29,0),MATCH(1,($U$2=GRID!$B$1:$U$1)*(КАЛЕНДАРЬ!AP26=GRID!$B$3:$U$3),0))*GRID!$P$36*(1-GRID!$P$37),0))</f>
        <v>129921</v>
      </c>
      <c r="Q275" s="57" t="s">
        <v>119</v>
      </c>
      <c r="R275" s="57" t="s">
        <v>119</v>
      </c>
      <c r="S275" s="57" t="s">
        <v>119</v>
      </c>
      <c r="T275" s="57" t="s">
        <v>119</v>
      </c>
    </row>
    <row r="276" spans="1:20">
      <c r="A276" s="148" t="s">
        <v>13</v>
      </c>
      <c r="B276" s="149">
        <v>24</v>
      </c>
      <c r="C276" s="8">
        <f t="array" ref="C276">IF($I$2="Тариф для жителей ЮФО",
INDEX(GRID!$B$4:$U$15,MATCH($C$7,GRID!$A$4:$A$15,0),MATCH(1,($U$2=GRID!$B$1:$U$1)*(КАЛЕНДАРЬ!AP27=GRID!$B$3:$U$3),0))*GRID!$P$36,
ROUNDUP(INDEX(GRID!$B$4:$U$15,MATCH($C$7,GRID!$A$4:$A$15,0),MATCH(1,($U$2=GRID!$B$1:$U$1)*(КАЛЕНДАРЬ!AP27=GRID!$B$3:$U$3),0))*GRID!$P$36*(1-GRID!$P$37),0))</f>
        <v>23250</v>
      </c>
      <c r="D276" s="8">
        <f t="array" ref="D276">IF($I$2="Тариф для жителей ЮФО",
INDEX(GRID!$B$18:$U$29,MATCH($C$7,GRID!$A$18:$A$29,0),MATCH(1,($U$2=GRID!$B$1:$U$1)*(КАЛЕНДАРЬ!AP27=GRID!$B$3:$U$3),0))*GRID!$P$36,
ROUNDUP(INDEX(GRID!$B$18:$U$29,MATCH($C$7,GRID!$A$18:$A$29,0),MATCH(1,($U$2=GRID!$B$1:$U$1)*(КАЛЕНДАРЬ!AP27=GRID!$B$3:$U$3),0))*GRID!$P$36*(1-GRID!$P$37),0))</f>
        <v>27900</v>
      </c>
      <c r="E276" s="8">
        <f t="array" ref="E276">IF($I$2="Тариф для жителей ЮФО",
INDEX(GRID!$B$4:$U$15,MATCH($E$7,GRID!$A$4:$A$15,0),MATCH(1,($U$2=GRID!$B$1:$U$1)*(КАЛЕНДАРЬ!AP27=GRID!$B$3:$U$3),0))*GRID!$P$36,
ROUNDUP(INDEX(GRID!$B$4:$U$15,MATCH($E$7,GRID!$A$4:$A$15,0),MATCH(1,($U$2=GRID!$B$1:$U$1)*(КАЛЕНДАРЬ!AP27=GRID!$B$3:$U$3),0))*GRID!$P$36*(1-GRID!$P$37),0))</f>
        <v>27900</v>
      </c>
      <c r="F276" s="8">
        <f t="array" ref="F276">IF($I$2="Тариф для жителей ЮФО",
INDEX(GRID!$B$18:$U$29,MATCH($E$7,GRID!$A$18:$A$29,0),MATCH(1,($U$2=GRID!$B$1:$U$1)*(КАЛЕНДАРЬ!AP27=GRID!$B$3:$U$3),0))*GRID!$P$36,
ROUNDUP(INDEX(GRID!$B$18:$U$29,MATCH($E$7,GRID!$A$18:$A$29,0),MATCH(1,($U$2=GRID!$B$1:$U$1)*(КАЛЕНДАРЬ!AP27=GRID!$B$3:$U$3),0))*GRID!$P$36*(1-GRID!$P$37),0))</f>
        <v>32550</v>
      </c>
      <c r="G276" s="57" t="s">
        <v>119</v>
      </c>
      <c r="H276" s="57" t="s">
        <v>119</v>
      </c>
      <c r="I276" s="8">
        <f t="array" ref="I276">IF($I$2="Тариф для жителей ЮФО",
INDEX(GRID!$B$4:$U$15,MATCH($I$7,GRID!$A$4:$A$15,0),MATCH(1,($U$2=GRID!$B$1:$U$1)*(КАЛЕНДАРЬ!AP27=GRID!$B$3:$U$3),0))*GRID!$P$36,
ROUNDUP(INDEX(GRID!$B$4:$U$15,MATCH($I$7,GRID!$A$4:$A$15,0),MATCH(1,($U$2=GRID!$B$1:$U$1)*(КАЛЕНДАРЬ!AP27=GRID!$B$3:$U$3),0))*GRID!$P$36*(1-GRID!$P$37),0))</f>
        <v>36921</v>
      </c>
      <c r="J276" s="8">
        <f t="array" ref="J276">IF($I$2="Тариф для жителей ЮФО",
INDEX(GRID!$B$18:$U$29,MATCH($I$7,GRID!$A$18:$A$29,0),MATCH(1,($U$2=GRID!$B$1:$U$1)*(КАЛЕНДАРЬ!AP27=GRID!$B$3:$U$3),0))*GRID!$P$36,
ROUNDUP(INDEX(GRID!$B$18:$U$29,MATCH($I$7,GRID!$A$18:$A$29,0),MATCH(1,($U$2=GRID!$B$1:$U$1)*(КАЛЕНДАРЬ!AP27=GRID!$B$3:$U$3),0))*GRID!$P$36*(1-GRID!$P$37),0))</f>
        <v>41571</v>
      </c>
      <c r="K276" s="57" t="s">
        <v>119</v>
      </c>
      <c r="L276" s="57" t="s">
        <v>119</v>
      </c>
      <c r="M276" s="8">
        <f t="array" ref="M276">IF($I$2="Тариф для жителей ЮФО",
INDEX(GRID!$B$4:$U$15,MATCH($M$7,GRID!$A$4:$A$15,0),MATCH(1,($U$2=GRID!$B$1:$U$1)*(КАЛЕНДАРЬ!AP27=GRID!$B$3:$U$3),0))*GRID!$P$36,
ROUNDUP(INDEX(GRID!$B$4:$U$15,MATCH($M$7,GRID!$A$4:$A$15,0),MATCH(1,($U$2=GRID!$B$1:$U$1)*(КАЛЕНДАРЬ!AP27=GRID!$B$3:$U$3),0))*GRID!$P$36*(1-GRID!$P$37),0))</f>
        <v>60636</v>
      </c>
      <c r="N276" s="8">
        <f t="array" ref="N276">IF($I$2="Тариф для жителей ЮФО",
INDEX(GRID!$B$18:$U$29,MATCH($M$7,GRID!$A$18:$A$29,0),MATCH(1,($U$2=GRID!$B$1:$U$1)*(КАЛЕНДАРЬ!AP27=GRID!$B$3:$U$3),0))*GRID!$P$36,
ROUNDUP(INDEX(GRID!$B$18:$U$29,MATCH($M$7,GRID!$A$18:$A$29,0),MATCH(1,($U$2=GRID!$B$1:$U$1)*(КАЛЕНДАРЬ!AP27=GRID!$B$3:$U$3),0))*GRID!$P$36*(1-GRID!$P$37),0))</f>
        <v>65286</v>
      </c>
      <c r="O276" s="57" t="s">
        <v>119</v>
      </c>
      <c r="P276" s="8">
        <f t="array" ref="P276">IF($I$2="Тариф для жителей ЮФО",
INDEX(GRID!$B$18:$U$29,MATCH($P$7,GRID!$A$18:$A$29,0),MATCH(1,($U$2=GRID!$B$1:$U$1)*(КАЛЕНДАРЬ!AP27=GRID!$B$3:$U$3),0))*GRID!$P$36,
ROUNDUP(INDEX(GRID!$B$18:$U$29,MATCH($P$7,GRID!$A$18:$A$29,0),MATCH(1,($U$2=GRID!$B$1:$U$1)*(КАЛЕНДАРЬ!AP27=GRID!$B$3:$U$3),0))*GRID!$P$36*(1-GRID!$P$37),0))</f>
        <v>129921</v>
      </c>
      <c r="Q276" s="57" t="s">
        <v>119</v>
      </c>
      <c r="R276" s="57" t="s">
        <v>119</v>
      </c>
      <c r="S276" s="57" t="s">
        <v>119</v>
      </c>
      <c r="T276" s="57" t="s">
        <v>119</v>
      </c>
    </row>
    <row r="277" spans="1:20">
      <c r="A277" s="148" t="s">
        <v>14</v>
      </c>
      <c r="B277" s="149">
        <v>25</v>
      </c>
      <c r="C277" s="8">
        <f t="array" ref="C277">IF($I$2="Тариф для жителей ЮФО",
INDEX(GRID!$B$4:$U$15,MATCH($C$7,GRID!$A$4:$A$15,0),MATCH(1,($U$2=GRID!$B$1:$U$1)*(КАЛЕНДАРЬ!AP28=GRID!$B$3:$U$3),0))*GRID!$P$36,
ROUNDUP(INDEX(GRID!$B$4:$U$15,MATCH($C$7,GRID!$A$4:$A$15,0),MATCH(1,($U$2=GRID!$B$1:$U$1)*(КАЛЕНДАРЬ!AP28=GRID!$B$3:$U$3),0))*GRID!$P$36*(1-GRID!$P$37),0))</f>
        <v>23250</v>
      </c>
      <c r="D277" s="8">
        <f t="array" ref="D277">IF($I$2="Тариф для жителей ЮФО",
INDEX(GRID!$B$18:$U$29,MATCH($C$7,GRID!$A$18:$A$29,0),MATCH(1,($U$2=GRID!$B$1:$U$1)*(КАЛЕНДАРЬ!AP28=GRID!$B$3:$U$3),0))*GRID!$P$36,
ROUNDUP(INDEX(GRID!$B$18:$U$29,MATCH($C$7,GRID!$A$18:$A$29,0),MATCH(1,($U$2=GRID!$B$1:$U$1)*(КАЛЕНДАРЬ!AP28=GRID!$B$3:$U$3),0))*GRID!$P$36*(1-GRID!$P$37),0))</f>
        <v>27900</v>
      </c>
      <c r="E277" s="8">
        <f t="array" ref="E277">IF($I$2="Тариф для жителей ЮФО",
INDEX(GRID!$B$4:$U$15,MATCH($E$7,GRID!$A$4:$A$15,0),MATCH(1,($U$2=GRID!$B$1:$U$1)*(КАЛЕНДАРЬ!AP28=GRID!$B$3:$U$3),0))*GRID!$P$36,
ROUNDUP(INDEX(GRID!$B$4:$U$15,MATCH($E$7,GRID!$A$4:$A$15,0),MATCH(1,($U$2=GRID!$B$1:$U$1)*(КАЛЕНДАРЬ!AP28=GRID!$B$3:$U$3),0))*GRID!$P$36*(1-GRID!$P$37),0))</f>
        <v>27900</v>
      </c>
      <c r="F277" s="8">
        <f t="array" ref="F277">IF($I$2="Тариф для жителей ЮФО",
INDEX(GRID!$B$18:$U$29,MATCH($E$7,GRID!$A$18:$A$29,0),MATCH(1,($U$2=GRID!$B$1:$U$1)*(КАЛЕНДАРЬ!AP28=GRID!$B$3:$U$3),0))*GRID!$P$36,
ROUNDUP(INDEX(GRID!$B$18:$U$29,MATCH($E$7,GRID!$A$18:$A$29,0),MATCH(1,($U$2=GRID!$B$1:$U$1)*(КАЛЕНДАРЬ!AP28=GRID!$B$3:$U$3),0))*GRID!$P$36*(1-GRID!$P$37),0))</f>
        <v>32550</v>
      </c>
      <c r="G277" s="57" t="s">
        <v>119</v>
      </c>
      <c r="H277" s="57" t="s">
        <v>119</v>
      </c>
      <c r="I277" s="8">
        <f t="array" ref="I277">IF($I$2="Тариф для жителей ЮФО",
INDEX(GRID!$B$4:$U$15,MATCH($I$7,GRID!$A$4:$A$15,0),MATCH(1,($U$2=GRID!$B$1:$U$1)*(КАЛЕНДАРЬ!AP28=GRID!$B$3:$U$3),0))*GRID!$P$36,
ROUNDUP(INDEX(GRID!$B$4:$U$15,MATCH($I$7,GRID!$A$4:$A$15,0),MATCH(1,($U$2=GRID!$B$1:$U$1)*(КАЛЕНДАРЬ!AP28=GRID!$B$3:$U$3),0))*GRID!$P$36*(1-GRID!$P$37),0))</f>
        <v>36921</v>
      </c>
      <c r="J277" s="8">
        <f t="array" ref="J277">IF($I$2="Тариф для жителей ЮФО",
INDEX(GRID!$B$18:$U$29,MATCH($I$7,GRID!$A$18:$A$29,0),MATCH(1,($U$2=GRID!$B$1:$U$1)*(КАЛЕНДАРЬ!AP28=GRID!$B$3:$U$3),0))*GRID!$P$36,
ROUNDUP(INDEX(GRID!$B$18:$U$29,MATCH($I$7,GRID!$A$18:$A$29,0),MATCH(1,($U$2=GRID!$B$1:$U$1)*(КАЛЕНДАРЬ!AP28=GRID!$B$3:$U$3),0))*GRID!$P$36*(1-GRID!$P$37),0))</f>
        <v>41571</v>
      </c>
      <c r="K277" s="57" t="s">
        <v>119</v>
      </c>
      <c r="L277" s="57" t="s">
        <v>119</v>
      </c>
      <c r="M277" s="8">
        <f t="array" ref="M277">IF($I$2="Тариф для жителей ЮФО",
INDEX(GRID!$B$4:$U$15,MATCH($M$7,GRID!$A$4:$A$15,0),MATCH(1,($U$2=GRID!$B$1:$U$1)*(КАЛЕНДАРЬ!AP28=GRID!$B$3:$U$3),0))*GRID!$P$36,
ROUNDUP(INDEX(GRID!$B$4:$U$15,MATCH($M$7,GRID!$A$4:$A$15,0),MATCH(1,($U$2=GRID!$B$1:$U$1)*(КАЛЕНДАРЬ!AP28=GRID!$B$3:$U$3),0))*GRID!$P$36*(1-GRID!$P$37),0))</f>
        <v>60636</v>
      </c>
      <c r="N277" s="8">
        <f t="array" ref="N277">IF($I$2="Тариф для жителей ЮФО",
INDEX(GRID!$B$18:$U$29,MATCH($M$7,GRID!$A$18:$A$29,0),MATCH(1,($U$2=GRID!$B$1:$U$1)*(КАЛЕНДАРЬ!AP28=GRID!$B$3:$U$3),0))*GRID!$P$36,
ROUNDUP(INDEX(GRID!$B$18:$U$29,MATCH($M$7,GRID!$A$18:$A$29,0),MATCH(1,($U$2=GRID!$B$1:$U$1)*(КАЛЕНДАРЬ!AP28=GRID!$B$3:$U$3),0))*GRID!$P$36*(1-GRID!$P$37),0))</f>
        <v>65286</v>
      </c>
      <c r="O277" s="57" t="s">
        <v>119</v>
      </c>
      <c r="P277" s="8">
        <f t="array" ref="P277">IF($I$2="Тариф для жителей ЮФО",
INDEX(GRID!$B$18:$U$29,MATCH($P$7,GRID!$A$18:$A$29,0),MATCH(1,($U$2=GRID!$B$1:$U$1)*(КАЛЕНДАРЬ!AP28=GRID!$B$3:$U$3),0))*GRID!$P$36,
ROUNDUP(INDEX(GRID!$B$18:$U$29,MATCH($P$7,GRID!$A$18:$A$29,0),MATCH(1,($U$2=GRID!$B$1:$U$1)*(КАЛЕНДАРЬ!AP28=GRID!$B$3:$U$3),0))*GRID!$P$36*(1-GRID!$P$37),0))</f>
        <v>129921</v>
      </c>
      <c r="Q277" s="57" t="s">
        <v>119</v>
      </c>
      <c r="R277" s="57" t="s">
        <v>119</v>
      </c>
      <c r="S277" s="57" t="s">
        <v>119</v>
      </c>
      <c r="T277" s="57" t="s">
        <v>119</v>
      </c>
    </row>
    <row r="278" spans="1:20">
      <c r="A278" s="148" t="s">
        <v>15</v>
      </c>
      <c r="B278" s="149">
        <v>26</v>
      </c>
      <c r="C278" s="8">
        <f t="array" ref="C278">IF($I$2="Тариф для жителей ЮФО",
INDEX(GRID!$B$4:$U$15,MATCH($C$7,GRID!$A$4:$A$15,0),MATCH(1,($U$2=GRID!$B$1:$U$1)*(КАЛЕНДАРЬ!AP29=GRID!$B$3:$U$3),0))*GRID!$P$36,
ROUNDUP(INDEX(GRID!$B$4:$U$15,MATCH($C$7,GRID!$A$4:$A$15,0),MATCH(1,($U$2=GRID!$B$1:$U$1)*(КАЛЕНДАРЬ!AP29=GRID!$B$3:$U$3),0))*GRID!$P$36*(1-GRID!$P$37),0))</f>
        <v>23250</v>
      </c>
      <c r="D278" s="8">
        <f t="array" ref="D278">IF($I$2="Тариф для жителей ЮФО",
INDEX(GRID!$B$18:$U$29,MATCH($C$7,GRID!$A$18:$A$29,0),MATCH(1,($U$2=GRID!$B$1:$U$1)*(КАЛЕНДАРЬ!AP29=GRID!$B$3:$U$3),0))*GRID!$P$36,
ROUNDUP(INDEX(GRID!$B$18:$U$29,MATCH($C$7,GRID!$A$18:$A$29,0),MATCH(1,($U$2=GRID!$B$1:$U$1)*(КАЛЕНДАРЬ!AP29=GRID!$B$3:$U$3),0))*GRID!$P$36*(1-GRID!$P$37),0))</f>
        <v>27900</v>
      </c>
      <c r="E278" s="8">
        <f t="array" ref="E278">IF($I$2="Тариф для жителей ЮФО",
INDEX(GRID!$B$4:$U$15,MATCH($E$7,GRID!$A$4:$A$15,0),MATCH(1,($U$2=GRID!$B$1:$U$1)*(КАЛЕНДАРЬ!AP29=GRID!$B$3:$U$3),0))*GRID!$P$36,
ROUNDUP(INDEX(GRID!$B$4:$U$15,MATCH($E$7,GRID!$A$4:$A$15,0),MATCH(1,($U$2=GRID!$B$1:$U$1)*(КАЛЕНДАРЬ!AP29=GRID!$B$3:$U$3),0))*GRID!$P$36*(1-GRID!$P$37),0))</f>
        <v>27900</v>
      </c>
      <c r="F278" s="8">
        <f t="array" ref="F278">IF($I$2="Тариф для жителей ЮФО",
INDEX(GRID!$B$18:$U$29,MATCH($E$7,GRID!$A$18:$A$29,0),MATCH(1,($U$2=GRID!$B$1:$U$1)*(КАЛЕНДАРЬ!AP29=GRID!$B$3:$U$3),0))*GRID!$P$36,
ROUNDUP(INDEX(GRID!$B$18:$U$29,MATCH($E$7,GRID!$A$18:$A$29,0),MATCH(1,($U$2=GRID!$B$1:$U$1)*(КАЛЕНДАРЬ!AP29=GRID!$B$3:$U$3),0))*GRID!$P$36*(1-GRID!$P$37),0))</f>
        <v>32550</v>
      </c>
      <c r="G278" s="57" t="s">
        <v>119</v>
      </c>
      <c r="H278" s="57" t="s">
        <v>119</v>
      </c>
      <c r="I278" s="8">
        <f t="array" ref="I278">IF($I$2="Тариф для жителей ЮФО",
INDEX(GRID!$B$4:$U$15,MATCH($I$7,GRID!$A$4:$A$15,0),MATCH(1,($U$2=GRID!$B$1:$U$1)*(КАЛЕНДАРЬ!AP29=GRID!$B$3:$U$3),0))*GRID!$P$36,
ROUNDUP(INDEX(GRID!$B$4:$U$15,MATCH($I$7,GRID!$A$4:$A$15,0),MATCH(1,($U$2=GRID!$B$1:$U$1)*(КАЛЕНДАРЬ!AP29=GRID!$B$3:$U$3),0))*GRID!$P$36*(1-GRID!$P$37),0))</f>
        <v>36921</v>
      </c>
      <c r="J278" s="8">
        <f t="array" ref="J278">IF($I$2="Тариф для жителей ЮФО",
INDEX(GRID!$B$18:$U$29,MATCH($I$7,GRID!$A$18:$A$29,0),MATCH(1,($U$2=GRID!$B$1:$U$1)*(КАЛЕНДАРЬ!AP29=GRID!$B$3:$U$3),0))*GRID!$P$36,
ROUNDUP(INDEX(GRID!$B$18:$U$29,MATCH($I$7,GRID!$A$18:$A$29,0),MATCH(1,($U$2=GRID!$B$1:$U$1)*(КАЛЕНДАРЬ!AP29=GRID!$B$3:$U$3),0))*GRID!$P$36*(1-GRID!$P$37),0))</f>
        <v>41571</v>
      </c>
      <c r="K278" s="57" t="s">
        <v>119</v>
      </c>
      <c r="L278" s="57" t="s">
        <v>119</v>
      </c>
      <c r="M278" s="8">
        <f t="array" ref="M278">IF($I$2="Тариф для жителей ЮФО",
INDEX(GRID!$B$4:$U$15,MATCH($M$7,GRID!$A$4:$A$15,0),MATCH(1,($U$2=GRID!$B$1:$U$1)*(КАЛЕНДАРЬ!AP29=GRID!$B$3:$U$3),0))*GRID!$P$36,
ROUNDUP(INDEX(GRID!$B$4:$U$15,MATCH($M$7,GRID!$A$4:$A$15,0),MATCH(1,($U$2=GRID!$B$1:$U$1)*(КАЛЕНДАРЬ!AP29=GRID!$B$3:$U$3),0))*GRID!$P$36*(1-GRID!$P$37),0))</f>
        <v>60636</v>
      </c>
      <c r="N278" s="8">
        <f t="array" ref="N278">IF($I$2="Тариф для жителей ЮФО",
INDEX(GRID!$B$18:$U$29,MATCH($M$7,GRID!$A$18:$A$29,0),MATCH(1,($U$2=GRID!$B$1:$U$1)*(КАЛЕНДАРЬ!AP29=GRID!$B$3:$U$3),0))*GRID!$P$36,
ROUNDUP(INDEX(GRID!$B$18:$U$29,MATCH($M$7,GRID!$A$18:$A$29,0),MATCH(1,($U$2=GRID!$B$1:$U$1)*(КАЛЕНДАРЬ!AP29=GRID!$B$3:$U$3),0))*GRID!$P$36*(1-GRID!$P$37),0))</f>
        <v>65286</v>
      </c>
      <c r="O278" s="57" t="s">
        <v>119</v>
      </c>
      <c r="P278" s="8">
        <f t="array" ref="P278">IF($I$2="Тариф для жителей ЮФО",
INDEX(GRID!$B$18:$U$29,MATCH($P$7,GRID!$A$18:$A$29,0),MATCH(1,($U$2=GRID!$B$1:$U$1)*(КАЛЕНДАРЬ!AP29=GRID!$B$3:$U$3),0))*GRID!$P$36,
ROUNDUP(INDEX(GRID!$B$18:$U$29,MATCH($P$7,GRID!$A$18:$A$29,0),MATCH(1,($U$2=GRID!$B$1:$U$1)*(КАЛЕНДАРЬ!AP29=GRID!$B$3:$U$3),0))*GRID!$P$36*(1-GRID!$P$37),0))</f>
        <v>129921</v>
      </c>
      <c r="Q278" s="57" t="s">
        <v>119</v>
      </c>
      <c r="R278" s="57" t="s">
        <v>119</v>
      </c>
      <c r="S278" s="57" t="s">
        <v>119</v>
      </c>
      <c r="T278" s="57" t="s">
        <v>119</v>
      </c>
    </row>
    <row r="279" spans="1:20">
      <c r="A279" s="148" t="s">
        <v>16</v>
      </c>
      <c r="B279" s="149">
        <v>27</v>
      </c>
      <c r="C279" s="8">
        <f t="array" ref="C279">IF($I$2="Тариф для жителей ЮФО",
INDEX(GRID!$B$4:$U$15,MATCH($C$7,GRID!$A$4:$A$15,0),MATCH(1,($U$2=GRID!$B$1:$U$1)*(КАЛЕНДАРЬ!AP30=GRID!$B$3:$U$3),0))*GRID!$P$36,
ROUNDUP(INDEX(GRID!$B$4:$U$15,MATCH($C$7,GRID!$A$4:$A$15,0),MATCH(1,($U$2=GRID!$B$1:$U$1)*(КАЛЕНДАРЬ!AP30=GRID!$B$3:$U$3),0))*GRID!$P$36*(1-GRID!$P$37),0))</f>
        <v>23250</v>
      </c>
      <c r="D279" s="8">
        <f t="array" ref="D279">IF($I$2="Тариф для жителей ЮФО",
INDEX(GRID!$B$18:$U$29,MATCH($C$7,GRID!$A$18:$A$29,0),MATCH(1,($U$2=GRID!$B$1:$U$1)*(КАЛЕНДАРЬ!AP30=GRID!$B$3:$U$3),0))*GRID!$P$36,
ROUNDUP(INDEX(GRID!$B$18:$U$29,MATCH($C$7,GRID!$A$18:$A$29,0),MATCH(1,($U$2=GRID!$B$1:$U$1)*(КАЛЕНДАРЬ!AP30=GRID!$B$3:$U$3),0))*GRID!$P$36*(1-GRID!$P$37),0))</f>
        <v>27900</v>
      </c>
      <c r="E279" s="8">
        <f t="array" ref="E279">IF($I$2="Тариф для жителей ЮФО",
INDEX(GRID!$B$4:$U$15,MATCH($E$7,GRID!$A$4:$A$15,0),MATCH(1,($U$2=GRID!$B$1:$U$1)*(КАЛЕНДАРЬ!AP30=GRID!$B$3:$U$3),0))*GRID!$P$36,
ROUNDUP(INDEX(GRID!$B$4:$U$15,MATCH($E$7,GRID!$A$4:$A$15,0),MATCH(1,($U$2=GRID!$B$1:$U$1)*(КАЛЕНДАРЬ!AP30=GRID!$B$3:$U$3),0))*GRID!$P$36*(1-GRID!$P$37),0))</f>
        <v>27900</v>
      </c>
      <c r="F279" s="8">
        <f t="array" ref="F279">IF($I$2="Тариф для жителей ЮФО",
INDEX(GRID!$B$18:$U$29,MATCH($E$7,GRID!$A$18:$A$29,0),MATCH(1,($U$2=GRID!$B$1:$U$1)*(КАЛЕНДАРЬ!AP30=GRID!$B$3:$U$3),0))*GRID!$P$36,
ROUNDUP(INDEX(GRID!$B$18:$U$29,MATCH($E$7,GRID!$A$18:$A$29,0),MATCH(1,($U$2=GRID!$B$1:$U$1)*(КАЛЕНДАРЬ!AP30=GRID!$B$3:$U$3),0))*GRID!$P$36*(1-GRID!$P$37),0))</f>
        <v>32550</v>
      </c>
      <c r="G279" s="57" t="s">
        <v>119</v>
      </c>
      <c r="H279" s="57" t="s">
        <v>119</v>
      </c>
      <c r="I279" s="8">
        <f t="array" ref="I279">IF($I$2="Тариф для жителей ЮФО",
INDEX(GRID!$B$4:$U$15,MATCH($I$7,GRID!$A$4:$A$15,0),MATCH(1,($U$2=GRID!$B$1:$U$1)*(КАЛЕНДАРЬ!AP30=GRID!$B$3:$U$3),0))*GRID!$P$36,
ROUNDUP(INDEX(GRID!$B$4:$U$15,MATCH($I$7,GRID!$A$4:$A$15,0),MATCH(1,($U$2=GRID!$B$1:$U$1)*(КАЛЕНДАРЬ!AP30=GRID!$B$3:$U$3),0))*GRID!$P$36*(1-GRID!$P$37),0))</f>
        <v>36921</v>
      </c>
      <c r="J279" s="8">
        <f t="array" ref="J279">IF($I$2="Тариф для жителей ЮФО",
INDEX(GRID!$B$18:$U$29,MATCH($I$7,GRID!$A$18:$A$29,0),MATCH(1,($U$2=GRID!$B$1:$U$1)*(КАЛЕНДАРЬ!AP30=GRID!$B$3:$U$3),0))*GRID!$P$36,
ROUNDUP(INDEX(GRID!$B$18:$U$29,MATCH($I$7,GRID!$A$18:$A$29,0),MATCH(1,($U$2=GRID!$B$1:$U$1)*(КАЛЕНДАРЬ!AP30=GRID!$B$3:$U$3),0))*GRID!$P$36*(1-GRID!$P$37),0))</f>
        <v>41571</v>
      </c>
      <c r="K279" s="57" t="s">
        <v>119</v>
      </c>
      <c r="L279" s="57" t="s">
        <v>119</v>
      </c>
      <c r="M279" s="8">
        <f t="array" ref="M279">IF($I$2="Тариф для жителей ЮФО",
INDEX(GRID!$B$4:$U$15,MATCH($M$7,GRID!$A$4:$A$15,0),MATCH(1,($U$2=GRID!$B$1:$U$1)*(КАЛЕНДАРЬ!AP30=GRID!$B$3:$U$3),0))*GRID!$P$36,
ROUNDUP(INDEX(GRID!$B$4:$U$15,MATCH($M$7,GRID!$A$4:$A$15,0),MATCH(1,($U$2=GRID!$B$1:$U$1)*(КАЛЕНДАРЬ!AP30=GRID!$B$3:$U$3),0))*GRID!$P$36*(1-GRID!$P$37),0))</f>
        <v>60636</v>
      </c>
      <c r="N279" s="8">
        <f t="array" ref="N279">IF($I$2="Тариф для жителей ЮФО",
INDEX(GRID!$B$18:$U$29,MATCH($M$7,GRID!$A$18:$A$29,0),MATCH(1,($U$2=GRID!$B$1:$U$1)*(КАЛЕНДАРЬ!AP30=GRID!$B$3:$U$3),0))*GRID!$P$36,
ROUNDUP(INDEX(GRID!$B$18:$U$29,MATCH($M$7,GRID!$A$18:$A$29,0),MATCH(1,($U$2=GRID!$B$1:$U$1)*(КАЛЕНДАРЬ!AP30=GRID!$B$3:$U$3),0))*GRID!$P$36*(1-GRID!$P$37),0))</f>
        <v>65286</v>
      </c>
      <c r="O279" s="57" t="s">
        <v>119</v>
      </c>
      <c r="P279" s="8">
        <f t="array" ref="P279">IF($I$2="Тариф для жителей ЮФО",
INDEX(GRID!$B$18:$U$29,MATCH($P$7,GRID!$A$18:$A$29,0),MATCH(1,($U$2=GRID!$B$1:$U$1)*(КАЛЕНДАРЬ!AP30=GRID!$B$3:$U$3),0))*GRID!$P$36,
ROUNDUP(INDEX(GRID!$B$18:$U$29,MATCH($P$7,GRID!$A$18:$A$29,0),MATCH(1,($U$2=GRID!$B$1:$U$1)*(КАЛЕНДАРЬ!AP30=GRID!$B$3:$U$3),0))*GRID!$P$36*(1-GRID!$P$37),0))</f>
        <v>129921</v>
      </c>
      <c r="Q279" s="57" t="s">
        <v>119</v>
      </c>
      <c r="R279" s="57" t="s">
        <v>119</v>
      </c>
      <c r="S279" s="57" t="s">
        <v>119</v>
      </c>
      <c r="T279" s="57" t="s">
        <v>119</v>
      </c>
    </row>
    <row r="280" spans="1:20">
      <c r="A280" s="148" t="s">
        <v>17</v>
      </c>
      <c r="B280" s="149">
        <v>28</v>
      </c>
      <c r="C280" s="8">
        <f t="array" ref="C280">IF($I$2="Тариф для жителей ЮФО",
INDEX(GRID!$B$4:$U$15,MATCH($C$7,GRID!$A$4:$A$15,0),MATCH(1,($U$2=GRID!$B$1:$U$1)*(КАЛЕНДАРЬ!AP31=GRID!$B$3:$U$3),0))*GRID!$P$36,
ROUNDUP(INDEX(GRID!$B$4:$U$15,MATCH($C$7,GRID!$A$4:$A$15,0),MATCH(1,($U$2=GRID!$B$1:$U$1)*(КАЛЕНДАРЬ!AP31=GRID!$B$3:$U$3),0))*GRID!$P$36*(1-GRID!$P$37),0))</f>
        <v>23250</v>
      </c>
      <c r="D280" s="8">
        <f t="array" ref="D280">IF($I$2="Тариф для жителей ЮФО",
INDEX(GRID!$B$18:$U$29,MATCH($C$7,GRID!$A$18:$A$29,0),MATCH(1,($U$2=GRID!$B$1:$U$1)*(КАЛЕНДАРЬ!AP31=GRID!$B$3:$U$3),0))*GRID!$P$36,
ROUNDUP(INDEX(GRID!$B$18:$U$29,MATCH($C$7,GRID!$A$18:$A$29,0),MATCH(1,($U$2=GRID!$B$1:$U$1)*(КАЛЕНДАРЬ!AP31=GRID!$B$3:$U$3),0))*GRID!$P$36*(1-GRID!$P$37),0))</f>
        <v>27900</v>
      </c>
      <c r="E280" s="8">
        <f t="array" ref="E280">IF($I$2="Тариф для жителей ЮФО",
INDEX(GRID!$B$4:$U$15,MATCH($E$7,GRID!$A$4:$A$15,0),MATCH(1,($U$2=GRID!$B$1:$U$1)*(КАЛЕНДАРЬ!AP31=GRID!$B$3:$U$3),0))*GRID!$P$36,
ROUNDUP(INDEX(GRID!$B$4:$U$15,MATCH($E$7,GRID!$A$4:$A$15,0),MATCH(1,($U$2=GRID!$B$1:$U$1)*(КАЛЕНДАРЬ!AP31=GRID!$B$3:$U$3),0))*GRID!$P$36*(1-GRID!$P$37),0))</f>
        <v>27900</v>
      </c>
      <c r="F280" s="8">
        <f t="array" ref="F280">IF($I$2="Тариф для жителей ЮФО",
INDEX(GRID!$B$18:$U$29,MATCH($E$7,GRID!$A$18:$A$29,0),MATCH(1,($U$2=GRID!$B$1:$U$1)*(КАЛЕНДАРЬ!AP31=GRID!$B$3:$U$3),0))*GRID!$P$36,
ROUNDUP(INDEX(GRID!$B$18:$U$29,MATCH($E$7,GRID!$A$18:$A$29,0),MATCH(1,($U$2=GRID!$B$1:$U$1)*(КАЛЕНДАРЬ!AP31=GRID!$B$3:$U$3),0))*GRID!$P$36*(1-GRID!$P$37),0))</f>
        <v>32550</v>
      </c>
      <c r="G280" s="57" t="s">
        <v>119</v>
      </c>
      <c r="H280" s="57" t="s">
        <v>119</v>
      </c>
      <c r="I280" s="8">
        <f t="array" ref="I280">IF($I$2="Тариф для жителей ЮФО",
INDEX(GRID!$B$4:$U$15,MATCH($I$7,GRID!$A$4:$A$15,0),MATCH(1,($U$2=GRID!$B$1:$U$1)*(КАЛЕНДАРЬ!AP31=GRID!$B$3:$U$3),0))*GRID!$P$36,
ROUNDUP(INDEX(GRID!$B$4:$U$15,MATCH($I$7,GRID!$A$4:$A$15,0),MATCH(1,($U$2=GRID!$B$1:$U$1)*(КАЛЕНДАРЬ!AP31=GRID!$B$3:$U$3),0))*GRID!$P$36*(1-GRID!$P$37),0))</f>
        <v>36921</v>
      </c>
      <c r="J280" s="8">
        <f t="array" ref="J280">IF($I$2="Тариф для жителей ЮФО",
INDEX(GRID!$B$18:$U$29,MATCH($I$7,GRID!$A$18:$A$29,0),MATCH(1,($U$2=GRID!$B$1:$U$1)*(КАЛЕНДАРЬ!AP31=GRID!$B$3:$U$3),0))*GRID!$P$36,
ROUNDUP(INDEX(GRID!$B$18:$U$29,MATCH($I$7,GRID!$A$18:$A$29,0),MATCH(1,($U$2=GRID!$B$1:$U$1)*(КАЛЕНДАРЬ!AP31=GRID!$B$3:$U$3),0))*GRID!$P$36*(1-GRID!$P$37),0))</f>
        <v>41571</v>
      </c>
      <c r="K280" s="57" t="s">
        <v>119</v>
      </c>
      <c r="L280" s="57" t="s">
        <v>119</v>
      </c>
      <c r="M280" s="8">
        <f t="array" ref="M280">IF($I$2="Тариф для жителей ЮФО",
INDEX(GRID!$B$4:$U$15,MATCH($M$7,GRID!$A$4:$A$15,0),MATCH(1,($U$2=GRID!$B$1:$U$1)*(КАЛЕНДАРЬ!AP31=GRID!$B$3:$U$3),0))*GRID!$P$36,
ROUNDUP(INDEX(GRID!$B$4:$U$15,MATCH($M$7,GRID!$A$4:$A$15,0),MATCH(1,($U$2=GRID!$B$1:$U$1)*(КАЛЕНДАРЬ!AP31=GRID!$B$3:$U$3),0))*GRID!$P$36*(1-GRID!$P$37),0))</f>
        <v>60636</v>
      </c>
      <c r="N280" s="8">
        <f t="array" ref="N280">IF($I$2="Тариф для жителей ЮФО",
INDEX(GRID!$B$18:$U$29,MATCH($M$7,GRID!$A$18:$A$29,0),MATCH(1,($U$2=GRID!$B$1:$U$1)*(КАЛЕНДАРЬ!AP31=GRID!$B$3:$U$3),0))*GRID!$P$36,
ROUNDUP(INDEX(GRID!$B$18:$U$29,MATCH($M$7,GRID!$A$18:$A$29,0),MATCH(1,($U$2=GRID!$B$1:$U$1)*(КАЛЕНДАРЬ!AP31=GRID!$B$3:$U$3),0))*GRID!$P$36*(1-GRID!$P$37),0))</f>
        <v>65286</v>
      </c>
      <c r="O280" s="57" t="s">
        <v>119</v>
      </c>
      <c r="P280" s="8">
        <f t="array" ref="P280">IF($I$2="Тариф для жителей ЮФО",
INDEX(GRID!$B$18:$U$29,MATCH($P$7,GRID!$A$18:$A$29,0),MATCH(1,($U$2=GRID!$B$1:$U$1)*(КАЛЕНДАРЬ!AP31=GRID!$B$3:$U$3),0))*GRID!$P$36,
ROUNDUP(INDEX(GRID!$B$18:$U$29,MATCH($P$7,GRID!$A$18:$A$29,0),MATCH(1,($U$2=GRID!$B$1:$U$1)*(КАЛЕНДАРЬ!AP31=GRID!$B$3:$U$3),0))*GRID!$P$36*(1-GRID!$P$37),0))</f>
        <v>129921</v>
      </c>
      <c r="Q280" s="57" t="s">
        <v>119</v>
      </c>
      <c r="R280" s="57" t="s">
        <v>119</v>
      </c>
      <c r="S280" s="57" t="s">
        <v>119</v>
      </c>
      <c r="T280" s="57" t="s">
        <v>119</v>
      </c>
    </row>
    <row r="281" spans="1:20" s="87" customFormat="1">
      <c r="A281" s="150"/>
      <c r="B281" s="151"/>
      <c r="C281" s="91"/>
      <c r="D281" s="91"/>
      <c r="E281" s="91"/>
      <c r="F281" s="91"/>
      <c r="G281" s="91"/>
      <c r="H281" s="91"/>
      <c r="I281" s="91"/>
      <c r="J281" s="91"/>
      <c r="K281" s="91"/>
      <c r="L281" s="91"/>
      <c r="M281" s="91"/>
      <c r="N281" s="91"/>
      <c r="O281" s="91"/>
      <c r="P281" s="91"/>
      <c r="Q281" s="91"/>
      <c r="R281" s="138"/>
      <c r="S281" s="138"/>
      <c r="T281" s="138"/>
    </row>
    <row r="282" spans="1:20" s="9" customFormat="1" ht="17.25" customHeight="1">
      <c r="A282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82" s="171"/>
      <c r="C282" s="171"/>
      <c r="D282" s="171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171"/>
      <c r="S282" s="171"/>
      <c r="T282" s="171"/>
    </row>
    <row r="283" spans="1:20">
      <c r="A283" s="172" t="s">
        <v>139</v>
      </c>
      <c r="B283" s="173"/>
      <c r="C283" s="173"/>
      <c r="D283" s="173"/>
      <c r="E283" s="173"/>
      <c r="F283" s="173"/>
      <c r="G283" s="173"/>
      <c r="H283" s="173"/>
      <c r="I283" s="173"/>
      <c r="J283" s="173"/>
      <c r="K283" s="173"/>
      <c r="L283" s="173"/>
      <c r="M283" s="173"/>
      <c r="N283" s="173"/>
      <c r="O283" s="173"/>
      <c r="P283" s="173"/>
      <c r="Q283" s="173"/>
      <c r="R283" s="173"/>
      <c r="S283" s="173"/>
      <c r="T283" s="173"/>
    </row>
    <row r="284" spans="1:20" ht="56.25" customHeight="1">
      <c r="A284" s="174" t="s">
        <v>8</v>
      </c>
      <c r="B284" s="175"/>
      <c r="C284" s="178" t="s">
        <v>101</v>
      </c>
      <c r="D284" s="179"/>
      <c r="E284" s="164" t="s">
        <v>93</v>
      </c>
      <c r="F284" s="165"/>
      <c r="G284" s="166" t="s">
        <v>94</v>
      </c>
      <c r="H284" s="166"/>
      <c r="I284" s="208" t="s">
        <v>95</v>
      </c>
      <c r="J284" s="208"/>
      <c r="K284" s="169" t="s">
        <v>96</v>
      </c>
      <c r="L284" s="169"/>
      <c r="M284" s="170" t="s">
        <v>97</v>
      </c>
      <c r="N284" s="170"/>
      <c r="O284" s="21" t="s">
        <v>71</v>
      </c>
      <c r="P284" s="22" t="s">
        <v>72</v>
      </c>
      <c r="Q284" s="23" t="s">
        <v>73</v>
      </c>
      <c r="R284" s="24" t="s">
        <v>74</v>
      </c>
      <c r="S284" s="25" t="s">
        <v>75</v>
      </c>
      <c r="T284" s="26" t="s">
        <v>76</v>
      </c>
    </row>
    <row r="285" spans="1:20">
      <c r="A285" s="176"/>
      <c r="B285" s="177"/>
      <c r="C285" s="27" t="s">
        <v>9</v>
      </c>
      <c r="D285" s="27" t="s">
        <v>10</v>
      </c>
      <c r="E285" s="27" t="s">
        <v>9</v>
      </c>
      <c r="F285" s="27" t="s">
        <v>10</v>
      </c>
      <c r="G285" s="27" t="s">
        <v>9</v>
      </c>
      <c r="H285" s="27" t="s">
        <v>10</v>
      </c>
      <c r="I285" s="27" t="s">
        <v>9</v>
      </c>
      <c r="J285" s="27" t="s">
        <v>10</v>
      </c>
      <c r="K285" s="27" t="s">
        <v>9</v>
      </c>
      <c r="L285" s="27" t="s">
        <v>10</v>
      </c>
      <c r="M285" s="27" t="s">
        <v>9</v>
      </c>
      <c r="N285" s="27" t="s">
        <v>10</v>
      </c>
      <c r="O285" s="27" t="s">
        <v>99</v>
      </c>
      <c r="P285" s="27" t="s">
        <v>100</v>
      </c>
      <c r="Q285" s="27" t="s">
        <v>100</v>
      </c>
      <c r="R285" s="27" t="s">
        <v>118</v>
      </c>
      <c r="S285" s="27" t="s">
        <v>118</v>
      </c>
      <c r="T285" s="27" t="s">
        <v>118</v>
      </c>
    </row>
    <row r="286" spans="1:20">
      <c r="A286" s="148" t="s">
        <v>11</v>
      </c>
      <c r="B286" s="149">
        <v>1</v>
      </c>
      <c r="C286" s="8">
        <f t="array" ref="C286">IF($I$2="Тариф для жителей ЮФО",
INDEX(GRID!$B$4:$U$15,MATCH($C$7,GRID!$A$4:$A$15,0),MATCH(1,($U$2=GRID!$B$1:$U$1)*(КАЛЕНДАРЬ!AS4=GRID!$B$3:$U$3),0))*GRID!$P$36,
ROUNDUP(INDEX(GRID!$B$4:$U$15,MATCH($C$7,GRID!$A$4:$A$15,0),MATCH(1,($U$2=GRID!$B$1:$U$1)*(КАЛЕНДАРЬ!AS4=GRID!$B$3:$U$3),0))*GRID!$P$36*(1-GRID!$P$37),0))</f>
        <v>25575.000000000004</v>
      </c>
      <c r="D286" s="8">
        <f t="array" ref="D286">IF($I$2="Тариф для жителей ЮФО",
INDEX(GRID!$B$18:$U$29,MATCH($C$7,GRID!$A$18:$A$29,0),MATCH(1,($U$2=GRID!$B$1:$U$1)*(КАЛЕНДАРЬ!AS4=GRID!$B$3:$U$3),0))*GRID!$P$36,
ROUNDUP(INDEX(GRID!$B$18:$U$29,MATCH($C$7,GRID!$A$18:$A$29,0),MATCH(1,($U$2=GRID!$B$1:$U$1)*(КАЛЕНДАРЬ!AS4=GRID!$B$3:$U$3),0))*GRID!$P$36*(1-GRID!$P$37),0))</f>
        <v>30225.000000000004</v>
      </c>
      <c r="E286" s="8">
        <f t="array" ref="E286">IF($I$2="Тариф для жителей ЮФО",
INDEX(GRID!$B$4:$U$15,MATCH($E$7,GRID!$A$4:$A$15,0),MATCH(1,($U$2=GRID!$B$1:$U$1)*(КАЛЕНДАРЬ!AS4=GRID!$B$3:$U$3),0))*GRID!$P$36,
ROUNDUP(INDEX(GRID!$B$4:$U$15,MATCH($E$7,GRID!$A$4:$A$15,0),MATCH(1,($U$2=GRID!$B$1:$U$1)*(КАЛЕНДАРЬ!AS4=GRID!$B$3:$U$3),0))*GRID!$P$36*(1-GRID!$P$37),0))</f>
        <v>30690</v>
      </c>
      <c r="F286" s="8">
        <f t="array" ref="F286">IF($I$2="Тариф для жителей ЮФО",
INDEX(GRID!$B$18:$U$29,MATCH($E$7,GRID!$A$18:$A$29,0),MATCH(1,($U$2=GRID!$B$1:$U$1)*(КАЛЕНДАРЬ!AS4=GRID!$B$3:$U$3),0))*GRID!$P$36,
ROUNDUP(INDEX(GRID!$B$18:$U$29,MATCH($E$7,GRID!$A$18:$A$29,0),MATCH(1,($U$2=GRID!$B$1:$U$1)*(КАЛЕНДАРЬ!AS4=GRID!$B$3:$U$3),0))*GRID!$P$36*(1-GRID!$P$37),0))</f>
        <v>35340</v>
      </c>
      <c r="G286" s="57" t="s">
        <v>119</v>
      </c>
      <c r="H286" s="57" t="s">
        <v>119</v>
      </c>
      <c r="I286" s="8">
        <f t="array" ref="I286">IF($I$2="Тариф для жителей ЮФО",
INDEX(GRID!$B$4:$U$15,MATCH($I$7,GRID!$A$4:$A$15,0),MATCH(1,($U$2=GRID!$B$1:$U$1)*(КАЛЕНДАРЬ!AS4=GRID!$B$3:$U$3),0))*GRID!$P$36,
ROUNDUP(INDEX(GRID!$B$4:$U$15,MATCH($I$7,GRID!$A$4:$A$15,0),MATCH(1,($U$2=GRID!$B$1:$U$1)*(КАЛЕНДАРЬ!AS4=GRID!$B$3:$U$3),0))*GRID!$P$36*(1-GRID!$P$37),0))</f>
        <v>40362</v>
      </c>
      <c r="J286" s="8">
        <f t="array" ref="J286">IF($I$2="Тариф для жителей ЮФО",
INDEX(GRID!$B$18:$U$29,MATCH($I$7,GRID!$A$18:$A$29,0),MATCH(1,($U$2=GRID!$B$1:$U$1)*(КАЛЕНДАРЬ!AS4=GRID!$B$3:$U$3),0))*GRID!$P$36,
ROUNDUP(INDEX(GRID!$B$18:$U$29,MATCH($I$7,GRID!$A$18:$A$29,0),MATCH(1,($U$2=GRID!$B$1:$U$1)*(КАЛЕНДАРЬ!AS4=GRID!$B$3:$U$3),0))*GRID!$P$36*(1-GRID!$P$37),0))</f>
        <v>45012</v>
      </c>
      <c r="K286" s="57" t="s">
        <v>119</v>
      </c>
      <c r="L286" s="57" t="s">
        <v>119</v>
      </c>
      <c r="M286" s="8">
        <f t="array" ref="M286">IF($I$2="Тариф для жителей ЮФО",
INDEX(GRID!$B$4:$U$15,MATCH($M$7,GRID!$A$4:$A$15,0),MATCH(1,($U$2=GRID!$B$1:$U$1)*(КАЛЕНДАРЬ!AS4=GRID!$B$3:$U$3),0))*GRID!$P$36,
ROUNDUP(INDEX(GRID!$B$4:$U$15,MATCH($M$7,GRID!$A$4:$A$15,0),MATCH(1,($U$2=GRID!$B$1:$U$1)*(КАЛЕНДАРЬ!AS4=GRID!$B$3:$U$3),0))*GRID!$P$36*(1-GRID!$P$37),0))</f>
        <v>64635</v>
      </c>
      <c r="N286" s="8">
        <f t="array" ref="N286">IF($I$2="Тариф для жителей ЮФО",
INDEX(GRID!$B$18:$U$29,MATCH($M$7,GRID!$A$18:$A$29,0),MATCH(1,($U$2=GRID!$B$1:$U$1)*(КАЛЕНДАРЬ!AS4=GRID!$B$3:$U$3),0))*GRID!$P$36,
ROUNDUP(INDEX(GRID!$B$18:$U$29,MATCH($M$7,GRID!$A$18:$A$29,0),MATCH(1,($U$2=GRID!$B$1:$U$1)*(КАЛЕНДАРЬ!AS4=GRID!$B$3:$U$3),0))*GRID!$P$36*(1-GRID!$P$37),0))</f>
        <v>69285</v>
      </c>
      <c r="O286" s="57" t="s">
        <v>119</v>
      </c>
      <c r="P286" s="8">
        <f t="array" ref="P286">IF($I$2="Тариф для жителей ЮФО",
INDEX(GRID!$B$18:$U$29,MATCH($P$7,GRID!$A$18:$A$29,0),MATCH(1,($U$2=GRID!$B$1:$U$1)*(КАЛЕНДАРЬ!AS4=GRID!$B$3:$U$3),0))*GRID!$P$36,
ROUNDUP(INDEX(GRID!$B$18:$U$29,MATCH($P$7,GRID!$A$18:$A$29,0),MATCH(1,($U$2=GRID!$B$1:$U$1)*(КАЛЕНДАРЬ!AS4=GRID!$B$3:$U$3),0))*GRID!$P$36*(1-GRID!$P$37),0))</f>
        <v>135222</v>
      </c>
      <c r="Q286" s="57" t="s">
        <v>119</v>
      </c>
      <c r="R286" s="57" t="s">
        <v>119</v>
      </c>
      <c r="S286" s="57" t="s">
        <v>119</v>
      </c>
      <c r="T286" s="57" t="s">
        <v>119</v>
      </c>
    </row>
    <row r="287" spans="1:20">
      <c r="A287" s="148" t="s">
        <v>12</v>
      </c>
      <c r="B287" s="149">
        <v>2</v>
      </c>
      <c r="C287" s="8">
        <f t="array" ref="C287">IF($I$2="Тариф для жителей ЮФО",
INDEX(GRID!$B$4:$U$15,MATCH($C$7,GRID!$A$4:$A$15,0),MATCH(1,($U$2=GRID!$B$1:$U$1)*(КАЛЕНДАРЬ!AS5=GRID!$B$3:$U$3),0))*GRID!$P$36,
ROUNDUP(INDEX(GRID!$B$4:$U$15,MATCH($C$7,GRID!$A$4:$A$15,0),MATCH(1,($U$2=GRID!$B$1:$U$1)*(КАЛЕНДАРЬ!AS5=GRID!$B$3:$U$3),0))*GRID!$P$36*(1-GRID!$P$37),0))</f>
        <v>25575.000000000004</v>
      </c>
      <c r="D287" s="8">
        <f t="array" ref="D287">IF($I$2="Тариф для жителей ЮФО",
INDEX(GRID!$B$18:$U$29,MATCH($C$7,GRID!$A$18:$A$29,0),MATCH(1,($U$2=GRID!$B$1:$U$1)*(КАЛЕНДАРЬ!AS5=GRID!$B$3:$U$3),0))*GRID!$P$36,
ROUNDUP(INDEX(GRID!$B$18:$U$29,MATCH($C$7,GRID!$A$18:$A$29,0),MATCH(1,($U$2=GRID!$B$1:$U$1)*(КАЛЕНДАРЬ!AS5=GRID!$B$3:$U$3),0))*GRID!$P$36*(1-GRID!$P$37),0))</f>
        <v>30225.000000000004</v>
      </c>
      <c r="E287" s="8">
        <f t="array" ref="E287">IF($I$2="Тариф для жителей ЮФО",
INDEX(GRID!$B$4:$U$15,MATCH($E$7,GRID!$A$4:$A$15,0),MATCH(1,($U$2=GRID!$B$1:$U$1)*(КАЛЕНДАРЬ!AS5=GRID!$B$3:$U$3),0))*GRID!$P$36,
ROUNDUP(INDEX(GRID!$B$4:$U$15,MATCH($E$7,GRID!$A$4:$A$15,0),MATCH(1,($U$2=GRID!$B$1:$U$1)*(КАЛЕНДАРЬ!AS5=GRID!$B$3:$U$3),0))*GRID!$P$36*(1-GRID!$P$37),0))</f>
        <v>30690</v>
      </c>
      <c r="F287" s="8">
        <f t="array" ref="F287">IF($I$2="Тариф для жителей ЮФО",
INDEX(GRID!$B$18:$U$29,MATCH($E$7,GRID!$A$18:$A$29,0),MATCH(1,($U$2=GRID!$B$1:$U$1)*(КАЛЕНДАРЬ!AS5=GRID!$B$3:$U$3),0))*GRID!$P$36,
ROUNDUP(INDEX(GRID!$B$18:$U$29,MATCH($E$7,GRID!$A$18:$A$29,0),MATCH(1,($U$2=GRID!$B$1:$U$1)*(КАЛЕНДАРЬ!AS5=GRID!$B$3:$U$3),0))*GRID!$P$36*(1-GRID!$P$37),0))</f>
        <v>35340</v>
      </c>
      <c r="G287" s="57" t="s">
        <v>119</v>
      </c>
      <c r="H287" s="57" t="s">
        <v>119</v>
      </c>
      <c r="I287" s="8">
        <f t="array" ref="I287">IF($I$2="Тариф для жителей ЮФО",
INDEX(GRID!$B$4:$U$15,MATCH($I$7,GRID!$A$4:$A$15,0),MATCH(1,($U$2=GRID!$B$1:$U$1)*(КАЛЕНДАРЬ!AS5=GRID!$B$3:$U$3),0))*GRID!$P$36,
ROUNDUP(INDEX(GRID!$B$4:$U$15,MATCH($I$7,GRID!$A$4:$A$15,0),MATCH(1,($U$2=GRID!$B$1:$U$1)*(КАЛЕНДАРЬ!AS5=GRID!$B$3:$U$3),0))*GRID!$P$36*(1-GRID!$P$37),0))</f>
        <v>40362</v>
      </c>
      <c r="J287" s="8">
        <f t="array" ref="J287">IF($I$2="Тариф для жителей ЮФО",
INDEX(GRID!$B$18:$U$29,MATCH($I$7,GRID!$A$18:$A$29,0),MATCH(1,($U$2=GRID!$B$1:$U$1)*(КАЛЕНДАРЬ!AS5=GRID!$B$3:$U$3),0))*GRID!$P$36,
ROUNDUP(INDEX(GRID!$B$18:$U$29,MATCH($I$7,GRID!$A$18:$A$29,0),MATCH(1,($U$2=GRID!$B$1:$U$1)*(КАЛЕНДАРЬ!AS5=GRID!$B$3:$U$3),0))*GRID!$P$36*(1-GRID!$P$37),0))</f>
        <v>45012</v>
      </c>
      <c r="K287" s="57" t="s">
        <v>119</v>
      </c>
      <c r="L287" s="57" t="s">
        <v>119</v>
      </c>
      <c r="M287" s="8">
        <f t="array" ref="M287">IF($I$2="Тариф для жителей ЮФО",
INDEX(GRID!$B$4:$U$15,MATCH($M$7,GRID!$A$4:$A$15,0),MATCH(1,($U$2=GRID!$B$1:$U$1)*(КАЛЕНДАРЬ!AS5=GRID!$B$3:$U$3),0))*GRID!$P$36,
ROUNDUP(INDEX(GRID!$B$4:$U$15,MATCH($M$7,GRID!$A$4:$A$15,0),MATCH(1,($U$2=GRID!$B$1:$U$1)*(КАЛЕНДАРЬ!AS5=GRID!$B$3:$U$3),0))*GRID!$P$36*(1-GRID!$P$37),0))</f>
        <v>64635</v>
      </c>
      <c r="N287" s="8">
        <f t="array" ref="N287">IF($I$2="Тариф для жителей ЮФО",
INDEX(GRID!$B$18:$U$29,MATCH($M$7,GRID!$A$18:$A$29,0),MATCH(1,($U$2=GRID!$B$1:$U$1)*(КАЛЕНДАРЬ!AS5=GRID!$B$3:$U$3),0))*GRID!$P$36,
ROUNDUP(INDEX(GRID!$B$18:$U$29,MATCH($M$7,GRID!$A$18:$A$29,0),MATCH(1,($U$2=GRID!$B$1:$U$1)*(КАЛЕНДАРЬ!AS5=GRID!$B$3:$U$3),0))*GRID!$P$36*(1-GRID!$P$37),0))</f>
        <v>69285</v>
      </c>
      <c r="O287" s="57" t="s">
        <v>119</v>
      </c>
      <c r="P287" s="8">
        <f t="array" ref="P287">IF($I$2="Тариф для жителей ЮФО",
INDEX(GRID!$B$18:$U$29,MATCH($P$7,GRID!$A$18:$A$29,0),MATCH(1,($U$2=GRID!$B$1:$U$1)*(КАЛЕНДАРЬ!AS5=GRID!$B$3:$U$3),0))*GRID!$P$36,
ROUNDUP(INDEX(GRID!$B$18:$U$29,MATCH($P$7,GRID!$A$18:$A$29,0),MATCH(1,($U$2=GRID!$B$1:$U$1)*(КАЛЕНДАРЬ!AS5=GRID!$B$3:$U$3),0))*GRID!$P$36*(1-GRID!$P$37),0))</f>
        <v>135222</v>
      </c>
      <c r="Q287" s="57" t="s">
        <v>119</v>
      </c>
      <c r="R287" s="57" t="s">
        <v>119</v>
      </c>
      <c r="S287" s="57" t="s">
        <v>119</v>
      </c>
      <c r="T287" s="57" t="s">
        <v>119</v>
      </c>
    </row>
    <row r="288" spans="1:20">
      <c r="A288" s="148" t="s">
        <v>13</v>
      </c>
      <c r="B288" s="149">
        <v>3</v>
      </c>
      <c r="C288" s="8">
        <f t="array" ref="C288">IF($I$2="Тариф для жителей ЮФО",
INDEX(GRID!$B$4:$U$15,MATCH($C$7,GRID!$A$4:$A$15,0),MATCH(1,($U$2=GRID!$B$1:$U$1)*(КАЛЕНДАРЬ!AS6=GRID!$B$3:$U$3),0))*GRID!$P$36,
ROUNDUP(INDEX(GRID!$B$4:$U$15,MATCH($C$7,GRID!$A$4:$A$15,0),MATCH(1,($U$2=GRID!$B$1:$U$1)*(КАЛЕНДАРЬ!AS6=GRID!$B$3:$U$3),0))*GRID!$P$36*(1-GRID!$P$37),0))</f>
        <v>25575.000000000004</v>
      </c>
      <c r="D288" s="8">
        <f t="array" ref="D288">IF($I$2="Тариф для жителей ЮФО",
INDEX(GRID!$B$18:$U$29,MATCH($C$7,GRID!$A$18:$A$29,0),MATCH(1,($U$2=GRID!$B$1:$U$1)*(КАЛЕНДАРЬ!AS6=GRID!$B$3:$U$3),0))*GRID!$P$36,
ROUNDUP(INDEX(GRID!$B$18:$U$29,MATCH($C$7,GRID!$A$18:$A$29,0),MATCH(1,($U$2=GRID!$B$1:$U$1)*(КАЛЕНДАРЬ!AS6=GRID!$B$3:$U$3),0))*GRID!$P$36*(1-GRID!$P$37),0))</f>
        <v>30225.000000000004</v>
      </c>
      <c r="E288" s="8">
        <f t="array" ref="E288">IF($I$2="Тариф для жителей ЮФО",
INDEX(GRID!$B$4:$U$15,MATCH($E$7,GRID!$A$4:$A$15,0),MATCH(1,($U$2=GRID!$B$1:$U$1)*(КАЛЕНДАРЬ!AS6=GRID!$B$3:$U$3),0))*GRID!$P$36,
ROUNDUP(INDEX(GRID!$B$4:$U$15,MATCH($E$7,GRID!$A$4:$A$15,0),MATCH(1,($U$2=GRID!$B$1:$U$1)*(КАЛЕНДАРЬ!AS6=GRID!$B$3:$U$3),0))*GRID!$P$36*(1-GRID!$P$37),0))</f>
        <v>30690</v>
      </c>
      <c r="F288" s="8">
        <f t="array" ref="F288">IF($I$2="Тариф для жителей ЮФО",
INDEX(GRID!$B$18:$U$29,MATCH($E$7,GRID!$A$18:$A$29,0),MATCH(1,($U$2=GRID!$B$1:$U$1)*(КАЛЕНДАРЬ!AS6=GRID!$B$3:$U$3),0))*GRID!$P$36,
ROUNDUP(INDEX(GRID!$B$18:$U$29,MATCH($E$7,GRID!$A$18:$A$29,0),MATCH(1,($U$2=GRID!$B$1:$U$1)*(КАЛЕНДАРЬ!AS6=GRID!$B$3:$U$3),0))*GRID!$P$36*(1-GRID!$P$37),0))</f>
        <v>35340</v>
      </c>
      <c r="G288" s="57" t="s">
        <v>119</v>
      </c>
      <c r="H288" s="57" t="s">
        <v>119</v>
      </c>
      <c r="I288" s="8">
        <f t="array" ref="I288">IF($I$2="Тариф для жителей ЮФО",
INDEX(GRID!$B$4:$U$15,MATCH($I$7,GRID!$A$4:$A$15,0),MATCH(1,($U$2=GRID!$B$1:$U$1)*(КАЛЕНДАРЬ!AS6=GRID!$B$3:$U$3),0))*GRID!$P$36,
ROUNDUP(INDEX(GRID!$B$4:$U$15,MATCH($I$7,GRID!$A$4:$A$15,0),MATCH(1,($U$2=GRID!$B$1:$U$1)*(КАЛЕНДАРЬ!AS6=GRID!$B$3:$U$3),0))*GRID!$P$36*(1-GRID!$P$37),0))</f>
        <v>40362</v>
      </c>
      <c r="J288" s="8">
        <f t="array" ref="J288">IF($I$2="Тариф для жителей ЮФО",
INDEX(GRID!$B$18:$U$29,MATCH($I$7,GRID!$A$18:$A$29,0),MATCH(1,($U$2=GRID!$B$1:$U$1)*(КАЛЕНДАРЬ!AS6=GRID!$B$3:$U$3),0))*GRID!$P$36,
ROUNDUP(INDEX(GRID!$B$18:$U$29,MATCH($I$7,GRID!$A$18:$A$29,0),MATCH(1,($U$2=GRID!$B$1:$U$1)*(КАЛЕНДАРЬ!AS6=GRID!$B$3:$U$3),0))*GRID!$P$36*(1-GRID!$P$37),0))</f>
        <v>45012</v>
      </c>
      <c r="K288" s="57" t="s">
        <v>119</v>
      </c>
      <c r="L288" s="57" t="s">
        <v>119</v>
      </c>
      <c r="M288" s="8">
        <f t="array" ref="M288">IF($I$2="Тариф для жителей ЮФО",
INDEX(GRID!$B$4:$U$15,MATCH($M$7,GRID!$A$4:$A$15,0),MATCH(1,($U$2=GRID!$B$1:$U$1)*(КАЛЕНДАРЬ!AS6=GRID!$B$3:$U$3),0))*GRID!$P$36,
ROUNDUP(INDEX(GRID!$B$4:$U$15,MATCH($M$7,GRID!$A$4:$A$15,0),MATCH(1,($U$2=GRID!$B$1:$U$1)*(КАЛЕНДАРЬ!AS6=GRID!$B$3:$U$3),0))*GRID!$P$36*(1-GRID!$P$37),0))</f>
        <v>64635</v>
      </c>
      <c r="N288" s="8">
        <f t="array" ref="N288">IF($I$2="Тариф для жителей ЮФО",
INDEX(GRID!$B$18:$U$29,MATCH($M$7,GRID!$A$18:$A$29,0),MATCH(1,($U$2=GRID!$B$1:$U$1)*(КАЛЕНДАРЬ!AS6=GRID!$B$3:$U$3),0))*GRID!$P$36,
ROUNDUP(INDEX(GRID!$B$18:$U$29,MATCH($M$7,GRID!$A$18:$A$29,0),MATCH(1,($U$2=GRID!$B$1:$U$1)*(КАЛЕНДАРЬ!AS6=GRID!$B$3:$U$3),0))*GRID!$P$36*(1-GRID!$P$37),0))</f>
        <v>69285</v>
      </c>
      <c r="O288" s="57" t="s">
        <v>119</v>
      </c>
      <c r="P288" s="8">
        <f t="array" ref="P288">IF($I$2="Тариф для жителей ЮФО",
INDEX(GRID!$B$18:$U$29,MATCH($P$7,GRID!$A$18:$A$29,0),MATCH(1,($U$2=GRID!$B$1:$U$1)*(КАЛЕНДАРЬ!AS6=GRID!$B$3:$U$3),0))*GRID!$P$36,
ROUNDUP(INDEX(GRID!$B$18:$U$29,MATCH($P$7,GRID!$A$18:$A$29,0),MATCH(1,($U$2=GRID!$B$1:$U$1)*(КАЛЕНДАРЬ!AS6=GRID!$B$3:$U$3),0))*GRID!$P$36*(1-GRID!$P$37),0))</f>
        <v>135222</v>
      </c>
      <c r="Q288" s="57" t="s">
        <v>119</v>
      </c>
      <c r="R288" s="57" t="s">
        <v>119</v>
      </c>
      <c r="S288" s="57" t="s">
        <v>119</v>
      </c>
      <c r="T288" s="57" t="s">
        <v>119</v>
      </c>
    </row>
    <row r="289" spans="1:20">
      <c r="A289" s="148" t="s">
        <v>14</v>
      </c>
      <c r="B289" s="149">
        <v>4</v>
      </c>
      <c r="C289" s="8">
        <f t="array" ref="C289">IF($I$2="Тариф для жителей ЮФО",
INDEX(GRID!$B$4:$U$15,MATCH($C$7,GRID!$A$4:$A$15,0),MATCH(1,($U$2=GRID!$B$1:$U$1)*(КАЛЕНДАРЬ!AS7=GRID!$B$3:$U$3),0))*GRID!$P$36,
ROUNDUP(INDEX(GRID!$B$4:$U$15,MATCH($C$7,GRID!$A$4:$A$15,0),MATCH(1,($U$2=GRID!$B$1:$U$1)*(КАЛЕНДАРЬ!AS7=GRID!$B$3:$U$3),0))*GRID!$P$36*(1-GRID!$P$37),0))</f>
        <v>25575.000000000004</v>
      </c>
      <c r="D289" s="8">
        <f t="array" ref="D289">IF($I$2="Тариф для жителей ЮФО",
INDEX(GRID!$B$18:$U$29,MATCH($C$7,GRID!$A$18:$A$29,0),MATCH(1,($U$2=GRID!$B$1:$U$1)*(КАЛЕНДАРЬ!AS7=GRID!$B$3:$U$3),0))*GRID!$P$36,
ROUNDUP(INDEX(GRID!$B$18:$U$29,MATCH($C$7,GRID!$A$18:$A$29,0),MATCH(1,($U$2=GRID!$B$1:$U$1)*(КАЛЕНДАРЬ!AS7=GRID!$B$3:$U$3),0))*GRID!$P$36*(1-GRID!$P$37),0))</f>
        <v>30225.000000000004</v>
      </c>
      <c r="E289" s="8">
        <f t="array" ref="E289">IF($I$2="Тариф для жителей ЮФО",
INDEX(GRID!$B$4:$U$15,MATCH($E$7,GRID!$A$4:$A$15,0),MATCH(1,($U$2=GRID!$B$1:$U$1)*(КАЛЕНДАРЬ!AS7=GRID!$B$3:$U$3),0))*GRID!$P$36,
ROUNDUP(INDEX(GRID!$B$4:$U$15,MATCH($E$7,GRID!$A$4:$A$15,0),MATCH(1,($U$2=GRID!$B$1:$U$1)*(КАЛЕНДАРЬ!AS7=GRID!$B$3:$U$3),0))*GRID!$P$36*(1-GRID!$P$37),0))</f>
        <v>30690</v>
      </c>
      <c r="F289" s="8">
        <f t="array" ref="F289">IF($I$2="Тариф для жителей ЮФО",
INDEX(GRID!$B$18:$U$29,MATCH($E$7,GRID!$A$18:$A$29,0),MATCH(1,($U$2=GRID!$B$1:$U$1)*(КАЛЕНДАРЬ!AS7=GRID!$B$3:$U$3),0))*GRID!$P$36,
ROUNDUP(INDEX(GRID!$B$18:$U$29,MATCH($E$7,GRID!$A$18:$A$29,0),MATCH(1,($U$2=GRID!$B$1:$U$1)*(КАЛЕНДАРЬ!AS7=GRID!$B$3:$U$3),0))*GRID!$P$36*(1-GRID!$P$37),0))</f>
        <v>35340</v>
      </c>
      <c r="G289" s="57" t="s">
        <v>119</v>
      </c>
      <c r="H289" s="57" t="s">
        <v>119</v>
      </c>
      <c r="I289" s="8">
        <f t="array" ref="I289">IF($I$2="Тариф для жителей ЮФО",
INDEX(GRID!$B$4:$U$15,MATCH($I$7,GRID!$A$4:$A$15,0),MATCH(1,($U$2=GRID!$B$1:$U$1)*(КАЛЕНДАРЬ!AS7=GRID!$B$3:$U$3),0))*GRID!$P$36,
ROUNDUP(INDEX(GRID!$B$4:$U$15,MATCH($I$7,GRID!$A$4:$A$15,0),MATCH(1,($U$2=GRID!$B$1:$U$1)*(КАЛЕНДАРЬ!AS7=GRID!$B$3:$U$3),0))*GRID!$P$36*(1-GRID!$P$37),0))</f>
        <v>40362</v>
      </c>
      <c r="J289" s="8">
        <f t="array" ref="J289">IF($I$2="Тариф для жителей ЮФО",
INDEX(GRID!$B$18:$U$29,MATCH($I$7,GRID!$A$18:$A$29,0),MATCH(1,($U$2=GRID!$B$1:$U$1)*(КАЛЕНДАРЬ!AS7=GRID!$B$3:$U$3),0))*GRID!$P$36,
ROUNDUP(INDEX(GRID!$B$18:$U$29,MATCH($I$7,GRID!$A$18:$A$29,0),MATCH(1,($U$2=GRID!$B$1:$U$1)*(КАЛЕНДАРЬ!AS7=GRID!$B$3:$U$3),0))*GRID!$P$36*(1-GRID!$P$37),0))</f>
        <v>45012</v>
      </c>
      <c r="K289" s="57" t="s">
        <v>119</v>
      </c>
      <c r="L289" s="57" t="s">
        <v>119</v>
      </c>
      <c r="M289" s="8">
        <f t="array" ref="M289">IF($I$2="Тариф для жителей ЮФО",
INDEX(GRID!$B$4:$U$15,MATCH($M$7,GRID!$A$4:$A$15,0),MATCH(1,($U$2=GRID!$B$1:$U$1)*(КАЛЕНДАРЬ!AS7=GRID!$B$3:$U$3),0))*GRID!$P$36,
ROUNDUP(INDEX(GRID!$B$4:$U$15,MATCH($M$7,GRID!$A$4:$A$15,0),MATCH(1,($U$2=GRID!$B$1:$U$1)*(КАЛЕНДАРЬ!AS7=GRID!$B$3:$U$3),0))*GRID!$P$36*(1-GRID!$P$37),0))</f>
        <v>64635</v>
      </c>
      <c r="N289" s="8">
        <f t="array" ref="N289">IF($I$2="Тариф для жителей ЮФО",
INDEX(GRID!$B$18:$U$29,MATCH($M$7,GRID!$A$18:$A$29,0),MATCH(1,($U$2=GRID!$B$1:$U$1)*(КАЛЕНДАРЬ!AS7=GRID!$B$3:$U$3),0))*GRID!$P$36,
ROUNDUP(INDEX(GRID!$B$18:$U$29,MATCH($M$7,GRID!$A$18:$A$29,0),MATCH(1,($U$2=GRID!$B$1:$U$1)*(КАЛЕНДАРЬ!AS7=GRID!$B$3:$U$3),0))*GRID!$P$36*(1-GRID!$P$37),0))</f>
        <v>69285</v>
      </c>
      <c r="O289" s="57" t="s">
        <v>119</v>
      </c>
      <c r="P289" s="8">
        <f t="array" ref="P289">IF($I$2="Тариф для жителей ЮФО",
INDEX(GRID!$B$18:$U$29,MATCH($P$7,GRID!$A$18:$A$29,0),MATCH(1,($U$2=GRID!$B$1:$U$1)*(КАЛЕНДАРЬ!AS7=GRID!$B$3:$U$3),0))*GRID!$P$36,
ROUNDUP(INDEX(GRID!$B$18:$U$29,MATCH($P$7,GRID!$A$18:$A$29,0),MATCH(1,($U$2=GRID!$B$1:$U$1)*(КАЛЕНДАРЬ!AS7=GRID!$B$3:$U$3),0))*GRID!$P$36*(1-GRID!$P$37),0))</f>
        <v>135222</v>
      </c>
      <c r="Q289" s="57" t="s">
        <v>119</v>
      </c>
      <c r="R289" s="57" t="s">
        <v>119</v>
      </c>
      <c r="S289" s="57" t="s">
        <v>119</v>
      </c>
      <c r="T289" s="57" t="s">
        <v>119</v>
      </c>
    </row>
    <row r="290" spans="1:20">
      <c r="A290" s="148" t="s">
        <v>15</v>
      </c>
      <c r="B290" s="149">
        <v>5</v>
      </c>
      <c r="C290" s="8">
        <f t="array" ref="C290">IF($I$2="Тариф для жителей ЮФО",
INDEX(GRID!$B$4:$U$15,MATCH($C$7,GRID!$A$4:$A$15,0),MATCH(1,($U$2=GRID!$B$1:$U$1)*(КАЛЕНДАРЬ!AS8=GRID!$B$3:$U$3),0))*GRID!$P$36,
ROUNDUP(INDEX(GRID!$B$4:$U$15,MATCH($C$7,GRID!$A$4:$A$15,0),MATCH(1,($U$2=GRID!$B$1:$U$1)*(КАЛЕНДАРЬ!AS8=GRID!$B$3:$U$3),0))*GRID!$P$36*(1-GRID!$P$37),0))</f>
        <v>25575.000000000004</v>
      </c>
      <c r="D290" s="8">
        <f t="array" ref="D290">IF($I$2="Тариф для жителей ЮФО",
INDEX(GRID!$B$18:$U$29,MATCH($C$7,GRID!$A$18:$A$29,0),MATCH(1,($U$2=GRID!$B$1:$U$1)*(КАЛЕНДАРЬ!AS8=GRID!$B$3:$U$3),0))*GRID!$P$36,
ROUNDUP(INDEX(GRID!$B$18:$U$29,MATCH($C$7,GRID!$A$18:$A$29,0),MATCH(1,($U$2=GRID!$B$1:$U$1)*(КАЛЕНДАРЬ!AS8=GRID!$B$3:$U$3),0))*GRID!$P$36*(1-GRID!$P$37),0))</f>
        <v>30225.000000000004</v>
      </c>
      <c r="E290" s="8">
        <f t="array" ref="E290">IF($I$2="Тариф для жителей ЮФО",
INDEX(GRID!$B$4:$U$15,MATCH($E$7,GRID!$A$4:$A$15,0),MATCH(1,($U$2=GRID!$B$1:$U$1)*(КАЛЕНДАРЬ!AS8=GRID!$B$3:$U$3),0))*GRID!$P$36,
ROUNDUP(INDEX(GRID!$B$4:$U$15,MATCH($E$7,GRID!$A$4:$A$15,0),MATCH(1,($U$2=GRID!$B$1:$U$1)*(КАЛЕНДАРЬ!AS8=GRID!$B$3:$U$3),0))*GRID!$P$36*(1-GRID!$P$37),0))</f>
        <v>30690</v>
      </c>
      <c r="F290" s="8">
        <f t="array" ref="F290">IF($I$2="Тариф для жителей ЮФО",
INDEX(GRID!$B$18:$U$29,MATCH($E$7,GRID!$A$18:$A$29,0),MATCH(1,($U$2=GRID!$B$1:$U$1)*(КАЛЕНДАРЬ!AS8=GRID!$B$3:$U$3),0))*GRID!$P$36,
ROUNDUP(INDEX(GRID!$B$18:$U$29,MATCH($E$7,GRID!$A$18:$A$29,0),MATCH(1,($U$2=GRID!$B$1:$U$1)*(КАЛЕНДАРЬ!AS8=GRID!$B$3:$U$3),0))*GRID!$P$36*(1-GRID!$P$37),0))</f>
        <v>35340</v>
      </c>
      <c r="G290" s="57" t="s">
        <v>119</v>
      </c>
      <c r="H290" s="57" t="s">
        <v>119</v>
      </c>
      <c r="I290" s="8">
        <f t="array" ref="I290">IF($I$2="Тариф для жителей ЮФО",
INDEX(GRID!$B$4:$U$15,MATCH($I$7,GRID!$A$4:$A$15,0),MATCH(1,($U$2=GRID!$B$1:$U$1)*(КАЛЕНДАРЬ!AS8=GRID!$B$3:$U$3),0))*GRID!$P$36,
ROUNDUP(INDEX(GRID!$B$4:$U$15,MATCH($I$7,GRID!$A$4:$A$15,0),MATCH(1,($U$2=GRID!$B$1:$U$1)*(КАЛЕНДАРЬ!AS8=GRID!$B$3:$U$3),0))*GRID!$P$36*(1-GRID!$P$37),0))</f>
        <v>40362</v>
      </c>
      <c r="J290" s="8">
        <f t="array" ref="J290">IF($I$2="Тариф для жителей ЮФО",
INDEX(GRID!$B$18:$U$29,MATCH($I$7,GRID!$A$18:$A$29,0),MATCH(1,($U$2=GRID!$B$1:$U$1)*(КАЛЕНДАРЬ!AS8=GRID!$B$3:$U$3),0))*GRID!$P$36,
ROUNDUP(INDEX(GRID!$B$18:$U$29,MATCH($I$7,GRID!$A$18:$A$29,0),MATCH(1,($U$2=GRID!$B$1:$U$1)*(КАЛЕНДАРЬ!AS8=GRID!$B$3:$U$3),0))*GRID!$P$36*(1-GRID!$P$37),0))</f>
        <v>45012</v>
      </c>
      <c r="K290" s="57" t="s">
        <v>119</v>
      </c>
      <c r="L290" s="57" t="s">
        <v>119</v>
      </c>
      <c r="M290" s="8">
        <f t="array" ref="M290">IF($I$2="Тариф для жителей ЮФО",
INDEX(GRID!$B$4:$U$15,MATCH($M$7,GRID!$A$4:$A$15,0),MATCH(1,($U$2=GRID!$B$1:$U$1)*(КАЛЕНДАРЬ!AS8=GRID!$B$3:$U$3),0))*GRID!$P$36,
ROUNDUP(INDEX(GRID!$B$4:$U$15,MATCH($M$7,GRID!$A$4:$A$15,0),MATCH(1,($U$2=GRID!$B$1:$U$1)*(КАЛЕНДАРЬ!AS8=GRID!$B$3:$U$3),0))*GRID!$P$36*(1-GRID!$P$37),0))</f>
        <v>64635</v>
      </c>
      <c r="N290" s="8">
        <f t="array" ref="N290">IF($I$2="Тариф для жителей ЮФО",
INDEX(GRID!$B$18:$U$29,MATCH($M$7,GRID!$A$18:$A$29,0),MATCH(1,($U$2=GRID!$B$1:$U$1)*(КАЛЕНДАРЬ!AS8=GRID!$B$3:$U$3),0))*GRID!$P$36,
ROUNDUP(INDEX(GRID!$B$18:$U$29,MATCH($M$7,GRID!$A$18:$A$29,0),MATCH(1,($U$2=GRID!$B$1:$U$1)*(КАЛЕНДАРЬ!AS8=GRID!$B$3:$U$3),0))*GRID!$P$36*(1-GRID!$P$37),0))</f>
        <v>69285</v>
      </c>
      <c r="O290" s="57" t="s">
        <v>119</v>
      </c>
      <c r="P290" s="8">
        <f t="array" ref="P290">IF($I$2="Тариф для жителей ЮФО",
INDEX(GRID!$B$18:$U$29,MATCH($P$7,GRID!$A$18:$A$29,0),MATCH(1,($U$2=GRID!$B$1:$U$1)*(КАЛЕНДАРЬ!AS8=GRID!$B$3:$U$3),0))*GRID!$P$36,
ROUNDUP(INDEX(GRID!$B$18:$U$29,MATCH($P$7,GRID!$A$18:$A$29,0),MATCH(1,($U$2=GRID!$B$1:$U$1)*(КАЛЕНДАРЬ!AS8=GRID!$B$3:$U$3),0))*GRID!$P$36*(1-GRID!$P$37),0))</f>
        <v>135222</v>
      </c>
      <c r="Q290" s="57" t="s">
        <v>119</v>
      </c>
      <c r="R290" s="57" t="s">
        <v>119</v>
      </c>
      <c r="S290" s="57" t="s">
        <v>119</v>
      </c>
      <c r="T290" s="57" t="s">
        <v>119</v>
      </c>
    </row>
    <row r="291" spans="1:20">
      <c r="A291" s="148" t="s">
        <v>16</v>
      </c>
      <c r="B291" s="149">
        <v>6</v>
      </c>
      <c r="C291" s="8">
        <f t="array" ref="C291">IF($I$2="Тариф для жителей ЮФО",
INDEX(GRID!$B$4:$U$15,MATCH($C$7,GRID!$A$4:$A$15,0),MATCH(1,($U$2=GRID!$B$1:$U$1)*(КАЛЕНДАРЬ!AS9=GRID!$B$3:$U$3),0))*GRID!$P$36,
ROUNDUP(INDEX(GRID!$B$4:$U$15,MATCH($C$7,GRID!$A$4:$A$15,0),MATCH(1,($U$2=GRID!$B$1:$U$1)*(КАЛЕНДАРЬ!AS9=GRID!$B$3:$U$3),0))*GRID!$P$36*(1-GRID!$P$37),0))</f>
        <v>33945</v>
      </c>
      <c r="D291" s="8">
        <f t="array" ref="D291">IF($I$2="Тариф для жителей ЮФО",
INDEX(GRID!$B$18:$U$29,MATCH($C$7,GRID!$A$18:$A$29,0),MATCH(1,($U$2=GRID!$B$1:$U$1)*(КАЛЕНДАРЬ!AS9=GRID!$B$3:$U$3),0))*GRID!$P$36,
ROUNDUP(INDEX(GRID!$B$18:$U$29,MATCH($C$7,GRID!$A$18:$A$29,0),MATCH(1,($U$2=GRID!$B$1:$U$1)*(КАЛЕНДАРЬ!AS9=GRID!$B$3:$U$3),0))*GRID!$P$36*(1-GRID!$P$37),0))</f>
        <v>38595</v>
      </c>
      <c r="E291" s="8">
        <f t="array" ref="E291">IF($I$2="Тариф для жителей ЮФО",
INDEX(GRID!$B$4:$U$15,MATCH($E$7,GRID!$A$4:$A$15,0),MATCH(1,($U$2=GRID!$B$1:$U$1)*(КАЛЕНДАРЬ!AS9=GRID!$B$3:$U$3),0))*GRID!$P$36,
ROUNDUP(INDEX(GRID!$B$4:$U$15,MATCH($E$7,GRID!$A$4:$A$15,0),MATCH(1,($U$2=GRID!$B$1:$U$1)*(КАЛЕНДАРЬ!AS9=GRID!$B$3:$U$3),0))*GRID!$P$36*(1-GRID!$P$37),0))</f>
        <v>40641</v>
      </c>
      <c r="F291" s="8">
        <f t="array" ref="F291">IF($I$2="Тариф для жителей ЮФО",
INDEX(GRID!$B$18:$U$29,MATCH($E$7,GRID!$A$18:$A$29,0),MATCH(1,($U$2=GRID!$B$1:$U$1)*(КАЛЕНДАРЬ!AS9=GRID!$B$3:$U$3),0))*GRID!$P$36,
ROUNDUP(INDEX(GRID!$B$18:$U$29,MATCH($E$7,GRID!$A$18:$A$29,0),MATCH(1,($U$2=GRID!$B$1:$U$1)*(КАЛЕНДАРЬ!AS9=GRID!$B$3:$U$3),0))*GRID!$P$36*(1-GRID!$P$37),0))</f>
        <v>45291</v>
      </c>
      <c r="G291" s="57" t="s">
        <v>119</v>
      </c>
      <c r="H291" s="57" t="s">
        <v>119</v>
      </c>
      <c r="I291" s="8">
        <f t="array" ref="I291">IF($I$2="Тариф для жителей ЮФО",
INDEX(GRID!$B$4:$U$15,MATCH($I$7,GRID!$A$4:$A$15,0),MATCH(1,($U$2=GRID!$B$1:$U$1)*(КАЛЕНДАРЬ!AS9=GRID!$B$3:$U$3),0))*GRID!$P$36,
ROUNDUP(INDEX(GRID!$B$4:$U$15,MATCH($I$7,GRID!$A$4:$A$15,0),MATCH(1,($U$2=GRID!$B$1:$U$1)*(КАЛЕНДАРЬ!AS9=GRID!$B$3:$U$3),0))*GRID!$P$36*(1-GRID!$P$37),0))</f>
        <v>52266</v>
      </c>
      <c r="J291" s="8">
        <f t="array" ref="J291">IF($I$2="Тариф для жителей ЮФО",
INDEX(GRID!$B$18:$U$29,MATCH($I$7,GRID!$A$18:$A$29,0),MATCH(1,($U$2=GRID!$B$1:$U$1)*(КАЛЕНДАРЬ!AS9=GRID!$B$3:$U$3),0))*GRID!$P$36,
ROUNDUP(INDEX(GRID!$B$18:$U$29,MATCH($I$7,GRID!$A$18:$A$29,0),MATCH(1,($U$2=GRID!$B$1:$U$1)*(КАЛЕНДАРЬ!AS9=GRID!$B$3:$U$3),0))*GRID!$P$36*(1-GRID!$P$37),0))</f>
        <v>56916</v>
      </c>
      <c r="K291" s="57" t="s">
        <v>119</v>
      </c>
      <c r="L291" s="57" t="s">
        <v>119</v>
      </c>
      <c r="M291" s="8">
        <f t="array" ref="M291">IF($I$2="Тариф для жителей ЮФО",
INDEX(GRID!$B$4:$U$15,MATCH($M$7,GRID!$A$4:$A$15,0),MATCH(1,($U$2=GRID!$B$1:$U$1)*(КАЛЕНДАРЬ!AS9=GRID!$B$3:$U$3),0))*GRID!$P$36,
ROUNDUP(INDEX(GRID!$B$4:$U$15,MATCH($M$7,GRID!$A$4:$A$15,0),MATCH(1,($U$2=GRID!$B$1:$U$1)*(КАЛЕНДАРЬ!AS9=GRID!$B$3:$U$3),0))*GRID!$P$36*(1-GRID!$P$37),0))</f>
        <v>78399</v>
      </c>
      <c r="N291" s="8">
        <f t="array" ref="N291">IF($I$2="Тариф для жителей ЮФО",
INDEX(GRID!$B$18:$U$29,MATCH($M$7,GRID!$A$18:$A$29,0),MATCH(1,($U$2=GRID!$B$1:$U$1)*(КАЛЕНДАРЬ!AS9=GRID!$B$3:$U$3),0))*GRID!$P$36,
ROUNDUP(INDEX(GRID!$B$18:$U$29,MATCH($M$7,GRID!$A$18:$A$29,0),MATCH(1,($U$2=GRID!$B$1:$U$1)*(КАЛЕНДАРЬ!AS9=GRID!$B$3:$U$3),0))*GRID!$P$36*(1-GRID!$P$37),0))</f>
        <v>83049</v>
      </c>
      <c r="O291" s="57" t="s">
        <v>119</v>
      </c>
      <c r="P291" s="8">
        <f t="array" ref="P291">IF($I$2="Тариф для жителей ЮФО",
INDEX(GRID!$B$18:$U$29,MATCH($P$7,GRID!$A$18:$A$29,0),MATCH(1,($U$2=GRID!$B$1:$U$1)*(КАЛЕНДАРЬ!AS9=GRID!$B$3:$U$3),0))*GRID!$P$36,
ROUNDUP(INDEX(GRID!$B$18:$U$29,MATCH($P$7,GRID!$A$18:$A$29,0),MATCH(1,($U$2=GRID!$B$1:$U$1)*(КАЛЕНДАРЬ!AS9=GRID!$B$3:$U$3),0))*GRID!$P$36*(1-GRID!$P$37),0))</f>
        <v>153636</v>
      </c>
      <c r="Q291" s="57" t="s">
        <v>119</v>
      </c>
      <c r="R291" s="57" t="s">
        <v>119</v>
      </c>
      <c r="S291" s="57" t="s">
        <v>119</v>
      </c>
      <c r="T291" s="57" t="s">
        <v>119</v>
      </c>
    </row>
    <row r="292" spans="1:20">
      <c r="A292" s="148" t="s">
        <v>17</v>
      </c>
      <c r="B292" s="149">
        <v>7</v>
      </c>
      <c r="C292" s="8">
        <f t="array" ref="C292">IF($I$2="Тариф для жителей ЮФО",
INDEX(GRID!$B$4:$U$15,MATCH($C$7,GRID!$A$4:$A$15,0),MATCH(1,($U$2=GRID!$B$1:$U$1)*(КАЛЕНДАРЬ!AS10=GRID!$B$3:$U$3),0))*GRID!$P$36,
ROUNDUP(INDEX(GRID!$B$4:$U$15,MATCH($C$7,GRID!$A$4:$A$15,0),MATCH(1,($U$2=GRID!$B$1:$U$1)*(КАЛЕНДАРЬ!AS10=GRID!$B$3:$U$3),0))*GRID!$P$36*(1-GRID!$P$37),0))</f>
        <v>33945</v>
      </c>
      <c r="D292" s="8">
        <f t="array" ref="D292">IF($I$2="Тариф для жителей ЮФО",
INDEX(GRID!$B$18:$U$29,MATCH($C$7,GRID!$A$18:$A$29,0),MATCH(1,($U$2=GRID!$B$1:$U$1)*(КАЛЕНДАРЬ!AS10=GRID!$B$3:$U$3),0))*GRID!$P$36,
ROUNDUP(INDEX(GRID!$B$18:$U$29,MATCH($C$7,GRID!$A$18:$A$29,0),MATCH(1,($U$2=GRID!$B$1:$U$1)*(КАЛЕНДАРЬ!AS10=GRID!$B$3:$U$3),0))*GRID!$P$36*(1-GRID!$P$37),0))</f>
        <v>38595</v>
      </c>
      <c r="E292" s="8">
        <f t="array" ref="E292">IF($I$2="Тариф для жителей ЮФО",
INDEX(GRID!$B$4:$U$15,MATCH($E$7,GRID!$A$4:$A$15,0),MATCH(1,($U$2=GRID!$B$1:$U$1)*(КАЛЕНДАРЬ!AS10=GRID!$B$3:$U$3),0))*GRID!$P$36,
ROUNDUP(INDEX(GRID!$B$4:$U$15,MATCH($E$7,GRID!$A$4:$A$15,0),MATCH(1,($U$2=GRID!$B$1:$U$1)*(КАЛЕНДАРЬ!AS10=GRID!$B$3:$U$3),0))*GRID!$P$36*(1-GRID!$P$37),0))</f>
        <v>40641</v>
      </c>
      <c r="F292" s="8">
        <f t="array" ref="F292">IF($I$2="Тариф для жителей ЮФО",
INDEX(GRID!$B$18:$U$29,MATCH($E$7,GRID!$A$18:$A$29,0),MATCH(1,($U$2=GRID!$B$1:$U$1)*(КАЛЕНДАРЬ!AS10=GRID!$B$3:$U$3),0))*GRID!$P$36,
ROUNDUP(INDEX(GRID!$B$18:$U$29,MATCH($E$7,GRID!$A$18:$A$29,0),MATCH(1,($U$2=GRID!$B$1:$U$1)*(КАЛЕНДАРЬ!AS10=GRID!$B$3:$U$3),0))*GRID!$P$36*(1-GRID!$P$37),0))</f>
        <v>45291</v>
      </c>
      <c r="G292" s="57" t="s">
        <v>119</v>
      </c>
      <c r="H292" s="57" t="s">
        <v>119</v>
      </c>
      <c r="I292" s="8">
        <f t="array" ref="I292">IF($I$2="Тариф для жителей ЮФО",
INDEX(GRID!$B$4:$U$15,MATCH($I$7,GRID!$A$4:$A$15,0),MATCH(1,($U$2=GRID!$B$1:$U$1)*(КАЛЕНДАРЬ!AS10=GRID!$B$3:$U$3),0))*GRID!$P$36,
ROUNDUP(INDEX(GRID!$B$4:$U$15,MATCH($I$7,GRID!$A$4:$A$15,0),MATCH(1,($U$2=GRID!$B$1:$U$1)*(КАЛЕНДАРЬ!AS10=GRID!$B$3:$U$3),0))*GRID!$P$36*(1-GRID!$P$37),0))</f>
        <v>52266</v>
      </c>
      <c r="J292" s="8">
        <f t="array" ref="J292">IF($I$2="Тариф для жителей ЮФО",
INDEX(GRID!$B$18:$U$29,MATCH($I$7,GRID!$A$18:$A$29,0),MATCH(1,($U$2=GRID!$B$1:$U$1)*(КАЛЕНДАРЬ!AS10=GRID!$B$3:$U$3),0))*GRID!$P$36,
ROUNDUP(INDEX(GRID!$B$18:$U$29,MATCH($I$7,GRID!$A$18:$A$29,0),MATCH(1,($U$2=GRID!$B$1:$U$1)*(КАЛЕНДАРЬ!AS10=GRID!$B$3:$U$3),0))*GRID!$P$36*(1-GRID!$P$37),0))</f>
        <v>56916</v>
      </c>
      <c r="K292" s="57" t="s">
        <v>119</v>
      </c>
      <c r="L292" s="57" t="s">
        <v>119</v>
      </c>
      <c r="M292" s="8">
        <f t="array" ref="M292">IF($I$2="Тариф для жителей ЮФО",
INDEX(GRID!$B$4:$U$15,MATCH($M$7,GRID!$A$4:$A$15,0),MATCH(1,($U$2=GRID!$B$1:$U$1)*(КАЛЕНДАРЬ!AS10=GRID!$B$3:$U$3),0))*GRID!$P$36,
ROUNDUP(INDEX(GRID!$B$4:$U$15,MATCH($M$7,GRID!$A$4:$A$15,0),MATCH(1,($U$2=GRID!$B$1:$U$1)*(КАЛЕНДАРЬ!AS10=GRID!$B$3:$U$3),0))*GRID!$P$36*(1-GRID!$P$37),0))</f>
        <v>78399</v>
      </c>
      <c r="N292" s="8">
        <f t="array" ref="N292">IF($I$2="Тариф для жителей ЮФО",
INDEX(GRID!$B$18:$U$29,MATCH($M$7,GRID!$A$18:$A$29,0),MATCH(1,($U$2=GRID!$B$1:$U$1)*(КАЛЕНДАРЬ!AS10=GRID!$B$3:$U$3),0))*GRID!$P$36,
ROUNDUP(INDEX(GRID!$B$18:$U$29,MATCH($M$7,GRID!$A$18:$A$29,0),MATCH(1,($U$2=GRID!$B$1:$U$1)*(КАЛЕНДАРЬ!AS10=GRID!$B$3:$U$3),0))*GRID!$P$36*(1-GRID!$P$37),0))</f>
        <v>83049</v>
      </c>
      <c r="O292" s="57" t="s">
        <v>119</v>
      </c>
      <c r="P292" s="8">
        <f t="array" ref="P292">IF($I$2="Тариф для жителей ЮФО",
INDEX(GRID!$B$18:$U$29,MATCH($P$7,GRID!$A$18:$A$29,0),MATCH(1,($U$2=GRID!$B$1:$U$1)*(КАЛЕНДАРЬ!AS10=GRID!$B$3:$U$3),0))*GRID!$P$36,
ROUNDUP(INDEX(GRID!$B$18:$U$29,MATCH($P$7,GRID!$A$18:$A$29,0),MATCH(1,($U$2=GRID!$B$1:$U$1)*(КАЛЕНДАРЬ!AS10=GRID!$B$3:$U$3),0))*GRID!$P$36*(1-GRID!$P$37),0))</f>
        <v>153636</v>
      </c>
      <c r="Q292" s="57" t="s">
        <v>119</v>
      </c>
      <c r="R292" s="57" t="s">
        <v>119</v>
      </c>
      <c r="S292" s="57" t="s">
        <v>119</v>
      </c>
      <c r="T292" s="57" t="s">
        <v>119</v>
      </c>
    </row>
    <row r="293" spans="1:20">
      <c r="A293" s="148" t="s">
        <v>11</v>
      </c>
      <c r="B293" s="149">
        <v>8</v>
      </c>
      <c r="C293" s="8">
        <f t="array" ref="C293">IF($I$2="Тариф для жителей ЮФО",
INDEX(GRID!$B$4:$U$15,MATCH($C$7,GRID!$A$4:$A$15,0),MATCH(1,($U$2=GRID!$B$1:$U$1)*(КАЛЕНДАРЬ!AS11=GRID!$B$3:$U$3),0))*GRID!$P$36,
ROUNDUP(INDEX(GRID!$B$4:$U$15,MATCH($C$7,GRID!$A$4:$A$15,0),MATCH(1,($U$2=GRID!$B$1:$U$1)*(КАЛЕНДАРЬ!AS11=GRID!$B$3:$U$3),0))*GRID!$P$36*(1-GRID!$P$37),0))</f>
        <v>33945</v>
      </c>
      <c r="D293" s="8">
        <f t="array" ref="D293">IF($I$2="Тариф для жителей ЮФО",
INDEX(GRID!$B$18:$U$29,MATCH($C$7,GRID!$A$18:$A$29,0),MATCH(1,($U$2=GRID!$B$1:$U$1)*(КАЛЕНДАРЬ!AS11=GRID!$B$3:$U$3),0))*GRID!$P$36,
ROUNDUP(INDEX(GRID!$B$18:$U$29,MATCH($C$7,GRID!$A$18:$A$29,0),MATCH(1,($U$2=GRID!$B$1:$U$1)*(КАЛЕНДАРЬ!AS11=GRID!$B$3:$U$3),0))*GRID!$P$36*(1-GRID!$P$37),0))</f>
        <v>38595</v>
      </c>
      <c r="E293" s="8">
        <f t="array" ref="E293">IF($I$2="Тариф для жителей ЮФО",
INDEX(GRID!$B$4:$U$15,MATCH($E$7,GRID!$A$4:$A$15,0),MATCH(1,($U$2=GRID!$B$1:$U$1)*(КАЛЕНДАРЬ!AS11=GRID!$B$3:$U$3),0))*GRID!$P$36,
ROUNDUP(INDEX(GRID!$B$4:$U$15,MATCH($E$7,GRID!$A$4:$A$15,0),MATCH(1,($U$2=GRID!$B$1:$U$1)*(КАЛЕНДАРЬ!AS11=GRID!$B$3:$U$3),0))*GRID!$P$36*(1-GRID!$P$37),0))</f>
        <v>40641</v>
      </c>
      <c r="F293" s="8">
        <f t="array" ref="F293">IF($I$2="Тариф для жителей ЮФО",
INDEX(GRID!$B$18:$U$29,MATCH($E$7,GRID!$A$18:$A$29,0),MATCH(1,($U$2=GRID!$B$1:$U$1)*(КАЛЕНДАРЬ!AS11=GRID!$B$3:$U$3),0))*GRID!$P$36,
ROUNDUP(INDEX(GRID!$B$18:$U$29,MATCH($E$7,GRID!$A$18:$A$29,0),MATCH(1,($U$2=GRID!$B$1:$U$1)*(КАЛЕНДАРЬ!AS11=GRID!$B$3:$U$3),0))*GRID!$P$36*(1-GRID!$P$37),0))</f>
        <v>45291</v>
      </c>
      <c r="G293" s="57" t="s">
        <v>119</v>
      </c>
      <c r="H293" s="57" t="s">
        <v>119</v>
      </c>
      <c r="I293" s="8">
        <f t="array" ref="I293">IF($I$2="Тариф для жителей ЮФО",
INDEX(GRID!$B$4:$U$15,MATCH($I$7,GRID!$A$4:$A$15,0),MATCH(1,($U$2=GRID!$B$1:$U$1)*(КАЛЕНДАРЬ!AS11=GRID!$B$3:$U$3),0))*GRID!$P$36,
ROUNDUP(INDEX(GRID!$B$4:$U$15,MATCH($I$7,GRID!$A$4:$A$15,0),MATCH(1,($U$2=GRID!$B$1:$U$1)*(КАЛЕНДАРЬ!AS11=GRID!$B$3:$U$3),0))*GRID!$P$36*(1-GRID!$P$37),0))</f>
        <v>52266</v>
      </c>
      <c r="J293" s="8">
        <f t="array" ref="J293">IF($I$2="Тариф для жителей ЮФО",
INDEX(GRID!$B$18:$U$29,MATCH($I$7,GRID!$A$18:$A$29,0),MATCH(1,($U$2=GRID!$B$1:$U$1)*(КАЛЕНДАРЬ!AS11=GRID!$B$3:$U$3),0))*GRID!$P$36,
ROUNDUP(INDEX(GRID!$B$18:$U$29,MATCH($I$7,GRID!$A$18:$A$29,0),MATCH(1,($U$2=GRID!$B$1:$U$1)*(КАЛЕНДАРЬ!AS11=GRID!$B$3:$U$3),0))*GRID!$P$36*(1-GRID!$P$37),0))</f>
        <v>56916</v>
      </c>
      <c r="K293" s="57" t="s">
        <v>119</v>
      </c>
      <c r="L293" s="57" t="s">
        <v>119</v>
      </c>
      <c r="M293" s="8">
        <f t="array" ref="M293">IF($I$2="Тариф для жителей ЮФО",
INDEX(GRID!$B$4:$U$15,MATCH($M$7,GRID!$A$4:$A$15,0),MATCH(1,($U$2=GRID!$B$1:$U$1)*(КАЛЕНДАРЬ!AS11=GRID!$B$3:$U$3),0))*GRID!$P$36,
ROUNDUP(INDEX(GRID!$B$4:$U$15,MATCH($M$7,GRID!$A$4:$A$15,0),MATCH(1,($U$2=GRID!$B$1:$U$1)*(КАЛЕНДАРЬ!AS11=GRID!$B$3:$U$3),0))*GRID!$P$36*(1-GRID!$P$37),0))</f>
        <v>78399</v>
      </c>
      <c r="N293" s="8">
        <f t="array" ref="N293">IF($I$2="Тариф для жителей ЮФО",
INDEX(GRID!$B$18:$U$29,MATCH($M$7,GRID!$A$18:$A$29,0),MATCH(1,($U$2=GRID!$B$1:$U$1)*(КАЛЕНДАРЬ!AS11=GRID!$B$3:$U$3),0))*GRID!$P$36,
ROUNDUP(INDEX(GRID!$B$18:$U$29,MATCH($M$7,GRID!$A$18:$A$29,0),MATCH(1,($U$2=GRID!$B$1:$U$1)*(КАЛЕНДАРЬ!AS11=GRID!$B$3:$U$3),0))*GRID!$P$36*(1-GRID!$P$37),0))</f>
        <v>83049</v>
      </c>
      <c r="O293" s="57" t="s">
        <v>119</v>
      </c>
      <c r="P293" s="8">
        <f t="array" ref="P293">IF($I$2="Тариф для жителей ЮФО",
INDEX(GRID!$B$18:$U$29,MATCH($P$7,GRID!$A$18:$A$29,0),MATCH(1,($U$2=GRID!$B$1:$U$1)*(КАЛЕНДАРЬ!AS11=GRID!$B$3:$U$3),0))*GRID!$P$36,
ROUNDUP(INDEX(GRID!$B$18:$U$29,MATCH($P$7,GRID!$A$18:$A$29,0),MATCH(1,($U$2=GRID!$B$1:$U$1)*(КАЛЕНДАРЬ!AS11=GRID!$B$3:$U$3),0))*GRID!$P$36*(1-GRID!$P$37),0))</f>
        <v>153636</v>
      </c>
      <c r="Q293" s="57" t="s">
        <v>119</v>
      </c>
      <c r="R293" s="57" t="s">
        <v>119</v>
      </c>
      <c r="S293" s="57" t="s">
        <v>119</v>
      </c>
      <c r="T293" s="57" t="s">
        <v>119</v>
      </c>
    </row>
    <row r="294" spans="1:20">
      <c r="A294" s="148" t="s">
        <v>12</v>
      </c>
      <c r="B294" s="149">
        <v>9</v>
      </c>
      <c r="C294" s="8">
        <f t="array" ref="C294">IF($I$2="Тариф для жителей ЮФО",
INDEX(GRID!$B$4:$U$15,MATCH($C$7,GRID!$A$4:$A$15,0),MATCH(1,($U$2=GRID!$B$1:$U$1)*(КАЛЕНДАРЬ!AS12=GRID!$B$3:$U$3),0))*GRID!$P$36,
ROUNDUP(INDEX(GRID!$B$4:$U$15,MATCH($C$7,GRID!$A$4:$A$15,0),MATCH(1,($U$2=GRID!$B$1:$U$1)*(КАЛЕНДАРЬ!AS12=GRID!$B$3:$U$3),0))*GRID!$P$36*(1-GRID!$P$37),0))</f>
        <v>28086.000000000004</v>
      </c>
      <c r="D294" s="8">
        <f t="array" ref="D294">IF($I$2="Тариф для жителей ЮФО",
INDEX(GRID!$B$18:$U$29,MATCH($C$7,GRID!$A$18:$A$29,0),MATCH(1,($U$2=GRID!$B$1:$U$1)*(КАЛЕНДАРЬ!AS12=GRID!$B$3:$U$3),0))*GRID!$P$36,
ROUNDUP(INDEX(GRID!$B$18:$U$29,MATCH($C$7,GRID!$A$18:$A$29,0),MATCH(1,($U$2=GRID!$B$1:$U$1)*(КАЛЕНДАРЬ!AS12=GRID!$B$3:$U$3),0))*GRID!$P$36*(1-GRID!$P$37),0))</f>
        <v>32736</v>
      </c>
      <c r="E294" s="8">
        <f t="array" ref="E294">IF($I$2="Тариф для жителей ЮФО",
INDEX(GRID!$B$4:$U$15,MATCH($E$7,GRID!$A$4:$A$15,0),MATCH(1,($U$2=GRID!$B$1:$U$1)*(КАЛЕНДАРЬ!AS12=GRID!$B$3:$U$3),0))*GRID!$P$36,
ROUNDUP(INDEX(GRID!$B$4:$U$15,MATCH($E$7,GRID!$A$4:$A$15,0),MATCH(1,($U$2=GRID!$B$1:$U$1)*(КАЛЕНДАРЬ!AS12=GRID!$B$3:$U$3),0))*GRID!$P$36*(1-GRID!$P$37),0))</f>
        <v>33759</v>
      </c>
      <c r="F294" s="8">
        <f t="array" ref="F294">IF($I$2="Тариф для жителей ЮФО",
INDEX(GRID!$B$18:$U$29,MATCH($E$7,GRID!$A$18:$A$29,0),MATCH(1,($U$2=GRID!$B$1:$U$1)*(КАЛЕНДАРЬ!AS12=GRID!$B$3:$U$3),0))*GRID!$P$36,
ROUNDUP(INDEX(GRID!$B$18:$U$29,MATCH($E$7,GRID!$A$18:$A$29,0),MATCH(1,($U$2=GRID!$B$1:$U$1)*(КАЛЕНДАРЬ!AS12=GRID!$B$3:$U$3),0))*GRID!$P$36*(1-GRID!$P$37),0))</f>
        <v>38409</v>
      </c>
      <c r="G294" s="57" t="s">
        <v>119</v>
      </c>
      <c r="H294" s="57" t="s">
        <v>119</v>
      </c>
      <c r="I294" s="8">
        <f t="array" ref="I294">IF($I$2="Тариф для жителей ЮФО",
INDEX(GRID!$B$4:$U$15,MATCH($I$7,GRID!$A$4:$A$15,0),MATCH(1,($U$2=GRID!$B$1:$U$1)*(КАЛЕНДАРЬ!AS12=GRID!$B$3:$U$3),0))*GRID!$P$36,
ROUNDUP(INDEX(GRID!$B$4:$U$15,MATCH($I$7,GRID!$A$4:$A$15,0),MATCH(1,($U$2=GRID!$B$1:$U$1)*(КАЛЕНДАРЬ!AS12=GRID!$B$3:$U$3),0))*GRID!$P$36*(1-GRID!$P$37),0))</f>
        <v>44082</v>
      </c>
      <c r="J294" s="8">
        <f t="array" ref="J294">IF($I$2="Тариф для жителей ЮФО",
INDEX(GRID!$B$18:$U$29,MATCH($I$7,GRID!$A$18:$A$29,0),MATCH(1,($U$2=GRID!$B$1:$U$1)*(КАЛЕНДАРЬ!AS12=GRID!$B$3:$U$3),0))*GRID!$P$36,
ROUNDUP(INDEX(GRID!$B$18:$U$29,MATCH($I$7,GRID!$A$18:$A$29,0),MATCH(1,($U$2=GRID!$B$1:$U$1)*(КАЛЕНДАРЬ!AS12=GRID!$B$3:$U$3),0))*GRID!$P$36*(1-GRID!$P$37),0))</f>
        <v>48732</v>
      </c>
      <c r="K294" s="57" t="s">
        <v>119</v>
      </c>
      <c r="L294" s="57" t="s">
        <v>119</v>
      </c>
      <c r="M294" s="8">
        <f t="array" ref="M294">IF($I$2="Тариф для жителей ЮФО",
INDEX(GRID!$B$4:$U$15,MATCH($M$7,GRID!$A$4:$A$15,0),MATCH(1,($U$2=GRID!$B$1:$U$1)*(КАЛЕНДАРЬ!AS12=GRID!$B$3:$U$3),0))*GRID!$P$36,
ROUNDUP(INDEX(GRID!$B$4:$U$15,MATCH($M$7,GRID!$A$4:$A$15,0),MATCH(1,($U$2=GRID!$B$1:$U$1)*(КАЛЕНДАРЬ!AS12=GRID!$B$3:$U$3),0))*GRID!$P$36*(1-GRID!$P$37),0))</f>
        <v>68820</v>
      </c>
      <c r="N294" s="8">
        <f t="array" ref="N294">IF($I$2="Тариф для жителей ЮФО",
INDEX(GRID!$B$18:$U$29,MATCH($M$7,GRID!$A$18:$A$29,0),MATCH(1,($U$2=GRID!$B$1:$U$1)*(КАЛЕНДАРЬ!AS12=GRID!$B$3:$U$3),0))*GRID!$P$36,
ROUNDUP(INDEX(GRID!$B$18:$U$29,MATCH($M$7,GRID!$A$18:$A$29,0),MATCH(1,($U$2=GRID!$B$1:$U$1)*(КАЛЕНДАРЬ!AS12=GRID!$B$3:$U$3),0))*GRID!$P$36*(1-GRID!$P$37),0))</f>
        <v>73470</v>
      </c>
      <c r="O294" s="57" t="s">
        <v>119</v>
      </c>
      <c r="P294" s="8">
        <f t="array" ref="P294">IF($I$2="Тариф для жителей ЮФО",
INDEX(GRID!$B$18:$U$29,MATCH($P$7,GRID!$A$18:$A$29,0),MATCH(1,($U$2=GRID!$B$1:$U$1)*(КАЛЕНДАРЬ!AS12=GRID!$B$3:$U$3),0))*GRID!$P$36,
ROUNDUP(INDEX(GRID!$B$18:$U$29,MATCH($P$7,GRID!$A$18:$A$29,0),MATCH(1,($U$2=GRID!$B$1:$U$1)*(КАЛЕНДАРЬ!AS12=GRID!$B$3:$U$3),0))*GRID!$P$36*(1-GRID!$P$37),0))</f>
        <v>140802</v>
      </c>
      <c r="Q294" s="57" t="s">
        <v>119</v>
      </c>
      <c r="R294" s="57" t="s">
        <v>119</v>
      </c>
      <c r="S294" s="57" t="s">
        <v>119</v>
      </c>
      <c r="T294" s="57" t="s">
        <v>119</v>
      </c>
    </row>
    <row r="295" spans="1:20">
      <c r="A295" s="148" t="s">
        <v>13</v>
      </c>
      <c r="B295" s="149">
        <v>10</v>
      </c>
      <c r="C295" s="8">
        <f t="array" ref="C295">IF($I$2="Тариф для жителей ЮФО",
INDEX(GRID!$B$4:$U$15,MATCH($C$7,GRID!$A$4:$A$15,0),MATCH(1,($U$2=GRID!$B$1:$U$1)*(КАЛЕНДАРЬ!AS13=GRID!$B$3:$U$3),0))*GRID!$P$36,
ROUNDUP(INDEX(GRID!$B$4:$U$15,MATCH($C$7,GRID!$A$4:$A$15,0),MATCH(1,($U$2=GRID!$B$1:$U$1)*(КАЛЕНДАРЬ!AS13=GRID!$B$3:$U$3),0))*GRID!$P$36*(1-GRID!$P$37),0))</f>
        <v>25575.000000000004</v>
      </c>
      <c r="D295" s="8">
        <f t="array" ref="D295">IF($I$2="Тариф для жителей ЮФО",
INDEX(GRID!$B$18:$U$29,MATCH($C$7,GRID!$A$18:$A$29,0),MATCH(1,($U$2=GRID!$B$1:$U$1)*(КАЛЕНДАРЬ!AS13=GRID!$B$3:$U$3),0))*GRID!$P$36,
ROUNDUP(INDEX(GRID!$B$18:$U$29,MATCH($C$7,GRID!$A$18:$A$29,0),MATCH(1,($U$2=GRID!$B$1:$U$1)*(КАЛЕНДАРЬ!AS13=GRID!$B$3:$U$3),0))*GRID!$P$36*(1-GRID!$P$37),0))</f>
        <v>30225.000000000004</v>
      </c>
      <c r="E295" s="8">
        <f t="array" ref="E295">IF($I$2="Тариф для жителей ЮФО",
INDEX(GRID!$B$4:$U$15,MATCH($E$7,GRID!$A$4:$A$15,0),MATCH(1,($U$2=GRID!$B$1:$U$1)*(КАЛЕНДАРЬ!AS13=GRID!$B$3:$U$3),0))*GRID!$P$36,
ROUNDUP(INDEX(GRID!$B$4:$U$15,MATCH($E$7,GRID!$A$4:$A$15,0),MATCH(1,($U$2=GRID!$B$1:$U$1)*(КАЛЕНДАРЬ!AS13=GRID!$B$3:$U$3),0))*GRID!$P$36*(1-GRID!$P$37),0))</f>
        <v>30690</v>
      </c>
      <c r="F295" s="8">
        <f t="array" ref="F295">IF($I$2="Тариф для жителей ЮФО",
INDEX(GRID!$B$18:$U$29,MATCH($E$7,GRID!$A$18:$A$29,0),MATCH(1,($U$2=GRID!$B$1:$U$1)*(КАЛЕНДАРЬ!AS13=GRID!$B$3:$U$3),0))*GRID!$P$36,
ROUNDUP(INDEX(GRID!$B$18:$U$29,MATCH($E$7,GRID!$A$18:$A$29,0),MATCH(1,($U$2=GRID!$B$1:$U$1)*(КАЛЕНДАРЬ!AS13=GRID!$B$3:$U$3),0))*GRID!$P$36*(1-GRID!$P$37),0))</f>
        <v>35340</v>
      </c>
      <c r="G295" s="57" t="s">
        <v>119</v>
      </c>
      <c r="H295" s="57" t="s">
        <v>119</v>
      </c>
      <c r="I295" s="8">
        <f t="array" ref="I295">IF($I$2="Тариф для жителей ЮФО",
INDEX(GRID!$B$4:$U$15,MATCH($I$7,GRID!$A$4:$A$15,0),MATCH(1,($U$2=GRID!$B$1:$U$1)*(КАЛЕНДАРЬ!AS13=GRID!$B$3:$U$3),0))*GRID!$P$36,
ROUNDUP(INDEX(GRID!$B$4:$U$15,MATCH($I$7,GRID!$A$4:$A$15,0),MATCH(1,($U$2=GRID!$B$1:$U$1)*(КАЛЕНДАРЬ!AS13=GRID!$B$3:$U$3),0))*GRID!$P$36*(1-GRID!$P$37),0))</f>
        <v>40362</v>
      </c>
      <c r="J295" s="8">
        <f t="array" ref="J295">IF($I$2="Тариф для жителей ЮФО",
INDEX(GRID!$B$18:$U$29,MATCH($I$7,GRID!$A$18:$A$29,0),MATCH(1,($U$2=GRID!$B$1:$U$1)*(КАЛЕНДАРЬ!AS13=GRID!$B$3:$U$3),0))*GRID!$P$36,
ROUNDUP(INDEX(GRID!$B$18:$U$29,MATCH($I$7,GRID!$A$18:$A$29,0),MATCH(1,($U$2=GRID!$B$1:$U$1)*(КАЛЕНДАРЬ!AS13=GRID!$B$3:$U$3),0))*GRID!$P$36*(1-GRID!$P$37),0))</f>
        <v>45012</v>
      </c>
      <c r="K295" s="57" t="s">
        <v>119</v>
      </c>
      <c r="L295" s="57" t="s">
        <v>119</v>
      </c>
      <c r="M295" s="8">
        <f t="array" ref="M295">IF($I$2="Тариф для жителей ЮФО",
INDEX(GRID!$B$4:$U$15,MATCH($M$7,GRID!$A$4:$A$15,0),MATCH(1,($U$2=GRID!$B$1:$U$1)*(КАЛЕНДАРЬ!AS13=GRID!$B$3:$U$3),0))*GRID!$P$36,
ROUNDUP(INDEX(GRID!$B$4:$U$15,MATCH($M$7,GRID!$A$4:$A$15,0),MATCH(1,($U$2=GRID!$B$1:$U$1)*(КАЛЕНДАРЬ!AS13=GRID!$B$3:$U$3),0))*GRID!$P$36*(1-GRID!$P$37),0))</f>
        <v>64635</v>
      </c>
      <c r="N295" s="8">
        <f t="array" ref="N295">IF($I$2="Тариф для жителей ЮФО",
INDEX(GRID!$B$18:$U$29,MATCH($M$7,GRID!$A$18:$A$29,0),MATCH(1,($U$2=GRID!$B$1:$U$1)*(КАЛЕНДАРЬ!AS13=GRID!$B$3:$U$3),0))*GRID!$P$36,
ROUNDUP(INDEX(GRID!$B$18:$U$29,MATCH($M$7,GRID!$A$18:$A$29,0),MATCH(1,($U$2=GRID!$B$1:$U$1)*(КАЛЕНДАРЬ!AS13=GRID!$B$3:$U$3),0))*GRID!$P$36*(1-GRID!$P$37),0))</f>
        <v>69285</v>
      </c>
      <c r="O295" s="57" t="s">
        <v>119</v>
      </c>
      <c r="P295" s="8">
        <f t="array" ref="P295">IF($I$2="Тариф для жителей ЮФО",
INDEX(GRID!$B$18:$U$29,MATCH($P$7,GRID!$A$18:$A$29,0),MATCH(1,($U$2=GRID!$B$1:$U$1)*(КАЛЕНДАРЬ!AS13=GRID!$B$3:$U$3),0))*GRID!$P$36,
ROUNDUP(INDEX(GRID!$B$18:$U$29,MATCH($P$7,GRID!$A$18:$A$29,0),MATCH(1,($U$2=GRID!$B$1:$U$1)*(КАЛЕНДАРЬ!AS13=GRID!$B$3:$U$3),0))*GRID!$P$36*(1-GRID!$P$37),0))</f>
        <v>135222</v>
      </c>
      <c r="Q295" s="57" t="s">
        <v>119</v>
      </c>
      <c r="R295" s="57" t="s">
        <v>119</v>
      </c>
      <c r="S295" s="57" t="s">
        <v>119</v>
      </c>
      <c r="T295" s="57" t="s">
        <v>119</v>
      </c>
    </row>
    <row r="296" spans="1:20">
      <c r="A296" s="148" t="s">
        <v>14</v>
      </c>
      <c r="B296" s="149">
        <v>11</v>
      </c>
      <c r="C296" s="8">
        <f t="array" ref="C296">IF($I$2="Тариф для жителей ЮФО",
INDEX(GRID!$B$4:$U$15,MATCH($C$7,GRID!$A$4:$A$15,0),MATCH(1,($U$2=GRID!$B$1:$U$1)*(КАЛЕНДАРЬ!AS14=GRID!$B$3:$U$3),0))*GRID!$P$36,
ROUNDUP(INDEX(GRID!$B$4:$U$15,MATCH($C$7,GRID!$A$4:$A$15,0),MATCH(1,($U$2=GRID!$B$1:$U$1)*(КАЛЕНДАРЬ!AS14=GRID!$B$3:$U$3),0))*GRID!$P$36*(1-GRID!$P$37),0))</f>
        <v>25575.000000000004</v>
      </c>
      <c r="D296" s="8">
        <f t="array" ref="D296">IF($I$2="Тариф для жителей ЮФО",
INDEX(GRID!$B$18:$U$29,MATCH($C$7,GRID!$A$18:$A$29,0),MATCH(1,($U$2=GRID!$B$1:$U$1)*(КАЛЕНДАРЬ!AS14=GRID!$B$3:$U$3),0))*GRID!$P$36,
ROUNDUP(INDEX(GRID!$B$18:$U$29,MATCH($C$7,GRID!$A$18:$A$29,0),MATCH(1,($U$2=GRID!$B$1:$U$1)*(КАЛЕНДАРЬ!AS14=GRID!$B$3:$U$3),0))*GRID!$P$36*(1-GRID!$P$37),0))</f>
        <v>30225.000000000004</v>
      </c>
      <c r="E296" s="8">
        <f t="array" ref="E296">IF($I$2="Тариф для жителей ЮФО",
INDEX(GRID!$B$4:$U$15,MATCH($E$7,GRID!$A$4:$A$15,0),MATCH(1,($U$2=GRID!$B$1:$U$1)*(КАЛЕНДАРЬ!AS14=GRID!$B$3:$U$3),0))*GRID!$P$36,
ROUNDUP(INDEX(GRID!$B$4:$U$15,MATCH($E$7,GRID!$A$4:$A$15,0),MATCH(1,($U$2=GRID!$B$1:$U$1)*(КАЛЕНДАРЬ!AS14=GRID!$B$3:$U$3),0))*GRID!$P$36*(1-GRID!$P$37),0))</f>
        <v>30690</v>
      </c>
      <c r="F296" s="8">
        <f t="array" ref="F296">IF($I$2="Тариф для жителей ЮФО",
INDEX(GRID!$B$18:$U$29,MATCH($E$7,GRID!$A$18:$A$29,0),MATCH(1,($U$2=GRID!$B$1:$U$1)*(КАЛЕНДАРЬ!AS14=GRID!$B$3:$U$3),0))*GRID!$P$36,
ROUNDUP(INDEX(GRID!$B$18:$U$29,MATCH($E$7,GRID!$A$18:$A$29,0),MATCH(1,($U$2=GRID!$B$1:$U$1)*(КАЛЕНДАРЬ!AS14=GRID!$B$3:$U$3),0))*GRID!$P$36*(1-GRID!$P$37),0))</f>
        <v>35340</v>
      </c>
      <c r="G296" s="57" t="s">
        <v>119</v>
      </c>
      <c r="H296" s="57" t="s">
        <v>119</v>
      </c>
      <c r="I296" s="8">
        <f t="array" ref="I296">IF($I$2="Тариф для жителей ЮФО",
INDEX(GRID!$B$4:$U$15,MATCH($I$7,GRID!$A$4:$A$15,0),MATCH(1,($U$2=GRID!$B$1:$U$1)*(КАЛЕНДАРЬ!AS14=GRID!$B$3:$U$3),0))*GRID!$P$36,
ROUNDUP(INDEX(GRID!$B$4:$U$15,MATCH($I$7,GRID!$A$4:$A$15,0),MATCH(1,($U$2=GRID!$B$1:$U$1)*(КАЛЕНДАРЬ!AS14=GRID!$B$3:$U$3),0))*GRID!$P$36*(1-GRID!$P$37),0))</f>
        <v>40362</v>
      </c>
      <c r="J296" s="8">
        <f t="array" ref="J296">IF($I$2="Тариф для жителей ЮФО",
INDEX(GRID!$B$18:$U$29,MATCH($I$7,GRID!$A$18:$A$29,0),MATCH(1,($U$2=GRID!$B$1:$U$1)*(КАЛЕНДАРЬ!AS14=GRID!$B$3:$U$3),0))*GRID!$P$36,
ROUNDUP(INDEX(GRID!$B$18:$U$29,MATCH($I$7,GRID!$A$18:$A$29,0),MATCH(1,($U$2=GRID!$B$1:$U$1)*(КАЛЕНДАРЬ!AS14=GRID!$B$3:$U$3),0))*GRID!$P$36*(1-GRID!$P$37),0))</f>
        <v>45012</v>
      </c>
      <c r="K296" s="57" t="s">
        <v>119</v>
      </c>
      <c r="L296" s="57" t="s">
        <v>119</v>
      </c>
      <c r="M296" s="8">
        <f t="array" ref="M296">IF($I$2="Тариф для жителей ЮФО",
INDEX(GRID!$B$4:$U$15,MATCH($M$7,GRID!$A$4:$A$15,0),MATCH(1,($U$2=GRID!$B$1:$U$1)*(КАЛЕНДАРЬ!AS14=GRID!$B$3:$U$3),0))*GRID!$P$36,
ROUNDUP(INDEX(GRID!$B$4:$U$15,MATCH($M$7,GRID!$A$4:$A$15,0),MATCH(1,($U$2=GRID!$B$1:$U$1)*(КАЛЕНДАРЬ!AS14=GRID!$B$3:$U$3),0))*GRID!$P$36*(1-GRID!$P$37),0))</f>
        <v>64635</v>
      </c>
      <c r="N296" s="8">
        <f t="array" ref="N296">IF($I$2="Тариф для жителей ЮФО",
INDEX(GRID!$B$18:$U$29,MATCH($M$7,GRID!$A$18:$A$29,0),MATCH(1,($U$2=GRID!$B$1:$U$1)*(КАЛЕНДАРЬ!AS14=GRID!$B$3:$U$3),0))*GRID!$P$36,
ROUNDUP(INDEX(GRID!$B$18:$U$29,MATCH($M$7,GRID!$A$18:$A$29,0),MATCH(1,($U$2=GRID!$B$1:$U$1)*(КАЛЕНДАРЬ!AS14=GRID!$B$3:$U$3),0))*GRID!$P$36*(1-GRID!$P$37),0))</f>
        <v>69285</v>
      </c>
      <c r="O296" s="57" t="s">
        <v>119</v>
      </c>
      <c r="P296" s="8">
        <f t="array" ref="P296">IF($I$2="Тариф для жителей ЮФО",
INDEX(GRID!$B$18:$U$29,MATCH($P$7,GRID!$A$18:$A$29,0),MATCH(1,($U$2=GRID!$B$1:$U$1)*(КАЛЕНДАРЬ!AS14=GRID!$B$3:$U$3),0))*GRID!$P$36,
ROUNDUP(INDEX(GRID!$B$18:$U$29,MATCH($P$7,GRID!$A$18:$A$29,0),MATCH(1,($U$2=GRID!$B$1:$U$1)*(КАЛЕНДАРЬ!AS14=GRID!$B$3:$U$3),0))*GRID!$P$36*(1-GRID!$P$37),0))</f>
        <v>135222</v>
      </c>
      <c r="Q296" s="57" t="s">
        <v>119</v>
      </c>
      <c r="R296" s="57" t="s">
        <v>119</v>
      </c>
      <c r="S296" s="57" t="s">
        <v>119</v>
      </c>
      <c r="T296" s="57" t="s">
        <v>119</v>
      </c>
    </row>
    <row r="297" spans="1:20">
      <c r="A297" s="148" t="s">
        <v>15</v>
      </c>
      <c r="B297" s="149">
        <v>12</v>
      </c>
      <c r="C297" s="8">
        <f t="array" ref="C297">IF($I$2="Тариф для жителей ЮФО",
INDEX(GRID!$B$4:$U$15,MATCH($C$7,GRID!$A$4:$A$15,0),MATCH(1,($U$2=GRID!$B$1:$U$1)*(КАЛЕНДАРЬ!AS15=GRID!$B$3:$U$3),0))*GRID!$P$36,
ROUNDUP(INDEX(GRID!$B$4:$U$15,MATCH($C$7,GRID!$A$4:$A$15,0),MATCH(1,($U$2=GRID!$B$1:$U$1)*(КАЛЕНДАРЬ!AS15=GRID!$B$3:$U$3),0))*GRID!$P$36*(1-GRID!$P$37),0))</f>
        <v>25575.000000000004</v>
      </c>
      <c r="D297" s="8">
        <f t="array" ref="D297">IF($I$2="Тариф для жителей ЮФО",
INDEX(GRID!$B$18:$U$29,MATCH($C$7,GRID!$A$18:$A$29,0),MATCH(1,($U$2=GRID!$B$1:$U$1)*(КАЛЕНДАРЬ!AS15=GRID!$B$3:$U$3),0))*GRID!$P$36,
ROUNDUP(INDEX(GRID!$B$18:$U$29,MATCH($C$7,GRID!$A$18:$A$29,0),MATCH(1,($U$2=GRID!$B$1:$U$1)*(КАЛЕНДАРЬ!AS15=GRID!$B$3:$U$3),0))*GRID!$P$36*(1-GRID!$P$37),0))</f>
        <v>30225.000000000004</v>
      </c>
      <c r="E297" s="8">
        <f t="array" ref="E297">IF($I$2="Тариф для жителей ЮФО",
INDEX(GRID!$B$4:$U$15,MATCH($E$7,GRID!$A$4:$A$15,0),MATCH(1,($U$2=GRID!$B$1:$U$1)*(КАЛЕНДАРЬ!AS15=GRID!$B$3:$U$3),0))*GRID!$P$36,
ROUNDUP(INDEX(GRID!$B$4:$U$15,MATCH($E$7,GRID!$A$4:$A$15,0),MATCH(1,($U$2=GRID!$B$1:$U$1)*(КАЛЕНДАРЬ!AS15=GRID!$B$3:$U$3),0))*GRID!$P$36*(1-GRID!$P$37),0))</f>
        <v>30690</v>
      </c>
      <c r="F297" s="8">
        <f t="array" ref="F297">IF($I$2="Тариф для жителей ЮФО",
INDEX(GRID!$B$18:$U$29,MATCH($E$7,GRID!$A$18:$A$29,0),MATCH(1,($U$2=GRID!$B$1:$U$1)*(КАЛЕНДАРЬ!AS15=GRID!$B$3:$U$3),0))*GRID!$P$36,
ROUNDUP(INDEX(GRID!$B$18:$U$29,MATCH($E$7,GRID!$A$18:$A$29,0),MATCH(1,($U$2=GRID!$B$1:$U$1)*(КАЛЕНДАРЬ!AS15=GRID!$B$3:$U$3),0))*GRID!$P$36*(1-GRID!$P$37),0))</f>
        <v>35340</v>
      </c>
      <c r="G297" s="57" t="s">
        <v>119</v>
      </c>
      <c r="H297" s="57" t="s">
        <v>119</v>
      </c>
      <c r="I297" s="8">
        <f t="array" ref="I297">IF($I$2="Тариф для жителей ЮФО",
INDEX(GRID!$B$4:$U$15,MATCH($I$7,GRID!$A$4:$A$15,0),MATCH(1,($U$2=GRID!$B$1:$U$1)*(КАЛЕНДАРЬ!AS15=GRID!$B$3:$U$3),0))*GRID!$P$36,
ROUNDUP(INDEX(GRID!$B$4:$U$15,MATCH($I$7,GRID!$A$4:$A$15,0),MATCH(1,($U$2=GRID!$B$1:$U$1)*(КАЛЕНДАРЬ!AS15=GRID!$B$3:$U$3),0))*GRID!$P$36*(1-GRID!$P$37),0))</f>
        <v>40362</v>
      </c>
      <c r="J297" s="8">
        <f t="array" ref="J297">IF($I$2="Тариф для жителей ЮФО",
INDEX(GRID!$B$18:$U$29,MATCH($I$7,GRID!$A$18:$A$29,0),MATCH(1,($U$2=GRID!$B$1:$U$1)*(КАЛЕНДАРЬ!AS15=GRID!$B$3:$U$3),0))*GRID!$P$36,
ROUNDUP(INDEX(GRID!$B$18:$U$29,MATCH($I$7,GRID!$A$18:$A$29,0),MATCH(1,($U$2=GRID!$B$1:$U$1)*(КАЛЕНДАРЬ!AS15=GRID!$B$3:$U$3),0))*GRID!$P$36*(1-GRID!$P$37),0))</f>
        <v>45012</v>
      </c>
      <c r="K297" s="57" t="s">
        <v>119</v>
      </c>
      <c r="L297" s="57" t="s">
        <v>119</v>
      </c>
      <c r="M297" s="8">
        <f t="array" ref="M297">IF($I$2="Тариф для жителей ЮФО",
INDEX(GRID!$B$4:$U$15,MATCH($M$7,GRID!$A$4:$A$15,0),MATCH(1,($U$2=GRID!$B$1:$U$1)*(КАЛЕНДАРЬ!AS15=GRID!$B$3:$U$3),0))*GRID!$P$36,
ROUNDUP(INDEX(GRID!$B$4:$U$15,MATCH($M$7,GRID!$A$4:$A$15,0),MATCH(1,($U$2=GRID!$B$1:$U$1)*(КАЛЕНДАРЬ!AS15=GRID!$B$3:$U$3),0))*GRID!$P$36*(1-GRID!$P$37),0))</f>
        <v>64635</v>
      </c>
      <c r="N297" s="8">
        <f t="array" ref="N297">IF($I$2="Тариф для жителей ЮФО",
INDEX(GRID!$B$18:$U$29,MATCH($M$7,GRID!$A$18:$A$29,0),MATCH(1,($U$2=GRID!$B$1:$U$1)*(КАЛЕНДАРЬ!AS15=GRID!$B$3:$U$3),0))*GRID!$P$36,
ROUNDUP(INDEX(GRID!$B$18:$U$29,MATCH($M$7,GRID!$A$18:$A$29,0),MATCH(1,($U$2=GRID!$B$1:$U$1)*(КАЛЕНДАРЬ!AS15=GRID!$B$3:$U$3),0))*GRID!$P$36*(1-GRID!$P$37),0))</f>
        <v>69285</v>
      </c>
      <c r="O297" s="57" t="s">
        <v>119</v>
      </c>
      <c r="P297" s="8">
        <f t="array" ref="P297">IF($I$2="Тариф для жителей ЮФО",
INDEX(GRID!$B$18:$U$29,MATCH($P$7,GRID!$A$18:$A$29,0),MATCH(1,($U$2=GRID!$B$1:$U$1)*(КАЛЕНДАРЬ!AS15=GRID!$B$3:$U$3),0))*GRID!$P$36,
ROUNDUP(INDEX(GRID!$B$18:$U$29,MATCH($P$7,GRID!$A$18:$A$29,0),MATCH(1,($U$2=GRID!$B$1:$U$1)*(КАЛЕНДАРЬ!AS15=GRID!$B$3:$U$3),0))*GRID!$P$36*(1-GRID!$P$37),0))</f>
        <v>135222</v>
      </c>
      <c r="Q297" s="57" t="s">
        <v>119</v>
      </c>
      <c r="R297" s="57" t="s">
        <v>119</v>
      </c>
      <c r="S297" s="57" t="s">
        <v>119</v>
      </c>
      <c r="T297" s="57" t="s">
        <v>119</v>
      </c>
    </row>
    <row r="298" spans="1:20">
      <c r="A298" s="148" t="s">
        <v>16</v>
      </c>
      <c r="B298" s="149">
        <v>13</v>
      </c>
      <c r="C298" s="8">
        <f t="array" ref="C298">IF($I$2="Тариф для жителей ЮФО",
INDEX(GRID!$B$4:$U$15,MATCH($C$7,GRID!$A$4:$A$15,0),MATCH(1,($U$2=GRID!$B$1:$U$1)*(КАЛЕНДАРЬ!AS16=GRID!$B$3:$U$3),0))*GRID!$P$36,
ROUNDUP(INDEX(GRID!$B$4:$U$15,MATCH($C$7,GRID!$A$4:$A$15,0),MATCH(1,($U$2=GRID!$B$1:$U$1)*(КАЛЕНДАРЬ!AS16=GRID!$B$3:$U$3),0))*GRID!$P$36*(1-GRID!$P$37),0))</f>
        <v>28086.000000000004</v>
      </c>
      <c r="D298" s="8">
        <f t="array" ref="D298">IF($I$2="Тариф для жителей ЮФО",
INDEX(GRID!$B$18:$U$29,MATCH($C$7,GRID!$A$18:$A$29,0),MATCH(1,($U$2=GRID!$B$1:$U$1)*(КАЛЕНДАРЬ!AS16=GRID!$B$3:$U$3),0))*GRID!$P$36,
ROUNDUP(INDEX(GRID!$B$18:$U$29,MATCH($C$7,GRID!$A$18:$A$29,0),MATCH(1,($U$2=GRID!$B$1:$U$1)*(КАЛЕНДАРЬ!AS16=GRID!$B$3:$U$3),0))*GRID!$P$36*(1-GRID!$P$37),0))</f>
        <v>32736</v>
      </c>
      <c r="E298" s="8">
        <f t="array" ref="E298">IF($I$2="Тариф для жителей ЮФО",
INDEX(GRID!$B$4:$U$15,MATCH($E$7,GRID!$A$4:$A$15,0),MATCH(1,($U$2=GRID!$B$1:$U$1)*(КАЛЕНДАРЬ!AS16=GRID!$B$3:$U$3),0))*GRID!$P$36,
ROUNDUP(INDEX(GRID!$B$4:$U$15,MATCH($E$7,GRID!$A$4:$A$15,0),MATCH(1,($U$2=GRID!$B$1:$U$1)*(КАЛЕНДАРЬ!AS16=GRID!$B$3:$U$3),0))*GRID!$P$36*(1-GRID!$P$37),0))</f>
        <v>33759</v>
      </c>
      <c r="F298" s="8">
        <f t="array" ref="F298">IF($I$2="Тариф для жителей ЮФО",
INDEX(GRID!$B$18:$U$29,MATCH($E$7,GRID!$A$18:$A$29,0),MATCH(1,($U$2=GRID!$B$1:$U$1)*(КАЛЕНДАРЬ!AS16=GRID!$B$3:$U$3),0))*GRID!$P$36,
ROUNDUP(INDEX(GRID!$B$18:$U$29,MATCH($E$7,GRID!$A$18:$A$29,0),MATCH(1,($U$2=GRID!$B$1:$U$1)*(КАЛЕНДАРЬ!AS16=GRID!$B$3:$U$3),0))*GRID!$P$36*(1-GRID!$P$37),0))</f>
        <v>38409</v>
      </c>
      <c r="G298" s="57" t="s">
        <v>119</v>
      </c>
      <c r="H298" s="57" t="s">
        <v>119</v>
      </c>
      <c r="I298" s="8">
        <f t="array" ref="I298">IF($I$2="Тариф для жителей ЮФО",
INDEX(GRID!$B$4:$U$15,MATCH($I$7,GRID!$A$4:$A$15,0),MATCH(1,($U$2=GRID!$B$1:$U$1)*(КАЛЕНДАРЬ!AS16=GRID!$B$3:$U$3),0))*GRID!$P$36,
ROUNDUP(INDEX(GRID!$B$4:$U$15,MATCH($I$7,GRID!$A$4:$A$15,0),MATCH(1,($U$2=GRID!$B$1:$U$1)*(КАЛЕНДАРЬ!AS16=GRID!$B$3:$U$3),0))*GRID!$P$36*(1-GRID!$P$37),0))</f>
        <v>44082</v>
      </c>
      <c r="J298" s="8">
        <f t="array" ref="J298">IF($I$2="Тариф для жителей ЮФО",
INDEX(GRID!$B$18:$U$29,MATCH($I$7,GRID!$A$18:$A$29,0),MATCH(1,($U$2=GRID!$B$1:$U$1)*(КАЛЕНДАРЬ!AS16=GRID!$B$3:$U$3),0))*GRID!$P$36,
ROUNDUP(INDEX(GRID!$B$18:$U$29,MATCH($I$7,GRID!$A$18:$A$29,0),MATCH(1,($U$2=GRID!$B$1:$U$1)*(КАЛЕНДАРЬ!AS16=GRID!$B$3:$U$3),0))*GRID!$P$36*(1-GRID!$P$37),0))</f>
        <v>48732</v>
      </c>
      <c r="K298" s="57" t="s">
        <v>119</v>
      </c>
      <c r="L298" s="57" t="s">
        <v>119</v>
      </c>
      <c r="M298" s="8">
        <f t="array" ref="M298">IF($I$2="Тариф для жителей ЮФО",
INDEX(GRID!$B$4:$U$15,MATCH($M$7,GRID!$A$4:$A$15,0),MATCH(1,($U$2=GRID!$B$1:$U$1)*(КАЛЕНДАРЬ!AS16=GRID!$B$3:$U$3),0))*GRID!$P$36,
ROUNDUP(INDEX(GRID!$B$4:$U$15,MATCH($M$7,GRID!$A$4:$A$15,0),MATCH(1,($U$2=GRID!$B$1:$U$1)*(КАЛЕНДАРЬ!AS16=GRID!$B$3:$U$3),0))*GRID!$P$36*(1-GRID!$P$37),0))</f>
        <v>68820</v>
      </c>
      <c r="N298" s="8">
        <f t="array" ref="N298">IF($I$2="Тариф для жителей ЮФО",
INDEX(GRID!$B$18:$U$29,MATCH($M$7,GRID!$A$18:$A$29,0),MATCH(1,($U$2=GRID!$B$1:$U$1)*(КАЛЕНДАРЬ!AS16=GRID!$B$3:$U$3),0))*GRID!$P$36,
ROUNDUP(INDEX(GRID!$B$18:$U$29,MATCH($M$7,GRID!$A$18:$A$29,0),MATCH(1,($U$2=GRID!$B$1:$U$1)*(КАЛЕНДАРЬ!AS16=GRID!$B$3:$U$3),0))*GRID!$P$36*(1-GRID!$P$37),0))</f>
        <v>73470</v>
      </c>
      <c r="O298" s="57" t="s">
        <v>119</v>
      </c>
      <c r="P298" s="8">
        <f t="array" ref="P298">IF($I$2="Тариф для жителей ЮФО",
INDEX(GRID!$B$18:$U$29,MATCH($P$7,GRID!$A$18:$A$29,0),MATCH(1,($U$2=GRID!$B$1:$U$1)*(КАЛЕНДАРЬ!AS16=GRID!$B$3:$U$3),0))*GRID!$P$36,
ROUNDUP(INDEX(GRID!$B$18:$U$29,MATCH($P$7,GRID!$A$18:$A$29,0),MATCH(1,($U$2=GRID!$B$1:$U$1)*(КАЛЕНДАРЬ!AS16=GRID!$B$3:$U$3),0))*GRID!$P$36*(1-GRID!$P$37),0))</f>
        <v>140802</v>
      </c>
      <c r="Q298" s="57" t="s">
        <v>119</v>
      </c>
      <c r="R298" s="57" t="s">
        <v>119</v>
      </c>
      <c r="S298" s="57" t="s">
        <v>119</v>
      </c>
      <c r="T298" s="57" t="s">
        <v>119</v>
      </c>
    </row>
    <row r="299" spans="1:20">
      <c r="A299" s="148" t="s">
        <v>17</v>
      </c>
      <c r="B299" s="149">
        <v>14</v>
      </c>
      <c r="C299" s="8">
        <f t="array" ref="C299">IF($I$2="Тариф для жителей ЮФО",
INDEX(GRID!$B$4:$U$15,MATCH($C$7,GRID!$A$4:$A$15,0),MATCH(1,($U$2=GRID!$B$1:$U$1)*(КАЛЕНДАРЬ!AS17=GRID!$B$3:$U$3),0))*GRID!$P$36,
ROUNDUP(INDEX(GRID!$B$4:$U$15,MATCH($C$7,GRID!$A$4:$A$15,0),MATCH(1,($U$2=GRID!$B$1:$U$1)*(КАЛЕНДАРЬ!AS17=GRID!$B$3:$U$3),0))*GRID!$P$36*(1-GRID!$P$37),0))</f>
        <v>28086.000000000004</v>
      </c>
      <c r="D299" s="8">
        <f t="array" ref="D299">IF($I$2="Тариф для жителей ЮФО",
INDEX(GRID!$B$18:$U$29,MATCH($C$7,GRID!$A$18:$A$29,0),MATCH(1,($U$2=GRID!$B$1:$U$1)*(КАЛЕНДАРЬ!AS17=GRID!$B$3:$U$3),0))*GRID!$P$36,
ROUNDUP(INDEX(GRID!$B$18:$U$29,MATCH($C$7,GRID!$A$18:$A$29,0),MATCH(1,($U$2=GRID!$B$1:$U$1)*(КАЛЕНДАРЬ!AS17=GRID!$B$3:$U$3),0))*GRID!$P$36*(1-GRID!$P$37),0))</f>
        <v>32736</v>
      </c>
      <c r="E299" s="8">
        <f t="array" ref="E299">IF($I$2="Тариф для жителей ЮФО",
INDEX(GRID!$B$4:$U$15,MATCH($E$7,GRID!$A$4:$A$15,0),MATCH(1,($U$2=GRID!$B$1:$U$1)*(КАЛЕНДАРЬ!AS17=GRID!$B$3:$U$3),0))*GRID!$P$36,
ROUNDUP(INDEX(GRID!$B$4:$U$15,MATCH($E$7,GRID!$A$4:$A$15,0),MATCH(1,($U$2=GRID!$B$1:$U$1)*(КАЛЕНДАРЬ!AS17=GRID!$B$3:$U$3),0))*GRID!$P$36*(1-GRID!$P$37),0))</f>
        <v>33759</v>
      </c>
      <c r="F299" s="8">
        <f t="array" ref="F299">IF($I$2="Тариф для жителей ЮФО",
INDEX(GRID!$B$18:$U$29,MATCH($E$7,GRID!$A$18:$A$29,0),MATCH(1,($U$2=GRID!$B$1:$U$1)*(КАЛЕНДАРЬ!AS17=GRID!$B$3:$U$3),0))*GRID!$P$36,
ROUNDUP(INDEX(GRID!$B$18:$U$29,MATCH($E$7,GRID!$A$18:$A$29,0),MATCH(1,($U$2=GRID!$B$1:$U$1)*(КАЛЕНДАРЬ!AS17=GRID!$B$3:$U$3),0))*GRID!$P$36*(1-GRID!$P$37),0))</f>
        <v>38409</v>
      </c>
      <c r="G299" s="57" t="s">
        <v>119</v>
      </c>
      <c r="H299" s="57" t="s">
        <v>119</v>
      </c>
      <c r="I299" s="8">
        <f t="array" ref="I299">IF($I$2="Тариф для жителей ЮФО",
INDEX(GRID!$B$4:$U$15,MATCH($I$7,GRID!$A$4:$A$15,0),MATCH(1,($U$2=GRID!$B$1:$U$1)*(КАЛЕНДАРЬ!AS17=GRID!$B$3:$U$3),0))*GRID!$P$36,
ROUNDUP(INDEX(GRID!$B$4:$U$15,MATCH($I$7,GRID!$A$4:$A$15,0),MATCH(1,($U$2=GRID!$B$1:$U$1)*(КАЛЕНДАРЬ!AS17=GRID!$B$3:$U$3),0))*GRID!$P$36*(1-GRID!$P$37),0))</f>
        <v>44082</v>
      </c>
      <c r="J299" s="8">
        <f t="array" ref="J299">IF($I$2="Тариф для жителей ЮФО",
INDEX(GRID!$B$18:$U$29,MATCH($I$7,GRID!$A$18:$A$29,0),MATCH(1,($U$2=GRID!$B$1:$U$1)*(КАЛЕНДАРЬ!AS17=GRID!$B$3:$U$3),0))*GRID!$P$36,
ROUNDUP(INDEX(GRID!$B$18:$U$29,MATCH($I$7,GRID!$A$18:$A$29,0),MATCH(1,($U$2=GRID!$B$1:$U$1)*(КАЛЕНДАРЬ!AS17=GRID!$B$3:$U$3),0))*GRID!$P$36*(1-GRID!$P$37),0))</f>
        <v>48732</v>
      </c>
      <c r="K299" s="57" t="s">
        <v>119</v>
      </c>
      <c r="L299" s="57" t="s">
        <v>119</v>
      </c>
      <c r="M299" s="8">
        <f t="array" ref="M299">IF($I$2="Тариф для жителей ЮФО",
INDEX(GRID!$B$4:$U$15,MATCH($M$7,GRID!$A$4:$A$15,0),MATCH(1,($U$2=GRID!$B$1:$U$1)*(КАЛЕНДАРЬ!AS17=GRID!$B$3:$U$3),0))*GRID!$P$36,
ROUNDUP(INDEX(GRID!$B$4:$U$15,MATCH($M$7,GRID!$A$4:$A$15,0),MATCH(1,($U$2=GRID!$B$1:$U$1)*(КАЛЕНДАРЬ!AS17=GRID!$B$3:$U$3),0))*GRID!$P$36*(1-GRID!$P$37),0))</f>
        <v>68820</v>
      </c>
      <c r="N299" s="8">
        <f t="array" ref="N299">IF($I$2="Тариф для жителей ЮФО",
INDEX(GRID!$B$18:$U$29,MATCH($M$7,GRID!$A$18:$A$29,0),MATCH(1,($U$2=GRID!$B$1:$U$1)*(КАЛЕНДАРЬ!AS17=GRID!$B$3:$U$3),0))*GRID!$P$36,
ROUNDUP(INDEX(GRID!$B$18:$U$29,MATCH($M$7,GRID!$A$18:$A$29,0),MATCH(1,($U$2=GRID!$B$1:$U$1)*(КАЛЕНДАРЬ!AS17=GRID!$B$3:$U$3),0))*GRID!$P$36*(1-GRID!$P$37),0))</f>
        <v>73470</v>
      </c>
      <c r="O299" s="57" t="s">
        <v>119</v>
      </c>
      <c r="P299" s="8">
        <f t="array" ref="P299">IF($I$2="Тариф для жителей ЮФО",
INDEX(GRID!$B$18:$U$29,MATCH($P$7,GRID!$A$18:$A$29,0),MATCH(1,($U$2=GRID!$B$1:$U$1)*(КАЛЕНДАРЬ!AS17=GRID!$B$3:$U$3),0))*GRID!$P$36,
ROUNDUP(INDEX(GRID!$B$18:$U$29,MATCH($P$7,GRID!$A$18:$A$29,0),MATCH(1,($U$2=GRID!$B$1:$U$1)*(КАЛЕНДАРЬ!AS17=GRID!$B$3:$U$3),0))*GRID!$P$36*(1-GRID!$P$37),0))</f>
        <v>140802</v>
      </c>
      <c r="Q299" s="57" t="s">
        <v>119</v>
      </c>
      <c r="R299" s="57" t="s">
        <v>119</v>
      </c>
      <c r="S299" s="57" t="s">
        <v>119</v>
      </c>
      <c r="T299" s="57" t="s">
        <v>119</v>
      </c>
    </row>
    <row r="300" spans="1:20">
      <c r="A300" s="148" t="s">
        <v>11</v>
      </c>
      <c r="B300" s="149">
        <v>15</v>
      </c>
      <c r="C300" s="8">
        <f t="array" ref="C300">IF($I$2="Тариф для жителей ЮФО",
INDEX(GRID!$B$4:$U$15,MATCH($C$7,GRID!$A$4:$A$15,0),MATCH(1,($U$2=GRID!$B$1:$U$1)*(КАЛЕНДАРЬ!AS18=GRID!$B$3:$U$3),0))*GRID!$P$36,
ROUNDUP(INDEX(GRID!$B$4:$U$15,MATCH($C$7,GRID!$A$4:$A$15,0),MATCH(1,($U$2=GRID!$B$1:$U$1)*(КАЛЕНДАРЬ!AS18=GRID!$B$3:$U$3),0))*GRID!$P$36*(1-GRID!$P$37),0))</f>
        <v>25575.000000000004</v>
      </c>
      <c r="D300" s="8">
        <f t="array" ref="D300">IF($I$2="Тариф для жителей ЮФО",
INDEX(GRID!$B$18:$U$29,MATCH($C$7,GRID!$A$18:$A$29,0),MATCH(1,($U$2=GRID!$B$1:$U$1)*(КАЛЕНДАРЬ!AS18=GRID!$B$3:$U$3),0))*GRID!$P$36,
ROUNDUP(INDEX(GRID!$B$18:$U$29,MATCH($C$7,GRID!$A$18:$A$29,0),MATCH(1,($U$2=GRID!$B$1:$U$1)*(КАЛЕНДАРЬ!AS18=GRID!$B$3:$U$3),0))*GRID!$P$36*(1-GRID!$P$37),0))</f>
        <v>30225.000000000004</v>
      </c>
      <c r="E300" s="8">
        <f t="array" ref="E300">IF($I$2="Тариф для жителей ЮФО",
INDEX(GRID!$B$4:$U$15,MATCH($E$7,GRID!$A$4:$A$15,0),MATCH(1,($U$2=GRID!$B$1:$U$1)*(КАЛЕНДАРЬ!AS18=GRID!$B$3:$U$3),0))*GRID!$P$36,
ROUNDUP(INDEX(GRID!$B$4:$U$15,MATCH($E$7,GRID!$A$4:$A$15,0),MATCH(1,($U$2=GRID!$B$1:$U$1)*(КАЛЕНДАРЬ!AS18=GRID!$B$3:$U$3),0))*GRID!$P$36*(1-GRID!$P$37),0))</f>
        <v>30690</v>
      </c>
      <c r="F300" s="8">
        <f t="array" ref="F300">IF($I$2="Тариф для жителей ЮФО",
INDEX(GRID!$B$18:$U$29,MATCH($E$7,GRID!$A$18:$A$29,0),MATCH(1,($U$2=GRID!$B$1:$U$1)*(КАЛЕНДАРЬ!AS18=GRID!$B$3:$U$3),0))*GRID!$P$36,
ROUNDUP(INDEX(GRID!$B$18:$U$29,MATCH($E$7,GRID!$A$18:$A$29,0),MATCH(1,($U$2=GRID!$B$1:$U$1)*(КАЛЕНДАРЬ!AS18=GRID!$B$3:$U$3),0))*GRID!$P$36*(1-GRID!$P$37),0))</f>
        <v>35340</v>
      </c>
      <c r="G300" s="57" t="s">
        <v>119</v>
      </c>
      <c r="H300" s="57" t="s">
        <v>119</v>
      </c>
      <c r="I300" s="8">
        <f t="array" ref="I300">IF($I$2="Тариф для жителей ЮФО",
INDEX(GRID!$B$4:$U$15,MATCH($I$7,GRID!$A$4:$A$15,0),MATCH(1,($U$2=GRID!$B$1:$U$1)*(КАЛЕНДАРЬ!AS18=GRID!$B$3:$U$3),0))*GRID!$P$36,
ROUNDUP(INDEX(GRID!$B$4:$U$15,MATCH($I$7,GRID!$A$4:$A$15,0),MATCH(1,($U$2=GRID!$B$1:$U$1)*(КАЛЕНДАРЬ!AS18=GRID!$B$3:$U$3),0))*GRID!$P$36*(1-GRID!$P$37),0))</f>
        <v>40362</v>
      </c>
      <c r="J300" s="8">
        <f t="array" ref="J300">IF($I$2="Тариф для жителей ЮФО",
INDEX(GRID!$B$18:$U$29,MATCH($I$7,GRID!$A$18:$A$29,0),MATCH(1,($U$2=GRID!$B$1:$U$1)*(КАЛЕНДАРЬ!AS18=GRID!$B$3:$U$3),0))*GRID!$P$36,
ROUNDUP(INDEX(GRID!$B$18:$U$29,MATCH($I$7,GRID!$A$18:$A$29,0),MATCH(1,($U$2=GRID!$B$1:$U$1)*(КАЛЕНДАРЬ!AS18=GRID!$B$3:$U$3),0))*GRID!$P$36*(1-GRID!$P$37),0))</f>
        <v>45012</v>
      </c>
      <c r="K300" s="57" t="s">
        <v>119</v>
      </c>
      <c r="L300" s="57" t="s">
        <v>119</v>
      </c>
      <c r="M300" s="8">
        <f t="array" ref="M300">IF($I$2="Тариф для жителей ЮФО",
INDEX(GRID!$B$4:$U$15,MATCH($M$7,GRID!$A$4:$A$15,0),MATCH(1,($U$2=GRID!$B$1:$U$1)*(КАЛЕНДАРЬ!AS18=GRID!$B$3:$U$3),0))*GRID!$P$36,
ROUNDUP(INDEX(GRID!$B$4:$U$15,MATCH($M$7,GRID!$A$4:$A$15,0),MATCH(1,($U$2=GRID!$B$1:$U$1)*(КАЛЕНДАРЬ!AS18=GRID!$B$3:$U$3),0))*GRID!$P$36*(1-GRID!$P$37),0))</f>
        <v>64635</v>
      </c>
      <c r="N300" s="8">
        <f t="array" ref="N300">IF($I$2="Тариф для жителей ЮФО",
INDEX(GRID!$B$18:$U$29,MATCH($M$7,GRID!$A$18:$A$29,0),MATCH(1,($U$2=GRID!$B$1:$U$1)*(КАЛЕНДАРЬ!AS18=GRID!$B$3:$U$3),0))*GRID!$P$36,
ROUNDUP(INDEX(GRID!$B$18:$U$29,MATCH($M$7,GRID!$A$18:$A$29,0),MATCH(1,($U$2=GRID!$B$1:$U$1)*(КАЛЕНДАРЬ!AS18=GRID!$B$3:$U$3),0))*GRID!$P$36*(1-GRID!$P$37),0))</f>
        <v>69285</v>
      </c>
      <c r="O300" s="57" t="s">
        <v>119</v>
      </c>
      <c r="P300" s="8">
        <f t="array" ref="P300">IF($I$2="Тариф для жителей ЮФО",
INDEX(GRID!$B$18:$U$29,MATCH($P$7,GRID!$A$18:$A$29,0),MATCH(1,($U$2=GRID!$B$1:$U$1)*(КАЛЕНДАРЬ!AS18=GRID!$B$3:$U$3),0))*GRID!$P$36,
ROUNDUP(INDEX(GRID!$B$18:$U$29,MATCH($P$7,GRID!$A$18:$A$29,0),MATCH(1,($U$2=GRID!$B$1:$U$1)*(КАЛЕНДАРЬ!AS18=GRID!$B$3:$U$3),0))*GRID!$P$36*(1-GRID!$P$37),0))</f>
        <v>135222</v>
      </c>
      <c r="Q300" s="57" t="s">
        <v>119</v>
      </c>
      <c r="R300" s="57" t="s">
        <v>119</v>
      </c>
      <c r="S300" s="57" t="s">
        <v>119</v>
      </c>
      <c r="T300" s="57" t="s">
        <v>119</v>
      </c>
    </row>
    <row r="301" spans="1:20">
      <c r="A301" s="148" t="s">
        <v>12</v>
      </c>
      <c r="B301" s="149">
        <v>16</v>
      </c>
      <c r="C301" s="8">
        <f t="array" ref="C301">IF($I$2="Тариф для жителей ЮФО",
INDEX(GRID!$B$4:$U$15,MATCH($C$7,GRID!$A$4:$A$15,0),MATCH(1,($U$2=GRID!$B$1:$U$1)*(КАЛЕНДАРЬ!AS19=GRID!$B$3:$U$3),0))*GRID!$P$36,
ROUNDUP(INDEX(GRID!$B$4:$U$15,MATCH($C$7,GRID!$A$4:$A$15,0),MATCH(1,($U$2=GRID!$B$1:$U$1)*(КАЛЕНДАРЬ!AS19=GRID!$B$3:$U$3),0))*GRID!$P$36*(1-GRID!$P$37),0))</f>
        <v>25575.000000000004</v>
      </c>
      <c r="D301" s="8">
        <f t="array" ref="D301">IF($I$2="Тариф для жителей ЮФО",
INDEX(GRID!$B$18:$U$29,MATCH($C$7,GRID!$A$18:$A$29,0),MATCH(1,($U$2=GRID!$B$1:$U$1)*(КАЛЕНДАРЬ!AS19=GRID!$B$3:$U$3),0))*GRID!$P$36,
ROUNDUP(INDEX(GRID!$B$18:$U$29,MATCH($C$7,GRID!$A$18:$A$29,0),MATCH(1,($U$2=GRID!$B$1:$U$1)*(КАЛЕНДАРЬ!AS19=GRID!$B$3:$U$3),0))*GRID!$P$36*(1-GRID!$P$37),0))</f>
        <v>30225.000000000004</v>
      </c>
      <c r="E301" s="8">
        <f t="array" ref="E301">IF($I$2="Тариф для жителей ЮФО",
INDEX(GRID!$B$4:$U$15,MATCH($E$7,GRID!$A$4:$A$15,0),MATCH(1,($U$2=GRID!$B$1:$U$1)*(КАЛЕНДАРЬ!AS19=GRID!$B$3:$U$3),0))*GRID!$P$36,
ROUNDUP(INDEX(GRID!$B$4:$U$15,MATCH($E$7,GRID!$A$4:$A$15,0),MATCH(1,($U$2=GRID!$B$1:$U$1)*(КАЛЕНДАРЬ!AS19=GRID!$B$3:$U$3),0))*GRID!$P$36*(1-GRID!$P$37),0))</f>
        <v>30690</v>
      </c>
      <c r="F301" s="8">
        <f t="array" ref="F301">IF($I$2="Тариф для жителей ЮФО",
INDEX(GRID!$B$18:$U$29,MATCH($E$7,GRID!$A$18:$A$29,0),MATCH(1,($U$2=GRID!$B$1:$U$1)*(КАЛЕНДАРЬ!AS19=GRID!$B$3:$U$3),0))*GRID!$P$36,
ROUNDUP(INDEX(GRID!$B$18:$U$29,MATCH($E$7,GRID!$A$18:$A$29,0),MATCH(1,($U$2=GRID!$B$1:$U$1)*(КАЛЕНДАРЬ!AS19=GRID!$B$3:$U$3),0))*GRID!$P$36*(1-GRID!$P$37),0))</f>
        <v>35340</v>
      </c>
      <c r="G301" s="57" t="s">
        <v>119</v>
      </c>
      <c r="H301" s="57" t="s">
        <v>119</v>
      </c>
      <c r="I301" s="8">
        <f t="array" ref="I301">IF($I$2="Тариф для жителей ЮФО",
INDEX(GRID!$B$4:$U$15,MATCH($I$7,GRID!$A$4:$A$15,0),MATCH(1,($U$2=GRID!$B$1:$U$1)*(КАЛЕНДАРЬ!AS19=GRID!$B$3:$U$3),0))*GRID!$P$36,
ROUNDUP(INDEX(GRID!$B$4:$U$15,MATCH($I$7,GRID!$A$4:$A$15,0),MATCH(1,($U$2=GRID!$B$1:$U$1)*(КАЛЕНДАРЬ!AS19=GRID!$B$3:$U$3),0))*GRID!$P$36*(1-GRID!$P$37),0))</f>
        <v>40362</v>
      </c>
      <c r="J301" s="8">
        <f t="array" ref="J301">IF($I$2="Тариф для жителей ЮФО",
INDEX(GRID!$B$18:$U$29,MATCH($I$7,GRID!$A$18:$A$29,0),MATCH(1,($U$2=GRID!$B$1:$U$1)*(КАЛЕНДАРЬ!AS19=GRID!$B$3:$U$3),0))*GRID!$P$36,
ROUNDUP(INDEX(GRID!$B$18:$U$29,MATCH($I$7,GRID!$A$18:$A$29,0),MATCH(1,($U$2=GRID!$B$1:$U$1)*(КАЛЕНДАРЬ!AS19=GRID!$B$3:$U$3),0))*GRID!$P$36*(1-GRID!$P$37),0))</f>
        <v>45012</v>
      </c>
      <c r="K301" s="57" t="s">
        <v>119</v>
      </c>
      <c r="L301" s="57" t="s">
        <v>119</v>
      </c>
      <c r="M301" s="8">
        <f t="array" ref="M301">IF($I$2="Тариф для жителей ЮФО",
INDEX(GRID!$B$4:$U$15,MATCH($M$7,GRID!$A$4:$A$15,0),MATCH(1,($U$2=GRID!$B$1:$U$1)*(КАЛЕНДАРЬ!AS19=GRID!$B$3:$U$3),0))*GRID!$P$36,
ROUNDUP(INDEX(GRID!$B$4:$U$15,MATCH($M$7,GRID!$A$4:$A$15,0),MATCH(1,($U$2=GRID!$B$1:$U$1)*(КАЛЕНДАРЬ!AS19=GRID!$B$3:$U$3),0))*GRID!$P$36*(1-GRID!$P$37),0))</f>
        <v>64635</v>
      </c>
      <c r="N301" s="8">
        <f t="array" ref="N301">IF($I$2="Тариф для жителей ЮФО",
INDEX(GRID!$B$18:$U$29,MATCH($M$7,GRID!$A$18:$A$29,0),MATCH(1,($U$2=GRID!$B$1:$U$1)*(КАЛЕНДАРЬ!AS19=GRID!$B$3:$U$3),0))*GRID!$P$36,
ROUNDUP(INDEX(GRID!$B$18:$U$29,MATCH($M$7,GRID!$A$18:$A$29,0),MATCH(1,($U$2=GRID!$B$1:$U$1)*(КАЛЕНДАРЬ!AS19=GRID!$B$3:$U$3),0))*GRID!$P$36*(1-GRID!$P$37),0))</f>
        <v>69285</v>
      </c>
      <c r="O301" s="57" t="s">
        <v>119</v>
      </c>
      <c r="P301" s="8">
        <f t="array" ref="P301">IF($I$2="Тариф для жителей ЮФО",
INDEX(GRID!$B$18:$U$29,MATCH($P$7,GRID!$A$18:$A$29,0),MATCH(1,($U$2=GRID!$B$1:$U$1)*(КАЛЕНДАРЬ!AS19=GRID!$B$3:$U$3),0))*GRID!$P$36,
ROUNDUP(INDEX(GRID!$B$18:$U$29,MATCH($P$7,GRID!$A$18:$A$29,0),MATCH(1,($U$2=GRID!$B$1:$U$1)*(КАЛЕНДАРЬ!AS19=GRID!$B$3:$U$3),0))*GRID!$P$36*(1-GRID!$P$37),0))</f>
        <v>135222</v>
      </c>
      <c r="Q301" s="57" t="s">
        <v>119</v>
      </c>
      <c r="R301" s="57" t="s">
        <v>119</v>
      </c>
      <c r="S301" s="57" t="s">
        <v>119</v>
      </c>
      <c r="T301" s="57" t="s">
        <v>119</v>
      </c>
    </row>
    <row r="302" spans="1:20">
      <c r="A302" s="148" t="s">
        <v>13</v>
      </c>
      <c r="B302" s="149">
        <v>17</v>
      </c>
      <c r="C302" s="8">
        <f t="array" ref="C302">IF($I$2="Тариф для жителей ЮФО",
INDEX(GRID!$B$4:$U$15,MATCH($C$7,GRID!$A$4:$A$15,0),MATCH(1,($U$2=GRID!$B$1:$U$1)*(КАЛЕНДАРЬ!AS20=GRID!$B$3:$U$3),0))*GRID!$P$36,
ROUNDUP(INDEX(GRID!$B$4:$U$15,MATCH($C$7,GRID!$A$4:$A$15,0),MATCH(1,($U$2=GRID!$B$1:$U$1)*(КАЛЕНДАРЬ!AS20=GRID!$B$3:$U$3),0))*GRID!$P$36*(1-GRID!$P$37),0))</f>
        <v>25575.000000000004</v>
      </c>
      <c r="D302" s="8">
        <f t="array" ref="D302">IF($I$2="Тариф для жителей ЮФО",
INDEX(GRID!$B$18:$U$29,MATCH($C$7,GRID!$A$18:$A$29,0),MATCH(1,($U$2=GRID!$B$1:$U$1)*(КАЛЕНДАРЬ!AS20=GRID!$B$3:$U$3),0))*GRID!$P$36,
ROUNDUP(INDEX(GRID!$B$18:$U$29,MATCH($C$7,GRID!$A$18:$A$29,0),MATCH(1,($U$2=GRID!$B$1:$U$1)*(КАЛЕНДАРЬ!AS20=GRID!$B$3:$U$3),0))*GRID!$P$36*(1-GRID!$P$37),0))</f>
        <v>30225.000000000004</v>
      </c>
      <c r="E302" s="8">
        <f t="array" ref="E302">IF($I$2="Тариф для жителей ЮФО",
INDEX(GRID!$B$4:$U$15,MATCH($E$7,GRID!$A$4:$A$15,0),MATCH(1,($U$2=GRID!$B$1:$U$1)*(КАЛЕНДАРЬ!AS20=GRID!$B$3:$U$3),0))*GRID!$P$36,
ROUNDUP(INDEX(GRID!$B$4:$U$15,MATCH($E$7,GRID!$A$4:$A$15,0),MATCH(1,($U$2=GRID!$B$1:$U$1)*(КАЛЕНДАРЬ!AS20=GRID!$B$3:$U$3),0))*GRID!$P$36*(1-GRID!$P$37),0))</f>
        <v>30690</v>
      </c>
      <c r="F302" s="8">
        <f t="array" ref="F302">IF($I$2="Тариф для жителей ЮФО",
INDEX(GRID!$B$18:$U$29,MATCH($E$7,GRID!$A$18:$A$29,0),MATCH(1,($U$2=GRID!$B$1:$U$1)*(КАЛЕНДАРЬ!AS20=GRID!$B$3:$U$3),0))*GRID!$P$36,
ROUNDUP(INDEX(GRID!$B$18:$U$29,MATCH($E$7,GRID!$A$18:$A$29,0),MATCH(1,($U$2=GRID!$B$1:$U$1)*(КАЛЕНДАРЬ!AS20=GRID!$B$3:$U$3),0))*GRID!$P$36*(1-GRID!$P$37),0))</f>
        <v>35340</v>
      </c>
      <c r="G302" s="57" t="s">
        <v>119</v>
      </c>
      <c r="H302" s="57" t="s">
        <v>119</v>
      </c>
      <c r="I302" s="8">
        <f t="array" ref="I302">IF($I$2="Тариф для жителей ЮФО",
INDEX(GRID!$B$4:$U$15,MATCH($I$7,GRID!$A$4:$A$15,0),MATCH(1,($U$2=GRID!$B$1:$U$1)*(КАЛЕНДАРЬ!AS20=GRID!$B$3:$U$3),0))*GRID!$P$36,
ROUNDUP(INDEX(GRID!$B$4:$U$15,MATCH($I$7,GRID!$A$4:$A$15,0),MATCH(1,($U$2=GRID!$B$1:$U$1)*(КАЛЕНДАРЬ!AS20=GRID!$B$3:$U$3),0))*GRID!$P$36*(1-GRID!$P$37),0))</f>
        <v>40362</v>
      </c>
      <c r="J302" s="8">
        <f t="array" ref="J302">IF($I$2="Тариф для жителей ЮФО",
INDEX(GRID!$B$18:$U$29,MATCH($I$7,GRID!$A$18:$A$29,0),MATCH(1,($U$2=GRID!$B$1:$U$1)*(КАЛЕНДАРЬ!AS20=GRID!$B$3:$U$3),0))*GRID!$P$36,
ROUNDUP(INDEX(GRID!$B$18:$U$29,MATCH($I$7,GRID!$A$18:$A$29,0),MATCH(1,($U$2=GRID!$B$1:$U$1)*(КАЛЕНДАРЬ!AS20=GRID!$B$3:$U$3),0))*GRID!$P$36*(1-GRID!$P$37),0))</f>
        <v>45012</v>
      </c>
      <c r="K302" s="57" t="s">
        <v>119</v>
      </c>
      <c r="L302" s="57" t="s">
        <v>119</v>
      </c>
      <c r="M302" s="8">
        <f t="array" ref="M302">IF($I$2="Тариф для жителей ЮФО",
INDEX(GRID!$B$4:$U$15,MATCH($M$7,GRID!$A$4:$A$15,0),MATCH(1,($U$2=GRID!$B$1:$U$1)*(КАЛЕНДАРЬ!AS20=GRID!$B$3:$U$3),0))*GRID!$P$36,
ROUNDUP(INDEX(GRID!$B$4:$U$15,MATCH($M$7,GRID!$A$4:$A$15,0),MATCH(1,($U$2=GRID!$B$1:$U$1)*(КАЛЕНДАРЬ!AS20=GRID!$B$3:$U$3),0))*GRID!$P$36*(1-GRID!$P$37),0))</f>
        <v>64635</v>
      </c>
      <c r="N302" s="8">
        <f t="array" ref="N302">IF($I$2="Тариф для жителей ЮФО",
INDEX(GRID!$B$18:$U$29,MATCH($M$7,GRID!$A$18:$A$29,0),MATCH(1,($U$2=GRID!$B$1:$U$1)*(КАЛЕНДАРЬ!AS20=GRID!$B$3:$U$3),0))*GRID!$P$36,
ROUNDUP(INDEX(GRID!$B$18:$U$29,MATCH($M$7,GRID!$A$18:$A$29,0),MATCH(1,($U$2=GRID!$B$1:$U$1)*(КАЛЕНДАРЬ!AS20=GRID!$B$3:$U$3),0))*GRID!$P$36*(1-GRID!$P$37),0))</f>
        <v>69285</v>
      </c>
      <c r="O302" s="57" t="s">
        <v>119</v>
      </c>
      <c r="P302" s="8">
        <f t="array" ref="P302">IF($I$2="Тариф для жителей ЮФО",
INDEX(GRID!$B$18:$U$29,MATCH($P$7,GRID!$A$18:$A$29,0),MATCH(1,($U$2=GRID!$B$1:$U$1)*(КАЛЕНДАРЬ!AS20=GRID!$B$3:$U$3),0))*GRID!$P$36,
ROUNDUP(INDEX(GRID!$B$18:$U$29,MATCH($P$7,GRID!$A$18:$A$29,0),MATCH(1,($U$2=GRID!$B$1:$U$1)*(КАЛЕНДАРЬ!AS20=GRID!$B$3:$U$3),0))*GRID!$P$36*(1-GRID!$P$37),0))</f>
        <v>135222</v>
      </c>
      <c r="Q302" s="57" t="s">
        <v>119</v>
      </c>
      <c r="R302" s="57" t="s">
        <v>119</v>
      </c>
      <c r="S302" s="57" t="s">
        <v>119</v>
      </c>
      <c r="T302" s="57" t="s">
        <v>119</v>
      </c>
    </row>
    <row r="303" spans="1:20">
      <c r="A303" s="148" t="s">
        <v>14</v>
      </c>
      <c r="B303" s="149">
        <v>18</v>
      </c>
      <c r="C303" s="8">
        <f t="array" ref="C303">IF($I$2="Тариф для жителей ЮФО",
INDEX(GRID!$B$4:$U$15,MATCH($C$7,GRID!$A$4:$A$15,0),MATCH(1,($U$2=GRID!$B$1:$U$1)*(КАЛЕНДАРЬ!AS21=GRID!$B$3:$U$3),0))*GRID!$P$36,
ROUNDUP(INDEX(GRID!$B$4:$U$15,MATCH($C$7,GRID!$A$4:$A$15,0),MATCH(1,($U$2=GRID!$B$1:$U$1)*(КАЛЕНДАРЬ!AS21=GRID!$B$3:$U$3),0))*GRID!$P$36*(1-GRID!$P$37),0))</f>
        <v>25575.000000000004</v>
      </c>
      <c r="D303" s="8">
        <f t="array" ref="D303">IF($I$2="Тариф для жителей ЮФО",
INDEX(GRID!$B$18:$U$29,MATCH($C$7,GRID!$A$18:$A$29,0),MATCH(1,($U$2=GRID!$B$1:$U$1)*(КАЛЕНДАРЬ!AS21=GRID!$B$3:$U$3),0))*GRID!$P$36,
ROUNDUP(INDEX(GRID!$B$18:$U$29,MATCH($C$7,GRID!$A$18:$A$29,0),MATCH(1,($U$2=GRID!$B$1:$U$1)*(КАЛЕНДАРЬ!AS21=GRID!$B$3:$U$3),0))*GRID!$P$36*(1-GRID!$P$37),0))</f>
        <v>30225.000000000004</v>
      </c>
      <c r="E303" s="8">
        <f t="array" ref="E303">IF($I$2="Тариф для жителей ЮФО",
INDEX(GRID!$B$4:$U$15,MATCH($E$7,GRID!$A$4:$A$15,0),MATCH(1,($U$2=GRID!$B$1:$U$1)*(КАЛЕНДАРЬ!AS21=GRID!$B$3:$U$3),0))*GRID!$P$36,
ROUNDUP(INDEX(GRID!$B$4:$U$15,MATCH($E$7,GRID!$A$4:$A$15,0),MATCH(1,($U$2=GRID!$B$1:$U$1)*(КАЛЕНДАРЬ!AS21=GRID!$B$3:$U$3),0))*GRID!$P$36*(1-GRID!$P$37),0))</f>
        <v>30690</v>
      </c>
      <c r="F303" s="8">
        <f t="array" ref="F303">IF($I$2="Тариф для жителей ЮФО",
INDEX(GRID!$B$18:$U$29,MATCH($E$7,GRID!$A$18:$A$29,0),MATCH(1,($U$2=GRID!$B$1:$U$1)*(КАЛЕНДАРЬ!AS21=GRID!$B$3:$U$3),0))*GRID!$P$36,
ROUNDUP(INDEX(GRID!$B$18:$U$29,MATCH($E$7,GRID!$A$18:$A$29,0),MATCH(1,($U$2=GRID!$B$1:$U$1)*(КАЛЕНДАРЬ!AS21=GRID!$B$3:$U$3),0))*GRID!$P$36*(1-GRID!$P$37),0))</f>
        <v>35340</v>
      </c>
      <c r="G303" s="57" t="s">
        <v>119</v>
      </c>
      <c r="H303" s="57" t="s">
        <v>119</v>
      </c>
      <c r="I303" s="8">
        <f t="array" ref="I303">IF($I$2="Тариф для жителей ЮФО",
INDEX(GRID!$B$4:$U$15,MATCH($I$7,GRID!$A$4:$A$15,0),MATCH(1,($U$2=GRID!$B$1:$U$1)*(КАЛЕНДАРЬ!AS21=GRID!$B$3:$U$3),0))*GRID!$P$36,
ROUNDUP(INDEX(GRID!$B$4:$U$15,MATCH($I$7,GRID!$A$4:$A$15,0),MATCH(1,($U$2=GRID!$B$1:$U$1)*(КАЛЕНДАРЬ!AS21=GRID!$B$3:$U$3),0))*GRID!$P$36*(1-GRID!$P$37),0))</f>
        <v>40362</v>
      </c>
      <c r="J303" s="8">
        <f t="array" ref="J303">IF($I$2="Тариф для жителей ЮФО",
INDEX(GRID!$B$18:$U$29,MATCH($I$7,GRID!$A$18:$A$29,0),MATCH(1,($U$2=GRID!$B$1:$U$1)*(КАЛЕНДАРЬ!AS21=GRID!$B$3:$U$3),0))*GRID!$P$36,
ROUNDUP(INDEX(GRID!$B$18:$U$29,MATCH($I$7,GRID!$A$18:$A$29,0),MATCH(1,($U$2=GRID!$B$1:$U$1)*(КАЛЕНДАРЬ!AS21=GRID!$B$3:$U$3),0))*GRID!$P$36*(1-GRID!$P$37),0))</f>
        <v>45012</v>
      </c>
      <c r="K303" s="57" t="s">
        <v>119</v>
      </c>
      <c r="L303" s="57" t="s">
        <v>119</v>
      </c>
      <c r="M303" s="8">
        <f t="array" ref="M303">IF($I$2="Тариф для жителей ЮФО",
INDEX(GRID!$B$4:$U$15,MATCH($M$7,GRID!$A$4:$A$15,0),MATCH(1,($U$2=GRID!$B$1:$U$1)*(КАЛЕНДАРЬ!AS21=GRID!$B$3:$U$3),0))*GRID!$P$36,
ROUNDUP(INDEX(GRID!$B$4:$U$15,MATCH($M$7,GRID!$A$4:$A$15,0),MATCH(1,($U$2=GRID!$B$1:$U$1)*(КАЛЕНДАРЬ!AS21=GRID!$B$3:$U$3),0))*GRID!$P$36*(1-GRID!$P$37),0))</f>
        <v>64635</v>
      </c>
      <c r="N303" s="8">
        <f t="array" ref="N303">IF($I$2="Тариф для жителей ЮФО",
INDEX(GRID!$B$18:$U$29,MATCH($M$7,GRID!$A$18:$A$29,0),MATCH(1,($U$2=GRID!$B$1:$U$1)*(КАЛЕНДАРЬ!AS21=GRID!$B$3:$U$3),0))*GRID!$P$36,
ROUNDUP(INDEX(GRID!$B$18:$U$29,MATCH($M$7,GRID!$A$18:$A$29,0),MATCH(1,($U$2=GRID!$B$1:$U$1)*(КАЛЕНДАРЬ!AS21=GRID!$B$3:$U$3),0))*GRID!$P$36*(1-GRID!$P$37),0))</f>
        <v>69285</v>
      </c>
      <c r="O303" s="57" t="s">
        <v>119</v>
      </c>
      <c r="P303" s="8">
        <f t="array" ref="P303">IF($I$2="Тариф для жителей ЮФО",
INDEX(GRID!$B$18:$U$29,MATCH($P$7,GRID!$A$18:$A$29,0),MATCH(1,($U$2=GRID!$B$1:$U$1)*(КАЛЕНДАРЬ!AS21=GRID!$B$3:$U$3),0))*GRID!$P$36,
ROUNDUP(INDEX(GRID!$B$18:$U$29,MATCH($P$7,GRID!$A$18:$A$29,0),MATCH(1,($U$2=GRID!$B$1:$U$1)*(КАЛЕНДАРЬ!AS21=GRID!$B$3:$U$3),0))*GRID!$P$36*(1-GRID!$P$37),0))</f>
        <v>135222</v>
      </c>
      <c r="Q303" s="57" t="s">
        <v>119</v>
      </c>
      <c r="R303" s="57" t="s">
        <v>119</v>
      </c>
      <c r="S303" s="57" t="s">
        <v>119</v>
      </c>
      <c r="T303" s="57" t="s">
        <v>119</v>
      </c>
    </row>
    <row r="304" spans="1:20">
      <c r="A304" s="148" t="s">
        <v>15</v>
      </c>
      <c r="B304" s="149">
        <v>19</v>
      </c>
      <c r="C304" s="8">
        <f t="array" ref="C304">IF($I$2="Тариф для жителей ЮФО",
INDEX(GRID!$B$4:$U$15,MATCH($C$7,GRID!$A$4:$A$15,0),MATCH(1,($U$2=GRID!$B$1:$U$1)*(КАЛЕНДАРЬ!AS22=GRID!$B$3:$U$3),0))*GRID!$P$36,
ROUNDUP(INDEX(GRID!$B$4:$U$15,MATCH($C$7,GRID!$A$4:$A$15,0),MATCH(1,($U$2=GRID!$B$1:$U$1)*(КАЛЕНДАРЬ!AS22=GRID!$B$3:$U$3),0))*GRID!$P$36*(1-GRID!$P$37),0))</f>
        <v>25575.000000000004</v>
      </c>
      <c r="D304" s="8">
        <f t="array" ref="D304">IF($I$2="Тариф для жителей ЮФО",
INDEX(GRID!$B$18:$U$29,MATCH($C$7,GRID!$A$18:$A$29,0),MATCH(1,($U$2=GRID!$B$1:$U$1)*(КАЛЕНДАРЬ!AS22=GRID!$B$3:$U$3),0))*GRID!$P$36,
ROUNDUP(INDEX(GRID!$B$18:$U$29,MATCH($C$7,GRID!$A$18:$A$29,0),MATCH(1,($U$2=GRID!$B$1:$U$1)*(КАЛЕНДАРЬ!AS22=GRID!$B$3:$U$3),0))*GRID!$P$36*(1-GRID!$P$37),0))</f>
        <v>30225.000000000004</v>
      </c>
      <c r="E304" s="8">
        <f t="array" ref="E304">IF($I$2="Тариф для жителей ЮФО",
INDEX(GRID!$B$4:$U$15,MATCH($E$7,GRID!$A$4:$A$15,0),MATCH(1,($U$2=GRID!$B$1:$U$1)*(КАЛЕНДАРЬ!AS22=GRID!$B$3:$U$3),0))*GRID!$P$36,
ROUNDUP(INDEX(GRID!$B$4:$U$15,MATCH($E$7,GRID!$A$4:$A$15,0),MATCH(1,($U$2=GRID!$B$1:$U$1)*(КАЛЕНДАРЬ!AS22=GRID!$B$3:$U$3),0))*GRID!$P$36*(1-GRID!$P$37),0))</f>
        <v>30690</v>
      </c>
      <c r="F304" s="8">
        <f t="array" ref="F304">IF($I$2="Тариф для жителей ЮФО",
INDEX(GRID!$B$18:$U$29,MATCH($E$7,GRID!$A$18:$A$29,0),MATCH(1,($U$2=GRID!$B$1:$U$1)*(КАЛЕНДАРЬ!AS22=GRID!$B$3:$U$3),0))*GRID!$P$36,
ROUNDUP(INDEX(GRID!$B$18:$U$29,MATCH($E$7,GRID!$A$18:$A$29,0),MATCH(1,($U$2=GRID!$B$1:$U$1)*(КАЛЕНДАРЬ!AS22=GRID!$B$3:$U$3),0))*GRID!$P$36*(1-GRID!$P$37),0))</f>
        <v>35340</v>
      </c>
      <c r="G304" s="57" t="s">
        <v>119</v>
      </c>
      <c r="H304" s="57" t="s">
        <v>119</v>
      </c>
      <c r="I304" s="8">
        <f t="array" ref="I304">IF($I$2="Тариф для жителей ЮФО",
INDEX(GRID!$B$4:$U$15,MATCH($I$7,GRID!$A$4:$A$15,0),MATCH(1,($U$2=GRID!$B$1:$U$1)*(КАЛЕНДАРЬ!AS22=GRID!$B$3:$U$3),0))*GRID!$P$36,
ROUNDUP(INDEX(GRID!$B$4:$U$15,MATCH($I$7,GRID!$A$4:$A$15,0),MATCH(1,($U$2=GRID!$B$1:$U$1)*(КАЛЕНДАРЬ!AS22=GRID!$B$3:$U$3),0))*GRID!$P$36*(1-GRID!$P$37),0))</f>
        <v>40362</v>
      </c>
      <c r="J304" s="8">
        <f t="array" ref="J304">IF($I$2="Тариф для жителей ЮФО",
INDEX(GRID!$B$18:$U$29,MATCH($I$7,GRID!$A$18:$A$29,0),MATCH(1,($U$2=GRID!$B$1:$U$1)*(КАЛЕНДАРЬ!AS22=GRID!$B$3:$U$3),0))*GRID!$P$36,
ROUNDUP(INDEX(GRID!$B$18:$U$29,MATCH($I$7,GRID!$A$18:$A$29,0),MATCH(1,($U$2=GRID!$B$1:$U$1)*(КАЛЕНДАРЬ!AS22=GRID!$B$3:$U$3),0))*GRID!$P$36*(1-GRID!$P$37),0))</f>
        <v>45012</v>
      </c>
      <c r="K304" s="57" t="s">
        <v>119</v>
      </c>
      <c r="L304" s="57" t="s">
        <v>119</v>
      </c>
      <c r="M304" s="8">
        <f t="array" ref="M304">IF($I$2="Тариф для жителей ЮФО",
INDEX(GRID!$B$4:$U$15,MATCH($M$7,GRID!$A$4:$A$15,0),MATCH(1,($U$2=GRID!$B$1:$U$1)*(КАЛЕНДАРЬ!AS22=GRID!$B$3:$U$3),0))*GRID!$P$36,
ROUNDUP(INDEX(GRID!$B$4:$U$15,MATCH($M$7,GRID!$A$4:$A$15,0),MATCH(1,($U$2=GRID!$B$1:$U$1)*(КАЛЕНДАРЬ!AS22=GRID!$B$3:$U$3),0))*GRID!$P$36*(1-GRID!$P$37),0))</f>
        <v>64635</v>
      </c>
      <c r="N304" s="8">
        <f t="array" ref="N304">IF($I$2="Тариф для жителей ЮФО",
INDEX(GRID!$B$18:$U$29,MATCH($M$7,GRID!$A$18:$A$29,0),MATCH(1,($U$2=GRID!$B$1:$U$1)*(КАЛЕНДАРЬ!AS22=GRID!$B$3:$U$3),0))*GRID!$P$36,
ROUNDUP(INDEX(GRID!$B$18:$U$29,MATCH($M$7,GRID!$A$18:$A$29,0),MATCH(1,($U$2=GRID!$B$1:$U$1)*(КАЛЕНДАРЬ!AS22=GRID!$B$3:$U$3),0))*GRID!$P$36*(1-GRID!$P$37),0))</f>
        <v>69285</v>
      </c>
      <c r="O304" s="57" t="s">
        <v>119</v>
      </c>
      <c r="P304" s="8">
        <f t="array" ref="P304">IF($I$2="Тариф для жителей ЮФО",
INDEX(GRID!$B$18:$U$29,MATCH($P$7,GRID!$A$18:$A$29,0),MATCH(1,($U$2=GRID!$B$1:$U$1)*(КАЛЕНДАРЬ!AS22=GRID!$B$3:$U$3),0))*GRID!$P$36,
ROUNDUP(INDEX(GRID!$B$18:$U$29,MATCH($P$7,GRID!$A$18:$A$29,0),MATCH(1,($U$2=GRID!$B$1:$U$1)*(КАЛЕНДАРЬ!AS22=GRID!$B$3:$U$3),0))*GRID!$P$36*(1-GRID!$P$37),0))</f>
        <v>135222</v>
      </c>
      <c r="Q304" s="57" t="s">
        <v>119</v>
      </c>
      <c r="R304" s="57" t="s">
        <v>119</v>
      </c>
      <c r="S304" s="57" t="s">
        <v>119</v>
      </c>
      <c r="T304" s="57" t="s">
        <v>119</v>
      </c>
    </row>
    <row r="305" spans="1:20">
      <c r="A305" s="148" t="s">
        <v>16</v>
      </c>
      <c r="B305" s="149">
        <v>20</v>
      </c>
      <c r="C305" s="8">
        <f t="array" ref="C305">IF($I$2="Тариф для жителей ЮФО",
INDEX(GRID!$B$4:$U$15,MATCH($C$7,GRID!$A$4:$A$15,0),MATCH(1,($U$2=GRID!$B$1:$U$1)*(КАЛЕНДАРЬ!AS23=GRID!$B$3:$U$3),0))*GRID!$P$36,
ROUNDUP(INDEX(GRID!$B$4:$U$15,MATCH($C$7,GRID!$A$4:$A$15,0),MATCH(1,($U$2=GRID!$B$1:$U$1)*(КАЛЕНДАРЬ!AS23=GRID!$B$3:$U$3),0))*GRID!$P$36*(1-GRID!$P$37),0))</f>
        <v>28086.000000000004</v>
      </c>
      <c r="D305" s="8">
        <f t="array" ref="D305">IF($I$2="Тариф для жителей ЮФО",
INDEX(GRID!$B$18:$U$29,MATCH($C$7,GRID!$A$18:$A$29,0),MATCH(1,($U$2=GRID!$B$1:$U$1)*(КАЛЕНДАРЬ!AS23=GRID!$B$3:$U$3),0))*GRID!$P$36,
ROUNDUP(INDEX(GRID!$B$18:$U$29,MATCH($C$7,GRID!$A$18:$A$29,0),MATCH(1,($U$2=GRID!$B$1:$U$1)*(КАЛЕНДАРЬ!AS23=GRID!$B$3:$U$3),0))*GRID!$P$36*(1-GRID!$P$37),0))</f>
        <v>32736</v>
      </c>
      <c r="E305" s="8">
        <f t="array" ref="E305">IF($I$2="Тариф для жителей ЮФО",
INDEX(GRID!$B$4:$U$15,MATCH($E$7,GRID!$A$4:$A$15,0),MATCH(1,($U$2=GRID!$B$1:$U$1)*(КАЛЕНДАРЬ!AS23=GRID!$B$3:$U$3),0))*GRID!$P$36,
ROUNDUP(INDEX(GRID!$B$4:$U$15,MATCH($E$7,GRID!$A$4:$A$15,0),MATCH(1,($U$2=GRID!$B$1:$U$1)*(КАЛЕНДАРЬ!AS23=GRID!$B$3:$U$3),0))*GRID!$P$36*(1-GRID!$P$37),0))</f>
        <v>33759</v>
      </c>
      <c r="F305" s="8">
        <f t="array" ref="F305">IF($I$2="Тариф для жителей ЮФО",
INDEX(GRID!$B$18:$U$29,MATCH($E$7,GRID!$A$18:$A$29,0),MATCH(1,($U$2=GRID!$B$1:$U$1)*(КАЛЕНДАРЬ!AS23=GRID!$B$3:$U$3),0))*GRID!$P$36,
ROUNDUP(INDEX(GRID!$B$18:$U$29,MATCH($E$7,GRID!$A$18:$A$29,0),MATCH(1,($U$2=GRID!$B$1:$U$1)*(КАЛЕНДАРЬ!AS23=GRID!$B$3:$U$3),0))*GRID!$P$36*(1-GRID!$P$37),0))</f>
        <v>38409</v>
      </c>
      <c r="G305" s="57" t="s">
        <v>119</v>
      </c>
      <c r="H305" s="57" t="s">
        <v>119</v>
      </c>
      <c r="I305" s="8">
        <f t="array" ref="I305">IF($I$2="Тариф для жителей ЮФО",
INDEX(GRID!$B$4:$U$15,MATCH($I$7,GRID!$A$4:$A$15,0),MATCH(1,($U$2=GRID!$B$1:$U$1)*(КАЛЕНДАРЬ!AS23=GRID!$B$3:$U$3),0))*GRID!$P$36,
ROUNDUP(INDEX(GRID!$B$4:$U$15,MATCH($I$7,GRID!$A$4:$A$15,0),MATCH(1,($U$2=GRID!$B$1:$U$1)*(КАЛЕНДАРЬ!AS23=GRID!$B$3:$U$3),0))*GRID!$P$36*(1-GRID!$P$37),0))</f>
        <v>44082</v>
      </c>
      <c r="J305" s="8">
        <f t="array" ref="J305">IF($I$2="Тариф для жителей ЮФО",
INDEX(GRID!$B$18:$U$29,MATCH($I$7,GRID!$A$18:$A$29,0),MATCH(1,($U$2=GRID!$B$1:$U$1)*(КАЛЕНДАРЬ!AS23=GRID!$B$3:$U$3),0))*GRID!$P$36,
ROUNDUP(INDEX(GRID!$B$18:$U$29,MATCH($I$7,GRID!$A$18:$A$29,0),MATCH(1,($U$2=GRID!$B$1:$U$1)*(КАЛЕНДАРЬ!AS23=GRID!$B$3:$U$3),0))*GRID!$P$36*(1-GRID!$P$37),0))</f>
        <v>48732</v>
      </c>
      <c r="K305" s="57" t="s">
        <v>119</v>
      </c>
      <c r="L305" s="57" t="s">
        <v>119</v>
      </c>
      <c r="M305" s="8">
        <f t="array" ref="M305">IF($I$2="Тариф для жителей ЮФО",
INDEX(GRID!$B$4:$U$15,MATCH($M$7,GRID!$A$4:$A$15,0),MATCH(1,($U$2=GRID!$B$1:$U$1)*(КАЛЕНДАРЬ!AS23=GRID!$B$3:$U$3),0))*GRID!$P$36,
ROUNDUP(INDEX(GRID!$B$4:$U$15,MATCH($M$7,GRID!$A$4:$A$15,0),MATCH(1,($U$2=GRID!$B$1:$U$1)*(КАЛЕНДАРЬ!AS23=GRID!$B$3:$U$3),0))*GRID!$P$36*(1-GRID!$P$37),0))</f>
        <v>68820</v>
      </c>
      <c r="N305" s="8">
        <f t="array" ref="N305">IF($I$2="Тариф для жителей ЮФО",
INDEX(GRID!$B$18:$U$29,MATCH($M$7,GRID!$A$18:$A$29,0),MATCH(1,($U$2=GRID!$B$1:$U$1)*(КАЛЕНДАРЬ!AS23=GRID!$B$3:$U$3),0))*GRID!$P$36,
ROUNDUP(INDEX(GRID!$B$18:$U$29,MATCH($M$7,GRID!$A$18:$A$29,0),MATCH(1,($U$2=GRID!$B$1:$U$1)*(КАЛЕНДАРЬ!AS23=GRID!$B$3:$U$3),0))*GRID!$P$36*(1-GRID!$P$37),0))</f>
        <v>73470</v>
      </c>
      <c r="O305" s="57" t="s">
        <v>119</v>
      </c>
      <c r="P305" s="8">
        <f t="array" ref="P305">IF($I$2="Тариф для жителей ЮФО",
INDEX(GRID!$B$18:$U$29,MATCH($P$7,GRID!$A$18:$A$29,0),MATCH(1,($U$2=GRID!$B$1:$U$1)*(КАЛЕНДАРЬ!AS23=GRID!$B$3:$U$3),0))*GRID!$P$36,
ROUNDUP(INDEX(GRID!$B$18:$U$29,MATCH($P$7,GRID!$A$18:$A$29,0),MATCH(1,($U$2=GRID!$B$1:$U$1)*(КАЛЕНДАРЬ!AS23=GRID!$B$3:$U$3),0))*GRID!$P$36*(1-GRID!$P$37),0))</f>
        <v>140802</v>
      </c>
      <c r="Q305" s="57" t="s">
        <v>119</v>
      </c>
      <c r="R305" s="57" t="s">
        <v>119</v>
      </c>
      <c r="S305" s="57" t="s">
        <v>119</v>
      </c>
      <c r="T305" s="57" t="s">
        <v>119</v>
      </c>
    </row>
    <row r="306" spans="1:20">
      <c r="A306" s="148" t="s">
        <v>17</v>
      </c>
      <c r="B306" s="149">
        <v>21</v>
      </c>
      <c r="C306" s="8">
        <f t="array" ref="C306">IF($I$2="Тариф для жителей ЮФО",
INDEX(GRID!$B$4:$U$15,MATCH($C$7,GRID!$A$4:$A$15,0),MATCH(1,($U$2=GRID!$B$1:$U$1)*(КАЛЕНДАРЬ!AS24=GRID!$B$3:$U$3),0))*GRID!$P$36,
ROUNDUP(INDEX(GRID!$B$4:$U$15,MATCH($C$7,GRID!$A$4:$A$15,0),MATCH(1,($U$2=GRID!$B$1:$U$1)*(КАЛЕНДАРЬ!AS24=GRID!$B$3:$U$3),0))*GRID!$P$36*(1-GRID!$P$37),0))</f>
        <v>28086.000000000004</v>
      </c>
      <c r="D306" s="8">
        <f t="array" ref="D306">IF($I$2="Тариф для жителей ЮФО",
INDEX(GRID!$B$18:$U$29,MATCH($C$7,GRID!$A$18:$A$29,0),MATCH(1,($U$2=GRID!$B$1:$U$1)*(КАЛЕНДАРЬ!AS24=GRID!$B$3:$U$3),0))*GRID!$P$36,
ROUNDUP(INDEX(GRID!$B$18:$U$29,MATCH($C$7,GRID!$A$18:$A$29,0),MATCH(1,($U$2=GRID!$B$1:$U$1)*(КАЛЕНДАРЬ!AS24=GRID!$B$3:$U$3),0))*GRID!$P$36*(1-GRID!$P$37),0))</f>
        <v>32736</v>
      </c>
      <c r="E306" s="8">
        <f t="array" ref="E306">IF($I$2="Тариф для жителей ЮФО",
INDEX(GRID!$B$4:$U$15,MATCH($E$7,GRID!$A$4:$A$15,0),MATCH(1,($U$2=GRID!$B$1:$U$1)*(КАЛЕНДАРЬ!AS24=GRID!$B$3:$U$3),0))*GRID!$P$36,
ROUNDUP(INDEX(GRID!$B$4:$U$15,MATCH($E$7,GRID!$A$4:$A$15,0),MATCH(1,($U$2=GRID!$B$1:$U$1)*(КАЛЕНДАРЬ!AS24=GRID!$B$3:$U$3),0))*GRID!$P$36*(1-GRID!$P$37),0))</f>
        <v>33759</v>
      </c>
      <c r="F306" s="8">
        <f t="array" ref="F306">IF($I$2="Тариф для жителей ЮФО",
INDEX(GRID!$B$18:$U$29,MATCH($E$7,GRID!$A$18:$A$29,0),MATCH(1,($U$2=GRID!$B$1:$U$1)*(КАЛЕНДАРЬ!AS24=GRID!$B$3:$U$3),0))*GRID!$P$36,
ROUNDUP(INDEX(GRID!$B$18:$U$29,MATCH($E$7,GRID!$A$18:$A$29,0),MATCH(1,($U$2=GRID!$B$1:$U$1)*(КАЛЕНДАРЬ!AS24=GRID!$B$3:$U$3),0))*GRID!$P$36*(1-GRID!$P$37),0))</f>
        <v>38409</v>
      </c>
      <c r="G306" s="57" t="s">
        <v>119</v>
      </c>
      <c r="H306" s="57" t="s">
        <v>119</v>
      </c>
      <c r="I306" s="8">
        <f t="array" ref="I306">IF($I$2="Тариф для жителей ЮФО",
INDEX(GRID!$B$4:$U$15,MATCH($I$7,GRID!$A$4:$A$15,0),MATCH(1,($U$2=GRID!$B$1:$U$1)*(КАЛЕНДАРЬ!AS24=GRID!$B$3:$U$3),0))*GRID!$P$36,
ROUNDUP(INDEX(GRID!$B$4:$U$15,MATCH($I$7,GRID!$A$4:$A$15,0),MATCH(1,($U$2=GRID!$B$1:$U$1)*(КАЛЕНДАРЬ!AS24=GRID!$B$3:$U$3),0))*GRID!$P$36*(1-GRID!$P$37),0))</f>
        <v>44082</v>
      </c>
      <c r="J306" s="8">
        <f t="array" ref="J306">IF($I$2="Тариф для жителей ЮФО",
INDEX(GRID!$B$18:$U$29,MATCH($I$7,GRID!$A$18:$A$29,0),MATCH(1,($U$2=GRID!$B$1:$U$1)*(КАЛЕНДАРЬ!AS24=GRID!$B$3:$U$3),0))*GRID!$P$36,
ROUNDUP(INDEX(GRID!$B$18:$U$29,MATCH($I$7,GRID!$A$18:$A$29,0),MATCH(1,($U$2=GRID!$B$1:$U$1)*(КАЛЕНДАРЬ!AS24=GRID!$B$3:$U$3),0))*GRID!$P$36*(1-GRID!$P$37),0))</f>
        <v>48732</v>
      </c>
      <c r="K306" s="57" t="s">
        <v>119</v>
      </c>
      <c r="L306" s="57" t="s">
        <v>119</v>
      </c>
      <c r="M306" s="8">
        <f t="array" ref="M306">IF($I$2="Тариф для жителей ЮФО",
INDEX(GRID!$B$4:$U$15,MATCH($M$7,GRID!$A$4:$A$15,0),MATCH(1,($U$2=GRID!$B$1:$U$1)*(КАЛЕНДАРЬ!AS24=GRID!$B$3:$U$3),0))*GRID!$P$36,
ROUNDUP(INDEX(GRID!$B$4:$U$15,MATCH($M$7,GRID!$A$4:$A$15,0),MATCH(1,($U$2=GRID!$B$1:$U$1)*(КАЛЕНДАРЬ!AS24=GRID!$B$3:$U$3),0))*GRID!$P$36*(1-GRID!$P$37),0))</f>
        <v>68820</v>
      </c>
      <c r="N306" s="8">
        <f t="array" ref="N306">IF($I$2="Тариф для жителей ЮФО",
INDEX(GRID!$B$18:$U$29,MATCH($M$7,GRID!$A$18:$A$29,0),MATCH(1,($U$2=GRID!$B$1:$U$1)*(КАЛЕНДАРЬ!AS24=GRID!$B$3:$U$3),0))*GRID!$P$36,
ROUNDUP(INDEX(GRID!$B$18:$U$29,MATCH($M$7,GRID!$A$18:$A$29,0),MATCH(1,($U$2=GRID!$B$1:$U$1)*(КАЛЕНДАРЬ!AS24=GRID!$B$3:$U$3),0))*GRID!$P$36*(1-GRID!$P$37),0))</f>
        <v>73470</v>
      </c>
      <c r="O306" s="57" t="s">
        <v>119</v>
      </c>
      <c r="P306" s="8">
        <f t="array" ref="P306">IF($I$2="Тариф для жителей ЮФО",
INDEX(GRID!$B$18:$U$29,MATCH($P$7,GRID!$A$18:$A$29,0),MATCH(1,($U$2=GRID!$B$1:$U$1)*(КАЛЕНДАРЬ!AS24=GRID!$B$3:$U$3),0))*GRID!$P$36,
ROUNDUP(INDEX(GRID!$B$18:$U$29,MATCH($P$7,GRID!$A$18:$A$29,0),MATCH(1,($U$2=GRID!$B$1:$U$1)*(КАЛЕНДАРЬ!AS24=GRID!$B$3:$U$3),0))*GRID!$P$36*(1-GRID!$P$37),0))</f>
        <v>140802</v>
      </c>
      <c r="Q306" s="57" t="s">
        <v>119</v>
      </c>
      <c r="R306" s="57" t="s">
        <v>119</v>
      </c>
      <c r="S306" s="57" t="s">
        <v>119</v>
      </c>
      <c r="T306" s="57" t="s">
        <v>119</v>
      </c>
    </row>
    <row r="307" spans="1:20">
      <c r="A307" s="148" t="s">
        <v>11</v>
      </c>
      <c r="B307" s="149">
        <v>22</v>
      </c>
      <c r="C307" s="8">
        <f t="array" ref="C307">IF($I$2="Тариф для жителей ЮФО",
INDEX(GRID!$B$4:$U$15,MATCH($C$7,GRID!$A$4:$A$15,0),MATCH(1,($U$2=GRID!$B$1:$U$1)*(КАЛЕНДАРЬ!AS25=GRID!$B$3:$U$3),0))*GRID!$P$36,
ROUNDUP(INDEX(GRID!$B$4:$U$15,MATCH($C$7,GRID!$A$4:$A$15,0),MATCH(1,($U$2=GRID!$B$1:$U$1)*(КАЛЕНДАРЬ!AS25=GRID!$B$3:$U$3),0))*GRID!$P$36*(1-GRID!$P$37),0))</f>
        <v>25575.000000000004</v>
      </c>
      <c r="D307" s="8">
        <f t="array" ref="D307">IF($I$2="Тариф для жителей ЮФО",
INDEX(GRID!$B$18:$U$29,MATCH($C$7,GRID!$A$18:$A$29,0),MATCH(1,($U$2=GRID!$B$1:$U$1)*(КАЛЕНДАРЬ!AS25=GRID!$B$3:$U$3),0))*GRID!$P$36,
ROUNDUP(INDEX(GRID!$B$18:$U$29,MATCH($C$7,GRID!$A$18:$A$29,0),MATCH(1,($U$2=GRID!$B$1:$U$1)*(КАЛЕНДАРЬ!AS25=GRID!$B$3:$U$3),0))*GRID!$P$36*(1-GRID!$P$37),0))</f>
        <v>30225.000000000004</v>
      </c>
      <c r="E307" s="8">
        <f t="array" ref="E307">IF($I$2="Тариф для жителей ЮФО",
INDEX(GRID!$B$4:$U$15,MATCH($E$7,GRID!$A$4:$A$15,0),MATCH(1,($U$2=GRID!$B$1:$U$1)*(КАЛЕНДАРЬ!AS25=GRID!$B$3:$U$3),0))*GRID!$P$36,
ROUNDUP(INDEX(GRID!$B$4:$U$15,MATCH($E$7,GRID!$A$4:$A$15,0),MATCH(1,($U$2=GRID!$B$1:$U$1)*(КАЛЕНДАРЬ!AS25=GRID!$B$3:$U$3),0))*GRID!$P$36*(1-GRID!$P$37),0))</f>
        <v>30690</v>
      </c>
      <c r="F307" s="8">
        <f t="array" ref="F307">IF($I$2="Тариф для жителей ЮФО",
INDEX(GRID!$B$18:$U$29,MATCH($E$7,GRID!$A$18:$A$29,0),MATCH(1,($U$2=GRID!$B$1:$U$1)*(КАЛЕНДАРЬ!AS25=GRID!$B$3:$U$3),0))*GRID!$P$36,
ROUNDUP(INDEX(GRID!$B$18:$U$29,MATCH($E$7,GRID!$A$18:$A$29,0),MATCH(1,($U$2=GRID!$B$1:$U$1)*(КАЛЕНДАРЬ!AS25=GRID!$B$3:$U$3),0))*GRID!$P$36*(1-GRID!$P$37),0))</f>
        <v>35340</v>
      </c>
      <c r="G307" s="57" t="s">
        <v>119</v>
      </c>
      <c r="H307" s="57" t="s">
        <v>119</v>
      </c>
      <c r="I307" s="8">
        <f t="array" ref="I307">IF($I$2="Тариф для жителей ЮФО",
INDEX(GRID!$B$4:$U$15,MATCH($I$7,GRID!$A$4:$A$15,0),MATCH(1,($U$2=GRID!$B$1:$U$1)*(КАЛЕНДАРЬ!AS25=GRID!$B$3:$U$3),0))*GRID!$P$36,
ROUNDUP(INDEX(GRID!$B$4:$U$15,MATCH($I$7,GRID!$A$4:$A$15,0),MATCH(1,($U$2=GRID!$B$1:$U$1)*(КАЛЕНДАРЬ!AS25=GRID!$B$3:$U$3),0))*GRID!$P$36*(1-GRID!$P$37),0))</f>
        <v>40362</v>
      </c>
      <c r="J307" s="8">
        <f t="array" ref="J307">IF($I$2="Тариф для жителей ЮФО",
INDEX(GRID!$B$18:$U$29,MATCH($I$7,GRID!$A$18:$A$29,0),MATCH(1,($U$2=GRID!$B$1:$U$1)*(КАЛЕНДАРЬ!AS25=GRID!$B$3:$U$3),0))*GRID!$P$36,
ROUNDUP(INDEX(GRID!$B$18:$U$29,MATCH($I$7,GRID!$A$18:$A$29,0),MATCH(1,($U$2=GRID!$B$1:$U$1)*(КАЛЕНДАРЬ!AS25=GRID!$B$3:$U$3),0))*GRID!$P$36*(1-GRID!$P$37),0))</f>
        <v>45012</v>
      </c>
      <c r="K307" s="57" t="s">
        <v>119</v>
      </c>
      <c r="L307" s="57" t="s">
        <v>119</v>
      </c>
      <c r="M307" s="8">
        <f t="array" ref="M307">IF($I$2="Тариф для жителей ЮФО",
INDEX(GRID!$B$4:$U$15,MATCH($M$7,GRID!$A$4:$A$15,0),MATCH(1,($U$2=GRID!$B$1:$U$1)*(КАЛЕНДАРЬ!AS25=GRID!$B$3:$U$3),0))*GRID!$P$36,
ROUNDUP(INDEX(GRID!$B$4:$U$15,MATCH($M$7,GRID!$A$4:$A$15,0),MATCH(1,($U$2=GRID!$B$1:$U$1)*(КАЛЕНДАРЬ!AS25=GRID!$B$3:$U$3),0))*GRID!$P$36*(1-GRID!$P$37),0))</f>
        <v>64635</v>
      </c>
      <c r="N307" s="8">
        <f t="array" ref="N307">IF($I$2="Тариф для жителей ЮФО",
INDEX(GRID!$B$18:$U$29,MATCH($M$7,GRID!$A$18:$A$29,0),MATCH(1,($U$2=GRID!$B$1:$U$1)*(КАЛЕНДАРЬ!AS25=GRID!$B$3:$U$3),0))*GRID!$P$36,
ROUNDUP(INDEX(GRID!$B$18:$U$29,MATCH($M$7,GRID!$A$18:$A$29,0),MATCH(1,($U$2=GRID!$B$1:$U$1)*(КАЛЕНДАРЬ!AS25=GRID!$B$3:$U$3),0))*GRID!$P$36*(1-GRID!$P$37),0))</f>
        <v>69285</v>
      </c>
      <c r="O307" s="57" t="s">
        <v>119</v>
      </c>
      <c r="P307" s="8">
        <f t="array" ref="P307">IF($I$2="Тариф для жителей ЮФО",
INDEX(GRID!$B$18:$U$29,MATCH($P$7,GRID!$A$18:$A$29,0),MATCH(1,($U$2=GRID!$B$1:$U$1)*(КАЛЕНДАРЬ!AS25=GRID!$B$3:$U$3),0))*GRID!$P$36,
ROUNDUP(INDEX(GRID!$B$18:$U$29,MATCH($P$7,GRID!$A$18:$A$29,0),MATCH(1,($U$2=GRID!$B$1:$U$1)*(КАЛЕНДАРЬ!AS25=GRID!$B$3:$U$3),0))*GRID!$P$36*(1-GRID!$P$37),0))</f>
        <v>135222</v>
      </c>
      <c r="Q307" s="57" t="s">
        <v>119</v>
      </c>
      <c r="R307" s="57" t="s">
        <v>119</v>
      </c>
      <c r="S307" s="57" t="s">
        <v>119</v>
      </c>
      <c r="T307" s="57" t="s">
        <v>119</v>
      </c>
    </row>
    <row r="308" spans="1:20">
      <c r="A308" s="148" t="s">
        <v>12</v>
      </c>
      <c r="B308" s="149">
        <v>23</v>
      </c>
      <c r="C308" s="8">
        <f t="array" ref="C308">IF($I$2="Тариф для жителей ЮФО",
INDEX(GRID!$B$4:$U$15,MATCH($C$7,GRID!$A$4:$A$15,0),MATCH(1,($U$2=GRID!$B$1:$U$1)*(КАЛЕНДАРЬ!AS26=GRID!$B$3:$U$3),0))*GRID!$P$36,
ROUNDUP(INDEX(GRID!$B$4:$U$15,MATCH($C$7,GRID!$A$4:$A$15,0),MATCH(1,($U$2=GRID!$B$1:$U$1)*(КАЛЕНДАРЬ!AS26=GRID!$B$3:$U$3),0))*GRID!$P$36*(1-GRID!$P$37),0))</f>
        <v>25575.000000000004</v>
      </c>
      <c r="D308" s="8">
        <f t="array" ref="D308">IF($I$2="Тариф для жителей ЮФО",
INDEX(GRID!$B$18:$U$29,MATCH($C$7,GRID!$A$18:$A$29,0),MATCH(1,($U$2=GRID!$B$1:$U$1)*(КАЛЕНДАРЬ!AS26=GRID!$B$3:$U$3),0))*GRID!$P$36,
ROUNDUP(INDEX(GRID!$B$18:$U$29,MATCH($C$7,GRID!$A$18:$A$29,0),MATCH(1,($U$2=GRID!$B$1:$U$1)*(КАЛЕНДАРЬ!AS26=GRID!$B$3:$U$3),0))*GRID!$P$36*(1-GRID!$P$37),0))</f>
        <v>30225.000000000004</v>
      </c>
      <c r="E308" s="8">
        <f t="array" ref="E308">IF($I$2="Тариф для жителей ЮФО",
INDEX(GRID!$B$4:$U$15,MATCH($E$7,GRID!$A$4:$A$15,0),MATCH(1,($U$2=GRID!$B$1:$U$1)*(КАЛЕНДАРЬ!AS26=GRID!$B$3:$U$3),0))*GRID!$P$36,
ROUNDUP(INDEX(GRID!$B$4:$U$15,MATCH($E$7,GRID!$A$4:$A$15,0),MATCH(1,($U$2=GRID!$B$1:$U$1)*(КАЛЕНДАРЬ!AS26=GRID!$B$3:$U$3),0))*GRID!$P$36*(1-GRID!$P$37),0))</f>
        <v>30690</v>
      </c>
      <c r="F308" s="8">
        <f t="array" ref="F308">IF($I$2="Тариф для жителей ЮФО",
INDEX(GRID!$B$18:$U$29,MATCH($E$7,GRID!$A$18:$A$29,0),MATCH(1,($U$2=GRID!$B$1:$U$1)*(КАЛЕНДАРЬ!AS26=GRID!$B$3:$U$3),0))*GRID!$P$36,
ROUNDUP(INDEX(GRID!$B$18:$U$29,MATCH($E$7,GRID!$A$18:$A$29,0),MATCH(1,($U$2=GRID!$B$1:$U$1)*(КАЛЕНДАРЬ!AS26=GRID!$B$3:$U$3),0))*GRID!$P$36*(1-GRID!$P$37),0))</f>
        <v>35340</v>
      </c>
      <c r="G308" s="57" t="s">
        <v>119</v>
      </c>
      <c r="H308" s="57" t="s">
        <v>119</v>
      </c>
      <c r="I308" s="8">
        <f t="array" ref="I308">IF($I$2="Тариф для жителей ЮФО",
INDEX(GRID!$B$4:$U$15,MATCH($I$7,GRID!$A$4:$A$15,0),MATCH(1,($U$2=GRID!$B$1:$U$1)*(КАЛЕНДАРЬ!AS26=GRID!$B$3:$U$3),0))*GRID!$P$36,
ROUNDUP(INDEX(GRID!$B$4:$U$15,MATCH($I$7,GRID!$A$4:$A$15,0),MATCH(1,($U$2=GRID!$B$1:$U$1)*(КАЛЕНДАРЬ!AS26=GRID!$B$3:$U$3),0))*GRID!$P$36*(1-GRID!$P$37),0))</f>
        <v>40362</v>
      </c>
      <c r="J308" s="8">
        <f t="array" ref="J308">IF($I$2="Тариф для жителей ЮФО",
INDEX(GRID!$B$18:$U$29,MATCH($I$7,GRID!$A$18:$A$29,0),MATCH(1,($U$2=GRID!$B$1:$U$1)*(КАЛЕНДАРЬ!AS26=GRID!$B$3:$U$3),0))*GRID!$P$36,
ROUNDUP(INDEX(GRID!$B$18:$U$29,MATCH($I$7,GRID!$A$18:$A$29,0),MATCH(1,($U$2=GRID!$B$1:$U$1)*(КАЛЕНДАРЬ!AS26=GRID!$B$3:$U$3),0))*GRID!$P$36*(1-GRID!$P$37),0))</f>
        <v>45012</v>
      </c>
      <c r="K308" s="57" t="s">
        <v>119</v>
      </c>
      <c r="L308" s="57" t="s">
        <v>119</v>
      </c>
      <c r="M308" s="8">
        <f t="array" ref="M308">IF($I$2="Тариф для жителей ЮФО",
INDEX(GRID!$B$4:$U$15,MATCH($M$7,GRID!$A$4:$A$15,0),MATCH(1,($U$2=GRID!$B$1:$U$1)*(КАЛЕНДАРЬ!AS26=GRID!$B$3:$U$3),0))*GRID!$P$36,
ROUNDUP(INDEX(GRID!$B$4:$U$15,MATCH($M$7,GRID!$A$4:$A$15,0),MATCH(1,($U$2=GRID!$B$1:$U$1)*(КАЛЕНДАРЬ!AS26=GRID!$B$3:$U$3),0))*GRID!$P$36*(1-GRID!$P$37),0))</f>
        <v>64635</v>
      </c>
      <c r="N308" s="8">
        <f t="array" ref="N308">IF($I$2="Тариф для жителей ЮФО",
INDEX(GRID!$B$18:$U$29,MATCH($M$7,GRID!$A$18:$A$29,0),MATCH(1,($U$2=GRID!$B$1:$U$1)*(КАЛЕНДАРЬ!AS26=GRID!$B$3:$U$3),0))*GRID!$P$36,
ROUNDUP(INDEX(GRID!$B$18:$U$29,MATCH($M$7,GRID!$A$18:$A$29,0),MATCH(1,($U$2=GRID!$B$1:$U$1)*(КАЛЕНДАРЬ!AS26=GRID!$B$3:$U$3),0))*GRID!$P$36*(1-GRID!$P$37),0))</f>
        <v>69285</v>
      </c>
      <c r="O308" s="57" t="s">
        <v>119</v>
      </c>
      <c r="P308" s="8">
        <f t="array" ref="P308">IF($I$2="Тариф для жителей ЮФО",
INDEX(GRID!$B$18:$U$29,MATCH($P$7,GRID!$A$18:$A$29,0),MATCH(1,($U$2=GRID!$B$1:$U$1)*(КАЛЕНДАРЬ!AS26=GRID!$B$3:$U$3),0))*GRID!$P$36,
ROUNDUP(INDEX(GRID!$B$18:$U$29,MATCH($P$7,GRID!$A$18:$A$29,0),MATCH(1,($U$2=GRID!$B$1:$U$1)*(КАЛЕНДАРЬ!AS26=GRID!$B$3:$U$3),0))*GRID!$P$36*(1-GRID!$P$37),0))</f>
        <v>135222</v>
      </c>
      <c r="Q308" s="57" t="s">
        <v>119</v>
      </c>
      <c r="R308" s="57" t="s">
        <v>119</v>
      </c>
      <c r="S308" s="57" t="s">
        <v>119</v>
      </c>
      <c r="T308" s="57" t="s">
        <v>119</v>
      </c>
    </row>
    <row r="309" spans="1:20">
      <c r="A309" s="148" t="s">
        <v>13</v>
      </c>
      <c r="B309" s="149">
        <v>24</v>
      </c>
      <c r="C309" s="8">
        <f t="array" ref="C309">IF($I$2="Тариф для жителей ЮФО",
INDEX(GRID!$B$4:$U$15,MATCH($C$7,GRID!$A$4:$A$15,0),MATCH(1,($U$2=GRID!$B$1:$U$1)*(КАЛЕНДАРЬ!AS27=GRID!$B$3:$U$3),0))*GRID!$P$36,
ROUNDUP(INDEX(GRID!$B$4:$U$15,MATCH($C$7,GRID!$A$4:$A$15,0),MATCH(1,($U$2=GRID!$B$1:$U$1)*(КАЛЕНДАРЬ!AS27=GRID!$B$3:$U$3),0))*GRID!$P$36*(1-GRID!$P$37),0))</f>
        <v>25575.000000000004</v>
      </c>
      <c r="D309" s="8">
        <f t="array" ref="D309">IF($I$2="Тариф для жителей ЮФО",
INDEX(GRID!$B$18:$U$29,MATCH($C$7,GRID!$A$18:$A$29,0),MATCH(1,($U$2=GRID!$B$1:$U$1)*(КАЛЕНДАРЬ!AS27=GRID!$B$3:$U$3),0))*GRID!$P$36,
ROUNDUP(INDEX(GRID!$B$18:$U$29,MATCH($C$7,GRID!$A$18:$A$29,0),MATCH(1,($U$2=GRID!$B$1:$U$1)*(КАЛЕНДАРЬ!AS27=GRID!$B$3:$U$3),0))*GRID!$P$36*(1-GRID!$P$37),0))</f>
        <v>30225.000000000004</v>
      </c>
      <c r="E309" s="8">
        <f t="array" ref="E309">IF($I$2="Тариф для жителей ЮФО",
INDEX(GRID!$B$4:$U$15,MATCH($E$7,GRID!$A$4:$A$15,0),MATCH(1,($U$2=GRID!$B$1:$U$1)*(КАЛЕНДАРЬ!AS27=GRID!$B$3:$U$3),0))*GRID!$P$36,
ROUNDUP(INDEX(GRID!$B$4:$U$15,MATCH($E$7,GRID!$A$4:$A$15,0),MATCH(1,($U$2=GRID!$B$1:$U$1)*(КАЛЕНДАРЬ!AS27=GRID!$B$3:$U$3),0))*GRID!$P$36*(1-GRID!$P$37),0))</f>
        <v>30690</v>
      </c>
      <c r="F309" s="8">
        <f t="array" ref="F309">IF($I$2="Тариф для жителей ЮФО",
INDEX(GRID!$B$18:$U$29,MATCH($E$7,GRID!$A$18:$A$29,0),MATCH(1,($U$2=GRID!$B$1:$U$1)*(КАЛЕНДАРЬ!AS27=GRID!$B$3:$U$3),0))*GRID!$P$36,
ROUNDUP(INDEX(GRID!$B$18:$U$29,MATCH($E$7,GRID!$A$18:$A$29,0),MATCH(1,($U$2=GRID!$B$1:$U$1)*(КАЛЕНДАРЬ!AS27=GRID!$B$3:$U$3),0))*GRID!$P$36*(1-GRID!$P$37),0))</f>
        <v>35340</v>
      </c>
      <c r="G309" s="57" t="s">
        <v>119</v>
      </c>
      <c r="H309" s="57" t="s">
        <v>119</v>
      </c>
      <c r="I309" s="8">
        <f t="array" ref="I309">IF($I$2="Тариф для жителей ЮФО",
INDEX(GRID!$B$4:$U$15,MATCH($I$7,GRID!$A$4:$A$15,0),MATCH(1,($U$2=GRID!$B$1:$U$1)*(КАЛЕНДАРЬ!AS27=GRID!$B$3:$U$3),0))*GRID!$P$36,
ROUNDUP(INDEX(GRID!$B$4:$U$15,MATCH($I$7,GRID!$A$4:$A$15,0),MATCH(1,($U$2=GRID!$B$1:$U$1)*(КАЛЕНДАРЬ!AS27=GRID!$B$3:$U$3),0))*GRID!$P$36*(1-GRID!$P$37),0))</f>
        <v>40362</v>
      </c>
      <c r="J309" s="8">
        <f t="array" ref="J309">IF($I$2="Тариф для жителей ЮФО",
INDEX(GRID!$B$18:$U$29,MATCH($I$7,GRID!$A$18:$A$29,0),MATCH(1,($U$2=GRID!$B$1:$U$1)*(КАЛЕНДАРЬ!AS27=GRID!$B$3:$U$3),0))*GRID!$P$36,
ROUNDUP(INDEX(GRID!$B$18:$U$29,MATCH($I$7,GRID!$A$18:$A$29,0),MATCH(1,($U$2=GRID!$B$1:$U$1)*(КАЛЕНДАРЬ!AS27=GRID!$B$3:$U$3),0))*GRID!$P$36*(1-GRID!$P$37),0))</f>
        <v>45012</v>
      </c>
      <c r="K309" s="57" t="s">
        <v>119</v>
      </c>
      <c r="L309" s="57" t="s">
        <v>119</v>
      </c>
      <c r="M309" s="8">
        <f t="array" ref="M309">IF($I$2="Тариф для жителей ЮФО",
INDEX(GRID!$B$4:$U$15,MATCH($M$7,GRID!$A$4:$A$15,0),MATCH(1,($U$2=GRID!$B$1:$U$1)*(КАЛЕНДАРЬ!AS27=GRID!$B$3:$U$3),0))*GRID!$P$36,
ROUNDUP(INDEX(GRID!$B$4:$U$15,MATCH($M$7,GRID!$A$4:$A$15,0),MATCH(1,($U$2=GRID!$B$1:$U$1)*(КАЛЕНДАРЬ!AS27=GRID!$B$3:$U$3),0))*GRID!$P$36*(1-GRID!$P$37),0))</f>
        <v>64635</v>
      </c>
      <c r="N309" s="8">
        <f t="array" ref="N309">IF($I$2="Тариф для жителей ЮФО",
INDEX(GRID!$B$18:$U$29,MATCH($M$7,GRID!$A$18:$A$29,0),MATCH(1,($U$2=GRID!$B$1:$U$1)*(КАЛЕНДАРЬ!AS27=GRID!$B$3:$U$3),0))*GRID!$P$36,
ROUNDUP(INDEX(GRID!$B$18:$U$29,MATCH($M$7,GRID!$A$18:$A$29,0),MATCH(1,($U$2=GRID!$B$1:$U$1)*(КАЛЕНДАРЬ!AS27=GRID!$B$3:$U$3),0))*GRID!$P$36*(1-GRID!$P$37),0))</f>
        <v>69285</v>
      </c>
      <c r="O309" s="57" t="s">
        <v>119</v>
      </c>
      <c r="P309" s="8">
        <f t="array" ref="P309">IF($I$2="Тариф для жителей ЮФО",
INDEX(GRID!$B$18:$U$29,MATCH($P$7,GRID!$A$18:$A$29,0),MATCH(1,($U$2=GRID!$B$1:$U$1)*(КАЛЕНДАРЬ!AS27=GRID!$B$3:$U$3),0))*GRID!$P$36,
ROUNDUP(INDEX(GRID!$B$18:$U$29,MATCH($P$7,GRID!$A$18:$A$29,0),MATCH(1,($U$2=GRID!$B$1:$U$1)*(КАЛЕНДАРЬ!AS27=GRID!$B$3:$U$3),0))*GRID!$P$36*(1-GRID!$P$37),0))</f>
        <v>135222</v>
      </c>
      <c r="Q309" s="57" t="s">
        <v>119</v>
      </c>
      <c r="R309" s="57" t="s">
        <v>119</v>
      </c>
      <c r="S309" s="57" t="s">
        <v>119</v>
      </c>
      <c r="T309" s="57" t="s">
        <v>119</v>
      </c>
    </row>
    <row r="310" spans="1:20">
      <c r="A310" s="148" t="s">
        <v>14</v>
      </c>
      <c r="B310" s="149">
        <v>25</v>
      </c>
      <c r="C310" s="8">
        <f t="array" ref="C310">IF($I$2="Тариф для жителей ЮФО",
INDEX(GRID!$B$4:$U$15,MATCH($C$7,GRID!$A$4:$A$15,0),MATCH(1,($U$2=GRID!$B$1:$U$1)*(КАЛЕНДАРЬ!AS28=GRID!$B$3:$U$3),0))*GRID!$P$36,
ROUNDUP(INDEX(GRID!$B$4:$U$15,MATCH($C$7,GRID!$A$4:$A$15,0),MATCH(1,($U$2=GRID!$B$1:$U$1)*(КАЛЕНДАРЬ!AS28=GRID!$B$3:$U$3),0))*GRID!$P$36*(1-GRID!$P$37),0))</f>
        <v>25575.000000000004</v>
      </c>
      <c r="D310" s="8">
        <f t="array" ref="D310">IF($I$2="Тариф для жителей ЮФО",
INDEX(GRID!$B$18:$U$29,MATCH($C$7,GRID!$A$18:$A$29,0),MATCH(1,($U$2=GRID!$B$1:$U$1)*(КАЛЕНДАРЬ!AS28=GRID!$B$3:$U$3),0))*GRID!$P$36,
ROUNDUP(INDEX(GRID!$B$18:$U$29,MATCH($C$7,GRID!$A$18:$A$29,0),MATCH(1,($U$2=GRID!$B$1:$U$1)*(КАЛЕНДАРЬ!AS28=GRID!$B$3:$U$3),0))*GRID!$P$36*(1-GRID!$P$37),0))</f>
        <v>30225.000000000004</v>
      </c>
      <c r="E310" s="8">
        <f t="array" ref="E310">IF($I$2="Тариф для жителей ЮФО",
INDEX(GRID!$B$4:$U$15,MATCH($E$7,GRID!$A$4:$A$15,0),MATCH(1,($U$2=GRID!$B$1:$U$1)*(КАЛЕНДАРЬ!AS28=GRID!$B$3:$U$3),0))*GRID!$P$36,
ROUNDUP(INDEX(GRID!$B$4:$U$15,MATCH($E$7,GRID!$A$4:$A$15,0),MATCH(1,($U$2=GRID!$B$1:$U$1)*(КАЛЕНДАРЬ!AS28=GRID!$B$3:$U$3),0))*GRID!$P$36*(1-GRID!$P$37),0))</f>
        <v>30690</v>
      </c>
      <c r="F310" s="8">
        <f t="array" ref="F310">IF($I$2="Тариф для жителей ЮФО",
INDEX(GRID!$B$18:$U$29,MATCH($E$7,GRID!$A$18:$A$29,0),MATCH(1,($U$2=GRID!$B$1:$U$1)*(КАЛЕНДАРЬ!AS28=GRID!$B$3:$U$3),0))*GRID!$P$36,
ROUNDUP(INDEX(GRID!$B$18:$U$29,MATCH($E$7,GRID!$A$18:$A$29,0),MATCH(1,($U$2=GRID!$B$1:$U$1)*(КАЛЕНДАРЬ!AS28=GRID!$B$3:$U$3),0))*GRID!$P$36*(1-GRID!$P$37),0))</f>
        <v>35340</v>
      </c>
      <c r="G310" s="57" t="s">
        <v>119</v>
      </c>
      <c r="H310" s="57" t="s">
        <v>119</v>
      </c>
      <c r="I310" s="8">
        <f t="array" ref="I310">IF($I$2="Тариф для жителей ЮФО",
INDEX(GRID!$B$4:$U$15,MATCH($I$7,GRID!$A$4:$A$15,0),MATCH(1,($U$2=GRID!$B$1:$U$1)*(КАЛЕНДАРЬ!AS28=GRID!$B$3:$U$3),0))*GRID!$P$36,
ROUNDUP(INDEX(GRID!$B$4:$U$15,MATCH($I$7,GRID!$A$4:$A$15,0),MATCH(1,($U$2=GRID!$B$1:$U$1)*(КАЛЕНДАРЬ!AS28=GRID!$B$3:$U$3),0))*GRID!$P$36*(1-GRID!$P$37),0))</f>
        <v>40362</v>
      </c>
      <c r="J310" s="8">
        <f t="array" ref="J310">IF($I$2="Тариф для жителей ЮФО",
INDEX(GRID!$B$18:$U$29,MATCH($I$7,GRID!$A$18:$A$29,0),MATCH(1,($U$2=GRID!$B$1:$U$1)*(КАЛЕНДАРЬ!AS28=GRID!$B$3:$U$3),0))*GRID!$P$36,
ROUNDUP(INDEX(GRID!$B$18:$U$29,MATCH($I$7,GRID!$A$18:$A$29,0),MATCH(1,($U$2=GRID!$B$1:$U$1)*(КАЛЕНДАРЬ!AS28=GRID!$B$3:$U$3),0))*GRID!$P$36*(1-GRID!$P$37),0))</f>
        <v>45012</v>
      </c>
      <c r="K310" s="57" t="s">
        <v>119</v>
      </c>
      <c r="L310" s="57" t="s">
        <v>119</v>
      </c>
      <c r="M310" s="8">
        <f t="array" ref="M310">IF($I$2="Тариф для жителей ЮФО",
INDEX(GRID!$B$4:$U$15,MATCH($M$7,GRID!$A$4:$A$15,0),MATCH(1,($U$2=GRID!$B$1:$U$1)*(КАЛЕНДАРЬ!AS28=GRID!$B$3:$U$3),0))*GRID!$P$36,
ROUNDUP(INDEX(GRID!$B$4:$U$15,MATCH($M$7,GRID!$A$4:$A$15,0),MATCH(1,($U$2=GRID!$B$1:$U$1)*(КАЛЕНДАРЬ!AS28=GRID!$B$3:$U$3),0))*GRID!$P$36*(1-GRID!$P$37),0))</f>
        <v>64635</v>
      </c>
      <c r="N310" s="8">
        <f t="array" ref="N310">IF($I$2="Тариф для жителей ЮФО",
INDEX(GRID!$B$18:$U$29,MATCH($M$7,GRID!$A$18:$A$29,0),MATCH(1,($U$2=GRID!$B$1:$U$1)*(КАЛЕНДАРЬ!AS28=GRID!$B$3:$U$3),0))*GRID!$P$36,
ROUNDUP(INDEX(GRID!$B$18:$U$29,MATCH($M$7,GRID!$A$18:$A$29,0),MATCH(1,($U$2=GRID!$B$1:$U$1)*(КАЛЕНДАРЬ!AS28=GRID!$B$3:$U$3),0))*GRID!$P$36*(1-GRID!$P$37),0))</f>
        <v>69285</v>
      </c>
      <c r="O310" s="57" t="s">
        <v>119</v>
      </c>
      <c r="P310" s="8">
        <f t="array" ref="P310">IF($I$2="Тариф для жителей ЮФО",
INDEX(GRID!$B$18:$U$29,MATCH($P$7,GRID!$A$18:$A$29,0),MATCH(1,($U$2=GRID!$B$1:$U$1)*(КАЛЕНДАРЬ!AS28=GRID!$B$3:$U$3),0))*GRID!$P$36,
ROUNDUP(INDEX(GRID!$B$18:$U$29,MATCH($P$7,GRID!$A$18:$A$29,0),MATCH(1,($U$2=GRID!$B$1:$U$1)*(КАЛЕНДАРЬ!AS28=GRID!$B$3:$U$3),0))*GRID!$P$36*(1-GRID!$P$37),0))</f>
        <v>135222</v>
      </c>
      <c r="Q310" s="57" t="s">
        <v>119</v>
      </c>
      <c r="R310" s="57" t="s">
        <v>119</v>
      </c>
      <c r="S310" s="57" t="s">
        <v>119</v>
      </c>
      <c r="T310" s="57" t="s">
        <v>119</v>
      </c>
    </row>
    <row r="311" spans="1:20">
      <c r="A311" s="148" t="s">
        <v>15</v>
      </c>
      <c r="B311" s="149">
        <v>26</v>
      </c>
      <c r="C311" s="8">
        <f t="array" ref="C311">IF($I$2="Тариф для жителей ЮФО",
INDEX(GRID!$B$4:$U$15,MATCH($C$7,GRID!$A$4:$A$15,0),MATCH(1,($U$2=GRID!$B$1:$U$1)*(КАЛЕНДАРЬ!AS29=GRID!$B$3:$U$3),0))*GRID!$P$36,
ROUNDUP(INDEX(GRID!$B$4:$U$15,MATCH($C$7,GRID!$A$4:$A$15,0),MATCH(1,($U$2=GRID!$B$1:$U$1)*(КАЛЕНДАРЬ!AS29=GRID!$B$3:$U$3),0))*GRID!$P$36*(1-GRID!$P$37),0))</f>
        <v>25575.000000000004</v>
      </c>
      <c r="D311" s="8">
        <f t="array" ref="D311">IF($I$2="Тариф для жителей ЮФО",
INDEX(GRID!$B$18:$U$29,MATCH($C$7,GRID!$A$18:$A$29,0),MATCH(1,($U$2=GRID!$B$1:$U$1)*(КАЛЕНДАРЬ!AS29=GRID!$B$3:$U$3),0))*GRID!$P$36,
ROUNDUP(INDEX(GRID!$B$18:$U$29,MATCH($C$7,GRID!$A$18:$A$29,0),MATCH(1,($U$2=GRID!$B$1:$U$1)*(КАЛЕНДАРЬ!AS29=GRID!$B$3:$U$3),0))*GRID!$P$36*(1-GRID!$P$37),0))</f>
        <v>30225.000000000004</v>
      </c>
      <c r="E311" s="8">
        <f t="array" ref="E311">IF($I$2="Тариф для жителей ЮФО",
INDEX(GRID!$B$4:$U$15,MATCH($E$7,GRID!$A$4:$A$15,0),MATCH(1,($U$2=GRID!$B$1:$U$1)*(КАЛЕНДАРЬ!AS29=GRID!$B$3:$U$3),0))*GRID!$P$36,
ROUNDUP(INDEX(GRID!$B$4:$U$15,MATCH($E$7,GRID!$A$4:$A$15,0),MATCH(1,($U$2=GRID!$B$1:$U$1)*(КАЛЕНДАРЬ!AS29=GRID!$B$3:$U$3),0))*GRID!$P$36*(1-GRID!$P$37),0))</f>
        <v>30690</v>
      </c>
      <c r="F311" s="8">
        <f t="array" ref="F311">IF($I$2="Тариф для жителей ЮФО",
INDEX(GRID!$B$18:$U$29,MATCH($E$7,GRID!$A$18:$A$29,0),MATCH(1,($U$2=GRID!$B$1:$U$1)*(КАЛЕНДАРЬ!AS29=GRID!$B$3:$U$3),0))*GRID!$P$36,
ROUNDUP(INDEX(GRID!$B$18:$U$29,MATCH($E$7,GRID!$A$18:$A$29,0),MATCH(1,($U$2=GRID!$B$1:$U$1)*(КАЛЕНДАРЬ!AS29=GRID!$B$3:$U$3),0))*GRID!$P$36*(1-GRID!$P$37),0))</f>
        <v>35340</v>
      </c>
      <c r="G311" s="57" t="s">
        <v>119</v>
      </c>
      <c r="H311" s="57" t="s">
        <v>119</v>
      </c>
      <c r="I311" s="8">
        <f t="array" ref="I311">IF($I$2="Тариф для жителей ЮФО",
INDEX(GRID!$B$4:$U$15,MATCH($I$7,GRID!$A$4:$A$15,0),MATCH(1,($U$2=GRID!$B$1:$U$1)*(КАЛЕНДАРЬ!AS29=GRID!$B$3:$U$3),0))*GRID!$P$36,
ROUNDUP(INDEX(GRID!$B$4:$U$15,MATCH($I$7,GRID!$A$4:$A$15,0),MATCH(1,($U$2=GRID!$B$1:$U$1)*(КАЛЕНДАРЬ!AS29=GRID!$B$3:$U$3),0))*GRID!$P$36*(1-GRID!$P$37),0))</f>
        <v>40362</v>
      </c>
      <c r="J311" s="8">
        <f t="array" ref="J311">IF($I$2="Тариф для жителей ЮФО",
INDEX(GRID!$B$18:$U$29,MATCH($I$7,GRID!$A$18:$A$29,0),MATCH(1,($U$2=GRID!$B$1:$U$1)*(КАЛЕНДАРЬ!AS29=GRID!$B$3:$U$3),0))*GRID!$P$36,
ROUNDUP(INDEX(GRID!$B$18:$U$29,MATCH($I$7,GRID!$A$18:$A$29,0),MATCH(1,($U$2=GRID!$B$1:$U$1)*(КАЛЕНДАРЬ!AS29=GRID!$B$3:$U$3),0))*GRID!$P$36*(1-GRID!$P$37),0))</f>
        <v>45012</v>
      </c>
      <c r="K311" s="57" t="s">
        <v>119</v>
      </c>
      <c r="L311" s="57" t="s">
        <v>119</v>
      </c>
      <c r="M311" s="8">
        <f t="array" ref="M311">IF($I$2="Тариф для жителей ЮФО",
INDEX(GRID!$B$4:$U$15,MATCH($M$7,GRID!$A$4:$A$15,0),MATCH(1,($U$2=GRID!$B$1:$U$1)*(КАЛЕНДАРЬ!AS29=GRID!$B$3:$U$3),0))*GRID!$P$36,
ROUNDUP(INDEX(GRID!$B$4:$U$15,MATCH($M$7,GRID!$A$4:$A$15,0),MATCH(1,($U$2=GRID!$B$1:$U$1)*(КАЛЕНДАРЬ!AS29=GRID!$B$3:$U$3),0))*GRID!$P$36*(1-GRID!$P$37),0))</f>
        <v>64635</v>
      </c>
      <c r="N311" s="8">
        <f t="array" ref="N311">IF($I$2="Тариф для жителей ЮФО",
INDEX(GRID!$B$18:$U$29,MATCH($M$7,GRID!$A$18:$A$29,0),MATCH(1,($U$2=GRID!$B$1:$U$1)*(КАЛЕНДАРЬ!AS29=GRID!$B$3:$U$3),0))*GRID!$P$36,
ROUNDUP(INDEX(GRID!$B$18:$U$29,MATCH($M$7,GRID!$A$18:$A$29,0),MATCH(1,($U$2=GRID!$B$1:$U$1)*(КАЛЕНДАРЬ!AS29=GRID!$B$3:$U$3),0))*GRID!$P$36*(1-GRID!$P$37),0))</f>
        <v>69285</v>
      </c>
      <c r="O311" s="57" t="s">
        <v>119</v>
      </c>
      <c r="P311" s="8">
        <f t="array" ref="P311">IF($I$2="Тариф для жителей ЮФО",
INDEX(GRID!$B$18:$U$29,MATCH($P$7,GRID!$A$18:$A$29,0),MATCH(1,($U$2=GRID!$B$1:$U$1)*(КАЛЕНДАРЬ!AS29=GRID!$B$3:$U$3),0))*GRID!$P$36,
ROUNDUP(INDEX(GRID!$B$18:$U$29,MATCH($P$7,GRID!$A$18:$A$29,0),MATCH(1,($U$2=GRID!$B$1:$U$1)*(КАЛЕНДАРЬ!AS29=GRID!$B$3:$U$3),0))*GRID!$P$36*(1-GRID!$P$37),0))</f>
        <v>135222</v>
      </c>
      <c r="Q311" s="57" t="s">
        <v>119</v>
      </c>
      <c r="R311" s="57" t="s">
        <v>119</v>
      </c>
      <c r="S311" s="57" t="s">
        <v>119</v>
      </c>
      <c r="T311" s="57" t="s">
        <v>119</v>
      </c>
    </row>
    <row r="312" spans="1:20">
      <c r="A312" s="148" t="s">
        <v>16</v>
      </c>
      <c r="B312" s="149">
        <v>27</v>
      </c>
      <c r="C312" s="8">
        <f t="array" ref="C312">IF($I$2="Тариф для жителей ЮФО",
INDEX(GRID!$B$4:$U$15,MATCH($C$7,GRID!$A$4:$A$15,0),MATCH(1,($U$2=GRID!$B$1:$U$1)*(КАЛЕНДАРЬ!AS30=GRID!$B$3:$U$3),0))*GRID!$P$36,
ROUNDUP(INDEX(GRID!$B$4:$U$15,MATCH($C$7,GRID!$A$4:$A$15,0),MATCH(1,($U$2=GRID!$B$1:$U$1)*(КАЛЕНДАРЬ!AS30=GRID!$B$3:$U$3),0))*GRID!$P$36*(1-GRID!$P$37),0))</f>
        <v>28086.000000000004</v>
      </c>
      <c r="D312" s="8">
        <f t="array" ref="D312">IF($I$2="Тариф для жителей ЮФО",
INDEX(GRID!$B$18:$U$29,MATCH($C$7,GRID!$A$18:$A$29,0),MATCH(1,($U$2=GRID!$B$1:$U$1)*(КАЛЕНДАРЬ!AS30=GRID!$B$3:$U$3),0))*GRID!$P$36,
ROUNDUP(INDEX(GRID!$B$18:$U$29,MATCH($C$7,GRID!$A$18:$A$29,0),MATCH(1,($U$2=GRID!$B$1:$U$1)*(КАЛЕНДАРЬ!AS30=GRID!$B$3:$U$3),0))*GRID!$P$36*(1-GRID!$P$37),0))</f>
        <v>32736</v>
      </c>
      <c r="E312" s="8">
        <f t="array" ref="E312">IF($I$2="Тариф для жителей ЮФО",
INDEX(GRID!$B$4:$U$15,MATCH($E$7,GRID!$A$4:$A$15,0),MATCH(1,($U$2=GRID!$B$1:$U$1)*(КАЛЕНДАРЬ!AS30=GRID!$B$3:$U$3),0))*GRID!$P$36,
ROUNDUP(INDEX(GRID!$B$4:$U$15,MATCH($E$7,GRID!$A$4:$A$15,0),MATCH(1,($U$2=GRID!$B$1:$U$1)*(КАЛЕНДАРЬ!AS30=GRID!$B$3:$U$3),0))*GRID!$P$36*(1-GRID!$P$37),0))</f>
        <v>33759</v>
      </c>
      <c r="F312" s="8">
        <f t="array" ref="F312">IF($I$2="Тариф для жителей ЮФО",
INDEX(GRID!$B$18:$U$29,MATCH($E$7,GRID!$A$18:$A$29,0),MATCH(1,($U$2=GRID!$B$1:$U$1)*(КАЛЕНДАРЬ!AS30=GRID!$B$3:$U$3),0))*GRID!$P$36,
ROUNDUP(INDEX(GRID!$B$18:$U$29,MATCH($E$7,GRID!$A$18:$A$29,0),MATCH(1,($U$2=GRID!$B$1:$U$1)*(КАЛЕНДАРЬ!AS30=GRID!$B$3:$U$3),0))*GRID!$P$36*(1-GRID!$P$37),0))</f>
        <v>38409</v>
      </c>
      <c r="G312" s="57" t="s">
        <v>119</v>
      </c>
      <c r="H312" s="57" t="s">
        <v>119</v>
      </c>
      <c r="I312" s="8">
        <f t="array" ref="I312">IF($I$2="Тариф для жителей ЮФО",
INDEX(GRID!$B$4:$U$15,MATCH($I$7,GRID!$A$4:$A$15,0),MATCH(1,($U$2=GRID!$B$1:$U$1)*(КАЛЕНДАРЬ!AS30=GRID!$B$3:$U$3),0))*GRID!$P$36,
ROUNDUP(INDEX(GRID!$B$4:$U$15,MATCH($I$7,GRID!$A$4:$A$15,0),MATCH(1,($U$2=GRID!$B$1:$U$1)*(КАЛЕНДАРЬ!AS30=GRID!$B$3:$U$3),0))*GRID!$P$36*(1-GRID!$P$37),0))</f>
        <v>44082</v>
      </c>
      <c r="J312" s="8">
        <f t="array" ref="J312">IF($I$2="Тариф для жителей ЮФО",
INDEX(GRID!$B$18:$U$29,MATCH($I$7,GRID!$A$18:$A$29,0),MATCH(1,($U$2=GRID!$B$1:$U$1)*(КАЛЕНДАРЬ!AS30=GRID!$B$3:$U$3),0))*GRID!$P$36,
ROUNDUP(INDEX(GRID!$B$18:$U$29,MATCH($I$7,GRID!$A$18:$A$29,0),MATCH(1,($U$2=GRID!$B$1:$U$1)*(КАЛЕНДАРЬ!AS30=GRID!$B$3:$U$3),0))*GRID!$P$36*(1-GRID!$P$37),0))</f>
        <v>48732</v>
      </c>
      <c r="K312" s="57" t="s">
        <v>119</v>
      </c>
      <c r="L312" s="57" t="s">
        <v>119</v>
      </c>
      <c r="M312" s="8">
        <f t="array" ref="M312">IF($I$2="Тариф для жителей ЮФО",
INDEX(GRID!$B$4:$U$15,MATCH($M$7,GRID!$A$4:$A$15,0),MATCH(1,($U$2=GRID!$B$1:$U$1)*(КАЛЕНДАРЬ!AS30=GRID!$B$3:$U$3),0))*GRID!$P$36,
ROUNDUP(INDEX(GRID!$B$4:$U$15,MATCH($M$7,GRID!$A$4:$A$15,0),MATCH(1,($U$2=GRID!$B$1:$U$1)*(КАЛЕНДАРЬ!AS30=GRID!$B$3:$U$3),0))*GRID!$P$36*(1-GRID!$P$37),0))</f>
        <v>68820</v>
      </c>
      <c r="N312" s="8">
        <f t="array" ref="N312">IF($I$2="Тариф для жителей ЮФО",
INDEX(GRID!$B$18:$U$29,MATCH($M$7,GRID!$A$18:$A$29,0),MATCH(1,($U$2=GRID!$B$1:$U$1)*(КАЛЕНДАРЬ!AS30=GRID!$B$3:$U$3),0))*GRID!$P$36,
ROUNDUP(INDEX(GRID!$B$18:$U$29,MATCH($M$7,GRID!$A$18:$A$29,0),MATCH(1,($U$2=GRID!$B$1:$U$1)*(КАЛЕНДАРЬ!AS30=GRID!$B$3:$U$3),0))*GRID!$P$36*(1-GRID!$P$37),0))</f>
        <v>73470</v>
      </c>
      <c r="O312" s="57" t="s">
        <v>119</v>
      </c>
      <c r="P312" s="8">
        <f t="array" ref="P312">IF($I$2="Тариф для жителей ЮФО",
INDEX(GRID!$B$18:$U$29,MATCH($P$7,GRID!$A$18:$A$29,0),MATCH(1,($U$2=GRID!$B$1:$U$1)*(КАЛЕНДАРЬ!AS30=GRID!$B$3:$U$3),0))*GRID!$P$36,
ROUNDUP(INDEX(GRID!$B$18:$U$29,MATCH($P$7,GRID!$A$18:$A$29,0),MATCH(1,($U$2=GRID!$B$1:$U$1)*(КАЛЕНДАРЬ!AS30=GRID!$B$3:$U$3),0))*GRID!$P$36*(1-GRID!$P$37),0))</f>
        <v>140802</v>
      </c>
      <c r="Q312" s="57" t="s">
        <v>119</v>
      </c>
      <c r="R312" s="57" t="s">
        <v>119</v>
      </c>
      <c r="S312" s="57" t="s">
        <v>119</v>
      </c>
      <c r="T312" s="57" t="s">
        <v>119</v>
      </c>
    </row>
    <row r="313" spans="1:20">
      <c r="A313" s="148" t="s">
        <v>17</v>
      </c>
      <c r="B313" s="149">
        <v>28</v>
      </c>
      <c r="C313" s="8">
        <f t="array" ref="C313">IF($I$2="Тариф для жителей ЮФО",
INDEX(GRID!$B$4:$U$15,MATCH($C$7,GRID!$A$4:$A$15,0),MATCH(1,($U$2=GRID!$B$1:$U$1)*(КАЛЕНДАРЬ!AS31=GRID!$B$3:$U$3),0))*GRID!$P$36,
ROUNDUP(INDEX(GRID!$B$4:$U$15,MATCH($C$7,GRID!$A$4:$A$15,0),MATCH(1,($U$2=GRID!$B$1:$U$1)*(КАЛЕНДАРЬ!AS31=GRID!$B$3:$U$3),0))*GRID!$P$36*(1-GRID!$P$37),0))</f>
        <v>28086.000000000004</v>
      </c>
      <c r="D313" s="8">
        <f t="array" ref="D313">IF($I$2="Тариф для жителей ЮФО",
INDEX(GRID!$B$18:$U$29,MATCH($C$7,GRID!$A$18:$A$29,0),MATCH(1,($U$2=GRID!$B$1:$U$1)*(КАЛЕНДАРЬ!AS31=GRID!$B$3:$U$3),0))*GRID!$P$36,
ROUNDUP(INDEX(GRID!$B$18:$U$29,MATCH($C$7,GRID!$A$18:$A$29,0),MATCH(1,($U$2=GRID!$B$1:$U$1)*(КАЛЕНДАРЬ!AS31=GRID!$B$3:$U$3),0))*GRID!$P$36*(1-GRID!$P$37),0))</f>
        <v>32736</v>
      </c>
      <c r="E313" s="8">
        <f t="array" ref="E313">IF($I$2="Тариф для жителей ЮФО",
INDEX(GRID!$B$4:$U$15,MATCH($E$7,GRID!$A$4:$A$15,0),MATCH(1,($U$2=GRID!$B$1:$U$1)*(КАЛЕНДАРЬ!AS31=GRID!$B$3:$U$3),0))*GRID!$P$36,
ROUNDUP(INDEX(GRID!$B$4:$U$15,MATCH($E$7,GRID!$A$4:$A$15,0),MATCH(1,($U$2=GRID!$B$1:$U$1)*(КАЛЕНДАРЬ!AS31=GRID!$B$3:$U$3),0))*GRID!$P$36*(1-GRID!$P$37),0))</f>
        <v>33759</v>
      </c>
      <c r="F313" s="8">
        <f t="array" ref="F313">IF($I$2="Тариф для жителей ЮФО",
INDEX(GRID!$B$18:$U$29,MATCH($E$7,GRID!$A$18:$A$29,0),MATCH(1,($U$2=GRID!$B$1:$U$1)*(КАЛЕНДАРЬ!AS31=GRID!$B$3:$U$3),0))*GRID!$P$36,
ROUNDUP(INDEX(GRID!$B$18:$U$29,MATCH($E$7,GRID!$A$18:$A$29,0),MATCH(1,($U$2=GRID!$B$1:$U$1)*(КАЛЕНДАРЬ!AS31=GRID!$B$3:$U$3),0))*GRID!$P$36*(1-GRID!$P$37),0))</f>
        <v>38409</v>
      </c>
      <c r="G313" s="57" t="s">
        <v>119</v>
      </c>
      <c r="H313" s="57" t="s">
        <v>119</v>
      </c>
      <c r="I313" s="8">
        <f t="array" ref="I313">IF($I$2="Тариф для жителей ЮФО",
INDEX(GRID!$B$4:$U$15,MATCH($I$7,GRID!$A$4:$A$15,0),MATCH(1,($U$2=GRID!$B$1:$U$1)*(КАЛЕНДАРЬ!AS31=GRID!$B$3:$U$3),0))*GRID!$P$36,
ROUNDUP(INDEX(GRID!$B$4:$U$15,MATCH($I$7,GRID!$A$4:$A$15,0),MATCH(1,($U$2=GRID!$B$1:$U$1)*(КАЛЕНДАРЬ!AS31=GRID!$B$3:$U$3),0))*GRID!$P$36*(1-GRID!$P$37),0))</f>
        <v>44082</v>
      </c>
      <c r="J313" s="8">
        <f t="array" ref="J313">IF($I$2="Тариф для жителей ЮФО",
INDEX(GRID!$B$18:$U$29,MATCH($I$7,GRID!$A$18:$A$29,0),MATCH(1,($U$2=GRID!$B$1:$U$1)*(КАЛЕНДАРЬ!AS31=GRID!$B$3:$U$3),0))*GRID!$P$36,
ROUNDUP(INDEX(GRID!$B$18:$U$29,MATCH($I$7,GRID!$A$18:$A$29,0),MATCH(1,($U$2=GRID!$B$1:$U$1)*(КАЛЕНДАРЬ!AS31=GRID!$B$3:$U$3),0))*GRID!$P$36*(1-GRID!$P$37),0))</f>
        <v>48732</v>
      </c>
      <c r="K313" s="57" t="s">
        <v>119</v>
      </c>
      <c r="L313" s="57" t="s">
        <v>119</v>
      </c>
      <c r="M313" s="8">
        <f t="array" ref="M313">IF($I$2="Тариф для жителей ЮФО",
INDEX(GRID!$B$4:$U$15,MATCH($M$7,GRID!$A$4:$A$15,0),MATCH(1,($U$2=GRID!$B$1:$U$1)*(КАЛЕНДАРЬ!AS31=GRID!$B$3:$U$3),0))*GRID!$P$36,
ROUNDUP(INDEX(GRID!$B$4:$U$15,MATCH($M$7,GRID!$A$4:$A$15,0),MATCH(1,($U$2=GRID!$B$1:$U$1)*(КАЛЕНДАРЬ!AS31=GRID!$B$3:$U$3),0))*GRID!$P$36*(1-GRID!$P$37),0))</f>
        <v>68820</v>
      </c>
      <c r="N313" s="8">
        <f t="array" ref="N313">IF($I$2="Тариф для жителей ЮФО",
INDEX(GRID!$B$18:$U$29,MATCH($M$7,GRID!$A$18:$A$29,0),MATCH(1,($U$2=GRID!$B$1:$U$1)*(КАЛЕНДАРЬ!AS31=GRID!$B$3:$U$3),0))*GRID!$P$36,
ROUNDUP(INDEX(GRID!$B$18:$U$29,MATCH($M$7,GRID!$A$18:$A$29,0),MATCH(1,($U$2=GRID!$B$1:$U$1)*(КАЛЕНДАРЬ!AS31=GRID!$B$3:$U$3),0))*GRID!$P$36*(1-GRID!$P$37),0))</f>
        <v>73470</v>
      </c>
      <c r="O313" s="57" t="s">
        <v>119</v>
      </c>
      <c r="P313" s="8">
        <f t="array" ref="P313">IF($I$2="Тариф для жителей ЮФО",
INDEX(GRID!$B$18:$U$29,MATCH($P$7,GRID!$A$18:$A$29,0),MATCH(1,($U$2=GRID!$B$1:$U$1)*(КАЛЕНДАРЬ!AS31=GRID!$B$3:$U$3),0))*GRID!$P$36,
ROUNDUP(INDEX(GRID!$B$18:$U$29,MATCH($P$7,GRID!$A$18:$A$29,0),MATCH(1,($U$2=GRID!$B$1:$U$1)*(КАЛЕНДАРЬ!AS31=GRID!$B$3:$U$3),0))*GRID!$P$36*(1-GRID!$P$37),0))</f>
        <v>140802</v>
      </c>
      <c r="Q313" s="57" t="s">
        <v>119</v>
      </c>
      <c r="R313" s="57" t="s">
        <v>119</v>
      </c>
      <c r="S313" s="57" t="s">
        <v>119</v>
      </c>
      <c r="T313" s="57" t="s">
        <v>119</v>
      </c>
    </row>
    <row r="314" spans="1:20">
      <c r="A314" s="148" t="s">
        <v>11</v>
      </c>
      <c r="B314" s="149">
        <v>29</v>
      </c>
      <c r="C314" s="8">
        <f t="array" ref="C314">IF($I$2="Тариф для жителей ЮФО",
INDEX(GRID!$B$4:$U$15,MATCH($C$7,GRID!$A$4:$A$15,0),MATCH(1,($U$2=GRID!$B$1:$U$1)*(КАЛЕНДАРЬ!AS32=GRID!$B$3:$U$3),0))*GRID!$P$36,
ROUNDUP(INDEX(GRID!$B$4:$U$15,MATCH($C$7,GRID!$A$4:$A$15,0),MATCH(1,($U$2=GRID!$B$1:$U$1)*(КАЛЕНДАРЬ!AS32=GRID!$B$3:$U$3),0))*GRID!$P$36*(1-GRID!$P$37),0))</f>
        <v>25575.000000000004</v>
      </c>
      <c r="D314" s="8">
        <f t="array" ref="D314">IF($I$2="Тариф для жителей ЮФО",
INDEX(GRID!$B$18:$U$29,MATCH($C$7,GRID!$A$18:$A$29,0),MATCH(1,($U$2=GRID!$B$1:$U$1)*(КАЛЕНДАРЬ!AS32=GRID!$B$3:$U$3),0))*GRID!$P$36,
ROUNDUP(INDEX(GRID!$B$18:$U$29,MATCH($C$7,GRID!$A$18:$A$29,0),MATCH(1,($U$2=GRID!$B$1:$U$1)*(КАЛЕНДАРЬ!AS32=GRID!$B$3:$U$3),0))*GRID!$P$36*(1-GRID!$P$37),0))</f>
        <v>30225.000000000004</v>
      </c>
      <c r="E314" s="8">
        <f t="array" ref="E314">IF($I$2="Тариф для жителей ЮФО",
INDEX(GRID!$B$4:$U$15,MATCH($E$7,GRID!$A$4:$A$15,0),MATCH(1,($U$2=GRID!$B$1:$U$1)*(КАЛЕНДАРЬ!AS32=GRID!$B$3:$U$3),0))*GRID!$P$36,
ROUNDUP(INDEX(GRID!$B$4:$U$15,MATCH($E$7,GRID!$A$4:$A$15,0),MATCH(1,($U$2=GRID!$B$1:$U$1)*(КАЛЕНДАРЬ!AS32=GRID!$B$3:$U$3),0))*GRID!$P$36*(1-GRID!$P$37),0))</f>
        <v>30690</v>
      </c>
      <c r="F314" s="8">
        <f t="array" ref="F314">IF($I$2="Тариф для жителей ЮФО",
INDEX(GRID!$B$18:$U$29,MATCH($E$7,GRID!$A$18:$A$29,0),MATCH(1,($U$2=GRID!$B$1:$U$1)*(КАЛЕНДАРЬ!AS32=GRID!$B$3:$U$3),0))*GRID!$P$36,
ROUNDUP(INDEX(GRID!$B$18:$U$29,MATCH($E$7,GRID!$A$18:$A$29,0),MATCH(1,($U$2=GRID!$B$1:$U$1)*(КАЛЕНДАРЬ!AS32=GRID!$B$3:$U$3),0))*GRID!$P$36*(1-GRID!$P$37),0))</f>
        <v>35340</v>
      </c>
      <c r="G314" s="57" t="s">
        <v>119</v>
      </c>
      <c r="H314" s="57" t="s">
        <v>119</v>
      </c>
      <c r="I314" s="8">
        <f t="array" ref="I314">IF($I$2="Тариф для жителей ЮФО",
INDEX(GRID!$B$4:$U$15,MATCH($I$7,GRID!$A$4:$A$15,0),MATCH(1,($U$2=GRID!$B$1:$U$1)*(КАЛЕНДАРЬ!AS32=GRID!$B$3:$U$3),0))*GRID!$P$36,
ROUNDUP(INDEX(GRID!$B$4:$U$15,MATCH($I$7,GRID!$A$4:$A$15,0),MATCH(1,($U$2=GRID!$B$1:$U$1)*(КАЛЕНДАРЬ!AS32=GRID!$B$3:$U$3),0))*GRID!$P$36*(1-GRID!$P$37),0))</f>
        <v>40362</v>
      </c>
      <c r="J314" s="8">
        <f t="array" ref="J314">IF($I$2="Тариф для жителей ЮФО",
INDEX(GRID!$B$18:$U$29,MATCH($I$7,GRID!$A$18:$A$29,0),MATCH(1,($U$2=GRID!$B$1:$U$1)*(КАЛЕНДАРЬ!AS32=GRID!$B$3:$U$3),0))*GRID!$P$36,
ROUNDUP(INDEX(GRID!$B$18:$U$29,MATCH($I$7,GRID!$A$18:$A$29,0),MATCH(1,($U$2=GRID!$B$1:$U$1)*(КАЛЕНДАРЬ!AS32=GRID!$B$3:$U$3),0))*GRID!$P$36*(1-GRID!$P$37),0))</f>
        <v>45012</v>
      </c>
      <c r="K314" s="57" t="s">
        <v>119</v>
      </c>
      <c r="L314" s="57" t="s">
        <v>119</v>
      </c>
      <c r="M314" s="8">
        <f t="array" ref="M314">IF($I$2="Тариф для жителей ЮФО",
INDEX(GRID!$B$4:$U$15,MATCH($M$7,GRID!$A$4:$A$15,0),MATCH(1,($U$2=GRID!$B$1:$U$1)*(КАЛЕНДАРЬ!AS32=GRID!$B$3:$U$3),0))*GRID!$P$36,
ROUNDUP(INDEX(GRID!$B$4:$U$15,MATCH($M$7,GRID!$A$4:$A$15,0),MATCH(1,($U$2=GRID!$B$1:$U$1)*(КАЛЕНДАРЬ!AS32=GRID!$B$3:$U$3),0))*GRID!$P$36*(1-GRID!$P$37),0))</f>
        <v>64635</v>
      </c>
      <c r="N314" s="8">
        <f t="array" ref="N314">IF($I$2="Тариф для жителей ЮФО",
INDEX(GRID!$B$18:$U$29,MATCH($M$7,GRID!$A$18:$A$29,0),MATCH(1,($U$2=GRID!$B$1:$U$1)*(КАЛЕНДАРЬ!AS32=GRID!$B$3:$U$3),0))*GRID!$P$36,
ROUNDUP(INDEX(GRID!$B$18:$U$29,MATCH($M$7,GRID!$A$18:$A$29,0),MATCH(1,($U$2=GRID!$B$1:$U$1)*(КАЛЕНДАРЬ!AS32=GRID!$B$3:$U$3),0))*GRID!$P$36*(1-GRID!$P$37),0))</f>
        <v>69285</v>
      </c>
      <c r="O314" s="57" t="s">
        <v>119</v>
      </c>
      <c r="P314" s="8">
        <f t="array" ref="P314">IF($I$2="Тариф для жителей ЮФО",
INDEX(GRID!$B$18:$U$29,MATCH($P$7,GRID!$A$18:$A$29,0),MATCH(1,($U$2=GRID!$B$1:$U$1)*(КАЛЕНДАРЬ!AS32=GRID!$B$3:$U$3),0))*GRID!$P$36,
ROUNDUP(INDEX(GRID!$B$18:$U$29,MATCH($P$7,GRID!$A$18:$A$29,0),MATCH(1,($U$2=GRID!$B$1:$U$1)*(КАЛЕНДАРЬ!AS32=GRID!$B$3:$U$3),0))*GRID!$P$36*(1-GRID!$P$37),0))</f>
        <v>135222</v>
      </c>
      <c r="Q314" s="57" t="s">
        <v>119</v>
      </c>
      <c r="R314" s="57" t="s">
        <v>119</v>
      </c>
      <c r="S314" s="57" t="s">
        <v>119</v>
      </c>
      <c r="T314" s="57" t="s">
        <v>119</v>
      </c>
    </row>
    <row r="315" spans="1:20">
      <c r="A315" s="148" t="s">
        <v>12</v>
      </c>
      <c r="B315" s="149">
        <v>30</v>
      </c>
      <c r="C315" s="8">
        <f t="array" ref="C315">IF($I$2="Тариф для жителей ЮФО",
INDEX(GRID!$B$4:$U$15,MATCH($C$7,GRID!$A$4:$A$15,0),MATCH(1,($U$2=GRID!$B$1:$U$1)*(КАЛЕНДАРЬ!AS33=GRID!$B$3:$U$3),0))*GRID!$P$36,
ROUNDUP(INDEX(GRID!$B$4:$U$15,MATCH($C$7,GRID!$A$4:$A$15,0),MATCH(1,($U$2=GRID!$B$1:$U$1)*(КАЛЕНДАРЬ!AS33=GRID!$B$3:$U$3),0))*GRID!$P$36*(1-GRID!$P$37),0))</f>
        <v>25575.000000000004</v>
      </c>
      <c r="D315" s="8">
        <f t="array" ref="D315">IF($I$2="Тариф для жителей ЮФО",
INDEX(GRID!$B$18:$U$29,MATCH($C$7,GRID!$A$18:$A$29,0),MATCH(1,($U$2=GRID!$B$1:$U$1)*(КАЛЕНДАРЬ!AS33=GRID!$B$3:$U$3),0))*GRID!$P$36,
ROUNDUP(INDEX(GRID!$B$18:$U$29,MATCH($C$7,GRID!$A$18:$A$29,0),MATCH(1,($U$2=GRID!$B$1:$U$1)*(КАЛЕНДАРЬ!AS33=GRID!$B$3:$U$3),0))*GRID!$P$36*(1-GRID!$P$37),0))</f>
        <v>30225.000000000004</v>
      </c>
      <c r="E315" s="8">
        <f t="array" ref="E315">IF($I$2="Тариф для жителей ЮФО",
INDEX(GRID!$B$4:$U$15,MATCH($E$7,GRID!$A$4:$A$15,0),MATCH(1,($U$2=GRID!$B$1:$U$1)*(КАЛЕНДАРЬ!AS33=GRID!$B$3:$U$3),0))*GRID!$P$36,
ROUNDUP(INDEX(GRID!$B$4:$U$15,MATCH($E$7,GRID!$A$4:$A$15,0),MATCH(1,($U$2=GRID!$B$1:$U$1)*(КАЛЕНДАРЬ!AS33=GRID!$B$3:$U$3),0))*GRID!$P$36*(1-GRID!$P$37),0))</f>
        <v>30690</v>
      </c>
      <c r="F315" s="8">
        <f t="array" ref="F315">IF($I$2="Тариф для жителей ЮФО",
INDEX(GRID!$B$18:$U$29,MATCH($E$7,GRID!$A$18:$A$29,0),MATCH(1,($U$2=GRID!$B$1:$U$1)*(КАЛЕНДАРЬ!AS33=GRID!$B$3:$U$3),0))*GRID!$P$36,
ROUNDUP(INDEX(GRID!$B$18:$U$29,MATCH($E$7,GRID!$A$18:$A$29,0),MATCH(1,($U$2=GRID!$B$1:$U$1)*(КАЛЕНДАРЬ!AS33=GRID!$B$3:$U$3),0))*GRID!$P$36*(1-GRID!$P$37),0))</f>
        <v>35340</v>
      </c>
      <c r="G315" s="57" t="s">
        <v>119</v>
      </c>
      <c r="H315" s="57" t="s">
        <v>119</v>
      </c>
      <c r="I315" s="8">
        <f t="array" ref="I315">IF($I$2="Тариф для жителей ЮФО",
INDEX(GRID!$B$4:$U$15,MATCH($I$7,GRID!$A$4:$A$15,0),MATCH(1,($U$2=GRID!$B$1:$U$1)*(КАЛЕНДАРЬ!AS33=GRID!$B$3:$U$3),0))*GRID!$P$36,
ROUNDUP(INDEX(GRID!$B$4:$U$15,MATCH($I$7,GRID!$A$4:$A$15,0),MATCH(1,($U$2=GRID!$B$1:$U$1)*(КАЛЕНДАРЬ!AS33=GRID!$B$3:$U$3),0))*GRID!$P$36*(1-GRID!$P$37),0))</f>
        <v>40362</v>
      </c>
      <c r="J315" s="8">
        <f t="array" ref="J315">IF($I$2="Тариф для жителей ЮФО",
INDEX(GRID!$B$18:$U$29,MATCH($I$7,GRID!$A$18:$A$29,0),MATCH(1,($U$2=GRID!$B$1:$U$1)*(КАЛЕНДАРЬ!AS33=GRID!$B$3:$U$3),0))*GRID!$P$36,
ROUNDUP(INDEX(GRID!$B$18:$U$29,MATCH($I$7,GRID!$A$18:$A$29,0),MATCH(1,($U$2=GRID!$B$1:$U$1)*(КАЛЕНДАРЬ!AS33=GRID!$B$3:$U$3),0))*GRID!$P$36*(1-GRID!$P$37),0))</f>
        <v>45012</v>
      </c>
      <c r="K315" s="57" t="s">
        <v>119</v>
      </c>
      <c r="L315" s="57" t="s">
        <v>119</v>
      </c>
      <c r="M315" s="8">
        <f t="array" ref="M315">IF($I$2="Тариф для жителей ЮФО",
INDEX(GRID!$B$4:$U$15,MATCH($M$7,GRID!$A$4:$A$15,0),MATCH(1,($U$2=GRID!$B$1:$U$1)*(КАЛЕНДАРЬ!AS33=GRID!$B$3:$U$3),0))*GRID!$P$36,
ROUNDUP(INDEX(GRID!$B$4:$U$15,MATCH($M$7,GRID!$A$4:$A$15,0),MATCH(1,($U$2=GRID!$B$1:$U$1)*(КАЛЕНДАРЬ!AS33=GRID!$B$3:$U$3),0))*GRID!$P$36*(1-GRID!$P$37),0))</f>
        <v>64635</v>
      </c>
      <c r="N315" s="8">
        <f t="array" ref="N315">IF($I$2="Тариф для жителей ЮФО",
INDEX(GRID!$B$18:$U$29,MATCH($M$7,GRID!$A$18:$A$29,0),MATCH(1,($U$2=GRID!$B$1:$U$1)*(КАЛЕНДАРЬ!AS33=GRID!$B$3:$U$3),0))*GRID!$P$36,
ROUNDUP(INDEX(GRID!$B$18:$U$29,MATCH($M$7,GRID!$A$18:$A$29,0),MATCH(1,($U$2=GRID!$B$1:$U$1)*(КАЛЕНДАРЬ!AS33=GRID!$B$3:$U$3),0))*GRID!$P$36*(1-GRID!$P$37),0))</f>
        <v>69285</v>
      </c>
      <c r="O315" s="57" t="s">
        <v>119</v>
      </c>
      <c r="P315" s="8">
        <f t="array" ref="P315">IF($I$2="Тариф для жителей ЮФО",
INDEX(GRID!$B$18:$U$29,MATCH($P$7,GRID!$A$18:$A$29,0),MATCH(1,($U$2=GRID!$B$1:$U$1)*(КАЛЕНДАРЬ!AS33=GRID!$B$3:$U$3),0))*GRID!$P$36,
ROUNDUP(INDEX(GRID!$B$18:$U$29,MATCH($P$7,GRID!$A$18:$A$29,0),MATCH(1,($U$2=GRID!$B$1:$U$1)*(КАЛЕНДАРЬ!AS33=GRID!$B$3:$U$3),0))*GRID!$P$36*(1-GRID!$P$37),0))</f>
        <v>135222</v>
      </c>
      <c r="Q315" s="57" t="s">
        <v>119</v>
      </c>
      <c r="R315" s="57" t="s">
        <v>119</v>
      </c>
      <c r="S315" s="57" t="s">
        <v>119</v>
      </c>
      <c r="T315" s="57" t="s">
        <v>119</v>
      </c>
    </row>
    <row r="316" spans="1:20">
      <c r="A316" s="148" t="s">
        <v>13</v>
      </c>
      <c r="B316" s="149">
        <v>31</v>
      </c>
      <c r="C316" s="8">
        <f t="array" ref="C316">IF($I$2="Тариф для жителей ЮФО",
INDEX(GRID!$B$4:$U$15,MATCH($C$7,GRID!$A$4:$A$15,0),MATCH(1,($U$2=GRID!$B$1:$U$1)*(КАЛЕНДАРЬ!AS34=GRID!$B$3:$U$3),0))*GRID!$P$36,
ROUNDUP(INDEX(GRID!$B$4:$U$15,MATCH($C$7,GRID!$A$4:$A$15,0),MATCH(1,($U$2=GRID!$B$1:$U$1)*(КАЛЕНДАРЬ!AS34=GRID!$B$3:$U$3),0))*GRID!$P$36*(1-GRID!$P$37),0))</f>
        <v>25575.000000000004</v>
      </c>
      <c r="D316" s="8">
        <f t="array" ref="D316">IF($I$2="Тариф для жителей ЮФО",
INDEX(GRID!$B$18:$U$29,MATCH($C$7,GRID!$A$18:$A$29,0),MATCH(1,($U$2=GRID!$B$1:$U$1)*(КАЛЕНДАРЬ!AS34=GRID!$B$3:$U$3),0))*GRID!$P$36,
ROUNDUP(INDEX(GRID!$B$18:$U$29,MATCH($C$7,GRID!$A$18:$A$29,0),MATCH(1,($U$2=GRID!$B$1:$U$1)*(КАЛЕНДАРЬ!AS34=GRID!$B$3:$U$3),0))*GRID!$P$36*(1-GRID!$P$37),0))</f>
        <v>30225.000000000004</v>
      </c>
      <c r="E316" s="8">
        <f t="array" ref="E316">IF($I$2="Тариф для жителей ЮФО",
INDEX(GRID!$B$4:$U$15,MATCH($E$7,GRID!$A$4:$A$15,0),MATCH(1,($U$2=GRID!$B$1:$U$1)*(КАЛЕНДАРЬ!AS34=GRID!$B$3:$U$3),0))*GRID!$P$36,
ROUNDUP(INDEX(GRID!$B$4:$U$15,MATCH($E$7,GRID!$A$4:$A$15,0),MATCH(1,($U$2=GRID!$B$1:$U$1)*(КАЛЕНДАРЬ!AS34=GRID!$B$3:$U$3),0))*GRID!$P$36*(1-GRID!$P$37),0))</f>
        <v>30690</v>
      </c>
      <c r="F316" s="8">
        <f t="array" ref="F316">IF($I$2="Тариф для жителей ЮФО",
INDEX(GRID!$B$18:$U$29,MATCH($E$7,GRID!$A$18:$A$29,0),MATCH(1,($U$2=GRID!$B$1:$U$1)*(КАЛЕНДАРЬ!AS34=GRID!$B$3:$U$3),0))*GRID!$P$36,
ROUNDUP(INDEX(GRID!$B$18:$U$29,MATCH($E$7,GRID!$A$18:$A$29,0),MATCH(1,($U$2=GRID!$B$1:$U$1)*(КАЛЕНДАРЬ!AS34=GRID!$B$3:$U$3),0))*GRID!$P$36*(1-GRID!$P$37),0))</f>
        <v>35340</v>
      </c>
      <c r="G316" s="57" t="s">
        <v>119</v>
      </c>
      <c r="H316" s="57" t="s">
        <v>119</v>
      </c>
      <c r="I316" s="8">
        <f t="array" ref="I316">IF($I$2="Тариф для жителей ЮФО",
INDEX(GRID!$B$4:$U$15,MATCH($I$7,GRID!$A$4:$A$15,0),MATCH(1,($U$2=GRID!$B$1:$U$1)*(КАЛЕНДАРЬ!AS34=GRID!$B$3:$U$3),0))*GRID!$P$36,
ROUNDUP(INDEX(GRID!$B$4:$U$15,MATCH($I$7,GRID!$A$4:$A$15,0),MATCH(1,($U$2=GRID!$B$1:$U$1)*(КАЛЕНДАРЬ!AS34=GRID!$B$3:$U$3),0))*GRID!$P$36*(1-GRID!$P$37),0))</f>
        <v>40362</v>
      </c>
      <c r="J316" s="8">
        <f t="array" ref="J316">IF($I$2="Тариф для жителей ЮФО",
INDEX(GRID!$B$18:$U$29,MATCH($I$7,GRID!$A$18:$A$29,0),MATCH(1,($U$2=GRID!$B$1:$U$1)*(КАЛЕНДАРЬ!AS34=GRID!$B$3:$U$3),0))*GRID!$P$36,
ROUNDUP(INDEX(GRID!$B$18:$U$29,MATCH($I$7,GRID!$A$18:$A$29,0),MATCH(1,($U$2=GRID!$B$1:$U$1)*(КАЛЕНДАРЬ!AS34=GRID!$B$3:$U$3),0))*GRID!$P$36*(1-GRID!$P$37),0))</f>
        <v>45012</v>
      </c>
      <c r="K316" s="57" t="s">
        <v>119</v>
      </c>
      <c r="L316" s="57" t="s">
        <v>119</v>
      </c>
      <c r="M316" s="8">
        <f t="array" ref="M316">IF($I$2="Тариф для жителей ЮФО",
INDEX(GRID!$B$4:$U$15,MATCH($M$7,GRID!$A$4:$A$15,0),MATCH(1,($U$2=GRID!$B$1:$U$1)*(КАЛЕНДАРЬ!AS34=GRID!$B$3:$U$3),0))*GRID!$P$36,
ROUNDUP(INDEX(GRID!$B$4:$U$15,MATCH($M$7,GRID!$A$4:$A$15,0),MATCH(1,($U$2=GRID!$B$1:$U$1)*(КАЛЕНДАРЬ!AS34=GRID!$B$3:$U$3),0))*GRID!$P$36*(1-GRID!$P$37),0))</f>
        <v>64635</v>
      </c>
      <c r="N316" s="8">
        <f t="array" ref="N316">IF($I$2="Тариф для жителей ЮФО",
INDEX(GRID!$B$18:$U$29,MATCH($M$7,GRID!$A$18:$A$29,0),MATCH(1,($U$2=GRID!$B$1:$U$1)*(КАЛЕНДАРЬ!AS34=GRID!$B$3:$U$3),0))*GRID!$P$36,
ROUNDUP(INDEX(GRID!$B$18:$U$29,MATCH($M$7,GRID!$A$18:$A$29,0),MATCH(1,($U$2=GRID!$B$1:$U$1)*(КАЛЕНДАРЬ!AS34=GRID!$B$3:$U$3),0))*GRID!$P$36*(1-GRID!$P$37),0))</f>
        <v>69285</v>
      </c>
      <c r="O316" s="57" t="s">
        <v>119</v>
      </c>
      <c r="P316" s="8">
        <f t="array" ref="P316">IF($I$2="Тариф для жителей ЮФО",
INDEX(GRID!$B$18:$U$29,MATCH($P$7,GRID!$A$18:$A$29,0),MATCH(1,($U$2=GRID!$B$1:$U$1)*(КАЛЕНДАРЬ!AS34=GRID!$B$3:$U$3),0))*GRID!$P$36,
ROUNDUP(INDEX(GRID!$B$18:$U$29,MATCH($P$7,GRID!$A$18:$A$29,0),MATCH(1,($U$2=GRID!$B$1:$U$1)*(КАЛЕНДАРЬ!AS34=GRID!$B$3:$U$3),0))*GRID!$P$36*(1-GRID!$P$37),0))</f>
        <v>135222</v>
      </c>
      <c r="Q316" s="57" t="s">
        <v>119</v>
      </c>
      <c r="R316" s="57" t="s">
        <v>119</v>
      </c>
      <c r="S316" s="57" t="s">
        <v>119</v>
      </c>
      <c r="T316" s="57" t="s">
        <v>119</v>
      </c>
    </row>
    <row r="318" spans="1:20" ht="27" customHeight="1">
      <c r="A318" s="181" t="s">
        <v>37</v>
      </c>
      <c r="B318" s="181"/>
      <c r="C318" s="185" t="s">
        <v>38</v>
      </c>
      <c r="D318" s="185"/>
      <c r="E318" s="185"/>
      <c r="F318" s="186" t="s">
        <v>39</v>
      </c>
      <c r="G318" s="186"/>
      <c r="H318" s="186"/>
      <c r="I318" s="125"/>
      <c r="J318" s="254" t="s">
        <v>153</v>
      </c>
      <c r="K318" s="254"/>
      <c r="L318" s="254"/>
      <c r="M318" s="254"/>
      <c r="N318" s="125"/>
      <c r="O318" s="272" t="s">
        <v>140</v>
      </c>
      <c r="P318" s="272"/>
      <c r="Q318" s="272"/>
      <c r="R318" s="272"/>
      <c r="S318" s="272"/>
      <c r="T318" s="126"/>
    </row>
    <row r="319" spans="1:20" ht="71.25" customHeight="1">
      <c r="A319" s="182" t="s">
        <v>40</v>
      </c>
      <c r="B319" s="182"/>
      <c r="C319" s="273" t="s">
        <v>141</v>
      </c>
      <c r="D319" s="274"/>
      <c r="E319" s="275"/>
      <c r="F319" s="273" t="s">
        <v>142</v>
      </c>
      <c r="G319" s="274"/>
      <c r="H319" s="275"/>
      <c r="I319" s="127"/>
      <c r="J319" s="254"/>
      <c r="K319" s="254"/>
      <c r="L319" s="254"/>
      <c r="M319" s="254"/>
      <c r="N319" s="127"/>
      <c r="O319" s="272"/>
      <c r="P319" s="272"/>
      <c r="Q319" s="272"/>
      <c r="R319" s="272"/>
      <c r="S319" s="272"/>
      <c r="T319" s="126"/>
    </row>
    <row r="320" spans="1:20" ht="15">
      <c r="A320" s="101"/>
      <c r="B320" s="101"/>
      <c r="C320" s="20"/>
      <c r="D320" s="20"/>
      <c r="E320" s="20"/>
      <c r="F320" s="20"/>
      <c r="G320" s="20"/>
      <c r="H320" s="20"/>
      <c r="I320" s="129"/>
      <c r="J320" s="254"/>
      <c r="K320" s="254"/>
      <c r="L320" s="254"/>
      <c r="M320" s="254"/>
      <c r="N320" s="129"/>
      <c r="O320" s="272"/>
      <c r="P320" s="272"/>
      <c r="Q320" s="272"/>
      <c r="R320" s="272"/>
      <c r="S320" s="272"/>
      <c r="T320" s="126"/>
    </row>
    <row r="321" spans="1:20" ht="15">
      <c r="A321" s="101"/>
      <c r="B321" s="101"/>
      <c r="C321" s="20"/>
      <c r="D321" s="20"/>
      <c r="E321" s="20"/>
      <c r="F321" s="20"/>
      <c r="G321" s="20"/>
      <c r="H321" s="20"/>
      <c r="I321" s="130"/>
      <c r="J321" s="254"/>
      <c r="K321" s="254"/>
      <c r="L321" s="254"/>
      <c r="M321" s="254"/>
      <c r="N321" s="130"/>
      <c r="O321" s="272"/>
      <c r="P321" s="272"/>
      <c r="Q321" s="272"/>
      <c r="R321" s="272"/>
      <c r="S321" s="272"/>
      <c r="T321" s="126"/>
    </row>
    <row r="322" spans="1:20" ht="36.75" customHeight="1">
      <c r="A322" s="182" t="s">
        <v>43</v>
      </c>
      <c r="B322" s="182"/>
      <c r="C322" s="185" t="s">
        <v>38</v>
      </c>
      <c r="D322" s="185"/>
      <c r="E322" s="185"/>
      <c r="F322" s="186" t="s">
        <v>39</v>
      </c>
      <c r="G322" s="186"/>
      <c r="H322" s="186"/>
      <c r="I322" s="127"/>
      <c r="J322" s="254"/>
      <c r="K322" s="254"/>
      <c r="L322" s="254"/>
      <c r="M322" s="254"/>
      <c r="N322" s="131"/>
      <c r="O322" s="272"/>
      <c r="P322" s="272"/>
      <c r="Q322" s="272"/>
      <c r="R322" s="272"/>
      <c r="S322" s="272"/>
      <c r="T322" s="126"/>
    </row>
    <row r="323" spans="1:20" ht="24.75" customHeight="1">
      <c r="A323" s="183" t="s">
        <v>44</v>
      </c>
      <c r="B323" s="183"/>
      <c r="C323" s="271">
        <f>ROUNDUP(IF($I$2="Тариф для жителей ЮФО",GRID!B95,GRID!B95-GRID!B95*GRID!$P$37),0)</f>
        <v>0</v>
      </c>
      <c r="D323" s="271"/>
      <c r="E323" s="271"/>
      <c r="F323" s="271">
        <f>ROUNDUP(IF($I$2="Тариф для жителей ЮФО",GRID!E95,GRID!E95-GRID!E95*GRID!$P$37),0)</f>
        <v>0</v>
      </c>
      <c r="G323" s="271"/>
      <c r="H323" s="271"/>
      <c r="I323" s="129"/>
      <c r="J323" s="254"/>
      <c r="K323" s="254"/>
      <c r="L323" s="254"/>
      <c r="M323" s="254"/>
      <c r="N323" s="131"/>
      <c r="O323" s="272"/>
      <c r="P323" s="272"/>
      <c r="Q323" s="272"/>
      <c r="R323" s="272"/>
      <c r="S323" s="272"/>
      <c r="T323" s="126"/>
    </row>
    <row r="324" spans="1:20" ht="24.75" customHeight="1">
      <c r="A324" s="183" t="s">
        <v>45</v>
      </c>
      <c r="B324" s="183"/>
      <c r="C324" s="271">
        <f>ROUNDUP(IF($I$2="Тариф для жителей ЮФО",GRID!B96,GRID!B96-GRID!B96*GRID!$P$37),0)</f>
        <v>5000</v>
      </c>
      <c r="D324" s="271"/>
      <c r="E324" s="271"/>
      <c r="F324" s="271">
        <f>ROUNDUP(IF($I$2="Тариф для жителей ЮФО",GRID!E96,GRID!E96-GRID!E96*GRID!$P$37),0)</f>
        <v>7500</v>
      </c>
      <c r="G324" s="271"/>
      <c r="H324" s="271"/>
      <c r="I324" s="130"/>
      <c r="J324" s="254"/>
      <c r="K324" s="254"/>
      <c r="L324" s="254"/>
      <c r="M324" s="254"/>
      <c r="N324" s="131"/>
      <c r="O324" s="272"/>
      <c r="P324" s="272"/>
      <c r="Q324" s="272"/>
      <c r="R324" s="272"/>
      <c r="S324" s="272"/>
      <c r="T324" s="126"/>
    </row>
    <row r="325" spans="1:20" ht="33" customHeight="1">
      <c r="A325" s="184" t="s">
        <v>46</v>
      </c>
      <c r="B325" s="184"/>
      <c r="C325" s="271">
        <f>ROUNDUP(IF($I$2="Тариф для жителей ЮФО",GRID!B97,GRID!B97-GRID!B97*GRID!$P$37),0)</f>
        <v>10000</v>
      </c>
      <c r="D325" s="271"/>
      <c r="E325" s="271"/>
      <c r="F325" s="271">
        <f>ROUNDUP(IF($I$2="Тариф для жителей ЮФО",GRID!E97,GRID!E97-GRID!E97*GRID!$P$37),0)</f>
        <v>15000</v>
      </c>
      <c r="G325" s="271"/>
      <c r="H325" s="271"/>
      <c r="I325" s="132"/>
      <c r="J325" s="254"/>
      <c r="K325" s="254"/>
      <c r="L325" s="254"/>
      <c r="M325" s="254"/>
      <c r="N325" s="131"/>
      <c r="O325" s="272"/>
      <c r="P325" s="272"/>
      <c r="Q325" s="272"/>
      <c r="R325" s="272"/>
      <c r="S325" s="272"/>
      <c r="T325" s="126"/>
    </row>
    <row r="326" spans="1:20" ht="21.75" customHeight="1">
      <c r="A326" s="152"/>
      <c r="B326" s="153"/>
      <c r="C326" s="133"/>
      <c r="D326" s="133"/>
      <c r="E326" s="133"/>
      <c r="F326" s="133"/>
      <c r="G326" s="133"/>
      <c r="H326" s="133"/>
      <c r="I326" s="132"/>
      <c r="J326" s="254"/>
      <c r="K326" s="254"/>
      <c r="L326" s="254"/>
      <c r="M326" s="254"/>
      <c r="N326" s="131"/>
      <c r="O326" s="272"/>
      <c r="P326" s="272"/>
      <c r="Q326" s="272"/>
      <c r="R326" s="272"/>
      <c r="S326" s="272"/>
      <c r="T326" s="126"/>
    </row>
    <row r="327" spans="1:20">
      <c r="A327" s="154"/>
      <c r="B327" s="155"/>
      <c r="C327" s="126"/>
      <c r="D327" s="126"/>
      <c r="E327" s="126"/>
      <c r="F327" s="126"/>
      <c r="G327" s="126"/>
      <c r="H327" s="126"/>
      <c r="I327" s="132"/>
      <c r="J327" s="254"/>
      <c r="K327" s="254"/>
      <c r="L327" s="254"/>
      <c r="M327" s="254"/>
      <c r="N327" s="131"/>
      <c r="O327" s="272"/>
      <c r="P327" s="272"/>
      <c r="Q327" s="272"/>
      <c r="R327" s="272"/>
      <c r="S327" s="272"/>
      <c r="T327" s="126"/>
    </row>
    <row r="328" spans="1:20">
      <c r="A328" s="154"/>
      <c r="B328" s="155"/>
      <c r="C328" s="126"/>
      <c r="D328" s="126"/>
      <c r="E328" s="126"/>
      <c r="F328" s="126"/>
      <c r="G328" s="126"/>
      <c r="H328" s="126"/>
      <c r="I328" s="132"/>
      <c r="J328" s="254"/>
      <c r="K328" s="254"/>
      <c r="L328" s="254"/>
      <c r="M328" s="254"/>
      <c r="N328" s="131"/>
      <c r="O328" s="131"/>
      <c r="P328" s="131"/>
      <c r="Q328" s="131"/>
      <c r="R328" s="126"/>
      <c r="S328" s="126"/>
      <c r="T328" s="126"/>
    </row>
    <row r="329" spans="1:20">
      <c r="A329" s="154"/>
      <c r="B329" s="155"/>
      <c r="C329" s="126"/>
      <c r="D329" s="126"/>
      <c r="E329" s="126"/>
      <c r="F329" s="126"/>
      <c r="G329" s="126"/>
      <c r="H329" s="126"/>
      <c r="I329" s="132"/>
      <c r="J329" s="254"/>
      <c r="K329" s="254"/>
      <c r="L329" s="254"/>
      <c r="M329" s="254"/>
      <c r="N329" s="131"/>
      <c r="O329" s="131"/>
      <c r="P329" s="131"/>
      <c r="Q329" s="131"/>
      <c r="R329" s="126"/>
      <c r="S329" s="126"/>
      <c r="T329" s="126"/>
    </row>
    <row r="330" spans="1:20" ht="15">
      <c r="A330" s="154"/>
      <c r="B330" s="155"/>
      <c r="C330" s="126"/>
      <c r="D330" s="126"/>
      <c r="E330" s="126"/>
      <c r="F330" s="126"/>
      <c r="G330" s="126"/>
      <c r="H330" s="126"/>
      <c r="I330" s="132"/>
      <c r="J330" s="254"/>
      <c r="K330" s="254"/>
      <c r="L330" s="254"/>
      <c r="M330" s="254"/>
      <c r="N330" s="128"/>
      <c r="O330" s="128"/>
      <c r="P330" s="128"/>
      <c r="Q330" s="128"/>
      <c r="R330" s="126"/>
      <c r="S330" s="126"/>
      <c r="T330" s="126"/>
    </row>
  </sheetData>
  <mergeCells count="105">
    <mergeCell ref="F324:H324"/>
    <mergeCell ref="A325:B325"/>
    <mergeCell ref="C325:E325"/>
    <mergeCell ref="F325:H325"/>
    <mergeCell ref="A318:B318"/>
    <mergeCell ref="C318:E318"/>
    <mergeCell ref="F318:H318"/>
    <mergeCell ref="J318:M330"/>
    <mergeCell ref="O318:S327"/>
    <mergeCell ref="A319:B319"/>
    <mergeCell ref="C319:E319"/>
    <mergeCell ref="F319:H319"/>
    <mergeCell ref="A322:B322"/>
    <mergeCell ref="C322:E322"/>
    <mergeCell ref="F322:H322"/>
    <mergeCell ref="A323:B323"/>
    <mergeCell ref="C323:E323"/>
    <mergeCell ref="F323:H323"/>
    <mergeCell ref="A324:B324"/>
    <mergeCell ref="C324:E324"/>
    <mergeCell ref="A282:T282"/>
    <mergeCell ref="A283:T283"/>
    <mergeCell ref="A284:B285"/>
    <mergeCell ref="C284:D284"/>
    <mergeCell ref="E284:F284"/>
    <mergeCell ref="G284:H284"/>
    <mergeCell ref="I284:J284"/>
    <mergeCell ref="K284:L284"/>
    <mergeCell ref="M284:N284"/>
    <mergeCell ref="A249:T249"/>
    <mergeCell ref="A250:T250"/>
    <mergeCell ref="A251:B252"/>
    <mergeCell ref="C251:D251"/>
    <mergeCell ref="E251:F251"/>
    <mergeCell ref="G251:H251"/>
    <mergeCell ref="I251:J251"/>
    <mergeCell ref="K251:L251"/>
    <mergeCell ref="M251:N251"/>
    <mergeCell ref="A213:T213"/>
    <mergeCell ref="A214:T214"/>
    <mergeCell ref="A215:B216"/>
    <mergeCell ref="C215:D215"/>
    <mergeCell ref="E215:F215"/>
    <mergeCell ref="G215:H215"/>
    <mergeCell ref="I215:J215"/>
    <mergeCell ref="K215:L215"/>
    <mergeCell ref="M215:N215"/>
    <mergeCell ref="B2:F3"/>
    <mergeCell ref="I2:N3"/>
    <mergeCell ref="S2:T3"/>
    <mergeCell ref="U2:Y3"/>
    <mergeCell ref="A5:T5"/>
    <mergeCell ref="A6:T6"/>
    <mergeCell ref="A7:B8"/>
    <mergeCell ref="C7:D7"/>
    <mergeCell ref="E7:F7"/>
    <mergeCell ref="G7:H7"/>
    <mergeCell ref="I7:J7"/>
    <mergeCell ref="K7:L7"/>
    <mergeCell ref="M7:N7"/>
    <mergeCell ref="A35:T35"/>
    <mergeCell ref="A36:T36"/>
    <mergeCell ref="A37:B38"/>
    <mergeCell ref="C37:D37"/>
    <mergeCell ref="E37:F37"/>
    <mergeCell ref="G37:H37"/>
    <mergeCell ref="I37:J37"/>
    <mergeCell ref="K37:L37"/>
    <mergeCell ref="M37:N37"/>
    <mergeCell ref="A71:T71"/>
    <mergeCell ref="A72:T72"/>
    <mergeCell ref="A73:B74"/>
    <mergeCell ref="C73:D73"/>
    <mergeCell ref="E73:F73"/>
    <mergeCell ref="G73:H73"/>
    <mergeCell ref="I73:J73"/>
    <mergeCell ref="K73:L73"/>
    <mergeCell ref="M73:N73"/>
    <mergeCell ref="A106:T106"/>
    <mergeCell ref="A107:T107"/>
    <mergeCell ref="A108:B109"/>
    <mergeCell ref="C108:D108"/>
    <mergeCell ref="E108:F108"/>
    <mergeCell ref="G108:H108"/>
    <mergeCell ref="I108:J108"/>
    <mergeCell ref="K108:L108"/>
    <mergeCell ref="M108:N108"/>
    <mergeCell ref="A142:T142"/>
    <mergeCell ref="A143:T143"/>
    <mergeCell ref="A144:B145"/>
    <mergeCell ref="C144:D144"/>
    <mergeCell ref="E144:F144"/>
    <mergeCell ref="G144:H144"/>
    <mergeCell ref="I144:J144"/>
    <mergeCell ref="K144:L144"/>
    <mergeCell ref="M144:N144"/>
    <mergeCell ref="A177:T177"/>
    <mergeCell ref="A178:T178"/>
    <mergeCell ref="A179:B180"/>
    <mergeCell ref="C179:D179"/>
    <mergeCell ref="E179:F179"/>
    <mergeCell ref="G179:H179"/>
    <mergeCell ref="I179:J179"/>
    <mergeCell ref="K179:L179"/>
    <mergeCell ref="M179:N179"/>
  </mergeCells>
  <phoneticPr fontId="30" type="noConversion"/>
  <conditionalFormatting sqref="C34:N34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0:N70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5:N105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1:N141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6:N176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47" priority="185" operator="equal">
      <formula>10%</formula>
    </cfRule>
    <cfRule type="cellIs" dxfId="46" priority="186" operator="equal">
      <formula>0.12</formula>
    </cfRule>
    <cfRule type="cellIs" dxfId="45" priority="187" operator="equal">
      <formula>0.14</formula>
    </cfRule>
    <cfRule type="cellIs" dxfId="44" priority="188" operator="equal">
      <formula>0.15</formula>
    </cfRule>
    <cfRule type="cellIs" dxfId="43" priority="189" operator="equal">
      <formula>0.16</formula>
    </cfRule>
    <cfRule type="cellIs" dxfId="42" priority="190" operator="equal">
      <formula>"Открытый тариф"</formula>
    </cfRule>
  </conditionalFormatting>
  <conditionalFormatting sqref="O34:Q34 S34:T34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0:Q70 S70:T70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5:Q105 S105:T105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1:Q141 S141:T141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76:Q176 S176:T176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4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0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5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1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76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41" priority="191" operator="equal">
      <formula>10%</formula>
    </cfRule>
    <cfRule type="cellIs" dxfId="40" priority="192" operator="equal">
      <formula>0.12</formula>
    </cfRule>
    <cfRule type="cellIs" dxfId="39" priority="193" operator="equal">
      <formula>0.14</formula>
    </cfRule>
    <cfRule type="cellIs" dxfId="38" priority="194" operator="equal">
      <formula>0.15</formula>
    </cfRule>
    <cfRule type="cellIs" dxfId="37" priority="195" operator="equal">
      <formula>0.16</formula>
    </cfRule>
    <cfRule type="cellIs" dxfId="36" priority="196" operator="equal">
      <formula>"Открытый тариф"</formula>
    </cfRule>
  </conditionalFormatting>
  <conditionalFormatting sqref="I39:J69 M39:N69 C39:F69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9:Q69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:T69 O39:O69 K39:L69 G39:H69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:P69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:J104 M75:N104 C75:F104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5:Q104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5:T104 O75:O104 K75:L104 G75:H104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5:P104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10:J140 M110:N140 C110:F140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10:Q140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10:T140 O110:O140 K110:L140 G110:H140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10:P14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6:J175 M146:N175 C146:F175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46:Q175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6:T175 O146:O175 K146:L175 G146:H175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46:P175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81:J212 M181:N212 C181:F212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81:Q212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0:T212 R181:T212 O181:O212 K181:L212 G181:H212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81:P212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:J33 M9:N33 C9:F33">
    <cfRule type="colorScale" priority="20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:Q33">
    <cfRule type="colorScale" priority="20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:T33 O9:O33 K9:L33 G9:H33">
    <cfRule type="colorScale" priority="20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9:P33">
    <cfRule type="colorScale" priority="20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1:T281 C248:T248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7:F224 I217:J224 M217:N224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7:T224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17:L224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7:O224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17:P22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17:Q224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17:T224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53:J280 M253:N280 C253:F28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53:Q28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3:T280 O253:O280 K253:L280 G253:H28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53:P28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25:F247 I225:J247 M225:N24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25:Q24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25:T247 O225:O247 K225:L247 G225:H24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25:P24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86:J316 M286:N316 C286:F31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86:Q31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86:T316 O286:O316 K286:L316 G286:H31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86:P31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2" fitToHeight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600-000000000000}">
          <x14:formula1>
            <xm:f>КАЛЕНДАРЬ!$E$51:$E$52</xm:f>
          </x14:formula1>
          <xm:sqref>O2:P3</xm:sqref>
        </x14:dataValidation>
        <x14:dataValidation type="list" allowBlank="1" showInputMessage="1" showErrorMessage="1" xr:uid="{00000000-0002-0000-0600-000001000000}">
          <x14:formula1>
            <xm:f>GRID!$F$31</xm:f>
          </x14:formula1>
          <xm:sqref>U2:Y3</xm:sqref>
        </x14:dataValidation>
        <x14:dataValidation type="list" allowBlank="1" showInputMessage="1" showErrorMessage="1" xr:uid="{00000000-0002-0000-0600-000002000000}">
          <x14:formula1>
            <xm:f>GRID!$N$36:$N$37</xm:f>
          </x14:formula1>
          <xm:sqref>I2:N3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8A438-0B29-495B-97D8-A2DC232828F3}">
  <sheetPr>
    <tabColor theme="5" tint="-0.249977111117893"/>
    <pageSetUpPr fitToPage="1"/>
  </sheetPr>
  <dimension ref="A1:Y419"/>
  <sheetViews>
    <sheetView showGridLines="0" zoomScale="80" zoomScaleNormal="80" workbookViewId="0">
      <pane ySplit="4" topLeftCell="A384" activePane="bottomLeft" state="frozen"/>
      <selection activeCell="A273" sqref="A273:XFD279"/>
      <selection pane="bottomLeft" activeCell="X396" sqref="X396"/>
    </sheetView>
  </sheetViews>
  <sheetFormatPr defaultRowHeight="12.75"/>
  <cols>
    <col min="1" max="1" width="8.7109375" style="7" customWidth="1"/>
    <col min="2" max="2" width="8.7109375" style="145" customWidth="1"/>
    <col min="3" max="8" width="12.7109375" style="6" customWidth="1"/>
    <col min="9" max="9" width="12.7109375" style="5" customWidth="1"/>
    <col min="10" max="12" width="12.7109375" style="6" customWidth="1"/>
    <col min="13" max="13" width="12.7109375" style="5" customWidth="1"/>
    <col min="14" max="14" width="12.7109375" style="6" customWidth="1"/>
    <col min="15" max="15" width="12.7109375" style="5" customWidth="1"/>
    <col min="16" max="20" width="12.7109375" style="6" customWidth="1"/>
    <col min="21" max="21" width="13.285156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159"/>
      <c r="H2" s="159"/>
      <c r="I2" s="202" t="s">
        <v>130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3.5" customHeight="1" thickBot="1">
      <c r="B3" s="201"/>
      <c r="C3" s="201"/>
      <c r="D3" s="201"/>
      <c r="E3" s="201"/>
      <c r="F3" s="201"/>
      <c r="G3" s="159"/>
      <c r="H3" s="159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 s="9" customFormat="1" ht="17.25" hidden="1" customHeight="1">
      <c r="A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</row>
    <row r="6" spans="1:25" hidden="1">
      <c r="A6" s="172" t="s">
        <v>98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</row>
    <row r="7" spans="1:25" ht="56.25" hidden="1" customHeight="1">
      <c r="A7" s="174" t="s">
        <v>8</v>
      </c>
      <c r="B7" s="175"/>
      <c r="C7" s="178" t="s">
        <v>101</v>
      </c>
      <c r="D7" s="179"/>
      <c r="E7" s="164" t="s">
        <v>93</v>
      </c>
      <c r="F7" s="165"/>
      <c r="G7" s="166" t="s">
        <v>94</v>
      </c>
      <c r="H7" s="166"/>
      <c r="I7" s="208" t="s">
        <v>95</v>
      </c>
      <c r="J7" s="208"/>
      <c r="K7" s="169" t="s">
        <v>96</v>
      </c>
      <c r="L7" s="169"/>
      <c r="M7" s="170" t="s">
        <v>97</v>
      </c>
      <c r="N7" s="170"/>
      <c r="O7" s="21" t="s">
        <v>71</v>
      </c>
      <c r="P7" s="22" t="s">
        <v>72</v>
      </c>
      <c r="Q7" s="23" t="s">
        <v>73</v>
      </c>
      <c r="R7" s="24" t="s">
        <v>74</v>
      </c>
      <c r="S7" s="25" t="s">
        <v>75</v>
      </c>
      <c r="T7" s="26" t="s">
        <v>76</v>
      </c>
    </row>
    <row r="8" spans="1:25" hidden="1">
      <c r="A8" s="176"/>
      <c r="B8" s="177"/>
      <c r="C8" s="55" t="s">
        <v>9</v>
      </c>
      <c r="D8" s="55" t="s">
        <v>10</v>
      </c>
      <c r="E8" s="55" t="s">
        <v>9</v>
      </c>
      <c r="F8" s="55" t="s">
        <v>10</v>
      </c>
      <c r="G8" s="55" t="s">
        <v>9</v>
      </c>
      <c r="H8" s="55" t="s">
        <v>10</v>
      </c>
      <c r="I8" s="55" t="s">
        <v>9</v>
      </c>
      <c r="J8" s="55" t="s">
        <v>10</v>
      </c>
      <c r="K8" s="55" t="s">
        <v>9</v>
      </c>
      <c r="L8" s="55" t="s">
        <v>10</v>
      </c>
      <c r="M8" s="55" t="s">
        <v>9</v>
      </c>
      <c r="N8" s="55" t="s">
        <v>10</v>
      </c>
      <c r="O8" s="55" t="s">
        <v>99</v>
      </c>
      <c r="P8" s="55" t="s">
        <v>100</v>
      </c>
      <c r="Q8" s="55" t="s">
        <v>100</v>
      </c>
      <c r="R8" s="55" t="s">
        <v>118</v>
      </c>
      <c r="S8" s="55" t="s">
        <v>118</v>
      </c>
      <c r="T8" s="55" t="s">
        <v>118</v>
      </c>
    </row>
    <row r="9" spans="1:25" hidden="1">
      <c r="A9" s="148" t="s">
        <v>17</v>
      </c>
      <c r="B9" s="149">
        <v>1</v>
      </c>
      <c r="C9" s="8" cm="1">
        <f t="array" ref="C9">IF($I$2="Каникулы вместе",INDEX(GRID!$B$4:$U$15,MATCH(C$7,GRID!$A$4:$A$15,0),MATCH(1,($U$2=GRID!$B$1:$U$1)*(КАЛЕНДАРЬ!F4=GRID!$B$3:$U$3),0)),
INDEX(GRID!$B$4:$U$15,MATCH(C$7,GRID!$A$4:$A$15,0),MATCH(1,($U$2=GRID!$B$1:$U$1)*(КАЛЕНДАРЬ!F4=GRID!$B$3:$U$3),0))*(1-GRID!$L$45))</f>
        <v>27500.000000000004</v>
      </c>
      <c r="D9" s="8" cm="1">
        <f t="array" ref="D9">IF($I$2="Каникулы вместе",INDEX(GRID!$B$18:$U$29,MATCH(C$7,GRID!$A$18:$A$29,0),MATCH(1,($U$2=GRID!$B$1:$U$1)*(КАЛЕНДАРЬ!F4=GRID!$B$3:$U$3),0)),
INDEX(GRID!$B$18:$U$29,MATCH(C$7,GRID!$A$18:$A$29,0),MATCH(1,($U$2=GRID!$B$1:$U$1)*(КАЛЕНДАРЬ!F4=GRID!$B$3:$U$3),0))*(1-GRID!$L$45))</f>
        <v>32500.000000000004</v>
      </c>
      <c r="E9" s="8" cm="1">
        <f t="array" ref="E9">IF($I$2="Каникулы вместе",INDEX(GRID!$B$4:$U$15,MATCH(E$7,GRID!$A$4:$A$15,0),MATCH(1,($U$2=GRID!$B$1:$U$1)*(КАЛЕНДАРЬ!F4=GRID!$B$3:$U$3),0)),
INDEX(GRID!$B$4:$U$15,MATCH(E$7,GRID!$A$4:$A$15,0),MATCH(1,($U$2=GRID!$B$1:$U$1)*(КАЛЕНДАРЬ!F4=GRID!$B$3:$U$3),0))*(1-GRID!$L$45))</f>
        <v>33000</v>
      </c>
      <c r="F9" s="8" cm="1">
        <f t="array" ref="F9">IF($I$2="Каникулы вместе",INDEX(GRID!$B$18:$U$29,MATCH(E$7,GRID!$A$18:$A$29,0),MATCH(1,($U$2=GRID!$B$1:$U$1)*(КАЛЕНДАРЬ!F4=GRID!$B$3:$U$3),0)),
INDEX(GRID!$B$18:$U$29,MATCH(E$7,GRID!$A$18:$A$29,0),MATCH(1,($U$2=GRID!$B$1:$U$1)*(КАЛЕНДАРЬ!F4=GRID!$B$3:$U$3),0))*(1-GRID!$L$45))</f>
        <v>38000</v>
      </c>
      <c r="G9" s="8" cm="1">
        <f t="array" ref="G9">IF($I$2="Каникулы вместе",INDEX(GRID!$B$4:$U$15,MATCH(G$7,GRID!$A$4:$A$15,0),MATCH(1,($U$2=GRID!$B$1:$U$1)*(КАЛЕНДАРЬ!F4=GRID!$B$3:$U$3),0)),
INDEX(GRID!$B$4:$U$15,MATCH(G$7,GRID!$A$4:$A$15,0),MATCH(1,($U$2=GRID!$B$1:$U$1)*(КАЛЕНДАРЬ!F4=GRID!$B$3:$U$3),0))*(1-GRID!$L$45))</f>
        <v>39000</v>
      </c>
      <c r="H9" s="8" cm="1">
        <f t="array" ref="H9">IF($I$2="Каникулы вместе",INDEX(GRID!$B$18:$U$29,MATCH(G$7,GRID!$A$18:$A$29,0),MATCH(1,($U$2=GRID!$B$1:$U$1)*(КАЛЕНДАРЬ!F4=GRID!$B$3:$U$3),0)),
INDEX(GRID!$B$18:$U$29,MATCH(G$7,GRID!$A$18:$A$29,0),MATCH(1,($U$2=GRID!$B$1:$U$1)*(КАЛЕНДАРЬ!F4=GRID!$B$3:$U$3),0))*(1-GRID!$L$45))</f>
        <v>44000</v>
      </c>
      <c r="I9" s="8" cm="1">
        <f t="array" ref="I9">IF($I$2="Каникулы вместе",INDEX(GRID!$B$4:$U$15,MATCH(I$7,GRID!$A$4:$A$15,0),MATCH(1,($U$2=GRID!$B$1:$U$1)*(КАЛЕНДАРЬ!F4=GRID!$B$3:$U$3),0)),
INDEX(GRID!$B$4:$U$15,MATCH(I$7,GRID!$A$4:$A$15,0),MATCH(1,($U$2=GRID!$B$1:$U$1)*(КАЛЕНДАРЬ!F4=GRID!$B$3:$U$3),0))*(1-GRID!$L$45))</f>
        <v>43400</v>
      </c>
      <c r="J9" s="8" cm="1">
        <f t="array" ref="J9">IF($I$2="Каникулы вместе",INDEX(GRID!$B$18:$U$29,MATCH(I$7,GRID!$A$18:$A$29,0),MATCH(1,($U$2=GRID!$B$1:$U$1)*(КАЛЕНДАРЬ!F4=GRID!$B$3:$U$3),0)),
INDEX(GRID!$B$18:$U$29,MATCH(I$7,GRID!$A$18:$A$29,0),MATCH(1,($U$2=GRID!$B$1:$U$1)*(КАЛЕНДАРЬ!F4=GRID!$B$3:$U$3),0))*(1-GRID!$L$45))</f>
        <v>48400</v>
      </c>
      <c r="K9" s="8" cm="1">
        <f t="array" ref="K9">IF($I$2="Каникулы вместе",INDEX(GRID!$B$4:$U$15,MATCH(K$7,GRID!$A$4:$A$15,0),MATCH(1,($U$2=GRID!$B$1:$U$1)*(КАЛЕНДАРЬ!F4=GRID!$B$3:$U$3),0)),
INDEX(GRID!$B$4:$U$15,MATCH(K$7,GRID!$A$4:$A$15,0),MATCH(1,($U$2=GRID!$B$1:$U$1)*(КАЛЕНДАРЬ!F4=GRID!$B$3:$U$3),0))*(1-GRID!$L$45))</f>
        <v>49000</v>
      </c>
      <c r="L9" s="8" cm="1">
        <f t="array" ref="L9">IF($I$2="Каникулы вместе",INDEX(GRID!$B$18:$U$29,MATCH(K$7,GRID!$A$18:$A$29,0),MATCH(1,($U$2=GRID!$B$1:$U$1)*(КАЛЕНДАРЬ!F4=GRID!$B$3:$U$3),0)),
INDEX(GRID!$B$18:$U$29,MATCH(K$7,GRID!$A$18:$A$29,0),MATCH(1,($U$2=GRID!$B$1:$U$1)*(КАЛЕНДАРЬ!F4=GRID!$B$3:$U$3),0))*(1-GRID!$L$45))</f>
        <v>54000</v>
      </c>
      <c r="M9" s="8" cm="1">
        <f t="array" ref="M9">IF($I$2="Каникулы вместе",INDEX(GRID!$B$4:$U$15,MATCH(M$7,GRID!$A$4:$A$15,0),MATCH(1,($U$2=GRID!$B$1:$U$1)*(КАЛЕНДАРЬ!F4=GRID!$B$3:$U$3),0)),
INDEX(GRID!$B$4:$U$15,MATCH(M$7,GRID!$A$4:$A$15,0),MATCH(1,($U$2=GRID!$B$1:$U$1)*(КАЛЕНДАРЬ!F4=GRID!$B$3:$U$3),0))*(1-GRID!$L$45))</f>
        <v>69500</v>
      </c>
      <c r="N9" s="8" cm="1">
        <f t="array" ref="N9">IF($I$2="Каникулы вместе",INDEX(GRID!$B$18:$U$29,MATCH(M$7,GRID!$A$18:$A$29,0),MATCH(1,($U$2=GRID!$B$1:$U$1)*(КАЛЕНДАРЬ!F4=GRID!$B$3:$U$3),0)),
INDEX(GRID!$B$18:$U$29,MATCH(M$7,GRID!$A$18:$A$29,0),MATCH(1,($U$2=GRID!$B$1:$U$1)*(КАЛЕНДАРЬ!F4=GRID!$B$3:$U$3),0))*(1-GRID!$L$45))</f>
        <v>74500</v>
      </c>
      <c r="O9" s="8" cm="1">
        <f t="array" ref="O9">IF($I$2="Каникулы вместе",INDEX(GRID!$B$4:$U$15,MATCH(O$7,GRID!$A$4:$A$15,0),MATCH(1,($U$2=GRID!$B$1:$U$1)*(КАЛЕНДАРЬ!F4=GRID!$B$3:$U$3),0)),
INDEX(GRID!$B$4:$U$15,MATCH(O$7,GRID!$A$4:$A$15,0),MATCH(1,($U$2=GRID!$B$1:$U$1)*(КАЛЕНДАРЬ!F4=GRID!$B$3:$U$3),0))*(1-GRID!$L$45))</f>
        <v>103200</v>
      </c>
      <c r="P9" s="8" cm="1">
        <f t="array" ref="P9">IF($I$2="Каникулы вместе",INDEX(GRID!$B$4:$U$15,MATCH(P$7,GRID!$A$4:$A$15,0),MATCH(1,($U$2=GRID!$B$1:$U$1)*(КАЛЕНДАРЬ!F4=GRID!$B$3:$U$3),0)),
INDEX(GRID!$B$4:$U$15,MATCH(P$7,GRID!$A$4:$A$15,0),MATCH(1,($U$2=GRID!$B$1:$U$1)*(КАЛЕНДАРЬ!F4=GRID!$B$3:$U$3),0))*(1-GRID!$L$45))</f>
        <v>145400</v>
      </c>
      <c r="Q9" s="8" cm="1">
        <f t="array" ref="Q9">IF($I$2="Каникулы вместе",INDEX(GRID!$B$4:$U$15,MATCH(Q$7,GRID!$A$4:$A$15,0),MATCH(1,($U$2=GRID!$B$1:$U$1)*(КАЛЕНДАРЬ!F4=GRID!$B$3:$U$3),0)),
INDEX(GRID!$B$4:$U$15,MATCH(Q$7,GRID!$A$4:$A$15,0),MATCH(1,($U$2=GRID!$B$1:$U$1)*(КАЛЕНДАРЬ!F4=GRID!$B$3:$U$3),0))*(1-GRID!$L$45))</f>
        <v>170900</v>
      </c>
      <c r="R9" s="8" cm="1">
        <f t="array" ref="R9">IF($I$2="Каникулы вместе",INDEX(GRID!$B$18:$U$29,MATCH(R$7,GRID!$A$18:$A$29,0),MATCH(1,($U$2=GRID!$B$1:$U$1)*(КАЛЕНДАРЬ!F4=GRID!$B$3:$U$3),0)),
INDEX(GRID!$B$18:$U$29,MATCH(R$7,GRID!$A$18:$A$29,0),MATCH(1,($U$2=GRID!$B$1:$U$1)*(КАЛЕНДАРЬ!F4=GRID!$B$3:$U$3),0))*(1-GRID!$L$45))</f>
        <v>194100</v>
      </c>
      <c r="S9" s="8" cm="1">
        <f t="array" ref="S9">IF($I$2="Каникулы вместе",INDEX(GRID!$B$4:$U$15,MATCH(S$7,GRID!$A$4:$A$15,0),MATCH(1,($U$2=GRID!$B$1:$U$1)*(КАЛЕНДАРЬ!F4=GRID!$B$3:$U$3),0)),
INDEX(GRID!$B$4:$U$15,MATCH(S$7,GRID!$A$4:$A$15,0),MATCH(1,($U$2=GRID!$B$1:$U$1)*(КАЛЕНДАРЬ!F4=GRID!$B$3:$U$3),0))*(1-GRID!$L$45))</f>
        <v>482600</v>
      </c>
      <c r="T9" s="8" cm="1">
        <f t="array" ref="T9">IF($I$2="Каникулы вместе",INDEX(GRID!$B$4:$U$15,MATCH(T$7,GRID!$A$4:$A$15,0),MATCH(1,($U$2=GRID!$B$1:$U$1)*(КАЛЕНДАРЬ!F4=GRID!$B$3:$U$3),0)),
INDEX(GRID!$B$4:$U$15,MATCH(T$7,GRID!$A$4:$A$15,0),MATCH(1,($U$2=GRID!$B$1:$U$1)*(КАЛЕНДАРЬ!F4=GRID!$B$3:$U$3),0))*(1-GRID!$L$45))</f>
        <v>586600</v>
      </c>
    </row>
    <row r="10" spans="1:25" hidden="1">
      <c r="A10" s="148" t="s">
        <v>11</v>
      </c>
      <c r="B10" s="149">
        <v>2</v>
      </c>
      <c r="C10" s="8" cm="1">
        <f t="array" ref="C10">IF($I$2="Каникулы вместе",INDEX(GRID!$B$4:$U$15,MATCH(C$7,GRID!$A$4:$A$15,0),MATCH(1,($U$2=GRID!$B$1:$U$1)*(КАЛЕНДАРЬ!F5=GRID!$B$3:$U$3),0)),
INDEX(GRID!$B$4:$U$15,MATCH(C$7,GRID!$A$4:$A$15,0),MATCH(1,($U$2=GRID!$B$1:$U$1)*(КАЛЕНДАРЬ!F5=GRID!$B$3:$U$3),0))*(1-GRID!$L$45))</f>
        <v>27500.000000000004</v>
      </c>
      <c r="D10" s="8" cm="1">
        <f t="array" ref="D10">IF($I$2="Каникулы вместе",INDEX(GRID!$B$18:$U$29,MATCH(C$7,GRID!$A$18:$A$29,0),MATCH(1,($U$2=GRID!$B$1:$U$1)*(КАЛЕНДАРЬ!F5=GRID!$B$3:$U$3),0)),
INDEX(GRID!$B$18:$U$29,MATCH(C$7,GRID!$A$18:$A$29,0),MATCH(1,($U$2=GRID!$B$1:$U$1)*(КАЛЕНДАРЬ!F5=GRID!$B$3:$U$3),0))*(1-GRID!$L$45))</f>
        <v>32500.000000000004</v>
      </c>
      <c r="E10" s="8" cm="1">
        <f t="array" ref="E10">IF($I$2="Каникулы вместе",INDEX(GRID!$B$4:$U$15,MATCH(E$7,GRID!$A$4:$A$15,0),MATCH(1,($U$2=GRID!$B$1:$U$1)*(КАЛЕНДАРЬ!F5=GRID!$B$3:$U$3),0)),
INDEX(GRID!$B$4:$U$15,MATCH(E$7,GRID!$A$4:$A$15,0),MATCH(1,($U$2=GRID!$B$1:$U$1)*(КАЛЕНДАРЬ!F5=GRID!$B$3:$U$3),0))*(1-GRID!$L$45))</f>
        <v>33000</v>
      </c>
      <c r="F10" s="8" cm="1">
        <f t="array" ref="F10">IF($I$2="Каникулы вместе",INDEX(GRID!$B$18:$U$29,MATCH(E$7,GRID!$A$18:$A$29,0),MATCH(1,($U$2=GRID!$B$1:$U$1)*(КАЛЕНДАРЬ!F5=GRID!$B$3:$U$3),0)),
INDEX(GRID!$B$18:$U$29,MATCH(E$7,GRID!$A$18:$A$29,0),MATCH(1,($U$2=GRID!$B$1:$U$1)*(КАЛЕНДАРЬ!F5=GRID!$B$3:$U$3),0))*(1-GRID!$L$45))</f>
        <v>38000</v>
      </c>
      <c r="G10" s="8" cm="1">
        <f t="array" ref="G10">IF($I$2="Каникулы вместе",INDEX(GRID!$B$4:$U$15,MATCH(G$7,GRID!$A$4:$A$15,0),MATCH(1,($U$2=GRID!$B$1:$U$1)*(КАЛЕНДАРЬ!F5=GRID!$B$3:$U$3),0)),
INDEX(GRID!$B$4:$U$15,MATCH(G$7,GRID!$A$4:$A$15,0),MATCH(1,($U$2=GRID!$B$1:$U$1)*(КАЛЕНДАРЬ!F5=GRID!$B$3:$U$3),0))*(1-GRID!$L$45))</f>
        <v>39000</v>
      </c>
      <c r="H10" s="8" cm="1">
        <f t="array" ref="H10">IF($I$2="Каникулы вместе",INDEX(GRID!$B$18:$U$29,MATCH(G$7,GRID!$A$18:$A$29,0),MATCH(1,($U$2=GRID!$B$1:$U$1)*(КАЛЕНДАРЬ!F5=GRID!$B$3:$U$3),0)),
INDEX(GRID!$B$18:$U$29,MATCH(G$7,GRID!$A$18:$A$29,0),MATCH(1,($U$2=GRID!$B$1:$U$1)*(КАЛЕНДАРЬ!F5=GRID!$B$3:$U$3),0))*(1-GRID!$L$45))</f>
        <v>44000</v>
      </c>
      <c r="I10" s="8" cm="1">
        <f t="array" ref="I10">IF($I$2="Каникулы вместе",INDEX(GRID!$B$4:$U$15,MATCH(I$7,GRID!$A$4:$A$15,0),MATCH(1,($U$2=GRID!$B$1:$U$1)*(КАЛЕНДАРЬ!F5=GRID!$B$3:$U$3),0)),
INDEX(GRID!$B$4:$U$15,MATCH(I$7,GRID!$A$4:$A$15,0),MATCH(1,($U$2=GRID!$B$1:$U$1)*(КАЛЕНДАРЬ!F5=GRID!$B$3:$U$3),0))*(1-GRID!$L$45))</f>
        <v>43400</v>
      </c>
      <c r="J10" s="8" cm="1">
        <f t="array" ref="J10">IF($I$2="Каникулы вместе",INDEX(GRID!$B$18:$U$29,MATCH(I$7,GRID!$A$18:$A$29,0),MATCH(1,($U$2=GRID!$B$1:$U$1)*(КАЛЕНДАРЬ!F5=GRID!$B$3:$U$3),0)),
INDEX(GRID!$B$18:$U$29,MATCH(I$7,GRID!$A$18:$A$29,0),MATCH(1,($U$2=GRID!$B$1:$U$1)*(КАЛЕНДАРЬ!F5=GRID!$B$3:$U$3),0))*(1-GRID!$L$45))</f>
        <v>48400</v>
      </c>
      <c r="K10" s="8" cm="1">
        <f t="array" ref="K10">IF($I$2="Каникулы вместе",INDEX(GRID!$B$4:$U$15,MATCH(K$7,GRID!$A$4:$A$15,0),MATCH(1,($U$2=GRID!$B$1:$U$1)*(КАЛЕНДАРЬ!F5=GRID!$B$3:$U$3),0)),
INDEX(GRID!$B$4:$U$15,MATCH(K$7,GRID!$A$4:$A$15,0),MATCH(1,($U$2=GRID!$B$1:$U$1)*(КАЛЕНДАРЬ!F5=GRID!$B$3:$U$3),0))*(1-GRID!$L$45))</f>
        <v>49000</v>
      </c>
      <c r="L10" s="8" cm="1">
        <f t="array" ref="L10">IF($I$2="Каникулы вместе",INDEX(GRID!$B$18:$U$29,MATCH(K$7,GRID!$A$18:$A$29,0),MATCH(1,($U$2=GRID!$B$1:$U$1)*(КАЛЕНДАРЬ!F5=GRID!$B$3:$U$3),0)),
INDEX(GRID!$B$18:$U$29,MATCH(K$7,GRID!$A$18:$A$29,0),MATCH(1,($U$2=GRID!$B$1:$U$1)*(КАЛЕНДАРЬ!F5=GRID!$B$3:$U$3),0))*(1-GRID!$L$45))</f>
        <v>54000</v>
      </c>
      <c r="M10" s="8" cm="1">
        <f t="array" ref="M10">IF($I$2="Каникулы вместе",INDEX(GRID!$B$4:$U$15,MATCH(M$7,GRID!$A$4:$A$15,0),MATCH(1,($U$2=GRID!$B$1:$U$1)*(КАЛЕНДАРЬ!F5=GRID!$B$3:$U$3),0)),
INDEX(GRID!$B$4:$U$15,MATCH(M$7,GRID!$A$4:$A$15,0),MATCH(1,($U$2=GRID!$B$1:$U$1)*(КАЛЕНДАРЬ!F5=GRID!$B$3:$U$3),0))*(1-GRID!$L$45))</f>
        <v>69500</v>
      </c>
      <c r="N10" s="8" cm="1">
        <f t="array" ref="N10">IF($I$2="Каникулы вместе",INDEX(GRID!$B$18:$U$29,MATCH(M$7,GRID!$A$18:$A$29,0),MATCH(1,($U$2=GRID!$B$1:$U$1)*(КАЛЕНДАРЬ!F5=GRID!$B$3:$U$3),0)),
INDEX(GRID!$B$18:$U$29,MATCH(M$7,GRID!$A$18:$A$29,0),MATCH(1,($U$2=GRID!$B$1:$U$1)*(КАЛЕНДАРЬ!F5=GRID!$B$3:$U$3),0))*(1-GRID!$L$45))</f>
        <v>74500</v>
      </c>
      <c r="O10" s="8" cm="1">
        <f t="array" ref="O10">IF($I$2="Каникулы вместе",INDEX(GRID!$B$4:$U$15,MATCH(O$7,GRID!$A$4:$A$15,0),MATCH(1,($U$2=GRID!$B$1:$U$1)*(КАЛЕНДАРЬ!F5=GRID!$B$3:$U$3),0)),
INDEX(GRID!$B$4:$U$15,MATCH(O$7,GRID!$A$4:$A$15,0),MATCH(1,($U$2=GRID!$B$1:$U$1)*(КАЛЕНДАРЬ!F5=GRID!$B$3:$U$3),0))*(1-GRID!$L$45))</f>
        <v>103200</v>
      </c>
      <c r="P10" s="8" cm="1">
        <f t="array" ref="P10">IF($I$2="Каникулы вместе",INDEX(GRID!$B$4:$U$15,MATCH(P$7,GRID!$A$4:$A$15,0),MATCH(1,($U$2=GRID!$B$1:$U$1)*(КАЛЕНДАРЬ!F5=GRID!$B$3:$U$3),0)),
INDEX(GRID!$B$4:$U$15,MATCH(P$7,GRID!$A$4:$A$15,0),MATCH(1,($U$2=GRID!$B$1:$U$1)*(КАЛЕНДАРЬ!F5=GRID!$B$3:$U$3),0))*(1-GRID!$L$45))</f>
        <v>145400</v>
      </c>
      <c r="Q10" s="8" cm="1">
        <f t="array" ref="Q10">IF($I$2="Каникулы вместе",INDEX(GRID!$B$4:$U$15,MATCH(Q$7,GRID!$A$4:$A$15,0),MATCH(1,($U$2=GRID!$B$1:$U$1)*(КАЛЕНДАРЬ!F5=GRID!$B$3:$U$3),0)),
INDEX(GRID!$B$4:$U$15,MATCH(Q$7,GRID!$A$4:$A$15,0),MATCH(1,($U$2=GRID!$B$1:$U$1)*(КАЛЕНДАРЬ!F5=GRID!$B$3:$U$3),0))*(1-GRID!$L$45))</f>
        <v>170900</v>
      </c>
      <c r="R10" s="8" cm="1">
        <f t="array" ref="R10">IF($I$2="Каникулы вместе",INDEX(GRID!$B$18:$U$29,MATCH(R$7,GRID!$A$18:$A$29,0),MATCH(1,($U$2=GRID!$B$1:$U$1)*(КАЛЕНДАРЬ!F5=GRID!$B$3:$U$3),0)),
INDEX(GRID!$B$18:$U$29,MATCH(R$7,GRID!$A$18:$A$29,0),MATCH(1,($U$2=GRID!$B$1:$U$1)*(КАЛЕНДАРЬ!F5=GRID!$B$3:$U$3),0))*(1-GRID!$L$45))</f>
        <v>194100</v>
      </c>
      <c r="S10" s="8" cm="1">
        <f t="array" ref="S10">IF($I$2="Каникулы вместе",INDEX(GRID!$B$4:$U$15,MATCH(S$7,GRID!$A$4:$A$15,0),MATCH(1,($U$2=GRID!$B$1:$U$1)*(КАЛЕНДАРЬ!F5=GRID!$B$3:$U$3),0)),
INDEX(GRID!$B$4:$U$15,MATCH(S$7,GRID!$A$4:$A$15,0),MATCH(1,($U$2=GRID!$B$1:$U$1)*(КАЛЕНДАРЬ!F5=GRID!$B$3:$U$3),0))*(1-GRID!$L$45))</f>
        <v>482600</v>
      </c>
      <c r="T10" s="8" cm="1">
        <f t="array" ref="T10">IF($I$2="Каникулы вместе",INDEX(GRID!$B$4:$U$15,MATCH(T$7,GRID!$A$4:$A$15,0),MATCH(1,($U$2=GRID!$B$1:$U$1)*(КАЛЕНДАРЬ!F5=GRID!$B$3:$U$3),0)),
INDEX(GRID!$B$4:$U$15,MATCH(T$7,GRID!$A$4:$A$15,0),MATCH(1,($U$2=GRID!$B$1:$U$1)*(КАЛЕНДАРЬ!F5=GRID!$B$3:$U$3),0))*(1-GRID!$L$45))</f>
        <v>586600</v>
      </c>
    </row>
    <row r="11" spans="1:25" hidden="1">
      <c r="A11" s="148" t="s">
        <v>12</v>
      </c>
      <c r="B11" s="149">
        <v>3</v>
      </c>
      <c r="C11" s="8" cm="1">
        <f t="array" ref="C11">IF($I$2="Каникулы вместе",INDEX(GRID!$B$4:$U$15,MATCH(C$7,GRID!$A$4:$A$15,0),MATCH(1,($U$2=GRID!$B$1:$U$1)*(КАЛЕНДАРЬ!F6=GRID!$B$3:$U$3),0)),
INDEX(GRID!$B$4:$U$15,MATCH(C$7,GRID!$A$4:$A$15,0),MATCH(1,($U$2=GRID!$B$1:$U$1)*(КАЛЕНДАРЬ!F6=GRID!$B$3:$U$3),0))*(1-GRID!$L$45))</f>
        <v>27500.000000000004</v>
      </c>
      <c r="D11" s="8" cm="1">
        <f t="array" ref="D11">IF($I$2="Каникулы вместе",INDEX(GRID!$B$18:$U$29,MATCH(C$7,GRID!$A$18:$A$29,0),MATCH(1,($U$2=GRID!$B$1:$U$1)*(КАЛЕНДАРЬ!F6=GRID!$B$3:$U$3),0)),
INDEX(GRID!$B$18:$U$29,MATCH(C$7,GRID!$A$18:$A$29,0),MATCH(1,($U$2=GRID!$B$1:$U$1)*(КАЛЕНДАРЬ!F6=GRID!$B$3:$U$3),0))*(1-GRID!$L$45))</f>
        <v>32500.000000000004</v>
      </c>
      <c r="E11" s="8" cm="1">
        <f t="array" ref="E11">IF($I$2="Каникулы вместе",INDEX(GRID!$B$4:$U$15,MATCH(E$7,GRID!$A$4:$A$15,0),MATCH(1,($U$2=GRID!$B$1:$U$1)*(КАЛЕНДАРЬ!F6=GRID!$B$3:$U$3),0)),
INDEX(GRID!$B$4:$U$15,MATCH(E$7,GRID!$A$4:$A$15,0),MATCH(1,($U$2=GRID!$B$1:$U$1)*(КАЛЕНДАРЬ!F6=GRID!$B$3:$U$3),0))*(1-GRID!$L$45))</f>
        <v>33000</v>
      </c>
      <c r="F11" s="8" cm="1">
        <f t="array" ref="F11">IF($I$2="Каникулы вместе",INDEX(GRID!$B$18:$U$29,MATCH(E$7,GRID!$A$18:$A$29,0),MATCH(1,($U$2=GRID!$B$1:$U$1)*(КАЛЕНДАРЬ!F6=GRID!$B$3:$U$3),0)),
INDEX(GRID!$B$18:$U$29,MATCH(E$7,GRID!$A$18:$A$29,0),MATCH(1,($U$2=GRID!$B$1:$U$1)*(КАЛЕНДАРЬ!F6=GRID!$B$3:$U$3),0))*(1-GRID!$L$45))</f>
        <v>38000</v>
      </c>
      <c r="G11" s="8" cm="1">
        <f t="array" ref="G11">IF($I$2="Каникулы вместе",INDEX(GRID!$B$4:$U$15,MATCH(G$7,GRID!$A$4:$A$15,0),MATCH(1,($U$2=GRID!$B$1:$U$1)*(КАЛЕНДАРЬ!F6=GRID!$B$3:$U$3),0)),
INDEX(GRID!$B$4:$U$15,MATCH(G$7,GRID!$A$4:$A$15,0),MATCH(1,($U$2=GRID!$B$1:$U$1)*(КАЛЕНДАРЬ!F6=GRID!$B$3:$U$3),0))*(1-GRID!$L$45))</f>
        <v>39000</v>
      </c>
      <c r="H11" s="8" cm="1">
        <f t="array" ref="H11">IF($I$2="Каникулы вместе",INDEX(GRID!$B$18:$U$29,MATCH(G$7,GRID!$A$18:$A$29,0),MATCH(1,($U$2=GRID!$B$1:$U$1)*(КАЛЕНДАРЬ!F6=GRID!$B$3:$U$3),0)),
INDEX(GRID!$B$18:$U$29,MATCH(G$7,GRID!$A$18:$A$29,0),MATCH(1,($U$2=GRID!$B$1:$U$1)*(КАЛЕНДАРЬ!F6=GRID!$B$3:$U$3),0))*(1-GRID!$L$45))</f>
        <v>44000</v>
      </c>
      <c r="I11" s="8" cm="1">
        <f t="array" ref="I11">IF($I$2="Каникулы вместе",INDEX(GRID!$B$4:$U$15,MATCH(I$7,GRID!$A$4:$A$15,0),MATCH(1,($U$2=GRID!$B$1:$U$1)*(КАЛЕНДАРЬ!F6=GRID!$B$3:$U$3),0)),
INDEX(GRID!$B$4:$U$15,MATCH(I$7,GRID!$A$4:$A$15,0),MATCH(1,($U$2=GRID!$B$1:$U$1)*(КАЛЕНДАРЬ!F6=GRID!$B$3:$U$3),0))*(1-GRID!$L$45))</f>
        <v>43400</v>
      </c>
      <c r="J11" s="8" cm="1">
        <f t="array" ref="J11">IF($I$2="Каникулы вместе",INDEX(GRID!$B$18:$U$29,MATCH(I$7,GRID!$A$18:$A$29,0),MATCH(1,($U$2=GRID!$B$1:$U$1)*(КАЛЕНДАРЬ!F6=GRID!$B$3:$U$3),0)),
INDEX(GRID!$B$18:$U$29,MATCH(I$7,GRID!$A$18:$A$29,0),MATCH(1,($U$2=GRID!$B$1:$U$1)*(КАЛЕНДАРЬ!F6=GRID!$B$3:$U$3),0))*(1-GRID!$L$45))</f>
        <v>48400</v>
      </c>
      <c r="K11" s="8" cm="1">
        <f t="array" ref="K11">IF($I$2="Каникулы вместе",INDEX(GRID!$B$4:$U$15,MATCH(K$7,GRID!$A$4:$A$15,0),MATCH(1,($U$2=GRID!$B$1:$U$1)*(КАЛЕНДАРЬ!F6=GRID!$B$3:$U$3),0)),
INDEX(GRID!$B$4:$U$15,MATCH(K$7,GRID!$A$4:$A$15,0),MATCH(1,($U$2=GRID!$B$1:$U$1)*(КАЛЕНДАРЬ!F6=GRID!$B$3:$U$3),0))*(1-GRID!$L$45))</f>
        <v>49000</v>
      </c>
      <c r="L11" s="8" cm="1">
        <f t="array" ref="L11">IF($I$2="Каникулы вместе",INDEX(GRID!$B$18:$U$29,MATCH(K$7,GRID!$A$18:$A$29,0),MATCH(1,($U$2=GRID!$B$1:$U$1)*(КАЛЕНДАРЬ!F6=GRID!$B$3:$U$3),0)),
INDEX(GRID!$B$18:$U$29,MATCH(K$7,GRID!$A$18:$A$29,0),MATCH(1,($U$2=GRID!$B$1:$U$1)*(КАЛЕНДАРЬ!F6=GRID!$B$3:$U$3),0))*(1-GRID!$L$45))</f>
        <v>54000</v>
      </c>
      <c r="M11" s="8" cm="1">
        <f t="array" ref="M11">IF($I$2="Каникулы вместе",INDEX(GRID!$B$4:$U$15,MATCH(M$7,GRID!$A$4:$A$15,0),MATCH(1,($U$2=GRID!$B$1:$U$1)*(КАЛЕНДАРЬ!F6=GRID!$B$3:$U$3),0)),
INDEX(GRID!$B$4:$U$15,MATCH(M$7,GRID!$A$4:$A$15,0),MATCH(1,($U$2=GRID!$B$1:$U$1)*(КАЛЕНДАРЬ!F6=GRID!$B$3:$U$3),0))*(1-GRID!$L$45))</f>
        <v>69500</v>
      </c>
      <c r="N11" s="8" cm="1">
        <f t="array" ref="N11">IF($I$2="Каникулы вместе",INDEX(GRID!$B$18:$U$29,MATCH(M$7,GRID!$A$18:$A$29,0),MATCH(1,($U$2=GRID!$B$1:$U$1)*(КАЛЕНДАРЬ!F6=GRID!$B$3:$U$3),0)),
INDEX(GRID!$B$18:$U$29,MATCH(M$7,GRID!$A$18:$A$29,0),MATCH(1,($U$2=GRID!$B$1:$U$1)*(КАЛЕНДАРЬ!F6=GRID!$B$3:$U$3),0))*(1-GRID!$L$45))</f>
        <v>74500</v>
      </c>
      <c r="O11" s="8" cm="1">
        <f t="array" ref="O11">IF($I$2="Каникулы вместе",INDEX(GRID!$B$4:$U$15,MATCH(O$7,GRID!$A$4:$A$15,0),MATCH(1,($U$2=GRID!$B$1:$U$1)*(КАЛЕНДАРЬ!F6=GRID!$B$3:$U$3),0)),
INDEX(GRID!$B$4:$U$15,MATCH(O$7,GRID!$A$4:$A$15,0),MATCH(1,($U$2=GRID!$B$1:$U$1)*(КАЛЕНДАРЬ!F6=GRID!$B$3:$U$3),0))*(1-GRID!$L$45))</f>
        <v>103200</v>
      </c>
      <c r="P11" s="8" cm="1">
        <f t="array" ref="P11">IF($I$2="Каникулы вместе",INDEX(GRID!$B$4:$U$15,MATCH(P$7,GRID!$A$4:$A$15,0),MATCH(1,($U$2=GRID!$B$1:$U$1)*(КАЛЕНДАРЬ!F6=GRID!$B$3:$U$3),0)),
INDEX(GRID!$B$4:$U$15,MATCH(P$7,GRID!$A$4:$A$15,0),MATCH(1,($U$2=GRID!$B$1:$U$1)*(КАЛЕНДАРЬ!F6=GRID!$B$3:$U$3),0))*(1-GRID!$L$45))</f>
        <v>145400</v>
      </c>
      <c r="Q11" s="8" cm="1">
        <f t="array" ref="Q11">IF($I$2="Каникулы вместе",INDEX(GRID!$B$4:$U$15,MATCH(Q$7,GRID!$A$4:$A$15,0),MATCH(1,($U$2=GRID!$B$1:$U$1)*(КАЛЕНДАРЬ!F6=GRID!$B$3:$U$3),0)),
INDEX(GRID!$B$4:$U$15,MATCH(Q$7,GRID!$A$4:$A$15,0),MATCH(1,($U$2=GRID!$B$1:$U$1)*(КАЛЕНДАРЬ!F6=GRID!$B$3:$U$3),0))*(1-GRID!$L$45))</f>
        <v>170900</v>
      </c>
      <c r="R11" s="8" cm="1">
        <f t="array" ref="R11">IF($I$2="Каникулы вместе",INDEX(GRID!$B$18:$U$29,MATCH(R$7,GRID!$A$18:$A$29,0),MATCH(1,($U$2=GRID!$B$1:$U$1)*(КАЛЕНДАРЬ!F6=GRID!$B$3:$U$3),0)),
INDEX(GRID!$B$18:$U$29,MATCH(R$7,GRID!$A$18:$A$29,0),MATCH(1,($U$2=GRID!$B$1:$U$1)*(КАЛЕНДАРЬ!F6=GRID!$B$3:$U$3),0))*(1-GRID!$L$45))</f>
        <v>194100</v>
      </c>
      <c r="S11" s="8" cm="1">
        <f t="array" ref="S11">IF($I$2="Каникулы вместе",INDEX(GRID!$B$4:$U$15,MATCH(S$7,GRID!$A$4:$A$15,0),MATCH(1,($U$2=GRID!$B$1:$U$1)*(КАЛЕНДАРЬ!F6=GRID!$B$3:$U$3),0)),
INDEX(GRID!$B$4:$U$15,MATCH(S$7,GRID!$A$4:$A$15,0),MATCH(1,($U$2=GRID!$B$1:$U$1)*(КАЛЕНДАРЬ!F6=GRID!$B$3:$U$3),0))*(1-GRID!$L$45))</f>
        <v>482600</v>
      </c>
      <c r="T11" s="8" cm="1">
        <f t="array" ref="T11">IF($I$2="Каникулы вместе",INDEX(GRID!$B$4:$U$15,MATCH(T$7,GRID!$A$4:$A$15,0),MATCH(1,($U$2=GRID!$B$1:$U$1)*(КАЛЕНДАРЬ!F6=GRID!$B$3:$U$3),0)),
INDEX(GRID!$B$4:$U$15,MATCH(T$7,GRID!$A$4:$A$15,0),MATCH(1,($U$2=GRID!$B$1:$U$1)*(КАЛЕНДАРЬ!F6=GRID!$B$3:$U$3),0))*(1-GRID!$L$45))</f>
        <v>586600</v>
      </c>
    </row>
    <row r="12" spans="1:25" hidden="1">
      <c r="A12" s="148" t="s">
        <v>13</v>
      </c>
      <c r="B12" s="149">
        <v>4</v>
      </c>
      <c r="C12" s="8" cm="1">
        <f t="array" ref="C12">IF($I$2="Каникулы вместе",INDEX(GRID!$B$4:$U$15,MATCH(C$7,GRID!$A$4:$A$15,0),MATCH(1,($U$2=GRID!$B$1:$U$1)*(КАЛЕНДАРЬ!F7=GRID!$B$3:$U$3),0)),
INDEX(GRID!$B$4:$U$15,MATCH(C$7,GRID!$A$4:$A$15,0),MATCH(1,($U$2=GRID!$B$1:$U$1)*(КАЛЕНДАРЬ!F7=GRID!$B$3:$U$3),0))*(1-GRID!$L$45))</f>
        <v>27500.000000000004</v>
      </c>
      <c r="D12" s="8" cm="1">
        <f t="array" ref="D12">IF($I$2="Каникулы вместе",INDEX(GRID!$B$18:$U$29,MATCH(C$7,GRID!$A$18:$A$29,0),MATCH(1,($U$2=GRID!$B$1:$U$1)*(КАЛЕНДАРЬ!F7=GRID!$B$3:$U$3),0)),
INDEX(GRID!$B$18:$U$29,MATCH(C$7,GRID!$A$18:$A$29,0),MATCH(1,($U$2=GRID!$B$1:$U$1)*(КАЛЕНДАРЬ!F7=GRID!$B$3:$U$3),0))*(1-GRID!$L$45))</f>
        <v>32500.000000000004</v>
      </c>
      <c r="E12" s="8" cm="1">
        <f t="array" ref="E12">IF($I$2="Каникулы вместе",INDEX(GRID!$B$4:$U$15,MATCH(E$7,GRID!$A$4:$A$15,0),MATCH(1,($U$2=GRID!$B$1:$U$1)*(КАЛЕНДАРЬ!F7=GRID!$B$3:$U$3),0)),
INDEX(GRID!$B$4:$U$15,MATCH(E$7,GRID!$A$4:$A$15,0),MATCH(1,($U$2=GRID!$B$1:$U$1)*(КАЛЕНДАРЬ!F7=GRID!$B$3:$U$3),0))*(1-GRID!$L$45))</f>
        <v>33000</v>
      </c>
      <c r="F12" s="8" cm="1">
        <f t="array" ref="F12">IF($I$2="Каникулы вместе",INDEX(GRID!$B$18:$U$29,MATCH(E$7,GRID!$A$18:$A$29,0),MATCH(1,($U$2=GRID!$B$1:$U$1)*(КАЛЕНДАРЬ!F7=GRID!$B$3:$U$3),0)),
INDEX(GRID!$B$18:$U$29,MATCH(E$7,GRID!$A$18:$A$29,0),MATCH(1,($U$2=GRID!$B$1:$U$1)*(КАЛЕНДАРЬ!F7=GRID!$B$3:$U$3),0))*(1-GRID!$L$45))</f>
        <v>38000</v>
      </c>
      <c r="G12" s="8" cm="1">
        <f t="array" ref="G12">IF($I$2="Каникулы вместе",INDEX(GRID!$B$4:$U$15,MATCH(G$7,GRID!$A$4:$A$15,0),MATCH(1,($U$2=GRID!$B$1:$U$1)*(КАЛЕНДАРЬ!F7=GRID!$B$3:$U$3),0)),
INDEX(GRID!$B$4:$U$15,MATCH(G$7,GRID!$A$4:$A$15,0),MATCH(1,($U$2=GRID!$B$1:$U$1)*(КАЛЕНДАРЬ!F7=GRID!$B$3:$U$3),0))*(1-GRID!$L$45))</f>
        <v>39000</v>
      </c>
      <c r="H12" s="8" cm="1">
        <f t="array" ref="H12">IF($I$2="Каникулы вместе",INDEX(GRID!$B$18:$U$29,MATCH(G$7,GRID!$A$18:$A$29,0),MATCH(1,($U$2=GRID!$B$1:$U$1)*(КАЛЕНДАРЬ!F7=GRID!$B$3:$U$3),0)),
INDEX(GRID!$B$18:$U$29,MATCH(G$7,GRID!$A$18:$A$29,0),MATCH(1,($U$2=GRID!$B$1:$U$1)*(КАЛЕНДАРЬ!F7=GRID!$B$3:$U$3),0))*(1-GRID!$L$45))</f>
        <v>44000</v>
      </c>
      <c r="I12" s="8" cm="1">
        <f t="array" ref="I12">IF($I$2="Каникулы вместе",INDEX(GRID!$B$4:$U$15,MATCH(I$7,GRID!$A$4:$A$15,0),MATCH(1,($U$2=GRID!$B$1:$U$1)*(КАЛЕНДАРЬ!F7=GRID!$B$3:$U$3),0)),
INDEX(GRID!$B$4:$U$15,MATCH(I$7,GRID!$A$4:$A$15,0),MATCH(1,($U$2=GRID!$B$1:$U$1)*(КАЛЕНДАРЬ!F7=GRID!$B$3:$U$3),0))*(1-GRID!$L$45))</f>
        <v>43400</v>
      </c>
      <c r="J12" s="8" cm="1">
        <f t="array" ref="J12">IF($I$2="Каникулы вместе",INDEX(GRID!$B$18:$U$29,MATCH(I$7,GRID!$A$18:$A$29,0),MATCH(1,($U$2=GRID!$B$1:$U$1)*(КАЛЕНДАРЬ!F7=GRID!$B$3:$U$3),0)),
INDEX(GRID!$B$18:$U$29,MATCH(I$7,GRID!$A$18:$A$29,0),MATCH(1,($U$2=GRID!$B$1:$U$1)*(КАЛЕНДАРЬ!F7=GRID!$B$3:$U$3),0))*(1-GRID!$L$45))</f>
        <v>48400</v>
      </c>
      <c r="K12" s="8" cm="1">
        <f t="array" ref="K12">IF($I$2="Каникулы вместе",INDEX(GRID!$B$4:$U$15,MATCH(K$7,GRID!$A$4:$A$15,0),MATCH(1,($U$2=GRID!$B$1:$U$1)*(КАЛЕНДАРЬ!F7=GRID!$B$3:$U$3),0)),
INDEX(GRID!$B$4:$U$15,MATCH(K$7,GRID!$A$4:$A$15,0),MATCH(1,($U$2=GRID!$B$1:$U$1)*(КАЛЕНДАРЬ!F7=GRID!$B$3:$U$3),0))*(1-GRID!$L$45))</f>
        <v>49000</v>
      </c>
      <c r="L12" s="8" cm="1">
        <f t="array" ref="L12">IF($I$2="Каникулы вместе",INDEX(GRID!$B$18:$U$29,MATCH(K$7,GRID!$A$18:$A$29,0),MATCH(1,($U$2=GRID!$B$1:$U$1)*(КАЛЕНДАРЬ!F7=GRID!$B$3:$U$3),0)),
INDEX(GRID!$B$18:$U$29,MATCH(K$7,GRID!$A$18:$A$29,0),MATCH(1,($U$2=GRID!$B$1:$U$1)*(КАЛЕНДАРЬ!F7=GRID!$B$3:$U$3),0))*(1-GRID!$L$45))</f>
        <v>54000</v>
      </c>
      <c r="M12" s="8" cm="1">
        <f t="array" ref="M12">IF($I$2="Каникулы вместе",INDEX(GRID!$B$4:$U$15,MATCH(M$7,GRID!$A$4:$A$15,0),MATCH(1,($U$2=GRID!$B$1:$U$1)*(КАЛЕНДАРЬ!F7=GRID!$B$3:$U$3),0)),
INDEX(GRID!$B$4:$U$15,MATCH(M$7,GRID!$A$4:$A$15,0),MATCH(1,($U$2=GRID!$B$1:$U$1)*(КАЛЕНДАРЬ!F7=GRID!$B$3:$U$3),0))*(1-GRID!$L$45))</f>
        <v>69500</v>
      </c>
      <c r="N12" s="8" cm="1">
        <f t="array" ref="N12">IF($I$2="Каникулы вместе",INDEX(GRID!$B$18:$U$29,MATCH(M$7,GRID!$A$18:$A$29,0),MATCH(1,($U$2=GRID!$B$1:$U$1)*(КАЛЕНДАРЬ!F7=GRID!$B$3:$U$3),0)),
INDEX(GRID!$B$18:$U$29,MATCH(M$7,GRID!$A$18:$A$29,0),MATCH(1,($U$2=GRID!$B$1:$U$1)*(КАЛЕНДАРЬ!F7=GRID!$B$3:$U$3),0))*(1-GRID!$L$45))</f>
        <v>74500</v>
      </c>
      <c r="O12" s="8" cm="1">
        <f t="array" ref="O12">IF($I$2="Каникулы вместе",INDEX(GRID!$B$4:$U$15,MATCH(O$7,GRID!$A$4:$A$15,0),MATCH(1,($U$2=GRID!$B$1:$U$1)*(КАЛЕНДАРЬ!F7=GRID!$B$3:$U$3),0)),
INDEX(GRID!$B$4:$U$15,MATCH(O$7,GRID!$A$4:$A$15,0),MATCH(1,($U$2=GRID!$B$1:$U$1)*(КАЛЕНДАРЬ!F7=GRID!$B$3:$U$3),0))*(1-GRID!$L$45))</f>
        <v>103200</v>
      </c>
      <c r="P12" s="8" cm="1">
        <f t="array" ref="P12">IF($I$2="Каникулы вместе",INDEX(GRID!$B$4:$U$15,MATCH(P$7,GRID!$A$4:$A$15,0),MATCH(1,($U$2=GRID!$B$1:$U$1)*(КАЛЕНДАРЬ!F7=GRID!$B$3:$U$3),0)),
INDEX(GRID!$B$4:$U$15,MATCH(P$7,GRID!$A$4:$A$15,0),MATCH(1,($U$2=GRID!$B$1:$U$1)*(КАЛЕНДАРЬ!F7=GRID!$B$3:$U$3),0))*(1-GRID!$L$45))</f>
        <v>145400</v>
      </c>
      <c r="Q12" s="8" cm="1">
        <f t="array" ref="Q12">IF($I$2="Каникулы вместе",INDEX(GRID!$B$4:$U$15,MATCH(Q$7,GRID!$A$4:$A$15,0),MATCH(1,($U$2=GRID!$B$1:$U$1)*(КАЛЕНДАРЬ!F7=GRID!$B$3:$U$3),0)),
INDEX(GRID!$B$4:$U$15,MATCH(Q$7,GRID!$A$4:$A$15,0),MATCH(1,($U$2=GRID!$B$1:$U$1)*(КАЛЕНДАРЬ!F7=GRID!$B$3:$U$3),0))*(1-GRID!$L$45))</f>
        <v>170900</v>
      </c>
      <c r="R12" s="8" cm="1">
        <f t="array" ref="R12">IF($I$2="Каникулы вместе",INDEX(GRID!$B$18:$U$29,MATCH(R$7,GRID!$A$18:$A$29,0),MATCH(1,($U$2=GRID!$B$1:$U$1)*(КАЛЕНДАРЬ!F7=GRID!$B$3:$U$3),0)),
INDEX(GRID!$B$18:$U$29,MATCH(R$7,GRID!$A$18:$A$29,0),MATCH(1,($U$2=GRID!$B$1:$U$1)*(КАЛЕНДАРЬ!F7=GRID!$B$3:$U$3),0))*(1-GRID!$L$45))</f>
        <v>194100</v>
      </c>
      <c r="S12" s="8" cm="1">
        <f t="array" ref="S12">IF($I$2="Каникулы вместе",INDEX(GRID!$B$4:$U$15,MATCH(S$7,GRID!$A$4:$A$15,0),MATCH(1,($U$2=GRID!$B$1:$U$1)*(КАЛЕНДАРЬ!F7=GRID!$B$3:$U$3),0)),
INDEX(GRID!$B$4:$U$15,MATCH(S$7,GRID!$A$4:$A$15,0),MATCH(1,($U$2=GRID!$B$1:$U$1)*(КАЛЕНДАРЬ!F7=GRID!$B$3:$U$3),0))*(1-GRID!$L$45))</f>
        <v>482600</v>
      </c>
      <c r="T12" s="8" cm="1">
        <f t="array" ref="T12">IF($I$2="Каникулы вместе",INDEX(GRID!$B$4:$U$15,MATCH(T$7,GRID!$A$4:$A$15,0),MATCH(1,($U$2=GRID!$B$1:$U$1)*(КАЛЕНДАРЬ!F7=GRID!$B$3:$U$3),0)),
INDEX(GRID!$B$4:$U$15,MATCH(T$7,GRID!$A$4:$A$15,0),MATCH(1,($U$2=GRID!$B$1:$U$1)*(КАЛЕНДАРЬ!F7=GRID!$B$3:$U$3),0))*(1-GRID!$L$45))</f>
        <v>586600</v>
      </c>
    </row>
    <row r="13" spans="1:25" hidden="1">
      <c r="A13" s="148" t="s">
        <v>14</v>
      </c>
      <c r="B13" s="149">
        <v>5</v>
      </c>
      <c r="C13" s="8" cm="1">
        <f t="array" ref="C13">IF($I$2="Каникулы вместе",INDEX(GRID!$B$4:$U$15,MATCH(C$7,GRID!$A$4:$A$15,0),MATCH(1,($U$2=GRID!$B$1:$U$1)*(КАЛЕНДАРЬ!F8=GRID!$B$3:$U$3),0)),
INDEX(GRID!$B$4:$U$15,MATCH(C$7,GRID!$A$4:$A$15,0),MATCH(1,($U$2=GRID!$B$1:$U$1)*(КАЛЕНДАРЬ!F8=GRID!$B$3:$U$3),0))*(1-GRID!$L$45))</f>
        <v>27500.000000000004</v>
      </c>
      <c r="D13" s="8" cm="1">
        <f t="array" ref="D13">IF($I$2="Каникулы вместе",INDEX(GRID!$B$18:$U$29,MATCH(C$7,GRID!$A$18:$A$29,0),MATCH(1,($U$2=GRID!$B$1:$U$1)*(КАЛЕНДАРЬ!F8=GRID!$B$3:$U$3),0)),
INDEX(GRID!$B$18:$U$29,MATCH(C$7,GRID!$A$18:$A$29,0),MATCH(1,($U$2=GRID!$B$1:$U$1)*(КАЛЕНДАРЬ!F8=GRID!$B$3:$U$3),0))*(1-GRID!$L$45))</f>
        <v>32500.000000000004</v>
      </c>
      <c r="E13" s="8" cm="1">
        <f t="array" ref="E13">IF($I$2="Каникулы вместе",INDEX(GRID!$B$4:$U$15,MATCH(E$7,GRID!$A$4:$A$15,0),MATCH(1,($U$2=GRID!$B$1:$U$1)*(КАЛЕНДАРЬ!F8=GRID!$B$3:$U$3),0)),
INDEX(GRID!$B$4:$U$15,MATCH(E$7,GRID!$A$4:$A$15,0),MATCH(1,($U$2=GRID!$B$1:$U$1)*(КАЛЕНДАРЬ!F8=GRID!$B$3:$U$3),0))*(1-GRID!$L$45))</f>
        <v>33000</v>
      </c>
      <c r="F13" s="8" cm="1">
        <f t="array" ref="F13">IF($I$2="Каникулы вместе",INDEX(GRID!$B$18:$U$29,MATCH(E$7,GRID!$A$18:$A$29,0),MATCH(1,($U$2=GRID!$B$1:$U$1)*(КАЛЕНДАРЬ!F8=GRID!$B$3:$U$3),0)),
INDEX(GRID!$B$18:$U$29,MATCH(E$7,GRID!$A$18:$A$29,0),MATCH(1,($U$2=GRID!$B$1:$U$1)*(КАЛЕНДАРЬ!F8=GRID!$B$3:$U$3),0))*(1-GRID!$L$45))</f>
        <v>38000</v>
      </c>
      <c r="G13" s="8" cm="1">
        <f t="array" ref="G13">IF($I$2="Каникулы вместе",INDEX(GRID!$B$4:$U$15,MATCH(G$7,GRID!$A$4:$A$15,0),MATCH(1,($U$2=GRID!$B$1:$U$1)*(КАЛЕНДАРЬ!F8=GRID!$B$3:$U$3),0)),
INDEX(GRID!$B$4:$U$15,MATCH(G$7,GRID!$A$4:$A$15,0),MATCH(1,($U$2=GRID!$B$1:$U$1)*(КАЛЕНДАРЬ!F8=GRID!$B$3:$U$3),0))*(1-GRID!$L$45))</f>
        <v>39000</v>
      </c>
      <c r="H13" s="8" cm="1">
        <f t="array" ref="H13">IF($I$2="Каникулы вместе",INDEX(GRID!$B$18:$U$29,MATCH(G$7,GRID!$A$18:$A$29,0),MATCH(1,($U$2=GRID!$B$1:$U$1)*(КАЛЕНДАРЬ!F8=GRID!$B$3:$U$3),0)),
INDEX(GRID!$B$18:$U$29,MATCH(G$7,GRID!$A$18:$A$29,0),MATCH(1,($U$2=GRID!$B$1:$U$1)*(КАЛЕНДАРЬ!F8=GRID!$B$3:$U$3),0))*(1-GRID!$L$45))</f>
        <v>44000</v>
      </c>
      <c r="I13" s="8" cm="1">
        <f t="array" ref="I13">IF($I$2="Каникулы вместе",INDEX(GRID!$B$4:$U$15,MATCH(I$7,GRID!$A$4:$A$15,0),MATCH(1,($U$2=GRID!$B$1:$U$1)*(КАЛЕНДАРЬ!F8=GRID!$B$3:$U$3),0)),
INDEX(GRID!$B$4:$U$15,MATCH(I$7,GRID!$A$4:$A$15,0),MATCH(1,($U$2=GRID!$B$1:$U$1)*(КАЛЕНДАРЬ!F8=GRID!$B$3:$U$3),0))*(1-GRID!$L$45))</f>
        <v>43400</v>
      </c>
      <c r="J13" s="8" cm="1">
        <f t="array" ref="J13">IF($I$2="Каникулы вместе",INDEX(GRID!$B$18:$U$29,MATCH(I$7,GRID!$A$18:$A$29,0),MATCH(1,($U$2=GRID!$B$1:$U$1)*(КАЛЕНДАРЬ!F8=GRID!$B$3:$U$3),0)),
INDEX(GRID!$B$18:$U$29,MATCH(I$7,GRID!$A$18:$A$29,0),MATCH(1,($U$2=GRID!$B$1:$U$1)*(КАЛЕНДАРЬ!F8=GRID!$B$3:$U$3),0))*(1-GRID!$L$45))</f>
        <v>48400</v>
      </c>
      <c r="K13" s="8" cm="1">
        <f t="array" ref="K13">IF($I$2="Каникулы вместе",INDEX(GRID!$B$4:$U$15,MATCH(K$7,GRID!$A$4:$A$15,0),MATCH(1,($U$2=GRID!$B$1:$U$1)*(КАЛЕНДАРЬ!F8=GRID!$B$3:$U$3),0)),
INDEX(GRID!$B$4:$U$15,MATCH(K$7,GRID!$A$4:$A$15,0),MATCH(1,($U$2=GRID!$B$1:$U$1)*(КАЛЕНДАРЬ!F8=GRID!$B$3:$U$3),0))*(1-GRID!$L$45))</f>
        <v>49000</v>
      </c>
      <c r="L13" s="8" cm="1">
        <f t="array" ref="L13">IF($I$2="Каникулы вместе",INDEX(GRID!$B$18:$U$29,MATCH(K$7,GRID!$A$18:$A$29,0),MATCH(1,($U$2=GRID!$B$1:$U$1)*(КАЛЕНДАРЬ!F8=GRID!$B$3:$U$3),0)),
INDEX(GRID!$B$18:$U$29,MATCH(K$7,GRID!$A$18:$A$29,0),MATCH(1,($U$2=GRID!$B$1:$U$1)*(КАЛЕНДАРЬ!F8=GRID!$B$3:$U$3),0))*(1-GRID!$L$45))</f>
        <v>54000</v>
      </c>
      <c r="M13" s="8" cm="1">
        <f t="array" ref="M13">IF($I$2="Каникулы вместе",INDEX(GRID!$B$4:$U$15,MATCH(M$7,GRID!$A$4:$A$15,0),MATCH(1,($U$2=GRID!$B$1:$U$1)*(КАЛЕНДАРЬ!F8=GRID!$B$3:$U$3),0)),
INDEX(GRID!$B$4:$U$15,MATCH(M$7,GRID!$A$4:$A$15,0),MATCH(1,($U$2=GRID!$B$1:$U$1)*(КАЛЕНДАРЬ!F8=GRID!$B$3:$U$3),0))*(1-GRID!$L$45))</f>
        <v>69500</v>
      </c>
      <c r="N13" s="8" cm="1">
        <f t="array" ref="N13">IF($I$2="Каникулы вместе",INDEX(GRID!$B$18:$U$29,MATCH(M$7,GRID!$A$18:$A$29,0),MATCH(1,($U$2=GRID!$B$1:$U$1)*(КАЛЕНДАРЬ!F8=GRID!$B$3:$U$3),0)),
INDEX(GRID!$B$18:$U$29,MATCH(M$7,GRID!$A$18:$A$29,0),MATCH(1,($U$2=GRID!$B$1:$U$1)*(КАЛЕНДАРЬ!F8=GRID!$B$3:$U$3),0))*(1-GRID!$L$45))</f>
        <v>74500</v>
      </c>
      <c r="O13" s="8" cm="1">
        <f t="array" ref="O13">IF($I$2="Каникулы вместе",INDEX(GRID!$B$4:$U$15,MATCH(O$7,GRID!$A$4:$A$15,0),MATCH(1,($U$2=GRID!$B$1:$U$1)*(КАЛЕНДАРЬ!F8=GRID!$B$3:$U$3),0)),
INDEX(GRID!$B$4:$U$15,MATCH(O$7,GRID!$A$4:$A$15,0),MATCH(1,($U$2=GRID!$B$1:$U$1)*(КАЛЕНДАРЬ!F8=GRID!$B$3:$U$3),0))*(1-GRID!$L$45))</f>
        <v>103200</v>
      </c>
      <c r="P13" s="8" cm="1">
        <f t="array" ref="P13">IF($I$2="Каникулы вместе",INDEX(GRID!$B$4:$U$15,MATCH(P$7,GRID!$A$4:$A$15,0),MATCH(1,($U$2=GRID!$B$1:$U$1)*(КАЛЕНДАРЬ!F8=GRID!$B$3:$U$3),0)),
INDEX(GRID!$B$4:$U$15,MATCH(P$7,GRID!$A$4:$A$15,0),MATCH(1,($U$2=GRID!$B$1:$U$1)*(КАЛЕНДАРЬ!F8=GRID!$B$3:$U$3),0))*(1-GRID!$L$45))</f>
        <v>145400</v>
      </c>
      <c r="Q13" s="8" cm="1">
        <f t="array" ref="Q13">IF($I$2="Каникулы вместе",INDEX(GRID!$B$4:$U$15,MATCH(Q$7,GRID!$A$4:$A$15,0),MATCH(1,($U$2=GRID!$B$1:$U$1)*(КАЛЕНДАРЬ!F8=GRID!$B$3:$U$3),0)),
INDEX(GRID!$B$4:$U$15,MATCH(Q$7,GRID!$A$4:$A$15,0),MATCH(1,($U$2=GRID!$B$1:$U$1)*(КАЛЕНДАРЬ!F8=GRID!$B$3:$U$3),0))*(1-GRID!$L$45))</f>
        <v>170900</v>
      </c>
      <c r="R13" s="8" cm="1">
        <f t="array" ref="R13">IF($I$2="Каникулы вместе",INDEX(GRID!$B$18:$U$29,MATCH(R$7,GRID!$A$18:$A$29,0),MATCH(1,($U$2=GRID!$B$1:$U$1)*(КАЛЕНДАРЬ!F8=GRID!$B$3:$U$3),0)),
INDEX(GRID!$B$18:$U$29,MATCH(R$7,GRID!$A$18:$A$29,0),MATCH(1,($U$2=GRID!$B$1:$U$1)*(КАЛЕНДАРЬ!F8=GRID!$B$3:$U$3),0))*(1-GRID!$L$45))</f>
        <v>194100</v>
      </c>
      <c r="S13" s="8" cm="1">
        <f t="array" ref="S13">IF($I$2="Каникулы вместе",INDEX(GRID!$B$4:$U$15,MATCH(S$7,GRID!$A$4:$A$15,0),MATCH(1,($U$2=GRID!$B$1:$U$1)*(КАЛЕНДАРЬ!F8=GRID!$B$3:$U$3),0)),
INDEX(GRID!$B$4:$U$15,MATCH(S$7,GRID!$A$4:$A$15,0),MATCH(1,($U$2=GRID!$B$1:$U$1)*(КАЛЕНДАРЬ!F8=GRID!$B$3:$U$3),0))*(1-GRID!$L$45))</f>
        <v>482600</v>
      </c>
      <c r="T13" s="8" cm="1">
        <f t="array" ref="T13">IF($I$2="Каникулы вместе",INDEX(GRID!$B$4:$U$15,MATCH(T$7,GRID!$A$4:$A$15,0),MATCH(1,($U$2=GRID!$B$1:$U$1)*(КАЛЕНДАРЬ!F8=GRID!$B$3:$U$3),0)),
INDEX(GRID!$B$4:$U$15,MATCH(T$7,GRID!$A$4:$A$15,0),MATCH(1,($U$2=GRID!$B$1:$U$1)*(КАЛЕНДАРЬ!F8=GRID!$B$3:$U$3),0))*(1-GRID!$L$45))</f>
        <v>586600</v>
      </c>
    </row>
    <row r="14" spans="1:25" hidden="1">
      <c r="A14" s="148" t="s">
        <v>15</v>
      </c>
      <c r="B14" s="149">
        <v>6</v>
      </c>
      <c r="C14" s="8" cm="1">
        <f t="array" ref="C14">IF($I$2="Каникулы вместе",INDEX(GRID!$B$4:$U$15,MATCH(C$7,GRID!$A$4:$A$15,0),MATCH(1,($U$2=GRID!$B$1:$U$1)*(КАЛЕНДАРЬ!F9=GRID!$B$3:$U$3),0)),
INDEX(GRID!$B$4:$U$15,MATCH(C$7,GRID!$A$4:$A$15,0),MATCH(1,($U$2=GRID!$B$1:$U$1)*(КАЛЕНДАРЬ!F9=GRID!$B$3:$U$3),0))*(1-GRID!$L$45))</f>
        <v>27500.000000000004</v>
      </c>
      <c r="D14" s="8" cm="1">
        <f t="array" ref="D14">IF($I$2="Каникулы вместе",INDEX(GRID!$B$18:$U$29,MATCH(C$7,GRID!$A$18:$A$29,0),MATCH(1,($U$2=GRID!$B$1:$U$1)*(КАЛЕНДАРЬ!F9=GRID!$B$3:$U$3),0)),
INDEX(GRID!$B$18:$U$29,MATCH(C$7,GRID!$A$18:$A$29,0),MATCH(1,($U$2=GRID!$B$1:$U$1)*(КАЛЕНДАРЬ!F9=GRID!$B$3:$U$3),0))*(1-GRID!$L$45))</f>
        <v>32500.000000000004</v>
      </c>
      <c r="E14" s="8" cm="1">
        <f t="array" ref="E14">IF($I$2="Каникулы вместе",INDEX(GRID!$B$4:$U$15,MATCH(E$7,GRID!$A$4:$A$15,0),MATCH(1,($U$2=GRID!$B$1:$U$1)*(КАЛЕНДАРЬ!F9=GRID!$B$3:$U$3),0)),
INDEX(GRID!$B$4:$U$15,MATCH(E$7,GRID!$A$4:$A$15,0),MATCH(1,($U$2=GRID!$B$1:$U$1)*(КАЛЕНДАРЬ!F9=GRID!$B$3:$U$3),0))*(1-GRID!$L$45))</f>
        <v>33000</v>
      </c>
      <c r="F14" s="8" cm="1">
        <f t="array" ref="F14">IF($I$2="Каникулы вместе",INDEX(GRID!$B$18:$U$29,MATCH(E$7,GRID!$A$18:$A$29,0),MATCH(1,($U$2=GRID!$B$1:$U$1)*(КАЛЕНДАРЬ!F9=GRID!$B$3:$U$3),0)),
INDEX(GRID!$B$18:$U$29,MATCH(E$7,GRID!$A$18:$A$29,0),MATCH(1,($U$2=GRID!$B$1:$U$1)*(КАЛЕНДАРЬ!F9=GRID!$B$3:$U$3),0))*(1-GRID!$L$45))</f>
        <v>38000</v>
      </c>
      <c r="G14" s="8" cm="1">
        <f t="array" ref="G14">IF($I$2="Каникулы вместе",INDEX(GRID!$B$4:$U$15,MATCH(G$7,GRID!$A$4:$A$15,0),MATCH(1,($U$2=GRID!$B$1:$U$1)*(КАЛЕНДАРЬ!F9=GRID!$B$3:$U$3),0)),
INDEX(GRID!$B$4:$U$15,MATCH(G$7,GRID!$A$4:$A$15,0),MATCH(1,($U$2=GRID!$B$1:$U$1)*(КАЛЕНДАРЬ!F9=GRID!$B$3:$U$3),0))*(1-GRID!$L$45))</f>
        <v>39000</v>
      </c>
      <c r="H14" s="8" cm="1">
        <f t="array" ref="H14">IF($I$2="Каникулы вместе",INDEX(GRID!$B$18:$U$29,MATCH(G$7,GRID!$A$18:$A$29,0),MATCH(1,($U$2=GRID!$B$1:$U$1)*(КАЛЕНДАРЬ!F9=GRID!$B$3:$U$3),0)),
INDEX(GRID!$B$18:$U$29,MATCH(G$7,GRID!$A$18:$A$29,0),MATCH(1,($U$2=GRID!$B$1:$U$1)*(КАЛЕНДАРЬ!F9=GRID!$B$3:$U$3),0))*(1-GRID!$L$45))</f>
        <v>44000</v>
      </c>
      <c r="I14" s="8" cm="1">
        <f t="array" ref="I14">IF($I$2="Каникулы вместе",INDEX(GRID!$B$4:$U$15,MATCH(I$7,GRID!$A$4:$A$15,0),MATCH(1,($U$2=GRID!$B$1:$U$1)*(КАЛЕНДАРЬ!F9=GRID!$B$3:$U$3),0)),
INDEX(GRID!$B$4:$U$15,MATCH(I$7,GRID!$A$4:$A$15,0),MATCH(1,($U$2=GRID!$B$1:$U$1)*(КАЛЕНДАРЬ!F9=GRID!$B$3:$U$3),0))*(1-GRID!$L$45))</f>
        <v>43400</v>
      </c>
      <c r="J14" s="8" cm="1">
        <f t="array" ref="J14">IF($I$2="Каникулы вместе",INDEX(GRID!$B$18:$U$29,MATCH(I$7,GRID!$A$18:$A$29,0),MATCH(1,($U$2=GRID!$B$1:$U$1)*(КАЛЕНДАРЬ!F9=GRID!$B$3:$U$3),0)),
INDEX(GRID!$B$18:$U$29,MATCH(I$7,GRID!$A$18:$A$29,0),MATCH(1,($U$2=GRID!$B$1:$U$1)*(КАЛЕНДАРЬ!F9=GRID!$B$3:$U$3),0))*(1-GRID!$L$45))</f>
        <v>48400</v>
      </c>
      <c r="K14" s="8" cm="1">
        <f t="array" ref="K14">IF($I$2="Каникулы вместе",INDEX(GRID!$B$4:$U$15,MATCH(K$7,GRID!$A$4:$A$15,0),MATCH(1,($U$2=GRID!$B$1:$U$1)*(КАЛЕНДАРЬ!F9=GRID!$B$3:$U$3),0)),
INDEX(GRID!$B$4:$U$15,MATCH(K$7,GRID!$A$4:$A$15,0),MATCH(1,($U$2=GRID!$B$1:$U$1)*(КАЛЕНДАРЬ!F9=GRID!$B$3:$U$3),0))*(1-GRID!$L$45))</f>
        <v>49000</v>
      </c>
      <c r="L14" s="8" cm="1">
        <f t="array" ref="L14">IF($I$2="Каникулы вместе",INDEX(GRID!$B$18:$U$29,MATCH(K$7,GRID!$A$18:$A$29,0),MATCH(1,($U$2=GRID!$B$1:$U$1)*(КАЛЕНДАРЬ!F9=GRID!$B$3:$U$3),0)),
INDEX(GRID!$B$18:$U$29,MATCH(K$7,GRID!$A$18:$A$29,0),MATCH(1,($U$2=GRID!$B$1:$U$1)*(КАЛЕНДАРЬ!F9=GRID!$B$3:$U$3),0))*(1-GRID!$L$45))</f>
        <v>54000</v>
      </c>
      <c r="M14" s="8" cm="1">
        <f t="array" ref="M14">IF($I$2="Каникулы вместе",INDEX(GRID!$B$4:$U$15,MATCH(M$7,GRID!$A$4:$A$15,0),MATCH(1,($U$2=GRID!$B$1:$U$1)*(КАЛЕНДАРЬ!F9=GRID!$B$3:$U$3),0)),
INDEX(GRID!$B$4:$U$15,MATCH(M$7,GRID!$A$4:$A$15,0),MATCH(1,($U$2=GRID!$B$1:$U$1)*(КАЛЕНДАРЬ!F9=GRID!$B$3:$U$3),0))*(1-GRID!$L$45))</f>
        <v>69500</v>
      </c>
      <c r="N14" s="8" cm="1">
        <f t="array" ref="N14">IF($I$2="Каникулы вместе",INDEX(GRID!$B$18:$U$29,MATCH(M$7,GRID!$A$18:$A$29,0),MATCH(1,($U$2=GRID!$B$1:$U$1)*(КАЛЕНДАРЬ!F9=GRID!$B$3:$U$3),0)),
INDEX(GRID!$B$18:$U$29,MATCH(M$7,GRID!$A$18:$A$29,0),MATCH(1,($U$2=GRID!$B$1:$U$1)*(КАЛЕНДАРЬ!F9=GRID!$B$3:$U$3),0))*(1-GRID!$L$45))</f>
        <v>74500</v>
      </c>
      <c r="O14" s="8" cm="1">
        <f t="array" ref="O14">IF($I$2="Каникулы вместе",INDEX(GRID!$B$4:$U$15,MATCH(O$7,GRID!$A$4:$A$15,0),MATCH(1,($U$2=GRID!$B$1:$U$1)*(КАЛЕНДАРЬ!F9=GRID!$B$3:$U$3),0)),
INDEX(GRID!$B$4:$U$15,MATCH(O$7,GRID!$A$4:$A$15,0),MATCH(1,($U$2=GRID!$B$1:$U$1)*(КАЛЕНДАРЬ!F9=GRID!$B$3:$U$3),0))*(1-GRID!$L$45))</f>
        <v>103200</v>
      </c>
      <c r="P14" s="8" cm="1">
        <f t="array" ref="P14">IF($I$2="Каникулы вместе",INDEX(GRID!$B$4:$U$15,MATCH(P$7,GRID!$A$4:$A$15,0),MATCH(1,($U$2=GRID!$B$1:$U$1)*(КАЛЕНДАРЬ!F9=GRID!$B$3:$U$3),0)),
INDEX(GRID!$B$4:$U$15,MATCH(P$7,GRID!$A$4:$A$15,0),MATCH(1,($U$2=GRID!$B$1:$U$1)*(КАЛЕНДАРЬ!F9=GRID!$B$3:$U$3),0))*(1-GRID!$L$45))</f>
        <v>145400</v>
      </c>
      <c r="Q14" s="8" cm="1">
        <f t="array" ref="Q14">IF($I$2="Каникулы вместе",INDEX(GRID!$B$4:$U$15,MATCH(Q$7,GRID!$A$4:$A$15,0),MATCH(1,($U$2=GRID!$B$1:$U$1)*(КАЛЕНДАРЬ!F9=GRID!$B$3:$U$3),0)),
INDEX(GRID!$B$4:$U$15,MATCH(Q$7,GRID!$A$4:$A$15,0),MATCH(1,($U$2=GRID!$B$1:$U$1)*(КАЛЕНДАРЬ!F9=GRID!$B$3:$U$3),0))*(1-GRID!$L$45))</f>
        <v>170900</v>
      </c>
      <c r="R14" s="8" cm="1">
        <f t="array" ref="R14">IF($I$2="Каникулы вместе",INDEX(GRID!$B$18:$U$29,MATCH(R$7,GRID!$A$18:$A$29,0),MATCH(1,($U$2=GRID!$B$1:$U$1)*(КАЛЕНДАРЬ!F9=GRID!$B$3:$U$3),0)),
INDEX(GRID!$B$18:$U$29,MATCH(R$7,GRID!$A$18:$A$29,0),MATCH(1,($U$2=GRID!$B$1:$U$1)*(КАЛЕНДАРЬ!F9=GRID!$B$3:$U$3),0))*(1-GRID!$L$45))</f>
        <v>194100</v>
      </c>
      <c r="S14" s="8" cm="1">
        <f t="array" ref="S14">IF($I$2="Каникулы вместе",INDEX(GRID!$B$4:$U$15,MATCH(S$7,GRID!$A$4:$A$15,0),MATCH(1,($U$2=GRID!$B$1:$U$1)*(КАЛЕНДАРЬ!F9=GRID!$B$3:$U$3),0)),
INDEX(GRID!$B$4:$U$15,MATCH(S$7,GRID!$A$4:$A$15,0),MATCH(1,($U$2=GRID!$B$1:$U$1)*(КАЛЕНДАРЬ!F9=GRID!$B$3:$U$3),0))*(1-GRID!$L$45))</f>
        <v>482600</v>
      </c>
      <c r="T14" s="8" cm="1">
        <f t="array" ref="T14">IF($I$2="Каникулы вместе",INDEX(GRID!$B$4:$U$15,MATCH(T$7,GRID!$A$4:$A$15,0),MATCH(1,($U$2=GRID!$B$1:$U$1)*(КАЛЕНДАРЬ!F9=GRID!$B$3:$U$3),0)),
INDEX(GRID!$B$4:$U$15,MATCH(T$7,GRID!$A$4:$A$15,0),MATCH(1,($U$2=GRID!$B$1:$U$1)*(КАЛЕНДАРЬ!F9=GRID!$B$3:$U$3),0))*(1-GRID!$L$45))</f>
        <v>586600</v>
      </c>
    </row>
    <row r="15" spans="1:25" hidden="1">
      <c r="A15" s="148" t="s">
        <v>16</v>
      </c>
      <c r="B15" s="149">
        <v>7</v>
      </c>
      <c r="C15" s="8" cm="1">
        <f t="array" ref="C15">IF($I$2="Каникулы вместе",INDEX(GRID!$B$4:$U$15,MATCH(C$7,GRID!$A$4:$A$15,0),MATCH(1,($U$2=GRID!$B$1:$U$1)*(КАЛЕНДАРЬ!F10=GRID!$B$3:$U$3),0)),
INDEX(GRID!$B$4:$U$15,MATCH(C$7,GRID!$A$4:$A$15,0),MATCH(1,($U$2=GRID!$B$1:$U$1)*(КАЛЕНДАРЬ!F10=GRID!$B$3:$U$3),0))*(1-GRID!$L$45))</f>
        <v>30200.000000000004</v>
      </c>
      <c r="D15" s="8" cm="1">
        <f t="array" ref="D15">IF($I$2="Каникулы вместе",INDEX(GRID!$B$18:$U$29,MATCH(C$7,GRID!$A$18:$A$29,0),MATCH(1,($U$2=GRID!$B$1:$U$1)*(КАЛЕНДАРЬ!F10=GRID!$B$3:$U$3),0)),
INDEX(GRID!$B$18:$U$29,MATCH(C$7,GRID!$A$18:$A$29,0),MATCH(1,($U$2=GRID!$B$1:$U$1)*(КАЛЕНДАРЬ!F10=GRID!$B$3:$U$3),0))*(1-GRID!$L$45))</f>
        <v>35200</v>
      </c>
      <c r="E15" s="8" cm="1">
        <f t="array" ref="E15">IF($I$2="Каникулы вместе",INDEX(GRID!$B$4:$U$15,MATCH(E$7,GRID!$A$4:$A$15,0),MATCH(1,($U$2=GRID!$B$1:$U$1)*(КАЛЕНДАРЬ!F10=GRID!$B$3:$U$3),0)),
INDEX(GRID!$B$4:$U$15,MATCH(E$7,GRID!$A$4:$A$15,0),MATCH(1,($U$2=GRID!$B$1:$U$1)*(КАЛЕНДАРЬ!F10=GRID!$B$3:$U$3),0))*(1-GRID!$L$45))</f>
        <v>36300</v>
      </c>
      <c r="F15" s="8" cm="1">
        <f t="array" ref="F15">IF($I$2="Каникулы вместе",INDEX(GRID!$B$18:$U$29,MATCH(E$7,GRID!$A$18:$A$29,0),MATCH(1,($U$2=GRID!$B$1:$U$1)*(КАЛЕНДАРЬ!F10=GRID!$B$3:$U$3),0)),
INDEX(GRID!$B$18:$U$29,MATCH(E$7,GRID!$A$18:$A$29,0),MATCH(1,($U$2=GRID!$B$1:$U$1)*(КАЛЕНДАРЬ!F10=GRID!$B$3:$U$3),0))*(1-GRID!$L$45))</f>
        <v>41300</v>
      </c>
      <c r="G15" s="8" cm="1">
        <f t="array" ref="G15">IF($I$2="Каникулы вместе",INDEX(GRID!$B$4:$U$15,MATCH(G$7,GRID!$A$4:$A$15,0),MATCH(1,($U$2=GRID!$B$1:$U$1)*(КАЛЕНДАРЬ!F10=GRID!$B$3:$U$3),0)),
INDEX(GRID!$B$4:$U$15,MATCH(G$7,GRID!$A$4:$A$15,0),MATCH(1,($U$2=GRID!$B$1:$U$1)*(КАЛЕНДАРЬ!F10=GRID!$B$3:$U$3),0))*(1-GRID!$L$45))</f>
        <v>42500</v>
      </c>
      <c r="H15" s="8" cm="1">
        <f t="array" ref="H15">IF($I$2="Каникулы вместе",INDEX(GRID!$B$18:$U$29,MATCH(G$7,GRID!$A$18:$A$29,0),MATCH(1,($U$2=GRID!$B$1:$U$1)*(КАЛЕНДАРЬ!F10=GRID!$B$3:$U$3),0)),
INDEX(GRID!$B$18:$U$29,MATCH(G$7,GRID!$A$18:$A$29,0),MATCH(1,($U$2=GRID!$B$1:$U$1)*(КАЛЕНДАРЬ!F10=GRID!$B$3:$U$3),0))*(1-GRID!$L$45))</f>
        <v>47500</v>
      </c>
      <c r="I15" s="8" cm="1">
        <f t="array" ref="I15">IF($I$2="Каникулы вместе",INDEX(GRID!$B$4:$U$15,MATCH(I$7,GRID!$A$4:$A$15,0),MATCH(1,($U$2=GRID!$B$1:$U$1)*(КАЛЕНДАРЬ!F10=GRID!$B$3:$U$3),0)),
INDEX(GRID!$B$4:$U$15,MATCH(I$7,GRID!$A$4:$A$15,0),MATCH(1,($U$2=GRID!$B$1:$U$1)*(КАЛЕНДАРЬ!F10=GRID!$B$3:$U$3),0))*(1-GRID!$L$45))</f>
        <v>47400</v>
      </c>
      <c r="J15" s="8" cm="1">
        <f t="array" ref="J15">IF($I$2="Каникулы вместе",INDEX(GRID!$B$18:$U$29,MATCH(I$7,GRID!$A$18:$A$29,0),MATCH(1,($U$2=GRID!$B$1:$U$1)*(КАЛЕНДАРЬ!F10=GRID!$B$3:$U$3),0)),
INDEX(GRID!$B$18:$U$29,MATCH(I$7,GRID!$A$18:$A$29,0),MATCH(1,($U$2=GRID!$B$1:$U$1)*(КАЛЕНДАРЬ!F10=GRID!$B$3:$U$3),0))*(1-GRID!$L$45))</f>
        <v>52400</v>
      </c>
      <c r="K15" s="8" cm="1">
        <f t="array" ref="K15">IF($I$2="Каникулы вместе",INDEX(GRID!$B$4:$U$15,MATCH(K$7,GRID!$A$4:$A$15,0),MATCH(1,($U$2=GRID!$B$1:$U$1)*(КАЛЕНДАРЬ!F10=GRID!$B$3:$U$3),0)),
INDEX(GRID!$B$4:$U$15,MATCH(K$7,GRID!$A$4:$A$15,0),MATCH(1,($U$2=GRID!$B$1:$U$1)*(КАЛЕНДАРЬ!F10=GRID!$B$3:$U$3),0))*(1-GRID!$L$45))</f>
        <v>53300</v>
      </c>
      <c r="L15" s="8" cm="1">
        <f t="array" ref="L15">IF($I$2="Каникулы вместе",INDEX(GRID!$B$18:$U$29,MATCH(K$7,GRID!$A$18:$A$29,0),MATCH(1,($U$2=GRID!$B$1:$U$1)*(КАЛЕНДАРЬ!F10=GRID!$B$3:$U$3),0)),
INDEX(GRID!$B$18:$U$29,MATCH(K$7,GRID!$A$18:$A$29,0),MATCH(1,($U$2=GRID!$B$1:$U$1)*(КАЛЕНДАРЬ!F10=GRID!$B$3:$U$3),0))*(1-GRID!$L$45))</f>
        <v>58300</v>
      </c>
      <c r="M15" s="8" cm="1">
        <f t="array" ref="M15">IF($I$2="Каникулы вместе",INDEX(GRID!$B$4:$U$15,MATCH(M$7,GRID!$A$4:$A$15,0),MATCH(1,($U$2=GRID!$B$1:$U$1)*(КАЛЕНДАРЬ!F10=GRID!$B$3:$U$3),0)),
INDEX(GRID!$B$4:$U$15,MATCH(M$7,GRID!$A$4:$A$15,0),MATCH(1,($U$2=GRID!$B$1:$U$1)*(КАЛЕНДАРЬ!F10=GRID!$B$3:$U$3),0))*(1-GRID!$L$45))</f>
        <v>74000</v>
      </c>
      <c r="N15" s="8" cm="1">
        <f t="array" ref="N15">IF($I$2="Каникулы вместе",INDEX(GRID!$B$18:$U$29,MATCH(M$7,GRID!$A$18:$A$29,0),MATCH(1,($U$2=GRID!$B$1:$U$1)*(КАЛЕНДАРЬ!F10=GRID!$B$3:$U$3),0)),
INDEX(GRID!$B$18:$U$29,MATCH(M$7,GRID!$A$18:$A$29,0),MATCH(1,($U$2=GRID!$B$1:$U$1)*(КАЛЕНДАРЬ!F10=GRID!$B$3:$U$3),0))*(1-GRID!$L$45))</f>
        <v>79000</v>
      </c>
      <c r="O15" s="8" cm="1">
        <f t="array" ref="O15">IF($I$2="Каникулы вместе",INDEX(GRID!$B$4:$U$15,MATCH(O$7,GRID!$A$4:$A$15,0),MATCH(1,($U$2=GRID!$B$1:$U$1)*(КАЛЕНДАРЬ!F10=GRID!$B$3:$U$3),0)),
INDEX(GRID!$B$4:$U$15,MATCH(O$7,GRID!$A$4:$A$15,0),MATCH(1,($U$2=GRID!$B$1:$U$1)*(КАЛЕНДАРЬ!F10=GRID!$B$3:$U$3),0))*(1-GRID!$L$45))</f>
        <v>108800</v>
      </c>
      <c r="P15" s="8" cm="1">
        <f t="array" ref="P15">IF($I$2="Каникулы вместе",INDEX(GRID!$B$4:$U$15,MATCH(P$7,GRID!$A$4:$A$15,0),MATCH(1,($U$2=GRID!$B$1:$U$1)*(КАЛЕНДАРЬ!F10=GRID!$B$3:$U$3),0)),
INDEX(GRID!$B$4:$U$15,MATCH(P$7,GRID!$A$4:$A$15,0),MATCH(1,($U$2=GRID!$B$1:$U$1)*(КАЛЕНДАРЬ!F10=GRID!$B$3:$U$3),0))*(1-GRID!$L$45))</f>
        <v>151400</v>
      </c>
      <c r="Q15" s="8" cm="1">
        <f t="array" ref="Q15">IF($I$2="Каникулы вместе",INDEX(GRID!$B$4:$U$15,MATCH(Q$7,GRID!$A$4:$A$15,0),MATCH(1,($U$2=GRID!$B$1:$U$1)*(КАЛЕНДАРЬ!F10=GRID!$B$3:$U$3),0)),
INDEX(GRID!$B$4:$U$15,MATCH(Q$7,GRID!$A$4:$A$15,0),MATCH(1,($U$2=GRID!$B$1:$U$1)*(КАЛЕНДАРЬ!F10=GRID!$B$3:$U$3),0))*(1-GRID!$L$45))</f>
        <v>177900</v>
      </c>
      <c r="R15" s="8" cm="1">
        <f t="array" ref="R15">IF($I$2="Каникулы вместе",INDEX(GRID!$B$18:$U$29,MATCH(R$7,GRID!$A$18:$A$29,0),MATCH(1,($U$2=GRID!$B$1:$U$1)*(КАЛЕНДАРЬ!F10=GRID!$B$3:$U$3),0)),
INDEX(GRID!$B$18:$U$29,MATCH(R$7,GRID!$A$18:$A$29,0),MATCH(1,($U$2=GRID!$B$1:$U$1)*(КАЛЕНДАРЬ!F10=GRID!$B$3:$U$3),0))*(1-GRID!$L$45))</f>
        <v>202400</v>
      </c>
      <c r="S15" s="8" cm="1">
        <f t="array" ref="S15">IF($I$2="Каникулы вместе",INDEX(GRID!$B$4:$U$15,MATCH(S$7,GRID!$A$4:$A$15,0),MATCH(1,($U$2=GRID!$B$1:$U$1)*(КАЛЕНДАРЬ!F10=GRID!$B$3:$U$3),0)),
INDEX(GRID!$B$4:$U$15,MATCH(S$7,GRID!$A$4:$A$15,0),MATCH(1,($U$2=GRID!$B$1:$U$1)*(КАЛЕНДАРЬ!F10=GRID!$B$3:$U$3),0))*(1-GRID!$L$45))</f>
        <v>507400</v>
      </c>
      <c r="T15" s="8" cm="1">
        <f t="array" ref="T15">IF($I$2="Каникулы вместе",INDEX(GRID!$B$4:$U$15,MATCH(T$7,GRID!$A$4:$A$15,0),MATCH(1,($U$2=GRID!$B$1:$U$1)*(КАЛЕНДАРЬ!F10=GRID!$B$3:$U$3),0)),
INDEX(GRID!$B$4:$U$15,MATCH(T$7,GRID!$A$4:$A$15,0),MATCH(1,($U$2=GRID!$B$1:$U$1)*(КАЛЕНДАРЬ!F10=GRID!$B$3:$U$3),0))*(1-GRID!$L$45))</f>
        <v>617900</v>
      </c>
    </row>
    <row r="16" spans="1:25" hidden="1">
      <c r="A16" s="148" t="s">
        <v>17</v>
      </c>
      <c r="B16" s="149">
        <v>8</v>
      </c>
      <c r="C16" s="8" cm="1">
        <f t="array" ref="C16">IF($I$2="Каникулы вместе",INDEX(GRID!$B$4:$U$15,MATCH(C$7,GRID!$A$4:$A$15,0),MATCH(1,($U$2=GRID!$B$1:$U$1)*(КАЛЕНДАРЬ!F11=GRID!$B$3:$U$3),0)),
INDEX(GRID!$B$4:$U$15,MATCH(C$7,GRID!$A$4:$A$15,0),MATCH(1,($U$2=GRID!$B$1:$U$1)*(КАЛЕНДАРЬ!F11=GRID!$B$3:$U$3),0))*(1-GRID!$L$45))</f>
        <v>30200.000000000004</v>
      </c>
      <c r="D16" s="8" cm="1">
        <f t="array" ref="D16">IF($I$2="Каникулы вместе",INDEX(GRID!$B$18:$U$29,MATCH(C$7,GRID!$A$18:$A$29,0),MATCH(1,($U$2=GRID!$B$1:$U$1)*(КАЛЕНДАРЬ!F11=GRID!$B$3:$U$3),0)),
INDEX(GRID!$B$18:$U$29,MATCH(C$7,GRID!$A$18:$A$29,0),MATCH(1,($U$2=GRID!$B$1:$U$1)*(КАЛЕНДАРЬ!F11=GRID!$B$3:$U$3),0))*(1-GRID!$L$45))</f>
        <v>35200</v>
      </c>
      <c r="E16" s="8" cm="1">
        <f t="array" ref="E16">IF($I$2="Каникулы вместе",INDEX(GRID!$B$4:$U$15,MATCH(E$7,GRID!$A$4:$A$15,0),MATCH(1,($U$2=GRID!$B$1:$U$1)*(КАЛЕНДАРЬ!F11=GRID!$B$3:$U$3),0)),
INDEX(GRID!$B$4:$U$15,MATCH(E$7,GRID!$A$4:$A$15,0),MATCH(1,($U$2=GRID!$B$1:$U$1)*(КАЛЕНДАРЬ!F11=GRID!$B$3:$U$3),0))*(1-GRID!$L$45))</f>
        <v>36300</v>
      </c>
      <c r="F16" s="8" cm="1">
        <f t="array" ref="F16">IF($I$2="Каникулы вместе",INDEX(GRID!$B$18:$U$29,MATCH(E$7,GRID!$A$18:$A$29,0),MATCH(1,($U$2=GRID!$B$1:$U$1)*(КАЛЕНДАРЬ!F11=GRID!$B$3:$U$3),0)),
INDEX(GRID!$B$18:$U$29,MATCH(E$7,GRID!$A$18:$A$29,0),MATCH(1,($U$2=GRID!$B$1:$U$1)*(КАЛЕНДАРЬ!F11=GRID!$B$3:$U$3),0))*(1-GRID!$L$45))</f>
        <v>41300</v>
      </c>
      <c r="G16" s="8" cm="1">
        <f t="array" ref="G16">IF($I$2="Каникулы вместе",INDEX(GRID!$B$4:$U$15,MATCH(G$7,GRID!$A$4:$A$15,0),MATCH(1,($U$2=GRID!$B$1:$U$1)*(КАЛЕНДАРЬ!F11=GRID!$B$3:$U$3),0)),
INDEX(GRID!$B$4:$U$15,MATCH(G$7,GRID!$A$4:$A$15,0),MATCH(1,($U$2=GRID!$B$1:$U$1)*(КАЛЕНДАРЬ!F11=GRID!$B$3:$U$3),0))*(1-GRID!$L$45))</f>
        <v>42500</v>
      </c>
      <c r="H16" s="8" cm="1">
        <f t="array" ref="H16">IF($I$2="Каникулы вместе",INDEX(GRID!$B$18:$U$29,MATCH(G$7,GRID!$A$18:$A$29,0),MATCH(1,($U$2=GRID!$B$1:$U$1)*(КАЛЕНДАРЬ!F11=GRID!$B$3:$U$3),0)),
INDEX(GRID!$B$18:$U$29,MATCH(G$7,GRID!$A$18:$A$29,0),MATCH(1,($U$2=GRID!$B$1:$U$1)*(КАЛЕНДАРЬ!F11=GRID!$B$3:$U$3),0))*(1-GRID!$L$45))</f>
        <v>47500</v>
      </c>
      <c r="I16" s="8" cm="1">
        <f t="array" ref="I16">IF($I$2="Каникулы вместе",INDEX(GRID!$B$4:$U$15,MATCH(I$7,GRID!$A$4:$A$15,0),MATCH(1,($U$2=GRID!$B$1:$U$1)*(КАЛЕНДАРЬ!F11=GRID!$B$3:$U$3),0)),
INDEX(GRID!$B$4:$U$15,MATCH(I$7,GRID!$A$4:$A$15,0),MATCH(1,($U$2=GRID!$B$1:$U$1)*(КАЛЕНДАРЬ!F11=GRID!$B$3:$U$3),0))*(1-GRID!$L$45))</f>
        <v>47400</v>
      </c>
      <c r="J16" s="8" cm="1">
        <f t="array" ref="J16">IF($I$2="Каникулы вместе",INDEX(GRID!$B$18:$U$29,MATCH(I$7,GRID!$A$18:$A$29,0),MATCH(1,($U$2=GRID!$B$1:$U$1)*(КАЛЕНДАРЬ!F11=GRID!$B$3:$U$3),0)),
INDEX(GRID!$B$18:$U$29,MATCH(I$7,GRID!$A$18:$A$29,0),MATCH(1,($U$2=GRID!$B$1:$U$1)*(КАЛЕНДАРЬ!F11=GRID!$B$3:$U$3),0))*(1-GRID!$L$45))</f>
        <v>52400</v>
      </c>
      <c r="K16" s="8" cm="1">
        <f t="array" ref="K16">IF($I$2="Каникулы вместе",INDEX(GRID!$B$4:$U$15,MATCH(K$7,GRID!$A$4:$A$15,0),MATCH(1,($U$2=GRID!$B$1:$U$1)*(КАЛЕНДАРЬ!F11=GRID!$B$3:$U$3),0)),
INDEX(GRID!$B$4:$U$15,MATCH(K$7,GRID!$A$4:$A$15,0),MATCH(1,($U$2=GRID!$B$1:$U$1)*(КАЛЕНДАРЬ!F11=GRID!$B$3:$U$3),0))*(1-GRID!$L$45))</f>
        <v>53300</v>
      </c>
      <c r="L16" s="8" cm="1">
        <f t="array" ref="L16">IF($I$2="Каникулы вместе",INDEX(GRID!$B$18:$U$29,MATCH(K$7,GRID!$A$18:$A$29,0),MATCH(1,($U$2=GRID!$B$1:$U$1)*(КАЛЕНДАРЬ!F11=GRID!$B$3:$U$3),0)),
INDEX(GRID!$B$18:$U$29,MATCH(K$7,GRID!$A$18:$A$29,0),MATCH(1,($U$2=GRID!$B$1:$U$1)*(КАЛЕНДАРЬ!F11=GRID!$B$3:$U$3),0))*(1-GRID!$L$45))</f>
        <v>58300</v>
      </c>
      <c r="M16" s="8" cm="1">
        <f t="array" ref="M16">IF($I$2="Каникулы вместе",INDEX(GRID!$B$4:$U$15,MATCH(M$7,GRID!$A$4:$A$15,0),MATCH(1,($U$2=GRID!$B$1:$U$1)*(КАЛЕНДАРЬ!F11=GRID!$B$3:$U$3),0)),
INDEX(GRID!$B$4:$U$15,MATCH(M$7,GRID!$A$4:$A$15,0),MATCH(1,($U$2=GRID!$B$1:$U$1)*(КАЛЕНДАРЬ!F11=GRID!$B$3:$U$3),0))*(1-GRID!$L$45))</f>
        <v>74000</v>
      </c>
      <c r="N16" s="8" cm="1">
        <f t="array" ref="N16">IF($I$2="Каникулы вместе",INDEX(GRID!$B$18:$U$29,MATCH(M$7,GRID!$A$18:$A$29,0),MATCH(1,($U$2=GRID!$B$1:$U$1)*(КАЛЕНДАРЬ!F11=GRID!$B$3:$U$3),0)),
INDEX(GRID!$B$18:$U$29,MATCH(M$7,GRID!$A$18:$A$29,0),MATCH(1,($U$2=GRID!$B$1:$U$1)*(КАЛЕНДАРЬ!F11=GRID!$B$3:$U$3),0))*(1-GRID!$L$45))</f>
        <v>79000</v>
      </c>
      <c r="O16" s="8" cm="1">
        <f t="array" ref="O16">IF($I$2="Каникулы вместе",INDEX(GRID!$B$4:$U$15,MATCH(O$7,GRID!$A$4:$A$15,0),MATCH(1,($U$2=GRID!$B$1:$U$1)*(КАЛЕНДАРЬ!F11=GRID!$B$3:$U$3),0)),
INDEX(GRID!$B$4:$U$15,MATCH(O$7,GRID!$A$4:$A$15,0),MATCH(1,($U$2=GRID!$B$1:$U$1)*(КАЛЕНДАРЬ!F11=GRID!$B$3:$U$3),0))*(1-GRID!$L$45))</f>
        <v>108800</v>
      </c>
      <c r="P16" s="8" cm="1">
        <f t="array" ref="P16">IF($I$2="Каникулы вместе",INDEX(GRID!$B$4:$U$15,MATCH(P$7,GRID!$A$4:$A$15,0),MATCH(1,($U$2=GRID!$B$1:$U$1)*(КАЛЕНДАРЬ!F11=GRID!$B$3:$U$3),0)),
INDEX(GRID!$B$4:$U$15,MATCH(P$7,GRID!$A$4:$A$15,0),MATCH(1,($U$2=GRID!$B$1:$U$1)*(КАЛЕНДАРЬ!F11=GRID!$B$3:$U$3),0))*(1-GRID!$L$45))</f>
        <v>151400</v>
      </c>
      <c r="Q16" s="8" cm="1">
        <f t="array" ref="Q16">IF($I$2="Каникулы вместе",INDEX(GRID!$B$4:$U$15,MATCH(Q$7,GRID!$A$4:$A$15,0),MATCH(1,($U$2=GRID!$B$1:$U$1)*(КАЛЕНДАРЬ!F11=GRID!$B$3:$U$3),0)),
INDEX(GRID!$B$4:$U$15,MATCH(Q$7,GRID!$A$4:$A$15,0),MATCH(1,($U$2=GRID!$B$1:$U$1)*(КАЛЕНДАРЬ!F11=GRID!$B$3:$U$3),0))*(1-GRID!$L$45))</f>
        <v>177900</v>
      </c>
      <c r="R16" s="8" cm="1">
        <f t="array" ref="R16">IF($I$2="Каникулы вместе",INDEX(GRID!$B$18:$U$29,MATCH(R$7,GRID!$A$18:$A$29,0),MATCH(1,($U$2=GRID!$B$1:$U$1)*(КАЛЕНДАРЬ!F11=GRID!$B$3:$U$3),0)),
INDEX(GRID!$B$18:$U$29,MATCH(R$7,GRID!$A$18:$A$29,0),MATCH(1,($U$2=GRID!$B$1:$U$1)*(КАЛЕНДАРЬ!F11=GRID!$B$3:$U$3),0))*(1-GRID!$L$45))</f>
        <v>202400</v>
      </c>
      <c r="S16" s="8" cm="1">
        <f t="array" ref="S16">IF($I$2="Каникулы вместе",INDEX(GRID!$B$4:$U$15,MATCH(S$7,GRID!$A$4:$A$15,0),MATCH(1,($U$2=GRID!$B$1:$U$1)*(КАЛЕНДАРЬ!F11=GRID!$B$3:$U$3),0)),
INDEX(GRID!$B$4:$U$15,MATCH(S$7,GRID!$A$4:$A$15,0),MATCH(1,($U$2=GRID!$B$1:$U$1)*(КАЛЕНДАРЬ!F11=GRID!$B$3:$U$3),0))*(1-GRID!$L$45))</f>
        <v>507400</v>
      </c>
      <c r="T16" s="8" cm="1">
        <f t="array" ref="T16">IF($I$2="Каникулы вместе",INDEX(GRID!$B$4:$U$15,MATCH(T$7,GRID!$A$4:$A$15,0),MATCH(1,($U$2=GRID!$B$1:$U$1)*(КАЛЕНДАРЬ!F11=GRID!$B$3:$U$3),0)),
INDEX(GRID!$B$4:$U$15,MATCH(T$7,GRID!$A$4:$A$15,0),MATCH(1,($U$2=GRID!$B$1:$U$1)*(КАЛЕНДАРЬ!F11=GRID!$B$3:$U$3),0))*(1-GRID!$L$45))</f>
        <v>617900</v>
      </c>
    </row>
    <row r="17" spans="1:20" hidden="1">
      <c r="A17" s="148" t="s">
        <v>11</v>
      </c>
      <c r="B17" s="149">
        <v>9</v>
      </c>
      <c r="C17" s="8" cm="1">
        <f t="array" ref="C17">IF($I$2="Каникулы вместе",INDEX(GRID!$B$4:$U$15,MATCH(C$7,GRID!$A$4:$A$15,0),MATCH(1,($U$2=GRID!$B$1:$U$1)*(КАЛЕНДАРЬ!F12=GRID!$B$3:$U$3),0)),
INDEX(GRID!$B$4:$U$15,MATCH(C$7,GRID!$A$4:$A$15,0),MATCH(1,($U$2=GRID!$B$1:$U$1)*(КАЛЕНДАРЬ!F12=GRID!$B$3:$U$3),0))*(1-GRID!$L$45))</f>
        <v>27500.000000000004</v>
      </c>
      <c r="D17" s="8" cm="1">
        <f t="array" ref="D17">IF($I$2="Каникулы вместе",INDEX(GRID!$B$18:$U$29,MATCH(C$7,GRID!$A$18:$A$29,0),MATCH(1,($U$2=GRID!$B$1:$U$1)*(КАЛЕНДАРЬ!F12=GRID!$B$3:$U$3),0)),
INDEX(GRID!$B$18:$U$29,MATCH(C$7,GRID!$A$18:$A$29,0),MATCH(1,($U$2=GRID!$B$1:$U$1)*(КАЛЕНДАРЬ!F12=GRID!$B$3:$U$3),0))*(1-GRID!$L$45))</f>
        <v>32500.000000000004</v>
      </c>
      <c r="E17" s="8" cm="1">
        <f t="array" ref="E17">IF($I$2="Каникулы вместе",INDEX(GRID!$B$4:$U$15,MATCH(E$7,GRID!$A$4:$A$15,0),MATCH(1,($U$2=GRID!$B$1:$U$1)*(КАЛЕНДАРЬ!F12=GRID!$B$3:$U$3),0)),
INDEX(GRID!$B$4:$U$15,MATCH(E$7,GRID!$A$4:$A$15,0),MATCH(1,($U$2=GRID!$B$1:$U$1)*(КАЛЕНДАРЬ!F12=GRID!$B$3:$U$3),0))*(1-GRID!$L$45))</f>
        <v>33000</v>
      </c>
      <c r="F17" s="8" cm="1">
        <f t="array" ref="F17">IF($I$2="Каникулы вместе",INDEX(GRID!$B$18:$U$29,MATCH(E$7,GRID!$A$18:$A$29,0),MATCH(1,($U$2=GRID!$B$1:$U$1)*(КАЛЕНДАРЬ!F12=GRID!$B$3:$U$3),0)),
INDEX(GRID!$B$18:$U$29,MATCH(E$7,GRID!$A$18:$A$29,0),MATCH(1,($U$2=GRID!$B$1:$U$1)*(КАЛЕНДАРЬ!F12=GRID!$B$3:$U$3),0))*(1-GRID!$L$45))</f>
        <v>38000</v>
      </c>
      <c r="G17" s="8" cm="1">
        <f t="array" ref="G17">IF($I$2="Каникулы вместе",INDEX(GRID!$B$4:$U$15,MATCH(G$7,GRID!$A$4:$A$15,0),MATCH(1,($U$2=GRID!$B$1:$U$1)*(КАЛЕНДАРЬ!F12=GRID!$B$3:$U$3),0)),
INDEX(GRID!$B$4:$U$15,MATCH(G$7,GRID!$A$4:$A$15,0),MATCH(1,($U$2=GRID!$B$1:$U$1)*(КАЛЕНДАРЬ!F12=GRID!$B$3:$U$3),0))*(1-GRID!$L$45))</f>
        <v>39000</v>
      </c>
      <c r="H17" s="8" cm="1">
        <f t="array" ref="H17">IF($I$2="Каникулы вместе",INDEX(GRID!$B$18:$U$29,MATCH(G$7,GRID!$A$18:$A$29,0),MATCH(1,($U$2=GRID!$B$1:$U$1)*(КАЛЕНДАРЬ!F12=GRID!$B$3:$U$3),0)),
INDEX(GRID!$B$18:$U$29,MATCH(G$7,GRID!$A$18:$A$29,0),MATCH(1,($U$2=GRID!$B$1:$U$1)*(КАЛЕНДАРЬ!F12=GRID!$B$3:$U$3),0))*(1-GRID!$L$45))</f>
        <v>44000</v>
      </c>
      <c r="I17" s="8" cm="1">
        <f t="array" ref="I17">IF($I$2="Каникулы вместе",INDEX(GRID!$B$4:$U$15,MATCH(I$7,GRID!$A$4:$A$15,0),MATCH(1,($U$2=GRID!$B$1:$U$1)*(КАЛЕНДАРЬ!F12=GRID!$B$3:$U$3),0)),
INDEX(GRID!$B$4:$U$15,MATCH(I$7,GRID!$A$4:$A$15,0),MATCH(1,($U$2=GRID!$B$1:$U$1)*(КАЛЕНДАРЬ!F12=GRID!$B$3:$U$3),0))*(1-GRID!$L$45))</f>
        <v>43400</v>
      </c>
      <c r="J17" s="8" cm="1">
        <f t="array" ref="J17">IF($I$2="Каникулы вместе",INDEX(GRID!$B$18:$U$29,MATCH(I$7,GRID!$A$18:$A$29,0),MATCH(1,($U$2=GRID!$B$1:$U$1)*(КАЛЕНДАРЬ!F12=GRID!$B$3:$U$3),0)),
INDEX(GRID!$B$18:$U$29,MATCH(I$7,GRID!$A$18:$A$29,0),MATCH(1,($U$2=GRID!$B$1:$U$1)*(КАЛЕНДАРЬ!F12=GRID!$B$3:$U$3),0))*(1-GRID!$L$45))</f>
        <v>48400</v>
      </c>
      <c r="K17" s="8" cm="1">
        <f t="array" ref="K17">IF($I$2="Каникулы вместе",INDEX(GRID!$B$4:$U$15,MATCH(K$7,GRID!$A$4:$A$15,0),MATCH(1,($U$2=GRID!$B$1:$U$1)*(КАЛЕНДАРЬ!F12=GRID!$B$3:$U$3),0)),
INDEX(GRID!$B$4:$U$15,MATCH(K$7,GRID!$A$4:$A$15,0),MATCH(1,($U$2=GRID!$B$1:$U$1)*(КАЛЕНДАРЬ!F12=GRID!$B$3:$U$3),0))*(1-GRID!$L$45))</f>
        <v>49000</v>
      </c>
      <c r="L17" s="8" cm="1">
        <f t="array" ref="L17">IF($I$2="Каникулы вместе",INDEX(GRID!$B$18:$U$29,MATCH(K$7,GRID!$A$18:$A$29,0),MATCH(1,($U$2=GRID!$B$1:$U$1)*(КАЛЕНДАРЬ!F12=GRID!$B$3:$U$3),0)),
INDEX(GRID!$B$18:$U$29,MATCH(K$7,GRID!$A$18:$A$29,0),MATCH(1,($U$2=GRID!$B$1:$U$1)*(КАЛЕНДАРЬ!F12=GRID!$B$3:$U$3),0))*(1-GRID!$L$45))</f>
        <v>54000</v>
      </c>
      <c r="M17" s="8" cm="1">
        <f t="array" ref="M17">IF($I$2="Каникулы вместе",INDEX(GRID!$B$4:$U$15,MATCH(M$7,GRID!$A$4:$A$15,0),MATCH(1,($U$2=GRID!$B$1:$U$1)*(КАЛЕНДАРЬ!F12=GRID!$B$3:$U$3),0)),
INDEX(GRID!$B$4:$U$15,MATCH(M$7,GRID!$A$4:$A$15,0),MATCH(1,($U$2=GRID!$B$1:$U$1)*(КАЛЕНДАРЬ!F12=GRID!$B$3:$U$3),0))*(1-GRID!$L$45))</f>
        <v>69500</v>
      </c>
      <c r="N17" s="8" cm="1">
        <f t="array" ref="N17">IF($I$2="Каникулы вместе",INDEX(GRID!$B$18:$U$29,MATCH(M$7,GRID!$A$18:$A$29,0),MATCH(1,($U$2=GRID!$B$1:$U$1)*(КАЛЕНДАРЬ!F12=GRID!$B$3:$U$3),0)),
INDEX(GRID!$B$18:$U$29,MATCH(M$7,GRID!$A$18:$A$29,0),MATCH(1,($U$2=GRID!$B$1:$U$1)*(КАЛЕНДАРЬ!F12=GRID!$B$3:$U$3),0))*(1-GRID!$L$45))</f>
        <v>74500</v>
      </c>
      <c r="O17" s="8" cm="1">
        <f t="array" ref="O17">IF($I$2="Каникулы вместе",INDEX(GRID!$B$4:$U$15,MATCH(O$7,GRID!$A$4:$A$15,0),MATCH(1,($U$2=GRID!$B$1:$U$1)*(КАЛЕНДАРЬ!F12=GRID!$B$3:$U$3),0)),
INDEX(GRID!$B$4:$U$15,MATCH(O$7,GRID!$A$4:$A$15,0),MATCH(1,($U$2=GRID!$B$1:$U$1)*(КАЛЕНДАРЬ!F12=GRID!$B$3:$U$3),0))*(1-GRID!$L$45))</f>
        <v>103200</v>
      </c>
      <c r="P17" s="8" cm="1">
        <f t="array" ref="P17">IF($I$2="Каникулы вместе",INDEX(GRID!$B$4:$U$15,MATCH(P$7,GRID!$A$4:$A$15,0),MATCH(1,($U$2=GRID!$B$1:$U$1)*(КАЛЕНДАРЬ!F12=GRID!$B$3:$U$3),0)),
INDEX(GRID!$B$4:$U$15,MATCH(P$7,GRID!$A$4:$A$15,0),MATCH(1,($U$2=GRID!$B$1:$U$1)*(КАЛЕНДАРЬ!F12=GRID!$B$3:$U$3),0))*(1-GRID!$L$45))</f>
        <v>145400</v>
      </c>
      <c r="Q17" s="8" cm="1">
        <f t="array" ref="Q17">IF($I$2="Каникулы вместе",INDEX(GRID!$B$4:$U$15,MATCH(Q$7,GRID!$A$4:$A$15,0),MATCH(1,($U$2=GRID!$B$1:$U$1)*(КАЛЕНДАРЬ!F12=GRID!$B$3:$U$3),0)),
INDEX(GRID!$B$4:$U$15,MATCH(Q$7,GRID!$A$4:$A$15,0),MATCH(1,($U$2=GRID!$B$1:$U$1)*(КАЛЕНДАРЬ!F12=GRID!$B$3:$U$3),0))*(1-GRID!$L$45))</f>
        <v>170900</v>
      </c>
      <c r="R17" s="8" cm="1">
        <f t="array" ref="R17">IF($I$2="Каникулы вместе",INDEX(GRID!$B$18:$U$29,MATCH(R$7,GRID!$A$18:$A$29,0),MATCH(1,($U$2=GRID!$B$1:$U$1)*(КАЛЕНДАРЬ!F12=GRID!$B$3:$U$3),0)),
INDEX(GRID!$B$18:$U$29,MATCH(R$7,GRID!$A$18:$A$29,0),MATCH(1,($U$2=GRID!$B$1:$U$1)*(КАЛЕНДАРЬ!F12=GRID!$B$3:$U$3),0))*(1-GRID!$L$45))</f>
        <v>194100</v>
      </c>
      <c r="S17" s="8" cm="1">
        <f t="array" ref="S17">IF($I$2="Каникулы вместе",INDEX(GRID!$B$4:$U$15,MATCH(S$7,GRID!$A$4:$A$15,0),MATCH(1,($U$2=GRID!$B$1:$U$1)*(КАЛЕНДАРЬ!F12=GRID!$B$3:$U$3),0)),
INDEX(GRID!$B$4:$U$15,MATCH(S$7,GRID!$A$4:$A$15,0),MATCH(1,($U$2=GRID!$B$1:$U$1)*(КАЛЕНДАРЬ!F12=GRID!$B$3:$U$3),0))*(1-GRID!$L$45))</f>
        <v>482600</v>
      </c>
      <c r="T17" s="8" cm="1">
        <f t="array" ref="T17">IF($I$2="Каникулы вместе",INDEX(GRID!$B$4:$U$15,MATCH(T$7,GRID!$A$4:$A$15,0),MATCH(1,($U$2=GRID!$B$1:$U$1)*(КАЛЕНДАРЬ!F12=GRID!$B$3:$U$3),0)),
INDEX(GRID!$B$4:$U$15,MATCH(T$7,GRID!$A$4:$A$15,0),MATCH(1,($U$2=GRID!$B$1:$U$1)*(КАЛЕНДАРЬ!F12=GRID!$B$3:$U$3),0))*(1-GRID!$L$45))</f>
        <v>586600</v>
      </c>
    </row>
    <row r="18" spans="1:20" hidden="1">
      <c r="A18" s="148" t="s">
        <v>12</v>
      </c>
      <c r="B18" s="149">
        <v>10</v>
      </c>
      <c r="C18" s="8" cm="1">
        <f t="array" ref="C18">IF($I$2="Каникулы вместе",INDEX(GRID!$B$4:$U$15,MATCH(C$7,GRID!$A$4:$A$15,0),MATCH(1,($U$2=GRID!$B$1:$U$1)*(КАЛЕНДАРЬ!F13=GRID!$B$3:$U$3),0)),
INDEX(GRID!$B$4:$U$15,MATCH(C$7,GRID!$A$4:$A$15,0),MATCH(1,($U$2=GRID!$B$1:$U$1)*(КАЛЕНДАРЬ!F13=GRID!$B$3:$U$3),0))*(1-GRID!$L$45))</f>
        <v>27500.000000000004</v>
      </c>
      <c r="D18" s="8" cm="1">
        <f t="array" ref="D18">IF($I$2="Каникулы вместе",INDEX(GRID!$B$18:$U$29,MATCH(C$7,GRID!$A$18:$A$29,0),MATCH(1,($U$2=GRID!$B$1:$U$1)*(КАЛЕНДАРЬ!F13=GRID!$B$3:$U$3),0)),
INDEX(GRID!$B$18:$U$29,MATCH(C$7,GRID!$A$18:$A$29,0),MATCH(1,($U$2=GRID!$B$1:$U$1)*(КАЛЕНДАРЬ!F13=GRID!$B$3:$U$3),0))*(1-GRID!$L$45))</f>
        <v>32500.000000000004</v>
      </c>
      <c r="E18" s="8" cm="1">
        <f t="array" ref="E18">IF($I$2="Каникулы вместе",INDEX(GRID!$B$4:$U$15,MATCH(E$7,GRID!$A$4:$A$15,0),MATCH(1,($U$2=GRID!$B$1:$U$1)*(КАЛЕНДАРЬ!F13=GRID!$B$3:$U$3),0)),
INDEX(GRID!$B$4:$U$15,MATCH(E$7,GRID!$A$4:$A$15,0),MATCH(1,($U$2=GRID!$B$1:$U$1)*(КАЛЕНДАРЬ!F13=GRID!$B$3:$U$3),0))*(1-GRID!$L$45))</f>
        <v>33000</v>
      </c>
      <c r="F18" s="8" cm="1">
        <f t="array" ref="F18">IF($I$2="Каникулы вместе",INDEX(GRID!$B$18:$U$29,MATCH(E$7,GRID!$A$18:$A$29,0),MATCH(1,($U$2=GRID!$B$1:$U$1)*(КАЛЕНДАРЬ!F13=GRID!$B$3:$U$3),0)),
INDEX(GRID!$B$18:$U$29,MATCH(E$7,GRID!$A$18:$A$29,0),MATCH(1,($U$2=GRID!$B$1:$U$1)*(КАЛЕНДАРЬ!F13=GRID!$B$3:$U$3),0))*(1-GRID!$L$45))</f>
        <v>38000</v>
      </c>
      <c r="G18" s="8" cm="1">
        <f t="array" ref="G18">IF($I$2="Каникулы вместе",INDEX(GRID!$B$4:$U$15,MATCH(G$7,GRID!$A$4:$A$15,0),MATCH(1,($U$2=GRID!$B$1:$U$1)*(КАЛЕНДАРЬ!F13=GRID!$B$3:$U$3),0)),
INDEX(GRID!$B$4:$U$15,MATCH(G$7,GRID!$A$4:$A$15,0),MATCH(1,($U$2=GRID!$B$1:$U$1)*(КАЛЕНДАРЬ!F13=GRID!$B$3:$U$3),0))*(1-GRID!$L$45))</f>
        <v>39000</v>
      </c>
      <c r="H18" s="8" cm="1">
        <f t="array" ref="H18">IF($I$2="Каникулы вместе",INDEX(GRID!$B$18:$U$29,MATCH(G$7,GRID!$A$18:$A$29,0),MATCH(1,($U$2=GRID!$B$1:$U$1)*(КАЛЕНДАРЬ!F13=GRID!$B$3:$U$3),0)),
INDEX(GRID!$B$18:$U$29,MATCH(G$7,GRID!$A$18:$A$29,0),MATCH(1,($U$2=GRID!$B$1:$U$1)*(КАЛЕНДАРЬ!F13=GRID!$B$3:$U$3),0))*(1-GRID!$L$45))</f>
        <v>44000</v>
      </c>
      <c r="I18" s="8" cm="1">
        <f t="array" ref="I18">IF($I$2="Каникулы вместе",INDEX(GRID!$B$4:$U$15,MATCH(I$7,GRID!$A$4:$A$15,0),MATCH(1,($U$2=GRID!$B$1:$U$1)*(КАЛЕНДАРЬ!F13=GRID!$B$3:$U$3),0)),
INDEX(GRID!$B$4:$U$15,MATCH(I$7,GRID!$A$4:$A$15,0),MATCH(1,($U$2=GRID!$B$1:$U$1)*(КАЛЕНДАРЬ!F13=GRID!$B$3:$U$3),0))*(1-GRID!$L$45))</f>
        <v>43400</v>
      </c>
      <c r="J18" s="8" cm="1">
        <f t="array" ref="J18">IF($I$2="Каникулы вместе",INDEX(GRID!$B$18:$U$29,MATCH(I$7,GRID!$A$18:$A$29,0),MATCH(1,($U$2=GRID!$B$1:$U$1)*(КАЛЕНДАРЬ!F13=GRID!$B$3:$U$3),0)),
INDEX(GRID!$B$18:$U$29,MATCH(I$7,GRID!$A$18:$A$29,0),MATCH(1,($U$2=GRID!$B$1:$U$1)*(КАЛЕНДАРЬ!F13=GRID!$B$3:$U$3),0))*(1-GRID!$L$45))</f>
        <v>48400</v>
      </c>
      <c r="K18" s="8" cm="1">
        <f t="array" ref="K18">IF($I$2="Каникулы вместе",INDEX(GRID!$B$4:$U$15,MATCH(K$7,GRID!$A$4:$A$15,0),MATCH(1,($U$2=GRID!$B$1:$U$1)*(КАЛЕНДАРЬ!F13=GRID!$B$3:$U$3),0)),
INDEX(GRID!$B$4:$U$15,MATCH(K$7,GRID!$A$4:$A$15,0),MATCH(1,($U$2=GRID!$B$1:$U$1)*(КАЛЕНДАРЬ!F13=GRID!$B$3:$U$3),0))*(1-GRID!$L$45))</f>
        <v>49000</v>
      </c>
      <c r="L18" s="8" cm="1">
        <f t="array" ref="L18">IF($I$2="Каникулы вместе",INDEX(GRID!$B$18:$U$29,MATCH(K$7,GRID!$A$18:$A$29,0),MATCH(1,($U$2=GRID!$B$1:$U$1)*(КАЛЕНДАРЬ!F13=GRID!$B$3:$U$3),0)),
INDEX(GRID!$B$18:$U$29,MATCH(K$7,GRID!$A$18:$A$29,0),MATCH(1,($U$2=GRID!$B$1:$U$1)*(КАЛЕНДАРЬ!F13=GRID!$B$3:$U$3),0))*(1-GRID!$L$45))</f>
        <v>54000</v>
      </c>
      <c r="M18" s="8" cm="1">
        <f t="array" ref="M18">IF($I$2="Каникулы вместе",INDEX(GRID!$B$4:$U$15,MATCH(M$7,GRID!$A$4:$A$15,0),MATCH(1,($U$2=GRID!$B$1:$U$1)*(КАЛЕНДАРЬ!F13=GRID!$B$3:$U$3),0)),
INDEX(GRID!$B$4:$U$15,MATCH(M$7,GRID!$A$4:$A$15,0),MATCH(1,($U$2=GRID!$B$1:$U$1)*(КАЛЕНДАРЬ!F13=GRID!$B$3:$U$3),0))*(1-GRID!$L$45))</f>
        <v>69500</v>
      </c>
      <c r="N18" s="8" cm="1">
        <f t="array" ref="N18">IF($I$2="Каникулы вместе",INDEX(GRID!$B$18:$U$29,MATCH(M$7,GRID!$A$18:$A$29,0),MATCH(1,($U$2=GRID!$B$1:$U$1)*(КАЛЕНДАРЬ!F13=GRID!$B$3:$U$3),0)),
INDEX(GRID!$B$18:$U$29,MATCH(M$7,GRID!$A$18:$A$29,0),MATCH(1,($U$2=GRID!$B$1:$U$1)*(КАЛЕНДАРЬ!F13=GRID!$B$3:$U$3),0))*(1-GRID!$L$45))</f>
        <v>74500</v>
      </c>
      <c r="O18" s="8" cm="1">
        <f t="array" ref="O18">IF($I$2="Каникулы вместе",INDEX(GRID!$B$4:$U$15,MATCH(O$7,GRID!$A$4:$A$15,0),MATCH(1,($U$2=GRID!$B$1:$U$1)*(КАЛЕНДАРЬ!F13=GRID!$B$3:$U$3),0)),
INDEX(GRID!$B$4:$U$15,MATCH(O$7,GRID!$A$4:$A$15,0),MATCH(1,($U$2=GRID!$B$1:$U$1)*(КАЛЕНДАРЬ!F13=GRID!$B$3:$U$3),0))*(1-GRID!$L$45))</f>
        <v>103200</v>
      </c>
      <c r="P18" s="8" cm="1">
        <f t="array" ref="P18">IF($I$2="Каникулы вместе",INDEX(GRID!$B$4:$U$15,MATCH(P$7,GRID!$A$4:$A$15,0),MATCH(1,($U$2=GRID!$B$1:$U$1)*(КАЛЕНДАРЬ!F13=GRID!$B$3:$U$3),0)),
INDEX(GRID!$B$4:$U$15,MATCH(P$7,GRID!$A$4:$A$15,0),MATCH(1,($U$2=GRID!$B$1:$U$1)*(КАЛЕНДАРЬ!F13=GRID!$B$3:$U$3),0))*(1-GRID!$L$45))</f>
        <v>145400</v>
      </c>
      <c r="Q18" s="8" cm="1">
        <f t="array" ref="Q18">IF($I$2="Каникулы вместе",INDEX(GRID!$B$4:$U$15,MATCH(Q$7,GRID!$A$4:$A$15,0),MATCH(1,($U$2=GRID!$B$1:$U$1)*(КАЛЕНДАРЬ!F13=GRID!$B$3:$U$3),0)),
INDEX(GRID!$B$4:$U$15,MATCH(Q$7,GRID!$A$4:$A$15,0),MATCH(1,($U$2=GRID!$B$1:$U$1)*(КАЛЕНДАРЬ!F13=GRID!$B$3:$U$3),0))*(1-GRID!$L$45))</f>
        <v>170900</v>
      </c>
      <c r="R18" s="8" cm="1">
        <f t="array" ref="R18">IF($I$2="Каникулы вместе",INDEX(GRID!$B$18:$U$29,MATCH(R$7,GRID!$A$18:$A$29,0),MATCH(1,($U$2=GRID!$B$1:$U$1)*(КАЛЕНДАРЬ!F13=GRID!$B$3:$U$3),0)),
INDEX(GRID!$B$18:$U$29,MATCH(R$7,GRID!$A$18:$A$29,0),MATCH(1,($U$2=GRID!$B$1:$U$1)*(КАЛЕНДАРЬ!F13=GRID!$B$3:$U$3),0))*(1-GRID!$L$45))</f>
        <v>194100</v>
      </c>
      <c r="S18" s="8" cm="1">
        <f t="array" ref="S18">IF($I$2="Каникулы вместе",INDEX(GRID!$B$4:$U$15,MATCH(S$7,GRID!$A$4:$A$15,0),MATCH(1,($U$2=GRID!$B$1:$U$1)*(КАЛЕНДАРЬ!F13=GRID!$B$3:$U$3),0)),
INDEX(GRID!$B$4:$U$15,MATCH(S$7,GRID!$A$4:$A$15,0),MATCH(1,($U$2=GRID!$B$1:$U$1)*(КАЛЕНДАРЬ!F13=GRID!$B$3:$U$3),0))*(1-GRID!$L$45))</f>
        <v>482600</v>
      </c>
      <c r="T18" s="8" cm="1">
        <f t="array" ref="T18">IF($I$2="Каникулы вместе",INDEX(GRID!$B$4:$U$15,MATCH(T$7,GRID!$A$4:$A$15,0),MATCH(1,($U$2=GRID!$B$1:$U$1)*(КАЛЕНДАРЬ!F13=GRID!$B$3:$U$3),0)),
INDEX(GRID!$B$4:$U$15,MATCH(T$7,GRID!$A$4:$A$15,0),MATCH(1,($U$2=GRID!$B$1:$U$1)*(КАЛЕНДАРЬ!F13=GRID!$B$3:$U$3),0))*(1-GRID!$L$45))</f>
        <v>586600</v>
      </c>
    </row>
    <row r="19" spans="1:20" hidden="1">
      <c r="A19" s="148" t="s">
        <v>13</v>
      </c>
      <c r="B19" s="149">
        <v>11</v>
      </c>
      <c r="C19" s="8" cm="1">
        <f t="array" ref="C19">IF($I$2="Каникулы вместе",INDEX(GRID!$B$4:$U$15,MATCH(C$7,GRID!$A$4:$A$15,0),MATCH(1,($U$2=GRID!$B$1:$U$1)*(КАЛЕНДАРЬ!F14=GRID!$B$3:$U$3),0)),
INDEX(GRID!$B$4:$U$15,MATCH(C$7,GRID!$A$4:$A$15,0),MATCH(1,($U$2=GRID!$B$1:$U$1)*(КАЛЕНДАРЬ!F14=GRID!$B$3:$U$3),0))*(1-GRID!$L$45))</f>
        <v>27500.000000000004</v>
      </c>
      <c r="D19" s="8" cm="1">
        <f t="array" ref="D19">IF($I$2="Каникулы вместе",INDEX(GRID!$B$18:$U$29,MATCH(C$7,GRID!$A$18:$A$29,0),MATCH(1,($U$2=GRID!$B$1:$U$1)*(КАЛЕНДАРЬ!F14=GRID!$B$3:$U$3),0)),
INDEX(GRID!$B$18:$U$29,MATCH(C$7,GRID!$A$18:$A$29,0),MATCH(1,($U$2=GRID!$B$1:$U$1)*(КАЛЕНДАРЬ!F14=GRID!$B$3:$U$3),0))*(1-GRID!$L$45))</f>
        <v>32500.000000000004</v>
      </c>
      <c r="E19" s="8" cm="1">
        <f t="array" ref="E19">IF($I$2="Каникулы вместе",INDEX(GRID!$B$4:$U$15,MATCH(E$7,GRID!$A$4:$A$15,0),MATCH(1,($U$2=GRID!$B$1:$U$1)*(КАЛЕНДАРЬ!F14=GRID!$B$3:$U$3),0)),
INDEX(GRID!$B$4:$U$15,MATCH(E$7,GRID!$A$4:$A$15,0),MATCH(1,($U$2=GRID!$B$1:$U$1)*(КАЛЕНДАРЬ!F14=GRID!$B$3:$U$3),0))*(1-GRID!$L$45))</f>
        <v>33000</v>
      </c>
      <c r="F19" s="8" cm="1">
        <f t="array" ref="F19">IF($I$2="Каникулы вместе",INDEX(GRID!$B$18:$U$29,MATCH(E$7,GRID!$A$18:$A$29,0),MATCH(1,($U$2=GRID!$B$1:$U$1)*(КАЛЕНДАРЬ!F14=GRID!$B$3:$U$3),0)),
INDEX(GRID!$B$18:$U$29,MATCH(E$7,GRID!$A$18:$A$29,0),MATCH(1,($U$2=GRID!$B$1:$U$1)*(КАЛЕНДАРЬ!F14=GRID!$B$3:$U$3),0))*(1-GRID!$L$45))</f>
        <v>38000</v>
      </c>
      <c r="G19" s="8" cm="1">
        <f t="array" ref="G19">IF($I$2="Каникулы вместе",INDEX(GRID!$B$4:$U$15,MATCH(G$7,GRID!$A$4:$A$15,0),MATCH(1,($U$2=GRID!$B$1:$U$1)*(КАЛЕНДАРЬ!F14=GRID!$B$3:$U$3),0)),
INDEX(GRID!$B$4:$U$15,MATCH(G$7,GRID!$A$4:$A$15,0),MATCH(1,($U$2=GRID!$B$1:$U$1)*(КАЛЕНДАРЬ!F14=GRID!$B$3:$U$3),0))*(1-GRID!$L$45))</f>
        <v>39000</v>
      </c>
      <c r="H19" s="8" cm="1">
        <f t="array" ref="H19">IF($I$2="Каникулы вместе",INDEX(GRID!$B$18:$U$29,MATCH(G$7,GRID!$A$18:$A$29,0),MATCH(1,($U$2=GRID!$B$1:$U$1)*(КАЛЕНДАРЬ!F14=GRID!$B$3:$U$3),0)),
INDEX(GRID!$B$18:$U$29,MATCH(G$7,GRID!$A$18:$A$29,0),MATCH(1,($U$2=GRID!$B$1:$U$1)*(КАЛЕНДАРЬ!F14=GRID!$B$3:$U$3),0))*(1-GRID!$L$45))</f>
        <v>44000</v>
      </c>
      <c r="I19" s="8" cm="1">
        <f t="array" ref="I19">IF($I$2="Каникулы вместе",INDEX(GRID!$B$4:$U$15,MATCH(I$7,GRID!$A$4:$A$15,0),MATCH(1,($U$2=GRID!$B$1:$U$1)*(КАЛЕНДАРЬ!F14=GRID!$B$3:$U$3),0)),
INDEX(GRID!$B$4:$U$15,MATCH(I$7,GRID!$A$4:$A$15,0),MATCH(1,($U$2=GRID!$B$1:$U$1)*(КАЛЕНДАРЬ!F14=GRID!$B$3:$U$3),0))*(1-GRID!$L$45))</f>
        <v>43400</v>
      </c>
      <c r="J19" s="8" cm="1">
        <f t="array" ref="J19">IF($I$2="Каникулы вместе",INDEX(GRID!$B$18:$U$29,MATCH(I$7,GRID!$A$18:$A$29,0),MATCH(1,($U$2=GRID!$B$1:$U$1)*(КАЛЕНДАРЬ!F14=GRID!$B$3:$U$3),0)),
INDEX(GRID!$B$18:$U$29,MATCH(I$7,GRID!$A$18:$A$29,0),MATCH(1,($U$2=GRID!$B$1:$U$1)*(КАЛЕНДАРЬ!F14=GRID!$B$3:$U$3),0))*(1-GRID!$L$45))</f>
        <v>48400</v>
      </c>
      <c r="K19" s="8" cm="1">
        <f t="array" ref="K19">IF($I$2="Каникулы вместе",INDEX(GRID!$B$4:$U$15,MATCH(K$7,GRID!$A$4:$A$15,0),MATCH(1,($U$2=GRID!$B$1:$U$1)*(КАЛЕНДАРЬ!F14=GRID!$B$3:$U$3),0)),
INDEX(GRID!$B$4:$U$15,MATCH(K$7,GRID!$A$4:$A$15,0),MATCH(1,($U$2=GRID!$B$1:$U$1)*(КАЛЕНДАРЬ!F14=GRID!$B$3:$U$3),0))*(1-GRID!$L$45))</f>
        <v>49000</v>
      </c>
      <c r="L19" s="8" cm="1">
        <f t="array" ref="L19">IF($I$2="Каникулы вместе",INDEX(GRID!$B$18:$U$29,MATCH(K$7,GRID!$A$18:$A$29,0),MATCH(1,($U$2=GRID!$B$1:$U$1)*(КАЛЕНДАРЬ!F14=GRID!$B$3:$U$3),0)),
INDEX(GRID!$B$18:$U$29,MATCH(K$7,GRID!$A$18:$A$29,0),MATCH(1,($U$2=GRID!$B$1:$U$1)*(КАЛЕНДАРЬ!F14=GRID!$B$3:$U$3),0))*(1-GRID!$L$45))</f>
        <v>54000</v>
      </c>
      <c r="M19" s="8" cm="1">
        <f t="array" ref="M19">IF($I$2="Каникулы вместе",INDEX(GRID!$B$4:$U$15,MATCH(M$7,GRID!$A$4:$A$15,0),MATCH(1,($U$2=GRID!$B$1:$U$1)*(КАЛЕНДАРЬ!F14=GRID!$B$3:$U$3),0)),
INDEX(GRID!$B$4:$U$15,MATCH(M$7,GRID!$A$4:$A$15,0),MATCH(1,($U$2=GRID!$B$1:$U$1)*(КАЛЕНДАРЬ!F14=GRID!$B$3:$U$3),0))*(1-GRID!$L$45))</f>
        <v>69500</v>
      </c>
      <c r="N19" s="8" cm="1">
        <f t="array" ref="N19">IF($I$2="Каникулы вместе",INDEX(GRID!$B$18:$U$29,MATCH(M$7,GRID!$A$18:$A$29,0),MATCH(1,($U$2=GRID!$B$1:$U$1)*(КАЛЕНДАРЬ!F14=GRID!$B$3:$U$3),0)),
INDEX(GRID!$B$18:$U$29,MATCH(M$7,GRID!$A$18:$A$29,0),MATCH(1,($U$2=GRID!$B$1:$U$1)*(КАЛЕНДАРЬ!F14=GRID!$B$3:$U$3),0))*(1-GRID!$L$45))</f>
        <v>74500</v>
      </c>
      <c r="O19" s="8" cm="1">
        <f t="array" ref="O19">IF($I$2="Каникулы вместе",INDEX(GRID!$B$4:$U$15,MATCH(O$7,GRID!$A$4:$A$15,0),MATCH(1,($U$2=GRID!$B$1:$U$1)*(КАЛЕНДАРЬ!F14=GRID!$B$3:$U$3),0)),
INDEX(GRID!$B$4:$U$15,MATCH(O$7,GRID!$A$4:$A$15,0),MATCH(1,($U$2=GRID!$B$1:$U$1)*(КАЛЕНДАРЬ!F14=GRID!$B$3:$U$3),0))*(1-GRID!$L$45))</f>
        <v>103200</v>
      </c>
      <c r="P19" s="8" cm="1">
        <f t="array" ref="P19">IF($I$2="Каникулы вместе",INDEX(GRID!$B$4:$U$15,MATCH(P$7,GRID!$A$4:$A$15,0),MATCH(1,($U$2=GRID!$B$1:$U$1)*(КАЛЕНДАРЬ!F14=GRID!$B$3:$U$3),0)),
INDEX(GRID!$B$4:$U$15,MATCH(P$7,GRID!$A$4:$A$15,0),MATCH(1,($U$2=GRID!$B$1:$U$1)*(КАЛЕНДАРЬ!F14=GRID!$B$3:$U$3),0))*(1-GRID!$L$45))</f>
        <v>145400</v>
      </c>
      <c r="Q19" s="8" cm="1">
        <f t="array" ref="Q19">IF($I$2="Каникулы вместе",INDEX(GRID!$B$4:$U$15,MATCH(Q$7,GRID!$A$4:$A$15,0),MATCH(1,($U$2=GRID!$B$1:$U$1)*(КАЛЕНДАРЬ!F14=GRID!$B$3:$U$3),0)),
INDEX(GRID!$B$4:$U$15,MATCH(Q$7,GRID!$A$4:$A$15,0),MATCH(1,($U$2=GRID!$B$1:$U$1)*(КАЛЕНДАРЬ!F14=GRID!$B$3:$U$3),0))*(1-GRID!$L$45))</f>
        <v>170900</v>
      </c>
      <c r="R19" s="8" cm="1">
        <f t="array" ref="R19">IF($I$2="Каникулы вместе",INDEX(GRID!$B$18:$U$29,MATCH(R$7,GRID!$A$18:$A$29,0),MATCH(1,($U$2=GRID!$B$1:$U$1)*(КАЛЕНДАРЬ!F14=GRID!$B$3:$U$3),0)),
INDEX(GRID!$B$18:$U$29,MATCH(R$7,GRID!$A$18:$A$29,0),MATCH(1,($U$2=GRID!$B$1:$U$1)*(КАЛЕНДАРЬ!F14=GRID!$B$3:$U$3),0))*(1-GRID!$L$45))</f>
        <v>194100</v>
      </c>
      <c r="S19" s="8" cm="1">
        <f t="array" ref="S19">IF($I$2="Каникулы вместе",INDEX(GRID!$B$4:$U$15,MATCH(S$7,GRID!$A$4:$A$15,0),MATCH(1,($U$2=GRID!$B$1:$U$1)*(КАЛЕНДАРЬ!F14=GRID!$B$3:$U$3),0)),
INDEX(GRID!$B$4:$U$15,MATCH(S$7,GRID!$A$4:$A$15,0),MATCH(1,($U$2=GRID!$B$1:$U$1)*(КАЛЕНДАРЬ!F14=GRID!$B$3:$U$3),0))*(1-GRID!$L$45))</f>
        <v>482600</v>
      </c>
      <c r="T19" s="8" cm="1">
        <f t="array" ref="T19">IF($I$2="Каникулы вместе",INDEX(GRID!$B$4:$U$15,MATCH(T$7,GRID!$A$4:$A$15,0),MATCH(1,($U$2=GRID!$B$1:$U$1)*(КАЛЕНДАРЬ!F14=GRID!$B$3:$U$3),0)),
INDEX(GRID!$B$4:$U$15,MATCH(T$7,GRID!$A$4:$A$15,0),MATCH(1,($U$2=GRID!$B$1:$U$1)*(КАЛЕНДАРЬ!F14=GRID!$B$3:$U$3),0))*(1-GRID!$L$45))</f>
        <v>586600</v>
      </c>
    </row>
    <row r="20" spans="1:20" hidden="1">
      <c r="A20" s="148" t="s">
        <v>14</v>
      </c>
      <c r="B20" s="149">
        <v>12</v>
      </c>
      <c r="C20" s="8" cm="1">
        <f t="array" ref="C20">IF($I$2="Каникулы вместе",INDEX(GRID!$B$4:$U$15,MATCH(C$7,GRID!$A$4:$A$15,0),MATCH(1,($U$2=GRID!$B$1:$U$1)*(КАЛЕНДАРЬ!F15=GRID!$B$3:$U$3),0)),
INDEX(GRID!$B$4:$U$15,MATCH(C$7,GRID!$A$4:$A$15,0),MATCH(1,($U$2=GRID!$B$1:$U$1)*(КАЛЕНДАРЬ!F15=GRID!$B$3:$U$3),0))*(1-GRID!$L$45))</f>
        <v>27500.000000000004</v>
      </c>
      <c r="D20" s="8" cm="1">
        <f t="array" ref="D20">IF($I$2="Каникулы вместе",INDEX(GRID!$B$18:$U$29,MATCH(C$7,GRID!$A$18:$A$29,0),MATCH(1,($U$2=GRID!$B$1:$U$1)*(КАЛЕНДАРЬ!F15=GRID!$B$3:$U$3),0)),
INDEX(GRID!$B$18:$U$29,MATCH(C$7,GRID!$A$18:$A$29,0),MATCH(1,($U$2=GRID!$B$1:$U$1)*(КАЛЕНДАРЬ!F15=GRID!$B$3:$U$3),0))*(1-GRID!$L$45))</f>
        <v>32500.000000000004</v>
      </c>
      <c r="E20" s="8" cm="1">
        <f t="array" ref="E20">IF($I$2="Каникулы вместе",INDEX(GRID!$B$4:$U$15,MATCH(E$7,GRID!$A$4:$A$15,0),MATCH(1,($U$2=GRID!$B$1:$U$1)*(КАЛЕНДАРЬ!F15=GRID!$B$3:$U$3),0)),
INDEX(GRID!$B$4:$U$15,MATCH(E$7,GRID!$A$4:$A$15,0),MATCH(1,($U$2=GRID!$B$1:$U$1)*(КАЛЕНДАРЬ!F15=GRID!$B$3:$U$3),0))*(1-GRID!$L$45))</f>
        <v>33000</v>
      </c>
      <c r="F20" s="8" cm="1">
        <f t="array" ref="F20">IF($I$2="Каникулы вместе",INDEX(GRID!$B$18:$U$29,MATCH(E$7,GRID!$A$18:$A$29,0),MATCH(1,($U$2=GRID!$B$1:$U$1)*(КАЛЕНДАРЬ!F15=GRID!$B$3:$U$3),0)),
INDEX(GRID!$B$18:$U$29,MATCH(E$7,GRID!$A$18:$A$29,0),MATCH(1,($U$2=GRID!$B$1:$U$1)*(КАЛЕНДАРЬ!F15=GRID!$B$3:$U$3),0))*(1-GRID!$L$45))</f>
        <v>38000</v>
      </c>
      <c r="G20" s="8" cm="1">
        <f t="array" ref="G20">IF($I$2="Каникулы вместе",INDEX(GRID!$B$4:$U$15,MATCH(G$7,GRID!$A$4:$A$15,0),MATCH(1,($U$2=GRID!$B$1:$U$1)*(КАЛЕНДАРЬ!F15=GRID!$B$3:$U$3),0)),
INDEX(GRID!$B$4:$U$15,MATCH(G$7,GRID!$A$4:$A$15,0),MATCH(1,($U$2=GRID!$B$1:$U$1)*(КАЛЕНДАРЬ!F15=GRID!$B$3:$U$3),0))*(1-GRID!$L$45))</f>
        <v>39000</v>
      </c>
      <c r="H20" s="8" cm="1">
        <f t="array" ref="H20">IF($I$2="Каникулы вместе",INDEX(GRID!$B$18:$U$29,MATCH(G$7,GRID!$A$18:$A$29,0),MATCH(1,($U$2=GRID!$B$1:$U$1)*(КАЛЕНДАРЬ!F15=GRID!$B$3:$U$3),0)),
INDEX(GRID!$B$18:$U$29,MATCH(G$7,GRID!$A$18:$A$29,0),MATCH(1,($U$2=GRID!$B$1:$U$1)*(КАЛЕНДАРЬ!F15=GRID!$B$3:$U$3),0))*(1-GRID!$L$45))</f>
        <v>44000</v>
      </c>
      <c r="I20" s="8" cm="1">
        <f t="array" ref="I20">IF($I$2="Каникулы вместе",INDEX(GRID!$B$4:$U$15,MATCH(I$7,GRID!$A$4:$A$15,0),MATCH(1,($U$2=GRID!$B$1:$U$1)*(КАЛЕНДАРЬ!F15=GRID!$B$3:$U$3),0)),
INDEX(GRID!$B$4:$U$15,MATCH(I$7,GRID!$A$4:$A$15,0),MATCH(1,($U$2=GRID!$B$1:$U$1)*(КАЛЕНДАРЬ!F15=GRID!$B$3:$U$3),0))*(1-GRID!$L$45))</f>
        <v>43400</v>
      </c>
      <c r="J20" s="8" cm="1">
        <f t="array" ref="J20">IF($I$2="Каникулы вместе",INDEX(GRID!$B$18:$U$29,MATCH(I$7,GRID!$A$18:$A$29,0),MATCH(1,($U$2=GRID!$B$1:$U$1)*(КАЛЕНДАРЬ!F15=GRID!$B$3:$U$3),0)),
INDEX(GRID!$B$18:$U$29,MATCH(I$7,GRID!$A$18:$A$29,0),MATCH(1,($U$2=GRID!$B$1:$U$1)*(КАЛЕНДАРЬ!F15=GRID!$B$3:$U$3),0))*(1-GRID!$L$45))</f>
        <v>48400</v>
      </c>
      <c r="K20" s="8" cm="1">
        <f t="array" ref="K20">IF($I$2="Каникулы вместе",INDEX(GRID!$B$4:$U$15,MATCH(K$7,GRID!$A$4:$A$15,0),MATCH(1,($U$2=GRID!$B$1:$U$1)*(КАЛЕНДАРЬ!F15=GRID!$B$3:$U$3),0)),
INDEX(GRID!$B$4:$U$15,MATCH(K$7,GRID!$A$4:$A$15,0),MATCH(1,($U$2=GRID!$B$1:$U$1)*(КАЛЕНДАРЬ!F15=GRID!$B$3:$U$3),0))*(1-GRID!$L$45))</f>
        <v>49000</v>
      </c>
      <c r="L20" s="8" cm="1">
        <f t="array" ref="L20">IF($I$2="Каникулы вместе",INDEX(GRID!$B$18:$U$29,MATCH(K$7,GRID!$A$18:$A$29,0),MATCH(1,($U$2=GRID!$B$1:$U$1)*(КАЛЕНДАРЬ!F15=GRID!$B$3:$U$3),0)),
INDEX(GRID!$B$18:$U$29,MATCH(K$7,GRID!$A$18:$A$29,0),MATCH(1,($U$2=GRID!$B$1:$U$1)*(КАЛЕНДАРЬ!F15=GRID!$B$3:$U$3),0))*(1-GRID!$L$45))</f>
        <v>54000</v>
      </c>
      <c r="M20" s="8" cm="1">
        <f t="array" ref="M20">IF($I$2="Каникулы вместе",INDEX(GRID!$B$4:$U$15,MATCH(M$7,GRID!$A$4:$A$15,0),MATCH(1,($U$2=GRID!$B$1:$U$1)*(КАЛЕНДАРЬ!F15=GRID!$B$3:$U$3),0)),
INDEX(GRID!$B$4:$U$15,MATCH(M$7,GRID!$A$4:$A$15,0),MATCH(1,($U$2=GRID!$B$1:$U$1)*(КАЛЕНДАРЬ!F15=GRID!$B$3:$U$3),0))*(1-GRID!$L$45))</f>
        <v>69500</v>
      </c>
      <c r="N20" s="8" cm="1">
        <f t="array" ref="N20">IF($I$2="Каникулы вместе",INDEX(GRID!$B$18:$U$29,MATCH(M$7,GRID!$A$18:$A$29,0),MATCH(1,($U$2=GRID!$B$1:$U$1)*(КАЛЕНДАРЬ!F15=GRID!$B$3:$U$3),0)),
INDEX(GRID!$B$18:$U$29,MATCH(M$7,GRID!$A$18:$A$29,0),MATCH(1,($U$2=GRID!$B$1:$U$1)*(КАЛЕНДАРЬ!F15=GRID!$B$3:$U$3),0))*(1-GRID!$L$45))</f>
        <v>74500</v>
      </c>
      <c r="O20" s="8" cm="1">
        <f t="array" ref="O20">IF($I$2="Каникулы вместе",INDEX(GRID!$B$4:$U$15,MATCH(O$7,GRID!$A$4:$A$15,0),MATCH(1,($U$2=GRID!$B$1:$U$1)*(КАЛЕНДАРЬ!F15=GRID!$B$3:$U$3),0)),
INDEX(GRID!$B$4:$U$15,MATCH(O$7,GRID!$A$4:$A$15,0),MATCH(1,($U$2=GRID!$B$1:$U$1)*(КАЛЕНДАРЬ!F15=GRID!$B$3:$U$3),0))*(1-GRID!$L$45))</f>
        <v>103200</v>
      </c>
      <c r="P20" s="8" cm="1">
        <f t="array" ref="P20">IF($I$2="Каникулы вместе",INDEX(GRID!$B$4:$U$15,MATCH(P$7,GRID!$A$4:$A$15,0),MATCH(1,($U$2=GRID!$B$1:$U$1)*(КАЛЕНДАРЬ!F15=GRID!$B$3:$U$3),0)),
INDEX(GRID!$B$4:$U$15,MATCH(P$7,GRID!$A$4:$A$15,0),MATCH(1,($U$2=GRID!$B$1:$U$1)*(КАЛЕНДАРЬ!F15=GRID!$B$3:$U$3),0))*(1-GRID!$L$45))</f>
        <v>145400</v>
      </c>
      <c r="Q20" s="8" cm="1">
        <f t="array" ref="Q20">IF($I$2="Каникулы вместе",INDEX(GRID!$B$4:$U$15,MATCH(Q$7,GRID!$A$4:$A$15,0),MATCH(1,($U$2=GRID!$B$1:$U$1)*(КАЛЕНДАРЬ!F15=GRID!$B$3:$U$3),0)),
INDEX(GRID!$B$4:$U$15,MATCH(Q$7,GRID!$A$4:$A$15,0),MATCH(1,($U$2=GRID!$B$1:$U$1)*(КАЛЕНДАРЬ!F15=GRID!$B$3:$U$3),0))*(1-GRID!$L$45))</f>
        <v>170900</v>
      </c>
      <c r="R20" s="8" cm="1">
        <f t="array" ref="R20">IF($I$2="Каникулы вместе",INDEX(GRID!$B$18:$U$29,MATCH(R$7,GRID!$A$18:$A$29,0),MATCH(1,($U$2=GRID!$B$1:$U$1)*(КАЛЕНДАРЬ!F15=GRID!$B$3:$U$3),0)),
INDEX(GRID!$B$18:$U$29,MATCH(R$7,GRID!$A$18:$A$29,0),MATCH(1,($U$2=GRID!$B$1:$U$1)*(КАЛЕНДАРЬ!F15=GRID!$B$3:$U$3),0))*(1-GRID!$L$45))</f>
        <v>194100</v>
      </c>
      <c r="S20" s="8" cm="1">
        <f t="array" ref="S20">IF($I$2="Каникулы вместе",INDEX(GRID!$B$4:$U$15,MATCH(S$7,GRID!$A$4:$A$15,0),MATCH(1,($U$2=GRID!$B$1:$U$1)*(КАЛЕНДАРЬ!F15=GRID!$B$3:$U$3),0)),
INDEX(GRID!$B$4:$U$15,MATCH(S$7,GRID!$A$4:$A$15,0),MATCH(1,($U$2=GRID!$B$1:$U$1)*(КАЛЕНДАРЬ!F15=GRID!$B$3:$U$3),0))*(1-GRID!$L$45))</f>
        <v>482600</v>
      </c>
      <c r="T20" s="8" cm="1">
        <f t="array" ref="T20">IF($I$2="Каникулы вместе",INDEX(GRID!$B$4:$U$15,MATCH(T$7,GRID!$A$4:$A$15,0),MATCH(1,($U$2=GRID!$B$1:$U$1)*(КАЛЕНДАРЬ!F15=GRID!$B$3:$U$3),0)),
INDEX(GRID!$B$4:$U$15,MATCH(T$7,GRID!$A$4:$A$15,0),MATCH(1,($U$2=GRID!$B$1:$U$1)*(КАЛЕНДАРЬ!F15=GRID!$B$3:$U$3),0))*(1-GRID!$L$45))</f>
        <v>586600</v>
      </c>
    </row>
    <row r="21" spans="1:20" hidden="1">
      <c r="A21" s="148" t="s">
        <v>15</v>
      </c>
      <c r="B21" s="149">
        <v>13</v>
      </c>
      <c r="C21" s="8" cm="1">
        <f t="array" ref="C21">IF($I$2="Каникулы вместе",INDEX(GRID!$B$4:$U$15,MATCH(C$7,GRID!$A$4:$A$15,0),MATCH(1,($U$2=GRID!$B$1:$U$1)*(КАЛЕНДАРЬ!F16=GRID!$B$3:$U$3),0)),
INDEX(GRID!$B$4:$U$15,MATCH(C$7,GRID!$A$4:$A$15,0),MATCH(1,($U$2=GRID!$B$1:$U$1)*(КАЛЕНДАРЬ!F16=GRID!$B$3:$U$3),0))*(1-GRID!$L$45))</f>
        <v>30200.000000000004</v>
      </c>
      <c r="D21" s="8" cm="1">
        <f t="array" ref="D21">IF($I$2="Каникулы вместе",INDEX(GRID!$B$18:$U$29,MATCH(C$7,GRID!$A$18:$A$29,0),MATCH(1,($U$2=GRID!$B$1:$U$1)*(КАЛЕНДАРЬ!F16=GRID!$B$3:$U$3),0)),
INDEX(GRID!$B$18:$U$29,MATCH(C$7,GRID!$A$18:$A$29,0),MATCH(1,($U$2=GRID!$B$1:$U$1)*(КАЛЕНДАРЬ!F16=GRID!$B$3:$U$3),0))*(1-GRID!$L$45))</f>
        <v>35200</v>
      </c>
      <c r="E21" s="8" cm="1">
        <f t="array" ref="E21">IF($I$2="Каникулы вместе",INDEX(GRID!$B$4:$U$15,MATCH(E$7,GRID!$A$4:$A$15,0),MATCH(1,($U$2=GRID!$B$1:$U$1)*(КАЛЕНДАРЬ!F16=GRID!$B$3:$U$3),0)),
INDEX(GRID!$B$4:$U$15,MATCH(E$7,GRID!$A$4:$A$15,0),MATCH(1,($U$2=GRID!$B$1:$U$1)*(КАЛЕНДАРЬ!F16=GRID!$B$3:$U$3),0))*(1-GRID!$L$45))</f>
        <v>36300</v>
      </c>
      <c r="F21" s="8" cm="1">
        <f t="array" ref="F21">IF($I$2="Каникулы вместе",INDEX(GRID!$B$18:$U$29,MATCH(E$7,GRID!$A$18:$A$29,0),MATCH(1,($U$2=GRID!$B$1:$U$1)*(КАЛЕНДАРЬ!F16=GRID!$B$3:$U$3),0)),
INDEX(GRID!$B$18:$U$29,MATCH(E$7,GRID!$A$18:$A$29,0),MATCH(1,($U$2=GRID!$B$1:$U$1)*(КАЛЕНДАРЬ!F16=GRID!$B$3:$U$3),0))*(1-GRID!$L$45))</f>
        <v>41300</v>
      </c>
      <c r="G21" s="8" cm="1">
        <f t="array" ref="G21">IF($I$2="Каникулы вместе",INDEX(GRID!$B$4:$U$15,MATCH(G$7,GRID!$A$4:$A$15,0),MATCH(1,($U$2=GRID!$B$1:$U$1)*(КАЛЕНДАРЬ!F16=GRID!$B$3:$U$3),0)),
INDEX(GRID!$B$4:$U$15,MATCH(G$7,GRID!$A$4:$A$15,0),MATCH(1,($U$2=GRID!$B$1:$U$1)*(КАЛЕНДАРЬ!F16=GRID!$B$3:$U$3),0))*(1-GRID!$L$45))</f>
        <v>42500</v>
      </c>
      <c r="H21" s="8" cm="1">
        <f t="array" ref="H21">IF($I$2="Каникулы вместе",INDEX(GRID!$B$18:$U$29,MATCH(G$7,GRID!$A$18:$A$29,0),MATCH(1,($U$2=GRID!$B$1:$U$1)*(КАЛЕНДАРЬ!F16=GRID!$B$3:$U$3),0)),
INDEX(GRID!$B$18:$U$29,MATCH(G$7,GRID!$A$18:$A$29,0),MATCH(1,($U$2=GRID!$B$1:$U$1)*(КАЛЕНДАРЬ!F16=GRID!$B$3:$U$3),0))*(1-GRID!$L$45))</f>
        <v>47500</v>
      </c>
      <c r="I21" s="8" cm="1">
        <f t="array" ref="I21">IF($I$2="Каникулы вместе",INDEX(GRID!$B$4:$U$15,MATCH(I$7,GRID!$A$4:$A$15,0),MATCH(1,($U$2=GRID!$B$1:$U$1)*(КАЛЕНДАРЬ!F16=GRID!$B$3:$U$3),0)),
INDEX(GRID!$B$4:$U$15,MATCH(I$7,GRID!$A$4:$A$15,0),MATCH(1,($U$2=GRID!$B$1:$U$1)*(КАЛЕНДАРЬ!F16=GRID!$B$3:$U$3),0))*(1-GRID!$L$45))</f>
        <v>47400</v>
      </c>
      <c r="J21" s="8" cm="1">
        <f t="array" ref="J21">IF($I$2="Каникулы вместе",INDEX(GRID!$B$18:$U$29,MATCH(I$7,GRID!$A$18:$A$29,0),MATCH(1,($U$2=GRID!$B$1:$U$1)*(КАЛЕНДАРЬ!F16=GRID!$B$3:$U$3),0)),
INDEX(GRID!$B$18:$U$29,MATCH(I$7,GRID!$A$18:$A$29,0),MATCH(1,($U$2=GRID!$B$1:$U$1)*(КАЛЕНДАРЬ!F16=GRID!$B$3:$U$3),0))*(1-GRID!$L$45))</f>
        <v>52400</v>
      </c>
      <c r="K21" s="8" cm="1">
        <f t="array" ref="K21">IF($I$2="Каникулы вместе",INDEX(GRID!$B$4:$U$15,MATCH(K$7,GRID!$A$4:$A$15,0),MATCH(1,($U$2=GRID!$B$1:$U$1)*(КАЛЕНДАРЬ!F16=GRID!$B$3:$U$3),0)),
INDEX(GRID!$B$4:$U$15,MATCH(K$7,GRID!$A$4:$A$15,0),MATCH(1,($U$2=GRID!$B$1:$U$1)*(КАЛЕНДАРЬ!F16=GRID!$B$3:$U$3),0))*(1-GRID!$L$45))</f>
        <v>53300</v>
      </c>
      <c r="L21" s="8" cm="1">
        <f t="array" ref="L21">IF($I$2="Каникулы вместе",INDEX(GRID!$B$18:$U$29,MATCH(K$7,GRID!$A$18:$A$29,0),MATCH(1,($U$2=GRID!$B$1:$U$1)*(КАЛЕНДАРЬ!F16=GRID!$B$3:$U$3),0)),
INDEX(GRID!$B$18:$U$29,MATCH(K$7,GRID!$A$18:$A$29,0),MATCH(1,($U$2=GRID!$B$1:$U$1)*(КАЛЕНДАРЬ!F16=GRID!$B$3:$U$3),0))*(1-GRID!$L$45))</f>
        <v>58300</v>
      </c>
      <c r="M21" s="8" cm="1">
        <f t="array" ref="M21">IF($I$2="Каникулы вместе",INDEX(GRID!$B$4:$U$15,MATCH(M$7,GRID!$A$4:$A$15,0),MATCH(1,($U$2=GRID!$B$1:$U$1)*(КАЛЕНДАРЬ!F16=GRID!$B$3:$U$3),0)),
INDEX(GRID!$B$4:$U$15,MATCH(M$7,GRID!$A$4:$A$15,0),MATCH(1,($U$2=GRID!$B$1:$U$1)*(КАЛЕНДАРЬ!F16=GRID!$B$3:$U$3),0))*(1-GRID!$L$45))</f>
        <v>74000</v>
      </c>
      <c r="N21" s="8" cm="1">
        <f t="array" ref="N21">IF($I$2="Каникулы вместе",INDEX(GRID!$B$18:$U$29,MATCH(M$7,GRID!$A$18:$A$29,0),MATCH(1,($U$2=GRID!$B$1:$U$1)*(КАЛЕНДАРЬ!F16=GRID!$B$3:$U$3),0)),
INDEX(GRID!$B$18:$U$29,MATCH(M$7,GRID!$A$18:$A$29,0),MATCH(1,($U$2=GRID!$B$1:$U$1)*(КАЛЕНДАРЬ!F16=GRID!$B$3:$U$3),0))*(1-GRID!$L$45))</f>
        <v>79000</v>
      </c>
      <c r="O21" s="8" cm="1">
        <f t="array" ref="O21">IF($I$2="Каникулы вместе",INDEX(GRID!$B$4:$U$15,MATCH(O$7,GRID!$A$4:$A$15,0),MATCH(1,($U$2=GRID!$B$1:$U$1)*(КАЛЕНДАРЬ!F16=GRID!$B$3:$U$3),0)),
INDEX(GRID!$B$4:$U$15,MATCH(O$7,GRID!$A$4:$A$15,0),MATCH(1,($U$2=GRID!$B$1:$U$1)*(КАЛЕНДАРЬ!F16=GRID!$B$3:$U$3),0))*(1-GRID!$L$45))</f>
        <v>108800</v>
      </c>
      <c r="P21" s="8" cm="1">
        <f t="array" ref="P21">IF($I$2="Каникулы вместе",INDEX(GRID!$B$4:$U$15,MATCH(P$7,GRID!$A$4:$A$15,0),MATCH(1,($U$2=GRID!$B$1:$U$1)*(КАЛЕНДАРЬ!F16=GRID!$B$3:$U$3),0)),
INDEX(GRID!$B$4:$U$15,MATCH(P$7,GRID!$A$4:$A$15,0),MATCH(1,($U$2=GRID!$B$1:$U$1)*(КАЛЕНДАРЬ!F16=GRID!$B$3:$U$3),0))*(1-GRID!$L$45))</f>
        <v>151400</v>
      </c>
      <c r="Q21" s="8" cm="1">
        <f t="array" ref="Q21">IF($I$2="Каникулы вместе",INDEX(GRID!$B$4:$U$15,MATCH(Q$7,GRID!$A$4:$A$15,0),MATCH(1,($U$2=GRID!$B$1:$U$1)*(КАЛЕНДАРЬ!F16=GRID!$B$3:$U$3),0)),
INDEX(GRID!$B$4:$U$15,MATCH(Q$7,GRID!$A$4:$A$15,0),MATCH(1,($U$2=GRID!$B$1:$U$1)*(КАЛЕНДАРЬ!F16=GRID!$B$3:$U$3),0))*(1-GRID!$L$45))</f>
        <v>177900</v>
      </c>
      <c r="R21" s="8" cm="1">
        <f t="array" ref="R21">IF($I$2="Каникулы вместе",INDEX(GRID!$B$18:$U$29,MATCH(R$7,GRID!$A$18:$A$29,0),MATCH(1,($U$2=GRID!$B$1:$U$1)*(КАЛЕНДАРЬ!F16=GRID!$B$3:$U$3),0)),
INDEX(GRID!$B$18:$U$29,MATCH(R$7,GRID!$A$18:$A$29,0),MATCH(1,($U$2=GRID!$B$1:$U$1)*(КАЛЕНДАРЬ!F16=GRID!$B$3:$U$3),0))*(1-GRID!$L$45))</f>
        <v>202400</v>
      </c>
      <c r="S21" s="8" cm="1">
        <f t="array" ref="S21">IF($I$2="Каникулы вместе",INDEX(GRID!$B$4:$U$15,MATCH(S$7,GRID!$A$4:$A$15,0),MATCH(1,($U$2=GRID!$B$1:$U$1)*(КАЛЕНДАРЬ!F16=GRID!$B$3:$U$3),0)),
INDEX(GRID!$B$4:$U$15,MATCH(S$7,GRID!$A$4:$A$15,0),MATCH(1,($U$2=GRID!$B$1:$U$1)*(КАЛЕНДАРЬ!F16=GRID!$B$3:$U$3),0))*(1-GRID!$L$45))</f>
        <v>507400</v>
      </c>
      <c r="T21" s="8" cm="1">
        <f t="array" ref="T21">IF($I$2="Каникулы вместе",INDEX(GRID!$B$4:$U$15,MATCH(T$7,GRID!$A$4:$A$15,0),MATCH(1,($U$2=GRID!$B$1:$U$1)*(КАЛЕНДАРЬ!F16=GRID!$B$3:$U$3),0)),
INDEX(GRID!$B$4:$U$15,MATCH(T$7,GRID!$A$4:$A$15,0),MATCH(1,($U$2=GRID!$B$1:$U$1)*(КАЛЕНДАРЬ!F16=GRID!$B$3:$U$3),0))*(1-GRID!$L$45))</f>
        <v>617900</v>
      </c>
    </row>
    <row r="22" spans="1:20" hidden="1">
      <c r="A22" s="148" t="s">
        <v>16</v>
      </c>
      <c r="B22" s="149">
        <v>14</v>
      </c>
      <c r="C22" s="8" cm="1">
        <f t="array" ref="C22">IF($I$2="Каникулы вместе",INDEX(GRID!$B$4:$U$15,MATCH(C$7,GRID!$A$4:$A$15,0),MATCH(1,($U$2=GRID!$B$1:$U$1)*(КАЛЕНДАРЬ!F17=GRID!$B$3:$U$3),0)),
INDEX(GRID!$B$4:$U$15,MATCH(C$7,GRID!$A$4:$A$15,0),MATCH(1,($U$2=GRID!$B$1:$U$1)*(КАЛЕНДАРЬ!F17=GRID!$B$3:$U$3),0))*(1-GRID!$L$45))</f>
        <v>30200.000000000004</v>
      </c>
      <c r="D22" s="8" cm="1">
        <f t="array" ref="D22">IF($I$2="Каникулы вместе",INDEX(GRID!$B$18:$U$29,MATCH(C$7,GRID!$A$18:$A$29,0),MATCH(1,($U$2=GRID!$B$1:$U$1)*(КАЛЕНДАРЬ!F17=GRID!$B$3:$U$3),0)),
INDEX(GRID!$B$18:$U$29,MATCH(C$7,GRID!$A$18:$A$29,0),MATCH(1,($U$2=GRID!$B$1:$U$1)*(КАЛЕНДАРЬ!F17=GRID!$B$3:$U$3),0))*(1-GRID!$L$45))</f>
        <v>35200</v>
      </c>
      <c r="E22" s="8" cm="1">
        <f t="array" ref="E22">IF($I$2="Каникулы вместе",INDEX(GRID!$B$4:$U$15,MATCH(E$7,GRID!$A$4:$A$15,0),MATCH(1,($U$2=GRID!$B$1:$U$1)*(КАЛЕНДАРЬ!F17=GRID!$B$3:$U$3),0)),
INDEX(GRID!$B$4:$U$15,MATCH(E$7,GRID!$A$4:$A$15,0),MATCH(1,($U$2=GRID!$B$1:$U$1)*(КАЛЕНДАРЬ!F17=GRID!$B$3:$U$3),0))*(1-GRID!$L$45))</f>
        <v>36300</v>
      </c>
      <c r="F22" s="8" cm="1">
        <f t="array" ref="F22">IF($I$2="Каникулы вместе",INDEX(GRID!$B$18:$U$29,MATCH(E$7,GRID!$A$18:$A$29,0),MATCH(1,($U$2=GRID!$B$1:$U$1)*(КАЛЕНДАРЬ!F17=GRID!$B$3:$U$3),0)),
INDEX(GRID!$B$18:$U$29,MATCH(E$7,GRID!$A$18:$A$29,0),MATCH(1,($U$2=GRID!$B$1:$U$1)*(КАЛЕНДАРЬ!F17=GRID!$B$3:$U$3),0))*(1-GRID!$L$45))</f>
        <v>41300</v>
      </c>
      <c r="G22" s="8" cm="1">
        <f t="array" ref="G22">IF($I$2="Каникулы вместе",INDEX(GRID!$B$4:$U$15,MATCH(G$7,GRID!$A$4:$A$15,0),MATCH(1,($U$2=GRID!$B$1:$U$1)*(КАЛЕНДАРЬ!F17=GRID!$B$3:$U$3),0)),
INDEX(GRID!$B$4:$U$15,MATCH(G$7,GRID!$A$4:$A$15,0),MATCH(1,($U$2=GRID!$B$1:$U$1)*(КАЛЕНДАРЬ!F17=GRID!$B$3:$U$3),0))*(1-GRID!$L$45))</f>
        <v>42500</v>
      </c>
      <c r="H22" s="8" cm="1">
        <f t="array" ref="H22">IF($I$2="Каникулы вместе",INDEX(GRID!$B$18:$U$29,MATCH(G$7,GRID!$A$18:$A$29,0),MATCH(1,($U$2=GRID!$B$1:$U$1)*(КАЛЕНДАРЬ!F17=GRID!$B$3:$U$3),0)),
INDEX(GRID!$B$18:$U$29,MATCH(G$7,GRID!$A$18:$A$29,0),MATCH(1,($U$2=GRID!$B$1:$U$1)*(КАЛЕНДАРЬ!F17=GRID!$B$3:$U$3),0))*(1-GRID!$L$45))</f>
        <v>47500</v>
      </c>
      <c r="I22" s="8" cm="1">
        <f t="array" ref="I22">IF($I$2="Каникулы вместе",INDEX(GRID!$B$4:$U$15,MATCH(I$7,GRID!$A$4:$A$15,0),MATCH(1,($U$2=GRID!$B$1:$U$1)*(КАЛЕНДАРЬ!F17=GRID!$B$3:$U$3),0)),
INDEX(GRID!$B$4:$U$15,MATCH(I$7,GRID!$A$4:$A$15,0),MATCH(1,($U$2=GRID!$B$1:$U$1)*(КАЛЕНДАРЬ!F17=GRID!$B$3:$U$3),0))*(1-GRID!$L$45))</f>
        <v>47400</v>
      </c>
      <c r="J22" s="8" cm="1">
        <f t="array" ref="J22">IF($I$2="Каникулы вместе",INDEX(GRID!$B$18:$U$29,MATCH(I$7,GRID!$A$18:$A$29,0),MATCH(1,($U$2=GRID!$B$1:$U$1)*(КАЛЕНДАРЬ!F17=GRID!$B$3:$U$3),0)),
INDEX(GRID!$B$18:$U$29,MATCH(I$7,GRID!$A$18:$A$29,0),MATCH(1,($U$2=GRID!$B$1:$U$1)*(КАЛЕНДАРЬ!F17=GRID!$B$3:$U$3),0))*(1-GRID!$L$45))</f>
        <v>52400</v>
      </c>
      <c r="K22" s="8" cm="1">
        <f t="array" ref="K22">IF($I$2="Каникулы вместе",INDEX(GRID!$B$4:$U$15,MATCH(K$7,GRID!$A$4:$A$15,0),MATCH(1,($U$2=GRID!$B$1:$U$1)*(КАЛЕНДАРЬ!F17=GRID!$B$3:$U$3),0)),
INDEX(GRID!$B$4:$U$15,MATCH(K$7,GRID!$A$4:$A$15,0),MATCH(1,($U$2=GRID!$B$1:$U$1)*(КАЛЕНДАРЬ!F17=GRID!$B$3:$U$3),0))*(1-GRID!$L$45))</f>
        <v>53300</v>
      </c>
      <c r="L22" s="8" cm="1">
        <f t="array" ref="L22">IF($I$2="Каникулы вместе",INDEX(GRID!$B$18:$U$29,MATCH(K$7,GRID!$A$18:$A$29,0),MATCH(1,($U$2=GRID!$B$1:$U$1)*(КАЛЕНДАРЬ!F17=GRID!$B$3:$U$3),0)),
INDEX(GRID!$B$18:$U$29,MATCH(K$7,GRID!$A$18:$A$29,0),MATCH(1,($U$2=GRID!$B$1:$U$1)*(КАЛЕНДАРЬ!F17=GRID!$B$3:$U$3),0))*(1-GRID!$L$45))</f>
        <v>58300</v>
      </c>
      <c r="M22" s="8" cm="1">
        <f t="array" ref="M22">IF($I$2="Каникулы вместе",INDEX(GRID!$B$4:$U$15,MATCH(M$7,GRID!$A$4:$A$15,0),MATCH(1,($U$2=GRID!$B$1:$U$1)*(КАЛЕНДАРЬ!F17=GRID!$B$3:$U$3),0)),
INDEX(GRID!$B$4:$U$15,MATCH(M$7,GRID!$A$4:$A$15,0),MATCH(1,($U$2=GRID!$B$1:$U$1)*(КАЛЕНДАРЬ!F17=GRID!$B$3:$U$3),0))*(1-GRID!$L$45))</f>
        <v>74000</v>
      </c>
      <c r="N22" s="8" cm="1">
        <f t="array" ref="N22">IF($I$2="Каникулы вместе",INDEX(GRID!$B$18:$U$29,MATCH(M$7,GRID!$A$18:$A$29,0),MATCH(1,($U$2=GRID!$B$1:$U$1)*(КАЛЕНДАРЬ!F17=GRID!$B$3:$U$3),0)),
INDEX(GRID!$B$18:$U$29,MATCH(M$7,GRID!$A$18:$A$29,0),MATCH(1,($U$2=GRID!$B$1:$U$1)*(КАЛЕНДАРЬ!F17=GRID!$B$3:$U$3),0))*(1-GRID!$L$45))</f>
        <v>79000</v>
      </c>
      <c r="O22" s="8" cm="1">
        <f t="array" ref="O22">IF($I$2="Каникулы вместе",INDEX(GRID!$B$4:$U$15,MATCH(O$7,GRID!$A$4:$A$15,0),MATCH(1,($U$2=GRID!$B$1:$U$1)*(КАЛЕНДАРЬ!F17=GRID!$B$3:$U$3),0)),
INDEX(GRID!$B$4:$U$15,MATCH(O$7,GRID!$A$4:$A$15,0),MATCH(1,($U$2=GRID!$B$1:$U$1)*(КАЛЕНДАРЬ!F17=GRID!$B$3:$U$3),0))*(1-GRID!$L$45))</f>
        <v>108800</v>
      </c>
      <c r="P22" s="8" cm="1">
        <f t="array" ref="P22">IF($I$2="Каникулы вместе",INDEX(GRID!$B$4:$U$15,MATCH(P$7,GRID!$A$4:$A$15,0),MATCH(1,($U$2=GRID!$B$1:$U$1)*(КАЛЕНДАРЬ!F17=GRID!$B$3:$U$3),0)),
INDEX(GRID!$B$4:$U$15,MATCH(P$7,GRID!$A$4:$A$15,0),MATCH(1,($U$2=GRID!$B$1:$U$1)*(КАЛЕНДАРЬ!F17=GRID!$B$3:$U$3),0))*(1-GRID!$L$45))</f>
        <v>151400</v>
      </c>
      <c r="Q22" s="8" cm="1">
        <f t="array" ref="Q22">IF($I$2="Каникулы вместе",INDEX(GRID!$B$4:$U$15,MATCH(Q$7,GRID!$A$4:$A$15,0),MATCH(1,($U$2=GRID!$B$1:$U$1)*(КАЛЕНДАРЬ!F17=GRID!$B$3:$U$3),0)),
INDEX(GRID!$B$4:$U$15,MATCH(Q$7,GRID!$A$4:$A$15,0),MATCH(1,($U$2=GRID!$B$1:$U$1)*(КАЛЕНДАРЬ!F17=GRID!$B$3:$U$3),0))*(1-GRID!$L$45))</f>
        <v>177900</v>
      </c>
      <c r="R22" s="8" cm="1">
        <f t="array" ref="R22">IF($I$2="Каникулы вместе",INDEX(GRID!$B$18:$U$29,MATCH(R$7,GRID!$A$18:$A$29,0),MATCH(1,($U$2=GRID!$B$1:$U$1)*(КАЛЕНДАРЬ!F17=GRID!$B$3:$U$3),0)),
INDEX(GRID!$B$18:$U$29,MATCH(R$7,GRID!$A$18:$A$29,0),MATCH(1,($U$2=GRID!$B$1:$U$1)*(КАЛЕНДАРЬ!F17=GRID!$B$3:$U$3),0))*(1-GRID!$L$45))</f>
        <v>202400</v>
      </c>
      <c r="S22" s="8" cm="1">
        <f t="array" ref="S22">IF($I$2="Каникулы вместе",INDEX(GRID!$B$4:$U$15,MATCH(S$7,GRID!$A$4:$A$15,0),MATCH(1,($U$2=GRID!$B$1:$U$1)*(КАЛЕНДАРЬ!F17=GRID!$B$3:$U$3),0)),
INDEX(GRID!$B$4:$U$15,MATCH(S$7,GRID!$A$4:$A$15,0),MATCH(1,($U$2=GRID!$B$1:$U$1)*(КАЛЕНДАРЬ!F17=GRID!$B$3:$U$3),0))*(1-GRID!$L$45))</f>
        <v>507400</v>
      </c>
      <c r="T22" s="8" cm="1">
        <f t="array" ref="T22">IF($I$2="Каникулы вместе",INDEX(GRID!$B$4:$U$15,MATCH(T$7,GRID!$A$4:$A$15,0),MATCH(1,($U$2=GRID!$B$1:$U$1)*(КАЛЕНДАРЬ!F17=GRID!$B$3:$U$3),0)),
INDEX(GRID!$B$4:$U$15,MATCH(T$7,GRID!$A$4:$A$15,0),MATCH(1,($U$2=GRID!$B$1:$U$1)*(КАЛЕНДАРЬ!F17=GRID!$B$3:$U$3),0))*(1-GRID!$L$45))</f>
        <v>617900</v>
      </c>
    </row>
    <row r="23" spans="1:20" hidden="1">
      <c r="A23" s="148" t="s">
        <v>17</v>
      </c>
      <c r="B23" s="149">
        <v>15</v>
      </c>
      <c r="C23" s="8" cm="1">
        <f t="array" ref="C23">IF($I$2="Каникулы вместе",INDEX(GRID!$B$4:$U$15,MATCH(C$7,GRID!$A$4:$A$15,0),MATCH(1,($U$2=GRID!$B$1:$U$1)*(КАЛЕНДАРЬ!F18=GRID!$B$3:$U$3),0)),
INDEX(GRID!$B$4:$U$15,MATCH(C$7,GRID!$A$4:$A$15,0),MATCH(1,($U$2=GRID!$B$1:$U$1)*(КАЛЕНДАРЬ!F18=GRID!$B$3:$U$3),0))*(1-GRID!$L$45))</f>
        <v>30200.000000000004</v>
      </c>
      <c r="D23" s="8" cm="1">
        <f t="array" ref="D23">IF($I$2="Каникулы вместе",INDEX(GRID!$B$18:$U$29,MATCH(C$7,GRID!$A$18:$A$29,0),MATCH(1,($U$2=GRID!$B$1:$U$1)*(КАЛЕНДАРЬ!F18=GRID!$B$3:$U$3),0)),
INDEX(GRID!$B$18:$U$29,MATCH(C$7,GRID!$A$18:$A$29,0),MATCH(1,($U$2=GRID!$B$1:$U$1)*(КАЛЕНДАРЬ!F18=GRID!$B$3:$U$3),0))*(1-GRID!$L$45))</f>
        <v>35200</v>
      </c>
      <c r="E23" s="8" cm="1">
        <f t="array" ref="E23">IF($I$2="Каникулы вместе",INDEX(GRID!$B$4:$U$15,MATCH(E$7,GRID!$A$4:$A$15,0),MATCH(1,($U$2=GRID!$B$1:$U$1)*(КАЛЕНДАРЬ!F18=GRID!$B$3:$U$3),0)),
INDEX(GRID!$B$4:$U$15,MATCH(E$7,GRID!$A$4:$A$15,0),MATCH(1,($U$2=GRID!$B$1:$U$1)*(КАЛЕНДАРЬ!F18=GRID!$B$3:$U$3),0))*(1-GRID!$L$45))</f>
        <v>36300</v>
      </c>
      <c r="F23" s="8" cm="1">
        <f t="array" ref="F23">IF($I$2="Каникулы вместе",INDEX(GRID!$B$18:$U$29,MATCH(E$7,GRID!$A$18:$A$29,0),MATCH(1,($U$2=GRID!$B$1:$U$1)*(КАЛЕНДАРЬ!F18=GRID!$B$3:$U$3),0)),
INDEX(GRID!$B$18:$U$29,MATCH(E$7,GRID!$A$18:$A$29,0),MATCH(1,($U$2=GRID!$B$1:$U$1)*(КАЛЕНДАРЬ!F18=GRID!$B$3:$U$3),0))*(1-GRID!$L$45))</f>
        <v>41300</v>
      </c>
      <c r="G23" s="8" cm="1">
        <f t="array" ref="G23">IF($I$2="Каникулы вместе",INDEX(GRID!$B$4:$U$15,MATCH(G$7,GRID!$A$4:$A$15,0),MATCH(1,($U$2=GRID!$B$1:$U$1)*(КАЛЕНДАРЬ!F18=GRID!$B$3:$U$3),0)),
INDEX(GRID!$B$4:$U$15,MATCH(G$7,GRID!$A$4:$A$15,0),MATCH(1,($U$2=GRID!$B$1:$U$1)*(КАЛЕНДАРЬ!F18=GRID!$B$3:$U$3),0))*(1-GRID!$L$45))</f>
        <v>42500</v>
      </c>
      <c r="H23" s="8" cm="1">
        <f t="array" ref="H23">IF($I$2="Каникулы вместе",INDEX(GRID!$B$18:$U$29,MATCH(G$7,GRID!$A$18:$A$29,0),MATCH(1,($U$2=GRID!$B$1:$U$1)*(КАЛЕНДАРЬ!F18=GRID!$B$3:$U$3),0)),
INDEX(GRID!$B$18:$U$29,MATCH(G$7,GRID!$A$18:$A$29,0),MATCH(1,($U$2=GRID!$B$1:$U$1)*(КАЛЕНДАРЬ!F18=GRID!$B$3:$U$3),0))*(1-GRID!$L$45))</f>
        <v>47500</v>
      </c>
      <c r="I23" s="8" cm="1">
        <f t="array" ref="I23">IF($I$2="Каникулы вместе",INDEX(GRID!$B$4:$U$15,MATCH(I$7,GRID!$A$4:$A$15,0),MATCH(1,($U$2=GRID!$B$1:$U$1)*(КАЛЕНДАРЬ!F18=GRID!$B$3:$U$3),0)),
INDEX(GRID!$B$4:$U$15,MATCH(I$7,GRID!$A$4:$A$15,0),MATCH(1,($U$2=GRID!$B$1:$U$1)*(КАЛЕНДАРЬ!F18=GRID!$B$3:$U$3),0))*(1-GRID!$L$45))</f>
        <v>47400</v>
      </c>
      <c r="J23" s="8" cm="1">
        <f t="array" ref="J23">IF($I$2="Каникулы вместе",INDEX(GRID!$B$18:$U$29,MATCH(I$7,GRID!$A$18:$A$29,0),MATCH(1,($U$2=GRID!$B$1:$U$1)*(КАЛЕНДАРЬ!F18=GRID!$B$3:$U$3),0)),
INDEX(GRID!$B$18:$U$29,MATCH(I$7,GRID!$A$18:$A$29,0),MATCH(1,($U$2=GRID!$B$1:$U$1)*(КАЛЕНДАРЬ!F18=GRID!$B$3:$U$3),0))*(1-GRID!$L$45))</f>
        <v>52400</v>
      </c>
      <c r="K23" s="8" cm="1">
        <f t="array" ref="K23">IF($I$2="Каникулы вместе",INDEX(GRID!$B$4:$U$15,MATCH(K$7,GRID!$A$4:$A$15,0),MATCH(1,($U$2=GRID!$B$1:$U$1)*(КАЛЕНДАРЬ!F18=GRID!$B$3:$U$3),0)),
INDEX(GRID!$B$4:$U$15,MATCH(K$7,GRID!$A$4:$A$15,0),MATCH(1,($U$2=GRID!$B$1:$U$1)*(КАЛЕНДАРЬ!F18=GRID!$B$3:$U$3),0))*(1-GRID!$L$45))</f>
        <v>53300</v>
      </c>
      <c r="L23" s="8" cm="1">
        <f t="array" ref="L23">IF($I$2="Каникулы вместе",INDEX(GRID!$B$18:$U$29,MATCH(K$7,GRID!$A$18:$A$29,0),MATCH(1,($U$2=GRID!$B$1:$U$1)*(КАЛЕНДАРЬ!F18=GRID!$B$3:$U$3),0)),
INDEX(GRID!$B$18:$U$29,MATCH(K$7,GRID!$A$18:$A$29,0),MATCH(1,($U$2=GRID!$B$1:$U$1)*(КАЛЕНДАРЬ!F18=GRID!$B$3:$U$3),0))*(1-GRID!$L$45))</f>
        <v>58300</v>
      </c>
      <c r="M23" s="8" cm="1">
        <f t="array" ref="M23">IF($I$2="Каникулы вместе",INDEX(GRID!$B$4:$U$15,MATCH(M$7,GRID!$A$4:$A$15,0),MATCH(1,($U$2=GRID!$B$1:$U$1)*(КАЛЕНДАРЬ!F18=GRID!$B$3:$U$3),0)),
INDEX(GRID!$B$4:$U$15,MATCH(M$7,GRID!$A$4:$A$15,0),MATCH(1,($U$2=GRID!$B$1:$U$1)*(КАЛЕНДАРЬ!F18=GRID!$B$3:$U$3),0))*(1-GRID!$L$45))</f>
        <v>74000</v>
      </c>
      <c r="N23" s="8" cm="1">
        <f t="array" ref="N23">IF($I$2="Каникулы вместе",INDEX(GRID!$B$18:$U$29,MATCH(M$7,GRID!$A$18:$A$29,0),MATCH(1,($U$2=GRID!$B$1:$U$1)*(КАЛЕНДАРЬ!F18=GRID!$B$3:$U$3),0)),
INDEX(GRID!$B$18:$U$29,MATCH(M$7,GRID!$A$18:$A$29,0),MATCH(1,($U$2=GRID!$B$1:$U$1)*(КАЛЕНДАРЬ!F18=GRID!$B$3:$U$3),0))*(1-GRID!$L$45))</f>
        <v>79000</v>
      </c>
      <c r="O23" s="8" cm="1">
        <f t="array" ref="O23">IF($I$2="Каникулы вместе",INDEX(GRID!$B$4:$U$15,MATCH(O$7,GRID!$A$4:$A$15,0),MATCH(1,($U$2=GRID!$B$1:$U$1)*(КАЛЕНДАРЬ!F18=GRID!$B$3:$U$3),0)),
INDEX(GRID!$B$4:$U$15,MATCH(O$7,GRID!$A$4:$A$15,0),MATCH(1,($U$2=GRID!$B$1:$U$1)*(КАЛЕНДАРЬ!F18=GRID!$B$3:$U$3),0))*(1-GRID!$L$45))</f>
        <v>108800</v>
      </c>
      <c r="P23" s="8" cm="1">
        <f t="array" ref="P23">IF($I$2="Каникулы вместе",INDEX(GRID!$B$4:$U$15,MATCH(P$7,GRID!$A$4:$A$15,0),MATCH(1,($U$2=GRID!$B$1:$U$1)*(КАЛЕНДАРЬ!F18=GRID!$B$3:$U$3),0)),
INDEX(GRID!$B$4:$U$15,MATCH(P$7,GRID!$A$4:$A$15,0),MATCH(1,($U$2=GRID!$B$1:$U$1)*(КАЛЕНДАРЬ!F18=GRID!$B$3:$U$3),0))*(1-GRID!$L$45))</f>
        <v>151400</v>
      </c>
      <c r="Q23" s="8" cm="1">
        <f t="array" ref="Q23">IF($I$2="Каникулы вместе",INDEX(GRID!$B$4:$U$15,MATCH(Q$7,GRID!$A$4:$A$15,0),MATCH(1,($U$2=GRID!$B$1:$U$1)*(КАЛЕНДАРЬ!F18=GRID!$B$3:$U$3),0)),
INDEX(GRID!$B$4:$U$15,MATCH(Q$7,GRID!$A$4:$A$15,0),MATCH(1,($U$2=GRID!$B$1:$U$1)*(КАЛЕНДАРЬ!F18=GRID!$B$3:$U$3),0))*(1-GRID!$L$45))</f>
        <v>177900</v>
      </c>
      <c r="R23" s="8" cm="1">
        <f t="array" ref="R23">IF($I$2="Каникулы вместе",INDEX(GRID!$B$18:$U$29,MATCH(R$7,GRID!$A$18:$A$29,0),MATCH(1,($U$2=GRID!$B$1:$U$1)*(КАЛЕНДАРЬ!F18=GRID!$B$3:$U$3),0)),
INDEX(GRID!$B$18:$U$29,MATCH(R$7,GRID!$A$18:$A$29,0),MATCH(1,($U$2=GRID!$B$1:$U$1)*(КАЛЕНДАРЬ!F18=GRID!$B$3:$U$3),0))*(1-GRID!$L$45))</f>
        <v>202400</v>
      </c>
      <c r="S23" s="8" cm="1">
        <f t="array" ref="S23">IF($I$2="Каникулы вместе",INDEX(GRID!$B$4:$U$15,MATCH(S$7,GRID!$A$4:$A$15,0),MATCH(1,($U$2=GRID!$B$1:$U$1)*(КАЛЕНДАРЬ!F18=GRID!$B$3:$U$3),0)),
INDEX(GRID!$B$4:$U$15,MATCH(S$7,GRID!$A$4:$A$15,0),MATCH(1,($U$2=GRID!$B$1:$U$1)*(КАЛЕНДАРЬ!F18=GRID!$B$3:$U$3),0))*(1-GRID!$L$45))</f>
        <v>507400</v>
      </c>
      <c r="T23" s="8" cm="1">
        <f t="array" ref="T23">IF($I$2="Каникулы вместе",INDEX(GRID!$B$4:$U$15,MATCH(T$7,GRID!$A$4:$A$15,0),MATCH(1,($U$2=GRID!$B$1:$U$1)*(КАЛЕНДАРЬ!F18=GRID!$B$3:$U$3),0)),
INDEX(GRID!$B$4:$U$15,MATCH(T$7,GRID!$A$4:$A$15,0),MATCH(1,($U$2=GRID!$B$1:$U$1)*(КАЛЕНДАРЬ!F18=GRID!$B$3:$U$3),0))*(1-GRID!$L$45))</f>
        <v>617900</v>
      </c>
    </row>
    <row r="24" spans="1:20" hidden="1">
      <c r="A24" s="148" t="s">
        <v>11</v>
      </c>
      <c r="B24" s="149">
        <v>16</v>
      </c>
      <c r="C24" s="8" cm="1">
        <f t="array" ref="C24">IF($I$2="Каникулы вместе",INDEX(GRID!$B$4:$U$15,MATCH(C$7,GRID!$A$4:$A$15,0),MATCH(1,($U$2=GRID!$B$1:$U$1)*(КАЛЕНДАРЬ!F19=GRID!$B$3:$U$3),0)),
INDEX(GRID!$B$4:$U$15,MATCH(C$7,GRID!$A$4:$A$15,0),MATCH(1,($U$2=GRID!$B$1:$U$1)*(КАЛЕНДАРЬ!F19=GRID!$B$3:$U$3),0))*(1-GRID!$L$45))</f>
        <v>30200.000000000004</v>
      </c>
      <c r="D24" s="8" cm="1">
        <f t="array" ref="D24">IF($I$2="Каникулы вместе",INDEX(GRID!$B$18:$U$29,MATCH(C$7,GRID!$A$18:$A$29,0),MATCH(1,($U$2=GRID!$B$1:$U$1)*(КАЛЕНДАРЬ!F19=GRID!$B$3:$U$3),0)),
INDEX(GRID!$B$18:$U$29,MATCH(C$7,GRID!$A$18:$A$29,0),MATCH(1,($U$2=GRID!$B$1:$U$1)*(КАЛЕНДАРЬ!F19=GRID!$B$3:$U$3),0))*(1-GRID!$L$45))</f>
        <v>35200</v>
      </c>
      <c r="E24" s="8" cm="1">
        <f t="array" ref="E24">IF($I$2="Каникулы вместе",INDEX(GRID!$B$4:$U$15,MATCH(E$7,GRID!$A$4:$A$15,0),MATCH(1,($U$2=GRID!$B$1:$U$1)*(КАЛЕНДАРЬ!F19=GRID!$B$3:$U$3),0)),
INDEX(GRID!$B$4:$U$15,MATCH(E$7,GRID!$A$4:$A$15,0),MATCH(1,($U$2=GRID!$B$1:$U$1)*(КАЛЕНДАРЬ!F19=GRID!$B$3:$U$3),0))*(1-GRID!$L$45))</f>
        <v>36300</v>
      </c>
      <c r="F24" s="8" cm="1">
        <f t="array" ref="F24">IF($I$2="Каникулы вместе",INDEX(GRID!$B$18:$U$29,MATCH(E$7,GRID!$A$18:$A$29,0),MATCH(1,($U$2=GRID!$B$1:$U$1)*(КАЛЕНДАРЬ!F19=GRID!$B$3:$U$3),0)),
INDEX(GRID!$B$18:$U$29,MATCH(E$7,GRID!$A$18:$A$29,0),MATCH(1,($U$2=GRID!$B$1:$U$1)*(КАЛЕНДАРЬ!F19=GRID!$B$3:$U$3),0))*(1-GRID!$L$45))</f>
        <v>41300</v>
      </c>
      <c r="G24" s="8" cm="1">
        <f t="array" ref="G24">IF($I$2="Каникулы вместе",INDEX(GRID!$B$4:$U$15,MATCH(G$7,GRID!$A$4:$A$15,0),MATCH(1,($U$2=GRID!$B$1:$U$1)*(КАЛЕНДАРЬ!F19=GRID!$B$3:$U$3),0)),
INDEX(GRID!$B$4:$U$15,MATCH(G$7,GRID!$A$4:$A$15,0),MATCH(1,($U$2=GRID!$B$1:$U$1)*(КАЛЕНДАРЬ!F19=GRID!$B$3:$U$3),0))*(1-GRID!$L$45))</f>
        <v>42500</v>
      </c>
      <c r="H24" s="8" cm="1">
        <f t="array" ref="H24">IF($I$2="Каникулы вместе",INDEX(GRID!$B$18:$U$29,MATCH(G$7,GRID!$A$18:$A$29,0),MATCH(1,($U$2=GRID!$B$1:$U$1)*(КАЛЕНДАРЬ!F19=GRID!$B$3:$U$3),0)),
INDEX(GRID!$B$18:$U$29,MATCH(G$7,GRID!$A$18:$A$29,0),MATCH(1,($U$2=GRID!$B$1:$U$1)*(КАЛЕНДАРЬ!F19=GRID!$B$3:$U$3),0))*(1-GRID!$L$45))</f>
        <v>47500</v>
      </c>
      <c r="I24" s="8" cm="1">
        <f t="array" ref="I24">IF($I$2="Каникулы вместе",INDEX(GRID!$B$4:$U$15,MATCH(I$7,GRID!$A$4:$A$15,0),MATCH(1,($U$2=GRID!$B$1:$U$1)*(КАЛЕНДАРЬ!F19=GRID!$B$3:$U$3),0)),
INDEX(GRID!$B$4:$U$15,MATCH(I$7,GRID!$A$4:$A$15,0),MATCH(1,($U$2=GRID!$B$1:$U$1)*(КАЛЕНДАРЬ!F19=GRID!$B$3:$U$3),0))*(1-GRID!$L$45))</f>
        <v>47400</v>
      </c>
      <c r="J24" s="8" cm="1">
        <f t="array" ref="J24">IF($I$2="Каникулы вместе",INDEX(GRID!$B$18:$U$29,MATCH(I$7,GRID!$A$18:$A$29,0),MATCH(1,($U$2=GRID!$B$1:$U$1)*(КАЛЕНДАРЬ!F19=GRID!$B$3:$U$3),0)),
INDEX(GRID!$B$18:$U$29,MATCH(I$7,GRID!$A$18:$A$29,0),MATCH(1,($U$2=GRID!$B$1:$U$1)*(КАЛЕНДАРЬ!F19=GRID!$B$3:$U$3),0))*(1-GRID!$L$45))</f>
        <v>52400</v>
      </c>
      <c r="K24" s="8" cm="1">
        <f t="array" ref="K24">IF($I$2="Каникулы вместе",INDEX(GRID!$B$4:$U$15,MATCH(K$7,GRID!$A$4:$A$15,0),MATCH(1,($U$2=GRID!$B$1:$U$1)*(КАЛЕНДАРЬ!F19=GRID!$B$3:$U$3),0)),
INDEX(GRID!$B$4:$U$15,MATCH(K$7,GRID!$A$4:$A$15,0),MATCH(1,($U$2=GRID!$B$1:$U$1)*(КАЛЕНДАРЬ!F19=GRID!$B$3:$U$3),0))*(1-GRID!$L$45))</f>
        <v>53300</v>
      </c>
      <c r="L24" s="8" cm="1">
        <f t="array" ref="L24">IF($I$2="Каникулы вместе",INDEX(GRID!$B$18:$U$29,MATCH(K$7,GRID!$A$18:$A$29,0),MATCH(1,($U$2=GRID!$B$1:$U$1)*(КАЛЕНДАРЬ!F19=GRID!$B$3:$U$3),0)),
INDEX(GRID!$B$18:$U$29,MATCH(K$7,GRID!$A$18:$A$29,0),MATCH(1,($U$2=GRID!$B$1:$U$1)*(КАЛЕНДАРЬ!F19=GRID!$B$3:$U$3),0))*(1-GRID!$L$45))</f>
        <v>58300</v>
      </c>
      <c r="M24" s="8" cm="1">
        <f t="array" ref="M24">IF($I$2="Каникулы вместе",INDEX(GRID!$B$4:$U$15,MATCH(M$7,GRID!$A$4:$A$15,0),MATCH(1,($U$2=GRID!$B$1:$U$1)*(КАЛЕНДАРЬ!F19=GRID!$B$3:$U$3),0)),
INDEX(GRID!$B$4:$U$15,MATCH(M$7,GRID!$A$4:$A$15,0),MATCH(1,($U$2=GRID!$B$1:$U$1)*(КАЛЕНДАРЬ!F19=GRID!$B$3:$U$3),0))*(1-GRID!$L$45))</f>
        <v>74000</v>
      </c>
      <c r="N24" s="8" cm="1">
        <f t="array" ref="N24">IF($I$2="Каникулы вместе",INDEX(GRID!$B$18:$U$29,MATCH(M$7,GRID!$A$18:$A$29,0),MATCH(1,($U$2=GRID!$B$1:$U$1)*(КАЛЕНДАРЬ!F19=GRID!$B$3:$U$3),0)),
INDEX(GRID!$B$18:$U$29,MATCH(M$7,GRID!$A$18:$A$29,0),MATCH(1,($U$2=GRID!$B$1:$U$1)*(КАЛЕНДАРЬ!F19=GRID!$B$3:$U$3),0))*(1-GRID!$L$45))</f>
        <v>79000</v>
      </c>
      <c r="O24" s="8" cm="1">
        <f t="array" ref="O24">IF($I$2="Каникулы вместе",INDEX(GRID!$B$4:$U$15,MATCH(O$7,GRID!$A$4:$A$15,0),MATCH(1,($U$2=GRID!$B$1:$U$1)*(КАЛЕНДАРЬ!F19=GRID!$B$3:$U$3),0)),
INDEX(GRID!$B$4:$U$15,MATCH(O$7,GRID!$A$4:$A$15,0),MATCH(1,($U$2=GRID!$B$1:$U$1)*(КАЛЕНДАРЬ!F19=GRID!$B$3:$U$3),0))*(1-GRID!$L$45))</f>
        <v>108800</v>
      </c>
      <c r="P24" s="8" cm="1">
        <f t="array" ref="P24">IF($I$2="Каникулы вместе",INDEX(GRID!$B$4:$U$15,MATCH(P$7,GRID!$A$4:$A$15,0),MATCH(1,($U$2=GRID!$B$1:$U$1)*(КАЛЕНДАРЬ!F19=GRID!$B$3:$U$3),0)),
INDEX(GRID!$B$4:$U$15,MATCH(P$7,GRID!$A$4:$A$15,0),MATCH(1,($U$2=GRID!$B$1:$U$1)*(КАЛЕНДАРЬ!F19=GRID!$B$3:$U$3),0))*(1-GRID!$L$45))</f>
        <v>151400</v>
      </c>
      <c r="Q24" s="8" cm="1">
        <f t="array" ref="Q24">IF($I$2="Каникулы вместе",INDEX(GRID!$B$4:$U$15,MATCH(Q$7,GRID!$A$4:$A$15,0),MATCH(1,($U$2=GRID!$B$1:$U$1)*(КАЛЕНДАРЬ!F19=GRID!$B$3:$U$3),0)),
INDEX(GRID!$B$4:$U$15,MATCH(Q$7,GRID!$A$4:$A$15,0),MATCH(1,($U$2=GRID!$B$1:$U$1)*(КАЛЕНДАРЬ!F19=GRID!$B$3:$U$3),0))*(1-GRID!$L$45))</f>
        <v>177900</v>
      </c>
      <c r="R24" s="8" cm="1">
        <f t="array" ref="R24">IF($I$2="Каникулы вместе",INDEX(GRID!$B$18:$U$29,MATCH(R$7,GRID!$A$18:$A$29,0),MATCH(1,($U$2=GRID!$B$1:$U$1)*(КАЛЕНДАРЬ!F19=GRID!$B$3:$U$3),0)),
INDEX(GRID!$B$18:$U$29,MATCH(R$7,GRID!$A$18:$A$29,0),MATCH(1,($U$2=GRID!$B$1:$U$1)*(КАЛЕНДАРЬ!F19=GRID!$B$3:$U$3),0))*(1-GRID!$L$45))</f>
        <v>202400</v>
      </c>
      <c r="S24" s="8" cm="1">
        <f t="array" ref="S24">IF($I$2="Каникулы вместе",INDEX(GRID!$B$4:$U$15,MATCH(S$7,GRID!$A$4:$A$15,0),MATCH(1,($U$2=GRID!$B$1:$U$1)*(КАЛЕНДАРЬ!F19=GRID!$B$3:$U$3),0)),
INDEX(GRID!$B$4:$U$15,MATCH(S$7,GRID!$A$4:$A$15,0),MATCH(1,($U$2=GRID!$B$1:$U$1)*(КАЛЕНДАРЬ!F19=GRID!$B$3:$U$3),0))*(1-GRID!$L$45))</f>
        <v>507400</v>
      </c>
      <c r="T24" s="8" cm="1">
        <f t="array" ref="T24">IF($I$2="Каникулы вместе",INDEX(GRID!$B$4:$U$15,MATCH(T$7,GRID!$A$4:$A$15,0),MATCH(1,($U$2=GRID!$B$1:$U$1)*(КАЛЕНДАРЬ!F19=GRID!$B$3:$U$3),0)),
INDEX(GRID!$B$4:$U$15,MATCH(T$7,GRID!$A$4:$A$15,0),MATCH(1,($U$2=GRID!$B$1:$U$1)*(КАЛЕНДАРЬ!F19=GRID!$B$3:$U$3),0))*(1-GRID!$L$45))</f>
        <v>617900</v>
      </c>
    </row>
    <row r="25" spans="1:20" hidden="1">
      <c r="A25" s="148" t="s">
        <v>12</v>
      </c>
      <c r="B25" s="149">
        <v>17</v>
      </c>
      <c r="C25" s="8" cm="1">
        <f t="array" ref="C25">IF($I$2="Каникулы вместе",INDEX(GRID!$B$4:$U$15,MATCH(C$7,GRID!$A$4:$A$15,0),MATCH(1,($U$2=GRID!$B$1:$U$1)*(КАЛЕНДАРЬ!F20=GRID!$B$3:$U$3),0)),
INDEX(GRID!$B$4:$U$15,MATCH(C$7,GRID!$A$4:$A$15,0),MATCH(1,($U$2=GRID!$B$1:$U$1)*(КАЛЕНДАРЬ!F20=GRID!$B$3:$U$3),0))*(1-GRID!$L$45))</f>
        <v>30200.000000000004</v>
      </c>
      <c r="D25" s="8" cm="1">
        <f t="array" ref="D25">IF($I$2="Каникулы вместе",INDEX(GRID!$B$18:$U$29,MATCH(C$7,GRID!$A$18:$A$29,0),MATCH(1,($U$2=GRID!$B$1:$U$1)*(КАЛЕНДАРЬ!F20=GRID!$B$3:$U$3),0)),
INDEX(GRID!$B$18:$U$29,MATCH(C$7,GRID!$A$18:$A$29,0),MATCH(1,($U$2=GRID!$B$1:$U$1)*(КАЛЕНДАРЬ!F20=GRID!$B$3:$U$3),0))*(1-GRID!$L$45))</f>
        <v>35200</v>
      </c>
      <c r="E25" s="8" cm="1">
        <f t="array" ref="E25">IF($I$2="Каникулы вместе",INDEX(GRID!$B$4:$U$15,MATCH(E$7,GRID!$A$4:$A$15,0),MATCH(1,($U$2=GRID!$B$1:$U$1)*(КАЛЕНДАРЬ!F20=GRID!$B$3:$U$3),0)),
INDEX(GRID!$B$4:$U$15,MATCH(E$7,GRID!$A$4:$A$15,0),MATCH(1,($U$2=GRID!$B$1:$U$1)*(КАЛЕНДАРЬ!F20=GRID!$B$3:$U$3),0))*(1-GRID!$L$45))</f>
        <v>36300</v>
      </c>
      <c r="F25" s="8" cm="1">
        <f t="array" ref="F25">IF($I$2="Каникулы вместе",INDEX(GRID!$B$18:$U$29,MATCH(E$7,GRID!$A$18:$A$29,0),MATCH(1,($U$2=GRID!$B$1:$U$1)*(КАЛЕНДАРЬ!F20=GRID!$B$3:$U$3),0)),
INDEX(GRID!$B$18:$U$29,MATCH(E$7,GRID!$A$18:$A$29,0),MATCH(1,($U$2=GRID!$B$1:$U$1)*(КАЛЕНДАРЬ!F20=GRID!$B$3:$U$3),0))*(1-GRID!$L$45))</f>
        <v>41300</v>
      </c>
      <c r="G25" s="8" cm="1">
        <f t="array" ref="G25">IF($I$2="Каникулы вместе",INDEX(GRID!$B$4:$U$15,MATCH(G$7,GRID!$A$4:$A$15,0),MATCH(1,($U$2=GRID!$B$1:$U$1)*(КАЛЕНДАРЬ!F20=GRID!$B$3:$U$3),0)),
INDEX(GRID!$B$4:$U$15,MATCH(G$7,GRID!$A$4:$A$15,0),MATCH(1,($U$2=GRID!$B$1:$U$1)*(КАЛЕНДАРЬ!F20=GRID!$B$3:$U$3),0))*(1-GRID!$L$45))</f>
        <v>42500</v>
      </c>
      <c r="H25" s="8" cm="1">
        <f t="array" ref="H25">IF($I$2="Каникулы вместе",INDEX(GRID!$B$18:$U$29,MATCH(G$7,GRID!$A$18:$A$29,0),MATCH(1,($U$2=GRID!$B$1:$U$1)*(КАЛЕНДАРЬ!F20=GRID!$B$3:$U$3),0)),
INDEX(GRID!$B$18:$U$29,MATCH(G$7,GRID!$A$18:$A$29,0),MATCH(1,($U$2=GRID!$B$1:$U$1)*(КАЛЕНДАРЬ!F20=GRID!$B$3:$U$3),0))*(1-GRID!$L$45))</f>
        <v>47500</v>
      </c>
      <c r="I25" s="8" cm="1">
        <f t="array" ref="I25">IF($I$2="Каникулы вместе",INDEX(GRID!$B$4:$U$15,MATCH(I$7,GRID!$A$4:$A$15,0),MATCH(1,($U$2=GRID!$B$1:$U$1)*(КАЛЕНДАРЬ!F20=GRID!$B$3:$U$3),0)),
INDEX(GRID!$B$4:$U$15,MATCH(I$7,GRID!$A$4:$A$15,0),MATCH(1,($U$2=GRID!$B$1:$U$1)*(КАЛЕНДАРЬ!F20=GRID!$B$3:$U$3),0))*(1-GRID!$L$45))</f>
        <v>47400</v>
      </c>
      <c r="J25" s="8" cm="1">
        <f t="array" ref="J25">IF($I$2="Каникулы вместе",INDEX(GRID!$B$18:$U$29,MATCH(I$7,GRID!$A$18:$A$29,0),MATCH(1,($U$2=GRID!$B$1:$U$1)*(КАЛЕНДАРЬ!F20=GRID!$B$3:$U$3),0)),
INDEX(GRID!$B$18:$U$29,MATCH(I$7,GRID!$A$18:$A$29,0),MATCH(1,($U$2=GRID!$B$1:$U$1)*(КАЛЕНДАРЬ!F20=GRID!$B$3:$U$3),0))*(1-GRID!$L$45))</f>
        <v>52400</v>
      </c>
      <c r="K25" s="8" cm="1">
        <f t="array" ref="K25">IF($I$2="Каникулы вместе",INDEX(GRID!$B$4:$U$15,MATCH(K$7,GRID!$A$4:$A$15,0),MATCH(1,($U$2=GRID!$B$1:$U$1)*(КАЛЕНДАРЬ!F20=GRID!$B$3:$U$3),0)),
INDEX(GRID!$B$4:$U$15,MATCH(K$7,GRID!$A$4:$A$15,0),MATCH(1,($U$2=GRID!$B$1:$U$1)*(КАЛЕНДАРЬ!F20=GRID!$B$3:$U$3),0))*(1-GRID!$L$45))</f>
        <v>53300</v>
      </c>
      <c r="L25" s="8" cm="1">
        <f t="array" ref="L25">IF($I$2="Каникулы вместе",INDEX(GRID!$B$18:$U$29,MATCH(K$7,GRID!$A$18:$A$29,0),MATCH(1,($U$2=GRID!$B$1:$U$1)*(КАЛЕНДАРЬ!F20=GRID!$B$3:$U$3),0)),
INDEX(GRID!$B$18:$U$29,MATCH(K$7,GRID!$A$18:$A$29,0),MATCH(1,($U$2=GRID!$B$1:$U$1)*(КАЛЕНДАРЬ!F20=GRID!$B$3:$U$3),0))*(1-GRID!$L$45))</f>
        <v>58300</v>
      </c>
      <c r="M25" s="8" cm="1">
        <f t="array" ref="M25">IF($I$2="Каникулы вместе",INDEX(GRID!$B$4:$U$15,MATCH(M$7,GRID!$A$4:$A$15,0),MATCH(1,($U$2=GRID!$B$1:$U$1)*(КАЛЕНДАРЬ!F20=GRID!$B$3:$U$3),0)),
INDEX(GRID!$B$4:$U$15,MATCH(M$7,GRID!$A$4:$A$15,0),MATCH(1,($U$2=GRID!$B$1:$U$1)*(КАЛЕНДАРЬ!F20=GRID!$B$3:$U$3),0))*(1-GRID!$L$45))</f>
        <v>74000</v>
      </c>
      <c r="N25" s="8" cm="1">
        <f t="array" ref="N25">IF($I$2="Каникулы вместе",INDEX(GRID!$B$18:$U$29,MATCH(M$7,GRID!$A$18:$A$29,0),MATCH(1,($U$2=GRID!$B$1:$U$1)*(КАЛЕНДАРЬ!F20=GRID!$B$3:$U$3),0)),
INDEX(GRID!$B$18:$U$29,MATCH(M$7,GRID!$A$18:$A$29,0),MATCH(1,($U$2=GRID!$B$1:$U$1)*(КАЛЕНДАРЬ!F20=GRID!$B$3:$U$3),0))*(1-GRID!$L$45))</f>
        <v>79000</v>
      </c>
      <c r="O25" s="8" cm="1">
        <f t="array" ref="O25">IF($I$2="Каникулы вместе",INDEX(GRID!$B$4:$U$15,MATCH(O$7,GRID!$A$4:$A$15,0),MATCH(1,($U$2=GRID!$B$1:$U$1)*(КАЛЕНДАРЬ!F20=GRID!$B$3:$U$3),0)),
INDEX(GRID!$B$4:$U$15,MATCH(O$7,GRID!$A$4:$A$15,0),MATCH(1,($U$2=GRID!$B$1:$U$1)*(КАЛЕНДАРЬ!F20=GRID!$B$3:$U$3),0))*(1-GRID!$L$45))</f>
        <v>108800</v>
      </c>
      <c r="P25" s="8" cm="1">
        <f t="array" ref="P25">IF($I$2="Каникулы вместе",INDEX(GRID!$B$4:$U$15,MATCH(P$7,GRID!$A$4:$A$15,0),MATCH(1,($U$2=GRID!$B$1:$U$1)*(КАЛЕНДАРЬ!F20=GRID!$B$3:$U$3),0)),
INDEX(GRID!$B$4:$U$15,MATCH(P$7,GRID!$A$4:$A$15,0),MATCH(1,($U$2=GRID!$B$1:$U$1)*(КАЛЕНДАРЬ!F20=GRID!$B$3:$U$3),0))*(1-GRID!$L$45))</f>
        <v>151400</v>
      </c>
      <c r="Q25" s="8" cm="1">
        <f t="array" ref="Q25">IF($I$2="Каникулы вместе",INDEX(GRID!$B$4:$U$15,MATCH(Q$7,GRID!$A$4:$A$15,0),MATCH(1,($U$2=GRID!$B$1:$U$1)*(КАЛЕНДАРЬ!F20=GRID!$B$3:$U$3),0)),
INDEX(GRID!$B$4:$U$15,MATCH(Q$7,GRID!$A$4:$A$15,0),MATCH(1,($U$2=GRID!$B$1:$U$1)*(КАЛЕНДАРЬ!F20=GRID!$B$3:$U$3),0))*(1-GRID!$L$45))</f>
        <v>177900</v>
      </c>
      <c r="R25" s="8" cm="1">
        <f t="array" ref="R25">IF($I$2="Каникулы вместе",INDEX(GRID!$B$18:$U$29,MATCH(R$7,GRID!$A$18:$A$29,0),MATCH(1,($U$2=GRID!$B$1:$U$1)*(КАЛЕНДАРЬ!F20=GRID!$B$3:$U$3),0)),
INDEX(GRID!$B$18:$U$29,MATCH(R$7,GRID!$A$18:$A$29,0),MATCH(1,($U$2=GRID!$B$1:$U$1)*(КАЛЕНДАРЬ!F20=GRID!$B$3:$U$3),0))*(1-GRID!$L$45))</f>
        <v>202400</v>
      </c>
      <c r="S25" s="8" cm="1">
        <f t="array" ref="S25">IF($I$2="Каникулы вместе",INDEX(GRID!$B$4:$U$15,MATCH(S$7,GRID!$A$4:$A$15,0),MATCH(1,($U$2=GRID!$B$1:$U$1)*(КАЛЕНДАРЬ!F20=GRID!$B$3:$U$3),0)),
INDEX(GRID!$B$4:$U$15,MATCH(S$7,GRID!$A$4:$A$15,0),MATCH(1,($U$2=GRID!$B$1:$U$1)*(КАЛЕНДАРЬ!F20=GRID!$B$3:$U$3),0))*(1-GRID!$L$45))</f>
        <v>507400</v>
      </c>
      <c r="T25" s="8" cm="1">
        <f t="array" ref="T25">IF($I$2="Каникулы вместе",INDEX(GRID!$B$4:$U$15,MATCH(T$7,GRID!$A$4:$A$15,0),MATCH(1,($U$2=GRID!$B$1:$U$1)*(КАЛЕНДАРЬ!F20=GRID!$B$3:$U$3),0)),
INDEX(GRID!$B$4:$U$15,MATCH(T$7,GRID!$A$4:$A$15,0),MATCH(1,($U$2=GRID!$B$1:$U$1)*(КАЛЕНДАРЬ!F20=GRID!$B$3:$U$3),0))*(1-GRID!$L$45))</f>
        <v>617900</v>
      </c>
    </row>
    <row r="26" spans="1:20" hidden="1">
      <c r="A26" s="148" t="s">
        <v>13</v>
      </c>
      <c r="B26" s="149">
        <v>18</v>
      </c>
      <c r="C26" s="8" cm="1">
        <f t="array" ref="C26">IF($I$2="Каникулы вместе",INDEX(GRID!$B$4:$U$15,MATCH(C$7,GRID!$A$4:$A$15,0),MATCH(1,($U$2=GRID!$B$1:$U$1)*(КАЛЕНДАРЬ!F21=GRID!$B$3:$U$3),0)),
INDEX(GRID!$B$4:$U$15,MATCH(C$7,GRID!$A$4:$A$15,0),MATCH(1,($U$2=GRID!$B$1:$U$1)*(КАЛЕНДАРЬ!F21=GRID!$B$3:$U$3),0))*(1-GRID!$L$45))</f>
        <v>30200.000000000004</v>
      </c>
      <c r="D26" s="8" cm="1">
        <f t="array" ref="D26">IF($I$2="Каникулы вместе",INDEX(GRID!$B$18:$U$29,MATCH(C$7,GRID!$A$18:$A$29,0),MATCH(1,($U$2=GRID!$B$1:$U$1)*(КАЛЕНДАРЬ!F21=GRID!$B$3:$U$3),0)),
INDEX(GRID!$B$18:$U$29,MATCH(C$7,GRID!$A$18:$A$29,0),MATCH(1,($U$2=GRID!$B$1:$U$1)*(КАЛЕНДАРЬ!F21=GRID!$B$3:$U$3),0))*(1-GRID!$L$45))</f>
        <v>35200</v>
      </c>
      <c r="E26" s="8" cm="1">
        <f t="array" ref="E26">IF($I$2="Каникулы вместе",INDEX(GRID!$B$4:$U$15,MATCH(E$7,GRID!$A$4:$A$15,0),MATCH(1,($U$2=GRID!$B$1:$U$1)*(КАЛЕНДАРЬ!F21=GRID!$B$3:$U$3),0)),
INDEX(GRID!$B$4:$U$15,MATCH(E$7,GRID!$A$4:$A$15,0),MATCH(1,($U$2=GRID!$B$1:$U$1)*(КАЛЕНДАРЬ!F21=GRID!$B$3:$U$3),0))*(1-GRID!$L$45))</f>
        <v>36300</v>
      </c>
      <c r="F26" s="8" cm="1">
        <f t="array" ref="F26">IF($I$2="Каникулы вместе",INDEX(GRID!$B$18:$U$29,MATCH(E$7,GRID!$A$18:$A$29,0),MATCH(1,($U$2=GRID!$B$1:$U$1)*(КАЛЕНДАРЬ!F21=GRID!$B$3:$U$3),0)),
INDEX(GRID!$B$18:$U$29,MATCH(E$7,GRID!$A$18:$A$29,0),MATCH(1,($U$2=GRID!$B$1:$U$1)*(КАЛЕНДАРЬ!F21=GRID!$B$3:$U$3),0))*(1-GRID!$L$45))</f>
        <v>41300</v>
      </c>
      <c r="G26" s="8" cm="1">
        <f t="array" ref="G26">IF($I$2="Каникулы вместе",INDEX(GRID!$B$4:$U$15,MATCH(G$7,GRID!$A$4:$A$15,0),MATCH(1,($U$2=GRID!$B$1:$U$1)*(КАЛЕНДАРЬ!F21=GRID!$B$3:$U$3),0)),
INDEX(GRID!$B$4:$U$15,MATCH(G$7,GRID!$A$4:$A$15,0),MATCH(1,($U$2=GRID!$B$1:$U$1)*(КАЛЕНДАРЬ!F21=GRID!$B$3:$U$3),0))*(1-GRID!$L$45))</f>
        <v>42500</v>
      </c>
      <c r="H26" s="8" cm="1">
        <f t="array" ref="H26">IF($I$2="Каникулы вместе",INDEX(GRID!$B$18:$U$29,MATCH(G$7,GRID!$A$18:$A$29,0),MATCH(1,($U$2=GRID!$B$1:$U$1)*(КАЛЕНДАРЬ!F21=GRID!$B$3:$U$3),0)),
INDEX(GRID!$B$18:$U$29,MATCH(G$7,GRID!$A$18:$A$29,0),MATCH(1,($U$2=GRID!$B$1:$U$1)*(КАЛЕНДАРЬ!F21=GRID!$B$3:$U$3),0))*(1-GRID!$L$45))</f>
        <v>47500</v>
      </c>
      <c r="I26" s="8" cm="1">
        <f t="array" ref="I26">IF($I$2="Каникулы вместе",INDEX(GRID!$B$4:$U$15,MATCH(I$7,GRID!$A$4:$A$15,0),MATCH(1,($U$2=GRID!$B$1:$U$1)*(КАЛЕНДАРЬ!F21=GRID!$B$3:$U$3),0)),
INDEX(GRID!$B$4:$U$15,MATCH(I$7,GRID!$A$4:$A$15,0),MATCH(1,($U$2=GRID!$B$1:$U$1)*(КАЛЕНДАРЬ!F21=GRID!$B$3:$U$3),0))*(1-GRID!$L$45))</f>
        <v>47400</v>
      </c>
      <c r="J26" s="8" cm="1">
        <f t="array" ref="J26">IF($I$2="Каникулы вместе",INDEX(GRID!$B$18:$U$29,MATCH(I$7,GRID!$A$18:$A$29,0),MATCH(1,($U$2=GRID!$B$1:$U$1)*(КАЛЕНДАРЬ!F21=GRID!$B$3:$U$3),0)),
INDEX(GRID!$B$18:$U$29,MATCH(I$7,GRID!$A$18:$A$29,0),MATCH(1,($U$2=GRID!$B$1:$U$1)*(КАЛЕНДАРЬ!F21=GRID!$B$3:$U$3),0))*(1-GRID!$L$45))</f>
        <v>52400</v>
      </c>
      <c r="K26" s="8" cm="1">
        <f t="array" ref="K26">IF($I$2="Каникулы вместе",INDEX(GRID!$B$4:$U$15,MATCH(K$7,GRID!$A$4:$A$15,0),MATCH(1,($U$2=GRID!$B$1:$U$1)*(КАЛЕНДАРЬ!F21=GRID!$B$3:$U$3),0)),
INDEX(GRID!$B$4:$U$15,MATCH(K$7,GRID!$A$4:$A$15,0),MATCH(1,($U$2=GRID!$B$1:$U$1)*(КАЛЕНДАРЬ!F21=GRID!$B$3:$U$3),0))*(1-GRID!$L$45))</f>
        <v>53300</v>
      </c>
      <c r="L26" s="8" cm="1">
        <f t="array" ref="L26">IF($I$2="Каникулы вместе",INDEX(GRID!$B$18:$U$29,MATCH(K$7,GRID!$A$18:$A$29,0),MATCH(1,($U$2=GRID!$B$1:$U$1)*(КАЛЕНДАРЬ!F21=GRID!$B$3:$U$3),0)),
INDEX(GRID!$B$18:$U$29,MATCH(K$7,GRID!$A$18:$A$29,0),MATCH(1,($U$2=GRID!$B$1:$U$1)*(КАЛЕНДАРЬ!F21=GRID!$B$3:$U$3),0))*(1-GRID!$L$45))</f>
        <v>58300</v>
      </c>
      <c r="M26" s="8" cm="1">
        <f t="array" ref="M26">IF($I$2="Каникулы вместе",INDEX(GRID!$B$4:$U$15,MATCH(M$7,GRID!$A$4:$A$15,0),MATCH(1,($U$2=GRID!$B$1:$U$1)*(КАЛЕНДАРЬ!F21=GRID!$B$3:$U$3),0)),
INDEX(GRID!$B$4:$U$15,MATCH(M$7,GRID!$A$4:$A$15,0),MATCH(1,($U$2=GRID!$B$1:$U$1)*(КАЛЕНДАРЬ!F21=GRID!$B$3:$U$3),0))*(1-GRID!$L$45))</f>
        <v>74000</v>
      </c>
      <c r="N26" s="8" cm="1">
        <f t="array" ref="N26">IF($I$2="Каникулы вместе",INDEX(GRID!$B$18:$U$29,MATCH(M$7,GRID!$A$18:$A$29,0),MATCH(1,($U$2=GRID!$B$1:$U$1)*(КАЛЕНДАРЬ!F21=GRID!$B$3:$U$3),0)),
INDEX(GRID!$B$18:$U$29,MATCH(M$7,GRID!$A$18:$A$29,0),MATCH(1,($U$2=GRID!$B$1:$U$1)*(КАЛЕНДАРЬ!F21=GRID!$B$3:$U$3),0))*(1-GRID!$L$45))</f>
        <v>79000</v>
      </c>
      <c r="O26" s="8" cm="1">
        <f t="array" ref="O26">IF($I$2="Каникулы вместе",INDEX(GRID!$B$4:$U$15,MATCH(O$7,GRID!$A$4:$A$15,0),MATCH(1,($U$2=GRID!$B$1:$U$1)*(КАЛЕНДАРЬ!F21=GRID!$B$3:$U$3),0)),
INDEX(GRID!$B$4:$U$15,MATCH(O$7,GRID!$A$4:$A$15,0),MATCH(1,($U$2=GRID!$B$1:$U$1)*(КАЛЕНДАРЬ!F21=GRID!$B$3:$U$3),0))*(1-GRID!$L$45))</f>
        <v>108800</v>
      </c>
      <c r="P26" s="8" cm="1">
        <f t="array" ref="P26">IF($I$2="Каникулы вместе",INDEX(GRID!$B$4:$U$15,MATCH(P$7,GRID!$A$4:$A$15,0),MATCH(1,($U$2=GRID!$B$1:$U$1)*(КАЛЕНДАРЬ!F21=GRID!$B$3:$U$3),0)),
INDEX(GRID!$B$4:$U$15,MATCH(P$7,GRID!$A$4:$A$15,0),MATCH(1,($U$2=GRID!$B$1:$U$1)*(КАЛЕНДАРЬ!F21=GRID!$B$3:$U$3),0))*(1-GRID!$L$45))</f>
        <v>151400</v>
      </c>
      <c r="Q26" s="8" cm="1">
        <f t="array" ref="Q26">IF($I$2="Каникулы вместе",INDEX(GRID!$B$4:$U$15,MATCH(Q$7,GRID!$A$4:$A$15,0),MATCH(1,($U$2=GRID!$B$1:$U$1)*(КАЛЕНДАРЬ!F21=GRID!$B$3:$U$3),0)),
INDEX(GRID!$B$4:$U$15,MATCH(Q$7,GRID!$A$4:$A$15,0),MATCH(1,($U$2=GRID!$B$1:$U$1)*(КАЛЕНДАРЬ!F21=GRID!$B$3:$U$3),0))*(1-GRID!$L$45))</f>
        <v>177900</v>
      </c>
      <c r="R26" s="8" cm="1">
        <f t="array" ref="R26">IF($I$2="Каникулы вместе",INDEX(GRID!$B$18:$U$29,MATCH(R$7,GRID!$A$18:$A$29,0),MATCH(1,($U$2=GRID!$B$1:$U$1)*(КАЛЕНДАРЬ!F21=GRID!$B$3:$U$3),0)),
INDEX(GRID!$B$18:$U$29,MATCH(R$7,GRID!$A$18:$A$29,0),MATCH(1,($U$2=GRID!$B$1:$U$1)*(КАЛЕНДАРЬ!F21=GRID!$B$3:$U$3),0))*(1-GRID!$L$45))</f>
        <v>202400</v>
      </c>
      <c r="S26" s="8" cm="1">
        <f t="array" ref="S26">IF($I$2="Каникулы вместе",INDEX(GRID!$B$4:$U$15,MATCH(S$7,GRID!$A$4:$A$15,0),MATCH(1,($U$2=GRID!$B$1:$U$1)*(КАЛЕНДАРЬ!F21=GRID!$B$3:$U$3),0)),
INDEX(GRID!$B$4:$U$15,MATCH(S$7,GRID!$A$4:$A$15,0),MATCH(1,($U$2=GRID!$B$1:$U$1)*(КАЛЕНДАРЬ!F21=GRID!$B$3:$U$3),0))*(1-GRID!$L$45))</f>
        <v>507400</v>
      </c>
      <c r="T26" s="8" cm="1">
        <f t="array" ref="T26">IF($I$2="Каникулы вместе",INDEX(GRID!$B$4:$U$15,MATCH(T$7,GRID!$A$4:$A$15,0),MATCH(1,($U$2=GRID!$B$1:$U$1)*(КАЛЕНДАРЬ!F21=GRID!$B$3:$U$3),0)),
INDEX(GRID!$B$4:$U$15,MATCH(T$7,GRID!$A$4:$A$15,0),MATCH(1,($U$2=GRID!$B$1:$U$1)*(КАЛЕНДАРЬ!F21=GRID!$B$3:$U$3),0))*(1-GRID!$L$45))</f>
        <v>617900</v>
      </c>
    </row>
    <row r="27" spans="1:20" hidden="1">
      <c r="A27" s="148" t="s">
        <v>14</v>
      </c>
      <c r="B27" s="149">
        <v>19</v>
      </c>
      <c r="C27" s="8" cm="1">
        <f t="array" ref="C27">IF($I$2="Каникулы вместе",INDEX(GRID!$B$4:$U$15,MATCH(C$7,GRID!$A$4:$A$15,0),MATCH(1,($U$2=GRID!$B$1:$U$1)*(КАЛЕНДАРЬ!F22=GRID!$B$3:$U$3),0)),
INDEX(GRID!$B$4:$U$15,MATCH(C$7,GRID!$A$4:$A$15,0),MATCH(1,($U$2=GRID!$B$1:$U$1)*(КАЛЕНДАРЬ!F22=GRID!$B$3:$U$3),0))*(1-GRID!$L$45))</f>
        <v>30200.000000000004</v>
      </c>
      <c r="D27" s="8" cm="1">
        <f t="array" ref="D27">IF($I$2="Каникулы вместе",INDEX(GRID!$B$18:$U$29,MATCH(C$7,GRID!$A$18:$A$29,0),MATCH(1,($U$2=GRID!$B$1:$U$1)*(КАЛЕНДАРЬ!F22=GRID!$B$3:$U$3),0)),
INDEX(GRID!$B$18:$U$29,MATCH(C$7,GRID!$A$18:$A$29,0),MATCH(1,($U$2=GRID!$B$1:$U$1)*(КАЛЕНДАРЬ!F22=GRID!$B$3:$U$3),0))*(1-GRID!$L$45))</f>
        <v>35200</v>
      </c>
      <c r="E27" s="8" cm="1">
        <f t="array" ref="E27">IF($I$2="Каникулы вместе",INDEX(GRID!$B$4:$U$15,MATCH(E$7,GRID!$A$4:$A$15,0),MATCH(1,($U$2=GRID!$B$1:$U$1)*(КАЛЕНДАРЬ!F22=GRID!$B$3:$U$3),0)),
INDEX(GRID!$B$4:$U$15,MATCH(E$7,GRID!$A$4:$A$15,0),MATCH(1,($U$2=GRID!$B$1:$U$1)*(КАЛЕНДАРЬ!F22=GRID!$B$3:$U$3),0))*(1-GRID!$L$45))</f>
        <v>36300</v>
      </c>
      <c r="F27" s="8" cm="1">
        <f t="array" ref="F27">IF($I$2="Каникулы вместе",INDEX(GRID!$B$18:$U$29,MATCH(E$7,GRID!$A$18:$A$29,0),MATCH(1,($U$2=GRID!$B$1:$U$1)*(КАЛЕНДАРЬ!F22=GRID!$B$3:$U$3),0)),
INDEX(GRID!$B$18:$U$29,MATCH(E$7,GRID!$A$18:$A$29,0),MATCH(1,($U$2=GRID!$B$1:$U$1)*(КАЛЕНДАРЬ!F22=GRID!$B$3:$U$3),0))*(1-GRID!$L$45))</f>
        <v>41300</v>
      </c>
      <c r="G27" s="8" cm="1">
        <f t="array" ref="G27">IF($I$2="Каникулы вместе",INDEX(GRID!$B$4:$U$15,MATCH(G$7,GRID!$A$4:$A$15,0),MATCH(1,($U$2=GRID!$B$1:$U$1)*(КАЛЕНДАРЬ!F22=GRID!$B$3:$U$3),0)),
INDEX(GRID!$B$4:$U$15,MATCH(G$7,GRID!$A$4:$A$15,0),MATCH(1,($U$2=GRID!$B$1:$U$1)*(КАЛЕНДАРЬ!F22=GRID!$B$3:$U$3),0))*(1-GRID!$L$45))</f>
        <v>42500</v>
      </c>
      <c r="H27" s="8" cm="1">
        <f t="array" ref="H27">IF($I$2="Каникулы вместе",INDEX(GRID!$B$18:$U$29,MATCH(G$7,GRID!$A$18:$A$29,0),MATCH(1,($U$2=GRID!$B$1:$U$1)*(КАЛЕНДАРЬ!F22=GRID!$B$3:$U$3),0)),
INDEX(GRID!$B$18:$U$29,MATCH(G$7,GRID!$A$18:$A$29,0),MATCH(1,($U$2=GRID!$B$1:$U$1)*(КАЛЕНДАРЬ!F22=GRID!$B$3:$U$3),0))*(1-GRID!$L$45))</f>
        <v>47500</v>
      </c>
      <c r="I27" s="8" cm="1">
        <f t="array" ref="I27">IF($I$2="Каникулы вместе",INDEX(GRID!$B$4:$U$15,MATCH(I$7,GRID!$A$4:$A$15,0),MATCH(1,($U$2=GRID!$B$1:$U$1)*(КАЛЕНДАРЬ!F22=GRID!$B$3:$U$3),0)),
INDEX(GRID!$B$4:$U$15,MATCH(I$7,GRID!$A$4:$A$15,0),MATCH(1,($U$2=GRID!$B$1:$U$1)*(КАЛЕНДАРЬ!F22=GRID!$B$3:$U$3),0))*(1-GRID!$L$45))</f>
        <v>47400</v>
      </c>
      <c r="J27" s="8" cm="1">
        <f t="array" ref="J27">IF($I$2="Каникулы вместе",INDEX(GRID!$B$18:$U$29,MATCH(I$7,GRID!$A$18:$A$29,0),MATCH(1,($U$2=GRID!$B$1:$U$1)*(КАЛЕНДАРЬ!F22=GRID!$B$3:$U$3),0)),
INDEX(GRID!$B$18:$U$29,MATCH(I$7,GRID!$A$18:$A$29,0),MATCH(1,($U$2=GRID!$B$1:$U$1)*(КАЛЕНДАРЬ!F22=GRID!$B$3:$U$3),0))*(1-GRID!$L$45))</f>
        <v>52400</v>
      </c>
      <c r="K27" s="8" cm="1">
        <f t="array" ref="K27">IF($I$2="Каникулы вместе",INDEX(GRID!$B$4:$U$15,MATCH(K$7,GRID!$A$4:$A$15,0),MATCH(1,($U$2=GRID!$B$1:$U$1)*(КАЛЕНДАРЬ!F22=GRID!$B$3:$U$3),0)),
INDEX(GRID!$B$4:$U$15,MATCH(K$7,GRID!$A$4:$A$15,0),MATCH(1,($U$2=GRID!$B$1:$U$1)*(КАЛЕНДАРЬ!F22=GRID!$B$3:$U$3),0))*(1-GRID!$L$45))</f>
        <v>53300</v>
      </c>
      <c r="L27" s="8" cm="1">
        <f t="array" ref="L27">IF($I$2="Каникулы вместе",INDEX(GRID!$B$18:$U$29,MATCH(K$7,GRID!$A$18:$A$29,0),MATCH(1,($U$2=GRID!$B$1:$U$1)*(КАЛЕНДАРЬ!F22=GRID!$B$3:$U$3),0)),
INDEX(GRID!$B$18:$U$29,MATCH(K$7,GRID!$A$18:$A$29,0),MATCH(1,($U$2=GRID!$B$1:$U$1)*(КАЛЕНДАРЬ!F22=GRID!$B$3:$U$3),0))*(1-GRID!$L$45))</f>
        <v>58300</v>
      </c>
      <c r="M27" s="8" cm="1">
        <f t="array" ref="M27">IF($I$2="Каникулы вместе",INDEX(GRID!$B$4:$U$15,MATCH(M$7,GRID!$A$4:$A$15,0),MATCH(1,($U$2=GRID!$B$1:$U$1)*(КАЛЕНДАРЬ!F22=GRID!$B$3:$U$3),0)),
INDEX(GRID!$B$4:$U$15,MATCH(M$7,GRID!$A$4:$A$15,0),MATCH(1,($U$2=GRID!$B$1:$U$1)*(КАЛЕНДАРЬ!F22=GRID!$B$3:$U$3),0))*(1-GRID!$L$45))</f>
        <v>74000</v>
      </c>
      <c r="N27" s="8" cm="1">
        <f t="array" ref="N27">IF($I$2="Каникулы вместе",INDEX(GRID!$B$18:$U$29,MATCH(M$7,GRID!$A$18:$A$29,0),MATCH(1,($U$2=GRID!$B$1:$U$1)*(КАЛЕНДАРЬ!F22=GRID!$B$3:$U$3),0)),
INDEX(GRID!$B$18:$U$29,MATCH(M$7,GRID!$A$18:$A$29,0),MATCH(1,($U$2=GRID!$B$1:$U$1)*(КАЛЕНДАРЬ!F22=GRID!$B$3:$U$3),0))*(1-GRID!$L$45))</f>
        <v>79000</v>
      </c>
      <c r="O27" s="8" cm="1">
        <f t="array" ref="O27">IF($I$2="Каникулы вместе",INDEX(GRID!$B$4:$U$15,MATCH(O$7,GRID!$A$4:$A$15,0),MATCH(1,($U$2=GRID!$B$1:$U$1)*(КАЛЕНДАРЬ!F22=GRID!$B$3:$U$3),0)),
INDEX(GRID!$B$4:$U$15,MATCH(O$7,GRID!$A$4:$A$15,0),MATCH(1,($U$2=GRID!$B$1:$U$1)*(КАЛЕНДАРЬ!F22=GRID!$B$3:$U$3),0))*(1-GRID!$L$45))</f>
        <v>108800</v>
      </c>
      <c r="P27" s="8" cm="1">
        <f t="array" ref="P27">IF($I$2="Каникулы вместе",INDEX(GRID!$B$4:$U$15,MATCH(P$7,GRID!$A$4:$A$15,0),MATCH(1,($U$2=GRID!$B$1:$U$1)*(КАЛЕНДАРЬ!F22=GRID!$B$3:$U$3),0)),
INDEX(GRID!$B$4:$U$15,MATCH(P$7,GRID!$A$4:$A$15,0),MATCH(1,($U$2=GRID!$B$1:$U$1)*(КАЛЕНДАРЬ!F22=GRID!$B$3:$U$3),0))*(1-GRID!$L$45))</f>
        <v>151400</v>
      </c>
      <c r="Q27" s="8" cm="1">
        <f t="array" ref="Q27">IF($I$2="Каникулы вместе",INDEX(GRID!$B$4:$U$15,MATCH(Q$7,GRID!$A$4:$A$15,0),MATCH(1,($U$2=GRID!$B$1:$U$1)*(КАЛЕНДАРЬ!F22=GRID!$B$3:$U$3),0)),
INDEX(GRID!$B$4:$U$15,MATCH(Q$7,GRID!$A$4:$A$15,0),MATCH(1,($U$2=GRID!$B$1:$U$1)*(КАЛЕНДАРЬ!F22=GRID!$B$3:$U$3),0))*(1-GRID!$L$45))</f>
        <v>177900</v>
      </c>
      <c r="R27" s="8" cm="1">
        <f t="array" ref="R27">IF($I$2="Каникулы вместе",INDEX(GRID!$B$18:$U$29,MATCH(R$7,GRID!$A$18:$A$29,0),MATCH(1,($U$2=GRID!$B$1:$U$1)*(КАЛЕНДАРЬ!F22=GRID!$B$3:$U$3),0)),
INDEX(GRID!$B$18:$U$29,MATCH(R$7,GRID!$A$18:$A$29,0),MATCH(1,($U$2=GRID!$B$1:$U$1)*(КАЛЕНДАРЬ!F22=GRID!$B$3:$U$3),0))*(1-GRID!$L$45))</f>
        <v>202400</v>
      </c>
      <c r="S27" s="8" cm="1">
        <f t="array" ref="S27">IF($I$2="Каникулы вместе",INDEX(GRID!$B$4:$U$15,MATCH(S$7,GRID!$A$4:$A$15,0),MATCH(1,($U$2=GRID!$B$1:$U$1)*(КАЛЕНДАРЬ!F22=GRID!$B$3:$U$3),0)),
INDEX(GRID!$B$4:$U$15,MATCH(S$7,GRID!$A$4:$A$15,0),MATCH(1,($U$2=GRID!$B$1:$U$1)*(КАЛЕНДАРЬ!F22=GRID!$B$3:$U$3),0))*(1-GRID!$L$45))</f>
        <v>507400</v>
      </c>
      <c r="T27" s="8" cm="1">
        <f t="array" ref="T27">IF($I$2="Каникулы вместе",INDEX(GRID!$B$4:$U$15,MATCH(T$7,GRID!$A$4:$A$15,0),MATCH(1,($U$2=GRID!$B$1:$U$1)*(КАЛЕНДАРЬ!F22=GRID!$B$3:$U$3),0)),
INDEX(GRID!$B$4:$U$15,MATCH(T$7,GRID!$A$4:$A$15,0),MATCH(1,($U$2=GRID!$B$1:$U$1)*(КАЛЕНДАРЬ!F22=GRID!$B$3:$U$3),0))*(1-GRID!$L$45))</f>
        <v>617900</v>
      </c>
    </row>
    <row r="28" spans="1:20" hidden="1">
      <c r="A28" s="148" t="s">
        <v>15</v>
      </c>
      <c r="B28" s="149">
        <v>20</v>
      </c>
      <c r="C28" s="8" cm="1">
        <f t="array" ref="C28">IF($I$2="Каникулы вместе",INDEX(GRID!$B$4:$U$15,MATCH(C$7,GRID!$A$4:$A$15,0),MATCH(1,($U$2=GRID!$B$1:$U$1)*(КАЛЕНДАРЬ!F23=GRID!$B$3:$U$3),0)),
INDEX(GRID!$B$4:$U$15,MATCH(C$7,GRID!$A$4:$A$15,0),MATCH(1,($U$2=GRID!$B$1:$U$1)*(КАЛЕНДАРЬ!F23=GRID!$B$3:$U$3),0))*(1-GRID!$L$45))</f>
        <v>33200</v>
      </c>
      <c r="D28" s="8" cm="1">
        <f t="array" ref="D28">IF($I$2="Каникулы вместе",INDEX(GRID!$B$18:$U$29,MATCH(C$7,GRID!$A$18:$A$29,0),MATCH(1,($U$2=GRID!$B$1:$U$1)*(КАЛЕНДАРЬ!F23=GRID!$B$3:$U$3),0)),
INDEX(GRID!$B$18:$U$29,MATCH(C$7,GRID!$A$18:$A$29,0),MATCH(1,($U$2=GRID!$B$1:$U$1)*(КАЛЕНДАРЬ!F23=GRID!$B$3:$U$3),0))*(1-GRID!$L$45))</f>
        <v>38200</v>
      </c>
      <c r="E28" s="8" cm="1">
        <f t="array" ref="E28">IF($I$2="Каникулы вместе",INDEX(GRID!$B$4:$U$15,MATCH(E$7,GRID!$A$4:$A$15,0),MATCH(1,($U$2=GRID!$B$1:$U$1)*(КАЛЕНДАРЬ!F23=GRID!$B$3:$U$3),0)),
INDEX(GRID!$B$4:$U$15,MATCH(E$7,GRID!$A$4:$A$15,0),MATCH(1,($U$2=GRID!$B$1:$U$1)*(КАЛЕНДАРЬ!F23=GRID!$B$3:$U$3),0))*(1-GRID!$L$45))</f>
        <v>39900</v>
      </c>
      <c r="F28" s="8" cm="1">
        <f t="array" ref="F28">IF($I$2="Каникулы вместе",INDEX(GRID!$B$18:$U$29,MATCH(E$7,GRID!$A$18:$A$29,0),MATCH(1,($U$2=GRID!$B$1:$U$1)*(КАЛЕНДАРЬ!F23=GRID!$B$3:$U$3),0)),
INDEX(GRID!$B$18:$U$29,MATCH(E$7,GRID!$A$18:$A$29,0),MATCH(1,($U$2=GRID!$B$1:$U$1)*(КАЛЕНДАРЬ!F23=GRID!$B$3:$U$3),0))*(1-GRID!$L$45))</f>
        <v>44900</v>
      </c>
      <c r="G28" s="8" cm="1">
        <f t="array" ref="G28">IF($I$2="Каникулы вместе",INDEX(GRID!$B$4:$U$15,MATCH(G$7,GRID!$A$4:$A$15,0),MATCH(1,($U$2=GRID!$B$1:$U$1)*(КАЛЕНДАРЬ!F23=GRID!$B$3:$U$3),0)),
INDEX(GRID!$B$4:$U$15,MATCH(G$7,GRID!$A$4:$A$15,0),MATCH(1,($U$2=GRID!$B$1:$U$1)*(КАЛЕНДАРЬ!F23=GRID!$B$3:$U$3),0))*(1-GRID!$L$45))</f>
        <v>46200</v>
      </c>
      <c r="H28" s="8" cm="1">
        <f t="array" ref="H28">IF($I$2="Каникулы вместе",INDEX(GRID!$B$18:$U$29,MATCH(G$7,GRID!$A$18:$A$29,0),MATCH(1,($U$2=GRID!$B$1:$U$1)*(КАЛЕНДАРЬ!F23=GRID!$B$3:$U$3),0)),
INDEX(GRID!$B$18:$U$29,MATCH(G$7,GRID!$A$18:$A$29,0),MATCH(1,($U$2=GRID!$B$1:$U$1)*(КАЛЕНДАРЬ!F23=GRID!$B$3:$U$3),0))*(1-GRID!$L$45))</f>
        <v>51200</v>
      </c>
      <c r="I28" s="8" cm="1">
        <f t="array" ref="I28">IF($I$2="Каникулы вместе",INDEX(GRID!$B$4:$U$15,MATCH(I$7,GRID!$A$4:$A$15,0),MATCH(1,($U$2=GRID!$B$1:$U$1)*(КАЛЕНДАРЬ!F23=GRID!$B$3:$U$3),0)),
INDEX(GRID!$B$4:$U$15,MATCH(I$7,GRID!$A$4:$A$15,0),MATCH(1,($U$2=GRID!$B$1:$U$1)*(КАЛЕНДАРЬ!F23=GRID!$B$3:$U$3),0))*(1-GRID!$L$45))</f>
        <v>51700</v>
      </c>
      <c r="J28" s="8" cm="1">
        <f t="array" ref="J28">IF($I$2="Каникулы вместе",INDEX(GRID!$B$18:$U$29,MATCH(I$7,GRID!$A$18:$A$29,0),MATCH(1,($U$2=GRID!$B$1:$U$1)*(КАЛЕНДАРЬ!F23=GRID!$B$3:$U$3),0)),
INDEX(GRID!$B$18:$U$29,MATCH(I$7,GRID!$A$18:$A$29,0),MATCH(1,($U$2=GRID!$B$1:$U$1)*(КАЛЕНДАРЬ!F23=GRID!$B$3:$U$3),0))*(1-GRID!$L$45))</f>
        <v>56700</v>
      </c>
      <c r="K28" s="8" cm="1">
        <f t="array" ref="K28">IF($I$2="Каникулы вместе",INDEX(GRID!$B$4:$U$15,MATCH(K$7,GRID!$A$4:$A$15,0),MATCH(1,($U$2=GRID!$B$1:$U$1)*(КАЛЕНДАРЬ!F23=GRID!$B$3:$U$3),0)),
INDEX(GRID!$B$4:$U$15,MATCH(K$7,GRID!$A$4:$A$15,0),MATCH(1,($U$2=GRID!$B$1:$U$1)*(КАЛЕНДАРЬ!F23=GRID!$B$3:$U$3),0))*(1-GRID!$L$45))</f>
        <v>57800</v>
      </c>
      <c r="L28" s="8" cm="1">
        <f t="array" ref="L28">IF($I$2="Каникулы вместе",INDEX(GRID!$B$18:$U$29,MATCH(K$7,GRID!$A$18:$A$29,0),MATCH(1,($U$2=GRID!$B$1:$U$1)*(КАЛЕНДАРЬ!F23=GRID!$B$3:$U$3),0)),
INDEX(GRID!$B$18:$U$29,MATCH(K$7,GRID!$A$18:$A$29,0),MATCH(1,($U$2=GRID!$B$1:$U$1)*(КАЛЕНДАРЬ!F23=GRID!$B$3:$U$3),0))*(1-GRID!$L$45))</f>
        <v>62800</v>
      </c>
      <c r="M28" s="8" cm="1">
        <f t="array" ref="M28">IF($I$2="Каникулы вместе",INDEX(GRID!$B$4:$U$15,MATCH(M$7,GRID!$A$4:$A$15,0),MATCH(1,($U$2=GRID!$B$1:$U$1)*(КАЛЕНДАРЬ!F23=GRID!$B$3:$U$3),0)),
INDEX(GRID!$B$4:$U$15,MATCH(M$7,GRID!$A$4:$A$15,0),MATCH(1,($U$2=GRID!$B$1:$U$1)*(КАЛЕНДАРЬ!F23=GRID!$B$3:$U$3),0))*(1-GRID!$L$45))</f>
        <v>79000</v>
      </c>
      <c r="N28" s="8" cm="1">
        <f t="array" ref="N28">IF($I$2="Каникулы вместе",INDEX(GRID!$B$18:$U$29,MATCH(M$7,GRID!$A$18:$A$29,0),MATCH(1,($U$2=GRID!$B$1:$U$1)*(КАЛЕНДАРЬ!F23=GRID!$B$3:$U$3),0)),
INDEX(GRID!$B$18:$U$29,MATCH(M$7,GRID!$A$18:$A$29,0),MATCH(1,($U$2=GRID!$B$1:$U$1)*(КАЛЕНДАРЬ!F23=GRID!$B$3:$U$3),0))*(1-GRID!$L$45))</f>
        <v>84000</v>
      </c>
      <c r="O28" s="8" cm="1">
        <f t="array" ref="O28">IF($I$2="Каникулы вместе",INDEX(GRID!$B$4:$U$15,MATCH(O$7,GRID!$A$4:$A$15,0),MATCH(1,($U$2=GRID!$B$1:$U$1)*(КАЛЕНДАРЬ!F23=GRID!$B$3:$U$3),0)),
INDEX(GRID!$B$4:$U$15,MATCH(O$7,GRID!$A$4:$A$15,0),MATCH(1,($U$2=GRID!$B$1:$U$1)*(КАЛЕНДАРЬ!F23=GRID!$B$3:$U$3),0))*(1-GRID!$L$45))</f>
        <v>114800</v>
      </c>
      <c r="P28" s="8" cm="1">
        <f t="array" ref="P28">IF($I$2="Каникулы вместе",INDEX(GRID!$B$4:$U$15,MATCH(P$7,GRID!$A$4:$A$15,0),MATCH(1,($U$2=GRID!$B$1:$U$1)*(КАЛЕНДАРЬ!F23=GRID!$B$3:$U$3),0)),
INDEX(GRID!$B$4:$U$15,MATCH(P$7,GRID!$A$4:$A$15,0),MATCH(1,($U$2=GRID!$B$1:$U$1)*(КАЛЕНДАРЬ!F23=GRID!$B$3:$U$3),0))*(1-GRID!$L$45))</f>
        <v>158000</v>
      </c>
      <c r="Q28" s="8" cm="1">
        <f t="array" ref="Q28">IF($I$2="Каникулы вместе",INDEX(GRID!$B$4:$U$15,MATCH(Q$7,GRID!$A$4:$A$15,0),MATCH(1,($U$2=GRID!$B$1:$U$1)*(КАЛЕНДАРЬ!F23=GRID!$B$3:$U$3),0)),
INDEX(GRID!$B$4:$U$15,MATCH(Q$7,GRID!$A$4:$A$15,0),MATCH(1,($U$2=GRID!$B$1:$U$1)*(КАЛЕНДАРЬ!F23=GRID!$B$3:$U$3),0))*(1-GRID!$L$45))</f>
        <v>185500</v>
      </c>
      <c r="R28" s="8" cm="1">
        <f t="array" ref="R28">IF($I$2="Каникулы вместе",INDEX(GRID!$B$18:$U$29,MATCH(R$7,GRID!$A$18:$A$29,0),MATCH(1,($U$2=GRID!$B$1:$U$1)*(КАЛЕНДАРЬ!F23=GRID!$B$3:$U$3),0)),
INDEX(GRID!$B$18:$U$29,MATCH(R$7,GRID!$A$18:$A$29,0),MATCH(1,($U$2=GRID!$B$1:$U$1)*(КАЛЕНДАРЬ!F23=GRID!$B$3:$U$3),0))*(1-GRID!$L$45))</f>
        <v>211300</v>
      </c>
      <c r="S28" s="8" cm="1">
        <f t="array" ref="S28">IF($I$2="Каникулы вместе",INDEX(GRID!$B$4:$U$15,MATCH(S$7,GRID!$A$4:$A$15,0),MATCH(1,($U$2=GRID!$B$1:$U$1)*(КАЛЕНДАРЬ!F23=GRID!$B$3:$U$3),0)),
INDEX(GRID!$B$4:$U$15,MATCH(S$7,GRID!$A$4:$A$15,0),MATCH(1,($U$2=GRID!$B$1:$U$1)*(КАЛЕНДАРЬ!F23=GRID!$B$3:$U$3),0))*(1-GRID!$L$45))</f>
        <v>533500</v>
      </c>
      <c r="T28" s="8" cm="1">
        <f t="array" ref="T28">IF($I$2="Каникулы вместе",INDEX(GRID!$B$4:$U$15,MATCH(T$7,GRID!$A$4:$A$15,0),MATCH(1,($U$2=GRID!$B$1:$U$1)*(КАЛЕНДАРЬ!F23=GRID!$B$3:$U$3),0)),
INDEX(GRID!$B$4:$U$15,MATCH(T$7,GRID!$A$4:$A$15,0),MATCH(1,($U$2=GRID!$B$1:$U$1)*(КАЛЕНДАРЬ!F23=GRID!$B$3:$U$3),0))*(1-GRID!$L$45))</f>
        <v>651900</v>
      </c>
    </row>
    <row r="29" spans="1:20" hidden="1">
      <c r="A29" s="148" t="s">
        <v>16</v>
      </c>
      <c r="B29" s="149">
        <v>21</v>
      </c>
      <c r="C29" s="8" cm="1">
        <f t="array" ref="C29">IF($I$2="Каникулы вместе",INDEX(GRID!$B$4:$U$15,MATCH(C$7,GRID!$A$4:$A$15,0),MATCH(1,($U$2=GRID!$B$1:$U$1)*(КАЛЕНДАРЬ!F24=GRID!$B$3:$U$3),0)),
INDEX(GRID!$B$4:$U$15,MATCH(C$7,GRID!$A$4:$A$15,0),MATCH(1,($U$2=GRID!$B$1:$U$1)*(КАЛЕНДАРЬ!F24=GRID!$B$3:$U$3),0))*(1-GRID!$L$45))</f>
        <v>33200</v>
      </c>
      <c r="D29" s="8" cm="1">
        <f t="array" ref="D29">IF($I$2="Каникулы вместе",INDEX(GRID!$B$18:$U$29,MATCH(C$7,GRID!$A$18:$A$29,0),MATCH(1,($U$2=GRID!$B$1:$U$1)*(КАЛЕНДАРЬ!F24=GRID!$B$3:$U$3),0)),
INDEX(GRID!$B$18:$U$29,MATCH(C$7,GRID!$A$18:$A$29,0),MATCH(1,($U$2=GRID!$B$1:$U$1)*(КАЛЕНДАРЬ!F24=GRID!$B$3:$U$3),0))*(1-GRID!$L$45))</f>
        <v>38200</v>
      </c>
      <c r="E29" s="8" cm="1">
        <f t="array" ref="E29">IF($I$2="Каникулы вместе",INDEX(GRID!$B$4:$U$15,MATCH(E$7,GRID!$A$4:$A$15,0),MATCH(1,($U$2=GRID!$B$1:$U$1)*(КАЛЕНДАРЬ!F24=GRID!$B$3:$U$3),0)),
INDEX(GRID!$B$4:$U$15,MATCH(E$7,GRID!$A$4:$A$15,0),MATCH(1,($U$2=GRID!$B$1:$U$1)*(КАЛЕНДАРЬ!F24=GRID!$B$3:$U$3),0))*(1-GRID!$L$45))</f>
        <v>39900</v>
      </c>
      <c r="F29" s="8" cm="1">
        <f t="array" ref="F29">IF($I$2="Каникулы вместе",INDEX(GRID!$B$18:$U$29,MATCH(E$7,GRID!$A$18:$A$29,0),MATCH(1,($U$2=GRID!$B$1:$U$1)*(КАЛЕНДАРЬ!F24=GRID!$B$3:$U$3),0)),
INDEX(GRID!$B$18:$U$29,MATCH(E$7,GRID!$A$18:$A$29,0),MATCH(1,($U$2=GRID!$B$1:$U$1)*(КАЛЕНДАРЬ!F24=GRID!$B$3:$U$3),0))*(1-GRID!$L$45))</f>
        <v>44900</v>
      </c>
      <c r="G29" s="8" cm="1">
        <f t="array" ref="G29">IF($I$2="Каникулы вместе",INDEX(GRID!$B$4:$U$15,MATCH(G$7,GRID!$A$4:$A$15,0),MATCH(1,($U$2=GRID!$B$1:$U$1)*(КАЛЕНДАРЬ!F24=GRID!$B$3:$U$3),0)),
INDEX(GRID!$B$4:$U$15,MATCH(G$7,GRID!$A$4:$A$15,0),MATCH(1,($U$2=GRID!$B$1:$U$1)*(КАЛЕНДАРЬ!F24=GRID!$B$3:$U$3),0))*(1-GRID!$L$45))</f>
        <v>46200</v>
      </c>
      <c r="H29" s="8" cm="1">
        <f t="array" ref="H29">IF($I$2="Каникулы вместе",INDEX(GRID!$B$18:$U$29,MATCH(G$7,GRID!$A$18:$A$29,0),MATCH(1,($U$2=GRID!$B$1:$U$1)*(КАЛЕНДАРЬ!F24=GRID!$B$3:$U$3),0)),
INDEX(GRID!$B$18:$U$29,MATCH(G$7,GRID!$A$18:$A$29,0),MATCH(1,($U$2=GRID!$B$1:$U$1)*(КАЛЕНДАРЬ!F24=GRID!$B$3:$U$3),0))*(1-GRID!$L$45))</f>
        <v>51200</v>
      </c>
      <c r="I29" s="8" cm="1">
        <f t="array" ref="I29">IF($I$2="Каникулы вместе",INDEX(GRID!$B$4:$U$15,MATCH(I$7,GRID!$A$4:$A$15,0),MATCH(1,($U$2=GRID!$B$1:$U$1)*(КАЛЕНДАРЬ!F24=GRID!$B$3:$U$3),0)),
INDEX(GRID!$B$4:$U$15,MATCH(I$7,GRID!$A$4:$A$15,0),MATCH(1,($U$2=GRID!$B$1:$U$1)*(КАЛЕНДАРЬ!F24=GRID!$B$3:$U$3),0))*(1-GRID!$L$45))</f>
        <v>51700</v>
      </c>
      <c r="J29" s="8" cm="1">
        <f t="array" ref="J29">IF($I$2="Каникулы вместе",INDEX(GRID!$B$18:$U$29,MATCH(I$7,GRID!$A$18:$A$29,0),MATCH(1,($U$2=GRID!$B$1:$U$1)*(КАЛЕНДАРЬ!F24=GRID!$B$3:$U$3),0)),
INDEX(GRID!$B$18:$U$29,MATCH(I$7,GRID!$A$18:$A$29,0),MATCH(1,($U$2=GRID!$B$1:$U$1)*(КАЛЕНДАРЬ!F24=GRID!$B$3:$U$3),0))*(1-GRID!$L$45))</f>
        <v>56700</v>
      </c>
      <c r="K29" s="8" cm="1">
        <f t="array" ref="K29">IF($I$2="Каникулы вместе",INDEX(GRID!$B$4:$U$15,MATCH(K$7,GRID!$A$4:$A$15,0),MATCH(1,($U$2=GRID!$B$1:$U$1)*(КАЛЕНДАРЬ!F24=GRID!$B$3:$U$3),0)),
INDEX(GRID!$B$4:$U$15,MATCH(K$7,GRID!$A$4:$A$15,0),MATCH(1,($U$2=GRID!$B$1:$U$1)*(КАЛЕНДАРЬ!F24=GRID!$B$3:$U$3),0))*(1-GRID!$L$45))</f>
        <v>57800</v>
      </c>
      <c r="L29" s="8" cm="1">
        <f t="array" ref="L29">IF($I$2="Каникулы вместе",INDEX(GRID!$B$18:$U$29,MATCH(K$7,GRID!$A$18:$A$29,0),MATCH(1,($U$2=GRID!$B$1:$U$1)*(КАЛЕНДАРЬ!F24=GRID!$B$3:$U$3),0)),
INDEX(GRID!$B$18:$U$29,MATCH(K$7,GRID!$A$18:$A$29,0),MATCH(1,($U$2=GRID!$B$1:$U$1)*(КАЛЕНДАРЬ!F24=GRID!$B$3:$U$3),0))*(1-GRID!$L$45))</f>
        <v>62800</v>
      </c>
      <c r="M29" s="8" cm="1">
        <f t="array" ref="M29">IF($I$2="Каникулы вместе",INDEX(GRID!$B$4:$U$15,MATCH(M$7,GRID!$A$4:$A$15,0),MATCH(1,($U$2=GRID!$B$1:$U$1)*(КАЛЕНДАРЬ!F24=GRID!$B$3:$U$3),0)),
INDEX(GRID!$B$4:$U$15,MATCH(M$7,GRID!$A$4:$A$15,0),MATCH(1,($U$2=GRID!$B$1:$U$1)*(КАЛЕНДАРЬ!F24=GRID!$B$3:$U$3),0))*(1-GRID!$L$45))</f>
        <v>79000</v>
      </c>
      <c r="N29" s="8" cm="1">
        <f t="array" ref="N29">IF($I$2="Каникулы вместе",INDEX(GRID!$B$18:$U$29,MATCH(M$7,GRID!$A$18:$A$29,0),MATCH(1,($U$2=GRID!$B$1:$U$1)*(КАЛЕНДАРЬ!F24=GRID!$B$3:$U$3),0)),
INDEX(GRID!$B$18:$U$29,MATCH(M$7,GRID!$A$18:$A$29,0),MATCH(1,($U$2=GRID!$B$1:$U$1)*(КАЛЕНДАРЬ!F24=GRID!$B$3:$U$3),0))*(1-GRID!$L$45))</f>
        <v>84000</v>
      </c>
      <c r="O29" s="8" cm="1">
        <f t="array" ref="O29">IF($I$2="Каникулы вместе",INDEX(GRID!$B$4:$U$15,MATCH(O$7,GRID!$A$4:$A$15,0),MATCH(1,($U$2=GRID!$B$1:$U$1)*(КАЛЕНДАРЬ!F24=GRID!$B$3:$U$3),0)),
INDEX(GRID!$B$4:$U$15,MATCH(O$7,GRID!$A$4:$A$15,0),MATCH(1,($U$2=GRID!$B$1:$U$1)*(КАЛЕНДАРЬ!F24=GRID!$B$3:$U$3),0))*(1-GRID!$L$45))</f>
        <v>114800</v>
      </c>
      <c r="P29" s="8" cm="1">
        <f t="array" ref="P29">IF($I$2="Каникулы вместе",INDEX(GRID!$B$4:$U$15,MATCH(P$7,GRID!$A$4:$A$15,0),MATCH(1,($U$2=GRID!$B$1:$U$1)*(КАЛЕНДАРЬ!F24=GRID!$B$3:$U$3),0)),
INDEX(GRID!$B$4:$U$15,MATCH(P$7,GRID!$A$4:$A$15,0),MATCH(1,($U$2=GRID!$B$1:$U$1)*(КАЛЕНДАРЬ!F24=GRID!$B$3:$U$3),0))*(1-GRID!$L$45))</f>
        <v>158000</v>
      </c>
      <c r="Q29" s="8" cm="1">
        <f t="array" ref="Q29">IF($I$2="Каникулы вместе",INDEX(GRID!$B$4:$U$15,MATCH(Q$7,GRID!$A$4:$A$15,0),MATCH(1,($U$2=GRID!$B$1:$U$1)*(КАЛЕНДАРЬ!F24=GRID!$B$3:$U$3),0)),
INDEX(GRID!$B$4:$U$15,MATCH(Q$7,GRID!$A$4:$A$15,0),MATCH(1,($U$2=GRID!$B$1:$U$1)*(КАЛЕНДАРЬ!F24=GRID!$B$3:$U$3),0))*(1-GRID!$L$45))</f>
        <v>185500</v>
      </c>
      <c r="R29" s="8" cm="1">
        <f t="array" ref="R29">IF($I$2="Каникулы вместе",INDEX(GRID!$B$18:$U$29,MATCH(R$7,GRID!$A$18:$A$29,0),MATCH(1,($U$2=GRID!$B$1:$U$1)*(КАЛЕНДАРЬ!F24=GRID!$B$3:$U$3),0)),
INDEX(GRID!$B$18:$U$29,MATCH(R$7,GRID!$A$18:$A$29,0),MATCH(1,($U$2=GRID!$B$1:$U$1)*(КАЛЕНДАРЬ!F24=GRID!$B$3:$U$3),0))*(1-GRID!$L$45))</f>
        <v>211300</v>
      </c>
      <c r="S29" s="8" cm="1">
        <f t="array" ref="S29">IF($I$2="Каникулы вместе",INDEX(GRID!$B$4:$U$15,MATCH(S$7,GRID!$A$4:$A$15,0),MATCH(1,($U$2=GRID!$B$1:$U$1)*(КАЛЕНДАРЬ!F24=GRID!$B$3:$U$3),0)),
INDEX(GRID!$B$4:$U$15,MATCH(S$7,GRID!$A$4:$A$15,0),MATCH(1,($U$2=GRID!$B$1:$U$1)*(КАЛЕНДАРЬ!F24=GRID!$B$3:$U$3),0))*(1-GRID!$L$45))</f>
        <v>533500</v>
      </c>
      <c r="T29" s="8" cm="1">
        <f t="array" ref="T29">IF($I$2="Каникулы вместе",INDEX(GRID!$B$4:$U$15,MATCH(T$7,GRID!$A$4:$A$15,0),MATCH(1,($U$2=GRID!$B$1:$U$1)*(КАЛЕНДАРЬ!F24=GRID!$B$3:$U$3),0)),
INDEX(GRID!$B$4:$U$15,MATCH(T$7,GRID!$A$4:$A$15,0),MATCH(1,($U$2=GRID!$B$1:$U$1)*(КАЛЕНДАРЬ!F24=GRID!$B$3:$U$3),0))*(1-GRID!$L$45))</f>
        <v>651900</v>
      </c>
    </row>
    <row r="30" spans="1:20" hidden="1">
      <c r="A30" s="148" t="s">
        <v>17</v>
      </c>
      <c r="B30" s="149">
        <v>22</v>
      </c>
      <c r="C30" s="8" cm="1">
        <f t="array" ref="C30">IF($I$2="Каникулы вместе",INDEX(GRID!$B$4:$U$15,MATCH(C$7,GRID!$A$4:$A$15,0),MATCH(1,($U$2=GRID!$B$1:$U$1)*(КАЛЕНДАРЬ!F25=GRID!$B$3:$U$3),0)),
INDEX(GRID!$B$4:$U$15,MATCH(C$7,GRID!$A$4:$A$15,0),MATCH(1,($U$2=GRID!$B$1:$U$1)*(КАЛЕНДАРЬ!F25=GRID!$B$3:$U$3),0))*(1-GRID!$L$45))</f>
        <v>33200</v>
      </c>
      <c r="D30" s="8" cm="1">
        <f t="array" ref="D30">IF($I$2="Каникулы вместе",INDEX(GRID!$B$18:$U$29,MATCH(C$7,GRID!$A$18:$A$29,0),MATCH(1,($U$2=GRID!$B$1:$U$1)*(КАЛЕНДАРЬ!F25=GRID!$B$3:$U$3),0)),
INDEX(GRID!$B$18:$U$29,MATCH(C$7,GRID!$A$18:$A$29,0),MATCH(1,($U$2=GRID!$B$1:$U$1)*(КАЛЕНДАРЬ!F25=GRID!$B$3:$U$3),0))*(1-GRID!$L$45))</f>
        <v>38200</v>
      </c>
      <c r="E30" s="8" cm="1">
        <f t="array" ref="E30">IF($I$2="Каникулы вместе",INDEX(GRID!$B$4:$U$15,MATCH(E$7,GRID!$A$4:$A$15,0),MATCH(1,($U$2=GRID!$B$1:$U$1)*(КАЛЕНДАРЬ!F25=GRID!$B$3:$U$3),0)),
INDEX(GRID!$B$4:$U$15,MATCH(E$7,GRID!$A$4:$A$15,0),MATCH(1,($U$2=GRID!$B$1:$U$1)*(КАЛЕНДАРЬ!F25=GRID!$B$3:$U$3),0))*(1-GRID!$L$45))</f>
        <v>39900</v>
      </c>
      <c r="F30" s="8" cm="1">
        <f t="array" ref="F30">IF($I$2="Каникулы вместе",INDEX(GRID!$B$18:$U$29,MATCH(E$7,GRID!$A$18:$A$29,0),MATCH(1,($U$2=GRID!$B$1:$U$1)*(КАЛЕНДАРЬ!F25=GRID!$B$3:$U$3),0)),
INDEX(GRID!$B$18:$U$29,MATCH(E$7,GRID!$A$18:$A$29,0),MATCH(1,($U$2=GRID!$B$1:$U$1)*(КАЛЕНДАРЬ!F25=GRID!$B$3:$U$3),0))*(1-GRID!$L$45))</f>
        <v>44900</v>
      </c>
      <c r="G30" s="8" cm="1">
        <f t="array" ref="G30">IF($I$2="Каникулы вместе",INDEX(GRID!$B$4:$U$15,MATCH(G$7,GRID!$A$4:$A$15,0),MATCH(1,($U$2=GRID!$B$1:$U$1)*(КАЛЕНДАРЬ!F25=GRID!$B$3:$U$3),0)),
INDEX(GRID!$B$4:$U$15,MATCH(G$7,GRID!$A$4:$A$15,0),MATCH(1,($U$2=GRID!$B$1:$U$1)*(КАЛЕНДАРЬ!F25=GRID!$B$3:$U$3),0))*(1-GRID!$L$45))</f>
        <v>46200</v>
      </c>
      <c r="H30" s="8" cm="1">
        <f t="array" ref="H30">IF($I$2="Каникулы вместе",INDEX(GRID!$B$18:$U$29,MATCH(G$7,GRID!$A$18:$A$29,0),MATCH(1,($U$2=GRID!$B$1:$U$1)*(КАЛЕНДАРЬ!F25=GRID!$B$3:$U$3),0)),
INDEX(GRID!$B$18:$U$29,MATCH(G$7,GRID!$A$18:$A$29,0),MATCH(1,($U$2=GRID!$B$1:$U$1)*(КАЛЕНДАРЬ!F25=GRID!$B$3:$U$3),0))*(1-GRID!$L$45))</f>
        <v>51200</v>
      </c>
      <c r="I30" s="8" cm="1">
        <f t="array" ref="I30">IF($I$2="Каникулы вместе",INDEX(GRID!$B$4:$U$15,MATCH(I$7,GRID!$A$4:$A$15,0),MATCH(1,($U$2=GRID!$B$1:$U$1)*(КАЛЕНДАРЬ!F25=GRID!$B$3:$U$3),0)),
INDEX(GRID!$B$4:$U$15,MATCH(I$7,GRID!$A$4:$A$15,0),MATCH(1,($U$2=GRID!$B$1:$U$1)*(КАЛЕНДАРЬ!F25=GRID!$B$3:$U$3),0))*(1-GRID!$L$45))</f>
        <v>51700</v>
      </c>
      <c r="J30" s="8" cm="1">
        <f t="array" ref="J30">IF($I$2="Каникулы вместе",INDEX(GRID!$B$18:$U$29,MATCH(I$7,GRID!$A$18:$A$29,0),MATCH(1,($U$2=GRID!$B$1:$U$1)*(КАЛЕНДАРЬ!F25=GRID!$B$3:$U$3),0)),
INDEX(GRID!$B$18:$U$29,MATCH(I$7,GRID!$A$18:$A$29,0),MATCH(1,($U$2=GRID!$B$1:$U$1)*(КАЛЕНДАРЬ!F25=GRID!$B$3:$U$3),0))*(1-GRID!$L$45))</f>
        <v>56700</v>
      </c>
      <c r="K30" s="8" cm="1">
        <f t="array" ref="K30">IF($I$2="Каникулы вместе",INDEX(GRID!$B$4:$U$15,MATCH(K$7,GRID!$A$4:$A$15,0),MATCH(1,($U$2=GRID!$B$1:$U$1)*(КАЛЕНДАРЬ!F25=GRID!$B$3:$U$3),0)),
INDEX(GRID!$B$4:$U$15,MATCH(K$7,GRID!$A$4:$A$15,0),MATCH(1,($U$2=GRID!$B$1:$U$1)*(КАЛЕНДАРЬ!F25=GRID!$B$3:$U$3),0))*(1-GRID!$L$45))</f>
        <v>57800</v>
      </c>
      <c r="L30" s="8" cm="1">
        <f t="array" ref="L30">IF($I$2="Каникулы вместе",INDEX(GRID!$B$18:$U$29,MATCH(K$7,GRID!$A$18:$A$29,0),MATCH(1,($U$2=GRID!$B$1:$U$1)*(КАЛЕНДАРЬ!F25=GRID!$B$3:$U$3),0)),
INDEX(GRID!$B$18:$U$29,MATCH(K$7,GRID!$A$18:$A$29,0),MATCH(1,($U$2=GRID!$B$1:$U$1)*(КАЛЕНДАРЬ!F25=GRID!$B$3:$U$3),0))*(1-GRID!$L$45))</f>
        <v>62800</v>
      </c>
      <c r="M30" s="8" cm="1">
        <f t="array" ref="M30">IF($I$2="Каникулы вместе",INDEX(GRID!$B$4:$U$15,MATCH(M$7,GRID!$A$4:$A$15,0),MATCH(1,($U$2=GRID!$B$1:$U$1)*(КАЛЕНДАРЬ!F25=GRID!$B$3:$U$3),0)),
INDEX(GRID!$B$4:$U$15,MATCH(M$7,GRID!$A$4:$A$15,0),MATCH(1,($U$2=GRID!$B$1:$U$1)*(КАЛЕНДАРЬ!F25=GRID!$B$3:$U$3),0))*(1-GRID!$L$45))</f>
        <v>79000</v>
      </c>
      <c r="N30" s="8" cm="1">
        <f t="array" ref="N30">IF($I$2="Каникулы вместе",INDEX(GRID!$B$18:$U$29,MATCH(M$7,GRID!$A$18:$A$29,0),MATCH(1,($U$2=GRID!$B$1:$U$1)*(КАЛЕНДАРЬ!F25=GRID!$B$3:$U$3),0)),
INDEX(GRID!$B$18:$U$29,MATCH(M$7,GRID!$A$18:$A$29,0),MATCH(1,($U$2=GRID!$B$1:$U$1)*(КАЛЕНДАРЬ!F25=GRID!$B$3:$U$3),0))*(1-GRID!$L$45))</f>
        <v>84000</v>
      </c>
      <c r="O30" s="8" cm="1">
        <f t="array" ref="O30">IF($I$2="Каникулы вместе",INDEX(GRID!$B$4:$U$15,MATCH(O$7,GRID!$A$4:$A$15,0),MATCH(1,($U$2=GRID!$B$1:$U$1)*(КАЛЕНДАРЬ!F25=GRID!$B$3:$U$3),0)),
INDEX(GRID!$B$4:$U$15,MATCH(O$7,GRID!$A$4:$A$15,0),MATCH(1,($U$2=GRID!$B$1:$U$1)*(КАЛЕНДАРЬ!F25=GRID!$B$3:$U$3),0))*(1-GRID!$L$45))</f>
        <v>114800</v>
      </c>
      <c r="P30" s="8" cm="1">
        <f t="array" ref="P30">IF($I$2="Каникулы вместе",INDEX(GRID!$B$4:$U$15,MATCH(P$7,GRID!$A$4:$A$15,0),MATCH(1,($U$2=GRID!$B$1:$U$1)*(КАЛЕНДАРЬ!F25=GRID!$B$3:$U$3),0)),
INDEX(GRID!$B$4:$U$15,MATCH(P$7,GRID!$A$4:$A$15,0),MATCH(1,($U$2=GRID!$B$1:$U$1)*(КАЛЕНДАРЬ!F25=GRID!$B$3:$U$3),0))*(1-GRID!$L$45))</f>
        <v>158000</v>
      </c>
      <c r="Q30" s="8" cm="1">
        <f t="array" ref="Q30">IF($I$2="Каникулы вместе",INDEX(GRID!$B$4:$U$15,MATCH(Q$7,GRID!$A$4:$A$15,0),MATCH(1,($U$2=GRID!$B$1:$U$1)*(КАЛЕНДАРЬ!F25=GRID!$B$3:$U$3),0)),
INDEX(GRID!$B$4:$U$15,MATCH(Q$7,GRID!$A$4:$A$15,0),MATCH(1,($U$2=GRID!$B$1:$U$1)*(КАЛЕНДАРЬ!F25=GRID!$B$3:$U$3),0))*(1-GRID!$L$45))</f>
        <v>185500</v>
      </c>
      <c r="R30" s="8" cm="1">
        <f t="array" ref="R30">IF($I$2="Каникулы вместе",INDEX(GRID!$B$18:$U$29,MATCH(R$7,GRID!$A$18:$A$29,0),MATCH(1,($U$2=GRID!$B$1:$U$1)*(КАЛЕНДАРЬ!F25=GRID!$B$3:$U$3),0)),
INDEX(GRID!$B$18:$U$29,MATCH(R$7,GRID!$A$18:$A$29,0),MATCH(1,($U$2=GRID!$B$1:$U$1)*(КАЛЕНДАРЬ!F25=GRID!$B$3:$U$3),0))*(1-GRID!$L$45))</f>
        <v>211300</v>
      </c>
      <c r="S30" s="8" cm="1">
        <f t="array" ref="S30">IF($I$2="Каникулы вместе",INDEX(GRID!$B$4:$U$15,MATCH(S$7,GRID!$A$4:$A$15,0),MATCH(1,($U$2=GRID!$B$1:$U$1)*(КАЛЕНДАРЬ!F25=GRID!$B$3:$U$3),0)),
INDEX(GRID!$B$4:$U$15,MATCH(S$7,GRID!$A$4:$A$15,0),MATCH(1,($U$2=GRID!$B$1:$U$1)*(КАЛЕНДАРЬ!F25=GRID!$B$3:$U$3),0))*(1-GRID!$L$45))</f>
        <v>533500</v>
      </c>
      <c r="T30" s="8" cm="1">
        <f t="array" ref="T30">IF($I$2="Каникулы вместе",INDEX(GRID!$B$4:$U$15,MATCH(T$7,GRID!$A$4:$A$15,0),MATCH(1,($U$2=GRID!$B$1:$U$1)*(КАЛЕНДАРЬ!F25=GRID!$B$3:$U$3),0)),
INDEX(GRID!$B$4:$U$15,MATCH(T$7,GRID!$A$4:$A$15,0),MATCH(1,($U$2=GRID!$B$1:$U$1)*(КАЛЕНДАРЬ!F25=GRID!$B$3:$U$3),0))*(1-GRID!$L$45))</f>
        <v>651900</v>
      </c>
    </row>
    <row r="31" spans="1:20" hidden="1">
      <c r="A31" s="148" t="s">
        <v>11</v>
      </c>
      <c r="B31" s="149">
        <v>23</v>
      </c>
      <c r="C31" s="8" cm="1">
        <f t="array" ref="C31">IF($I$2="Каникулы вместе",INDEX(GRID!$B$4:$U$15,MATCH(C$7,GRID!$A$4:$A$15,0),MATCH(1,($U$2=GRID!$B$1:$U$1)*(КАЛЕНДАРЬ!F26=GRID!$B$3:$U$3),0)),
INDEX(GRID!$B$4:$U$15,MATCH(C$7,GRID!$A$4:$A$15,0),MATCH(1,($U$2=GRID!$B$1:$U$1)*(КАЛЕНДАРЬ!F26=GRID!$B$3:$U$3),0))*(1-GRID!$L$45))</f>
        <v>33200</v>
      </c>
      <c r="D31" s="8" cm="1">
        <f t="array" ref="D31">IF($I$2="Каникулы вместе",INDEX(GRID!$B$18:$U$29,MATCH(C$7,GRID!$A$18:$A$29,0),MATCH(1,($U$2=GRID!$B$1:$U$1)*(КАЛЕНДАРЬ!F26=GRID!$B$3:$U$3),0)),
INDEX(GRID!$B$18:$U$29,MATCH(C$7,GRID!$A$18:$A$29,0),MATCH(1,($U$2=GRID!$B$1:$U$1)*(КАЛЕНДАРЬ!F26=GRID!$B$3:$U$3),0))*(1-GRID!$L$45))</f>
        <v>38200</v>
      </c>
      <c r="E31" s="8" cm="1">
        <f t="array" ref="E31">IF($I$2="Каникулы вместе",INDEX(GRID!$B$4:$U$15,MATCH(E$7,GRID!$A$4:$A$15,0),MATCH(1,($U$2=GRID!$B$1:$U$1)*(КАЛЕНДАРЬ!F26=GRID!$B$3:$U$3),0)),
INDEX(GRID!$B$4:$U$15,MATCH(E$7,GRID!$A$4:$A$15,0),MATCH(1,($U$2=GRID!$B$1:$U$1)*(КАЛЕНДАРЬ!F26=GRID!$B$3:$U$3),0))*(1-GRID!$L$45))</f>
        <v>39900</v>
      </c>
      <c r="F31" s="8" cm="1">
        <f t="array" ref="F31">IF($I$2="Каникулы вместе",INDEX(GRID!$B$18:$U$29,MATCH(E$7,GRID!$A$18:$A$29,0),MATCH(1,($U$2=GRID!$B$1:$U$1)*(КАЛЕНДАРЬ!F26=GRID!$B$3:$U$3),0)),
INDEX(GRID!$B$18:$U$29,MATCH(E$7,GRID!$A$18:$A$29,0),MATCH(1,($U$2=GRID!$B$1:$U$1)*(КАЛЕНДАРЬ!F26=GRID!$B$3:$U$3),0))*(1-GRID!$L$45))</f>
        <v>44900</v>
      </c>
      <c r="G31" s="8" cm="1">
        <f t="array" ref="G31">IF($I$2="Каникулы вместе",INDEX(GRID!$B$4:$U$15,MATCH(G$7,GRID!$A$4:$A$15,0),MATCH(1,($U$2=GRID!$B$1:$U$1)*(КАЛЕНДАРЬ!F26=GRID!$B$3:$U$3),0)),
INDEX(GRID!$B$4:$U$15,MATCH(G$7,GRID!$A$4:$A$15,0),MATCH(1,($U$2=GRID!$B$1:$U$1)*(КАЛЕНДАРЬ!F26=GRID!$B$3:$U$3),0))*(1-GRID!$L$45))</f>
        <v>46200</v>
      </c>
      <c r="H31" s="8" cm="1">
        <f t="array" ref="H31">IF($I$2="Каникулы вместе",INDEX(GRID!$B$18:$U$29,MATCH(G$7,GRID!$A$18:$A$29,0),MATCH(1,($U$2=GRID!$B$1:$U$1)*(КАЛЕНДАРЬ!F26=GRID!$B$3:$U$3),0)),
INDEX(GRID!$B$18:$U$29,MATCH(G$7,GRID!$A$18:$A$29,0),MATCH(1,($U$2=GRID!$B$1:$U$1)*(КАЛЕНДАРЬ!F26=GRID!$B$3:$U$3),0))*(1-GRID!$L$45))</f>
        <v>51200</v>
      </c>
      <c r="I31" s="8" cm="1">
        <f t="array" ref="I31">IF($I$2="Каникулы вместе",INDEX(GRID!$B$4:$U$15,MATCH(I$7,GRID!$A$4:$A$15,0),MATCH(1,($U$2=GRID!$B$1:$U$1)*(КАЛЕНДАРЬ!F26=GRID!$B$3:$U$3),0)),
INDEX(GRID!$B$4:$U$15,MATCH(I$7,GRID!$A$4:$A$15,0),MATCH(1,($U$2=GRID!$B$1:$U$1)*(КАЛЕНДАРЬ!F26=GRID!$B$3:$U$3),0))*(1-GRID!$L$45))</f>
        <v>51700</v>
      </c>
      <c r="J31" s="8" cm="1">
        <f t="array" ref="J31">IF($I$2="Каникулы вместе",INDEX(GRID!$B$18:$U$29,MATCH(I$7,GRID!$A$18:$A$29,0),MATCH(1,($U$2=GRID!$B$1:$U$1)*(КАЛЕНДАРЬ!F26=GRID!$B$3:$U$3),0)),
INDEX(GRID!$B$18:$U$29,MATCH(I$7,GRID!$A$18:$A$29,0),MATCH(1,($U$2=GRID!$B$1:$U$1)*(КАЛЕНДАРЬ!F26=GRID!$B$3:$U$3),0))*(1-GRID!$L$45))</f>
        <v>56700</v>
      </c>
      <c r="K31" s="8" cm="1">
        <f t="array" ref="K31">IF($I$2="Каникулы вместе",INDEX(GRID!$B$4:$U$15,MATCH(K$7,GRID!$A$4:$A$15,0),MATCH(1,($U$2=GRID!$B$1:$U$1)*(КАЛЕНДАРЬ!F26=GRID!$B$3:$U$3),0)),
INDEX(GRID!$B$4:$U$15,MATCH(K$7,GRID!$A$4:$A$15,0),MATCH(1,($U$2=GRID!$B$1:$U$1)*(КАЛЕНДАРЬ!F26=GRID!$B$3:$U$3),0))*(1-GRID!$L$45))</f>
        <v>57800</v>
      </c>
      <c r="L31" s="8" cm="1">
        <f t="array" ref="L31">IF($I$2="Каникулы вместе",INDEX(GRID!$B$18:$U$29,MATCH(K$7,GRID!$A$18:$A$29,0),MATCH(1,($U$2=GRID!$B$1:$U$1)*(КАЛЕНДАРЬ!F26=GRID!$B$3:$U$3),0)),
INDEX(GRID!$B$18:$U$29,MATCH(K$7,GRID!$A$18:$A$29,0),MATCH(1,($U$2=GRID!$B$1:$U$1)*(КАЛЕНДАРЬ!F26=GRID!$B$3:$U$3),0))*(1-GRID!$L$45))</f>
        <v>62800</v>
      </c>
      <c r="M31" s="8" cm="1">
        <f t="array" ref="M31">IF($I$2="Каникулы вместе",INDEX(GRID!$B$4:$U$15,MATCH(M$7,GRID!$A$4:$A$15,0),MATCH(1,($U$2=GRID!$B$1:$U$1)*(КАЛЕНДАРЬ!F26=GRID!$B$3:$U$3),0)),
INDEX(GRID!$B$4:$U$15,MATCH(M$7,GRID!$A$4:$A$15,0),MATCH(1,($U$2=GRID!$B$1:$U$1)*(КАЛЕНДАРЬ!F26=GRID!$B$3:$U$3),0))*(1-GRID!$L$45))</f>
        <v>79000</v>
      </c>
      <c r="N31" s="8" cm="1">
        <f t="array" ref="N31">IF($I$2="Каникулы вместе",INDEX(GRID!$B$18:$U$29,MATCH(M$7,GRID!$A$18:$A$29,0),MATCH(1,($U$2=GRID!$B$1:$U$1)*(КАЛЕНДАРЬ!F26=GRID!$B$3:$U$3),0)),
INDEX(GRID!$B$18:$U$29,MATCH(M$7,GRID!$A$18:$A$29,0),MATCH(1,($U$2=GRID!$B$1:$U$1)*(КАЛЕНДАРЬ!F26=GRID!$B$3:$U$3),0))*(1-GRID!$L$45))</f>
        <v>84000</v>
      </c>
      <c r="O31" s="8" cm="1">
        <f t="array" ref="O31">IF($I$2="Каникулы вместе",INDEX(GRID!$B$4:$U$15,MATCH(O$7,GRID!$A$4:$A$15,0),MATCH(1,($U$2=GRID!$B$1:$U$1)*(КАЛЕНДАРЬ!F26=GRID!$B$3:$U$3),0)),
INDEX(GRID!$B$4:$U$15,MATCH(O$7,GRID!$A$4:$A$15,0),MATCH(1,($U$2=GRID!$B$1:$U$1)*(КАЛЕНДАРЬ!F26=GRID!$B$3:$U$3),0))*(1-GRID!$L$45))</f>
        <v>114800</v>
      </c>
      <c r="P31" s="8" cm="1">
        <f t="array" ref="P31">IF($I$2="Каникулы вместе",INDEX(GRID!$B$4:$U$15,MATCH(P$7,GRID!$A$4:$A$15,0),MATCH(1,($U$2=GRID!$B$1:$U$1)*(КАЛЕНДАРЬ!F26=GRID!$B$3:$U$3),0)),
INDEX(GRID!$B$4:$U$15,MATCH(P$7,GRID!$A$4:$A$15,0),MATCH(1,($U$2=GRID!$B$1:$U$1)*(КАЛЕНДАРЬ!F26=GRID!$B$3:$U$3),0))*(1-GRID!$L$45))</f>
        <v>158000</v>
      </c>
      <c r="Q31" s="8" cm="1">
        <f t="array" ref="Q31">IF($I$2="Каникулы вместе",INDEX(GRID!$B$4:$U$15,MATCH(Q$7,GRID!$A$4:$A$15,0),MATCH(1,($U$2=GRID!$B$1:$U$1)*(КАЛЕНДАРЬ!F26=GRID!$B$3:$U$3),0)),
INDEX(GRID!$B$4:$U$15,MATCH(Q$7,GRID!$A$4:$A$15,0),MATCH(1,($U$2=GRID!$B$1:$U$1)*(КАЛЕНДАРЬ!F26=GRID!$B$3:$U$3),0))*(1-GRID!$L$45))</f>
        <v>185500</v>
      </c>
      <c r="R31" s="8" cm="1">
        <f t="array" ref="R31">IF($I$2="Каникулы вместе",INDEX(GRID!$B$18:$U$29,MATCH(R$7,GRID!$A$18:$A$29,0),MATCH(1,($U$2=GRID!$B$1:$U$1)*(КАЛЕНДАРЬ!F26=GRID!$B$3:$U$3),0)),
INDEX(GRID!$B$18:$U$29,MATCH(R$7,GRID!$A$18:$A$29,0),MATCH(1,($U$2=GRID!$B$1:$U$1)*(КАЛЕНДАРЬ!F26=GRID!$B$3:$U$3),0))*(1-GRID!$L$45))</f>
        <v>211300</v>
      </c>
      <c r="S31" s="8" cm="1">
        <f t="array" ref="S31">IF($I$2="Каникулы вместе",INDEX(GRID!$B$4:$U$15,MATCH(S$7,GRID!$A$4:$A$15,0),MATCH(1,($U$2=GRID!$B$1:$U$1)*(КАЛЕНДАРЬ!F26=GRID!$B$3:$U$3),0)),
INDEX(GRID!$B$4:$U$15,MATCH(S$7,GRID!$A$4:$A$15,0),MATCH(1,($U$2=GRID!$B$1:$U$1)*(КАЛЕНДАРЬ!F26=GRID!$B$3:$U$3),0))*(1-GRID!$L$45))</f>
        <v>533500</v>
      </c>
      <c r="T31" s="8" cm="1">
        <f t="array" ref="T31">IF($I$2="Каникулы вместе",INDEX(GRID!$B$4:$U$15,MATCH(T$7,GRID!$A$4:$A$15,0),MATCH(1,($U$2=GRID!$B$1:$U$1)*(КАЛЕНДАРЬ!F26=GRID!$B$3:$U$3),0)),
INDEX(GRID!$B$4:$U$15,MATCH(T$7,GRID!$A$4:$A$15,0),MATCH(1,($U$2=GRID!$B$1:$U$1)*(КАЛЕНДАРЬ!F26=GRID!$B$3:$U$3),0))*(1-GRID!$L$45))</f>
        <v>651900</v>
      </c>
    </row>
    <row r="32" spans="1:20" hidden="1">
      <c r="A32" s="148" t="s">
        <v>12</v>
      </c>
      <c r="B32" s="149">
        <v>24</v>
      </c>
      <c r="C32" s="8" cm="1">
        <f t="array" ref="C32">IF($I$2="Каникулы вместе",INDEX(GRID!$B$4:$U$15,MATCH(C$7,GRID!$A$4:$A$15,0),MATCH(1,($U$2=GRID!$B$1:$U$1)*(КАЛЕНДАРЬ!F27=GRID!$B$3:$U$3),0)),
INDEX(GRID!$B$4:$U$15,MATCH(C$7,GRID!$A$4:$A$15,0),MATCH(1,($U$2=GRID!$B$1:$U$1)*(КАЛЕНДАРЬ!F27=GRID!$B$3:$U$3),0))*(1-GRID!$L$45))</f>
        <v>30200.000000000004</v>
      </c>
      <c r="D32" s="8" cm="1">
        <f t="array" ref="D32">IF($I$2="Каникулы вместе",INDEX(GRID!$B$18:$U$29,MATCH(C$7,GRID!$A$18:$A$29,0),MATCH(1,($U$2=GRID!$B$1:$U$1)*(КАЛЕНДАРЬ!F27=GRID!$B$3:$U$3),0)),
INDEX(GRID!$B$18:$U$29,MATCH(C$7,GRID!$A$18:$A$29,0),MATCH(1,($U$2=GRID!$B$1:$U$1)*(КАЛЕНДАРЬ!F27=GRID!$B$3:$U$3),0))*(1-GRID!$L$45))</f>
        <v>35200</v>
      </c>
      <c r="E32" s="8" cm="1">
        <f t="array" ref="E32">IF($I$2="Каникулы вместе",INDEX(GRID!$B$4:$U$15,MATCH(E$7,GRID!$A$4:$A$15,0),MATCH(1,($U$2=GRID!$B$1:$U$1)*(КАЛЕНДАРЬ!F27=GRID!$B$3:$U$3),0)),
INDEX(GRID!$B$4:$U$15,MATCH(E$7,GRID!$A$4:$A$15,0),MATCH(1,($U$2=GRID!$B$1:$U$1)*(КАЛЕНДАРЬ!F27=GRID!$B$3:$U$3),0))*(1-GRID!$L$45))</f>
        <v>36300</v>
      </c>
      <c r="F32" s="8" cm="1">
        <f t="array" ref="F32">IF($I$2="Каникулы вместе",INDEX(GRID!$B$18:$U$29,MATCH(E$7,GRID!$A$18:$A$29,0),MATCH(1,($U$2=GRID!$B$1:$U$1)*(КАЛЕНДАРЬ!F27=GRID!$B$3:$U$3),0)),
INDEX(GRID!$B$18:$U$29,MATCH(E$7,GRID!$A$18:$A$29,0),MATCH(1,($U$2=GRID!$B$1:$U$1)*(КАЛЕНДАРЬ!F27=GRID!$B$3:$U$3),0))*(1-GRID!$L$45))</f>
        <v>41300</v>
      </c>
      <c r="G32" s="8" cm="1">
        <f t="array" ref="G32">IF($I$2="Каникулы вместе",INDEX(GRID!$B$4:$U$15,MATCH(G$7,GRID!$A$4:$A$15,0),MATCH(1,($U$2=GRID!$B$1:$U$1)*(КАЛЕНДАРЬ!F27=GRID!$B$3:$U$3),0)),
INDEX(GRID!$B$4:$U$15,MATCH(G$7,GRID!$A$4:$A$15,0),MATCH(1,($U$2=GRID!$B$1:$U$1)*(КАЛЕНДАРЬ!F27=GRID!$B$3:$U$3),0))*(1-GRID!$L$45))</f>
        <v>42500</v>
      </c>
      <c r="H32" s="8" cm="1">
        <f t="array" ref="H32">IF($I$2="Каникулы вместе",INDEX(GRID!$B$18:$U$29,MATCH(G$7,GRID!$A$18:$A$29,0),MATCH(1,($U$2=GRID!$B$1:$U$1)*(КАЛЕНДАРЬ!F27=GRID!$B$3:$U$3),0)),
INDEX(GRID!$B$18:$U$29,MATCH(G$7,GRID!$A$18:$A$29,0),MATCH(1,($U$2=GRID!$B$1:$U$1)*(КАЛЕНДАРЬ!F27=GRID!$B$3:$U$3),0))*(1-GRID!$L$45))</f>
        <v>47500</v>
      </c>
      <c r="I32" s="8" cm="1">
        <f t="array" ref="I32">IF($I$2="Каникулы вместе",INDEX(GRID!$B$4:$U$15,MATCH(I$7,GRID!$A$4:$A$15,0),MATCH(1,($U$2=GRID!$B$1:$U$1)*(КАЛЕНДАРЬ!F27=GRID!$B$3:$U$3),0)),
INDEX(GRID!$B$4:$U$15,MATCH(I$7,GRID!$A$4:$A$15,0),MATCH(1,($U$2=GRID!$B$1:$U$1)*(КАЛЕНДАРЬ!F27=GRID!$B$3:$U$3),0))*(1-GRID!$L$45))</f>
        <v>47400</v>
      </c>
      <c r="J32" s="8" cm="1">
        <f t="array" ref="J32">IF($I$2="Каникулы вместе",INDEX(GRID!$B$18:$U$29,MATCH(I$7,GRID!$A$18:$A$29,0),MATCH(1,($U$2=GRID!$B$1:$U$1)*(КАЛЕНДАРЬ!F27=GRID!$B$3:$U$3),0)),
INDEX(GRID!$B$18:$U$29,MATCH(I$7,GRID!$A$18:$A$29,0),MATCH(1,($U$2=GRID!$B$1:$U$1)*(КАЛЕНДАРЬ!F27=GRID!$B$3:$U$3),0))*(1-GRID!$L$45))</f>
        <v>52400</v>
      </c>
      <c r="K32" s="8" cm="1">
        <f t="array" ref="K32">IF($I$2="Каникулы вместе",INDEX(GRID!$B$4:$U$15,MATCH(K$7,GRID!$A$4:$A$15,0),MATCH(1,($U$2=GRID!$B$1:$U$1)*(КАЛЕНДАРЬ!F27=GRID!$B$3:$U$3),0)),
INDEX(GRID!$B$4:$U$15,MATCH(K$7,GRID!$A$4:$A$15,0),MATCH(1,($U$2=GRID!$B$1:$U$1)*(КАЛЕНДАРЬ!F27=GRID!$B$3:$U$3),0))*(1-GRID!$L$45))</f>
        <v>53300</v>
      </c>
      <c r="L32" s="8" cm="1">
        <f t="array" ref="L32">IF($I$2="Каникулы вместе",INDEX(GRID!$B$18:$U$29,MATCH(K$7,GRID!$A$18:$A$29,0),MATCH(1,($U$2=GRID!$B$1:$U$1)*(КАЛЕНДАРЬ!F27=GRID!$B$3:$U$3),0)),
INDEX(GRID!$B$18:$U$29,MATCH(K$7,GRID!$A$18:$A$29,0),MATCH(1,($U$2=GRID!$B$1:$U$1)*(КАЛЕНДАРЬ!F27=GRID!$B$3:$U$3),0))*(1-GRID!$L$45))</f>
        <v>58300</v>
      </c>
      <c r="M32" s="8" cm="1">
        <f t="array" ref="M32">IF($I$2="Каникулы вместе",INDEX(GRID!$B$4:$U$15,MATCH(M$7,GRID!$A$4:$A$15,0),MATCH(1,($U$2=GRID!$B$1:$U$1)*(КАЛЕНДАРЬ!F27=GRID!$B$3:$U$3),0)),
INDEX(GRID!$B$4:$U$15,MATCH(M$7,GRID!$A$4:$A$15,0),MATCH(1,($U$2=GRID!$B$1:$U$1)*(КАЛЕНДАРЬ!F27=GRID!$B$3:$U$3),0))*(1-GRID!$L$45))</f>
        <v>74000</v>
      </c>
      <c r="N32" s="8" cm="1">
        <f t="array" ref="N32">IF($I$2="Каникулы вместе",INDEX(GRID!$B$18:$U$29,MATCH(M$7,GRID!$A$18:$A$29,0),MATCH(1,($U$2=GRID!$B$1:$U$1)*(КАЛЕНДАРЬ!F27=GRID!$B$3:$U$3),0)),
INDEX(GRID!$B$18:$U$29,MATCH(M$7,GRID!$A$18:$A$29,0),MATCH(1,($U$2=GRID!$B$1:$U$1)*(КАЛЕНДАРЬ!F27=GRID!$B$3:$U$3),0))*(1-GRID!$L$45))</f>
        <v>79000</v>
      </c>
      <c r="O32" s="8" cm="1">
        <f t="array" ref="O32">IF($I$2="Каникулы вместе",INDEX(GRID!$B$4:$U$15,MATCH(O$7,GRID!$A$4:$A$15,0),MATCH(1,($U$2=GRID!$B$1:$U$1)*(КАЛЕНДАРЬ!F27=GRID!$B$3:$U$3),0)),
INDEX(GRID!$B$4:$U$15,MATCH(O$7,GRID!$A$4:$A$15,0),MATCH(1,($U$2=GRID!$B$1:$U$1)*(КАЛЕНДАРЬ!F27=GRID!$B$3:$U$3),0))*(1-GRID!$L$45))</f>
        <v>108800</v>
      </c>
      <c r="P32" s="8" cm="1">
        <f t="array" ref="P32">IF($I$2="Каникулы вместе",INDEX(GRID!$B$4:$U$15,MATCH(P$7,GRID!$A$4:$A$15,0),MATCH(1,($U$2=GRID!$B$1:$U$1)*(КАЛЕНДАРЬ!F27=GRID!$B$3:$U$3),0)),
INDEX(GRID!$B$4:$U$15,MATCH(P$7,GRID!$A$4:$A$15,0),MATCH(1,($U$2=GRID!$B$1:$U$1)*(КАЛЕНДАРЬ!F27=GRID!$B$3:$U$3),0))*(1-GRID!$L$45))</f>
        <v>151400</v>
      </c>
      <c r="Q32" s="8" cm="1">
        <f t="array" ref="Q32">IF($I$2="Каникулы вместе",INDEX(GRID!$B$4:$U$15,MATCH(Q$7,GRID!$A$4:$A$15,0),MATCH(1,($U$2=GRID!$B$1:$U$1)*(КАЛЕНДАРЬ!F27=GRID!$B$3:$U$3),0)),
INDEX(GRID!$B$4:$U$15,MATCH(Q$7,GRID!$A$4:$A$15,0),MATCH(1,($U$2=GRID!$B$1:$U$1)*(КАЛЕНДАРЬ!F27=GRID!$B$3:$U$3),0))*(1-GRID!$L$45))</f>
        <v>177900</v>
      </c>
      <c r="R32" s="8" cm="1">
        <f t="array" ref="R32">IF($I$2="Каникулы вместе",INDEX(GRID!$B$18:$U$29,MATCH(R$7,GRID!$A$18:$A$29,0),MATCH(1,($U$2=GRID!$B$1:$U$1)*(КАЛЕНДАРЬ!F27=GRID!$B$3:$U$3),0)),
INDEX(GRID!$B$18:$U$29,MATCH(R$7,GRID!$A$18:$A$29,0),MATCH(1,($U$2=GRID!$B$1:$U$1)*(КАЛЕНДАРЬ!F27=GRID!$B$3:$U$3),0))*(1-GRID!$L$45))</f>
        <v>202400</v>
      </c>
      <c r="S32" s="8" cm="1">
        <f t="array" ref="S32">IF($I$2="Каникулы вместе",INDEX(GRID!$B$4:$U$15,MATCH(S$7,GRID!$A$4:$A$15,0),MATCH(1,($U$2=GRID!$B$1:$U$1)*(КАЛЕНДАРЬ!F27=GRID!$B$3:$U$3),0)),
INDEX(GRID!$B$4:$U$15,MATCH(S$7,GRID!$A$4:$A$15,0),MATCH(1,($U$2=GRID!$B$1:$U$1)*(КАЛЕНДАРЬ!F27=GRID!$B$3:$U$3),0))*(1-GRID!$L$45))</f>
        <v>507400</v>
      </c>
      <c r="T32" s="8" cm="1">
        <f t="array" ref="T32">IF($I$2="Каникулы вместе",INDEX(GRID!$B$4:$U$15,MATCH(T$7,GRID!$A$4:$A$15,0),MATCH(1,($U$2=GRID!$B$1:$U$1)*(КАЛЕНДАРЬ!F27=GRID!$B$3:$U$3),0)),
INDEX(GRID!$B$4:$U$15,MATCH(T$7,GRID!$A$4:$A$15,0),MATCH(1,($U$2=GRID!$B$1:$U$1)*(КАЛЕНДАРЬ!F27=GRID!$B$3:$U$3),0))*(1-GRID!$L$45))</f>
        <v>617900</v>
      </c>
    </row>
    <row r="33" spans="1:20" hidden="1">
      <c r="A33" s="148" t="s">
        <v>13</v>
      </c>
      <c r="B33" s="149">
        <v>25</v>
      </c>
      <c r="C33" s="8" cm="1">
        <f t="array" ref="C33">IF($I$2="Каникулы вместе",INDEX(GRID!$B$4:$U$15,MATCH(C$7,GRID!$A$4:$A$15,0),MATCH(1,($U$2=GRID!$B$1:$U$1)*(КАЛЕНДАРЬ!F28=GRID!$B$3:$U$3),0)),
INDEX(GRID!$B$4:$U$15,MATCH(C$7,GRID!$A$4:$A$15,0),MATCH(1,($U$2=GRID!$B$1:$U$1)*(КАЛЕНДАРЬ!F28=GRID!$B$3:$U$3),0))*(1-GRID!$L$45))</f>
        <v>30200.000000000004</v>
      </c>
      <c r="D33" s="8" cm="1">
        <f t="array" ref="D33">IF($I$2="Каникулы вместе",INDEX(GRID!$B$18:$U$29,MATCH(C$7,GRID!$A$18:$A$29,0),MATCH(1,($U$2=GRID!$B$1:$U$1)*(КАЛЕНДАРЬ!F28=GRID!$B$3:$U$3),0)),
INDEX(GRID!$B$18:$U$29,MATCH(C$7,GRID!$A$18:$A$29,0),MATCH(1,($U$2=GRID!$B$1:$U$1)*(КАЛЕНДАРЬ!F28=GRID!$B$3:$U$3),0))*(1-GRID!$L$45))</f>
        <v>35200</v>
      </c>
      <c r="E33" s="8" cm="1">
        <f t="array" ref="E33">IF($I$2="Каникулы вместе",INDEX(GRID!$B$4:$U$15,MATCH(E$7,GRID!$A$4:$A$15,0),MATCH(1,($U$2=GRID!$B$1:$U$1)*(КАЛЕНДАРЬ!F28=GRID!$B$3:$U$3),0)),
INDEX(GRID!$B$4:$U$15,MATCH(E$7,GRID!$A$4:$A$15,0),MATCH(1,($U$2=GRID!$B$1:$U$1)*(КАЛЕНДАРЬ!F28=GRID!$B$3:$U$3),0))*(1-GRID!$L$45))</f>
        <v>36300</v>
      </c>
      <c r="F33" s="8" cm="1">
        <f t="array" ref="F33">IF($I$2="Каникулы вместе",INDEX(GRID!$B$18:$U$29,MATCH(E$7,GRID!$A$18:$A$29,0),MATCH(1,($U$2=GRID!$B$1:$U$1)*(КАЛЕНДАРЬ!F28=GRID!$B$3:$U$3),0)),
INDEX(GRID!$B$18:$U$29,MATCH(E$7,GRID!$A$18:$A$29,0),MATCH(1,($U$2=GRID!$B$1:$U$1)*(КАЛЕНДАРЬ!F28=GRID!$B$3:$U$3),0))*(1-GRID!$L$45))</f>
        <v>41300</v>
      </c>
      <c r="G33" s="8" cm="1">
        <f t="array" ref="G33">IF($I$2="Каникулы вместе",INDEX(GRID!$B$4:$U$15,MATCH(G$7,GRID!$A$4:$A$15,0),MATCH(1,($U$2=GRID!$B$1:$U$1)*(КАЛЕНДАРЬ!F28=GRID!$B$3:$U$3),0)),
INDEX(GRID!$B$4:$U$15,MATCH(G$7,GRID!$A$4:$A$15,0),MATCH(1,($U$2=GRID!$B$1:$U$1)*(КАЛЕНДАРЬ!F28=GRID!$B$3:$U$3),0))*(1-GRID!$L$45))</f>
        <v>42500</v>
      </c>
      <c r="H33" s="8" cm="1">
        <f t="array" ref="H33">IF($I$2="Каникулы вместе",INDEX(GRID!$B$18:$U$29,MATCH(G$7,GRID!$A$18:$A$29,0),MATCH(1,($U$2=GRID!$B$1:$U$1)*(КАЛЕНДАРЬ!F28=GRID!$B$3:$U$3),0)),
INDEX(GRID!$B$18:$U$29,MATCH(G$7,GRID!$A$18:$A$29,0),MATCH(1,($U$2=GRID!$B$1:$U$1)*(КАЛЕНДАРЬ!F28=GRID!$B$3:$U$3),0))*(1-GRID!$L$45))</f>
        <v>47500</v>
      </c>
      <c r="I33" s="8" cm="1">
        <f t="array" ref="I33">IF($I$2="Каникулы вместе",INDEX(GRID!$B$4:$U$15,MATCH(I$7,GRID!$A$4:$A$15,0),MATCH(1,($U$2=GRID!$B$1:$U$1)*(КАЛЕНДАРЬ!F28=GRID!$B$3:$U$3),0)),
INDEX(GRID!$B$4:$U$15,MATCH(I$7,GRID!$A$4:$A$15,0),MATCH(1,($U$2=GRID!$B$1:$U$1)*(КАЛЕНДАРЬ!F28=GRID!$B$3:$U$3),0))*(1-GRID!$L$45))</f>
        <v>47400</v>
      </c>
      <c r="J33" s="8" cm="1">
        <f t="array" ref="J33">IF($I$2="Каникулы вместе",INDEX(GRID!$B$18:$U$29,MATCH(I$7,GRID!$A$18:$A$29,0),MATCH(1,($U$2=GRID!$B$1:$U$1)*(КАЛЕНДАРЬ!F28=GRID!$B$3:$U$3),0)),
INDEX(GRID!$B$18:$U$29,MATCH(I$7,GRID!$A$18:$A$29,0),MATCH(1,($U$2=GRID!$B$1:$U$1)*(КАЛЕНДАРЬ!F28=GRID!$B$3:$U$3),0))*(1-GRID!$L$45))</f>
        <v>52400</v>
      </c>
      <c r="K33" s="8" cm="1">
        <f t="array" ref="K33">IF($I$2="Каникулы вместе",INDEX(GRID!$B$4:$U$15,MATCH(K$7,GRID!$A$4:$A$15,0),MATCH(1,($U$2=GRID!$B$1:$U$1)*(КАЛЕНДАРЬ!F28=GRID!$B$3:$U$3),0)),
INDEX(GRID!$B$4:$U$15,MATCH(K$7,GRID!$A$4:$A$15,0),MATCH(1,($U$2=GRID!$B$1:$U$1)*(КАЛЕНДАРЬ!F28=GRID!$B$3:$U$3),0))*(1-GRID!$L$45))</f>
        <v>53300</v>
      </c>
      <c r="L33" s="8" cm="1">
        <f t="array" ref="L33">IF($I$2="Каникулы вместе",INDEX(GRID!$B$18:$U$29,MATCH(K$7,GRID!$A$18:$A$29,0),MATCH(1,($U$2=GRID!$B$1:$U$1)*(КАЛЕНДАРЬ!F28=GRID!$B$3:$U$3),0)),
INDEX(GRID!$B$18:$U$29,MATCH(K$7,GRID!$A$18:$A$29,0),MATCH(1,($U$2=GRID!$B$1:$U$1)*(КАЛЕНДАРЬ!F28=GRID!$B$3:$U$3),0))*(1-GRID!$L$45))</f>
        <v>58300</v>
      </c>
      <c r="M33" s="8" cm="1">
        <f t="array" ref="M33">IF($I$2="Каникулы вместе",INDEX(GRID!$B$4:$U$15,MATCH(M$7,GRID!$A$4:$A$15,0),MATCH(1,($U$2=GRID!$B$1:$U$1)*(КАЛЕНДАРЬ!F28=GRID!$B$3:$U$3),0)),
INDEX(GRID!$B$4:$U$15,MATCH(M$7,GRID!$A$4:$A$15,0),MATCH(1,($U$2=GRID!$B$1:$U$1)*(КАЛЕНДАРЬ!F28=GRID!$B$3:$U$3),0))*(1-GRID!$L$45))</f>
        <v>74000</v>
      </c>
      <c r="N33" s="8" cm="1">
        <f t="array" ref="N33">IF($I$2="Каникулы вместе",INDEX(GRID!$B$18:$U$29,MATCH(M$7,GRID!$A$18:$A$29,0),MATCH(1,($U$2=GRID!$B$1:$U$1)*(КАЛЕНДАРЬ!F28=GRID!$B$3:$U$3),0)),
INDEX(GRID!$B$18:$U$29,MATCH(M$7,GRID!$A$18:$A$29,0),MATCH(1,($U$2=GRID!$B$1:$U$1)*(КАЛЕНДАРЬ!F28=GRID!$B$3:$U$3),0))*(1-GRID!$L$45))</f>
        <v>79000</v>
      </c>
      <c r="O33" s="8" cm="1">
        <f t="array" ref="O33">IF($I$2="Каникулы вместе",INDEX(GRID!$B$4:$U$15,MATCH(O$7,GRID!$A$4:$A$15,0),MATCH(1,($U$2=GRID!$B$1:$U$1)*(КАЛЕНДАРЬ!F28=GRID!$B$3:$U$3),0)),
INDEX(GRID!$B$4:$U$15,MATCH(O$7,GRID!$A$4:$A$15,0),MATCH(1,($U$2=GRID!$B$1:$U$1)*(КАЛЕНДАРЬ!F28=GRID!$B$3:$U$3),0))*(1-GRID!$L$45))</f>
        <v>108800</v>
      </c>
      <c r="P33" s="8" cm="1">
        <f t="array" ref="P33">IF($I$2="Каникулы вместе",INDEX(GRID!$B$4:$U$15,MATCH(P$7,GRID!$A$4:$A$15,0),MATCH(1,($U$2=GRID!$B$1:$U$1)*(КАЛЕНДАРЬ!F28=GRID!$B$3:$U$3),0)),
INDEX(GRID!$B$4:$U$15,MATCH(P$7,GRID!$A$4:$A$15,0),MATCH(1,($U$2=GRID!$B$1:$U$1)*(КАЛЕНДАРЬ!F28=GRID!$B$3:$U$3),0))*(1-GRID!$L$45))</f>
        <v>151400</v>
      </c>
      <c r="Q33" s="8" cm="1">
        <f t="array" ref="Q33">IF($I$2="Каникулы вместе",INDEX(GRID!$B$4:$U$15,MATCH(Q$7,GRID!$A$4:$A$15,0),MATCH(1,($U$2=GRID!$B$1:$U$1)*(КАЛЕНДАРЬ!F28=GRID!$B$3:$U$3),0)),
INDEX(GRID!$B$4:$U$15,MATCH(Q$7,GRID!$A$4:$A$15,0),MATCH(1,($U$2=GRID!$B$1:$U$1)*(КАЛЕНДАРЬ!F28=GRID!$B$3:$U$3),0))*(1-GRID!$L$45))</f>
        <v>177900</v>
      </c>
      <c r="R33" s="8" cm="1">
        <f t="array" ref="R33">IF($I$2="Каникулы вместе",INDEX(GRID!$B$18:$U$29,MATCH(R$7,GRID!$A$18:$A$29,0),MATCH(1,($U$2=GRID!$B$1:$U$1)*(КАЛЕНДАРЬ!F28=GRID!$B$3:$U$3),0)),
INDEX(GRID!$B$18:$U$29,MATCH(R$7,GRID!$A$18:$A$29,0),MATCH(1,($U$2=GRID!$B$1:$U$1)*(КАЛЕНДАРЬ!F28=GRID!$B$3:$U$3),0))*(1-GRID!$L$45))</f>
        <v>202400</v>
      </c>
      <c r="S33" s="8" cm="1">
        <f t="array" ref="S33">IF($I$2="Каникулы вместе",INDEX(GRID!$B$4:$U$15,MATCH(S$7,GRID!$A$4:$A$15,0),MATCH(1,($U$2=GRID!$B$1:$U$1)*(КАЛЕНДАРЬ!F28=GRID!$B$3:$U$3),0)),
INDEX(GRID!$B$4:$U$15,MATCH(S$7,GRID!$A$4:$A$15,0),MATCH(1,($U$2=GRID!$B$1:$U$1)*(КАЛЕНДАРЬ!F28=GRID!$B$3:$U$3),0))*(1-GRID!$L$45))</f>
        <v>507400</v>
      </c>
      <c r="T33" s="8" cm="1">
        <f t="array" ref="T33">IF($I$2="Каникулы вместе",INDEX(GRID!$B$4:$U$15,MATCH(T$7,GRID!$A$4:$A$15,0),MATCH(1,($U$2=GRID!$B$1:$U$1)*(КАЛЕНДАРЬ!F28=GRID!$B$3:$U$3),0)),
INDEX(GRID!$B$4:$U$15,MATCH(T$7,GRID!$A$4:$A$15,0),MATCH(1,($U$2=GRID!$B$1:$U$1)*(КАЛЕНДАРЬ!F28=GRID!$B$3:$U$3),0))*(1-GRID!$L$45))</f>
        <v>617900</v>
      </c>
    </row>
    <row r="34" spans="1:20" hidden="1">
      <c r="A34" s="148" t="s">
        <v>14</v>
      </c>
      <c r="B34" s="149">
        <v>26</v>
      </c>
      <c r="C34" s="8" cm="1">
        <f t="array" ref="C34">IF($I$2="Каникулы вместе",INDEX(GRID!$B$4:$U$15,MATCH(C$7,GRID!$A$4:$A$15,0),MATCH(1,($U$2=GRID!$B$1:$U$1)*(КАЛЕНДАРЬ!F29=GRID!$B$3:$U$3),0)),
INDEX(GRID!$B$4:$U$15,MATCH(C$7,GRID!$A$4:$A$15,0),MATCH(1,($U$2=GRID!$B$1:$U$1)*(КАЛЕНДАРЬ!F29=GRID!$B$3:$U$3),0))*(1-GRID!$L$45))</f>
        <v>30200.000000000004</v>
      </c>
      <c r="D34" s="8" cm="1">
        <f t="array" ref="D34">IF($I$2="Каникулы вместе",INDEX(GRID!$B$18:$U$29,MATCH(C$7,GRID!$A$18:$A$29,0),MATCH(1,($U$2=GRID!$B$1:$U$1)*(КАЛЕНДАРЬ!F29=GRID!$B$3:$U$3),0)),
INDEX(GRID!$B$18:$U$29,MATCH(C$7,GRID!$A$18:$A$29,0),MATCH(1,($U$2=GRID!$B$1:$U$1)*(КАЛЕНДАРЬ!F29=GRID!$B$3:$U$3),0))*(1-GRID!$L$45))</f>
        <v>35200</v>
      </c>
      <c r="E34" s="8" cm="1">
        <f t="array" ref="E34">IF($I$2="Каникулы вместе",INDEX(GRID!$B$4:$U$15,MATCH(E$7,GRID!$A$4:$A$15,0),MATCH(1,($U$2=GRID!$B$1:$U$1)*(КАЛЕНДАРЬ!F29=GRID!$B$3:$U$3),0)),
INDEX(GRID!$B$4:$U$15,MATCH(E$7,GRID!$A$4:$A$15,0),MATCH(1,($U$2=GRID!$B$1:$U$1)*(КАЛЕНДАРЬ!F29=GRID!$B$3:$U$3),0))*(1-GRID!$L$45))</f>
        <v>36300</v>
      </c>
      <c r="F34" s="8" cm="1">
        <f t="array" ref="F34">IF($I$2="Каникулы вместе",INDEX(GRID!$B$18:$U$29,MATCH(E$7,GRID!$A$18:$A$29,0),MATCH(1,($U$2=GRID!$B$1:$U$1)*(КАЛЕНДАРЬ!F29=GRID!$B$3:$U$3),0)),
INDEX(GRID!$B$18:$U$29,MATCH(E$7,GRID!$A$18:$A$29,0),MATCH(1,($U$2=GRID!$B$1:$U$1)*(КАЛЕНДАРЬ!F29=GRID!$B$3:$U$3),0))*(1-GRID!$L$45))</f>
        <v>41300</v>
      </c>
      <c r="G34" s="8" cm="1">
        <f t="array" ref="G34">IF($I$2="Каникулы вместе",INDEX(GRID!$B$4:$U$15,MATCH(G$7,GRID!$A$4:$A$15,0),MATCH(1,($U$2=GRID!$B$1:$U$1)*(КАЛЕНДАРЬ!F29=GRID!$B$3:$U$3),0)),
INDEX(GRID!$B$4:$U$15,MATCH(G$7,GRID!$A$4:$A$15,0),MATCH(1,($U$2=GRID!$B$1:$U$1)*(КАЛЕНДАРЬ!F29=GRID!$B$3:$U$3),0))*(1-GRID!$L$45))</f>
        <v>42500</v>
      </c>
      <c r="H34" s="8" cm="1">
        <f t="array" ref="H34">IF($I$2="Каникулы вместе",INDEX(GRID!$B$18:$U$29,MATCH(G$7,GRID!$A$18:$A$29,0),MATCH(1,($U$2=GRID!$B$1:$U$1)*(КАЛЕНДАРЬ!F29=GRID!$B$3:$U$3),0)),
INDEX(GRID!$B$18:$U$29,MATCH(G$7,GRID!$A$18:$A$29,0),MATCH(1,($U$2=GRID!$B$1:$U$1)*(КАЛЕНДАРЬ!F29=GRID!$B$3:$U$3),0))*(1-GRID!$L$45))</f>
        <v>47500</v>
      </c>
      <c r="I34" s="8" cm="1">
        <f t="array" ref="I34">IF($I$2="Каникулы вместе",INDEX(GRID!$B$4:$U$15,MATCH(I$7,GRID!$A$4:$A$15,0),MATCH(1,($U$2=GRID!$B$1:$U$1)*(КАЛЕНДАРЬ!F29=GRID!$B$3:$U$3),0)),
INDEX(GRID!$B$4:$U$15,MATCH(I$7,GRID!$A$4:$A$15,0),MATCH(1,($U$2=GRID!$B$1:$U$1)*(КАЛЕНДАРЬ!F29=GRID!$B$3:$U$3),0))*(1-GRID!$L$45))</f>
        <v>47400</v>
      </c>
      <c r="J34" s="8" cm="1">
        <f t="array" ref="J34">IF($I$2="Каникулы вместе",INDEX(GRID!$B$18:$U$29,MATCH(I$7,GRID!$A$18:$A$29,0),MATCH(1,($U$2=GRID!$B$1:$U$1)*(КАЛЕНДАРЬ!F29=GRID!$B$3:$U$3),0)),
INDEX(GRID!$B$18:$U$29,MATCH(I$7,GRID!$A$18:$A$29,0),MATCH(1,($U$2=GRID!$B$1:$U$1)*(КАЛЕНДАРЬ!F29=GRID!$B$3:$U$3),0))*(1-GRID!$L$45))</f>
        <v>52400</v>
      </c>
      <c r="K34" s="8" cm="1">
        <f t="array" ref="K34">IF($I$2="Каникулы вместе",INDEX(GRID!$B$4:$U$15,MATCH(K$7,GRID!$A$4:$A$15,0),MATCH(1,($U$2=GRID!$B$1:$U$1)*(КАЛЕНДАРЬ!F29=GRID!$B$3:$U$3),0)),
INDEX(GRID!$B$4:$U$15,MATCH(K$7,GRID!$A$4:$A$15,0),MATCH(1,($U$2=GRID!$B$1:$U$1)*(КАЛЕНДАРЬ!F29=GRID!$B$3:$U$3),0))*(1-GRID!$L$45))</f>
        <v>53300</v>
      </c>
      <c r="L34" s="8" cm="1">
        <f t="array" ref="L34">IF($I$2="Каникулы вместе",INDEX(GRID!$B$18:$U$29,MATCH(K$7,GRID!$A$18:$A$29,0),MATCH(1,($U$2=GRID!$B$1:$U$1)*(КАЛЕНДАРЬ!F29=GRID!$B$3:$U$3),0)),
INDEX(GRID!$B$18:$U$29,MATCH(K$7,GRID!$A$18:$A$29,0),MATCH(1,($U$2=GRID!$B$1:$U$1)*(КАЛЕНДАРЬ!F29=GRID!$B$3:$U$3),0))*(1-GRID!$L$45))</f>
        <v>58300</v>
      </c>
      <c r="M34" s="8" cm="1">
        <f t="array" ref="M34">IF($I$2="Каникулы вместе",INDEX(GRID!$B$4:$U$15,MATCH(M$7,GRID!$A$4:$A$15,0),MATCH(1,($U$2=GRID!$B$1:$U$1)*(КАЛЕНДАРЬ!F29=GRID!$B$3:$U$3),0)),
INDEX(GRID!$B$4:$U$15,MATCH(M$7,GRID!$A$4:$A$15,0),MATCH(1,($U$2=GRID!$B$1:$U$1)*(КАЛЕНДАРЬ!F29=GRID!$B$3:$U$3),0))*(1-GRID!$L$45))</f>
        <v>74000</v>
      </c>
      <c r="N34" s="8" cm="1">
        <f t="array" ref="N34">IF($I$2="Каникулы вместе",INDEX(GRID!$B$18:$U$29,MATCH(M$7,GRID!$A$18:$A$29,0),MATCH(1,($U$2=GRID!$B$1:$U$1)*(КАЛЕНДАРЬ!F29=GRID!$B$3:$U$3),0)),
INDEX(GRID!$B$18:$U$29,MATCH(M$7,GRID!$A$18:$A$29,0),MATCH(1,($U$2=GRID!$B$1:$U$1)*(КАЛЕНДАРЬ!F29=GRID!$B$3:$U$3),0))*(1-GRID!$L$45))</f>
        <v>79000</v>
      </c>
      <c r="O34" s="8" cm="1">
        <f t="array" ref="O34">IF($I$2="Каникулы вместе",INDEX(GRID!$B$4:$U$15,MATCH(O$7,GRID!$A$4:$A$15,0),MATCH(1,($U$2=GRID!$B$1:$U$1)*(КАЛЕНДАРЬ!F29=GRID!$B$3:$U$3),0)),
INDEX(GRID!$B$4:$U$15,MATCH(O$7,GRID!$A$4:$A$15,0),MATCH(1,($U$2=GRID!$B$1:$U$1)*(КАЛЕНДАРЬ!F29=GRID!$B$3:$U$3),0))*(1-GRID!$L$45))</f>
        <v>108800</v>
      </c>
      <c r="P34" s="8" cm="1">
        <f t="array" ref="P34">IF($I$2="Каникулы вместе",INDEX(GRID!$B$4:$U$15,MATCH(P$7,GRID!$A$4:$A$15,0),MATCH(1,($U$2=GRID!$B$1:$U$1)*(КАЛЕНДАРЬ!F29=GRID!$B$3:$U$3),0)),
INDEX(GRID!$B$4:$U$15,MATCH(P$7,GRID!$A$4:$A$15,0),MATCH(1,($U$2=GRID!$B$1:$U$1)*(КАЛЕНДАРЬ!F29=GRID!$B$3:$U$3),0))*(1-GRID!$L$45))</f>
        <v>151400</v>
      </c>
      <c r="Q34" s="8" cm="1">
        <f t="array" ref="Q34">IF($I$2="Каникулы вместе",INDEX(GRID!$B$4:$U$15,MATCH(Q$7,GRID!$A$4:$A$15,0),MATCH(1,($U$2=GRID!$B$1:$U$1)*(КАЛЕНДАРЬ!F29=GRID!$B$3:$U$3),0)),
INDEX(GRID!$B$4:$U$15,MATCH(Q$7,GRID!$A$4:$A$15,0),MATCH(1,($U$2=GRID!$B$1:$U$1)*(КАЛЕНДАРЬ!F29=GRID!$B$3:$U$3),0))*(1-GRID!$L$45))</f>
        <v>177900</v>
      </c>
      <c r="R34" s="8" cm="1">
        <f t="array" ref="R34">IF($I$2="Каникулы вместе",INDEX(GRID!$B$18:$U$29,MATCH(R$7,GRID!$A$18:$A$29,0),MATCH(1,($U$2=GRID!$B$1:$U$1)*(КАЛЕНДАРЬ!F29=GRID!$B$3:$U$3),0)),
INDEX(GRID!$B$18:$U$29,MATCH(R$7,GRID!$A$18:$A$29,0),MATCH(1,($U$2=GRID!$B$1:$U$1)*(КАЛЕНДАРЬ!F29=GRID!$B$3:$U$3),0))*(1-GRID!$L$45))</f>
        <v>202400</v>
      </c>
      <c r="S34" s="8" cm="1">
        <f t="array" ref="S34">IF($I$2="Каникулы вместе",INDEX(GRID!$B$4:$U$15,MATCH(S$7,GRID!$A$4:$A$15,0),MATCH(1,($U$2=GRID!$B$1:$U$1)*(КАЛЕНДАРЬ!F29=GRID!$B$3:$U$3),0)),
INDEX(GRID!$B$4:$U$15,MATCH(S$7,GRID!$A$4:$A$15,0),MATCH(1,($U$2=GRID!$B$1:$U$1)*(КАЛЕНДАРЬ!F29=GRID!$B$3:$U$3),0))*(1-GRID!$L$45))</f>
        <v>507400</v>
      </c>
      <c r="T34" s="8" cm="1">
        <f t="array" ref="T34">IF($I$2="Каникулы вместе",INDEX(GRID!$B$4:$U$15,MATCH(T$7,GRID!$A$4:$A$15,0),MATCH(1,($U$2=GRID!$B$1:$U$1)*(КАЛЕНДАРЬ!F29=GRID!$B$3:$U$3),0)),
INDEX(GRID!$B$4:$U$15,MATCH(T$7,GRID!$A$4:$A$15,0),MATCH(1,($U$2=GRID!$B$1:$U$1)*(КАЛЕНДАРЬ!F29=GRID!$B$3:$U$3),0))*(1-GRID!$L$45))</f>
        <v>617900</v>
      </c>
    </row>
    <row r="35" spans="1:20" hidden="1">
      <c r="A35" s="148" t="s">
        <v>15</v>
      </c>
      <c r="B35" s="149">
        <v>27</v>
      </c>
      <c r="C35" s="8" cm="1">
        <f t="array" ref="C35">IF($I$2="Каникулы вместе",INDEX(GRID!$B$4:$U$15,MATCH(C$7,GRID!$A$4:$A$15,0),MATCH(1,($U$2=GRID!$B$1:$U$1)*(КАЛЕНДАРЬ!F30=GRID!$B$3:$U$3),0)),
INDEX(GRID!$B$4:$U$15,MATCH(C$7,GRID!$A$4:$A$15,0),MATCH(1,($U$2=GRID!$B$1:$U$1)*(КАЛЕНДАРЬ!F30=GRID!$B$3:$U$3),0))*(1-GRID!$L$45))</f>
        <v>30200.000000000004</v>
      </c>
      <c r="D35" s="8" cm="1">
        <f t="array" ref="D35">IF($I$2="Каникулы вместе",INDEX(GRID!$B$18:$U$29,MATCH(C$7,GRID!$A$18:$A$29,0),MATCH(1,($U$2=GRID!$B$1:$U$1)*(КАЛЕНДАРЬ!F30=GRID!$B$3:$U$3),0)),
INDEX(GRID!$B$18:$U$29,MATCH(C$7,GRID!$A$18:$A$29,0),MATCH(1,($U$2=GRID!$B$1:$U$1)*(КАЛЕНДАРЬ!F30=GRID!$B$3:$U$3),0))*(1-GRID!$L$45))</f>
        <v>35200</v>
      </c>
      <c r="E35" s="8" cm="1">
        <f t="array" ref="E35">IF($I$2="Каникулы вместе",INDEX(GRID!$B$4:$U$15,MATCH(E$7,GRID!$A$4:$A$15,0),MATCH(1,($U$2=GRID!$B$1:$U$1)*(КАЛЕНДАРЬ!F30=GRID!$B$3:$U$3),0)),
INDEX(GRID!$B$4:$U$15,MATCH(E$7,GRID!$A$4:$A$15,0),MATCH(1,($U$2=GRID!$B$1:$U$1)*(КАЛЕНДАРЬ!F30=GRID!$B$3:$U$3),0))*(1-GRID!$L$45))</f>
        <v>36300</v>
      </c>
      <c r="F35" s="8" cm="1">
        <f t="array" ref="F35">IF($I$2="Каникулы вместе",INDEX(GRID!$B$18:$U$29,MATCH(E$7,GRID!$A$18:$A$29,0),MATCH(1,($U$2=GRID!$B$1:$U$1)*(КАЛЕНДАРЬ!F30=GRID!$B$3:$U$3),0)),
INDEX(GRID!$B$18:$U$29,MATCH(E$7,GRID!$A$18:$A$29,0),MATCH(1,($U$2=GRID!$B$1:$U$1)*(КАЛЕНДАРЬ!F30=GRID!$B$3:$U$3),0))*(1-GRID!$L$45))</f>
        <v>41300</v>
      </c>
      <c r="G35" s="8" cm="1">
        <f t="array" ref="G35">IF($I$2="Каникулы вместе",INDEX(GRID!$B$4:$U$15,MATCH(G$7,GRID!$A$4:$A$15,0),MATCH(1,($U$2=GRID!$B$1:$U$1)*(КАЛЕНДАРЬ!F30=GRID!$B$3:$U$3),0)),
INDEX(GRID!$B$4:$U$15,MATCH(G$7,GRID!$A$4:$A$15,0),MATCH(1,($U$2=GRID!$B$1:$U$1)*(КАЛЕНДАРЬ!F30=GRID!$B$3:$U$3),0))*(1-GRID!$L$45))</f>
        <v>42500</v>
      </c>
      <c r="H35" s="8" cm="1">
        <f t="array" ref="H35">IF($I$2="Каникулы вместе",INDEX(GRID!$B$18:$U$29,MATCH(G$7,GRID!$A$18:$A$29,0),MATCH(1,($U$2=GRID!$B$1:$U$1)*(КАЛЕНДАРЬ!F30=GRID!$B$3:$U$3),0)),
INDEX(GRID!$B$18:$U$29,MATCH(G$7,GRID!$A$18:$A$29,0),MATCH(1,($U$2=GRID!$B$1:$U$1)*(КАЛЕНДАРЬ!F30=GRID!$B$3:$U$3),0))*(1-GRID!$L$45))</f>
        <v>47500</v>
      </c>
      <c r="I35" s="8" cm="1">
        <f t="array" ref="I35">IF($I$2="Каникулы вместе",INDEX(GRID!$B$4:$U$15,MATCH(I$7,GRID!$A$4:$A$15,0),MATCH(1,($U$2=GRID!$B$1:$U$1)*(КАЛЕНДАРЬ!F30=GRID!$B$3:$U$3),0)),
INDEX(GRID!$B$4:$U$15,MATCH(I$7,GRID!$A$4:$A$15,0),MATCH(1,($U$2=GRID!$B$1:$U$1)*(КАЛЕНДАРЬ!F30=GRID!$B$3:$U$3),0))*(1-GRID!$L$45))</f>
        <v>47400</v>
      </c>
      <c r="J35" s="8" cm="1">
        <f t="array" ref="J35">IF($I$2="Каникулы вместе",INDEX(GRID!$B$18:$U$29,MATCH(I$7,GRID!$A$18:$A$29,0),MATCH(1,($U$2=GRID!$B$1:$U$1)*(КАЛЕНДАРЬ!F30=GRID!$B$3:$U$3),0)),
INDEX(GRID!$B$18:$U$29,MATCH(I$7,GRID!$A$18:$A$29,0),MATCH(1,($U$2=GRID!$B$1:$U$1)*(КАЛЕНДАРЬ!F30=GRID!$B$3:$U$3),0))*(1-GRID!$L$45))</f>
        <v>52400</v>
      </c>
      <c r="K35" s="8" cm="1">
        <f t="array" ref="K35">IF($I$2="Каникулы вместе",INDEX(GRID!$B$4:$U$15,MATCH(K$7,GRID!$A$4:$A$15,0),MATCH(1,($U$2=GRID!$B$1:$U$1)*(КАЛЕНДАРЬ!F30=GRID!$B$3:$U$3),0)),
INDEX(GRID!$B$4:$U$15,MATCH(K$7,GRID!$A$4:$A$15,0),MATCH(1,($U$2=GRID!$B$1:$U$1)*(КАЛЕНДАРЬ!F30=GRID!$B$3:$U$3),0))*(1-GRID!$L$45))</f>
        <v>53300</v>
      </c>
      <c r="L35" s="8" cm="1">
        <f t="array" ref="L35">IF($I$2="Каникулы вместе",INDEX(GRID!$B$18:$U$29,MATCH(K$7,GRID!$A$18:$A$29,0),MATCH(1,($U$2=GRID!$B$1:$U$1)*(КАЛЕНДАРЬ!F30=GRID!$B$3:$U$3),0)),
INDEX(GRID!$B$18:$U$29,MATCH(K$7,GRID!$A$18:$A$29,0),MATCH(1,($U$2=GRID!$B$1:$U$1)*(КАЛЕНДАРЬ!F30=GRID!$B$3:$U$3),0))*(1-GRID!$L$45))</f>
        <v>58300</v>
      </c>
      <c r="M35" s="8" cm="1">
        <f t="array" ref="M35">IF($I$2="Каникулы вместе",INDEX(GRID!$B$4:$U$15,MATCH(M$7,GRID!$A$4:$A$15,0),MATCH(1,($U$2=GRID!$B$1:$U$1)*(КАЛЕНДАРЬ!F30=GRID!$B$3:$U$3),0)),
INDEX(GRID!$B$4:$U$15,MATCH(M$7,GRID!$A$4:$A$15,0),MATCH(1,($U$2=GRID!$B$1:$U$1)*(КАЛЕНДАРЬ!F30=GRID!$B$3:$U$3),0))*(1-GRID!$L$45))</f>
        <v>74000</v>
      </c>
      <c r="N35" s="8" cm="1">
        <f t="array" ref="N35">IF($I$2="Каникулы вместе",INDEX(GRID!$B$18:$U$29,MATCH(M$7,GRID!$A$18:$A$29,0),MATCH(1,($U$2=GRID!$B$1:$U$1)*(КАЛЕНДАРЬ!F30=GRID!$B$3:$U$3),0)),
INDEX(GRID!$B$18:$U$29,MATCH(M$7,GRID!$A$18:$A$29,0),MATCH(1,($U$2=GRID!$B$1:$U$1)*(КАЛЕНДАРЬ!F30=GRID!$B$3:$U$3),0))*(1-GRID!$L$45))</f>
        <v>79000</v>
      </c>
      <c r="O35" s="8" cm="1">
        <f t="array" ref="O35">IF($I$2="Каникулы вместе",INDEX(GRID!$B$4:$U$15,MATCH(O$7,GRID!$A$4:$A$15,0),MATCH(1,($U$2=GRID!$B$1:$U$1)*(КАЛЕНДАРЬ!F30=GRID!$B$3:$U$3),0)),
INDEX(GRID!$B$4:$U$15,MATCH(O$7,GRID!$A$4:$A$15,0),MATCH(1,($U$2=GRID!$B$1:$U$1)*(КАЛЕНДАРЬ!F30=GRID!$B$3:$U$3),0))*(1-GRID!$L$45))</f>
        <v>108800</v>
      </c>
      <c r="P35" s="8" cm="1">
        <f t="array" ref="P35">IF($I$2="Каникулы вместе",INDEX(GRID!$B$4:$U$15,MATCH(P$7,GRID!$A$4:$A$15,0),MATCH(1,($U$2=GRID!$B$1:$U$1)*(КАЛЕНДАРЬ!F30=GRID!$B$3:$U$3),0)),
INDEX(GRID!$B$4:$U$15,MATCH(P$7,GRID!$A$4:$A$15,0),MATCH(1,($U$2=GRID!$B$1:$U$1)*(КАЛЕНДАРЬ!F30=GRID!$B$3:$U$3),0))*(1-GRID!$L$45))</f>
        <v>151400</v>
      </c>
      <c r="Q35" s="8" cm="1">
        <f t="array" ref="Q35">IF($I$2="Каникулы вместе",INDEX(GRID!$B$4:$U$15,MATCH(Q$7,GRID!$A$4:$A$15,0),MATCH(1,($U$2=GRID!$B$1:$U$1)*(КАЛЕНДАРЬ!F30=GRID!$B$3:$U$3),0)),
INDEX(GRID!$B$4:$U$15,MATCH(Q$7,GRID!$A$4:$A$15,0),MATCH(1,($U$2=GRID!$B$1:$U$1)*(КАЛЕНДАРЬ!F30=GRID!$B$3:$U$3),0))*(1-GRID!$L$45))</f>
        <v>177900</v>
      </c>
      <c r="R35" s="8" cm="1">
        <f t="array" ref="R35">IF($I$2="Каникулы вместе",INDEX(GRID!$B$18:$U$29,MATCH(R$7,GRID!$A$18:$A$29,0),MATCH(1,($U$2=GRID!$B$1:$U$1)*(КАЛЕНДАРЬ!F30=GRID!$B$3:$U$3),0)),
INDEX(GRID!$B$18:$U$29,MATCH(R$7,GRID!$A$18:$A$29,0),MATCH(1,($U$2=GRID!$B$1:$U$1)*(КАЛЕНДАРЬ!F30=GRID!$B$3:$U$3),0))*(1-GRID!$L$45))</f>
        <v>202400</v>
      </c>
      <c r="S35" s="8" cm="1">
        <f t="array" ref="S35">IF($I$2="Каникулы вместе",INDEX(GRID!$B$4:$U$15,MATCH(S$7,GRID!$A$4:$A$15,0),MATCH(1,($U$2=GRID!$B$1:$U$1)*(КАЛЕНДАРЬ!F30=GRID!$B$3:$U$3),0)),
INDEX(GRID!$B$4:$U$15,MATCH(S$7,GRID!$A$4:$A$15,0),MATCH(1,($U$2=GRID!$B$1:$U$1)*(КАЛЕНДАРЬ!F30=GRID!$B$3:$U$3),0))*(1-GRID!$L$45))</f>
        <v>507400</v>
      </c>
      <c r="T35" s="8" cm="1">
        <f t="array" ref="T35">IF($I$2="Каникулы вместе",INDEX(GRID!$B$4:$U$15,MATCH(T$7,GRID!$A$4:$A$15,0),MATCH(1,($U$2=GRID!$B$1:$U$1)*(КАЛЕНДАРЬ!F30=GRID!$B$3:$U$3),0)),
INDEX(GRID!$B$4:$U$15,MATCH(T$7,GRID!$A$4:$A$15,0),MATCH(1,($U$2=GRID!$B$1:$U$1)*(КАЛЕНДАРЬ!F30=GRID!$B$3:$U$3),0))*(1-GRID!$L$45))</f>
        <v>617900</v>
      </c>
    </row>
    <row r="36" spans="1:20" hidden="1">
      <c r="A36" s="148" t="s">
        <v>16</v>
      </c>
      <c r="B36" s="149">
        <v>28</v>
      </c>
      <c r="C36" s="8" cm="1">
        <f t="array" ref="C36">IF($I$2="Каникулы вместе",INDEX(GRID!$B$4:$U$15,MATCH(C$7,GRID!$A$4:$A$15,0),MATCH(1,($U$2=GRID!$B$1:$U$1)*(КАЛЕНДАРЬ!F31=GRID!$B$3:$U$3),0)),
INDEX(GRID!$B$4:$U$15,MATCH(C$7,GRID!$A$4:$A$15,0),MATCH(1,($U$2=GRID!$B$1:$U$1)*(КАЛЕНДАРЬ!F31=GRID!$B$3:$U$3),0))*(1-GRID!$L$45))</f>
        <v>30200.000000000004</v>
      </c>
      <c r="D36" s="8" cm="1">
        <f t="array" ref="D36">IF($I$2="Каникулы вместе",INDEX(GRID!$B$18:$U$29,MATCH(C$7,GRID!$A$18:$A$29,0),MATCH(1,($U$2=GRID!$B$1:$U$1)*(КАЛЕНДАРЬ!F31=GRID!$B$3:$U$3),0)),
INDEX(GRID!$B$18:$U$29,MATCH(C$7,GRID!$A$18:$A$29,0),MATCH(1,($U$2=GRID!$B$1:$U$1)*(КАЛЕНДАРЬ!F31=GRID!$B$3:$U$3),0))*(1-GRID!$L$45))</f>
        <v>35200</v>
      </c>
      <c r="E36" s="8" cm="1">
        <f t="array" ref="E36">IF($I$2="Каникулы вместе",INDEX(GRID!$B$4:$U$15,MATCH(E$7,GRID!$A$4:$A$15,0),MATCH(1,($U$2=GRID!$B$1:$U$1)*(КАЛЕНДАРЬ!F31=GRID!$B$3:$U$3),0)),
INDEX(GRID!$B$4:$U$15,MATCH(E$7,GRID!$A$4:$A$15,0),MATCH(1,($U$2=GRID!$B$1:$U$1)*(КАЛЕНДАРЬ!F31=GRID!$B$3:$U$3),0))*(1-GRID!$L$45))</f>
        <v>36300</v>
      </c>
      <c r="F36" s="8" cm="1">
        <f t="array" ref="F36">IF($I$2="Каникулы вместе",INDEX(GRID!$B$18:$U$29,MATCH(E$7,GRID!$A$18:$A$29,0),MATCH(1,($U$2=GRID!$B$1:$U$1)*(КАЛЕНДАРЬ!F31=GRID!$B$3:$U$3),0)),
INDEX(GRID!$B$18:$U$29,MATCH(E$7,GRID!$A$18:$A$29,0),MATCH(1,($U$2=GRID!$B$1:$U$1)*(КАЛЕНДАРЬ!F31=GRID!$B$3:$U$3),0))*(1-GRID!$L$45))</f>
        <v>41300</v>
      </c>
      <c r="G36" s="8" cm="1">
        <f t="array" ref="G36">IF($I$2="Каникулы вместе",INDEX(GRID!$B$4:$U$15,MATCH(G$7,GRID!$A$4:$A$15,0),MATCH(1,($U$2=GRID!$B$1:$U$1)*(КАЛЕНДАРЬ!F31=GRID!$B$3:$U$3),0)),
INDEX(GRID!$B$4:$U$15,MATCH(G$7,GRID!$A$4:$A$15,0),MATCH(1,($U$2=GRID!$B$1:$U$1)*(КАЛЕНДАРЬ!F31=GRID!$B$3:$U$3),0))*(1-GRID!$L$45))</f>
        <v>42500</v>
      </c>
      <c r="H36" s="8" cm="1">
        <f t="array" ref="H36">IF($I$2="Каникулы вместе",INDEX(GRID!$B$18:$U$29,MATCH(G$7,GRID!$A$18:$A$29,0),MATCH(1,($U$2=GRID!$B$1:$U$1)*(КАЛЕНДАРЬ!F31=GRID!$B$3:$U$3),0)),
INDEX(GRID!$B$18:$U$29,MATCH(G$7,GRID!$A$18:$A$29,0),MATCH(1,($U$2=GRID!$B$1:$U$1)*(КАЛЕНДАРЬ!F31=GRID!$B$3:$U$3),0))*(1-GRID!$L$45))</f>
        <v>47500</v>
      </c>
      <c r="I36" s="8" cm="1">
        <f t="array" ref="I36">IF($I$2="Каникулы вместе",INDEX(GRID!$B$4:$U$15,MATCH(I$7,GRID!$A$4:$A$15,0),MATCH(1,($U$2=GRID!$B$1:$U$1)*(КАЛЕНДАРЬ!F31=GRID!$B$3:$U$3),0)),
INDEX(GRID!$B$4:$U$15,MATCH(I$7,GRID!$A$4:$A$15,0),MATCH(1,($U$2=GRID!$B$1:$U$1)*(КАЛЕНДАРЬ!F31=GRID!$B$3:$U$3),0))*(1-GRID!$L$45))</f>
        <v>47400</v>
      </c>
      <c r="J36" s="8" cm="1">
        <f t="array" ref="J36">IF($I$2="Каникулы вместе",INDEX(GRID!$B$18:$U$29,MATCH(I$7,GRID!$A$18:$A$29,0),MATCH(1,($U$2=GRID!$B$1:$U$1)*(КАЛЕНДАРЬ!F31=GRID!$B$3:$U$3),0)),
INDEX(GRID!$B$18:$U$29,MATCH(I$7,GRID!$A$18:$A$29,0),MATCH(1,($U$2=GRID!$B$1:$U$1)*(КАЛЕНДАРЬ!F31=GRID!$B$3:$U$3),0))*(1-GRID!$L$45))</f>
        <v>52400</v>
      </c>
      <c r="K36" s="8" cm="1">
        <f t="array" ref="K36">IF($I$2="Каникулы вместе",INDEX(GRID!$B$4:$U$15,MATCH(K$7,GRID!$A$4:$A$15,0),MATCH(1,($U$2=GRID!$B$1:$U$1)*(КАЛЕНДАРЬ!F31=GRID!$B$3:$U$3),0)),
INDEX(GRID!$B$4:$U$15,MATCH(K$7,GRID!$A$4:$A$15,0),MATCH(1,($U$2=GRID!$B$1:$U$1)*(КАЛЕНДАРЬ!F31=GRID!$B$3:$U$3),0))*(1-GRID!$L$45))</f>
        <v>53300</v>
      </c>
      <c r="L36" s="8" cm="1">
        <f t="array" ref="L36">IF($I$2="Каникулы вместе",INDEX(GRID!$B$18:$U$29,MATCH(K$7,GRID!$A$18:$A$29,0),MATCH(1,($U$2=GRID!$B$1:$U$1)*(КАЛЕНДАРЬ!F31=GRID!$B$3:$U$3),0)),
INDEX(GRID!$B$18:$U$29,MATCH(K$7,GRID!$A$18:$A$29,0),MATCH(1,($U$2=GRID!$B$1:$U$1)*(КАЛЕНДАРЬ!F31=GRID!$B$3:$U$3),0))*(1-GRID!$L$45))</f>
        <v>58300</v>
      </c>
      <c r="M36" s="8" cm="1">
        <f t="array" ref="M36">IF($I$2="Каникулы вместе",INDEX(GRID!$B$4:$U$15,MATCH(M$7,GRID!$A$4:$A$15,0),MATCH(1,($U$2=GRID!$B$1:$U$1)*(КАЛЕНДАРЬ!F31=GRID!$B$3:$U$3),0)),
INDEX(GRID!$B$4:$U$15,MATCH(M$7,GRID!$A$4:$A$15,0),MATCH(1,($U$2=GRID!$B$1:$U$1)*(КАЛЕНДАРЬ!F31=GRID!$B$3:$U$3),0))*(1-GRID!$L$45))</f>
        <v>74000</v>
      </c>
      <c r="N36" s="8" cm="1">
        <f t="array" ref="N36">IF($I$2="Каникулы вместе",INDEX(GRID!$B$18:$U$29,MATCH(M$7,GRID!$A$18:$A$29,0),MATCH(1,($U$2=GRID!$B$1:$U$1)*(КАЛЕНДАРЬ!F31=GRID!$B$3:$U$3),0)),
INDEX(GRID!$B$18:$U$29,MATCH(M$7,GRID!$A$18:$A$29,0),MATCH(1,($U$2=GRID!$B$1:$U$1)*(КАЛЕНДАРЬ!F31=GRID!$B$3:$U$3),0))*(1-GRID!$L$45))</f>
        <v>79000</v>
      </c>
      <c r="O36" s="8" cm="1">
        <f t="array" ref="O36">IF($I$2="Каникулы вместе",INDEX(GRID!$B$4:$U$15,MATCH(O$7,GRID!$A$4:$A$15,0),MATCH(1,($U$2=GRID!$B$1:$U$1)*(КАЛЕНДАРЬ!F31=GRID!$B$3:$U$3),0)),
INDEX(GRID!$B$4:$U$15,MATCH(O$7,GRID!$A$4:$A$15,0),MATCH(1,($U$2=GRID!$B$1:$U$1)*(КАЛЕНДАРЬ!F31=GRID!$B$3:$U$3),0))*(1-GRID!$L$45))</f>
        <v>108800</v>
      </c>
      <c r="P36" s="8" cm="1">
        <f t="array" ref="P36">IF($I$2="Каникулы вместе",INDEX(GRID!$B$4:$U$15,MATCH(P$7,GRID!$A$4:$A$15,0),MATCH(1,($U$2=GRID!$B$1:$U$1)*(КАЛЕНДАРЬ!F31=GRID!$B$3:$U$3),0)),
INDEX(GRID!$B$4:$U$15,MATCH(P$7,GRID!$A$4:$A$15,0),MATCH(1,($U$2=GRID!$B$1:$U$1)*(КАЛЕНДАРЬ!F31=GRID!$B$3:$U$3),0))*(1-GRID!$L$45))</f>
        <v>151400</v>
      </c>
      <c r="Q36" s="8" cm="1">
        <f t="array" ref="Q36">IF($I$2="Каникулы вместе",INDEX(GRID!$B$4:$U$15,MATCH(Q$7,GRID!$A$4:$A$15,0),MATCH(1,($U$2=GRID!$B$1:$U$1)*(КАЛЕНДАРЬ!F31=GRID!$B$3:$U$3),0)),
INDEX(GRID!$B$4:$U$15,MATCH(Q$7,GRID!$A$4:$A$15,0),MATCH(1,($U$2=GRID!$B$1:$U$1)*(КАЛЕНДАРЬ!F31=GRID!$B$3:$U$3),0))*(1-GRID!$L$45))</f>
        <v>177900</v>
      </c>
      <c r="R36" s="8" cm="1">
        <f t="array" ref="R36">IF($I$2="Каникулы вместе",INDEX(GRID!$B$18:$U$29,MATCH(R$7,GRID!$A$18:$A$29,0),MATCH(1,($U$2=GRID!$B$1:$U$1)*(КАЛЕНДАРЬ!F31=GRID!$B$3:$U$3),0)),
INDEX(GRID!$B$18:$U$29,MATCH(R$7,GRID!$A$18:$A$29,0),MATCH(1,($U$2=GRID!$B$1:$U$1)*(КАЛЕНДАРЬ!F31=GRID!$B$3:$U$3),0))*(1-GRID!$L$45))</f>
        <v>202400</v>
      </c>
      <c r="S36" s="8" cm="1">
        <f t="array" ref="S36">IF($I$2="Каникулы вместе",INDEX(GRID!$B$4:$U$15,MATCH(S$7,GRID!$A$4:$A$15,0),MATCH(1,($U$2=GRID!$B$1:$U$1)*(КАЛЕНДАРЬ!F31=GRID!$B$3:$U$3),0)),
INDEX(GRID!$B$4:$U$15,MATCH(S$7,GRID!$A$4:$A$15,0),MATCH(1,($U$2=GRID!$B$1:$U$1)*(КАЛЕНДАРЬ!F31=GRID!$B$3:$U$3),0))*(1-GRID!$L$45))</f>
        <v>507400</v>
      </c>
      <c r="T36" s="8" cm="1">
        <f t="array" ref="T36">IF($I$2="Каникулы вместе",INDEX(GRID!$B$4:$U$15,MATCH(T$7,GRID!$A$4:$A$15,0),MATCH(1,($U$2=GRID!$B$1:$U$1)*(КАЛЕНДАРЬ!F31=GRID!$B$3:$U$3),0)),
INDEX(GRID!$B$4:$U$15,MATCH(T$7,GRID!$A$4:$A$15,0),MATCH(1,($U$2=GRID!$B$1:$U$1)*(КАЛЕНДАРЬ!F31=GRID!$B$3:$U$3),0))*(1-GRID!$L$45))</f>
        <v>617900</v>
      </c>
    </row>
    <row r="37" spans="1:20" hidden="1">
      <c r="I37" s="6"/>
      <c r="M37" s="6"/>
      <c r="O37" s="6"/>
    </row>
    <row r="38" spans="1:20" s="9" customFormat="1" ht="17.25" hidden="1" customHeight="1">
      <c r="A3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</row>
    <row r="39" spans="1:20" hidden="1">
      <c r="A39" s="172" t="s">
        <v>102</v>
      </c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</row>
    <row r="40" spans="1:20" ht="56.25" hidden="1" customHeight="1">
      <c r="A40" s="174" t="s">
        <v>8</v>
      </c>
      <c r="B40" s="175"/>
      <c r="C40" s="178" t="s">
        <v>101</v>
      </c>
      <c r="D40" s="179"/>
      <c r="E40" s="164" t="s">
        <v>93</v>
      </c>
      <c r="F40" s="165"/>
      <c r="G40" s="166" t="s">
        <v>94</v>
      </c>
      <c r="H40" s="166"/>
      <c r="I40" s="167" t="s">
        <v>95</v>
      </c>
      <c r="J40" s="168"/>
      <c r="K40" s="169" t="s">
        <v>96</v>
      </c>
      <c r="L40" s="169"/>
      <c r="M40" s="170" t="s">
        <v>97</v>
      </c>
      <c r="N40" s="170"/>
      <c r="O40" s="21" t="s">
        <v>71</v>
      </c>
      <c r="P40" s="22" t="s">
        <v>72</v>
      </c>
      <c r="Q40" s="23" t="s">
        <v>73</v>
      </c>
      <c r="R40" s="24" t="s">
        <v>74</v>
      </c>
      <c r="S40" s="25" t="s">
        <v>75</v>
      </c>
      <c r="T40" s="26" t="s">
        <v>76</v>
      </c>
    </row>
    <row r="41" spans="1:20" hidden="1">
      <c r="A41" s="176"/>
      <c r="B41" s="177"/>
      <c r="C41" s="55" t="s">
        <v>9</v>
      </c>
      <c r="D41" s="55" t="s">
        <v>10</v>
      </c>
      <c r="E41" s="55" t="s">
        <v>9</v>
      </c>
      <c r="F41" s="55" t="s">
        <v>10</v>
      </c>
      <c r="G41" s="55" t="s">
        <v>9</v>
      </c>
      <c r="H41" s="55" t="s">
        <v>10</v>
      </c>
      <c r="I41" s="55" t="s">
        <v>9</v>
      </c>
      <c r="J41" s="55" t="s">
        <v>10</v>
      </c>
      <c r="K41" s="55" t="s">
        <v>9</v>
      </c>
      <c r="L41" s="55" t="s">
        <v>10</v>
      </c>
      <c r="M41" s="55" t="s">
        <v>9</v>
      </c>
      <c r="N41" s="55" t="s">
        <v>10</v>
      </c>
      <c r="O41" s="55" t="s">
        <v>99</v>
      </c>
      <c r="P41" s="55" t="s">
        <v>100</v>
      </c>
      <c r="Q41" s="55" t="s">
        <v>100</v>
      </c>
      <c r="R41" s="55" t="s">
        <v>118</v>
      </c>
      <c r="S41" s="55" t="s">
        <v>118</v>
      </c>
      <c r="T41" s="55" t="s">
        <v>118</v>
      </c>
    </row>
    <row r="42" spans="1:20" hidden="1">
      <c r="A42" s="148" t="s">
        <v>17</v>
      </c>
      <c r="B42" s="149">
        <v>1</v>
      </c>
      <c r="C42" s="8" cm="1">
        <f t="array" ref="C42">IF($I$2="Каникулы вместе",INDEX(GRID!$B$4:$U$15,MATCH(C$7,GRID!$A$4:$A$15,0),MATCH(1,($U$2=GRID!$B$1:$U$1)*(КАЛЕНДАРЬ!I4=GRID!$B$3:$U$3),0)),
INDEX(GRID!$B$4:$U$15,MATCH(C$7,GRID!$A$4:$A$15,0),MATCH(1,($U$2=GRID!$B$1:$U$1)*(КАЛЕНДАРЬ!I4=GRID!$B$3:$U$3),0))*(1-GRID!$L$45))</f>
        <v>30200.000000000004</v>
      </c>
      <c r="D42" s="8" cm="1">
        <f t="array" ref="D42">IF($I$2="Каникулы вместе",INDEX(GRID!$B$18:$U$29,MATCH(C$7,GRID!$A$18:$A$29,0),MATCH(1,($U$2=GRID!$B$1:$U$1)*(КАЛЕНДАРЬ!I4=GRID!$B$3:$U$3),0)),
INDEX(GRID!$B$18:$U$29,MATCH(C$7,GRID!$A$18:$A$29,0),MATCH(1,($U$2=GRID!$B$1:$U$1)*(КАЛЕНДАРЬ!I4=GRID!$B$3:$U$3),0))*(1-GRID!$L$45))</f>
        <v>35200</v>
      </c>
      <c r="E42" s="8" cm="1">
        <f t="array" ref="E42">IF($I$2="Каникулы вместе",INDEX(GRID!$B$4:$U$15,MATCH(E$7,GRID!$A$4:$A$15,0),MATCH(1,($U$2=GRID!$B$1:$U$1)*(КАЛЕНДАРЬ!I4=GRID!$B$3:$U$3),0)),
INDEX(GRID!$B$4:$U$15,MATCH(E$7,GRID!$A$4:$A$15,0),MATCH(1,($U$2=GRID!$B$1:$U$1)*(КАЛЕНДАРЬ!I4=GRID!$B$3:$U$3),0))*(1-GRID!$L$45))</f>
        <v>36300</v>
      </c>
      <c r="F42" s="8" cm="1">
        <f t="array" ref="F42">IF($I$2="Каникулы вместе",INDEX(GRID!$B$18:$U$29,MATCH(E$7,GRID!$A$18:$A$29,0),MATCH(1,($U$2=GRID!$B$1:$U$1)*(КАЛЕНДАРЬ!I4=GRID!$B$3:$U$3),0)),
INDEX(GRID!$B$18:$U$29,MATCH(E$7,GRID!$A$18:$A$29,0),MATCH(1,($U$2=GRID!$B$1:$U$1)*(КАЛЕНДАРЬ!I4=GRID!$B$3:$U$3),0))*(1-GRID!$L$45))</f>
        <v>41300</v>
      </c>
      <c r="G42" s="8" cm="1">
        <f t="array" ref="G42">IF($I$2="Каникулы вместе",INDEX(GRID!$B$4:$U$15,MATCH(G$7,GRID!$A$4:$A$15,0),MATCH(1,($U$2=GRID!$B$1:$U$1)*(КАЛЕНДАРЬ!I4=GRID!$B$3:$U$3),0)),
INDEX(GRID!$B$4:$U$15,MATCH(G$7,GRID!$A$4:$A$15,0),MATCH(1,($U$2=GRID!$B$1:$U$1)*(КАЛЕНДАРЬ!I4=GRID!$B$3:$U$3),0))*(1-GRID!$L$45))</f>
        <v>42500</v>
      </c>
      <c r="H42" s="8" cm="1">
        <f t="array" ref="H42">IF($I$2="Каникулы вместе",INDEX(GRID!$B$18:$U$29,MATCH(G$7,GRID!$A$18:$A$29,0),MATCH(1,($U$2=GRID!$B$1:$U$1)*(КАЛЕНДАРЬ!I4=GRID!$B$3:$U$3),0)),
INDEX(GRID!$B$18:$U$29,MATCH(G$7,GRID!$A$18:$A$29,0),MATCH(1,($U$2=GRID!$B$1:$U$1)*(КАЛЕНДАРЬ!I4=GRID!$B$3:$U$3),0))*(1-GRID!$L$45))</f>
        <v>47500</v>
      </c>
      <c r="I42" s="8" cm="1">
        <f t="array" ref="I42">IF($I$2="Каникулы вместе",INDEX(GRID!$B$4:$U$15,MATCH(I$7,GRID!$A$4:$A$15,0),MATCH(1,($U$2=GRID!$B$1:$U$1)*(КАЛЕНДАРЬ!I4=GRID!$B$3:$U$3),0)),
INDEX(GRID!$B$4:$U$15,MATCH(I$7,GRID!$A$4:$A$15,0),MATCH(1,($U$2=GRID!$B$1:$U$1)*(КАЛЕНДАРЬ!I4=GRID!$B$3:$U$3),0))*(1-GRID!$L$45))</f>
        <v>47400</v>
      </c>
      <c r="J42" s="8" cm="1">
        <f t="array" ref="J42">IF($I$2="Каникулы вместе",INDEX(GRID!$B$18:$U$29,MATCH(I$7,GRID!$A$18:$A$29,0),MATCH(1,($U$2=GRID!$B$1:$U$1)*(КАЛЕНДАРЬ!I4=GRID!$B$3:$U$3),0)),
INDEX(GRID!$B$18:$U$29,MATCH(I$7,GRID!$A$18:$A$29,0),MATCH(1,($U$2=GRID!$B$1:$U$1)*(КАЛЕНДАРЬ!I4=GRID!$B$3:$U$3),0))*(1-GRID!$L$45))</f>
        <v>52400</v>
      </c>
      <c r="K42" s="8" cm="1">
        <f t="array" ref="K42">IF($I$2="Каникулы вместе",INDEX(GRID!$B$4:$U$15,MATCH(K$7,GRID!$A$4:$A$15,0),MATCH(1,($U$2=GRID!$B$1:$U$1)*(КАЛЕНДАРЬ!I4=GRID!$B$3:$U$3),0)),
INDEX(GRID!$B$4:$U$15,MATCH(K$7,GRID!$A$4:$A$15,0),MATCH(1,($U$2=GRID!$B$1:$U$1)*(КАЛЕНДАРЬ!I4=GRID!$B$3:$U$3),0))*(1-GRID!$L$45))</f>
        <v>53300</v>
      </c>
      <c r="L42" s="8" cm="1">
        <f t="array" ref="L42">IF($I$2="Каникулы вместе",INDEX(GRID!$B$18:$U$29,MATCH(K$7,GRID!$A$18:$A$29,0),MATCH(1,($U$2=GRID!$B$1:$U$1)*(КАЛЕНДАРЬ!I4=GRID!$B$3:$U$3),0)),
INDEX(GRID!$B$18:$U$29,MATCH(K$7,GRID!$A$18:$A$29,0),MATCH(1,($U$2=GRID!$B$1:$U$1)*(КАЛЕНДАРЬ!I4=GRID!$B$3:$U$3),0))*(1-GRID!$L$45))</f>
        <v>58300</v>
      </c>
      <c r="M42" s="8" cm="1">
        <f t="array" ref="M42">IF($I$2="Каникулы вместе",INDEX(GRID!$B$4:$U$15,MATCH(M$7,GRID!$A$4:$A$15,0),MATCH(1,($U$2=GRID!$B$1:$U$1)*(КАЛЕНДАРЬ!I4=GRID!$B$3:$U$3),0)),
INDEX(GRID!$B$4:$U$15,MATCH(M$7,GRID!$A$4:$A$15,0),MATCH(1,($U$2=GRID!$B$1:$U$1)*(КАЛЕНДАРЬ!I4=GRID!$B$3:$U$3),0))*(1-GRID!$L$45))</f>
        <v>74000</v>
      </c>
      <c r="N42" s="8" cm="1">
        <f t="array" ref="N42">IF($I$2="Каникулы вместе",INDEX(GRID!$B$18:$U$29,MATCH(M$7,GRID!$A$18:$A$29,0),MATCH(1,($U$2=GRID!$B$1:$U$1)*(КАЛЕНДАРЬ!I4=GRID!$B$3:$U$3),0)),
INDEX(GRID!$B$18:$U$29,MATCH(M$7,GRID!$A$18:$A$29,0),MATCH(1,($U$2=GRID!$B$1:$U$1)*(КАЛЕНДАРЬ!I4=GRID!$B$3:$U$3),0))*(1-GRID!$L$45))</f>
        <v>79000</v>
      </c>
      <c r="O42" s="8" cm="1">
        <f t="array" ref="O42">IF($I$2="Каникулы вместе",INDEX(GRID!$B$4:$U$15,MATCH(O$7,GRID!$A$4:$A$15,0),MATCH(1,($U$2=GRID!$B$1:$U$1)*(КАЛЕНДАРЬ!I4=GRID!$B$3:$U$3),0)),
INDEX(GRID!$B$4:$U$15,MATCH(O$7,GRID!$A$4:$A$15,0),MATCH(1,($U$2=GRID!$B$1:$U$1)*(КАЛЕНДАРЬ!I4=GRID!$B$3:$U$3),0))*(1-GRID!$L$45))</f>
        <v>108800</v>
      </c>
      <c r="P42" s="8" cm="1">
        <f t="array" ref="P42">IF($I$2="Каникулы вместе",INDEX(GRID!$B$4:$U$15,MATCH(P$7,GRID!$A$4:$A$15,0),MATCH(1,($U$2=GRID!$B$1:$U$1)*(КАЛЕНДАРЬ!I4=GRID!$B$3:$U$3),0)),
INDEX(GRID!$B$4:$U$15,MATCH(P$7,GRID!$A$4:$A$15,0),MATCH(1,($U$2=GRID!$B$1:$U$1)*(КАЛЕНДАРЬ!I4=GRID!$B$3:$U$3),0))*(1-GRID!$L$45))</f>
        <v>151400</v>
      </c>
      <c r="Q42" s="8" cm="1">
        <f t="array" ref="Q42">IF($I$2="Каникулы вместе",INDEX(GRID!$B$4:$U$15,MATCH(Q$7,GRID!$A$4:$A$15,0),MATCH(1,($U$2=GRID!$B$1:$U$1)*(КАЛЕНДАРЬ!I4=GRID!$B$3:$U$3),0)),
INDEX(GRID!$B$4:$U$15,MATCH(Q$7,GRID!$A$4:$A$15,0),MATCH(1,($U$2=GRID!$B$1:$U$1)*(КАЛЕНДАРЬ!I4=GRID!$B$3:$U$3),0))*(1-GRID!$L$45))</f>
        <v>177900</v>
      </c>
      <c r="R42" s="8" cm="1">
        <f t="array" ref="R42">IF($I$2="Каникулы вместе",INDEX(GRID!$B$18:$U$29,MATCH(R$7,GRID!$A$18:$A$29,0),MATCH(1,($U$2=GRID!$B$1:$U$1)*(КАЛЕНДАРЬ!I4=GRID!$B$3:$U$3),0)),
INDEX(GRID!$B$18:$U$29,MATCH(R$7,GRID!$A$18:$A$29,0),MATCH(1,($U$2=GRID!$B$1:$U$1)*(КАЛЕНДАРЬ!I4=GRID!$B$3:$U$3),0))*(1-GRID!$L$45))</f>
        <v>202400</v>
      </c>
      <c r="S42" s="8" cm="1">
        <f t="array" ref="S42">IF($I$2="Каникулы вместе",INDEX(GRID!$B$4:$U$15,MATCH(S$7,GRID!$A$4:$A$15,0),MATCH(1,($U$2=GRID!$B$1:$U$1)*(КАЛЕНДАРЬ!I4=GRID!$B$3:$U$3),0)),
INDEX(GRID!$B$4:$U$15,MATCH(S$7,GRID!$A$4:$A$15,0),MATCH(1,($U$2=GRID!$B$1:$U$1)*(КАЛЕНДАРЬ!I4=GRID!$B$3:$U$3),0))*(1-GRID!$L$45))</f>
        <v>507400</v>
      </c>
      <c r="T42" s="8" cm="1">
        <f t="array" ref="T42">IF($I$2="Каникулы вместе",INDEX(GRID!$B$4:$U$15,MATCH(T$7,GRID!$A$4:$A$15,0),MATCH(1,($U$2=GRID!$B$1:$U$1)*(КАЛЕНДАРЬ!I4=GRID!$B$3:$U$3),0)),
INDEX(GRID!$B$4:$U$15,MATCH(T$7,GRID!$A$4:$A$15,0),MATCH(1,($U$2=GRID!$B$1:$U$1)*(КАЛЕНДАРЬ!I4=GRID!$B$3:$U$3),0))*(1-GRID!$L$45))</f>
        <v>617900</v>
      </c>
    </row>
    <row r="43" spans="1:20" hidden="1">
      <c r="A43" s="148" t="s">
        <v>11</v>
      </c>
      <c r="B43" s="149">
        <v>2</v>
      </c>
      <c r="C43" s="8" cm="1">
        <f t="array" ref="C43">IF($I$2="Каникулы вместе",INDEX(GRID!$B$4:$U$15,MATCH(C$7,GRID!$A$4:$A$15,0),MATCH(1,($U$2=GRID!$B$1:$U$1)*(КАЛЕНДАРЬ!I5=GRID!$B$3:$U$3),0)),
INDEX(GRID!$B$4:$U$15,MATCH(C$7,GRID!$A$4:$A$15,0),MATCH(1,($U$2=GRID!$B$1:$U$1)*(КАЛЕНДАРЬ!I5=GRID!$B$3:$U$3),0))*(1-GRID!$L$45))</f>
        <v>30200.000000000004</v>
      </c>
      <c r="D43" s="8" cm="1">
        <f t="array" ref="D43">IF($I$2="Каникулы вместе",INDEX(GRID!$B$18:$U$29,MATCH(C$7,GRID!$A$18:$A$29,0),MATCH(1,($U$2=GRID!$B$1:$U$1)*(КАЛЕНДАРЬ!I5=GRID!$B$3:$U$3),0)),
INDEX(GRID!$B$18:$U$29,MATCH(C$7,GRID!$A$18:$A$29,0),MATCH(1,($U$2=GRID!$B$1:$U$1)*(КАЛЕНДАРЬ!I5=GRID!$B$3:$U$3),0))*(1-GRID!$L$45))</f>
        <v>35200</v>
      </c>
      <c r="E43" s="8" cm="1">
        <f t="array" ref="E43">IF($I$2="Каникулы вместе",INDEX(GRID!$B$4:$U$15,MATCH(E$7,GRID!$A$4:$A$15,0),MATCH(1,($U$2=GRID!$B$1:$U$1)*(КАЛЕНДАРЬ!I5=GRID!$B$3:$U$3),0)),
INDEX(GRID!$B$4:$U$15,MATCH(E$7,GRID!$A$4:$A$15,0),MATCH(1,($U$2=GRID!$B$1:$U$1)*(КАЛЕНДАРЬ!I5=GRID!$B$3:$U$3),0))*(1-GRID!$L$45))</f>
        <v>36300</v>
      </c>
      <c r="F43" s="8" cm="1">
        <f t="array" ref="F43">IF($I$2="Каникулы вместе",INDEX(GRID!$B$18:$U$29,MATCH(E$7,GRID!$A$18:$A$29,0),MATCH(1,($U$2=GRID!$B$1:$U$1)*(КАЛЕНДАРЬ!I5=GRID!$B$3:$U$3),0)),
INDEX(GRID!$B$18:$U$29,MATCH(E$7,GRID!$A$18:$A$29,0),MATCH(1,($U$2=GRID!$B$1:$U$1)*(КАЛЕНДАРЬ!I5=GRID!$B$3:$U$3),0))*(1-GRID!$L$45))</f>
        <v>41300</v>
      </c>
      <c r="G43" s="8" cm="1">
        <f t="array" ref="G43">IF($I$2="Каникулы вместе",INDEX(GRID!$B$4:$U$15,MATCH(G$7,GRID!$A$4:$A$15,0),MATCH(1,($U$2=GRID!$B$1:$U$1)*(КАЛЕНДАРЬ!I5=GRID!$B$3:$U$3),0)),
INDEX(GRID!$B$4:$U$15,MATCH(G$7,GRID!$A$4:$A$15,0),MATCH(1,($U$2=GRID!$B$1:$U$1)*(КАЛЕНДАРЬ!I5=GRID!$B$3:$U$3),0))*(1-GRID!$L$45))</f>
        <v>42500</v>
      </c>
      <c r="H43" s="8" cm="1">
        <f t="array" ref="H43">IF($I$2="Каникулы вместе",INDEX(GRID!$B$18:$U$29,MATCH(G$7,GRID!$A$18:$A$29,0),MATCH(1,($U$2=GRID!$B$1:$U$1)*(КАЛЕНДАРЬ!I5=GRID!$B$3:$U$3),0)),
INDEX(GRID!$B$18:$U$29,MATCH(G$7,GRID!$A$18:$A$29,0),MATCH(1,($U$2=GRID!$B$1:$U$1)*(КАЛЕНДАРЬ!I5=GRID!$B$3:$U$3),0))*(1-GRID!$L$45))</f>
        <v>47500</v>
      </c>
      <c r="I43" s="8" cm="1">
        <f t="array" ref="I43">IF($I$2="Каникулы вместе",INDEX(GRID!$B$4:$U$15,MATCH(I$7,GRID!$A$4:$A$15,0),MATCH(1,($U$2=GRID!$B$1:$U$1)*(КАЛЕНДАРЬ!I5=GRID!$B$3:$U$3),0)),
INDEX(GRID!$B$4:$U$15,MATCH(I$7,GRID!$A$4:$A$15,0),MATCH(1,($U$2=GRID!$B$1:$U$1)*(КАЛЕНДАРЬ!I5=GRID!$B$3:$U$3),0))*(1-GRID!$L$45))</f>
        <v>47400</v>
      </c>
      <c r="J43" s="8" cm="1">
        <f t="array" ref="J43">IF($I$2="Каникулы вместе",INDEX(GRID!$B$18:$U$29,MATCH(I$7,GRID!$A$18:$A$29,0),MATCH(1,($U$2=GRID!$B$1:$U$1)*(КАЛЕНДАРЬ!I5=GRID!$B$3:$U$3),0)),
INDEX(GRID!$B$18:$U$29,MATCH(I$7,GRID!$A$18:$A$29,0),MATCH(1,($U$2=GRID!$B$1:$U$1)*(КАЛЕНДАРЬ!I5=GRID!$B$3:$U$3),0))*(1-GRID!$L$45))</f>
        <v>52400</v>
      </c>
      <c r="K43" s="8" cm="1">
        <f t="array" ref="K43">IF($I$2="Каникулы вместе",INDEX(GRID!$B$4:$U$15,MATCH(K$7,GRID!$A$4:$A$15,0),MATCH(1,($U$2=GRID!$B$1:$U$1)*(КАЛЕНДАРЬ!I5=GRID!$B$3:$U$3),0)),
INDEX(GRID!$B$4:$U$15,MATCH(K$7,GRID!$A$4:$A$15,0),MATCH(1,($U$2=GRID!$B$1:$U$1)*(КАЛЕНДАРЬ!I5=GRID!$B$3:$U$3),0))*(1-GRID!$L$45))</f>
        <v>53300</v>
      </c>
      <c r="L43" s="8" cm="1">
        <f t="array" ref="L43">IF($I$2="Каникулы вместе",INDEX(GRID!$B$18:$U$29,MATCH(K$7,GRID!$A$18:$A$29,0),MATCH(1,($U$2=GRID!$B$1:$U$1)*(КАЛЕНДАРЬ!I5=GRID!$B$3:$U$3),0)),
INDEX(GRID!$B$18:$U$29,MATCH(K$7,GRID!$A$18:$A$29,0),MATCH(1,($U$2=GRID!$B$1:$U$1)*(КАЛЕНДАРЬ!I5=GRID!$B$3:$U$3),0))*(1-GRID!$L$45))</f>
        <v>58300</v>
      </c>
      <c r="M43" s="8" cm="1">
        <f t="array" ref="M43">IF($I$2="Каникулы вместе",INDEX(GRID!$B$4:$U$15,MATCH(M$7,GRID!$A$4:$A$15,0),MATCH(1,($U$2=GRID!$B$1:$U$1)*(КАЛЕНДАРЬ!I5=GRID!$B$3:$U$3),0)),
INDEX(GRID!$B$4:$U$15,MATCH(M$7,GRID!$A$4:$A$15,0),MATCH(1,($U$2=GRID!$B$1:$U$1)*(КАЛЕНДАРЬ!I5=GRID!$B$3:$U$3),0))*(1-GRID!$L$45))</f>
        <v>74000</v>
      </c>
      <c r="N43" s="8" cm="1">
        <f t="array" ref="N43">IF($I$2="Каникулы вместе",INDEX(GRID!$B$18:$U$29,MATCH(M$7,GRID!$A$18:$A$29,0),MATCH(1,($U$2=GRID!$B$1:$U$1)*(КАЛЕНДАРЬ!I5=GRID!$B$3:$U$3),0)),
INDEX(GRID!$B$18:$U$29,MATCH(M$7,GRID!$A$18:$A$29,0),MATCH(1,($U$2=GRID!$B$1:$U$1)*(КАЛЕНДАРЬ!I5=GRID!$B$3:$U$3),0))*(1-GRID!$L$45))</f>
        <v>79000</v>
      </c>
      <c r="O43" s="8" cm="1">
        <f t="array" ref="O43">IF($I$2="Каникулы вместе",INDEX(GRID!$B$4:$U$15,MATCH(O$7,GRID!$A$4:$A$15,0),MATCH(1,($U$2=GRID!$B$1:$U$1)*(КАЛЕНДАРЬ!I5=GRID!$B$3:$U$3),0)),
INDEX(GRID!$B$4:$U$15,MATCH(O$7,GRID!$A$4:$A$15,0),MATCH(1,($U$2=GRID!$B$1:$U$1)*(КАЛЕНДАРЬ!I5=GRID!$B$3:$U$3),0))*(1-GRID!$L$45))</f>
        <v>108800</v>
      </c>
      <c r="P43" s="8" cm="1">
        <f t="array" ref="P43">IF($I$2="Каникулы вместе",INDEX(GRID!$B$4:$U$15,MATCH(P$7,GRID!$A$4:$A$15,0),MATCH(1,($U$2=GRID!$B$1:$U$1)*(КАЛЕНДАРЬ!I5=GRID!$B$3:$U$3),0)),
INDEX(GRID!$B$4:$U$15,MATCH(P$7,GRID!$A$4:$A$15,0),MATCH(1,($U$2=GRID!$B$1:$U$1)*(КАЛЕНДАРЬ!I5=GRID!$B$3:$U$3),0))*(1-GRID!$L$45))</f>
        <v>151400</v>
      </c>
      <c r="Q43" s="8" cm="1">
        <f t="array" ref="Q43">IF($I$2="Каникулы вместе",INDEX(GRID!$B$4:$U$15,MATCH(Q$7,GRID!$A$4:$A$15,0),MATCH(1,($U$2=GRID!$B$1:$U$1)*(КАЛЕНДАРЬ!I5=GRID!$B$3:$U$3),0)),
INDEX(GRID!$B$4:$U$15,MATCH(Q$7,GRID!$A$4:$A$15,0),MATCH(1,($U$2=GRID!$B$1:$U$1)*(КАЛЕНДАРЬ!I5=GRID!$B$3:$U$3),0))*(1-GRID!$L$45))</f>
        <v>177900</v>
      </c>
      <c r="R43" s="8" cm="1">
        <f t="array" ref="R43">IF($I$2="Каникулы вместе",INDEX(GRID!$B$18:$U$29,MATCH(R$7,GRID!$A$18:$A$29,0),MATCH(1,($U$2=GRID!$B$1:$U$1)*(КАЛЕНДАРЬ!I5=GRID!$B$3:$U$3),0)),
INDEX(GRID!$B$18:$U$29,MATCH(R$7,GRID!$A$18:$A$29,0),MATCH(1,($U$2=GRID!$B$1:$U$1)*(КАЛЕНДАРЬ!I5=GRID!$B$3:$U$3),0))*(1-GRID!$L$45))</f>
        <v>202400</v>
      </c>
      <c r="S43" s="8" cm="1">
        <f t="array" ref="S43">IF($I$2="Каникулы вместе",INDEX(GRID!$B$4:$U$15,MATCH(S$7,GRID!$A$4:$A$15,0),MATCH(1,($U$2=GRID!$B$1:$U$1)*(КАЛЕНДАРЬ!I5=GRID!$B$3:$U$3),0)),
INDEX(GRID!$B$4:$U$15,MATCH(S$7,GRID!$A$4:$A$15,0),MATCH(1,($U$2=GRID!$B$1:$U$1)*(КАЛЕНДАРЬ!I5=GRID!$B$3:$U$3),0))*(1-GRID!$L$45))</f>
        <v>507400</v>
      </c>
      <c r="T43" s="8" cm="1">
        <f t="array" ref="T43">IF($I$2="Каникулы вместе",INDEX(GRID!$B$4:$U$15,MATCH(T$7,GRID!$A$4:$A$15,0),MATCH(1,($U$2=GRID!$B$1:$U$1)*(КАЛЕНДАРЬ!I5=GRID!$B$3:$U$3),0)),
INDEX(GRID!$B$4:$U$15,MATCH(T$7,GRID!$A$4:$A$15,0),MATCH(1,($U$2=GRID!$B$1:$U$1)*(КАЛЕНДАРЬ!I5=GRID!$B$3:$U$3),0))*(1-GRID!$L$45))</f>
        <v>617900</v>
      </c>
    </row>
    <row r="44" spans="1:20" hidden="1">
      <c r="A44" s="148" t="s">
        <v>12</v>
      </c>
      <c r="B44" s="149">
        <v>3</v>
      </c>
      <c r="C44" s="8" cm="1">
        <f t="array" ref="C44">IF($I$2="Каникулы вместе",INDEX(GRID!$B$4:$U$15,MATCH(C$7,GRID!$A$4:$A$15,0),MATCH(1,($U$2=GRID!$B$1:$U$1)*(КАЛЕНДАРЬ!I6=GRID!$B$3:$U$3),0)),
INDEX(GRID!$B$4:$U$15,MATCH(C$7,GRID!$A$4:$A$15,0),MATCH(1,($U$2=GRID!$B$1:$U$1)*(КАЛЕНДАРЬ!I6=GRID!$B$3:$U$3),0))*(1-GRID!$L$45))</f>
        <v>30200.000000000004</v>
      </c>
      <c r="D44" s="8" cm="1">
        <f t="array" ref="D44">IF($I$2="Каникулы вместе",INDEX(GRID!$B$18:$U$29,MATCH(C$7,GRID!$A$18:$A$29,0),MATCH(1,($U$2=GRID!$B$1:$U$1)*(КАЛЕНДАРЬ!I6=GRID!$B$3:$U$3),0)),
INDEX(GRID!$B$18:$U$29,MATCH(C$7,GRID!$A$18:$A$29,0),MATCH(1,($U$2=GRID!$B$1:$U$1)*(КАЛЕНДАРЬ!I6=GRID!$B$3:$U$3),0))*(1-GRID!$L$45))</f>
        <v>35200</v>
      </c>
      <c r="E44" s="8" cm="1">
        <f t="array" ref="E44">IF($I$2="Каникулы вместе",INDEX(GRID!$B$4:$U$15,MATCH(E$7,GRID!$A$4:$A$15,0),MATCH(1,($U$2=GRID!$B$1:$U$1)*(КАЛЕНДАРЬ!I6=GRID!$B$3:$U$3),0)),
INDEX(GRID!$B$4:$U$15,MATCH(E$7,GRID!$A$4:$A$15,0),MATCH(1,($U$2=GRID!$B$1:$U$1)*(КАЛЕНДАРЬ!I6=GRID!$B$3:$U$3),0))*(1-GRID!$L$45))</f>
        <v>36300</v>
      </c>
      <c r="F44" s="8" cm="1">
        <f t="array" ref="F44">IF($I$2="Каникулы вместе",INDEX(GRID!$B$18:$U$29,MATCH(E$7,GRID!$A$18:$A$29,0),MATCH(1,($U$2=GRID!$B$1:$U$1)*(КАЛЕНДАРЬ!I6=GRID!$B$3:$U$3),0)),
INDEX(GRID!$B$18:$U$29,MATCH(E$7,GRID!$A$18:$A$29,0),MATCH(1,($U$2=GRID!$B$1:$U$1)*(КАЛЕНДАРЬ!I6=GRID!$B$3:$U$3),0))*(1-GRID!$L$45))</f>
        <v>41300</v>
      </c>
      <c r="G44" s="8" cm="1">
        <f t="array" ref="G44">IF($I$2="Каникулы вместе",INDEX(GRID!$B$4:$U$15,MATCH(G$7,GRID!$A$4:$A$15,0),MATCH(1,($U$2=GRID!$B$1:$U$1)*(КАЛЕНДАРЬ!I6=GRID!$B$3:$U$3),0)),
INDEX(GRID!$B$4:$U$15,MATCH(G$7,GRID!$A$4:$A$15,0),MATCH(1,($U$2=GRID!$B$1:$U$1)*(КАЛЕНДАРЬ!I6=GRID!$B$3:$U$3),0))*(1-GRID!$L$45))</f>
        <v>42500</v>
      </c>
      <c r="H44" s="8" cm="1">
        <f t="array" ref="H44">IF($I$2="Каникулы вместе",INDEX(GRID!$B$18:$U$29,MATCH(G$7,GRID!$A$18:$A$29,0),MATCH(1,($U$2=GRID!$B$1:$U$1)*(КАЛЕНДАРЬ!I6=GRID!$B$3:$U$3),0)),
INDEX(GRID!$B$18:$U$29,MATCH(G$7,GRID!$A$18:$A$29,0),MATCH(1,($U$2=GRID!$B$1:$U$1)*(КАЛЕНДАРЬ!I6=GRID!$B$3:$U$3),0))*(1-GRID!$L$45))</f>
        <v>47500</v>
      </c>
      <c r="I44" s="8" cm="1">
        <f t="array" ref="I44">IF($I$2="Каникулы вместе",INDEX(GRID!$B$4:$U$15,MATCH(I$7,GRID!$A$4:$A$15,0),MATCH(1,($U$2=GRID!$B$1:$U$1)*(КАЛЕНДАРЬ!I6=GRID!$B$3:$U$3),0)),
INDEX(GRID!$B$4:$U$15,MATCH(I$7,GRID!$A$4:$A$15,0),MATCH(1,($U$2=GRID!$B$1:$U$1)*(КАЛЕНДАРЬ!I6=GRID!$B$3:$U$3),0))*(1-GRID!$L$45))</f>
        <v>47400</v>
      </c>
      <c r="J44" s="8" cm="1">
        <f t="array" ref="J44">IF($I$2="Каникулы вместе",INDEX(GRID!$B$18:$U$29,MATCH(I$7,GRID!$A$18:$A$29,0),MATCH(1,($U$2=GRID!$B$1:$U$1)*(КАЛЕНДАРЬ!I6=GRID!$B$3:$U$3),0)),
INDEX(GRID!$B$18:$U$29,MATCH(I$7,GRID!$A$18:$A$29,0),MATCH(1,($U$2=GRID!$B$1:$U$1)*(КАЛЕНДАРЬ!I6=GRID!$B$3:$U$3),0))*(1-GRID!$L$45))</f>
        <v>52400</v>
      </c>
      <c r="K44" s="8" cm="1">
        <f t="array" ref="K44">IF($I$2="Каникулы вместе",INDEX(GRID!$B$4:$U$15,MATCH(K$7,GRID!$A$4:$A$15,0),MATCH(1,($U$2=GRID!$B$1:$U$1)*(КАЛЕНДАРЬ!I6=GRID!$B$3:$U$3),0)),
INDEX(GRID!$B$4:$U$15,MATCH(K$7,GRID!$A$4:$A$15,0),MATCH(1,($U$2=GRID!$B$1:$U$1)*(КАЛЕНДАРЬ!I6=GRID!$B$3:$U$3),0))*(1-GRID!$L$45))</f>
        <v>53300</v>
      </c>
      <c r="L44" s="8" cm="1">
        <f t="array" ref="L44">IF($I$2="Каникулы вместе",INDEX(GRID!$B$18:$U$29,MATCH(K$7,GRID!$A$18:$A$29,0),MATCH(1,($U$2=GRID!$B$1:$U$1)*(КАЛЕНДАРЬ!I6=GRID!$B$3:$U$3),0)),
INDEX(GRID!$B$18:$U$29,MATCH(K$7,GRID!$A$18:$A$29,0),MATCH(1,($U$2=GRID!$B$1:$U$1)*(КАЛЕНДАРЬ!I6=GRID!$B$3:$U$3),0))*(1-GRID!$L$45))</f>
        <v>58300</v>
      </c>
      <c r="M44" s="8" cm="1">
        <f t="array" ref="M44">IF($I$2="Каникулы вместе",INDEX(GRID!$B$4:$U$15,MATCH(M$7,GRID!$A$4:$A$15,0),MATCH(1,($U$2=GRID!$B$1:$U$1)*(КАЛЕНДАРЬ!I6=GRID!$B$3:$U$3),0)),
INDEX(GRID!$B$4:$U$15,MATCH(M$7,GRID!$A$4:$A$15,0),MATCH(1,($U$2=GRID!$B$1:$U$1)*(КАЛЕНДАРЬ!I6=GRID!$B$3:$U$3),0))*(1-GRID!$L$45))</f>
        <v>74000</v>
      </c>
      <c r="N44" s="8" cm="1">
        <f t="array" ref="N44">IF($I$2="Каникулы вместе",INDEX(GRID!$B$18:$U$29,MATCH(M$7,GRID!$A$18:$A$29,0),MATCH(1,($U$2=GRID!$B$1:$U$1)*(КАЛЕНДАРЬ!I6=GRID!$B$3:$U$3),0)),
INDEX(GRID!$B$18:$U$29,MATCH(M$7,GRID!$A$18:$A$29,0),MATCH(1,($U$2=GRID!$B$1:$U$1)*(КАЛЕНДАРЬ!I6=GRID!$B$3:$U$3),0))*(1-GRID!$L$45))</f>
        <v>79000</v>
      </c>
      <c r="O44" s="8" cm="1">
        <f t="array" ref="O44">IF($I$2="Каникулы вместе",INDEX(GRID!$B$4:$U$15,MATCH(O$7,GRID!$A$4:$A$15,0),MATCH(1,($U$2=GRID!$B$1:$U$1)*(КАЛЕНДАРЬ!I6=GRID!$B$3:$U$3),0)),
INDEX(GRID!$B$4:$U$15,MATCH(O$7,GRID!$A$4:$A$15,0),MATCH(1,($U$2=GRID!$B$1:$U$1)*(КАЛЕНДАРЬ!I6=GRID!$B$3:$U$3),0))*(1-GRID!$L$45))</f>
        <v>108800</v>
      </c>
      <c r="P44" s="8" cm="1">
        <f t="array" ref="P44">IF($I$2="Каникулы вместе",INDEX(GRID!$B$4:$U$15,MATCH(P$7,GRID!$A$4:$A$15,0),MATCH(1,($U$2=GRID!$B$1:$U$1)*(КАЛЕНДАРЬ!I6=GRID!$B$3:$U$3),0)),
INDEX(GRID!$B$4:$U$15,MATCH(P$7,GRID!$A$4:$A$15,0),MATCH(1,($U$2=GRID!$B$1:$U$1)*(КАЛЕНДАРЬ!I6=GRID!$B$3:$U$3),0))*(1-GRID!$L$45))</f>
        <v>151400</v>
      </c>
      <c r="Q44" s="8" cm="1">
        <f t="array" ref="Q44">IF($I$2="Каникулы вместе",INDEX(GRID!$B$4:$U$15,MATCH(Q$7,GRID!$A$4:$A$15,0),MATCH(1,($U$2=GRID!$B$1:$U$1)*(КАЛЕНДАРЬ!I6=GRID!$B$3:$U$3),0)),
INDEX(GRID!$B$4:$U$15,MATCH(Q$7,GRID!$A$4:$A$15,0),MATCH(1,($U$2=GRID!$B$1:$U$1)*(КАЛЕНДАРЬ!I6=GRID!$B$3:$U$3),0))*(1-GRID!$L$45))</f>
        <v>177900</v>
      </c>
      <c r="R44" s="8" cm="1">
        <f t="array" ref="R44">IF($I$2="Каникулы вместе",INDEX(GRID!$B$18:$U$29,MATCH(R$7,GRID!$A$18:$A$29,0),MATCH(1,($U$2=GRID!$B$1:$U$1)*(КАЛЕНДАРЬ!I6=GRID!$B$3:$U$3),0)),
INDEX(GRID!$B$18:$U$29,MATCH(R$7,GRID!$A$18:$A$29,0),MATCH(1,($U$2=GRID!$B$1:$U$1)*(КАЛЕНДАРЬ!I6=GRID!$B$3:$U$3),0))*(1-GRID!$L$45))</f>
        <v>202400</v>
      </c>
      <c r="S44" s="8" cm="1">
        <f t="array" ref="S44">IF($I$2="Каникулы вместе",INDEX(GRID!$B$4:$U$15,MATCH(S$7,GRID!$A$4:$A$15,0),MATCH(1,($U$2=GRID!$B$1:$U$1)*(КАЛЕНДАРЬ!I6=GRID!$B$3:$U$3),0)),
INDEX(GRID!$B$4:$U$15,MATCH(S$7,GRID!$A$4:$A$15,0),MATCH(1,($U$2=GRID!$B$1:$U$1)*(КАЛЕНДАРЬ!I6=GRID!$B$3:$U$3),0))*(1-GRID!$L$45))</f>
        <v>507400</v>
      </c>
      <c r="T44" s="8" cm="1">
        <f t="array" ref="T44">IF($I$2="Каникулы вместе",INDEX(GRID!$B$4:$U$15,MATCH(T$7,GRID!$A$4:$A$15,0),MATCH(1,($U$2=GRID!$B$1:$U$1)*(КАЛЕНДАРЬ!I6=GRID!$B$3:$U$3),0)),
INDEX(GRID!$B$4:$U$15,MATCH(T$7,GRID!$A$4:$A$15,0),MATCH(1,($U$2=GRID!$B$1:$U$1)*(КАЛЕНДАРЬ!I6=GRID!$B$3:$U$3),0))*(1-GRID!$L$45))</f>
        <v>617900</v>
      </c>
    </row>
    <row r="45" spans="1:20" hidden="1">
      <c r="A45" s="148" t="s">
        <v>13</v>
      </c>
      <c r="B45" s="149">
        <v>4</v>
      </c>
      <c r="C45" s="8" cm="1">
        <f t="array" ref="C45">IF($I$2="Каникулы вместе",INDEX(GRID!$B$4:$U$15,MATCH(C$7,GRID!$A$4:$A$15,0),MATCH(1,($U$2=GRID!$B$1:$U$1)*(КАЛЕНДАРЬ!I7=GRID!$B$3:$U$3),0)),
INDEX(GRID!$B$4:$U$15,MATCH(C$7,GRID!$A$4:$A$15,0),MATCH(1,($U$2=GRID!$B$1:$U$1)*(КАЛЕНДАРЬ!I7=GRID!$B$3:$U$3),0))*(1-GRID!$L$45))</f>
        <v>30200.000000000004</v>
      </c>
      <c r="D45" s="8" cm="1">
        <f t="array" ref="D45">IF($I$2="Каникулы вместе",INDEX(GRID!$B$18:$U$29,MATCH(C$7,GRID!$A$18:$A$29,0),MATCH(1,($U$2=GRID!$B$1:$U$1)*(КАЛЕНДАРЬ!I7=GRID!$B$3:$U$3),0)),
INDEX(GRID!$B$18:$U$29,MATCH(C$7,GRID!$A$18:$A$29,0),MATCH(1,($U$2=GRID!$B$1:$U$1)*(КАЛЕНДАРЬ!I7=GRID!$B$3:$U$3),0))*(1-GRID!$L$45))</f>
        <v>35200</v>
      </c>
      <c r="E45" s="8" cm="1">
        <f t="array" ref="E45">IF($I$2="Каникулы вместе",INDEX(GRID!$B$4:$U$15,MATCH(E$7,GRID!$A$4:$A$15,0),MATCH(1,($U$2=GRID!$B$1:$U$1)*(КАЛЕНДАРЬ!I7=GRID!$B$3:$U$3),0)),
INDEX(GRID!$B$4:$U$15,MATCH(E$7,GRID!$A$4:$A$15,0),MATCH(1,($U$2=GRID!$B$1:$U$1)*(КАЛЕНДАРЬ!I7=GRID!$B$3:$U$3),0))*(1-GRID!$L$45))</f>
        <v>36300</v>
      </c>
      <c r="F45" s="8" cm="1">
        <f t="array" ref="F45">IF($I$2="Каникулы вместе",INDEX(GRID!$B$18:$U$29,MATCH(E$7,GRID!$A$18:$A$29,0),MATCH(1,($U$2=GRID!$B$1:$U$1)*(КАЛЕНДАРЬ!I7=GRID!$B$3:$U$3),0)),
INDEX(GRID!$B$18:$U$29,MATCH(E$7,GRID!$A$18:$A$29,0),MATCH(1,($U$2=GRID!$B$1:$U$1)*(КАЛЕНДАРЬ!I7=GRID!$B$3:$U$3),0))*(1-GRID!$L$45))</f>
        <v>41300</v>
      </c>
      <c r="G45" s="8" cm="1">
        <f t="array" ref="G45">IF($I$2="Каникулы вместе",INDEX(GRID!$B$4:$U$15,MATCH(G$7,GRID!$A$4:$A$15,0),MATCH(1,($U$2=GRID!$B$1:$U$1)*(КАЛЕНДАРЬ!I7=GRID!$B$3:$U$3),0)),
INDEX(GRID!$B$4:$U$15,MATCH(G$7,GRID!$A$4:$A$15,0),MATCH(1,($U$2=GRID!$B$1:$U$1)*(КАЛЕНДАРЬ!I7=GRID!$B$3:$U$3),0))*(1-GRID!$L$45))</f>
        <v>42500</v>
      </c>
      <c r="H45" s="8" cm="1">
        <f t="array" ref="H45">IF($I$2="Каникулы вместе",INDEX(GRID!$B$18:$U$29,MATCH(G$7,GRID!$A$18:$A$29,0),MATCH(1,($U$2=GRID!$B$1:$U$1)*(КАЛЕНДАРЬ!I7=GRID!$B$3:$U$3),0)),
INDEX(GRID!$B$18:$U$29,MATCH(G$7,GRID!$A$18:$A$29,0),MATCH(1,($U$2=GRID!$B$1:$U$1)*(КАЛЕНДАРЬ!I7=GRID!$B$3:$U$3),0))*(1-GRID!$L$45))</f>
        <v>47500</v>
      </c>
      <c r="I45" s="8" cm="1">
        <f t="array" ref="I45">IF($I$2="Каникулы вместе",INDEX(GRID!$B$4:$U$15,MATCH(I$7,GRID!$A$4:$A$15,0),MATCH(1,($U$2=GRID!$B$1:$U$1)*(КАЛЕНДАРЬ!I7=GRID!$B$3:$U$3),0)),
INDEX(GRID!$B$4:$U$15,MATCH(I$7,GRID!$A$4:$A$15,0),MATCH(1,($U$2=GRID!$B$1:$U$1)*(КАЛЕНДАРЬ!I7=GRID!$B$3:$U$3),0))*(1-GRID!$L$45))</f>
        <v>47400</v>
      </c>
      <c r="J45" s="8" cm="1">
        <f t="array" ref="J45">IF($I$2="Каникулы вместе",INDEX(GRID!$B$18:$U$29,MATCH(I$7,GRID!$A$18:$A$29,0),MATCH(1,($U$2=GRID!$B$1:$U$1)*(КАЛЕНДАРЬ!I7=GRID!$B$3:$U$3),0)),
INDEX(GRID!$B$18:$U$29,MATCH(I$7,GRID!$A$18:$A$29,0),MATCH(1,($U$2=GRID!$B$1:$U$1)*(КАЛЕНДАРЬ!I7=GRID!$B$3:$U$3),0))*(1-GRID!$L$45))</f>
        <v>52400</v>
      </c>
      <c r="K45" s="8" cm="1">
        <f t="array" ref="K45">IF($I$2="Каникулы вместе",INDEX(GRID!$B$4:$U$15,MATCH(K$7,GRID!$A$4:$A$15,0),MATCH(1,($U$2=GRID!$B$1:$U$1)*(КАЛЕНДАРЬ!I7=GRID!$B$3:$U$3),0)),
INDEX(GRID!$B$4:$U$15,MATCH(K$7,GRID!$A$4:$A$15,0),MATCH(1,($U$2=GRID!$B$1:$U$1)*(КАЛЕНДАРЬ!I7=GRID!$B$3:$U$3),0))*(1-GRID!$L$45))</f>
        <v>53300</v>
      </c>
      <c r="L45" s="8" cm="1">
        <f t="array" ref="L45">IF($I$2="Каникулы вместе",INDEX(GRID!$B$18:$U$29,MATCH(K$7,GRID!$A$18:$A$29,0),MATCH(1,($U$2=GRID!$B$1:$U$1)*(КАЛЕНДАРЬ!I7=GRID!$B$3:$U$3),0)),
INDEX(GRID!$B$18:$U$29,MATCH(K$7,GRID!$A$18:$A$29,0),MATCH(1,($U$2=GRID!$B$1:$U$1)*(КАЛЕНДАРЬ!I7=GRID!$B$3:$U$3),0))*(1-GRID!$L$45))</f>
        <v>58300</v>
      </c>
      <c r="M45" s="8" cm="1">
        <f t="array" ref="M45">IF($I$2="Каникулы вместе",INDEX(GRID!$B$4:$U$15,MATCH(M$7,GRID!$A$4:$A$15,0),MATCH(1,($U$2=GRID!$B$1:$U$1)*(КАЛЕНДАРЬ!I7=GRID!$B$3:$U$3),0)),
INDEX(GRID!$B$4:$U$15,MATCH(M$7,GRID!$A$4:$A$15,0),MATCH(1,($U$2=GRID!$B$1:$U$1)*(КАЛЕНДАРЬ!I7=GRID!$B$3:$U$3),0))*(1-GRID!$L$45))</f>
        <v>74000</v>
      </c>
      <c r="N45" s="8" cm="1">
        <f t="array" ref="N45">IF($I$2="Каникулы вместе",INDEX(GRID!$B$18:$U$29,MATCH(M$7,GRID!$A$18:$A$29,0),MATCH(1,($U$2=GRID!$B$1:$U$1)*(КАЛЕНДАРЬ!I7=GRID!$B$3:$U$3),0)),
INDEX(GRID!$B$18:$U$29,MATCH(M$7,GRID!$A$18:$A$29,0),MATCH(1,($U$2=GRID!$B$1:$U$1)*(КАЛЕНДАРЬ!I7=GRID!$B$3:$U$3),0))*(1-GRID!$L$45))</f>
        <v>79000</v>
      </c>
      <c r="O45" s="8" cm="1">
        <f t="array" ref="O45">IF($I$2="Каникулы вместе",INDEX(GRID!$B$4:$U$15,MATCH(O$7,GRID!$A$4:$A$15,0),MATCH(1,($U$2=GRID!$B$1:$U$1)*(КАЛЕНДАРЬ!I7=GRID!$B$3:$U$3),0)),
INDEX(GRID!$B$4:$U$15,MATCH(O$7,GRID!$A$4:$A$15,0),MATCH(1,($U$2=GRID!$B$1:$U$1)*(КАЛЕНДАРЬ!I7=GRID!$B$3:$U$3),0))*(1-GRID!$L$45))</f>
        <v>108800</v>
      </c>
      <c r="P45" s="8" cm="1">
        <f t="array" ref="P45">IF($I$2="Каникулы вместе",INDEX(GRID!$B$4:$U$15,MATCH(P$7,GRID!$A$4:$A$15,0),MATCH(1,($U$2=GRID!$B$1:$U$1)*(КАЛЕНДАРЬ!I7=GRID!$B$3:$U$3),0)),
INDEX(GRID!$B$4:$U$15,MATCH(P$7,GRID!$A$4:$A$15,0),MATCH(1,($U$2=GRID!$B$1:$U$1)*(КАЛЕНДАРЬ!I7=GRID!$B$3:$U$3),0))*(1-GRID!$L$45))</f>
        <v>151400</v>
      </c>
      <c r="Q45" s="8" cm="1">
        <f t="array" ref="Q45">IF($I$2="Каникулы вместе",INDEX(GRID!$B$4:$U$15,MATCH(Q$7,GRID!$A$4:$A$15,0),MATCH(1,($U$2=GRID!$B$1:$U$1)*(КАЛЕНДАРЬ!I7=GRID!$B$3:$U$3),0)),
INDEX(GRID!$B$4:$U$15,MATCH(Q$7,GRID!$A$4:$A$15,0),MATCH(1,($U$2=GRID!$B$1:$U$1)*(КАЛЕНДАРЬ!I7=GRID!$B$3:$U$3),0))*(1-GRID!$L$45))</f>
        <v>177900</v>
      </c>
      <c r="R45" s="8" cm="1">
        <f t="array" ref="R45">IF($I$2="Каникулы вместе",INDEX(GRID!$B$18:$U$29,MATCH(R$7,GRID!$A$18:$A$29,0),MATCH(1,($U$2=GRID!$B$1:$U$1)*(КАЛЕНДАРЬ!I7=GRID!$B$3:$U$3),0)),
INDEX(GRID!$B$18:$U$29,MATCH(R$7,GRID!$A$18:$A$29,0),MATCH(1,($U$2=GRID!$B$1:$U$1)*(КАЛЕНДАРЬ!I7=GRID!$B$3:$U$3),0))*(1-GRID!$L$45))</f>
        <v>202400</v>
      </c>
      <c r="S45" s="8" cm="1">
        <f t="array" ref="S45">IF($I$2="Каникулы вместе",INDEX(GRID!$B$4:$U$15,MATCH(S$7,GRID!$A$4:$A$15,0),MATCH(1,($U$2=GRID!$B$1:$U$1)*(КАЛЕНДАРЬ!I7=GRID!$B$3:$U$3),0)),
INDEX(GRID!$B$4:$U$15,MATCH(S$7,GRID!$A$4:$A$15,0),MATCH(1,($U$2=GRID!$B$1:$U$1)*(КАЛЕНДАРЬ!I7=GRID!$B$3:$U$3),0))*(1-GRID!$L$45))</f>
        <v>507400</v>
      </c>
      <c r="T45" s="8" cm="1">
        <f t="array" ref="T45">IF($I$2="Каникулы вместе",INDEX(GRID!$B$4:$U$15,MATCH(T$7,GRID!$A$4:$A$15,0),MATCH(1,($U$2=GRID!$B$1:$U$1)*(КАЛЕНДАРЬ!I7=GRID!$B$3:$U$3),0)),
INDEX(GRID!$B$4:$U$15,MATCH(T$7,GRID!$A$4:$A$15,0),MATCH(1,($U$2=GRID!$B$1:$U$1)*(КАЛЕНДАРЬ!I7=GRID!$B$3:$U$3),0))*(1-GRID!$L$45))</f>
        <v>617900</v>
      </c>
    </row>
    <row r="46" spans="1:20" hidden="1">
      <c r="A46" s="148" t="s">
        <v>14</v>
      </c>
      <c r="B46" s="149">
        <v>5</v>
      </c>
      <c r="C46" s="8" cm="1">
        <f t="array" ref="C46">IF($I$2="Каникулы вместе",INDEX(GRID!$B$4:$U$15,MATCH(C$7,GRID!$A$4:$A$15,0),MATCH(1,($U$2=GRID!$B$1:$U$1)*(КАЛЕНДАРЬ!I8=GRID!$B$3:$U$3),0)),
INDEX(GRID!$B$4:$U$15,MATCH(C$7,GRID!$A$4:$A$15,0),MATCH(1,($U$2=GRID!$B$1:$U$1)*(КАЛЕНДАРЬ!I8=GRID!$B$3:$U$3),0))*(1-GRID!$L$45))</f>
        <v>30200.000000000004</v>
      </c>
      <c r="D46" s="8" cm="1">
        <f t="array" ref="D46">IF($I$2="Каникулы вместе",INDEX(GRID!$B$18:$U$29,MATCH(C$7,GRID!$A$18:$A$29,0),MATCH(1,($U$2=GRID!$B$1:$U$1)*(КАЛЕНДАРЬ!I8=GRID!$B$3:$U$3),0)),
INDEX(GRID!$B$18:$U$29,MATCH(C$7,GRID!$A$18:$A$29,0),MATCH(1,($U$2=GRID!$B$1:$U$1)*(КАЛЕНДАРЬ!I8=GRID!$B$3:$U$3),0))*(1-GRID!$L$45))</f>
        <v>35200</v>
      </c>
      <c r="E46" s="8" cm="1">
        <f t="array" ref="E46">IF($I$2="Каникулы вместе",INDEX(GRID!$B$4:$U$15,MATCH(E$7,GRID!$A$4:$A$15,0),MATCH(1,($U$2=GRID!$B$1:$U$1)*(КАЛЕНДАРЬ!I8=GRID!$B$3:$U$3),0)),
INDEX(GRID!$B$4:$U$15,MATCH(E$7,GRID!$A$4:$A$15,0),MATCH(1,($U$2=GRID!$B$1:$U$1)*(КАЛЕНДАРЬ!I8=GRID!$B$3:$U$3),0))*(1-GRID!$L$45))</f>
        <v>36300</v>
      </c>
      <c r="F46" s="8" cm="1">
        <f t="array" ref="F46">IF($I$2="Каникулы вместе",INDEX(GRID!$B$18:$U$29,MATCH(E$7,GRID!$A$18:$A$29,0),MATCH(1,($U$2=GRID!$B$1:$U$1)*(КАЛЕНДАРЬ!I8=GRID!$B$3:$U$3),0)),
INDEX(GRID!$B$18:$U$29,MATCH(E$7,GRID!$A$18:$A$29,0),MATCH(1,($U$2=GRID!$B$1:$U$1)*(КАЛЕНДАРЬ!I8=GRID!$B$3:$U$3),0))*(1-GRID!$L$45))</f>
        <v>41300</v>
      </c>
      <c r="G46" s="8" cm="1">
        <f t="array" ref="G46">IF($I$2="Каникулы вместе",INDEX(GRID!$B$4:$U$15,MATCH(G$7,GRID!$A$4:$A$15,0),MATCH(1,($U$2=GRID!$B$1:$U$1)*(КАЛЕНДАРЬ!I8=GRID!$B$3:$U$3),0)),
INDEX(GRID!$B$4:$U$15,MATCH(G$7,GRID!$A$4:$A$15,0),MATCH(1,($U$2=GRID!$B$1:$U$1)*(КАЛЕНДАРЬ!I8=GRID!$B$3:$U$3),0))*(1-GRID!$L$45))</f>
        <v>42500</v>
      </c>
      <c r="H46" s="8" cm="1">
        <f t="array" ref="H46">IF($I$2="Каникулы вместе",INDEX(GRID!$B$18:$U$29,MATCH(G$7,GRID!$A$18:$A$29,0),MATCH(1,($U$2=GRID!$B$1:$U$1)*(КАЛЕНДАРЬ!I8=GRID!$B$3:$U$3),0)),
INDEX(GRID!$B$18:$U$29,MATCH(G$7,GRID!$A$18:$A$29,0),MATCH(1,($U$2=GRID!$B$1:$U$1)*(КАЛЕНДАРЬ!I8=GRID!$B$3:$U$3),0))*(1-GRID!$L$45))</f>
        <v>47500</v>
      </c>
      <c r="I46" s="8" cm="1">
        <f t="array" ref="I46">IF($I$2="Каникулы вместе",INDEX(GRID!$B$4:$U$15,MATCH(I$7,GRID!$A$4:$A$15,0),MATCH(1,($U$2=GRID!$B$1:$U$1)*(КАЛЕНДАРЬ!I8=GRID!$B$3:$U$3),0)),
INDEX(GRID!$B$4:$U$15,MATCH(I$7,GRID!$A$4:$A$15,0),MATCH(1,($U$2=GRID!$B$1:$U$1)*(КАЛЕНДАРЬ!I8=GRID!$B$3:$U$3),0))*(1-GRID!$L$45))</f>
        <v>47400</v>
      </c>
      <c r="J46" s="8" cm="1">
        <f t="array" ref="J46">IF($I$2="Каникулы вместе",INDEX(GRID!$B$18:$U$29,MATCH(I$7,GRID!$A$18:$A$29,0),MATCH(1,($U$2=GRID!$B$1:$U$1)*(КАЛЕНДАРЬ!I8=GRID!$B$3:$U$3),0)),
INDEX(GRID!$B$18:$U$29,MATCH(I$7,GRID!$A$18:$A$29,0),MATCH(1,($U$2=GRID!$B$1:$U$1)*(КАЛЕНДАРЬ!I8=GRID!$B$3:$U$3),0))*(1-GRID!$L$45))</f>
        <v>52400</v>
      </c>
      <c r="K46" s="8" cm="1">
        <f t="array" ref="K46">IF($I$2="Каникулы вместе",INDEX(GRID!$B$4:$U$15,MATCH(K$7,GRID!$A$4:$A$15,0),MATCH(1,($U$2=GRID!$B$1:$U$1)*(КАЛЕНДАРЬ!I8=GRID!$B$3:$U$3),0)),
INDEX(GRID!$B$4:$U$15,MATCH(K$7,GRID!$A$4:$A$15,0),MATCH(1,($U$2=GRID!$B$1:$U$1)*(КАЛЕНДАРЬ!I8=GRID!$B$3:$U$3),0))*(1-GRID!$L$45))</f>
        <v>53300</v>
      </c>
      <c r="L46" s="8" cm="1">
        <f t="array" ref="L46">IF($I$2="Каникулы вместе",INDEX(GRID!$B$18:$U$29,MATCH(K$7,GRID!$A$18:$A$29,0),MATCH(1,($U$2=GRID!$B$1:$U$1)*(КАЛЕНДАРЬ!I8=GRID!$B$3:$U$3),0)),
INDEX(GRID!$B$18:$U$29,MATCH(K$7,GRID!$A$18:$A$29,0),MATCH(1,($U$2=GRID!$B$1:$U$1)*(КАЛЕНДАРЬ!I8=GRID!$B$3:$U$3),0))*(1-GRID!$L$45))</f>
        <v>58300</v>
      </c>
      <c r="M46" s="8" cm="1">
        <f t="array" ref="M46">IF($I$2="Каникулы вместе",INDEX(GRID!$B$4:$U$15,MATCH(M$7,GRID!$A$4:$A$15,0),MATCH(1,($U$2=GRID!$B$1:$U$1)*(КАЛЕНДАРЬ!I8=GRID!$B$3:$U$3),0)),
INDEX(GRID!$B$4:$U$15,MATCH(M$7,GRID!$A$4:$A$15,0),MATCH(1,($U$2=GRID!$B$1:$U$1)*(КАЛЕНДАРЬ!I8=GRID!$B$3:$U$3),0))*(1-GRID!$L$45))</f>
        <v>74000</v>
      </c>
      <c r="N46" s="8" cm="1">
        <f t="array" ref="N46">IF($I$2="Каникулы вместе",INDEX(GRID!$B$18:$U$29,MATCH(M$7,GRID!$A$18:$A$29,0),MATCH(1,($U$2=GRID!$B$1:$U$1)*(КАЛЕНДАРЬ!I8=GRID!$B$3:$U$3),0)),
INDEX(GRID!$B$18:$U$29,MATCH(M$7,GRID!$A$18:$A$29,0),MATCH(1,($U$2=GRID!$B$1:$U$1)*(КАЛЕНДАРЬ!I8=GRID!$B$3:$U$3),0))*(1-GRID!$L$45))</f>
        <v>79000</v>
      </c>
      <c r="O46" s="8" cm="1">
        <f t="array" ref="O46">IF($I$2="Каникулы вместе",INDEX(GRID!$B$4:$U$15,MATCH(O$7,GRID!$A$4:$A$15,0),MATCH(1,($U$2=GRID!$B$1:$U$1)*(КАЛЕНДАРЬ!I8=GRID!$B$3:$U$3),0)),
INDEX(GRID!$B$4:$U$15,MATCH(O$7,GRID!$A$4:$A$15,0),MATCH(1,($U$2=GRID!$B$1:$U$1)*(КАЛЕНДАРЬ!I8=GRID!$B$3:$U$3),0))*(1-GRID!$L$45))</f>
        <v>108800</v>
      </c>
      <c r="P46" s="8" cm="1">
        <f t="array" ref="P46">IF($I$2="Каникулы вместе",INDEX(GRID!$B$4:$U$15,MATCH(P$7,GRID!$A$4:$A$15,0),MATCH(1,($U$2=GRID!$B$1:$U$1)*(КАЛЕНДАРЬ!I8=GRID!$B$3:$U$3),0)),
INDEX(GRID!$B$4:$U$15,MATCH(P$7,GRID!$A$4:$A$15,0),MATCH(1,($U$2=GRID!$B$1:$U$1)*(КАЛЕНДАРЬ!I8=GRID!$B$3:$U$3),0))*(1-GRID!$L$45))</f>
        <v>151400</v>
      </c>
      <c r="Q46" s="8" cm="1">
        <f t="array" ref="Q46">IF($I$2="Каникулы вместе",INDEX(GRID!$B$4:$U$15,MATCH(Q$7,GRID!$A$4:$A$15,0),MATCH(1,($U$2=GRID!$B$1:$U$1)*(КАЛЕНДАРЬ!I8=GRID!$B$3:$U$3),0)),
INDEX(GRID!$B$4:$U$15,MATCH(Q$7,GRID!$A$4:$A$15,0),MATCH(1,($U$2=GRID!$B$1:$U$1)*(КАЛЕНДАРЬ!I8=GRID!$B$3:$U$3),0))*(1-GRID!$L$45))</f>
        <v>177900</v>
      </c>
      <c r="R46" s="8" cm="1">
        <f t="array" ref="R46">IF($I$2="Каникулы вместе",INDEX(GRID!$B$18:$U$29,MATCH(R$7,GRID!$A$18:$A$29,0),MATCH(1,($U$2=GRID!$B$1:$U$1)*(КАЛЕНДАРЬ!I8=GRID!$B$3:$U$3),0)),
INDEX(GRID!$B$18:$U$29,MATCH(R$7,GRID!$A$18:$A$29,0),MATCH(1,($U$2=GRID!$B$1:$U$1)*(КАЛЕНДАРЬ!I8=GRID!$B$3:$U$3),0))*(1-GRID!$L$45))</f>
        <v>202400</v>
      </c>
      <c r="S46" s="8" cm="1">
        <f t="array" ref="S46">IF($I$2="Каникулы вместе",INDEX(GRID!$B$4:$U$15,MATCH(S$7,GRID!$A$4:$A$15,0),MATCH(1,($U$2=GRID!$B$1:$U$1)*(КАЛЕНДАРЬ!I8=GRID!$B$3:$U$3),0)),
INDEX(GRID!$B$4:$U$15,MATCH(S$7,GRID!$A$4:$A$15,0),MATCH(1,($U$2=GRID!$B$1:$U$1)*(КАЛЕНДАРЬ!I8=GRID!$B$3:$U$3),0))*(1-GRID!$L$45))</f>
        <v>507400</v>
      </c>
      <c r="T46" s="8" cm="1">
        <f t="array" ref="T46">IF($I$2="Каникулы вместе",INDEX(GRID!$B$4:$U$15,MATCH(T$7,GRID!$A$4:$A$15,0),MATCH(1,($U$2=GRID!$B$1:$U$1)*(КАЛЕНДАРЬ!I8=GRID!$B$3:$U$3),0)),
INDEX(GRID!$B$4:$U$15,MATCH(T$7,GRID!$A$4:$A$15,0),MATCH(1,($U$2=GRID!$B$1:$U$1)*(КАЛЕНДАРЬ!I8=GRID!$B$3:$U$3),0))*(1-GRID!$L$45))</f>
        <v>617900</v>
      </c>
    </row>
    <row r="47" spans="1:20" hidden="1">
      <c r="A47" s="148" t="s">
        <v>15</v>
      </c>
      <c r="B47" s="149">
        <v>6</v>
      </c>
      <c r="C47" s="8" cm="1">
        <f t="array" ref="C47">IF($I$2="Каникулы вместе",INDEX(GRID!$B$4:$U$15,MATCH(C$7,GRID!$A$4:$A$15,0),MATCH(1,($U$2=GRID!$B$1:$U$1)*(КАЛЕНДАРЬ!I9=GRID!$B$3:$U$3),0)),
INDEX(GRID!$B$4:$U$15,MATCH(C$7,GRID!$A$4:$A$15,0),MATCH(1,($U$2=GRID!$B$1:$U$1)*(КАЛЕНДАРЬ!I9=GRID!$B$3:$U$3),0))*(1-GRID!$L$45))</f>
        <v>30200.000000000004</v>
      </c>
      <c r="D47" s="8" cm="1">
        <f t="array" ref="D47">IF($I$2="Каникулы вместе",INDEX(GRID!$B$18:$U$29,MATCH(C$7,GRID!$A$18:$A$29,0),MATCH(1,($U$2=GRID!$B$1:$U$1)*(КАЛЕНДАРЬ!I9=GRID!$B$3:$U$3),0)),
INDEX(GRID!$B$18:$U$29,MATCH(C$7,GRID!$A$18:$A$29,0),MATCH(1,($U$2=GRID!$B$1:$U$1)*(КАЛЕНДАРЬ!I9=GRID!$B$3:$U$3),0))*(1-GRID!$L$45))</f>
        <v>35200</v>
      </c>
      <c r="E47" s="8" cm="1">
        <f t="array" ref="E47">IF($I$2="Каникулы вместе",INDEX(GRID!$B$4:$U$15,MATCH(E$7,GRID!$A$4:$A$15,0),MATCH(1,($U$2=GRID!$B$1:$U$1)*(КАЛЕНДАРЬ!I9=GRID!$B$3:$U$3),0)),
INDEX(GRID!$B$4:$U$15,MATCH(E$7,GRID!$A$4:$A$15,0),MATCH(1,($U$2=GRID!$B$1:$U$1)*(КАЛЕНДАРЬ!I9=GRID!$B$3:$U$3),0))*(1-GRID!$L$45))</f>
        <v>36300</v>
      </c>
      <c r="F47" s="8" cm="1">
        <f t="array" ref="F47">IF($I$2="Каникулы вместе",INDEX(GRID!$B$18:$U$29,MATCH(E$7,GRID!$A$18:$A$29,0),MATCH(1,($U$2=GRID!$B$1:$U$1)*(КАЛЕНДАРЬ!I9=GRID!$B$3:$U$3),0)),
INDEX(GRID!$B$18:$U$29,MATCH(E$7,GRID!$A$18:$A$29,0),MATCH(1,($U$2=GRID!$B$1:$U$1)*(КАЛЕНДАРЬ!I9=GRID!$B$3:$U$3),0))*(1-GRID!$L$45))</f>
        <v>41300</v>
      </c>
      <c r="G47" s="8" cm="1">
        <f t="array" ref="G47">IF($I$2="Каникулы вместе",INDEX(GRID!$B$4:$U$15,MATCH(G$7,GRID!$A$4:$A$15,0),MATCH(1,($U$2=GRID!$B$1:$U$1)*(КАЛЕНДАРЬ!I9=GRID!$B$3:$U$3),0)),
INDEX(GRID!$B$4:$U$15,MATCH(G$7,GRID!$A$4:$A$15,0),MATCH(1,($U$2=GRID!$B$1:$U$1)*(КАЛЕНДАРЬ!I9=GRID!$B$3:$U$3),0))*(1-GRID!$L$45))</f>
        <v>42500</v>
      </c>
      <c r="H47" s="8" cm="1">
        <f t="array" ref="H47">IF($I$2="Каникулы вместе",INDEX(GRID!$B$18:$U$29,MATCH(G$7,GRID!$A$18:$A$29,0),MATCH(1,($U$2=GRID!$B$1:$U$1)*(КАЛЕНДАРЬ!I9=GRID!$B$3:$U$3),0)),
INDEX(GRID!$B$18:$U$29,MATCH(G$7,GRID!$A$18:$A$29,0),MATCH(1,($U$2=GRID!$B$1:$U$1)*(КАЛЕНДАРЬ!I9=GRID!$B$3:$U$3),0))*(1-GRID!$L$45))</f>
        <v>47500</v>
      </c>
      <c r="I47" s="8" cm="1">
        <f t="array" ref="I47">IF($I$2="Каникулы вместе",INDEX(GRID!$B$4:$U$15,MATCH(I$7,GRID!$A$4:$A$15,0),MATCH(1,($U$2=GRID!$B$1:$U$1)*(КАЛЕНДАРЬ!I9=GRID!$B$3:$U$3),0)),
INDEX(GRID!$B$4:$U$15,MATCH(I$7,GRID!$A$4:$A$15,0),MATCH(1,($U$2=GRID!$B$1:$U$1)*(КАЛЕНДАРЬ!I9=GRID!$B$3:$U$3),0))*(1-GRID!$L$45))</f>
        <v>47400</v>
      </c>
      <c r="J47" s="8" cm="1">
        <f t="array" ref="J47">IF($I$2="Каникулы вместе",INDEX(GRID!$B$18:$U$29,MATCH(I$7,GRID!$A$18:$A$29,0),MATCH(1,($U$2=GRID!$B$1:$U$1)*(КАЛЕНДАРЬ!I9=GRID!$B$3:$U$3),0)),
INDEX(GRID!$B$18:$U$29,MATCH(I$7,GRID!$A$18:$A$29,0),MATCH(1,($U$2=GRID!$B$1:$U$1)*(КАЛЕНДАРЬ!I9=GRID!$B$3:$U$3),0))*(1-GRID!$L$45))</f>
        <v>52400</v>
      </c>
      <c r="K47" s="8" cm="1">
        <f t="array" ref="K47">IF($I$2="Каникулы вместе",INDEX(GRID!$B$4:$U$15,MATCH(K$7,GRID!$A$4:$A$15,0),MATCH(1,($U$2=GRID!$B$1:$U$1)*(КАЛЕНДАРЬ!I9=GRID!$B$3:$U$3),0)),
INDEX(GRID!$B$4:$U$15,MATCH(K$7,GRID!$A$4:$A$15,0),MATCH(1,($U$2=GRID!$B$1:$U$1)*(КАЛЕНДАРЬ!I9=GRID!$B$3:$U$3),0))*(1-GRID!$L$45))</f>
        <v>53300</v>
      </c>
      <c r="L47" s="8" cm="1">
        <f t="array" ref="L47">IF($I$2="Каникулы вместе",INDEX(GRID!$B$18:$U$29,MATCH(K$7,GRID!$A$18:$A$29,0),MATCH(1,($U$2=GRID!$B$1:$U$1)*(КАЛЕНДАРЬ!I9=GRID!$B$3:$U$3),0)),
INDEX(GRID!$B$18:$U$29,MATCH(K$7,GRID!$A$18:$A$29,0),MATCH(1,($U$2=GRID!$B$1:$U$1)*(КАЛЕНДАРЬ!I9=GRID!$B$3:$U$3),0))*(1-GRID!$L$45))</f>
        <v>58300</v>
      </c>
      <c r="M47" s="8" cm="1">
        <f t="array" ref="M47">IF($I$2="Каникулы вместе",INDEX(GRID!$B$4:$U$15,MATCH(M$7,GRID!$A$4:$A$15,0),MATCH(1,($U$2=GRID!$B$1:$U$1)*(КАЛЕНДАРЬ!I9=GRID!$B$3:$U$3),0)),
INDEX(GRID!$B$4:$U$15,MATCH(M$7,GRID!$A$4:$A$15,0),MATCH(1,($U$2=GRID!$B$1:$U$1)*(КАЛЕНДАРЬ!I9=GRID!$B$3:$U$3),0))*(1-GRID!$L$45))</f>
        <v>74000</v>
      </c>
      <c r="N47" s="8" cm="1">
        <f t="array" ref="N47">IF($I$2="Каникулы вместе",INDEX(GRID!$B$18:$U$29,MATCH(M$7,GRID!$A$18:$A$29,0),MATCH(1,($U$2=GRID!$B$1:$U$1)*(КАЛЕНДАРЬ!I9=GRID!$B$3:$U$3),0)),
INDEX(GRID!$B$18:$U$29,MATCH(M$7,GRID!$A$18:$A$29,0),MATCH(1,($U$2=GRID!$B$1:$U$1)*(КАЛЕНДАРЬ!I9=GRID!$B$3:$U$3),0))*(1-GRID!$L$45))</f>
        <v>79000</v>
      </c>
      <c r="O47" s="8" cm="1">
        <f t="array" ref="O47">IF($I$2="Каникулы вместе",INDEX(GRID!$B$4:$U$15,MATCH(O$7,GRID!$A$4:$A$15,0),MATCH(1,($U$2=GRID!$B$1:$U$1)*(КАЛЕНДАРЬ!I9=GRID!$B$3:$U$3),0)),
INDEX(GRID!$B$4:$U$15,MATCH(O$7,GRID!$A$4:$A$15,0),MATCH(1,($U$2=GRID!$B$1:$U$1)*(КАЛЕНДАРЬ!I9=GRID!$B$3:$U$3),0))*(1-GRID!$L$45))</f>
        <v>108800</v>
      </c>
      <c r="P47" s="8" cm="1">
        <f t="array" ref="P47">IF($I$2="Каникулы вместе",INDEX(GRID!$B$4:$U$15,MATCH(P$7,GRID!$A$4:$A$15,0),MATCH(1,($U$2=GRID!$B$1:$U$1)*(КАЛЕНДАРЬ!I9=GRID!$B$3:$U$3),0)),
INDEX(GRID!$B$4:$U$15,MATCH(P$7,GRID!$A$4:$A$15,0),MATCH(1,($U$2=GRID!$B$1:$U$1)*(КАЛЕНДАРЬ!I9=GRID!$B$3:$U$3),0))*(1-GRID!$L$45))</f>
        <v>151400</v>
      </c>
      <c r="Q47" s="8" cm="1">
        <f t="array" ref="Q47">IF($I$2="Каникулы вместе",INDEX(GRID!$B$4:$U$15,MATCH(Q$7,GRID!$A$4:$A$15,0),MATCH(1,($U$2=GRID!$B$1:$U$1)*(КАЛЕНДАРЬ!I9=GRID!$B$3:$U$3),0)),
INDEX(GRID!$B$4:$U$15,MATCH(Q$7,GRID!$A$4:$A$15,0),MATCH(1,($U$2=GRID!$B$1:$U$1)*(КАЛЕНДАРЬ!I9=GRID!$B$3:$U$3),0))*(1-GRID!$L$45))</f>
        <v>177900</v>
      </c>
      <c r="R47" s="8" cm="1">
        <f t="array" ref="R47">IF($I$2="Каникулы вместе",INDEX(GRID!$B$18:$U$29,MATCH(R$7,GRID!$A$18:$A$29,0),MATCH(1,($U$2=GRID!$B$1:$U$1)*(КАЛЕНДАРЬ!I9=GRID!$B$3:$U$3),0)),
INDEX(GRID!$B$18:$U$29,MATCH(R$7,GRID!$A$18:$A$29,0),MATCH(1,($U$2=GRID!$B$1:$U$1)*(КАЛЕНДАРЬ!I9=GRID!$B$3:$U$3),0))*(1-GRID!$L$45))</f>
        <v>202400</v>
      </c>
      <c r="S47" s="8" cm="1">
        <f t="array" ref="S47">IF($I$2="Каникулы вместе",INDEX(GRID!$B$4:$U$15,MATCH(S$7,GRID!$A$4:$A$15,0),MATCH(1,($U$2=GRID!$B$1:$U$1)*(КАЛЕНДАРЬ!I9=GRID!$B$3:$U$3),0)),
INDEX(GRID!$B$4:$U$15,MATCH(S$7,GRID!$A$4:$A$15,0),MATCH(1,($U$2=GRID!$B$1:$U$1)*(КАЛЕНДАРЬ!I9=GRID!$B$3:$U$3),0))*(1-GRID!$L$45))</f>
        <v>507400</v>
      </c>
      <c r="T47" s="8" cm="1">
        <f t="array" ref="T47">IF($I$2="Каникулы вместе",INDEX(GRID!$B$4:$U$15,MATCH(T$7,GRID!$A$4:$A$15,0),MATCH(1,($U$2=GRID!$B$1:$U$1)*(КАЛЕНДАРЬ!I9=GRID!$B$3:$U$3),0)),
INDEX(GRID!$B$4:$U$15,MATCH(T$7,GRID!$A$4:$A$15,0),MATCH(1,($U$2=GRID!$B$1:$U$1)*(КАЛЕНДАРЬ!I9=GRID!$B$3:$U$3),0))*(1-GRID!$L$45))</f>
        <v>617900</v>
      </c>
    </row>
    <row r="48" spans="1:20" hidden="1">
      <c r="A48" s="148" t="s">
        <v>16</v>
      </c>
      <c r="B48" s="149">
        <v>7</v>
      </c>
      <c r="C48" s="8" cm="1">
        <f t="array" ref="C48">IF($I$2="Каникулы вместе",INDEX(GRID!$B$4:$U$15,MATCH(C$7,GRID!$A$4:$A$15,0),MATCH(1,($U$2=GRID!$B$1:$U$1)*(КАЛЕНДАРЬ!I10=GRID!$B$3:$U$3),0)),
INDEX(GRID!$B$4:$U$15,MATCH(C$7,GRID!$A$4:$A$15,0),MATCH(1,($U$2=GRID!$B$1:$U$1)*(КАЛЕНДАРЬ!I10=GRID!$B$3:$U$3),0))*(1-GRID!$L$45))</f>
        <v>36500</v>
      </c>
      <c r="D48" s="8" cm="1">
        <f t="array" ref="D48">IF($I$2="Каникулы вместе",INDEX(GRID!$B$18:$U$29,MATCH(C$7,GRID!$A$18:$A$29,0),MATCH(1,($U$2=GRID!$B$1:$U$1)*(КАЛЕНДАРЬ!I10=GRID!$B$3:$U$3),0)),
INDEX(GRID!$B$18:$U$29,MATCH(C$7,GRID!$A$18:$A$29,0),MATCH(1,($U$2=GRID!$B$1:$U$1)*(КАЛЕНДАРЬ!I10=GRID!$B$3:$U$3),0))*(1-GRID!$L$45))</f>
        <v>41500</v>
      </c>
      <c r="E48" s="8" cm="1">
        <f t="array" ref="E48">IF($I$2="Каникулы вместе",INDEX(GRID!$B$4:$U$15,MATCH(E$7,GRID!$A$4:$A$15,0),MATCH(1,($U$2=GRID!$B$1:$U$1)*(КАЛЕНДАРЬ!I10=GRID!$B$3:$U$3),0)),
INDEX(GRID!$B$4:$U$15,MATCH(E$7,GRID!$A$4:$A$15,0),MATCH(1,($U$2=GRID!$B$1:$U$1)*(КАЛЕНДАРЬ!I10=GRID!$B$3:$U$3),0))*(1-GRID!$L$45))</f>
        <v>43700</v>
      </c>
      <c r="F48" s="8" cm="1">
        <f t="array" ref="F48">IF($I$2="Каникулы вместе",INDEX(GRID!$B$18:$U$29,MATCH(E$7,GRID!$A$18:$A$29,0),MATCH(1,($U$2=GRID!$B$1:$U$1)*(КАЛЕНДАРЬ!I10=GRID!$B$3:$U$3),0)),
INDEX(GRID!$B$18:$U$29,MATCH(E$7,GRID!$A$18:$A$29,0),MATCH(1,($U$2=GRID!$B$1:$U$1)*(КАЛЕНДАРЬ!I10=GRID!$B$3:$U$3),0))*(1-GRID!$L$45))</f>
        <v>48700</v>
      </c>
      <c r="G48" s="8" cm="1">
        <f t="array" ref="G48">IF($I$2="Каникулы вместе",INDEX(GRID!$B$4:$U$15,MATCH(G$7,GRID!$A$4:$A$15,0),MATCH(1,($U$2=GRID!$B$1:$U$1)*(КАЛЕНДАРЬ!I10=GRID!$B$3:$U$3),0)),
INDEX(GRID!$B$4:$U$15,MATCH(G$7,GRID!$A$4:$A$15,0),MATCH(1,($U$2=GRID!$B$1:$U$1)*(КАЛЕНДАРЬ!I10=GRID!$B$3:$U$3),0))*(1-GRID!$L$45))</f>
        <v>50200</v>
      </c>
      <c r="H48" s="8" cm="1">
        <f t="array" ref="H48">IF($I$2="Каникулы вместе",INDEX(GRID!$B$18:$U$29,MATCH(G$7,GRID!$A$18:$A$29,0),MATCH(1,($U$2=GRID!$B$1:$U$1)*(КАЛЕНДАРЬ!I10=GRID!$B$3:$U$3),0)),
INDEX(GRID!$B$18:$U$29,MATCH(G$7,GRID!$A$18:$A$29,0),MATCH(1,($U$2=GRID!$B$1:$U$1)*(КАЛЕНДАРЬ!I10=GRID!$B$3:$U$3),0))*(1-GRID!$L$45))</f>
        <v>55200</v>
      </c>
      <c r="I48" s="8" cm="1">
        <f t="array" ref="I48">IF($I$2="Каникулы вместе",INDEX(GRID!$B$4:$U$15,MATCH(I$7,GRID!$A$4:$A$15,0),MATCH(1,($U$2=GRID!$B$1:$U$1)*(КАЛЕНДАРЬ!I10=GRID!$B$3:$U$3),0)),
INDEX(GRID!$B$4:$U$15,MATCH(I$7,GRID!$A$4:$A$15,0),MATCH(1,($U$2=GRID!$B$1:$U$1)*(КАЛЕНДАРЬ!I10=GRID!$B$3:$U$3),0))*(1-GRID!$L$45))</f>
        <v>56200</v>
      </c>
      <c r="J48" s="8" cm="1">
        <f t="array" ref="J48">IF($I$2="Каникулы вместе",INDEX(GRID!$B$18:$U$29,MATCH(I$7,GRID!$A$18:$A$29,0),MATCH(1,($U$2=GRID!$B$1:$U$1)*(КАЛЕНДАРЬ!I10=GRID!$B$3:$U$3),0)),
INDEX(GRID!$B$18:$U$29,MATCH(I$7,GRID!$A$18:$A$29,0),MATCH(1,($U$2=GRID!$B$1:$U$1)*(КАЛЕНДАРЬ!I10=GRID!$B$3:$U$3),0))*(1-GRID!$L$45))</f>
        <v>61200</v>
      </c>
      <c r="K48" s="8" cm="1">
        <f t="array" ref="K48">IF($I$2="Каникулы вместе",INDEX(GRID!$B$4:$U$15,MATCH(K$7,GRID!$A$4:$A$15,0),MATCH(1,($U$2=GRID!$B$1:$U$1)*(КАЛЕНДАРЬ!I10=GRID!$B$3:$U$3),0)),
INDEX(GRID!$B$4:$U$15,MATCH(K$7,GRID!$A$4:$A$15,0),MATCH(1,($U$2=GRID!$B$1:$U$1)*(КАЛЕНДАРЬ!I10=GRID!$B$3:$U$3),0))*(1-GRID!$L$45))</f>
        <v>62500</v>
      </c>
      <c r="L48" s="8" cm="1">
        <f t="array" ref="L48">IF($I$2="Каникулы вместе",INDEX(GRID!$B$18:$U$29,MATCH(K$7,GRID!$A$18:$A$29,0),MATCH(1,($U$2=GRID!$B$1:$U$1)*(КАЛЕНДАРЬ!I10=GRID!$B$3:$U$3),0)),
INDEX(GRID!$B$18:$U$29,MATCH(K$7,GRID!$A$18:$A$29,0),MATCH(1,($U$2=GRID!$B$1:$U$1)*(КАЛЕНДАРЬ!I10=GRID!$B$3:$U$3),0))*(1-GRID!$L$45))</f>
        <v>67500</v>
      </c>
      <c r="M48" s="8" cm="1">
        <f t="array" ref="M48">IF($I$2="Каникулы вместе",INDEX(GRID!$B$4:$U$15,MATCH(M$7,GRID!$A$4:$A$15,0),MATCH(1,($U$2=GRID!$B$1:$U$1)*(КАЛЕНДАРЬ!I10=GRID!$B$3:$U$3),0)),
INDEX(GRID!$B$4:$U$15,MATCH(M$7,GRID!$A$4:$A$15,0),MATCH(1,($U$2=GRID!$B$1:$U$1)*(КАЛЕНДАРЬ!I10=GRID!$B$3:$U$3),0))*(1-GRID!$L$45))</f>
        <v>84300</v>
      </c>
      <c r="N48" s="8" cm="1">
        <f t="array" ref="N48">IF($I$2="Каникулы вместе",INDEX(GRID!$B$18:$U$29,MATCH(M$7,GRID!$A$18:$A$29,0),MATCH(1,($U$2=GRID!$B$1:$U$1)*(КАЛЕНДАРЬ!I10=GRID!$B$3:$U$3),0)),
INDEX(GRID!$B$18:$U$29,MATCH(M$7,GRID!$A$18:$A$29,0),MATCH(1,($U$2=GRID!$B$1:$U$1)*(КАЛЕНДАРЬ!I10=GRID!$B$3:$U$3),0))*(1-GRID!$L$45))</f>
        <v>89300</v>
      </c>
      <c r="O48" s="8" cm="1">
        <f t="array" ref="O48">IF($I$2="Каникулы вместе",INDEX(GRID!$B$4:$U$15,MATCH(O$7,GRID!$A$4:$A$15,0),MATCH(1,($U$2=GRID!$B$1:$U$1)*(КАЛЕНДАРЬ!I10=GRID!$B$3:$U$3),0)),
INDEX(GRID!$B$4:$U$15,MATCH(O$7,GRID!$A$4:$A$15,0),MATCH(1,($U$2=GRID!$B$1:$U$1)*(КАЛЕНДАРЬ!I10=GRID!$B$3:$U$3),0))*(1-GRID!$L$45))</f>
        <v>121100</v>
      </c>
      <c r="P48" s="8" cm="1">
        <f t="array" ref="P48">IF($I$2="Каникулы вместе",INDEX(GRID!$B$4:$U$15,MATCH(P$7,GRID!$A$4:$A$15,0),MATCH(1,($U$2=GRID!$B$1:$U$1)*(КАЛЕНДАРЬ!I10=GRID!$B$3:$U$3),0)),
INDEX(GRID!$B$4:$U$15,MATCH(P$7,GRID!$A$4:$A$15,0),MATCH(1,($U$2=GRID!$B$1:$U$1)*(КАЛЕНДАРЬ!I10=GRID!$B$3:$U$3),0))*(1-GRID!$L$45))</f>
        <v>165200</v>
      </c>
      <c r="Q48" s="8" cm="1">
        <f t="array" ref="Q48">IF($I$2="Каникулы вместе",INDEX(GRID!$B$4:$U$15,MATCH(Q$7,GRID!$A$4:$A$15,0),MATCH(1,($U$2=GRID!$B$1:$U$1)*(КАЛЕНДАРЬ!I10=GRID!$B$3:$U$3),0)),
INDEX(GRID!$B$4:$U$15,MATCH(Q$7,GRID!$A$4:$A$15,0),MATCH(1,($U$2=GRID!$B$1:$U$1)*(КАЛЕНДАРЬ!I10=GRID!$B$3:$U$3),0))*(1-GRID!$L$45))</f>
        <v>193700</v>
      </c>
      <c r="R48" s="8" cm="1">
        <f t="array" ref="R48">IF($I$2="Каникулы вместе",INDEX(GRID!$B$18:$U$29,MATCH(R$7,GRID!$A$18:$A$29,0),MATCH(1,($U$2=GRID!$B$1:$U$1)*(КАЛЕНДАРЬ!I10=GRID!$B$3:$U$3),0)),
INDEX(GRID!$B$18:$U$29,MATCH(R$7,GRID!$A$18:$A$29,0),MATCH(1,($U$2=GRID!$B$1:$U$1)*(КАЛЕНДАРЬ!I10=GRID!$B$3:$U$3),0))*(1-GRID!$L$45))</f>
        <v>220700</v>
      </c>
      <c r="S48" s="8" cm="1">
        <f t="array" ref="S48">IF($I$2="Каникулы вместе",INDEX(GRID!$B$4:$U$15,MATCH(S$7,GRID!$A$4:$A$15,0),MATCH(1,($U$2=GRID!$B$1:$U$1)*(КАЛЕНДАРЬ!I10=GRID!$B$3:$U$3),0)),
INDEX(GRID!$B$4:$U$15,MATCH(S$7,GRID!$A$4:$A$15,0),MATCH(1,($U$2=GRID!$B$1:$U$1)*(КАЛЕНДАРЬ!I10=GRID!$B$3:$U$3),0))*(1-GRID!$L$45))</f>
        <v>561500</v>
      </c>
      <c r="T48" s="8" cm="1">
        <f t="array" ref="T48">IF($I$2="Каникулы вместе",INDEX(GRID!$B$4:$U$15,MATCH(T$7,GRID!$A$4:$A$15,0),MATCH(1,($U$2=GRID!$B$1:$U$1)*(КАЛЕНДАРЬ!I10=GRID!$B$3:$U$3),0)),
INDEX(GRID!$B$4:$U$15,MATCH(T$7,GRID!$A$4:$A$15,0),MATCH(1,($U$2=GRID!$B$1:$U$1)*(КАЛЕНДАРЬ!I10=GRID!$B$3:$U$3),0))*(1-GRID!$L$45))</f>
        <v>688100</v>
      </c>
    </row>
    <row r="49" spans="1:20" hidden="1">
      <c r="A49" s="148" t="s">
        <v>17</v>
      </c>
      <c r="B49" s="149">
        <v>8</v>
      </c>
      <c r="C49" s="8" cm="1">
        <f t="array" ref="C49">IF($I$2="Каникулы вместе",INDEX(GRID!$B$4:$U$15,MATCH(C$7,GRID!$A$4:$A$15,0),MATCH(1,($U$2=GRID!$B$1:$U$1)*(КАЛЕНДАРЬ!I11=GRID!$B$3:$U$3),0)),
INDEX(GRID!$B$4:$U$15,MATCH(C$7,GRID!$A$4:$A$15,0),MATCH(1,($U$2=GRID!$B$1:$U$1)*(КАЛЕНДАРЬ!I11=GRID!$B$3:$U$3),0))*(1-GRID!$L$45))</f>
        <v>36500</v>
      </c>
      <c r="D49" s="8" cm="1">
        <f t="array" ref="D49">IF($I$2="Каникулы вместе",INDEX(GRID!$B$18:$U$29,MATCH(C$7,GRID!$A$18:$A$29,0),MATCH(1,($U$2=GRID!$B$1:$U$1)*(КАЛЕНДАРЬ!I11=GRID!$B$3:$U$3),0)),
INDEX(GRID!$B$18:$U$29,MATCH(C$7,GRID!$A$18:$A$29,0),MATCH(1,($U$2=GRID!$B$1:$U$1)*(КАЛЕНДАРЬ!I11=GRID!$B$3:$U$3),0))*(1-GRID!$L$45))</f>
        <v>41500</v>
      </c>
      <c r="E49" s="8" cm="1">
        <f t="array" ref="E49">IF($I$2="Каникулы вместе",INDEX(GRID!$B$4:$U$15,MATCH(E$7,GRID!$A$4:$A$15,0),MATCH(1,($U$2=GRID!$B$1:$U$1)*(КАЛЕНДАРЬ!I11=GRID!$B$3:$U$3),0)),
INDEX(GRID!$B$4:$U$15,MATCH(E$7,GRID!$A$4:$A$15,0),MATCH(1,($U$2=GRID!$B$1:$U$1)*(КАЛЕНДАРЬ!I11=GRID!$B$3:$U$3),0))*(1-GRID!$L$45))</f>
        <v>43700</v>
      </c>
      <c r="F49" s="8" cm="1">
        <f t="array" ref="F49">IF($I$2="Каникулы вместе",INDEX(GRID!$B$18:$U$29,MATCH(E$7,GRID!$A$18:$A$29,0),MATCH(1,($U$2=GRID!$B$1:$U$1)*(КАЛЕНДАРЬ!I11=GRID!$B$3:$U$3),0)),
INDEX(GRID!$B$18:$U$29,MATCH(E$7,GRID!$A$18:$A$29,0),MATCH(1,($U$2=GRID!$B$1:$U$1)*(КАЛЕНДАРЬ!I11=GRID!$B$3:$U$3),0))*(1-GRID!$L$45))</f>
        <v>48700</v>
      </c>
      <c r="G49" s="8" cm="1">
        <f t="array" ref="G49">IF($I$2="Каникулы вместе",INDEX(GRID!$B$4:$U$15,MATCH(G$7,GRID!$A$4:$A$15,0),MATCH(1,($U$2=GRID!$B$1:$U$1)*(КАЛЕНДАРЬ!I11=GRID!$B$3:$U$3),0)),
INDEX(GRID!$B$4:$U$15,MATCH(G$7,GRID!$A$4:$A$15,0),MATCH(1,($U$2=GRID!$B$1:$U$1)*(КАЛЕНДАРЬ!I11=GRID!$B$3:$U$3),0))*(1-GRID!$L$45))</f>
        <v>50200</v>
      </c>
      <c r="H49" s="8" cm="1">
        <f t="array" ref="H49">IF($I$2="Каникулы вместе",INDEX(GRID!$B$18:$U$29,MATCH(G$7,GRID!$A$18:$A$29,0),MATCH(1,($U$2=GRID!$B$1:$U$1)*(КАЛЕНДАРЬ!I11=GRID!$B$3:$U$3),0)),
INDEX(GRID!$B$18:$U$29,MATCH(G$7,GRID!$A$18:$A$29,0),MATCH(1,($U$2=GRID!$B$1:$U$1)*(КАЛЕНДАРЬ!I11=GRID!$B$3:$U$3),0))*(1-GRID!$L$45))</f>
        <v>55200</v>
      </c>
      <c r="I49" s="8" cm="1">
        <f t="array" ref="I49">IF($I$2="Каникулы вместе",INDEX(GRID!$B$4:$U$15,MATCH(I$7,GRID!$A$4:$A$15,0),MATCH(1,($U$2=GRID!$B$1:$U$1)*(КАЛЕНДАРЬ!I11=GRID!$B$3:$U$3),0)),
INDEX(GRID!$B$4:$U$15,MATCH(I$7,GRID!$A$4:$A$15,0),MATCH(1,($U$2=GRID!$B$1:$U$1)*(КАЛЕНДАРЬ!I11=GRID!$B$3:$U$3),0))*(1-GRID!$L$45))</f>
        <v>56200</v>
      </c>
      <c r="J49" s="8" cm="1">
        <f t="array" ref="J49">IF($I$2="Каникулы вместе",INDEX(GRID!$B$18:$U$29,MATCH(I$7,GRID!$A$18:$A$29,0),MATCH(1,($U$2=GRID!$B$1:$U$1)*(КАЛЕНДАРЬ!I11=GRID!$B$3:$U$3),0)),
INDEX(GRID!$B$18:$U$29,MATCH(I$7,GRID!$A$18:$A$29,0),MATCH(1,($U$2=GRID!$B$1:$U$1)*(КАЛЕНДАРЬ!I11=GRID!$B$3:$U$3),0))*(1-GRID!$L$45))</f>
        <v>61200</v>
      </c>
      <c r="K49" s="8" cm="1">
        <f t="array" ref="K49">IF($I$2="Каникулы вместе",INDEX(GRID!$B$4:$U$15,MATCH(K$7,GRID!$A$4:$A$15,0),MATCH(1,($U$2=GRID!$B$1:$U$1)*(КАЛЕНДАРЬ!I11=GRID!$B$3:$U$3),0)),
INDEX(GRID!$B$4:$U$15,MATCH(K$7,GRID!$A$4:$A$15,0),MATCH(1,($U$2=GRID!$B$1:$U$1)*(КАЛЕНДАРЬ!I11=GRID!$B$3:$U$3),0))*(1-GRID!$L$45))</f>
        <v>62500</v>
      </c>
      <c r="L49" s="8" cm="1">
        <f t="array" ref="L49">IF($I$2="Каникулы вместе",INDEX(GRID!$B$18:$U$29,MATCH(K$7,GRID!$A$18:$A$29,0),MATCH(1,($U$2=GRID!$B$1:$U$1)*(КАЛЕНДАРЬ!I11=GRID!$B$3:$U$3),0)),
INDEX(GRID!$B$18:$U$29,MATCH(K$7,GRID!$A$18:$A$29,0),MATCH(1,($U$2=GRID!$B$1:$U$1)*(КАЛЕНДАРЬ!I11=GRID!$B$3:$U$3),0))*(1-GRID!$L$45))</f>
        <v>67500</v>
      </c>
      <c r="M49" s="8" cm="1">
        <f t="array" ref="M49">IF($I$2="Каникулы вместе",INDEX(GRID!$B$4:$U$15,MATCH(M$7,GRID!$A$4:$A$15,0),MATCH(1,($U$2=GRID!$B$1:$U$1)*(КАЛЕНДАРЬ!I11=GRID!$B$3:$U$3),0)),
INDEX(GRID!$B$4:$U$15,MATCH(M$7,GRID!$A$4:$A$15,0),MATCH(1,($U$2=GRID!$B$1:$U$1)*(КАЛЕНДАРЬ!I11=GRID!$B$3:$U$3),0))*(1-GRID!$L$45))</f>
        <v>84300</v>
      </c>
      <c r="N49" s="8" cm="1">
        <f t="array" ref="N49">IF($I$2="Каникулы вместе",INDEX(GRID!$B$18:$U$29,MATCH(M$7,GRID!$A$18:$A$29,0),MATCH(1,($U$2=GRID!$B$1:$U$1)*(КАЛЕНДАРЬ!I11=GRID!$B$3:$U$3),0)),
INDEX(GRID!$B$18:$U$29,MATCH(M$7,GRID!$A$18:$A$29,0),MATCH(1,($U$2=GRID!$B$1:$U$1)*(КАЛЕНДАРЬ!I11=GRID!$B$3:$U$3),0))*(1-GRID!$L$45))</f>
        <v>89300</v>
      </c>
      <c r="O49" s="8" cm="1">
        <f t="array" ref="O49">IF($I$2="Каникулы вместе",INDEX(GRID!$B$4:$U$15,MATCH(O$7,GRID!$A$4:$A$15,0),MATCH(1,($U$2=GRID!$B$1:$U$1)*(КАЛЕНДАРЬ!I11=GRID!$B$3:$U$3),0)),
INDEX(GRID!$B$4:$U$15,MATCH(O$7,GRID!$A$4:$A$15,0),MATCH(1,($U$2=GRID!$B$1:$U$1)*(КАЛЕНДАРЬ!I11=GRID!$B$3:$U$3),0))*(1-GRID!$L$45))</f>
        <v>121100</v>
      </c>
      <c r="P49" s="8" cm="1">
        <f t="array" ref="P49">IF($I$2="Каникулы вместе",INDEX(GRID!$B$4:$U$15,MATCH(P$7,GRID!$A$4:$A$15,0),MATCH(1,($U$2=GRID!$B$1:$U$1)*(КАЛЕНДАРЬ!I11=GRID!$B$3:$U$3),0)),
INDEX(GRID!$B$4:$U$15,MATCH(P$7,GRID!$A$4:$A$15,0),MATCH(1,($U$2=GRID!$B$1:$U$1)*(КАЛЕНДАРЬ!I11=GRID!$B$3:$U$3),0))*(1-GRID!$L$45))</f>
        <v>165200</v>
      </c>
      <c r="Q49" s="8" cm="1">
        <f t="array" ref="Q49">IF($I$2="Каникулы вместе",INDEX(GRID!$B$4:$U$15,MATCH(Q$7,GRID!$A$4:$A$15,0),MATCH(1,($U$2=GRID!$B$1:$U$1)*(КАЛЕНДАРЬ!I11=GRID!$B$3:$U$3),0)),
INDEX(GRID!$B$4:$U$15,MATCH(Q$7,GRID!$A$4:$A$15,0),MATCH(1,($U$2=GRID!$B$1:$U$1)*(КАЛЕНДАРЬ!I11=GRID!$B$3:$U$3),0))*(1-GRID!$L$45))</f>
        <v>193700</v>
      </c>
      <c r="R49" s="8" cm="1">
        <f t="array" ref="R49">IF($I$2="Каникулы вместе",INDEX(GRID!$B$18:$U$29,MATCH(R$7,GRID!$A$18:$A$29,0),MATCH(1,($U$2=GRID!$B$1:$U$1)*(КАЛЕНДАРЬ!I11=GRID!$B$3:$U$3),0)),
INDEX(GRID!$B$18:$U$29,MATCH(R$7,GRID!$A$18:$A$29,0),MATCH(1,($U$2=GRID!$B$1:$U$1)*(КАЛЕНДАРЬ!I11=GRID!$B$3:$U$3),0))*(1-GRID!$L$45))</f>
        <v>220700</v>
      </c>
      <c r="S49" s="8" cm="1">
        <f t="array" ref="S49">IF($I$2="Каникулы вместе",INDEX(GRID!$B$4:$U$15,MATCH(S$7,GRID!$A$4:$A$15,0),MATCH(1,($U$2=GRID!$B$1:$U$1)*(КАЛЕНДАРЬ!I11=GRID!$B$3:$U$3),0)),
INDEX(GRID!$B$4:$U$15,MATCH(S$7,GRID!$A$4:$A$15,0),MATCH(1,($U$2=GRID!$B$1:$U$1)*(КАЛЕНДАРЬ!I11=GRID!$B$3:$U$3),0))*(1-GRID!$L$45))</f>
        <v>561500</v>
      </c>
      <c r="T49" s="8" cm="1">
        <f t="array" ref="T49">IF($I$2="Каникулы вместе",INDEX(GRID!$B$4:$U$15,MATCH(T$7,GRID!$A$4:$A$15,0),MATCH(1,($U$2=GRID!$B$1:$U$1)*(КАЛЕНДАРЬ!I11=GRID!$B$3:$U$3),0)),
INDEX(GRID!$B$4:$U$15,MATCH(T$7,GRID!$A$4:$A$15,0),MATCH(1,($U$2=GRID!$B$1:$U$1)*(КАЛЕНДАРЬ!I11=GRID!$B$3:$U$3),0))*(1-GRID!$L$45))</f>
        <v>688100</v>
      </c>
    </row>
    <row r="50" spans="1:20" hidden="1">
      <c r="A50" s="148" t="s">
        <v>11</v>
      </c>
      <c r="B50" s="149">
        <v>9</v>
      </c>
      <c r="C50" s="8" cm="1">
        <f t="array" ref="C50">IF($I$2="Каникулы вместе",INDEX(GRID!$B$4:$U$15,MATCH(C$7,GRID!$A$4:$A$15,0),MATCH(1,($U$2=GRID!$B$1:$U$1)*(КАЛЕНДАРЬ!I12=GRID!$B$3:$U$3),0)),
INDEX(GRID!$B$4:$U$15,MATCH(C$7,GRID!$A$4:$A$15,0),MATCH(1,($U$2=GRID!$B$1:$U$1)*(КАЛЕНДАРЬ!I12=GRID!$B$3:$U$3),0))*(1-GRID!$L$45))</f>
        <v>36500</v>
      </c>
      <c r="D50" s="8" cm="1">
        <f t="array" ref="D50">IF($I$2="Каникулы вместе",INDEX(GRID!$B$18:$U$29,MATCH(C$7,GRID!$A$18:$A$29,0),MATCH(1,($U$2=GRID!$B$1:$U$1)*(КАЛЕНДАРЬ!I12=GRID!$B$3:$U$3),0)),
INDEX(GRID!$B$18:$U$29,MATCH(C$7,GRID!$A$18:$A$29,0),MATCH(1,($U$2=GRID!$B$1:$U$1)*(КАЛЕНДАРЬ!I12=GRID!$B$3:$U$3),0))*(1-GRID!$L$45))</f>
        <v>41500</v>
      </c>
      <c r="E50" s="8" cm="1">
        <f t="array" ref="E50">IF($I$2="Каникулы вместе",INDEX(GRID!$B$4:$U$15,MATCH(E$7,GRID!$A$4:$A$15,0),MATCH(1,($U$2=GRID!$B$1:$U$1)*(КАЛЕНДАРЬ!I12=GRID!$B$3:$U$3),0)),
INDEX(GRID!$B$4:$U$15,MATCH(E$7,GRID!$A$4:$A$15,0),MATCH(1,($U$2=GRID!$B$1:$U$1)*(КАЛЕНДАРЬ!I12=GRID!$B$3:$U$3),0))*(1-GRID!$L$45))</f>
        <v>43700</v>
      </c>
      <c r="F50" s="8" cm="1">
        <f t="array" ref="F50">IF($I$2="Каникулы вместе",INDEX(GRID!$B$18:$U$29,MATCH(E$7,GRID!$A$18:$A$29,0),MATCH(1,($U$2=GRID!$B$1:$U$1)*(КАЛЕНДАРЬ!I12=GRID!$B$3:$U$3),0)),
INDEX(GRID!$B$18:$U$29,MATCH(E$7,GRID!$A$18:$A$29,0),MATCH(1,($U$2=GRID!$B$1:$U$1)*(КАЛЕНДАРЬ!I12=GRID!$B$3:$U$3),0))*(1-GRID!$L$45))</f>
        <v>48700</v>
      </c>
      <c r="G50" s="8" cm="1">
        <f t="array" ref="G50">IF($I$2="Каникулы вместе",INDEX(GRID!$B$4:$U$15,MATCH(G$7,GRID!$A$4:$A$15,0),MATCH(1,($U$2=GRID!$B$1:$U$1)*(КАЛЕНДАРЬ!I12=GRID!$B$3:$U$3),0)),
INDEX(GRID!$B$4:$U$15,MATCH(G$7,GRID!$A$4:$A$15,0),MATCH(1,($U$2=GRID!$B$1:$U$1)*(КАЛЕНДАРЬ!I12=GRID!$B$3:$U$3),0))*(1-GRID!$L$45))</f>
        <v>50200</v>
      </c>
      <c r="H50" s="8" cm="1">
        <f t="array" ref="H50">IF($I$2="Каникулы вместе",INDEX(GRID!$B$18:$U$29,MATCH(G$7,GRID!$A$18:$A$29,0),MATCH(1,($U$2=GRID!$B$1:$U$1)*(КАЛЕНДАРЬ!I12=GRID!$B$3:$U$3),0)),
INDEX(GRID!$B$18:$U$29,MATCH(G$7,GRID!$A$18:$A$29,0),MATCH(1,($U$2=GRID!$B$1:$U$1)*(КАЛЕНДАРЬ!I12=GRID!$B$3:$U$3),0))*(1-GRID!$L$45))</f>
        <v>55200</v>
      </c>
      <c r="I50" s="8" cm="1">
        <f t="array" ref="I50">IF($I$2="Каникулы вместе",INDEX(GRID!$B$4:$U$15,MATCH(I$7,GRID!$A$4:$A$15,0),MATCH(1,($U$2=GRID!$B$1:$U$1)*(КАЛЕНДАРЬ!I12=GRID!$B$3:$U$3),0)),
INDEX(GRID!$B$4:$U$15,MATCH(I$7,GRID!$A$4:$A$15,0),MATCH(1,($U$2=GRID!$B$1:$U$1)*(КАЛЕНДАРЬ!I12=GRID!$B$3:$U$3),0))*(1-GRID!$L$45))</f>
        <v>56200</v>
      </c>
      <c r="J50" s="8" cm="1">
        <f t="array" ref="J50">IF($I$2="Каникулы вместе",INDEX(GRID!$B$18:$U$29,MATCH(I$7,GRID!$A$18:$A$29,0),MATCH(1,($U$2=GRID!$B$1:$U$1)*(КАЛЕНДАРЬ!I12=GRID!$B$3:$U$3),0)),
INDEX(GRID!$B$18:$U$29,MATCH(I$7,GRID!$A$18:$A$29,0),MATCH(1,($U$2=GRID!$B$1:$U$1)*(КАЛЕНДАРЬ!I12=GRID!$B$3:$U$3),0))*(1-GRID!$L$45))</f>
        <v>61200</v>
      </c>
      <c r="K50" s="8" cm="1">
        <f t="array" ref="K50">IF($I$2="Каникулы вместе",INDEX(GRID!$B$4:$U$15,MATCH(K$7,GRID!$A$4:$A$15,0),MATCH(1,($U$2=GRID!$B$1:$U$1)*(КАЛЕНДАРЬ!I12=GRID!$B$3:$U$3),0)),
INDEX(GRID!$B$4:$U$15,MATCH(K$7,GRID!$A$4:$A$15,0),MATCH(1,($U$2=GRID!$B$1:$U$1)*(КАЛЕНДАРЬ!I12=GRID!$B$3:$U$3),0))*(1-GRID!$L$45))</f>
        <v>62500</v>
      </c>
      <c r="L50" s="8" cm="1">
        <f t="array" ref="L50">IF($I$2="Каникулы вместе",INDEX(GRID!$B$18:$U$29,MATCH(K$7,GRID!$A$18:$A$29,0),MATCH(1,($U$2=GRID!$B$1:$U$1)*(КАЛЕНДАРЬ!I12=GRID!$B$3:$U$3),0)),
INDEX(GRID!$B$18:$U$29,MATCH(K$7,GRID!$A$18:$A$29,0),MATCH(1,($U$2=GRID!$B$1:$U$1)*(КАЛЕНДАРЬ!I12=GRID!$B$3:$U$3),0))*(1-GRID!$L$45))</f>
        <v>67500</v>
      </c>
      <c r="M50" s="8" cm="1">
        <f t="array" ref="M50">IF($I$2="Каникулы вместе",INDEX(GRID!$B$4:$U$15,MATCH(M$7,GRID!$A$4:$A$15,0),MATCH(1,($U$2=GRID!$B$1:$U$1)*(КАЛЕНДАРЬ!I12=GRID!$B$3:$U$3),0)),
INDEX(GRID!$B$4:$U$15,MATCH(M$7,GRID!$A$4:$A$15,0),MATCH(1,($U$2=GRID!$B$1:$U$1)*(КАЛЕНДАРЬ!I12=GRID!$B$3:$U$3),0))*(1-GRID!$L$45))</f>
        <v>84300</v>
      </c>
      <c r="N50" s="8" cm="1">
        <f t="array" ref="N50">IF($I$2="Каникулы вместе",INDEX(GRID!$B$18:$U$29,MATCH(M$7,GRID!$A$18:$A$29,0),MATCH(1,($U$2=GRID!$B$1:$U$1)*(КАЛЕНДАРЬ!I12=GRID!$B$3:$U$3),0)),
INDEX(GRID!$B$18:$U$29,MATCH(M$7,GRID!$A$18:$A$29,0),MATCH(1,($U$2=GRID!$B$1:$U$1)*(КАЛЕНДАРЬ!I12=GRID!$B$3:$U$3),0))*(1-GRID!$L$45))</f>
        <v>89300</v>
      </c>
      <c r="O50" s="8" cm="1">
        <f t="array" ref="O50">IF($I$2="Каникулы вместе",INDEX(GRID!$B$4:$U$15,MATCH(O$7,GRID!$A$4:$A$15,0),MATCH(1,($U$2=GRID!$B$1:$U$1)*(КАЛЕНДАРЬ!I12=GRID!$B$3:$U$3),0)),
INDEX(GRID!$B$4:$U$15,MATCH(O$7,GRID!$A$4:$A$15,0),MATCH(1,($U$2=GRID!$B$1:$U$1)*(КАЛЕНДАРЬ!I12=GRID!$B$3:$U$3),0))*(1-GRID!$L$45))</f>
        <v>121100</v>
      </c>
      <c r="P50" s="8" cm="1">
        <f t="array" ref="P50">IF($I$2="Каникулы вместе",INDEX(GRID!$B$4:$U$15,MATCH(P$7,GRID!$A$4:$A$15,0),MATCH(1,($U$2=GRID!$B$1:$U$1)*(КАЛЕНДАРЬ!I12=GRID!$B$3:$U$3),0)),
INDEX(GRID!$B$4:$U$15,MATCH(P$7,GRID!$A$4:$A$15,0),MATCH(1,($U$2=GRID!$B$1:$U$1)*(КАЛЕНДАРЬ!I12=GRID!$B$3:$U$3),0))*(1-GRID!$L$45))</f>
        <v>165200</v>
      </c>
      <c r="Q50" s="8" cm="1">
        <f t="array" ref="Q50">IF($I$2="Каникулы вместе",INDEX(GRID!$B$4:$U$15,MATCH(Q$7,GRID!$A$4:$A$15,0),MATCH(1,($U$2=GRID!$B$1:$U$1)*(КАЛЕНДАРЬ!I12=GRID!$B$3:$U$3),0)),
INDEX(GRID!$B$4:$U$15,MATCH(Q$7,GRID!$A$4:$A$15,0),MATCH(1,($U$2=GRID!$B$1:$U$1)*(КАЛЕНДАРЬ!I12=GRID!$B$3:$U$3),0))*(1-GRID!$L$45))</f>
        <v>193700</v>
      </c>
      <c r="R50" s="8" cm="1">
        <f t="array" ref="R50">IF($I$2="Каникулы вместе",INDEX(GRID!$B$18:$U$29,MATCH(R$7,GRID!$A$18:$A$29,0),MATCH(1,($U$2=GRID!$B$1:$U$1)*(КАЛЕНДАРЬ!I12=GRID!$B$3:$U$3),0)),
INDEX(GRID!$B$18:$U$29,MATCH(R$7,GRID!$A$18:$A$29,0),MATCH(1,($U$2=GRID!$B$1:$U$1)*(КАЛЕНДАРЬ!I12=GRID!$B$3:$U$3),0))*(1-GRID!$L$45))</f>
        <v>220700</v>
      </c>
      <c r="S50" s="8" cm="1">
        <f t="array" ref="S50">IF($I$2="Каникулы вместе",INDEX(GRID!$B$4:$U$15,MATCH(S$7,GRID!$A$4:$A$15,0),MATCH(1,($U$2=GRID!$B$1:$U$1)*(КАЛЕНДАРЬ!I12=GRID!$B$3:$U$3),0)),
INDEX(GRID!$B$4:$U$15,MATCH(S$7,GRID!$A$4:$A$15,0),MATCH(1,($U$2=GRID!$B$1:$U$1)*(КАЛЕНДАРЬ!I12=GRID!$B$3:$U$3),0))*(1-GRID!$L$45))</f>
        <v>561500</v>
      </c>
      <c r="T50" s="8" cm="1">
        <f t="array" ref="T50">IF($I$2="Каникулы вместе",INDEX(GRID!$B$4:$U$15,MATCH(T$7,GRID!$A$4:$A$15,0),MATCH(1,($U$2=GRID!$B$1:$U$1)*(КАЛЕНДАРЬ!I12=GRID!$B$3:$U$3),0)),
INDEX(GRID!$B$4:$U$15,MATCH(T$7,GRID!$A$4:$A$15,0),MATCH(1,($U$2=GRID!$B$1:$U$1)*(КАЛЕНДАРЬ!I12=GRID!$B$3:$U$3),0))*(1-GRID!$L$45))</f>
        <v>688100</v>
      </c>
    </row>
    <row r="51" spans="1:20" hidden="1">
      <c r="A51" s="148" t="s">
        <v>12</v>
      </c>
      <c r="B51" s="149">
        <v>10</v>
      </c>
      <c r="C51" s="8" cm="1">
        <f t="array" ref="C51">IF($I$2="Каникулы вместе",INDEX(GRID!$B$4:$U$15,MATCH(C$7,GRID!$A$4:$A$15,0),MATCH(1,($U$2=GRID!$B$1:$U$1)*(КАЛЕНДАРЬ!I13=GRID!$B$3:$U$3),0)),
INDEX(GRID!$B$4:$U$15,MATCH(C$7,GRID!$A$4:$A$15,0),MATCH(1,($U$2=GRID!$B$1:$U$1)*(КАЛЕНДАРЬ!I13=GRID!$B$3:$U$3),0))*(1-GRID!$L$45))</f>
        <v>36500</v>
      </c>
      <c r="D51" s="8" cm="1">
        <f t="array" ref="D51">IF($I$2="Каникулы вместе",INDEX(GRID!$B$18:$U$29,MATCH(C$7,GRID!$A$18:$A$29,0),MATCH(1,($U$2=GRID!$B$1:$U$1)*(КАЛЕНДАРЬ!I13=GRID!$B$3:$U$3),0)),
INDEX(GRID!$B$18:$U$29,MATCH(C$7,GRID!$A$18:$A$29,0),MATCH(1,($U$2=GRID!$B$1:$U$1)*(КАЛЕНДАРЬ!I13=GRID!$B$3:$U$3),0))*(1-GRID!$L$45))</f>
        <v>41500</v>
      </c>
      <c r="E51" s="8" cm="1">
        <f t="array" ref="E51">IF($I$2="Каникулы вместе",INDEX(GRID!$B$4:$U$15,MATCH(E$7,GRID!$A$4:$A$15,0),MATCH(1,($U$2=GRID!$B$1:$U$1)*(КАЛЕНДАРЬ!I13=GRID!$B$3:$U$3),0)),
INDEX(GRID!$B$4:$U$15,MATCH(E$7,GRID!$A$4:$A$15,0),MATCH(1,($U$2=GRID!$B$1:$U$1)*(КАЛЕНДАРЬ!I13=GRID!$B$3:$U$3),0))*(1-GRID!$L$45))</f>
        <v>43700</v>
      </c>
      <c r="F51" s="8" cm="1">
        <f t="array" ref="F51">IF($I$2="Каникулы вместе",INDEX(GRID!$B$18:$U$29,MATCH(E$7,GRID!$A$18:$A$29,0),MATCH(1,($U$2=GRID!$B$1:$U$1)*(КАЛЕНДАРЬ!I13=GRID!$B$3:$U$3),0)),
INDEX(GRID!$B$18:$U$29,MATCH(E$7,GRID!$A$18:$A$29,0),MATCH(1,($U$2=GRID!$B$1:$U$1)*(КАЛЕНДАРЬ!I13=GRID!$B$3:$U$3),0))*(1-GRID!$L$45))</f>
        <v>48700</v>
      </c>
      <c r="G51" s="8" cm="1">
        <f t="array" ref="G51">IF($I$2="Каникулы вместе",INDEX(GRID!$B$4:$U$15,MATCH(G$7,GRID!$A$4:$A$15,0),MATCH(1,($U$2=GRID!$B$1:$U$1)*(КАЛЕНДАРЬ!I13=GRID!$B$3:$U$3),0)),
INDEX(GRID!$B$4:$U$15,MATCH(G$7,GRID!$A$4:$A$15,0),MATCH(1,($U$2=GRID!$B$1:$U$1)*(КАЛЕНДАРЬ!I13=GRID!$B$3:$U$3),0))*(1-GRID!$L$45))</f>
        <v>50200</v>
      </c>
      <c r="H51" s="8" cm="1">
        <f t="array" ref="H51">IF($I$2="Каникулы вместе",INDEX(GRID!$B$18:$U$29,MATCH(G$7,GRID!$A$18:$A$29,0),MATCH(1,($U$2=GRID!$B$1:$U$1)*(КАЛЕНДАРЬ!I13=GRID!$B$3:$U$3),0)),
INDEX(GRID!$B$18:$U$29,MATCH(G$7,GRID!$A$18:$A$29,0),MATCH(1,($U$2=GRID!$B$1:$U$1)*(КАЛЕНДАРЬ!I13=GRID!$B$3:$U$3),0))*(1-GRID!$L$45))</f>
        <v>55200</v>
      </c>
      <c r="I51" s="8" cm="1">
        <f t="array" ref="I51">IF($I$2="Каникулы вместе",INDEX(GRID!$B$4:$U$15,MATCH(I$7,GRID!$A$4:$A$15,0),MATCH(1,($U$2=GRID!$B$1:$U$1)*(КАЛЕНДАРЬ!I13=GRID!$B$3:$U$3),0)),
INDEX(GRID!$B$4:$U$15,MATCH(I$7,GRID!$A$4:$A$15,0),MATCH(1,($U$2=GRID!$B$1:$U$1)*(КАЛЕНДАРЬ!I13=GRID!$B$3:$U$3),0))*(1-GRID!$L$45))</f>
        <v>56200</v>
      </c>
      <c r="J51" s="8" cm="1">
        <f t="array" ref="J51">IF($I$2="Каникулы вместе",INDEX(GRID!$B$18:$U$29,MATCH(I$7,GRID!$A$18:$A$29,0),MATCH(1,($U$2=GRID!$B$1:$U$1)*(КАЛЕНДАРЬ!I13=GRID!$B$3:$U$3),0)),
INDEX(GRID!$B$18:$U$29,MATCH(I$7,GRID!$A$18:$A$29,0),MATCH(1,($U$2=GRID!$B$1:$U$1)*(КАЛЕНДАРЬ!I13=GRID!$B$3:$U$3),0))*(1-GRID!$L$45))</f>
        <v>61200</v>
      </c>
      <c r="K51" s="8" cm="1">
        <f t="array" ref="K51">IF($I$2="Каникулы вместе",INDEX(GRID!$B$4:$U$15,MATCH(K$7,GRID!$A$4:$A$15,0),MATCH(1,($U$2=GRID!$B$1:$U$1)*(КАЛЕНДАРЬ!I13=GRID!$B$3:$U$3),0)),
INDEX(GRID!$B$4:$U$15,MATCH(K$7,GRID!$A$4:$A$15,0),MATCH(1,($U$2=GRID!$B$1:$U$1)*(КАЛЕНДАРЬ!I13=GRID!$B$3:$U$3),0))*(1-GRID!$L$45))</f>
        <v>62500</v>
      </c>
      <c r="L51" s="8" cm="1">
        <f t="array" ref="L51">IF($I$2="Каникулы вместе",INDEX(GRID!$B$18:$U$29,MATCH(K$7,GRID!$A$18:$A$29,0),MATCH(1,($U$2=GRID!$B$1:$U$1)*(КАЛЕНДАРЬ!I13=GRID!$B$3:$U$3),0)),
INDEX(GRID!$B$18:$U$29,MATCH(K$7,GRID!$A$18:$A$29,0),MATCH(1,($U$2=GRID!$B$1:$U$1)*(КАЛЕНДАРЬ!I13=GRID!$B$3:$U$3),0))*(1-GRID!$L$45))</f>
        <v>67500</v>
      </c>
      <c r="M51" s="8" cm="1">
        <f t="array" ref="M51">IF($I$2="Каникулы вместе",INDEX(GRID!$B$4:$U$15,MATCH(M$7,GRID!$A$4:$A$15,0),MATCH(1,($U$2=GRID!$B$1:$U$1)*(КАЛЕНДАРЬ!I13=GRID!$B$3:$U$3),0)),
INDEX(GRID!$B$4:$U$15,MATCH(M$7,GRID!$A$4:$A$15,0),MATCH(1,($U$2=GRID!$B$1:$U$1)*(КАЛЕНДАРЬ!I13=GRID!$B$3:$U$3),0))*(1-GRID!$L$45))</f>
        <v>84300</v>
      </c>
      <c r="N51" s="8" cm="1">
        <f t="array" ref="N51">IF($I$2="Каникулы вместе",INDEX(GRID!$B$18:$U$29,MATCH(M$7,GRID!$A$18:$A$29,0),MATCH(1,($U$2=GRID!$B$1:$U$1)*(КАЛЕНДАРЬ!I13=GRID!$B$3:$U$3),0)),
INDEX(GRID!$B$18:$U$29,MATCH(M$7,GRID!$A$18:$A$29,0),MATCH(1,($U$2=GRID!$B$1:$U$1)*(КАЛЕНДАРЬ!I13=GRID!$B$3:$U$3),0))*(1-GRID!$L$45))</f>
        <v>89300</v>
      </c>
      <c r="O51" s="8" cm="1">
        <f t="array" ref="O51">IF($I$2="Каникулы вместе",INDEX(GRID!$B$4:$U$15,MATCH(O$7,GRID!$A$4:$A$15,0),MATCH(1,($U$2=GRID!$B$1:$U$1)*(КАЛЕНДАРЬ!I13=GRID!$B$3:$U$3),0)),
INDEX(GRID!$B$4:$U$15,MATCH(O$7,GRID!$A$4:$A$15,0),MATCH(1,($U$2=GRID!$B$1:$U$1)*(КАЛЕНДАРЬ!I13=GRID!$B$3:$U$3),0))*(1-GRID!$L$45))</f>
        <v>121100</v>
      </c>
      <c r="P51" s="8" cm="1">
        <f t="array" ref="P51">IF($I$2="Каникулы вместе",INDEX(GRID!$B$4:$U$15,MATCH(P$7,GRID!$A$4:$A$15,0),MATCH(1,($U$2=GRID!$B$1:$U$1)*(КАЛЕНДАРЬ!I13=GRID!$B$3:$U$3),0)),
INDEX(GRID!$B$4:$U$15,MATCH(P$7,GRID!$A$4:$A$15,0),MATCH(1,($U$2=GRID!$B$1:$U$1)*(КАЛЕНДАРЬ!I13=GRID!$B$3:$U$3),0))*(1-GRID!$L$45))</f>
        <v>165200</v>
      </c>
      <c r="Q51" s="8" cm="1">
        <f t="array" ref="Q51">IF($I$2="Каникулы вместе",INDEX(GRID!$B$4:$U$15,MATCH(Q$7,GRID!$A$4:$A$15,0),MATCH(1,($U$2=GRID!$B$1:$U$1)*(КАЛЕНДАРЬ!I13=GRID!$B$3:$U$3),0)),
INDEX(GRID!$B$4:$U$15,MATCH(Q$7,GRID!$A$4:$A$15,0),MATCH(1,($U$2=GRID!$B$1:$U$1)*(КАЛЕНДАРЬ!I13=GRID!$B$3:$U$3),0))*(1-GRID!$L$45))</f>
        <v>193700</v>
      </c>
      <c r="R51" s="8" cm="1">
        <f t="array" ref="R51">IF($I$2="Каникулы вместе",INDEX(GRID!$B$18:$U$29,MATCH(R$7,GRID!$A$18:$A$29,0),MATCH(1,($U$2=GRID!$B$1:$U$1)*(КАЛЕНДАРЬ!I13=GRID!$B$3:$U$3),0)),
INDEX(GRID!$B$18:$U$29,MATCH(R$7,GRID!$A$18:$A$29,0),MATCH(1,($U$2=GRID!$B$1:$U$1)*(КАЛЕНДАРЬ!I13=GRID!$B$3:$U$3),0))*(1-GRID!$L$45))</f>
        <v>220700</v>
      </c>
      <c r="S51" s="8" cm="1">
        <f t="array" ref="S51">IF($I$2="Каникулы вместе",INDEX(GRID!$B$4:$U$15,MATCH(S$7,GRID!$A$4:$A$15,0),MATCH(1,($U$2=GRID!$B$1:$U$1)*(КАЛЕНДАРЬ!I13=GRID!$B$3:$U$3),0)),
INDEX(GRID!$B$4:$U$15,MATCH(S$7,GRID!$A$4:$A$15,0),MATCH(1,($U$2=GRID!$B$1:$U$1)*(КАЛЕНДАРЬ!I13=GRID!$B$3:$U$3),0))*(1-GRID!$L$45))</f>
        <v>561500</v>
      </c>
      <c r="T51" s="8" cm="1">
        <f t="array" ref="T51">IF($I$2="Каникулы вместе",INDEX(GRID!$B$4:$U$15,MATCH(T$7,GRID!$A$4:$A$15,0),MATCH(1,($U$2=GRID!$B$1:$U$1)*(КАЛЕНДАРЬ!I13=GRID!$B$3:$U$3),0)),
INDEX(GRID!$B$4:$U$15,MATCH(T$7,GRID!$A$4:$A$15,0),MATCH(1,($U$2=GRID!$B$1:$U$1)*(КАЛЕНДАРЬ!I13=GRID!$B$3:$U$3),0))*(1-GRID!$L$45))</f>
        <v>688100</v>
      </c>
    </row>
    <row r="52" spans="1:20" hidden="1">
      <c r="A52" s="148" t="s">
        <v>13</v>
      </c>
      <c r="B52" s="149">
        <v>11</v>
      </c>
      <c r="C52" s="8" cm="1">
        <f t="array" ref="C52">IF($I$2="Каникулы вместе",INDEX(GRID!$B$4:$U$15,MATCH(C$7,GRID!$A$4:$A$15,0),MATCH(1,($U$2=GRID!$B$1:$U$1)*(КАЛЕНДАРЬ!I14=GRID!$B$3:$U$3),0)),
INDEX(GRID!$B$4:$U$15,MATCH(C$7,GRID!$A$4:$A$15,0),MATCH(1,($U$2=GRID!$B$1:$U$1)*(КАЛЕНДАРЬ!I14=GRID!$B$3:$U$3),0))*(1-GRID!$L$45))</f>
        <v>36500</v>
      </c>
      <c r="D52" s="8" cm="1">
        <f t="array" ref="D52">IF($I$2="Каникулы вместе",INDEX(GRID!$B$18:$U$29,MATCH(C$7,GRID!$A$18:$A$29,0),MATCH(1,($U$2=GRID!$B$1:$U$1)*(КАЛЕНДАРЬ!I14=GRID!$B$3:$U$3),0)),
INDEX(GRID!$B$18:$U$29,MATCH(C$7,GRID!$A$18:$A$29,0),MATCH(1,($U$2=GRID!$B$1:$U$1)*(КАЛЕНДАРЬ!I14=GRID!$B$3:$U$3),0))*(1-GRID!$L$45))</f>
        <v>41500</v>
      </c>
      <c r="E52" s="8" cm="1">
        <f t="array" ref="E52">IF($I$2="Каникулы вместе",INDEX(GRID!$B$4:$U$15,MATCH(E$7,GRID!$A$4:$A$15,0),MATCH(1,($U$2=GRID!$B$1:$U$1)*(КАЛЕНДАРЬ!I14=GRID!$B$3:$U$3),0)),
INDEX(GRID!$B$4:$U$15,MATCH(E$7,GRID!$A$4:$A$15,0),MATCH(1,($U$2=GRID!$B$1:$U$1)*(КАЛЕНДАРЬ!I14=GRID!$B$3:$U$3),0))*(1-GRID!$L$45))</f>
        <v>43700</v>
      </c>
      <c r="F52" s="8" cm="1">
        <f t="array" ref="F52">IF($I$2="Каникулы вместе",INDEX(GRID!$B$18:$U$29,MATCH(E$7,GRID!$A$18:$A$29,0),MATCH(1,($U$2=GRID!$B$1:$U$1)*(КАЛЕНДАРЬ!I14=GRID!$B$3:$U$3),0)),
INDEX(GRID!$B$18:$U$29,MATCH(E$7,GRID!$A$18:$A$29,0),MATCH(1,($U$2=GRID!$B$1:$U$1)*(КАЛЕНДАРЬ!I14=GRID!$B$3:$U$3),0))*(1-GRID!$L$45))</f>
        <v>48700</v>
      </c>
      <c r="G52" s="8" cm="1">
        <f t="array" ref="G52">IF($I$2="Каникулы вместе",INDEX(GRID!$B$4:$U$15,MATCH(G$7,GRID!$A$4:$A$15,0),MATCH(1,($U$2=GRID!$B$1:$U$1)*(КАЛЕНДАРЬ!I14=GRID!$B$3:$U$3),0)),
INDEX(GRID!$B$4:$U$15,MATCH(G$7,GRID!$A$4:$A$15,0),MATCH(1,($U$2=GRID!$B$1:$U$1)*(КАЛЕНДАРЬ!I14=GRID!$B$3:$U$3),0))*(1-GRID!$L$45))</f>
        <v>50200</v>
      </c>
      <c r="H52" s="8" cm="1">
        <f t="array" ref="H52">IF($I$2="Каникулы вместе",INDEX(GRID!$B$18:$U$29,MATCH(G$7,GRID!$A$18:$A$29,0),MATCH(1,($U$2=GRID!$B$1:$U$1)*(КАЛЕНДАРЬ!I14=GRID!$B$3:$U$3),0)),
INDEX(GRID!$B$18:$U$29,MATCH(G$7,GRID!$A$18:$A$29,0),MATCH(1,($U$2=GRID!$B$1:$U$1)*(КАЛЕНДАРЬ!I14=GRID!$B$3:$U$3),0))*(1-GRID!$L$45))</f>
        <v>55200</v>
      </c>
      <c r="I52" s="8" cm="1">
        <f t="array" ref="I52">IF($I$2="Каникулы вместе",INDEX(GRID!$B$4:$U$15,MATCH(I$7,GRID!$A$4:$A$15,0),MATCH(1,($U$2=GRID!$B$1:$U$1)*(КАЛЕНДАРЬ!I14=GRID!$B$3:$U$3),0)),
INDEX(GRID!$B$4:$U$15,MATCH(I$7,GRID!$A$4:$A$15,0),MATCH(1,($U$2=GRID!$B$1:$U$1)*(КАЛЕНДАРЬ!I14=GRID!$B$3:$U$3),0))*(1-GRID!$L$45))</f>
        <v>56200</v>
      </c>
      <c r="J52" s="8" cm="1">
        <f t="array" ref="J52">IF($I$2="Каникулы вместе",INDEX(GRID!$B$18:$U$29,MATCH(I$7,GRID!$A$18:$A$29,0),MATCH(1,($U$2=GRID!$B$1:$U$1)*(КАЛЕНДАРЬ!I14=GRID!$B$3:$U$3),0)),
INDEX(GRID!$B$18:$U$29,MATCH(I$7,GRID!$A$18:$A$29,0),MATCH(1,($U$2=GRID!$B$1:$U$1)*(КАЛЕНДАРЬ!I14=GRID!$B$3:$U$3),0))*(1-GRID!$L$45))</f>
        <v>61200</v>
      </c>
      <c r="K52" s="8" cm="1">
        <f t="array" ref="K52">IF($I$2="Каникулы вместе",INDEX(GRID!$B$4:$U$15,MATCH(K$7,GRID!$A$4:$A$15,0),MATCH(1,($U$2=GRID!$B$1:$U$1)*(КАЛЕНДАРЬ!I14=GRID!$B$3:$U$3),0)),
INDEX(GRID!$B$4:$U$15,MATCH(K$7,GRID!$A$4:$A$15,0),MATCH(1,($U$2=GRID!$B$1:$U$1)*(КАЛЕНДАРЬ!I14=GRID!$B$3:$U$3),0))*(1-GRID!$L$45))</f>
        <v>62500</v>
      </c>
      <c r="L52" s="8" cm="1">
        <f t="array" ref="L52">IF($I$2="Каникулы вместе",INDEX(GRID!$B$18:$U$29,MATCH(K$7,GRID!$A$18:$A$29,0),MATCH(1,($U$2=GRID!$B$1:$U$1)*(КАЛЕНДАРЬ!I14=GRID!$B$3:$U$3),0)),
INDEX(GRID!$B$18:$U$29,MATCH(K$7,GRID!$A$18:$A$29,0),MATCH(1,($U$2=GRID!$B$1:$U$1)*(КАЛЕНДАРЬ!I14=GRID!$B$3:$U$3),0))*(1-GRID!$L$45))</f>
        <v>67500</v>
      </c>
      <c r="M52" s="8" cm="1">
        <f t="array" ref="M52">IF($I$2="Каникулы вместе",INDEX(GRID!$B$4:$U$15,MATCH(M$7,GRID!$A$4:$A$15,0),MATCH(1,($U$2=GRID!$B$1:$U$1)*(КАЛЕНДАРЬ!I14=GRID!$B$3:$U$3),0)),
INDEX(GRID!$B$4:$U$15,MATCH(M$7,GRID!$A$4:$A$15,0),MATCH(1,($U$2=GRID!$B$1:$U$1)*(КАЛЕНДАРЬ!I14=GRID!$B$3:$U$3),0))*(1-GRID!$L$45))</f>
        <v>84300</v>
      </c>
      <c r="N52" s="8" cm="1">
        <f t="array" ref="N52">IF($I$2="Каникулы вместе",INDEX(GRID!$B$18:$U$29,MATCH(M$7,GRID!$A$18:$A$29,0),MATCH(1,($U$2=GRID!$B$1:$U$1)*(КАЛЕНДАРЬ!I14=GRID!$B$3:$U$3),0)),
INDEX(GRID!$B$18:$U$29,MATCH(M$7,GRID!$A$18:$A$29,0),MATCH(1,($U$2=GRID!$B$1:$U$1)*(КАЛЕНДАРЬ!I14=GRID!$B$3:$U$3),0))*(1-GRID!$L$45))</f>
        <v>89300</v>
      </c>
      <c r="O52" s="8" cm="1">
        <f t="array" ref="O52">IF($I$2="Каникулы вместе",INDEX(GRID!$B$4:$U$15,MATCH(O$7,GRID!$A$4:$A$15,0),MATCH(1,($U$2=GRID!$B$1:$U$1)*(КАЛЕНДАРЬ!I14=GRID!$B$3:$U$3),0)),
INDEX(GRID!$B$4:$U$15,MATCH(O$7,GRID!$A$4:$A$15,0),MATCH(1,($U$2=GRID!$B$1:$U$1)*(КАЛЕНДАРЬ!I14=GRID!$B$3:$U$3),0))*(1-GRID!$L$45))</f>
        <v>121100</v>
      </c>
      <c r="P52" s="8" cm="1">
        <f t="array" ref="P52">IF($I$2="Каникулы вместе",INDEX(GRID!$B$4:$U$15,MATCH(P$7,GRID!$A$4:$A$15,0),MATCH(1,($U$2=GRID!$B$1:$U$1)*(КАЛЕНДАРЬ!I14=GRID!$B$3:$U$3),0)),
INDEX(GRID!$B$4:$U$15,MATCH(P$7,GRID!$A$4:$A$15,0),MATCH(1,($U$2=GRID!$B$1:$U$1)*(КАЛЕНДАРЬ!I14=GRID!$B$3:$U$3),0))*(1-GRID!$L$45))</f>
        <v>165200</v>
      </c>
      <c r="Q52" s="8" cm="1">
        <f t="array" ref="Q52">IF($I$2="Каникулы вместе",INDEX(GRID!$B$4:$U$15,MATCH(Q$7,GRID!$A$4:$A$15,0),MATCH(1,($U$2=GRID!$B$1:$U$1)*(КАЛЕНДАРЬ!I14=GRID!$B$3:$U$3),0)),
INDEX(GRID!$B$4:$U$15,MATCH(Q$7,GRID!$A$4:$A$15,0),MATCH(1,($U$2=GRID!$B$1:$U$1)*(КАЛЕНДАРЬ!I14=GRID!$B$3:$U$3),0))*(1-GRID!$L$45))</f>
        <v>193700</v>
      </c>
      <c r="R52" s="8" cm="1">
        <f t="array" ref="R52">IF($I$2="Каникулы вместе",INDEX(GRID!$B$18:$U$29,MATCH(R$7,GRID!$A$18:$A$29,0),MATCH(1,($U$2=GRID!$B$1:$U$1)*(КАЛЕНДАРЬ!I14=GRID!$B$3:$U$3),0)),
INDEX(GRID!$B$18:$U$29,MATCH(R$7,GRID!$A$18:$A$29,0),MATCH(1,($U$2=GRID!$B$1:$U$1)*(КАЛЕНДАРЬ!I14=GRID!$B$3:$U$3),0))*(1-GRID!$L$45))</f>
        <v>220700</v>
      </c>
      <c r="S52" s="8" cm="1">
        <f t="array" ref="S52">IF($I$2="Каникулы вместе",INDEX(GRID!$B$4:$U$15,MATCH(S$7,GRID!$A$4:$A$15,0),MATCH(1,($U$2=GRID!$B$1:$U$1)*(КАЛЕНДАРЬ!I14=GRID!$B$3:$U$3),0)),
INDEX(GRID!$B$4:$U$15,MATCH(S$7,GRID!$A$4:$A$15,0),MATCH(1,($U$2=GRID!$B$1:$U$1)*(КАЛЕНДАРЬ!I14=GRID!$B$3:$U$3),0))*(1-GRID!$L$45))</f>
        <v>561500</v>
      </c>
      <c r="T52" s="8" cm="1">
        <f t="array" ref="T52">IF($I$2="Каникулы вместе",INDEX(GRID!$B$4:$U$15,MATCH(T$7,GRID!$A$4:$A$15,0),MATCH(1,($U$2=GRID!$B$1:$U$1)*(КАЛЕНДАРЬ!I14=GRID!$B$3:$U$3),0)),
INDEX(GRID!$B$4:$U$15,MATCH(T$7,GRID!$A$4:$A$15,0),MATCH(1,($U$2=GRID!$B$1:$U$1)*(КАЛЕНДАРЬ!I14=GRID!$B$3:$U$3),0))*(1-GRID!$L$45))</f>
        <v>688100</v>
      </c>
    </row>
    <row r="53" spans="1:20" hidden="1">
      <c r="A53" s="148" t="s">
        <v>14</v>
      </c>
      <c r="B53" s="149">
        <v>12</v>
      </c>
      <c r="C53" s="8" cm="1">
        <f t="array" ref="C53">IF($I$2="Каникулы вместе",INDEX(GRID!$B$4:$U$15,MATCH(C$7,GRID!$A$4:$A$15,0),MATCH(1,($U$2=GRID!$B$1:$U$1)*(КАЛЕНДАРЬ!I15=GRID!$B$3:$U$3),0)),
INDEX(GRID!$B$4:$U$15,MATCH(C$7,GRID!$A$4:$A$15,0),MATCH(1,($U$2=GRID!$B$1:$U$1)*(КАЛЕНДАРЬ!I15=GRID!$B$3:$U$3),0))*(1-GRID!$L$45))</f>
        <v>36500</v>
      </c>
      <c r="D53" s="8" cm="1">
        <f t="array" ref="D53">IF($I$2="Каникулы вместе",INDEX(GRID!$B$18:$U$29,MATCH(C$7,GRID!$A$18:$A$29,0),MATCH(1,($U$2=GRID!$B$1:$U$1)*(КАЛЕНДАРЬ!I15=GRID!$B$3:$U$3),0)),
INDEX(GRID!$B$18:$U$29,MATCH(C$7,GRID!$A$18:$A$29,0),MATCH(1,($U$2=GRID!$B$1:$U$1)*(КАЛЕНДАРЬ!I15=GRID!$B$3:$U$3),0))*(1-GRID!$L$45))</f>
        <v>41500</v>
      </c>
      <c r="E53" s="8" cm="1">
        <f t="array" ref="E53">IF($I$2="Каникулы вместе",INDEX(GRID!$B$4:$U$15,MATCH(E$7,GRID!$A$4:$A$15,0),MATCH(1,($U$2=GRID!$B$1:$U$1)*(КАЛЕНДАРЬ!I15=GRID!$B$3:$U$3),0)),
INDEX(GRID!$B$4:$U$15,MATCH(E$7,GRID!$A$4:$A$15,0),MATCH(1,($U$2=GRID!$B$1:$U$1)*(КАЛЕНДАРЬ!I15=GRID!$B$3:$U$3),0))*(1-GRID!$L$45))</f>
        <v>43700</v>
      </c>
      <c r="F53" s="8" cm="1">
        <f t="array" ref="F53">IF($I$2="Каникулы вместе",INDEX(GRID!$B$18:$U$29,MATCH(E$7,GRID!$A$18:$A$29,0),MATCH(1,($U$2=GRID!$B$1:$U$1)*(КАЛЕНДАРЬ!I15=GRID!$B$3:$U$3),0)),
INDEX(GRID!$B$18:$U$29,MATCH(E$7,GRID!$A$18:$A$29,0),MATCH(1,($U$2=GRID!$B$1:$U$1)*(КАЛЕНДАРЬ!I15=GRID!$B$3:$U$3),0))*(1-GRID!$L$45))</f>
        <v>48700</v>
      </c>
      <c r="G53" s="8" cm="1">
        <f t="array" ref="G53">IF($I$2="Каникулы вместе",INDEX(GRID!$B$4:$U$15,MATCH(G$7,GRID!$A$4:$A$15,0),MATCH(1,($U$2=GRID!$B$1:$U$1)*(КАЛЕНДАРЬ!I15=GRID!$B$3:$U$3),0)),
INDEX(GRID!$B$4:$U$15,MATCH(G$7,GRID!$A$4:$A$15,0),MATCH(1,($U$2=GRID!$B$1:$U$1)*(КАЛЕНДАРЬ!I15=GRID!$B$3:$U$3),0))*(1-GRID!$L$45))</f>
        <v>50200</v>
      </c>
      <c r="H53" s="8" cm="1">
        <f t="array" ref="H53">IF($I$2="Каникулы вместе",INDEX(GRID!$B$18:$U$29,MATCH(G$7,GRID!$A$18:$A$29,0),MATCH(1,($U$2=GRID!$B$1:$U$1)*(КАЛЕНДАРЬ!I15=GRID!$B$3:$U$3),0)),
INDEX(GRID!$B$18:$U$29,MATCH(G$7,GRID!$A$18:$A$29,0),MATCH(1,($U$2=GRID!$B$1:$U$1)*(КАЛЕНДАРЬ!I15=GRID!$B$3:$U$3),0))*(1-GRID!$L$45))</f>
        <v>55200</v>
      </c>
      <c r="I53" s="8" cm="1">
        <f t="array" ref="I53">IF($I$2="Каникулы вместе",INDEX(GRID!$B$4:$U$15,MATCH(I$7,GRID!$A$4:$A$15,0),MATCH(1,($U$2=GRID!$B$1:$U$1)*(КАЛЕНДАРЬ!I15=GRID!$B$3:$U$3),0)),
INDEX(GRID!$B$4:$U$15,MATCH(I$7,GRID!$A$4:$A$15,0),MATCH(1,($U$2=GRID!$B$1:$U$1)*(КАЛЕНДАРЬ!I15=GRID!$B$3:$U$3),0))*(1-GRID!$L$45))</f>
        <v>56200</v>
      </c>
      <c r="J53" s="8" cm="1">
        <f t="array" ref="J53">IF($I$2="Каникулы вместе",INDEX(GRID!$B$18:$U$29,MATCH(I$7,GRID!$A$18:$A$29,0),MATCH(1,($U$2=GRID!$B$1:$U$1)*(КАЛЕНДАРЬ!I15=GRID!$B$3:$U$3),0)),
INDEX(GRID!$B$18:$U$29,MATCH(I$7,GRID!$A$18:$A$29,0),MATCH(1,($U$2=GRID!$B$1:$U$1)*(КАЛЕНДАРЬ!I15=GRID!$B$3:$U$3),0))*(1-GRID!$L$45))</f>
        <v>61200</v>
      </c>
      <c r="K53" s="8" cm="1">
        <f t="array" ref="K53">IF($I$2="Каникулы вместе",INDEX(GRID!$B$4:$U$15,MATCH(K$7,GRID!$A$4:$A$15,0),MATCH(1,($U$2=GRID!$B$1:$U$1)*(КАЛЕНДАРЬ!I15=GRID!$B$3:$U$3),0)),
INDEX(GRID!$B$4:$U$15,MATCH(K$7,GRID!$A$4:$A$15,0),MATCH(1,($U$2=GRID!$B$1:$U$1)*(КАЛЕНДАРЬ!I15=GRID!$B$3:$U$3),0))*(1-GRID!$L$45))</f>
        <v>62500</v>
      </c>
      <c r="L53" s="8" cm="1">
        <f t="array" ref="L53">IF($I$2="Каникулы вместе",INDEX(GRID!$B$18:$U$29,MATCH(K$7,GRID!$A$18:$A$29,0),MATCH(1,($U$2=GRID!$B$1:$U$1)*(КАЛЕНДАРЬ!I15=GRID!$B$3:$U$3),0)),
INDEX(GRID!$B$18:$U$29,MATCH(K$7,GRID!$A$18:$A$29,0),MATCH(1,($U$2=GRID!$B$1:$U$1)*(КАЛЕНДАРЬ!I15=GRID!$B$3:$U$3),0))*(1-GRID!$L$45))</f>
        <v>67500</v>
      </c>
      <c r="M53" s="8" cm="1">
        <f t="array" ref="M53">IF($I$2="Каникулы вместе",INDEX(GRID!$B$4:$U$15,MATCH(M$7,GRID!$A$4:$A$15,0),MATCH(1,($U$2=GRID!$B$1:$U$1)*(КАЛЕНДАРЬ!I15=GRID!$B$3:$U$3),0)),
INDEX(GRID!$B$4:$U$15,MATCH(M$7,GRID!$A$4:$A$15,0),MATCH(1,($U$2=GRID!$B$1:$U$1)*(КАЛЕНДАРЬ!I15=GRID!$B$3:$U$3),0))*(1-GRID!$L$45))</f>
        <v>84300</v>
      </c>
      <c r="N53" s="8" cm="1">
        <f t="array" ref="N53">IF($I$2="Каникулы вместе",INDEX(GRID!$B$18:$U$29,MATCH(M$7,GRID!$A$18:$A$29,0),MATCH(1,($U$2=GRID!$B$1:$U$1)*(КАЛЕНДАРЬ!I15=GRID!$B$3:$U$3),0)),
INDEX(GRID!$B$18:$U$29,MATCH(M$7,GRID!$A$18:$A$29,0),MATCH(1,($U$2=GRID!$B$1:$U$1)*(КАЛЕНДАРЬ!I15=GRID!$B$3:$U$3),0))*(1-GRID!$L$45))</f>
        <v>89300</v>
      </c>
      <c r="O53" s="8" cm="1">
        <f t="array" ref="O53">IF($I$2="Каникулы вместе",INDEX(GRID!$B$4:$U$15,MATCH(O$7,GRID!$A$4:$A$15,0),MATCH(1,($U$2=GRID!$B$1:$U$1)*(КАЛЕНДАРЬ!I15=GRID!$B$3:$U$3),0)),
INDEX(GRID!$B$4:$U$15,MATCH(O$7,GRID!$A$4:$A$15,0),MATCH(1,($U$2=GRID!$B$1:$U$1)*(КАЛЕНДАРЬ!I15=GRID!$B$3:$U$3),0))*(1-GRID!$L$45))</f>
        <v>121100</v>
      </c>
      <c r="P53" s="8" cm="1">
        <f t="array" ref="P53">IF($I$2="Каникулы вместе",INDEX(GRID!$B$4:$U$15,MATCH(P$7,GRID!$A$4:$A$15,0),MATCH(1,($U$2=GRID!$B$1:$U$1)*(КАЛЕНДАРЬ!I15=GRID!$B$3:$U$3),0)),
INDEX(GRID!$B$4:$U$15,MATCH(P$7,GRID!$A$4:$A$15,0),MATCH(1,($U$2=GRID!$B$1:$U$1)*(КАЛЕНДАРЬ!I15=GRID!$B$3:$U$3),0))*(1-GRID!$L$45))</f>
        <v>165200</v>
      </c>
      <c r="Q53" s="8" cm="1">
        <f t="array" ref="Q53">IF($I$2="Каникулы вместе",INDEX(GRID!$B$4:$U$15,MATCH(Q$7,GRID!$A$4:$A$15,0),MATCH(1,($U$2=GRID!$B$1:$U$1)*(КАЛЕНДАРЬ!I15=GRID!$B$3:$U$3),0)),
INDEX(GRID!$B$4:$U$15,MATCH(Q$7,GRID!$A$4:$A$15,0),MATCH(1,($U$2=GRID!$B$1:$U$1)*(КАЛЕНДАРЬ!I15=GRID!$B$3:$U$3),0))*(1-GRID!$L$45))</f>
        <v>193700</v>
      </c>
      <c r="R53" s="8" cm="1">
        <f t="array" ref="R53">IF($I$2="Каникулы вместе",INDEX(GRID!$B$18:$U$29,MATCH(R$7,GRID!$A$18:$A$29,0),MATCH(1,($U$2=GRID!$B$1:$U$1)*(КАЛЕНДАРЬ!I15=GRID!$B$3:$U$3),0)),
INDEX(GRID!$B$18:$U$29,MATCH(R$7,GRID!$A$18:$A$29,0),MATCH(1,($U$2=GRID!$B$1:$U$1)*(КАЛЕНДАРЬ!I15=GRID!$B$3:$U$3),0))*(1-GRID!$L$45))</f>
        <v>220700</v>
      </c>
      <c r="S53" s="8" cm="1">
        <f t="array" ref="S53">IF($I$2="Каникулы вместе",INDEX(GRID!$B$4:$U$15,MATCH(S$7,GRID!$A$4:$A$15,0),MATCH(1,($U$2=GRID!$B$1:$U$1)*(КАЛЕНДАРЬ!I15=GRID!$B$3:$U$3),0)),
INDEX(GRID!$B$4:$U$15,MATCH(S$7,GRID!$A$4:$A$15,0),MATCH(1,($U$2=GRID!$B$1:$U$1)*(КАЛЕНДАРЬ!I15=GRID!$B$3:$U$3),0))*(1-GRID!$L$45))</f>
        <v>561500</v>
      </c>
      <c r="T53" s="8" cm="1">
        <f t="array" ref="T53">IF($I$2="Каникулы вместе",INDEX(GRID!$B$4:$U$15,MATCH(T$7,GRID!$A$4:$A$15,0),MATCH(1,($U$2=GRID!$B$1:$U$1)*(КАЛЕНДАРЬ!I15=GRID!$B$3:$U$3),0)),
INDEX(GRID!$B$4:$U$15,MATCH(T$7,GRID!$A$4:$A$15,0),MATCH(1,($U$2=GRID!$B$1:$U$1)*(КАЛЕНДАРЬ!I15=GRID!$B$3:$U$3),0))*(1-GRID!$L$45))</f>
        <v>688100</v>
      </c>
    </row>
    <row r="54" spans="1:20" hidden="1">
      <c r="A54" s="148" t="s">
        <v>15</v>
      </c>
      <c r="B54" s="149">
        <v>13</v>
      </c>
      <c r="C54" s="8" cm="1">
        <f t="array" ref="C54">IF($I$2="Каникулы вместе",INDEX(GRID!$B$4:$U$15,MATCH(C$7,GRID!$A$4:$A$15,0),MATCH(1,($U$2=GRID!$B$1:$U$1)*(КАЛЕНДАРЬ!I16=GRID!$B$3:$U$3),0)),
INDEX(GRID!$B$4:$U$15,MATCH(C$7,GRID!$A$4:$A$15,0),MATCH(1,($U$2=GRID!$B$1:$U$1)*(КАЛЕНДАРЬ!I16=GRID!$B$3:$U$3),0))*(1-GRID!$L$45))</f>
        <v>36500</v>
      </c>
      <c r="D54" s="8" cm="1">
        <f t="array" ref="D54">IF($I$2="Каникулы вместе",INDEX(GRID!$B$18:$U$29,MATCH(C$7,GRID!$A$18:$A$29,0),MATCH(1,($U$2=GRID!$B$1:$U$1)*(КАЛЕНДАРЬ!I16=GRID!$B$3:$U$3),0)),
INDEX(GRID!$B$18:$U$29,MATCH(C$7,GRID!$A$18:$A$29,0),MATCH(1,($U$2=GRID!$B$1:$U$1)*(КАЛЕНДАРЬ!I16=GRID!$B$3:$U$3),0))*(1-GRID!$L$45))</f>
        <v>41500</v>
      </c>
      <c r="E54" s="8" cm="1">
        <f t="array" ref="E54">IF($I$2="Каникулы вместе",INDEX(GRID!$B$4:$U$15,MATCH(E$7,GRID!$A$4:$A$15,0),MATCH(1,($U$2=GRID!$B$1:$U$1)*(КАЛЕНДАРЬ!I16=GRID!$B$3:$U$3),0)),
INDEX(GRID!$B$4:$U$15,MATCH(E$7,GRID!$A$4:$A$15,0),MATCH(1,($U$2=GRID!$B$1:$U$1)*(КАЛЕНДАРЬ!I16=GRID!$B$3:$U$3),0))*(1-GRID!$L$45))</f>
        <v>43700</v>
      </c>
      <c r="F54" s="8" cm="1">
        <f t="array" ref="F54">IF($I$2="Каникулы вместе",INDEX(GRID!$B$18:$U$29,MATCH(E$7,GRID!$A$18:$A$29,0),MATCH(1,($U$2=GRID!$B$1:$U$1)*(КАЛЕНДАРЬ!I16=GRID!$B$3:$U$3),0)),
INDEX(GRID!$B$18:$U$29,MATCH(E$7,GRID!$A$18:$A$29,0),MATCH(1,($U$2=GRID!$B$1:$U$1)*(КАЛЕНДАРЬ!I16=GRID!$B$3:$U$3),0))*(1-GRID!$L$45))</f>
        <v>48700</v>
      </c>
      <c r="G54" s="8" cm="1">
        <f t="array" ref="G54">IF($I$2="Каникулы вместе",INDEX(GRID!$B$4:$U$15,MATCH(G$7,GRID!$A$4:$A$15,0),MATCH(1,($U$2=GRID!$B$1:$U$1)*(КАЛЕНДАРЬ!I16=GRID!$B$3:$U$3),0)),
INDEX(GRID!$B$4:$U$15,MATCH(G$7,GRID!$A$4:$A$15,0),MATCH(1,($U$2=GRID!$B$1:$U$1)*(КАЛЕНДАРЬ!I16=GRID!$B$3:$U$3),0))*(1-GRID!$L$45))</f>
        <v>50200</v>
      </c>
      <c r="H54" s="8" cm="1">
        <f t="array" ref="H54">IF($I$2="Каникулы вместе",INDEX(GRID!$B$18:$U$29,MATCH(G$7,GRID!$A$18:$A$29,0),MATCH(1,($U$2=GRID!$B$1:$U$1)*(КАЛЕНДАРЬ!I16=GRID!$B$3:$U$3),0)),
INDEX(GRID!$B$18:$U$29,MATCH(G$7,GRID!$A$18:$A$29,0),MATCH(1,($U$2=GRID!$B$1:$U$1)*(КАЛЕНДАРЬ!I16=GRID!$B$3:$U$3),0))*(1-GRID!$L$45))</f>
        <v>55200</v>
      </c>
      <c r="I54" s="8" cm="1">
        <f t="array" ref="I54">IF($I$2="Каникулы вместе",INDEX(GRID!$B$4:$U$15,MATCH(I$7,GRID!$A$4:$A$15,0),MATCH(1,($U$2=GRID!$B$1:$U$1)*(КАЛЕНДАРЬ!I16=GRID!$B$3:$U$3),0)),
INDEX(GRID!$B$4:$U$15,MATCH(I$7,GRID!$A$4:$A$15,0),MATCH(1,($U$2=GRID!$B$1:$U$1)*(КАЛЕНДАРЬ!I16=GRID!$B$3:$U$3),0))*(1-GRID!$L$45))</f>
        <v>56200</v>
      </c>
      <c r="J54" s="8" cm="1">
        <f t="array" ref="J54">IF($I$2="Каникулы вместе",INDEX(GRID!$B$18:$U$29,MATCH(I$7,GRID!$A$18:$A$29,0),MATCH(1,($U$2=GRID!$B$1:$U$1)*(КАЛЕНДАРЬ!I16=GRID!$B$3:$U$3),0)),
INDEX(GRID!$B$18:$U$29,MATCH(I$7,GRID!$A$18:$A$29,0),MATCH(1,($U$2=GRID!$B$1:$U$1)*(КАЛЕНДАРЬ!I16=GRID!$B$3:$U$3),0))*(1-GRID!$L$45))</f>
        <v>61200</v>
      </c>
      <c r="K54" s="8" cm="1">
        <f t="array" ref="K54">IF($I$2="Каникулы вместе",INDEX(GRID!$B$4:$U$15,MATCH(K$7,GRID!$A$4:$A$15,0),MATCH(1,($U$2=GRID!$B$1:$U$1)*(КАЛЕНДАРЬ!I16=GRID!$B$3:$U$3),0)),
INDEX(GRID!$B$4:$U$15,MATCH(K$7,GRID!$A$4:$A$15,0),MATCH(1,($U$2=GRID!$B$1:$U$1)*(КАЛЕНДАРЬ!I16=GRID!$B$3:$U$3),0))*(1-GRID!$L$45))</f>
        <v>62500</v>
      </c>
      <c r="L54" s="8" cm="1">
        <f t="array" ref="L54">IF($I$2="Каникулы вместе",INDEX(GRID!$B$18:$U$29,MATCH(K$7,GRID!$A$18:$A$29,0),MATCH(1,($U$2=GRID!$B$1:$U$1)*(КАЛЕНДАРЬ!I16=GRID!$B$3:$U$3),0)),
INDEX(GRID!$B$18:$U$29,MATCH(K$7,GRID!$A$18:$A$29,0),MATCH(1,($U$2=GRID!$B$1:$U$1)*(КАЛЕНДАРЬ!I16=GRID!$B$3:$U$3),0))*(1-GRID!$L$45))</f>
        <v>67500</v>
      </c>
      <c r="M54" s="8" cm="1">
        <f t="array" ref="M54">IF($I$2="Каникулы вместе",INDEX(GRID!$B$4:$U$15,MATCH(M$7,GRID!$A$4:$A$15,0),MATCH(1,($U$2=GRID!$B$1:$U$1)*(КАЛЕНДАРЬ!I16=GRID!$B$3:$U$3),0)),
INDEX(GRID!$B$4:$U$15,MATCH(M$7,GRID!$A$4:$A$15,0),MATCH(1,($U$2=GRID!$B$1:$U$1)*(КАЛЕНДАРЬ!I16=GRID!$B$3:$U$3),0))*(1-GRID!$L$45))</f>
        <v>84300</v>
      </c>
      <c r="N54" s="8" cm="1">
        <f t="array" ref="N54">IF($I$2="Каникулы вместе",INDEX(GRID!$B$18:$U$29,MATCH(M$7,GRID!$A$18:$A$29,0),MATCH(1,($U$2=GRID!$B$1:$U$1)*(КАЛЕНДАРЬ!I16=GRID!$B$3:$U$3),0)),
INDEX(GRID!$B$18:$U$29,MATCH(M$7,GRID!$A$18:$A$29,0),MATCH(1,($U$2=GRID!$B$1:$U$1)*(КАЛЕНДАРЬ!I16=GRID!$B$3:$U$3),0))*(1-GRID!$L$45))</f>
        <v>89300</v>
      </c>
      <c r="O54" s="8" cm="1">
        <f t="array" ref="O54">IF($I$2="Каникулы вместе",INDEX(GRID!$B$4:$U$15,MATCH(O$7,GRID!$A$4:$A$15,0),MATCH(1,($U$2=GRID!$B$1:$U$1)*(КАЛЕНДАРЬ!I16=GRID!$B$3:$U$3),0)),
INDEX(GRID!$B$4:$U$15,MATCH(O$7,GRID!$A$4:$A$15,0),MATCH(1,($U$2=GRID!$B$1:$U$1)*(КАЛЕНДАРЬ!I16=GRID!$B$3:$U$3),0))*(1-GRID!$L$45))</f>
        <v>121100</v>
      </c>
      <c r="P54" s="8" cm="1">
        <f t="array" ref="P54">IF($I$2="Каникулы вместе",INDEX(GRID!$B$4:$U$15,MATCH(P$7,GRID!$A$4:$A$15,0),MATCH(1,($U$2=GRID!$B$1:$U$1)*(КАЛЕНДАРЬ!I16=GRID!$B$3:$U$3),0)),
INDEX(GRID!$B$4:$U$15,MATCH(P$7,GRID!$A$4:$A$15,0),MATCH(1,($U$2=GRID!$B$1:$U$1)*(КАЛЕНДАРЬ!I16=GRID!$B$3:$U$3),0))*(1-GRID!$L$45))</f>
        <v>165200</v>
      </c>
      <c r="Q54" s="8" cm="1">
        <f t="array" ref="Q54">IF($I$2="Каникулы вместе",INDEX(GRID!$B$4:$U$15,MATCH(Q$7,GRID!$A$4:$A$15,0),MATCH(1,($U$2=GRID!$B$1:$U$1)*(КАЛЕНДАРЬ!I16=GRID!$B$3:$U$3),0)),
INDEX(GRID!$B$4:$U$15,MATCH(Q$7,GRID!$A$4:$A$15,0),MATCH(1,($U$2=GRID!$B$1:$U$1)*(КАЛЕНДАРЬ!I16=GRID!$B$3:$U$3),0))*(1-GRID!$L$45))</f>
        <v>193700</v>
      </c>
      <c r="R54" s="8" cm="1">
        <f t="array" ref="R54">IF($I$2="Каникулы вместе",INDEX(GRID!$B$18:$U$29,MATCH(R$7,GRID!$A$18:$A$29,0),MATCH(1,($U$2=GRID!$B$1:$U$1)*(КАЛЕНДАРЬ!I16=GRID!$B$3:$U$3),0)),
INDEX(GRID!$B$18:$U$29,MATCH(R$7,GRID!$A$18:$A$29,0),MATCH(1,($U$2=GRID!$B$1:$U$1)*(КАЛЕНДАРЬ!I16=GRID!$B$3:$U$3),0))*(1-GRID!$L$45))</f>
        <v>220700</v>
      </c>
      <c r="S54" s="8" cm="1">
        <f t="array" ref="S54">IF($I$2="Каникулы вместе",INDEX(GRID!$B$4:$U$15,MATCH(S$7,GRID!$A$4:$A$15,0),MATCH(1,($U$2=GRID!$B$1:$U$1)*(КАЛЕНДАРЬ!I16=GRID!$B$3:$U$3),0)),
INDEX(GRID!$B$4:$U$15,MATCH(S$7,GRID!$A$4:$A$15,0),MATCH(1,($U$2=GRID!$B$1:$U$1)*(КАЛЕНДАРЬ!I16=GRID!$B$3:$U$3),0))*(1-GRID!$L$45))</f>
        <v>561500</v>
      </c>
      <c r="T54" s="8" cm="1">
        <f t="array" ref="T54">IF($I$2="Каникулы вместе",INDEX(GRID!$B$4:$U$15,MATCH(T$7,GRID!$A$4:$A$15,0),MATCH(1,($U$2=GRID!$B$1:$U$1)*(КАЛЕНДАРЬ!I16=GRID!$B$3:$U$3),0)),
INDEX(GRID!$B$4:$U$15,MATCH(T$7,GRID!$A$4:$A$15,0),MATCH(1,($U$2=GRID!$B$1:$U$1)*(КАЛЕНДАРЬ!I16=GRID!$B$3:$U$3),0))*(1-GRID!$L$45))</f>
        <v>688100</v>
      </c>
    </row>
    <row r="55" spans="1:20" hidden="1">
      <c r="A55" s="148" t="s">
        <v>16</v>
      </c>
      <c r="B55" s="149">
        <v>14</v>
      </c>
      <c r="C55" s="8" cm="1">
        <f t="array" ref="C55">IF($I$2="Каникулы вместе",INDEX(GRID!$B$4:$U$15,MATCH(C$7,GRID!$A$4:$A$15,0),MATCH(1,($U$2=GRID!$B$1:$U$1)*(КАЛЕНДАРЬ!I17=GRID!$B$3:$U$3),0)),
INDEX(GRID!$B$4:$U$15,MATCH(C$7,GRID!$A$4:$A$15,0),MATCH(1,($U$2=GRID!$B$1:$U$1)*(КАЛЕНДАРЬ!I17=GRID!$B$3:$U$3),0))*(1-GRID!$L$45))</f>
        <v>36500</v>
      </c>
      <c r="D55" s="8" cm="1">
        <f t="array" ref="D55">IF($I$2="Каникулы вместе",INDEX(GRID!$B$18:$U$29,MATCH(C$7,GRID!$A$18:$A$29,0),MATCH(1,($U$2=GRID!$B$1:$U$1)*(КАЛЕНДАРЬ!I17=GRID!$B$3:$U$3),0)),
INDEX(GRID!$B$18:$U$29,MATCH(C$7,GRID!$A$18:$A$29,0),MATCH(1,($U$2=GRID!$B$1:$U$1)*(КАЛЕНДАРЬ!I17=GRID!$B$3:$U$3),0))*(1-GRID!$L$45))</f>
        <v>41500</v>
      </c>
      <c r="E55" s="8" cm="1">
        <f t="array" ref="E55">IF($I$2="Каникулы вместе",INDEX(GRID!$B$4:$U$15,MATCH(E$7,GRID!$A$4:$A$15,0),MATCH(1,($U$2=GRID!$B$1:$U$1)*(КАЛЕНДАРЬ!I17=GRID!$B$3:$U$3),0)),
INDEX(GRID!$B$4:$U$15,MATCH(E$7,GRID!$A$4:$A$15,0),MATCH(1,($U$2=GRID!$B$1:$U$1)*(КАЛЕНДАРЬ!I17=GRID!$B$3:$U$3),0))*(1-GRID!$L$45))</f>
        <v>43700</v>
      </c>
      <c r="F55" s="8" cm="1">
        <f t="array" ref="F55">IF($I$2="Каникулы вместе",INDEX(GRID!$B$18:$U$29,MATCH(E$7,GRID!$A$18:$A$29,0),MATCH(1,($U$2=GRID!$B$1:$U$1)*(КАЛЕНДАРЬ!I17=GRID!$B$3:$U$3),0)),
INDEX(GRID!$B$18:$U$29,MATCH(E$7,GRID!$A$18:$A$29,0),MATCH(1,($U$2=GRID!$B$1:$U$1)*(КАЛЕНДАРЬ!I17=GRID!$B$3:$U$3),0))*(1-GRID!$L$45))</f>
        <v>48700</v>
      </c>
      <c r="G55" s="8" cm="1">
        <f t="array" ref="G55">IF($I$2="Каникулы вместе",INDEX(GRID!$B$4:$U$15,MATCH(G$7,GRID!$A$4:$A$15,0),MATCH(1,($U$2=GRID!$B$1:$U$1)*(КАЛЕНДАРЬ!I17=GRID!$B$3:$U$3),0)),
INDEX(GRID!$B$4:$U$15,MATCH(G$7,GRID!$A$4:$A$15,0),MATCH(1,($U$2=GRID!$B$1:$U$1)*(КАЛЕНДАРЬ!I17=GRID!$B$3:$U$3),0))*(1-GRID!$L$45))</f>
        <v>50200</v>
      </c>
      <c r="H55" s="8" cm="1">
        <f t="array" ref="H55">IF($I$2="Каникулы вместе",INDEX(GRID!$B$18:$U$29,MATCH(G$7,GRID!$A$18:$A$29,0),MATCH(1,($U$2=GRID!$B$1:$U$1)*(КАЛЕНДАРЬ!I17=GRID!$B$3:$U$3),0)),
INDEX(GRID!$B$18:$U$29,MATCH(G$7,GRID!$A$18:$A$29,0),MATCH(1,($U$2=GRID!$B$1:$U$1)*(КАЛЕНДАРЬ!I17=GRID!$B$3:$U$3),0))*(1-GRID!$L$45))</f>
        <v>55200</v>
      </c>
      <c r="I55" s="8" cm="1">
        <f t="array" ref="I55">IF($I$2="Каникулы вместе",INDEX(GRID!$B$4:$U$15,MATCH(I$7,GRID!$A$4:$A$15,0),MATCH(1,($U$2=GRID!$B$1:$U$1)*(КАЛЕНДАРЬ!I17=GRID!$B$3:$U$3),0)),
INDEX(GRID!$B$4:$U$15,MATCH(I$7,GRID!$A$4:$A$15,0),MATCH(1,($U$2=GRID!$B$1:$U$1)*(КАЛЕНДАРЬ!I17=GRID!$B$3:$U$3),0))*(1-GRID!$L$45))</f>
        <v>56200</v>
      </c>
      <c r="J55" s="8" cm="1">
        <f t="array" ref="J55">IF($I$2="Каникулы вместе",INDEX(GRID!$B$18:$U$29,MATCH(I$7,GRID!$A$18:$A$29,0),MATCH(1,($U$2=GRID!$B$1:$U$1)*(КАЛЕНДАРЬ!I17=GRID!$B$3:$U$3),0)),
INDEX(GRID!$B$18:$U$29,MATCH(I$7,GRID!$A$18:$A$29,0),MATCH(1,($U$2=GRID!$B$1:$U$1)*(КАЛЕНДАРЬ!I17=GRID!$B$3:$U$3),0))*(1-GRID!$L$45))</f>
        <v>61200</v>
      </c>
      <c r="K55" s="8" cm="1">
        <f t="array" ref="K55">IF($I$2="Каникулы вместе",INDEX(GRID!$B$4:$U$15,MATCH(K$7,GRID!$A$4:$A$15,0),MATCH(1,($U$2=GRID!$B$1:$U$1)*(КАЛЕНДАРЬ!I17=GRID!$B$3:$U$3),0)),
INDEX(GRID!$B$4:$U$15,MATCH(K$7,GRID!$A$4:$A$15,0),MATCH(1,($U$2=GRID!$B$1:$U$1)*(КАЛЕНДАРЬ!I17=GRID!$B$3:$U$3),0))*(1-GRID!$L$45))</f>
        <v>62500</v>
      </c>
      <c r="L55" s="8" cm="1">
        <f t="array" ref="L55">IF($I$2="Каникулы вместе",INDEX(GRID!$B$18:$U$29,MATCH(K$7,GRID!$A$18:$A$29,0),MATCH(1,($U$2=GRID!$B$1:$U$1)*(КАЛЕНДАРЬ!I17=GRID!$B$3:$U$3),0)),
INDEX(GRID!$B$18:$U$29,MATCH(K$7,GRID!$A$18:$A$29,0),MATCH(1,($U$2=GRID!$B$1:$U$1)*(КАЛЕНДАРЬ!I17=GRID!$B$3:$U$3),0))*(1-GRID!$L$45))</f>
        <v>67500</v>
      </c>
      <c r="M55" s="8" cm="1">
        <f t="array" ref="M55">IF($I$2="Каникулы вместе",INDEX(GRID!$B$4:$U$15,MATCH(M$7,GRID!$A$4:$A$15,0),MATCH(1,($U$2=GRID!$B$1:$U$1)*(КАЛЕНДАРЬ!I17=GRID!$B$3:$U$3),0)),
INDEX(GRID!$B$4:$U$15,MATCH(M$7,GRID!$A$4:$A$15,0),MATCH(1,($U$2=GRID!$B$1:$U$1)*(КАЛЕНДАРЬ!I17=GRID!$B$3:$U$3),0))*(1-GRID!$L$45))</f>
        <v>84300</v>
      </c>
      <c r="N55" s="8" cm="1">
        <f t="array" ref="N55">IF($I$2="Каникулы вместе",INDEX(GRID!$B$18:$U$29,MATCH(M$7,GRID!$A$18:$A$29,0),MATCH(1,($U$2=GRID!$B$1:$U$1)*(КАЛЕНДАРЬ!I17=GRID!$B$3:$U$3),0)),
INDEX(GRID!$B$18:$U$29,MATCH(M$7,GRID!$A$18:$A$29,0),MATCH(1,($U$2=GRID!$B$1:$U$1)*(КАЛЕНДАРЬ!I17=GRID!$B$3:$U$3),0))*(1-GRID!$L$45))</f>
        <v>89300</v>
      </c>
      <c r="O55" s="8" cm="1">
        <f t="array" ref="O55">IF($I$2="Каникулы вместе",INDEX(GRID!$B$4:$U$15,MATCH(O$7,GRID!$A$4:$A$15,0),MATCH(1,($U$2=GRID!$B$1:$U$1)*(КАЛЕНДАРЬ!I17=GRID!$B$3:$U$3),0)),
INDEX(GRID!$B$4:$U$15,MATCH(O$7,GRID!$A$4:$A$15,0),MATCH(1,($U$2=GRID!$B$1:$U$1)*(КАЛЕНДАРЬ!I17=GRID!$B$3:$U$3),0))*(1-GRID!$L$45))</f>
        <v>121100</v>
      </c>
      <c r="P55" s="8" cm="1">
        <f t="array" ref="P55">IF($I$2="Каникулы вместе",INDEX(GRID!$B$4:$U$15,MATCH(P$7,GRID!$A$4:$A$15,0),MATCH(1,($U$2=GRID!$B$1:$U$1)*(КАЛЕНДАРЬ!I17=GRID!$B$3:$U$3),0)),
INDEX(GRID!$B$4:$U$15,MATCH(P$7,GRID!$A$4:$A$15,0),MATCH(1,($U$2=GRID!$B$1:$U$1)*(КАЛЕНДАРЬ!I17=GRID!$B$3:$U$3),0))*(1-GRID!$L$45))</f>
        <v>165200</v>
      </c>
      <c r="Q55" s="8" cm="1">
        <f t="array" ref="Q55">IF($I$2="Каникулы вместе",INDEX(GRID!$B$4:$U$15,MATCH(Q$7,GRID!$A$4:$A$15,0),MATCH(1,($U$2=GRID!$B$1:$U$1)*(КАЛЕНДАРЬ!I17=GRID!$B$3:$U$3),0)),
INDEX(GRID!$B$4:$U$15,MATCH(Q$7,GRID!$A$4:$A$15,0),MATCH(1,($U$2=GRID!$B$1:$U$1)*(КАЛЕНДАРЬ!I17=GRID!$B$3:$U$3),0))*(1-GRID!$L$45))</f>
        <v>193700</v>
      </c>
      <c r="R55" s="8" cm="1">
        <f t="array" ref="R55">IF($I$2="Каникулы вместе",INDEX(GRID!$B$18:$U$29,MATCH(R$7,GRID!$A$18:$A$29,0),MATCH(1,($U$2=GRID!$B$1:$U$1)*(КАЛЕНДАРЬ!I17=GRID!$B$3:$U$3),0)),
INDEX(GRID!$B$18:$U$29,MATCH(R$7,GRID!$A$18:$A$29,0),MATCH(1,($U$2=GRID!$B$1:$U$1)*(КАЛЕНДАРЬ!I17=GRID!$B$3:$U$3),0))*(1-GRID!$L$45))</f>
        <v>220700</v>
      </c>
      <c r="S55" s="8" cm="1">
        <f t="array" ref="S55">IF($I$2="Каникулы вместе",INDEX(GRID!$B$4:$U$15,MATCH(S$7,GRID!$A$4:$A$15,0),MATCH(1,($U$2=GRID!$B$1:$U$1)*(КАЛЕНДАРЬ!I17=GRID!$B$3:$U$3),0)),
INDEX(GRID!$B$4:$U$15,MATCH(S$7,GRID!$A$4:$A$15,0),MATCH(1,($U$2=GRID!$B$1:$U$1)*(КАЛЕНДАРЬ!I17=GRID!$B$3:$U$3),0))*(1-GRID!$L$45))</f>
        <v>561500</v>
      </c>
      <c r="T55" s="8" cm="1">
        <f t="array" ref="T55">IF($I$2="Каникулы вместе",INDEX(GRID!$B$4:$U$15,MATCH(T$7,GRID!$A$4:$A$15,0),MATCH(1,($U$2=GRID!$B$1:$U$1)*(КАЛЕНДАРЬ!I17=GRID!$B$3:$U$3),0)),
INDEX(GRID!$B$4:$U$15,MATCH(T$7,GRID!$A$4:$A$15,0),MATCH(1,($U$2=GRID!$B$1:$U$1)*(КАЛЕНДАРЬ!I17=GRID!$B$3:$U$3),0))*(1-GRID!$L$45))</f>
        <v>688100</v>
      </c>
    </row>
    <row r="56" spans="1:20" hidden="1">
      <c r="A56" s="148" t="s">
        <v>17</v>
      </c>
      <c r="B56" s="149">
        <v>15</v>
      </c>
      <c r="C56" s="8" cm="1">
        <f t="array" ref="C56">IF($I$2="Каникулы вместе",INDEX(GRID!$B$4:$U$15,MATCH(C$7,GRID!$A$4:$A$15,0),MATCH(1,($U$2=GRID!$B$1:$U$1)*(КАЛЕНДАРЬ!I18=GRID!$B$3:$U$3),0)),
INDEX(GRID!$B$4:$U$15,MATCH(C$7,GRID!$A$4:$A$15,0),MATCH(1,($U$2=GRID!$B$1:$U$1)*(КАЛЕНДАРЬ!I18=GRID!$B$3:$U$3),0))*(1-GRID!$L$45))</f>
        <v>36500</v>
      </c>
      <c r="D56" s="8" cm="1">
        <f t="array" ref="D56">IF($I$2="Каникулы вместе",INDEX(GRID!$B$18:$U$29,MATCH(C$7,GRID!$A$18:$A$29,0),MATCH(1,($U$2=GRID!$B$1:$U$1)*(КАЛЕНДАРЬ!I18=GRID!$B$3:$U$3),0)),
INDEX(GRID!$B$18:$U$29,MATCH(C$7,GRID!$A$18:$A$29,0),MATCH(1,($U$2=GRID!$B$1:$U$1)*(КАЛЕНДАРЬ!I18=GRID!$B$3:$U$3),0))*(1-GRID!$L$45))</f>
        <v>41500</v>
      </c>
      <c r="E56" s="8" cm="1">
        <f t="array" ref="E56">IF($I$2="Каникулы вместе",INDEX(GRID!$B$4:$U$15,MATCH(E$7,GRID!$A$4:$A$15,0),MATCH(1,($U$2=GRID!$B$1:$U$1)*(КАЛЕНДАРЬ!I18=GRID!$B$3:$U$3),0)),
INDEX(GRID!$B$4:$U$15,MATCH(E$7,GRID!$A$4:$A$15,0),MATCH(1,($U$2=GRID!$B$1:$U$1)*(КАЛЕНДАРЬ!I18=GRID!$B$3:$U$3),0))*(1-GRID!$L$45))</f>
        <v>43700</v>
      </c>
      <c r="F56" s="8" cm="1">
        <f t="array" ref="F56">IF($I$2="Каникулы вместе",INDEX(GRID!$B$18:$U$29,MATCH(E$7,GRID!$A$18:$A$29,0),MATCH(1,($U$2=GRID!$B$1:$U$1)*(КАЛЕНДАРЬ!I18=GRID!$B$3:$U$3),0)),
INDEX(GRID!$B$18:$U$29,MATCH(E$7,GRID!$A$18:$A$29,0),MATCH(1,($U$2=GRID!$B$1:$U$1)*(КАЛЕНДАРЬ!I18=GRID!$B$3:$U$3),0))*(1-GRID!$L$45))</f>
        <v>48700</v>
      </c>
      <c r="G56" s="8" cm="1">
        <f t="array" ref="G56">IF($I$2="Каникулы вместе",INDEX(GRID!$B$4:$U$15,MATCH(G$7,GRID!$A$4:$A$15,0),MATCH(1,($U$2=GRID!$B$1:$U$1)*(КАЛЕНДАРЬ!I18=GRID!$B$3:$U$3),0)),
INDEX(GRID!$B$4:$U$15,MATCH(G$7,GRID!$A$4:$A$15,0),MATCH(1,($U$2=GRID!$B$1:$U$1)*(КАЛЕНДАРЬ!I18=GRID!$B$3:$U$3),0))*(1-GRID!$L$45))</f>
        <v>50200</v>
      </c>
      <c r="H56" s="8" cm="1">
        <f t="array" ref="H56">IF($I$2="Каникулы вместе",INDEX(GRID!$B$18:$U$29,MATCH(G$7,GRID!$A$18:$A$29,0),MATCH(1,($U$2=GRID!$B$1:$U$1)*(КАЛЕНДАРЬ!I18=GRID!$B$3:$U$3),0)),
INDEX(GRID!$B$18:$U$29,MATCH(G$7,GRID!$A$18:$A$29,0),MATCH(1,($U$2=GRID!$B$1:$U$1)*(КАЛЕНДАРЬ!I18=GRID!$B$3:$U$3),0))*(1-GRID!$L$45))</f>
        <v>55200</v>
      </c>
      <c r="I56" s="8" cm="1">
        <f t="array" ref="I56">IF($I$2="Каникулы вместе",INDEX(GRID!$B$4:$U$15,MATCH(I$7,GRID!$A$4:$A$15,0),MATCH(1,($U$2=GRID!$B$1:$U$1)*(КАЛЕНДАРЬ!I18=GRID!$B$3:$U$3),0)),
INDEX(GRID!$B$4:$U$15,MATCH(I$7,GRID!$A$4:$A$15,0),MATCH(1,($U$2=GRID!$B$1:$U$1)*(КАЛЕНДАРЬ!I18=GRID!$B$3:$U$3),0))*(1-GRID!$L$45))</f>
        <v>56200</v>
      </c>
      <c r="J56" s="8" cm="1">
        <f t="array" ref="J56">IF($I$2="Каникулы вместе",INDEX(GRID!$B$18:$U$29,MATCH(I$7,GRID!$A$18:$A$29,0),MATCH(1,($U$2=GRID!$B$1:$U$1)*(КАЛЕНДАРЬ!I18=GRID!$B$3:$U$3),0)),
INDEX(GRID!$B$18:$U$29,MATCH(I$7,GRID!$A$18:$A$29,0),MATCH(1,($U$2=GRID!$B$1:$U$1)*(КАЛЕНДАРЬ!I18=GRID!$B$3:$U$3),0))*(1-GRID!$L$45))</f>
        <v>61200</v>
      </c>
      <c r="K56" s="8" cm="1">
        <f t="array" ref="K56">IF($I$2="Каникулы вместе",INDEX(GRID!$B$4:$U$15,MATCH(K$7,GRID!$A$4:$A$15,0),MATCH(1,($U$2=GRID!$B$1:$U$1)*(КАЛЕНДАРЬ!I18=GRID!$B$3:$U$3),0)),
INDEX(GRID!$B$4:$U$15,MATCH(K$7,GRID!$A$4:$A$15,0),MATCH(1,($U$2=GRID!$B$1:$U$1)*(КАЛЕНДАРЬ!I18=GRID!$B$3:$U$3),0))*(1-GRID!$L$45))</f>
        <v>62500</v>
      </c>
      <c r="L56" s="8" cm="1">
        <f t="array" ref="L56">IF($I$2="Каникулы вместе",INDEX(GRID!$B$18:$U$29,MATCH(K$7,GRID!$A$18:$A$29,0),MATCH(1,($U$2=GRID!$B$1:$U$1)*(КАЛЕНДАРЬ!I18=GRID!$B$3:$U$3),0)),
INDEX(GRID!$B$18:$U$29,MATCH(K$7,GRID!$A$18:$A$29,0),MATCH(1,($U$2=GRID!$B$1:$U$1)*(КАЛЕНДАРЬ!I18=GRID!$B$3:$U$3),0))*(1-GRID!$L$45))</f>
        <v>67500</v>
      </c>
      <c r="M56" s="8" cm="1">
        <f t="array" ref="M56">IF($I$2="Каникулы вместе",INDEX(GRID!$B$4:$U$15,MATCH(M$7,GRID!$A$4:$A$15,0),MATCH(1,($U$2=GRID!$B$1:$U$1)*(КАЛЕНДАРЬ!I18=GRID!$B$3:$U$3),0)),
INDEX(GRID!$B$4:$U$15,MATCH(M$7,GRID!$A$4:$A$15,0),MATCH(1,($U$2=GRID!$B$1:$U$1)*(КАЛЕНДАРЬ!I18=GRID!$B$3:$U$3),0))*(1-GRID!$L$45))</f>
        <v>84300</v>
      </c>
      <c r="N56" s="8" cm="1">
        <f t="array" ref="N56">IF($I$2="Каникулы вместе",INDEX(GRID!$B$18:$U$29,MATCH(M$7,GRID!$A$18:$A$29,0),MATCH(1,($U$2=GRID!$B$1:$U$1)*(КАЛЕНДАРЬ!I18=GRID!$B$3:$U$3),0)),
INDEX(GRID!$B$18:$U$29,MATCH(M$7,GRID!$A$18:$A$29,0),MATCH(1,($U$2=GRID!$B$1:$U$1)*(КАЛЕНДАРЬ!I18=GRID!$B$3:$U$3),0))*(1-GRID!$L$45))</f>
        <v>89300</v>
      </c>
      <c r="O56" s="8" cm="1">
        <f t="array" ref="O56">IF($I$2="Каникулы вместе",INDEX(GRID!$B$4:$U$15,MATCH(O$7,GRID!$A$4:$A$15,0),MATCH(1,($U$2=GRID!$B$1:$U$1)*(КАЛЕНДАРЬ!I18=GRID!$B$3:$U$3),0)),
INDEX(GRID!$B$4:$U$15,MATCH(O$7,GRID!$A$4:$A$15,0),MATCH(1,($U$2=GRID!$B$1:$U$1)*(КАЛЕНДАРЬ!I18=GRID!$B$3:$U$3),0))*(1-GRID!$L$45))</f>
        <v>121100</v>
      </c>
      <c r="P56" s="8" cm="1">
        <f t="array" ref="P56">IF($I$2="Каникулы вместе",INDEX(GRID!$B$4:$U$15,MATCH(P$7,GRID!$A$4:$A$15,0),MATCH(1,($U$2=GRID!$B$1:$U$1)*(КАЛЕНДАРЬ!I18=GRID!$B$3:$U$3),0)),
INDEX(GRID!$B$4:$U$15,MATCH(P$7,GRID!$A$4:$A$15,0),MATCH(1,($U$2=GRID!$B$1:$U$1)*(КАЛЕНДАРЬ!I18=GRID!$B$3:$U$3),0))*(1-GRID!$L$45))</f>
        <v>165200</v>
      </c>
      <c r="Q56" s="8" cm="1">
        <f t="array" ref="Q56">IF($I$2="Каникулы вместе",INDEX(GRID!$B$4:$U$15,MATCH(Q$7,GRID!$A$4:$A$15,0),MATCH(1,($U$2=GRID!$B$1:$U$1)*(КАЛЕНДАРЬ!I18=GRID!$B$3:$U$3),0)),
INDEX(GRID!$B$4:$U$15,MATCH(Q$7,GRID!$A$4:$A$15,0),MATCH(1,($U$2=GRID!$B$1:$U$1)*(КАЛЕНДАРЬ!I18=GRID!$B$3:$U$3),0))*(1-GRID!$L$45))</f>
        <v>193700</v>
      </c>
      <c r="R56" s="8" cm="1">
        <f t="array" ref="R56">IF($I$2="Каникулы вместе",INDEX(GRID!$B$18:$U$29,MATCH(R$7,GRID!$A$18:$A$29,0),MATCH(1,($U$2=GRID!$B$1:$U$1)*(КАЛЕНДАРЬ!I18=GRID!$B$3:$U$3),0)),
INDEX(GRID!$B$18:$U$29,MATCH(R$7,GRID!$A$18:$A$29,0),MATCH(1,($U$2=GRID!$B$1:$U$1)*(КАЛЕНДАРЬ!I18=GRID!$B$3:$U$3),0))*(1-GRID!$L$45))</f>
        <v>220700</v>
      </c>
      <c r="S56" s="8" cm="1">
        <f t="array" ref="S56">IF($I$2="Каникулы вместе",INDEX(GRID!$B$4:$U$15,MATCH(S$7,GRID!$A$4:$A$15,0),MATCH(1,($U$2=GRID!$B$1:$U$1)*(КАЛЕНДАРЬ!I18=GRID!$B$3:$U$3),0)),
INDEX(GRID!$B$4:$U$15,MATCH(S$7,GRID!$A$4:$A$15,0),MATCH(1,($U$2=GRID!$B$1:$U$1)*(КАЛЕНДАРЬ!I18=GRID!$B$3:$U$3),0))*(1-GRID!$L$45))</f>
        <v>561500</v>
      </c>
      <c r="T56" s="8" cm="1">
        <f t="array" ref="T56">IF($I$2="Каникулы вместе",INDEX(GRID!$B$4:$U$15,MATCH(T$7,GRID!$A$4:$A$15,0),MATCH(1,($U$2=GRID!$B$1:$U$1)*(КАЛЕНДАРЬ!I18=GRID!$B$3:$U$3),0)),
INDEX(GRID!$B$4:$U$15,MATCH(T$7,GRID!$A$4:$A$15,0),MATCH(1,($U$2=GRID!$B$1:$U$1)*(КАЛЕНДАРЬ!I18=GRID!$B$3:$U$3),0))*(1-GRID!$L$45))</f>
        <v>688100</v>
      </c>
    </row>
    <row r="57" spans="1:20" hidden="1">
      <c r="A57" s="148" t="s">
        <v>11</v>
      </c>
      <c r="B57" s="149">
        <v>16</v>
      </c>
      <c r="C57" s="8" cm="1">
        <f t="array" ref="C57">IF($I$2="Каникулы вместе",INDEX(GRID!$B$4:$U$15,MATCH(C$7,GRID!$A$4:$A$15,0),MATCH(1,($U$2=GRID!$B$1:$U$1)*(КАЛЕНДАРЬ!I19=GRID!$B$3:$U$3),0)),
INDEX(GRID!$B$4:$U$15,MATCH(C$7,GRID!$A$4:$A$15,0),MATCH(1,($U$2=GRID!$B$1:$U$1)*(КАЛЕНДАРЬ!I19=GRID!$B$3:$U$3),0))*(1-GRID!$L$45))</f>
        <v>33200</v>
      </c>
      <c r="D57" s="8" cm="1">
        <f t="array" ref="D57">IF($I$2="Каникулы вместе",INDEX(GRID!$B$18:$U$29,MATCH(C$7,GRID!$A$18:$A$29,0),MATCH(1,($U$2=GRID!$B$1:$U$1)*(КАЛЕНДАРЬ!I19=GRID!$B$3:$U$3),0)),
INDEX(GRID!$B$18:$U$29,MATCH(C$7,GRID!$A$18:$A$29,0),MATCH(1,($U$2=GRID!$B$1:$U$1)*(КАЛЕНДАРЬ!I19=GRID!$B$3:$U$3),0))*(1-GRID!$L$45))</f>
        <v>38200</v>
      </c>
      <c r="E57" s="8" cm="1">
        <f t="array" ref="E57">IF($I$2="Каникулы вместе",INDEX(GRID!$B$4:$U$15,MATCH(E$7,GRID!$A$4:$A$15,0),MATCH(1,($U$2=GRID!$B$1:$U$1)*(КАЛЕНДАРЬ!I19=GRID!$B$3:$U$3),0)),
INDEX(GRID!$B$4:$U$15,MATCH(E$7,GRID!$A$4:$A$15,0),MATCH(1,($U$2=GRID!$B$1:$U$1)*(КАЛЕНДАРЬ!I19=GRID!$B$3:$U$3),0))*(1-GRID!$L$45))</f>
        <v>39900</v>
      </c>
      <c r="F57" s="8" cm="1">
        <f t="array" ref="F57">IF($I$2="Каникулы вместе",INDEX(GRID!$B$18:$U$29,MATCH(E$7,GRID!$A$18:$A$29,0),MATCH(1,($U$2=GRID!$B$1:$U$1)*(КАЛЕНДАРЬ!I19=GRID!$B$3:$U$3),0)),
INDEX(GRID!$B$18:$U$29,MATCH(E$7,GRID!$A$18:$A$29,0),MATCH(1,($U$2=GRID!$B$1:$U$1)*(КАЛЕНДАРЬ!I19=GRID!$B$3:$U$3),0))*(1-GRID!$L$45))</f>
        <v>44900</v>
      </c>
      <c r="G57" s="8" cm="1">
        <f t="array" ref="G57">IF($I$2="Каникулы вместе",INDEX(GRID!$B$4:$U$15,MATCH(G$7,GRID!$A$4:$A$15,0),MATCH(1,($U$2=GRID!$B$1:$U$1)*(КАЛЕНДАРЬ!I19=GRID!$B$3:$U$3),0)),
INDEX(GRID!$B$4:$U$15,MATCH(G$7,GRID!$A$4:$A$15,0),MATCH(1,($U$2=GRID!$B$1:$U$1)*(КАЛЕНДАРЬ!I19=GRID!$B$3:$U$3),0))*(1-GRID!$L$45))</f>
        <v>46200</v>
      </c>
      <c r="H57" s="8" cm="1">
        <f t="array" ref="H57">IF($I$2="Каникулы вместе",INDEX(GRID!$B$18:$U$29,MATCH(G$7,GRID!$A$18:$A$29,0),MATCH(1,($U$2=GRID!$B$1:$U$1)*(КАЛЕНДАРЬ!I19=GRID!$B$3:$U$3),0)),
INDEX(GRID!$B$18:$U$29,MATCH(G$7,GRID!$A$18:$A$29,0),MATCH(1,($U$2=GRID!$B$1:$U$1)*(КАЛЕНДАРЬ!I19=GRID!$B$3:$U$3),0))*(1-GRID!$L$45))</f>
        <v>51200</v>
      </c>
      <c r="I57" s="8" cm="1">
        <f t="array" ref="I57">IF($I$2="Каникулы вместе",INDEX(GRID!$B$4:$U$15,MATCH(I$7,GRID!$A$4:$A$15,0),MATCH(1,($U$2=GRID!$B$1:$U$1)*(КАЛЕНДАРЬ!I19=GRID!$B$3:$U$3),0)),
INDEX(GRID!$B$4:$U$15,MATCH(I$7,GRID!$A$4:$A$15,0),MATCH(1,($U$2=GRID!$B$1:$U$1)*(КАЛЕНДАРЬ!I19=GRID!$B$3:$U$3),0))*(1-GRID!$L$45))</f>
        <v>51700</v>
      </c>
      <c r="J57" s="8" cm="1">
        <f t="array" ref="J57">IF($I$2="Каникулы вместе",INDEX(GRID!$B$18:$U$29,MATCH(I$7,GRID!$A$18:$A$29,0),MATCH(1,($U$2=GRID!$B$1:$U$1)*(КАЛЕНДАРЬ!I19=GRID!$B$3:$U$3),0)),
INDEX(GRID!$B$18:$U$29,MATCH(I$7,GRID!$A$18:$A$29,0),MATCH(1,($U$2=GRID!$B$1:$U$1)*(КАЛЕНДАРЬ!I19=GRID!$B$3:$U$3),0))*(1-GRID!$L$45))</f>
        <v>56700</v>
      </c>
      <c r="K57" s="8" cm="1">
        <f t="array" ref="K57">IF($I$2="Каникулы вместе",INDEX(GRID!$B$4:$U$15,MATCH(K$7,GRID!$A$4:$A$15,0),MATCH(1,($U$2=GRID!$B$1:$U$1)*(КАЛЕНДАРЬ!I19=GRID!$B$3:$U$3),0)),
INDEX(GRID!$B$4:$U$15,MATCH(K$7,GRID!$A$4:$A$15,0),MATCH(1,($U$2=GRID!$B$1:$U$1)*(КАЛЕНДАРЬ!I19=GRID!$B$3:$U$3),0))*(1-GRID!$L$45))</f>
        <v>57800</v>
      </c>
      <c r="L57" s="8" cm="1">
        <f t="array" ref="L57">IF($I$2="Каникулы вместе",INDEX(GRID!$B$18:$U$29,MATCH(K$7,GRID!$A$18:$A$29,0),MATCH(1,($U$2=GRID!$B$1:$U$1)*(КАЛЕНДАРЬ!I19=GRID!$B$3:$U$3),0)),
INDEX(GRID!$B$18:$U$29,MATCH(K$7,GRID!$A$18:$A$29,0),MATCH(1,($U$2=GRID!$B$1:$U$1)*(КАЛЕНДАРЬ!I19=GRID!$B$3:$U$3),0))*(1-GRID!$L$45))</f>
        <v>62800</v>
      </c>
      <c r="M57" s="8" cm="1">
        <f t="array" ref="M57">IF($I$2="Каникулы вместе",INDEX(GRID!$B$4:$U$15,MATCH(M$7,GRID!$A$4:$A$15,0),MATCH(1,($U$2=GRID!$B$1:$U$1)*(КАЛЕНДАРЬ!I19=GRID!$B$3:$U$3),0)),
INDEX(GRID!$B$4:$U$15,MATCH(M$7,GRID!$A$4:$A$15,0),MATCH(1,($U$2=GRID!$B$1:$U$1)*(КАЛЕНДАРЬ!I19=GRID!$B$3:$U$3),0))*(1-GRID!$L$45))</f>
        <v>79000</v>
      </c>
      <c r="N57" s="8" cm="1">
        <f t="array" ref="N57">IF($I$2="Каникулы вместе",INDEX(GRID!$B$18:$U$29,MATCH(M$7,GRID!$A$18:$A$29,0),MATCH(1,($U$2=GRID!$B$1:$U$1)*(КАЛЕНДАРЬ!I19=GRID!$B$3:$U$3),0)),
INDEX(GRID!$B$18:$U$29,MATCH(M$7,GRID!$A$18:$A$29,0),MATCH(1,($U$2=GRID!$B$1:$U$1)*(КАЛЕНДАРЬ!I19=GRID!$B$3:$U$3),0))*(1-GRID!$L$45))</f>
        <v>84000</v>
      </c>
      <c r="O57" s="8" cm="1">
        <f t="array" ref="O57">IF($I$2="Каникулы вместе",INDEX(GRID!$B$4:$U$15,MATCH(O$7,GRID!$A$4:$A$15,0),MATCH(1,($U$2=GRID!$B$1:$U$1)*(КАЛЕНДАРЬ!I19=GRID!$B$3:$U$3),0)),
INDEX(GRID!$B$4:$U$15,MATCH(O$7,GRID!$A$4:$A$15,0),MATCH(1,($U$2=GRID!$B$1:$U$1)*(КАЛЕНДАРЬ!I19=GRID!$B$3:$U$3),0))*(1-GRID!$L$45))</f>
        <v>114800</v>
      </c>
      <c r="P57" s="8" cm="1">
        <f t="array" ref="P57">IF($I$2="Каникулы вместе",INDEX(GRID!$B$4:$U$15,MATCH(P$7,GRID!$A$4:$A$15,0),MATCH(1,($U$2=GRID!$B$1:$U$1)*(КАЛЕНДАРЬ!I19=GRID!$B$3:$U$3),0)),
INDEX(GRID!$B$4:$U$15,MATCH(P$7,GRID!$A$4:$A$15,0),MATCH(1,($U$2=GRID!$B$1:$U$1)*(КАЛЕНДАРЬ!I19=GRID!$B$3:$U$3),0))*(1-GRID!$L$45))</f>
        <v>158000</v>
      </c>
      <c r="Q57" s="8" cm="1">
        <f t="array" ref="Q57">IF($I$2="Каникулы вместе",INDEX(GRID!$B$4:$U$15,MATCH(Q$7,GRID!$A$4:$A$15,0),MATCH(1,($U$2=GRID!$B$1:$U$1)*(КАЛЕНДАРЬ!I19=GRID!$B$3:$U$3),0)),
INDEX(GRID!$B$4:$U$15,MATCH(Q$7,GRID!$A$4:$A$15,0),MATCH(1,($U$2=GRID!$B$1:$U$1)*(КАЛЕНДАРЬ!I19=GRID!$B$3:$U$3),0))*(1-GRID!$L$45))</f>
        <v>185500</v>
      </c>
      <c r="R57" s="8" cm="1">
        <f t="array" ref="R57">IF($I$2="Каникулы вместе",INDEX(GRID!$B$18:$U$29,MATCH(R$7,GRID!$A$18:$A$29,0),MATCH(1,($U$2=GRID!$B$1:$U$1)*(КАЛЕНДАРЬ!I19=GRID!$B$3:$U$3),0)),
INDEX(GRID!$B$18:$U$29,MATCH(R$7,GRID!$A$18:$A$29,0),MATCH(1,($U$2=GRID!$B$1:$U$1)*(КАЛЕНДАРЬ!I19=GRID!$B$3:$U$3),0))*(1-GRID!$L$45))</f>
        <v>211300</v>
      </c>
      <c r="S57" s="8" cm="1">
        <f t="array" ref="S57">IF($I$2="Каникулы вместе",INDEX(GRID!$B$4:$U$15,MATCH(S$7,GRID!$A$4:$A$15,0),MATCH(1,($U$2=GRID!$B$1:$U$1)*(КАЛЕНДАРЬ!I19=GRID!$B$3:$U$3),0)),
INDEX(GRID!$B$4:$U$15,MATCH(S$7,GRID!$A$4:$A$15,0),MATCH(1,($U$2=GRID!$B$1:$U$1)*(КАЛЕНДАРЬ!I19=GRID!$B$3:$U$3),0))*(1-GRID!$L$45))</f>
        <v>533500</v>
      </c>
      <c r="T57" s="8" cm="1">
        <f t="array" ref="T57">IF($I$2="Каникулы вместе",INDEX(GRID!$B$4:$U$15,MATCH(T$7,GRID!$A$4:$A$15,0),MATCH(1,($U$2=GRID!$B$1:$U$1)*(КАЛЕНДАРЬ!I19=GRID!$B$3:$U$3),0)),
INDEX(GRID!$B$4:$U$15,MATCH(T$7,GRID!$A$4:$A$15,0),MATCH(1,($U$2=GRID!$B$1:$U$1)*(КАЛЕНДАРЬ!I19=GRID!$B$3:$U$3),0))*(1-GRID!$L$45))</f>
        <v>651900</v>
      </c>
    </row>
    <row r="58" spans="1:20" hidden="1">
      <c r="A58" s="148" t="s">
        <v>12</v>
      </c>
      <c r="B58" s="149">
        <v>17</v>
      </c>
      <c r="C58" s="8" cm="1">
        <f t="array" ref="C58">IF($I$2="Каникулы вместе",INDEX(GRID!$B$4:$U$15,MATCH(C$7,GRID!$A$4:$A$15,0),MATCH(1,($U$2=GRID!$B$1:$U$1)*(КАЛЕНДАРЬ!I20=GRID!$B$3:$U$3),0)),
INDEX(GRID!$B$4:$U$15,MATCH(C$7,GRID!$A$4:$A$15,0),MATCH(1,($U$2=GRID!$B$1:$U$1)*(КАЛЕНДАРЬ!I20=GRID!$B$3:$U$3),0))*(1-GRID!$L$45))</f>
        <v>33200</v>
      </c>
      <c r="D58" s="8" cm="1">
        <f t="array" ref="D58">IF($I$2="Каникулы вместе",INDEX(GRID!$B$18:$U$29,MATCH(C$7,GRID!$A$18:$A$29,0),MATCH(1,($U$2=GRID!$B$1:$U$1)*(КАЛЕНДАРЬ!I20=GRID!$B$3:$U$3),0)),
INDEX(GRID!$B$18:$U$29,MATCH(C$7,GRID!$A$18:$A$29,0),MATCH(1,($U$2=GRID!$B$1:$U$1)*(КАЛЕНДАРЬ!I20=GRID!$B$3:$U$3),0))*(1-GRID!$L$45))</f>
        <v>38200</v>
      </c>
      <c r="E58" s="8" cm="1">
        <f t="array" ref="E58">IF($I$2="Каникулы вместе",INDEX(GRID!$B$4:$U$15,MATCH(E$7,GRID!$A$4:$A$15,0),MATCH(1,($U$2=GRID!$B$1:$U$1)*(КАЛЕНДАРЬ!I20=GRID!$B$3:$U$3),0)),
INDEX(GRID!$B$4:$U$15,MATCH(E$7,GRID!$A$4:$A$15,0),MATCH(1,($U$2=GRID!$B$1:$U$1)*(КАЛЕНДАРЬ!I20=GRID!$B$3:$U$3),0))*(1-GRID!$L$45))</f>
        <v>39900</v>
      </c>
      <c r="F58" s="8" cm="1">
        <f t="array" ref="F58">IF($I$2="Каникулы вместе",INDEX(GRID!$B$18:$U$29,MATCH(E$7,GRID!$A$18:$A$29,0),MATCH(1,($U$2=GRID!$B$1:$U$1)*(КАЛЕНДАРЬ!I20=GRID!$B$3:$U$3),0)),
INDEX(GRID!$B$18:$U$29,MATCH(E$7,GRID!$A$18:$A$29,0),MATCH(1,($U$2=GRID!$B$1:$U$1)*(КАЛЕНДАРЬ!I20=GRID!$B$3:$U$3),0))*(1-GRID!$L$45))</f>
        <v>44900</v>
      </c>
      <c r="G58" s="8" cm="1">
        <f t="array" ref="G58">IF($I$2="Каникулы вместе",INDEX(GRID!$B$4:$U$15,MATCH(G$7,GRID!$A$4:$A$15,0),MATCH(1,($U$2=GRID!$B$1:$U$1)*(КАЛЕНДАРЬ!I20=GRID!$B$3:$U$3),0)),
INDEX(GRID!$B$4:$U$15,MATCH(G$7,GRID!$A$4:$A$15,0),MATCH(1,($U$2=GRID!$B$1:$U$1)*(КАЛЕНДАРЬ!I20=GRID!$B$3:$U$3),0))*(1-GRID!$L$45))</f>
        <v>46200</v>
      </c>
      <c r="H58" s="8" cm="1">
        <f t="array" ref="H58">IF($I$2="Каникулы вместе",INDEX(GRID!$B$18:$U$29,MATCH(G$7,GRID!$A$18:$A$29,0),MATCH(1,($U$2=GRID!$B$1:$U$1)*(КАЛЕНДАРЬ!I20=GRID!$B$3:$U$3),0)),
INDEX(GRID!$B$18:$U$29,MATCH(G$7,GRID!$A$18:$A$29,0),MATCH(1,($U$2=GRID!$B$1:$U$1)*(КАЛЕНДАРЬ!I20=GRID!$B$3:$U$3),0))*(1-GRID!$L$45))</f>
        <v>51200</v>
      </c>
      <c r="I58" s="8" cm="1">
        <f t="array" ref="I58">IF($I$2="Каникулы вместе",INDEX(GRID!$B$4:$U$15,MATCH(I$7,GRID!$A$4:$A$15,0),MATCH(1,($U$2=GRID!$B$1:$U$1)*(КАЛЕНДАРЬ!I20=GRID!$B$3:$U$3),0)),
INDEX(GRID!$B$4:$U$15,MATCH(I$7,GRID!$A$4:$A$15,0),MATCH(1,($U$2=GRID!$B$1:$U$1)*(КАЛЕНДАРЬ!I20=GRID!$B$3:$U$3),0))*(1-GRID!$L$45))</f>
        <v>51700</v>
      </c>
      <c r="J58" s="8" cm="1">
        <f t="array" ref="J58">IF($I$2="Каникулы вместе",INDEX(GRID!$B$18:$U$29,MATCH(I$7,GRID!$A$18:$A$29,0),MATCH(1,($U$2=GRID!$B$1:$U$1)*(КАЛЕНДАРЬ!I20=GRID!$B$3:$U$3),0)),
INDEX(GRID!$B$18:$U$29,MATCH(I$7,GRID!$A$18:$A$29,0),MATCH(1,($U$2=GRID!$B$1:$U$1)*(КАЛЕНДАРЬ!I20=GRID!$B$3:$U$3),0))*(1-GRID!$L$45))</f>
        <v>56700</v>
      </c>
      <c r="K58" s="8" cm="1">
        <f t="array" ref="K58">IF($I$2="Каникулы вместе",INDEX(GRID!$B$4:$U$15,MATCH(K$7,GRID!$A$4:$A$15,0),MATCH(1,($U$2=GRID!$B$1:$U$1)*(КАЛЕНДАРЬ!I20=GRID!$B$3:$U$3),0)),
INDEX(GRID!$B$4:$U$15,MATCH(K$7,GRID!$A$4:$A$15,0),MATCH(1,($U$2=GRID!$B$1:$U$1)*(КАЛЕНДАРЬ!I20=GRID!$B$3:$U$3),0))*(1-GRID!$L$45))</f>
        <v>57800</v>
      </c>
      <c r="L58" s="8" cm="1">
        <f t="array" ref="L58">IF($I$2="Каникулы вместе",INDEX(GRID!$B$18:$U$29,MATCH(K$7,GRID!$A$18:$A$29,0),MATCH(1,($U$2=GRID!$B$1:$U$1)*(КАЛЕНДАРЬ!I20=GRID!$B$3:$U$3),0)),
INDEX(GRID!$B$18:$U$29,MATCH(K$7,GRID!$A$18:$A$29,0),MATCH(1,($U$2=GRID!$B$1:$U$1)*(КАЛЕНДАРЬ!I20=GRID!$B$3:$U$3),0))*(1-GRID!$L$45))</f>
        <v>62800</v>
      </c>
      <c r="M58" s="8" cm="1">
        <f t="array" ref="M58">IF($I$2="Каникулы вместе",INDEX(GRID!$B$4:$U$15,MATCH(M$7,GRID!$A$4:$A$15,0),MATCH(1,($U$2=GRID!$B$1:$U$1)*(КАЛЕНДАРЬ!I20=GRID!$B$3:$U$3),0)),
INDEX(GRID!$B$4:$U$15,MATCH(M$7,GRID!$A$4:$A$15,0),MATCH(1,($U$2=GRID!$B$1:$U$1)*(КАЛЕНДАРЬ!I20=GRID!$B$3:$U$3),0))*(1-GRID!$L$45))</f>
        <v>79000</v>
      </c>
      <c r="N58" s="8" cm="1">
        <f t="array" ref="N58">IF($I$2="Каникулы вместе",INDEX(GRID!$B$18:$U$29,MATCH(M$7,GRID!$A$18:$A$29,0),MATCH(1,($U$2=GRID!$B$1:$U$1)*(КАЛЕНДАРЬ!I20=GRID!$B$3:$U$3),0)),
INDEX(GRID!$B$18:$U$29,MATCH(M$7,GRID!$A$18:$A$29,0),MATCH(1,($U$2=GRID!$B$1:$U$1)*(КАЛЕНДАРЬ!I20=GRID!$B$3:$U$3),0))*(1-GRID!$L$45))</f>
        <v>84000</v>
      </c>
      <c r="O58" s="8" cm="1">
        <f t="array" ref="O58">IF($I$2="Каникулы вместе",INDEX(GRID!$B$4:$U$15,MATCH(O$7,GRID!$A$4:$A$15,0),MATCH(1,($U$2=GRID!$B$1:$U$1)*(КАЛЕНДАРЬ!I20=GRID!$B$3:$U$3),0)),
INDEX(GRID!$B$4:$U$15,MATCH(O$7,GRID!$A$4:$A$15,0),MATCH(1,($U$2=GRID!$B$1:$U$1)*(КАЛЕНДАРЬ!I20=GRID!$B$3:$U$3),0))*(1-GRID!$L$45))</f>
        <v>114800</v>
      </c>
      <c r="P58" s="8" cm="1">
        <f t="array" ref="P58">IF($I$2="Каникулы вместе",INDEX(GRID!$B$4:$U$15,MATCH(P$7,GRID!$A$4:$A$15,0),MATCH(1,($U$2=GRID!$B$1:$U$1)*(КАЛЕНДАРЬ!I20=GRID!$B$3:$U$3),0)),
INDEX(GRID!$B$4:$U$15,MATCH(P$7,GRID!$A$4:$A$15,0),MATCH(1,($U$2=GRID!$B$1:$U$1)*(КАЛЕНДАРЬ!I20=GRID!$B$3:$U$3),0))*(1-GRID!$L$45))</f>
        <v>158000</v>
      </c>
      <c r="Q58" s="8" cm="1">
        <f t="array" ref="Q58">IF($I$2="Каникулы вместе",INDEX(GRID!$B$4:$U$15,MATCH(Q$7,GRID!$A$4:$A$15,0),MATCH(1,($U$2=GRID!$B$1:$U$1)*(КАЛЕНДАРЬ!I20=GRID!$B$3:$U$3),0)),
INDEX(GRID!$B$4:$U$15,MATCH(Q$7,GRID!$A$4:$A$15,0),MATCH(1,($U$2=GRID!$B$1:$U$1)*(КАЛЕНДАРЬ!I20=GRID!$B$3:$U$3),0))*(1-GRID!$L$45))</f>
        <v>185500</v>
      </c>
      <c r="R58" s="8" cm="1">
        <f t="array" ref="R58">IF($I$2="Каникулы вместе",INDEX(GRID!$B$18:$U$29,MATCH(R$7,GRID!$A$18:$A$29,0),MATCH(1,($U$2=GRID!$B$1:$U$1)*(КАЛЕНДАРЬ!I20=GRID!$B$3:$U$3),0)),
INDEX(GRID!$B$18:$U$29,MATCH(R$7,GRID!$A$18:$A$29,0),MATCH(1,($U$2=GRID!$B$1:$U$1)*(КАЛЕНДАРЬ!I20=GRID!$B$3:$U$3),0))*(1-GRID!$L$45))</f>
        <v>211300</v>
      </c>
      <c r="S58" s="8" cm="1">
        <f t="array" ref="S58">IF($I$2="Каникулы вместе",INDEX(GRID!$B$4:$U$15,MATCH(S$7,GRID!$A$4:$A$15,0),MATCH(1,($U$2=GRID!$B$1:$U$1)*(КАЛЕНДАРЬ!I20=GRID!$B$3:$U$3),0)),
INDEX(GRID!$B$4:$U$15,MATCH(S$7,GRID!$A$4:$A$15,0),MATCH(1,($U$2=GRID!$B$1:$U$1)*(КАЛЕНДАРЬ!I20=GRID!$B$3:$U$3),0))*(1-GRID!$L$45))</f>
        <v>533500</v>
      </c>
      <c r="T58" s="8" cm="1">
        <f t="array" ref="T58">IF($I$2="Каникулы вместе",INDEX(GRID!$B$4:$U$15,MATCH(T$7,GRID!$A$4:$A$15,0),MATCH(1,($U$2=GRID!$B$1:$U$1)*(КАЛЕНДАРЬ!I20=GRID!$B$3:$U$3),0)),
INDEX(GRID!$B$4:$U$15,MATCH(T$7,GRID!$A$4:$A$15,0),MATCH(1,($U$2=GRID!$B$1:$U$1)*(КАЛЕНДАРЬ!I20=GRID!$B$3:$U$3),0))*(1-GRID!$L$45))</f>
        <v>651900</v>
      </c>
    </row>
    <row r="59" spans="1:20" hidden="1">
      <c r="A59" s="148" t="s">
        <v>13</v>
      </c>
      <c r="B59" s="149">
        <v>18</v>
      </c>
      <c r="C59" s="8" cm="1">
        <f t="array" ref="C59">IF($I$2="Каникулы вместе",INDEX(GRID!$B$4:$U$15,MATCH(C$7,GRID!$A$4:$A$15,0),MATCH(1,($U$2=GRID!$B$1:$U$1)*(КАЛЕНДАРЬ!I21=GRID!$B$3:$U$3),0)),
INDEX(GRID!$B$4:$U$15,MATCH(C$7,GRID!$A$4:$A$15,0),MATCH(1,($U$2=GRID!$B$1:$U$1)*(КАЛЕНДАРЬ!I21=GRID!$B$3:$U$3),0))*(1-GRID!$L$45))</f>
        <v>33200</v>
      </c>
      <c r="D59" s="8" cm="1">
        <f t="array" ref="D59">IF($I$2="Каникулы вместе",INDEX(GRID!$B$18:$U$29,MATCH(C$7,GRID!$A$18:$A$29,0),MATCH(1,($U$2=GRID!$B$1:$U$1)*(КАЛЕНДАРЬ!I21=GRID!$B$3:$U$3),0)),
INDEX(GRID!$B$18:$U$29,MATCH(C$7,GRID!$A$18:$A$29,0),MATCH(1,($U$2=GRID!$B$1:$U$1)*(КАЛЕНДАРЬ!I21=GRID!$B$3:$U$3),0))*(1-GRID!$L$45))</f>
        <v>38200</v>
      </c>
      <c r="E59" s="8" cm="1">
        <f t="array" ref="E59">IF($I$2="Каникулы вместе",INDEX(GRID!$B$4:$U$15,MATCH(E$7,GRID!$A$4:$A$15,0),MATCH(1,($U$2=GRID!$B$1:$U$1)*(КАЛЕНДАРЬ!I21=GRID!$B$3:$U$3),0)),
INDEX(GRID!$B$4:$U$15,MATCH(E$7,GRID!$A$4:$A$15,0),MATCH(1,($U$2=GRID!$B$1:$U$1)*(КАЛЕНДАРЬ!I21=GRID!$B$3:$U$3),0))*(1-GRID!$L$45))</f>
        <v>39900</v>
      </c>
      <c r="F59" s="8" cm="1">
        <f t="array" ref="F59">IF($I$2="Каникулы вместе",INDEX(GRID!$B$18:$U$29,MATCH(E$7,GRID!$A$18:$A$29,0),MATCH(1,($U$2=GRID!$B$1:$U$1)*(КАЛЕНДАРЬ!I21=GRID!$B$3:$U$3),0)),
INDEX(GRID!$B$18:$U$29,MATCH(E$7,GRID!$A$18:$A$29,0),MATCH(1,($U$2=GRID!$B$1:$U$1)*(КАЛЕНДАРЬ!I21=GRID!$B$3:$U$3),0))*(1-GRID!$L$45))</f>
        <v>44900</v>
      </c>
      <c r="G59" s="8" cm="1">
        <f t="array" ref="G59">IF($I$2="Каникулы вместе",INDEX(GRID!$B$4:$U$15,MATCH(G$7,GRID!$A$4:$A$15,0),MATCH(1,($U$2=GRID!$B$1:$U$1)*(КАЛЕНДАРЬ!I21=GRID!$B$3:$U$3),0)),
INDEX(GRID!$B$4:$U$15,MATCH(G$7,GRID!$A$4:$A$15,0),MATCH(1,($U$2=GRID!$B$1:$U$1)*(КАЛЕНДАРЬ!I21=GRID!$B$3:$U$3),0))*(1-GRID!$L$45))</f>
        <v>46200</v>
      </c>
      <c r="H59" s="8" cm="1">
        <f t="array" ref="H59">IF($I$2="Каникулы вместе",INDEX(GRID!$B$18:$U$29,MATCH(G$7,GRID!$A$18:$A$29,0),MATCH(1,($U$2=GRID!$B$1:$U$1)*(КАЛЕНДАРЬ!I21=GRID!$B$3:$U$3),0)),
INDEX(GRID!$B$18:$U$29,MATCH(G$7,GRID!$A$18:$A$29,0),MATCH(1,($U$2=GRID!$B$1:$U$1)*(КАЛЕНДАРЬ!I21=GRID!$B$3:$U$3),0))*(1-GRID!$L$45))</f>
        <v>51200</v>
      </c>
      <c r="I59" s="8" cm="1">
        <f t="array" ref="I59">IF($I$2="Каникулы вместе",INDEX(GRID!$B$4:$U$15,MATCH(I$7,GRID!$A$4:$A$15,0),MATCH(1,($U$2=GRID!$B$1:$U$1)*(КАЛЕНДАРЬ!I21=GRID!$B$3:$U$3),0)),
INDEX(GRID!$B$4:$U$15,MATCH(I$7,GRID!$A$4:$A$15,0),MATCH(1,($U$2=GRID!$B$1:$U$1)*(КАЛЕНДАРЬ!I21=GRID!$B$3:$U$3),0))*(1-GRID!$L$45))</f>
        <v>51700</v>
      </c>
      <c r="J59" s="8" cm="1">
        <f t="array" ref="J59">IF($I$2="Каникулы вместе",INDEX(GRID!$B$18:$U$29,MATCH(I$7,GRID!$A$18:$A$29,0),MATCH(1,($U$2=GRID!$B$1:$U$1)*(КАЛЕНДАРЬ!I21=GRID!$B$3:$U$3),0)),
INDEX(GRID!$B$18:$U$29,MATCH(I$7,GRID!$A$18:$A$29,0),MATCH(1,($U$2=GRID!$B$1:$U$1)*(КАЛЕНДАРЬ!I21=GRID!$B$3:$U$3),0))*(1-GRID!$L$45))</f>
        <v>56700</v>
      </c>
      <c r="K59" s="8" cm="1">
        <f t="array" ref="K59">IF($I$2="Каникулы вместе",INDEX(GRID!$B$4:$U$15,MATCH(K$7,GRID!$A$4:$A$15,0),MATCH(1,($U$2=GRID!$B$1:$U$1)*(КАЛЕНДАРЬ!I21=GRID!$B$3:$U$3),0)),
INDEX(GRID!$B$4:$U$15,MATCH(K$7,GRID!$A$4:$A$15,0),MATCH(1,($U$2=GRID!$B$1:$U$1)*(КАЛЕНДАРЬ!I21=GRID!$B$3:$U$3),0))*(1-GRID!$L$45))</f>
        <v>57800</v>
      </c>
      <c r="L59" s="8" cm="1">
        <f t="array" ref="L59">IF($I$2="Каникулы вместе",INDEX(GRID!$B$18:$U$29,MATCH(K$7,GRID!$A$18:$A$29,0),MATCH(1,($U$2=GRID!$B$1:$U$1)*(КАЛЕНДАРЬ!I21=GRID!$B$3:$U$3),0)),
INDEX(GRID!$B$18:$U$29,MATCH(K$7,GRID!$A$18:$A$29,0),MATCH(1,($U$2=GRID!$B$1:$U$1)*(КАЛЕНДАРЬ!I21=GRID!$B$3:$U$3),0))*(1-GRID!$L$45))</f>
        <v>62800</v>
      </c>
      <c r="M59" s="8" cm="1">
        <f t="array" ref="M59">IF($I$2="Каникулы вместе",INDEX(GRID!$B$4:$U$15,MATCH(M$7,GRID!$A$4:$A$15,0),MATCH(1,($U$2=GRID!$B$1:$U$1)*(КАЛЕНДАРЬ!I21=GRID!$B$3:$U$3),0)),
INDEX(GRID!$B$4:$U$15,MATCH(M$7,GRID!$A$4:$A$15,0),MATCH(1,($U$2=GRID!$B$1:$U$1)*(КАЛЕНДАРЬ!I21=GRID!$B$3:$U$3),0))*(1-GRID!$L$45))</f>
        <v>79000</v>
      </c>
      <c r="N59" s="8" cm="1">
        <f t="array" ref="N59">IF($I$2="Каникулы вместе",INDEX(GRID!$B$18:$U$29,MATCH(M$7,GRID!$A$18:$A$29,0),MATCH(1,($U$2=GRID!$B$1:$U$1)*(КАЛЕНДАРЬ!I21=GRID!$B$3:$U$3),0)),
INDEX(GRID!$B$18:$U$29,MATCH(M$7,GRID!$A$18:$A$29,0),MATCH(1,($U$2=GRID!$B$1:$U$1)*(КАЛЕНДАРЬ!I21=GRID!$B$3:$U$3),0))*(1-GRID!$L$45))</f>
        <v>84000</v>
      </c>
      <c r="O59" s="8" cm="1">
        <f t="array" ref="O59">IF($I$2="Каникулы вместе",INDEX(GRID!$B$4:$U$15,MATCH(O$7,GRID!$A$4:$A$15,0),MATCH(1,($U$2=GRID!$B$1:$U$1)*(КАЛЕНДАРЬ!I21=GRID!$B$3:$U$3),0)),
INDEX(GRID!$B$4:$U$15,MATCH(O$7,GRID!$A$4:$A$15,0),MATCH(1,($U$2=GRID!$B$1:$U$1)*(КАЛЕНДАРЬ!I21=GRID!$B$3:$U$3),0))*(1-GRID!$L$45))</f>
        <v>114800</v>
      </c>
      <c r="P59" s="8" cm="1">
        <f t="array" ref="P59">IF($I$2="Каникулы вместе",INDEX(GRID!$B$4:$U$15,MATCH(P$7,GRID!$A$4:$A$15,0),MATCH(1,($U$2=GRID!$B$1:$U$1)*(КАЛЕНДАРЬ!I21=GRID!$B$3:$U$3),0)),
INDEX(GRID!$B$4:$U$15,MATCH(P$7,GRID!$A$4:$A$15,0),MATCH(1,($U$2=GRID!$B$1:$U$1)*(КАЛЕНДАРЬ!I21=GRID!$B$3:$U$3),0))*(1-GRID!$L$45))</f>
        <v>158000</v>
      </c>
      <c r="Q59" s="8" cm="1">
        <f t="array" ref="Q59">IF($I$2="Каникулы вместе",INDEX(GRID!$B$4:$U$15,MATCH(Q$7,GRID!$A$4:$A$15,0),MATCH(1,($U$2=GRID!$B$1:$U$1)*(КАЛЕНДАРЬ!I21=GRID!$B$3:$U$3),0)),
INDEX(GRID!$B$4:$U$15,MATCH(Q$7,GRID!$A$4:$A$15,0),MATCH(1,($U$2=GRID!$B$1:$U$1)*(КАЛЕНДАРЬ!I21=GRID!$B$3:$U$3),0))*(1-GRID!$L$45))</f>
        <v>185500</v>
      </c>
      <c r="R59" s="8" cm="1">
        <f t="array" ref="R59">IF($I$2="Каникулы вместе",INDEX(GRID!$B$18:$U$29,MATCH(R$7,GRID!$A$18:$A$29,0),MATCH(1,($U$2=GRID!$B$1:$U$1)*(КАЛЕНДАРЬ!I21=GRID!$B$3:$U$3),0)),
INDEX(GRID!$B$18:$U$29,MATCH(R$7,GRID!$A$18:$A$29,0),MATCH(1,($U$2=GRID!$B$1:$U$1)*(КАЛЕНДАРЬ!I21=GRID!$B$3:$U$3),0))*(1-GRID!$L$45))</f>
        <v>211300</v>
      </c>
      <c r="S59" s="8" cm="1">
        <f t="array" ref="S59">IF($I$2="Каникулы вместе",INDEX(GRID!$B$4:$U$15,MATCH(S$7,GRID!$A$4:$A$15,0),MATCH(1,($U$2=GRID!$B$1:$U$1)*(КАЛЕНДАРЬ!I21=GRID!$B$3:$U$3),0)),
INDEX(GRID!$B$4:$U$15,MATCH(S$7,GRID!$A$4:$A$15,0),MATCH(1,($U$2=GRID!$B$1:$U$1)*(КАЛЕНДАРЬ!I21=GRID!$B$3:$U$3),0))*(1-GRID!$L$45))</f>
        <v>533500</v>
      </c>
      <c r="T59" s="8" cm="1">
        <f t="array" ref="T59">IF($I$2="Каникулы вместе",INDEX(GRID!$B$4:$U$15,MATCH(T$7,GRID!$A$4:$A$15,0),MATCH(1,($U$2=GRID!$B$1:$U$1)*(КАЛЕНДАРЬ!I21=GRID!$B$3:$U$3),0)),
INDEX(GRID!$B$4:$U$15,MATCH(T$7,GRID!$A$4:$A$15,0),MATCH(1,($U$2=GRID!$B$1:$U$1)*(КАЛЕНДАРЬ!I21=GRID!$B$3:$U$3),0))*(1-GRID!$L$45))</f>
        <v>651900</v>
      </c>
    </row>
    <row r="60" spans="1:20" hidden="1">
      <c r="A60" s="148" t="s">
        <v>14</v>
      </c>
      <c r="B60" s="149">
        <v>19</v>
      </c>
      <c r="C60" s="8" cm="1">
        <f t="array" ref="C60">IF($I$2="Каникулы вместе",INDEX(GRID!$B$4:$U$15,MATCH(C$7,GRID!$A$4:$A$15,0),MATCH(1,($U$2=GRID!$B$1:$U$1)*(КАЛЕНДАРЬ!I22=GRID!$B$3:$U$3),0)),
INDEX(GRID!$B$4:$U$15,MATCH(C$7,GRID!$A$4:$A$15,0),MATCH(1,($U$2=GRID!$B$1:$U$1)*(КАЛЕНДАРЬ!I22=GRID!$B$3:$U$3),0))*(1-GRID!$L$45))</f>
        <v>33200</v>
      </c>
      <c r="D60" s="8" cm="1">
        <f t="array" ref="D60">IF($I$2="Каникулы вместе",INDEX(GRID!$B$18:$U$29,MATCH(C$7,GRID!$A$18:$A$29,0),MATCH(1,($U$2=GRID!$B$1:$U$1)*(КАЛЕНДАРЬ!I22=GRID!$B$3:$U$3),0)),
INDEX(GRID!$B$18:$U$29,MATCH(C$7,GRID!$A$18:$A$29,0),MATCH(1,($U$2=GRID!$B$1:$U$1)*(КАЛЕНДАРЬ!I22=GRID!$B$3:$U$3),0))*(1-GRID!$L$45))</f>
        <v>38200</v>
      </c>
      <c r="E60" s="8" cm="1">
        <f t="array" ref="E60">IF($I$2="Каникулы вместе",INDEX(GRID!$B$4:$U$15,MATCH(E$7,GRID!$A$4:$A$15,0),MATCH(1,($U$2=GRID!$B$1:$U$1)*(КАЛЕНДАРЬ!I22=GRID!$B$3:$U$3),0)),
INDEX(GRID!$B$4:$U$15,MATCH(E$7,GRID!$A$4:$A$15,0),MATCH(1,($U$2=GRID!$B$1:$U$1)*(КАЛЕНДАРЬ!I22=GRID!$B$3:$U$3),0))*(1-GRID!$L$45))</f>
        <v>39900</v>
      </c>
      <c r="F60" s="8" cm="1">
        <f t="array" ref="F60">IF($I$2="Каникулы вместе",INDEX(GRID!$B$18:$U$29,MATCH(E$7,GRID!$A$18:$A$29,0),MATCH(1,($U$2=GRID!$B$1:$U$1)*(КАЛЕНДАРЬ!I22=GRID!$B$3:$U$3),0)),
INDEX(GRID!$B$18:$U$29,MATCH(E$7,GRID!$A$18:$A$29,0),MATCH(1,($U$2=GRID!$B$1:$U$1)*(КАЛЕНДАРЬ!I22=GRID!$B$3:$U$3),0))*(1-GRID!$L$45))</f>
        <v>44900</v>
      </c>
      <c r="G60" s="8" cm="1">
        <f t="array" ref="G60">IF($I$2="Каникулы вместе",INDEX(GRID!$B$4:$U$15,MATCH(G$7,GRID!$A$4:$A$15,0),MATCH(1,($U$2=GRID!$B$1:$U$1)*(КАЛЕНДАРЬ!I22=GRID!$B$3:$U$3),0)),
INDEX(GRID!$B$4:$U$15,MATCH(G$7,GRID!$A$4:$A$15,0),MATCH(1,($U$2=GRID!$B$1:$U$1)*(КАЛЕНДАРЬ!I22=GRID!$B$3:$U$3),0))*(1-GRID!$L$45))</f>
        <v>46200</v>
      </c>
      <c r="H60" s="8" cm="1">
        <f t="array" ref="H60">IF($I$2="Каникулы вместе",INDEX(GRID!$B$18:$U$29,MATCH(G$7,GRID!$A$18:$A$29,0),MATCH(1,($U$2=GRID!$B$1:$U$1)*(КАЛЕНДАРЬ!I22=GRID!$B$3:$U$3),0)),
INDEX(GRID!$B$18:$U$29,MATCH(G$7,GRID!$A$18:$A$29,0),MATCH(1,($U$2=GRID!$B$1:$U$1)*(КАЛЕНДАРЬ!I22=GRID!$B$3:$U$3),0))*(1-GRID!$L$45))</f>
        <v>51200</v>
      </c>
      <c r="I60" s="8" cm="1">
        <f t="array" ref="I60">IF($I$2="Каникулы вместе",INDEX(GRID!$B$4:$U$15,MATCH(I$7,GRID!$A$4:$A$15,0),MATCH(1,($U$2=GRID!$B$1:$U$1)*(КАЛЕНДАРЬ!I22=GRID!$B$3:$U$3),0)),
INDEX(GRID!$B$4:$U$15,MATCH(I$7,GRID!$A$4:$A$15,0),MATCH(1,($U$2=GRID!$B$1:$U$1)*(КАЛЕНДАРЬ!I22=GRID!$B$3:$U$3),0))*(1-GRID!$L$45))</f>
        <v>51700</v>
      </c>
      <c r="J60" s="8" cm="1">
        <f t="array" ref="J60">IF($I$2="Каникулы вместе",INDEX(GRID!$B$18:$U$29,MATCH(I$7,GRID!$A$18:$A$29,0),MATCH(1,($U$2=GRID!$B$1:$U$1)*(КАЛЕНДАРЬ!I22=GRID!$B$3:$U$3),0)),
INDEX(GRID!$B$18:$U$29,MATCH(I$7,GRID!$A$18:$A$29,0),MATCH(1,($U$2=GRID!$B$1:$U$1)*(КАЛЕНДАРЬ!I22=GRID!$B$3:$U$3),0))*(1-GRID!$L$45))</f>
        <v>56700</v>
      </c>
      <c r="K60" s="8" cm="1">
        <f t="array" ref="K60">IF($I$2="Каникулы вместе",INDEX(GRID!$B$4:$U$15,MATCH(K$7,GRID!$A$4:$A$15,0),MATCH(1,($U$2=GRID!$B$1:$U$1)*(КАЛЕНДАРЬ!I22=GRID!$B$3:$U$3),0)),
INDEX(GRID!$B$4:$U$15,MATCH(K$7,GRID!$A$4:$A$15,0),MATCH(1,($U$2=GRID!$B$1:$U$1)*(КАЛЕНДАРЬ!I22=GRID!$B$3:$U$3),0))*(1-GRID!$L$45))</f>
        <v>57800</v>
      </c>
      <c r="L60" s="8" cm="1">
        <f t="array" ref="L60">IF($I$2="Каникулы вместе",INDEX(GRID!$B$18:$U$29,MATCH(K$7,GRID!$A$18:$A$29,0),MATCH(1,($U$2=GRID!$B$1:$U$1)*(КАЛЕНДАРЬ!I22=GRID!$B$3:$U$3),0)),
INDEX(GRID!$B$18:$U$29,MATCH(K$7,GRID!$A$18:$A$29,0),MATCH(1,($U$2=GRID!$B$1:$U$1)*(КАЛЕНДАРЬ!I22=GRID!$B$3:$U$3),0))*(1-GRID!$L$45))</f>
        <v>62800</v>
      </c>
      <c r="M60" s="8" cm="1">
        <f t="array" ref="M60">IF($I$2="Каникулы вместе",INDEX(GRID!$B$4:$U$15,MATCH(M$7,GRID!$A$4:$A$15,0),MATCH(1,($U$2=GRID!$B$1:$U$1)*(КАЛЕНДАРЬ!I22=GRID!$B$3:$U$3),0)),
INDEX(GRID!$B$4:$U$15,MATCH(M$7,GRID!$A$4:$A$15,0),MATCH(1,($U$2=GRID!$B$1:$U$1)*(КАЛЕНДАРЬ!I22=GRID!$B$3:$U$3),0))*(1-GRID!$L$45))</f>
        <v>79000</v>
      </c>
      <c r="N60" s="8" cm="1">
        <f t="array" ref="N60">IF($I$2="Каникулы вместе",INDEX(GRID!$B$18:$U$29,MATCH(M$7,GRID!$A$18:$A$29,0),MATCH(1,($U$2=GRID!$B$1:$U$1)*(КАЛЕНДАРЬ!I22=GRID!$B$3:$U$3),0)),
INDEX(GRID!$B$18:$U$29,MATCH(M$7,GRID!$A$18:$A$29,0),MATCH(1,($U$2=GRID!$B$1:$U$1)*(КАЛЕНДАРЬ!I22=GRID!$B$3:$U$3),0))*(1-GRID!$L$45))</f>
        <v>84000</v>
      </c>
      <c r="O60" s="8" cm="1">
        <f t="array" ref="O60">IF($I$2="Каникулы вместе",INDEX(GRID!$B$4:$U$15,MATCH(O$7,GRID!$A$4:$A$15,0),MATCH(1,($U$2=GRID!$B$1:$U$1)*(КАЛЕНДАРЬ!I22=GRID!$B$3:$U$3),0)),
INDEX(GRID!$B$4:$U$15,MATCH(O$7,GRID!$A$4:$A$15,0),MATCH(1,($U$2=GRID!$B$1:$U$1)*(КАЛЕНДАРЬ!I22=GRID!$B$3:$U$3),0))*(1-GRID!$L$45))</f>
        <v>114800</v>
      </c>
      <c r="P60" s="8" cm="1">
        <f t="array" ref="P60">IF($I$2="Каникулы вместе",INDEX(GRID!$B$4:$U$15,MATCH(P$7,GRID!$A$4:$A$15,0),MATCH(1,($U$2=GRID!$B$1:$U$1)*(КАЛЕНДАРЬ!I22=GRID!$B$3:$U$3),0)),
INDEX(GRID!$B$4:$U$15,MATCH(P$7,GRID!$A$4:$A$15,0),MATCH(1,($U$2=GRID!$B$1:$U$1)*(КАЛЕНДАРЬ!I22=GRID!$B$3:$U$3),0))*(1-GRID!$L$45))</f>
        <v>158000</v>
      </c>
      <c r="Q60" s="8" cm="1">
        <f t="array" ref="Q60">IF($I$2="Каникулы вместе",INDEX(GRID!$B$4:$U$15,MATCH(Q$7,GRID!$A$4:$A$15,0),MATCH(1,($U$2=GRID!$B$1:$U$1)*(КАЛЕНДАРЬ!I22=GRID!$B$3:$U$3),0)),
INDEX(GRID!$B$4:$U$15,MATCH(Q$7,GRID!$A$4:$A$15,0),MATCH(1,($U$2=GRID!$B$1:$U$1)*(КАЛЕНДАРЬ!I22=GRID!$B$3:$U$3),0))*(1-GRID!$L$45))</f>
        <v>185500</v>
      </c>
      <c r="R60" s="8" cm="1">
        <f t="array" ref="R60">IF($I$2="Каникулы вместе",INDEX(GRID!$B$18:$U$29,MATCH(R$7,GRID!$A$18:$A$29,0),MATCH(1,($U$2=GRID!$B$1:$U$1)*(КАЛЕНДАРЬ!I22=GRID!$B$3:$U$3),0)),
INDEX(GRID!$B$18:$U$29,MATCH(R$7,GRID!$A$18:$A$29,0),MATCH(1,($U$2=GRID!$B$1:$U$1)*(КАЛЕНДАРЬ!I22=GRID!$B$3:$U$3),0))*(1-GRID!$L$45))</f>
        <v>211300</v>
      </c>
      <c r="S60" s="8" cm="1">
        <f t="array" ref="S60">IF($I$2="Каникулы вместе",INDEX(GRID!$B$4:$U$15,MATCH(S$7,GRID!$A$4:$A$15,0),MATCH(1,($U$2=GRID!$B$1:$U$1)*(КАЛЕНДАРЬ!I22=GRID!$B$3:$U$3),0)),
INDEX(GRID!$B$4:$U$15,MATCH(S$7,GRID!$A$4:$A$15,0),MATCH(1,($U$2=GRID!$B$1:$U$1)*(КАЛЕНДАРЬ!I22=GRID!$B$3:$U$3),0))*(1-GRID!$L$45))</f>
        <v>533500</v>
      </c>
      <c r="T60" s="8" cm="1">
        <f t="array" ref="T60">IF($I$2="Каникулы вместе",INDEX(GRID!$B$4:$U$15,MATCH(T$7,GRID!$A$4:$A$15,0),MATCH(1,($U$2=GRID!$B$1:$U$1)*(КАЛЕНДАРЬ!I22=GRID!$B$3:$U$3),0)),
INDEX(GRID!$B$4:$U$15,MATCH(T$7,GRID!$A$4:$A$15,0),MATCH(1,($U$2=GRID!$B$1:$U$1)*(КАЛЕНДАРЬ!I22=GRID!$B$3:$U$3),0))*(1-GRID!$L$45))</f>
        <v>651900</v>
      </c>
    </row>
    <row r="61" spans="1:20" hidden="1">
      <c r="A61" s="148" t="s">
        <v>15</v>
      </c>
      <c r="B61" s="149">
        <v>20</v>
      </c>
      <c r="C61" s="8" cm="1">
        <f t="array" ref="C61">IF($I$2="Каникулы вместе",INDEX(GRID!$B$4:$U$15,MATCH(C$7,GRID!$A$4:$A$15,0),MATCH(1,($U$2=GRID!$B$1:$U$1)*(КАЛЕНДАРЬ!I23=GRID!$B$3:$U$3),0)),
INDEX(GRID!$B$4:$U$15,MATCH(C$7,GRID!$A$4:$A$15,0),MATCH(1,($U$2=GRID!$B$1:$U$1)*(КАЛЕНДАРЬ!I23=GRID!$B$3:$U$3),0))*(1-GRID!$L$45))</f>
        <v>33200</v>
      </c>
      <c r="D61" s="8" cm="1">
        <f t="array" ref="D61">IF($I$2="Каникулы вместе",INDEX(GRID!$B$18:$U$29,MATCH(C$7,GRID!$A$18:$A$29,0),MATCH(1,($U$2=GRID!$B$1:$U$1)*(КАЛЕНДАРЬ!I23=GRID!$B$3:$U$3),0)),
INDEX(GRID!$B$18:$U$29,MATCH(C$7,GRID!$A$18:$A$29,0),MATCH(1,($U$2=GRID!$B$1:$U$1)*(КАЛЕНДАРЬ!I23=GRID!$B$3:$U$3),0))*(1-GRID!$L$45))</f>
        <v>38200</v>
      </c>
      <c r="E61" s="8" cm="1">
        <f t="array" ref="E61">IF($I$2="Каникулы вместе",INDEX(GRID!$B$4:$U$15,MATCH(E$7,GRID!$A$4:$A$15,0),MATCH(1,($U$2=GRID!$B$1:$U$1)*(КАЛЕНДАРЬ!I23=GRID!$B$3:$U$3),0)),
INDEX(GRID!$B$4:$U$15,MATCH(E$7,GRID!$A$4:$A$15,0),MATCH(1,($U$2=GRID!$B$1:$U$1)*(КАЛЕНДАРЬ!I23=GRID!$B$3:$U$3),0))*(1-GRID!$L$45))</f>
        <v>39900</v>
      </c>
      <c r="F61" s="8" cm="1">
        <f t="array" ref="F61">IF($I$2="Каникулы вместе",INDEX(GRID!$B$18:$U$29,MATCH(E$7,GRID!$A$18:$A$29,0),MATCH(1,($U$2=GRID!$B$1:$U$1)*(КАЛЕНДАРЬ!I23=GRID!$B$3:$U$3),0)),
INDEX(GRID!$B$18:$U$29,MATCH(E$7,GRID!$A$18:$A$29,0),MATCH(1,($U$2=GRID!$B$1:$U$1)*(КАЛЕНДАРЬ!I23=GRID!$B$3:$U$3),0))*(1-GRID!$L$45))</f>
        <v>44900</v>
      </c>
      <c r="G61" s="8" cm="1">
        <f t="array" ref="G61">IF($I$2="Каникулы вместе",INDEX(GRID!$B$4:$U$15,MATCH(G$7,GRID!$A$4:$A$15,0),MATCH(1,($U$2=GRID!$B$1:$U$1)*(КАЛЕНДАРЬ!I23=GRID!$B$3:$U$3),0)),
INDEX(GRID!$B$4:$U$15,MATCH(G$7,GRID!$A$4:$A$15,0),MATCH(1,($U$2=GRID!$B$1:$U$1)*(КАЛЕНДАРЬ!I23=GRID!$B$3:$U$3),0))*(1-GRID!$L$45))</f>
        <v>46200</v>
      </c>
      <c r="H61" s="8" cm="1">
        <f t="array" ref="H61">IF($I$2="Каникулы вместе",INDEX(GRID!$B$18:$U$29,MATCH(G$7,GRID!$A$18:$A$29,0),MATCH(1,($U$2=GRID!$B$1:$U$1)*(КАЛЕНДАРЬ!I23=GRID!$B$3:$U$3),0)),
INDEX(GRID!$B$18:$U$29,MATCH(G$7,GRID!$A$18:$A$29,0),MATCH(1,($U$2=GRID!$B$1:$U$1)*(КАЛЕНДАРЬ!I23=GRID!$B$3:$U$3),0))*(1-GRID!$L$45))</f>
        <v>51200</v>
      </c>
      <c r="I61" s="8" cm="1">
        <f t="array" ref="I61">IF($I$2="Каникулы вместе",INDEX(GRID!$B$4:$U$15,MATCH(I$7,GRID!$A$4:$A$15,0),MATCH(1,($U$2=GRID!$B$1:$U$1)*(КАЛЕНДАРЬ!I23=GRID!$B$3:$U$3),0)),
INDEX(GRID!$B$4:$U$15,MATCH(I$7,GRID!$A$4:$A$15,0),MATCH(1,($U$2=GRID!$B$1:$U$1)*(КАЛЕНДАРЬ!I23=GRID!$B$3:$U$3),0))*(1-GRID!$L$45))</f>
        <v>51700</v>
      </c>
      <c r="J61" s="8" cm="1">
        <f t="array" ref="J61">IF($I$2="Каникулы вместе",INDEX(GRID!$B$18:$U$29,MATCH(I$7,GRID!$A$18:$A$29,0),MATCH(1,($U$2=GRID!$B$1:$U$1)*(КАЛЕНДАРЬ!I23=GRID!$B$3:$U$3),0)),
INDEX(GRID!$B$18:$U$29,MATCH(I$7,GRID!$A$18:$A$29,0),MATCH(1,($U$2=GRID!$B$1:$U$1)*(КАЛЕНДАРЬ!I23=GRID!$B$3:$U$3),0))*(1-GRID!$L$45))</f>
        <v>56700</v>
      </c>
      <c r="K61" s="8" cm="1">
        <f t="array" ref="K61">IF($I$2="Каникулы вместе",INDEX(GRID!$B$4:$U$15,MATCH(K$7,GRID!$A$4:$A$15,0),MATCH(1,($U$2=GRID!$B$1:$U$1)*(КАЛЕНДАРЬ!I23=GRID!$B$3:$U$3),0)),
INDEX(GRID!$B$4:$U$15,MATCH(K$7,GRID!$A$4:$A$15,0),MATCH(1,($U$2=GRID!$B$1:$U$1)*(КАЛЕНДАРЬ!I23=GRID!$B$3:$U$3),0))*(1-GRID!$L$45))</f>
        <v>57800</v>
      </c>
      <c r="L61" s="8" cm="1">
        <f t="array" ref="L61">IF($I$2="Каникулы вместе",INDEX(GRID!$B$18:$U$29,MATCH(K$7,GRID!$A$18:$A$29,0),MATCH(1,($U$2=GRID!$B$1:$U$1)*(КАЛЕНДАРЬ!I23=GRID!$B$3:$U$3),0)),
INDEX(GRID!$B$18:$U$29,MATCH(K$7,GRID!$A$18:$A$29,0),MATCH(1,($U$2=GRID!$B$1:$U$1)*(КАЛЕНДАРЬ!I23=GRID!$B$3:$U$3),0))*(1-GRID!$L$45))</f>
        <v>62800</v>
      </c>
      <c r="M61" s="8" cm="1">
        <f t="array" ref="M61">IF($I$2="Каникулы вместе",INDEX(GRID!$B$4:$U$15,MATCH(M$7,GRID!$A$4:$A$15,0),MATCH(1,($U$2=GRID!$B$1:$U$1)*(КАЛЕНДАРЬ!I23=GRID!$B$3:$U$3),0)),
INDEX(GRID!$B$4:$U$15,MATCH(M$7,GRID!$A$4:$A$15,0),MATCH(1,($U$2=GRID!$B$1:$U$1)*(КАЛЕНДАРЬ!I23=GRID!$B$3:$U$3),0))*(1-GRID!$L$45))</f>
        <v>79000</v>
      </c>
      <c r="N61" s="8" cm="1">
        <f t="array" ref="N61">IF($I$2="Каникулы вместе",INDEX(GRID!$B$18:$U$29,MATCH(M$7,GRID!$A$18:$A$29,0),MATCH(1,($U$2=GRID!$B$1:$U$1)*(КАЛЕНДАРЬ!I23=GRID!$B$3:$U$3),0)),
INDEX(GRID!$B$18:$U$29,MATCH(M$7,GRID!$A$18:$A$29,0),MATCH(1,($U$2=GRID!$B$1:$U$1)*(КАЛЕНДАРЬ!I23=GRID!$B$3:$U$3),0))*(1-GRID!$L$45))</f>
        <v>84000</v>
      </c>
      <c r="O61" s="8" cm="1">
        <f t="array" ref="O61">IF($I$2="Каникулы вместе",INDEX(GRID!$B$4:$U$15,MATCH(O$7,GRID!$A$4:$A$15,0),MATCH(1,($U$2=GRID!$B$1:$U$1)*(КАЛЕНДАРЬ!I23=GRID!$B$3:$U$3),0)),
INDEX(GRID!$B$4:$U$15,MATCH(O$7,GRID!$A$4:$A$15,0),MATCH(1,($U$2=GRID!$B$1:$U$1)*(КАЛЕНДАРЬ!I23=GRID!$B$3:$U$3),0))*(1-GRID!$L$45))</f>
        <v>114800</v>
      </c>
      <c r="P61" s="8" cm="1">
        <f t="array" ref="P61">IF($I$2="Каникулы вместе",INDEX(GRID!$B$4:$U$15,MATCH(P$7,GRID!$A$4:$A$15,0),MATCH(1,($U$2=GRID!$B$1:$U$1)*(КАЛЕНДАРЬ!I23=GRID!$B$3:$U$3),0)),
INDEX(GRID!$B$4:$U$15,MATCH(P$7,GRID!$A$4:$A$15,0),MATCH(1,($U$2=GRID!$B$1:$U$1)*(КАЛЕНДАРЬ!I23=GRID!$B$3:$U$3),0))*(1-GRID!$L$45))</f>
        <v>158000</v>
      </c>
      <c r="Q61" s="8" cm="1">
        <f t="array" ref="Q61">IF($I$2="Каникулы вместе",INDEX(GRID!$B$4:$U$15,MATCH(Q$7,GRID!$A$4:$A$15,0),MATCH(1,($U$2=GRID!$B$1:$U$1)*(КАЛЕНДАРЬ!I23=GRID!$B$3:$U$3),0)),
INDEX(GRID!$B$4:$U$15,MATCH(Q$7,GRID!$A$4:$A$15,0),MATCH(1,($U$2=GRID!$B$1:$U$1)*(КАЛЕНДАРЬ!I23=GRID!$B$3:$U$3),0))*(1-GRID!$L$45))</f>
        <v>185500</v>
      </c>
      <c r="R61" s="8" cm="1">
        <f t="array" ref="R61">IF($I$2="Каникулы вместе",INDEX(GRID!$B$18:$U$29,MATCH(R$7,GRID!$A$18:$A$29,0),MATCH(1,($U$2=GRID!$B$1:$U$1)*(КАЛЕНДАРЬ!I23=GRID!$B$3:$U$3),0)),
INDEX(GRID!$B$18:$U$29,MATCH(R$7,GRID!$A$18:$A$29,0),MATCH(1,($U$2=GRID!$B$1:$U$1)*(КАЛЕНДАРЬ!I23=GRID!$B$3:$U$3),0))*(1-GRID!$L$45))</f>
        <v>211300</v>
      </c>
      <c r="S61" s="8" cm="1">
        <f t="array" ref="S61">IF($I$2="Каникулы вместе",INDEX(GRID!$B$4:$U$15,MATCH(S$7,GRID!$A$4:$A$15,0),MATCH(1,($U$2=GRID!$B$1:$U$1)*(КАЛЕНДАРЬ!I23=GRID!$B$3:$U$3),0)),
INDEX(GRID!$B$4:$U$15,MATCH(S$7,GRID!$A$4:$A$15,0),MATCH(1,($U$2=GRID!$B$1:$U$1)*(КАЛЕНДАРЬ!I23=GRID!$B$3:$U$3),0))*(1-GRID!$L$45))</f>
        <v>533500</v>
      </c>
      <c r="T61" s="8" cm="1">
        <f t="array" ref="T61">IF($I$2="Каникулы вместе",INDEX(GRID!$B$4:$U$15,MATCH(T$7,GRID!$A$4:$A$15,0),MATCH(1,($U$2=GRID!$B$1:$U$1)*(КАЛЕНДАРЬ!I23=GRID!$B$3:$U$3),0)),
INDEX(GRID!$B$4:$U$15,MATCH(T$7,GRID!$A$4:$A$15,0),MATCH(1,($U$2=GRID!$B$1:$U$1)*(КАЛЕНДАРЬ!I23=GRID!$B$3:$U$3),0))*(1-GRID!$L$45))</f>
        <v>651900</v>
      </c>
    </row>
    <row r="62" spans="1:20" hidden="1">
      <c r="A62" s="148" t="s">
        <v>16</v>
      </c>
      <c r="B62" s="149">
        <v>21</v>
      </c>
      <c r="C62" s="8" cm="1">
        <f t="array" ref="C62">IF($I$2="Каникулы вместе",INDEX(GRID!$B$4:$U$15,MATCH(C$7,GRID!$A$4:$A$15,0),MATCH(1,($U$2=GRID!$B$1:$U$1)*(КАЛЕНДАРЬ!I24=GRID!$B$3:$U$3),0)),
INDEX(GRID!$B$4:$U$15,MATCH(C$7,GRID!$A$4:$A$15,0),MATCH(1,($U$2=GRID!$B$1:$U$1)*(КАЛЕНДАРЬ!I24=GRID!$B$3:$U$3),0))*(1-GRID!$L$45))</f>
        <v>36500</v>
      </c>
      <c r="D62" s="8" cm="1">
        <f t="array" ref="D62">IF($I$2="Каникулы вместе",INDEX(GRID!$B$18:$U$29,MATCH(C$7,GRID!$A$18:$A$29,0),MATCH(1,($U$2=GRID!$B$1:$U$1)*(КАЛЕНДАРЬ!I24=GRID!$B$3:$U$3),0)),
INDEX(GRID!$B$18:$U$29,MATCH(C$7,GRID!$A$18:$A$29,0),MATCH(1,($U$2=GRID!$B$1:$U$1)*(КАЛЕНДАРЬ!I24=GRID!$B$3:$U$3),0))*(1-GRID!$L$45))</f>
        <v>41500</v>
      </c>
      <c r="E62" s="8" cm="1">
        <f t="array" ref="E62">IF($I$2="Каникулы вместе",INDEX(GRID!$B$4:$U$15,MATCH(E$7,GRID!$A$4:$A$15,0),MATCH(1,($U$2=GRID!$B$1:$U$1)*(КАЛЕНДАРЬ!I24=GRID!$B$3:$U$3),0)),
INDEX(GRID!$B$4:$U$15,MATCH(E$7,GRID!$A$4:$A$15,0),MATCH(1,($U$2=GRID!$B$1:$U$1)*(КАЛЕНДАРЬ!I24=GRID!$B$3:$U$3),0))*(1-GRID!$L$45))</f>
        <v>43700</v>
      </c>
      <c r="F62" s="8" cm="1">
        <f t="array" ref="F62">IF($I$2="Каникулы вместе",INDEX(GRID!$B$18:$U$29,MATCH(E$7,GRID!$A$18:$A$29,0),MATCH(1,($U$2=GRID!$B$1:$U$1)*(КАЛЕНДАРЬ!I24=GRID!$B$3:$U$3),0)),
INDEX(GRID!$B$18:$U$29,MATCH(E$7,GRID!$A$18:$A$29,0),MATCH(1,($U$2=GRID!$B$1:$U$1)*(КАЛЕНДАРЬ!I24=GRID!$B$3:$U$3),0))*(1-GRID!$L$45))</f>
        <v>48700</v>
      </c>
      <c r="G62" s="8" cm="1">
        <f t="array" ref="G62">IF($I$2="Каникулы вместе",INDEX(GRID!$B$4:$U$15,MATCH(G$7,GRID!$A$4:$A$15,0),MATCH(1,($U$2=GRID!$B$1:$U$1)*(КАЛЕНДАРЬ!I24=GRID!$B$3:$U$3),0)),
INDEX(GRID!$B$4:$U$15,MATCH(G$7,GRID!$A$4:$A$15,0),MATCH(1,($U$2=GRID!$B$1:$U$1)*(КАЛЕНДАРЬ!I24=GRID!$B$3:$U$3),0))*(1-GRID!$L$45))</f>
        <v>50200</v>
      </c>
      <c r="H62" s="8" cm="1">
        <f t="array" ref="H62">IF($I$2="Каникулы вместе",INDEX(GRID!$B$18:$U$29,MATCH(G$7,GRID!$A$18:$A$29,0),MATCH(1,($U$2=GRID!$B$1:$U$1)*(КАЛЕНДАРЬ!I24=GRID!$B$3:$U$3),0)),
INDEX(GRID!$B$18:$U$29,MATCH(G$7,GRID!$A$18:$A$29,0),MATCH(1,($U$2=GRID!$B$1:$U$1)*(КАЛЕНДАРЬ!I24=GRID!$B$3:$U$3),0))*(1-GRID!$L$45))</f>
        <v>55200</v>
      </c>
      <c r="I62" s="8" cm="1">
        <f t="array" ref="I62">IF($I$2="Каникулы вместе",INDEX(GRID!$B$4:$U$15,MATCH(I$7,GRID!$A$4:$A$15,0),MATCH(1,($U$2=GRID!$B$1:$U$1)*(КАЛЕНДАРЬ!I24=GRID!$B$3:$U$3),0)),
INDEX(GRID!$B$4:$U$15,MATCH(I$7,GRID!$A$4:$A$15,0),MATCH(1,($U$2=GRID!$B$1:$U$1)*(КАЛЕНДАРЬ!I24=GRID!$B$3:$U$3),0))*(1-GRID!$L$45))</f>
        <v>56200</v>
      </c>
      <c r="J62" s="8" cm="1">
        <f t="array" ref="J62">IF($I$2="Каникулы вместе",INDEX(GRID!$B$18:$U$29,MATCH(I$7,GRID!$A$18:$A$29,0),MATCH(1,($U$2=GRID!$B$1:$U$1)*(КАЛЕНДАРЬ!I24=GRID!$B$3:$U$3),0)),
INDEX(GRID!$B$18:$U$29,MATCH(I$7,GRID!$A$18:$A$29,0),MATCH(1,($U$2=GRID!$B$1:$U$1)*(КАЛЕНДАРЬ!I24=GRID!$B$3:$U$3),0))*(1-GRID!$L$45))</f>
        <v>61200</v>
      </c>
      <c r="K62" s="8" cm="1">
        <f t="array" ref="K62">IF($I$2="Каникулы вместе",INDEX(GRID!$B$4:$U$15,MATCH(K$7,GRID!$A$4:$A$15,0),MATCH(1,($U$2=GRID!$B$1:$U$1)*(КАЛЕНДАРЬ!I24=GRID!$B$3:$U$3),0)),
INDEX(GRID!$B$4:$U$15,MATCH(K$7,GRID!$A$4:$A$15,0),MATCH(1,($U$2=GRID!$B$1:$U$1)*(КАЛЕНДАРЬ!I24=GRID!$B$3:$U$3),0))*(1-GRID!$L$45))</f>
        <v>62500</v>
      </c>
      <c r="L62" s="8" cm="1">
        <f t="array" ref="L62">IF($I$2="Каникулы вместе",INDEX(GRID!$B$18:$U$29,MATCH(K$7,GRID!$A$18:$A$29,0),MATCH(1,($U$2=GRID!$B$1:$U$1)*(КАЛЕНДАРЬ!I24=GRID!$B$3:$U$3),0)),
INDEX(GRID!$B$18:$U$29,MATCH(K$7,GRID!$A$18:$A$29,0),MATCH(1,($U$2=GRID!$B$1:$U$1)*(КАЛЕНДАРЬ!I24=GRID!$B$3:$U$3),0))*(1-GRID!$L$45))</f>
        <v>67500</v>
      </c>
      <c r="M62" s="8" cm="1">
        <f t="array" ref="M62">IF($I$2="Каникулы вместе",INDEX(GRID!$B$4:$U$15,MATCH(M$7,GRID!$A$4:$A$15,0),MATCH(1,($U$2=GRID!$B$1:$U$1)*(КАЛЕНДАРЬ!I24=GRID!$B$3:$U$3),0)),
INDEX(GRID!$B$4:$U$15,MATCH(M$7,GRID!$A$4:$A$15,0),MATCH(1,($U$2=GRID!$B$1:$U$1)*(КАЛЕНДАРЬ!I24=GRID!$B$3:$U$3),0))*(1-GRID!$L$45))</f>
        <v>84300</v>
      </c>
      <c r="N62" s="8" cm="1">
        <f t="array" ref="N62">IF($I$2="Каникулы вместе",INDEX(GRID!$B$18:$U$29,MATCH(M$7,GRID!$A$18:$A$29,0),MATCH(1,($U$2=GRID!$B$1:$U$1)*(КАЛЕНДАРЬ!I24=GRID!$B$3:$U$3),0)),
INDEX(GRID!$B$18:$U$29,MATCH(M$7,GRID!$A$18:$A$29,0),MATCH(1,($U$2=GRID!$B$1:$U$1)*(КАЛЕНДАРЬ!I24=GRID!$B$3:$U$3),0))*(1-GRID!$L$45))</f>
        <v>89300</v>
      </c>
      <c r="O62" s="8" cm="1">
        <f t="array" ref="O62">IF($I$2="Каникулы вместе",INDEX(GRID!$B$4:$U$15,MATCH(O$7,GRID!$A$4:$A$15,0),MATCH(1,($U$2=GRID!$B$1:$U$1)*(КАЛЕНДАРЬ!I24=GRID!$B$3:$U$3),0)),
INDEX(GRID!$B$4:$U$15,MATCH(O$7,GRID!$A$4:$A$15,0),MATCH(1,($U$2=GRID!$B$1:$U$1)*(КАЛЕНДАРЬ!I24=GRID!$B$3:$U$3),0))*(1-GRID!$L$45))</f>
        <v>121100</v>
      </c>
      <c r="P62" s="8" cm="1">
        <f t="array" ref="P62">IF($I$2="Каникулы вместе",INDEX(GRID!$B$4:$U$15,MATCH(P$7,GRID!$A$4:$A$15,0),MATCH(1,($U$2=GRID!$B$1:$U$1)*(КАЛЕНДАРЬ!I24=GRID!$B$3:$U$3),0)),
INDEX(GRID!$B$4:$U$15,MATCH(P$7,GRID!$A$4:$A$15,0),MATCH(1,($U$2=GRID!$B$1:$U$1)*(КАЛЕНДАРЬ!I24=GRID!$B$3:$U$3),0))*(1-GRID!$L$45))</f>
        <v>165200</v>
      </c>
      <c r="Q62" s="8" cm="1">
        <f t="array" ref="Q62">IF($I$2="Каникулы вместе",INDEX(GRID!$B$4:$U$15,MATCH(Q$7,GRID!$A$4:$A$15,0),MATCH(1,($U$2=GRID!$B$1:$U$1)*(КАЛЕНДАРЬ!I24=GRID!$B$3:$U$3),0)),
INDEX(GRID!$B$4:$U$15,MATCH(Q$7,GRID!$A$4:$A$15,0),MATCH(1,($U$2=GRID!$B$1:$U$1)*(КАЛЕНДАРЬ!I24=GRID!$B$3:$U$3),0))*(1-GRID!$L$45))</f>
        <v>193700</v>
      </c>
      <c r="R62" s="8" cm="1">
        <f t="array" ref="R62">IF($I$2="Каникулы вместе",INDEX(GRID!$B$18:$U$29,MATCH(R$7,GRID!$A$18:$A$29,0),MATCH(1,($U$2=GRID!$B$1:$U$1)*(КАЛЕНДАРЬ!I24=GRID!$B$3:$U$3),0)),
INDEX(GRID!$B$18:$U$29,MATCH(R$7,GRID!$A$18:$A$29,0),MATCH(1,($U$2=GRID!$B$1:$U$1)*(КАЛЕНДАРЬ!I24=GRID!$B$3:$U$3),0))*(1-GRID!$L$45))</f>
        <v>220700</v>
      </c>
      <c r="S62" s="8" cm="1">
        <f t="array" ref="S62">IF($I$2="Каникулы вместе",INDEX(GRID!$B$4:$U$15,MATCH(S$7,GRID!$A$4:$A$15,0),MATCH(1,($U$2=GRID!$B$1:$U$1)*(КАЛЕНДАРЬ!I24=GRID!$B$3:$U$3),0)),
INDEX(GRID!$B$4:$U$15,MATCH(S$7,GRID!$A$4:$A$15,0),MATCH(1,($U$2=GRID!$B$1:$U$1)*(КАЛЕНДАРЬ!I24=GRID!$B$3:$U$3),0))*(1-GRID!$L$45))</f>
        <v>561500</v>
      </c>
      <c r="T62" s="8" cm="1">
        <f t="array" ref="T62">IF($I$2="Каникулы вместе",INDEX(GRID!$B$4:$U$15,MATCH(T$7,GRID!$A$4:$A$15,0),MATCH(1,($U$2=GRID!$B$1:$U$1)*(КАЛЕНДАРЬ!I24=GRID!$B$3:$U$3),0)),
INDEX(GRID!$B$4:$U$15,MATCH(T$7,GRID!$A$4:$A$15,0),MATCH(1,($U$2=GRID!$B$1:$U$1)*(КАЛЕНДАРЬ!I24=GRID!$B$3:$U$3),0))*(1-GRID!$L$45))</f>
        <v>688100</v>
      </c>
    </row>
    <row r="63" spans="1:20" hidden="1">
      <c r="A63" s="148" t="s">
        <v>17</v>
      </c>
      <c r="B63" s="149">
        <v>22</v>
      </c>
      <c r="C63" s="8" cm="1">
        <f t="array" ref="C63">IF($I$2="Каникулы вместе",INDEX(GRID!$B$4:$U$15,MATCH(C$7,GRID!$A$4:$A$15,0),MATCH(1,($U$2=GRID!$B$1:$U$1)*(КАЛЕНДАРЬ!I25=GRID!$B$3:$U$3),0)),
INDEX(GRID!$B$4:$U$15,MATCH(C$7,GRID!$A$4:$A$15,0),MATCH(1,($U$2=GRID!$B$1:$U$1)*(КАЛЕНДАРЬ!I25=GRID!$B$3:$U$3),0))*(1-GRID!$L$45))</f>
        <v>36500</v>
      </c>
      <c r="D63" s="8" cm="1">
        <f t="array" ref="D63">IF($I$2="Каникулы вместе",INDEX(GRID!$B$18:$U$29,MATCH(C$7,GRID!$A$18:$A$29,0),MATCH(1,($U$2=GRID!$B$1:$U$1)*(КАЛЕНДАРЬ!I25=GRID!$B$3:$U$3),0)),
INDEX(GRID!$B$18:$U$29,MATCH(C$7,GRID!$A$18:$A$29,0),MATCH(1,($U$2=GRID!$B$1:$U$1)*(КАЛЕНДАРЬ!I25=GRID!$B$3:$U$3),0))*(1-GRID!$L$45))</f>
        <v>41500</v>
      </c>
      <c r="E63" s="8" cm="1">
        <f t="array" ref="E63">IF($I$2="Каникулы вместе",INDEX(GRID!$B$4:$U$15,MATCH(E$7,GRID!$A$4:$A$15,0),MATCH(1,($U$2=GRID!$B$1:$U$1)*(КАЛЕНДАРЬ!I25=GRID!$B$3:$U$3),0)),
INDEX(GRID!$B$4:$U$15,MATCH(E$7,GRID!$A$4:$A$15,0),MATCH(1,($U$2=GRID!$B$1:$U$1)*(КАЛЕНДАРЬ!I25=GRID!$B$3:$U$3),0))*(1-GRID!$L$45))</f>
        <v>43700</v>
      </c>
      <c r="F63" s="8" cm="1">
        <f t="array" ref="F63">IF($I$2="Каникулы вместе",INDEX(GRID!$B$18:$U$29,MATCH(E$7,GRID!$A$18:$A$29,0),MATCH(1,($U$2=GRID!$B$1:$U$1)*(КАЛЕНДАРЬ!I25=GRID!$B$3:$U$3),0)),
INDEX(GRID!$B$18:$U$29,MATCH(E$7,GRID!$A$18:$A$29,0),MATCH(1,($U$2=GRID!$B$1:$U$1)*(КАЛЕНДАРЬ!I25=GRID!$B$3:$U$3),0))*(1-GRID!$L$45))</f>
        <v>48700</v>
      </c>
      <c r="G63" s="8" cm="1">
        <f t="array" ref="G63">IF($I$2="Каникулы вместе",INDEX(GRID!$B$4:$U$15,MATCH(G$7,GRID!$A$4:$A$15,0),MATCH(1,($U$2=GRID!$B$1:$U$1)*(КАЛЕНДАРЬ!I25=GRID!$B$3:$U$3),0)),
INDEX(GRID!$B$4:$U$15,MATCH(G$7,GRID!$A$4:$A$15,0),MATCH(1,($U$2=GRID!$B$1:$U$1)*(КАЛЕНДАРЬ!I25=GRID!$B$3:$U$3),0))*(1-GRID!$L$45))</f>
        <v>50200</v>
      </c>
      <c r="H63" s="8" cm="1">
        <f t="array" ref="H63">IF($I$2="Каникулы вместе",INDEX(GRID!$B$18:$U$29,MATCH(G$7,GRID!$A$18:$A$29,0),MATCH(1,($U$2=GRID!$B$1:$U$1)*(КАЛЕНДАРЬ!I25=GRID!$B$3:$U$3),0)),
INDEX(GRID!$B$18:$U$29,MATCH(G$7,GRID!$A$18:$A$29,0),MATCH(1,($U$2=GRID!$B$1:$U$1)*(КАЛЕНДАРЬ!I25=GRID!$B$3:$U$3),0))*(1-GRID!$L$45))</f>
        <v>55200</v>
      </c>
      <c r="I63" s="8" cm="1">
        <f t="array" ref="I63">IF($I$2="Каникулы вместе",INDEX(GRID!$B$4:$U$15,MATCH(I$7,GRID!$A$4:$A$15,0),MATCH(1,($U$2=GRID!$B$1:$U$1)*(КАЛЕНДАРЬ!I25=GRID!$B$3:$U$3),0)),
INDEX(GRID!$B$4:$U$15,MATCH(I$7,GRID!$A$4:$A$15,0),MATCH(1,($U$2=GRID!$B$1:$U$1)*(КАЛЕНДАРЬ!I25=GRID!$B$3:$U$3),0))*(1-GRID!$L$45))</f>
        <v>56200</v>
      </c>
      <c r="J63" s="8" cm="1">
        <f t="array" ref="J63">IF($I$2="Каникулы вместе",INDEX(GRID!$B$18:$U$29,MATCH(I$7,GRID!$A$18:$A$29,0),MATCH(1,($U$2=GRID!$B$1:$U$1)*(КАЛЕНДАРЬ!I25=GRID!$B$3:$U$3),0)),
INDEX(GRID!$B$18:$U$29,MATCH(I$7,GRID!$A$18:$A$29,0),MATCH(1,($U$2=GRID!$B$1:$U$1)*(КАЛЕНДАРЬ!I25=GRID!$B$3:$U$3),0))*(1-GRID!$L$45))</f>
        <v>61200</v>
      </c>
      <c r="K63" s="8" cm="1">
        <f t="array" ref="K63">IF($I$2="Каникулы вместе",INDEX(GRID!$B$4:$U$15,MATCH(K$7,GRID!$A$4:$A$15,0),MATCH(1,($U$2=GRID!$B$1:$U$1)*(КАЛЕНДАРЬ!I25=GRID!$B$3:$U$3),0)),
INDEX(GRID!$B$4:$U$15,MATCH(K$7,GRID!$A$4:$A$15,0),MATCH(1,($U$2=GRID!$B$1:$U$1)*(КАЛЕНДАРЬ!I25=GRID!$B$3:$U$3),0))*(1-GRID!$L$45))</f>
        <v>62500</v>
      </c>
      <c r="L63" s="8" cm="1">
        <f t="array" ref="L63">IF($I$2="Каникулы вместе",INDEX(GRID!$B$18:$U$29,MATCH(K$7,GRID!$A$18:$A$29,0),MATCH(1,($U$2=GRID!$B$1:$U$1)*(КАЛЕНДАРЬ!I25=GRID!$B$3:$U$3),0)),
INDEX(GRID!$B$18:$U$29,MATCH(K$7,GRID!$A$18:$A$29,0),MATCH(1,($U$2=GRID!$B$1:$U$1)*(КАЛЕНДАРЬ!I25=GRID!$B$3:$U$3),0))*(1-GRID!$L$45))</f>
        <v>67500</v>
      </c>
      <c r="M63" s="8" cm="1">
        <f t="array" ref="M63">IF($I$2="Каникулы вместе",INDEX(GRID!$B$4:$U$15,MATCH(M$7,GRID!$A$4:$A$15,0),MATCH(1,($U$2=GRID!$B$1:$U$1)*(КАЛЕНДАРЬ!I25=GRID!$B$3:$U$3),0)),
INDEX(GRID!$B$4:$U$15,MATCH(M$7,GRID!$A$4:$A$15,0),MATCH(1,($U$2=GRID!$B$1:$U$1)*(КАЛЕНДАРЬ!I25=GRID!$B$3:$U$3),0))*(1-GRID!$L$45))</f>
        <v>84300</v>
      </c>
      <c r="N63" s="8" cm="1">
        <f t="array" ref="N63">IF($I$2="Каникулы вместе",INDEX(GRID!$B$18:$U$29,MATCH(M$7,GRID!$A$18:$A$29,0),MATCH(1,($U$2=GRID!$B$1:$U$1)*(КАЛЕНДАРЬ!I25=GRID!$B$3:$U$3),0)),
INDEX(GRID!$B$18:$U$29,MATCH(M$7,GRID!$A$18:$A$29,0),MATCH(1,($U$2=GRID!$B$1:$U$1)*(КАЛЕНДАРЬ!I25=GRID!$B$3:$U$3),0))*(1-GRID!$L$45))</f>
        <v>89300</v>
      </c>
      <c r="O63" s="8" cm="1">
        <f t="array" ref="O63">IF($I$2="Каникулы вместе",INDEX(GRID!$B$4:$U$15,MATCH(O$7,GRID!$A$4:$A$15,0),MATCH(1,($U$2=GRID!$B$1:$U$1)*(КАЛЕНДАРЬ!I25=GRID!$B$3:$U$3),0)),
INDEX(GRID!$B$4:$U$15,MATCH(O$7,GRID!$A$4:$A$15,0),MATCH(1,($U$2=GRID!$B$1:$U$1)*(КАЛЕНДАРЬ!I25=GRID!$B$3:$U$3),0))*(1-GRID!$L$45))</f>
        <v>121100</v>
      </c>
      <c r="P63" s="8" cm="1">
        <f t="array" ref="P63">IF($I$2="Каникулы вместе",INDEX(GRID!$B$4:$U$15,MATCH(P$7,GRID!$A$4:$A$15,0),MATCH(1,($U$2=GRID!$B$1:$U$1)*(КАЛЕНДАРЬ!I25=GRID!$B$3:$U$3),0)),
INDEX(GRID!$B$4:$U$15,MATCH(P$7,GRID!$A$4:$A$15,0),MATCH(1,($U$2=GRID!$B$1:$U$1)*(КАЛЕНДАРЬ!I25=GRID!$B$3:$U$3),0))*(1-GRID!$L$45))</f>
        <v>165200</v>
      </c>
      <c r="Q63" s="8" cm="1">
        <f t="array" ref="Q63">IF($I$2="Каникулы вместе",INDEX(GRID!$B$4:$U$15,MATCH(Q$7,GRID!$A$4:$A$15,0),MATCH(1,($U$2=GRID!$B$1:$U$1)*(КАЛЕНДАРЬ!I25=GRID!$B$3:$U$3),0)),
INDEX(GRID!$B$4:$U$15,MATCH(Q$7,GRID!$A$4:$A$15,0),MATCH(1,($U$2=GRID!$B$1:$U$1)*(КАЛЕНДАРЬ!I25=GRID!$B$3:$U$3),0))*(1-GRID!$L$45))</f>
        <v>193700</v>
      </c>
      <c r="R63" s="8" cm="1">
        <f t="array" ref="R63">IF($I$2="Каникулы вместе",INDEX(GRID!$B$18:$U$29,MATCH(R$7,GRID!$A$18:$A$29,0),MATCH(1,($U$2=GRID!$B$1:$U$1)*(КАЛЕНДАРЬ!I25=GRID!$B$3:$U$3),0)),
INDEX(GRID!$B$18:$U$29,MATCH(R$7,GRID!$A$18:$A$29,0),MATCH(1,($U$2=GRID!$B$1:$U$1)*(КАЛЕНДАРЬ!I25=GRID!$B$3:$U$3),0))*(1-GRID!$L$45))</f>
        <v>220700</v>
      </c>
      <c r="S63" s="8" cm="1">
        <f t="array" ref="S63">IF($I$2="Каникулы вместе",INDEX(GRID!$B$4:$U$15,MATCH(S$7,GRID!$A$4:$A$15,0),MATCH(1,($U$2=GRID!$B$1:$U$1)*(КАЛЕНДАРЬ!I25=GRID!$B$3:$U$3),0)),
INDEX(GRID!$B$4:$U$15,MATCH(S$7,GRID!$A$4:$A$15,0),MATCH(1,($U$2=GRID!$B$1:$U$1)*(КАЛЕНДАРЬ!I25=GRID!$B$3:$U$3),0))*(1-GRID!$L$45))</f>
        <v>561500</v>
      </c>
      <c r="T63" s="8" cm="1">
        <f t="array" ref="T63">IF($I$2="Каникулы вместе",INDEX(GRID!$B$4:$U$15,MATCH(T$7,GRID!$A$4:$A$15,0),MATCH(1,($U$2=GRID!$B$1:$U$1)*(КАЛЕНДАРЬ!I25=GRID!$B$3:$U$3),0)),
INDEX(GRID!$B$4:$U$15,MATCH(T$7,GRID!$A$4:$A$15,0),MATCH(1,($U$2=GRID!$B$1:$U$1)*(КАЛЕНДАРЬ!I25=GRID!$B$3:$U$3),0))*(1-GRID!$L$45))</f>
        <v>688100</v>
      </c>
    </row>
    <row r="64" spans="1:20" hidden="1">
      <c r="A64" s="148" t="s">
        <v>11</v>
      </c>
      <c r="B64" s="149">
        <v>23</v>
      </c>
      <c r="C64" s="8" cm="1">
        <f t="array" ref="C64">IF($I$2="Каникулы вместе",INDEX(GRID!$B$4:$U$15,MATCH(C$7,GRID!$A$4:$A$15,0),MATCH(1,($U$2=GRID!$B$1:$U$1)*(КАЛЕНДАРЬ!I26=GRID!$B$3:$U$3),0)),
INDEX(GRID!$B$4:$U$15,MATCH(C$7,GRID!$A$4:$A$15,0),MATCH(1,($U$2=GRID!$B$1:$U$1)*(КАЛЕНДАРЬ!I26=GRID!$B$3:$U$3),0))*(1-GRID!$L$45))</f>
        <v>33200</v>
      </c>
      <c r="D64" s="8" cm="1">
        <f t="array" ref="D64">IF($I$2="Каникулы вместе",INDEX(GRID!$B$18:$U$29,MATCH(C$7,GRID!$A$18:$A$29,0),MATCH(1,($U$2=GRID!$B$1:$U$1)*(КАЛЕНДАРЬ!I26=GRID!$B$3:$U$3),0)),
INDEX(GRID!$B$18:$U$29,MATCH(C$7,GRID!$A$18:$A$29,0),MATCH(1,($U$2=GRID!$B$1:$U$1)*(КАЛЕНДАРЬ!I26=GRID!$B$3:$U$3),0))*(1-GRID!$L$45))</f>
        <v>38200</v>
      </c>
      <c r="E64" s="8" cm="1">
        <f t="array" ref="E64">IF($I$2="Каникулы вместе",INDEX(GRID!$B$4:$U$15,MATCH(E$7,GRID!$A$4:$A$15,0),MATCH(1,($U$2=GRID!$B$1:$U$1)*(КАЛЕНДАРЬ!I26=GRID!$B$3:$U$3),0)),
INDEX(GRID!$B$4:$U$15,MATCH(E$7,GRID!$A$4:$A$15,0),MATCH(1,($U$2=GRID!$B$1:$U$1)*(КАЛЕНДАРЬ!I26=GRID!$B$3:$U$3),0))*(1-GRID!$L$45))</f>
        <v>39900</v>
      </c>
      <c r="F64" s="8" cm="1">
        <f t="array" ref="F64">IF($I$2="Каникулы вместе",INDEX(GRID!$B$18:$U$29,MATCH(E$7,GRID!$A$18:$A$29,0),MATCH(1,($U$2=GRID!$B$1:$U$1)*(КАЛЕНДАРЬ!I26=GRID!$B$3:$U$3),0)),
INDEX(GRID!$B$18:$U$29,MATCH(E$7,GRID!$A$18:$A$29,0),MATCH(1,($U$2=GRID!$B$1:$U$1)*(КАЛЕНДАРЬ!I26=GRID!$B$3:$U$3),0))*(1-GRID!$L$45))</f>
        <v>44900</v>
      </c>
      <c r="G64" s="8" cm="1">
        <f t="array" ref="G64">IF($I$2="Каникулы вместе",INDEX(GRID!$B$4:$U$15,MATCH(G$7,GRID!$A$4:$A$15,0),MATCH(1,($U$2=GRID!$B$1:$U$1)*(КАЛЕНДАРЬ!I26=GRID!$B$3:$U$3),0)),
INDEX(GRID!$B$4:$U$15,MATCH(G$7,GRID!$A$4:$A$15,0),MATCH(1,($U$2=GRID!$B$1:$U$1)*(КАЛЕНДАРЬ!I26=GRID!$B$3:$U$3),0))*(1-GRID!$L$45))</f>
        <v>46200</v>
      </c>
      <c r="H64" s="8" cm="1">
        <f t="array" ref="H64">IF($I$2="Каникулы вместе",INDEX(GRID!$B$18:$U$29,MATCH(G$7,GRID!$A$18:$A$29,0),MATCH(1,($U$2=GRID!$B$1:$U$1)*(КАЛЕНДАРЬ!I26=GRID!$B$3:$U$3),0)),
INDEX(GRID!$B$18:$U$29,MATCH(G$7,GRID!$A$18:$A$29,0),MATCH(1,($U$2=GRID!$B$1:$U$1)*(КАЛЕНДАРЬ!I26=GRID!$B$3:$U$3),0))*(1-GRID!$L$45))</f>
        <v>51200</v>
      </c>
      <c r="I64" s="8" cm="1">
        <f t="array" ref="I64">IF($I$2="Каникулы вместе",INDEX(GRID!$B$4:$U$15,MATCH(I$7,GRID!$A$4:$A$15,0),MATCH(1,($U$2=GRID!$B$1:$U$1)*(КАЛЕНДАРЬ!I26=GRID!$B$3:$U$3),0)),
INDEX(GRID!$B$4:$U$15,MATCH(I$7,GRID!$A$4:$A$15,0),MATCH(1,($U$2=GRID!$B$1:$U$1)*(КАЛЕНДАРЬ!I26=GRID!$B$3:$U$3),0))*(1-GRID!$L$45))</f>
        <v>51700</v>
      </c>
      <c r="J64" s="8" cm="1">
        <f t="array" ref="J64">IF($I$2="Каникулы вместе",INDEX(GRID!$B$18:$U$29,MATCH(I$7,GRID!$A$18:$A$29,0),MATCH(1,($U$2=GRID!$B$1:$U$1)*(КАЛЕНДАРЬ!I26=GRID!$B$3:$U$3),0)),
INDEX(GRID!$B$18:$U$29,MATCH(I$7,GRID!$A$18:$A$29,0),MATCH(1,($U$2=GRID!$B$1:$U$1)*(КАЛЕНДАРЬ!I26=GRID!$B$3:$U$3),0))*(1-GRID!$L$45))</f>
        <v>56700</v>
      </c>
      <c r="K64" s="8" cm="1">
        <f t="array" ref="K64">IF($I$2="Каникулы вместе",INDEX(GRID!$B$4:$U$15,MATCH(K$7,GRID!$A$4:$A$15,0),MATCH(1,($U$2=GRID!$B$1:$U$1)*(КАЛЕНДАРЬ!I26=GRID!$B$3:$U$3),0)),
INDEX(GRID!$B$4:$U$15,MATCH(K$7,GRID!$A$4:$A$15,0),MATCH(1,($U$2=GRID!$B$1:$U$1)*(КАЛЕНДАРЬ!I26=GRID!$B$3:$U$3),0))*(1-GRID!$L$45))</f>
        <v>57800</v>
      </c>
      <c r="L64" s="8" cm="1">
        <f t="array" ref="L64">IF($I$2="Каникулы вместе",INDEX(GRID!$B$18:$U$29,MATCH(K$7,GRID!$A$18:$A$29,0),MATCH(1,($U$2=GRID!$B$1:$U$1)*(КАЛЕНДАРЬ!I26=GRID!$B$3:$U$3),0)),
INDEX(GRID!$B$18:$U$29,MATCH(K$7,GRID!$A$18:$A$29,0),MATCH(1,($U$2=GRID!$B$1:$U$1)*(КАЛЕНДАРЬ!I26=GRID!$B$3:$U$3),0))*(1-GRID!$L$45))</f>
        <v>62800</v>
      </c>
      <c r="M64" s="8" cm="1">
        <f t="array" ref="M64">IF($I$2="Каникулы вместе",INDEX(GRID!$B$4:$U$15,MATCH(M$7,GRID!$A$4:$A$15,0),MATCH(1,($U$2=GRID!$B$1:$U$1)*(КАЛЕНДАРЬ!I26=GRID!$B$3:$U$3),0)),
INDEX(GRID!$B$4:$U$15,MATCH(M$7,GRID!$A$4:$A$15,0),MATCH(1,($U$2=GRID!$B$1:$U$1)*(КАЛЕНДАРЬ!I26=GRID!$B$3:$U$3),0))*(1-GRID!$L$45))</f>
        <v>79000</v>
      </c>
      <c r="N64" s="8" cm="1">
        <f t="array" ref="N64">IF($I$2="Каникулы вместе",INDEX(GRID!$B$18:$U$29,MATCH(M$7,GRID!$A$18:$A$29,0),MATCH(1,($U$2=GRID!$B$1:$U$1)*(КАЛЕНДАРЬ!I26=GRID!$B$3:$U$3),0)),
INDEX(GRID!$B$18:$U$29,MATCH(M$7,GRID!$A$18:$A$29,0),MATCH(1,($U$2=GRID!$B$1:$U$1)*(КАЛЕНДАРЬ!I26=GRID!$B$3:$U$3),0))*(1-GRID!$L$45))</f>
        <v>84000</v>
      </c>
      <c r="O64" s="8" cm="1">
        <f t="array" ref="O64">IF($I$2="Каникулы вместе",INDEX(GRID!$B$4:$U$15,MATCH(O$7,GRID!$A$4:$A$15,0),MATCH(1,($U$2=GRID!$B$1:$U$1)*(КАЛЕНДАРЬ!I26=GRID!$B$3:$U$3),0)),
INDEX(GRID!$B$4:$U$15,MATCH(O$7,GRID!$A$4:$A$15,0),MATCH(1,($U$2=GRID!$B$1:$U$1)*(КАЛЕНДАРЬ!I26=GRID!$B$3:$U$3),0))*(1-GRID!$L$45))</f>
        <v>114800</v>
      </c>
      <c r="P64" s="8" cm="1">
        <f t="array" ref="P64">IF($I$2="Каникулы вместе",INDEX(GRID!$B$4:$U$15,MATCH(P$7,GRID!$A$4:$A$15,0),MATCH(1,($U$2=GRID!$B$1:$U$1)*(КАЛЕНДАРЬ!I26=GRID!$B$3:$U$3),0)),
INDEX(GRID!$B$4:$U$15,MATCH(P$7,GRID!$A$4:$A$15,0),MATCH(1,($U$2=GRID!$B$1:$U$1)*(КАЛЕНДАРЬ!I26=GRID!$B$3:$U$3),0))*(1-GRID!$L$45))</f>
        <v>158000</v>
      </c>
      <c r="Q64" s="8" cm="1">
        <f t="array" ref="Q64">IF($I$2="Каникулы вместе",INDEX(GRID!$B$4:$U$15,MATCH(Q$7,GRID!$A$4:$A$15,0),MATCH(1,($U$2=GRID!$B$1:$U$1)*(КАЛЕНДАРЬ!I26=GRID!$B$3:$U$3),0)),
INDEX(GRID!$B$4:$U$15,MATCH(Q$7,GRID!$A$4:$A$15,0),MATCH(1,($U$2=GRID!$B$1:$U$1)*(КАЛЕНДАРЬ!I26=GRID!$B$3:$U$3),0))*(1-GRID!$L$45))</f>
        <v>185500</v>
      </c>
      <c r="R64" s="8" cm="1">
        <f t="array" ref="R64">IF($I$2="Каникулы вместе",INDEX(GRID!$B$18:$U$29,MATCH(R$7,GRID!$A$18:$A$29,0),MATCH(1,($U$2=GRID!$B$1:$U$1)*(КАЛЕНДАРЬ!I26=GRID!$B$3:$U$3),0)),
INDEX(GRID!$B$18:$U$29,MATCH(R$7,GRID!$A$18:$A$29,0),MATCH(1,($U$2=GRID!$B$1:$U$1)*(КАЛЕНДАРЬ!I26=GRID!$B$3:$U$3),0))*(1-GRID!$L$45))</f>
        <v>211300</v>
      </c>
      <c r="S64" s="8" cm="1">
        <f t="array" ref="S64">IF($I$2="Каникулы вместе",INDEX(GRID!$B$4:$U$15,MATCH(S$7,GRID!$A$4:$A$15,0),MATCH(1,($U$2=GRID!$B$1:$U$1)*(КАЛЕНДАРЬ!I26=GRID!$B$3:$U$3),0)),
INDEX(GRID!$B$4:$U$15,MATCH(S$7,GRID!$A$4:$A$15,0),MATCH(1,($U$2=GRID!$B$1:$U$1)*(КАЛЕНДАРЬ!I26=GRID!$B$3:$U$3),0))*(1-GRID!$L$45))</f>
        <v>533500</v>
      </c>
      <c r="T64" s="8" cm="1">
        <f t="array" ref="T64">IF($I$2="Каникулы вместе",INDEX(GRID!$B$4:$U$15,MATCH(T$7,GRID!$A$4:$A$15,0),MATCH(1,($U$2=GRID!$B$1:$U$1)*(КАЛЕНДАРЬ!I26=GRID!$B$3:$U$3),0)),
INDEX(GRID!$B$4:$U$15,MATCH(T$7,GRID!$A$4:$A$15,0),MATCH(1,($U$2=GRID!$B$1:$U$1)*(КАЛЕНДАРЬ!I26=GRID!$B$3:$U$3),0))*(1-GRID!$L$45))</f>
        <v>651900</v>
      </c>
    </row>
    <row r="65" spans="1:20" hidden="1">
      <c r="A65" s="148" t="s">
        <v>12</v>
      </c>
      <c r="B65" s="149">
        <v>24</v>
      </c>
      <c r="C65" s="8" cm="1">
        <f t="array" ref="C65">IF($I$2="Каникулы вместе",INDEX(GRID!$B$4:$U$15,MATCH(C$7,GRID!$A$4:$A$15,0),MATCH(1,($U$2=GRID!$B$1:$U$1)*(КАЛЕНДАРЬ!I27=GRID!$B$3:$U$3),0)),
INDEX(GRID!$B$4:$U$15,MATCH(C$7,GRID!$A$4:$A$15,0),MATCH(1,($U$2=GRID!$B$1:$U$1)*(КАЛЕНДАРЬ!I27=GRID!$B$3:$U$3),0))*(1-GRID!$L$45))</f>
        <v>33200</v>
      </c>
      <c r="D65" s="8" cm="1">
        <f t="array" ref="D65">IF($I$2="Каникулы вместе",INDEX(GRID!$B$18:$U$29,MATCH(C$7,GRID!$A$18:$A$29,0),MATCH(1,($U$2=GRID!$B$1:$U$1)*(КАЛЕНДАРЬ!I27=GRID!$B$3:$U$3),0)),
INDEX(GRID!$B$18:$U$29,MATCH(C$7,GRID!$A$18:$A$29,0),MATCH(1,($U$2=GRID!$B$1:$U$1)*(КАЛЕНДАРЬ!I27=GRID!$B$3:$U$3),0))*(1-GRID!$L$45))</f>
        <v>38200</v>
      </c>
      <c r="E65" s="8" cm="1">
        <f t="array" ref="E65">IF($I$2="Каникулы вместе",INDEX(GRID!$B$4:$U$15,MATCH(E$7,GRID!$A$4:$A$15,0),MATCH(1,($U$2=GRID!$B$1:$U$1)*(КАЛЕНДАРЬ!I27=GRID!$B$3:$U$3),0)),
INDEX(GRID!$B$4:$U$15,MATCH(E$7,GRID!$A$4:$A$15,0),MATCH(1,($U$2=GRID!$B$1:$U$1)*(КАЛЕНДАРЬ!I27=GRID!$B$3:$U$3),0))*(1-GRID!$L$45))</f>
        <v>39900</v>
      </c>
      <c r="F65" s="8" cm="1">
        <f t="array" ref="F65">IF($I$2="Каникулы вместе",INDEX(GRID!$B$18:$U$29,MATCH(E$7,GRID!$A$18:$A$29,0),MATCH(1,($U$2=GRID!$B$1:$U$1)*(КАЛЕНДАРЬ!I27=GRID!$B$3:$U$3),0)),
INDEX(GRID!$B$18:$U$29,MATCH(E$7,GRID!$A$18:$A$29,0),MATCH(1,($U$2=GRID!$B$1:$U$1)*(КАЛЕНДАРЬ!I27=GRID!$B$3:$U$3),0))*(1-GRID!$L$45))</f>
        <v>44900</v>
      </c>
      <c r="G65" s="8" cm="1">
        <f t="array" ref="G65">IF($I$2="Каникулы вместе",INDEX(GRID!$B$4:$U$15,MATCH(G$7,GRID!$A$4:$A$15,0),MATCH(1,($U$2=GRID!$B$1:$U$1)*(КАЛЕНДАРЬ!I27=GRID!$B$3:$U$3),0)),
INDEX(GRID!$B$4:$U$15,MATCH(G$7,GRID!$A$4:$A$15,0),MATCH(1,($U$2=GRID!$B$1:$U$1)*(КАЛЕНДАРЬ!I27=GRID!$B$3:$U$3),0))*(1-GRID!$L$45))</f>
        <v>46200</v>
      </c>
      <c r="H65" s="8" cm="1">
        <f t="array" ref="H65">IF($I$2="Каникулы вместе",INDEX(GRID!$B$18:$U$29,MATCH(G$7,GRID!$A$18:$A$29,0),MATCH(1,($U$2=GRID!$B$1:$U$1)*(КАЛЕНДАРЬ!I27=GRID!$B$3:$U$3),0)),
INDEX(GRID!$B$18:$U$29,MATCH(G$7,GRID!$A$18:$A$29,0),MATCH(1,($U$2=GRID!$B$1:$U$1)*(КАЛЕНДАРЬ!I27=GRID!$B$3:$U$3),0))*(1-GRID!$L$45))</f>
        <v>51200</v>
      </c>
      <c r="I65" s="8" cm="1">
        <f t="array" ref="I65">IF($I$2="Каникулы вместе",INDEX(GRID!$B$4:$U$15,MATCH(I$7,GRID!$A$4:$A$15,0),MATCH(1,($U$2=GRID!$B$1:$U$1)*(КАЛЕНДАРЬ!I27=GRID!$B$3:$U$3),0)),
INDEX(GRID!$B$4:$U$15,MATCH(I$7,GRID!$A$4:$A$15,0),MATCH(1,($U$2=GRID!$B$1:$U$1)*(КАЛЕНДАРЬ!I27=GRID!$B$3:$U$3),0))*(1-GRID!$L$45))</f>
        <v>51700</v>
      </c>
      <c r="J65" s="8" cm="1">
        <f t="array" ref="J65">IF($I$2="Каникулы вместе",INDEX(GRID!$B$18:$U$29,MATCH(I$7,GRID!$A$18:$A$29,0),MATCH(1,($U$2=GRID!$B$1:$U$1)*(КАЛЕНДАРЬ!I27=GRID!$B$3:$U$3),0)),
INDEX(GRID!$B$18:$U$29,MATCH(I$7,GRID!$A$18:$A$29,0),MATCH(1,($U$2=GRID!$B$1:$U$1)*(КАЛЕНДАРЬ!I27=GRID!$B$3:$U$3),0))*(1-GRID!$L$45))</f>
        <v>56700</v>
      </c>
      <c r="K65" s="8" cm="1">
        <f t="array" ref="K65">IF($I$2="Каникулы вместе",INDEX(GRID!$B$4:$U$15,MATCH(K$7,GRID!$A$4:$A$15,0),MATCH(1,($U$2=GRID!$B$1:$U$1)*(КАЛЕНДАРЬ!I27=GRID!$B$3:$U$3),0)),
INDEX(GRID!$B$4:$U$15,MATCH(K$7,GRID!$A$4:$A$15,0),MATCH(1,($U$2=GRID!$B$1:$U$1)*(КАЛЕНДАРЬ!I27=GRID!$B$3:$U$3),0))*(1-GRID!$L$45))</f>
        <v>57800</v>
      </c>
      <c r="L65" s="8" cm="1">
        <f t="array" ref="L65">IF($I$2="Каникулы вместе",INDEX(GRID!$B$18:$U$29,MATCH(K$7,GRID!$A$18:$A$29,0),MATCH(1,($U$2=GRID!$B$1:$U$1)*(КАЛЕНДАРЬ!I27=GRID!$B$3:$U$3),0)),
INDEX(GRID!$B$18:$U$29,MATCH(K$7,GRID!$A$18:$A$29,0),MATCH(1,($U$2=GRID!$B$1:$U$1)*(КАЛЕНДАРЬ!I27=GRID!$B$3:$U$3),0))*(1-GRID!$L$45))</f>
        <v>62800</v>
      </c>
      <c r="M65" s="8" cm="1">
        <f t="array" ref="M65">IF($I$2="Каникулы вместе",INDEX(GRID!$B$4:$U$15,MATCH(M$7,GRID!$A$4:$A$15,0),MATCH(1,($U$2=GRID!$B$1:$U$1)*(КАЛЕНДАРЬ!I27=GRID!$B$3:$U$3),0)),
INDEX(GRID!$B$4:$U$15,MATCH(M$7,GRID!$A$4:$A$15,0),MATCH(1,($U$2=GRID!$B$1:$U$1)*(КАЛЕНДАРЬ!I27=GRID!$B$3:$U$3),0))*(1-GRID!$L$45))</f>
        <v>79000</v>
      </c>
      <c r="N65" s="8" cm="1">
        <f t="array" ref="N65">IF($I$2="Каникулы вместе",INDEX(GRID!$B$18:$U$29,MATCH(M$7,GRID!$A$18:$A$29,0),MATCH(1,($U$2=GRID!$B$1:$U$1)*(КАЛЕНДАРЬ!I27=GRID!$B$3:$U$3),0)),
INDEX(GRID!$B$18:$U$29,MATCH(M$7,GRID!$A$18:$A$29,0),MATCH(1,($U$2=GRID!$B$1:$U$1)*(КАЛЕНДАРЬ!I27=GRID!$B$3:$U$3),0))*(1-GRID!$L$45))</f>
        <v>84000</v>
      </c>
      <c r="O65" s="8" cm="1">
        <f t="array" ref="O65">IF($I$2="Каникулы вместе",INDEX(GRID!$B$4:$U$15,MATCH(O$7,GRID!$A$4:$A$15,0),MATCH(1,($U$2=GRID!$B$1:$U$1)*(КАЛЕНДАРЬ!I27=GRID!$B$3:$U$3),0)),
INDEX(GRID!$B$4:$U$15,MATCH(O$7,GRID!$A$4:$A$15,0),MATCH(1,($U$2=GRID!$B$1:$U$1)*(КАЛЕНДАРЬ!I27=GRID!$B$3:$U$3),0))*(1-GRID!$L$45))</f>
        <v>114800</v>
      </c>
      <c r="P65" s="8" cm="1">
        <f t="array" ref="P65">IF($I$2="Каникулы вместе",INDEX(GRID!$B$4:$U$15,MATCH(P$7,GRID!$A$4:$A$15,0),MATCH(1,($U$2=GRID!$B$1:$U$1)*(КАЛЕНДАРЬ!I27=GRID!$B$3:$U$3),0)),
INDEX(GRID!$B$4:$U$15,MATCH(P$7,GRID!$A$4:$A$15,0),MATCH(1,($U$2=GRID!$B$1:$U$1)*(КАЛЕНДАРЬ!I27=GRID!$B$3:$U$3),0))*(1-GRID!$L$45))</f>
        <v>158000</v>
      </c>
      <c r="Q65" s="8" cm="1">
        <f t="array" ref="Q65">IF($I$2="Каникулы вместе",INDEX(GRID!$B$4:$U$15,MATCH(Q$7,GRID!$A$4:$A$15,0),MATCH(1,($U$2=GRID!$B$1:$U$1)*(КАЛЕНДАРЬ!I27=GRID!$B$3:$U$3),0)),
INDEX(GRID!$B$4:$U$15,MATCH(Q$7,GRID!$A$4:$A$15,0),MATCH(1,($U$2=GRID!$B$1:$U$1)*(КАЛЕНДАРЬ!I27=GRID!$B$3:$U$3),0))*(1-GRID!$L$45))</f>
        <v>185500</v>
      </c>
      <c r="R65" s="8" cm="1">
        <f t="array" ref="R65">IF($I$2="Каникулы вместе",INDEX(GRID!$B$18:$U$29,MATCH(R$7,GRID!$A$18:$A$29,0),MATCH(1,($U$2=GRID!$B$1:$U$1)*(КАЛЕНДАРЬ!I27=GRID!$B$3:$U$3),0)),
INDEX(GRID!$B$18:$U$29,MATCH(R$7,GRID!$A$18:$A$29,0),MATCH(1,($U$2=GRID!$B$1:$U$1)*(КАЛЕНДАРЬ!I27=GRID!$B$3:$U$3),0))*(1-GRID!$L$45))</f>
        <v>211300</v>
      </c>
      <c r="S65" s="8" cm="1">
        <f t="array" ref="S65">IF($I$2="Каникулы вместе",INDEX(GRID!$B$4:$U$15,MATCH(S$7,GRID!$A$4:$A$15,0),MATCH(1,($U$2=GRID!$B$1:$U$1)*(КАЛЕНДАРЬ!I27=GRID!$B$3:$U$3),0)),
INDEX(GRID!$B$4:$U$15,MATCH(S$7,GRID!$A$4:$A$15,0),MATCH(1,($U$2=GRID!$B$1:$U$1)*(КАЛЕНДАРЬ!I27=GRID!$B$3:$U$3),0))*(1-GRID!$L$45))</f>
        <v>533500</v>
      </c>
      <c r="T65" s="8" cm="1">
        <f t="array" ref="T65">IF($I$2="Каникулы вместе",INDEX(GRID!$B$4:$U$15,MATCH(T$7,GRID!$A$4:$A$15,0),MATCH(1,($U$2=GRID!$B$1:$U$1)*(КАЛЕНДАРЬ!I27=GRID!$B$3:$U$3),0)),
INDEX(GRID!$B$4:$U$15,MATCH(T$7,GRID!$A$4:$A$15,0),MATCH(1,($U$2=GRID!$B$1:$U$1)*(КАЛЕНДАРЬ!I27=GRID!$B$3:$U$3),0))*(1-GRID!$L$45))</f>
        <v>651900</v>
      </c>
    </row>
    <row r="66" spans="1:20" hidden="1">
      <c r="A66" s="148" t="s">
        <v>13</v>
      </c>
      <c r="B66" s="149">
        <v>25</v>
      </c>
      <c r="C66" s="8" cm="1">
        <f t="array" ref="C66">IF($I$2="Каникулы вместе",INDEX(GRID!$B$4:$U$15,MATCH(C$7,GRID!$A$4:$A$15,0),MATCH(1,($U$2=GRID!$B$1:$U$1)*(КАЛЕНДАРЬ!I28=GRID!$B$3:$U$3),0)),
INDEX(GRID!$B$4:$U$15,MATCH(C$7,GRID!$A$4:$A$15,0),MATCH(1,($U$2=GRID!$B$1:$U$1)*(КАЛЕНДАРЬ!I28=GRID!$B$3:$U$3),0))*(1-GRID!$L$45))</f>
        <v>33200</v>
      </c>
      <c r="D66" s="8" cm="1">
        <f t="array" ref="D66">IF($I$2="Каникулы вместе",INDEX(GRID!$B$18:$U$29,MATCH(C$7,GRID!$A$18:$A$29,0),MATCH(1,($U$2=GRID!$B$1:$U$1)*(КАЛЕНДАРЬ!I28=GRID!$B$3:$U$3),0)),
INDEX(GRID!$B$18:$U$29,MATCH(C$7,GRID!$A$18:$A$29,0),MATCH(1,($U$2=GRID!$B$1:$U$1)*(КАЛЕНДАРЬ!I28=GRID!$B$3:$U$3),0))*(1-GRID!$L$45))</f>
        <v>38200</v>
      </c>
      <c r="E66" s="8" cm="1">
        <f t="array" ref="E66">IF($I$2="Каникулы вместе",INDEX(GRID!$B$4:$U$15,MATCH(E$7,GRID!$A$4:$A$15,0),MATCH(1,($U$2=GRID!$B$1:$U$1)*(КАЛЕНДАРЬ!I28=GRID!$B$3:$U$3),0)),
INDEX(GRID!$B$4:$U$15,MATCH(E$7,GRID!$A$4:$A$15,0),MATCH(1,($U$2=GRID!$B$1:$U$1)*(КАЛЕНДАРЬ!I28=GRID!$B$3:$U$3),0))*(1-GRID!$L$45))</f>
        <v>39900</v>
      </c>
      <c r="F66" s="8" cm="1">
        <f t="array" ref="F66">IF($I$2="Каникулы вместе",INDEX(GRID!$B$18:$U$29,MATCH(E$7,GRID!$A$18:$A$29,0),MATCH(1,($U$2=GRID!$B$1:$U$1)*(КАЛЕНДАРЬ!I28=GRID!$B$3:$U$3),0)),
INDEX(GRID!$B$18:$U$29,MATCH(E$7,GRID!$A$18:$A$29,0),MATCH(1,($U$2=GRID!$B$1:$U$1)*(КАЛЕНДАРЬ!I28=GRID!$B$3:$U$3),0))*(1-GRID!$L$45))</f>
        <v>44900</v>
      </c>
      <c r="G66" s="8" cm="1">
        <f t="array" ref="G66">IF($I$2="Каникулы вместе",INDEX(GRID!$B$4:$U$15,MATCH(G$7,GRID!$A$4:$A$15,0),MATCH(1,($U$2=GRID!$B$1:$U$1)*(КАЛЕНДАРЬ!I28=GRID!$B$3:$U$3),0)),
INDEX(GRID!$B$4:$U$15,MATCH(G$7,GRID!$A$4:$A$15,0),MATCH(1,($U$2=GRID!$B$1:$U$1)*(КАЛЕНДАРЬ!I28=GRID!$B$3:$U$3),0))*(1-GRID!$L$45))</f>
        <v>46200</v>
      </c>
      <c r="H66" s="8" cm="1">
        <f t="array" ref="H66">IF($I$2="Каникулы вместе",INDEX(GRID!$B$18:$U$29,MATCH(G$7,GRID!$A$18:$A$29,0),MATCH(1,($U$2=GRID!$B$1:$U$1)*(КАЛЕНДАРЬ!I28=GRID!$B$3:$U$3),0)),
INDEX(GRID!$B$18:$U$29,MATCH(G$7,GRID!$A$18:$A$29,0),MATCH(1,($U$2=GRID!$B$1:$U$1)*(КАЛЕНДАРЬ!I28=GRID!$B$3:$U$3),0))*(1-GRID!$L$45))</f>
        <v>51200</v>
      </c>
      <c r="I66" s="8" cm="1">
        <f t="array" ref="I66">IF($I$2="Каникулы вместе",INDEX(GRID!$B$4:$U$15,MATCH(I$7,GRID!$A$4:$A$15,0),MATCH(1,($U$2=GRID!$B$1:$U$1)*(КАЛЕНДАРЬ!I28=GRID!$B$3:$U$3),0)),
INDEX(GRID!$B$4:$U$15,MATCH(I$7,GRID!$A$4:$A$15,0),MATCH(1,($U$2=GRID!$B$1:$U$1)*(КАЛЕНДАРЬ!I28=GRID!$B$3:$U$3),0))*(1-GRID!$L$45))</f>
        <v>51700</v>
      </c>
      <c r="J66" s="8" cm="1">
        <f t="array" ref="J66">IF($I$2="Каникулы вместе",INDEX(GRID!$B$18:$U$29,MATCH(I$7,GRID!$A$18:$A$29,0),MATCH(1,($U$2=GRID!$B$1:$U$1)*(КАЛЕНДАРЬ!I28=GRID!$B$3:$U$3),0)),
INDEX(GRID!$B$18:$U$29,MATCH(I$7,GRID!$A$18:$A$29,0),MATCH(1,($U$2=GRID!$B$1:$U$1)*(КАЛЕНДАРЬ!I28=GRID!$B$3:$U$3),0))*(1-GRID!$L$45))</f>
        <v>56700</v>
      </c>
      <c r="K66" s="8" cm="1">
        <f t="array" ref="K66">IF($I$2="Каникулы вместе",INDEX(GRID!$B$4:$U$15,MATCH(K$7,GRID!$A$4:$A$15,0),MATCH(1,($U$2=GRID!$B$1:$U$1)*(КАЛЕНДАРЬ!I28=GRID!$B$3:$U$3),0)),
INDEX(GRID!$B$4:$U$15,MATCH(K$7,GRID!$A$4:$A$15,0),MATCH(1,($U$2=GRID!$B$1:$U$1)*(КАЛЕНДАРЬ!I28=GRID!$B$3:$U$3),0))*(1-GRID!$L$45))</f>
        <v>57800</v>
      </c>
      <c r="L66" s="8" cm="1">
        <f t="array" ref="L66">IF($I$2="Каникулы вместе",INDEX(GRID!$B$18:$U$29,MATCH(K$7,GRID!$A$18:$A$29,0),MATCH(1,($U$2=GRID!$B$1:$U$1)*(КАЛЕНДАРЬ!I28=GRID!$B$3:$U$3),0)),
INDEX(GRID!$B$18:$U$29,MATCH(K$7,GRID!$A$18:$A$29,0),MATCH(1,($U$2=GRID!$B$1:$U$1)*(КАЛЕНДАРЬ!I28=GRID!$B$3:$U$3),0))*(1-GRID!$L$45))</f>
        <v>62800</v>
      </c>
      <c r="M66" s="8" cm="1">
        <f t="array" ref="M66">IF($I$2="Каникулы вместе",INDEX(GRID!$B$4:$U$15,MATCH(M$7,GRID!$A$4:$A$15,0),MATCH(1,($U$2=GRID!$B$1:$U$1)*(КАЛЕНДАРЬ!I28=GRID!$B$3:$U$3),0)),
INDEX(GRID!$B$4:$U$15,MATCH(M$7,GRID!$A$4:$A$15,0),MATCH(1,($U$2=GRID!$B$1:$U$1)*(КАЛЕНДАРЬ!I28=GRID!$B$3:$U$3),0))*(1-GRID!$L$45))</f>
        <v>79000</v>
      </c>
      <c r="N66" s="8" cm="1">
        <f t="array" ref="N66">IF($I$2="Каникулы вместе",INDEX(GRID!$B$18:$U$29,MATCH(M$7,GRID!$A$18:$A$29,0),MATCH(1,($U$2=GRID!$B$1:$U$1)*(КАЛЕНДАРЬ!I28=GRID!$B$3:$U$3),0)),
INDEX(GRID!$B$18:$U$29,MATCH(M$7,GRID!$A$18:$A$29,0),MATCH(1,($U$2=GRID!$B$1:$U$1)*(КАЛЕНДАРЬ!I28=GRID!$B$3:$U$3),0))*(1-GRID!$L$45))</f>
        <v>84000</v>
      </c>
      <c r="O66" s="8" cm="1">
        <f t="array" ref="O66">IF($I$2="Каникулы вместе",INDEX(GRID!$B$4:$U$15,MATCH(O$7,GRID!$A$4:$A$15,0),MATCH(1,($U$2=GRID!$B$1:$U$1)*(КАЛЕНДАРЬ!I28=GRID!$B$3:$U$3),0)),
INDEX(GRID!$B$4:$U$15,MATCH(O$7,GRID!$A$4:$A$15,0),MATCH(1,($U$2=GRID!$B$1:$U$1)*(КАЛЕНДАРЬ!I28=GRID!$B$3:$U$3),0))*(1-GRID!$L$45))</f>
        <v>114800</v>
      </c>
      <c r="P66" s="8" cm="1">
        <f t="array" ref="P66">IF($I$2="Каникулы вместе",INDEX(GRID!$B$4:$U$15,MATCH(P$7,GRID!$A$4:$A$15,0),MATCH(1,($U$2=GRID!$B$1:$U$1)*(КАЛЕНДАРЬ!I28=GRID!$B$3:$U$3),0)),
INDEX(GRID!$B$4:$U$15,MATCH(P$7,GRID!$A$4:$A$15,0),MATCH(1,($U$2=GRID!$B$1:$U$1)*(КАЛЕНДАРЬ!I28=GRID!$B$3:$U$3),0))*(1-GRID!$L$45))</f>
        <v>158000</v>
      </c>
      <c r="Q66" s="8" cm="1">
        <f t="array" ref="Q66">IF($I$2="Каникулы вместе",INDEX(GRID!$B$4:$U$15,MATCH(Q$7,GRID!$A$4:$A$15,0),MATCH(1,($U$2=GRID!$B$1:$U$1)*(КАЛЕНДАРЬ!I28=GRID!$B$3:$U$3),0)),
INDEX(GRID!$B$4:$U$15,MATCH(Q$7,GRID!$A$4:$A$15,0),MATCH(1,($U$2=GRID!$B$1:$U$1)*(КАЛЕНДАРЬ!I28=GRID!$B$3:$U$3),0))*(1-GRID!$L$45))</f>
        <v>185500</v>
      </c>
      <c r="R66" s="8" cm="1">
        <f t="array" ref="R66">IF($I$2="Каникулы вместе",INDEX(GRID!$B$18:$U$29,MATCH(R$7,GRID!$A$18:$A$29,0),MATCH(1,($U$2=GRID!$B$1:$U$1)*(КАЛЕНДАРЬ!I28=GRID!$B$3:$U$3),0)),
INDEX(GRID!$B$18:$U$29,MATCH(R$7,GRID!$A$18:$A$29,0),MATCH(1,($U$2=GRID!$B$1:$U$1)*(КАЛЕНДАРЬ!I28=GRID!$B$3:$U$3),0))*(1-GRID!$L$45))</f>
        <v>211300</v>
      </c>
      <c r="S66" s="8" cm="1">
        <f t="array" ref="S66">IF($I$2="Каникулы вместе",INDEX(GRID!$B$4:$U$15,MATCH(S$7,GRID!$A$4:$A$15,0),MATCH(1,($U$2=GRID!$B$1:$U$1)*(КАЛЕНДАРЬ!I28=GRID!$B$3:$U$3),0)),
INDEX(GRID!$B$4:$U$15,MATCH(S$7,GRID!$A$4:$A$15,0),MATCH(1,($U$2=GRID!$B$1:$U$1)*(КАЛЕНДАРЬ!I28=GRID!$B$3:$U$3),0))*(1-GRID!$L$45))</f>
        <v>533500</v>
      </c>
      <c r="T66" s="8" cm="1">
        <f t="array" ref="T66">IF($I$2="Каникулы вместе",INDEX(GRID!$B$4:$U$15,MATCH(T$7,GRID!$A$4:$A$15,0),MATCH(1,($U$2=GRID!$B$1:$U$1)*(КАЛЕНДАРЬ!I28=GRID!$B$3:$U$3),0)),
INDEX(GRID!$B$4:$U$15,MATCH(T$7,GRID!$A$4:$A$15,0),MATCH(1,($U$2=GRID!$B$1:$U$1)*(КАЛЕНДАРЬ!I28=GRID!$B$3:$U$3),0))*(1-GRID!$L$45))</f>
        <v>651900</v>
      </c>
    </row>
    <row r="67" spans="1:20" hidden="1">
      <c r="A67" s="148" t="s">
        <v>14</v>
      </c>
      <c r="B67" s="149">
        <v>26</v>
      </c>
      <c r="C67" s="8" cm="1">
        <f t="array" ref="C67">IF($I$2="Каникулы вместе",INDEX(GRID!$B$4:$U$15,MATCH(C$7,GRID!$A$4:$A$15,0),MATCH(1,($U$2=GRID!$B$1:$U$1)*(КАЛЕНДАРЬ!I29=GRID!$B$3:$U$3),0)),
INDEX(GRID!$B$4:$U$15,MATCH(C$7,GRID!$A$4:$A$15,0),MATCH(1,($U$2=GRID!$B$1:$U$1)*(КАЛЕНДАРЬ!I29=GRID!$B$3:$U$3),0))*(1-GRID!$L$45))</f>
        <v>33200</v>
      </c>
      <c r="D67" s="8" cm="1">
        <f t="array" ref="D67">IF($I$2="Каникулы вместе",INDEX(GRID!$B$18:$U$29,MATCH(C$7,GRID!$A$18:$A$29,0),MATCH(1,($U$2=GRID!$B$1:$U$1)*(КАЛЕНДАРЬ!I29=GRID!$B$3:$U$3),0)),
INDEX(GRID!$B$18:$U$29,MATCH(C$7,GRID!$A$18:$A$29,0),MATCH(1,($U$2=GRID!$B$1:$U$1)*(КАЛЕНДАРЬ!I29=GRID!$B$3:$U$3),0))*(1-GRID!$L$45))</f>
        <v>38200</v>
      </c>
      <c r="E67" s="8" cm="1">
        <f t="array" ref="E67">IF($I$2="Каникулы вместе",INDEX(GRID!$B$4:$U$15,MATCH(E$7,GRID!$A$4:$A$15,0),MATCH(1,($U$2=GRID!$B$1:$U$1)*(КАЛЕНДАРЬ!I29=GRID!$B$3:$U$3),0)),
INDEX(GRID!$B$4:$U$15,MATCH(E$7,GRID!$A$4:$A$15,0),MATCH(1,($U$2=GRID!$B$1:$U$1)*(КАЛЕНДАРЬ!I29=GRID!$B$3:$U$3),0))*(1-GRID!$L$45))</f>
        <v>39900</v>
      </c>
      <c r="F67" s="8" cm="1">
        <f t="array" ref="F67">IF($I$2="Каникулы вместе",INDEX(GRID!$B$18:$U$29,MATCH(E$7,GRID!$A$18:$A$29,0),MATCH(1,($U$2=GRID!$B$1:$U$1)*(КАЛЕНДАРЬ!I29=GRID!$B$3:$U$3),0)),
INDEX(GRID!$B$18:$U$29,MATCH(E$7,GRID!$A$18:$A$29,0),MATCH(1,($U$2=GRID!$B$1:$U$1)*(КАЛЕНДАРЬ!I29=GRID!$B$3:$U$3),0))*(1-GRID!$L$45))</f>
        <v>44900</v>
      </c>
      <c r="G67" s="8" cm="1">
        <f t="array" ref="G67">IF($I$2="Каникулы вместе",INDEX(GRID!$B$4:$U$15,MATCH(G$7,GRID!$A$4:$A$15,0),MATCH(1,($U$2=GRID!$B$1:$U$1)*(КАЛЕНДАРЬ!I29=GRID!$B$3:$U$3),0)),
INDEX(GRID!$B$4:$U$15,MATCH(G$7,GRID!$A$4:$A$15,0),MATCH(1,($U$2=GRID!$B$1:$U$1)*(КАЛЕНДАРЬ!I29=GRID!$B$3:$U$3),0))*(1-GRID!$L$45))</f>
        <v>46200</v>
      </c>
      <c r="H67" s="8" cm="1">
        <f t="array" ref="H67">IF($I$2="Каникулы вместе",INDEX(GRID!$B$18:$U$29,MATCH(G$7,GRID!$A$18:$A$29,0),MATCH(1,($U$2=GRID!$B$1:$U$1)*(КАЛЕНДАРЬ!I29=GRID!$B$3:$U$3),0)),
INDEX(GRID!$B$18:$U$29,MATCH(G$7,GRID!$A$18:$A$29,0),MATCH(1,($U$2=GRID!$B$1:$U$1)*(КАЛЕНДАРЬ!I29=GRID!$B$3:$U$3),0))*(1-GRID!$L$45))</f>
        <v>51200</v>
      </c>
      <c r="I67" s="8" cm="1">
        <f t="array" ref="I67">IF($I$2="Каникулы вместе",INDEX(GRID!$B$4:$U$15,MATCH(I$7,GRID!$A$4:$A$15,0),MATCH(1,($U$2=GRID!$B$1:$U$1)*(КАЛЕНДАРЬ!I29=GRID!$B$3:$U$3),0)),
INDEX(GRID!$B$4:$U$15,MATCH(I$7,GRID!$A$4:$A$15,0),MATCH(1,($U$2=GRID!$B$1:$U$1)*(КАЛЕНДАРЬ!I29=GRID!$B$3:$U$3),0))*(1-GRID!$L$45))</f>
        <v>51700</v>
      </c>
      <c r="J67" s="8" cm="1">
        <f t="array" ref="J67">IF($I$2="Каникулы вместе",INDEX(GRID!$B$18:$U$29,MATCH(I$7,GRID!$A$18:$A$29,0),MATCH(1,($U$2=GRID!$B$1:$U$1)*(КАЛЕНДАРЬ!I29=GRID!$B$3:$U$3),0)),
INDEX(GRID!$B$18:$U$29,MATCH(I$7,GRID!$A$18:$A$29,0),MATCH(1,($U$2=GRID!$B$1:$U$1)*(КАЛЕНДАРЬ!I29=GRID!$B$3:$U$3),0))*(1-GRID!$L$45))</f>
        <v>56700</v>
      </c>
      <c r="K67" s="8" cm="1">
        <f t="array" ref="K67">IF($I$2="Каникулы вместе",INDEX(GRID!$B$4:$U$15,MATCH(K$7,GRID!$A$4:$A$15,0),MATCH(1,($U$2=GRID!$B$1:$U$1)*(КАЛЕНДАРЬ!I29=GRID!$B$3:$U$3),0)),
INDEX(GRID!$B$4:$U$15,MATCH(K$7,GRID!$A$4:$A$15,0),MATCH(1,($U$2=GRID!$B$1:$U$1)*(КАЛЕНДАРЬ!I29=GRID!$B$3:$U$3),0))*(1-GRID!$L$45))</f>
        <v>57800</v>
      </c>
      <c r="L67" s="8" cm="1">
        <f t="array" ref="L67">IF($I$2="Каникулы вместе",INDEX(GRID!$B$18:$U$29,MATCH(K$7,GRID!$A$18:$A$29,0),MATCH(1,($U$2=GRID!$B$1:$U$1)*(КАЛЕНДАРЬ!I29=GRID!$B$3:$U$3),0)),
INDEX(GRID!$B$18:$U$29,MATCH(K$7,GRID!$A$18:$A$29,0),MATCH(1,($U$2=GRID!$B$1:$U$1)*(КАЛЕНДАРЬ!I29=GRID!$B$3:$U$3),0))*(1-GRID!$L$45))</f>
        <v>62800</v>
      </c>
      <c r="M67" s="8" cm="1">
        <f t="array" ref="M67">IF($I$2="Каникулы вместе",INDEX(GRID!$B$4:$U$15,MATCH(M$7,GRID!$A$4:$A$15,0),MATCH(1,($U$2=GRID!$B$1:$U$1)*(КАЛЕНДАРЬ!I29=GRID!$B$3:$U$3),0)),
INDEX(GRID!$B$4:$U$15,MATCH(M$7,GRID!$A$4:$A$15,0),MATCH(1,($U$2=GRID!$B$1:$U$1)*(КАЛЕНДАРЬ!I29=GRID!$B$3:$U$3),0))*(1-GRID!$L$45))</f>
        <v>79000</v>
      </c>
      <c r="N67" s="8" cm="1">
        <f t="array" ref="N67">IF($I$2="Каникулы вместе",INDEX(GRID!$B$18:$U$29,MATCH(M$7,GRID!$A$18:$A$29,0),MATCH(1,($U$2=GRID!$B$1:$U$1)*(КАЛЕНДАРЬ!I29=GRID!$B$3:$U$3),0)),
INDEX(GRID!$B$18:$U$29,MATCH(M$7,GRID!$A$18:$A$29,0),MATCH(1,($U$2=GRID!$B$1:$U$1)*(КАЛЕНДАРЬ!I29=GRID!$B$3:$U$3),0))*(1-GRID!$L$45))</f>
        <v>84000</v>
      </c>
      <c r="O67" s="8" cm="1">
        <f t="array" ref="O67">IF($I$2="Каникулы вместе",INDEX(GRID!$B$4:$U$15,MATCH(O$7,GRID!$A$4:$A$15,0),MATCH(1,($U$2=GRID!$B$1:$U$1)*(КАЛЕНДАРЬ!I29=GRID!$B$3:$U$3),0)),
INDEX(GRID!$B$4:$U$15,MATCH(O$7,GRID!$A$4:$A$15,0),MATCH(1,($U$2=GRID!$B$1:$U$1)*(КАЛЕНДАРЬ!I29=GRID!$B$3:$U$3),0))*(1-GRID!$L$45))</f>
        <v>114800</v>
      </c>
      <c r="P67" s="8" cm="1">
        <f t="array" ref="P67">IF($I$2="Каникулы вместе",INDEX(GRID!$B$4:$U$15,MATCH(P$7,GRID!$A$4:$A$15,0),MATCH(1,($U$2=GRID!$B$1:$U$1)*(КАЛЕНДАРЬ!I29=GRID!$B$3:$U$3),0)),
INDEX(GRID!$B$4:$U$15,MATCH(P$7,GRID!$A$4:$A$15,0),MATCH(1,($U$2=GRID!$B$1:$U$1)*(КАЛЕНДАРЬ!I29=GRID!$B$3:$U$3),0))*(1-GRID!$L$45))</f>
        <v>158000</v>
      </c>
      <c r="Q67" s="8" cm="1">
        <f t="array" ref="Q67">IF($I$2="Каникулы вместе",INDEX(GRID!$B$4:$U$15,MATCH(Q$7,GRID!$A$4:$A$15,0),MATCH(1,($U$2=GRID!$B$1:$U$1)*(КАЛЕНДАРЬ!I29=GRID!$B$3:$U$3),0)),
INDEX(GRID!$B$4:$U$15,MATCH(Q$7,GRID!$A$4:$A$15,0),MATCH(1,($U$2=GRID!$B$1:$U$1)*(КАЛЕНДАРЬ!I29=GRID!$B$3:$U$3),0))*(1-GRID!$L$45))</f>
        <v>185500</v>
      </c>
      <c r="R67" s="8" cm="1">
        <f t="array" ref="R67">IF($I$2="Каникулы вместе",INDEX(GRID!$B$18:$U$29,MATCH(R$7,GRID!$A$18:$A$29,0),MATCH(1,($U$2=GRID!$B$1:$U$1)*(КАЛЕНДАРЬ!I29=GRID!$B$3:$U$3),0)),
INDEX(GRID!$B$18:$U$29,MATCH(R$7,GRID!$A$18:$A$29,0),MATCH(1,($U$2=GRID!$B$1:$U$1)*(КАЛЕНДАРЬ!I29=GRID!$B$3:$U$3),0))*(1-GRID!$L$45))</f>
        <v>211300</v>
      </c>
      <c r="S67" s="8" cm="1">
        <f t="array" ref="S67">IF($I$2="Каникулы вместе",INDEX(GRID!$B$4:$U$15,MATCH(S$7,GRID!$A$4:$A$15,0),MATCH(1,($U$2=GRID!$B$1:$U$1)*(КАЛЕНДАРЬ!I29=GRID!$B$3:$U$3),0)),
INDEX(GRID!$B$4:$U$15,MATCH(S$7,GRID!$A$4:$A$15,0),MATCH(1,($U$2=GRID!$B$1:$U$1)*(КАЛЕНДАРЬ!I29=GRID!$B$3:$U$3),0))*(1-GRID!$L$45))</f>
        <v>533500</v>
      </c>
      <c r="T67" s="8" cm="1">
        <f t="array" ref="T67">IF($I$2="Каникулы вместе",INDEX(GRID!$B$4:$U$15,MATCH(T$7,GRID!$A$4:$A$15,0),MATCH(1,($U$2=GRID!$B$1:$U$1)*(КАЛЕНДАРЬ!I29=GRID!$B$3:$U$3),0)),
INDEX(GRID!$B$4:$U$15,MATCH(T$7,GRID!$A$4:$A$15,0),MATCH(1,($U$2=GRID!$B$1:$U$1)*(КАЛЕНДАРЬ!I29=GRID!$B$3:$U$3),0))*(1-GRID!$L$45))</f>
        <v>651900</v>
      </c>
    </row>
    <row r="68" spans="1:20" hidden="1">
      <c r="A68" s="148" t="s">
        <v>15</v>
      </c>
      <c r="B68" s="149">
        <v>27</v>
      </c>
      <c r="C68" s="8" cm="1">
        <f t="array" ref="C68">IF($I$2="Каникулы вместе",INDEX(GRID!$B$4:$U$15,MATCH(C$7,GRID!$A$4:$A$15,0),MATCH(1,($U$2=GRID!$B$1:$U$1)*(КАЛЕНДАРЬ!I30=GRID!$B$3:$U$3),0)),
INDEX(GRID!$B$4:$U$15,MATCH(C$7,GRID!$A$4:$A$15,0),MATCH(1,($U$2=GRID!$B$1:$U$1)*(КАЛЕНДАРЬ!I30=GRID!$B$3:$U$3),0))*(1-GRID!$L$45))</f>
        <v>33200</v>
      </c>
      <c r="D68" s="8" cm="1">
        <f t="array" ref="D68">IF($I$2="Каникулы вместе",INDEX(GRID!$B$18:$U$29,MATCH(C$7,GRID!$A$18:$A$29,0),MATCH(1,($U$2=GRID!$B$1:$U$1)*(КАЛЕНДАРЬ!I30=GRID!$B$3:$U$3),0)),
INDEX(GRID!$B$18:$U$29,MATCH(C$7,GRID!$A$18:$A$29,0),MATCH(1,($U$2=GRID!$B$1:$U$1)*(КАЛЕНДАРЬ!I30=GRID!$B$3:$U$3),0))*(1-GRID!$L$45))</f>
        <v>38200</v>
      </c>
      <c r="E68" s="8" cm="1">
        <f t="array" ref="E68">IF($I$2="Каникулы вместе",INDEX(GRID!$B$4:$U$15,MATCH(E$7,GRID!$A$4:$A$15,0),MATCH(1,($U$2=GRID!$B$1:$U$1)*(КАЛЕНДАРЬ!I30=GRID!$B$3:$U$3),0)),
INDEX(GRID!$B$4:$U$15,MATCH(E$7,GRID!$A$4:$A$15,0),MATCH(1,($U$2=GRID!$B$1:$U$1)*(КАЛЕНДАРЬ!I30=GRID!$B$3:$U$3),0))*(1-GRID!$L$45))</f>
        <v>39900</v>
      </c>
      <c r="F68" s="8" cm="1">
        <f t="array" ref="F68">IF($I$2="Каникулы вместе",INDEX(GRID!$B$18:$U$29,MATCH(E$7,GRID!$A$18:$A$29,0),MATCH(1,($U$2=GRID!$B$1:$U$1)*(КАЛЕНДАРЬ!I30=GRID!$B$3:$U$3),0)),
INDEX(GRID!$B$18:$U$29,MATCH(E$7,GRID!$A$18:$A$29,0),MATCH(1,($U$2=GRID!$B$1:$U$1)*(КАЛЕНДАРЬ!I30=GRID!$B$3:$U$3),0))*(1-GRID!$L$45))</f>
        <v>44900</v>
      </c>
      <c r="G68" s="8" cm="1">
        <f t="array" ref="G68">IF($I$2="Каникулы вместе",INDEX(GRID!$B$4:$U$15,MATCH(G$7,GRID!$A$4:$A$15,0),MATCH(1,($U$2=GRID!$B$1:$U$1)*(КАЛЕНДАРЬ!I30=GRID!$B$3:$U$3),0)),
INDEX(GRID!$B$4:$U$15,MATCH(G$7,GRID!$A$4:$A$15,0),MATCH(1,($U$2=GRID!$B$1:$U$1)*(КАЛЕНДАРЬ!I30=GRID!$B$3:$U$3),0))*(1-GRID!$L$45))</f>
        <v>46200</v>
      </c>
      <c r="H68" s="8" cm="1">
        <f t="array" ref="H68">IF($I$2="Каникулы вместе",INDEX(GRID!$B$18:$U$29,MATCH(G$7,GRID!$A$18:$A$29,0),MATCH(1,($U$2=GRID!$B$1:$U$1)*(КАЛЕНДАРЬ!I30=GRID!$B$3:$U$3),0)),
INDEX(GRID!$B$18:$U$29,MATCH(G$7,GRID!$A$18:$A$29,0),MATCH(1,($U$2=GRID!$B$1:$U$1)*(КАЛЕНДАРЬ!I30=GRID!$B$3:$U$3),0))*(1-GRID!$L$45))</f>
        <v>51200</v>
      </c>
      <c r="I68" s="8" cm="1">
        <f t="array" ref="I68">IF($I$2="Каникулы вместе",INDEX(GRID!$B$4:$U$15,MATCH(I$7,GRID!$A$4:$A$15,0),MATCH(1,($U$2=GRID!$B$1:$U$1)*(КАЛЕНДАРЬ!I30=GRID!$B$3:$U$3),0)),
INDEX(GRID!$B$4:$U$15,MATCH(I$7,GRID!$A$4:$A$15,0),MATCH(1,($U$2=GRID!$B$1:$U$1)*(КАЛЕНДАРЬ!I30=GRID!$B$3:$U$3),0))*(1-GRID!$L$45))</f>
        <v>51700</v>
      </c>
      <c r="J68" s="8" cm="1">
        <f t="array" ref="J68">IF($I$2="Каникулы вместе",INDEX(GRID!$B$18:$U$29,MATCH(I$7,GRID!$A$18:$A$29,0),MATCH(1,($U$2=GRID!$B$1:$U$1)*(КАЛЕНДАРЬ!I30=GRID!$B$3:$U$3),0)),
INDEX(GRID!$B$18:$U$29,MATCH(I$7,GRID!$A$18:$A$29,0),MATCH(1,($U$2=GRID!$B$1:$U$1)*(КАЛЕНДАРЬ!I30=GRID!$B$3:$U$3),0))*(1-GRID!$L$45))</f>
        <v>56700</v>
      </c>
      <c r="K68" s="8" cm="1">
        <f t="array" ref="K68">IF($I$2="Каникулы вместе",INDEX(GRID!$B$4:$U$15,MATCH(K$7,GRID!$A$4:$A$15,0),MATCH(1,($U$2=GRID!$B$1:$U$1)*(КАЛЕНДАРЬ!I30=GRID!$B$3:$U$3),0)),
INDEX(GRID!$B$4:$U$15,MATCH(K$7,GRID!$A$4:$A$15,0),MATCH(1,($U$2=GRID!$B$1:$U$1)*(КАЛЕНДАРЬ!I30=GRID!$B$3:$U$3),0))*(1-GRID!$L$45))</f>
        <v>57800</v>
      </c>
      <c r="L68" s="8" cm="1">
        <f t="array" ref="L68">IF($I$2="Каникулы вместе",INDEX(GRID!$B$18:$U$29,MATCH(K$7,GRID!$A$18:$A$29,0),MATCH(1,($U$2=GRID!$B$1:$U$1)*(КАЛЕНДАРЬ!I30=GRID!$B$3:$U$3),0)),
INDEX(GRID!$B$18:$U$29,MATCH(K$7,GRID!$A$18:$A$29,0),MATCH(1,($U$2=GRID!$B$1:$U$1)*(КАЛЕНДАРЬ!I30=GRID!$B$3:$U$3),0))*(1-GRID!$L$45))</f>
        <v>62800</v>
      </c>
      <c r="M68" s="8" cm="1">
        <f t="array" ref="M68">IF($I$2="Каникулы вместе",INDEX(GRID!$B$4:$U$15,MATCH(M$7,GRID!$A$4:$A$15,0),MATCH(1,($U$2=GRID!$B$1:$U$1)*(КАЛЕНДАРЬ!I30=GRID!$B$3:$U$3),0)),
INDEX(GRID!$B$4:$U$15,MATCH(M$7,GRID!$A$4:$A$15,0),MATCH(1,($U$2=GRID!$B$1:$U$1)*(КАЛЕНДАРЬ!I30=GRID!$B$3:$U$3),0))*(1-GRID!$L$45))</f>
        <v>79000</v>
      </c>
      <c r="N68" s="8" cm="1">
        <f t="array" ref="N68">IF($I$2="Каникулы вместе",INDEX(GRID!$B$18:$U$29,MATCH(M$7,GRID!$A$18:$A$29,0),MATCH(1,($U$2=GRID!$B$1:$U$1)*(КАЛЕНДАРЬ!I30=GRID!$B$3:$U$3),0)),
INDEX(GRID!$B$18:$U$29,MATCH(M$7,GRID!$A$18:$A$29,0),MATCH(1,($U$2=GRID!$B$1:$U$1)*(КАЛЕНДАРЬ!I30=GRID!$B$3:$U$3),0))*(1-GRID!$L$45))</f>
        <v>84000</v>
      </c>
      <c r="O68" s="8" cm="1">
        <f t="array" ref="O68">IF($I$2="Каникулы вместе",INDEX(GRID!$B$4:$U$15,MATCH(O$7,GRID!$A$4:$A$15,0),MATCH(1,($U$2=GRID!$B$1:$U$1)*(КАЛЕНДАРЬ!I30=GRID!$B$3:$U$3),0)),
INDEX(GRID!$B$4:$U$15,MATCH(O$7,GRID!$A$4:$A$15,0),MATCH(1,($U$2=GRID!$B$1:$U$1)*(КАЛЕНДАРЬ!I30=GRID!$B$3:$U$3),0))*(1-GRID!$L$45))</f>
        <v>114800</v>
      </c>
      <c r="P68" s="8" cm="1">
        <f t="array" ref="P68">IF($I$2="Каникулы вместе",INDEX(GRID!$B$4:$U$15,MATCH(P$7,GRID!$A$4:$A$15,0),MATCH(1,($U$2=GRID!$B$1:$U$1)*(КАЛЕНДАРЬ!I30=GRID!$B$3:$U$3),0)),
INDEX(GRID!$B$4:$U$15,MATCH(P$7,GRID!$A$4:$A$15,0),MATCH(1,($U$2=GRID!$B$1:$U$1)*(КАЛЕНДАРЬ!I30=GRID!$B$3:$U$3),0))*(1-GRID!$L$45))</f>
        <v>158000</v>
      </c>
      <c r="Q68" s="8" cm="1">
        <f t="array" ref="Q68">IF($I$2="Каникулы вместе",INDEX(GRID!$B$4:$U$15,MATCH(Q$7,GRID!$A$4:$A$15,0),MATCH(1,($U$2=GRID!$B$1:$U$1)*(КАЛЕНДАРЬ!I30=GRID!$B$3:$U$3),0)),
INDEX(GRID!$B$4:$U$15,MATCH(Q$7,GRID!$A$4:$A$15,0),MATCH(1,($U$2=GRID!$B$1:$U$1)*(КАЛЕНДАРЬ!I30=GRID!$B$3:$U$3),0))*(1-GRID!$L$45))</f>
        <v>185500</v>
      </c>
      <c r="R68" s="8" cm="1">
        <f t="array" ref="R68">IF($I$2="Каникулы вместе",INDEX(GRID!$B$18:$U$29,MATCH(R$7,GRID!$A$18:$A$29,0),MATCH(1,($U$2=GRID!$B$1:$U$1)*(КАЛЕНДАРЬ!I30=GRID!$B$3:$U$3),0)),
INDEX(GRID!$B$18:$U$29,MATCH(R$7,GRID!$A$18:$A$29,0),MATCH(1,($U$2=GRID!$B$1:$U$1)*(КАЛЕНДАРЬ!I30=GRID!$B$3:$U$3),0))*(1-GRID!$L$45))</f>
        <v>211300</v>
      </c>
      <c r="S68" s="8" cm="1">
        <f t="array" ref="S68">IF($I$2="Каникулы вместе",INDEX(GRID!$B$4:$U$15,MATCH(S$7,GRID!$A$4:$A$15,0),MATCH(1,($U$2=GRID!$B$1:$U$1)*(КАЛЕНДАРЬ!I30=GRID!$B$3:$U$3),0)),
INDEX(GRID!$B$4:$U$15,MATCH(S$7,GRID!$A$4:$A$15,0),MATCH(1,($U$2=GRID!$B$1:$U$1)*(КАЛЕНДАРЬ!I30=GRID!$B$3:$U$3),0))*(1-GRID!$L$45))</f>
        <v>533500</v>
      </c>
      <c r="T68" s="8" cm="1">
        <f t="array" ref="T68">IF($I$2="Каникулы вместе",INDEX(GRID!$B$4:$U$15,MATCH(T$7,GRID!$A$4:$A$15,0),MATCH(1,($U$2=GRID!$B$1:$U$1)*(КАЛЕНДАРЬ!I30=GRID!$B$3:$U$3),0)),
INDEX(GRID!$B$4:$U$15,MATCH(T$7,GRID!$A$4:$A$15,0),MATCH(1,($U$2=GRID!$B$1:$U$1)*(КАЛЕНДАРЬ!I30=GRID!$B$3:$U$3),0))*(1-GRID!$L$45))</f>
        <v>651900</v>
      </c>
    </row>
    <row r="69" spans="1:20" hidden="1">
      <c r="A69" s="148" t="s">
        <v>16</v>
      </c>
      <c r="B69" s="149">
        <v>28</v>
      </c>
      <c r="C69" s="8" cm="1">
        <f t="array" ref="C69">IF($I$2="Каникулы вместе",INDEX(GRID!$B$4:$U$15,MATCH(C$7,GRID!$A$4:$A$15,0),MATCH(1,($U$2=GRID!$B$1:$U$1)*(КАЛЕНДАРЬ!I31=GRID!$B$3:$U$3),0)),
INDEX(GRID!$B$4:$U$15,MATCH(C$7,GRID!$A$4:$A$15,0),MATCH(1,($U$2=GRID!$B$1:$U$1)*(КАЛЕНДАРЬ!I31=GRID!$B$3:$U$3),0))*(1-GRID!$L$45))</f>
        <v>36500</v>
      </c>
      <c r="D69" s="8" cm="1">
        <f t="array" ref="D69">IF($I$2="Каникулы вместе",INDEX(GRID!$B$18:$U$29,MATCH(C$7,GRID!$A$18:$A$29,0),MATCH(1,($U$2=GRID!$B$1:$U$1)*(КАЛЕНДАРЬ!I31=GRID!$B$3:$U$3),0)),
INDEX(GRID!$B$18:$U$29,MATCH(C$7,GRID!$A$18:$A$29,0),MATCH(1,($U$2=GRID!$B$1:$U$1)*(КАЛЕНДАРЬ!I31=GRID!$B$3:$U$3),0))*(1-GRID!$L$45))</f>
        <v>41500</v>
      </c>
      <c r="E69" s="8" cm="1">
        <f t="array" ref="E69">IF($I$2="Каникулы вместе",INDEX(GRID!$B$4:$U$15,MATCH(E$7,GRID!$A$4:$A$15,0),MATCH(1,($U$2=GRID!$B$1:$U$1)*(КАЛЕНДАРЬ!I31=GRID!$B$3:$U$3),0)),
INDEX(GRID!$B$4:$U$15,MATCH(E$7,GRID!$A$4:$A$15,0),MATCH(1,($U$2=GRID!$B$1:$U$1)*(КАЛЕНДАРЬ!I31=GRID!$B$3:$U$3),0))*(1-GRID!$L$45))</f>
        <v>43700</v>
      </c>
      <c r="F69" s="8" cm="1">
        <f t="array" ref="F69">IF($I$2="Каникулы вместе",INDEX(GRID!$B$18:$U$29,MATCH(E$7,GRID!$A$18:$A$29,0),MATCH(1,($U$2=GRID!$B$1:$U$1)*(КАЛЕНДАРЬ!I31=GRID!$B$3:$U$3),0)),
INDEX(GRID!$B$18:$U$29,MATCH(E$7,GRID!$A$18:$A$29,0),MATCH(1,($U$2=GRID!$B$1:$U$1)*(КАЛЕНДАРЬ!I31=GRID!$B$3:$U$3),0))*(1-GRID!$L$45))</f>
        <v>48700</v>
      </c>
      <c r="G69" s="8" cm="1">
        <f t="array" ref="G69">IF($I$2="Каникулы вместе",INDEX(GRID!$B$4:$U$15,MATCH(G$7,GRID!$A$4:$A$15,0),MATCH(1,($U$2=GRID!$B$1:$U$1)*(КАЛЕНДАРЬ!I31=GRID!$B$3:$U$3),0)),
INDEX(GRID!$B$4:$U$15,MATCH(G$7,GRID!$A$4:$A$15,0),MATCH(1,($U$2=GRID!$B$1:$U$1)*(КАЛЕНДАРЬ!I31=GRID!$B$3:$U$3),0))*(1-GRID!$L$45))</f>
        <v>50200</v>
      </c>
      <c r="H69" s="8" cm="1">
        <f t="array" ref="H69">IF($I$2="Каникулы вместе",INDEX(GRID!$B$18:$U$29,MATCH(G$7,GRID!$A$18:$A$29,0),MATCH(1,($U$2=GRID!$B$1:$U$1)*(КАЛЕНДАРЬ!I31=GRID!$B$3:$U$3),0)),
INDEX(GRID!$B$18:$U$29,MATCH(G$7,GRID!$A$18:$A$29,0),MATCH(1,($U$2=GRID!$B$1:$U$1)*(КАЛЕНДАРЬ!I31=GRID!$B$3:$U$3),0))*(1-GRID!$L$45))</f>
        <v>55200</v>
      </c>
      <c r="I69" s="8" cm="1">
        <f t="array" ref="I69">IF($I$2="Каникулы вместе",INDEX(GRID!$B$4:$U$15,MATCH(I$7,GRID!$A$4:$A$15,0),MATCH(1,($U$2=GRID!$B$1:$U$1)*(КАЛЕНДАРЬ!I31=GRID!$B$3:$U$3),0)),
INDEX(GRID!$B$4:$U$15,MATCH(I$7,GRID!$A$4:$A$15,0),MATCH(1,($U$2=GRID!$B$1:$U$1)*(КАЛЕНДАРЬ!I31=GRID!$B$3:$U$3),0))*(1-GRID!$L$45))</f>
        <v>56200</v>
      </c>
      <c r="J69" s="8" cm="1">
        <f t="array" ref="J69">IF($I$2="Каникулы вместе",INDEX(GRID!$B$18:$U$29,MATCH(I$7,GRID!$A$18:$A$29,0),MATCH(1,($U$2=GRID!$B$1:$U$1)*(КАЛЕНДАРЬ!I31=GRID!$B$3:$U$3),0)),
INDEX(GRID!$B$18:$U$29,MATCH(I$7,GRID!$A$18:$A$29,0),MATCH(1,($U$2=GRID!$B$1:$U$1)*(КАЛЕНДАРЬ!I31=GRID!$B$3:$U$3),0))*(1-GRID!$L$45))</f>
        <v>61200</v>
      </c>
      <c r="K69" s="8" cm="1">
        <f t="array" ref="K69">IF($I$2="Каникулы вместе",INDEX(GRID!$B$4:$U$15,MATCH(K$7,GRID!$A$4:$A$15,0),MATCH(1,($U$2=GRID!$B$1:$U$1)*(КАЛЕНДАРЬ!I31=GRID!$B$3:$U$3),0)),
INDEX(GRID!$B$4:$U$15,MATCH(K$7,GRID!$A$4:$A$15,0),MATCH(1,($U$2=GRID!$B$1:$U$1)*(КАЛЕНДАРЬ!I31=GRID!$B$3:$U$3),0))*(1-GRID!$L$45))</f>
        <v>62500</v>
      </c>
      <c r="L69" s="8" cm="1">
        <f t="array" ref="L69">IF($I$2="Каникулы вместе",INDEX(GRID!$B$18:$U$29,MATCH(K$7,GRID!$A$18:$A$29,0),MATCH(1,($U$2=GRID!$B$1:$U$1)*(КАЛЕНДАРЬ!I31=GRID!$B$3:$U$3),0)),
INDEX(GRID!$B$18:$U$29,MATCH(K$7,GRID!$A$18:$A$29,0),MATCH(1,($U$2=GRID!$B$1:$U$1)*(КАЛЕНДАРЬ!I31=GRID!$B$3:$U$3),0))*(1-GRID!$L$45))</f>
        <v>67500</v>
      </c>
      <c r="M69" s="8" cm="1">
        <f t="array" ref="M69">IF($I$2="Каникулы вместе",INDEX(GRID!$B$4:$U$15,MATCH(M$7,GRID!$A$4:$A$15,0),MATCH(1,($U$2=GRID!$B$1:$U$1)*(КАЛЕНДАРЬ!I31=GRID!$B$3:$U$3),0)),
INDEX(GRID!$B$4:$U$15,MATCH(M$7,GRID!$A$4:$A$15,0),MATCH(1,($U$2=GRID!$B$1:$U$1)*(КАЛЕНДАРЬ!I31=GRID!$B$3:$U$3),0))*(1-GRID!$L$45))</f>
        <v>84300</v>
      </c>
      <c r="N69" s="8" cm="1">
        <f t="array" ref="N69">IF($I$2="Каникулы вместе",INDEX(GRID!$B$18:$U$29,MATCH(M$7,GRID!$A$18:$A$29,0),MATCH(1,($U$2=GRID!$B$1:$U$1)*(КАЛЕНДАРЬ!I31=GRID!$B$3:$U$3),0)),
INDEX(GRID!$B$18:$U$29,MATCH(M$7,GRID!$A$18:$A$29,0),MATCH(1,($U$2=GRID!$B$1:$U$1)*(КАЛЕНДАРЬ!I31=GRID!$B$3:$U$3),0))*(1-GRID!$L$45))</f>
        <v>89300</v>
      </c>
      <c r="O69" s="8" cm="1">
        <f t="array" ref="O69">IF($I$2="Каникулы вместе",INDEX(GRID!$B$4:$U$15,MATCH(O$7,GRID!$A$4:$A$15,0),MATCH(1,($U$2=GRID!$B$1:$U$1)*(КАЛЕНДАРЬ!I31=GRID!$B$3:$U$3),0)),
INDEX(GRID!$B$4:$U$15,MATCH(O$7,GRID!$A$4:$A$15,0),MATCH(1,($U$2=GRID!$B$1:$U$1)*(КАЛЕНДАРЬ!I31=GRID!$B$3:$U$3),0))*(1-GRID!$L$45))</f>
        <v>121100</v>
      </c>
      <c r="P69" s="8" cm="1">
        <f t="array" ref="P69">IF($I$2="Каникулы вместе",INDEX(GRID!$B$4:$U$15,MATCH(P$7,GRID!$A$4:$A$15,0),MATCH(1,($U$2=GRID!$B$1:$U$1)*(КАЛЕНДАРЬ!I31=GRID!$B$3:$U$3),0)),
INDEX(GRID!$B$4:$U$15,MATCH(P$7,GRID!$A$4:$A$15,0),MATCH(1,($U$2=GRID!$B$1:$U$1)*(КАЛЕНДАРЬ!I31=GRID!$B$3:$U$3),0))*(1-GRID!$L$45))</f>
        <v>165200</v>
      </c>
      <c r="Q69" s="8" cm="1">
        <f t="array" ref="Q69">IF($I$2="Каникулы вместе",INDEX(GRID!$B$4:$U$15,MATCH(Q$7,GRID!$A$4:$A$15,0),MATCH(1,($U$2=GRID!$B$1:$U$1)*(КАЛЕНДАРЬ!I31=GRID!$B$3:$U$3),0)),
INDEX(GRID!$B$4:$U$15,MATCH(Q$7,GRID!$A$4:$A$15,0),MATCH(1,($U$2=GRID!$B$1:$U$1)*(КАЛЕНДАРЬ!I31=GRID!$B$3:$U$3),0))*(1-GRID!$L$45))</f>
        <v>193700</v>
      </c>
      <c r="R69" s="8" cm="1">
        <f t="array" ref="R69">IF($I$2="Каникулы вместе",INDEX(GRID!$B$18:$U$29,MATCH(R$7,GRID!$A$18:$A$29,0),MATCH(1,($U$2=GRID!$B$1:$U$1)*(КАЛЕНДАРЬ!I31=GRID!$B$3:$U$3),0)),
INDEX(GRID!$B$18:$U$29,MATCH(R$7,GRID!$A$18:$A$29,0),MATCH(1,($U$2=GRID!$B$1:$U$1)*(КАЛЕНДАРЬ!I31=GRID!$B$3:$U$3),0))*(1-GRID!$L$45))</f>
        <v>220700</v>
      </c>
      <c r="S69" s="8" cm="1">
        <f t="array" ref="S69">IF($I$2="Каникулы вместе",INDEX(GRID!$B$4:$U$15,MATCH(S$7,GRID!$A$4:$A$15,0),MATCH(1,($U$2=GRID!$B$1:$U$1)*(КАЛЕНДАРЬ!I31=GRID!$B$3:$U$3),0)),
INDEX(GRID!$B$4:$U$15,MATCH(S$7,GRID!$A$4:$A$15,0),MATCH(1,($U$2=GRID!$B$1:$U$1)*(КАЛЕНДАРЬ!I31=GRID!$B$3:$U$3),0))*(1-GRID!$L$45))</f>
        <v>561500</v>
      </c>
      <c r="T69" s="8" cm="1">
        <f t="array" ref="T69">IF($I$2="Каникулы вместе",INDEX(GRID!$B$4:$U$15,MATCH(T$7,GRID!$A$4:$A$15,0),MATCH(1,($U$2=GRID!$B$1:$U$1)*(КАЛЕНДАРЬ!I31=GRID!$B$3:$U$3),0)),
INDEX(GRID!$B$4:$U$15,MATCH(T$7,GRID!$A$4:$A$15,0),MATCH(1,($U$2=GRID!$B$1:$U$1)*(КАЛЕНДАРЬ!I31=GRID!$B$3:$U$3),0))*(1-GRID!$L$45))</f>
        <v>688100</v>
      </c>
    </row>
    <row r="70" spans="1:20" hidden="1">
      <c r="A70" s="148" t="s">
        <v>17</v>
      </c>
      <c r="B70" s="149">
        <v>29</v>
      </c>
      <c r="C70" s="8" cm="1">
        <f t="array" ref="C70">IF($I$2="Каникулы вместе",INDEX(GRID!$B$4:$U$15,MATCH(C$7,GRID!$A$4:$A$15,0),MATCH(1,($U$2=GRID!$B$1:$U$1)*(КАЛЕНДАРЬ!I32=GRID!$B$3:$U$3),0)),
INDEX(GRID!$B$4:$U$15,MATCH(C$7,GRID!$A$4:$A$15,0),MATCH(1,($U$2=GRID!$B$1:$U$1)*(КАЛЕНДАРЬ!I32=GRID!$B$3:$U$3),0))*(1-GRID!$L$45))</f>
        <v>36500</v>
      </c>
      <c r="D70" s="8" cm="1">
        <f t="array" ref="D70">IF($I$2="Каникулы вместе",INDEX(GRID!$B$18:$U$29,MATCH(C$7,GRID!$A$18:$A$29,0),MATCH(1,($U$2=GRID!$B$1:$U$1)*(КАЛЕНДАРЬ!I32=GRID!$B$3:$U$3),0)),
INDEX(GRID!$B$18:$U$29,MATCH(C$7,GRID!$A$18:$A$29,0),MATCH(1,($U$2=GRID!$B$1:$U$1)*(КАЛЕНДАРЬ!I32=GRID!$B$3:$U$3),0))*(1-GRID!$L$45))</f>
        <v>41500</v>
      </c>
      <c r="E70" s="8" cm="1">
        <f t="array" ref="E70">IF($I$2="Каникулы вместе",INDEX(GRID!$B$4:$U$15,MATCH(E$7,GRID!$A$4:$A$15,0),MATCH(1,($U$2=GRID!$B$1:$U$1)*(КАЛЕНДАРЬ!I32=GRID!$B$3:$U$3),0)),
INDEX(GRID!$B$4:$U$15,MATCH(E$7,GRID!$A$4:$A$15,0),MATCH(1,($U$2=GRID!$B$1:$U$1)*(КАЛЕНДАРЬ!I32=GRID!$B$3:$U$3),0))*(1-GRID!$L$45))</f>
        <v>43700</v>
      </c>
      <c r="F70" s="8" cm="1">
        <f t="array" ref="F70">IF($I$2="Каникулы вместе",INDEX(GRID!$B$18:$U$29,MATCH(E$7,GRID!$A$18:$A$29,0),MATCH(1,($U$2=GRID!$B$1:$U$1)*(КАЛЕНДАРЬ!I32=GRID!$B$3:$U$3),0)),
INDEX(GRID!$B$18:$U$29,MATCH(E$7,GRID!$A$18:$A$29,0),MATCH(1,($U$2=GRID!$B$1:$U$1)*(КАЛЕНДАРЬ!I32=GRID!$B$3:$U$3),0))*(1-GRID!$L$45))</f>
        <v>48700</v>
      </c>
      <c r="G70" s="8" cm="1">
        <f t="array" ref="G70">IF($I$2="Каникулы вместе",INDEX(GRID!$B$4:$U$15,MATCH(G$7,GRID!$A$4:$A$15,0),MATCH(1,($U$2=GRID!$B$1:$U$1)*(КАЛЕНДАРЬ!I32=GRID!$B$3:$U$3),0)),
INDEX(GRID!$B$4:$U$15,MATCH(G$7,GRID!$A$4:$A$15,0),MATCH(1,($U$2=GRID!$B$1:$U$1)*(КАЛЕНДАРЬ!I32=GRID!$B$3:$U$3),0))*(1-GRID!$L$45))</f>
        <v>50200</v>
      </c>
      <c r="H70" s="8" cm="1">
        <f t="array" ref="H70">IF($I$2="Каникулы вместе",INDEX(GRID!$B$18:$U$29,MATCH(G$7,GRID!$A$18:$A$29,0),MATCH(1,($U$2=GRID!$B$1:$U$1)*(КАЛЕНДАРЬ!I32=GRID!$B$3:$U$3),0)),
INDEX(GRID!$B$18:$U$29,MATCH(G$7,GRID!$A$18:$A$29,0),MATCH(1,($U$2=GRID!$B$1:$U$1)*(КАЛЕНДАРЬ!I32=GRID!$B$3:$U$3),0))*(1-GRID!$L$45))</f>
        <v>55200</v>
      </c>
      <c r="I70" s="8" cm="1">
        <f t="array" ref="I70">IF($I$2="Каникулы вместе",INDEX(GRID!$B$4:$U$15,MATCH(I$7,GRID!$A$4:$A$15,0),MATCH(1,($U$2=GRID!$B$1:$U$1)*(КАЛЕНДАРЬ!I32=GRID!$B$3:$U$3),0)),
INDEX(GRID!$B$4:$U$15,MATCH(I$7,GRID!$A$4:$A$15,0),MATCH(1,($U$2=GRID!$B$1:$U$1)*(КАЛЕНДАРЬ!I32=GRID!$B$3:$U$3),0))*(1-GRID!$L$45))</f>
        <v>56200</v>
      </c>
      <c r="J70" s="8" cm="1">
        <f t="array" ref="J70">IF($I$2="Каникулы вместе",INDEX(GRID!$B$18:$U$29,MATCH(I$7,GRID!$A$18:$A$29,0),MATCH(1,($U$2=GRID!$B$1:$U$1)*(КАЛЕНДАРЬ!I32=GRID!$B$3:$U$3),0)),
INDEX(GRID!$B$18:$U$29,MATCH(I$7,GRID!$A$18:$A$29,0),MATCH(1,($U$2=GRID!$B$1:$U$1)*(КАЛЕНДАРЬ!I32=GRID!$B$3:$U$3),0))*(1-GRID!$L$45))</f>
        <v>61200</v>
      </c>
      <c r="K70" s="8" cm="1">
        <f t="array" ref="K70">IF($I$2="Каникулы вместе",INDEX(GRID!$B$4:$U$15,MATCH(K$7,GRID!$A$4:$A$15,0),MATCH(1,($U$2=GRID!$B$1:$U$1)*(КАЛЕНДАРЬ!I32=GRID!$B$3:$U$3),0)),
INDEX(GRID!$B$4:$U$15,MATCH(K$7,GRID!$A$4:$A$15,0),MATCH(1,($U$2=GRID!$B$1:$U$1)*(КАЛЕНДАРЬ!I32=GRID!$B$3:$U$3),0))*(1-GRID!$L$45))</f>
        <v>62500</v>
      </c>
      <c r="L70" s="8" cm="1">
        <f t="array" ref="L70">IF($I$2="Каникулы вместе",INDEX(GRID!$B$18:$U$29,MATCH(K$7,GRID!$A$18:$A$29,0),MATCH(1,($U$2=GRID!$B$1:$U$1)*(КАЛЕНДАРЬ!I32=GRID!$B$3:$U$3),0)),
INDEX(GRID!$B$18:$U$29,MATCH(K$7,GRID!$A$18:$A$29,0),MATCH(1,($U$2=GRID!$B$1:$U$1)*(КАЛЕНДАРЬ!I32=GRID!$B$3:$U$3),0))*(1-GRID!$L$45))</f>
        <v>67500</v>
      </c>
      <c r="M70" s="8" cm="1">
        <f t="array" ref="M70">IF($I$2="Каникулы вместе",INDEX(GRID!$B$4:$U$15,MATCH(M$7,GRID!$A$4:$A$15,0),MATCH(1,($U$2=GRID!$B$1:$U$1)*(КАЛЕНДАРЬ!I32=GRID!$B$3:$U$3),0)),
INDEX(GRID!$B$4:$U$15,MATCH(M$7,GRID!$A$4:$A$15,0),MATCH(1,($U$2=GRID!$B$1:$U$1)*(КАЛЕНДАРЬ!I32=GRID!$B$3:$U$3),0))*(1-GRID!$L$45))</f>
        <v>84300</v>
      </c>
      <c r="N70" s="8" cm="1">
        <f t="array" ref="N70">IF($I$2="Каникулы вместе",INDEX(GRID!$B$18:$U$29,MATCH(M$7,GRID!$A$18:$A$29,0),MATCH(1,($U$2=GRID!$B$1:$U$1)*(КАЛЕНДАРЬ!I32=GRID!$B$3:$U$3),0)),
INDEX(GRID!$B$18:$U$29,MATCH(M$7,GRID!$A$18:$A$29,0),MATCH(1,($U$2=GRID!$B$1:$U$1)*(КАЛЕНДАРЬ!I32=GRID!$B$3:$U$3),0))*(1-GRID!$L$45))</f>
        <v>89300</v>
      </c>
      <c r="O70" s="8" cm="1">
        <f t="array" ref="O70">IF($I$2="Каникулы вместе",INDEX(GRID!$B$4:$U$15,MATCH(O$7,GRID!$A$4:$A$15,0),MATCH(1,($U$2=GRID!$B$1:$U$1)*(КАЛЕНДАРЬ!I32=GRID!$B$3:$U$3),0)),
INDEX(GRID!$B$4:$U$15,MATCH(O$7,GRID!$A$4:$A$15,0),MATCH(1,($U$2=GRID!$B$1:$U$1)*(КАЛЕНДАРЬ!I32=GRID!$B$3:$U$3),0))*(1-GRID!$L$45))</f>
        <v>121100</v>
      </c>
      <c r="P70" s="8" cm="1">
        <f t="array" ref="P70">IF($I$2="Каникулы вместе",INDEX(GRID!$B$4:$U$15,MATCH(P$7,GRID!$A$4:$A$15,0),MATCH(1,($U$2=GRID!$B$1:$U$1)*(КАЛЕНДАРЬ!I32=GRID!$B$3:$U$3),0)),
INDEX(GRID!$B$4:$U$15,MATCH(P$7,GRID!$A$4:$A$15,0),MATCH(1,($U$2=GRID!$B$1:$U$1)*(КАЛЕНДАРЬ!I32=GRID!$B$3:$U$3),0))*(1-GRID!$L$45))</f>
        <v>165200</v>
      </c>
      <c r="Q70" s="8" cm="1">
        <f t="array" ref="Q70">IF($I$2="Каникулы вместе",INDEX(GRID!$B$4:$U$15,MATCH(Q$7,GRID!$A$4:$A$15,0),MATCH(1,($U$2=GRID!$B$1:$U$1)*(КАЛЕНДАРЬ!I32=GRID!$B$3:$U$3),0)),
INDEX(GRID!$B$4:$U$15,MATCH(Q$7,GRID!$A$4:$A$15,0),MATCH(1,($U$2=GRID!$B$1:$U$1)*(КАЛЕНДАРЬ!I32=GRID!$B$3:$U$3),0))*(1-GRID!$L$45))</f>
        <v>193700</v>
      </c>
      <c r="R70" s="8" cm="1">
        <f t="array" ref="R70">IF($I$2="Каникулы вместе",INDEX(GRID!$B$18:$U$29,MATCH(R$7,GRID!$A$18:$A$29,0),MATCH(1,($U$2=GRID!$B$1:$U$1)*(КАЛЕНДАРЬ!I32=GRID!$B$3:$U$3),0)),
INDEX(GRID!$B$18:$U$29,MATCH(R$7,GRID!$A$18:$A$29,0),MATCH(1,($U$2=GRID!$B$1:$U$1)*(КАЛЕНДАРЬ!I32=GRID!$B$3:$U$3),0))*(1-GRID!$L$45))</f>
        <v>220700</v>
      </c>
      <c r="S70" s="8" cm="1">
        <f t="array" ref="S70">IF($I$2="Каникулы вместе",INDEX(GRID!$B$4:$U$15,MATCH(S$7,GRID!$A$4:$A$15,0),MATCH(1,($U$2=GRID!$B$1:$U$1)*(КАЛЕНДАРЬ!I32=GRID!$B$3:$U$3),0)),
INDEX(GRID!$B$4:$U$15,MATCH(S$7,GRID!$A$4:$A$15,0),MATCH(1,($U$2=GRID!$B$1:$U$1)*(КАЛЕНДАРЬ!I32=GRID!$B$3:$U$3),0))*(1-GRID!$L$45))</f>
        <v>561500</v>
      </c>
      <c r="T70" s="8" cm="1">
        <f t="array" ref="T70">IF($I$2="Каникулы вместе",INDEX(GRID!$B$4:$U$15,MATCH(T$7,GRID!$A$4:$A$15,0),MATCH(1,($U$2=GRID!$B$1:$U$1)*(КАЛЕНДАРЬ!I32=GRID!$B$3:$U$3),0)),
INDEX(GRID!$B$4:$U$15,MATCH(T$7,GRID!$A$4:$A$15,0),MATCH(1,($U$2=GRID!$B$1:$U$1)*(КАЛЕНДАРЬ!I32=GRID!$B$3:$U$3),0))*(1-GRID!$L$45))</f>
        <v>688100</v>
      </c>
    </row>
    <row r="71" spans="1:20" hidden="1">
      <c r="A71" s="148" t="s">
        <v>11</v>
      </c>
      <c r="B71" s="149">
        <v>30</v>
      </c>
      <c r="C71" s="8" cm="1">
        <f t="array" ref="C71">IF($I$2="Каникулы вместе",INDEX(GRID!$B$4:$U$15,MATCH(C$7,GRID!$A$4:$A$15,0),MATCH(1,($U$2=GRID!$B$1:$U$1)*(КАЛЕНДАРЬ!I33=GRID!$B$3:$U$3),0)),
INDEX(GRID!$B$4:$U$15,MATCH(C$7,GRID!$A$4:$A$15,0),MATCH(1,($U$2=GRID!$B$1:$U$1)*(КАЛЕНДАРЬ!I33=GRID!$B$3:$U$3),0))*(1-GRID!$L$45))</f>
        <v>33200</v>
      </c>
      <c r="D71" s="8" cm="1">
        <f t="array" ref="D71">IF($I$2="Каникулы вместе",INDEX(GRID!$B$18:$U$29,MATCH(C$7,GRID!$A$18:$A$29,0),MATCH(1,($U$2=GRID!$B$1:$U$1)*(КАЛЕНДАРЬ!I33=GRID!$B$3:$U$3),0)),
INDEX(GRID!$B$18:$U$29,MATCH(C$7,GRID!$A$18:$A$29,0),MATCH(1,($U$2=GRID!$B$1:$U$1)*(КАЛЕНДАРЬ!I33=GRID!$B$3:$U$3),0))*(1-GRID!$L$45))</f>
        <v>38200</v>
      </c>
      <c r="E71" s="8" cm="1">
        <f t="array" ref="E71">IF($I$2="Каникулы вместе",INDEX(GRID!$B$4:$U$15,MATCH(E$7,GRID!$A$4:$A$15,0),MATCH(1,($U$2=GRID!$B$1:$U$1)*(КАЛЕНДАРЬ!I33=GRID!$B$3:$U$3),0)),
INDEX(GRID!$B$4:$U$15,MATCH(E$7,GRID!$A$4:$A$15,0),MATCH(1,($U$2=GRID!$B$1:$U$1)*(КАЛЕНДАРЬ!I33=GRID!$B$3:$U$3),0))*(1-GRID!$L$45))</f>
        <v>39900</v>
      </c>
      <c r="F71" s="8" cm="1">
        <f t="array" ref="F71">IF($I$2="Каникулы вместе",INDEX(GRID!$B$18:$U$29,MATCH(E$7,GRID!$A$18:$A$29,0),MATCH(1,($U$2=GRID!$B$1:$U$1)*(КАЛЕНДАРЬ!I33=GRID!$B$3:$U$3),0)),
INDEX(GRID!$B$18:$U$29,MATCH(E$7,GRID!$A$18:$A$29,0),MATCH(1,($U$2=GRID!$B$1:$U$1)*(КАЛЕНДАРЬ!I33=GRID!$B$3:$U$3),0))*(1-GRID!$L$45))</f>
        <v>44900</v>
      </c>
      <c r="G71" s="8" cm="1">
        <f t="array" ref="G71">IF($I$2="Каникулы вместе",INDEX(GRID!$B$4:$U$15,MATCH(G$7,GRID!$A$4:$A$15,0),MATCH(1,($U$2=GRID!$B$1:$U$1)*(КАЛЕНДАРЬ!I33=GRID!$B$3:$U$3),0)),
INDEX(GRID!$B$4:$U$15,MATCH(G$7,GRID!$A$4:$A$15,0),MATCH(1,($U$2=GRID!$B$1:$U$1)*(КАЛЕНДАРЬ!I33=GRID!$B$3:$U$3),0))*(1-GRID!$L$45))</f>
        <v>46200</v>
      </c>
      <c r="H71" s="8" cm="1">
        <f t="array" ref="H71">IF($I$2="Каникулы вместе",INDEX(GRID!$B$18:$U$29,MATCH(G$7,GRID!$A$18:$A$29,0),MATCH(1,($U$2=GRID!$B$1:$U$1)*(КАЛЕНДАРЬ!I33=GRID!$B$3:$U$3),0)),
INDEX(GRID!$B$18:$U$29,MATCH(G$7,GRID!$A$18:$A$29,0),MATCH(1,($U$2=GRID!$B$1:$U$1)*(КАЛЕНДАРЬ!I33=GRID!$B$3:$U$3),0))*(1-GRID!$L$45))</f>
        <v>51200</v>
      </c>
      <c r="I71" s="8" cm="1">
        <f t="array" ref="I71">IF($I$2="Каникулы вместе",INDEX(GRID!$B$4:$U$15,MATCH(I$7,GRID!$A$4:$A$15,0),MATCH(1,($U$2=GRID!$B$1:$U$1)*(КАЛЕНДАРЬ!I33=GRID!$B$3:$U$3),0)),
INDEX(GRID!$B$4:$U$15,MATCH(I$7,GRID!$A$4:$A$15,0),MATCH(1,($U$2=GRID!$B$1:$U$1)*(КАЛЕНДАРЬ!I33=GRID!$B$3:$U$3),0))*(1-GRID!$L$45))</f>
        <v>51700</v>
      </c>
      <c r="J71" s="8" cm="1">
        <f t="array" ref="J71">IF($I$2="Каникулы вместе",INDEX(GRID!$B$18:$U$29,MATCH(I$7,GRID!$A$18:$A$29,0),MATCH(1,($U$2=GRID!$B$1:$U$1)*(КАЛЕНДАРЬ!I33=GRID!$B$3:$U$3),0)),
INDEX(GRID!$B$18:$U$29,MATCH(I$7,GRID!$A$18:$A$29,0),MATCH(1,($U$2=GRID!$B$1:$U$1)*(КАЛЕНДАРЬ!I33=GRID!$B$3:$U$3),0))*(1-GRID!$L$45))</f>
        <v>56700</v>
      </c>
      <c r="K71" s="8" cm="1">
        <f t="array" ref="K71">IF($I$2="Каникулы вместе",INDEX(GRID!$B$4:$U$15,MATCH(K$7,GRID!$A$4:$A$15,0),MATCH(1,($U$2=GRID!$B$1:$U$1)*(КАЛЕНДАРЬ!I33=GRID!$B$3:$U$3),0)),
INDEX(GRID!$B$4:$U$15,MATCH(K$7,GRID!$A$4:$A$15,0),MATCH(1,($U$2=GRID!$B$1:$U$1)*(КАЛЕНДАРЬ!I33=GRID!$B$3:$U$3),0))*(1-GRID!$L$45))</f>
        <v>57800</v>
      </c>
      <c r="L71" s="8" cm="1">
        <f t="array" ref="L71">IF($I$2="Каникулы вместе",INDEX(GRID!$B$18:$U$29,MATCH(K$7,GRID!$A$18:$A$29,0),MATCH(1,($U$2=GRID!$B$1:$U$1)*(КАЛЕНДАРЬ!I33=GRID!$B$3:$U$3),0)),
INDEX(GRID!$B$18:$U$29,MATCH(K$7,GRID!$A$18:$A$29,0),MATCH(1,($U$2=GRID!$B$1:$U$1)*(КАЛЕНДАРЬ!I33=GRID!$B$3:$U$3),0))*(1-GRID!$L$45))</f>
        <v>62800</v>
      </c>
      <c r="M71" s="8" cm="1">
        <f t="array" ref="M71">IF($I$2="Каникулы вместе",INDEX(GRID!$B$4:$U$15,MATCH(M$7,GRID!$A$4:$A$15,0),MATCH(1,($U$2=GRID!$B$1:$U$1)*(КАЛЕНДАРЬ!I33=GRID!$B$3:$U$3),0)),
INDEX(GRID!$B$4:$U$15,MATCH(M$7,GRID!$A$4:$A$15,0),MATCH(1,($U$2=GRID!$B$1:$U$1)*(КАЛЕНДАРЬ!I33=GRID!$B$3:$U$3),0))*(1-GRID!$L$45))</f>
        <v>79000</v>
      </c>
      <c r="N71" s="8" cm="1">
        <f t="array" ref="N71">IF($I$2="Каникулы вместе",INDEX(GRID!$B$18:$U$29,MATCH(M$7,GRID!$A$18:$A$29,0),MATCH(1,($U$2=GRID!$B$1:$U$1)*(КАЛЕНДАРЬ!I33=GRID!$B$3:$U$3),0)),
INDEX(GRID!$B$18:$U$29,MATCH(M$7,GRID!$A$18:$A$29,0),MATCH(1,($U$2=GRID!$B$1:$U$1)*(КАЛЕНДАРЬ!I33=GRID!$B$3:$U$3),0))*(1-GRID!$L$45))</f>
        <v>84000</v>
      </c>
      <c r="O71" s="8" cm="1">
        <f t="array" ref="O71">IF($I$2="Каникулы вместе",INDEX(GRID!$B$4:$U$15,MATCH(O$7,GRID!$A$4:$A$15,0),MATCH(1,($U$2=GRID!$B$1:$U$1)*(КАЛЕНДАРЬ!I33=GRID!$B$3:$U$3),0)),
INDEX(GRID!$B$4:$U$15,MATCH(O$7,GRID!$A$4:$A$15,0),MATCH(1,($U$2=GRID!$B$1:$U$1)*(КАЛЕНДАРЬ!I33=GRID!$B$3:$U$3),0))*(1-GRID!$L$45))</f>
        <v>114800</v>
      </c>
      <c r="P71" s="8" cm="1">
        <f t="array" ref="P71">IF($I$2="Каникулы вместе",INDEX(GRID!$B$4:$U$15,MATCH(P$7,GRID!$A$4:$A$15,0),MATCH(1,($U$2=GRID!$B$1:$U$1)*(КАЛЕНДАРЬ!I33=GRID!$B$3:$U$3),0)),
INDEX(GRID!$B$4:$U$15,MATCH(P$7,GRID!$A$4:$A$15,0),MATCH(1,($U$2=GRID!$B$1:$U$1)*(КАЛЕНДАРЬ!I33=GRID!$B$3:$U$3),0))*(1-GRID!$L$45))</f>
        <v>158000</v>
      </c>
      <c r="Q71" s="8" cm="1">
        <f t="array" ref="Q71">IF($I$2="Каникулы вместе",INDEX(GRID!$B$4:$U$15,MATCH(Q$7,GRID!$A$4:$A$15,0),MATCH(1,($U$2=GRID!$B$1:$U$1)*(КАЛЕНДАРЬ!I33=GRID!$B$3:$U$3),0)),
INDEX(GRID!$B$4:$U$15,MATCH(Q$7,GRID!$A$4:$A$15,0),MATCH(1,($U$2=GRID!$B$1:$U$1)*(КАЛЕНДАРЬ!I33=GRID!$B$3:$U$3),0))*(1-GRID!$L$45))</f>
        <v>185500</v>
      </c>
      <c r="R71" s="8" cm="1">
        <f t="array" ref="R71">IF($I$2="Каникулы вместе",INDEX(GRID!$B$18:$U$29,MATCH(R$7,GRID!$A$18:$A$29,0),MATCH(1,($U$2=GRID!$B$1:$U$1)*(КАЛЕНДАРЬ!I33=GRID!$B$3:$U$3),0)),
INDEX(GRID!$B$18:$U$29,MATCH(R$7,GRID!$A$18:$A$29,0),MATCH(1,($U$2=GRID!$B$1:$U$1)*(КАЛЕНДАРЬ!I33=GRID!$B$3:$U$3),0))*(1-GRID!$L$45))</f>
        <v>211300</v>
      </c>
      <c r="S71" s="8" cm="1">
        <f t="array" ref="S71">IF($I$2="Каникулы вместе",INDEX(GRID!$B$4:$U$15,MATCH(S$7,GRID!$A$4:$A$15,0),MATCH(1,($U$2=GRID!$B$1:$U$1)*(КАЛЕНДАРЬ!I33=GRID!$B$3:$U$3),0)),
INDEX(GRID!$B$4:$U$15,MATCH(S$7,GRID!$A$4:$A$15,0),MATCH(1,($U$2=GRID!$B$1:$U$1)*(КАЛЕНДАРЬ!I33=GRID!$B$3:$U$3),0))*(1-GRID!$L$45))</f>
        <v>533500</v>
      </c>
      <c r="T71" s="8" cm="1">
        <f t="array" ref="T71">IF($I$2="Каникулы вместе",INDEX(GRID!$B$4:$U$15,MATCH(T$7,GRID!$A$4:$A$15,0),MATCH(1,($U$2=GRID!$B$1:$U$1)*(КАЛЕНДАРЬ!I33=GRID!$B$3:$U$3),0)),
INDEX(GRID!$B$4:$U$15,MATCH(T$7,GRID!$A$4:$A$15,0),MATCH(1,($U$2=GRID!$B$1:$U$1)*(КАЛЕНДАРЬ!I33=GRID!$B$3:$U$3),0))*(1-GRID!$L$45))</f>
        <v>651900</v>
      </c>
    </row>
    <row r="72" spans="1:20" hidden="1">
      <c r="A72" s="148" t="s">
        <v>12</v>
      </c>
      <c r="B72" s="149">
        <v>31</v>
      </c>
      <c r="C72" s="8" cm="1">
        <f t="array" ref="C72">IF($I$2="Каникулы вместе",INDEX(GRID!$B$4:$U$15,MATCH(C$7,GRID!$A$4:$A$15,0),MATCH(1,($U$2=GRID!$B$1:$U$1)*(КАЛЕНДАРЬ!I34=GRID!$B$3:$U$3),0)),
INDEX(GRID!$B$4:$U$15,MATCH(C$7,GRID!$A$4:$A$15,0),MATCH(1,($U$2=GRID!$B$1:$U$1)*(КАЛЕНДАРЬ!I34=GRID!$B$3:$U$3),0))*(1-GRID!$L$45))</f>
        <v>33200</v>
      </c>
      <c r="D72" s="8" cm="1">
        <f t="array" ref="D72">IF($I$2="Каникулы вместе",INDEX(GRID!$B$18:$U$29,MATCH(C$7,GRID!$A$18:$A$29,0),MATCH(1,($U$2=GRID!$B$1:$U$1)*(КАЛЕНДАРЬ!I34=GRID!$B$3:$U$3),0)),
INDEX(GRID!$B$18:$U$29,MATCH(C$7,GRID!$A$18:$A$29,0),MATCH(1,($U$2=GRID!$B$1:$U$1)*(КАЛЕНДАРЬ!I34=GRID!$B$3:$U$3),0))*(1-GRID!$L$45))</f>
        <v>38200</v>
      </c>
      <c r="E72" s="8" cm="1">
        <f t="array" ref="E72">IF($I$2="Каникулы вместе",INDEX(GRID!$B$4:$U$15,MATCH(E$7,GRID!$A$4:$A$15,0),MATCH(1,($U$2=GRID!$B$1:$U$1)*(КАЛЕНДАРЬ!I34=GRID!$B$3:$U$3),0)),
INDEX(GRID!$B$4:$U$15,MATCH(E$7,GRID!$A$4:$A$15,0),MATCH(1,($U$2=GRID!$B$1:$U$1)*(КАЛЕНДАРЬ!I34=GRID!$B$3:$U$3),0))*(1-GRID!$L$45))</f>
        <v>39900</v>
      </c>
      <c r="F72" s="8" cm="1">
        <f t="array" ref="F72">IF($I$2="Каникулы вместе",INDEX(GRID!$B$18:$U$29,MATCH(E$7,GRID!$A$18:$A$29,0),MATCH(1,($U$2=GRID!$B$1:$U$1)*(КАЛЕНДАРЬ!I34=GRID!$B$3:$U$3),0)),
INDEX(GRID!$B$18:$U$29,MATCH(E$7,GRID!$A$18:$A$29,0),MATCH(1,($U$2=GRID!$B$1:$U$1)*(КАЛЕНДАРЬ!I34=GRID!$B$3:$U$3),0))*(1-GRID!$L$45))</f>
        <v>44900</v>
      </c>
      <c r="G72" s="8" cm="1">
        <f t="array" ref="G72">IF($I$2="Каникулы вместе",INDEX(GRID!$B$4:$U$15,MATCH(G$7,GRID!$A$4:$A$15,0),MATCH(1,($U$2=GRID!$B$1:$U$1)*(КАЛЕНДАРЬ!I34=GRID!$B$3:$U$3),0)),
INDEX(GRID!$B$4:$U$15,MATCH(G$7,GRID!$A$4:$A$15,0),MATCH(1,($U$2=GRID!$B$1:$U$1)*(КАЛЕНДАРЬ!I34=GRID!$B$3:$U$3),0))*(1-GRID!$L$45))</f>
        <v>46200</v>
      </c>
      <c r="H72" s="8" cm="1">
        <f t="array" ref="H72">IF($I$2="Каникулы вместе",INDEX(GRID!$B$18:$U$29,MATCH(G$7,GRID!$A$18:$A$29,0),MATCH(1,($U$2=GRID!$B$1:$U$1)*(КАЛЕНДАРЬ!I34=GRID!$B$3:$U$3),0)),
INDEX(GRID!$B$18:$U$29,MATCH(G$7,GRID!$A$18:$A$29,0),MATCH(1,($U$2=GRID!$B$1:$U$1)*(КАЛЕНДАРЬ!I34=GRID!$B$3:$U$3),0))*(1-GRID!$L$45))</f>
        <v>51200</v>
      </c>
      <c r="I72" s="8" cm="1">
        <f t="array" ref="I72">IF($I$2="Каникулы вместе",INDEX(GRID!$B$4:$U$15,MATCH(I$7,GRID!$A$4:$A$15,0),MATCH(1,($U$2=GRID!$B$1:$U$1)*(КАЛЕНДАРЬ!I34=GRID!$B$3:$U$3),0)),
INDEX(GRID!$B$4:$U$15,MATCH(I$7,GRID!$A$4:$A$15,0),MATCH(1,($U$2=GRID!$B$1:$U$1)*(КАЛЕНДАРЬ!I34=GRID!$B$3:$U$3),0))*(1-GRID!$L$45))</f>
        <v>51700</v>
      </c>
      <c r="J72" s="8" cm="1">
        <f t="array" ref="J72">IF($I$2="Каникулы вместе",INDEX(GRID!$B$18:$U$29,MATCH(I$7,GRID!$A$18:$A$29,0),MATCH(1,($U$2=GRID!$B$1:$U$1)*(КАЛЕНДАРЬ!I34=GRID!$B$3:$U$3),0)),
INDEX(GRID!$B$18:$U$29,MATCH(I$7,GRID!$A$18:$A$29,0),MATCH(1,($U$2=GRID!$B$1:$U$1)*(КАЛЕНДАРЬ!I34=GRID!$B$3:$U$3),0))*(1-GRID!$L$45))</f>
        <v>56700</v>
      </c>
      <c r="K72" s="8" cm="1">
        <f t="array" ref="K72">IF($I$2="Каникулы вместе",INDEX(GRID!$B$4:$U$15,MATCH(K$7,GRID!$A$4:$A$15,0),MATCH(1,($U$2=GRID!$B$1:$U$1)*(КАЛЕНДАРЬ!I34=GRID!$B$3:$U$3),0)),
INDEX(GRID!$B$4:$U$15,MATCH(K$7,GRID!$A$4:$A$15,0),MATCH(1,($U$2=GRID!$B$1:$U$1)*(КАЛЕНДАРЬ!I34=GRID!$B$3:$U$3),0))*(1-GRID!$L$45))</f>
        <v>57800</v>
      </c>
      <c r="L72" s="8" cm="1">
        <f t="array" ref="L72">IF($I$2="Каникулы вместе",INDEX(GRID!$B$18:$U$29,MATCH(K$7,GRID!$A$18:$A$29,0),MATCH(1,($U$2=GRID!$B$1:$U$1)*(КАЛЕНДАРЬ!I34=GRID!$B$3:$U$3),0)),
INDEX(GRID!$B$18:$U$29,MATCH(K$7,GRID!$A$18:$A$29,0),MATCH(1,($U$2=GRID!$B$1:$U$1)*(КАЛЕНДАРЬ!I34=GRID!$B$3:$U$3),0))*(1-GRID!$L$45))</f>
        <v>62800</v>
      </c>
      <c r="M72" s="8" cm="1">
        <f t="array" ref="M72">IF($I$2="Каникулы вместе",INDEX(GRID!$B$4:$U$15,MATCH(M$7,GRID!$A$4:$A$15,0),MATCH(1,($U$2=GRID!$B$1:$U$1)*(КАЛЕНДАРЬ!I34=GRID!$B$3:$U$3),0)),
INDEX(GRID!$B$4:$U$15,MATCH(M$7,GRID!$A$4:$A$15,0),MATCH(1,($U$2=GRID!$B$1:$U$1)*(КАЛЕНДАРЬ!I34=GRID!$B$3:$U$3),0))*(1-GRID!$L$45))</f>
        <v>79000</v>
      </c>
      <c r="N72" s="8" cm="1">
        <f t="array" ref="N72">IF($I$2="Каникулы вместе",INDEX(GRID!$B$18:$U$29,MATCH(M$7,GRID!$A$18:$A$29,0),MATCH(1,($U$2=GRID!$B$1:$U$1)*(КАЛЕНДАРЬ!I34=GRID!$B$3:$U$3),0)),
INDEX(GRID!$B$18:$U$29,MATCH(M$7,GRID!$A$18:$A$29,0),MATCH(1,($U$2=GRID!$B$1:$U$1)*(КАЛЕНДАРЬ!I34=GRID!$B$3:$U$3),0))*(1-GRID!$L$45))</f>
        <v>84000</v>
      </c>
      <c r="O72" s="8" cm="1">
        <f t="array" ref="O72">IF($I$2="Каникулы вместе",INDEX(GRID!$B$4:$U$15,MATCH(O$7,GRID!$A$4:$A$15,0),MATCH(1,($U$2=GRID!$B$1:$U$1)*(КАЛЕНДАРЬ!I34=GRID!$B$3:$U$3),0)),
INDEX(GRID!$B$4:$U$15,MATCH(O$7,GRID!$A$4:$A$15,0),MATCH(1,($U$2=GRID!$B$1:$U$1)*(КАЛЕНДАРЬ!I34=GRID!$B$3:$U$3),0))*(1-GRID!$L$45))</f>
        <v>114800</v>
      </c>
      <c r="P72" s="8" cm="1">
        <f t="array" ref="P72">IF($I$2="Каникулы вместе",INDEX(GRID!$B$4:$U$15,MATCH(P$7,GRID!$A$4:$A$15,0),MATCH(1,($U$2=GRID!$B$1:$U$1)*(КАЛЕНДАРЬ!I34=GRID!$B$3:$U$3),0)),
INDEX(GRID!$B$4:$U$15,MATCH(P$7,GRID!$A$4:$A$15,0),MATCH(1,($U$2=GRID!$B$1:$U$1)*(КАЛЕНДАРЬ!I34=GRID!$B$3:$U$3),0))*(1-GRID!$L$45))</f>
        <v>158000</v>
      </c>
      <c r="Q72" s="8" cm="1">
        <f t="array" ref="Q72">IF($I$2="Каникулы вместе",INDEX(GRID!$B$4:$U$15,MATCH(Q$7,GRID!$A$4:$A$15,0),MATCH(1,($U$2=GRID!$B$1:$U$1)*(КАЛЕНДАРЬ!I34=GRID!$B$3:$U$3),0)),
INDEX(GRID!$B$4:$U$15,MATCH(Q$7,GRID!$A$4:$A$15,0),MATCH(1,($U$2=GRID!$B$1:$U$1)*(КАЛЕНДАРЬ!I34=GRID!$B$3:$U$3),0))*(1-GRID!$L$45))</f>
        <v>185500</v>
      </c>
      <c r="R72" s="8" cm="1">
        <f t="array" ref="R72">IF($I$2="Каникулы вместе",INDEX(GRID!$B$18:$U$29,MATCH(R$7,GRID!$A$18:$A$29,0),MATCH(1,($U$2=GRID!$B$1:$U$1)*(КАЛЕНДАРЬ!I34=GRID!$B$3:$U$3),0)),
INDEX(GRID!$B$18:$U$29,MATCH(R$7,GRID!$A$18:$A$29,0),MATCH(1,($U$2=GRID!$B$1:$U$1)*(КАЛЕНДАРЬ!I34=GRID!$B$3:$U$3),0))*(1-GRID!$L$45))</f>
        <v>211300</v>
      </c>
      <c r="S72" s="8" cm="1">
        <f t="array" ref="S72">IF($I$2="Каникулы вместе",INDEX(GRID!$B$4:$U$15,MATCH(S$7,GRID!$A$4:$A$15,0),MATCH(1,($U$2=GRID!$B$1:$U$1)*(КАЛЕНДАРЬ!I34=GRID!$B$3:$U$3),0)),
INDEX(GRID!$B$4:$U$15,MATCH(S$7,GRID!$A$4:$A$15,0),MATCH(1,($U$2=GRID!$B$1:$U$1)*(КАЛЕНДАРЬ!I34=GRID!$B$3:$U$3),0))*(1-GRID!$L$45))</f>
        <v>533500</v>
      </c>
      <c r="T72" s="8" cm="1">
        <f t="array" ref="T72">IF($I$2="Каникулы вместе",INDEX(GRID!$B$4:$U$15,MATCH(T$7,GRID!$A$4:$A$15,0),MATCH(1,($U$2=GRID!$B$1:$U$1)*(КАЛЕНДАРЬ!I34=GRID!$B$3:$U$3),0)),
INDEX(GRID!$B$4:$U$15,MATCH(T$7,GRID!$A$4:$A$15,0),MATCH(1,($U$2=GRID!$B$1:$U$1)*(КАЛЕНДАРЬ!I34=GRID!$B$3:$U$3),0))*(1-GRID!$L$45))</f>
        <v>651900</v>
      </c>
    </row>
    <row r="73" spans="1:20" hidden="1"/>
    <row r="74" spans="1:20" s="9" customFormat="1" ht="17.25" hidden="1" customHeight="1">
      <c r="A74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</row>
    <row r="75" spans="1:20" hidden="1">
      <c r="A75" s="172" t="s">
        <v>103</v>
      </c>
      <c r="B75" s="173"/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</row>
    <row r="76" spans="1:20" ht="56.25" hidden="1" customHeight="1">
      <c r="A76" s="174" t="s">
        <v>8</v>
      </c>
      <c r="B76" s="175"/>
      <c r="C76" s="178" t="s">
        <v>101</v>
      </c>
      <c r="D76" s="179"/>
      <c r="E76" s="164" t="s">
        <v>93</v>
      </c>
      <c r="F76" s="165"/>
      <c r="G76" s="166" t="s">
        <v>94</v>
      </c>
      <c r="H76" s="166"/>
      <c r="I76" s="167" t="s">
        <v>95</v>
      </c>
      <c r="J76" s="168"/>
      <c r="K76" s="169" t="s">
        <v>96</v>
      </c>
      <c r="L76" s="169"/>
      <c r="M76" s="170" t="s">
        <v>97</v>
      </c>
      <c r="N76" s="170"/>
      <c r="O76" s="21" t="s">
        <v>71</v>
      </c>
      <c r="P76" s="22" t="s">
        <v>72</v>
      </c>
      <c r="Q76" s="23" t="s">
        <v>73</v>
      </c>
      <c r="R76" s="24" t="s">
        <v>74</v>
      </c>
      <c r="S76" s="25" t="s">
        <v>75</v>
      </c>
      <c r="T76" s="26" t="s">
        <v>76</v>
      </c>
    </row>
    <row r="77" spans="1:20" hidden="1">
      <c r="A77" s="176"/>
      <c r="B77" s="177"/>
      <c r="C77" s="55" t="s">
        <v>9</v>
      </c>
      <c r="D77" s="55" t="s">
        <v>10</v>
      </c>
      <c r="E77" s="55" t="s">
        <v>9</v>
      </c>
      <c r="F77" s="55" t="s">
        <v>10</v>
      </c>
      <c r="G77" s="55" t="s">
        <v>9</v>
      </c>
      <c r="H77" s="55" t="s">
        <v>10</v>
      </c>
      <c r="I77" s="55" t="s">
        <v>9</v>
      </c>
      <c r="J77" s="55" t="s">
        <v>10</v>
      </c>
      <c r="K77" s="55" t="s">
        <v>9</v>
      </c>
      <c r="L77" s="55" t="s">
        <v>10</v>
      </c>
      <c r="M77" s="55" t="s">
        <v>9</v>
      </c>
      <c r="N77" s="55" t="s">
        <v>10</v>
      </c>
      <c r="O77" s="55" t="s">
        <v>99</v>
      </c>
      <c r="P77" s="55" t="s">
        <v>100</v>
      </c>
      <c r="Q77" s="55" t="s">
        <v>100</v>
      </c>
      <c r="R77" s="55" t="s">
        <v>118</v>
      </c>
      <c r="S77" s="55" t="s">
        <v>118</v>
      </c>
      <c r="T77" s="55" t="s">
        <v>118</v>
      </c>
    </row>
    <row r="78" spans="1:20" hidden="1">
      <c r="A78" s="148" t="s">
        <v>13</v>
      </c>
      <c r="B78" s="149">
        <v>1</v>
      </c>
      <c r="C78" s="8" cm="1">
        <f t="array" ref="C78">IF($I$2="Каникулы вместе",INDEX(GRID!$B$4:$U$15,MATCH(C$7,GRID!$A$4:$A$15,0),MATCH(1,($U$2=GRID!$B$1:$U$1)*(КАЛЕНДАРЬ!L4=GRID!$B$3:$U$3),0)),
INDEX(GRID!$B$4:$U$15,MATCH(C$7,GRID!$A$4:$A$15,0),MATCH(1,($U$2=GRID!$B$1:$U$1)*(КАЛЕНДАРЬ!L4=GRID!$B$3:$U$3),0))*(1-GRID!$L$45))</f>
        <v>33200</v>
      </c>
      <c r="D78" s="8" cm="1">
        <f t="array" ref="D78">IF($I$2="Каникулы вместе",INDEX(GRID!$B$18:$U$29,MATCH(C$7,GRID!$A$18:$A$29,0),MATCH(1,($U$2=GRID!$B$1:$U$1)*(КАЛЕНДАРЬ!L4=GRID!$B$3:$U$3),0)),
INDEX(GRID!$B$18:$U$29,MATCH(C$7,GRID!$A$18:$A$29,0),MATCH(1,($U$2=GRID!$B$1:$U$1)*(КАЛЕНДАРЬ!L4=GRID!$B$3:$U$3),0))*(1-GRID!$L$45))</f>
        <v>38200</v>
      </c>
      <c r="E78" s="8" cm="1">
        <f t="array" ref="E78">IF($I$2="Каникулы вместе",INDEX(GRID!$B$4:$U$15,MATCH(E$7,GRID!$A$4:$A$15,0),MATCH(1,($U$2=GRID!$B$1:$U$1)*(КАЛЕНДАРЬ!L4=GRID!$B$3:$U$3),0)),
INDEX(GRID!$B$4:$U$15,MATCH(E$7,GRID!$A$4:$A$15,0),MATCH(1,($U$2=GRID!$B$1:$U$1)*(КАЛЕНДАРЬ!L4=GRID!$B$3:$U$3),0))*(1-GRID!$L$45))</f>
        <v>39900</v>
      </c>
      <c r="F78" s="8" cm="1">
        <f t="array" ref="F78">IF($I$2="Каникулы вместе",INDEX(GRID!$B$18:$U$29,MATCH(E$7,GRID!$A$18:$A$29,0),MATCH(1,($U$2=GRID!$B$1:$U$1)*(КАЛЕНДАРЬ!L4=GRID!$B$3:$U$3),0)),
INDEX(GRID!$B$18:$U$29,MATCH(E$7,GRID!$A$18:$A$29,0),MATCH(1,($U$2=GRID!$B$1:$U$1)*(КАЛЕНДАРЬ!L4=GRID!$B$3:$U$3),0))*(1-GRID!$L$45))</f>
        <v>44900</v>
      </c>
      <c r="G78" s="8" cm="1">
        <f t="array" ref="G78">IF($I$2="Каникулы вместе",INDEX(GRID!$B$4:$U$15,MATCH(G$7,GRID!$A$4:$A$15,0),MATCH(1,($U$2=GRID!$B$1:$U$1)*(КАЛЕНДАРЬ!L4=GRID!$B$3:$U$3),0)),
INDEX(GRID!$B$4:$U$15,MATCH(G$7,GRID!$A$4:$A$15,0),MATCH(1,($U$2=GRID!$B$1:$U$1)*(КАЛЕНДАРЬ!L4=GRID!$B$3:$U$3),0))*(1-GRID!$L$45))</f>
        <v>46200</v>
      </c>
      <c r="H78" s="8" cm="1">
        <f t="array" ref="H78">IF($I$2="Каникулы вместе",INDEX(GRID!$B$18:$U$29,MATCH(G$7,GRID!$A$18:$A$29,0),MATCH(1,($U$2=GRID!$B$1:$U$1)*(КАЛЕНДАРЬ!L4=GRID!$B$3:$U$3),0)),
INDEX(GRID!$B$18:$U$29,MATCH(G$7,GRID!$A$18:$A$29,0),MATCH(1,($U$2=GRID!$B$1:$U$1)*(КАЛЕНДАРЬ!L4=GRID!$B$3:$U$3),0))*(1-GRID!$L$45))</f>
        <v>51200</v>
      </c>
      <c r="I78" s="8" cm="1">
        <f t="array" ref="I78">IF($I$2="Каникулы вместе",INDEX(GRID!$B$4:$U$15,MATCH(I$7,GRID!$A$4:$A$15,0),MATCH(1,($U$2=GRID!$B$1:$U$1)*(КАЛЕНДАРЬ!L4=GRID!$B$3:$U$3),0)),
INDEX(GRID!$B$4:$U$15,MATCH(I$7,GRID!$A$4:$A$15,0),MATCH(1,($U$2=GRID!$B$1:$U$1)*(КАЛЕНДАРЬ!L4=GRID!$B$3:$U$3),0))*(1-GRID!$L$45))</f>
        <v>51700</v>
      </c>
      <c r="J78" s="8" cm="1">
        <f t="array" ref="J78">IF($I$2="Каникулы вместе",INDEX(GRID!$B$18:$U$29,MATCH(I$7,GRID!$A$18:$A$29,0),MATCH(1,($U$2=GRID!$B$1:$U$1)*(КАЛЕНДАРЬ!L4=GRID!$B$3:$U$3),0)),
INDEX(GRID!$B$18:$U$29,MATCH(I$7,GRID!$A$18:$A$29,0),MATCH(1,($U$2=GRID!$B$1:$U$1)*(КАЛЕНДАРЬ!L4=GRID!$B$3:$U$3),0))*(1-GRID!$L$45))</f>
        <v>56700</v>
      </c>
      <c r="K78" s="8" cm="1">
        <f t="array" ref="K78">IF($I$2="Каникулы вместе",INDEX(GRID!$B$4:$U$15,MATCH(K$7,GRID!$A$4:$A$15,0),MATCH(1,($U$2=GRID!$B$1:$U$1)*(КАЛЕНДАРЬ!L4=GRID!$B$3:$U$3),0)),
INDEX(GRID!$B$4:$U$15,MATCH(K$7,GRID!$A$4:$A$15,0),MATCH(1,($U$2=GRID!$B$1:$U$1)*(КАЛЕНДАРЬ!L4=GRID!$B$3:$U$3),0))*(1-GRID!$L$45))</f>
        <v>57800</v>
      </c>
      <c r="L78" s="8" cm="1">
        <f t="array" ref="L78">IF($I$2="Каникулы вместе",INDEX(GRID!$B$18:$U$29,MATCH(K$7,GRID!$A$18:$A$29,0),MATCH(1,($U$2=GRID!$B$1:$U$1)*(КАЛЕНДАРЬ!L4=GRID!$B$3:$U$3),0)),
INDEX(GRID!$B$18:$U$29,MATCH(K$7,GRID!$A$18:$A$29,0),MATCH(1,($U$2=GRID!$B$1:$U$1)*(КАЛЕНДАРЬ!L4=GRID!$B$3:$U$3),0))*(1-GRID!$L$45))</f>
        <v>62800</v>
      </c>
      <c r="M78" s="8" cm="1">
        <f t="array" ref="M78">IF($I$2="Каникулы вместе",INDEX(GRID!$B$4:$U$15,MATCH(M$7,GRID!$A$4:$A$15,0),MATCH(1,($U$2=GRID!$B$1:$U$1)*(КАЛЕНДАРЬ!L4=GRID!$B$3:$U$3),0)),
INDEX(GRID!$B$4:$U$15,MATCH(M$7,GRID!$A$4:$A$15,0),MATCH(1,($U$2=GRID!$B$1:$U$1)*(КАЛЕНДАРЬ!L4=GRID!$B$3:$U$3),0))*(1-GRID!$L$45))</f>
        <v>79000</v>
      </c>
      <c r="N78" s="8" cm="1">
        <f t="array" ref="N78">IF($I$2="Каникулы вместе",INDEX(GRID!$B$18:$U$29,MATCH(M$7,GRID!$A$18:$A$29,0),MATCH(1,($U$2=GRID!$B$1:$U$1)*(КАЛЕНДАРЬ!L4=GRID!$B$3:$U$3),0)),
INDEX(GRID!$B$18:$U$29,MATCH(M$7,GRID!$A$18:$A$29,0),MATCH(1,($U$2=GRID!$B$1:$U$1)*(КАЛЕНДАРЬ!L4=GRID!$B$3:$U$3),0))*(1-GRID!$L$45))</f>
        <v>84000</v>
      </c>
      <c r="O78" s="8" cm="1">
        <f t="array" ref="O78">IF($I$2="Каникулы вместе",INDEX(GRID!$B$4:$U$15,MATCH(O$7,GRID!$A$4:$A$15,0),MATCH(1,($U$2=GRID!$B$1:$U$1)*(КАЛЕНДАРЬ!L4=GRID!$B$3:$U$3),0)),
INDEX(GRID!$B$4:$U$15,MATCH(O$7,GRID!$A$4:$A$15,0),MATCH(1,($U$2=GRID!$B$1:$U$1)*(КАЛЕНДАРЬ!L4=GRID!$B$3:$U$3),0))*(1-GRID!$L$45))</f>
        <v>114800</v>
      </c>
      <c r="P78" s="8" cm="1">
        <f t="array" ref="P78">IF($I$2="Каникулы вместе",INDEX(GRID!$B$4:$U$15,MATCH(P$7,GRID!$A$4:$A$15,0),MATCH(1,($U$2=GRID!$B$1:$U$1)*(КАЛЕНДАРЬ!L4=GRID!$B$3:$U$3),0)),
INDEX(GRID!$B$4:$U$15,MATCH(P$7,GRID!$A$4:$A$15,0),MATCH(1,($U$2=GRID!$B$1:$U$1)*(КАЛЕНДАРЬ!L4=GRID!$B$3:$U$3),0))*(1-GRID!$L$45))</f>
        <v>158000</v>
      </c>
      <c r="Q78" s="8" cm="1">
        <f t="array" ref="Q78">IF($I$2="Каникулы вместе",INDEX(GRID!$B$4:$U$15,MATCH(Q$7,GRID!$A$4:$A$15,0),MATCH(1,($U$2=GRID!$B$1:$U$1)*(КАЛЕНДАРЬ!L4=GRID!$B$3:$U$3),0)),
INDEX(GRID!$B$4:$U$15,MATCH(Q$7,GRID!$A$4:$A$15,0),MATCH(1,($U$2=GRID!$B$1:$U$1)*(КАЛЕНДАРЬ!L4=GRID!$B$3:$U$3),0))*(1-GRID!$L$45))</f>
        <v>185500</v>
      </c>
      <c r="R78" s="8" cm="1">
        <f t="array" ref="R78">IF($I$2="Каникулы вместе",INDEX(GRID!$B$18:$U$29,MATCH(R$7,GRID!$A$18:$A$29,0),MATCH(1,($U$2=GRID!$B$1:$U$1)*(КАЛЕНДАРЬ!L4=GRID!$B$3:$U$3),0)),
INDEX(GRID!$B$18:$U$29,MATCH(R$7,GRID!$A$18:$A$29,0),MATCH(1,($U$2=GRID!$B$1:$U$1)*(КАЛЕНДАРЬ!L4=GRID!$B$3:$U$3),0))*(1-GRID!$L$45))</f>
        <v>211300</v>
      </c>
      <c r="S78" s="8">
        <f t="array" ref="S78">IF($I$2="Каникулы вместе",INDEX(GRID!$B$4:$U$15,MATCH(S$7,GRID!$A$4:$A$15,0),MATCH(1,($U$2=GRID!$B$1:$U$1)*(КАЛЕНДАРЬ!L4=GRID!$B$3:$U$3),0)),
INDEX(GRID!$B$4:$U$15,MATCH(S$7,GRID!$A$4:$A$15,0),MATCH(1,($U$2=GRID!$B$1:$U$1)*(КАЛЕНДАРЬ!L4=GRID!$B$3:$U$3),0))*(1-GRID!$L$41))</f>
        <v>533500</v>
      </c>
      <c r="T78" s="8">
        <f t="array" ref="T78">IF($I$2="Каникулы вместе",INDEX(GRID!$B$4:$U$15,MATCH(T$7,GRID!$A$4:$A$15,0),MATCH(1,($U$2=GRID!$B$1:$U$1)*(КАЛЕНДАРЬ!L4=GRID!$B$3:$U$3),0)),
INDEX(GRID!$B$4:$U$15,MATCH(T$7,GRID!$A$4:$A$15,0),MATCH(1,($U$2=GRID!$B$1:$U$1)*(КАЛЕНДАРЬ!L4=GRID!$B$3:$U$3),0))*(1-GRID!$L$41))</f>
        <v>651900</v>
      </c>
    </row>
    <row r="79" spans="1:20" hidden="1">
      <c r="A79" s="148" t="s">
        <v>14</v>
      </c>
      <c r="B79" s="149">
        <v>2</v>
      </c>
      <c r="C79" s="8" cm="1">
        <f t="array" ref="C79">IF($I$2="Каникулы вместе",INDEX(GRID!$B$4:$U$15,MATCH(C$7,GRID!$A$4:$A$15,0),MATCH(1,($U$2=GRID!$B$1:$U$1)*(КАЛЕНДАРЬ!L5=GRID!$B$3:$U$3),0)),
INDEX(GRID!$B$4:$U$15,MATCH(C$7,GRID!$A$4:$A$15,0),MATCH(1,($U$2=GRID!$B$1:$U$1)*(КАЛЕНДАРЬ!L5=GRID!$B$3:$U$3),0))*(1-GRID!$L$45))</f>
        <v>33200</v>
      </c>
      <c r="D79" s="8" cm="1">
        <f t="array" ref="D79">IF($I$2="Каникулы вместе",INDEX(GRID!$B$18:$U$29,MATCH(C$7,GRID!$A$18:$A$29,0),MATCH(1,($U$2=GRID!$B$1:$U$1)*(КАЛЕНДАРЬ!L5=GRID!$B$3:$U$3),0)),
INDEX(GRID!$B$18:$U$29,MATCH(C$7,GRID!$A$18:$A$29,0),MATCH(1,($U$2=GRID!$B$1:$U$1)*(КАЛЕНДАРЬ!L5=GRID!$B$3:$U$3),0))*(1-GRID!$L$45))</f>
        <v>38200</v>
      </c>
      <c r="E79" s="8" cm="1">
        <f t="array" ref="E79">IF($I$2="Каникулы вместе",INDEX(GRID!$B$4:$U$15,MATCH(E$7,GRID!$A$4:$A$15,0),MATCH(1,($U$2=GRID!$B$1:$U$1)*(КАЛЕНДАРЬ!L5=GRID!$B$3:$U$3),0)),
INDEX(GRID!$B$4:$U$15,MATCH(E$7,GRID!$A$4:$A$15,0),MATCH(1,($U$2=GRID!$B$1:$U$1)*(КАЛЕНДАРЬ!L5=GRID!$B$3:$U$3),0))*(1-GRID!$L$45))</f>
        <v>39900</v>
      </c>
      <c r="F79" s="8" cm="1">
        <f t="array" ref="F79">IF($I$2="Каникулы вместе",INDEX(GRID!$B$18:$U$29,MATCH(E$7,GRID!$A$18:$A$29,0),MATCH(1,($U$2=GRID!$B$1:$U$1)*(КАЛЕНДАРЬ!L5=GRID!$B$3:$U$3),0)),
INDEX(GRID!$B$18:$U$29,MATCH(E$7,GRID!$A$18:$A$29,0),MATCH(1,($U$2=GRID!$B$1:$U$1)*(КАЛЕНДАРЬ!L5=GRID!$B$3:$U$3),0))*(1-GRID!$L$45))</f>
        <v>44900</v>
      </c>
      <c r="G79" s="8" cm="1">
        <f t="array" ref="G79">IF($I$2="Каникулы вместе",INDEX(GRID!$B$4:$U$15,MATCH(G$7,GRID!$A$4:$A$15,0),MATCH(1,($U$2=GRID!$B$1:$U$1)*(КАЛЕНДАРЬ!L5=GRID!$B$3:$U$3),0)),
INDEX(GRID!$B$4:$U$15,MATCH(G$7,GRID!$A$4:$A$15,0),MATCH(1,($U$2=GRID!$B$1:$U$1)*(КАЛЕНДАРЬ!L5=GRID!$B$3:$U$3),0))*(1-GRID!$L$45))</f>
        <v>46200</v>
      </c>
      <c r="H79" s="8" cm="1">
        <f t="array" ref="H79">IF($I$2="Каникулы вместе",INDEX(GRID!$B$18:$U$29,MATCH(G$7,GRID!$A$18:$A$29,0),MATCH(1,($U$2=GRID!$B$1:$U$1)*(КАЛЕНДАРЬ!L5=GRID!$B$3:$U$3),0)),
INDEX(GRID!$B$18:$U$29,MATCH(G$7,GRID!$A$18:$A$29,0),MATCH(1,($U$2=GRID!$B$1:$U$1)*(КАЛЕНДАРЬ!L5=GRID!$B$3:$U$3),0))*(1-GRID!$L$45))</f>
        <v>51200</v>
      </c>
      <c r="I79" s="8" cm="1">
        <f t="array" ref="I79">IF($I$2="Каникулы вместе",INDEX(GRID!$B$4:$U$15,MATCH(I$7,GRID!$A$4:$A$15,0),MATCH(1,($U$2=GRID!$B$1:$U$1)*(КАЛЕНДАРЬ!L5=GRID!$B$3:$U$3),0)),
INDEX(GRID!$B$4:$U$15,MATCH(I$7,GRID!$A$4:$A$15,0),MATCH(1,($U$2=GRID!$B$1:$U$1)*(КАЛЕНДАРЬ!L5=GRID!$B$3:$U$3),0))*(1-GRID!$L$45))</f>
        <v>51700</v>
      </c>
      <c r="J79" s="8" cm="1">
        <f t="array" ref="J79">IF($I$2="Каникулы вместе",INDEX(GRID!$B$18:$U$29,MATCH(I$7,GRID!$A$18:$A$29,0),MATCH(1,($U$2=GRID!$B$1:$U$1)*(КАЛЕНДАРЬ!L5=GRID!$B$3:$U$3),0)),
INDEX(GRID!$B$18:$U$29,MATCH(I$7,GRID!$A$18:$A$29,0),MATCH(1,($U$2=GRID!$B$1:$U$1)*(КАЛЕНДАРЬ!L5=GRID!$B$3:$U$3),0))*(1-GRID!$L$45))</f>
        <v>56700</v>
      </c>
      <c r="K79" s="8" cm="1">
        <f t="array" ref="K79">IF($I$2="Каникулы вместе",INDEX(GRID!$B$4:$U$15,MATCH(K$7,GRID!$A$4:$A$15,0),MATCH(1,($U$2=GRID!$B$1:$U$1)*(КАЛЕНДАРЬ!L5=GRID!$B$3:$U$3),0)),
INDEX(GRID!$B$4:$U$15,MATCH(K$7,GRID!$A$4:$A$15,0),MATCH(1,($U$2=GRID!$B$1:$U$1)*(КАЛЕНДАРЬ!L5=GRID!$B$3:$U$3),0))*(1-GRID!$L$45))</f>
        <v>57800</v>
      </c>
      <c r="L79" s="8" cm="1">
        <f t="array" ref="L79">IF($I$2="Каникулы вместе",INDEX(GRID!$B$18:$U$29,MATCH(K$7,GRID!$A$18:$A$29,0),MATCH(1,($U$2=GRID!$B$1:$U$1)*(КАЛЕНДАРЬ!L5=GRID!$B$3:$U$3),0)),
INDEX(GRID!$B$18:$U$29,MATCH(K$7,GRID!$A$18:$A$29,0),MATCH(1,($U$2=GRID!$B$1:$U$1)*(КАЛЕНДАРЬ!L5=GRID!$B$3:$U$3),0))*(1-GRID!$L$45))</f>
        <v>62800</v>
      </c>
      <c r="M79" s="8" cm="1">
        <f t="array" ref="M79">IF($I$2="Каникулы вместе",INDEX(GRID!$B$4:$U$15,MATCH(M$7,GRID!$A$4:$A$15,0),MATCH(1,($U$2=GRID!$B$1:$U$1)*(КАЛЕНДАРЬ!L5=GRID!$B$3:$U$3),0)),
INDEX(GRID!$B$4:$U$15,MATCH(M$7,GRID!$A$4:$A$15,0),MATCH(1,($U$2=GRID!$B$1:$U$1)*(КАЛЕНДАРЬ!L5=GRID!$B$3:$U$3),0))*(1-GRID!$L$45))</f>
        <v>79000</v>
      </c>
      <c r="N79" s="8" cm="1">
        <f t="array" ref="N79">IF($I$2="Каникулы вместе",INDEX(GRID!$B$18:$U$29,MATCH(M$7,GRID!$A$18:$A$29,0),MATCH(1,($U$2=GRID!$B$1:$U$1)*(КАЛЕНДАРЬ!L5=GRID!$B$3:$U$3),0)),
INDEX(GRID!$B$18:$U$29,MATCH(M$7,GRID!$A$18:$A$29,0),MATCH(1,($U$2=GRID!$B$1:$U$1)*(КАЛЕНДАРЬ!L5=GRID!$B$3:$U$3),0))*(1-GRID!$L$45))</f>
        <v>84000</v>
      </c>
      <c r="O79" s="8" cm="1">
        <f t="array" ref="O79">IF($I$2="Каникулы вместе",INDEX(GRID!$B$4:$U$15,MATCH(O$7,GRID!$A$4:$A$15,0),MATCH(1,($U$2=GRID!$B$1:$U$1)*(КАЛЕНДАРЬ!L5=GRID!$B$3:$U$3),0)),
INDEX(GRID!$B$4:$U$15,MATCH(O$7,GRID!$A$4:$A$15,0),MATCH(1,($U$2=GRID!$B$1:$U$1)*(КАЛЕНДАРЬ!L5=GRID!$B$3:$U$3),0))*(1-GRID!$L$45))</f>
        <v>114800</v>
      </c>
      <c r="P79" s="8" cm="1">
        <f t="array" ref="P79">IF($I$2="Каникулы вместе",INDEX(GRID!$B$4:$U$15,MATCH(P$7,GRID!$A$4:$A$15,0),MATCH(1,($U$2=GRID!$B$1:$U$1)*(КАЛЕНДАРЬ!L5=GRID!$B$3:$U$3),0)),
INDEX(GRID!$B$4:$U$15,MATCH(P$7,GRID!$A$4:$A$15,0),MATCH(1,($U$2=GRID!$B$1:$U$1)*(КАЛЕНДАРЬ!L5=GRID!$B$3:$U$3),0))*(1-GRID!$L$45))</f>
        <v>158000</v>
      </c>
      <c r="Q79" s="8" cm="1">
        <f t="array" ref="Q79">IF($I$2="Каникулы вместе",INDEX(GRID!$B$4:$U$15,MATCH(Q$7,GRID!$A$4:$A$15,0),MATCH(1,($U$2=GRID!$B$1:$U$1)*(КАЛЕНДАРЬ!L5=GRID!$B$3:$U$3),0)),
INDEX(GRID!$B$4:$U$15,MATCH(Q$7,GRID!$A$4:$A$15,0),MATCH(1,($U$2=GRID!$B$1:$U$1)*(КАЛЕНДАРЬ!L5=GRID!$B$3:$U$3),0))*(1-GRID!$L$45))</f>
        <v>185500</v>
      </c>
      <c r="R79" s="8" cm="1">
        <f t="array" ref="R79">IF($I$2="Каникулы вместе",INDEX(GRID!$B$18:$U$29,MATCH(R$7,GRID!$A$18:$A$29,0),MATCH(1,($U$2=GRID!$B$1:$U$1)*(КАЛЕНДАРЬ!L5=GRID!$B$3:$U$3),0)),
INDEX(GRID!$B$18:$U$29,MATCH(R$7,GRID!$A$18:$A$29,0),MATCH(1,($U$2=GRID!$B$1:$U$1)*(КАЛЕНДАРЬ!L5=GRID!$B$3:$U$3),0))*(1-GRID!$L$45))</f>
        <v>211300</v>
      </c>
      <c r="S79" s="8">
        <f t="array" ref="S79">IF($I$2="Каникулы вместе",INDEX(GRID!$B$4:$U$15,MATCH(S$7,GRID!$A$4:$A$15,0),MATCH(1,($U$2=GRID!$B$1:$U$1)*(КАЛЕНДАРЬ!L5=GRID!$B$3:$U$3),0)),
INDEX(GRID!$B$4:$U$15,MATCH(S$7,GRID!$A$4:$A$15,0),MATCH(1,($U$2=GRID!$B$1:$U$1)*(КАЛЕНДАРЬ!L5=GRID!$B$3:$U$3),0))*(1-GRID!$L$41))</f>
        <v>533500</v>
      </c>
      <c r="T79" s="8">
        <f t="array" ref="T79">IF($I$2="Каникулы вместе",INDEX(GRID!$B$4:$U$15,MATCH(T$7,GRID!$A$4:$A$15,0),MATCH(1,($U$2=GRID!$B$1:$U$1)*(КАЛЕНДАРЬ!L5=GRID!$B$3:$U$3),0)),
INDEX(GRID!$B$4:$U$15,MATCH(T$7,GRID!$A$4:$A$15,0),MATCH(1,($U$2=GRID!$B$1:$U$1)*(КАЛЕНДАРЬ!L5=GRID!$B$3:$U$3),0))*(1-GRID!$L$41))</f>
        <v>651900</v>
      </c>
    </row>
    <row r="80" spans="1:20" hidden="1">
      <c r="A80" s="148" t="s">
        <v>15</v>
      </c>
      <c r="B80" s="149">
        <v>3</v>
      </c>
      <c r="C80" s="8" cm="1">
        <f t="array" ref="C80">IF($I$2="Каникулы вместе",INDEX(GRID!$B$4:$U$15,MATCH(C$7,GRID!$A$4:$A$15,0),MATCH(1,($U$2=GRID!$B$1:$U$1)*(КАЛЕНДАРЬ!L6=GRID!$B$3:$U$3),0)),
INDEX(GRID!$B$4:$U$15,MATCH(C$7,GRID!$A$4:$A$15,0),MATCH(1,($U$2=GRID!$B$1:$U$1)*(КАЛЕНДАРЬ!L6=GRID!$B$3:$U$3),0))*(1-GRID!$L$45))</f>
        <v>33200</v>
      </c>
      <c r="D80" s="8" cm="1">
        <f t="array" ref="D80">IF($I$2="Каникулы вместе",INDEX(GRID!$B$18:$U$29,MATCH(C$7,GRID!$A$18:$A$29,0),MATCH(1,($U$2=GRID!$B$1:$U$1)*(КАЛЕНДАРЬ!L6=GRID!$B$3:$U$3),0)),
INDEX(GRID!$B$18:$U$29,MATCH(C$7,GRID!$A$18:$A$29,0),MATCH(1,($U$2=GRID!$B$1:$U$1)*(КАЛЕНДАРЬ!L6=GRID!$B$3:$U$3),0))*(1-GRID!$L$45))</f>
        <v>38200</v>
      </c>
      <c r="E80" s="8" cm="1">
        <f t="array" ref="E80">IF($I$2="Каникулы вместе",INDEX(GRID!$B$4:$U$15,MATCH(E$7,GRID!$A$4:$A$15,0),MATCH(1,($U$2=GRID!$B$1:$U$1)*(КАЛЕНДАРЬ!L6=GRID!$B$3:$U$3),0)),
INDEX(GRID!$B$4:$U$15,MATCH(E$7,GRID!$A$4:$A$15,0),MATCH(1,($U$2=GRID!$B$1:$U$1)*(КАЛЕНДАРЬ!L6=GRID!$B$3:$U$3),0))*(1-GRID!$L$45))</f>
        <v>39900</v>
      </c>
      <c r="F80" s="8" cm="1">
        <f t="array" ref="F80">IF($I$2="Каникулы вместе",INDEX(GRID!$B$18:$U$29,MATCH(E$7,GRID!$A$18:$A$29,0),MATCH(1,($U$2=GRID!$B$1:$U$1)*(КАЛЕНДАРЬ!L6=GRID!$B$3:$U$3),0)),
INDEX(GRID!$B$18:$U$29,MATCH(E$7,GRID!$A$18:$A$29,0),MATCH(1,($U$2=GRID!$B$1:$U$1)*(КАЛЕНДАРЬ!L6=GRID!$B$3:$U$3),0))*(1-GRID!$L$45))</f>
        <v>44900</v>
      </c>
      <c r="G80" s="8" cm="1">
        <f t="array" ref="G80">IF($I$2="Каникулы вместе",INDEX(GRID!$B$4:$U$15,MATCH(G$7,GRID!$A$4:$A$15,0),MATCH(1,($U$2=GRID!$B$1:$U$1)*(КАЛЕНДАРЬ!L6=GRID!$B$3:$U$3),0)),
INDEX(GRID!$B$4:$U$15,MATCH(G$7,GRID!$A$4:$A$15,0),MATCH(1,($U$2=GRID!$B$1:$U$1)*(КАЛЕНДАРЬ!L6=GRID!$B$3:$U$3),0))*(1-GRID!$L$45))</f>
        <v>46200</v>
      </c>
      <c r="H80" s="8" cm="1">
        <f t="array" ref="H80">IF($I$2="Каникулы вместе",INDEX(GRID!$B$18:$U$29,MATCH(G$7,GRID!$A$18:$A$29,0),MATCH(1,($U$2=GRID!$B$1:$U$1)*(КАЛЕНДАРЬ!L6=GRID!$B$3:$U$3),0)),
INDEX(GRID!$B$18:$U$29,MATCH(G$7,GRID!$A$18:$A$29,0),MATCH(1,($U$2=GRID!$B$1:$U$1)*(КАЛЕНДАРЬ!L6=GRID!$B$3:$U$3),0))*(1-GRID!$L$45))</f>
        <v>51200</v>
      </c>
      <c r="I80" s="8" cm="1">
        <f t="array" ref="I80">IF($I$2="Каникулы вместе",INDEX(GRID!$B$4:$U$15,MATCH(I$7,GRID!$A$4:$A$15,0),MATCH(1,($U$2=GRID!$B$1:$U$1)*(КАЛЕНДАРЬ!L6=GRID!$B$3:$U$3),0)),
INDEX(GRID!$B$4:$U$15,MATCH(I$7,GRID!$A$4:$A$15,0),MATCH(1,($U$2=GRID!$B$1:$U$1)*(КАЛЕНДАРЬ!L6=GRID!$B$3:$U$3),0))*(1-GRID!$L$45))</f>
        <v>51700</v>
      </c>
      <c r="J80" s="8" cm="1">
        <f t="array" ref="J80">IF($I$2="Каникулы вместе",INDEX(GRID!$B$18:$U$29,MATCH(I$7,GRID!$A$18:$A$29,0),MATCH(1,($U$2=GRID!$B$1:$U$1)*(КАЛЕНДАРЬ!L6=GRID!$B$3:$U$3),0)),
INDEX(GRID!$B$18:$U$29,MATCH(I$7,GRID!$A$18:$A$29,0),MATCH(1,($U$2=GRID!$B$1:$U$1)*(КАЛЕНДАРЬ!L6=GRID!$B$3:$U$3),0))*(1-GRID!$L$45))</f>
        <v>56700</v>
      </c>
      <c r="K80" s="8" cm="1">
        <f t="array" ref="K80">IF($I$2="Каникулы вместе",INDEX(GRID!$B$4:$U$15,MATCH(K$7,GRID!$A$4:$A$15,0),MATCH(1,($U$2=GRID!$B$1:$U$1)*(КАЛЕНДАРЬ!L6=GRID!$B$3:$U$3),0)),
INDEX(GRID!$B$4:$U$15,MATCH(K$7,GRID!$A$4:$A$15,0),MATCH(1,($U$2=GRID!$B$1:$U$1)*(КАЛЕНДАРЬ!L6=GRID!$B$3:$U$3),0))*(1-GRID!$L$45))</f>
        <v>57800</v>
      </c>
      <c r="L80" s="8" cm="1">
        <f t="array" ref="L80">IF($I$2="Каникулы вместе",INDEX(GRID!$B$18:$U$29,MATCH(K$7,GRID!$A$18:$A$29,0),MATCH(1,($U$2=GRID!$B$1:$U$1)*(КАЛЕНДАРЬ!L6=GRID!$B$3:$U$3),0)),
INDEX(GRID!$B$18:$U$29,MATCH(K$7,GRID!$A$18:$A$29,0),MATCH(1,($U$2=GRID!$B$1:$U$1)*(КАЛЕНДАРЬ!L6=GRID!$B$3:$U$3),0))*(1-GRID!$L$45))</f>
        <v>62800</v>
      </c>
      <c r="M80" s="8" cm="1">
        <f t="array" ref="M80">IF($I$2="Каникулы вместе",INDEX(GRID!$B$4:$U$15,MATCH(M$7,GRID!$A$4:$A$15,0),MATCH(1,($U$2=GRID!$B$1:$U$1)*(КАЛЕНДАРЬ!L6=GRID!$B$3:$U$3),0)),
INDEX(GRID!$B$4:$U$15,MATCH(M$7,GRID!$A$4:$A$15,0),MATCH(1,($U$2=GRID!$B$1:$U$1)*(КАЛЕНДАРЬ!L6=GRID!$B$3:$U$3),0))*(1-GRID!$L$45))</f>
        <v>79000</v>
      </c>
      <c r="N80" s="8" cm="1">
        <f t="array" ref="N80">IF($I$2="Каникулы вместе",INDEX(GRID!$B$18:$U$29,MATCH(M$7,GRID!$A$18:$A$29,0),MATCH(1,($U$2=GRID!$B$1:$U$1)*(КАЛЕНДАРЬ!L6=GRID!$B$3:$U$3),0)),
INDEX(GRID!$B$18:$U$29,MATCH(M$7,GRID!$A$18:$A$29,0),MATCH(1,($U$2=GRID!$B$1:$U$1)*(КАЛЕНДАРЬ!L6=GRID!$B$3:$U$3),0))*(1-GRID!$L$45))</f>
        <v>84000</v>
      </c>
      <c r="O80" s="8" cm="1">
        <f t="array" ref="O80">IF($I$2="Каникулы вместе",INDEX(GRID!$B$4:$U$15,MATCH(O$7,GRID!$A$4:$A$15,0),MATCH(1,($U$2=GRID!$B$1:$U$1)*(КАЛЕНДАРЬ!L6=GRID!$B$3:$U$3),0)),
INDEX(GRID!$B$4:$U$15,MATCH(O$7,GRID!$A$4:$A$15,0),MATCH(1,($U$2=GRID!$B$1:$U$1)*(КАЛЕНДАРЬ!L6=GRID!$B$3:$U$3),0))*(1-GRID!$L$45))</f>
        <v>114800</v>
      </c>
      <c r="P80" s="8" cm="1">
        <f t="array" ref="P80">IF($I$2="Каникулы вместе",INDEX(GRID!$B$4:$U$15,MATCH(P$7,GRID!$A$4:$A$15,0),MATCH(1,($U$2=GRID!$B$1:$U$1)*(КАЛЕНДАРЬ!L6=GRID!$B$3:$U$3),0)),
INDEX(GRID!$B$4:$U$15,MATCH(P$7,GRID!$A$4:$A$15,0),MATCH(1,($U$2=GRID!$B$1:$U$1)*(КАЛЕНДАРЬ!L6=GRID!$B$3:$U$3),0))*(1-GRID!$L$45))</f>
        <v>158000</v>
      </c>
      <c r="Q80" s="8" cm="1">
        <f t="array" ref="Q80">IF($I$2="Каникулы вместе",INDEX(GRID!$B$4:$U$15,MATCH(Q$7,GRID!$A$4:$A$15,0),MATCH(1,($U$2=GRID!$B$1:$U$1)*(КАЛЕНДАРЬ!L6=GRID!$B$3:$U$3),0)),
INDEX(GRID!$B$4:$U$15,MATCH(Q$7,GRID!$A$4:$A$15,0),MATCH(1,($U$2=GRID!$B$1:$U$1)*(КАЛЕНДАРЬ!L6=GRID!$B$3:$U$3),0))*(1-GRID!$L$45))</f>
        <v>185500</v>
      </c>
      <c r="R80" s="8" cm="1">
        <f t="array" ref="R80">IF($I$2="Каникулы вместе",INDEX(GRID!$B$18:$U$29,MATCH(R$7,GRID!$A$18:$A$29,0),MATCH(1,($U$2=GRID!$B$1:$U$1)*(КАЛЕНДАРЬ!L6=GRID!$B$3:$U$3),0)),
INDEX(GRID!$B$18:$U$29,MATCH(R$7,GRID!$A$18:$A$29,0),MATCH(1,($U$2=GRID!$B$1:$U$1)*(КАЛЕНДАРЬ!L6=GRID!$B$3:$U$3),0))*(1-GRID!$L$45))</f>
        <v>211300</v>
      </c>
      <c r="S80" s="8">
        <f t="array" ref="S80">IF($I$2="Каникулы вместе",INDEX(GRID!$B$4:$U$15,MATCH(S$7,GRID!$A$4:$A$15,0),MATCH(1,($U$2=GRID!$B$1:$U$1)*(КАЛЕНДАРЬ!L6=GRID!$B$3:$U$3),0)),
INDEX(GRID!$B$4:$U$15,MATCH(S$7,GRID!$A$4:$A$15,0),MATCH(1,($U$2=GRID!$B$1:$U$1)*(КАЛЕНДАРЬ!L6=GRID!$B$3:$U$3),0))*(1-GRID!$L$41))</f>
        <v>533500</v>
      </c>
      <c r="T80" s="8">
        <f t="array" ref="T80">IF($I$2="Каникулы вместе",INDEX(GRID!$B$4:$U$15,MATCH(T$7,GRID!$A$4:$A$15,0),MATCH(1,($U$2=GRID!$B$1:$U$1)*(КАЛЕНДАРЬ!L6=GRID!$B$3:$U$3),0)),
INDEX(GRID!$B$4:$U$15,MATCH(T$7,GRID!$A$4:$A$15,0),MATCH(1,($U$2=GRID!$B$1:$U$1)*(КАЛЕНДАРЬ!L6=GRID!$B$3:$U$3),0))*(1-GRID!$L$41))</f>
        <v>651900</v>
      </c>
    </row>
    <row r="81" spans="1:21" hidden="1">
      <c r="A81" s="148" t="s">
        <v>16</v>
      </c>
      <c r="B81" s="149">
        <v>4</v>
      </c>
      <c r="C81" s="8" cm="1">
        <f t="array" ref="C81">IF($I$2="Каникулы вместе",INDEX(GRID!$B$4:$U$15,MATCH(C$7,GRID!$A$4:$A$15,0),MATCH(1,($U$2=GRID!$B$1:$U$1)*(КАЛЕНДАРЬ!L7=GRID!$B$3:$U$3),0)),
INDEX(GRID!$B$4:$U$15,MATCH(C$7,GRID!$A$4:$A$15,0),MATCH(1,($U$2=GRID!$B$1:$U$1)*(КАЛЕНДАРЬ!L7=GRID!$B$3:$U$3),0))*(1-GRID!$L$45))</f>
        <v>33200</v>
      </c>
      <c r="D81" s="8" cm="1">
        <f t="array" ref="D81">IF($I$2="Каникулы вместе",INDEX(GRID!$B$18:$U$29,MATCH(C$7,GRID!$A$18:$A$29,0),MATCH(1,($U$2=GRID!$B$1:$U$1)*(КАЛЕНДАРЬ!L7=GRID!$B$3:$U$3),0)),
INDEX(GRID!$B$18:$U$29,MATCH(C$7,GRID!$A$18:$A$29,0),MATCH(1,($U$2=GRID!$B$1:$U$1)*(КАЛЕНДАРЬ!L7=GRID!$B$3:$U$3),0))*(1-GRID!$L$45))</f>
        <v>38200</v>
      </c>
      <c r="E81" s="8" cm="1">
        <f t="array" ref="E81">IF($I$2="Каникулы вместе",INDEX(GRID!$B$4:$U$15,MATCH(E$7,GRID!$A$4:$A$15,0),MATCH(1,($U$2=GRID!$B$1:$U$1)*(КАЛЕНДАРЬ!L7=GRID!$B$3:$U$3),0)),
INDEX(GRID!$B$4:$U$15,MATCH(E$7,GRID!$A$4:$A$15,0),MATCH(1,($U$2=GRID!$B$1:$U$1)*(КАЛЕНДАРЬ!L7=GRID!$B$3:$U$3),0))*(1-GRID!$L$45))</f>
        <v>39900</v>
      </c>
      <c r="F81" s="8" cm="1">
        <f t="array" ref="F81">IF($I$2="Каникулы вместе",INDEX(GRID!$B$18:$U$29,MATCH(E$7,GRID!$A$18:$A$29,0),MATCH(1,($U$2=GRID!$B$1:$U$1)*(КАЛЕНДАРЬ!L7=GRID!$B$3:$U$3),0)),
INDEX(GRID!$B$18:$U$29,MATCH(E$7,GRID!$A$18:$A$29,0),MATCH(1,($U$2=GRID!$B$1:$U$1)*(КАЛЕНДАРЬ!L7=GRID!$B$3:$U$3),0))*(1-GRID!$L$45))</f>
        <v>44900</v>
      </c>
      <c r="G81" s="8" cm="1">
        <f t="array" ref="G81">IF($I$2="Каникулы вместе",INDEX(GRID!$B$4:$U$15,MATCH(G$7,GRID!$A$4:$A$15,0),MATCH(1,($U$2=GRID!$B$1:$U$1)*(КАЛЕНДАРЬ!L7=GRID!$B$3:$U$3),0)),
INDEX(GRID!$B$4:$U$15,MATCH(G$7,GRID!$A$4:$A$15,0),MATCH(1,($U$2=GRID!$B$1:$U$1)*(КАЛЕНДАРЬ!L7=GRID!$B$3:$U$3),0))*(1-GRID!$L$45))</f>
        <v>46200</v>
      </c>
      <c r="H81" s="8" cm="1">
        <f t="array" ref="H81">IF($I$2="Каникулы вместе",INDEX(GRID!$B$18:$U$29,MATCH(G$7,GRID!$A$18:$A$29,0),MATCH(1,($U$2=GRID!$B$1:$U$1)*(КАЛЕНДАРЬ!L7=GRID!$B$3:$U$3),0)),
INDEX(GRID!$B$18:$U$29,MATCH(G$7,GRID!$A$18:$A$29,0),MATCH(1,($U$2=GRID!$B$1:$U$1)*(КАЛЕНДАРЬ!L7=GRID!$B$3:$U$3),0))*(1-GRID!$L$45))</f>
        <v>51200</v>
      </c>
      <c r="I81" s="8" cm="1">
        <f t="array" ref="I81">IF($I$2="Каникулы вместе",INDEX(GRID!$B$4:$U$15,MATCH(I$7,GRID!$A$4:$A$15,0),MATCH(1,($U$2=GRID!$B$1:$U$1)*(КАЛЕНДАРЬ!L7=GRID!$B$3:$U$3),0)),
INDEX(GRID!$B$4:$U$15,MATCH(I$7,GRID!$A$4:$A$15,0),MATCH(1,($U$2=GRID!$B$1:$U$1)*(КАЛЕНДАРЬ!L7=GRID!$B$3:$U$3),0))*(1-GRID!$L$45))</f>
        <v>51700</v>
      </c>
      <c r="J81" s="8" cm="1">
        <f t="array" ref="J81">IF($I$2="Каникулы вместе",INDEX(GRID!$B$18:$U$29,MATCH(I$7,GRID!$A$18:$A$29,0),MATCH(1,($U$2=GRID!$B$1:$U$1)*(КАЛЕНДАРЬ!L7=GRID!$B$3:$U$3),0)),
INDEX(GRID!$B$18:$U$29,MATCH(I$7,GRID!$A$18:$A$29,0),MATCH(1,($U$2=GRID!$B$1:$U$1)*(КАЛЕНДАРЬ!L7=GRID!$B$3:$U$3),0))*(1-GRID!$L$45))</f>
        <v>56700</v>
      </c>
      <c r="K81" s="8" cm="1">
        <f t="array" ref="K81">IF($I$2="Каникулы вместе",INDEX(GRID!$B$4:$U$15,MATCH(K$7,GRID!$A$4:$A$15,0),MATCH(1,($U$2=GRID!$B$1:$U$1)*(КАЛЕНДАРЬ!L7=GRID!$B$3:$U$3),0)),
INDEX(GRID!$B$4:$U$15,MATCH(K$7,GRID!$A$4:$A$15,0),MATCH(1,($U$2=GRID!$B$1:$U$1)*(КАЛЕНДАРЬ!L7=GRID!$B$3:$U$3),0))*(1-GRID!$L$45))</f>
        <v>57800</v>
      </c>
      <c r="L81" s="8" cm="1">
        <f t="array" ref="L81">IF($I$2="Каникулы вместе",INDEX(GRID!$B$18:$U$29,MATCH(K$7,GRID!$A$18:$A$29,0),MATCH(1,($U$2=GRID!$B$1:$U$1)*(КАЛЕНДАРЬ!L7=GRID!$B$3:$U$3),0)),
INDEX(GRID!$B$18:$U$29,MATCH(K$7,GRID!$A$18:$A$29,0),MATCH(1,($U$2=GRID!$B$1:$U$1)*(КАЛЕНДАРЬ!L7=GRID!$B$3:$U$3),0))*(1-GRID!$L$45))</f>
        <v>62800</v>
      </c>
      <c r="M81" s="8" cm="1">
        <f t="array" ref="M81">IF($I$2="Каникулы вместе",INDEX(GRID!$B$4:$U$15,MATCH(M$7,GRID!$A$4:$A$15,0),MATCH(1,($U$2=GRID!$B$1:$U$1)*(КАЛЕНДАРЬ!L7=GRID!$B$3:$U$3),0)),
INDEX(GRID!$B$4:$U$15,MATCH(M$7,GRID!$A$4:$A$15,0),MATCH(1,($U$2=GRID!$B$1:$U$1)*(КАЛЕНДАРЬ!L7=GRID!$B$3:$U$3),0))*(1-GRID!$L$45))</f>
        <v>79000</v>
      </c>
      <c r="N81" s="8" cm="1">
        <f t="array" ref="N81">IF($I$2="Каникулы вместе",INDEX(GRID!$B$18:$U$29,MATCH(M$7,GRID!$A$18:$A$29,0),MATCH(1,($U$2=GRID!$B$1:$U$1)*(КАЛЕНДАРЬ!L7=GRID!$B$3:$U$3),0)),
INDEX(GRID!$B$18:$U$29,MATCH(M$7,GRID!$A$18:$A$29,0),MATCH(1,($U$2=GRID!$B$1:$U$1)*(КАЛЕНДАРЬ!L7=GRID!$B$3:$U$3),0))*(1-GRID!$L$45))</f>
        <v>84000</v>
      </c>
      <c r="O81" s="8" cm="1">
        <f t="array" ref="O81">IF($I$2="Каникулы вместе",INDEX(GRID!$B$4:$U$15,MATCH(O$7,GRID!$A$4:$A$15,0),MATCH(1,($U$2=GRID!$B$1:$U$1)*(КАЛЕНДАРЬ!L7=GRID!$B$3:$U$3),0)),
INDEX(GRID!$B$4:$U$15,MATCH(O$7,GRID!$A$4:$A$15,0),MATCH(1,($U$2=GRID!$B$1:$U$1)*(КАЛЕНДАРЬ!L7=GRID!$B$3:$U$3),0))*(1-GRID!$L$45))</f>
        <v>114800</v>
      </c>
      <c r="P81" s="8" cm="1">
        <f t="array" ref="P81">IF($I$2="Каникулы вместе",INDEX(GRID!$B$4:$U$15,MATCH(P$7,GRID!$A$4:$A$15,0),MATCH(1,($U$2=GRID!$B$1:$U$1)*(КАЛЕНДАРЬ!L7=GRID!$B$3:$U$3),0)),
INDEX(GRID!$B$4:$U$15,MATCH(P$7,GRID!$A$4:$A$15,0),MATCH(1,($U$2=GRID!$B$1:$U$1)*(КАЛЕНДАРЬ!L7=GRID!$B$3:$U$3),0))*(1-GRID!$L$45))</f>
        <v>158000</v>
      </c>
      <c r="Q81" s="8" cm="1">
        <f t="array" ref="Q81">IF($I$2="Каникулы вместе",INDEX(GRID!$B$4:$U$15,MATCH(Q$7,GRID!$A$4:$A$15,0),MATCH(1,($U$2=GRID!$B$1:$U$1)*(КАЛЕНДАРЬ!L7=GRID!$B$3:$U$3),0)),
INDEX(GRID!$B$4:$U$15,MATCH(Q$7,GRID!$A$4:$A$15,0),MATCH(1,($U$2=GRID!$B$1:$U$1)*(КАЛЕНДАРЬ!L7=GRID!$B$3:$U$3),0))*(1-GRID!$L$45))</f>
        <v>185500</v>
      </c>
      <c r="R81" s="8" cm="1">
        <f t="array" ref="R81">IF($I$2="Каникулы вместе",INDEX(GRID!$B$18:$U$29,MATCH(R$7,GRID!$A$18:$A$29,0),MATCH(1,($U$2=GRID!$B$1:$U$1)*(КАЛЕНДАРЬ!L7=GRID!$B$3:$U$3),0)),
INDEX(GRID!$B$18:$U$29,MATCH(R$7,GRID!$A$18:$A$29,0),MATCH(1,($U$2=GRID!$B$1:$U$1)*(КАЛЕНДАРЬ!L7=GRID!$B$3:$U$3),0))*(1-GRID!$L$45))</f>
        <v>211300</v>
      </c>
      <c r="S81" s="8">
        <f t="array" ref="S81">IF($I$2="Каникулы вместе",INDEX(GRID!$B$4:$U$15,MATCH(S$7,GRID!$A$4:$A$15,0),MATCH(1,($U$2=GRID!$B$1:$U$1)*(КАЛЕНДАРЬ!L7=GRID!$B$3:$U$3),0)),
INDEX(GRID!$B$4:$U$15,MATCH(S$7,GRID!$A$4:$A$15,0),MATCH(1,($U$2=GRID!$B$1:$U$1)*(КАЛЕНДАРЬ!L7=GRID!$B$3:$U$3),0))*(1-GRID!$L$41))</f>
        <v>533500</v>
      </c>
      <c r="T81" s="8">
        <f t="array" ref="T81">IF($I$2="Каникулы вместе",INDEX(GRID!$B$4:$U$15,MATCH(T$7,GRID!$A$4:$A$15,0),MATCH(1,($U$2=GRID!$B$1:$U$1)*(КАЛЕНДАРЬ!L7=GRID!$B$3:$U$3),0)),
INDEX(GRID!$B$4:$U$15,MATCH(T$7,GRID!$A$4:$A$15,0),MATCH(1,($U$2=GRID!$B$1:$U$1)*(КАЛЕНДАРЬ!L7=GRID!$B$3:$U$3),0))*(1-GRID!$L$41))</f>
        <v>651900</v>
      </c>
    </row>
    <row r="82" spans="1:21" hidden="1">
      <c r="A82" s="148" t="s">
        <v>17</v>
      </c>
      <c r="B82" s="149">
        <v>5</v>
      </c>
      <c r="C82" s="8" cm="1">
        <f t="array" ref="C82">IF($I$2="Каникулы вместе",INDEX(GRID!$B$4:$U$15,MATCH(C$7,GRID!$A$4:$A$15,0),MATCH(1,($U$2=GRID!$B$1:$U$1)*(КАЛЕНДАРЬ!L8=GRID!$B$3:$U$3),0)),
INDEX(GRID!$B$4:$U$15,MATCH(C$7,GRID!$A$4:$A$15,0),MATCH(1,($U$2=GRID!$B$1:$U$1)*(КАЛЕНДАРЬ!L8=GRID!$B$3:$U$3),0))*(1-GRID!$L$45))</f>
        <v>33200</v>
      </c>
      <c r="D82" s="8" cm="1">
        <f t="array" ref="D82">IF($I$2="Каникулы вместе",INDEX(GRID!$B$18:$U$29,MATCH(C$7,GRID!$A$18:$A$29,0),MATCH(1,($U$2=GRID!$B$1:$U$1)*(КАЛЕНДАРЬ!L8=GRID!$B$3:$U$3),0)),
INDEX(GRID!$B$18:$U$29,MATCH(C$7,GRID!$A$18:$A$29,0),MATCH(1,($U$2=GRID!$B$1:$U$1)*(КАЛЕНДАРЬ!L8=GRID!$B$3:$U$3),0))*(1-GRID!$L$45))</f>
        <v>38200</v>
      </c>
      <c r="E82" s="8" cm="1">
        <f t="array" ref="E82">IF($I$2="Каникулы вместе",INDEX(GRID!$B$4:$U$15,MATCH(E$7,GRID!$A$4:$A$15,0),MATCH(1,($U$2=GRID!$B$1:$U$1)*(КАЛЕНДАРЬ!L8=GRID!$B$3:$U$3),0)),
INDEX(GRID!$B$4:$U$15,MATCH(E$7,GRID!$A$4:$A$15,0),MATCH(1,($U$2=GRID!$B$1:$U$1)*(КАЛЕНДАРЬ!L8=GRID!$B$3:$U$3),0))*(1-GRID!$L$45))</f>
        <v>39900</v>
      </c>
      <c r="F82" s="8" cm="1">
        <f t="array" ref="F82">IF($I$2="Каникулы вместе",INDEX(GRID!$B$18:$U$29,MATCH(E$7,GRID!$A$18:$A$29,0),MATCH(1,($U$2=GRID!$B$1:$U$1)*(КАЛЕНДАРЬ!L8=GRID!$B$3:$U$3),0)),
INDEX(GRID!$B$18:$U$29,MATCH(E$7,GRID!$A$18:$A$29,0),MATCH(1,($U$2=GRID!$B$1:$U$1)*(КАЛЕНДАРЬ!L8=GRID!$B$3:$U$3),0))*(1-GRID!$L$45))</f>
        <v>44900</v>
      </c>
      <c r="G82" s="8" cm="1">
        <f t="array" ref="G82">IF($I$2="Каникулы вместе",INDEX(GRID!$B$4:$U$15,MATCH(G$7,GRID!$A$4:$A$15,0),MATCH(1,($U$2=GRID!$B$1:$U$1)*(КАЛЕНДАРЬ!L8=GRID!$B$3:$U$3),0)),
INDEX(GRID!$B$4:$U$15,MATCH(G$7,GRID!$A$4:$A$15,0),MATCH(1,($U$2=GRID!$B$1:$U$1)*(КАЛЕНДАРЬ!L8=GRID!$B$3:$U$3),0))*(1-GRID!$L$45))</f>
        <v>46200</v>
      </c>
      <c r="H82" s="8" cm="1">
        <f t="array" ref="H82">IF($I$2="Каникулы вместе",INDEX(GRID!$B$18:$U$29,MATCH(G$7,GRID!$A$18:$A$29,0),MATCH(1,($U$2=GRID!$B$1:$U$1)*(КАЛЕНДАРЬ!L8=GRID!$B$3:$U$3),0)),
INDEX(GRID!$B$18:$U$29,MATCH(G$7,GRID!$A$18:$A$29,0),MATCH(1,($U$2=GRID!$B$1:$U$1)*(КАЛЕНДАРЬ!L8=GRID!$B$3:$U$3),0))*(1-GRID!$L$45))</f>
        <v>51200</v>
      </c>
      <c r="I82" s="8" cm="1">
        <f t="array" ref="I82">IF($I$2="Каникулы вместе",INDEX(GRID!$B$4:$U$15,MATCH(I$7,GRID!$A$4:$A$15,0),MATCH(1,($U$2=GRID!$B$1:$U$1)*(КАЛЕНДАРЬ!L8=GRID!$B$3:$U$3),0)),
INDEX(GRID!$B$4:$U$15,MATCH(I$7,GRID!$A$4:$A$15,0),MATCH(1,($U$2=GRID!$B$1:$U$1)*(КАЛЕНДАРЬ!L8=GRID!$B$3:$U$3),0))*(1-GRID!$L$45))</f>
        <v>51700</v>
      </c>
      <c r="J82" s="8" cm="1">
        <f t="array" ref="J82">IF($I$2="Каникулы вместе",INDEX(GRID!$B$18:$U$29,MATCH(I$7,GRID!$A$18:$A$29,0),MATCH(1,($U$2=GRID!$B$1:$U$1)*(КАЛЕНДАРЬ!L8=GRID!$B$3:$U$3),0)),
INDEX(GRID!$B$18:$U$29,MATCH(I$7,GRID!$A$18:$A$29,0),MATCH(1,($U$2=GRID!$B$1:$U$1)*(КАЛЕНДАРЬ!L8=GRID!$B$3:$U$3),0))*(1-GRID!$L$45))</f>
        <v>56700</v>
      </c>
      <c r="K82" s="8" cm="1">
        <f t="array" ref="K82">IF($I$2="Каникулы вместе",INDEX(GRID!$B$4:$U$15,MATCH(K$7,GRID!$A$4:$A$15,0),MATCH(1,($U$2=GRID!$B$1:$U$1)*(КАЛЕНДАРЬ!L8=GRID!$B$3:$U$3),0)),
INDEX(GRID!$B$4:$U$15,MATCH(K$7,GRID!$A$4:$A$15,0),MATCH(1,($U$2=GRID!$B$1:$U$1)*(КАЛЕНДАРЬ!L8=GRID!$B$3:$U$3),0))*(1-GRID!$L$45))</f>
        <v>57800</v>
      </c>
      <c r="L82" s="8" cm="1">
        <f t="array" ref="L82">IF($I$2="Каникулы вместе",INDEX(GRID!$B$18:$U$29,MATCH(K$7,GRID!$A$18:$A$29,0),MATCH(1,($U$2=GRID!$B$1:$U$1)*(КАЛЕНДАРЬ!L8=GRID!$B$3:$U$3),0)),
INDEX(GRID!$B$18:$U$29,MATCH(K$7,GRID!$A$18:$A$29,0),MATCH(1,($U$2=GRID!$B$1:$U$1)*(КАЛЕНДАРЬ!L8=GRID!$B$3:$U$3),0))*(1-GRID!$L$45))</f>
        <v>62800</v>
      </c>
      <c r="M82" s="8" cm="1">
        <f t="array" ref="M82">IF($I$2="Каникулы вместе",INDEX(GRID!$B$4:$U$15,MATCH(M$7,GRID!$A$4:$A$15,0),MATCH(1,($U$2=GRID!$B$1:$U$1)*(КАЛЕНДАРЬ!L8=GRID!$B$3:$U$3),0)),
INDEX(GRID!$B$4:$U$15,MATCH(M$7,GRID!$A$4:$A$15,0),MATCH(1,($U$2=GRID!$B$1:$U$1)*(КАЛЕНДАРЬ!L8=GRID!$B$3:$U$3),0))*(1-GRID!$L$45))</f>
        <v>79000</v>
      </c>
      <c r="N82" s="8" cm="1">
        <f t="array" ref="N82">IF($I$2="Каникулы вместе",INDEX(GRID!$B$18:$U$29,MATCH(M$7,GRID!$A$18:$A$29,0),MATCH(1,($U$2=GRID!$B$1:$U$1)*(КАЛЕНДАРЬ!L8=GRID!$B$3:$U$3),0)),
INDEX(GRID!$B$18:$U$29,MATCH(M$7,GRID!$A$18:$A$29,0),MATCH(1,($U$2=GRID!$B$1:$U$1)*(КАЛЕНДАРЬ!L8=GRID!$B$3:$U$3),0))*(1-GRID!$L$45))</f>
        <v>84000</v>
      </c>
      <c r="O82" s="8" cm="1">
        <f t="array" ref="O82">IF($I$2="Каникулы вместе",INDEX(GRID!$B$4:$U$15,MATCH(O$7,GRID!$A$4:$A$15,0),MATCH(1,($U$2=GRID!$B$1:$U$1)*(КАЛЕНДАРЬ!L8=GRID!$B$3:$U$3),0)),
INDEX(GRID!$B$4:$U$15,MATCH(O$7,GRID!$A$4:$A$15,0),MATCH(1,($U$2=GRID!$B$1:$U$1)*(КАЛЕНДАРЬ!L8=GRID!$B$3:$U$3),0))*(1-GRID!$L$45))</f>
        <v>114800</v>
      </c>
      <c r="P82" s="8" cm="1">
        <f t="array" ref="P82">IF($I$2="Каникулы вместе",INDEX(GRID!$B$4:$U$15,MATCH(P$7,GRID!$A$4:$A$15,0),MATCH(1,($U$2=GRID!$B$1:$U$1)*(КАЛЕНДАРЬ!L8=GRID!$B$3:$U$3),0)),
INDEX(GRID!$B$4:$U$15,MATCH(P$7,GRID!$A$4:$A$15,0),MATCH(1,($U$2=GRID!$B$1:$U$1)*(КАЛЕНДАРЬ!L8=GRID!$B$3:$U$3),0))*(1-GRID!$L$45))</f>
        <v>158000</v>
      </c>
      <c r="Q82" s="8" cm="1">
        <f t="array" ref="Q82">IF($I$2="Каникулы вместе",INDEX(GRID!$B$4:$U$15,MATCH(Q$7,GRID!$A$4:$A$15,0),MATCH(1,($U$2=GRID!$B$1:$U$1)*(КАЛЕНДАРЬ!L8=GRID!$B$3:$U$3),0)),
INDEX(GRID!$B$4:$U$15,MATCH(Q$7,GRID!$A$4:$A$15,0),MATCH(1,($U$2=GRID!$B$1:$U$1)*(КАЛЕНДАРЬ!L8=GRID!$B$3:$U$3),0))*(1-GRID!$L$45))</f>
        <v>185500</v>
      </c>
      <c r="R82" s="8" cm="1">
        <f t="array" ref="R82">IF($I$2="Каникулы вместе",INDEX(GRID!$B$18:$U$29,MATCH(R$7,GRID!$A$18:$A$29,0),MATCH(1,($U$2=GRID!$B$1:$U$1)*(КАЛЕНДАРЬ!L8=GRID!$B$3:$U$3),0)),
INDEX(GRID!$B$18:$U$29,MATCH(R$7,GRID!$A$18:$A$29,0),MATCH(1,($U$2=GRID!$B$1:$U$1)*(КАЛЕНДАРЬ!L8=GRID!$B$3:$U$3),0))*(1-GRID!$L$45))</f>
        <v>211300</v>
      </c>
      <c r="S82" s="8">
        <f t="array" ref="S82">IF($I$2="Каникулы вместе",INDEX(GRID!$B$4:$U$15,MATCH(S$7,GRID!$A$4:$A$15,0),MATCH(1,($U$2=GRID!$B$1:$U$1)*(КАЛЕНДАРЬ!L8=GRID!$B$3:$U$3),0)),
INDEX(GRID!$B$4:$U$15,MATCH(S$7,GRID!$A$4:$A$15,0),MATCH(1,($U$2=GRID!$B$1:$U$1)*(КАЛЕНДАРЬ!L8=GRID!$B$3:$U$3),0))*(1-GRID!$L$41))</f>
        <v>533500</v>
      </c>
      <c r="T82" s="8">
        <f t="array" ref="T82">IF($I$2="Каникулы вместе",INDEX(GRID!$B$4:$U$15,MATCH(T$7,GRID!$A$4:$A$15,0),MATCH(1,($U$2=GRID!$B$1:$U$1)*(КАЛЕНДАРЬ!L8=GRID!$B$3:$U$3),0)),
INDEX(GRID!$B$4:$U$15,MATCH(T$7,GRID!$A$4:$A$15,0),MATCH(1,($U$2=GRID!$B$1:$U$1)*(КАЛЕНДАРЬ!L8=GRID!$B$3:$U$3),0))*(1-GRID!$L$41))</f>
        <v>651900</v>
      </c>
    </row>
    <row r="83" spans="1:21" hidden="1">
      <c r="A83" s="148" t="s">
        <v>11</v>
      </c>
      <c r="B83" s="149">
        <v>6</v>
      </c>
      <c r="C83" s="8" cm="1">
        <f t="array" ref="C83">IF($I$2="Каникулы вместе",INDEX(GRID!$B$4:$U$15,MATCH(C$7,GRID!$A$4:$A$15,0),MATCH(1,($U$2=GRID!$B$1:$U$1)*(КАЛЕНДАРЬ!L9=GRID!$B$3:$U$3),0)),
INDEX(GRID!$B$4:$U$15,MATCH(C$7,GRID!$A$4:$A$15,0),MATCH(1,($U$2=GRID!$B$1:$U$1)*(КАЛЕНДАРЬ!L9=GRID!$B$3:$U$3),0))*(1-GRID!$L$45))</f>
        <v>33200</v>
      </c>
      <c r="D83" s="8" cm="1">
        <f t="array" ref="D83">IF($I$2="Каникулы вместе",INDEX(GRID!$B$18:$U$29,MATCH(C$7,GRID!$A$18:$A$29,0),MATCH(1,($U$2=GRID!$B$1:$U$1)*(КАЛЕНДАРЬ!L9=GRID!$B$3:$U$3),0)),
INDEX(GRID!$B$18:$U$29,MATCH(C$7,GRID!$A$18:$A$29,0),MATCH(1,($U$2=GRID!$B$1:$U$1)*(КАЛЕНДАРЬ!L9=GRID!$B$3:$U$3),0))*(1-GRID!$L$45))</f>
        <v>38200</v>
      </c>
      <c r="E83" s="8" cm="1">
        <f t="array" ref="E83">IF($I$2="Каникулы вместе",INDEX(GRID!$B$4:$U$15,MATCH(E$7,GRID!$A$4:$A$15,0),MATCH(1,($U$2=GRID!$B$1:$U$1)*(КАЛЕНДАРЬ!L9=GRID!$B$3:$U$3),0)),
INDEX(GRID!$B$4:$U$15,MATCH(E$7,GRID!$A$4:$A$15,0),MATCH(1,($U$2=GRID!$B$1:$U$1)*(КАЛЕНДАРЬ!L9=GRID!$B$3:$U$3),0))*(1-GRID!$L$45))</f>
        <v>39900</v>
      </c>
      <c r="F83" s="8" cm="1">
        <f t="array" ref="F83">IF($I$2="Каникулы вместе",INDEX(GRID!$B$18:$U$29,MATCH(E$7,GRID!$A$18:$A$29,0),MATCH(1,($U$2=GRID!$B$1:$U$1)*(КАЛЕНДАРЬ!L9=GRID!$B$3:$U$3),0)),
INDEX(GRID!$B$18:$U$29,MATCH(E$7,GRID!$A$18:$A$29,0),MATCH(1,($U$2=GRID!$B$1:$U$1)*(КАЛЕНДАРЬ!L9=GRID!$B$3:$U$3),0))*(1-GRID!$L$45))</f>
        <v>44900</v>
      </c>
      <c r="G83" s="8" cm="1">
        <f t="array" ref="G83">IF($I$2="Каникулы вместе",INDEX(GRID!$B$4:$U$15,MATCH(G$7,GRID!$A$4:$A$15,0),MATCH(1,($U$2=GRID!$B$1:$U$1)*(КАЛЕНДАРЬ!L9=GRID!$B$3:$U$3),0)),
INDEX(GRID!$B$4:$U$15,MATCH(G$7,GRID!$A$4:$A$15,0),MATCH(1,($U$2=GRID!$B$1:$U$1)*(КАЛЕНДАРЬ!L9=GRID!$B$3:$U$3),0))*(1-GRID!$L$45))</f>
        <v>46200</v>
      </c>
      <c r="H83" s="8" cm="1">
        <f t="array" ref="H83">IF($I$2="Каникулы вместе",INDEX(GRID!$B$18:$U$29,MATCH(G$7,GRID!$A$18:$A$29,0),MATCH(1,($U$2=GRID!$B$1:$U$1)*(КАЛЕНДАРЬ!L9=GRID!$B$3:$U$3),0)),
INDEX(GRID!$B$18:$U$29,MATCH(G$7,GRID!$A$18:$A$29,0),MATCH(1,($U$2=GRID!$B$1:$U$1)*(КАЛЕНДАРЬ!L9=GRID!$B$3:$U$3),0))*(1-GRID!$L$45))</f>
        <v>51200</v>
      </c>
      <c r="I83" s="8" cm="1">
        <f t="array" ref="I83">IF($I$2="Каникулы вместе",INDEX(GRID!$B$4:$U$15,MATCH(I$7,GRID!$A$4:$A$15,0),MATCH(1,($U$2=GRID!$B$1:$U$1)*(КАЛЕНДАРЬ!L9=GRID!$B$3:$U$3),0)),
INDEX(GRID!$B$4:$U$15,MATCH(I$7,GRID!$A$4:$A$15,0),MATCH(1,($U$2=GRID!$B$1:$U$1)*(КАЛЕНДАРЬ!L9=GRID!$B$3:$U$3),0))*(1-GRID!$L$45))</f>
        <v>51700</v>
      </c>
      <c r="J83" s="8" cm="1">
        <f t="array" ref="J83">IF($I$2="Каникулы вместе",INDEX(GRID!$B$18:$U$29,MATCH(I$7,GRID!$A$18:$A$29,0),MATCH(1,($U$2=GRID!$B$1:$U$1)*(КАЛЕНДАРЬ!L9=GRID!$B$3:$U$3),0)),
INDEX(GRID!$B$18:$U$29,MATCH(I$7,GRID!$A$18:$A$29,0),MATCH(1,($U$2=GRID!$B$1:$U$1)*(КАЛЕНДАРЬ!L9=GRID!$B$3:$U$3),0))*(1-GRID!$L$45))</f>
        <v>56700</v>
      </c>
      <c r="K83" s="8" cm="1">
        <f t="array" ref="K83">IF($I$2="Каникулы вместе",INDEX(GRID!$B$4:$U$15,MATCH(K$7,GRID!$A$4:$A$15,0),MATCH(1,($U$2=GRID!$B$1:$U$1)*(КАЛЕНДАРЬ!L9=GRID!$B$3:$U$3),0)),
INDEX(GRID!$B$4:$U$15,MATCH(K$7,GRID!$A$4:$A$15,0),MATCH(1,($U$2=GRID!$B$1:$U$1)*(КАЛЕНДАРЬ!L9=GRID!$B$3:$U$3),0))*(1-GRID!$L$45))</f>
        <v>57800</v>
      </c>
      <c r="L83" s="8" cm="1">
        <f t="array" ref="L83">IF($I$2="Каникулы вместе",INDEX(GRID!$B$18:$U$29,MATCH(K$7,GRID!$A$18:$A$29,0),MATCH(1,($U$2=GRID!$B$1:$U$1)*(КАЛЕНДАРЬ!L9=GRID!$B$3:$U$3),0)),
INDEX(GRID!$B$18:$U$29,MATCH(K$7,GRID!$A$18:$A$29,0),MATCH(1,($U$2=GRID!$B$1:$U$1)*(КАЛЕНДАРЬ!L9=GRID!$B$3:$U$3),0))*(1-GRID!$L$45))</f>
        <v>62800</v>
      </c>
      <c r="M83" s="8" cm="1">
        <f t="array" ref="M83">IF($I$2="Каникулы вместе",INDEX(GRID!$B$4:$U$15,MATCH(M$7,GRID!$A$4:$A$15,0),MATCH(1,($U$2=GRID!$B$1:$U$1)*(КАЛЕНДАРЬ!L9=GRID!$B$3:$U$3),0)),
INDEX(GRID!$B$4:$U$15,MATCH(M$7,GRID!$A$4:$A$15,0),MATCH(1,($U$2=GRID!$B$1:$U$1)*(КАЛЕНДАРЬ!L9=GRID!$B$3:$U$3),0))*(1-GRID!$L$45))</f>
        <v>79000</v>
      </c>
      <c r="N83" s="8" cm="1">
        <f t="array" ref="N83">IF($I$2="Каникулы вместе",INDEX(GRID!$B$18:$U$29,MATCH(M$7,GRID!$A$18:$A$29,0),MATCH(1,($U$2=GRID!$B$1:$U$1)*(КАЛЕНДАРЬ!L9=GRID!$B$3:$U$3),0)),
INDEX(GRID!$B$18:$U$29,MATCH(M$7,GRID!$A$18:$A$29,0),MATCH(1,($U$2=GRID!$B$1:$U$1)*(КАЛЕНДАРЬ!L9=GRID!$B$3:$U$3),0))*(1-GRID!$L$45))</f>
        <v>84000</v>
      </c>
      <c r="O83" s="8" cm="1">
        <f t="array" ref="O83">IF($I$2="Каникулы вместе",INDEX(GRID!$B$4:$U$15,MATCH(O$7,GRID!$A$4:$A$15,0),MATCH(1,($U$2=GRID!$B$1:$U$1)*(КАЛЕНДАРЬ!L9=GRID!$B$3:$U$3),0)),
INDEX(GRID!$B$4:$U$15,MATCH(O$7,GRID!$A$4:$A$15,0),MATCH(1,($U$2=GRID!$B$1:$U$1)*(КАЛЕНДАРЬ!L9=GRID!$B$3:$U$3),0))*(1-GRID!$L$45))</f>
        <v>114800</v>
      </c>
      <c r="P83" s="8" cm="1">
        <f t="array" ref="P83">IF($I$2="Каникулы вместе",INDEX(GRID!$B$4:$U$15,MATCH(P$7,GRID!$A$4:$A$15,0),MATCH(1,($U$2=GRID!$B$1:$U$1)*(КАЛЕНДАРЬ!L9=GRID!$B$3:$U$3),0)),
INDEX(GRID!$B$4:$U$15,MATCH(P$7,GRID!$A$4:$A$15,0),MATCH(1,($U$2=GRID!$B$1:$U$1)*(КАЛЕНДАРЬ!L9=GRID!$B$3:$U$3),0))*(1-GRID!$L$45))</f>
        <v>158000</v>
      </c>
      <c r="Q83" s="8" cm="1">
        <f t="array" ref="Q83">IF($I$2="Каникулы вместе",INDEX(GRID!$B$4:$U$15,MATCH(Q$7,GRID!$A$4:$A$15,0),MATCH(1,($U$2=GRID!$B$1:$U$1)*(КАЛЕНДАРЬ!L9=GRID!$B$3:$U$3),0)),
INDEX(GRID!$B$4:$U$15,MATCH(Q$7,GRID!$A$4:$A$15,0),MATCH(1,($U$2=GRID!$B$1:$U$1)*(КАЛЕНДАРЬ!L9=GRID!$B$3:$U$3),0))*(1-GRID!$L$45))</f>
        <v>185500</v>
      </c>
      <c r="R83" s="8" cm="1">
        <f t="array" ref="R83">IF($I$2="Каникулы вместе",INDEX(GRID!$B$18:$U$29,MATCH(R$7,GRID!$A$18:$A$29,0),MATCH(1,($U$2=GRID!$B$1:$U$1)*(КАЛЕНДАРЬ!L9=GRID!$B$3:$U$3),0)),
INDEX(GRID!$B$18:$U$29,MATCH(R$7,GRID!$A$18:$A$29,0),MATCH(1,($U$2=GRID!$B$1:$U$1)*(КАЛЕНДАРЬ!L9=GRID!$B$3:$U$3),0))*(1-GRID!$L$45))</f>
        <v>211300</v>
      </c>
      <c r="S83" s="8">
        <f t="array" ref="S83">IF($I$2="Каникулы вместе",INDEX(GRID!$B$4:$U$15,MATCH(S$7,GRID!$A$4:$A$15,0),MATCH(1,($U$2=GRID!$B$1:$U$1)*(КАЛЕНДАРЬ!L9=GRID!$B$3:$U$3),0)),
INDEX(GRID!$B$4:$U$15,MATCH(S$7,GRID!$A$4:$A$15,0),MATCH(1,($U$2=GRID!$B$1:$U$1)*(КАЛЕНДАРЬ!L9=GRID!$B$3:$U$3),0))*(1-GRID!$L$41))</f>
        <v>533500</v>
      </c>
      <c r="T83" s="8">
        <f t="array" ref="T83">IF($I$2="Каникулы вместе",INDEX(GRID!$B$4:$U$15,MATCH(T$7,GRID!$A$4:$A$15,0),MATCH(1,($U$2=GRID!$B$1:$U$1)*(КАЛЕНДАРЬ!L9=GRID!$B$3:$U$3),0)),
INDEX(GRID!$B$4:$U$15,MATCH(T$7,GRID!$A$4:$A$15,0),MATCH(1,($U$2=GRID!$B$1:$U$1)*(КАЛЕНДАРЬ!L9=GRID!$B$3:$U$3),0))*(1-GRID!$L$41))</f>
        <v>651900</v>
      </c>
    </row>
    <row r="84" spans="1:21" hidden="1">
      <c r="A84" s="148" t="s">
        <v>12</v>
      </c>
      <c r="B84" s="149">
        <v>7</v>
      </c>
      <c r="C84" s="8" cm="1">
        <f t="array" ref="C84">IF($I$2="Каникулы вместе",INDEX(GRID!$B$4:$U$15,MATCH(C$7,GRID!$A$4:$A$15,0),MATCH(1,($U$2=GRID!$B$1:$U$1)*(КАЛЕНДАРЬ!L10=GRID!$B$3:$U$3),0)),
INDEX(GRID!$B$4:$U$15,MATCH(C$7,GRID!$A$4:$A$15,0),MATCH(1,($U$2=GRID!$B$1:$U$1)*(КАЛЕНДАРЬ!L10=GRID!$B$3:$U$3),0))*(1-GRID!$L$45))</f>
        <v>33200</v>
      </c>
      <c r="D84" s="8" cm="1">
        <f t="array" ref="D84">IF($I$2="Каникулы вместе",INDEX(GRID!$B$18:$U$29,MATCH(C$7,GRID!$A$18:$A$29,0),MATCH(1,($U$2=GRID!$B$1:$U$1)*(КАЛЕНДАРЬ!L10=GRID!$B$3:$U$3),0)),
INDEX(GRID!$B$18:$U$29,MATCH(C$7,GRID!$A$18:$A$29,0),MATCH(1,($U$2=GRID!$B$1:$U$1)*(КАЛЕНДАРЬ!L10=GRID!$B$3:$U$3),0))*(1-GRID!$L$45))</f>
        <v>38200</v>
      </c>
      <c r="E84" s="8" cm="1">
        <f t="array" ref="E84">IF($I$2="Каникулы вместе",INDEX(GRID!$B$4:$U$15,MATCH(E$7,GRID!$A$4:$A$15,0),MATCH(1,($U$2=GRID!$B$1:$U$1)*(КАЛЕНДАРЬ!L10=GRID!$B$3:$U$3),0)),
INDEX(GRID!$B$4:$U$15,MATCH(E$7,GRID!$A$4:$A$15,0),MATCH(1,($U$2=GRID!$B$1:$U$1)*(КАЛЕНДАРЬ!L10=GRID!$B$3:$U$3),0))*(1-GRID!$L$45))</f>
        <v>39900</v>
      </c>
      <c r="F84" s="8" cm="1">
        <f t="array" ref="F84">IF($I$2="Каникулы вместе",INDEX(GRID!$B$18:$U$29,MATCH(E$7,GRID!$A$18:$A$29,0),MATCH(1,($U$2=GRID!$B$1:$U$1)*(КАЛЕНДАРЬ!L10=GRID!$B$3:$U$3),0)),
INDEX(GRID!$B$18:$U$29,MATCH(E$7,GRID!$A$18:$A$29,0),MATCH(1,($U$2=GRID!$B$1:$U$1)*(КАЛЕНДАРЬ!L10=GRID!$B$3:$U$3),0))*(1-GRID!$L$45))</f>
        <v>44900</v>
      </c>
      <c r="G84" s="8" cm="1">
        <f t="array" ref="G84">IF($I$2="Каникулы вместе",INDEX(GRID!$B$4:$U$15,MATCH(G$7,GRID!$A$4:$A$15,0),MATCH(1,($U$2=GRID!$B$1:$U$1)*(КАЛЕНДАРЬ!L10=GRID!$B$3:$U$3),0)),
INDEX(GRID!$B$4:$U$15,MATCH(G$7,GRID!$A$4:$A$15,0),MATCH(1,($U$2=GRID!$B$1:$U$1)*(КАЛЕНДАРЬ!L10=GRID!$B$3:$U$3),0))*(1-GRID!$L$45))</f>
        <v>46200</v>
      </c>
      <c r="H84" s="8" cm="1">
        <f t="array" ref="H84">IF($I$2="Каникулы вместе",INDEX(GRID!$B$18:$U$29,MATCH(G$7,GRID!$A$18:$A$29,0),MATCH(1,($U$2=GRID!$B$1:$U$1)*(КАЛЕНДАРЬ!L10=GRID!$B$3:$U$3),0)),
INDEX(GRID!$B$18:$U$29,MATCH(G$7,GRID!$A$18:$A$29,0),MATCH(1,($U$2=GRID!$B$1:$U$1)*(КАЛЕНДАРЬ!L10=GRID!$B$3:$U$3),0))*(1-GRID!$L$45))</f>
        <v>51200</v>
      </c>
      <c r="I84" s="8" cm="1">
        <f t="array" ref="I84">IF($I$2="Каникулы вместе",INDEX(GRID!$B$4:$U$15,MATCH(I$7,GRID!$A$4:$A$15,0),MATCH(1,($U$2=GRID!$B$1:$U$1)*(КАЛЕНДАРЬ!L10=GRID!$B$3:$U$3),0)),
INDEX(GRID!$B$4:$U$15,MATCH(I$7,GRID!$A$4:$A$15,0),MATCH(1,($U$2=GRID!$B$1:$U$1)*(КАЛЕНДАРЬ!L10=GRID!$B$3:$U$3),0))*(1-GRID!$L$45))</f>
        <v>51700</v>
      </c>
      <c r="J84" s="8" cm="1">
        <f t="array" ref="J84">IF($I$2="Каникулы вместе",INDEX(GRID!$B$18:$U$29,MATCH(I$7,GRID!$A$18:$A$29,0),MATCH(1,($U$2=GRID!$B$1:$U$1)*(КАЛЕНДАРЬ!L10=GRID!$B$3:$U$3),0)),
INDEX(GRID!$B$18:$U$29,MATCH(I$7,GRID!$A$18:$A$29,0),MATCH(1,($U$2=GRID!$B$1:$U$1)*(КАЛЕНДАРЬ!L10=GRID!$B$3:$U$3),0))*(1-GRID!$L$45))</f>
        <v>56700</v>
      </c>
      <c r="K84" s="8" cm="1">
        <f t="array" ref="K84">IF($I$2="Каникулы вместе",INDEX(GRID!$B$4:$U$15,MATCH(K$7,GRID!$A$4:$A$15,0),MATCH(1,($U$2=GRID!$B$1:$U$1)*(КАЛЕНДАРЬ!L10=GRID!$B$3:$U$3),0)),
INDEX(GRID!$B$4:$U$15,MATCH(K$7,GRID!$A$4:$A$15,0),MATCH(1,($U$2=GRID!$B$1:$U$1)*(КАЛЕНДАРЬ!L10=GRID!$B$3:$U$3),0))*(1-GRID!$L$45))</f>
        <v>57800</v>
      </c>
      <c r="L84" s="8" cm="1">
        <f t="array" ref="L84">IF($I$2="Каникулы вместе",INDEX(GRID!$B$18:$U$29,MATCH(K$7,GRID!$A$18:$A$29,0),MATCH(1,($U$2=GRID!$B$1:$U$1)*(КАЛЕНДАРЬ!L10=GRID!$B$3:$U$3),0)),
INDEX(GRID!$B$18:$U$29,MATCH(K$7,GRID!$A$18:$A$29,0),MATCH(1,($U$2=GRID!$B$1:$U$1)*(КАЛЕНДАРЬ!L10=GRID!$B$3:$U$3),0))*(1-GRID!$L$45))</f>
        <v>62800</v>
      </c>
      <c r="M84" s="8" cm="1">
        <f t="array" ref="M84">IF($I$2="Каникулы вместе",INDEX(GRID!$B$4:$U$15,MATCH(M$7,GRID!$A$4:$A$15,0),MATCH(1,($U$2=GRID!$B$1:$U$1)*(КАЛЕНДАРЬ!L10=GRID!$B$3:$U$3),0)),
INDEX(GRID!$B$4:$U$15,MATCH(M$7,GRID!$A$4:$A$15,0),MATCH(1,($U$2=GRID!$B$1:$U$1)*(КАЛЕНДАРЬ!L10=GRID!$B$3:$U$3),0))*(1-GRID!$L$45))</f>
        <v>79000</v>
      </c>
      <c r="N84" s="8" cm="1">
        <f t="array" ref="N84">IF($I$2="Каникулы вместе",INDEX(GRID!$B$18:$U$29,MATCH(M$7,GRID!$A$18:$A$29,0),MATCH(1,($U$2=GRID!$B$1:$U$1)*(КАЛЕНДАРЬ!L10=GRID!$B$3:$U$3),0)),
INDEX(GRID!$B$18:$U$29,MATCH(M$7,GRID!$A$18:$A$29,0),MATCH(1,($U$2=GRID!$B$1:$U$1)*(КАЛЕНДАРЬ!L10=GRID!$B$3:$U$3),0))*(1-GRID!$L$45))</f>
        <v>84000</v>
      </c>
      <c r="O84" s="8" cm="1">
        <f t="array" ref="O84">IF($I$2="Каникулы вместе",INDEX(GRID!$B$4:$U$15,MATCH(O$7,GRID!$A$4:$A$15,0),MATCH(1,($U$2=GRID!$B$1:$U$1)*(КАЛЕНДАРЬ!L10=GRID!$B$3:$U$3),0)),
INDEX(GRID!$B$4:$U$15,MATCH(O$7,GRID!$A$4:$A$15,0),MATCH(1,($U$2=GRID!$B$1:$U$1)*(КАЛЕНДАРЬ!L10=GRID!$B$3:$U$3),0))*(1-GRID!$L$45))</f>
        <v>114800</v>
      </c>
      <c r="P84" s="8" cm="1">
        <f t="array" ref="P84">IF($I$2="Каникулы вместе",INDEX(GRID!$B$4:$U$15,MATCH(P$7,GRID!$A$4:$A$15,0),MATCH(1,($U$2=GRID!$B$1:$U$1)*(КАЛЕНДАРЬ!L10=GRID!$B$3:$U$3),0)),
INDEX(GRID!$B$4:$U$15,MATCH(P$7,GRID!$A$4:$A$15,0),MATCH(1,($U$2=GRID!$B$1:$U$1)*(КАЛЕНДАРЬ!L10=GRID!$B$3:$U$3),0))*(1-GRID!$L$45))</f>
        <v>158000</v>
      </c>
      <c r="Q84" s="8" cm="1">
        <f t="array" ref="Q84">IF($I$2="Каникулы вместе",INDEX(GRID!$B$4:$U$15,MATCH(Q$7,GRID!$A$4:$A$15,0),MATCH(1,($U$2=GRID!$B$1:$U$1)*(КАЛЕНДАРЬ!L10=GRID!$B$3:$U$3),0)),
INDEX(GRID!$B$4:$U$15,MATCH(Q$7,GRID!$A$4:$A$15,0),MATCH(1,($U$2=GRID!$B$1:$U$1)*(КАЛЕНДАРЬ!L10=GRID!$B$3:$U$3),0))*(1-GRID!$L$45))</f>
        <v>185500</v>
      </c>
      <c r="R84" s="8" cm="1">
        <f t="array" ref="R84">IF($I$2="Каникулы вместе",INDEX(GRID!$B$18:$U$29,MATCH(R$7,GRID!$A$18:$A$29,0),MATCH(1,($U$2=GRID!$B$1:$U$1)*(КАЛЕНДАРЬ!L10=GRID!$B$3:$U$3),0)),
INDEX(GRID!$B$18:$U$29,MATCH(R$7,GRID!$A$18:$A$29,0),MATCH(1,($U$2=GRID!$B$1:$U$1)*(КАЛЕНДАРЬ!L10=GRID!$B$3:$U$3),0))*(1-GRID!$L$45))</f>
        <v>211300</v>
      </c>
      <c r="S84" s="8">
        <f t="array" ref="S84">IF($I$2="Каникулы вместе",INDEX(GRID!$B$4:$U$15,MATCH(S$7,GRID!$A$4:$A$15,0),MATCH(1,($U$2=GRID!$B$1:$U$1)*(КАЛЕНДАРЬ!L10=GRID!$B$3:$U$3),0)),
INDEX(GRID!$B$4:$U$15,MATCH(S$7,GRID!$A$4:$A$15,0),MATCH(1,($U$2=GRID!$B$1:$U$1)*(КАЛЕНДАРЬ!L10=GRID!$B$3:$U$3),0))*(1-GRID!$L$41))</f>
        <v>533500</v>
      </c>
      <c r="T84" s="8">
        <f t="array" ref="T84">IF($I$2="Каникулы вместе",INDEX(GRID!$B$4:$U$15,MATCH(T$7,GRID!$A$4:$A$15,0),MATCH(1,($U$2=GRID!$B$1:$U$1)*(КАЛЕНДАРЬ!L10=GRID!$B$3:$U$3),0)),
INDEX(GRID!$B$4:$U$15,MATCH(T$7,GRID!$A$4:$A$15,0),MATCH(1,($U$2=GRID!$B$1:$U$1)*(КАЛЕНДАРЬ!L10=GRID!$B$3:$U$3),0))*(1-GRID!$L$41))</f>
        <v>651900</v>
      </c>
    </row>
    <row r="85" spans="1:21" hidden="1">
      <c r="A85" s="148" t="s">
        <v>13</v>
      </c>
      <c r="B85" s="149">
        <v>8</v>
      </c>
      <c r="C85" s="8" cm="1">
        <f t="array" ref="C85">IF($I$2="Каникулы вместе",INDEX(GRID!$B$4:$U$15,MATCH(C$7,GRID!$A$4:$A$15,0),MATCH(1,($U$2=GRID!$B$1:$U$1)*(КАЛЕНДАРЬ!L11=GRID!$B$3:$U$3),0)),
INDEX(GRID!$B$4:$U$15,MATCH(C$7,GRID!$A$4:$A$15,0),MATCH(1,($U$2=GRID!$B$1:$U$1)*(КАЛЕНДАРЬ!L11=GRID!$B$3:$U$3),0))*(1-GRID!$L$45))</f>
        <v>33200</v>
      </c>
      <c r="D85" s="8" cm="1">
        <f t="array" ref="D85">IF($I$2="Каникулы вместе",INDEX(GRID!$B$18:$U$29,MATCH(C$7,GRID!$A$18:$A$29,0),MATCH(1,($U$2=GRID!$B$1:$U$1)*(КАЛЕНДАРЬ!L11=GRID!$B$3:$U$3),0)),
INDEX(GRID!$B$18:$U$29,MATCH(C$7,GRID!$A$18:$A$29,0),MATCH(1,($U$2=GRID!$B$1:$U$1)*(КАЛЕНДАРЬ!L11=GRID!$B$3:$U$3),0))*(1-GRID!$L$45))</f>
        <v>38200</v>
      </c>
      <c r="E85" s="8" cm="1">
        <f t="array" ref="E85">IF($I$2="Каникулы вместе",INDEX(GRID!$B$4:$U$15,MATCH(E$7,GRID!$A$4:$A$15,0),MATCH(1,($U$2=GRID!$B$1:$U$1)*(КАЛЕНДАРЬ!L11=GRID!$B$3:$U$3),0)),
INDEX(GRID!$B$4:$U$15,MATCH(E$7,GRID!$A$4:$A$15,0),MATCH(1,($U$2=GRID!$B$1:$U$1)*(КАЛЕНДАРЬ!L11=GRID!$B$3:$U$3),0))*(1-GRID!$L$45))</f>
        <v>39900</v>
      </c>
      <c r="F85" s="8" cm="1">
        <f t="array" ref="F85">IF($I$2="Каникулы вместе",INDEX(GRID!$B$18:$U$29,MATCH(E$7,GRID!$A$18:$A$29,0),MATCH(1,($U$2=GRID!$B$1:$U$1)*(КАЛЕНДАРЬ!L11=GRID!$B$3:$U$3),0)),
INDEX(GRID!$B$18:$U$29,MATCH(E$7,GRID!$A$18:$A$29,0),MATCH(1,($U$2=GRID!$B$1:$U$1)*(КАЛЕНДАРЬ!L11=GRID!$B$3:$U$3),0))*(1-GRID!$L$45))</f>
        <v>44900</v>
      </c>
      <c r="G85" s="8" cm="1">
        <f t="array" ref="G85">IF($I$2="Каникулы вместе",INDEX(GRID!$B$4:$U$15,MATCH(G$7,GRID!$A$4:$A$15,0),MATCH(1,($U$2=GRID!$B$1:$U$1)*(КАЛЕНДАРЬ!L11=GRID!$B$3:$U$3),0)),
INDEX(GRID!$B$4:$U$15,MATCH(G$7,GRID!$A$4:$A$15,0),MATCH(1,($U$2=GRID!$B$1:$U$1)*(КАЛЕНДАРЬ!L11=GRID!$B$3:$U$3),0))*(1-GRID!$L$45))</f>
        <v>46200</v>
      </c>
      <c r="H85" s="8" cm="1">
        <f t="array" ref="H85">IF($I$2="Каникулы вместе",INDEX(GRID!$B$18:$U$29,MATCH(G$7,GRID!$A$18:$A$29,0),MATCH(1,($U$2=GRID!$B$1:$U$1)*(КАЛЕНДАРЬ!L11=GRID!$B$3:$U$3),0)),
INDEX(GRID!$B$18:$U$29,MATCH(G$7,GRID!$A$18:$A$29,0),MATCH(1,($U$2=GRID!$B$1:$U$1)*(КАЛЕНДАРЬ!L11=GRID!$B$3:$U$3),0))*(1-GRID!$L$45))</f>
        <v>51200</v>
      </c>
      <c r="I85" s="8" cm="1">
        <f t="array" ref="I85">IF($I$2="Каникулы вместе",INDEX(GRID!$B$4:$U$15,MATCH(I$7,GRID!$A$4:$A$15,0),MATCH(1,($U$2=GRID!$B$1:$U$1)*(КАЛЕНДАРЬ!L11=GRID!$B$3:$U$3),0)),
INDEX(GRID!$B$4:$U$15,MATCH(I$7,GRID!$A$4:$A$15,0),MATCH(1,($U$2=GRID!$B$1:$U$1)*(КАЛЕНДАРЬ!L11=GRID!$B$3:$U$3),0))*(1-GRID!$L$45))</f>
        <v>51700</v>
      </c>
      <c r="J85" s="8" cm="1">
        <f t="array" ref="J85">IF($I$2="Каникулы вместе",INDEX(GRID!$B$18:$U$29,MATCH(I$7,GRID!$A$18:$A$29,0),MATCH(1,($U$2=GRID!$B$1:$U$1)*(КАЛЕНДАРЬ!L11=GRID!$B$3:$U$3),0)),
INDEX(GRID!$B$18:$U$29,MATCH(I$7,GRID!$A$18:$A$29,0),MATCH(1,($U$2=GRID!$B$1:$U$1)*(КАЛЕНДАРЬ!L11=GRID!$B$3:$U$3),0))*(1-GRID!$L$45))</f>
        <v>56700</v>
      </c>
      <c r="K85" s="8" cm="1">
        <f t="array" ref="K85">IF($I$2="Каникулы вместе",INDEX(GRID!$B$4:$U$15,MATCH(K$7,GRID!$A$4:$A$15,0),MATCH(1,($U$2=GRID!$B$1:$U$1)*(КАЛЕНДАРЬ!L11=GRID!$B$3:$U$3),0)),
INDEX(GRID!$B$4:$U$15,MATCH(K$7,GRID!$A$4:$A$15,0),MATCH(1,($U$2=GRID!$B$1:$U$1)*(КАЛЕНДАРЬ!L11=GRID!$B$3:$U$3),0))*(1-GRID!$L$45))</f>
        <v>57800</v>
      </c>
      <c r="L85" s="8" cm="1">
        <f t="array" ref="L85">IF($I$2="Каникулы вместе",INDEX(GRID!$B$18:$U$29,MATCH(K$7,GRID!$A$18:$A$29,0),MATCH(1,($U$2=GRID!$B$1:$U$1)*(КАЛЕНДАРЬ!L11=GRID!$B$3:$U$3),0)),
INDEX(GRID!$B$18:$U$29,MATCH(K$7,GRID!$A$18:$A$29,0),MATCH(1,($U$2=GRID!$B$1:$U$1)*(КАЛЕНДАРЬ!L11=GRID!$B$3:$U$3),0))*(1-GRID!$L$45))</f>
        <v>62800</v>
      </c>
      <c r="M85" s="8" cm="1">
        <f t="array" ref="M85">IF($I$2="Каникулы вместе",INDEX(GRID!$B$4:$U$15,MATCH(M$7,GRID!$A$4:$A$15,0),MATCH(1,($U$2=GRID!$B$1:$U$1)*(КАЛЕНДАРЬ!L11=GRID!$B$3:$U$3),0)),
INDEX(GRID!$B$4:$U$15,MATCH(M$7,GRID!$A$4:$A$15,0),MATCH(1,($U$2=GRID!$B$1:$U$1)*(КАЛЕНДАРЬ!L11=GRID!$B$3:$U$3),0))*(1-GRID!$L$45))</f>
        <v>79000</v>
      </c>
      <c r="N85" s="8" cm="1">
        <f t="array" ref="N85">IF($I$2="Каникулы вместе",INDEX(GRID!$B$18:$U$29,MATCH(M$7,GRID!$A$18:$A$29,0),MATCH(1,($U$2=GRID!$B$1:$U$1)*(КАЛЕНДАРЬ!L11=GRID!$B$3:$U$3),0)),
INDEX(GRID!$B$18:$U$29,MATCH(M$7,GRID!$A$18:$A$29,0),MATCH(1,($U$2=GRID!$B$1:$U$1)*(КАЛЕНДАРЬ!L11=GRID!$B$3:$U$3),0))*(1-GRID!$L$45))</f>
        <v>84000</v>
      </c>
      <c r="O85" s="8" cm="1">
        <f t="array" ref="O85">IF($I$2="Каникулы вместе",INDEX(GRID!$B$4:$U$15,MATCH(O$7,GRID!$A$4:$A$15,0),MATCH(1,($U$2=GRID!$B$1:$U$1)*(КАЛЕНДАРЬ!L11=GRID!$B$3:$U$3),0)),
INDEX(GRID!$B$4:$U$15,MATCH(O$7,GRID!$A$4:$A$15,0),MATCH(1,($U$2=GRID!$B$1:$U$1)*(КАЛЕНДАРЬ!L11=GRID!$B$3:$U$3),0))*(1-GRID!$L$45))</f>
        <v>114800</v>
      </c>
      <c r="P85" s="8" cm="1">
        <f t="array" ref="P85">IF($I$2="Каникулы вместе",INDEX(GRID!$B$4:$U$15,MATCH(P$7,GRID!$A$4:$A$15,0),MATCH(1,($U$2=GRID!$B$1:$U$1)*(КАЛЕНДАРЬ!L11=GRID!$B$3:$U$3),0)),
INDEX(GRID!$B$4:$U$15,MATCH(P$7,GRID!$A$4:$A$15,0),MATCH(1,($U$2=GRID!$B$1:$U$1)*(КАЛЕНДАРЬ!L11=GRID!$B$3:$U$3),0))*(1-GRID!$L$45))</f>
        <v>158000</v>
      </c>
      <c r="Q85" s="8" cm="1">
        <f t="array" ref="Q85">IF($I$2="Каникулы вместе",INDEX(GRID!$B$4:$U$15,MATCH(Q$7,GRID!$A$4:$A$15,0),MATCH(1,($U$2=GRID!$B$1:$U$1)*(КАЛЕНДАРЬ!L11=GRID!$B$3:$U$3),0)),
INDEX(GRID!$B$4:$U$15,MATCH(Q$7,GRID!$A$4:$A$15,0),MATCH(1,($U$2=GRID!$B$1:$U$1)*(КАЛЕНДАРЬ!L11=GRID!$B$3:$U$3),0))*(1-GRID!$L$45))</f>
        <v>185500</v>
      </c>
      <c r="R85" s="8" cm="1">
        <f t="array" ref="R85">IF($I$2="Каникулы вместе",INDEX(GRID!$B$18:$U$29,MATCH(R$7,GRID!$A$18:$A$29,0),MATCH(1,($U$2=GRID!$B$1:$U$1)*(КАЛЕНДАРЬ!L11=GRID!$B$3:$U$3),0)),
INDEX(GRID!$B$18:$U$29,MATCH(R$7,GRID!$A$18:$A$29,0),MATCH(1,($U$2=GRID!$B$1:$U$1)*(КАЛЕНДАРЬ!L11=GRID!$B$3:$U$3),0))*(1-GRID!$L$45))</f>
        <v>211300</v>
      </c>
      <c r="S85" s="8">
        <f t="array" ref="S85">IF($I$2="Каникулы вместе",INDEX(GRID!$B$4:$U$15,MATCH(S$7,GRID!$A$4:$A$15,0),MATCH(1,($U$2=GRID!$B$1:$U$1)*(КАЛЕНДАРЬ!L11=GRID!$B$3:$U$3),0)),
INDEX(GRID!$B$4:$U$15,MATCH(S$7,GRID!$A$4:$A$15,0),MATCH(1,($U$2=GRID!$B$1:$U$1)*(КАЛЕНДАРЬ!L11=GRID!$B$3:$U$3),0))*(1-GRID!$L$41))</f>
        <v>533500</v>
      </c>
      <c r="T85" s="8">
        <f t="array" ref="T85">IF($I$2="Каникулы вместе",INDEX(GRID!$B$4:$U$15,MATCH(T$7,GRID!$A$4:$A$15,0),MATCH(1,($U$2=GRID!$B$1:$U$1)*(КАЛЕНДАРЬ!L11=GRID!$B$3:$U$3),0)),
INDEX(GRID!$B$4:$U$15,MATCH(T$7,GRID!$A$4:$A$15,0),MATCH(1,($U$2=GRID!$B$1:$U$1)*(КАЛЕНДАРЬ!L11=GRID!$B$3:$U$3),0))*(1-GRID!$L$41))</f>
        <v>651900</v>
      </c>
    </row>
    <row r="86" spans="1:21" hidden="1">
      <c r="A86" s="148" t="s">
        <v>14</v>
      </c>
      <c r="B86" s="149">
        <v>9</v>
      </c>
      <c r="C86" s="8" cm="1">
        <f t="array" ref="C86">IF($I$2="Каникулы вместе",INDEX(GRID!$B$4:$U$15,MATCH(C$7,GRID!$A$4:$A$15,0),MATCH(1,($U$2=GRID!$B$1:$U$1)*(КАЛЕНДАРЬ!L12=GRID!$B$3:$U$3),0)),
INDEX(GRID!$B$4:$U$15,MATCH(C$7,GRID!$A$4:$A$15,0),MATCH(1,($U$2=GRID!$B$1:$U$1)*(КАЛЕНДАРЬ!L12=GRID!$B$3:$U$3),0))*(1-GRID!$L$45))</f>
        <v>40100</v>
      </c>
      <c r="D86" s="8" cm="1">
        <f t="array" ref="D86">IF($I$2="Каникулы вместе",INDEX(GRID!$B$18:$U$29,MATCH(C$7,GRID!$A$18:$A$29,0),MATCH(1,($U$2=GRID!$B$1:$U$1)*(КАЛЕНДАРЬ!L12=GRID!$B$3:$U$3),0)),
INDEX(GRID!$B$18:$U$29,MATCH(C$7,GRID!$A$18:$A$29,0),MATCH(1,($U$2=GRID!$B$1:$U$1)*(КАЛЕНДАРЬ!L12=GRID!$B$3:$U$3),0))*(1-GRID!$L$45))</f>
        <v>45100</v>
      </c>
      <c r="E86" s="8" cm="1">
        <f t="array" ref="E86">IF($I$2="Каникулы вместе",INDEX(GRID!$B$4:$U$15,MATCH(E$7,GRID!$A$4:$A$15,0),MATCH(1,($U$2=GRID!$B$1:$U$1)*(КАЛЕНДАРЬ!L12=GRID!$B$3:$U$3),0)),
INDEX(GRID!$B$4:$U$15,MATCH(E$7,GRID!$A$4:$A$15,0),MATCH(1,($U$2=GRID!$B$1:$U$1)*(КАЛЕНДАРЬ!L12=GRID!$B$3:$U$3),0))*(1-GRID!$L$45))</f>
        <v>47900</v>
      </c>
      <c r="F86" s="8" cm="1">
        <f t="array" ref="F86">IF($I$2="Каникулы вместе",INDEX(GRID!$B$18:$U$29,MATCH(E$7,GRID!$A$18:$A$29,0),MATCH(1,($U$2=GRID!$B$1:$U$1)*(КАЛЕНДАРЬ!L12=GRID!$B$3:$U$3),0)),
INDEX(GRID!$B$18:$U$29,MATCH(E$7,GRID!$A$18:$A$29,0),MATCH(1,($U$2=GRID!$B$1:$U$1)*(КАЛЕНДАРЬ!L12=GRID!$B$3:$U$3),0))*(1-GRID!$L$45))</f>
        <v>52900</v>
      </c>
      <c r="G86" s="8" cm="1">
        <f t="array" ref="G86">IF($I$2="Каникулы вместе",INDEX(GRID!$B$4:$U$15,MATCH(G$7,GRID!$A$4:$A$15,0),MATCH(1,($U$2=GRID!$B$1:$U$1)*(КАЛЕНДАРЬ!L12=GRID!$B$3:$U$3),0)),
INDEX(GRID!$B$4:$U$15,MATCH(G$7,GRID!$A$4:$A$15,0),MATCH(1,($U$2=GRID!$B$1:$U$1)*(КАЛЕНДАРЬ!L12=GRID!$B$3:$U$3),0))*(1-GRID!$L$45))</f>
        <v>54500</v>
      </c>
      <c r="H86" s="8" cm="1">
        <f t="array" ref="H86">IF($I$2="Каникулы вместе",INDEX(GRID!$B$18:$U$29,MATCH(G$7,GRID!$A$18:$A$29,0),MATCH(1,($U$2=GRID!$B$1:$U$1)*(КАЛЕНДАРЬ!L12=GRID!$B$3:$U$3),0)),
INDEX(GRID!$B$18:$U$29,MATCH(G$7,GRID!$A$18:$A$29,0),MATCH(1,($U$2=GRID!$B$1:$U$1)*(КАЛЕНДАРЬ!L12=GRID!$B$3:$U$3),0))*(1-GRID!$L$45))</f>
        <v>59500</v>
      </c>
      <c r="I86" s="8" cm="1">
        <f t="array" ref="I86">IF($I$2="Каникулы вместе",INDEX(GRID!$B$4:$U$15,MATCH(I$7,GRID!$A$4:$A$15,0),MATCH(1,($U$2=GRID!$B$1:$U$1)*(КАЛЕНДАРЬ!L12=GRID!$B$3:$U$3),0)),
INDEX(GRID!$B$4:$U$15,MATCH(I$7,GRID!$A$4:$A$15,0),MATCH(1,($U$2=GRID!$B$1:$U$1)*(КАЛЕНДАРЬ!L12=GRID!$B$3:$U$3),0))*(1-GRID!$L$45))</f>
        <v>60900</v>
      </c>
      <c r="J86" s="8" cm="1">
        <f t="array" ref="J86">IF($I$2="Каникулы вместе",INDEX(GRID!$B$18:$U$29,MATCH(I$7,GRID!$A$18:$A$29,0),MATCH(1,($U$2=GRID!$B$1:$U$1)*(КАЛЕНДАРЬ!L12=GRID!$B$3:$U$3),0)),
INDEX(GRID!$B$18:$U$29,MATCH(I$7,GRID!$A$18:$A$29,0),MATCH(1,($U$2=GRID!$B$1:$U$1)*(КАЛЕНДАРЬ!L12=GRID!$B$3:$U$3),0))*(1-GRID!$L$45))</f>
        <v>65900</v>
      </c>
      <c r="K86" s="8" cm="1">
        <f t="array" ref="K86">IF($I$2="Каникулы вместе",INDEX(GRID!$B$4:$U$15,MATCH(K$7,GRID!$A$4:$A$15,0),MATCH(1,($U$2=GRID!$B$1:$U$1)*(КАЛЕНДАРЬ!L12=GRID!$B$3:$U$3),0)),
INDEX(GRID!$B$4:$U$15,MATCH(K$7,GRID!$A$4:$A$15,0),MATCH(1,($U$2=GRID!$B$1:$U$1)*(КАЛЕНДАРЬ!L12=GRID!$B$3:$U$3),0))*(1-GRID!$L$45))</f>
        <v>67400</v>
      </c>
      <c r="L86" s="8" cm="1">
        <f t="array" ref="L86">IF($I$2="Каникулы вместе",INDEX(GRID!$B$18:$U$29,MATCH(K$7,GRID!$A$18:$A$29,0),MATCH(1,($U$2=GRID!$B$1:$U$1)*(КАЛЕНДАРЬ!L12=GRID!$B$3:$U$3),0)),
INDEX(GRID!$B$18:$U$29,MATCH(K$7,GRID!$A$18:$A$29,0),MATCH(1,($U$2=GRID!$B$1:$U$1)*(КАЛЕНДАРЬ!L12=GRID!$B$3:$U$3),0))*(1-GRID!$L$45))</f>
        <v>72400</v>
      </c>
      <c r="M86" s="8" cm="1">
        <f t="array" ref="M86">IF($I$2="Каникулы вместе",INDEX(GRID!$B$4:$U$15,MATCH(M$7,GRID!$A$4:$A$15,0),MATCH(1,($U$2=GRID!$B$1:$U$1)*(КАЛЕНДАРЬ!L12=GRID!$B$3:$U$3),0)),
INDEX(GRID!$B$4:$U$15,MATCH(M$7,GRID!$A$4:$A$15,0),MATCH(1,($U$2=GRID!$B$1:$U$1)*(КАЛЕНДАРЬ!L12=GRID!$B$3:$U$3),0))*(1-GRID!$L$45))</f>
        <v>90200</v>
      </c>
      <c r="N86" s="8" cm="1">
        <f t="array" ref="N86">IF($I$2="Каникулы вместе",INDEX(GRID!$B$18:$U$29,MATCH(M$7,GRID!$A$18:$A$29,0),MATCH(1,($U$2=GRID!$B$1:$U$1)*(КАЛЕНДАРЬ!L12=GRID!$B$3:$U$3),0)),
INDEX(GRID!$B$18:$U$29,MATCH(M$7,GRID!$A$18:$A$29,0),MATCH(1,($U$2=GRID!$B$1:$U$1)*(КАЛЕНДАРЬ!L12=GRID!$B$3:$U$3),0))*(1-GRID!$L$45))</f>
        <v>95200</v>
      </c>
      <c r="O86" s="8" cm="1">
        <f t="array" ref="O86">IF($I$2="Каникулы вместе",INDEX(GRID!$B$4:$U$15,MATCH(O$7,GRID!$A$4:$A$15,0),MATCH(1,($U$2=GRID!$B$1:$U$1)*(КАЛЕНДАРЬ!L12=GRID!$B$3:$U$3),0)),
INDEX(GRID!$B$4:$U$15,MATCH(O$7,GRID!$A$4:$A$15,0),MATCH(1,($U$2=GRID!$B$1:$U$1)*(КАЛЕНДАРЬ!L12=GRID!$B$3:$U$3),0))*(1-GRID!$L$45))</f>
        <v>127800</v>
      </c>
      <c r="P86" s="8" cm="1">
        <f t="array" ref="P86">IF($I$2="Каникулы вместе",INDEX(GRID!$B$4:$U$15,MATCH(P$7,GRID!$A$4:$A$15,0),MATCH(1,($U$2=GRID!$B$1:$U$1)*(КАЛЕНДАРЬ!L12=GRID!$B$3:$U$3),0)),
INDEX(GRID!$B$4:$U$15,MATCH(P$7,GRID!$A$4:$A$15,0),MATCH(1,($U$2=GRID!$B$1:$U$1)*(КАЛЕНДАРЬ!L12=GRID!$B$3:$U$3),0))*(1-GRID!$L$45))</f>
        <v>172900</v>
      </c>
      <c r="Q86" s="8" cm="1">
        <f t="array" ref="Q86">IF($I$2="Каникулы вместе",INDEX(GRID!$B$4:$U$15,MATCH(Q$7,GRID!$A$4:$A$15,0),MATCH(1,($U$2=GRID!$B$1:$U$1)*(КАЛЕНДАРЬ!L12=GRID!$B$3:$U$3),0)),
INDEX(GRID!$B$4:$U$15,MATCH(Q$7,GRID!$A$4:$A$15,0),MATCH(1,($U$2=GRID!$B$1:$U$1)*(КАЛЕНДАРЬ!L12=GRID!$B$3:$U$3),0))*(1-GRID!$L$45))</f>
        <v>202400</v>
      </c>
      <c r="R86" s="8" cm="1">
        <f t="array" ref="R86">IF($I$2="Каникулы вместе",INDEX(GRID!$B$18:$U$29,MATCH(R$7,GRID!$A$18:$A$29,0),MATCH(1,($U$2=GRID!$B$1:$U$1)*(КАЛЕНДАРЬ!L12=GRID!$B$3:$U$3),0)),
INDEX(GRID!$B$18:$U$29,MATCH(R$7,GRID!$A$18:$A$29,0),MATCH(1,($U$2=GRID!$B$1:$U$1)*(КАЛЕНДАРЬ!L12=GRID!$B$3:$U$3),0))*(1-GRID!$L$45))</f>
        <v>230600</v>
      </c>
      <c r="S86" s="8">
        <f t="array" ref="S86">IF($I$2="Каникулы вместе",INDEX(GRID!$B$4:$U$15,MATCH(S$7,GRID!$A$4:$A$15,0),MATCH(1,($U$2=GRID!$B$1:$U$1)*(КАЛЕНДАРЬ!L12=GRID!$B$3:$U$3),0)),
INDEX(GRID!$B$4:$U$15,MATCH(S$7,GRID!$A$4:$A$15,0),MATCH(1,($U$2=GRID!$B$1:$U$1)*(КАЛЕНДАРЬ!L12=GRID!$B$3:$U$3),0))*(1-GRID!$L$41))</f>
        <v>592800</v>
      </c>
      <c r="T86" s="8">
        <f t="array" ref="T86">IF($I$2="Каникулы вместе",INDEX(GRID!$B$4:$U$15,MATCH(T$7,GRID!$A$4:$A$15,0),MATCH(1,($U$2=GRID!$B$1:$U$1)*(КАЛЕНДАРЬ!L12=GRID!$B$3:$U$3),0)),
INDEX(GRID!$B$4:$U$15,MATCH(T$7,GRID!$A$4:$A$15,0),MATCH(1,($U$2=GRID!$B$1:$U$1)*(КАЛЕНДАРЬ!L12=GRID!$B$3:$U$3),0))*(1-GRID!$L$41))</f>
        <v>726900</v>
      </c>
      <c r="U86" s="62" t="s">
        <v>123</v>
      </c>
    </row>
    <row r="87" spans="1:21" hidden="1">
      <c r="A87" s="148" t="s">
        <v>15</v>
      </c>
      <c r="B87" s="149">
        <v>10</v>
      </c>
      <c r="C87" s="8" cm="1">
        <f t="array" ref="C87">IF($I$2="Каникулы вместе",INDEX(GRID!$B$4:$U$15,MATCH(C$7,GRID!$A$4:$A$15,0),MATCH(1,($U$2=GRID!$B$1:$U$1)*(КАЛЕНДАРЬ!L13=GRID!$B$3:$U$3),0)),
INDEX(GRID!$B$4:$U$15,MATCH(C$7,GRID!$A$4:$A$15,0),MATCH(1,($U$2=GRID!$B$1:$U$1)*(КАЛЕНДАРЬ!L13=GRID!$B$3:$U$3),0))*(1-GRID!$L$45))</f>
        <v>40100</v>
      </c>
      <c r="D87" s="8" cm="1">
        <f t="array" ref="D87">IF($I$2="Каникулы вместе",INDEX(GRID!$B$18:$U$29,MATCH(C$7,GRID!$A$18:$A$29,0),MATCH(1,($U$2=GRID!$B$1:$U$1)*(КАЛЕНДАРЬ!L13=GRID!$B$3:$U$3),0)),
INDEX(GRID!$B$18:$U$29,MATCH(C$7,GRID!$A$18:$A$29,0),MATCH(1,($U$2=GRID!$B$1:$U$1)*(КАЛЕНДАРЬ!L13=GRID!$B$3:$U$3),0))*(1-GRID!$L$45))</f>
        <v>45100</v>
      </c>
      <c r="E87" s="8" cm="1">
        <f t="array" ref="E87">IF($I$2="Каникулы вместе",INDEX(GRID!$B$4:$U$15,MATCH(E$7,GRID!$A$4:$A$15,0),MATCH(1,($U$2=GRID!$B$1:$U$1)*(КАЛЕНДАРЬ!L13=GRID!$B$3:$U$3),0)),
INDEX(GRID!$B$4:$U$15,MATCH(E$7,GRID!$A$4:$A$15,0),MATCH(1,($U$2=GRID!$B$1:$U$1)*(КАЛЕНДАРЬ!L13=GRID!$B$3:$U$3),0))*(1-GRID!$L$45))</f>
        <v>47900</v>
      </c>
      <c r="F87" s="8" cm="1">
        <f t="array" ref="F87">IF($I$2="Каникулы вместе",INDEX(GRID!$B$18:$U$29,MATCH(E$7,GRID!$A$18:$A$29,0),MATCH(1,($U$2=GRID!$B$1:$U$1)*(КАЛЕНДАРЬ!L13=GRID!$B$3:$U$3),0)),
INDEX(GRID!$B$18:$U$29,MATCH(E$7,GRID!$A$18:$A$29,0),MATCH(1,($U$2=GRID!$B$1:$U$1)*(КАЛЕНДАРЬ!L13=GRID!$B$3:$U$3),0))*(1-GRID!$L$45))</f>
        <v>52900</v>
      </c>
      <c r="G87" s="8" cm="1">
        <f t="array" ref="G87">IF($I$2="Каникулы вместе",INDEX(GRID!$B$4:$U$15,MATCH(G$7,GRID!$A$4:$A$15,0),MATCH(1,($U$2=GRID!$B$1:$U$1)*(КАЛЕНДАРЬ!L13=GRID!$B$3:$U$3),0)),
INDEX(GRID!$B$4:$U$15,MATCH(G$7,GRID!$A$4:$A$15,0),MATCH(1,($U$2=GRID!$B$1:$U$1)*(КАЛЕНДАРЬ!L13=GRID!$B$3:$U$3),0))*(1-GRID!$L$45))</f>
        <v>54500</v>
      </c>
      <c r="H87" s="8" cm="1">
        <f t="array" ref="H87">IF($I$2="Каникулы вместе",INDEX(GRID!$B$18:$U$29,MATCH(G$7,GRID!$A$18:$A$29,0),MATCH(1,($U$2=GRID!$B$1:$U$1)*(КАЛЕНДАРЬ!L13=GRID!$B$3:$U$3),0)),
INDEX(GRID!$B$18:$U$29,MATCH(G$7,GRID!$A$18:$A$29,0),MATCH(1,($U$2=GRID!$B$1:$U$1)*(КАЛЕНДАРЬ!L13=GRID!$B$3:$U$3),0))*(1-GRID!$L$45))</f>
        <v>59500</v>
      </c>
      <c r="I87" s="8" cm="1">
        <f t="array" ref="I87">IF($I$2="Каникулы вместе",INDEX(GRID!$B$4:$U$15,MATCH(I$7,GRID!$A$4:$A$15,0),MATCH(1,($U$2=GRID!$B$1:$U$1)*(КАЛЕНДАРЬ!L13=GRID!$B$3:$U$3),0)),
INDEX(GRID!$B$4:$U$15,MATCH(I$7,GRID!$A$4:$A$15,0),MATCH(1,($U$2=GRID!$B$1:$U$1)*(КАЛЕНДАРЬ!L13=GRID!$B$3:$U$3),0))*(1-GRID!$L$45))</f>
        <v>60900</v>
      </c>
      <c r="J87" s="8" cm="1">
        <f t="array" ref="J87">IF($I$2="Каникулы вместе",INDEX(GRID!$B$18:$U$29,MATCH(I$7,GRID!$A$18:$A$29,0),MATCH(1,($U$2=GRID!$B$1:$U$1)*(КАЛЕНДАРЬ!L13=GRID!$B$3:$U$3),0)),
INDEX(GRID!$B$18:$U$29,MATCH(I$7,GRID!$A$18:$A$29,0),MATCH(1,($U$2=GRID!$B$1:$U$1)*(КАЛЕНДАРЬ!L13=GRID!$B$3:$U$3),0))*(1-GRID!$L$45))</f>
        <v>65900</v>
      </c>
      <c r="K87" s="8" cm="1">
        <f t="array" ref="K87">IF($I$2="Каникулы вместе",INDEX(GRID!$B$4:$U$15,MATCH(K$7,GRID!$A$4:$A$15,0),MATCH(1,($U$2=GRID!$B$1:$U$1)*(КАЛЕНДАРЬ!L13=GRID!$B$3:$U$3),0)),
INDEX(GRID!$B$4:$U$15,MATCH(K$7,GRID!$A$4:$A$15,0),MATCH(1,($U$2=GRID!$B$1:$U$1)*(КАЛЕНДАРЬ!L13=GRID!$B$3:$U$3),0))*(1-GRID!$L$45))</f>
        <v>67400</v>
      </c>
      <c r="L87" s="8" cm="1">
        <f t="array" ref="L87">IF($I$2="Каникулы вместе",INDEX(GRID!$B$18:$U$29,MATCH(K$7,GRID!$A$18:$A$29,0),MATCH(1,($U$2=GRID!$B$1:$U$1)*(КАЛЕНДАРЬ!L13=GRID!$B$3:$U$3),0)),
INDEX(GRID!$B$18:$U$29,MATCH(K$7,GRID!$A$18:$A$29,0),MATCH(1,($U$2=GRID!$B$1:$U$1)*(КАЛЕНДАРЬ!L13=GRID!$B$3:$U$3),0))*(1-GRID!$L$45))</f>
        <v>72400</v>
      </c>
      <c r="M87" s="8" cm="1">
        <f t="array" ref="M87">IF($I$2="Каникулы вместе",INDEX(GRID!$B$4:$U$15,MATCH(M$7,GRID!$A$4:$A$15,0),MATCH(1,($U$2=GRID!$B$1:$U$1)*(КАЛЕНДАРЬ!L13=GRID!$B$3:$U$3),0)),
INDEX(GRID!$B$4:$U$15,MATCH(M$7,GRID!$A$4:$A$15,0),MATCH(1,($U$2=GRID!$B$1:$U$1)*(КАЛЕНДАРЬ!L13=GRID!$B$3:$U$3),0))*(1-GRID!$L$45))</f>
        <v>90200</v>
      </c>
      <c r="N87" s="8" cm="1">
        <f t="array" ref="N87">IF($I$2="Каникулы вместе",INDEX(GRID!$B$18:$U$29,MATCH(M$7,GRID!$A$18:$A$29,0),MATCH(1,($U$2=GRID!$B$1:$U$1)*(КАЛЕНДАРЬ!L13=GRID!$B$3:$U$3),0)),
INDEX(GRID!$B$18:$U$29,MATCH(M$7,GRID!$A$18:$A$29,0),MATCH(1,($U$2=GRID!$B$1:$U$1)*(КАЛЕНДАРЬ!L13=GRID!$B$3:$U$3),0))*(1-GRID!$L$45))</f>
        <v>95200</v>
      </c>
      <c r="O87" s="8" cm="1">
        <f t="array" ref="O87">IF($I$2="Каникулы вместе",INDEX(GRID!$B$4:$U$15,MATCH(O$7,GRID!$A$4:$A$15,0),MATCH(1,($U$2=GRID!$B$1:$U$1)*(КАЛЕНДАРЬ!L13=GRID!$B$3:$U$3),0)),
INDEX(GRID!$B$4:$U$15,MATCH(O$7,GRID!$A$4:$A$15,0),MATCH(1,($U$2=GRID!$B$1:$U$1)*(КАЛЕНДАРЬ!L13=GRID!$B$3:$U$3),0))*(1-GRID!$L$45))</f>
        <v>127800</v>
      </c>
      <c r="P87" s="8" cm="1">
        <f t="array" ref="P87">IF($I$2="Каникулы вместе",INDEX(GRID!$B$4:$U$15,MATCH(P$7,GRID!$A$4:$A$15,0),MATCH(1,($U$2=GRID!$B$1:$U$1)*(КАЛЕНДАРЬ!L13=GRID!$B$3:$U$3),0)),
INDEX(GRID!$B$4:$U$15,MATCH(P$7,GRID!$A$4:$A$15,0),MATCH(1,($U$2=GRID!$B$1:$U$1)*(КАЛЕНДАРЬ!L13=GRID!$B$3:$U$3),0))*(1-GRID!$L$45))</f>
        <v>172900</v>
      </c>
      <c r="Q87" s="8" cm="1">
        <f t="array" ref="Q87">IF($I$2="Каникулы вместе",INDEX(GRID!$B$4:$U$15,MATCH(Q$7,GRID!$A$4:$A$15,0),MATCH(1,($U$2=GRID!$B$1:$U$1)*(КАЛЕНДАРЬ!L13=GRID!$B$3:$U$3),0)),
INDEX(GRID!$B$4:$U$15,MATCH(Q$7,GRID!$A$4:$A$15,0),MATCH(1,($U$2=GRID!$B$1:$U$1)*(КАЛЕНДАРЬ!L13=GRID!$B$3:$U$3),0))*(1-GRID!$L$45))</f>
        <v>202400</v>
      </c>
      <c r="R87" s="8" cm="1">
        <f t="array" ref="R87">IF($I$2="Каникулы вместе",INDEX(GRID!$B$18:$U$29,MATCH(R$7,GRID!$A$18:$A$29,0),MATCH(1,($U$2=GRID!$B$1:$U$1)*(КАЛЕНДАРЬ!L13=GRID!$B$3:$U$3),0)),
INDEX(GRID!$B$18:$U$29,MATCH(R$7,GRID!$A$18:$A$29,0),MATCH(1,($U$2=GRID!$B$1:$U$1)*(КАЛЕНДАРЬ!L13=GRID!$B$3:$U$3),0))*(1-GRID!$L$45))</f>
        <v>230600</v>
      </c>
      <c r="S87" s="8">
        <f t="array" ref="S87">IF($I$2="Каникулы вместе",INDEX(GRID!$B$4:$U$15,MATCH(S$7,GRID!$A$4:$A$15,0),MATCH(1,($U$2=GRID!$B$1:$U$1)*(КАЛЕНДАРЬ!L13=GRID!$B$3:$U$3),0)),
INDEX(GRID!$B$4:$U$15,MATCH(S$7,GRID!$A$4:$A$15,0),MATCH(1,($U$2=GRID!$B$1:$U$1)*(КАЛЕНДАРЬ!L13=GRID!$B$3:$U$3),0))*(1-GRID!$L$41))</f>
        <v>592800</v>
      </c>
      <c r="T87" s="8">
        <f t="array" ref="T87">IF($I$2="Каникулы вместе",INDEX(GRID!$B$4:$U$15,MATCH(T$7,GRID!$A$4:$A$15,0),MATCH(1,($U$2=GRID!$B$1:$U$1)*(КАЛЕНДАРЬ!L13=GRID!$B$3:$U$3),0)),
INDEX(GRID!$B$4:$U$15,MATCH(T$7,GRID!$A$4:$A$15,0),MATCH(1,($U$2=GRID!$B$1:$U$1)*(КАЛЕНДАРЬ!L13=GRID!$B$3:$U$3),0))*(1-GRID!$L$41))</f>
        <v>726900</v>
      </c>
      <c r="U87" s="62" t="s">
        <v>123</v>
      </c>
    </row>
    <row r="88" spans="1:21" hidden="1">
      <c r="A88" s="148" t="s">
        <v>16</v>
      </c>
      <c r="B88" s="149">
        <v>11</v>
      </c>
      <c r="C88" s="8" cm="1">
        <f t="array" ref="C88">IF($I$2="Каникулы вместе",INDEX(GRID!$B$4:$U$15,MATCH(C$7,GRID!$A$4:$A$15,0),MATCH(1,($U$2=GRID!$B$1:$U$1)*(КАЛЕНДАРЬ!L14=GRID!$B$3:$U$3),0)),
INDEX(GRID!$B$4:$U$15,MATCH(C$7,GRID!$A$4:$A$15,0),MATCH(1,($U$2=GRID!$B$1:$U$1)*(КАЛЕНДАРЬ!L14=GRID!$B$3:$U$3),0))*(1-GRID!$L$45))</f>
        <v>40100</v>
      </c>
      <c r="D88" s="8" cm="1">
        <f t="array" ref="D88">IF($I$2="Каникулы вместе",INDEX(GRID!$B$18:$U$29,MATCH(C$7,GRID!$A$18:$A$29,0),MATCH(1,($U$2=GRID!$B$1:$U$1)*(КАЛЕНДАРЬ!L14=GRID!$B$3:$U$3),0)),
INDEX(GRID!$B$18:$U$29,MATCH(C$7,GRID!$A$18:$A$29,0),MATCH(1,($U$2=GRID!$B$1:$U$1)*(КАЛЕНДАРЬ!L14=GRID!$B$3:$U$3),0))*(1-GRID!$L$45))</f>
        <v>45100</v>
      </c>
      <c r="E88" s="8" cm="1">
        <f t="array" ref="E88">IF($I$2="Каникулы вместе",INDEX(GRID!$B$4:$U$15,MATCH(E$7,GRID!$A$4:$A$15,0),MATCH(1,($U$2=GRID!$B$1:$U$1)*(КАЛЕНДАРЬ!L14=GRID!$B$3:$U$3),0)),
INDEX(GRID!$B$4:$U$15,MATCH(E$7,GRID!$A$4:$A$15,0),MATCH(1,($U$2=GRID!$B$1:$U$1)*(КАЛЕНДАРЬ!L14=GRID!$B$3:$U$3),0))*(1-GRID!$L$45))</f>
        <v>47900</v>
      </c>
      <c r="F88" s="8" cm="1">
        <f t="array" ref="F88">IF($I$2="Каникулы вместе",INDEX(GRID!$B$18:$U$29,MATCH(E$7,GRID!$A$18:$A$29,0),MATCH(1,($U$2=GRID!$B$1:$U$1)*(КАЛЕНДАРЬ!L14=GRID!$B$3:$U$3),0)),
INDEX(GRID!$B$18:$U$29,MATCH(E$7,GRID!$A$18:$A$29,0),MATCH(1,($U$2=GRID!$B$1:$U$1)*(КАЛЕНДАРЬ!L14=GRID!$B$3:$U$3),0))*(1-GRID!$L$45))</f>
        <v>52900</v>
      </c>
      <c r="G88" s="8" cm="1">
        <f t="array" ref="G88">IF($I$2="Каникулы вместе",INDEX(GRID!$B$4:$U$15,MATCH(G$7,GRID!$A$4:$A$15,0),MATCH(1,($U$2=GRID!$B$1:$U$1)*(КАЛЕНДАРЬ!L14=GRID!$B$3:$U$3),0)),
INDEX(GRID!$B$4:$U$15,MATCH(G$7,GRID!$A$4:$A$15,0),MATCH(1,($U$2=GRID!$B$1:$U$1)*(КАЛЕНДАРЬ!L14=GRID!$B$3:$U$3),0))*(1-GRID!$L$45))</f>
        <v>54500</v>
      </c>
      <c r="H88" s="8" cm="1">
        <f t="array" ref="H88">IF($I$2="Каникулы вместе",INDEX(GRID!$B$18:$U$29,MATCH(G$7,GRID!$A$18:$A$29,0),MATCH(1,($U$2=GRID!$B$1:$U$1)*(КАЛЕНДАРЬ!L14=GRID!$B$3:$U$3),0)),
INDEX(GRID!$B$18:$U$29,MATCH(G$7,GRID!$A$18:$A$29,0),MATCH(1,($U$2=GRID!$B$1:$U$1)*(КАЛЕНДАРЬ!L14=GRID!$B$3:$U$3),0))*(1-GRID!$L$45))</f>
        <v>59500</v>
      </c>
      <c r="I88" s="8" cm="1">
        <f t="array" ref="I88">IF($I$2="Каникулы вместе",INDEX(GRID!$B$4:$U$15,MATCH(I$7,GRID!$A$4:$A$15,0),MATCH(1,($U$2=GRID!$B$1:$U$1)*(КАЛЕНДАРЬ!L14=GRID!$B$3:$U$3),0)),
INDEX(GRID!$B$4:$U$15,MATCH(I$7,GRID!$A$4:$A$15,0),MATCH(1,($U$2=GRID!$B$1:$U$1)*(КАЛЕНДАРЬ!L14=GRID!$B$3:$U$3),0))*(1-GRID!$L$45))</f>
        <v>60900</v>
      </c>
      <c r="J88" s="8" cm="1">
        <f t="array" ref="J88">IF($I$2="Каникулы вместе",INDEX(GRID!$B$18:$U$29,MATCH(I$7,GRID!$A$18:$A$29,0),MATCH(1,($U$2=GRID!$B$1:$U$1)*(КАЛЕНДАРЬ!L14=GRID!$B$3:$U$3),0)),
INDEX(GRID!$B$18:$U$29,MATCH(I$7,GRID!$A$18:$A$29,0),MATCH(1,($U$2=GRID!$B$1:$U$1)*(КАЛЕНДАРЬ!L14=GRID!$B$3:$U$3),0))*(1-GRID!$L$45))</f>
        <v>65900</v>
      </c>
      <c r="K88" s="8" cm="1">
        <f t="array" ref="K88">IF($I$2="Каникулы вместе",INDEX(GRID!$B$4:$U$15,MATCH(K$7,GRID!$A$4:$A$15,0),MATCH(1,($U$2=GRID!$B$1:$U$1)*(КАЛЕНДАРЬ!L14=GRID!$B$3:$U$3),0)),
INDEX(GRID!$B$4:$U$15,MATCH(K$7,GRID!$A$4:$A$15,0),MATCH(1,($U$2=GRID!$B$1:$U$1)*(КАЛЕНДАРЬ!L14=GRID!$B$3:$U$3),0))*(1-GRID!$L$45))</f>
        <v>67400</v>
      </c>
      <c r="L88" s="8" cm="1">
        <f t="array" ref="L88">IF($I$2="Каникулы вместе",INDEX(GRID!$B$18:$U$29,MATCH(K$7,GRID!$A$18:$A$29,0),MATCH(1,($U$2=GRID!$B$1:$U$1)*(КАЛЕНДАРЬ!L14=GRID!$B$3:$U$3),0)),
INDEX(GRID!$B$18:$U$29,MATCH(K$7,GRID!$A$18:$A$29,0),MATCH(1,($U$2=GRID!$B$1:$U$1)*(КАЛЕНДАРЬ!L14=GRID!$B$3:$U$3),0))*(1-GRID!$L$45))</f>
        <v>72400</v>
      </c>
      <c r="M88" s="8" cm="1">
        <f t="array" ref="M88">IF($I$2="Каникулы вместе",INDEX(GRID!$B$4:$U$15,MATCH(M$7,GRID!$A$4:$A$15,0),MATCH(1,($U$2=GRID!$B$1:$U$1)*(КАЛЕНДАРЬ!L14=GRID!$B$3:$U$3),0)),
INDEX(GRID!$B$4:$U$15,MATCH(M$7,GRID!$A$4:$A$15,0),MATCH(1,($U$2=GRID!$B$1:$U$1)*(КАЛЕНДАРЬ!L14=GRID!$B$3:$U$3),0))*(1-GRID!$L$45))</f>
        <v>90200</v>
      </c>
      <c r="N88" s="8" cm="1">
        <f t="array" ref="N88">IF($I$2="Каникулы вместе",INDEX(GRID!$B$18:$U$29,MATCH(M$7,GRID!$A$18:$A$29,0),MATCH(1,($U$2=GRID!$B$1:$U$1)*(КАЛЕНДАРЬ!L14=GRID!$B$3:$U$3),0)),
INDEX(GRID!$B$18:$U$29,MATCH(M$7,GRID!$A$18:$A$29,0),MATCH(1,($U$2=GRID!$B$1:$U$1)*(КАЛЕНДАРЬ!L14=GRID!$B$3:$U$3),0))*(1-GRID!$L$45))</f>
        <v>95200</v>
      </c>
      <c r="O88" s="8" cm="1">
        <f t="array" ref="O88">IF($I$2="Каникулы вместе",INDEX(GRID!$B$4:$U$15,MATCH(O$7,GRID!$A$4:$A$15,0),MATCH(1,($U$2=GRID!$B$1:$U$1)*(КАЛЕНДАРЬ!L14=GRID!$B$3:$U$3),0)),
INDEX(GRID!$B$4:$U$15,MATCH(O$7,GRID!$A$4:$A$15,0),MATCH(1,($U$2=GRID!$B$1:$U$1)*(КАЛЕНДАРЬ!L14=GRID!$B$3:$U$3),0))*(1-GRID!$L$45))</f>
        <v>127800</v>
      </c>
      <c r="P88" s="8" cm="1">
        <f t="array" ref="P88">IF($I$2="Каникулы вместе",INDEX(GRID!$B$4:$U$15,MATCH(P$7,GRID!$A$4:$A$15,0),MATCH(1,($U$2=GRID!$B$1:$U$1)*(КАЛЕНДАРЬ!L14=GRID!$B$3:$U$3),0)),
INDEX(GRID!$B$4:$U$15,MATCH(P$7,GRID!$A$4:$A$15,0),MATCH(1,($U$2=GRID!$B$1:$U$1)*(КАЛЕНДАРЬ!L14=GRID!$B$3:$U$3),0))*(1-GRID!$L$45))</f>
        <v>172900</v>
      </c>
      <c r="Q88" s="8" cm="1">
        <f t="array" ref="Q88">IF($I$2="Каникулы вместе",INDEX(GRID!$B$4:$U$15,MATCH(Q$7,GRID!$A$4:$A$15,0),MATCH(1,($U$2=GRID!$B$1:$U$1)*(КАЛЕНДАРЬ!L14=GRID!$B$3:$U$3),0)),
INDEX(GRID!$B$4:$U$15,MATCH(Q$7,GRID!$A$4:$A$15,0),MATCH(1,($U$2=GRID!$B$1:$U$1)*(КАЛЕНДАРЬ!L14=GRID!$B$3:$U$3),0))*(1-GRID!$L$45))</f>
        <v>202400</v>
      </c>
      <c r="R88" s="8" cm="1">
        <f t="array" ref="R88">IF($I$2="Каникулы вместе",INDEX(GRID!$B$18:$U$29,MATCH(R$7,GRID!$A$18:$A$29,0),MATCH(1,($U$2=GRID!$B$1:$U$1)*(КАЛЕНДАРЬ!L14=GRID!$B$3:$U$3),0)),
INDEX(GRID!$B$18:$U$29,MATCH(R$7,GRID!$A$18:$A$29,0),MATCH(1,($U$2=GRID!$B$1:$U$1)*(КАЛЕНДАРЬ!L14=GRID!$B$3:$U$3),0))*(1-GRID!$L$45))</f>
        <v>230600</v>
      </c>
      <c r="S88" s="8">
        <f t="array" ref="S88">IF($I$2="Каникулы вместе",INDEX(GRID!$B$4:$U$15,MATCH(S$7,GRID!$A$4:$A$15,0),MATCH(1,($U$2=GRID!$B$1:$U$1)*(КАЛЕНДАРЬ!L14=GRID!$B$3:$U$3),0)),
INDEX(GRID!$B$4:$U$15,MATCH(S$7,GRID!$A$4:$A$15,0),MATCH(1,($U$2=GRID!$B$1:$U$1)*(КАЛЕНДАРЬ!L14=GRID!$B$3:$U$3),0))*(1-GRID!$L$41))</f>
        <v>592800</v>
      </c>
      <c r="T88" s="8">
        <f t="array" ref="T88">IF($I$2="Каникулы вместе",INDEX(GRID!$B$4:$U$15,MATCH(T$7,GRID!$A$4:$A$15,0),MATCH(1,($U$2=GRID!$B$1:$U$1)*(КАЛЕНДАРЬ!L14=GRID!$B$3:$U$3),0)),
INDEX(GRID!$B$4:$U$15,MATCH(T$7,GRID!$A$4:$A$15,0),MATCH(1,($U$2=GRID!$B$1:$U$1)*(КАЛЕНДАРЬ!L14=GRID!$B$3:$U$3),0))*(1-GRID!$L$41))</f>
        <v>726900</v>
      </c>
      <c r="U88" s="62" t="s">
        <v>123</v>
      </c>
    </row>
    <row r="89" spans="1:21" hidden="1">
      <c r="A89" s="148" t="s">
        <v>17</v>
      </c>
      <c r="B89" s="149">
        <v>12</v>
      </c>
      <c r="C89" s="8" cm="1">
        <f t="array" ref="C89">IF($I$2="Каникулы вместе",INDEX(GRID!$B$4:$U$15,MATCH(C$7,GRID!$A$4:$A$15,0),MATCH(1,($U$2=GRID!$B$1:$U$1)*(КАЛЕНДАРЬ!L15=GRID!$B$3:$U$3),0)),
INDEX(GRID!$B$4:$U$15,MATCH(C$7,GRID!$A$4:$A$15,0),MATCH(1,($U$2=GRID!$B$1:$U$1)*(КАЛЕНДАРЬ!L15=GRID!$B$3:$U$3),0))*(1-GRID!$L$45))</f>
        <v>33200</v>
      </c>
      <c r="D89" s="8" cm="1">
        <f t="array" ref="D89">IF($I$2="Каникулы вместе",INDEX(GRID!$B$18:$U$29,MATCH(C$7,GRID!$A$18:$A$29,0),MATCH(1,($U$2=GRID!$B$1:$U$1)*(КАЛЕНДАРЬ!L15=GRID!$B$3:$U$3),0)),
INDEX(GRID!$B$18:$U$29,MATCH(C$7,GRID!$A$18:$A$29,0),MATCH(1,($U$2=GRID!$B$1:$U$1)*(КАЛЕНДАРЬ!L15=GRID!$B$3:$U$3),0))*(1-GRID!$L$45))</f>
        <v>38200</v>
      </c>
      <c r="E89" s="8" cm="1">
        <f t="array" ref="E89">IF($I$2="Каникулы вместе",INDEX(GRID!$B$4:$U$15,MATCH(E$7,GRID!$A$4:$A$15,0),MATCH(1,($U$2=GRID!$B$1:$U$1)*(КАЛЕНДАРЬ!L15=GRID!$B$3:$U$3),0)),
INDEX(GRID!$B$4:$U$15,MATCH(E$7,GRID!$A$4:$A$15,0),MATCH(1,($U$2=GRID!$B$1:$U$1)*(КАЛЕНДАРЬ!L15=GRID!$B$3:$U$3),0))*(1-GRID!$L$45))</f>
        <v>39900</v>
      </c>
      <c r="F89" s="8" cm="1">
        <f t="array" ref="F89">IF($I$2="Каникулы вместе",INDEX(GRID!$B$18:$U$29,MATCH(E$7,GRID!$A$18:$A$29,0),MATCH(1,($U$2=GRID!$B$1:$U$1)*(КАЛЕНДАРЬ!L15=GRID!$B$3:$U$3),0)),
INDEX(GRID!$B$18:$U$29,MATCH(E$7,GRID!$A$18:$A$29,0),MATCH(1,($U$2=GRID!$B$1:$U$1)*(КАЛЕНДАРЬ!L15=GRID!$B$3:$U$3),0))*(1-GRID!$L$45))</f>
        <v>44900</v>
      </c>
      <c r="G89" s="8" cm="1">
        <f t="array" ref="G89">IF($I$2="Каникулы вместе",INDEX(GRID!$B$4:$U$15,MATCH(G$7,GRID!$A$4:$A$15,0),MATCH(1,($U$2=GRID!$B$1:$U$1)*(КАЛЕНДАРЬ!L15=GRID!$B$3:$U$3),0)),
INDEX(GRID!$B$4:$U$15,MATCH(G$7,GRID!$A$4:$A$15,0),MATCH(1,($U$2=GRID!$B$1:$U$1)*(КАЛЕНДАРЬ!L15=GRID!$B$3:$U$3),0))*(1-GRID!$L$45))</f>
        <v>46200</v>
      </c>
      <c r="H89" s="8" cm="1">
        <f t="array" ref="H89">IF($I$2="Каникулы вместе",INDEX(GRID!$B$18:$U$29,MATCH(G$7,GRID!$A$18:$A$29,0),MATCH(1,($U$2=GRID!$B$1:$U$1)*(КАЛЕНДАРЬ!L15=GRID!$B$3:$U$3),0)),
INDEX(GRID!$B$18:$U$29,MATCH(G$7,GRID!$A$18:$A$29,0),MATCH(1,($U$2=GRID!$B$1:$U$1)*(КАЛЕНДАРЬ!L15=GRID!$B$3:$U$3),0))*(1-GRID!$L$45))</f>
        <v>51200</v>
      </c>
      <c r="I89" s="8" cm="1">
        <f t="array" ref="I89">IF($I$2="Каникулы вместе",INDEX(GRID!$B$4:$U$15,MATCH(I$7,GRID!$A$4:$A$15,0),MATCH(1,($U$2=GRID!$B$1:$U$1)*(КАЛЕНДАРЬ!L15=GRID!$B$3:$U$3),0)),
INDEX(GRID!$B$4:$U$15,MATCH(I$7,GRID!$A$4:$A$15,0),MATCH(1,($U$2=GRID!$B$1:$U$1)*(КАЛЕНДАРЬ!L15=GRID!$B$3:$U$3),0))*(1-GRID!$L$45))</f>
        <v>51700</v>
      </c>
      <c r="J89" s="8" cm="1">
        <f t="array" ref="J89">IF($I$2="Каникулы вместе",INDEX(GRID!$B$18:$U$29,MATCH(I$7,GRID!$A$18:$A$29,0),MATCH(1,($U$2=GRID!$B$1:$U$1)*(КАЛЕНДАРЬ!L15=GRID!$B$3:$U$3),0)),
INDEX(GRID!$B$18:$U$29,MATCH(I$7,GRID!$A$18:$A$29,0),MATCH(1,($U$2=GRID!$B$1:$U$1)*(КАЛЕНДАРЬ!L15=GRID!$B$3:$U$3),0))*(1-GRID!$L$45))</f>
        <v>56700</v>
      </c>
      <c r="K89" s="8" cm="1">
        <f t="array" ref="K89">IF($I$2="Каникулы вместе",INDEX(GRID!$B$4:$U$15,MATCH(K$7,GRID!$A$4:$A$15,0),MATCH(1,($U$2=GRID!$B$1:$U$1)*(КАЛЕНДАРЬ!L15=GRID!$B$3:$U$3),0)),
INDEX(GRID!$B$4:$U$15,MATCH(K$7,GRID!$A$4:$A$15,0),MATCH(1,($U$2=GRID!$B$1:$U$1)*(КАЛЕНДАРЬ!L15=GRID!$B$3:$U$3),0))*(1-GRID!$L$45))</f>
        <v>57800</v>
      </c>
      <c r="L89" s="8" cm="1">
        <f t="array" ref="L89">IF($I$2="Каникулы вместе",INDEX(GRID!$B$18:$U$29,MATCH(K$7,GRID!$A$18:$A$29,0),MATCH(1,($U$2=GRID!$B$1:$U$1)*(КАЛЕНДАРЬ!L15=GRID!$B$3:$U$3),0)),
INDEX(GRID!$B$18:$U$29,MATCH(K$7,GRID!$A$18:$A$29,0),MATCH(1,($U$2=GRID!$B$1:$U$1)*(КАЛЕНДАРЬ!L15=GRID!$B$3:$U$3),0))*(1-GRID!$L$45))</f>
        <v>62800</v>
      </c>
      <c r="M89" s="8" cm="1">
        <f t="array" ref="M89">IF($I$2="Каникулы вместе",INDEX(GRID!$B$4:$U$15,MATCH(M$7,GRID!$A$4:$A$15,0),MATCH(1,($U$2=GRID!$B$1:$U$1)*(КАЛЕНДАРЬ!L15=GRID!$B$3:$U$3),0)),
INDEX(GRID!$B$4:$U$15,MATCH(M$7,GRID!$A$4:$A$15,0),MATCH(1,($U$2=GRID!$B$1:$U$1)*(КАЛЕНДАРЬ!L15=GRID!$B$3:$U$3),0))*(1-GRID!$L$45))</f>
        <v>79000</v>
      </c>
      <c r="N89" s="8" cm="1">
        <f t="array" ref="N89">IF($I$2="Каникулы вместе",INDEX(GRID!$B$18:$U$29,MATCH(M$7,GRID!$A$18:$A$29,0),MATCH(1,($U$2=GRID!$B$1:$U$1)*(КАЛЕНДАРЬ!L15=GRID!$B$3:$U$3),0)),
INDEX(GRID!$B$18:$U$29,MATCH(M$7,GRID!$A$18:$A$29,0),MATCH(1,($U$2=GRID!$B$1:$U$1)*(КАЛЕНДАРЬ!L15=GRID!$B$3:$U$3),0))*(1-GRID!$L$45))</f>
        <v>84000</v>
      </c>
      <c r="O89" s="8" cm="1">
        <f t="array" ref="O89">IF($I$2="Каникулы вместе",INDEX(GRID!$B$4:$U$15,MATCH(O$7,GRID!$A$4:$A$15,0),MATCH(1,($U$2=GRID!$B$1:$U$1)*(КАЛЕНДАРЬ!L15=GRID!$B$3:$U$3),0)),
INDEX(GRID!$B$4:$U$15,MATCH(O$7,GRID!$A$4:$A$15,0),MATCH(1,($U$2=GRID!$B$1:$U$1)*(КАЛЕНДАРЬ!L15=GRID!$B$3:$U$3),0))*(1-GRID!$L$45))</f>
        <v>114800</v>
      </c>
      <c r="P89" s="8" cm="1">
        <f t="array" ref="P89">IF($I$2="Каникулы вместе",INDEX(GRID!$B$4:$U$15,MATCH(P$7,GRID!$A$4:$A$15,0),MATCH(1,($U$2=GRID!$B$1:$U$1)*(КАЛЕНДАРЬ!L15=GRID!$B$3:$U$3),0)),
INDEX(GRID!$B$4:$U$15,MATCH(P$7,GRID!$A$4:$A$15,0),MATCH(1,($U$2=GRID!$B$1:$U$1)*(КАЛЕНДАРЬ!L15=GRID!$B$3:$U$3),0))*(1-GRID!$L$45))</f>
        <v>158000</v>
      </c>
      <c r="Q89" s="8" cm="1">
        <f t="array" ref="Q89">IF($I$2="Каникулы вместе",INDEX(GRID!$B$4:$U$15,MATCH(Q$7,GRID!$A$4:$A$15,0),MATCH(1,($U$2=GRID!$B$1:$U$1)*(КАЛЕНДАРЬ!L15=GRID!$B$3:$U$3),0)),
INDEX(GRID!$B$4:$U$15,MATCH(Q$7,GRID!$A$4:$A$15,0),MATCH(1,($U$2=GRID!$B$1:$U$1)*(КАЛЕНДАРЬ!L15=GRID!$B$3:$U$3),0))*(1-GRID!$L$45))</f>
        <v>185500</v>
      </c>
      <c r="R89" s="8" cm="1">
        <f t="array" ref="R89">IF($I$2="Каникулы вместе",INDEX(GRID!$B$18:$U$29,MATCH(R$7,GRID!$A$18:$A$29,0),MATCH(1,($U$2=GRID!$B$1:$U$1)*(КАЛЕНДАРЬ!L15=GRID!$B$3:$U$3),0)),
INDEX(GRID!$B$18:$U$29,MATCH(R$7,GRID!$A$18:$A$29,0),MATCH(1,($U$2=GRID!$B$1:$U$1)*(КАЛЕНДАРЬ!L15=GRID!$B$3:$U$3),0))*(1-GRID!$L$45))</f>
        <v>211300</v>
      </c>
      <c r="S89" s="8">
        <f t="array" ref="S89">IF($I$2="Каникулы вместе",INDEX(GRID!$B$4:$U$15,MATCH(S$7,GRID!$A$4:$A$15,0),MATCH(1,($U$2=GRID!$B$1:$U$1)*(КАЛЕНДАРЬ!L15=GRID!$B$3:$U$3),0)),
INDEX(GRID!$B$4:$U$15,MATCH(S$7,GRID!$A$4:$A$15,0),MATCH(1,($U$2=GRID!$B$1:$U$1)*(КАЛЕНДАРЬ!L15=GRID!$B$3:$U$3),0))*(1-GRID!$L$41))</f>
        <v>533500</v>
      </c>
      <c r="T89" s="8">
        <f t="array" ref="T89">IF($I$2="Каникулы вместе",INDEX(GRID!$B$4:$U$15,MATCH(T$7,GRID!$A$4:$A$15,0),MATCH(1,($U$2=GRID!$B$1:$U$1)*(КАЛЕНДАРЬ!L15=GRID!$B$3:$U$3),0)),
INDEX(GRID!$B$4:$U$15,MATCH(T$7,GRID!$A$4:$A$15,0),MATCH(1,($U$2=GRID!$B$1:$U$1)*(КАЛЕНДАРЬ!L15=GRID!$B$3:$U$3),0))*(1-GRID!$L$41))</f>
        <v>651900</v>
      </c>
      <c r="U89" s="62" t="s">
        <v>123</v>
      </c>
    </row>
    <row r="90" spans="1:21" hidden="1">
      <c r="A90" s="148" t="s">
        <v>11</v>
      </c>
      <c r="B90" s="149">
        <v>13</v>
      </c>
      <c r="C90" s="8" cm="1">
        <f t="array" ref="C90">IF($I$2="Каникулы вместе",INDEX(GRID!$B$4:$U$15,MATCH(C$7,GRID!$A$4:$A$15,0),MATCH(1,($U$2=GRID!$B$1:$U$1)*(КАЛЕНДАРЬ!L16=GRID!$B$3:$U$3),0)),
INDEX(GRID!$B$4:$U$15,MATCH(C$7,GRID!$A$4:$A$15,0),MATCH(1,($U$2=GRID!$B$1:$U$1)*(КАЛЕНДАРЬ!L16=GRID!$B$3:$U$3),0))*(1-GRID!$L$45))</f>
        <v>33200</v>
      </c>
      <c r="D90" s="8" cm="1">
        <f t="array" ref="D90">IF($I$2="Каникулы вместе",INDEX(GRID!$B$18:$U$29,MATCH(C$7,GRID!$A$18:$A$29,0),MATCH(1,($U$2=GRID!$B$1:$U$1)*(КАЛЕНДАРЬ!L16=GRID!$B$3:$U$3),0)),
INDEX(GRID!$B$18:$U$29,MATCH(C$7,GRID!$A$18:$A$29,0),MATCH(1,($U$2=GRID!$B$1:$U$1)*(КАЛЕНДАРЬ!L16=GRID!$B$3:$U$3),0))*(1-GRID!$L$45))</f>
        <v>38200</v>
      </c>
      <c r="E90" s="8" cm="1">
        <f t="array" ref="E90">IF($I$2="Каникулы вместе",INDEX(GRID!$B$4:$U$15,MATCH(E$7,GRID!$A$4:$A$15,0),MATCH(1,($U$2=GRID!$B$1:$U$1)*(КАЛЕНДАРЬ!L16=GRID!$B$3:$U$3),0)),
INDEX(GRID!$B$4:$U$15,MATCH(E$7,GRID!$A$4:$A$15,0),MATCH(1,($U$2=GRID!$B$1:$U$1)*(КАЛЕНДАРЬ!L16=GRID!$B$3:$U$3),0))*(1-GRID!$L$45))</f>
        <v>39900</v>
      </c>
      <c r="F90" s="8" cm="1">
        <f t="array" ref="F90">IF($I$2="Каникулы вместе",INDEX(GRID!$B$18:$U$29,MATCH(E$7,GRID!$A$18:$A$29,0),MATCH(1,($U$2=GRID!$B$1:$U$1)*(КАЛЕНДАРЬ!L16=GRID!$B$3:$U$3),0)),
INDEX(GRID!$B$18:$U$29,MATCH(E$7,GRID!$A$18:$A$29,0),MATCH(1,($U$2=GRID!$B$1:$U$1)*(КАЛЕНДАРЬ!L16=GRID!$B$3:$U$3),0))*(1-GRID!$L$45))</f>
        <v>44900</v>
      </c>
      <c r="G90" s="8" cm="1">
        <f t="array" ref="G90">IF($I$2="Каникулы вместе",INDEX(GRID!$B$4:$U$15,MATCH(G$7,GRID!$A$4:$A$15,0),MATCH(1,($U$2=GRID!$B$1:$U$1)*(КАЛЕНДАРЬ!L16=GRID!$B$3:$U$3),0)),
INDEX(GRID!$B$4:$U$15,MATCH(G$7,GRID!$A$4:$A$15,0),MATCH(1,($U$2=GRID!$B$1:$U$1)*(КАЛЕНДАРЬ!L16=GRID!$B$3:$U$3),0))*(1-GRID!$L$45))</f>
        <v>46200</v>
      </c>
      <c r="H90" s="8" cm="1">
        <f t="array" ref="H90">IF($I$2="Каникулы вместе",INDEX(GRID!$B$18:$U$29,MATCH(G$7,GRID!$A$18:$A$29,0),MATCH(1,($U$2=GRID!$B$1:$U$1)*(КАЛЕНДАРЬ!L16=GRID!$B$3:$U$3),0)),
INDEX(GRID!$B$18:$U$29,MATCH(G$7,GRID!$A$18:$A$29,0),MATCH(1,($U$2=GRID!$B$1:$U$1)*(КАЛЕНДАРЬ!L16=GRID!$B$3:$U$3),0))*(1-GRID!$L$45))</f>
        <v>51200</v>
      </c>
      <c r="I90" s="8" cm="1">
        <f t="array" ref="I90">IF($I$2="Каникулы вместе",INDEX(GRID!$B$4:$U$15,MATCH(I$7,GRID!$A$4:$A$15,0),MATCH(1,($U$2=GRID!$B$1:$U$1)*(КАЛЕНДАРЬ!L16=GRID!$B$3:$U$3),0)),
INDEX(GRID!$B$4:$U$15,MATCH(I$7,GRID!$A$4:$A$15,0),MATCH(1,($U$2=GRID!$B$1:$U$1)*(КАЛЕНДАРЬ!L16=GRID!$B$3:$U$3),0))*(1-GRID!$L$45))</f>
        <v>51700</v>
      </c>
      <c r="J90" s="8" cm="1">
        <f t="array" ref="J90">IF($I$2="Каникулы вместе",INDEX(GRID!$B$18:$U$29,MATCH(I$7,GRID!$A$18:$A$29,0),MATCH(1,($U$2=GRID!$B$1:$U$1)*(КАЛЕНДАРЬ!L16=GRID!$B$3:$U$3),0)),
INDEX(GRID!$B$18:$U$29,MATCH(I$7,GRID!$A$18:$A$29,0),MATCH(1,($U$2=GRID!$B$1:$U$1)*(КАЛЕНДАРЬ!L16=GRID!$B$3:$U$3),0))*(1-GRID!$L$45))</f>
        <v>56700</v>
      </c>
      <c r="K90" s="8" cm="1">
        <f t="array" ref="K90">IF($I$2="Каникулы вместе",INDEX(GRID!$B$4:$U$15,MATCH(K$7,GRID!$A$4:$A$15,0),MATCH(1,($U$2=GRID!$B$1:$U$1)*(КАЛЕНДАРЬ!L16=GRID!$B$3:$U$3),0)),
INDEX(GRID!$B$4:$U$15,MATCH(K$7,GRID!$A$4:$A$15,0),MATCH(1,($U$2=GRID!$B$1:$U$1)*(КАЛЕНДАРЬ!L16=GRID!$B$3:$U$3),0))*(1-GRID!$L$45))</f>
        <v>57800</v>
      </c>
      <c r="L90" s="8" cm="1">
        <f t="array" ref="L90">IF($I$2="Каникулы вместе",INDEX(GRID!$B$18:$U$29,MATCH(K$7,GRID!$A$18:$A$29,0),MATCH(1,($U$2=GRID!$B$1:$U$1)*(КАЛЕНДАРЬ!L16=GRID!$B$3:$U$3),0)),
INDEX(GRID!$B$18:$U$29,MATCH(K$7,GRID!$A$18:$A$29,0),MATCH(1,($U$2=GRID!$B$1:$U$1)*(КАЛЕНДАРЬ!L16=GRID!$B$3:$U$3),0))*(1-GRID!$L$45))</f>
        <v>62800</v>
      </c>
      <c r="M90" s="8" cm="1">
        <f t="array" ref="M90">IF($I$2="Каникулы вместе",INDEX(GRID!$B$4:$U$15,MATCH(M$7,GRID!$A$4:$A$15,0),MATCH(1,($U$2=GRID!$B$1:$U$1)*(КАЛЕНДАРЬ!L16=GRID!$B$3:$U$3),0)),
INDEX(GRID!$B$4:$U$15,MATCH(M$7,GRID!$A$4:$A$15,0),MATCH(1,($U$2=GRID!$B$1:$U$1)*(КАЛЕНДАРЬ!L16=GRID!$B$3:$U$3),0))*(1-GRID!$L$45))</f>
        <v>79000</v>
      </c>
      <c r="N90" s="8" cm="1">
        <f t="array" ref="N90">IF($I$2="Каникулы вместе",INDEX(GRID!$B$18:$U$29,MATCH(M$7,GRID!$A$18:$A$29,0),MATCH(1,($U$2=GRID!$B$1:$U$1)*(КАЛЕНДАРЬ!L16=GRID!$B$3:$U$3),0)),
INDEX(GRID!$B$18:$U$29,MATCH(M$7,GRID!$A$18:$A$29,0),MATCH(1,($U$2=GRID!$B$1:$U$1)*(КАЛЕНДАРЬ!L16=GRID!$B$3:$U$3),0))*(1-GRID!$L$45))</f>
        <v>84000</v>
      </c>
      <c r="O90" s="8" cm="1">
        <f t="array" ref="O90">IF($I$2="Каникулы вместе",INDEX(GRID!$B$4:$U$15,MATCH(O$7,GRID!$A$4:$A$15,0),MATCH(1,($U$2=GRID!$B$1:$U$1)*(КАЛЕНДАРЬ!L16=GRID!$B$3:$U$3),0)),
INDEX(GRID!$B$4:$U$15,MATCH(O$7,GRID!$A$4:$A$15,0),MATCH(1,($U$2=GRID!$B$1:$U$1)*(КАЛЕНДАРЬ!L16=GRID!$B$3:$U$3),0))*(1-GRID!$L$45))</f>
        <v>114800</v>
      </c>
      <c r="P90" s="8" cm="1">
        <f t="array" ref="P90">IF($I$2="Каникулы вместе",INDEX(GRID!$B$4:$U$15,MATCH(P$7,GRID!$A$4:$A$15,0),MATCH(1,($U$2=GRID!$B$1:$U$1)*(КАЛЕНДАРЬ!L16=GRID!$B$3:$U$3),0)),
INDEX(GRID!$B$4:$U$15,MATCH(P$7,GRID!$A$4:$A$15,0),MATCH(1,($U$2=GRID!$B$1:$U$1)*(КАЛЕНДАРЬ!L16=GRID!$B$3:$U$3),0))*(1-GRID!$L$45))</f>
        <v>158000</v>
      </c>
      <c r="Q90" s="8" cm="1">
        <f t="array" ref="Q90">IF($I$2="Каникулы вместе",INDEX(GRID!$B$4:$U$15,MATCH(Q$7,GRID!$A$4:$A$15,0),MATCH(1,($U$2=GRID!$B$1:$U$1)*(КАЛЕНДАРЬ!L16=GRID!$B$3:$U$3),0)),
INDEX(GRID!$B$4:$U$15,MATCH(Q$7,GRID!$A$4:$A$15,0),MATCH(1,($U$2=GRID!$B$1:$U$1)*(КАЛЕНДАРЬ!L16=GRID!$B$3:$U$3),0))*(1-GRID!$L$45))</f>
        <v>185500</v>
      </c>
      <c r="R90" s="8" cm="1">
        <f t="array" ref="R90">IF($I$2="Каникулы вместе",INDEX(GRID!$B$18:$U$29,MATCH(R$7,GRID!$A$18:$A$29,0),MATCH(1,($U$2=GRID!$B$1:$U$1)*(КАЛЕНДАРЬ!L16=GRID!$B$3:$U$3),0)),
INDEX(GRID!$B$18:$U$29,MATCH(R$7,GRID!$A$18:$A$29,0),MATCH(1,($U$2=GRID!$B$1:$U$1)*(КАЛЕНДАРЬ!L16=GRID!$B$3:$U$3),0))*(1-GRID!$L$45))</f>
        <v>211300</v>
      </c>
      <c r="S90" s="8">
        <f t="array" ref="S90">IF($I$2="Каникулы вместе",INDEX(GRID!$B$4:$U$15,MATCH(S$7,GRID!$A$4:$A$15,0),MATCH(1,($U$2=GRID!$B$1:$U$1)*(КАЛЕНДАРЬ!L16=GRID!$B$3:$U$3),0)),
INDEX(GRID!$B$4:$U$15,MATCH(S$7,GRID!$A$4:$A$15,0),MATCH(1,($U$2=GRID!$B$1:$U$1)*(КАЛЕНДАРЬ!L16=GRID!$B$3:$U$3),0))*(1-GRID!$L$41))</f>
        <v>533500</v>
      </c>
      <c r="T90" s="8">
        <f t="array" ref="T90">IF($I$2="Каникулы вместе",INDEX(GRID!$B$4:$U$15,MATCH(T$7,GRID!$A$4:$A$15,0),MATCH(1,($U$2=GRID!$B$1:$U$1)*(КАЛЕНДАРЬ!L16=GRID!$B$3:$U$3),0)),
INDEX(GRID!$B$4:$U$15,MATCH(T$7,GRID!$A$4:$A$15,0),MATCH(1,($U$2=GRID!$B$1:$U$1)*(КАЛЕНДАРЬ!L16=GRID!$B$3:$U$3),0))*(1-GRID!$L$41))</f>
        <v>651900</v>
      </c>
    </row>
    <row r="91" spans="1:21" hidden="1">
      <c r="A91" s="148" t="s">
        <v>12</v>
      </c>
      <c r="B91" s="149">
        <v>14</v>
      </c>
      <c r="C91" s="8" cm="1">
        <f t="array" ref="C91">IF($I$2="Каникулы вместе",INDEX(GRID!$B$4:$U$15,MATCH(C$7,GRID!$A$4:$A$15,0),MATCH(1,($U$2=GRID!$B$1:$U$1)*(КАЛЕНДАРЬ!L17=GRID!$B$3:$U$3),0)),
INDEX(GRID!$B$4:$U$15,MATCH(C$7,GRID!$A$4:$A$15,0),MATCH(1,($U$2=GRID!$B$1:$U$1)*(КАЛЕНДАРЬ!L17=GRID!$B$3:$U$3),0))*(1-GRID!$L$45))</f>
        <v>33200</v>
      </c>
      <c r="D91" s="8" cm="1">
        <f t="array" ref="D91">IF($I$2="Каникулы вместе",INDEX(GRID!$B$18:$U$29,MATCH(C$7,GRID!$A$18:$A$29,0),MATCH(1,($U$2=GRID!$B$1:$U$1)*(КАЛЕНДАРЬ!L17=GRID!$B$3:$U$3),0)),
INDEX(GRID!$B$18:$U$29,MATCH(C$7,GRID!$A$18:$A$29,0),MATCH(1,($U$2=GRID!$B$1:$U$1)*(КАЛЕНДАРЬ!L17=GRID!$B$3:$U$3),0))*(1-GRID!$L$45))</f>
        <v>38200</v>
      </c>
      <c r="E91" s="8" cm="1">
        <f t="array" ref="E91">IF($I$2="Каникулы вместе",INDEX(GRID!$B$4:$U$15,MATCH(E$7,GRID!$A$4:$A$15,0),MATCH(1,($U$2=GRID!$B$1:$U$1)*(КАЛЕНДАРЬ!L17=GRID!$B$3:$U$3),0)),
INDEX(GRID!$B$4:$U$15,MATCH(E$7,GRID!$A$4:$A$15,0),MATCH(1,($U$2=GRID!$B$1:$U$1)*(КАЛЕНДАРЬ!L17=GRID!$B$3:$U$3),0))*(1-GRID!$L$45))</f>
        <v>39900</v>
      </c>
      <c r="F91" s="8" cm="1">
        <f t="array" ref="F91">IF($I$2="Каникулы вместе",INDEX(GRID!$B$18:$U$29,MATCH(E$7,GRID!$A$18:$A$29,0),MATCH(1,($U$2=GRID!$B$1:$U$1)*(КАЛЕНДАРЬ!L17=GRID!$B$3:$U$3),0)),
INDEX(GRID!$B$18:$U$29,MATCH(E$7,GRID!$A$18:$A$29,0),MATCH(1,($U$2=GRID!$B$1:$U$1)*(КАЛЕНДАРЬ!L17=GRID!$B$3:$U$3),0))*(1-GRID!$L$45))</f>
        <v>44900</v>
      </c>
      <c r="G91" s="8" cm="1">
        <f t="array" ref="G91">IF($I$2="Каникулы вместе",INDEX(GRID!$B$4:$U$15,MATCH(G$7,GRID!$A$4:$A$15,0),MATCH(1,($U$2=GRID!$B$1:$U$1)*(КАЛЕНДАРЬ!L17=GRID!$B$3:$U$3),0)),
INDEX(GRID!$B$4:$U$15,MATCH(G$7,GRID!$A$4:$A$15,0),MATCH(1,($U$2=GRID!$B$1:$U$1)*(КАЛЕНДАРЬ!L17=GRID!$B$3:$U$3),0))*(1-GRID!$L$45))</f>
        <v>46200</v>
      </c>
      <c r="H91" s="8" cm="1">
        <f t="array" ref="H91">IF($I$2="Каникулы вместе",INDEX(GRID!$B$18:$U$29,MATCH(G$7,GRID!$A$18:$A$29,0),MATCH(1,($U$2=GRID!$B$1:$U$1)*(КАЛЕНДАРЬ!L17=GRID!$B$3:$U$3),0)),
INDEX(GRID!$B$18:$U$29,MATCH(G$7,GRID!$A$18:$A$29,0),MATCH(1,($U$2=GRID!$B$1:$U$1)*(КАЛЕНДАРЬ!L17=GRID!$B$3:$U$3),0))*(1-GRID!$L$45))</f>
        <v>51200</v>
      </c>
      <c r="I91" s="8" cm="1">
        <f t="array" ref="I91">IF($I$2="Каникулы вместе",INDEX(GRID!$B$4:$U$15,MATCH(I$7,GRID!$A$4:$A$15,0),MATCH(1,($U$2=GRID!$B$1:$U$1)*(КАЛЕНДАРЬ!L17=GRID!$B$3:$U$3),0)),
INDEX(GRID!$B$4:$U$15,MATCH(I$7,GRID!$A$4:$A$15,0),MATCH(1,($U$2=GRID!$B$1:$U$1)*(КАЛЕНДАРЬ!L17=GRID!$B$3:$U$3),0))*(1-GRID!$L$45))</f>
        <v>51700</v>
      </c>
      <c r="J91" s="8" cm="1">
        <f t="array" ref="J91">IF($I$2="Каникулы вместе",INDEX(GRID!$B$18:$U$29,MATCH(I$7,GRID!$A$18:$A$29,0),MATCH(1,($U$2=GRID!$B$1:$U$1)*(КАЛЕНДАРЬ!L17=GRID!$B$3:$U$3),0)),
INDEX(GRID!$B$18:$U$29,MATCH(I$7,GRID!$A$18:$A$29,0),MATCH(1,($U$2=GRID!$B$1:$U$1)*(КАЛЕНДАРЬ!L17=GRID!$B$3:$U$3),0))*(1-GRID!$L$45))</f>
        <v>56700</v>
      </c>
      <c r="K91" s="8" cm="1">
        <f t="array" ref="K91">IF($I$2="Каникулы вместе",INDEX(GRID!$B$4:$U$15,MATCH(K$7,GRID!$A$4:$A$15,0),MATCH(1,($U$2=GRID!$B$1:$U$1)*(КАЛЕНДАРЬ!L17=GRID!$B$3:$U$3),0)),
INDEX(GRID!$B$4:$U$15,MATCH(K$7,GRID!$A$4:$A$15,0),MATCH(1,($U$2=GRID!$B$1:$U$1)*(КАЛЕНДАРЬ!L17=GRID!$B$3:$U$3),0))*(1-GRID!$L$45))</f>
        <v>57800</v>
      </c>
      <c r="L91" s="8" cm="1">
        <f t="array" ref="L91">IF($I$2="Каникулы вместе",INDEX(GRID!$B$18:$U$29,MATCH(K$7,GRID!$A$18:$A$29,0),MATCH(1,($U$2=GRID!$B$1:$U$1)*(КАЛЕНДАРЬ!L17=GRID!$B$3:$U$3),0)),
INDEX(GRID!$B$18:$U$29,MATCH(K$7,GRID!$A$18:$A$29,0),MATCH(1,($U$2=GRID!$B$1:$U$1)*(КАЛЕНДАРЬ!L17=GRID!$B$3:$U$3),0))*(1-GRID!$L$45))</f>
        <v>62800</v>
      </c>
      <c r="M91" s="8" cm="1">
        <f t="array" ref="M91">IF($I$2="Каникулы вместе",INDEX(GRID!$B$4:$U$15,MATCH(M$7,GRID!$A$4:$A$15,0),MATCH(1,($U$2=GRID!$B$1:$U$1)*(КАЛЕНДАРЬ!L17=GRID!$B$3:$U$3),0)),
INDEX(GRID!$B$4:$U$15,MATCH(M$7,GRID!$A$4:$A$15,0),MATCH(1,($U$2=GRID!$B$1:$U$1)*(КАЛЕНДАРЬ!L17=GRID!$B$3:$U$3),0))*(1-GRID!$L$45))</f>
        <v>79000</v>
      </c>
      <c r="N91" s="8" cm="1">
        <f t="array" ref="N91">IF($I$2="Каникулы вместе",INDEX(GRID!$B$18:$U$29,MATCH(M$7,GRID!$A$18:$A$29,0),MATCH(1,($U$2=GRID!$B$1:$U$1)*(КАЛЕНДАРЬ!L17=GRID!$B$3:$U$3),0)),
INDEX(GRID!$B$18:$U$29,MATCH(M$7,GRID!$A$18:$A$29,0),MATCH(1,($U$2=GRID!$B$1:$U$1)*(КАЛЕНДАРЬ!L17=GRID!$B$3:$U$3),0))*(1-GRID!$L$45))</f>
        <v>84000</v>
      </c>
      <c r="O91" s="8" cm="1">
        <f t="array" ref="O91">IF($I$2="Каникулы вместе",INDEX(GRID!$B$4:$U$15,MATCH(O$7,GRID!$A$4:$A$15,0),MATCH(1,($U$2=GRID!$B$1:$U$1)*(КАЛЕНДАРЬ!L17=GRID!$B$3:$U$3),0)),
INDEX(GRID!$B$4:$U$15,MATCH(O$7,GRID!$A$4:$A$15,0),MATCH(1,($U$2=GRID!$B$1:$U$1)*(КАЛЕНДАРЬ!L17=GRID!$B$3:$U$3),0))*(1-GRID!$L$45))</f>
        <v>114800</v>
      </c>
      <c r="P91" s="8" cm="1">
        <f t="array" ref="P91">IF($I$2="Каникулы вместе",INDEX(GRID!$B$4:$U$15,MATCH(P$7,GRID!$A$4:$A$15,0),MATCH(1,($U$2=GRID!$B$1:$U$1)*(КАЛЕНДАРЬ!L17=GRID!$B$3:$U$3),0)),
INDEX(GRID!$B$4:$U$15,MATCH(P$7,GRID!$A$4:$A$15,0),MATCH(1,($U$2=GRID!$B$1:$U$1)*(КАЛЕНДАРЬ!L17=GRID!$B$3:$U$3),0))*(1-GRID!$L$45))</f>
        <v>158000</v>
      </c>
      <c r="Q91" s="8" cm="1">
        <f t="array" ref="Q91">IF($I$2="Каникулы вместе",INDEX(GRID!$B$4:$U$15,MATCH(Q$7,GRID!$A$4:$A$15,0),MATCH(1,($U$2=GRID!$B$1:$U$1)*(КАЛЕНДАРЬ!L17=GRID!$B$3:$U$3),0)),
INDEX(GRID!$B$4:$U$15,MATCH(Q$7,GRID!$A$4:$A$15,0),MATCH(1,($U$2=GRID!$B$1:$U$1)*(КАЛЕНДАРЬ!L17=GRID!$B$3:$U$3),0))*(1-GRID!$L$45))</f>
        <v>185500</v>
      </c>
      <c r="R91" s="8" cm="1">
        <f t="array" ref="R91">IF($I$2="Каникулы вместе",INDEX(GRID!$B$18:$U$29,MATCH(R$7,GRID!$A$18:$A$29,0),MATCH(1,($U$2=GRID!$B$1:$U$1)*(КАЛЕНДАРЬ!L17=GRID!$B$3:$U$3),0)),
INDEX(GRID!$B$18:$U$29,MATCH(R$7,GRID!$A$18:$A$29,0),MATCH(1,($U$2=GRID!$B$1:$U$1)*(КАЛЕНДАРЬ!L17=GRID!$B$3:$U$3),0))*(1-GRID!$L$45))</f>
        <v>211300</v>
      </c>
      <c r="S91" s="8">
        <f t="array" ref="S91">IF($I$2="Каникулы вместе",INDEX(GRID!$B$4:$U$15,MATCH(S$7,GRID!$A$4:$A$15,0),MATCH(1,($U$2=GRID!$B$1:$U$1)*(КАЛЕНДАРЬ!L17=GRID!$B$3:$U$3),0)),
INDEX(GRID!$B$4:$U$15,MATCH(S$7,GRID!$A$4:$A$15,0),MATCH(1,($U$2=GRID!$B$1:$U$1)*(КАЛЕНДАРЬ!L17=GRID!$B$3:$U$3),0))*(1-GRID!$L$41))</f>
        <v>533500</v>
      </c>
      <c r="T91" s="8">
        <f t="array" ref="T91">IF($I$2="Каникулы вместе",INDEX(GRID!$B$4:$U$15,MATCH(T$7,GRID!$A$4:$A$15,0),MATCH(1,($U$2=GRID!$B$1:$U$1)*(КАЛЕНДАРЬ!L17=GRID!$B$3:$U$3),0)),
INDEX(GRID!$B$4:$U$15,MATCH(T$7,GRID!$A$4:$A$15,0),MATCH(1,($U$2=GRID!$B$1:$U$1)*(КАЛЕНДАРЬ!L17=GRID!$B$3:$U$3),0))*(1-GRID!$L$41))</f>
        <v>651900</v>
      </c>
    </row>
    <row r="92" spans="1:21" hidden="1">
      <c r="A92" s="148" t="s">
        <v>13</v>
      </c>
      <c r="B92" s="149">
        <v>15</v>
      </c>
      <c r="C92" s="8" cm="1">
        <f t="array" ref="C92">IF($I$2="Каникулы вместе",INDEX(GRID!$B$4:$U$15,MATCH(C$7,GRID!$A$4:$A$15,0),MATCH(1,($U$2=GRID!$B$1:$U$1)*(КАЛЕНДАРЬ!L18=GRID!$B$3:$U$3),0)),
INDEX(GRID!$B$4:$U$15,MATCH(C$7,GRID!$A$4:$A$15,0),MATCH(1,($U$2=GRID!$B$1:$U$1)*(КАЛЕНДАРЬ!L18=GRID!$B$3:$U$3),0))*(1-GRID!$L$45))</f>
        <v>33200</v>
      </c>
      <c r="D92" s="8" cm="1">
        <f t="array" ref="D92">IF($I$2="Каникулы вместе",INDEX(GRID!$B$18:$U$29,MATCH(C$7,GRID!$A$18:$A$29,0),MATCH(1,($U$2=GRID!$B$1:$U$1)*(КАЛЕНДАРЬ!L18=GRID!$B$3:$U$3),0)),
INDEX(GRID!$B$18:$U$29,MATCH(C$7,GRID!$A$18:$A$29,0),MATCH(1,($U$2=GRID!$B$1:$U$1)*(КАЛЕНДАРЬ!L18=GRID!$B$3:$U$3),0))*(1-GRID!$L$45))</f>
        <v>38200</v>
      </c>
      <c r="E92" s="8" cm="1">
        <f t="array" ref="E92">IF($I$2="Каникулы вместе",INDEX(GRID!$B$4:$U$15,MATCH(E$7,GRID!$A$4:$A$15,0),MATCH(1,($U$2=GRID!$B$1:$U$1)*(КАЛЕНДАРЬ!L18=GRID!$B$3:$U$3),0)),
INDEX(GRID!$B$4:$U$15,MATCH(E$7,GRID!$A$4:$A$15,0),MATCH(1,($U$2=GRID!$B$1:$U$1)*(КАЛЕНДАРЬ!L18=GRID!$B$3:$U$3),0))*(1-GRID!$L$45))</f>
        <v>39900</v>
      </c>
      <c r="F92" s="8" cm="1">
        <f t="array" ref="F92">IF($I$2="Каникулы вместе",INDEX(GRID!$B$18:$U$29,MATCH(E$7,GRID!$A$18:$A$29,0),MATCH(1,($U$2=GRID!$B$1:$U$1)*(КАЛЕНДАРЬ!L18=GRID!$B$3:$U$3),0)),
INDEX(GRID!$B$18:$U$29,MATCH(E$7,GRID!$A$18:$A$29,0),MATCH(1,($U$2=GRID!$B$1:$U$1)*(КАЛЕНДАРЬ!L18=GRID!$B$3:$U$3),0))*(1-GRID!$L$45))</f>
        <v>44900</v>
      </c>
      <c r="G92" s="8" cm="1">
        <f t="array" ref="G92">IF($I$2="Каникулы вместе",INDEX(GRID!$B$4:$U$15,MATCH(G$7,GRID!$A$4:$A$15,0),MATCH(1,($U$2=GRID!$B$1:$U$1)*(КАЛЕНДАРЬ!L18=GRID!$B$3:$U$3),0)),
INDEX(GRID!$B$4:$U$15,MATCH(G$7,GRID!$A$4:$A$15,0),MATCH(1,($U$2=GRID!$B$1:$U$1)*(КАЛЕНДАРЬ!L18=GRID!$B$3:$U$3),0))*(1-GRID!$L$45))</f>
        <v>46200</v>
      </c>
      <c r="H92" s="8" cm="1">
        <f t="array" ref="H92">IF($I$2="Каникулы вместе",INDEX(GRID!$B$18:$U$29,MATCH(G$7,GRID!$A$18:$A$29,0),MATCH(1,($U$2=GRID!$B$1:$U$1)*(КАЛЕНДАРЬ!L18=GRID!$B$3:$U$3),0)),
INDEX(GRID!$B$18:$U$29,MATCH(G$7,GRID!$A$18:$A$29,0),MATCH(1,($U$2=GRID!$B$1:$U$1)*(КАЛЕНДАРЬ!L18=GRID!$B$3:$U$3),0))*(1-GRID!$L$45))</f>
        <v>51200</v>
      </c>
      <c r="I92" s="8" cm="1">
        <f t="array" ref="I92">IF($I$2="Каникулы вместе",INDEX(GRID!$B$4:$U$15,MATCH(I$7,GRID!$A$4:$A$15,0),MATCH(1,($U$2=GRID!$B$1:$U$1)*(КАЛЕНДАРЬ!L18=GRID!$B$3:$U$3),0)),
INDEX(GRID!$B$4:$U$15,MATCH(I$7,GRID!$A$4:$A$15,0),MATCH(1,($U$2=GRID!$B$1:$U$1)*(КАЛЕНДАРЬ!L18=GRID!$B$3:$U$3),0))*(1-GRID!$L$45))</f>
        <v>51700</v>
      </c>
      <c r="J92" s="8" cm="1">
        <f t="array" ref="J92">IF($I$2="Каникулы вместе",INDEX(GRID!$B$18:$U$29,MATCH(I$7,GRID!$A$18:$A$29,0),MATCH(1,($U$2=GRID!$B$1:$U$1)*(КАЛЕНДАРЬ!L18=GRID!$B$3:$U$3),0)),
INDEX(GRID!$B$18:$U$29,MATCH(I$7,GRID!$A$18:$A$29,0),MATCH(1,($U$2=GRID!$B$1:$U$1)*(КАЛЕНДАРЬ!L18=GRID!$B$3:$U$3),0))*(1-GRID!$L$45))</f>
        <v>56700</v>
      </c>
      <c r="K92" s="8" cm="1">
        <f t="array" ref="K92">IF($I$2="Каникулы вместе",INDEX(GRID!$B$4:$U$15,MATCH(K$7,GRID!$A$4:$A$15,0),MATCH(1,($U$2=GRID!$B$1:$U$1)*(КАЛЕНДАРЬ!L18=GRID!$B$3:$U$3),0)),
INDEX(GRID!$B$4:$U$15,MATCH(K$7,GRID!$A$4:$A$15,0),MATCH(1,($U$2=GRID!$B$1:$U$1)*(КАЛЕНДАРЬ!L18=GRID!$B$3:$U$3),0))*(1-GRID!$L$45))</f>
        <v>57800</v>
      </c>
      <c r="L92" s="8" cm="1">
        <f t="array" ref="L92">IF($I$2="Каникулы вместе",INDEX(GRID!$B$18:$U$29,MATCH(K$7,GRID!$A$18:$A$29,0),MATCH(1,($U$2=GRID!$B$1:$U$1)*(КАЛЕНДАРЬ!L18=GRID!$B$3:$U$3),0)),
INDEX(GRID!$B$18:$U$29,MATCH(K$7,GRID!$A$18:$A$29,0),MATCH(1,($U$2=GRID!$B$1:$U$1)*(КАЛЕНДАРЬ!L18=GRID!$B$3:$U$3),0))*(1-GRID!$L$45))</f>
        <v>62800</v>
      </c>
      <c r="M92" s="8" cm="1">
        <f t="array" ref="M92">IF($I$2="Каникулы вместе",INDEX(GRID!$B$4:$U$15,MATCH(M$7,GRID!$A$4:$A$15,0),MATCH(1,($U$2=GRID!$B$1:$U$1)*(КАЛЕНДАРЬ!L18=GRID!$B$3:$U$3),0)),
INDEX(GRID!$B$4:$U$15,MATCH(M$7,GRID!$A$4:$A$15,0),MATCH(1,($U$2=GRID!$B$1:$U$1)*(КАЛЕНДАРЬ!L18=GRID!$B$3:$U$3),0))*(1-GRID!$L$45))</f>
        <v>79000</v>
      </c>
      <c r="N92" s="8" cm="1">
        <f t="array" ref="N92">IF($I$2="Каникулы вместе",INDEX(GRID!$B$18:$U$29,MATCH(M$7,GRID!$A$18:$A$29,0),MATCH(1,($U$2=GRID!$B$1:$U$1)*(КАЛЕНДАРЬ!L18=GRID!$B$3:$U$3),0)),
INDEX(GRID!$B$18:$U$29,MATCH(M$7,GRID!$A$18:$A$29,0),MATCH(1,($U$2=GRID!$B$1:$U$1)*(КАЛЕНДАРЬ!L18=GRID!$B$3:$U$3),0))*(1-GRID!$L$45))</f>
        <v>84000</v>
      </c>
      <c r="O92" s="8" cm="1">
        <f t="array" ref="O92">IF($I$2="Каникулы вместе",INDEX(GRID!$B$4:$U$15,MATCH(O$7,GRID!$A$4:$A$15,0),MATCH(1,($U$2=GRID!$B$1:$U$1)*(КАЛЕНДАРЬ!L18=GRID!$B$3:$U$3),0)),
INDEX(GRID!$B$4:$U$15,MATCH(O$7,GRID!$A$4:$A$15,0),MATCH(1,($U$2=GRID!$B$1:$U$1)*(КАЛЕНДАРЬ!L18=GRID!$B$3:$U$3),0))*(1-GRID!$L$45))</f>
        <v>114800</v>
      </c>
      <c r="P92" s="8" cm="1">
        <f t="array" ref="P92">IF($I$2="Каникулы вместе",INDEX(GRID!$B$4:$U$15,MATCH(P$7,GRID!$A$4:$A$15,0),MATCH(1,($U$2=GRID!$B$1:$U$1)*(КАЛЕНДАРЬ!L18=GRID!$B$3:$U$3),0)),
INDEX(GRID!$B$4:$U$15,MATCH(P$7,GRID!$A$4:$A$15,0),MATCH(1,($U$2=GRID!$B$1:$U$1)*(КАЛЕНДАРЬ!L18=GRID!$B$3:$U$3),0))*(1-GRID!$L$45))</f>
        <v>158000</v>
      </c>
      <c r="Q92" s="8" cm="1">
        <f t="array" ref="Q92">IF($I$2="Каникулы вместе",INDEX(GRID!$B$4:$U$15,MATCH(Q$7,GRID!$A$4:$A$15,0),MATCH(1,($U$2=GRID!$B$1:$U$1)*(КАЛЕНДАРЬ!L18=GRID!$B$3:$U$3),0)),
INDEX(GRID!$B$4:$U$15,MATCH(Q$7,GRID!$A$4:$A$15,0),MATCH(1,($U$2=GRID!$B$1:$U$1)*(КАЛЕНДАРЬ!L18=GRID!$B$3:$U$3),0))*(1-GRID!$L$45))</f>
        <v>185500</v>
      </c>
      <c r="R92" s="8" cm="1">
        <f t="array" ref="R92">IF($I$2="Каникулы вместе",INDEX(GRID!$B$18:$U$29,MATCH(R$7,GRID!$A$18:$A$29,0),MATCH(1,($U$2=GRID!$B$1:$U$1)*(КАЛЕНДАРЬ!L18=GRID!$B$3:$U$3),0)),
INDEX(GRID!$B$18:$U$29,MATCH(R$7,GRID!$A$18:$A$29,0),MATCH(1,($U$2=GRID!$B$1:$U$1)*(КАЛЕНДАРЬ!L18=GRID!$B$3:$U$3),0))*(1-GRID!$L$45))</f>
        <v>211300</v>
      </c>
      <c r="S92" s="8">
        <f t="array" ref="S92">IF($I$2="Каникулы вместе",INDEX(GRID!$B$4:$U$15,MATCH(S$7,GRID!$A$4:$A$15,0),MATCH(1,($U$2=GRID!$B$1:$U$1)*(КАЛЕНДАРЬ!L18=GRID!$B$3:$U$3),0)),
INDEX(GRID!$B$4:$U$15,MATCH(S$7,GRID!$A$4:$A$15,0),MATCH(1,($U$2=GRID!$B$1:$U$1)*(КАЛЕНДАРЬ!L18=GRID!$B$3:$U$3),0))*(1-GRID!$L$41))</f>
        <v>533500</v>
      </c>
      <c r="T92" s="8">
        <f t="array" ref="T92">IF($I$2="Каникулы вместе",INDEX(GRID!$B$4:$U$15,MATCH(T$7,GRID!$A$4:$A$15,0),MATCH(1,($U$2=GRID!$B$1:$U$1)*(КАЛЕНДАРЬ!L18=GRID!$B$3:$U$3),0)),
INDEX(GRID!$B$4:$U$15,MATCH(T$7,GRID!$A$4:$A$15,0),MATCH(1,($U$2=GRID!$B$1:$U$1)*(КАЛЕНДАРЬ!L18=GRID!$B$3:$U$3),0))*(1-GRID!$L$41))</f>
        <v>651900</v>
      </c>
    </row>
    <row r="93" spans="1:21" hidden="1">
      <c r="A93" s="148" t="s">
        <v>14</v>
      </c>
      <c r="B93" s="149">
        <v>16</v>
      </c>
      <c r="C93" s="8" cm="1">
        <f t="array" ref="C93">IF($I$2="Каникулы вместе",INDEX(GRID!$B$4:$U$15,MATCH(C$7,GRID!$A$4:$A$15,0),MATCH(1,($U$2=GRID!$B$1:$U$1)*(КАЛЕНДАРЬ!L19=GRID!$B$3:$U$3),0)),
INDEX(GRID!$B$4:$U$15,MATCH(C$7,GRID!$A$4:$A$15,0),MATCH(1,($U$2=GRID!$B$1:$U$1)*(КАЛЕНДАРЬ!L19=GRID!$B$3:$U$3),0))*(1-GRID!$L$45))</f>
        <v>33200</v>
      </c>
      <c r="D93" s="8" cm="1">
        <f t="array" ref="D93">IF($I$2="Каникулы вместе",INDEX(GRID!$B$18:$U$29,MATCH(C$7,GRID!$A$18:$A$29,0),MATCH(1,($U$2=GRID!$B$1:$U$1)*(КАЛЕНДАРЬ!L19=GRID!$B$3:$U$3),0)),
INDEX(GRID!$B$18:$U$29,MATCH(C$7,GRID!$A$18:$A$29,0),MATCH(1,($U$2=GRID!$B$1:$U$1)*(КАЛЕНДАРЬ!L19=GRID!$B$3:$U$3),0))*(1-GRID!$L$45))</f>
        <v>38200</v>
      </c>
      <c r="E93" s="8" cm="1">
        <f t="array" ref="E93">IF($I$2="Каникулы вместе",INDEX(GRID!$B$4:$U$15,MATCH(E$7,GRID!$A$4:$A$15,0),MATCH(1,($U$2=GRID!$B$1:$U$1)*(КАЛЕНДАРЬ!L19=GRID!$B$3:$U$3),0)),
INDEX(GRID!$B$4:$U$15,MATCH(E$7,GRID!$A$4:$A$15,0),MATCH(1,($U$2=GRID!$B$1:$U$1)*(КАЛЕНДАРЬ!L19=GRID!$B$3:$U$3),0))*(1-GRID!$L$45))</f>
        <v>39900</v>
      </c>
      <c r="F93" s="8" cm="1">
        <f t="array" ref="F93">IF($I$2="Каникулы вместе",INDEX(GRID!$B$18:$U$29,MATCH(E$7,GRID!$A$18:$A$29,0),MATCH(1,($U$2=GRID!$B$1:$U$1)*(КАЛЕНДАРЬ!L19=GRID!$B$3:$U$3),0)),
INDEX(GRID!$B$18:$U$29,MATCH(E$7,GRID!$A$18:$A$29,0),MATCH(1,($U$2=GRID!$B$1:$U$1)*(КАЛЕНДАРЬ!L19=GRID!$B$3:$U$3),0))*(1-GRID!$L$45))</f>
        <v>44900</v>
      </c>
      <c r="G93" s="8" cm="1">
        <f t="array" ref="G93">IF($I$2="Каникулы вместе",INDEX(GRID!$B$4:$U$15,MATCH(G$7,GRID!$A$4:$A$15,0),MATCH(1,($U$2=GRID!$B$1:$U$1)*(КАЛЕНДАРЬ!L19=GRID!$B$3:$U$3),0)),
INDEX(GRID!$B$4:$U$15,MATCH(G$7,GRID!$A$4:$A$15,0),MATCH(1,($U$2=GRID!$B$1:$U$1)*(КАЛЕНДАРЬ!L19=GRID!$B$3:$U$3),0))*(1-GRID!$L$45))</f>
        <v>46200</v>
      </c>
      <c r="H93" s="8" cm="1">
        <f t="array" ref="H93">IF($I$2="Каникулы вместе",INDEX(GRID!$B$18:$U$29,MATCH(G$7,GRID!$A$18:$A$29,0),MATCH(1,($U$2=GRID!$B$1:$U$1)*(КАЛЕНДАРЬ!L19=GRID!$B$3:$U$3),0)),
INDEX(GRID!$B$18:$U$29,MATCH(G$7,GRID!$A$18:$A$29,0),MATCH(1,($U$2=GRID!$B$1:$U$1)*(КАЛЕНДАРЬ!L19=GRID!$B$3:$U$3),0))*(1-GRID!$L$45))</f>
        <v>51200</v>
      </c>
      <c r="I93" s="8" cm="1">
        <f t="array" ref="I93">IF($I$2="Каникулы вместе",INDEX(GRID!$B$4:$U$15,MATCH(I$7,GRID!$A$4:$A$15,0),MATCH(1,($U$2=GRID!$B$1:$U$1)*(КАЛЕНДАРЬ!L19=GRID!$B$3:$U$3),0)),
INDEX(GRID!$B$4:$U$15,MATCH(I$7,GRID!$A$4:$A$15,0),MATCH(1,($U$2=GRID!$B$1:$U$1)*(КАЛЕНДАРЬ!L19=GRID!$B$3:$U$3),0))*(1-GRID!$L$45))</f>
        <v>51700</v>
      </c>
      <c r="J93" s="8" cm="1">
        <f t="array" ref="J93">IF($I$2="Каникулы вместе",INDEX(GRID!$B$18:$U$29,MATCH(I$7,GRID!$A$18:$A$29,0),MATCH(1,($U$2=GRID!$B$1:$U$1)*(КАЛЕНДАРЬ!L19=GRID!$B$3:$U$3),0)),
INDEX(GRID!$B$18:$U$29,MATCH(I$7,GRID!$A$18:$A$29,0),MATCH(1,($U$2=GRID!$B$1:$U$1)*(КАЛЕНДАРЬ!L19=GRID!$B$3:$U$3),0))*(1-GRID!$L$45))</f>
        <v>56700</v>
      </c>
      <c r="K93" s="8" cm="1">
        <f t="array" ref="K93">IF($I$2="Каникулы вместе",INDEX(GRID!$B$4:$U$15,MATCH(K$7,GRID!$A$4:$A$15,0),MATCH(1,($U$2=GRID!$B$1:$U$1)*(КАЛЕНДАРЬ!L19=GRID!$B$3:$U$3),0)),
INDEX(GRID!$B$4:$U$15,MATCH(K$7,GRID!$A$4:$A$15,0),MATCH(1,($U$2=GRID!$B$1:$U$1)*(КАЛЕНДАРЬ!L19=GRID!$B$3:$U$3),0))*(1-GRID!$L$45))</f>
        <v>57800</v>
      </c>
      <c r="L93" s="8" cm="1">
        <f t="array" ref="L93">IF($I$2="Каникулы вместе",INDEX(GRID!$B$18:$U$29,MATCH(K$7,GRID!$A$18:$A$29,0),MATCH(1,($U$2=GRID!$B$1:$U$1)*(КАЛЕНДАРЬ!L19=GRID!$B$3:$U$3),0)),
INDEX(GRID!$B$18:$U$29,MATCH(K$7,GRID!$A$18:$A$29,0),MATCH(1,($U$2=GRID!$B$1:$U$1)*(КАЛЕНДАРЬ!L19=GRID!$B$3:$U$3),0))*(1-GRID!$L$45))</f>
        <v>62800</v>
      </c>
      <c r="M93" s="8" cm="1">
        <f t="array" ref="M93">IF($I$2="Каникулы вместе",INDEX(GRID!$B$4:$U$15,MATCH(M$7,GRID!$A$4:$A$15,0),MATCH(1,($U$2=GRID!$B$1:$U$1)*(КАЛЕНДАРЬ!L19=GRID!$B$3:$U$3),0)),
INDEX(GRID!$B$4:$U$15,MATCH(M$7,GRID!$A$4:$A$15,0),MATCH(1,($U$2=GRID!$B$1:$U$1)*(КАЛЕНДАРЬ!L19=GRID!$B$3:$U$3),0))*(1-GRID!$L$45))</f>
        <v>79000</v>
      </c>
      <c r="N93" s="8" cm="1">
        <f t="array" ref="N93">IF($I$2="Каникулы вместе",INDEX(GRID!$B$18:$U$29,MATCH(M$7,GRID!$A$18:$A$29,0),MATCH(1,($U$2=GRID!$B$1:$U$1)*(КАЛЕНДАРЬ!L19=GRID!$B$3:$U$3),0)),
INDEX(GRID!$B$18:$U$29,MATCH(M$7,GRID!$A$18:$A$29,0),MATCH(1,($U$2=GRID!$B$1:$U$1)*(КАЛЕНДАРЬ!L19=GRID!$B$3:$U$3),0))*(1-GRID!$L$45))</f>
        <v>84000</v>
      </c>
      <c r="O93" s="8" cm="1">
        <f t="array" ref="O93">IF($I$2="Каникулы вместе",INDEX(GRID!$B$4:$U$15,MATCH(O$7,GRID!$A$4:$A$15,0),MATCH(1,($U$2=GRID!$B$1:$U$1)*(КАЛЕНДАРЬ!L19=GRID!$B$3:$U$3),0)),
INDEX(GRID!$B$4:$U$15,MATCH(O$7,GRID!$A$4:$A$15,0),MATCH(1,($U$2=GRID!$B$1:$U$1)*(КАЛЕНДАРЬ!L19=GRID!$B$3:$U$3),0))*(1-GRID!$L$45))</f>
        <v>114800</v>
      </c>
      <c r="P93" s="8" cm="1">
        <f t="array" ref="P93">IF($I$2="Каникулы вместе",INDEX(GRID!$B$4:$U$15,MATCH(P$7,GRID!$A$4:$A$15,0),MATCH(1,($U$2=GRID!$B$1:$U$1)*(КАЛЕНДАРЬ!L19=GRID!$B$3:$U$3),0)),
INDEX(GRID!$B$4:$U$15,MATCH(P$7,GRID!$A$4:$A$15,0),MATCH(1,($U$2=GRID!$B$1:$U$1)*(КАЛЕНДАРЬ!L19=GRID!$B$3:$U$3),0))*(1-GRID!$L$45))</f>
        <v>158000</v>
      </c>
      <c r="Q93" s="8" cm="1">
        <f t="array" ref="Q93">IF($I$2="Каникулы вместе",INDEX(GRID!$B$4:$U$15,MATCH(Q$7,GRID!$A$4:$A$15,0),MATCH(1,($U$2=GRID!$B$1:$U$1)*(КАЛЕНДАРЬ!L19=GRID!$B$3:$U$3),0)),
INDEX(GRID!$B$4:$U$15,MATCH(Q$7,GRID!$A$4:$A$15,0),MATCH(1,($U$2=GRID!$B$1:$U$1)*(КАЛЕНДАРЬ!L19=GRID!$B$3:$U$3),0))*(1-GRID!$L$45))</f>
        <v>185500</v>
      </c>
      <c r="R93" s="8" cm="1">
        <f t="array" ref="R93">IF($I$2="Каникулы вместе",INDEX(GRID!$B$18:$U$29,MATCH(R$7,GRID!$A$18:$A$29,0),MATCH(1,($U$2=GRID!$B$1:$U$1)*(КАЛЕНДАРЬ!L19=GRID!$B$3:$U$3),0)),
INDEX(GRID!$B$18:$U$29,MATCH(R$7,GRID!$A$18:$A$29,0),MATCH(1,($U$2=GRID!$B$1:$U$1)*(КАЛЕНДАРЬ!L19=GRID!$B$3:$U$3),0))*(1-GRID!$L$45))</f>
        <v>211300</v>
      </c>
      <c r="S93" s="8">
        <f t="array" ref="S93">IF($I$2="Каникулы вместе",INDEX(GRID!$B$4:$U$15,MATCH(S$7,GRID!$A$4:$A$15,0),MATCH(1,($U$2=GRID!$B$1:$U$1)*(КАЛЕНДАРЬ!L19=GRID!$B$3:$U$3),0)),
INDEX(GRID!$B$4:$U$15,MATCH(S$7,GRID!$A$4:$A$15,0),MATCH(1,($U$2=GRID!$B$1:$U$1)*(КАЛЕНДАРЬ!L19=GRID!$B$3:$U$3),0))*(1-GRID!$L$41))</f>
        <v>533500</v>
      </c>
      <c r="T93" s="8">
        <f t="array" ref="T93">IF($I$2="Каникулы вместе",INDEX(GRID!$B$4:$U$15,MATCH(T$7,GRID!$A$4:$A$15,0),MATCH(1,($U$2=GRID!$B$1:$U$1)*(КАЛЕНДАРЬ!L19=GRID!$B$3:$U$3),0)),
INDEX(GRID!$B$4:$U$15,MATCH(T$7,GRID!$A$4:$A$15,0),MATCH(1,($U$2=GRID!$B$1:$U$1)*(КАЛЕНДАРЬ!L19=GRID!$B$3:$U$3),0))*(1-GRID!$L$41))</f>
        <v>651900</v>
      </c>
    </row>
    <row r="94" spans="1:21" hidden="1">
      <c r="A94" s="148" t="s">
        <v>15</v>
      </c>
      <c r="B94" s="149">
        <v>17</v>
      </c>
      <c r="C94" s="8" cm="1">
        <f t="array" ref="C94">IF($I$2="Каникулы вместе",INDEX(GRID!$B$4:$U$15,MATCH(C$7,GRID!$A$4:$A$15,0),MATCH(1,($U$2=GRID!$B$1:$U$1)*(КАЛЕНДАРЬ!L20=GRID!$B$3:$U$3),0)),
INDEX(GRID!$B$4:$U$15,MATCH(C$7,GRID!$A$4:$A$15,0),MATCH(1,($U$2=GRID!$B$1:$U$1)*(КАЛЕНДАРЬ!L20=GRID!$B$3:$U$3),0))*(1-GRID!$L$45))</f>
        <v>33200</v>
      </c>
      <c r="D94" s="8" cm="1">
        <f t="array" ref="D94">IF($I$2="Каникулы вместе",INDEX(GRID!$B$18:$U$29,MATCH(C$7,GRID!$A$18:$A$29,0),MATCH(1,($U$2=GRID!$B$1:$U$1)*(КАЛЕНДАРЬ!L20=GRID!$B$3:$U$3),0)),
INDEX(GRID!$B$18:$U$29,MATCH(C$7,GRID!$A$18:$A$29,0),MATCH(1,($U$2=GRID!$B$1:$U$1)*(КАЛЕНДАРЬ!L20=GRID!$B$3:$U$3),0))*(1-GRID!$L$45))</f>
        <v>38200</v>
      </c>
      <c r="E94" s="8" cm="1">
        <f t="array" ref="E94">IF($I$2="Каникулы вместе",INDEX(GRID!$B$4:$U$15,MATCH(E$7,GRID!$A$4:$A$15,0),MATCH(1,($U$2=GRID!$B$1:$U$1)*(КАЛЕНДАРЬ!L20=GRID!$B$3:$U$3),0)),
INDEX(GRID!$B$4:$U$15,MATCH(E$7,GRID!$A$4:$A$15,0),MATCH(1,($U$2=GRID!$B$1:$U$1)*(КАЛЕНДАРЬ!L20=GRID!$B$3:$U$3),0))*(1-GRID!$L$45))</f>
        <v>39900</v>
      </c>
      <c r="F94" s="8" cm="1">
        <f t="array" ref="F94">IF($I$2="Каникулы вместе",INDEX(GRID!$B$18:$U$29,MATCH(E$7,GRID!$A$18:$A$29,0),MATCH(1,($U$2=GRID!$B$1:$U$1)*(КАЛЕНДАРЬ!L20=GRID!$B$3:$U$3),0)),
INDEX(GRID!$B$18:$U$29,MATCH(E$7,GRID!$A$18:$A$29,0),MATCH(1,($U$2=GRID!$B$1:$U$1)*(КАЛЕНДАРЬ!L20=GRID!$B$3:$U$3),0))*(1-GRID!$L$45))</f>
        <v>44900</v>
      </c>
      <c r="G94" s="8" cm="1">
        <f t="array" ref="G94">IF($I$2="Каникулы вместе",INDEX(GRID!$B$4:$U$15,MATCH(G$7,GRID!$A$4:$A$15,0),MATCH(1,($U$2=GRID!$B$1:$U$1)*(КАЛЕНДАРЬ!L20=GRID!$B$3:$U$3),0)),
INDEX(GRID!$B$4:$U$15,MATCH(G$7,GRID!$A$4:$A$15,0),MATCH(1,($U$2=GRID!$B$1:$U$1)*(КАЛЕНДАРЬ!L20=GRID!$B$3:$U$3),0))*(1-GRID!$L$45))</f>
        <v>46200</v>
      </c>
      <c r="H94" s="8" cm="1">
        <f t="array" ref="H94">IF($I$2="Каникулы вместе",INDEX(GRID!$B$18:$U$29,MATCH(G$7,GRID!$A$18:$A$29,0),MATCH(1,($U$2=GRID!$B$1:$U$1)*(КАЛЕНДАРЬ!L20=GRID!$B$3:$U$3),0)),
INDEX(GRID!$B$18:$U$29,MATCH(G$7,GRID!$A$18:$A$29,0),MATCH(1,($U$2=GRID!$B$1:$U$1)*(КАЛЕНДАРЬ!L20=GRID!$B$3:$U$3),0))*(1-GRID!$L$45))</f>
        <v>51200</v>
      </c>
      <c r="I94" s="8" cm="1">
        <f t="array" ref="I94">IF($I$2="Каникулы вместе",INDEX(GRID!$B$4:$U$15,MATCH(I$7,GRID!$A$4:$A$15,0),MATCH(1,($U$2=GRID!$B$1:$U$1)*(КАЛЕНДАРЬ!L20=GRID!$B$3:$U$3),0)),
INDEX(GRID!$B$4:$U$15,MATCH(I$7,GRID!$A$4:$A$15,0),MATCH(1,($U$2=GRID!$B$1:$U$1)*(КАЛЕНДАРЬ!L20=GRID!$B$3:$U$3),0))*(1-GRID!$L$45))</f>
        <v>51700</v>
      </c>
      <c r="J94" s="8" cm="1">
        <f t="array" ref="J94">IF($I$2="Каникулы вместе",INDEX(GRID!$B$18:$U$29,MATCH(I$7,GRID!$A$18:$A$29,0),MATCH(1,($U$2=GRID!$B$1:$U$1)*(КАЛЕНДАРЬ!L20=GRID!$B$3:$U$3),0)),
INDEX(GRID!$B$18:$U$29,MATCH(I$7,GRID!$A$18:$A$29,0),MATCH(1,($U$2=GRID!$B$1:$U$1)*(КАЛЕНДАРЬ!L20=GRID!$B$3:$U$3),0))*(1-GRID!$L$45))</f>
        <v>56700</v>
      </c>
      <c r="K94" s="8" cm="1">
        <f t="array" ref="K94">IF($I$2="Каникулы вместе",INDEX(GRID!$B$4:$U$15,MATCH(K$7,GRID!$A$4:$A$15,0),MATCH(1,($U$2=GRID!$B$1:$U$1)*(КАЛЕНДАРЬ!L20=GRID!$B$3:$U$3),0)),
INDEX(GRID!$B$4:$U$15,MATCH(K$7,GRID!$A$4:$A$15,0),MATCH(1,($U$2=GRID!$B$1:$U$1)*(КАЛЕНДАРЬ!L20=GRID!$B$3:$U$3),0))*(1-GRID!$L$45))</f>
        <v>57800</v>
      </c>
      <c r="L94" s="8" cm="1">
        <f t="array" ref="L94">IF($I$2="Каникулы вместе",INDEX(GRID!$B$18:$U$29,MATCH(K$7,GRID!$A$18:$A$29,0),MATCH(1,($U$2=GRID!$B$1:$U$1)*(КАЛЕНДАРЬ!L20=GRID!$B$3:$U$3),0)),
INDEX(GRID!$B$18:$U$29,MATCH(K$7,GRID!$A$18:$A$29,0),MATCH(1,($U$2=GRID!$B$1:$U$1)*(КАЛЕНДАРЬ!L20=GRID!$B$3:$U$3),0))*(1-GRID!$L$45))</f>
        <v>62800</v>
      </c>
      <c r="M94" s="8" cm="1">
        <f t="array" ref="M94">IF($I$2="Каникулы вместе",INDEX(GRID!$B$4:$U$15,MATCH(M$7,GRID!$A$4:$A$15,0),MATCH(1,($U$2=GRID!$B$1:$U$1)*(КАЛЕНДАРЬ!L20=GRID!$B$3:$U$3),0)),
INDEX(GRID!$B$4:$U$15,MATCH(M$7,GRID!$A$4:$A$15,0),MATCH(1,($U$2=GRID!$B$1:$U$1)*(КАЛЕНДАРЬ!L20=GRID!$B$3:$U$3),0))*(1-GRID!$L$45))</f>
        <v>79000</v>
      </c>
      <c r="N94" s="8" cm="1">
        <f t="array" ref="N94">IF($I$2="Каникулы вместе",INDEX(GRID!$B$18:$U$29,MATCH(M$7,GRID!$A$18:$A$29,0),MATCH(1,($U$2=GRID!$B$1:$U$1)*(КАЛЕНДАРЬ!L20=GRID!$B$3:$U$3),0)),
INDEX(GRID!$B$18:$U$29,MATCH(M$7,GRID!$A$18:$A$29,0),MATCH(1,($U$2=GRID!$B$1:$U$1)*(КАЛЕНДАРЬ!L20=GRID!$B$3:$U$3),0))*(1-GRID!$L$45))</f>
        <v>84000</v>
      </c>
      <c r="O94" s="8" cm="1">
        <f t="array" ref="O94">IF($I$2="Каникулы вместе",INDEX(GRID!$B$4:$U$15,MATCH(O$7,GRID!$A$4:$A$15,0),MATCH(1,($U$2=GRID!$B$1:$U$1)*(КАЛЕНДАРЬ!L20=GRID!$B$3:$U$3),0)),
INDEX(GRID!$B$4:$U$15,MATCH(O$7,GRID!$A$4:$A$15,0),MATCH(1,($U$2=GRID!$B$1:$U$1)*(КАЛЕНДАРЬ!L20=GRID!$B$3:$U$3),0))*(1-GRID!$L$45))</f>
        <v>114800</v>
      </c>
      <c r="P94" s="8" cm="1">
        <f t="array" ref="P94">IF($I$2="Каникулы вместе",INDEX(GRID!$B$4:$U$15,MATCH(P$7,GRID!$A$4:$A$15,0),MATCH(1,($U$2=GRID!$B$1:$U$1)*(КАЛЕНДАРЬ!L20=GRID!$B$3:$U$3),0)),
INDEX(GRID!$B$4:$U$15,MATCH(P$7,GRID!$A$4:$A$15,0),MATCH(1,($U$2=GRID!$B$1:$U$1)*(КАЛЕНДАРЬ!L20=GRID!$B$3:$U$3),0))*(1-GRID!$L$45))</f>
        <v>158000</v>
      </c>
      <c r="Q94" s="8" cm="1">
        <f t="array" ref="Q94">IF($I$2="Каникулы вместе",INDEX(GRID!$B$4:$U$15,MATCH(Q$7,GRID!$A$4:$A$15,0),MATCH(1,($U$2=GRID!$B$1:$U$1)*(КАЛЕНДАРЬ!L20=GRID!$B$3:$U$3),0)),
INDEX(GRID!$B$4:$U$15,MATCH(Q$7,GRID!$A$4:$A$15,0),MATCH(1,($U$2=GRID!$B$1:$U$1)*(КАЛЕНДАРЬ!L20=GRID!$B$3:$U$3),0))*(1-GRID!$L$45))</f>
        <v>185500</v>
      </c>
      <c r="R94" s="8" cm="1">
        <f t="array" ref="R94">IF($I$2="Каникулы вместе",INDEX(GRID!$B$18:$U$29,MATCH(R$7,GRID!$A$18:$A$29,0),MATCH(1,($U$2=GRID!$B$1:$U$1)*(КАЛЕНДАРЬ!L20=GRID!$B$3:$U$3),0)),
INDEX(GRID!$B$18:$U$29,MATCH(R$7,GRID!$A$18:$A$29,0),MATCH(1,($U$2=GRID!$B$1:$U$1)*(КАЛЕНДАРЬ!L20=GRID!$B$3:$U$3),0))*(1-GRID!$L$45))</f>
        <v>211300</v>
      </c>
      <c r="S94" s="8">
        <f t="array" ref="S94">IF($I$2="Каникулы вместе",INDEX(GRID!$B$4:$U$15,MATCH(S$7,GRID!$A$4:$A$15,0),MATCH(1,($U$2=GRID!$B$1:$U$1)*(КАЛЕНДАРЬ!L20=GRID!$B$3:$U$3),0)),
INDEX(GRID!$B$4:$U$15,MATCH(S$7,GRID!$A$4:$A$15,0),MATCH(1,($U$2=GRID!$B$1:$U$1)*(КАЛЕНДАРЬ!L20=GRID!$B$3:$U$3),0))*(1-GRID!$L$41))</f>
        <v>533500</v>
      </c>
      <c r="T94" s="8">
        <f t="array" ref="T94">IF($I$2="Каникулы вместе",INDEX(GRID!$B$4:$U$15,MATCH(T$7,GRID!$A$4:$A$15,0),MATCH(1,($U$2=GRID!$B$1:$U$1)*(КАЛЕНДАРЬ!L20=GRID!$B$3:$U$3),0)),
INDEX(GRID!$B$4:$U$15,MATCH(T$7,GRID!$A$4:$A$15,0),MATCH(1,($U$2=GRID!$B$1:$U$1)*(КАЛЕНДАРЬ!L20=GRID!$B$3:$U$3),0))*(1-GRID!$L$41))</f>
        <v>651900</v>
      </c>
    </row>
    <row r="95" spans="1:21" hidden="1">
      <c r="A95" s="148" t="s">
        <v>16</v>
      </c>
      <c r="B95" s="149">
        <v>18</v>
      </c>
      <c r="C95" s="8" cm="1">
        <f t="array" ref="C95">IF($I$2="Каникулы вместе",INDEX(GRID!$B$4:$U$15,MATCH(C$7,GRID!$A$4:$A$15,0),MATCH(1,($U$2=GRID!$B$1:$U$1)*(КАЛЕНДАРЬ!L21=GRID!$B$3:$U$3),0)),
INDEX(GRID!$B$4:$U$15,MATCH(C$7,GRID!$A$4:$A$15,0),MATCH(1,($U$2=GRID!$B$1:$U$1)*(КАЛЕНДАРЬ!L21=GRID!$B$3:$U$3),0))*(1-GRID!$L$45))</f>
        <v>33200</v>
      </c>
      <c r="D95" s="8" cm="1">
        <f t="array" ref="D95">IF($I$2="Каникулы вместе",INDEX(GRID!$B$18:$U$29,MATCH(C$7,GRID!$A$18:$A$29,0),MATCH(1,($U$2=GRID!$B$1:$U$1)*(КАЛЕНДАРЬ!L21=GRID!$B$3:$U$3),0)),
INDEX(GRID!$B$18:$U$29,MATCH(C$7,GRID!$A$18:$A$29,0),MATCH(1,($U$2=GRID!$B$1:$U$1)*(КАЛЕНДАРЬ!L21=GRID!$B$3:$U$3),0))*(1-GRID!$L$45))</f>
        <v>38200</v>
      </c>
      <c r="E95" s="8" cm="1">
        <f t="array" ref="E95">IF($I$2="Каникулы вместе",INDEX(GRID!$B$4:$U$15,MATCH(E$7,GRID!$A$4:$A$15,0),MATCH(1,($U$2=GRID!$B$1:$U$1)*(КАЛЕНДАРЬ!L21=GRID!$B$3:$U$3),0)),
INDEX(GRID!$B$4:$U$15,MATCH(E$7,GRID!$A$4:$A$15,0),MATCH(1,($U$2=GRID!$B$1:$U$1)*(КАЛЕНДАРЬ!L21=GRID!$B$3:$U$3),0))*(1-GRID!$L$45))</f>
        <v>39900</v>
      </c>
      <c r="F95" s="8" cm="1">
        <f t="array" ref="F95">IF($I$2="Каникулы вместе",INDEX(GRID!$B$18:$U$29,MATCH(E$7,GRID!$A$18:$A$29,0),MATCH(1,($U$2=GRID!$B$1:$U$1)*(КАЛЕНДАРЬ!L21=GRID!$B$3:$U$3),0)),
INDEX(GRID!$B$18:$U$29,MATCH(E$7,GRID!$A$18:$A$29,0),MATCH(1,($U$2=GRID!$B$1:$U$1)*(КАЛЕНДАРЬ!L21=GRID!$B$3:$U$3),0))*(1-GRID!$L$45))</f>
        <v>44900</v>
      </c>
      <c r="G95" s="8" cm="1">
        <f t="array" ref="G95">IF($I$2="Каникулы вместе",INDEX(GRID!$B$4:$U$15,MATCH(G$7,GRID!$A$4:$A$15,0),MATCH(1,($U$2=GRID!$B$1:$U$1)*(КАЛЕНДАРЬ!L21=GRID!$B$3:$U$3),0)),
INDEX(GRID!$B$4:$U$15,MATCH(G$7,GRID!$A$4:$A$15,0),MATCH(1,($U$2=GRID!$B$1:$U$1)*(КАЛЕНДАРЬ!L21=GRID!$B$3:$U$3),0))*(1-GRID!$L$45))</f>
        <v>46200</v>
      </c>
      <c r="H95" s="8" cm="1">
        <f t="array" ref="H95">IF($I$2="Каникулы вместе",INDEX(GRID!$B$18:$U$29,MATCH(G$7,GRID!$A$18:$A$29,0),MATCH(1,($U$2=GRID!$B$1:$U$1)*(КАЛЕНДАРЬ!L21=GRID!$B$3:$U$3),0)),
INDEX(GRID!$B$18:$U$29,MATCH(G$7,GRID!$A$18:$A$29,0),MATCH(1,($U$2=GRID!$B$1:$U$1)*(КАЛЕНДАРЬ!L21=GRID!$B$3:$U$3),0))*(1-GRID!$L$45))</f>
        <v>51200</v>
      </c>
      <c r="I95" s="8" cm="1">
        <f t="array" ref="I95">IF($I$2="Каникулы вместе",INDEX(GRID!$B$4:$U$15,MATCH(I$7,GRID!$A$4:$A$15,0),MATCH(1,($U$2=GRID!$B$1:$U$1)*(КАЛЕНДАРЬ!L21=GRID!$B$3:$U$3),0)),
INDEX(GRID!$B$4:$U$15,MATCH(I$7,GRID!$A$4:$A$15,0),MATCH(1,($U$2=GRID!$B$1:$U$1)*(КАЛЕНДАРЬ!L21=GRID!$B$3:$U$3),0))*(1-GRID!$L$45))</f>
        <v>51700</v>
      </c>
      <c r="J95" s="8" cm="1">
        <f t="array" ref="J95">IF($I$2="Каникулы вместе",INDEX(GRID!$B$18:$U$29,MATCH(I$7,GRID!$A$18:$A$29,0),MATCH(1,($U$2=GRID!$B$1:$U$1)*(КАЛЕНДАРЬ!L21=GRID!$B$3:$U$3),0)),
INDEX(GRID!$B$18:$U$29,MATCH(I$7,GRID!$A$18:$A$29,0),MATCH(1,($U$2=GRID!$B$1:$U$1)*(КАЛЕНДАРЬ!L21=GRID!$B$3:$U$3),0))*(1-GRID!$L$45))</f>
        <v>56700</v>
      </c>
      <c r="K95" s="8" cm="1">
        <f t="array" ref="K95">IF($I$2="Каникулы вместе",INDEX(GRID!$B$4:$U$15,MATCH(K$7,GRID!$A$4:$A$15,0),MATCH(1,($U$2=GRID!$B$1:$U$1)*(КАЛЕНДАРЬ!L21=GRID!$B$3:$U$3),0)),
INDEX(GRID!$B$4:$U$15,MATCH(K$7,GRID!$A$4:$A$15,0),MATCH(1,($U$2=GRID!$B$1:$U$1)*(КАЛЕНДАРЬ!L21=GRID!$B$3:$U$3),0))*(1-GRID!$L$45))</f>
        <v>57800</v>
      </c>
      <c r="L95" s="8" cm="1">
        <f t="array" ref="L95">IF($I$2="Каникулы вместе",INDEX(GRID!$B$18:$U$29,MATCH(K$7,GRID!$A$18:$A$29,0),MATCH(1,($U$2=GRID!$B$1:$U$1)*(КАЛЕНДАРЬ!L21=GRID!$B$3:$U$3),0)),
INDEX(GRID!$B$18:$U$29,MATCH(K$7,GRID!$A$18:$A$29,0),MATCH(1,($U$2=GRID!$B$1:$U$1)*(КАЛЕНДАРЬ!L21=GRID!$B$3:$U$3),0))*(1-GRID!$L$45))</f>
        <v>62800</v>
      </c>
      <c r="M95" s="8" cm="1">
        <f t="array" ref="M95">IF($I$2="Каникулы вместе",INDEX(GRID!$B$4:$U$15,MATCH(M$7,GRID!$A$4:$A$15,0),MATCH(1,($U$2=GRID!$B$1:$U$1)*(КАЛЕНДАРЬ!L21=GRID!$B$3:$U$3),0)),
INDEX(GRID!$B$4:$U$15,MATCH(M$7,GRID!$A$4:$A$15,0),MATCH(1,($U$2=GRID!$B$1:$U$1)*(КАЛЕНДАРЬ!L21=GRID!$B$3:$U$3),0))*(1-GRID!$L$45))</f>
        <v>79000</v>
      </c>
      <c r="N95" s="8" cm="1">
        <f t="array" ref="N95">IF($I$2="Каникулы вместе",INDEX(GRID!$B$18:$U$29,MATCH(M$7,GRID!$A$18:$A$29,0),MATCH(1,($U$2=GRID!$B$1:$U$1)*(КАЛЕНДАРЬ!L21=GRID!$B$3:$U$3),0)),
INDEX(GRID!$B$18:$U$29,MATCH(M$7,GRID!$A$18:$A$29,0),MATCH(1,($U$2=GRID!$B$1:$U$1)*(КАЛЕНДАРЬ!L21=GRID!$B$3:$U$3),0))*(1-GRID!$L$45))</f>
        <v>84000</v>
      </c>
      <c r="O95" s="8" cm="1">
        <f t="array" ref="O95">IF($I$2="Каникулы вместе",INDEX(GRID!$B$4:$U$15,MATCH(O$7,GRID!$A$4:$A$15,0),MATCH(1,($U$2=GRID!$B$1:$U$1)*(КАЛЕНДАРЬ!L21=GRID!$B$3:$U$3),0)),
INDEX(GRID!$B$4:$U$15,MATCH(O$7,GRID!$A$4:$A$15,0),MATCH(1,($U$2=GRID!$B$1:$U$1)*(КАЛЕНДАРЬ!L21=GRID!$B$3:$U$3),0))*(1-GRID!$L$45))</f>
        <v>114800</v>
      </c>
      <c r="P95" s="8" cm="1">
        <f t="array" ref="P95">IF($I$2="Каникулы вместе",INDEX(GRID!$B$4:$U$15,MATCH(P$7,GRID!$A$4:$A$15,0),MATCH(1,($U$2=GRID!$B$1:$U$1)*(КАЛЕНДАРЬ!L21=GRID!$B$3:$U$3),0)),
INDEX(GRID!$B$4:$U$15,MATCH(P$7,GRID!$A$4:$A$15,0),MATCH(1,($U$2=GRID!$B$1:$U$1)*(КАЛЕНДАРЬ!L21=GRID!$B$3:$U$3),0))*(1-GRID!$L$45))</f>
        <v>158000</v>
      </c>
      <c r="Q95" s="8" cm="1">
        <f t="array" ref="Q95">IF($I$2="Каникулы вместе",INDEX(GRID!$B$4:$U$15,MATCH(Q$7,GRID!$A$4:$A$15,0),MATCH(1,($U$2=GRID!$B$1:$U$1)*(КАЛЕНДАРЬ!L21=GRID!$B$3:$U$3),0)),
INDEX(GRID!$B$4:$U$15,MATCH(Q$7,GRID!$A$4:$A$15,0),MATCH(1,($U$2=GRID!$B$1:$U$1)*(КАЛЕНДАРЬ!L21=GRID!$B$3:$U$3),0))*(1-GRID!$L$45))</f>
        <v>185500</v>
      </c>
      <c r="R95" s="8" cm="1">
        <f t="array" ref="R95">IF($I$2="Каникулы вместе",INDEX(GRID!$B$18:$U$29,MATCH(R$7,GRID!$A$18:$A$29,0),MATCH(1,($U$2=GRID!$B$1:$U$1)*(КАЛЕНДАРЬ!L21=GRID!$B$3:$U$3),0)),
INDEX(GRID!$B$18:$U$29,MATCH(R$7,GRID!$A$18:$A$29,0),MATCH(1,($U$2=GRID!$B$1:$U$1)*(КАЛЕНДАРЬ!L21=GRID!$B$3:$U$3),0))*(1-GRID!$L$45))</f>
        <v>211300</v>
      </c>
      <c r="S95" s="8">
        <f t="array" ref="S95">IF($I$2="Каникулы вместе",INDEX(GRID!$B$4:$U$15,MATCH(S$7,GRID!$A$4:$A$15,0),MATCH(1,($U$2=GRID!$B$1:$U$1)*(КАЛЕНДАРЬ!L21=GRID!$B$3:$U$3),0)),
INDEX(GRID!$B$4:$U$15,MATCH(S$7,GRID!$A$4:$A$15,0),MATCH(1,($U$2=GRID!$B$1:$U$1)*(КАЛЕНДАРЬ!L21=GRID!$B$3:$U$3),0))*(1-GRID!$L$41))</f>
        <v>533500</v>
      </c>
      <c r="T95" s="8">
        <f t="array" ref="T95">IF($I$2="Каникулы вместе",INDEX(GRID!$B$4:$U$15,MATCH(T$7,GRID!$A$4:$A$15,0),MATCH(1,($U$2=GRID!$B$1:$U$1)*(КАЛЕНДАРЬ!L21=GRID!$B$3:$U$3),0)),
INDEX(GRID!$B$4:$U$15,MATCH(T$7,GRID!$A$4:$A$15,0),MATCH(1,($U$2=GRID!$B$1:$U$1)*(КАЛЕНДАРЬ!L21=GRID!$B$3:$U$3),0))*(1-GRID!$L$41))</f>
        <v>651900</v>
      </c>
    </row>
    <row r="96" spans="1:21" hidden="1">
      <c r="A96" s="148" t="s">
        <v>17</v>
      </c>
      <c r="B96" s="149">
        <v>19</v>
      </c>
      <c r="C96" s="8" cm="1">
        <f t="array" ref="C96">IF($I$2="Каникулы вместе",INDEX(GRID!$B$4:$U$15,MATCH(C$7,GRID!$A$4:$A$15,0),MATCH(1,($U$2=GRID!$B$1:$U$1)*(КАЛЕНДАРЬ!L22=GRID!$B$3:$U$3),0)),
INDEX(GRID!$B$4:$U$15,MATCH(C$7,GRID!$A$4:$A$15,0),MATCH(1,($U$2=GRID!$B$1:$U$1)*(КАЛЕНДАРЬ!L22=GRID!$B$3:$U$3),0))*(1-GRID!$L$45))</f>
        <v>33200</v>
      </c>
      <c r="D96" s="8" cm="1">
        <f t="array" ref="D96">IF($I$2="Каникулы вместе",INDEX(GRID!$B$18:$U$29,MATCH(C$7,GRID!$A$18:$A$29,0),MATCH(1,($U$2=GRID!$B$1:$U$1)*(КАЛЕНДАРЬ!L22=GRID!$B$3:$U$3),0)),
INDEX(GRID!$B$18:$U$29,MATCH(C$7,GRID!$A$18:$A$29,0),MATCH(1,($U$2=GRID!$B$1:$U$1)*(КАЛЕНДАРЬ!L22=GRID!$B$3:$U$3),0))*(1-GRID!$L$45))</f>
        <v>38200</v>
      </c>
      <c r="E96" s="8" cm="1">
        <f t="array" ref="E96">IF($I$2="Каникулы вместе",INDEX(GRID!$B$4:$U$15,MATCH(E$7,GRID!$A$4:$A$15,0),MATCH(1,($U$2=GRID!$B$1:$U$1)*(КАЛЕНДАРЬ!L22=GRID!$B$3:$U$3),0)),
INDEX(GRID!$B$4:$U$15,MATCH(E$7,GRID!$A$4:$A$15,0),MATCH(1,($U$2=GRID!$B$1:$U$1)*(КАЛЕНДАРЬ!L22=GRID!$B$3:$U$3),0))*(1-GRID!$L$45))</f>
        <v>39900</v>
      </c>
      <c r="F96" s="8" cm="1">
        <f t="array" ref="F96">IF($I$2="Каникулы вместе",INDEX(GRID!$B$18:$U$29,MATCH(E$7,GRID!$A$18:$A$29,0),MATCH(1,($U$2=GRID!$B$1:$U$1)*(КАЛЕНДАРЬ!L22=GRID!$B$3:$U$3),0)),
INDEX(GRID!$B$18:$U$29,MATCH(E$7,GRID!$A$18:$A$29,0),MATCH(1,($U$2=GRID!$B$1:$U$1)*(КАЛЕНДАРЬ!L22=GRID!$B$3:$U$3),0))*(1-GRID!$L$45))</f>
        <v>44900</v>
      </c>
      <c r="G96" s="8" cm="1">
        <f t="array" ref="G96">IF($I$2="Каникулы вместе",INDEX(GRID!$B$4:$U$15,MATCH(G$7,GRID!$A$4:$A$15,0),MATCH(1,($U$2=GRID!$B$1:$U$1)*(КАЛЕНДАРЬ!L22=GRID!$B$3:$U$3),0)),
INDEX(GRID!$B$4:$U$15,MATCH(G$7,GRID!$A$4:$A$15,0),MATCH(1,($U$2=GRID!$B$1:$U$1)*(КАЛЕНДАРЬ!L22=GRID!$B$3:$U$3),0))*(1-GRID!$L$45))</f>
        <v>46200</v>
      </c>
      <c r="H96" s="8" cm="1">
        <f t="array" ref="H96">IF($I$2="Каникулы вместе",INDEX(GRID!$B$18:$U$29,MATCH(G$7,GRID!$A$18:$A$29,0),MATCH(1,($U$2=GRID!$B$1:$U$1)*(КАЛЕНДАРЬ!L22=GRID!$B$3:$U$3),0)),
INDEX(GRID!$B$18:$U$29,MATCH(G$7,GRID!$A$18:$A$29,0),MATCH(1,($U$2=GRID!$B$1:$U$1)*(КАЛЕНДАРЬ!L22=GRID!$B$3:$U$3),0))*(1-GRID!$L$45))</f>
        <v>51200</v>
      </c>
      <c r="I96" s="8" cm="1">
        <f t="array" ref="I96">IF($I$2="Каникулы вместе",INDEX(GRID!$B$4:$U$15,MATCH(I$7,GRID!$A$4:$A$15,0),MATCH(1,($U$2=GRID!$B$1:$U$1)*(КАЛЕНДАРЬ!L22=GRID!$B$3:$U$3),0)),
INDEX(GRID!$B$4:$U$15,MATCH(I$7,GRID!$A$4:$A$15,0),MATCH(1,($U$2=GRID!$B$1:$U$1)*(КАЛЕНДАРЬ!L22=GRID!$B$3:$U$3),0))*(1-GRID!$L$45))</f>
        <v>51700</v>
      </c>
      <c r="J96" s="8" cm="1">
        <f t="array" ref="J96">IF($I$2="Каникулы вместе",INDEX(GRID!$B$18:$U$29,MATCH(I$7,GRID!$A$18:$A$29,0),MATCH(1,($U$2=GRID!$B$1:$U$1)*(КАЛЕНДАРЬ!L22=GRID!$B$3:$U$3),0)),
INDEX(GRID!$B$18:$U$29,MATCH(I$7,GRID!$A$18:$A$29,0),MATCH(1,($U$2=GRID!$B$1:$U$1)*(КАЛЕНДАРЬ!L22=GRID!$B$3:$U$3),0))*(1-GRID!$L$45))</f>
        <v>56700</v>
      </c>
      <c r="K96" s="8" cm="1">
        <f t="array" ref="K96">IF($I$2="Каникулы вместе",INDEX(GRID!$B$4:$U$15,MATCH(K$7,GRID!$A$4:$A$15,0),MATCH(1,($U$2=GRID!$B$1:$U$1)*(КАЛЕНДАРЬ!L22=GRID!$B$3:$U$3),0)),
INDEX(GRID!$B$4:$U$15,MATCH(K$7,GRID!$A$4:$A$15,0),MATCH(1,($U$2=GRID!$B$1:$U$1)*(КАЛЕНДАРЬ!L22=GRID!$B$3:$U$3),0))*(1-GRID!$L$45))</f>
        <v>57800</v>
      </c>
      <c r="L96" s="8" cm="1">
        <f t="array" ref="L96">IF($I$2="Каникулы вместе",INDEX(GRID!$B$18:$U$29,MATCH(K$7,GRID!$A$18:$A$29,0),MATCH(1,($U$2=GRID!$B$1:$U$1)*(КАЛЕНДАРЬ!L22=GRID!$B$3:$U$3),0)),
INDEX(GRID!$B$18:$U$29,MATCH(K$7,GRID!$A$18:$A$29,0),MATCH(1,($U$2=GRID!$B$1:$U$1)*(КАЛЕНДАРЬ!L22=GRID!$B$3:$U$3),0))*(1-GRID!$L$45))</f>
        <v>62800</v>
      </c>
      <c r="M96" s="8" cm="1">
        <f t="array" ref="M96">IF($I$2="Каникулы вместе",INDEX(GRID!$B$4:$U$15,MATCH(M$7,GRID!$A$4:$A$15,0),MATCH(1,($U$2=GRID!$B$1:$U$1)*(КАЛЕНДАРЬ!L22=GRID!$B$3:$U$3),0)),
INDEX(GRID!$B$4:$U$15,MATCH(M$7,GRID!$A$4:$A$15,0),MATCH(1,($U$2=GRID!$B$1:$U$1)*(КАЛЕНДАРЬ!L22=GRID!$B$3:$U$3),0))*(1-GRID!$L$45))</f>
        <v>79000</v>
      </c>
      <c r="N96" s="8" cm="1">
        <f t="array" ref="N96">IF($I$2="Каникулы вместе",INDEX(GRID!$B$18:$U$29,MATCH(M$7,GRID!$A$18:$A$29,0),MATCH(1,($U$2=GRID!$B$1:$U$1)*(КАЛЕНДАРЬ!L22=GRID!$B$3:$U$3),0)),
INDEX(GRID!$B$18:$U$29,MATCH(M$7,GRID!$A$18:$A$29,0),MATCH(1,($U$2=GRID!$B$1:$U$1)*(КАЛЕНДАРЬ!L22=GRID!$B$3:$U$3),0))*(1-GRID!$L$45))</f>
        <v>84000</v>
      </c>
      <c r="O96" s="8" cm="1">
        <f t="array" ref="O96">IF($I$2="Каникулы вместе",INDEX(GRID!$B$4:$U$15,MATCH(O$7,GRID!$A$4:$A$15,0),MATCH(1,($U$2=GRID!$B$1:$U$1)*(КАЛЕНДАРЬ!L22=GRID!$B$3:$U$3),0)),
INDEX(GRID!$B$4:$U$15,MATCH(O$7,GRID!$A$4:$A$15,0),MATCH(1,($U$2=GRID!$B$1:$U$1)*(КАЛЕНДАРЬ!L22=GRID!$B$3:$U$3),0))*(1-GRID!$L$45))</f>
        <v>114800</v>
      </c>
      <c r="P96" s="8" cm="1">
        <f t="array" ref="P96">IF($I$2="Каникулы вместе",INDEX(GRID!$B$4:$U$15,MATCH(P$7,GRID!$A$4:$A$15,0),MATCH(1,($U$2=GRID!$B$1:$U$1)*(КАЛЕНДАРЬ!L22=GRID!$B$3:$U$3),0)),
INDEX(GRID!$B$4:$U$15,MATCH(P$7,GRID!$A$4:$A$15,0),MATCH(1,($U$2=GRID!$B$1:$U$1)*(КАЛЕНДАРЬ!L22=GRID!$B$3:$U$3),0))*(1-GRID!$L$45))</f>
        <v>158000</v>
      </c>
      <c r="Q96" s="8" cm="1">
        <f t="array" ref="Q96">IF($I$2="Каникулы вместе",INDEX(GRID!$B$4:$U$15,MATCH(Q$7,GRID!$A$4:$A$15,0),MATCH(1,($U$2=GRID!$B$1:$U$1)*(КАЛЕНДАРЬ!L22=GRID!$B$3:$U$3),0)),
INDEX(GRID!$B$4:$U$15,MATCH(Q$7,GRID!$A$4:$A$15,0),MATCH(1,($U$2=GRID!$B$1:$U$1)*(КАЛЕНДАРЬ!L22=GRID!$B$3:$U$3),0))*(1-GRID!$L$45))</f>
        <v>185500</v>
      </c>
      <c r="R96" s="8" cm="1">
        <f t="array" ref="R96">IF($I$2="Каникулы вместе",INDEX(GRID!$B$18:$U$29,MATCH(R$7,GRID!$A$18:$A$29,0),MATCH(1,($U$2=GRID!$B$1:$U$1)*(КАЛЕНДАРЬ!L22=GRID!$B$3:$U$3),0)),
INDEX(GRID!$B$18:$U$29,MATCH(R$7,GRID!$A$18:$A$29,0),MATCH(1,($U$2=GRID!$B$1:$U$1)*(КАЛЕНДАРЬ!L22=GRID!$B$3:$U$3),0))*(1-GRID!$L$45))</f>
        <v>211300</v>
      </c>
      <c r="S96" s="8">
        <f t="array" ref="S96">IF($I$2="Каникулы вместе",INDEX(GRID!$B$4:$U$15,MATCH(S$7,GRID!$A$4:$A$15,0),MATCH(1,($U$2=GRID!$B$1:$U$1)*(КАЛЕНДАРЬ!L22=GRID!$B$3:$U$3),0)),
INDEX(GRID!$B$4:$U$15,MATCH(S$7,GRID!$A$4:$A$15,0),MATCH(1,($U$2=GRID!$B$1:$U$1)*(КАЛЕНДАРЬ!L22=GRID!$B$3:$U$3),0))*(1-GRID!$L$41))</f>
        <v>533500</v>
      </c>
      <c r="T96" s="8">
        <f t="array" ref="T96">IF($I$2="Каникулы вместе",INDEX(GRID!$B$4:$U$15,MATCH(T$7,GRID!$A$4:$A$15,0),MATCH(1,($U$2=GRID!$B$1:$U$1)*(КАЛЕНДАРЬ!L22=GRID!$B$3:$U$3),0)),
INDEX(GRID!$B$4:$U$15,MATCH(T$7,GRID!$A$4:$A$15,0),MATCH(1,($U$2=GRID!$B$1:$U$1)*(КАЛЕНДАРЬ!L22=GRID!$B$3:$U$3),0))*(1-GRID!$L$41))</f>
        <v>651900</v>
      </c>
    </row>
    <row r="97" spans="1:20" hidden="1">
      <c r="A97" s="148" t="s">
        <v>11</v>
      </c>
      <c r="B97" s="149">
        <v>20</v>
      </c>
      <c r="C97" s="8" cm="1">
        <f t="array" ref="C97">IF($I$2="Каникулы вместе",INDEX(GRID!$B$4:$U$15,MATCH(C$7,GRID!$A$4:$A$15,0),MATCH(1,($U$2=GRID!$B$1:$U$1)*(КАЛЕНДАРЬ!L23=GRID!$B$3:$U$3),0)),
INDEX(GRID!$B$4:$U$15,MATCH(C$7,GRID!$A$4:$A$15,0),MATCH(1,($U$2=GRID!$B$1:$U$1)*(КАЛЕНДАРЬ!L23=GRID!$B$3:$U$3),0))*(1-GRID!$L$45))</f>
        <v>33200</v>
      </c>
      <c r="D97" s="8" cm="1">
        <f t="array" ref="D97">IF($I$2="Каникулы вместе",INDEX(GRID!$B$18:$U$29,MATCH(C$7,GRID!$A$18:$A$29,0),MATCH(1,($U$2=GRID!$B$1:$U$1)*(КАЛЕНДАРЬ!L23=GRID!$B$3:$U$3),0)),
INDEX(GRID!$B$18:$U$29,MATCH(C$7,GRID!$A$18:$A$29,0),MATCH(1,($U$2=GRID!$B$1:$U$1)*(КАЛЕНДАРЬ!L23=GRID!$B$3:$U$3),0))*(1-GRID!$L$45))</f>
        <v>38200</v>
      </c>
      <c r="E97" s="8" cm="1">
        <f t="array" ref="E97">IF($I$2="Каникулы вместе",INDEX(GRID!$B$4:$U$15,MATCH(E$7,GRID!$A$4:$A$15,0),MATCH(1,($U$2=GRID!$B$1:$U$1)*(КАЛЕНДАРЬ!L23=GRID!$B$3:$U$3),0)),
INDEX(GRID!$B$4:$U$15,MATCH(E$7,GRID!$A$4:$A$15,0),MATCH(1,($U$2=GRID!$B$1:$U$1)*(КАЛЕНДАРЬ!L23=GRID!$B$3:$U$3),0))*(1-GRID!$L$45))</f>
        <v>39900</v>
      </c>
      <c r="F97" s="8" cm="1">
        <f t="array" ref="F97">IF($I$2="Каникулы вместе",INDEX(GRID!$B$18:$U$29,MATCH(E$7,GRID!$A$18:$A$29,0),MATCH(1,($U$2=GRID!$B$1:$U$1)*(КАЛЕНДАРЬ!L23=GRID!$B$3:$U$3),0)),
INDEX(GRID!$B$18:$U$29,MATCH(E$7,GRID!$A$18:$A$29,0),MATCH(1,($U$2=GRID!$B$1:$U$1)*(КАЛЕНДАРЬ!L23=GRID!$B$3:$U$3),0))*(1-GRID!$L$45))</f>
        <v>44900</v>
      </c>
      <c r="G97" s="8" cm="1">
        <f t="array" ref="G97">IF($I$2="Каникулы вместе",INDEX(GRID!$B$4:$U$15,MATCH(G$7,GRID!$A$4:$A$15,0),MATCH(1,($U$2=GRID!$B$1:$U$1)*(КАЛЕНДАРЬ!L23=GRID!$B$3:$U$3),0)),
INDEX(GRID!$B$4:$U$15,MATCH(G$7,GRID!$A$4:$A$15,0),MATCH(1,($U$2=GRID!$B$1:$U$1)*(КАЛЕНДАРЬ!L23=GRID!$B$3:$U$3),0))*(1-GRID!$L$45))</f>
        <v>46200</v>
      </c>
      <c r="H97" s="8" cm="1">
        <f t="array" ref="H97">IF($I$2="Каникулы вместе",INDEX(GRID!$B$18:$U$29,MATCH(G$7,GRID!$A$18:$A$29,0),MATCH(1,($U$2=GRID!$B$1:$U$1)*(КАЛЕНДАРЬ!L23=GRID!$B$3:$U$3),0)),
INDEX(GRID!$B$18:$U$29,MATCH(G$7,GRID!$A$18:$A$29,0),MATCH(1,($U$2=GRID!$B$1:$U$1)*(КАЛЕНДАРЬ!L23=GRID!$B$3:$U$3),0))*(1-GRID!$L$45))</f>
        <v>51200</v>
      </c>
      <c r="I97" s="8" cm="1">
        <f t="array" ref="I97">IF($I$2="Каникулы вместе",INDEX(GRID!$B$4:$U$15,MATCH(I$7,GRID!$A$4:$A$15,0),MATCH(1,($U$2=GRID!$B$1:$U$1)*(КАЛЕНДАРЬ!L23=GRID!$B$3:$U$3),0)),
INDEX(GRID!$B$4:$U$15,MATCH(I$7,GRID!$A$4:$A$15,0),MATCH(1,($U$2=GRID!$B$1:$U$1)*(КАЛЕНДАРЬ!L23=GRID!$B$3:$U$3),0))*(1-GRID!$L$45))</f>
        <v>51700</v>
      </c>
      <c r="J97" s="8" cm="1">
        <f t="array" ref="J97">IF($I$2="Каникулы вместе",INDEX(GRID!$B$18:$U$29,MATCH(I$7,GRID!$A$18:$A$29,0),MATCH(1,($U$2=GRID!$B$1:$U$1)*(КАЛЕНДАРЬ!L23=GRID!$B$3:$U$3),0)),
INDEX(GRID!$B$18:$U$29,MATCH(I$7,GRID!$A$18:$A$29,0),MATCH(1,($U$2=GRID!$B$1:$U$1)*(КАЛЕНДАРЬ!L23=GRID!$B$3:$U$3),0))*(1-GRID!$L$45))</f>
        <v>56700</v>
      </c>
      <c r="K97" s="8" cm="1">
        <f t="array" ref="K97">IF($I$2="Каникулы вместе",INDEX(GRID!$B$4:$U$15,MATCH(K$7,GRID!$A$4:$A$15,0),MATCH(1,($U$2=GRID!$B$1:$U$1)*(КАЛЕНДАРЬ!L23=GRID!$B$3:$U$3),0)),
INDEX(GRID!$B$4:$U$15,MATCH(K$7,GRID!$A$4:$A$15,0),MATCH(1,($U$2=GRID!$B$1:$U$1)*(КАЛЕНДАРЬ!L23=GRID!$B$3:$U$3),0))*(1-GRID!$L$45))</f>
        <v>57800</v>
      </c>
      <c r="L97" s="8" cm="1">
        <f t="array" ref="L97">IF($I$2="Каникулы вместе",INDEX(GRID!$B$18:$U$29,MATCH(K$7,GRID!$A$18:$A$29,0),MATCH(1,($U$2=GRID!$B$1:$U$1)*(КАЛЕНДАРЬ!L23=GRID!$B$3:$U$3),0)),
INDEX(GRID!$B$18:$U$29,MATCH(K$7,GRID!$A$18:$A$29,0),MATCH(1,($U$2=GRID!$B$1:$U$1)*(КАЛЕНДАРЬ!L23=GRID!$B$3:$U$3),0))*(1-GRID!$L$45))</f>
        <v>62800</v>
      </c>
      <c r="M97" s="8" cm="1">
        <f t="array" ref="M97">IF($I$2="Каникулы вместе",INDEX(GRID!$B$4:$U$15,MATCH(M$7,GRID!$A$4:$A$15,0),MATCH(1,($U$2=GRID!$B$1:$U$1)*(КАЛЕНДАРЬ!L23=GRID!$B$3:$U$3),0)),
INDEX(GRID!$B$4:$U$15,MATCH(M$7,GRID!$A$4:$A$15,0),MATCH(1,($U$2=GRID!$B$1:$U$1)*(КАЛЕНДАРЬ!L23=GRID!$B$3:$U$3),0))*(1-GRID!$L$45))</f>
        <v>79000</v>
      </c>
      <c r="N97" s="8" cm="1">
        <f t="array" ref="N97">IF($I$2="Каникулы вместе",INDEX(GRID!$B$18:$U$29,MATCH(M$7,GRID!$A$18:$A$29,0),MATCH(1,($U$2=GRID!$B$1:$U$1)*(КАЛЕНДАРЬ!L23=GRID!$B$3:$U$3),0)),
INDEX(GRID!$B$18:$U$29,MATCH(M$7,GRID!$A$18:$A$29,0),MATCH(1,($U$2=GRID!$B$1:$U$1)*(КАЛЕНДАРЬ!L23=GRID!$B$3:$U$3),0))*(1-GRID!$L$45))</f>
        <v>84000</v>
      </c>
      <c r="O97" s="8" cm="1">
        <f t="array" ref="O97">IF($I$2="Каникулы вместе",INDEX(GRID!$B$4:$U$15,MATCH(O$7,GRID!$A$4:$A$15,0),MATCH(1,($U$2=GRID!$B$1:$U$1)*(КАЛЕНДАРЬ!L23=GRID!$B$3:$U$3),0)),
INDEX(GRID!$B$4:$U$15,MATCH(O$7,GRID!$A$4:$A$15,0),MATCH(1,($U$2=GRID!$B$1:$U$1)*(КАЛЕНДАРЬ!L23=GRID!$B$3:$U$3),0))*(1-GRID!$L$45))</f>
        <v>114800</v>
      </c>
      <c r="P97" s="8" cm="1">
        <f t="array" ref="P97">IF($I$2="Каникулы вместе",INDEX(GRID!$B$4:$U$15,MATCH(P$7,GRID!$A$4:$A$15,0),MATCH(1,($U$2=GRID!$B$1:$U$1)*(КАЛЕНДАРЬ!L23=GRID!$B$3:$U$3),0)),
INDEX(GRID!$B$4:$U$15,MATCH(P$7,GRID!$A$4:$A$15,0),MATCH(1,($U$2=GRID!$B$1:$U$1)*(КАЛЕНДАРЬ!L23=GRID!$B$3:$U$3),0))*(1-GRID!$L$45))</f>
        <v>158000</v>
      </c>
      <c r="Q97" s="8" cm="1">
        <f t="array" ref="Q97">IF($I$2="Каникулы вместе",INDEX(GRID!$B$4:$U$15,MATCH(Q$7,GRID!$A$4:$A$15,0),MATCH(1,($U$2=GRID!$B$1:$U$1)*(КАЛЕНДАРЬ!L23=GRID!$B$3:$U$3),0)),
INDEX(GRID!$B$4:$U$15,MATCH(Q$7,GRID!$A$4:$A$15,0),MATCH(1,($U$2=GRID!$B$1:$U$1)*(КАЛЕНДАРЬ!L23=GRID!$B$3:$U$3),0))*(1-GRID!$L$45))</f>
        <v>185500</v>
      </c>
      <c r="R97" s="8" cm="1">
        <f t="array" ref="R97">IF($I$2="Каникулы вместе",INDEX(GRID!$B$18:$U$29,MATCH(R$7,GRID!$A$18:$A$29,0),MATCH(1,($U$2=GRID!$B$1:$U$1)*(КАЛЕНДАРЬ!L23=GRID!$B$3:$U$3),0)),
INDEX(GRID!$B$18:$U$29,MATCH(R$7,GRID!$A$18:$A$29,0),MATCH(1,($U$2=GRID!$B$1:$U$1)*(КАЛЕНДАРЬ!L23=GRID!$B$3:$U$3),0))*(1-GRID!$L$45))</f>
        <v>211300</v>
      </c>
      <c r="S97" s="8">
        <f t="array" ref="S97">IF($I$2="Каникулы вместе",INDEX(GRID!$B$4:$U$15,MATCH(S$7,GRID!$A$4:$A$15,0),MATCH(1,($U$2=GRID!$B$1:$U$1)*(КАЛЕНДАРЬ!L23=GRID!$B$3:$U$3),0)),
INDEX(GRID!$B$4:$U$15,MATCH(S$7,GRID!$A$4:$A$15,0),MATCH(1,($U$2=GRID!$B$1:$U$1)*(КАЛЕНДАРЬ!L23=GRID!$B$3:$U$3),0))*(1-GRID!$L$41))</f>
        <v>533500</v>
      </c>
      <c r="T97" s="8">
        <f t="array" ref="T97">IF($I$2="Каникулы вместе",INDEX(GRID!$B$4:$U$15,MATCH(T$7,GRID!$A$4:$A$15,0),MATCH(1,($U$2=GRID!$B$1:$U$1)*(КАЛЕНДАРЬ!L23=GRID!$B$3:$U$3),0)),
INDEX(GRID!$B$4:$U$15,MATCH(T$7,GRID!$A$4:$A$15,0),MATCH(1,($U$2=GRID!$B$1:$U$1)*(КАЛЕНДАРЬ!L23=GRID!$B$3:$U$3),0))*(1-GRID!$L$41))</f>
        <v>651900</v>
      </c>
    </row>
    <row r="98" spans="1:20" hidden="1">
      <c r="A98" s="148" t="s">
        <v>12</v>
      </c>
      <c r="B98" s="149">
        <v>21</v>
      </c>
      <c r="C98" s="8" cm="1">
        <f t="array" ref="C98">IF($I$2="Каникулы вместе",INDEX(GRID!$B$4:$U$15,MATCH(C$7,GRID!$A$4:$A$15,0),MATCH(1,($U$2=GRID!$B$1:$U$1)*(КАЛЕНДАРЬ!L24=GRID!$B$3:$U$3),0)),
INDEX(GRID!$B$4:$U$15,MATCH(C$7,GRID!$A$4:$A$15,0),MATCH(1,($U$2=GRID!$B$1:$U$1)*(КАЛЕНДАРЬ!L24=GRID!$B$3:$U$3),0))*(1-GRID!$L$45))</f>
        <v>33200</v>
      </c>
      <c r="D98" s="8" cm="1">
        <f t="array" ref="D98">IF($I$2="Каникулы вместе",INDEX(GRID!$B$18:$U$29,MATCH(C$7,GRID!$A$18:$A$29,0),MATCH(1,($U$2=GRID!$B$1:$U$1)*(КАЛЕНДАРЬ!L24=GRID!$B$3:$U$3),0)),
INDEX(GRID!$B$18:$U$29,MATCH(C$7,GRID!$A$18:$A$29,0),MATCH(1,($U$2=GRID!$B$1:$U$1)*(КАЛЕНДАРЬ!L24=GRID!$B$3:$U$3),0))*(1-GRID!$L$45))</f>
        <v>38200</v>
      </c>
      <c r="E98" s="8" cm="1">
        <f t="array" ref="E98">IF($I$2="Каникулы вместе",INDEX(GRID!$B$4:$U$15,MATCH(E$7,GRID!$A$4:$A$15,0),MATCH(1,($U$2=GRID!$B$1:$U$1)*(КАЛЕНДАРЬ!L24=GRID!$B$3:$U$3),0)),
INDEX(GRID!$B$4:$U$15,MATCH(E$7,GRID!$A$4:$A$15,0),MATCH(1,($U$2=GRID!$B$1:$U$1)*(КАЛЕНДАРЬ!L24=GRID!$B$3:$U$3),0))*(1-GRID!$L$45))</f>
        <v>39900</v>
      </c>
      <c r="F98" s="8" cm="1">
        <f t="array" ref="F98">IF($I$2="Каникулы вместе",INDEX(GRID!$B$18:$U$29,MATCH(E$7,GRID!$A$18:$A$29,0),MATCH(1,($U$2=GRID!$B$1:$U$1)*(КАЛЕНДАРЬ!L24=GRID!$B$3:$U$3),0)),
INDEX(GRID!$B$18:$U$29,MATCH(E$7,GRID!$A$18:$A$29,0),MATCH(1,($U$2=GRID!$B$1:$U$1)*(КАЛЕНДАРЬ!L24=GRID!$B$3:$U$3),0))*(1-GRID!$L$45))</f>
        <v>44900</v>
      </c>
      <c r="G98" s="8" cm="1">
        <f t="array" ref="G98">IF($I$2="Каникулы вместе",INDEX(GRID!$B$4:$U$15,MATCH(G$7,GRID!$A$4:$A$15,0),MATCH(1,($U$2=GRID!$B$1:$U$1)*(КАЛЕНДАРЬ!L24=GRID!$B$3:$U$3),0)),
INDEX(GRID!$B$4:$U$15,MATCH(G$7,GRID!$A$4:$A$15,0),MATCH(1,($U$2=GRID!$B$1:$U$1)*(КАЛЕНДАРЬ!L24=GRID!$B$3:$U$3),0))*(1-GRID!$L$45))</f>
        <v>46200</v>
      </c>
      <c r="H98" s="8" cm="1">
        <f t="array" ref="H98">IF($I$2="Каникулы вместе",INDEX(GRID!$B$18:$U$29,MATCH(G$7,GRID!$A$18:$A$29,0),MATCH(1,($U$2=GRID!$B$1:$U$1)*(КАЛЕНДАРЬ!L24=GRID!$B$3:$U$3),0)),
INDEX(GRID!$B$18:$U$29,MATCH(G$7,GRID!$A$18:$A$29,0),MATCH(1,($U$2=GRID!$B$1:$U$1)*(КАЛЕНДАРЬ!L24=GRID!$B$3:$U$3),0))*(1-GRID!$L$45))</f>
        <v>51200</v>
      </c>
      <c r="I98" s="8" cm="1">
        <f t="array" ref="I98">IF($I$2="Каникулы вместе",INDEX(GRID!$B$4:$U$15,MATCH(I$7,GRID!$A$4:$A$15,0),MATCH(1,($U$2=GRID!$B$1:$U$1)*(КАЛЕНДАРЬ!L24=GRID!$B$3:$U$3),0)),
INDEX(GRID!$B$4:$U$15,MATCH(I$7,GRID!$A$4:$A$15,0),MATCH(1,($U$2=GRID!$B$1:$U$1)*(КАЛЕНДАРЬ!L24=GRID!$B$3:$U$3),0))*(1-GRID!$L$45))</f>
        <v>51700</v>
      </c>
      <c r="J98" s="8" cm="1">
        <f t="array" ref="J98">IF($I$2="Каникулы вместе",INDEX(GRID!$B$18:$U$29,MATCH(I$7,GRID!$A$18:$A$29,0),MATCH(1,($U$2=GRID!$B$1:$U$1)*(КАЛЕНДАРЬ!L24=GRID!$B$3:$U$3),0)),
INDEX(GRID!$B$18:$U$29,MATCH(I$7,GRID!$A$18:$A$29,0),MATCH(1,($U$2=GRID!$B$1:$U$1)*(КАЛЕНДАРЬ!L24=GRID!$B$3:$U$3),0))*(1-GRID!$L$45))</f>
        <v>56700</v>
      </c>
      <c r="K98" s="8" cm="1">
        <f t="array" ref="K98">IF($I$2="Каникулы вместе",INDEX(GRID!$B$4:$U$15,MATCH(K$7,GRID!$A$4:$A$15,0),MATCH(1,($U$2=GRID!$B$1:$U$1)*(КАЛЕНДАРЬ!L24=GRID!$B$3:$U$3),0)),
INDEX(GRID!$B$4:$U$15,MATCH(K$7,GRID!$A$4:$A$15,0),MATCH(1,($U$2=GRID!$B$1:$U$1)*(КАЛЕНДАРЬ!L24=GRID!$B$3:$U$3),0))*(1-GRID!$L$45))</f>
        <v>57800</v>
      </c>
      <c r="L98" s="8" cm="1">
        <f t="array" ref="L98">IF($I$2="Каникулы вместе",INDEX(GRID!$B$18:$U$29,MATCH(K$7,GRID!$A$18:$A$29,0),MATCH(1,($U$2=GRID!$B$1:$U$1)*(КАЛЕНДАРЬ!L24=GRID!$B$3:$U$3),0)),
INDEX(GRID!$B$18:$U$29,MATCH(K$7,GRID!$A$18:$A$29,0),MATCH(1,($U$2=GRID!$B$1:$U$1)*(КАЛЕНДАРЬ!L24=GRID!$B$3:$U$3),0))*(1-GRID!$L$45))</f>
        <v>62800</v>
      </c>
      <c r="M98" s="8" cm="1">
        <f t="array" ref="M98">IF($I$2="Каникулы вместе",INDEX(GRID!$B$4:$U$15,MATCH(M$7,GRID!$A$4:$A$15,0),MATCH(1,($U$2=GRID!$B$1:$U$1)*(КАЛЕНДАРЬ!L24=GRID!$B$3:$U$3),0)),
INDEX(GRID!$B$4:$U$15,MATCH(M$7,GRID!$A$4:$A$15,0),MATCH(1,($U$2=GRID!$B$1:$U$1)*(КАЛЕНДАРЬ!L24=GRID!$B$3:$U$3),0))*(1-GRID!$L$45))</f>
        <v>79000</v>
      </c>
      <c r="N98" s="8" cm="1">
        <f t="array" ref="N98">IF($I$2="Каникулы вместе",INDEX(GRID!$B$18:$U$29,MATCH(M$7,GRID!$A$18:$A$29,0),MATCH(1,($U$2=GRID!$B$1:$U$1)*(КАЛЕНДАРЬ!L24=GRID!$B$3:$U$3),0)),
INDEX(GRID!$B$18:$U$29,MATCH(M$7,GRID!$A$18:$A$29,0),MATCH(1,($U$2=GRID!$B$1:$U$1)*(КАЛЕНДАРЬ!L24=GRID!$B$3:$U$3),0))*(1-GRID!$L$45))</f>
        <v>84000</v>
      </c>
      <c r="O98" s="8" cm="1">
        <f t="array" ref="O98">IF($I$2="Каникулы вместе",INDEX(GRID!$B$4:$U$15,MATCH(O$7,GRID!$A$4:$A$15,0),MATCH(1,($U$2=GRID!$B$1:$U$1)*(КАЛЕНДАРЬ!L24=GRID!$B$3:$U$3),0)),
INDEX(GRID!$B$4:$U$15,MATCH(O$7,GRID!$A$4:$A$15,0),MATCH(1,($U$2=GRID!$B$1:$U$1)*(КАЛЕНДАРЬ!L24=GRID!$B$3:$U$3),0))*(1-GRID!$L$45))</f>
        <v>114800</v>
      </c>
      <c r="P98" s="8" cm="1">
        <f t="array" ref="P98">IF($I$2="Каникулы вместе",INDEX(GRID!$B$4:$U$15,MATCH(P$7,GRID!$A$4:$A$15,0),MATCH(1,($U$2=GRID!$B$1:$U$1)*(КАЛЕНДАРЬ!L24=GRID!$B$3:$U$3),0)),
INDEX(GRID!$B$4:$U$15,MATCH(P$7,GRID!$A$4:$A$15,0),MATCH(1,($U$2=GRID!$B$1:$U$1)*(КАЛЕНДАРЬ!L24=GRID!$B$3:$U$3),0))*(1-GRID!$L$45))</f>
        <v>158000</v>
      </c>
      <c r="Q98" s="8" cm="1">
        <f t="array" ref="Q98">IF($I$2="Каникулы вместе",INDEX(GRID!$B$4:$U$15,MATCH(Q$7,GRID!$A$4:$A$15,0),MATCH(1,($U$2=GRID!$B$1:$U$1)*(КАЛЕНДАРЬ!L24=GRID!$B$3:$U$3),0)),
INDEX(GRID!$B$4:$U$15,MATCH(Q$7,GRID!$A$4:$A$15,0),MATCH(1,($U$2=GRID!$B$1:$U$1)*(КАЛЕНДАРЬ!L24=GRID!$B$3:$U$3),0))*(1-GRID!$L$45))</f>
        <v>185500</v>
      </c>
      <c r="R98" s="8" cm="1">
        <f t="array" ref="R98">IF($I$2="Каникулы вместе",INDEX(GRID!$B$18:$U$29,MATCH(R$7,GRID!$A$18:$A$29,0),MATCH(1,($U$2=GRID!$B$1:$U$1)*(КАЛЕНДАРЬ!L24=GRID!$B$3:$U$3),0)),
INDEX(GRID!$B$18:$U$29,MATCH(R$7,GRID!$A$18:$A$29,0),MATCH(1,($U$2=GRID!$B$1:$U$1)*(КАЛЕНДАРЬ!L24=GRID!$B$3:$U$3),0))*(1-GRID!$L$45))</f>
        <v>211300</v>
      </c>
      <c r="S98" s="8">
        <f t="array" ref="S98">IF($I$2="Каникулы вместе",INDEX(GRID!$B$4:$U$15,MATCH(S$7,GRID!$A$4:$A$15,0),MATCH(1,($U$2=GRID!$B$1:$U$1)*(КАЛЕНДАРЬ!L24=GRID!$B$3:$U$3),0)),
INDEX(GRID!$B$4:$U$15,MATCH(S$7,GRID!$A$4:$A$15,0),MATCH(1,($U$2=GRID!$B$1:$U$1)*(КАЛЕНДАРЬ!L24=GRID!$B$3:$U$3),0))*(1-GRID!$L$41))</f>
        <v>533500</v>
      </c>
      <c r="T98" s="8">
        <f t="array" ref="T98">IF($I$2="Каникулы вместе",INDEX(GRID!$B$4:$U$15,MATCH(T$7,GRID!$A$4:$A$15,0),MATCH(1,($U$2=GRID!$B$1:$U$1)*(КАЛЕНДАРЬ!L24=GRID!$B$3:$U$3),0)),
INDEX(GRID!$B$4:$U$15,MATCH(T$7,GRID!$A$4:$A$15,0),MATCH(1,($U$2=GRID!$B$1:$U$1)*(КАЛЕНДАРЬ!L24=GRID!$B$3:$U$3),0))*(1-GRID!$L$41))</f>
        <v>651900</v>
      </c>
    </row>
    <row r="99" spans="1:20" hidden="1">
      <c r="A99" s="148" t="s">
        <v>13</v>
      </c>
      <c r="B99" s="149">
        <v>22</v>
      </c>
      <c r="C99" s="8" cm="1">
        <f t="array" ref="C99">IF($I$2="Каникулы вместе",INDEX(GRID!$B$4:$U$15,MATCH(C$7,GRID!$A$4:$A$15,0),MATCH(1,($U$2=GRID!$B$1:$U$1)*(КАЛЕНДАРЬ!L25=GRID!$B$3:$U$3),0)),
INDEX(GRID!$B$4:$U$15,MATCH(C$7,GRID!$A$4:$A$15,0),MATCH(1,($U$2=GRID!$B$1:$U$1)*(КАЛЕНДАРЬ!L25=GRID!$B$3:$U$3),0))*(1-GRID!$L$45))</f>
        <v>33200</v>
      </c>
      <c r="D99" s="8" cm="1">
        <f t="array" ref="D99">IF($I$2="Каникулы вместе",INDEX(GRID!$B$18:$U$29,MATCH(C$7,GRID!$A$18:$A$29,0),MATCH(1,($U$2=GRID!$B$1:$U$1)*(КАЛЕНДАРЬ!L25=GRID!$B$3:$U$3),0)),
INDEX(GRID!$B$18:$U$29,MATCH(C$7,GRID!$A$18:$A$29,0),MATCH(1,($U$2=GRID!$B$1:$U$1)*(КАЛЕНДАРЬ!L25=GRID!$B$3:$U$3),0))*(1-GRID!$L$45))</f>
        <v>38200</v>
      </c>
      <c r="E99" s="8" cm="1">
        <f t="array" ref="E99">IF($I$2="Каникулы вместе",INDEX(GRID!$B$4:$U$15,MATCH(E$7,GRID!$A$4:$A$15,0),MATCH(1,($U$2=GRID!$B$1:$U$1)*(КАЛЕНДАРЬ!L25=GRID!$B$3:$U$3),0)),
INDEX(GRID!$B$4:$U$15,MATCH(E$7,GRID!$A$4:$A$15,0),MATCH(1,($U$2=GRID!$B$1:$U$1)*(КАЛЕНДАРЬ!L25=GRID!$B$3:$U$3),0))*(1-GRID!$L$45))</f>
        <v>39900</v>
      </c>
      <c r="F99" s="8" cm="1">
        <f t="array" ref="F99">IF($I$2="Каникулы вместе",INDEX(GRID!$B$18:$U$29,MATCH(E$7,GRID!$A$18:$A$29,0),MATCH(1,($U$2=GRID!$B$1:$U$1)*(КАЛЕНДАРЬ!L25=GRID!$B$3:$U$3),0)),
INDEX(GRID!$B$18:$U$29,MATCH(E$7,GRID!$A$18:$A$29,0),MATCH(1,($U$2=GRID!$B$1:$U$1)*(КАЛЕНДАРЬ!L25=GRID!$B$3:$U$3),0))*(1-GRID!$L$45))</f>
        <v>44900</v>
      </c>
      <c r="G99" s="8" cm="1">
        <f t="array" ref="G99">IF($I$2="Каникулы вместе",INDEX(GRID!$B$4:$U$15,MATCH(G$7,GRID!$A$4:$A$15,0),MATCH(1,($U$2=GRID!$B$1:$U$1)*(КАЛЕНДАРЬ!L25=GRID!$B$3:$U$3),0)),
INDEX(GRID!$B$4:$U$15,MATCH(G$7,GRID!$A$4:$A$15,0),MATCH(1,($U$2=GRID!$B$1:$U$1)*(КАЛЕНДАРЬ!L25=GRID!$B$3:$U$3),0))*(1-GRID!$L$45))</f>
        <v>46200</v>
      </c>
      <c r="H99" s="8" cm="1">
        <f t="array" ref="H99">IF($I$2="Каникулы вместе",INDEX(GRID!$B$18:$U$29,MATCH(G$7,GRID!$A$18:$A$29,0),MATCH(1,($U$2=GRID!$B$1:$U$1)*(КАЛЕНДАРЬ!L25=GRID!$B$3:$U$3),0)),
INDEX(GRID!$B$18:$U$29,MATCH(G$7,GRID!$A$18:$A$29,0),MATCH(1,($U$2=GRID!$B$1:$U$1)*(КАЛЕНДАРЬ!L25=GRID!$B$3:$U$3),0))*(1-GRID!$L$45))</f>
        <v>51200</v>
      </c>
      <c r="I99" s="8" cm="1">
        <f t="array" ref="I99">IF($I$2="Каникулы вместе",INDEX(GRID!$B$4:$U$15,MATCH(I$7,GRID!$A$4:$A$15,0),MATCH(1,($U$2=GRID!$B$1:$U$1)*(КАЛЕНДАРЬ!L25=GRID!$B$3:$U$3),0)),
INDEX(GRID!$B$4:$U$15,MATCH(I$7,GRID!$A$4:$A$15,0),MATCH(1,($U$2=GRID!$B$1:$U$1)*(КАЛЕНДАРЬ!L25=GRID!$B$3:$U$3),0))*(1-GRID!$L$45))</f>
        <v>51700</v>
      </c>
      <c r="J99" s="8" cm="1">
        <f t="array" ref="J99">IF($I$2="Каникулы вместе",INDEX(GRID!$B$18:$U$29,MATCH(I$7,GRID!$A$18:$A$29,0),MATCH(1,($U$2=GRID!$B$1:$U$1)*(КАЛЕНДАРЬ!L25=GRID!$B$3:$U$3),0)),
INDEX(GRID!$B$18:$U$29,MATCH(I$7,GRID!$A$18:$A$29,0),MATCH(1,($U$2=GRID!$B$1:$U$1)*(КАЛЕНДАРЬ!L25=GRID!$B$3:$U$3),0))*(1-GRID!$L$45))</f>
        <v>56700</v>
      </c>
      <c r="K99" s="8" cm="1">
        <f t="array" ref="K99">IF($I$2="Каникулы вместе",INDEX(GRID!$B$4:$U$15,MATCH(K$7,GRID!$A$4:$A$15,0),MATCH(1,($U$2=GRID!$B$1:$U$1)*(КАЛЕНДАРЬ!L25=GRID!$B$3:$U$3),0)),
INDEX(GRID!$B$4:$U$15,MATCH(K$7,GRID!$A$4:$A$15,0),MATCH(1,($U$2=GRID!$B$1:$U$1)*(КАЛЕНДАРЬ!L25=GRID!$B$3:$U$3),0))*(1-GRID!$L$45))</f>
        <v>57800</v>
      </c>
      <c r="L99" s="8" cm="1">
        <f t="array" ref="L99">IF($I$2="Каникулы вместе",INDEX(GRID!$B$18:$U$29,MATCH(K$7,GRID!$A$18:$A$29,0),MATCH(1,($U$2=GRID!$B$1:$U$1)*(КАЛЕНДАРЬ!L25=GRID!$B$3:$U$3),0)),
INDEX(GRID!$B$18:$U$29,MATCH(K$7,GRID!$A$18:$A$29,0),MATCH(1,($U$2=GRID!$B$1:$U$1)*(КАЛЕНДАРЬ!L25=GRID!$B$3:$U$3),0))*(1-GRID!$L$45))</f>
        <v>62800</v>
      </c>
      <c r="M99" s="8" cm="1">
        <f t="array" ref="M99">IF($I$2="Каникулы вместе",INDEX(GRID!$B$4:$U$15,MATCH(M$7,GRID!$A$4:$A$15,0),MATCH(1,($U$2=GRID!$B$1:$U$1)*(КАЛЕНДАРЬ!L25=GRID!$B$3:$U$3),0)),
INDEX(GRID!$B$4:$U$15,MATCH(M$7,GRID!$A$4:$A$15,0),MATCH(1,($U$2=GRID!$B$1:$U$1)*(КАЛЕНДАРЬ!L25=GRID!$B$3:$U$3),0))*(1-GRID!$L$45))</f>
        <v>79000</v>
      </c>
      <c r="N99" s="8" cm="1">
        <f t="array" ref="N99">IF($I$2="Каникулы вместе",INDEX(GRID!$B$18:$U$29,MATCH(M$7,GRID!$A$18:$A$29,0),MATCH(1,($U$2=GRID!$B$1:$U$1)*(КАЛЕНДАРЬ!L25=GRID!$B$3:$U$3),0)),
INDEX(GRID!$B$18:$U$29,MATCH(M$7,GRID!$A$18:$A$29,0),MATCH(1,($U$2=GRID!$B$1:$U$1)*(КАЛЕНДАРЬ!L25=GRID!$B$3:$U$3),0))*(1-GRID!$L$45))</f>
        <v>84000</v>
      </c>
      <c r="O99" s="8" cm="1">
        <f t="array" ref="O99">IF($I$2="Каникулы вместе",INDEX(GRID!$B$4:$U$15,MATCH(O$7,GRID!$A$4:$A$15,0),MATCH(1,($U$2=GRID!$B$1:$U$1)*(КАЛЕНДАРЬ!L25=GRID!$B$3:$U$3),0)),
INDEX(GRID!$B$4:$U$15,MATCH(O$7,GRID!$A$4:$A$15,0),MATCH(1,($U$2=GRID!$B$1:$U$1)*(КАЛЕНДАРЬ!L25=GRID!$B$3:$U$3),0))*(1-GRID!$L$45))</f>
        <v>114800</v>
      </c>
      <c r="P99" s="8" cm="1">
        <f t="array" ref="P99">IF($I$2="Каникулы вместе",INDEX(GRID!$B$4:$U$15,MATCH(P$7,GRID!$A$4:$A$15,0),MATCH(1,($U$2=GRID!$B$1:$U$1)*(КАЛЕНДАРЬ!L25=GRID!$B$3:$U$3),0)),
INDEX(GRID!$B$4:$U$15,MATCH(P$7,GRID!$A$4:$A$15,0),MATCH(1,($U$2=GRID!$B$1:$U$1)*(КАЛЕНДАРЬ!L25=GRID!$B$3:$U$3),0))*(1-GRID!$L$45))</f>
        <v>158000</v>
      </c>
      <c r="Q99" s="8" cm="1">
        <f t="array" ref="Q99">IF($I$2="Каникулы вместе",INDEX(GRID!$B$4:$U$15,MATCH(Q$7,GRID!$A$4:$A$15,0),MATCH(1,($U$2=GRID!$B$1:$U$1)*(КАЛЕНДАРЬ!L25=GRID!$B$3:$U$3),0)),
INDEX(GRID!$B$4:$U$15,MATCH(Q$7,GRID!$A$4:$A$15,0),MATCH(1,($U$2=GRID!$B$1:$U$1)*(КАЛЕНДАРЬ!L25=GRID!$B$3:$U$3),0))*(1-GRID!$L$45))</f>
        <v>185500</v>
      </c>
      <c r="R99" s="8" cm="1">
        <f t="array" ref="R99">IF($I$2="Каникулы вместе",INDEX(GRID!$B$18:$U$29,MATCH(R$7,GRID!$A$18:$A$29,0),MATCH(1,($U$2=GRID!$B$1:$U$1)*(КАЛЕНДАРЬ!L25=GRID!$B$3:$U$3),0)),
INDEX(GRID!$B$18:$U$29,MATCH(R$7,GRID!$A$18:$A$29,0),MATCH(1,($U$2=GRID!$B$1:$U$1)*(КАЛЕНДАРЬ!L25=GRID!$B$3:$U$3),0))*(1-GRID!$L$45))</f>
        <v>211300</v>
      </c>
      <c r="S99" s="8">
        <f t="array" ref="S99">IF($I$2="Каникулы вместе",INDEX(GRID!$B$4:$U$15,MATCH(S$7,GRID!$A$4:$A$15,0),MATCH(1,($U$2=GRID!$B$1:$U$1)*(КАЛЕНДАРЬ!L25=GRID!$B$3:$U$3),0)),
INDEX(GRID!$B$4:$U$15,MATCH(S$7,GRID!$A$4:$A$15,0),MATCH(1,($U$2=GRID!$B$1:$U$1)*(КАЛЕНДАРЬ!L25=GRID!$B$3:$U$3),0))*(1-GRID!$L$41))</f>
        <v>533500</v>
      </c>
      <c r="T99" s="8">
        <f t="array" ref="T99">IF($I$2="Каникулы вместе",INDEX(GRID!$B$4:$U$15,MATCH(T$7,GRID!$A$4:$A$15,0),MATCH(1,($U$2=GRID!$B$1:$U$1)*(КАЛЕНДАРЬ!L25=GRID!$B$3:$U$3),0)),
INDEX(GRID!$B$4:$U$15,MATCH(T$7,GRID!$A$4:$A$15,0),MATCH(1,($U$2=GRID!$B$1:$U$1)*(КАЛЕНДАРЬ!L25=GRID!$B$3:$U$3),0))*(1-GRID!$L$41))</f>
        <v>651900</v>
      </c>
    </row>
    <row r="100" spans="1:20" hidden="1">
      <c r="A100" s="148" t="s">
        <v>14</v>
      </c>
      <c r="B100" s="149">
        <v>23</v>
      </c>
      <c r="C100" s="8" cm="1">
        <f t="array" ref="C100">IF($I$2="Каникулы вместе",INDEX(GRID!$B$4:$U$15,MATCH(C$7,GRID!$A$4:$A$15,0),MATCH(1,($U$2=GRID!$B$1:$U$1)*(КАЛЕНДАРЬ!L26=GRID!$B$3:$U$3),0)),
INDEX(GRID!$B$4:$U$15,MATCH(C$7,GRID!$A$4:$A$15,0),MATCH(1,($U$2=GRID!$B$1:$U$1)*(КАЛЕНДАРЬ!L26=GRID!$B$3:$U$3),0))*(1-GRID!$L$45))</f>
        <v>33200</v>
      </c>
      <c r="D100" s="8" cm="1">
        <f t="array" ref="D100">IF($I$2="Каникулы вместе",INDEX(GRID!$B$18:$U$29,MATCH(C$7,GRID!$A$18:$A$29,0),MATCH(1,($U$2=GRID!$B$1:$U$1)*(КАЛЕНДАРЬ!L26=GRID!$B$3:$U$3),0)),
INDEX(GRID!$B$18:$U$29,MATCH(C$7,GRID!$A$18:$A$29,0),MATCH(1,($U$2=GRID!$B$1:$U$1)*(КАЛЕНДАРЬ!L26=GRID!$B$3:$U$3),0))*(1-GRID!$L$45))</f>
        <v>38200</v>
      </c>
      <c r="E100" s="8" cm="1">
        <f t="array" ref="E100">IF($I$2="Каникулы вместе",INDEX(GRID!$B$4:$U$15,MATCH(E$7,GRID!$A$4:$A$15,0),MATCH(1,($U$2=GRID!$B$1:$U$1)*(КАЛЕНДАРЬ!L26=GRID!$B$3:$U$3),0)),
INDEX(GRID!$B$4:$U$15,MATCH(E$7,GRID!$A$4:$A$15,0),MATCH(1,($U$2=GRID!$B$1:$U$1)*(КАЛЕНДАРЬ!L26=GRID!$B$3:$U$3),0))*(1-GRID!$L$45))</f>
        <v>39900</v>
      </c>
      <c r="F100" s="8" cm="1">
        <f t="array" ref="F100">IF($I$2="Каникулы вместе",INDEX(GRID!$B$18:$U$29,MATCH(E$7,GRID!$A$18:$A$29,0),MATCH(1,($U$2=GRID!$B$1:$U$1)*(КАЛЕНДАРЬ!L26=GRID!$B$3:$U$3),0)),
INDEX(GRID!$B$18:$U$29,MATCH(E$7,GRID!$A$18:$A$29,0),MATCH(1,($U$2=GRID!$B$1:$U$1)*(КАЛЕНДАРЬ!L26=GRID!$B$3:$U$3),0))*(1-GRID!$L$45))</f>
        <v>44900</v>
      </c>
      <c r="G100" s="8" cm="1">
        <f t="array" ref="G100">IF($I$2="Каникулы вместе",INDEX(GRID!$B$4:$U$15,MATCH(G$7,GRID!$A$4:$A$15,0),MATCH(1,($U$2=GRID!$B$1:$U$1)*(КАЛЕНДАРЬ!L26=GRID!$B$3:$U$3),0)),
INDEX(GRID!$B$4:$U$15,MATCH(G$7,GRID!$A$4:$A$15,0),MATCH(1,($U$2=GRID!$B$1:$U$1)*(КАЛЕНДАРЬ!L26=GRID!$B$3:$U$3),0))*(1-GRID!$L$45))</f>
        <v>46200</v>
      </c>
      <c r="H100" s="8" cm="1">
        <f t="array" ref="H100">IF($I$2="Каникулы вместе",INDEX(GRID!$B$18:$U$29,MATCH(G$7,GRID!$A$18:$A$29,0),MATCH(1,($U$2=GRID!$B$1:$U$1)*(КАЛЕНДАРЬ!L26=GRID!$B$3:$U$3),0)),
INDEX(GRID!$B$18:$U$29,MATCH(G$7,GRID!$A$18:$A$29,0),MATCH(1,($U$2=GRID!$B$1:$U$1)*(КАЛЕНДАРЬ!L26=GRID!$B$3:$U$3),0))*(1-GRID!$L$45))</f>
        <v>51200</v>
      </c>
      <c r="I100" s="8" cm="1">
        <f t="array" ref="I100">IF($I$2="Каникулы вместе",INDEX(GRID!$B$4:$U$15,MATCH(I$7,GRID!$A$4:$A$15,0),MATCH(1,($U$2=GRID!$B$1:$U$1)*(КАЛЕНДАРЬ!L26=GRID!$B$3:$U$3),0)),
INDEX(GRID!$B$4:$U$15,MATCH(I$7,GRID!$A$4:$A$15,0),MATCH(1,($U$2=GRID!$B$1:$U$1)*(КАЛЕНДАРЬ!L26=GRID!$B$3:$U$3),0))*(1-GRID!$L$45))</f>
        <v>51700</v>
      </c>
      <c r="J100" s="8" cm="1">
        <f t="array" ref="J100">IF($I$2="Каникулы вместе",INDEX(GRID!$B$18:$U$29,MATCH(I$7,GRID!$A$18:$A$29,0),MATCH(1,($U$2=GRID!$B$1:$U$1)*(КАЛЕНДАРЬ!L26=GRID!$B$3:$U$3),0)),
INDEX(GRID!$B$18:$U$29,MATCH(I$7,GRID!$A$18:$A$29,0),MATCH(1,($U$2=GRID!$B$1:$U$1)*(КАЛЕНДАРЬ!L26=GRID!$B$3:$U$3),0))*(1-GRID!$L$45))</f>
        <v>56700</v>
      </c>
      <c r="K100" s="8" cm="1">
        <f t="array" ref="K100">IF($I$2="Каникулы вместе",INDEX(GRID!$B$4:$U$15,MATCH(K$7,GRID!$A$4:$A$15,0),MATCH(1,($U$2=GRID!$B$1:$U$1)*(КАЛЕНДАРЬ!L26=GRID!$B$3:$U$3),0)),
INDEX(GRID!$B$4:$U$15,MATCH(K$7,GRID!$A$4:$A$15,0),MATCH(1,($U$2=GRID!$B$1:$U$1)*(КАЛЕНДАРЬ!L26=GRID!$B$3:$U$3),0))*(1-GRID!$L$45))</f>
        <v>57800</v>
      </c>
      <c r="L100" s="8" cm="1">
        <f t="array" ref="L100">IF($I$2="Каникулы вместе",INDEX(GRID!$B$18:$U$29,MATCH(K$7,GRID!$A$18:$A$29,0),MATCH(1,($U$2=GRID!$B$1:$U$1)*(КАЛЕНДАРЬ!L26=GRID!$B$3:$U$3),0)),
INDEX(GRID!$B$18:$U$29,MATCH(K$7,GRID!$A$18:$A$29,0),MATCH(1,($U$2=GRID!$B$1:$U$1)*(КАЛЕНДАРЬ!L26=GRID!$B$3:$U$3),0))*(1-GRID!$L$45))</f>
        <v>62800</v>
      </c>
      <c r="M100" s="8" cm="1">
        <f t="array" ref="M100">IF($I$2="Каникулы вместе",INDEX(GRID!$B$4:$U$15,MATCH(M$7,GRID!$A$4:$A$15,0),MATCH(1,($U$2=GRID!$B$1:$U$1)*(КАЛЕНДАРЬ!L26=GRID!$B$3:$U$3),0)),
INDEX(GRID!$B$4:$U$15,MATCH(M$7,GRID!$A$4:$A$15,0),MATCH(1,($U$2=GRID!$B$1:$U$1)*(КАЛЕНДАРЬ!L26=GRID!$B$3:$U$3),0))*(1-GRID!$L$45))</f>
        <v>79000</v>
      </c>
      <c r="N100" s="8" cm="1">
        <f t="array" ref="N100">IF($I$2="Каникулы вместе",INDEX(GRID!$B$18:$U$29,MATCH(M$7,GRID!$A$18:$A$29,0),MATCH(1,($U$2=GRID!$B$1:$U$1)*(КАЛЕНДАРЬ!L26=GRID!$B$3:$U$3),0)),
INDEX(GRID!$B$18:$U$29,MATCH(M$7,GRID!$A$18:$A$29,0),MATCH(1,($U$2=GRID!$B$1:$U$1)*(КАЛЕНДАРЬ!L26=GRID!$B$3:$U$3),0))*(1-GRID!$L$45))</f>
        <v>84000</v>
      </c>
      <c r="O100" s="8" cm="1">
        <f t="array" ref="O100">IF($I$2="Каникулы вместе",INDEX(GRID!$B$4:$U$15,MATCH(O$7,GRID!$A$4:$A$15,0),MATCH(1,($U$2=GRID!$B$1:$U$1)*(КАЛЕНДАРЬ!L26=GRID!$B$3:$U$3),0)),
INDEX(GRID!$B$4:$U$15,MATCH(O$7,GRID!$A$4:$A$15,0),MATCH(1,($U$2=GRID!$B$1:$U$1)*(КАЛЕНДАРЬ!L26=GRID!$B$3:$U$3),0))*(1-GRID!$L$45))</f>
        <v>114800</v>
      </c>
      <c r="P100" s="8" cm="1">
        <f t="array" ref="P100">IF($I$2="Каникулы вместе",INDEX(GRID!$B$4:$U$15,MATCH(P$7,GRID!$A$4:$A$15,0),MATCH(1,($U$2=GRID!$B$1:$U$1)*(КАЛЕНДАРЬ!L26=GRID!$B$3:$U$3),0)),
INDEX(GRID!$B$4:$U$15,MATCH(P$7,GRID!$A$4:$A$15,0),MATCH(1,($U$2=GRID!$B$1:$U$1)*(КАЛЕНДАРЬ!L26=GRID!$B$3:$U$3),0))*(1-GRID!$L$45))</f>
        <v>158000</v>
      </c>
      <c r="Q100" s="8" cm="1">
        <f t="array" ref="Q100">IF($I$2="Каникулы вместе",INDEX(GRID!$B$4:$U$15,MATCH(Q$7,GRID!$A$4:$A$15,0),MATCH(1,($U$2=GRID!$B$1:$U$1)*(КАЛЕНДАРЬ!L26=GRID!$B$3:$U$3),0)),
INDEX(GRID!$B$4:$U$15,MATCH(Q$7,GRID!$A$4:$A$15,0),MATCH(1,($U$2=GRID!$B$1:$U$1)*(КАЛЕНДАРЬ!L26=GRID!$B$3:$U$3),0))*(1-GRID!$L$45))</f>
        <v>185500</v>
      </c>
      <c r="R100" s="8" cm="1">
        <f t="array" ref="R100">IF($I$2="Каникулы вместе",INDEX(GRID!$B$18:$U$29,MATCH(R$7,GRID!$A$18:$A$29,0),MATCH(1,($U$2=GRID!$B$1:$U$1)*(КАЛЕНДАРЬ!L26=GRID!$B$3:$U$3),0)),
INDEX(GRID!$B$18:$U$29,MATCH(R$7,GRID!$A$18:$A$29,0),MATCH(1,($U$2=GRID!$B$1:$U$1)*(КАЛЕНДАРЬ!L26=GRID!$B$3:$U$3),0))*(1-GRID!$L$45))</f>
        <v>211300</v>
      </c>
      <c r="S100" s="8">
        <f t="array" ref="S100">IF($I$2="Каникулы вместе",INDEX(GRID!$B$4:$U$15,MATCH(S$7,GRID!$A$4:$A$15,0),MATCH(1,($U$2=GRID!$B$1:$U$1)*(КАЛЕНДАРЬ!L26=GRID!$B$3:$U$3),0)),
INDEX(GRID!$B$4:$U$15,MATCH(S$7,GRID!$A$4:$A$15,0),MATCH(1,($U$2=GRID!$B$1:$U$1)*(КАЛЕНДАРЬ!L26=GRID!$B$3:$U$3),0))*(1-GRID!$L$41))</f>
        <v>533500</v>
      </c>
      <c r="T100" s="8">
        <f t="array" ref="T100">IF($I$2="Каникулы вместе",INDEX(GRID!$B$4:$U$15,MATCH(T$7,GRID!$A$4:$A$15,0),MATCH(1,($U$2=GRID!$B$1:$U$1)*(КАЛЕНДАРЬ!L26=GRID!$B$3:$U$3),0)),
INDEX(GRID!$B$4:$U$15,MATCH(T$7,GRID!$A$4:$A$15,0),MATCH(1,($U$2=GRID!$B$1:$U$1)*(КАЛЕНДАРЬ!L26=GRID!$B$3:$U$3),0))*(1-GRID!$L$41))</f>
        <v>651900</v>
      </c>
    </row>
    <row r="101" spans="1:20" hidden="1">
      <c r="A101" s="148" t="s">
        <v>15</v>
      </c>
      <c r="B101" s="149">
        <v>24</v>
      </c>
      <c r="C101" s="8" cm="1">
        <f t="array" ref="C101">IF($I$2="Каникулы вместе",INDEX(GRID!$B$4:$U$15,MATCH(C$7,GRID!$A$4:$A$15,0),MATCH(1,($U$2=GRID!$B$1:$U$1)*(КАЛЕНДАРЬ!L27=GRID!$B$3:$U$3),0)),
INDEX(GRID!$B$4:$U$15,MATCH(C$7,GRID!$A$4:$A$15,0),MATCH(1,($U$2=GRID!$B$1:$U$1)*(КАЛЕНДАРЬ!L27=GRID!$B$3:$U$3),0))*(1-GRID!$L$45))</f>
        <v>33200</v>
      </c>
      <c r="D101" s="8" cm="1">
        <f t="array" ref="D101">IF($I$2="Каникулы вместе",INDEX(GRID!$B$18:$U$29,MATCH(C$7,GRID!$A$18:$A$29,0),MATCH(1,($U$2=GRID!$B$1:$U$1)*(КАЛЕНДАРЬ!L27=GRID!$B$3:$U$3),0)),
INDEX(GRID!$B$18:$U$29,MATCH(C$7,GRID!$A$18:$A$29,0),MATCH(1,($U$2=GRID!$B$1:$U$1)*(КАЛЕНДАРЬ!L27=GRID!$B$3:$U$3),0))*(1-GRID!$L$45))</f>
        <v>38200</v>
      </c>
      <c r="E101" s="8" cm="1">
        <f t="array" ref="E101">IF($I$2="Каникулы вместе",INDEX(GRID!$B$4:$U$15,MATCH(E$7,GRID!$A$4:$A$15,0),MATCH(1,($U$2=GRID!$B$1:$U$1)*(КАЛЕНДАРЬ!L27=GRID!$B$3:$U$3),0)),
INDEX(GRID!$B$4:$U$15,MATCH(E$7,GRID!$A$4:$A$15,0),MATCH(1,($U$2=GRID!$B$1:$U$1)*(КАЛЕНДАРЬ!L27=GRID!$B$3:$U$3),0))*(1-GRID!$L$45))</f>
        <v>39900</v>
      </c>
      <c r="F101" s="8" cm="1">
        <f t="array" ref="F101">IF($I$2="Каникулы вместе",INDEX(GRID!$B$18:$U$29,MATCH(E$7,GRID!$A$18:$A$29,0),MATCH(1,($U$2=GRID!$B$1:$U$1)*(КАЛЕНДАРЬ!L27=GRID!$B$3:$U$3),0)),
INDEX(GRID!$B$18:$U$29,MATCH(E$7,GRID!$A$18:$A$29,0),MATCH(1,($U$2=GRID!$B$1:$U$1)*(КАЛЕНДАРЬ!L27=GRID!$B$3:$U$3),0))*(1-GRID!$L$45))</f>
        <v>44900</v>
      </c>
      <c r="G101" s="8" cm="1">
        <f t="array" ref="G101">IF($I$2="Каникулы вместе",INDEX(GRID!$B$4:$U$15,MATCH(G$7,GRID!$A$4:$A$15,0),MATCH(1,($U$2=GRID!$B$1:$U$1)*(КАЛЕНДАРЬ!L27=GRID!$B$3:$U$3),0)),
INDEX(GRID!$B$4:$U$15,MATCH(G$7,GRID!$A$4:$A$15,0),MATCH(1,($U$2=GRID!$B$1:$U$1)*(КАЛЕНДАРЬ!L27=GRID!$B$3:$U$3),0))*(1-GRID!$L$45))</f>
        <v>46200</v>
      </c>
      <c r="H101" s="8" cm="1">
        <f t="array" ref="H101">IF($I$2="Каникулы вместе",INDEX(GRID!$B$18:$U$29,MATCH(G$7,GRID!$A$18:$A$29,0),MATCH(1,($U$2=GRID!$B$1:$U$1)*(КАЛЕНДАРЬ!L27=GRID!$B$3:$U$3),0)),
INDEX(GRID!$B$18:$U$29,MATCH(G$7,GRID!$A$18:$A$29,0),MATCH(1,($U$2=GRID!$B$1:$U$1)*(КАЛЕНДАРЬ!L27=GRID!$B$3:$U$3),0))*(1-GRID!$L$45))</f>
        <v>51200</v>
      </c>
      <c r="I101" s="8" cm="1">
        <f t="array" ref="I101">IF($I$2="Каникулы вместе",INDEX(GRID!$B$4:$U$15,MATCH(I$7,GRID!$A$4:$A$15,0),MATCH(1,($U$2=GRID!$B$1:$U$1)*(КАЛЕНДАРЬ!L27=GRID!$B$3:$U$3),0)),
INDEX(GRID!$B$4:$U$15,MATCH(I$7,GRID!$A$4:$A$15,0),MATCH(1,($U$2=GRID!$B$1:$U$1)*(КАЛЕНДАРЬ!L27=GRID!$B$3:$U$3),0))*(1-GRID!$L$45))</f>
        <v>51700</v>
      </c>
      <c r="J101" s="8" cm="1">
        <f t="array" ref="J101">IF($I$2="Каникулы вместе",INDEX(GRID!$B$18:$U$29,MATCH(I$7,GRID!$A$18:$A$29,0),MATCH(1,($U$2=GRID!$B$1:$U$1)*(КАЛЕНДАРЬ!L27=GRID!$B$3:$U$3),0)),
INDEX(GRID!$B$18:$U$29,MATCH(I$7,GRID!$A$18:$A$29,0),MATCH(1,($U$2=GRID!$B$1:$U$1)*(КАЛЕНДАРЬ!L27=GRID!$B$3:$U$3),0))*(1-GRID!$L$45))</f>
        <v>56700</v>
      </c>
      <c r="K101" s="8" cm="1">
        <f t="array" ref="K101">IF($I$2="Каникулы вместе",INDEX(GRID!$B$4:$U$15,MATCH(K$7,GRID!$A$4:$A$15,0),MATCH(1,($U$2=GRID!$B$1:$U$1)*(КАЛЕНДАРЬ!L27=GRID!$B$3:$U$3),0)),
INDEX(GRID!$B$4:$U$15,MATCH(K$7,GRID!$A$4:$A$15,0),MATCH(1,($U$2=GRID!$B$1:$U$1)*(КАЛЕНДАРЬ!L27=GRID!$B$3:$U$3),0))*(1-GRID!$L$45))</f>
        <v>57800</v>
      </c>
      <c r="L101" s="8" cm="1">
        <f t="array" ref="L101">IF($I$2="Каникулы вместе",INDEX(GRID!$B$18:$U$29,MATCH(K$7,GRID!$A$18:$A$29,0),MATCH(1,($U$2=GRID!$B$1:$U$1)*(КАЛЕНДАРЬ!L27=GRID!$B$3:$U$3),0)),
INDEX(GRID!$B$18:$U$29,MATCH(K$7,GRID!$A$18:$A$29,0),MATCH(1,($U$2=GRID!$B$1:$U$1)*(КАЛЕНДАРЬ!L27=GRID!$B$3:$U$3),0))*(1-GRID!$L$45))</f>
        <v>62800</v>
      </c>
      <c r="M101" s="8" cm="1">
        <f t="array" ref="M101">IF($I$2="Каникулы вместе",INDEX(GRID!$B$4:$U$15,MATCH(M$7,GRID!$A$4:$A$15,0),MATCH(1,($U$2=GRID!$B$1:$U$1)*(КАЛЕНДАРЬ!L27=GRID!$B$3:$U$3),0)),
INDEX(GRID!$B$4:$U$15,MATCH(M$7,GRID!$A$4:$A$15,0),MATCH(1,($U$2=GRID!$B$1:$U$1)*(КАЛЕНДАРЬ!L27=GRID!$B$3:$U$3),0))*(1-GRID!$L$45))</f>
        <v>79000</v>
      </c>
      <c r="N101" s="8" cm="1">
        <f t="array" ref="N101">IF($I$2="Каникулы вместе",INDEX(GRID!$B$18:$U$29,MATCH(M$7,GRID!$A$18:$A$29,0),MATCH(1,($U$2=GRID!$B$1:$U$1)*(КАЛЕНДАРЬ!L27=GRID!$B$3:$U$3),0)),
INDEX(GRID!$B$18:$U$29,MATCH(M$7,GRID!$A$18:$A$29,0),MATCH(1,($U$2=GRID!$B$1:$U$1)*(КАЛЕНДАРЬ!L27=GRID!$B$3:$U$3),0))*(1-GRID!$L$45))</f>
        <v>84000</v>
      </c>
      <c r="O101" s="8" cm="1">
        <f t="array" ref="O101">IF($I$2="Каникулы вместе",INDEX(GRID!$B$4:$U$15,MATCH(O$7,GRID!$A$4:$A$15,0),MATCH(1,($U$2=GRID!$B$1:$U$1)*(КАЛЕНДАРЬ!L27=GRID!$B$3:$U$3),0)),
INDEX(GRID!$B$4:$U$15,MATCH(O$7,GRID!$A$4:$A$15,0),MATCH(1,($U$2=GRID!$B$1:$U$1)*(КАЛЕНДАРЬ!L27=GRID!$B$3:$U$3),0))*(1-GRID!$L$45))</f>
        <v>114800</v>
      </c>
      <c r="P101" s="8" cm="1">
        <f t="array" ref="P101">IF($I$2="Каникулы вместе",INDEX(GRID!$B$4:$U$15,MATCH(P$7,GRID!$A$4:$A$15,0),MATCH(1,($U$2=GRID!$B$1:$U$1)*(КАЛЕНДАРЬ!L27=GRID!$B$3:$U$3),0)),
INDEX(GRID!$B$4:$U$15,MATCH(P$7,GRID!$A$4:$A$15,0),MATCH(1,($U$2=GRID!$B$1:$U$1)*(КАЛЕНДАРЬ!L27=GRID!$B$3:$U$3),0))*(1-GRID!$L$45))</f>
        <v>158000</v>
      </c>
      <c r="Q101" s="8" cm="1">
        <f t="array" ref="Q101">IF($I$2="Каникулы вместе",INDEX(GRID!$B$4:$U$15,MATCH(Q$7,GRID!$A$4:$A$15,0),MATCH(1,($U$2=GRID!$B$1:$U$1)*(КАЛЕНДАРЬ!L27=GRID!$B$3:$U$3),0)),
INDEX(GRID!$B$4:$U$15,MATCH(Q$7,GRID!$A$4:$A$15,0),MATCH(1,($U$2=GRID!$B$1:$U$1)*(КАЛЕНДАРЬ!L27=GRID!$B$3:$U$3),0))*(1-GRID!$L$45))</f>
        <v>185500</v>
      </c>
      <c r="R101" s="8" cm="1">
        <f t="array" ref="R101">IF($I$2="Каникулы вместе",INDEX(GRID!$B$18:$U$29,MATCH(R$7,GRID!$A$18:$A$29,0),MATCH(1,($U$2=GRID!$B$1:$U$1)*(КАЛЕНДАРЬ!L27=GRID!$B$3:$U$3),0)),
INDEX(GRID!$B$18:$U$29,MATCH(R$7,GRID!$A$18:$A$29,0),MATCH(1,($U$2=GRID!$B$1:$U$1)*(КАЛЕНДАРЬ!L27=GRID!$B$3:$U$3),0))*(1-GRID!$L$45))</f>
        <v>211300</v>
      </c>
      <c r="S101" s="8">
        <f t="array" ref="S101">IF($I$2="Каникулы вместе",INDEX(GRID!$B$4:$U$15,MATCH(S$7,GRID!$A$4:$A$15,0),MATCH(1,($U$2=GRID!$B$1:$U$1)*(КАЛЕНДАРЬ!L27=GRID!$B$3:$U$3),0)),
INDEX(GRID!$B$4:$U$15,MATCH(S$7,GRID!$A$4:$A$15,0),MATCH(1,($U$2=GRID!$B$1:$U$1)*(КАЛЕНДАРЬ!L27=GRID!$B$3:$U$3),0))*(1-GRID!$L$41))</f>
        <v>533500</v>
      </c>
      <c r="T101" s="8">
        <f t="array" ref="T101">IF($I$2="Каникулы вместе",INDEX(GRID!$B$4:$U$15,MATCH(T$7,GRID!$A$4:$A$15,0),MATCH(1,($U$2=GRID!$B$1:$U$1)*(КАЛЕНДАРЬ!L27=GRID!$B$3:$U$3),0)),
INDEX(GRID!$B$4:$U$15,MATCH(T$7,GRID!$A$4:$A$15,0),MATCH(1,($U$2=GRID!$B$1:$U$1)*(КАЛЕНДАРЬ!L27=GRID!$B$3:$U$3),0))*(1-GRID!$L$41))</f>
        <v>651900</v>
      </c>
    </row>
    <row r="102" spans="1:20" hidden="1">
      <c r="A102" s="148" t="s">
        <v>16</v>
      </c>
      <c r="B102" s="149">
        <v>25</v>
      </c>
      <c r="C102" s="8" cm="1">
        <f t="array" ref="C102">IF($I$2="Каникулы вместе",INDEX(GRID!$B$4:$U$15,MATCH(C$7,GRID!$A$4:$A$15,0),MATCH(1,($U$2=GRID!$B$1:$U$1)*(КАЛЕНДАРЬ!L28=GRID!$B$3:$U$3),0)),
INDEX(GRID!$B$4:$U$15,MATCH(C$7,GRID!$A$4:$A$15,0),MATCH(1,($U$2=GRID!$B$1:$U$1)*(КАЛЕНДАРЬ!L28=GRID!$B$3:$U$3),0))*(1-GRID!$L$45))</f>
        <v>43900</v>
      </c>
      <c r="D102" s="8" cm="1">
        <f t="array" ref="D102">IF($I$2="Каникулы вместе",INDEX(GRID!$B$18:$U$29,MATCH(C$7,GRID!$A$18:$A$29,0),MATCH(1,($U$2=GRID!$B$1:$U$1)*(КАЛЕНДАРЬ!L28=GRID!$B$3:$U$3),0)),
INDEX(GRID!$B$18:$U$29,MATCH(C$7,GRID!$A$18:$A$29,0),MATCH(1,($U$2=GRID!$B$1:$U$1)*(КАЛЕНДАРЬ!L28=GRID!$B$3:$U$3),0))*(1-GRID!$L$45))</f>
        <v>48900</v>
      </c>
      <c r="E102" s="8" cm="1">
        <f t="array" ref="E102">IF($I$2="Каникулы вместе",INDEX(GRID!$B$4:$U$15,MATCH(E$7,GRID!$A$4:$A$15,0),MATCH(1,($U$2=GRID!$B$1:$U$1)*(КАЛЕНДАРЬ!L28=GRID!$B$3:$U$3),0)),
INDEX(GRID!$B$4:$U$15,MATCH(E$7,GRID!$A$4:$A$15,0),MATCH(1,($U$2=GRID!$B$1:$U$1)*(КАЛЕНДАРЬ!L28=GRID!$B$3:$U$3),0))*(1-GRID!$L$45))</f>
        <v>52400</v>
      </c>
      <c r="F102" s="8" cm="1">
        <f t="array" ref="F102">IF($I$2="Каникулы вместе",INDEX(GRID!$B$18:$U$29,MATCH(E$7,GRID!$A$18:$A$29,0),MATCH(1,($U$2=GRID!$B$1:$U$1)*(КАЛЕНДАРЬ!L28=GRID!$B$3:$U$3),0)),
INDEX(GRID!$B$18:$U$29,MATCH(E$7,GRID!$A$18:$A$29,0),MATCH(1,($U$2=GRID!$B$1:$U$1)*(КАЛЕНДАРЬ!L28=GRID!$B$3:$U$3),0))*(1-GRID!$L$45))</f>
        <v>57400</v>
      </c>
      <c r="G102" s="8" cm="1">
        <f t="array" ref="G102">IF($I$2="Каникулы вместе",INDEX(GRID!$B$4:$U$15,MATCH(G$7,GRID!$A$4:$A$15,0),MATCH(1,($U$2=GRID!$B$1:$U$1)*(КАЛЕНДАРЬ!L28=GRID!$B$3:$U$3),0)),
INDEX(GRID!$B$4:$U$15,MATCH(G$7,GRID!$A$4:$A$15,0),MATCH(1,($U$2=GRID!$B$1:$U$1)*(КАЛЕНДАРЬ!L28=GRID!$B$3:$U$3),0))*(1-GRID!$L$45))</f>
        <v>59100</v>
      </c>
      <c r="H102" s="8" cm="1">
        <f t="array" ref="H102">IF($I$2="Каникулы вместе",INDEX(GRID!$B$18:$U$29,MATCH(G$7,GRID!$A$18:$A$29,0),MATCH(1,($U$2=GRID!$B$1:$U$1)*(КАЛЕНДАРЬ!L28=GRID!$B$3:$U$3),0)),
INDEX(GRID!$B$18:$U$29,MATCH(G$7,GRID!$A$18:$A$29,0),MATCH(1,($U$2=GRID!$B$1:$U$1)*(КАЛЕНДАРЬ!L28=GRID!$B$3:$U$3),0))*(1-GRID!$L$45))</f>
        <v>64100</v>
      </c>
      <c r="I102" s="8" cm="1">
        <f t="array" ref="I102">IF($I$2="Каникулы вместе",INDEX(GRID!$B$4:$U$15,MATCH(I$7,GRID!$A$4:$A$15,0),MATCH(1,($U$2=GRID!$B$1:$U$1)*(КАЛЕНДАРЬ!L28=GRID!$B$3:$U$3),0)),
INDEX(GRID!$B$4:$U$15,MATCH(I$7,GRID!$A$4:$A$15,0),MATCH(1,($U$2=GRID!$B$1:$U$1)*(КАЛЕНДАРЬ!L28=GRID!$B$3:$U$3),0))*(1-GRID!$L$45))</f>
        <v>65800</v>
      </c>
      <c r="J102" s="8" cm="1">
        <f t="array" ref="J102">IF($I$2="Каникулы вместе",INDEX(GRID!$B$18:$U$29,MATCH(I$7,GRID!$A$18:$A$29,0),MATCH(1,($U$2=GRID!$B$1:$U$1)*(КАЛЕНДАРЬ!L28=GRID!$B$3:$U$3),0)),
INDEX(GRID!$B$18:$U$29,MATCH(I$7,GRID!$A$18:$A$29,0),MATCH(1,($U$2=GRID!$B$1:$U$1)*(КАЛЕНДАРЬ!L28=GRID!$B$3:$U$3),0))*(1-GRID!$L$45))</f>
        <v>70800</v>
      </c>
      <c r="K102" s="8" cm="1">
        <f t="array" ref="K102">IF($I$2="Каникулы вместе",INDEX(GRID!$B$4:$U$15,MATCH(K$7,GRID!$A$4:$A$15,0),MATCH(1,($U$2=GRID!$B$1:$U$1)*(КАЛЕНДАРЬ!L28=GRID!$B$3:$U$3),0)),
INDEX(GRID!$B$4:$U$15,MATCH(K$7,GRID!$A$4:$A$15,0),MATCH(1,($U$2=GRID!$B$1:$U$1)*(КАЛЕНДАРЬ!L28=GRID!$B$3:$U$3),0))*(1-GRID!$L$45))</f>
        <v>72600</v>
      </c>
      <c r="L102" s="8" cm="1">
        <f t="array" ref="L102">IF($I$2="Каникулы вместе",INDEX(GRID!$B$18:$U$29,MATCH(K$7,GRID!$A$18:$A$29,0),MATCH(1,($U$2=GRID!$B$1:$U$1)*(КАЛЕНДАРЬ!L28=GRID!$B$3:$U$3),0)),
INDEX(GRID!$B$18:$U$29,MATCH(K$7,GRID!$A$18:$A$29,0),MATCH(1,($U$2=GRID!$B$1:$U$1)*(КАЛЕНДАРЬ!L28=GRID!$B$3:$U$3),0))*(1-GRID!$L$45))</f>
        <v>77600</v>
      </c>
      <c r="M102" s="8" cm="1">
        <f t="array" ref="M102">IF($I$2="Каникулы вместе",INDEX(GRID!$B$4:$U$15,MATCH(M$7,GRID!$A$4:$A$15,0),MATCH(1,($U$2=GRID!$B$1:$U$1)*(КАЛЕНДАРЬ!L28=GRID!$B$3:$U$3),0)),
INDEX(GRID!$B$4:$U$15,MATCH(M$7,GRID!$A$4:$A$15,0),MATCH(1,($U$2=GRID!$B$1:$U$1)*(КАЛЕНДАРЬ!L28=GRID!$B$3:$U$3),0))*(1-GRID!$L$45))</f>
        <v>96500</v>
      </c>
      <c r="N102" s="8" cm="1">
        <f t="array" ref="N102">IF($I$2="Каникулы вместе",INDEX(GRID!$B$18:$U$29,MATCH(M$7,GRID!$A$18:$A$29,0),MATCH(1,($U$2=GRID!$B$1:$U$1)*(КАЛЕНДАРЬ!L28=GRID!$B$3:$U$3),0)),
INDEX(GRID!$B$18:$U$29,MATCH(M$7,GRID!$A$18:$A$29,0),MATCH(1,($U$2=GRID!$B$1:$U$1)*(КАЛЕНДАРЬ!L28=GRID!$B$3:$U$3),0))*(1-GRID!$L$45))</f>
        <v>101500</v>
      </c>
      <c r="O102" s="8" cm="1">
        <f t="array" ref="O102">IF($I$2="Каникулы вместе",INDEX(GRID!$B$4:$U$15,MATCH(O$7,GRID!$A$4:$A$15,0),MATCH(1,($U$2=GRID!$B$1:$U$1)*(КАЛЕНДАРЬ!L28=GRID!$B$3:$U$3),0)),
INDEX(GRID!$B$4:$U$15,MATCH(O$7,GRID!$A$4:$A$15,0),MATCH(1,($U$2=GRID!$B$1:$U$1)*(КАЛЕНДАРЬ!L28=GRID!$B$3:$U$3),0))*(1-GRID!$L$45))</f>
        <v>135000</v>
      </c>
      <c r="P102" s="8" cm="1">
        <f t="array" ref="P102">IF($I$2="Каникулы вместе",INDEX(GRID!$B$4:$U$15,MATCH(P$7,GRID!$A$4:$A$15,0),MATCH(1,($U$2=GRID!$B$1:$U$1)*(КАЛЕНДАРЬ!L28=GRID!$B$3:$U$3),0)),
INDEX(GRID!$B$4:$U$15,MATCH(P$7,GRID!$A$4:$A$15,0),MATCH(1,($U$2=GRID!$B$1:$U$1)*(КАЛЕНДАРЬ!L28=GRID!$B$3:$U$3),0))*(1-GRID!$L$45))</f>
        <v>181300</v>
      </c>
      <c r="Q102" s="8" cm="1">
        <f t="array" ref="Q102">IF($I$2="Каникулы вместе",INDEX(GRID!$B$4:$U$15,MATCH(Q$7,GRID!$A$4:$A$15,0),MATCH(1,($U$2=GRID!$B$1:$U$1)*(КАЛЕНДАРЬ!L28=GRID!$B$3:$U$3),0)),
INDEX(GRID!$B$4:$U$15,MATCH(Q$7,GRID!$A$4:$A$15,0),MATCH(1,($U$2=GRID!$B$1:$U$1)*(КАЛЕНДАРЬ!L28=GRID!$B$3:$U$3),0))*(1-GRID!$L$45))</f>
        <v>211500</v>
      </c>
      <c r="R102" s="8" cm="1">
        <f t="array" ref="R102">IF($I$2="Каникулы вместе",INDEX(GRID!$B$18:$U$29,MATCH(R$7,GRID!$A$18:$A$29,0),MATCH(1,($U$2=GRID!$B$1:$U$1)*(КАЛЕНДАРЬ!L28=GRID!$B$3:$U$3),0)),
INDEX(GRID!$B$18:$U$29,MATCH(R$7,GRID!$A$18:$A$29,0),MATCH(1,($U$2=GRID!$B$1:$U$1)*(КАЛЕНДАРЬ!L28=GRID!$B$3:$U$3),0))*(1-GRID!$L$45))</f>
        <v>241100</v>
      </c>
      <c r="S102" s="8">
        <f t="array" ref="S102">IF($I$2="Каникулы вместе",INDEX(GRID!$B$4:$U$15,MATCH(S$7,GRID!$A$4:$A$15,0),MATCH(1,($U$2=GRID!$B$1:$U$1)*(КАЛЕНДАРЬ!L28=GRID!$B$3:$U$3),0)),
INDEX(GRID!$B$4:$U$15,MATCH(S$7,GRID!$A$4:$A$15,0),MATCH(1,($U$2=GRID!$B$1:$U$1)*(КАЛЕНДАРЬ!L28=GRID!$B$3:$U$3),0))*(1-GRID!$L$41))</f>
        <v>625800</v>
      </c>
      <c r="T102" s="8">
        <f t="array" ref="T102">IF($I$2="Каникулы вместе",INDEX(GRID!$B$4:$U$15,MATCH(T$7,GRID!$A$4:$A$15,0),MATCH(1,($U$2=GRID!$B$1:$U$1)*(КАЛЕНДАРЬ!L28=GRID!$B$3:$U$3),0)),
INDEX(GRID!$B$4:$U$15,MATCH(T$7,GRID!$A$4:$A$15,0),MATCH(1,($U$2=GRID!$B$1:$U$1)*(КАЛЕНДАРЬ!L28=GRID!$B$3:$U$3),0))*(1-GRID!$L$41))</f>
        <v>769800</v>
      </c>
    </row>
    <row r="103" spans="1:20" hidden="1">
      <c r="A103" s="148" t="s">
        <v>17</v>
      </c>
      <c r="B103" s="149">
        <v>26</v>
      </c>
      <c r="C103" s="8" cm="1">
        <f t="array" ref="C103">IF($I$2="Каникулы вместе",INDEX(GRID!$B$4:$U$15,MATCH(C$7,GRID!$A$4:$A$15,0),MATCH(1,($U$2=GRID!$B$1:$U$1)*(КАЛЕНДАРЬ!L29=GRID!$B$3:$U$3),0)),
INDEX(GRID!$B$4:$U$15,MATCH(C$7,GRID!$A$4:$A$15,0),MATCH(1,($U$2=GRID!$B$1:$U$1)*(КАЛЕНДАРЬ!L29=GRID!$B$3:$U$3),0))*(1-GRID!$L$45))</f>
        <v>43900</v>
      </c>
      <c r="D103" s="8" cm="1">
        <f t="array" ref="D103">IF($I$2="Каникулы вместе",INDEX(GRID!$B$18:$U$29,MATCH(C$7,GRID!$A$18:$A$29,0),MATCH(1,($U$2=GRID!$B$1:$U$1)*(КАЛЕНДАРЬ!L29=GRID!$B$3:$U$3),0)),
INDEX(GRID!$B$18:$U$29,MATCH(C$7,GRID!$A$18:$A$29,0),MATCH(1,($U$2=GRID!$B$1:$U$1)*(КАЛЕНДАРЬ!L29=GRID!$B$3:$U$3),0))*(1-GRID!$L$45))</f>
        <v>48900</v>
      </c>
      <c r="E103" s="8" cm="1">
        <f t="array" ref="E103">IF($I$2="Каникулы вместе",INDEX(GRID!$B$4:$U$15,MATCH(E$7,GRID!$A$4:$A$15,0),MATCH(1,($U$2=GRID!$B$1:$U$1)*(КАЛЕНДАРЬ!L29=GRID!$B$3:$U$3),0)),
INDEX(GRID!$B$4:$U$15,MATCH(E$7,GRID!$A$4:$A$15,0),MATCH(1,($U$2=GRID!$B$1:$U$1)*(КАЛЕНДАРЬ!L29=GRID!$B$3:$U$3),0))*(1-GRID!$L$45))</f>
        <v>52400</v>
      </c>
      <c r="F103" s="8" cm="1">
        <f t="array" ref="F103">IF($I$2="Каникулы вместе",INDEX(GRID!$B$18:$U$29,MATCH(E$7,GRID!$A$18:$A$29,0),MATCH(1,($U$2=GRID!$B$1:$U$1)*(КАЛЕНДАРЬ!L29=GRID!$B$3:$U$3),0)),
INDEX(GRID!$B$18:$U$29,MATCH(E$7,GRID!$A$18:$A$29,0),MATCH(1,($U$2=GRID!$B$1:$U$1)*(КАЛЕНДАРЬ!L29=GRID!$B$3:$U$3),0))*(1-GRID!$L$45))</f>
        <v>57400</v>
      </c>
      <c r="G103" s="8" cm="1">
        <f t="array" ref="G103">IF($I$2="Каникулы вместе",INDEX(GRID!$B$4:$U$15,MATCH(G$7,GRID!$A$4:$A$15,0),MATCH(1,($U$2=GRID!$B$1:$U$1)*(КАЛЕНДАРЬ!L29=GRID!$B$3:$U$3),0)),
INDEX(GRID!$B$4:$U$15,MATCH(G$7,GRID!$A$4:$A$15,0),MATCH(1,($U$2=GRID!$B$1:$U$1)*(КАЛЕНДАРЬ!L29=GRID!$B$3:$U$3),0))*(1-GRID!$L$45))</f>
        <v>59100</v>
      </c>
      <c r="H103" s="8" cm="1">
        <f t="array" ref="H103">IF($I$2="Каникулы вместе",INDEX(GRID!$B$18:$U$29,MATCH(G$7,GRID!$A$18:$A$29,0),MATCH(1,($U$2=GRID!$B$1:$U$1)*(КАЛЕНДАРЬ!L29=GRID!$B$3:$U$3),0)),
INDEX(GRID!$B$18:$U$29,MATCH(G$7,GRID!$A$18:$A$29,0),MATCH(1,($U$2=GRID!$B$1:$U$1)*(КАЛЕНДАРЬ!L29=GRID!$B$3:$U$3),0))*(1-GRID!$L$45))</f>
        <v>64100</v>
      </c>
      <c r="I103" s="8" cm="1">
        <f t="array" ref="I103">IF($I$2="Каникулы вместе",INDEX(GRID!$B$4:$U$15,MATCH(I$7,GRID!$A$4:$A$15,0),MATCH(1,($U$2=GRID!$B$1:$U$1)*(КАЛЕНДАРЬ!L29=GRID!$B$3:$U$3),0)),
INDEX(GRID!$B$4:$U$15,MATCH(I$7,GRID!$A$4:$A$15,0),MATCH(1,($U$2=GRID!$B$1:$U$1)*(КАЛЕНДАРЬ!L29=GRID!$B$3:$U$3),0))*(1-GRID!$L$45))</f>
        <v>65800</v>
      </c>
      <c r="J103" s="8" cm="1">
        <f t="array" ref="J103">IF($I$2="Каникулы вместе",INDEX(GRID!$B$18:$U$29,MATCH(I$7,GRID!$A$18:$A$29,0),MATCH(1,($U$2=GRID!$B$1:$U$1)*(КАЛЕНДАРЬ!L29=GRID!$B$3:$U$3),0)),
INDEX(GRID!$B$18:$U$29,MATCH(I$7,GRID!$A$18:$A$29,0),MATCH(1,($U$2=GRID!$B$1:$U$1)*(КАЛЕНДАРЬ!L29=GRID!$B$3:$U$3),0))*(1-GRID!$L$45))</f>
        <v>70800</v>
      </c>
      <c r="K103" s="8" cm="1">
        <f t="array" ref="K103">IF($I$2="Каникулы вместе",INDEX(GRID!$B$4:$U$15,MATCH(K$7,GRID!$A$4:$A$15,0),MATCH(1,($U$2=GRID!$B$1:$U$1)*(КАЛЕНДАРЬ!L29=GRID!$B$3:$U$3),0)),
INDEX(GRID!$B$4:$U$15,MATCH(K$7,GRID!$A$4:$A$15,0),MATCH(1,($U$2=GRID!$B$1:$U$1)*(КАЛЕНДАРЬ!L29=GRID!$B$3:$U$3),0))*(1-GRID!$L$45))</f>
        <v>72600</v>
      </c>
      <c r="L103" s="8" cm="1">
        <f t="array" ref="L103">IF($I$2="Каникулы вместе",INDEX(GRID!$B$18:$U$29,MATCH(K$7,GRID!$A$18:$A$29,0),MATCH(1,($U$2=GRID!$B$1:$U$1)*(КАЛЕНДАРЬ!L29=GRID!$B$3:$U$3),0)),
INDEX(GRID!$B$18:$U$29,MATCH(K$7,GRID!$A$18:$A$29,0),MATCH(1,($U$2=GRID!$B$1:$U$1)*(КАЛЕНДАРЬ!L29=GRID!$B$3:$U$3),0))*(1-GRID!$L$45))</f>
        <v>77600</v>
      </c>
      <c r="M103" s="8" cm="1">
        <f t="array" ref="M103">IF($I$2="Каникулы вместе",INDEX(GRID!$B$4:$U$15,MATCH(M$7,GRID!$A$4:$A$15,0),MATCH(1,($U$2=GRID!$B$1:$U$1)*(КАЛЕНДАРЬ!L29=GRID!$B$3:$U$3),0)),
INDEX(GRID!$B$4:$U$15,MATCH(M$7,GRID!$A$4:$A$15,0),MATCH(1,($U$2=GRID!$B$1:$U$1)*(КАЛЕНДАРЬ!L29=GRID!$B$3:$U$3),0))*(1-GRID!$L$45))</f>
        <v>96500</v>
      </c>
      <c r="N103" s="8" cm="1">
        <f t="array" ref="N103">IF($I$2="Каникулы вместе",INDEX(GRID!$B$18:$U$29,MATCH(M$7,GRID!$A$18:$A$29,0),MATCH(1,($U$2=GRID!$B$1:$U$1)*(КАЛЕНДАРЬ!L29=GRID!$B$3:$U$3),0)),
INDEX(GRID!$B$18:$U$29,MATCH(M$7,GRID!$A$18:$A$29,0),MATCH(1,($U$2=GRID!$B$1:$U$1)*(КАЛЕНДАРЬ!L29=GRID!$B$3:$U$3),0))*(1-GRID!$L$45))</f>
        <v>101500</v>
      </c>
      <c r="O103" s="8" cm="1">
        <f t="array" ref="O103">IF($I$2="Каникулы вместе",INDEX(GRID!$B$4:$U$15,MATCH(O$7,GRID!$A$4:$A$15,0),MATCH(1,($U$2=GRID!$B$1:$U$1)*(КАЛЕНДАРЬ!L29=GRID!$B$3:$U$3),0)),
INDEX(GRID!$B$4:$U$15,MATCH(O$7,GRID!$A$4:$A$15,0),MATCH(1,($U$2=GRID!$B$1:$U$1)*(КАЛЕНДАРЬ!L29=GRID!$B$3:$U$3),0))*(1-GRID!$L$45))</f>
        <v>135000</v>
      </c>
      <c r="P103" s="8" cm="1">
        <f t="array" ref="P103">IF($I$2="Каникулы вместе",INDEX(GRID!$B$4:$U$15,MATCH(P$7,GRID!$A$4:$A$15,0),MATCH(1,($U$2=GRID!$B$1:$U$1)*(КАЛЕНДАРЬ!L29=GRID!$B$3:$U$3),0)),
INDEX(GRID!$B$4:$U$15,MATCH(P$7,GRID!$A$4:$A$15,0),MATCH(1,($U$2=GRID!$B$1:$U$1)*(КАЛЕНДАРЬ!L29=GRID!$B$3:$U$3),0))*(1-GRID!$L$45))</f>
        <v>181300</v>
      </c>
      <c r="Q103" s="8" cm="1">
        <f t="array" ref="Q103">IF($I$2="Каникулы вместе",INDEX(GRID!$B$4:$U$15,MATCH(Q$7,GRID!$A$4:$A$15,0),MATCH(1,($U$2=GRID!$B$1:$U$1)*(КАЛЕНДАРЬ!L29=GRID!$B$3:$U$3),0)),
INDEX(GRID!$B$4:$U$15,MATCH(Q$7,GRID!$A$4:$A$15,0),MATCH(1,($U$2=GRID!$B$1:$U$1)*(КАЛЕНДАРЬ!L29=GRID!$B$3:$U$3),0))*(1-GRID!$L$45))</f>
        <v>211500</v>
      </c>
      <c r="R103" s="8" cm="1">
        <f t="array" ref="R103">IF($I$2="Каникулы вместе",INDEX(GRID!$B$18:$U$29,MATCH(R$7,GRID!$A$18:$A$29,0),MATCH(1,($U$2=GRID!$B$1:$U$1)*(КАЛЕНДАРЬ!L29=GRID!$B$3:$U$3),0)),
INDEX(GRID!$B$18:$U$29,MATCH(R$7,GRID!$A$18:$A$29,0),MATCH(1,($U$2=GRID!$B$1:$U$1)*(КАЛЕНДАРЬ!L29=GRID!$B$3:$U$3),0))*(1-GRID!$L$45))</f>
        <v>241100</v>
      </c>
      <c r="S103" s="8">
        <f t="array" ref="S103">IF($I$2="Каникулы вместе",INDEX(GRID!$B$4:$U$15,MATCH(S$7,GRID!$A$4:$A$15,0),MATCH(1,($U$2=GRID!$B$1:$U$1)*(КАЛЕНДАРЬ!L29=GRID!$B$3:$U$3),0)),
INDEX(GRID!$B$4:$U$15,MATCH(S$7,GRID!$A$4:$A$15,0),MATCH(1,($U$2=GRID!$B$1:$U$1)*(КАЛЕНДАРЬ!L29=GRID!$B$3:$U$3),0))*(1-GRID!$L$41))</f>
        <v>625800</v>
      </c>
      <c r="T103" s="8">
        <f t="array" ref="T103">IF($I$2="Каникулы вместе",INDEX(GRID!$B$4:$U$15,MATCH(T$7,GRID!$A$4:$A$15,0),MATCH(1,($U$2=GRID!$B$1:$U$1)*(КАЛЕНДАРЬ!L29=GRID!$B$3:$U$3),0)),
INDEX(GRID!$B$4:$U$15,MATCH(T$7,GRID!$A$4:$A$15,0),MATCH(1,($U$2=GRID!$B$1:$U$1)*(КАЛЕНДАРЬ!L29=GRID!$B$3:$U$3),0))*(1-GRID!$L$41))</f>
        <v>769800</v>
      </c>
    </row>
    <row r="104" spans="1:20" hidden="1">
      <c r="A104" s="148" t="s">
        <v>11</v>
      </c>
      <c r="B104" s="149">
        <v>27</v>
      </c>
      <c r="C104" s="8" cm="1">
        <f t="array" ref="C104">IF($I$2="Каникулы вместе",INDEX(GRID!$B$4:$U$15,MATCH(C$7,GRID!$A$4:$A$15,0),MATCH(1,($U$2=GRID!$B$1:$U$1)*(КАЛЕНДАРЬ!L30=GRID!$B$3:$U$3),0)),
INDEX(GRID!$B$4:$U$15,MATCH(C$7,GRID!$A$4:$A$15,0),MATCH(1,($U$2=GRID!$B$1:$U$1)*(КАЛЕНДАРЬ!L30=GRID!$B$3:$U$3),0))*(1-GRID!$L$45))</f>
        <v>43900</v>
      </c>
      <c r="D104" s="8" cm="1">
        <f t="array" ref="D104">IF($I$2="Каникулы вместе",INDEX(GRID!$B$18:$U$29,MATCH(C$7,GRID!$A$18:$A$29,0),MATCH(1,($U$2=GRID!$B$1:$U$1)*(КАЛЕНДАРЬ!L30=GRID!$B$3:$U$3),0)),
INDEX(GRID!$B$18:$U$29,MATCH(C$7,GRID!$A$18:$A$29,0),MATCH(1,($U$2=GRID!$B$1:$U$1)*(КАЛЕНДАРЬ!L30=GRID!$B$3:$U$3),0))*(1-GRID!$L$45))</f>
        <v>48900</v>
      </c>
      <c r="E104" s="8" cm="1">
        <f t="array" ref="E104">IF($I$2="Каникулы вместе",INDEX(GRID!$B$4:$U$15,MATCH(E$7,GRID!$A$4:$A$15,0),MATCH(1,($U$2=GRID!$B$1:$U$1)*(КАЛЕНДАРЬ!L30=GRID!$B$3:$U$3),0)),
INDEX(GRID!$B$4:$U$15,MATCH(E$7,GRID!$A$4:$A$15,0),MATCH(1,($U$2=GRID!$B$1:$U$1)*(КАЛЕНДАРЬ!L30=GRID!$B$3:$U$3),0))*(1-GRID!$L$45))</f>
        <v>52400</v>
      </c>
      <c r="F104" s="8" cm="1">
        <f t="array" ref="F104">IF($I$2="Каникулы вместе",INDEX(GRID!$B$18:$U$29,MATCH(E$7,GRID!$A$18:$A$29,0),MATCH(1,($U$2=GRID!$B$1:$U$1)*(КАЛЕНДАРЬ!L30=GRID!$B$3:$U$3),0)),
INDEX(GRID!$B$18:$U$29,MATCH(E$7,GRID!$A$18:$A$29,0),MATCH(1,($U$2=GRID!$B$1:$U$1)*(КАЛЕНДАРЬ!L30=GRID!$B$3:$U$3),0))*(1-GRID!$L$45))</f>
        <v>57400</v>
      </c>
      <c r="G104" s="8" cm="1">
        <f t="array" ref="G104">IF($I$2="Каникулы вместе",INDEX(GRID!$B$4:$U$15,MATCH(G$7,GRID!$A$4:$A$15,0),MATCH(1,($U$2=GRID!$B$1:$U$1)*(КАЛЕНДАРЬ!L30=GRID!$B$3:$U$3),0)),
INDEX(GRID!$B$4:$U$15,MATCH(G$7,GRID!$A$4:$A$15,0),MATCH(1,($U$2=GRID!$B$1:$U$1)*(КАЛЕНДАРЬ!L30=GRID!$B$3:$U$3),0))*(1-GRID!$L$45))</f>
        <v>59100</v>
      </c>
      <c r="H104" s="8" cm="1">
        <f t="array" ref="H104">IF($I$2="Каникулы вместе",INDEX(GRID!$B$18:$U$29,MATCH(G$7,GRID!$A$18:$A$29,0),MATCH(1,($U$2=GRID!$B$1:$U$1)*(КАЛЕНДАРЬ!L30=GRID!$B$3:$U$3),0)),
INDEX(GRID!$B$18:$U$29,MATCH(G$7,GRID!$A$18:$A$29,0),MATCH(1,($U$2=GRID!$B$1:$U$1)*(КАЛЕНДАРЬ!L30=GRID!$B$3:$U$3),0))*(1-GRID!$L$45))</f>
        <v>64100</v>
      </c>
      <c r="I104" s="8" cm="1">
        <f t="array" ref="I104">IF($I$2="Каникулы вместе",INDEX(GRID!$B$4:$U$15,MATCH(I$7,GRID!$A$4:$A$15,0),MATCH(1,($U$2=GRID!$B$1:$U$1)*(КАЛЕНДАРЬ!L30=GRID!$B$3:$U$3),0)),
INDEX(GRID!$B$4:$U$15,MATCH(I$7,GRID!$A$4:$A$15,0),MATCH(1,($U$2=GRID!$B$1:$U$1)*(КАЛЕНДАРЬ!L30=GRID!$B$3:$U$3),0))*(1-GRID!$L$45))</f>
        <v>65800</v>
      </c>
      <c r="J104" s="8" cm="1">
        <f t="array" ref="J104">IF($I$2="Каникулы вместе",INDEX(GRID!$B$18:$U$29,MATCH(I$7,GRID!$A$18:$A$29,0),MATCH(1,($U$2=GRID!$B$1:$U$1)*(КАЛЕНДАРЬ!L30=GRID!$B$3:$U$3),0)),
INDEX(GRID!$B$18:$U$29,MATCH(I$7,GRID!$A$18:$A$29,0),MATCH(1,($U$2=GRID!$B$1:$U$1)*(КАЛЕНДАРЬ!L30=GRID!$B$3:$U$3),0))*(1-GRID!$L$45))</f>
        <v>70800</v>
      </c>
      <c r="K104" s="8" cm="1">
        <f t="array" ref="K104">IF($I$2="Каникулы вместе",INDEX(GRID!$B$4:$U$15,MATCH(K$7,GRID!$A$4:$A$15,0),MATCH(1,($U$2=GRID!$B$1:$U$1)*(КАЛЕНДАРЬ!L30=GRID!$B$3:$U$3),0)),
INDEX(GRID!$B$4:$U$15,MATCH(K$7,GRID!$A$4:$A$15,0),MATCH(1,($U$2=GRID!$B$1:$U$1)*(КАЛЕНДАРЬ!L30=GRID!$B$3:$U$3),0))*(1-GRID!$L$45))</f>
        <v>72600</v>
      </c>
      <c r="L104" s="8" cm="1">
        <f t="array" ref="L104">IF($I$2="Каникулы вместе",INDEX(GRID!$B$18:$U$29,MATCH(K$7,GRID!$A$18:$A$29,0),MATCH(1,($U$2=GRID!$B$1:$U$1)*(КАЛЕНДАРЬ!L30=GRID!$B$3:$U$3),0)),
INDEX(GRID!$B$18:$U$29,MATCH(K$7,GRID!$A$18:$A$29,0),MATCH(1,($U$2=GRID!$B$1:$U$1)*(КАЛЕНДАРЬ!L30=GRID!$B$3:$U$3),0))*(1-GRID!$L$45))</f>
        <v>77600</v>
      </c>
      <c r="M104" s="8" cm="1">
        <f t="array" ref="M104">IF($I$2="Каникулы вместе",INDEX(GRID!$B$4:$U$15,MATCH(M$7,GRID!$A$4:$A$15,0),MATCH(1,($U$2=GRID!$B$1:$U$1)*(КАЛЕНДАРЬ!L30=GRID!$B$3:$U$3),0)),
INDEX(GRID!$B$4:$U$15,MATCH(M$7,GRID!$A$4:$A$15,0),MATCH(1,($U$2=GRID!$B$1:$U$1)*(КАЛЕНДАРЬ!L30=GRID!$B$3:$U$3),0))*(1-GRID!$L$45))</f>
        <v>96500</v>
      </c>
      <c r="N104" s="8" cm="1">
        <f t="array" ref="N104">IF($I$2="Каникулы вместе",INDEX(GRID!$B$18:$U$29,MATCH(M$7,GRID!$A$18:$A$29,0),MATCH(1,($U$2=GRID!$B$1:$U$1)*(КАЛЕНДАРЬ!L30=GRID!$B$3:$U$3),0)),
INDEX(GRID!$B$18:$U$29,MATCH(M$7,GRID!$A$18:$A$29,0),MATCH(1,($U$2=GRID!$B$1:$U$1)*(КАЛЕНДАРЬ!L30=GRID!$B$3:$U$3),0))*(1-GRID!$L$45))</f>
        <v>101500</v>
      </c>
      <c r="O104" s="8" cm="1">
        <f t="array" ref="O104">IF($I$2="Каникулы вместе",INDEX(GRID!$B$4:$U$15,MATCH(O$7,GRID!$A$4:$A$15,0),MATCH(1,($U$2=GRID!$B$1:$U$1)*(КАЛЕНДАРЬ!L30=GRID!$B$3:$U$3),0)),
INDEX(GRID!$B$4:$U$15,MATCH(O$7,GRID!$A$4:$A$15,0),MATCH(1,($U$2=GRID!$B$1:$U$1)*(КАЛЕНДАРЬ!L30=GRID!$B$3:$U$3),0))*(1-GRID!$L$45))</f>
        <v>135000</v>
      </c>
      <c r="P104" s="8" cm="1">
        <f t="array" ref="P104">IF($I$2="Каникулы вместе",INDEX(GRID!$B$4:$U$15,MATCH(P$7,GRID!$A$4:$A$15,0),MATCH(1,($U$2=GRID!$B$1:$U$1)*(КАЛЕНДАРЬ!L30=GRID!$B$3:$U$3),0)),
INDEX(GRID!$B$4:$U$15,MATCH(P$7,GRID!$A$4:$A$15,0),MATCH(1,($U$2=GRID!$B$1:$U$1)*(КАЛЕНДАРЬ!L30=GRID!$B$3:$U$3),0))*(1-GRID!$L$45))</f>
        <v>181300</v>
      </c>
      <c r="Q104" s="8" cm="1">
        <f t="array" ref="Q104">IF($I$2="Каникулы вместе",INDEX(GRID!$B$4:$U$15,MATCH(Q$7,GRID!$A$4:$A$15,0),MATCH(1,($U$2=GRID!$B$1:$U$1)*(КАЛЕНДАРЬ!L30=GRID!$B$3:$U$3),0)),
INDEX(GRID!$B$4:$U$15,MATCH(Q$7,GRID!$A$4:$A$15,0),MATCH(1,($U$2=GRID!$B$1:$U$1)*(КАЛЕНДАРЬ!L30=GRID!$B$3:$U$3),0))*(1-GRID!$L$45))</f>
        <v>211500</v>
      </c>
      <c r="R104" s="8" cm="1">
        <f t="array" ref="R104">IF($I$2="Каникулы вместе",INDEX(GRID!$B$18:$U$29,MATCH(R$7,GRID!$A$18:$A$29,0),MATCH(1,($U$2=GRID!$B$1:$U$1)*(КАЛЕНДАРЬ!L30=GRID!$B$3:$U$3),0)),
INDEX(GRID!$B$18:$U$29,MATCH(R$7,GRID!$A$18:$A$29,0),MATCH(1,($U$2=GRID!$B$1:$U$1)*(КАЛЕНДАРЬ!L30=GRID!$B$3:$U$3),0))*(1-GRID!$L$45))</f>
        <v>241100</v>
      </c>
      <c r="S104" s="8">
        <f t="array" ref="S104">IF($I$2="Каникулы вместе",INDEX(GRID!$B$4:$U$15,MATCH(S$7,GRID!$A$4:$A$15,0),MATCH(1,($U$2=GRID!$B$1:$U$1)*(КАЛЕНДАРЬ!L30=GRID!$B$3:$U$3),0)),
INDEX(GRID!$B$4:$U$15,MATCH(S$7,GRID!$A$4:$A$15,0),MATCH(1,($U$2=GRID!$B$1:$U$1)*(КАЛЕНДАРЬ!L30=GRID!$B$3:$U$3),0))*(1-GRID!$L$41))</f>
        <v>625800</v>
      </c>
      <c r="T104" s="8">
        <f t="array" ref="T104">IF($I$2="Каникулы вместе",INDEX(GRID!$B$4:$U$15,MATCH(T$7,GRID!$A$4:$A$15,0),MATCH(1,($U$2=GRID!$B$1:$U$1)*(КАЛЕНДАРЬ!L30=GRID!$B$3:$U$3),0)),
INDEX(GRID!$B$4:$U$15,MATCH(T$7,GRID!$A$4:$A$15,0),MATCH(1,($U$2=GRID!$B$1:$U$1)*(КАЛЕНДАРЬ!L30=GRID!$B$3:$U$3),0))*(1-GRID!$L$41))</f>
        <v>769800</v>
      </c>
    </row>
    <row r="105" spans="1:20" hidden="1">
      <c r="A105" s="148" t="s">
        <v>12</v>
      </c>
      <c r="B105" s="149">
        <v>28</v>
      </c>
      <c r="C105" s="8" cm="1">
        <f t="array" ref="C105">IF($I$2="Каникулы вместе",INDEX(GRID!$B$4:$U$15,MATCH(C$7,GRID!$A$4:$A$15,0),MATCH(1,($U$2=GRID!$B$1:$U$1)*(КАЛЕНДАРЬ!L31=GRID!$B$3:$U$3),0)),
INDEX(GRID!$B$4:$U$15,MATCH(C$7,GRID!$A$4:$A$15,0),MATCH(1,($U$2=GRID!$B$1:$U$1)*(КАЛЕНДАРЬ!L31=GRID!$B$3:$U$3),0))*(1-GRID!$L$45))</f>
        <v>40100</v>
      </c>
      <c r="D105" s="8" cm="1">
        <f t="array" ref="D105">IF($I$2="Каникулы вместе",INDEX(GRID!$B$18:$U$29,MATCH(C$7,GRID!$A$18:$A$29,0),MATCH(1,($U$2=GRID!$B$1:$U$1)*(КАЛЕНДАРЬ!L31=GRID!$B$3:$U$3),0)),
INDEX(GRID!$B$18:$U$29,MATCH(C$7,GRID!$A$18:$A$29,0),MATCH(1,($U$2=GRID!$B$1:$U$1)*(КАЛЕНДАРЬ!L31=GRID!$B$3:$U$3),0))*(1-GRID!$L$45))</f>
        <v>45100</v>
      </c>
      <c r="E105" s="8" cm="1">
        <f t="array" ref="E105">IF($I$2="Каникулы вместе",INDEX(GRID!$B$4:$U$15,MATCH(E$7,GRID!$A$4:$A$15,0),MATCH(1,($U$2=GRID!$B$1:$U$1)*(КАЛЕНДАРЬ!L31=GRID!$B$3:$U$3),0)),
INDEX(GRID!$B$4:$U$15,MATCH(E$7,GRID!$A$4:$A$15,0),MATCH(1,($U$2=GRID!$B$1:$U$1)*(КАЛЕНДАРЬ!L31=GRID!$B$3:$U$3),0))*(1-GRID!$L$45))</f>
        <v>47900</v>
      </c>
      <c r="F105" s="8" cm="1">
        <f t="array" ref="F105">IF($I$2="Каникулы вместе",INDEX(GRID!$B$18:$U$29,MATCH(E$7,GRID!$A$18:$A$29,0),MATCH(1,($U$2=GRID!$B$1:$U$1)*(КАЛЕНДАРЬ!L31=GRID!$B$3:$U$3),0)),
INDEX(GRID!$B$18:$U$29,MATCH(E$7,GRID!$A$18:$A$29,0),MATCH(1,($U$2=GRID!$B$1:$U$1)*(КАЛЕНДАРЬ!L31=GRID!$B$3:$U$3),0))*(1-GRID!$L$45))</f>
        <v>52900</v>
      </c>
      <c r="G105" s="8" cm="1">
        <f t="array" ref="G105">IF($I$2="Каникулы вместе",INDEX(GRID!$B$4:$U$15,MATCH(G$7,GRID!$A$4:$A$15,0),MATCH(1,($U$2=GRID!$B$1:$U$1)*(КАЛЕНДАРЬ!L31=GRID!$B$3:$U$3),0)),
INDEX(GRID!$B$4:$U$15,MATCH(G$7,GRID!$A$4:$A$15,0),MATCH(1,($U$2=GRID!$B$1:$U$1)*(КАЛЕНДАРЬ!L31=GRID!$B$3:$U$3),0))*(1-GRID!$L$45))</f>
        <v>54500</v>
      </c>
      <c r="H105" s="8" cm="1">
        <f t="array" ref="H105">IF($I$2="Каникулы вместе",INDEX(GRID!$B$18:$U$29,MATCH(G$7,GRID!$A$18:$A$29,0),MATCH(1,($U$2=GRID!$B$1:$U$1)*(КАЛЕНДАРЬ!L31=GRID!$B$3:$U$3),0)),
INDEX(GRID!$B$18:$U$29,MATCH(G$7,GRID!$A$18:$A$29,0),MATCH(1,($U$2=GRID!$B$1:$U$1)*(КАЛЕНДАРЬ!L31=GRID!$B$3:$U$3),0))*(1-GRID!$L$45))</f>
        <v>59500</v>
      </c>
      <c r="I105" s="8" cm="1">
        <f t="array" ref="I105">IF($I$2="Каникулы вместе",INDEX(GRID!$B$4:$U$15,MATCH(I$7,GRID!$A$4:$A$15,0),MATCH(1,($U$2=GRID!$B$1:$U$1)*(КАЛЕНДАРЬ!L31=GRID!$B$3:$U$3),0)),
INDEX(GRID!$B$4:$U$15,MATCH(I$7,GRID!$A$4:$A$15,0),MATCH(1,($U$2=GRID!$B$1:$U$1)*(КАЛЕНДАРЬ!L31=GRID!$B$3:$U$3),0))*(1-GRID!$L$45))</f>
        <v>60900</v>
      </c>
      <c r="J105" s="8" cm="1">
        <f t="array" ref="J105">IF($I$2="Каникулы вместе",INDEX(GRID!$B$18:$U$29,MATCH(I$7,GRID!$A$18:$A$29,0),MATCH(1,($U$2=GRID!$B$1:$U$1)*(КАЛЕНДАРЬ!L31=GRID!$B$3:$U$3),0)),
INDEX(GRID!$B$18:$U$29,MATCH(I$7,GRID!$A$18:$A$29,0),MATCH(1,($U$2=GRID!$B$1:$U$1)*(КАЛЕНДАРЬ!L31=GRID!$B$3:$U$3),0))*(1-GRID!$L$45))</f>
        <v>65900</v>
      </c>
      <c r="K105" s="8" cm="1">
        <f t="array" ref="K105">IF($I$2="Каникулы вместе",INDEX(GRID!$B$4:$U$15,MATCH(K$7,GRID!$A$4:$A$15,0),MATCH(1,($U$2=GRID!$B$1:$U$1)*(КАЛЕНДАРЬ!L31=GRID!$B$3:$U$3),0)),
INDEX(GRID!$B$4:$U$15,MATCH(K$7,GRID!$A$4:$A$15,0),MATCH(1,($U$2=GRID!$B$1:$U$1)*(КАЛЕНДАРЬ!L31=GRID!$B$3:$U$3),0))*(1-GRID!$L$45))</f>
        <v>67400</v>
      </c>
      <c r="L105" s="8" cm="1">
        <f t="array" ref="L105">IF($I$2="Каникулы вместе",INDEX(GRID!$B$18:$U$29,MATCH(K$7,GRID!$A$18:$A$29,0),MATCH(1,($U$2=GRID!$B$1:$U$1)*(КАЛЕНДАРЬ!L31=GRID!$B$3:$U$3),0)),
INDEX(GRID!$B$18:$U$29,MATCH(K$7,GRID!$A$18:$A$29,0),MATCH(1,($U$2=GRID!$B$1:$U$1)*(КАЛЕНДАРЬ!L31=GRID!$B$3:$U$3),0))*(1-GRID!$L$45))</f>
        <v>72400</v>
      </c>
      <c r="M105" s="8" cm="1">
        <f t="array" ref="M105">IF($I$2="Каникулы вместе",INDEX(GRID!$B$4:$U$15,MATCH(M$7,GRID!$A$4:$A$15,0),MATCH(1,($U$2=GRID!$B$1:$U$1)*(КАЛЕНДАРЬ!L31=GRID!$B$3:$U$3),0)),
INDEX(GRID!$B$4:$U$15,MATCH(M$7,GRID!$A$4:$A$15,0),MATCH(1,($U$2=GRID!$B$1:$U$1)*(КАЛЕНДАРЬ!L31=GRID!$B$3:$U$3),0))*(1-GRID!$L$45))</f>
        <v>90200</v>
      </c>
      <c r="N105" s="8" cm="1">
        <f t="array" ref="N105">IF($I$2="Каникулы вместе",INDEX(GRID!$B$18:$U$29,MATCH(M$7,GRID!$A$18:$A$29,0),MATCH(1,($U$2=GRID!$B$1:$U$1)*(КАЛЕНДАРЬ!L31=GRID!$B$3:$U$3),0)),
INDEX(GRID!$B$18:$U$29,MATCH(M$7,GRID!$A$18:$A$29,0),MATCH(1,($U$2=GRID!$B$1:$U$1)*(КАЛЕНДАРЬ!L31=GRID!$B$3:$U$3),0))*(1-GRID!$L$45))</f>
        <v>95200</v>
      </c>
      <c r="O105" s="8" cm="1">
        <f t="array" ref="O105">IF($I$2="Каникулы вместе",INDEX(GRID!$B$4:$U$15,MATCH(O$7,GRID!$A$4:$A$15,0),MATCH(1,($U$2=GRID!$B$1:$U$1)*(КАЛЕНДАРЬ!L31=GRID!$B$3:$U$3),0)),
INDEX(GRID!$B$4:$U$15,MATCH(O$7,GRID!$A$4:$A$15,0),MATCH(1,($U$2=GRID!$B$1:$U$1)*(КАЛЕНДАРЬ!L31=GRID!$B$3:$U$3),0))*(1-GRID!$L$45))</f>
        <v>127800</v>
      </c>
      <c r="P105" s="8" cm="1">
        <f t="array" ref="P105">IF($I$2="Каникулы вместе",INDEX(GRID!$B$4:$U$15,MATCH(P$7,GRID!$A$4:$A$15,0),MATCH(1,($U$2=GRID!$B$1:$U$1)*(КАЛЕНДАРЬ!L31=GRID!$B$3:$U$3),0)),
INDEX(GRID!$B$4:$U$15,MATCH(P$7,GRID!$A$4:$A$15,0),MATCH(1,($U$2=GRID!$B$1:$U$1)*(КАЛЕНДАРЬ!L31=GRID!$B$3:$U$3),0))*(1-GRID!$L$45))</f>
        <v>172900</v>
      </c>
      <c r="Q105" s="8" cm="1">
        <f t="array" ref="Q105">IF($I$2="Каникулы вместе",INDEX(GRID!$B$4:$U$15,MATCH(Q$7,GRID!$A$4:$A$15,0),MATCH(1,($U$2=GRID!$B$1:$U$1)*(КАЛЕНДАРЬ!L31=GRID!$B$3:$U$3),0)),
INDEX(GRID!$B$4:$U$15,MATCH(Q$7,GRID!$A$4:$A$15,0),MATCH(1,($U$2=GRID!$B$1:$U$1)*(КАЛЕНДАРЬ!L31=GRID!$B$3:$U$3),0))*(1-GRID!$L$45))</f>
        <v>202400</v>
      </c>
      <c r="R105" s="8" cm="1">
        <f t="array" ref="R105">IF($I$2="Каникулы вместе",INDEX(GRID!$B$18:$U$29,MATCH(R$7,GRID!$A$18:$A$29,0),MATCH(1,($U$2=GRID!$B$1:$U$1)*(КАЛЕНДАРЬ!L31=GRID!$B$3:$U$3),0)),
INDEX(GRID!$B$18:$U$29,MATCH(R$7,GRID!$A$18:$A$29,0),MATCH(1,($U$2=GRID!$B$1:$U$1)*(КАЛЕНДАРЬ!L31=GRID!$B$3:$U$3),0))*(1-GRID!$L$45))</f>
        <v>230600</v>
      </c>
      <c r="S105" s="8">
        <f t="array" ref="S105">IF($I$2="Каникулы вместе",INDEX(GRID!$B$4:$U$15,MATCH(S$7,GRID!$A$4:$A$15,0),MATCH(1,($U$2=GRID!$B$1:$U$1)*(КАЛЕНДАРЬ!L31=GRID!$B$3:$U$3),0)),
INDEX(GRID!$B$4:$U$15,MATCH(S$7,GRID!$A$4:$A$15,0),MATCH(1,($U$2=GRID!$B$1:$U$1)*(КАЛЕНДАРЬ!L31=GRID!$B$3:$U$3),0))*(1-GRID!$L$41))</f>
        <v>592800</v>
      </c>
      <c r="T105" s="8">
        <f t="array" ref="T105">IF($I$2="Каникулы вместе",INDEX(GRID!$B$4:$U$15,MATCH(T$7,GRID!$A$4:$A$15,0),MATCH(1,($U$2=GRID!$B$1:$U$1)*(КАЛЕНДАРЬ!L31=GRID!$B$3:$U$3),0)),
INDEX(GRID!$B$4:$U$15,MATCH(T$7,GRID!$A$4:$A$15,0),MATCH(1,($U$2=GRID!$B$1:$U$1)*(КАЛЕНДАРЬ!L31=GRID!$B$3:$U$3),0))*(1-GRID!$L$41))</f>
        <v>726900</v>
      </c>
    </row>
    <row r="106" spans="1:20" hidden="1">
      <c r="A106" s="148" t="s">
        <v>13</v>
      </c>
      <c r="B106" s="149">
        <v>29</v>
      </c>
      <c r="C106" s="8" cm="1">
        <f t="array" ref="C106">IF($I$2="Каникулы вместе",INDEX(GRID!$B$4:$U$15,MATCH(C$7,GRID!$A$4:$A$15,0),MATCH(1,($U$2=GRID!$B$1:$U$1)*(КАЛЕНДАРЬ!L32=GRID!$B$3:$U$3),0)),
INDEX(GRID!$B$4:$U$15,MATCH(C$7,GRID!$A$4:$A$15,0),MATCH(1,($U$2=GRID!$B$1:$U$1)*(КАЛЕНДАРЬ!L32=GRID!$B$3:$U$3),0))*(1-GRID!$L$45))</f>
        <v>40100</v>
      </c>
      <c r="D106" s="8" cm="1">
        <f t="array" ref="D106">IF($I$2="Каникулы вместе",INDEX(GRID!$B$18:$U$29,MATCH(C$7,GRID!$A$18:$A$29,0),MATCH(1,($U$2=GRID!$B$1:$U$1)*(КАЛЕНДАРЬ!L32=GRID!$B$3:$U$3),0)),
INDEX(GRID!$B$18:$U$29,MATCH(C$7,GRID!$A$18:$A$29,0),MATCH(1,($U$2=GRID!$B$1:$U$1)*(КАЛЕНДАРЬ!L32=GRID!$B$3:$U$3),0))*(1-GRID!$L$45))</f>
        <v>45100</v>
      </c>
      <c r="E106" s="8" cm="1">
        <f t="array" ref="E106">IF($I$2="Каникулы вместе",INDEX(GRID!$B$4:$U$15,MATCH(E$7,GRID!$A$4:$A$15,0),MATCH(1,($U$2=GRID!$B$1:$U$1)*(КАЛЕНДАРЬ!L32=GRID!$B$3:$U$3),0)),
INDEX(GRID!$B$4:$U$15,MATCH(E$7,GRID!$A$4:$A$15,0),MATCH(1,($U$2=GRID!$B$1:$U$1)*(КАЛЕНДАРЬ!L32=GRID!$B$3:$U$3),0))*(1-GRID!$L$45))</f>
        <v>47900</v>
      </c>
      <c r="F106" s="8" cm="1">
        <f t="array" ref="F106">IF($I$2="Каникулы вместе",INDEX(GRID!$B$18:$U$29,MATCH(E$7,GRID!$A$18:$A$29,0),MATCH(1,($U$2=GRID!$B$1:$U$1)*(КАЛЕНДАРЬ!L32=GRID!$B$3:$U$3),0)),
INDEX(GRID!$B$18:$U$29,MATCH(E$7,GRID!$A$18:$A$29,0),MATCH(1,($U$2=GRID!$B$1:$U$1)*(КАЛЕНДАРЬ!L32=GRID!$B$3:$U$3),0))*(1-GRID!$L$45))</f>
        <v>52900</v>
      </c>
      <c r="G106" s="8" cm="1">
        <f t="array" ref="G106">IF($I$2="Каникулы вместе",INDEX(GRID!$B$4:$U$15,MATCH(G$7,GRID!$A$4:$A$15,0),MATCH(1,($U$2=GRID!$B$1:$U$1)*(КАЛЕНДАРЬ!L32=GRID!$B$3:$U$3),0)),
INDEX(GRID!$B$4:$U$15,MATCH(G$7,GRID!$A$4:$A$15,0),MATCH(1,($U$2=GRID!$B$1:$U$1)*(КАЛЕНДАРЬ!L32=GRID!$B$3:$U$3),0))*(1-GRID!$L$45))</f>
        <v>54500</v>
      </c>
      <c r="H106" s="8" cm="1">
        <f t="array" ref="H106">IF($I$2="Каникулы вместе",INDEX(GRID!$B$18:$U$29,MATCH(G$7,GRID!$A$18:$A$29,0),MATCH(1,($U$2=GRID!$B$1:$U$1)*(КАЛЕНДАРЬ!L32=GRID!$B$3:$U$3),0)),
INDEX(GRID!$B$18:$U$29,MATCH(G$7,GRID!$A$18:$A$29,0),MATCH(1,($U$2=GRID!$B$1:$U$1)*(КАЛЕНДАРЬ!L32=GRID!$B$3:$U$3),0))*(1-GRID!$L$45))</f>
        <v>59500</v>
      </c>
      <c r="I106" s="8" cm="1">
        <f t="array" ref="I106">IF($I$2="Каникулы вместе",INDEX(GRID!$B$4:$U$15,MATCH(I$7,GRID!$A$4:$A$15,0),MATCH(1,($U$2=GRID!$B$1:$U$1)*(КАЛЕНДАРЬ!L32=GRID!$B$3:$U$3),0)),
INDEX(GRID!$B$4:$U$15,MATCH(I$7,GRID!$A$4:$A$15,0),MATCH(1,($U$2=GRID!$B$1:$U$1)*(КАЛЕНДАРЬ!L32=GRID!$B$3:$U$3),0))*(1-GRID!$L$45))</f>
        <v>60900</v>
      </c>
      <c r="J106" s="8" cm="1">
        <f t="array" ref="J106">IF($I$2="Каникулы вместе",INDEX(GRID!$B$18:$U$29,MATCH(I$7,GRID!$A$18:$A$29,0),MATCH(1,($U$2=GRID!$B$1:$U$1)*(КАЛЕНДАРЬ!L32=GRID!$B$3:$U$3),0)),
INDEX(GRID!$B$18:$U$29,MATCH(I$7,GRID!$A$18:$A$29,0),MATCH(1,($U$2=GRID!$B$1:$U$1)*(КАЛЕНДАРЬ!L32=GRID!$B$3:$U$3),0))*(1-GRID!$L$45))</f>
        <v>65900</v>
      </c>
      <c r="K106" s="8" cm="1">
        <f t="array" ref="K106">IF($I$2="Каникулы вместе",INDEX(GRID!$B$4:$U$15,MATCH(K$7,GRID!$A$4:$A$15,0),MATCH(1,($U$2=GRID!$B$1:$U$1)*(КАЛЕНДАРЬ!L32=GRID!$B$3:$U$3),0)),
INDEX(GRID!$B$4:$U$15,MATCH(K$7,GRID!$A$4:$A$15,0),MATCH(1,($U$2=GRID!$B$1:$U$1)*(КАЛЕНДАРЬ!L32=GRID!$B$3:$U$3),0))*(1-GRID!$L$45))</f>
        <v>67400</v>
      </c>
      <c r="L106" s="8" cm="1">
        <f t="array" ref="L106">IF($I$2="Каникулы вместе",INDEX(GRID!$B$18:$U$29,MATCH(K$7,GRID!$A$18:$A$29,0),MATCH(1,($U$2=GRID!$B$1:$U$1)*(КАЛЕНДАРЬ!L32=GRID!$B$3:$U$3),0)),
INDEX(GRID!$B$18:$U$29,MATCH(K$7,GRID!$A$18:$A$29,0),MATCH(1,($U$2=GRID!$B$1:$U$1)*(КАЛЕНДАРЬ!L32=GRID!$B$3:$U$3),0))*(1-GRID!$L$45))</f>
        <v>72400</v>
      </c>
      <c r="M106" s="8" cm="1">
        <f t="array" ref="M106">IF($I$2="Каникулы вместе",INDEX(GRID!$B$4:$U$15,MATCH(M$7,GRID!$A$4:$A$15,0),MATCH(1,($U$2=GRID!$B$1:$U$1)*(КАЛЕНДАРЬ!L32=GRID!$B$3:$U$3),0)),
INDEX(GRID!$B$4:$U$15,MATCH(M$7,GRID!$A$4:$A$15,0),MATCH(1,($U$2=GRID!$B$1:$U$1)*(КАЛЕНДАРЬ!L32=GRID!$B$3:$U$3),0))*(1-GRID!$L$45))</f>
        <v>90200</v>
      </c>
      <c r="N106" s="8" cm="1">
        <f t="array" ref="N106">IF($I$2="Каникулы вместе",INDEX(GRID!$B$18:$U$29,MATCH(M$7,GRID!$A$18:$A$29,0),MATCH(1,($U$2=GRID!$B$1:$U$1)*(КАЛЕНДАРЬ!L32=GRID!$B$3:$U$3),0)),
INDEX(GRID!$B$18:$U$29,MATCH(M$7,GRID!$A$18:$A$29,0),MATCH(1,($U$2=GRID!$B$1:$U$1)*(КАЛЕНДАРЬ!L32=GRID!$B$3:$U$3),0))*(1-GRID!$L$45))</f>
        <v>95200</v>
      </c>
      <c r="O106" s="8" cm="1">
        <f t="array" ref="O106">IF($I$2="Каникулы вместе",INDEX(GRID!$B$4:$U$15,MATCH(O$7,GRID!$A$4:$A$15,0),MATCH(1,($U$2=GRID!$B$1:$U$1)*(КАЛЕНДАРЬ!L32=GRID!$B$3:$U$3),0)),
INDEX(GRID!$B$4:$U$15,MATCH(O$7,GRID!$A$4:$A$15,0),MATCH(1,($U$2=GRID!$B$1:$U$1)*(КАЛЕНДАРЬ!L32=GRID!$B$3:$U$3),0))*(1-GRID!$L$45))</f>
        <v>127800</v>
      </c>
      <c r="P106" s="8" cm="1">
        <f t="array" ref="P106">IF($I$2="Каникулы вместе",INDEX(GRID!$B$4:$U$15,MATCH(P$7,GRID!$A$4:$A$15,0),MATCH(1,($U$2=GRID!$B$1:$U$1)*(КАЛЕНДАРЬ!L32=GRID!$B$3:$U$3),0)),
INDEX(GRID!$B$4:$U$15,MATCH(P$7,GRID!$A$4:$A$15,0),MATCH(1,($U$2=GRID!$B$1:$U$1)*(КАЛЕНДАРЬ!L32=GRID!$B$3:$U$3),0))*(1-GRID!$L$45))</f>
        <v>172900</v>
      </c>
      <c r="Q106" s="8" cm="1">
        <f t="array" ref="Q106">IF($I$2="Каникулы вместе",INDEX(GRID!$B$4:$U$15,MATCH(Q$7,GRID!$A$4:$A$15,0),MATCH(1,($U$2=GRID!$B$1:$U$1)*(КАЛЕНДАРЬ!L32=GRID!$B$3:$U$3),0)),
INDEX(GRID!$B$4:$U$15,MATCH(Q$7,GRID!$A$4:$A$15,0),MATCH(1,($U$2=GRID!$B$1:$U$1)*(КАЛЕНДАРЬ!L32=GRID!$B$3:$U$3),0))*(1-GRID!$L$45))</f>
        <v>202400</v>
      </c>
      <c r="R106" s="8" cm="1">
        <f t="array" ref="R106">IF($I$2="Каникулы вместе",INDEX(GRID!$B$18:$U$29,MATCH(R$7,GRID!$A$18:$A$29,0),MATCH(1,($U$2=GRID!$B$1:$U$1)*(КАЛЕНДАРЬ!L32=GRID!$B$3:$U$3),0)),
INDEX(GRID!$B$18:$U$29,MATCH(R$7,GRID!$A$18:$A$29,0),MATCH(1,($U$2=GRID!$B$1:$U$1)*(КАЛЕНДАРЬ!L32=GRID!$B$3:$U$3),0))*(1-GRID!$L$45))</f>
        <v>230600</v>
      </c>
      <c r="S106" s="8">
        <f t="array" ref="S106">IF($I$2="Каникулы вместе",INDEX(GRID!$B$4:$U$15,MATCH(S$7,GRID!$A$4:$A$15,0),MATCH(1,($U$2=GRID!$B$1:$U$1)*(КАЛЕНДАРЬ!L32=GRID!$B$3:$U$3),0)),
INDEX(GRID!$B$4:$U$15,MATCH(S$7,GRID!$A$4:$A$15,0),MATCH(1,($U$2=GRID!$B$1:$U$1)*(КАЛЕНДАРЬ!L32=GRID!$B$3:$U$3),0))*(1-GRID!$L$41))</f>
        <v>592800</v>
      </c>
      <c r="T106" s="8">
        <f t="array" ref="T106">IF($I$2="Каникулы вместе",INDEX(GRID!$B$4:$U$15,MATCH(T$7,GRID!$A$4:$A$15,0),MATCH(1,($U$2=GRID!$B$1:$U$1)*(КАЛЕНДАРЬ!L32=GRID!$B$3:$U$3),0)),
INDEX(GRID!$B$4:$U$15,MATCH(T$7,GRID!$A$4:$A$15,0),MATCH(1,($U$2=GRID!$B$1:$U$1)*(КАЛЕНДАРЬ!L32=GRID!$B$3:$U$3),0))*(1-GRID!$L$41))</f>
        <v>726900</v>
      </c>
    </row>
    <row r="107" spans="1:20" hidden="1">
      <c r="A107" s="148" t="s">
        <v>14</v>
      </c>
      <c r="B107" s="149">
        <v>30</v>
      </c>
      <c r="C107" s="8" cm="1">
        <f t="array" ref="C107">IF($I$2="Каникулы вместе",INDEX(GRID!$B$4:$U$15,MATCH(C$7,GRID!$A$4:$A$15,0),MATCH(1,($U$2=GRID!$B$1:$U$1)*(КАЛЕНДАРЬ!L33=GRID!$B$3:$U$3),0)),
INDEX(GRID!$B$4:$U$15,MATCH(C$7,GRID!$A$4:$A$15,0),MATCH(1,($U$2=GRID!$B$1:$U$1)*(КАЛЕНДАРЬ!L33=GRID!$B$3:$U$3),0))*(1-GRID!$L$45))</f>
        <v>43900</v>
      </c>
      <c r="D107" s="8" cm="1">
        <f t="array" ref="D107">IF($I$2="Каникулы вместе",INDEX(GRID!$B$18:$U$29,MATCH(C$7,GRID!$A$18:$A$29,0),MATCH(1,($U$2=GRID!$B$1:$U$1)*(КАЛЕНДАРЬ!L33=GRID!$B$3:$U$3),0)),
INDEX(GRID!$B$18:$U$29,MATCH(C$7,GRID!$A$18:$A$29,0),MATCH(1,($U$2=GRID!$B$1:$U$1)*(КАЛЕНДАРЬ!L33=GRID!$B$3:$U$3),0))*(1-GRID!$L$45))</f>
        <v>48900</v>
      </c>
      <c r="E107" s="8" cm="1">
        <f t="array" ref="E107">IF($I$2="Каникулы вместе",INDEX(GRID!$B$4:$U$15,MATCH(E$7,GRID!$A$4:$A$15,0),MATCH(1,($U$2=GRID!$B$1:$U$1)*(КАЛЕНДАРЬ!L33=GRID!$B$3:$U$3),0)),
INDEX(GRID!$B$4:$U$15,MATCH(E$7,GRID!$A$4:$A$15,0),MATCH(1,($U$2=GRID!$B$1:$U$1)*(КАЛЕНДАРЬ!L33=GRID!$B$3:$U$3),0))*(1-GRID!$L$45))</f>
        <v>52400</v>
      </c>
      <c r="F107" s="8" cm="1">
        <f t="array" ref="F107">IF($I$2="Каникулы вместе",INDEX(GRID!$B$18:$U$29,MATCH(E$7,GRID!$A$18:$A$29,0),MATCH(1,($U$2=GRID!$B$1:$U$1)*(КАЛЕНДАРЬ!L33=GRID!$B$3:$U$3),0)),
INDEX(GRID!$B$18:$U$29,MATCH(E$7,GRID!$A$18:$A$29,0),MATCH(1,($U$2=GRID!$B$1:$U$1)*(КАЛЕНДАРЬ!L33=GRID!$B$3:$U$3),0))*(1-GRID!$L$45))</f>
        <v>57400</v>
      </c>
      <c r="G107" s="8" cm="1">
        <f t="array" ref="G107">IF($I$2="Каникулы вместе",INDEX(GRID!$B$4:$U$15,MATCH(G$7,GRID!$A$4:$A$15,0),MATCH(1,($U$2=GRID!$B$1:$U$1)*(КАЛЕНДАРЬ!L33=GRID!$B$3:$U$3),0)),
INDEX(GRID!$B$4:$U$15,MATCH(G$7,GRID!$A$4:$A$15,0),MATCH(1,($U$2=GRID!$B$1:$U$1)*(КАЛЕНДАРЬ!L33=GRID!$B$3:$U$3),0))*(1-GRID!$L$45))</f>
        <v>59100</v>
      </c>
      <c r="H107" s="8" cm="1">
        <f t="array" ref="H107">IF($I$2="Каникулы вместе",INDEX(GRID!$B$18:$U$29,MATCH(G$7,GRID!$A$18:$A$29,0),MATCH(1,($U$2=GRID!$B$1:$U$1)*(КАЛЕНДАРЬ!L33=GRID!$B$3:$U$3),0)),
INDEX(GRID!$B$18:$U$29,MATCH(G$7,GRID!$A$18:$A$29,0),MATCH(1,($U$2=GRID!$B$1:$U$1)*(КАЛЕНДАРЬ!L33=GRID!$B$3:$U$3),0))*(1-GRID!$L$45))</f>
        <v>64100</v>
      </c>
      <c r="I107" s="8" cm="1">
        <f t="array" ref="I107">IF($I$2="Каникулы вместе",INDEX(GRID!$B$4:$U$15,MATCH(I$7,GRID!$A$4:$A$15,0),MATCH(1,($U$2=GRID!$B$1:$U$1)*(КАЛЕНДАРЬ!L33=GRID!$B$3:$U$3),0)),
INDEX(GRID!$B$4:$U$15,MATCH(I$7,GRID!$A$4:$A$15,0),MATCH(1,($U$2=GRID!$B$1:$U$1)*(КАЛЕНДАРЬ!L33=GRID!$B$3:$U$3),0))*(1-GRID!$L$45))</f>
        <v>65800</v>
      </c>
      <c r="J107" s="8" cm="1">
        <f t="array" ref="J107">IF($I$2="Каникулы вместе",INDEX(GRID!$B$18:$U$29,MATCH(I$7,GRID!$A$18:$A$29,0),MATCH(1,($U$2=GRID!$B$1:$U$1)*(КАЛЕНДАРЬ!L33=GRID!$B$3:$U$3),0)),
INDEX(GRID!$B$18:$U$29,MATCH(I$7,GRID!$A$18:$A$29,0),MATCH(1,($U$2=GRID!$B$1:$U$1)*(КАЛЕНДАРЬ!L33=GRID!$B$3:$U$3),0))*(1-GRID!$L$45))</f>
        <v>70800</v>
      </c>
      <c r="K107" s="8" cm="1">
        <f t="array" ref="K107">IF($I$2="Каникулы вместе",INDEX(GRID!$B$4:$U$15,MATCH(K$7,GRID!$A$4:$A$15,0),MATCH(1,($U$2=GRID!$B$1:$U$1)*(КАЛЕНДАРЬ!L33=GRID!$B$3:$U$3),0)),
INDEX(GRID!$B$4:$U$15,MATCH(K$7,GRID!$A$4:$A$15,0),MATCH(1,($U$2=GRID!$B$1:$U$1)*(КАЛЕНДАРЬ!L33=GRID!$B$3:$U$3),0))*(1-GRID!$L$45))</f>
        <v>72600</v>
      </c>
      <c r="L107" s="8" cm="1">
        <f t="array" ref="L107">IF($I$2="Каникулы вместе",INDEX(GRID!$B$18:$U$29,MATCH(K$7,GRID!$A$18:$A$29,0),MATCH(1,($U$2=GRID!$B$1:$U$1)*(КАЛЕНДАРЬ!L33=GRID!$B$3:$U$3),0)),
INDEX(GRID!$B$18:$U$29,MATCH(K$7,GRID!$A$18:$A$29,0),MATCH(1,($U$2=GRID!$B$1:$U$1)*(КАЛЕНДАРЬ!L33=GRID!$B$3:$U$3),0))*(1-GRID!$L$45))</f>
        <v>77600</v>
      </c>
      <c r="M107" s="8" cm="1">
        <f t="array" ref="M107">IF($I$2="Каникулы вместе",INDEX(GRID!$B$4:$U$15,MATCH(M$7,GRID!$A$4:$A$15,0),MATCH(1,($U$2=GRID!$B$1:$U$1)*(КАЛЕНДАРЬ!L33=GRID!$B$3:$U$3),0)),
INDEX(GRID!$B$4:$U$15,MATCH(M$7,GRID!$A$4:$A$15,0),MATCH(1,($U$2=GRID!$B$1:$U$1)*(КАЛЕНДАРЬ!L33=GRID!$B$3:$U$3),0))*(1-GRID!$L$45))</f>
        <v>96500</v>
      </c>
      <c r="N107" s="8" cm="1">
        <f t="array" ref="N107">IF($I$2="Каникулы вместе",INDEX(GRID!$B$18:$U$29,MATCH(M$7,GRID!$A$18:$A$29,0),MATCH(1,($U$2=GRID!$B$1:$U$1)*(КАЛЕНДАРЬ!L33=GRID!$B$3:$U$3),0)),
INDEX(GRID!$B$18:$U$29,MATCH(M$7,GRID!$A$18:$A$29,0),MATCH(1,($U$2=GRID!$B$1:$U$1)*(КАЛЕНДАРЬ!L33=GRID!$B$3:$U$3),0))*(1-GRID!$L$45))</f>
        <v>101500</v>
      </c>
      <c r="O107" s="8" cm="1">
        <f t="array" ref="O107">IF($I$2="Каникулы вместе",INDEX(GRID!$B$4:$U$15,MATCH(O$7,GRID!$A$4:$A$15,0),MATCH(1,($U$2=GRID!$B$1:$U$1)*(КАЛЕНДАРЬ!L33=GRID!$B$3:$U$3),0)),
INDEX(GRID!$B$4:$U$15,MATCH(O$7,GRID!$A$4:$A$15,0),MATCH(1,($U$2=GRID!$B$1:$U$1)*(КАЛЕНДАРЬ!L33=GRID!$B$3:$U$3),0))*(1-GRID!$L$45))</f>
        <v>135000</v>
      </c>
      <c r="P107" s="8" cm="1">
        <f t="array" ref="P107">IF($I$2="Каникулы вместе",INDEX(GRID!$B$4:$U$15,MATCH(P$7,GRID!$A$4:$A$15,0),MATCH(1,($U$2=GRID!$B$1:$U$1)*(КАЛЕНДАРЬ!L33=GRID!$B$3:$U$3),0)),
INDEX(GRID!$B$4:$U$15,MATCH(P$7,GRID!$A$4:$A$15,0),MATCH(1,($U$2=GRID!$B$1:$U$1)*(КАЛЕНДАРЬ!L33=GRID!$B$3:$U$3),0))*(1-GRID!$L$45))</f>
        <v>181300</v>
      </c>
      <c r="Q107" s="8" cm="1">
        <f t="array" ref="Q107">IF($I$2="Каникулы вместе",INDEX(GRID!$B$4:$U$15,MATCH(Q$7,GRID!$A$4:$A$15,0),MATCH(1,($U$2=GRID!$B$1:$U$1)*(КАЛЕНДАРЬ!L33=GRID!$B$3:$U$3),0)),
INDEX(GRID!$B$4:$U$15,MATCH(Q$7,GRID!$A$4:$A$15,0),MATCH(1,($U$2=GRID!$B$1:$U$1)*(КАЛЕНДАРЬ!L33=GRID!$B$3:$U$3),0))*(1-GRID!$L$45))</f>
        <v>211500</v>
      </c>
      <c r="R107" s="8" cm="1">
        <f t="array" ref="R107">IF($I$2="Каникулы вместе",INDEX(GRID!$B$18:$U$29,MATCH(R$7,GRID!$A$18:$A$29,0),MATCH(1,($U$2=GRID!$B$1:$U$1)*(КАЛЕНДАРЬ!L33=GRID!$B$3:$U$3),0)),
INDEX(GRID!$B$18:$U$29,MATCH(R$7,GRID!$A$18:$A$29,0),MATCH(1,($U$2=GRID!$B$1:$U$1)*(КАЛЕНДАРЬ!L33=GRID!$B$3:$U$3),0))*(1-GRID!$L$45))</f>
        <v>241100</v>
      </c>
      <c r="S107" s="8">
        <f t="array" ref="S107">IF($I$2="Каникулы вместе",INDEX(GRID!$B$4:$U$15,MATCH(S$7,GRID!$A$4:$A$15,0),MATCH(1,($U$2=GRID!$B$1:$U$1)*(КАЛЕНДАРЬ!L33=GRID!$B$3:$U$3),0)),
INDEX(GRID!$B$4:$U$15,MATCH(S$7,GRID!$A$4:$A$15,0),MATCH(1,($U$2=GRID!$B$1:$U$1)*(КАЛЕНДАРЬ!L33=GRID!$B$3:$U$3),0))*(1-GRID!$L$41))</f>
        <v>625800</v>
      </c>
      <c r="T107" s="8">
        <f t="array" ref="T107">IF($I$2="Каникулы вместе",INDEX(GRID!$B$4:$U$15,MATCH(T$7,GRID!$A$4:$A$15,0),MATCH(1,($U$2=GRID!$B$1:$U$1)*(КАЛЕНДАРЬ!L33=GRID!$B$3:$U$3),0)),
INDEX(GRID!$B$4:$U$15,MATCH(T$7,GRID!$A$4:$A$15,0),MATCH(1,($U$2=GRID!$B$1:$U$1)*(КАЛЕНДАРЬ!L33=GRID!$B$3:$U$3),0))*(1-GRID!$L$41))</f>
        <v>769800</v>
      </c>
    </row>
    <row r="108" spans="1:20" hidden="1">
      <c r="A108" s="146"/>
      <c r="B108" s="147"/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</row>
    <row r="109" spans="1:20" s="9" customFormat="1" ht="17.25" hidden="1" customHeight="1">
      <c r="A109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09" s="171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</row>
    <row r="110" spans="1:20" hidden="1">
      <c r="A110" s="172" t="s">
        <v>104</v>
      </c>
      <c r="B110" s="173"/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</row>
    <row r="111" spans="1:20" ht="56.25" hidden="1" customHeight="1">
      <c r="A111" s="174" t="s">
        <v>8</v>
      </c>
      <c r="B111" s="175"/>
      <c r="C111" s="178" t="s">
        <v>101</v>
      </c>
      <c r="D111" s="179"/>
      <c r="E111" s="164" t="s">
        <v>93</v>
      </c>
      <c r="F111" s="165"/>
      <c r="G111" s="166" t="s">
        <v>94</v>
      </c>
      <c r="H111" s="166"/>
      <c r="I111" s="167" t="s">
        <v>95</v>
      </c>
      <c r="J111" s="168"/>
      <c r="K111" s="169" t="s">
        <v>96</v>
      </c>
      <c r="L111" s="169"/>
      <c r="M111" s="170" t="s">
        <v>97</v>
      </c>
      <c r="N111" s="170"/>
      <c r="O111" s="21" t="s">
        <v>71</v>
      </c>
      <c r="P111" s="22" t="s">
        <v>72</v>
      </c>
      <c r="Q111" s="23" t="s">
        <v>73</v>
      </c>
      <c r="R111" s="24" t="s">
        <v>74</v>
      </c>
      <c r="S111" s="25" t="s">
        <v>75</v>
      </c>
      <c r="T111" s="26" t="s">
        <v>76</v>
      </c>
    </row>
    <row r="112" spans="1:20" hidden="1">
      <c r="A112" s="176"/>
      <c r="B112" s="177"/>
      <c r="C112" s="55" t="s">
        <v>9</v>
      </c>
      <c r="D112" s="55" t="s">
        <v>10</v>
      </c>
      <c r="E112" s="55" t="s">
        <v>9</v>
      </c>
      <c r="F112" s="55" t="s">
        <v>10</v>
      </c>
      <c r="G112" s="55" t="s">
        <v>9</v>
      </c>
      <c r="H112" s="55" t="s">
        <v>10</v>
      </c>
      <c r="I112" s="55" t="s">
        <v>9</v>
      </c>
      <c r="J112" s="55" t="s">
        <v>10</v>
      </c>
      <c r="K112" s="55" t="s">
        <v>9</v>
      </c>
      <c r="L112" s="55" t="s">
        <v>10</v>
      </c>
      <c r="M112" s="55" t="s">
        <v>9</v>
      </c>
      <c r="N112" s="55" t="s">
        <v>10</v>
      </c>
      <c r="O112" s="55" t="s">
        <v>99</v>
      </c>
      <c r="P112" s="55" t="s">
        <v>100</v>
      </c>
      <c r="Q112" s="55" t="s">
        <v>100</v>
      </c>
      <c r="R112" s="55" t="s">
        <v>118</v>
      </c>
      <c r="S112" s="55" t="s">
        <v>118</v>
      </c>
      <c r="T112" s="55" t="s">
        <v>118</v>
      </c>
    </row>
    <row r="113" spans="1:20" hidden="1">
      <c r="A113" s="148" t="s">
        <v>15</v>
      </c>
      <c r="B113" s="149">
        <v>1</v>
      </c>
      <c r="C113" s="8" cm="1">
        <f t="array" ref="C113">IF($I$2="Каникулы вместе",INDEX(GRID!$B$4:$U$15,MATCH(C$7,GRID!$A$4:$A$15,0),MATCH(1,($U$2=GRID!$B$1:$U$1)*(КАЛЕНДАРЬ!O4=GRID!$B$3:$U$3),0)),
INDEX(GRID!$B$4:$U$15,MATCH(C$7,GRID!$A$4:$A$15,0),MATCH(1,($U$2=GRID!$B$1:$U$1)*(КАЛЕНДАРЬ!O4=GRID!$B$3:$U$3),0))*(1-GRID!$L$45))</f>
        <v>52600</v>
      </c>
      <c r="D113" s="8" cm="1">
        <f t="array" ref="D113">IF($I$2="Каникулы вместе",INDEX(GRID!$B$18:$U$29,MATCH(C$7,GRID!$A$18:$A$29,0),MATCH(1,($U$2=GRID!$B$1:$U$1)*(КАЛЕНДАРЬ!O4=GRID!$B$3:$U$3),0)),
INDEX(GRID!$B$18:$U$29,MATCH(C$7,GRID!$A$18:$A$29,0),MATCH(1,($U$2=GRID!$B$1:$U$1)*(КАЛЕНДАРЬ!O4=GRID!$B$3:$U$3),0))*(1-GRID!$L$45))</f>
        <v>57600</v>
      </c>
      <c r="E113" s="8" cm="1">
        <f t="array" ref="E113">IF($I$2="Каникулы вместе",INDEX(GRID!$B$4:$U$15,MATCH(E$7,GRID!$A$4:$A$15,0),MATCH(1,($U$2=GRID!$B$1:$U$1)*(КАЛЕНДАРЬ!O4=GRID!$B$3:$U$3),0)),
INDEX(GRID!$B$4:$U$15,MATCH(E$7,GRID!$A$4:$A$15,0),MATCH(1,($U$2=GRID!$B$1:$U$1)*(КАЛЕНДАРЬ!O4=GRID!$B$3:$U$3),0))*(1-GRID!$L$45))</f>
        <v>62100</v>
      </c>
      <c r="F113" s="8" cm="1">
        <f t="array" ref="F113">IF($I$2="Каникулы вместе",INDEX(GRID!$B$18:$U$29,MATCH(E$7,GRID!$A$18:$A$29,0),MATCH(1,($U$2=GRID!$B$1:$U$1)*(КАЛЕНДАРЬ!O4=GRID!$B$3:$U$3),0)),
INDEX(GRID!$B$18:$U$29,MATCH(E$7,GRID!$A$18:$A$29,0),MATCH(1,($U$2=GRID!$B$1:$U$1)*(КАЛЕНДАРЬ!O4=GRID!$B$3:$U$3),0))*(1-GRID!$L$45))</f>
        <v>67100</v>
      </c>
      <c r="G113" s="8" cm="1">
        <f t="array" ref="G113">IF($I$2="Каникулы вместе",INDEX(GRID!$B$4:$U$15,MATCH(G$7,GRID!$A$4:$A$15,0),MATCH(1,($U$2=GRID!$B$1:$U$1)*(КАЛЕНДАРЬ!O4=GRID!$B$3:$U$3),0)),
INDEX(GRID!$B$4:$U$15,MATCH(G$7,GRID!$A$4:$A$15,0),MATCH(1,($U$2=GRID!$B$1:$U$1)*(КАЛЕНДАРЬ!O4=GRID!$B$3:$U$3),0))*(1-GRID!$L$45))</f>
        <v>69200</v>
      </c>
      <c r="H113" s="8" cm="1">
        <f t="array" ref="H113">IF($I$2="Каникулы вместе",INDEX(GRID!$B$18:$U$29,MATCH(G$7,GRID!$A$18:$A$29,0),MATCH(1,($U$2=GRID!$B$1:$U$1)*(КАЛЕНДАРЬ!O4=GRID!$B$3:$U$3),0)),
INDEX(GRID!$B$18:$U$29,MATCH(G$7,GRID!$A$18:$A$29,0),MATCH(1,($U$2=GRID!$B$1:$U$1)*(КАЛЕНДАРЬ!O4=GRID!$B$3:$U$3),0))*(1-GRID!$L$45))</f>
        <v>74200</v>
      </c>
      <c r="I113" s="8" cm="1">
        <f t="array" ref="I113">IF($I$2="Каникулы вместе",INDEX(GRID!$B$4:$U$15,MATCH(I$7,GRID!$A$4:$A$15,0),MATCH(1,($U$2=GRID!$B$1:$U$1)*(КАЛЕНДАРЬ!O4=GRID!$B$3:$U$3),0)),
INDEX(GRID!$B$4:$U$15,MATCH(I$7,GRID!$A$4:$A$15,0),MATCH(1,($U$2=GRID!$B$1:$U$1)*(КАЛЕНДАРЬ!O4=GRID!$B$3:$U$3),0))*(1-GRID!$L$45))</f>
        <v>76600</v>
      </c>
      <c r="J113" s="8" cm="1">
        <f t="array" ref="J113">IF($I$2="Каникулы вместе",INDEX(GRID!$B$18:$U$29,MATCH(I$7,GRID!$A$18:$A$29,0),MATCH(1,($U$2=GRID!$B$1:$U$1)*(КАЛЕНДАРЬ!O4=GRID!$B$3:$U$3),0)),
INDEX(GRID!$B$18:$U$29,MATCH(I$7,GRID!$A$18:$A$29,0),MATCH(1,($U$2=GRID!$B$1:$U$1)*(КАЛЕНДАРЬ!O4=GRID!$B$3:$U$3),0))*(1-GRID!$L$45))</f>
        <v>81600</v>
      </c>
      <c r="K113" s="8" cm="1">
        <f t="array" ref="K113">IF($I$2="Каникулы вместе",INDEX(GRID!$B$4:$U$15,MATCH(K$7,GRID!$A$4:$A$15,0),MATCH(1,($U$2=GRID!$B$1:$U$1)*(КАЛЕНДАРЬ!O4=GRID!$B$3:$U$3),0)),
INDEX(GRID!$B$4:$U$15,MATCH(K$7,GRID!$A$4:$A$15,0),MATCH(1,($U$2=GRID!$B$1:$U$1)*(КАЛЕНДАРЬ!O4=GRID!$B$3:$U$3),0))*(1-GRID!$L$45))</f>
        <v>84100</v>
      </c>
      <c r="L113" s="8" cm="1">
        <f t="array" ref="L113">IF($I$2="Каникулы вместе",INDEX(GRID!$B$18:$U$29,MATCH(K$7,GRID!$A$18:$A$29,0),MATCH(1,($U$2=GRID!$B$1:$U$1)*(КАЛЕНДАРЬ!O4=GRID!$B$3:$U$3),0)),
INDEX(GRID!$B$18:$U$29,MATCH(K$7,GRID!$A$18:$A$29,0),MATCH(1,($U$2=GRID!$B$1:$U$1)*(КАЛЕНДАРЬ!O4=GRID!$B$3:$U$3),0))*(1-GRID!$L$45))</f>
        <v>89100</v>
      </c>
      <c r="M113" s="8" cm="1">
        <f t="array" ref="M113">IF($I$2="Каникулы вместе",INDEX(GRID!$B$4:$U$15,MATCH(M$7,GRID!$A$4:$A$15,0),MATCH(1,($U$2=GRID!$B$1:$U$1)*(КАЛЕНДАРЬ!O4=GRID!$B$3:$U$3),0)),
INDEX(GRID!$B$4:$U$15,MATCH(M$7,GRID!$A$4:$A$15,0),MATCH(1,($U$2=GRID!$B$1:$U$1)*(КАЛЕНДАРЬ!O4=GRID!$B$3:$U$3),0))*(1-GRID!$L$45))</f>
        <v>110400</v>
      </c>
      <c r="N113" s="8" cm="1">
        <f t="array" ref="N113">IF($I$2="Каникулы вместе",INDEX(GRID!$B$18:$U$29,MATCH(M$7,GRID!$A$18:$A$29,0),MATCH(1,($U$2=GRID!$B$1:$U$1)*(КАЛЕНДАРЬ!O4=GRID!$B$3:$U$3),0)),
INDEX(GRID!$B$18:$U$29,MATCH(M$7,GRID!$A$18:$A$29,0),MATCH(1,($U$2=GRID!$B$1:$U$1)*(КАЛЕНДАРЬ!O4=GRID!$B$3:$U$3),0))*(1-GRID!$L$45))</f>
        <v>115400</v>
      </c>
      <c r="O113" s="8" cm="1">
        <f t="array" ref="O113">IF($I$2="Каникулы вместе",INDEX(GRID!$B$4:$U$15,MATCH(O$7,GRID!$A$4:$A$15,0),MATCH(1,($U$2=GRID!$B$1:$U$1)*(КАЛЕНДАРЬ!O4=GRID!$B$3:$U$3),0)),
INDEX(GRID!$B$4:$U$15,MATCH(O$7,GRID!$A$4:$A$15,0),MATCH(1,($U$2=GRID!$B$1:$U$1)*(КАЛЕНДАРЬ!O4=GRID!$B$3:$U$3),0))*(1-GRID!$L$45))</f>
        <v>151000</v>
      </c>
      <c r="P113" s="8" cm="1">
        <f t="array" ref="P113">IF($I$2="Каникулы вместе",INDEX(GRID!$B$4:$U$15,MATCH(P$7,GRID!$A$4:$A$15,0),MATCH(1,($U$2=GRID!$B$1:$U$1)*(КАЛЕНДАРЬ!O4=GRID!$B$3:$U$3),0)),
INDEX(GRID!$B$4:$U$15,MATCH(P$7,GRID!$A$4:$A$15,0),MATCH(1,($U$2=GRID!$B$1:$U$1)*(КАЛЕНДАРЬ!O4=GRID!$B$3:$U$3),0))*(1-GRID!$L$45))</f>
        <v>199300</v>
      </c>
      <c r="Q113" s="8" cm="1">
        <f t="array" ref="Q113">IF($I$2="Каникулы вместе",INDEX(GRID!$B$4:$U$15,MATCH(Q$7,GRID!$A$4:$A$15,0),MATCH(1,($U$2=GRID!$B$1:$U$1)*(КАЛЕНДАРЬ!O4=GRID!$B$3:$U$3),0)),
INDEX(GRID!$B$4:$U$15,MATCH(Q$7,GRID!$A$4:$A$15,0),MATCH(1,($U$2=GRID!$B$1:$U$1)*(КАЛЕНДАРЬ!O4=GRID!$B$3:$U$3),0))*(1-GRID!$L$45))</f>
        <v>230600</v>
      </c>
      <c r="R113" s="8" cm="1">
        <f t="array" ref="R113">IF($I$2="Каникулы вместе",INDEX(GRID!$B$18:$U$29,MATCH(R$7,GRID!$A$18:$A$29,0),MATCH(1,($U$2=GRID!$B$1:$U$1)*(КАЛЕНДАРЬ!O4=GRID!$B$3:$U$3),0)),
INDEX(GRID!$B$18:$U$29,MATCH(R$7,GRID!$A$18:$A$29,0),MATCH(1,($U$2=GRID!$B$1:$U$1)*(КАЛЕНДАРЬ!O4=GRID!$B$3:$U$3),0))*(1-GRID!$L$45))</f>
        <v>263600</v>
      </c>
      <c r="S113" s="8">
        <f t="array" ref="S113">IF($I$2="Каникулы вместе",INDEX(GRID!$B$4:$U$15,MATCH(S$7,GRID!$A$4:$A$15,0),MATCH(1,($U$2=GRID!$B$1:$U$1)*(КАЛЕНДАРЬ!O4=GRID!$B$3:$U$3),0)),
INDEX(GRID!$B$4:$U$15,MATCH(S$7,GRID!$A$4:$A$15,0),MATCH(1,($U$2=GRID!$B$1:$U$1)*(КАЛЕНДАРЬ!O4=GRID!$B$3:$U$3),0))*(1-GRID!$L$41))</f>
        <v>698800</v>
      </c>
      <c r="T113" s="8">
        <f t="array" ref="T113">IF($I$2="Каникулы вместе",INDEX(GRID!$B$4:$U$15,MATCH(T$7,GRID!$A$4:$A$15,0),MATCH(1,($U$2=GRID!$B$1:$U$1)*(КАЛЕНДАРЬ!O4=GRID!$B$3:$U$3),0)),
INDEX(GRID!$B$4:$U$15,MATCH(T$7,GRID!$A$4:$A$15,0),MATCH(1,($U$2=GRID!$B$1:$U$1)*(КАЛЕНДАРЬ!O4=GRID!$B$3:$U$3),0))*(1-GRID!$L$41))</f>
        <v>861600</v>
      </c>
    </row>
    <row r="114" spans="1:20" hidden="1">
      <c r="A114" s="148" t="s">
        <v>16</v>
      </c>
      <c r="B114" s="149">
        <v>2</v>
      </c>
      <c r="C114" s="8" cm="1">
        <f t="array" ref="C114">IF($I$2="Каникулы вместе",INDEX(GRID!$B$4:$U$15,MATCH(C$7,GRID!$A$4:$A$15,0),MATCH(1,($U$2=GRID!$B$1:$U$1)*(КАЛЕНДАРЬ!O5=GRID!$B$3:$U$3),0)),
INDEX(GRID!$B$4:$U$15,MATCH(C$7,GRID!$A$4:$A$15,0),MATCH(1,($U$2=GRID!$B$1:$U$1)*(КАЛЕНДАРЬ!O5=GRID!$B$3:$U$3),0))*(1-GRID!$L$45))</f>
        <v>52600</v>
      </c>
      <c r="D114" s="8" cm="1">
        <f t="array" ref="D114">IF($I$2="Каникулы вместе",INDEX(GRID!$B$18:$U$29,MATCH(C$7,GRID!$A$18:$A$29,0),MATCH(1,($U$2=GRID!$B$1:$U$1)*(КАЛЕНДАРЬ!O5=GRID!$B$3:$U$3),0)),
INDEX(GRID!$B$18:$U$29,MATCH(C$7,GRID!$A$18:$A$29,0),MATCH(1,($U$2=GRID!$B$1:$U$1)*(КАЛЕНДАРЬ!O5=GRID!$B$3:$U$3),0))*(1-GRID!$L$45))</f>
        <v>57600</v>
      </c>
      <c r="E114" s="8" cm="1">
        <f t="array" ref="E114">IF($I$2="Каникулы вместе",INDEX(GRID!$B$4:$U$15,MATCH(E$7,GRID!$A$4:$A$15,0),MATCH(1,($U$2=GRID!$B$1:$U$1)*(КАЛЕНДАРЬ!O5=GRID!$B$3:$U$3),0)),
INDEX(GRID!$B$4:$U$15,MATCH(E$7,GRID!$A$4:$A$15,0),MATCH(1,($U$2=GRID!$B$1:$U$1)*(КАЛЕНДАРЬ!O5=GRID!$B$3:$U$3),0))*(1-GRID!$L$45))</f>
        <v>62100</v>
      </c>
      <c r="F114" s="8" cm="1">
        <f t="array" ref="F114">IF($I$2="Каникулы вместе",INDEX(GRID!$B$18:$U$29,MATCH(E$7,GRID!$A$18:$A$29,0),MATCH(1,($U$2=GRID!$B$1:$U$1)*(КАЛЕНДАРЬ!O5=GRID!$B$3:$U$3),0)),
INDEX(GRID!$B$18:$U$29,MATCH(E$7,GRID!$A$18:$A$29,0),MATCH(1,($U$2=GRID!$B$1:$U$1)*(КАЛЕНДАРЬ!O5=GRID!$B$3:$U$3),0))*(1-GRID!$L$45))</f>
        <v>67100</v>
      </c>
      <c r="G114" s="8" cm="1">
        <f t="array" ref="G114">IF($I$2="Каникулы вместе",INDEX(GRID!$B$4:$U$15,MATCH(G$7,GRID!$A$4:$A$15,0),MATCH(1,($U$2=GRID!$B$1:$U$1)*(КАЛЕНДАРЬ!O5=GRID!$B$3:$U$3),0)),
INDEX(GRID!$B$4:$U$15,MATCH(G$7,GRID!$A$4:$A$15,0),MATCH(1,($U$2=GRID!$B$1:$U$1)*(КАЛЕНДАРЬ!O5=GRID!$B$3:$U$3),0))*(1-GRID!$L$45))</f>
        <v>69200</v>
      </c>
      <c r="H114" s="8" cm="1">
        <f t="array" ref="H114">IF($I$2="Каникулы вместе",INDEX(GRID!$B$18:$U$29,MATCH(G$7,GRID!$A$18:$A$29,0),MATCH(1,($U$2=GRID!$B$1:$U$1)*(КАЛЕНДАРЬ!O5=GRID!$B$3:$U$3),0)),
INDEX(GRID!$B$18:$U$29,MATCH(G$7,GRID!$A$18:$A$29,0),MATCH(1,($U$2=GRID!$B$1:$U$1)*(КАЛЕНДАРЬ!O5=GRID!$B$3:$U$3),0))*(1-GRID!$L$45))</f>
        <v>74200</v>
      </c>
      <c r="I114" s="8" cm="1">
        <f t="array" ref="I114">IF($I$2="Каникулы вместе",INDEX(GRID!$B$4:$U$15,MATCH(I$7,GRID!$A$4:$A$15,0),MATCH(1,($U$2=GRID!$B$1:$U$1)*(КАЛЕНДАРЬ!O5=GRID!$B$3:$U$3),0)),
INDEX(GRID!$B$4:$U$15,MATCH(I$7,GRID!$A$4:$A$15,0),MATCH(1,($U$2=GRID!$B$1:$U$1)*(КАЛЕНДАРЬ!O5=GRID!$B$3:$U$3),0))*(1-GRID!$L$45))</f>
        <v>76600</v>
      </c>
      <c r="J114" s="8" cm="1">
        <f t="array" ref="J114">IF($I$2="Каникулы вместе",INDEX(GRID!$B$18:$U$29,MATCH(I$7,GRID!$A$18:$A$29,0),MATCH(1,($U$2=GRID!$B$1:$U$1)*(КАЛЕНДАРЬ!O5=GRID!$B$3:$U$3),0)),
INDEX(GRID!$B$18:$U$29,MATCH(I$7,GRID!$A$18:$A$29,0),MATCH(1,($U$2=GRID!$B$1:$U$1)*(КАЛЕНДАРЬ!O5=GRID!$B$3:$U$3),0))*(1-GRID!$L$45))</f>
        <v>81600</v>
      </c>
      <c r="K114" s="8" cm="1">
        <f t="array" ref="K114">IF($I$2="Каникулы вместе",INDEX(GRID!$B$4:$U$15,MATCH(K$7,GRID!$A$4:$A$15,0),MATCH(1,($U$2=GRID!$B$1:$U$1)*(КАЛЕНДАРЬ!O5=GRID!$B$3:$U$3),0)),
INDEX(GRID!$B$4:$U$15,MATCH(K$7,GRID!$A$4:$A$15,0),MATCH(1,($U$2=GRID!$B$1:$U$1)*(КАЛЕНДАРЬ!O5=GRID!$B$3:$U$3),0))*(1-GRID!$L$45))</f>
        <v>84100</v>
      </c>
      <c r="L114" s="8" cm="1">
        <f t="array" ref="L114">IF($I$2="Каникулы вместе",INDEX(GRID!$B$18:$U$29,MATCH(K$7,GRID!$A$18:$A$29,0),MATCH(1,($U$2=GRID!$B$1:$U$1)*(КАЛЕНДАРЬ!O5=GRID!$B$3:$U$3),0)),
INDEX(GRID!$B$18:$U$29,MATCH(K$7,GRID!$A$18:$A$29,0),MATCH(1,($U$2=GRID!$B$1:$U$1)*(КАЛЕНДАРЬ!O5=GRID!$B$3:$U$3),0))*(1-GRID!$L$45))</f>
        <v>89100</v>
      </c>
      <c r="M114" s="8" cm="1">
        <f t="array" ref="M114">IF($I$2="Каникулы вместе",INDEX(GRID!$B$4:$U$15,MATCH(M$7,GRID!$A$4:$A$15,0),MATCH(1,($U$2=GRID!$B$1:$U$1)*(КАЛЕНДАРЬ!O5=GRID!$B$3:$U$3),0)),
INDEX(GRID!$B$4:$U$15,MATCH(M$7,GRID!$A$4:$A$15,0),MATCH(1,($U$2=GRID!$B$1:$U$1)*(КАЛЕНДАРЬ!O5=GRID!$B$3:$U$3),0))*(1-GRID!$L$45))</f>
        <v>110400</v>
      </c>
      <c r="N114" s="8" cm="1">
        <f t="array" ref="N114">IF($I$2="Каникулы вместе",INDEX(GRID!$B$18:$U$29,MATCH(M$7,GRID!$A$18:$A$29,0),MATCH(1,($U$2=GRID!$B$1:$U$1)*(КАЛЕНДАРЬ!O5=GRID!$B$3:$U$3),0)),
INDEX(GRID!$B$18:$U$29,MATCH(M$7,GRID!$A$18:$A$29,0),MATCH(1,($U$2=GRID!$B$1:$U$1)*(КАЛЕНДАРЬ!O5=GRID!$B$3:$U$3),0))*(1-GRID!$L$45))</f>
        <v>115400</v>
      </c>
      <c r="O114" s="8" cm="1">
        <f t="array" ref="O114">IF($I$2="Каникулы вместе",INDEX(GRID!$B$4:$U$15,MATCH(O$7,GRID!$A$4:$A$15,0),MATCH(1,($U$2=GRID!$B$1:$U$1)*(КАЛЕНДАРЬ!O5=GRID!$B$3:$U$3),0)),
INDEX(GRID!$B$4:$U$15,MATCH(O$7,GRID!$A$4:$A$15,0),MATCH(1,($U$2=GRID!$B$1:$U$1)*(КАЛЕНДАРЬ!O5=GRID!$B$3:$U$3),0))*(1-GRID!$L$45))</f>
        <v>151000</v>
      </c>
      <c r="P114" s="8" cm="1">
        <f t="array" ref="P114">IF($I$2="Каникулы вместе",INDEX(GRID!$B$4:$U$15,MATCH(P$7,GRID!$A$4:$A$15,0),MATCH(1,($U$2=GRID!$B$1:$U$1)*(КАЛЕНДАРЬ!O5=GRID!$B$3:$U$3),0)),
INDEX(GRID!$B$4:$U$15,MATCH(P$7,GRID!$A$4:$A$15,0),MATCH(1,($U$2=GRID!$B$1:$U$1)*(КАЛЕНДАРЬ!O5=GRID!$B$3:$U$3),0))*(1-GRID!$L$45))</f>
        <v>199300</v>
      </c>
      <c r="Q114" s="8" cm="1">
        <f t="array" ref="Q114">IF($I$2="Каникулы вместе",INDEX(GRID!$B$4:$U$15,MATCH(Q$7,GRID!$A$4:$A$15,0),MATCH(1,($U$2=GRID!$B$1:$U$1)*(КАЛЕНДАРЬ!O5=GRID!$B$3:$U$3),0)),
INDEX(GRID!$B$4:$U$15,MATCH(Q$7,GRID!$A$4:$A$15,0),MATCH(1,($U$2=GRID!$B$1:$U$1)*(КАЛЕНДАРЬ!O5=GRID!$B$3:$U$3),0))*(1-GRID!$L$45))</f>
        <v>230600</v>
      </c>
      <c r="R114" s="8" cm="1">
        <f t="array" ref="R114">IF($I$2="Каникулы вместе",INDEX(GRID!$B$18:$U$29,MATCH(R$7,GRID!$A$18:$A$29,0),MATCH(1,($U$2=GRID!$B$1:$U$1)*(КАЛЕНДАРЬ!O5=GRID!$B$3:$U$3),0)),
INDEX(GRID!$B$18:$U$29,MATCH(R$7,GRID!$A$18:$A$29,0),MATCH(1,($U$2=GRID!$B$1:$U$1)*(КАЛЕНДАРЬ!O5=GRID!$B$3:$U$3),0))*(1-GRID!$L$45))</f>
        <v>263600</v>
      </c>
      <c r="S114" s="8">
        <f t="array" ref="S114">IF($I$2="Каникулы вместе",INDEX(GRID!$B$4:$U$15,MATCH(S$7,GRID!$A$4:$A$15,0),MATCH(1,($U$2=GRID!$B$1:$U$1)*(КАЛЕНДАРЬ!O5=GRID!$B$3:$U$3),0)),
INDEX(GRID!$B$4:$U$15,MATCH(S$7,GRID!$A$4:$A$15,0),MATCH(1,($U$2=GRID!$B$1:$U$1)*(КАЛЕНДАРЬ!O5=GRID!$B$3:$U$3),0))*(1-GRID!$L$41))</f>
        <v>698800</v>
      </c>
      <c r="T114" s="8">
        <f t="array" ref="T114">IF($I$2="Каникулы вместе",INDEX(GRID!$B$4:$U$15,MATCH(T$7,GRID!$A$4:$A$15,0),MATCH(1,($U$2=GRID!$B$1:$U$1)*(КАЛЕНДАРЬ!O5=GRID!$B$3:$U$3),0)),
INDEX(GRID!$B$4:$U$15,MATCH(T$7,GRID!$A$4:$A$15,0),MATCH(1,($U$2=GRID!$B$1:$U$1)*(КАЛЕНДАРЬ!O5=GRID!$B$3:$U$3),0))*(1-GRID!$L$41))</f>
        <v>861600</v>
      </c>
    </row>
    <row r="115" spans="1:20" hidden="1">
      <c r="A115" s="148" t="s">
        <v>17</v>
      </c>
      <c r="B115" s="149">
        <v>3</v>
      </c>
      <c r="C115" s="8" cm="1">
        <f t="array" ref="C115">IF($I$2="Каникулы вместе",INDEX(GRID!$B$4:$U$15,MATCH(C$7,GRID!$A$4:$A$15,0),MATCH(1,($U$2=GRID!$B$1:$U$1)*(КАЛЕНДАРЬ!O6=GRID!$B$3:$U$3),0)),
INDEX(GRID!$B$4:$U$15,MATCH(C$7,GRID!$A$4:$A$15,0),MATCH(1,($U$2=GRID!$B$1:$U$1)*(КАЛЕНДАРЬ!O6=GRID!$B$3:$U$3),0))*(1-GRID!$L$45))</f>
        <v>52600</v>
      </c>
      <c r="D115" s="8" cm="1">
        <f t="array" ref="D115">IF($I$2="Каникулы вместе",INDEX(GRID!$B$18:$U$29,MATCH(C$7,GRID!$A$18:$A$29,0),MATCH(1,($U$2=GRID!$B$1:$U$1)*(КАЛЕНДАРЬ!O6=GRID!$B$3:$U$3),0)),
INDEX(GRID!$B$18:$U$29,MATCH(C$7,GRID!$A$18:$A$29,0),MATCH(1,($U$2=GRID!$B$1:$U$1)*(КАЛЕНДАРЬ!O6=GRID!$B$3:$U$3),0))*(1-GRID!$L$45))</f>
        <v>57600</v>
      </c>
      <c r="E115" s="8" cm="1">
        <f t="array" ref="E115">IF($I$2="Каникулы вместе",INDEX(GRID!$B$4:$U$15,MATCH(E$7,GRID!$A$4:$A$15,0),MATCH(1,($U$2=GRID!$B$1:$U$1)*(КАЛЕНДАРЬ!O6=GRID!$B$3:$U$3),0)),
INDEX(GRID!$B$4:$U$15,MATCH(E$7,GRID!$A$4:$A$15,0),MATCH(1,($U$2=GRID!$B$1:$U$1)*(КАЛЕНДАРЬ!O6=GRID!$B$3:$U$3),0))*(1-GRID!$L$45))</f>
        <v>62100</v>
      </c>
      <c r="F115" s="8" cm="1">
        <f t="array" ref="F115">IF($I$2="Каникулы вместе",INDEX(GRID!$B$18:$U$29,MATCH(E$7,GRID!$A$18:$A$29,0),MATCH(1,($U$2=GRID!$B$1:$U$1)*(КАЛЕНДАРЬ!O6=GRID!$B$3:$U$3),0)),
INDEX(GRID!$B$18:$U$29,MATCH(E$7,GRID!$A$18:$A$29,0),MATCH(1,($U$2=GRID!$B$1:$U$1)*(КАЛЕНДАРЬ!O6=GRID!$B$3:$U$3),0))*(1-GRID!$L$45))</f>
        <v>67100</v>
      </c>
      <c r="G115" s="8" cm="1">
        <f t="array" ref="G115">IF($I$2="Каникулы вместе",INDEX(GRID!$B$4:$U$15,MATCH(G$7,GRID!$A$4:$A$15,0),MATCH(1,($U$2=GRID!$B$1:$U$1)*(КАЛЕНДАРЬ!O6=GRID!$B$3:$U$3),0)),
INDEX(GRID!$B$4:$U$15,MATCH(G$7,GRID!$A$4:$A$15,0),MATCH(1,($U$2=GRID!$B$1:$U$1)*(КАЛЕНДАРЬ!O6=GRID!$B$3:$U$3),0))*(1-GRID!$L$45))</f>
        <v>69200</v>
      </c>
      <c r="H115" s="8" cm="1">
        <f t="array" ref="H115">IF($I$2="Каникулы вместе",INDEX(GRID!$B$18:$U$29,MATCH(G$7,GRID!$A$18:$A$29,0),MATCH(1,($U$2=GRID!$B$1:$U$1)*(КАЛЕНДАРЬ!O6=GRID!$B$3:$U$3),0)),
INDEX(GRID!$B$18:$U$29,MATCH(G$7,GRID!$A$18:$A$29,0),MATCH(1,($U$2=GRID!$B$1:$U$1)*(КАЛЕНДАРЬ!O6=GRID!$B$3:$U$3),0))*(1-GRID!$L$45))</f>
        <v>74200</v>
      </c>
      <c r="I115" s="8" cm="1">
        <f t="array" ref="I115">IF($I$2="Каникулы вместе",INDEX(GRID!$B$4:$U$15,MATCH(I$7,GRID!$A$4:$A$15,0),MATCH(1,($U$2=GRID!$B$1:$U$1)*(КАЛЕНДАРЬ!O6=GRID!$B$3:$U$3),0)),
INDEX(GRID!$B$4:$U$15,MATCH(I$7,GRID!$A$4:$A$15,0),MATCH(1,($U$2=GRID!$B$1:$U$1)*(КАЛЕНДАРЬ!O6=GRID!$B$3:$U$3),0))*(1-GRID!$L$45))</f>
        <v>76600</v>
      </c>
      <c r="J115" s="8" cm="1">
        <f t="array" ref="J115">IF($I$2="Каникулы вместе",INDEX(GRID!$B$18:$U$29,MATCH(I$7,GRID!$A$18:$A$29,0),MATCH(1,($U$2=GRID!$B$1:$U$1)*(КАЛЕНДАРЬ!O6=GRID!$B$3:$U$3),0)),
INDEX(GRID!$B$18:$U$29,MATCH(I$7,GRID!$A$18:$A$29,0),MATCH(1,($U$2=GRID!$B$1:$U$1)*(КАЛЕНДАРЬ!O6=GRID!$B$3:$U$3),0))*(1-GRID!$L$45))</f>
        <v>81600</v>
      </c>
      <c r="K115" s="8" cm="1">
        <f t="array" ref="K115">IF($I$2="Каникулы вместе",INDEX(GRID!$B$4:$U$15,MATCH(K$7,GRID!$A$4:$A$15,0),MATCH(1,($U$2=GRID!$B$1:$U$1)*(КАЛЕНДАРЬ!O6=GRID!$B$3:$U$3),0)),
INDEX(GRID!$B$4:$U$15,MATCH(K$7,GRID!$A$4:$A$15,0),MATCH(1,($U$2=GRID!$B$1:$U$1)*(КАЛЕНДАРЬ!O6=GRID!$B$3:$U$3),0))*(1-GRID!$L$45))</f>
        <v>84100</v>
      </c>
      <c r="L115" s="8" cm="1">
        <f t="array" ref="L115">IF($I$2="Каникулы вместе",INDEX(GRID!$B$18:$U$29,MATCH(K$7,GRID!$A$18:$A$29,0),MATCH(1,($U$2=GRID!$B$1:$U$1)*(КАЛЕНДАРЬ!O6=GRID!$B$3:$U$3),0)),
INDEX(GRID!$B$18:$U$29,MATCH(K$7,GRID!$A$18:$A$29,0),MATCH(1,($U$2=GRID!$B$1:$U$1)*(КАЛЕНДАРЬ!O6=GRID!$B$3:$U$3),0))*(1-GRID!$L$45))</f>
        <v>89100</v>
      </c>
      <c r="M115" s="8" cm="1">
        <f t="array" ref="M115">IF($I$2="Каникулы вместе",INDEX(GRID!$B$4:$U$15,MATCH(M$7,GRID!$A$4:$A$15,0),MATCH(1,($U$2=GRID!$B$1:$U$1)*(КАЛЕНДАРЬ!O6=GRID!$B$3:$U$3),0)),
INDEX(GRID!$B$4:$U$15,MATCH(M$7,GRID!$A$4:$A$15,0),MATCH(1,($U$2=GRID!$B$1:$U$1)*(КАЛЕНДАРЬ!O6=GRID!$B$3:$U$3),0))*(1-GRID!$L$45))</f>
        <v>110400</v>
      </c>
      <c r="N115" s="8" cm="1">
        <f t="array" ref="N115">IF($I$2="Каникулы вместе",INDEX(GRID!$B$18:$U$29,MATCH(M$7,GRID!$A$18:$A$29,0),MATCH(1,($U$2=GRID!$B$1:$U$1)*(КАЛЕНДАРЬ!O6=GRID!$B$3:$U$3),0)),
INDEX(GRID!$B$18:$U$29,MATCH(M$7,GRID!$A$18:$A$29,0),MATCH(1,($U$2=GRID!$B$1:$U$1)*(КАЛЕНДАРЬ!O6=GRID!$B$3:$U$3),0))*(1-GRID!$L$45))</f>
        <v>115400</v>
      </c>
      <c r="O115" s="8" cm="1">
        <f t="array" ref="O115">IF($I$2="Каникулы вместе",INDEX(GRID!$B$4:$U$15,MATCH(O$7,GRID!$A$4:$A$15,0),MATCH(1,($U$2=GRID!$B$1:$U$1)*(КАЛЕНДАРЬ!O6=GRID!$B$3:$U$3),0)),
INDEX(GRID!$B$4:$U$15,MATCH(O$7,GRID!$A$4:$A$15,0),MATCH(1,($U$2=GRID!$B$1:$U$1)*(КАЛЕНДАРЬ!O6=GRID!$B$3:$U$3),0))*(1-GRID!$L$45))</f>
        <v>151000</v>
      </c>
      <c r="P115" s="8" cm="1">
        <f t="array" ref="P115">IF($I$2="Каникулы вместе",INDEX(GRID!$B$4:$U$15,MATCH(P$7,GRID!$A$4:$A$15,0),MATCH(1,($U$2=GRID!$B$1:$U$1)*(КАЛЕНДАРЬ!O6=GRID!$B$3:$U$3),0)),
INDEX(GRID!$B$4:$U$15,MATCH(P$7,GRID!$A$4:$A$15,0),MATCH(1,($U$2=GRID!$B$1:$U$1)*(КАЛЕНДАРЬ!O6=GRID!$B$3:$U$3),0))*(1-GRID!$L$45))</f>
        <v>199300</v>
      </c>
      <c r="Q115" s="8" cm="1">
        <f t="array" ref="Q115">IF($I$2="Каникулы вместе",INDEX(GRID!$B$4:$U$15,MATCH(Q$7,GRID!$A$4:$A$15,0),MATCH(1,($U$2=GRID!$B$1:$U$1)*(КАЛЕНДАРЬ!O6=GRID!$B$3:$U$3),0)),
INDEX(GRID!$B$4:$U$15,MATCH(Q$7,GRID!$A$4:$A$15,0),MATCH(1,($U$2=GRID!$B$1:$U$1)*(КАЛЕНДАРЬ!O6=GRID!$B$3:$U$3),0))*(1-GRID!$L$45))</f>
        <v>230600</v>
      </c>
      <c r="R115" s="8" cm="1">
        <f t="array" ref="R115">IF($I$2="Каникулы вместе",INDEX(GRID!$B$18:$U$29,MATCH(R$7,GRID!$A$18:$A$29,0),MATCH(1,($U$2=GRID!$B$1:$U$1)*(КАЛЕНДАРЬ!O6=GRID!$B$3:$U$3),0)),
INDEX(GRID!$B$18:$U$29,MATCH(R$7,GRID!$A$18:$A$29,0),MATCH(1,($U$2=GRID!$B$1:$U$1)*(КАЛЕНДАРЬ!O6=GRID!$B$3:$U$3),0))*(1-GRID!$L$45))</f>
        <v>263600</v>
      </c>
      <c r="S115" s="8">
        <f t="array" ref="S115">IF($I$2="Каникулы вместе",INDEX(GRID!$B$4:$U$15,MATCH(S$7,GRID!$A$4:$A$15,0),MATCH(1,($U$2=GRID!$B$1:$U$1)*(КАЛЕНДАРЬ!O6=GRID!$B$3:$U$3),0)),
INDEX(GRID!$B$4:$U$15,MATCH(S$7,GRID!$A$4:$A$15,0),MATCH(1,($U$2=GRID!$B$1:$U$1)*(КАЛЕНДАРЬ!O6=GRID!$B$3:$U$3),0))*(1-GRID!$L$41))</f>
        <v>698800</v>
      </c>
      <c r="T115" s="8">
        <f t="array" ref="T115">IF($I$2="Каникулы вместе",INDEX(GRID!$B$4:$U$15,MATCH(T$7,GRID!$A$4:$A$15,0),MATCH(1,($U$2=GRID!$B$1:$U$1)*(КАЛЕНДАРЬ!O6=GRID!$B$3:$U$3),0)),
INDEX(GRID!$B$4:$U$15,MATCH(T$7,GRID!$A$4:$A$15,0),MATCH(1,($U$2=GRID!$B$1:$U$1)*(КАЛЕНДАРЬ!O6=GRID!$B$3:$U$3),0))*(1-GRID!$L$41))</f>
        <v>861600</v>
      </c>
    </row>
    <row r="116" spans="1:20" hidden="1">
      <c r="A116" s="148" t="s">
        <v>11</v>
      </c>
      <c r="B116" s="149">
        <v>4</v>
      </c>
      <c r="C116" s="8" cm="1">
        <f t="array" ref="C116">IF($I$2="Каникулы вместе",INDEX(GRID!$B$4:$U$15,MATCH(C$7,GRID!$A$4:$A$15,0),MATCH(1,($U$2=GRID!$B$1:$U$1)*(КАЛЕНДАРЬ!O7=GRID!$B$3:$U$3),0)),
INDEX(GRID!$B$4:$U$15,MATCH(C$7,GRID!$A$4:$A$15,0),MATCH(1,($U$2=GRID!$B$1:$U$1)*(КАЛЕНДАРЬ!O7=GRID!$B$3:$U$3),0))*(1-GRID!$L$45))</f>
        <v>52600</v>
      </c>
      <c r="D116" s="8" cm="1">
        <f t="array" ref="D116">IF($I$2="Каникулы вместе",INDEX(GRID!$B$18:$U$29,MATCH(C$7,GRID!$A$18:$A$29,0),MATCH(1,($U$2=GRID!$B$1:$U$1)*(КАЛЕНДАРЬ!O7=GRID!$B$3:$U$3),0)),
INDEX(GRID!$B$18:$U$29,MATCH(C$7,GRID!$A$18:$A$29,0),MATCH(1,($U$2=GRID!$B$1:$U$1)*(КАЛЕНДАРЬ!O7=GRID!$B$3:$U$3),0))*(1-GRID!$L$45))</f>
        <v>57600</v>
      </c>
      <c r="E116" s="8" cm="1">
        <f t="array" ref="E116">IF($I$2="Каникулы вместе",INDEX(GRID!$B$4:$U$15,MATCH(E$7,GRID!$A$4:$A$15,0),MATCH(1,($U$2=GRID!$B$1:$U$1)*(КАЛЕНДАРЬ!O7=GRID!$B$3:$U$3),0)),
INDEX(GRID!$B$4:$U$15,MATCH(E$7,GRID!$A$4:$A$15,0),MATCH(1,($U$2=GRID!$B$1:$U$1)*(КАЛЕНДАРЬ!O7=GRID!$B$3:$U$3),0))*(1-GRID!$L$45))</f>
        <v>62100</v>
      </c>
      <c r="F116" s="8" cm="1">
        <f t="array" ref="F116">IF($I$2="Каникулы вместе",INDEX(GRID!$B$18:$U$29,MATCH(E$7,GRID!$A$18:$A$29,0),MATCH(1,($U$2=GRID!$B$1:$U$1)*(КАЛЕНДАРЬ!O7=GRID!$B$3:$U$3),0)),
INDEX(GRID!$B$18:$U$29,MATCH(E$7,GRID!$A$18:$A$29,0),MATCH(1,($U$2=GRID!$B$1:$U$1)*(КАЛЕНДАРЬ!O7=GRID!$B$3:$U$3),0))*(1-GRID!$L$45))</f>
        <v>67100</v>
      </c>
      <c r="G116" s="8" cm="1">
        <f t="array" ref="G116">IF($I$2="Каникулы вместе",INDEX(GRID!$B$4:$U$15,MATCH(G$7,GRID!$A$4:$A$15,0),MATCH(1,($U$2=GRID!$B$1:$U$1)*(КАЛЕНДАРЬ!O7=GRID!$B$3:$U$3),0)),
INDEX(GRID!$B$4:$U$15,MATCH(G$7,GRID!$A$4:$A$15,0),MATCH(1,($U$2=GRID!$B$1:$U$1)*(КАЛЕНДАРЬ!O7=GRID!$B$3:$U$3),0))*(1-GRID!$L$45))</f>
        <v>69200</v>
      </c>
      <c r="H116" s="8" cm="1">
        <f t="array" ref="H116">IF($I$2="Каникулы вместе",INDEX(GRID!$B$18:$U$29,MATCH(G$7,GRID!$A$18:$A$29,0),MATCH(1,($U$2=GRID!$B$1:$U$1)*(КАЛЕНДАРЬ!O7=GRID!$B$3:$U$3),0)),
INDEX(GRID!$B$18:$U$29,MATCH(G$7,GRID!$A$18:$A$29,0),MATCH(1,($U$2=GRID!$B$1:$U$1)*(КАЛЕНДАРЬ!O7=GRID!$B$3:$U$3),0))*(1-GRID!$L$45))</f>
        <v>74200</v>
      </c>
      <c r="I116" s="8" cm="1">
        <f t="array" ref="I116">IF($I$2="Каникулы вместе",INDEX(GRID!$B$4:$U$15,MATCH(I$7,GRID!$A$4:$A$15,0),MATCH(1,($U$2=GRID!$B$1:$U$1)*(КАЛЕНДАРЬ!O7=GRID!$B$3:$U$3),0)),
INDEX(GRID!$B$4:$U$15,MATCH(I$7,GRID!$A$4:$A$15,0),MATCH(1,($U$2=GRID!$B$1:$U$1)*(КАЛЕНДАРЬ!O7=GRID!$B$3:$U$3),0))*(1-GRID!$L$45))</f>
        <v>76600</v>
      </c>
      <c r="J116" s="8" cm="1">
        <f t="array" ref="J116">IF($I$2="Каникулы вместе",INDEX(GRID!$B$18:$U$29,MATCH(I$7,GRID!$A$18:$A$29,0),MATCH(1,($U$2=GRID!$B$1:$U$1)*(КАЛЕНДАРЬ!O7=GRID!$B$3:$U$3),0)),
INDEX(GRID!$B$18:$U$29,MATCH(I$7,GRID!$A$18:$A$29,0),MATCH(1,($U$2=GRID!$B$1:$U$1)*(КАЛЕНДАРЬ!O7=GRID!$B$3:$U$3),0))*(1-GRID!$L$45))</f>
        <v>81600</v>
      </c>
      <c r="K116" s="8" cm="1">
        <f t="array" ref="K116">IF($I$2="Каникулы вместе",INDEX(GRID!$B$4:$U$15,MATCH(K$7,GRID!$A$4:$A$15,0),MATCH(1,($U$2=GRID!$B$1:$U$1)*(КАЛЕНДАРЬ!O7=GRID!$B$3:$U$3),0)),
INDEX(GRID!$B$4:$U$15,MATCH(K$7,GRID!$A$4:$A$15,0),MATCH(1,($U$2=GRID!$B$1:$U$1)*(КАЛЕНДАРЬ!O7=GRID!$B$3:$U$3),0))*(1-GRID!$L$45))</f>
        <v>84100</v>
      </c>
      <c r="L116" s="8" cm="1">
        <f t="array" ref="L116">IF($I$2="Каникулы вместе",INDEX(GRID!$B$18:$U$29,MATCH(K$7,GRID!$A$18:$A$29,0),MATCH(1,($U$2=GRID!$B$1:$U$1)*(КАЛЕНДАРЬ!O7=GRID!$B$3:$U$3),0)),
INDEX(GRID!$B$18:$U$29,MATCH(K$7,GRID!$A$18:$A$29,0),MATCH(1,($U$2=GRID!$B$1:$U$1)*(КАЛЕНДАРЬ!O7=GRID!$B$3:$U$3),0))*(1-GRID!$L$45))</f>
        <v>89100</v>
      </c>
      <c r="M116" s="8" cm="1">
        <f t="array" ref="M116">IF($I$2="Каникулы вместе",INDEX(GRID!$B$4:$U$15,MATCH(M$7,GRID!$A$4:$A$15,0),MATCH(1,($U$2=GRID!$B$1:$U$1)*(КАЛЕНДАРЬ!O7=GRID!$B$3:$U$3),0)),
INDEX(GRID!$B$4:$U$15,MATCH(M$7,GRID!$A$4:$A$15,0),MATCH(1,($U$2=GRID!$B$1:$U$1)*(КАЛЕНДАРЬ!O7=GRID!$B$3:$U$3),0))*(1-GRID!$L$45))</f>
        <v>110400</v>
      </c>
      <c r="N116" s="8" cm="1">
        <f t="array" ref="N116">IF($I$2="Каникулы вместе",INDEX(GRID!$B$18:$U$29,MATCH(M$7,GRID!$A$18:$A$29,0),MATCH(1,($U$2=GRID!$B$1:$U$1)*(КАЛЕНДАРЬ!O7=GRID!$B$3:$U$3),0)),
INDEX(GRID!$B$18:$U$29,MATCH(M$7,GRID!$A$18:$A$29,0),MATCH(1,($U$2=GRID!$B$1:$U$1)*(КАЛЕНДАРЬ!O7=GRID!$B$3:$U$3),0))*(1-GRID!$L$45))</f>
        <v>115400</v>
      </c>
      <c r="O116" s="8" cm="1">
        <f t="array" ref="O116">IF($I$2="Каникулы вместе",INDEX(GRID!$B$4:$U$15,MATCH(O$7,GRID!$A$4:$A$15,0),MATCH(1,($U$2=GRID!$B$1:$U$1)*(КАЛЕНДАРЬ!O7=GRID!$B$3:$U$3),0)),
INDEX(GRID!$B$4:$U$15,MATCH(O$7,GRID!$A$4:$A$15,0),MATCH(1,($U$2=GRID!$B$1:$U$1)*(КАЛЕНДАРЬ!O7=GRID!$B$3:$U$3),0))*(1-GRID!$L$45))</f>
        <v>151000</v>
      </c>
      <c r="P116" s="8" cm="1">
        <f t="array" ref="P116">IF($I$2="Каникулы вместе",INDEX(GRID!$B$4:$U$15,MATCH(P$7,GRID!$A$4:$A$15,0),MATCH(1,($U$2=GRID!$B$1:$U$1)*(КАЛЕНДАРЬ!O7=GRID!$B$3:$U$3),0)),
INDEX(GRID!$B$4:$U$15,MATCH(P$7,GRID!$A$4:$A$15,0),MATCH(1,($U$2=GRID!$B$1:$U$1)*(КАЛЕНДАРЬ!O7=GRID!$B$3:$U$3),0))*(1-GRID!$L$45))</f>
        <v>199300</v>
      </c>
      <c r="Q116" s="8" cm="1">
        <f t="array" ref="Q116">IF($I$2="Каникулы вместе",INDEX(GRID!$B$4:$U$15,MATCH(Q$7,GRID!$A$4:$A$15,0),MATCH(1,($U$2=GRID!$B$1:$U$1)*(КАЛЕНДАРЬ!O7=GRID!$B$3:$U$3),0)),
INDEX(GRID!$B$4:$U$15,MATCH(Q$7,GRID!$A$4:$A$15,0),MATCH(1,($U$2=GRID!$B$1:$U$1)*(КАЛЕНДАРЬ!O7=GRID!$B$3:$U$3),0))*(1-GRID!$L$45))</f>
        <v>230600</v>
      </c>
      <c r="R116" s="8" cm="1">
        <f t="array" ref="R116">IF($I$2="Каникулы вместе",INDEX(GRID!$B$18:$U$29,MATCH(R$7,GRID!$A$18:$A$29,0),MATCH(1,($U$2=GRID!$B$1:$U$1)*(КАЛЕНДАРЬ!O7=GRID!$B$3:$U$3),0)),
INDEX(GRID!$B$18:$U$29,MATCH(R$7,GRID!$A$18:$A$29,0),MATCH(1,($U$2=GRID!$B$1:$U$1)*(КАЛЕНДАРЬ!O7=GRID!$B$3:$U$3),0))*(1-GRID!$L$45))</f>
        <v>263600</v>
      </c>
      <c r="S116" s="8">
        <f t="array" ref="S116">IF($I$2="Каникулы вместе",INDEX(GRID!$B$4:$U$15,MATCH(S$7,GRID!$A$4:$A$15,0),MATCH(1,($U$2=GRID!$B$1:$U$1)*(КАЛЕНДАРЬ!O7=GRID!$B$3:$U$3),0)),
INDEX(GRID!$B$4:$U$15,MATCH(S$7,GRID!$A$4:$A$15,0),MATCH(1,($U$2=GRID!$B$1:$U$1)*(КАЛЕНДАРЬ!O7=GRID!$B$3:$U$3),0))*(1-GRID!$L$41))</f>
        <v>698800</v>
      </c>
      <c r="T116" s="8">
        <f t="array" ref="T116">IF($I$2="Каникулы вместе",INDEX(GRID!$B$4:$U$15,MATCH(T$7,GRID!$A$4:$A$15,0),MATCH(1,($U$2=GRID!$B$1:$U$1)*(КАЛЕНДАРЬ!O7=GRID!$B$3:$U$3),0)),
INDEX(GRID!$B$4:$U$15,MATCH(T$7,GRID!$A$4:$A$15,0),MATCH(1,($U$2=GRID!$B$1:$U$1)*(КАЛЕНДАРЬ!O7=GRID!$B$3:$U$3),0))*(1-GRID!$L$41))</f>
        <v>861600</v>
      </c>
    </row>
    <row r="117" spans="1:20" hidden="1">
      <c r="A117" s="148" t="s">
        <v>12</v>
      </c>
      <c r="B117" s="149">
        <v>5</v>
      </c>
      <c r="C117" s="8" cm="1">
        <f t="array" ref="C117">IF($I$2="Каникулы вместе",INDEX(GRID!$B$4:$U$15,MATCH(C$7,GRID!$A$4:$A$15,0),MATCH(1,($U$2=GRID!$B$1:$U$1)*(КАЛЕНДАРЬ!O8=GRID!$B$3:$U$3),0)),
INDEX(GRID!$B$4:$U$15,MATCH(C$7,GRID!$A$4:$A$15,0),MATCH(1,($U$2=GRID!$B$1:$U$1)*(КАЛЕНДАРЬ!O8=GRID!$B$3:$U$3),0))*(1-GRID!$L$45))</f>
        <v>52600</v>
      </c>
      <c r="D117" s="8" cm="1">
        <f t="array" ref="D117">IF($I$2="Каникулы вместе",INDEX(GRID!$B$18:$U$29,MATCH(C$7,GRID!$A$18:$A$29,0),MATCH(1,($U$2=GRID!$B$1:$U$1)*(КАЛЕНДАРЬ!O8=GRID!$B$3:$U$3),0)),
INDEX(GRID!$B$18:$U$29,MATCH(C$7,GRID!$A$18:$A$29,0),MATCH(1,($U$2=GRID!$B$1:$U$1)*(КАЛЕНДАРЬ!O8=GRID!$B$3:$U$3),0))*(1-GRID!$L$45))</f>
        <v>57600</v>
      </c>
      <c r="E117" s="8" cm="1">
        <f t="array" ref="E117">IF($I$2="Каникулы вместе",INDEX(GRID!$B$4:$U$15,MATCH(E$7,GRID!$A$4:$A$15,0),MATCH(1,($U$2=GRID!$B$1:$U$1)*(КАЛЕНДАРЬ!O8=GRID!$B$3:$U$3),0)),
INDEX(GRID!$B$4:$U$15,MATCH(E$7,GRID!$A$4:$A$15,0),MATCH(1,($U$2=GRID!$B$1:$U$1)*(КАЛЕНДАРЬ!O8=GRID!$B$3:$U$3),0))*(1-GRID!$L$45))</f>
        <v>62100</v>
      </c>
      <c r="F117" s="8" cm="1">
        <f t="array" ref="F117">IF($I$2="Каникулы вместе",INDEX(GRID!$B$18:$U$29,MATCH(E$7,GRID!$A$18:$A$29,0),MATCH(1,($U$2=GRID!$B$1:$U$1)*(КАЛЕНДАРЬ!O8=GRID!$B$3:$U$3),0)),
INDEX(GRID!$B$18:$U$29,MATCH(E$7,GRID!$A$18:$A$29,0),MATCH(1,($U$2=GRID!$B$1:$U$1)*(КАЛЕНДАРЬ!O8=GRID!$B$3:$U$3),0))*(1-GRID!$L$45))</f>
        <v>67100</v>
      </c>
      <c r="G117" s="8" cm="1">
        <f t="array" ref="G117">IF($I$2="Каникулы вместе",INDEX(GRID!$B$4:$U$15,MATCH(G$7,GRID!$A$4:$A$15,0),MATCH(1,($U$2=GRID!$B$1:$U$1)*(КАЛЕНДАРЬ!O8=GRID!$B$3:$U$3),0)),
INDEX(GRID!$B$4:$U$15,MATCH(G$7,GRID!$A$4:$A$15,0),MATCH(1,($U$2=GRID!$B$1:$U$1)*(КАЛЕНДАРЬ!O8=GRID!$B$3:$U$3),0))*(1-GRID!$L$45))</f>
        <v>69200</v>
      </c>
      <c r="H117" s="8" cm="1">
        <f t="array" ref="H117">IF($I$2="Каникулы вместе",INDEX(GRID!$B$18:$U$29,MATCH(G$7,GRID!$A$18:$A$29,0),MATCH(1,($U$2=GRID!$B$1:$U$1)*(КАЛЕНДАРЬ!O8=GRID!$B$3:$U$3),0)),
INDEX(GRID!$B$18:$U$29,MATCH(G$7,GRID!$A$18:$A$29,0),MATCH(1,($U$2=GRID!$B$1:$U$1)*(КАЛЕНДАРЬ!O8=GRID!$B$3:$U$3),0))*(1-GRID!$L$45))</f>
        <v>74200</v>
      </c>
      <c r="I117" s="8" cm="1">
        <f t="array" ref="I117">IF($I$2="Каникулы вместе",INDEX(GRID!$B$4:$U$15,MATCH(I$7,GRID!$A$4:$A$15,0),MATCH(1,($U$2=GRID!$B$1:$U$1)*(КАЛЕНДАРЬ!O8=GRID!$B$3:$U$3),0)),
INDEX(GRID!$B$4:$U$15,MATCH(I$7,GRID!$A$4:$A$15,0),MATCH(1,($U$2=GRID!$B$1:$U$1)*(КАЛЕНДАРЬ!O8=GRID!$B$3:$U$3),0))*(1-GRID!$L$45))</f>
        <v>76600</v>
      </c>
      <c r="J117" s="8" cm="1">
        <f t="array" ref="J117">IF($I$2="Каникулы вместе",INDEX(GRID!$B$18:$U$29,MATCH(I$7,GRID!$A$18:$A$29,0),MATCH(1,($U$2=GRID!$B$1:$U$1)*(КАЛЕНДАРЬ!O8=GRID!$B$3:$U$3),0)),
INDEX(GRID!$B$18:$U$29,MATCH(I$7,GRID!$A$18:$A$29,0),MATCH(1,($U$2=GRID!$B$1:$U$1)*(КАЛЕНДАРЬ!O8=GRID!$B$3:$U$3),0))*(1-GRID!$L$45))</f>
        <v>81600</v>
      </c>
      <c r="K117" s="8" cm="1">
        <f t="array" ref="K117">IF($I$2="Каникулы вместе",INDEX(GRID!$B$4:$U$15,MATCH(K$7,GRID!$A$4:$A$15,0),MATCH(1,($U$2=GRID!$B$1:$U$1)*(КАЛЕНДАРЬ!O8=GRID!$B$3:$U$3),0)),
INDEX(GRID!$B$4:$U$15,MATCH(K$7,GRID!$A$4:$A$15,0),MATCH(1,($U$2=GRID!$B$1:$U$1)*(КАЛЕНДАРЬ!O8=GRID!$B$3:$U$3),0))*(1-GRID!$L$45))</f>
        <v>84100</v>
      </c>
      <c r="L117" s="8" cm="1">
        <f t="array" ref="L117">IF($I$2="Каникулы вместе",INDEX(GRID!$B$18:$U$29,MATCH(K$7,GRID!$A$18:$A$29,0),MATCH(1,($U$2=GRID!$B$1:$U$1)*(КАЛЕНДАРЬ!O8=GRID!$B$3:$U$3),0)),
INDEX(GRID!$B$18:$U$29,MATCH(K$7,GRID!$A$18:$A$29,0),MATCH(1,($U$2=GRID!$B$1:$U$1)*(КАЛЕНДАРЬ!O8=GRID!$B$3:$U$3),0))*(1-GRID!$L$45))</f>
        <v>89100</v>
      </c>
      <c r="M117" s="8" cm="1">
        <f t="array" ref="M117">IF($I$2="Каникулы вместе",INDEX(GRID!$B$4:$U$15,MATCH(M$7,GRID!$A$4:$A$15,0),MATCH(1,($U$2=GRID!$B$1:$U$1)*(КАЛЕНДАРЬ!O8=GRID!$B$3:$U$3),0)),
INDEX(GRID!$B$4:$U$15,MATCH(M$7,GRID!$A$4:$A$15,0),MATCH(1,($U$2=GRID!$B$1:$U$1)*(КАЛЕНДАРЬ!O8=GRID!$B$3:$U$3),0))*(1-GRID!$L$45))</f>
        <v>110400</v>
      </c>
      <c r="N117" s="8" cm="1">
        <f t="array" ref="N117">IF($I$2="Каникулы вместе",INDEX(GRID!$B$18:$U$29,MATCH(M$7,GRID!$A$18:$A$29,0),MATCH(1,($U$2=GRID!$B$1:$U$1)*(КАЛЕНДАРЬ!O8=GRID!$B$3:$U$3),0)),
INDEX(GRID!$B$18:$U$29,MATCH(M$7,GRID!$A$18:$A$29,0),MATCH(1,($U$2=GRID!$B$1:$U$1)*(КАЛЕНДАРЬ!O8=GRID!$B$3:$U$3),0))*(1-GRID!$L$45))</f>
        <v>115400</v>
      </c>
      <c r="O117" s="8" cm="1">
        <f t="array" ref="O117">IF($I$2="Каникулы вместе",INDEX(GRID!$B$4:$U$15,MATCH(O$7,GRID!$A$4:$A$15,0),MATCH(1,($U$2=GRID!$B$1:$U$1)*(КАЛЕНДАРЬ!O8=GRID!$B$3:$U$3),0)),
INDEX(GRID!$B$4:$U$15,MATCH(O$7,GRID!$A$4:$A$15,0),MATCH(1,($U$2=GRID!$B$1:$U$1)*(КАЛЕНДАРЬ!O8=GRID!$B$3:$U$3),0))*(1-GRID!$L$45))</f>
        <v>151000</v>
      </c>
      <c r="P117" s="8" cm="1">
        <f t="array" ref="P117">IF($I$2="Каникулы вместе",INDEX(GRID!$B$4:$U$15,MATCH(P$7,GRID!$A$4:$A$15,0),MATCH(1,($U$2=GRID!$B$1:$U$1)*(КАЛЕНДАРЬ!O8=GRID!$B$3:$U$3),0)),
INDEX(GRID!$B$4:$U$15,MATCH(P$7,GRID!$A$4:$A$15,0),MATCH(1,($U$2=GRID!$B$1:$U$1)*(КАЛЕНДАРЬ!O8=GRID!$B$3:$U$3),0))*(1-GRID!$L$45))</f>
        <v>199300</v>
      </c>
      <c r="Q117" s="8" cm="1">
        <f t="array" ref="Q117">IF($I$2="Каникулы вместе",INDEX(GRID!$B$4:$U$15,MATCH(Q$7,GRID!$A$4:$A$15,0),MATCH(1,($U$2=GRID!$B$1:$U$1)*(КАЛЕНДАРЬ!O8=GRID!$B$3:$U$3),0)),
INDEX(GRID!$B$4:$U$15,MATCH(Q$7,GRID!$A$4:$A$15,0),MATCH(1,($U$2=GRID!$B$1:$U$1)*(КАЛЕНДАРЬ!O8=GRID!$B$3:$U$3),0))*(1-GRID!$L$45))</f>
        <v>230600</v>
      </c>
      <c r="R117" s="8" cm="1">
        <f t="array" ref="R117">IF($I$2="Каникулы вместе",INDEX(GRID!$B$18:$U$29,MATCH(R$7,GRID!$A$18:$A$29,0),MATCH(1,($U$2=GRID!$B$1:$U$1)*(КАЛЕНДАРЬ!O8=GRID!$B$3:$U$3),0)),
INDEX(GRID!$B$18:$U$29,MATCH(R$7,GRID!$A$18:$A$29,0),MATCH(1,($U$2=GRID!$B$1:$U$1)*(КАЛЕНДАРЬ!O8=GRID!$B$3:$U$3),0))*(1-GRID!$L$45))</f>
        <v>263600</v>
      </c>
      <c r="S117" s="8">
        <f t="array" ref="S117">IF($I$2="Каникулы вместе",INDEX(GRID!$B$4:$U$15,MATCH(S$7,GRID!$A$4:$A$15,0),MATCH(1,($U$2=GRID!$B$1:$U$1)*(КАЛЕНДАРЬ!O8=GRID!$B$3:$U$3),0)),
INDEX(GRID!$B$4:$U$15,MATCH(S$7,GRID!$A$4:$A$15,0),MATCH(1,($U$2=GRID!$B$1:$U$1)*(КАЛЕНДАРЬ!O8=GRID!$B$3:$U$3),0))*(1-GRID!$L$41))</f>
        <v>698800</v>
      </c>
      <c r="T117" s="8">
        <f t="array" ref="T117">IF($I$2="Каникулы вместе",INDEX(GRID!$B$4:$U$15,MATCH(T$7,GRID!$A$4:$A$15,0),MATCH(1,($U$2=GRID!$B$1:$U$1)*(КАЛЕНДАРЬ!O8=GRID!$B$3:$U$3),0)),
INDEX(GRID!$B$4:$U$15,MATCH(T$7,GRID!$A$4:$A$15,0),MATCH(1,($U$2=GRID!$B$1:$U$1)*(КАЛЕНДАРЬ!O8=GRID!$B$3:$U$3),0))*(1-GRID!$L$41))</f>
        <v>861600</v>
      </c>
    </row>
    <row r="118" spans="1:20" hidden="1">
      <c r="A118" s="148" t="s">
        <v>13</v>
      </c>
      <c r="B118" s="149">
        <v>6</v>
      </c>
      <c r="C118" s="8" cm="1">
        <f t="array" ref="C118">IF($I$2="Каникулы вместе",INDEX(GRID!$B$4:$U$15,MATCH(C$7,GRID!$A$4:$A$15,0),MATCH(1,($U$2=GRID!$B$1:$U$1)*(КАЛЕНДАРЬ!O9=GRID!$B$3:$U$3),0)),
INDEX(GRID!$B$4:$U$15,MATCH(C$7,GRID!$A$4:$A$15,0),MATCH(1,($U$2=GRID!$B$1:$U$1)*(КАЛЕНДАРЬ!O9=GRID!$B$3:$U$3),0))*(1-GRID!$L$45))</f>
        <v>52600</v>
      </c>
      <c r="D118" s="8" cm="1">
        <f t="array" ref="D118">IF($I$2="Каникулы вместе",INDEX(GRID!$B$18:$U$29,MATCH(C$7,GRID!$A$18:$A$29,0),MATCH(1,($U$2=GRID!$B$1:$U$1)*(КАЛЕНДАРЬ!O9=GRID!$B$3:$U$3),0)),
INDEX(GRID!$B$18:$U$29,MATCH(C$7,GRID!$A$18:$A$29,0),MATCH(1,($U$2=GRID!$B$1:$U$1)*(КАЛЕНДАРЬ!O9=GRID!$B$3:$U$3),0))*(1-GRID!$L$45))</f>
        <v>57600</v>
      </c>
      <c r="E118" s="8" cm="1">
        <f t="array" ref="E118">IF($I$2="Каникулы вместе",INDEX(GRID!$B$4:$U$15,MATCH(E$7,GRID!$A$4:$A$15,0),MATCH(1,($U$2=GRID!$B$1:$U$1)*(КАЛЕНДАРЬ!O9=GRID!$B$3:$U$3),0)),
INDEX(GRID!$B$4:$U$15,MATCH(E$7,GRID!$A$4:$A$15,0),MATCH(1,($U$2=GRID!$B$1:$U$1)*(КАЛЕНДАРЬ!O9=GRID!$B$3:$U$3),0))*(1-GRID!$L$45))</f>
        <v>62100</v>
      </c>
      <c r="F118" s="8" cm="1">
        <f t="array" ref="F118">IF($I$2="Каникулы вместе",INDEX(GRID!$B$18:$U$29,MATCH(E$7,GRID!$A$18:$A$29,0),MATCH(1,($U$2=GRID!$B$1:$U$1)*(КАЛЕНДАРЬ!O9=GRID!$B$3:$U$3),0)),
INDEX(GRID!$B$18:$U$29,MATCH(E$7,GRID!$A$18:$A$29,0),MATCH(1,($U$2=GRID!$B$1:$U$1)*(КАЛЕНДАРЬ!O9=GRID!$B$3:$U$3),0))*(1-GRID!$L$45))</f>
        <v>67100</v>
      </c>
      <c r="G118" s="8" cm="1">
        <f t="array" ref="G118">IF($I$2="Каникулы вместе",INDEX(GRID!$B$4:$U$15,MATCH(G$7,GRID!$A$4:$A$15,0),MATCH(1,($U$2=GRID!$B$1:$U$1)*(КАЛЕНДАРЬ!O9=GRID!$B$3:$U$3),0)),
INDEX(GRID!$B$4:$U$15,MATCH(G$7,GRID!$A$4:$A$15,0),MATCH(1,($U$2=GRID!$B$1:$U$1)*(КАЛЕНДАРЬ!O9=GRID!$B$3:$U$3),0))*(1-GRID!$L$45))</f>
        <v>69200</v>
      </c>
      <c r="H118" s="8" cm="1">
        <f t="array" ref="H118">IF($I$2="Каникулы вместе",INDEX(GRID!$B$18:$U$29,MATCH(G$7,GRID!$A$18:$A$29,0),MATCH(1,($U$2=GRID!$B$1:$U$1)*(КАЛЕНДАРЬ!O9=GRID!$B$3:$U$3),0)),
INDEX(GRID!$B$18:$U$29,MATCH(G$7,GRID!$A$18:$A$29,0),MATCH(1,($U$2=GRID!$B$1:$U$1)*(КАЛЕНДАРЬ!O9=GRID!$B$3:$U$3),0))*(1-GRID!$L$45))</f>
        <v>74200</v>
      </c>
      <c r="I118" s="8" cm="1">
        <f t="array" ref="I118">IF($I$2="Каникулы вместе",INDEX(GRID!$B$4:$U$15,MATCH(I$7,GRID!$A$4:$A$15,0),MATCH(1,($U$2=GRID!$B$1:$U$1)*(КАЛЕНДАРЬ!O9=GRID!$B$3:$U$3),0)),
INDEX(GRID!$B$4:$U$15,MATCH(I$7,GRID!$A$4:$A$15,0),MATCH(1,($U$2=GRID!$B$1:$U$1)*(КАЛЕНДАРЬ!O9=GRID!$B$3:$U$3),0))*(1-GRID!$L$45))</f>
        <v>76600</v>
      </c>
      <c r="J118" s="8" cm="1">
        <f t="array" ref="J118">IF($I$2="Каникулы вместе",INDEX(GRID!$B$18:$U$29,MATCH(I$7,GRID!$A$18:$A$29,0),MATCH(1,($U$2=GRID!$B$1:$U$1)*(КАЛЕНДАРЬ!O9=GRID!$B$3:$U$3),0)),
INDEX(GRID!$B$18:$U$29,MATCH(I$7,GRID!$A$18:$A$29,0),MATCH(1,($U$2=GRID!$B$1:$U$1)*(КАЛЕНДАРЬ!O9=GRID!$B$3:$U$3),0))*(1-GRID!$L$45))</f>
        <v>81600</v>
      </c>
      <c r="K118" s="8" cm="1">
        <f t="array" ref="K118">IF($I$2="Каникулы вместе",INDEX(GRID!$B$4:$U$15,MATCH(K$7,GRID!$A$4:$A$15,0),MATCH(1,($U$2=GRID!$B$1:$U$1)*(КАЛЕНДАРЬ!O9=GRID!$B$3:$U$3),0)),
INDEX(GRID!$B$4:$U$15,MATCH(K$7,GRID!$A$4:$A$15,0),MATCH(1,($U$2=GRID!$B$1:$U$1)*(КАЛЕНДАРЬ!O9=GRID!$B$3:$U$3),0))*(1-GRID!$L$45))</f>
        <v>84100</v>
      </c>
      <c r="L118" s="8" cm="1">
        <f t="array" ref="L118">IF($I$2="Каникулы вместе",INDEX(GRID!$B$18:$U$29,MATCH(K$7,GRID!$A$18:$A$29,0),MATCH(1,($U$2=GRID!$B$1:$U$1)*(КАЛЕНДАРЬ!O9=GRID!$B$3:$U$3),0)),
INDEX(GRID!$B$18:$U$29,MATCH(K$7,GRID!$A$18:$A$29,0),MATCH(1,($U$2=GRID!$B$1:$U$1)*(КАЛЕНДАРЬ!O9=GRID!$B$3:$U$3),0))*(1-GRID!$L$45))</f>
        <v>89100</v>
      </c>
      <c r="M118" s="8" cm="1">
        <f t="array" ref="M118">IF($I$2="Каникулы вместе",INDEX(GRID!$B$4:$U$15,MATCH(M$7,GRID!$A$4:$A$15,0),MATCH(1,($U$2=GRID!$B$1:$U$1)*(КАЛЕНДАРЬ!O9=GRID!$B$3:$U$3),0)),
INDEX(GRID!$B$4:$U$15,MATCH(M$7,GRID!$A$4:$A$15,0),MATCH(1,($U$2=GRID!$B$1:$U$1)*(КАЛЕНДАРЬ!O9=GRID!$B$3:$U$3),0))*(1-GRID!$L$45))</f>
        <v>110400</v>
      </c>
      <c r="N118" s="8" cm="1">
        <f t="array" ref="N118">IF($I$2="Каникулы вместе",INDEX(GRID!$B$18:$U$29,MATCH(M$7,GRID!$A$18:$A$29,0),MATCH(1,($U$2=GRID!$B$1:$U$1)*(КАЛЕНДАРЬ!O9=GRID!$B$3:$U$3),0)),
INDEX(GRID!$B$18:$U$29,MATCH(M$7,GRID!$A$18:$A$29,0),MATCH(1,($U$2=GRID!$B$1:$U$1)*(КАЛЕНДАРЬ!O9=GRID!$B$3:$U$3),0))*(1-GRID!$L$45))</f>
        <v>115400</v>
      </c>
      <c r="O118" s="8" cm="1">
        <f t="array" ref="O118">IF($I$2="Каникулы вместе",INDEX(GRID!$B$4:$U$15,MATCH(O$7,GRID!$A$4:$A$15,0),MATCH(1,($U$2=GRID!$B$1:$U$1)*(КАЛЕНДАРЬ!O9=GRID!$B$3:$U$3),0)),
INDEX(GRID!$B$4:$U$15,MATCH(O$7,GRID!$A$4:$A$15,0),MATCH(1,($U$2=GRID!$B$1:$U$1)*(КАЛЕНДАРЬ!O9=GRID!$B$3:$U$3),0))*(1-GRID!$L$45))</f>
        <v>151000</v>
      </c>
      <c r="P118" s="8" cm="1">
        <f t="array" ref="P118">IF($I$2="Каникулы вместе",INDEX(GRID!$B$4:$U$15,MATCH(P$7,GRID!$A$4:$A$15,0),MATCH(1,($U$2=GRID!$B$1:$U$1)*(КАЛЕНДАРЬ!O9=GRID!$B$3:$U$3),0)),
INDEX(GRID!$B$4:$U$15,MATCH(P$7,GRID!$A$4:$A$15,0),MATCH(1,($U$2=GRID!$B$1:$U$1)*(КАЛЕНДАРЬ!O9=GRID!$B$3:$U$3),0))*(1-GRID!$L$45))</f>
        <v>199300</v>
      </c>
      <c r="Q118" s="8" cm="1">
        <f t="array" ref="Q118">IF($I$2="Каникулы вместе",INDEX(GRID!$B$4:$U$15,MATCH(Q$7,GRID!$A$4:$A$15,0),MATCH(1,($U$2=GRID!$B$1:$U$1)*(КАЛЕНДАРЬ!O9=GRID!$B$3:$U$3),0)),
INDEX(GRID!$B$4:$U$15,MATCH(Q$7,GRID!$A$4:$A$15,0),MATCH(1,($U$2=GRID!$B$1:$U$1)*(КАЛЕНДАРЬ!O9=GRID!$B$3:$U$3),0))*(1-GRID!$L$45))</f>
        <v>230600</v>
      </c>
      <c r="R118" s="8" cm="1">
        <f t="array" ref="R118">IF($I$2="Каникулы вместе",INDEX(GRID!$B$18:$U$29,MATCH(R$7,GRID!$A$18:$A$29,0),MATCH(1,($U$2=GRID!$B$1:$U$1)*(КАЛЕНДАРЬ!O9=GRID!$B$3:$U$3),0)),
INDEX(GRID!$B$18:$U$29,MATCH(R$7,GRID!$A$18:$A$29,0),MATCH(1,($U$2=GRID!$B$1:$U$1)*(КАЛЕНДАРЬ!O9=GRID!$B$3:$U$3),0))*(1-GRID!$L$45))</f>
        <v>263600</v>
      </c>
      <c r="S118" s="8">
        <f t="array" ref="S118">IF($I$2="Каникулы вместе",INDEX(GRID!$B$4:$U$15,MATCH(S$7,GRID!$A$4:$A$15,0),MATCH(1,($U$2=GRID!$B$1:$U$1)*(КАЛЕНДАРЬ!O9=GRID!$B$3:$U$3),0)),
INDEX(GRID!$B$4:$U$15,MATCH(S$7,GRID!$A$4:$A$15,0),MATCH(1,($U$2=GRID!$B$1:$U$1)*(КАЛЕНДАРЬ!O9=GRID!$B$3:$U$3),0))*(1-GRID!$L$41))</f>
        <v>698800</v>
      </c>
      <c r="T118" s="8">
        <f t="array" ref="T118">IF($I$2="Каникулы вместе",INDEX(GRID!$B$4:$U$15,MATCH(T$7,GRID!$A$4:$A$15,0),MATCH(1,($U$2=GRID!$B$1:$U$1)*(КАЛЕНДАРЬ!O9=GRID!$B$3:$U$3),0)),
INDEX(GRID!$B$4:$U$15,MATCH(T$7,GRID!$A$4:$A$15,0),MATCH(1,($U$2=GRID!$B$1:$U$1)*(КАЛЕНДАРЬ!O9=GRID!$B$3:$U$3),0))*(1-GRID!$L$41))</f>
        <v>861600</v>
      </c>
    </row>
    <row r="119" spans="1:20" hidden="1">
      <c r="A119" s="148" t="s">
        <v>14</v>
      </c>
      <c r="B119" s="149">
        <v>7</v>
      </c>
      <c r="C119" s="8" cm="1">
        <f t="array" ref="C119">IF($I$2="Каникулы вместе",INDEX(GRID!$B$4:$U$15,MATCH(C$7,GRID!$A$4:$A$15,0),MATCH(1,($U$2=GRID!$B$1:$U$1)*(КАЛЕНДАРЬ!O10=GRID!$B$3:$U$3),0)),
INDEX(GRID!$B$4:$U$15,MATCH(C$7,GRID!$A$4:$A$15,0),MATCH(1,($U$2=GRID!$B$1:$U$1)*(КАЛЕНДАРЬ!O10=GRID!$B$3:$U$3),0))*(1-GRID!$L$45))</f>
        <v>52600</v>
      </c>
      <c r="D119" s="8" cm="1">
        <f t="array" ref="D119">IF($I$2="Каникулы вместе",INDEX(GRID!$B$18:$U$29,MATCH(C$7,GRID!$A$18:$A$29,0),MATCH(1,($U$2=GRID!$B$1:$U$1)*(КАЛЕНДАРЬ!O10=GRID!$B$3:$U$3),0)),
INDEX(GRID!$B$18:$U$29,MATCH(C$7,GRID!$A$18:$A$29,0),MATCH(1,($U$2=GRID!$B$1:$U$1)*(КАЛЕНДАРЬ!O10=GRID!$B$3:$U$3),0))*(1-GRID!$L$45))</f>
        <v>57600</v>
      </c>
      <c r="E119" s="8" cm="1">
        <f t="array" ref="E119">IF($I$2="Каникулы вместе",INDEX(GRID!$B$4:$U$15,MATCH(E$7,GRID!$A$4:$A$15,0),MATCH(1,($U$2=GRID!$B$1:$U$1)*(КАЛЕНДАРЬ!O10=GRID!$B$3:$U$3),0)),
INDEX(GRID!$B$4:$U$15,MATCH(E$7,GRID!$A$4:$A$15,0),MATCH(1,($U$2=GRID!$B$1:$U$1)*(КАЛЕНДАРЬ!O10=GRID!$B$3:$U$3),0))*(1-GRID!$L$45))</f>
        <v>62100</v>
      </c>
      <c r="F119" s="8" cm="1">
        <f t="array" ref="F119">IF($I$2="Каникулы вместе",INDEX(GRID!$B$18:$U$29,MATCH(E$7,GRID!$A$18:$A$29,0),MATCH(1,($U$2=GRID!$B$1:$U$1)*(КАЛЕНДАРЬ!O10=GRID!$B$3:$U$3),0)),
INDEX(GRID!$B$18:$U$29,MATCH(E$7,GRID!$A$18:$A$29,0),MATCH(1,($U$2=GRID!$B$1:$U$1)*(КАЛЕНДАРЬ!O10=GRID!$B$3:$U$3),0))*(1-GRID!$L$45))</f>
        <v>67100</v>
      </c>
      <c r="G119" s="8" cm="1">
        <f t="array" ref="G119">IF($I$2="Каникулы вместе",INDEX(GRID!$B$4:$U$15,MATCH(G$7,GRID!$A$4:$A$15,0),MATCH(1,($U$2=GRID!$B$1:$U$1)*(КАЛЕНДАРЬ!O10=GRID!$B$3:$U$3),0)),
INDEX(GRID!$B$4:$U$15,MATCH(G$7,GRID!$A$4:$A$15,0),MATCH(1,($U$2=GRID!$B$1:$U$1)*(КАЛЕНДАРЬ!O10=GRID!$B$3:$U$3),0))*(1-GRID!$L$45))</f>
        <v>69200</v>
      </c>
      <c r="H119" s="8" cm="1">
        <f t="array" ref="H119">IF($I$2="Каникулы вместе",INDEX(GRID!$B$18:$U$29,MATCH(G$7,GRID!$A$18:$A$29,0),MATCH(1,($U$2=GRID!$B$1:$U$1)*(КАЛЕНДАРЬ!O10=GRID!$B$3:$U$3),0)),
INDEX(GRID!$B$18:$U$29,MATCH(G$7,GRID!$A$18:$A$29,0),MATCH(1,($U$2=GRID!$B$1:$U$1)*(КАЛЕНДАРЬ!O10=GRID!$B$3:$U$3),0))*(1-GRID!$L$45))</f>
        <v>74200</v>
      </c>
      <c r="I119" s="8" cm="1">
        <f t="array" ref="I119">IF($I$2="Каникулы вместе",INDEX(GRID!$B$4:$U$15,MATCH(I$7,GRID!$A$4:$A$15,0),MATCH(1,($U$2=GRID!$B$1:$U$1)*(КАЛЕНДАРЬ!O10=GRID!$B$3:$U$3),0)),
INDEX(GRID!$B$4:$U$15,MATCH(I$7,GRID!$A$4:$A$15,0),MATCH(1,($U$2=GRID!$B$1:$U$1)*(КАЛЕНДАРЬ!O10=GRID!$B$3:$U$3),0))*(1-GRID!$L$45))</f>
        <v>76600</v>
      </c>
      <c r="J119" s="8" cm="1">
        <f t="array" ref="J119">IF($I$2="Каникулы вместе",INDEX(GRID!$B$18:$U$29,MATCH(I$7,GRID!$A$18:$A$29,0),MATCH(1,($U$2=GRID!$B$1:$U$1)*(КАЛЕНДАРЬ!O10=GRID!$B$3:$U$3),0)),
INDEX(GRID!$B$18:$U$29,MATCH(I$7,GRID!$A$18:$A$29,0),MATCH(1,($U$2=GRID!$B$1:$U$1)*(КАЛЕНДАРЬ!O10=GRID!$B$3:$U$3),0))*(1-GRID!$L$45))</f>
        <v>81600</v>
      </c>
      <c r="K119" s="8" cm="1">
        <f t="array" ref="K119">IF($I$2="Каникулы вместе",INDEX(GRID!$B$4:$U$15,MATCH(K$7,GRID!$A$4:$A$15,0),MATCH(1,($U$2=GRID!$B$1:$U$1)*(КАЛЕНДАРЬ!O10=GRID!$B$3:$U$3),0)),
INDEX(GRID!$B$4:$U$15,MATCH(K$7,GRID!$A$4:$A$15,0),MATCH(1,($U$2=GRID!$B$1:$U$1)*(КАЛЕНДАРЬ!O10=GRID!$B$3:$U$3),0))*(1-GRID!$L$45))</f>
        <v>84100</v>
      </c>
      <c r="L119" s="8" cm="1">
        <f t="array" ref="L119">IF($I$2="Каникулы вместе",INDEX(GRID!$B$18:$U$29,MATCH(K$7,GRID!$A$18:$A$29,0),MATCH(1,($U$2=GRID!$B$1:$U$1)*(КАЛЕНДАРЬ!O10=GRID!$B$3:$U$3),0)),
INDEX(GRID!$B$18:$U$29,MATCH(K$7,GRID!$A$18:$A$29,0),MATCH(1,($U$2=GRID!$B$1:$U$1)*(КАЛЕНДАРЬ!O10=GRID!$B$3:$U$3),0))*(1-GRID!$L$45))</f>
        <v>89100</v>
      </c>
      <c r="M119" s="8" cm="1">
        <f t="array" ref="M119">IF($I$2="Каникулы вместе",INDEX(GRID!$B$4:$U$15,MATCH(M$7,GRID!$A$4:$A$15,0),MATCH(1,($U$2=GRID!$B$1:$U$1)*(КАЛЕНДАРЬ!O10=GRID!$B$3:$U$3),0)),
INDEX(GRID!$B$4:$U$15,MATCH(M$7,GRID!$A$4:$A$15,0),MATCH(1,($U$2=GRID!$B$1:$U$1)*(КАЛЕНДАРЬ!O10=GRID!$B$3:$U$3),0))*(1-GRID!$L$45))</f>
        <v>110400</v>
      </c>
      <c r="N119" s="8" cm="1">
        <f t="array" ref="N119">IF($I$2="Каникулы вместе",INDEX(GRID!$B$18:$U$29,MATCH(M$7,GRID!$A$18:$A$29,0),MATCH(1,($U$2=GRID!$B$1:$U$1)*(КАЛЕНДАРЬ!O10=GRID!$B$3:$U$3),0)),
INDEX(GRID!$B$18:$U$29,MATCH(M$7,GRID!$A$18:$A$29,0),MATCH(1,($U$2=GRID!$B$1:$U$1)*(КАЛЕНДАРЬ!O10=GRID!$B$3:$U$3),0))*(1-GRID!$L$45))</f>
        <v>115400</v>
      </c>
      <c r="O119" s="8" cm="1">
        <f t="array" ref="O119">IF($I$2="Каникулы вместе",INDEX(GRID!$B$4:$U$15,MATCH(O$7,GRID!$A$4:$A$15,0),MATCH(1,($U$2=GRID!$B$1:$U$1)*(КАЛЕНДАРЬ!O10=GRID!$B$3:$U$3),0)),
INDEX(GRID!$B$4:$U$15,MATCH(O$7,GRID!$A$4:$A$15,0),MATCH(1,($U$2=GRID!$B$1:$U$1)*(КАЛЕНДАРЬ!O10=GRID!$B$3:$U$3),0))*(1-GRID!$L$45))</f>
        <v>151000</v>
      </c>
      <c r="P119" s="8" cm="1">
        <f t="array" ref="P119">IF($I$2="Каникулы вместе",INDEX(GRID!$B$4:$U$15,MATCH(P$7,GRID!$A$4:$A$15,0),MATCH(1,($U$2=GRID!$B$1:$U$1)*(КАЛЕНДАРЬ!O10=GRID!$B$3:$U$3),0)),
INDEX(GRID!$B$4:$U$15,MATCH(P$7,GRID!$A$4:$A$15,0),MATCH(1,($U$2=GRID!$B$1:$U$1)*(КАЛЕНДАРЬ!O10=GRID!$B$3:$U$3),0))*(1-GRID!$L$45))</f>
        <v>199300</v>
      </c>
      <c r="Q119" s="8" cm="1">
        <f t="array" ref="Q119">IF($I$2="Каникулы вместе",INDEX(GRID!$B$4:$U$15,MATCH(Q$7,GRID!$A$4:$A$15,0),MATCH(1,($U$2=GRID!$B$1:$U$1)*(КАЛЕНДАРЬ!O10=GRID!$B$3:$U$3),0)),
INDEX(GRID!$B$4:$U$15,MATCH(Q$7,GRID!$A$4:$A$15,0),MATCH(1,($U$2=GRID!$B$1:$U$1)*(КАЛЕНДАРЬ!O10=GRID!$B$3:$U$3),0))*(1-GRID!$L$45))</f>
        <v>230600</v>
      </c>
      <c r="R119" s="8" cm="1">
        <f t="array" ref="R119">IF($I$2="Каникулы вместе",INDEX(GRID!$B$18:$U$29,MATCH(R$7,GRID!$A$18:$A$29,0),MATCH(1,($U$2=GRID!$B$1:$U$1)*(КАЛЕНДАРЬ!O10=GRID!$B$3:$U$3),0)),
INDEX(GRID!$B$18:$U$29,MATCH(R$7,GRID!$A$18:$A$29,0),MATCH(1,($U$2=GRID!$B$1:$U$1)*(КАЛЕНДАРЬ!O10=GRID!$B$3:$U$3),0))*(1-GRID!$L$45))</f>
        <v>263600</v>
      </c>
      <c r="S119" s="8">
        <f t="array" ref="S119">IF($I$2="Каникулы вместе",INDEX(GRID!$B$4:$U$15,MATCH(S$7,GRID!$A$4:$A$15,0),MATCH(1,($U$2=GRID!$B$1:$U$1)*(КАЛЕНДАРЬ!O10=GRID!$B$3:$U$3),0)),
INDEX(GRID!$B$4:$U$15,MATCH(S$7,GRID!$A$4:$A$15,0),MATCH(1,($U$2=GRID!$B$1:$U$1)*(КАЛЕНДАРЬ!O10=GRID!$B$3:$U$3),0))*(1-GRID!$L$41))</f>
        <v>698800</v>
      </c>
      <c r="T119" s="8">
        <f t="array" ref="T119">IF($I$2="Каникулы вместе",INDEX(GRID!$B$4:$U$15,MATCH(T$7,GRID!$A$4:$A$15,0),MATCH(1,($U$2=GRID!$B$1:$U$1)*(КАЛЕНДАРЬ!O10=GRID!$B$3:$U$3),0)),
INDEX(GRID!$B$4:$U$15,MATCH(T$7,GRID!$A$4:$A$15,0),MATCH(1,($U$2=GRID!$B$1:$U$1)*(КАЛЕНДАРЬ!O10=GRID!$B$3:$U$3),0))*(1-GRID!$L$41))</f>
        <v>861600</v>
      </c>
    </row>
    <row r="120" spans="1:20" hidden="1">
      <c r="A120" s="148" t="s">
        <v>15</v>
      </c>
      <c r="B120" s="149">
        <v>8</v>
      </c>
      <c r="C120" s="8" cm="1">
        <f t="array" ref="C120">IF($I$2="Каникулы вместе",INDEX(GRID!$B$4:$U$15,MATCH(C$7,GRID!$A$4:$A$15,0),MATCH(1,($U$2=GRID!$B$1:$U$1)*(КАЛЕНДАРЬ!O11=GRID!$B$3:$U$3),0)),
INDEX(GRID!$B$4:$U$15,MATCH(C$7,GRID!$A$4:$A$15,0),MATCH(1,($U$2=GRID!$B$1:$U$1)*(КАЛЕНДАРЬ!O11=GRID!$B$3:$U$3),0))*(1-GRID!$L$45))</f>
        <v>52600</v>
      </c>
      <c r="D120" s="8" cm="1">
        <f t="array" ref="D120">IF($I$2="Каникулы вместе",INDEX(GRID!$B$18:$U$29,MATCH(C$7,GRID!$A$18:$A$29,0),MATCH(1,($U$2=GRID!$B$1:$U$1)*(КАЛЕНДАРЬ!O11=GRID!$B$3:$U$3),0)),
INDEX(GRID!$B$18:$U$29,MATCH(C$7,GRID!$A$18:$A$29,0),MATCH(1,($U$2=GRID!$B$1:$U$1)*(КАЛЕНДАРЬ!O11=GRID!$B$3:$U$3),0))*(1-GRID!$L$45))</f>
        <v>57600</v>
      </c>
      <c r="E120" s="8" cm="1">
        <f t="array" ref="E120">IF($I$2="Каникулы вместе",INDEX(GRID!$B$4:$U$15,MATCH(E$7,GRID!$A$4:$A$15,0),MATCH(1,($U$2=GRID!$B$1:$U$1)*(КАЛЕНДАРЬ!O11=GRID!$B$3:$U$3),0)),
INDEX(GRID!$B$4:$U$15,MATCH(E$7,GRID!$A$4:$A$15,0),MATCH(1,($U$2=GRID!$B$1:$U$1)*(КАЛЕНДАРЬ!O11=GRID!$B$3:$U$3),0))*(1-GRID!$L$45))</f>
        <v>62100</v>
      </c>
      <c r="F120" s="8" cm="1">
        <f t="array" ref="F120">IF($I$2="Каникулы вместе",INDEX(GRID!$B$18:$U$29,MATCH(E$7,GRID!$A$18:$A$29,0),MATCH(1,($U$2=GRID!$B$1:$U$1)*(КАЛЕНДАРЬ!O11=GRID!$B$3:$U$3),0)),
INDEX(GRID!$B$18:$U$29,MATCH(E$7,GRID!$A$18:$A$29,0),MATCH(1,($U$2=GRID!$B$1:$U$1)*(КАЛЕНДАРЬ!O11=GRID!$B$3:$U$3),0))*(1-GRID!$L$45))</f>
        <v>67100</v>
      </c>
      <c r="G120" s="8" cm="1">
        <f t="array" ref="G120">IF($I$2="Каникулы вместе",INDEX(GRID!$B$4:$U$15,MATCH(G$7,GRID!$A$4:$A$15,0),MATCH(1,($U$2=GRID!$B$1:$U$1)*(КАЛЕНДАРЬ!O11=GRID!$B$3:$U$3),0)),
INDEX(GRID!$B$4:$U$15,MATCH(G$7,GRID!$A$4:$A$15,0),MATCH(1,($U$2=GRID!$B$1:$U$1)*(КАЛЕНДАРЬ!O11=GRID!$B$3:$U$3),0))*(1-GRID!$L$45))</f>
        <v>69200</v>
      </c>
      <c r="H120" s="8" cm="1">
        <f t="array" ref="H120">IF($I$2="Каникулы вместе",INDEX(GRID!$B$18:$U$29,MATCH(G$7,GRID!$A$18:$A$29,0),MATCH(1,($U$2=GRID!$B$1:$U$1)*(КАЛЕНДАРЬ!O11=GRID!$B$3:$U$3),0)),
INDEX(GRID!$B$18:$U$29,MATCH(G$7,GRID!$A$18:$A$29,0),MATCH(1,($U$2=GRID!$B$1:$U$1)*(КАЛЕНДАРЬ!O11=GRID!$B$3:$U$3),0))*(1-GRID!$L$45))</f>
        <v>74200</v>
      </c>
      <c r="I120" s="8" cm="1">
        <f t="array" ref="I120">IF($I$2="Каникулы вместе",INDEX(GRID!$B$4:$U$15,MATCH(I$7,GRID!$A$4:$A$15,0),MATCH(1,($U$2=GRID!$B$1:$U$1)*(КАЛЕНДАРЬ!O11=GRID!$B$3:$U$3),0)),
INDEX(GRID!$B$4:$U$15,MATCH(I$7,GRID!$A$4:$A$15,0),MATCH(1,($U$2=GRID!$B$1:$U$1)*(КАЛЕНДАРЬ!O11=GRID!$B$3:$U$3),0))*(1-GRID!$L$45))</f>
        <v>76600</v>
      </c>
      <c r="J120" s="8" cm="1">
        <f t="array" ref="J120">IF($I$2="Каникулы вместе",INDEX(GRID!$B$18:$U$29,MATCH(I$7,GRID!$A$18:$A$29,0),MATCH(1,($U$2=GRID!$B$1:$U$1)*(КАЛЕНДАРЬ!O11=GRID!$B$3:$U$3),0)),
INDEX(GRID!$B$18:$U$29,MATCH(I$7,GRID!$A$18:$A$29,0),MATCH(1,($U$2=GRID!$B$1:$U$1)*(КАЛЕНДАРЬ!O11=GRID!$B$3:$U$3),0))*(1-GRID!$L$45))</f>
        <v>81600</v>
      </c>
      <c r="K120" s="8" cm="1">
        <f t="array" ref="K120">IF($I$2="Каникулы вместе",INDEX(GRID!$B$4:$U$15,MATCH(K$7,GRID!$A$4:$A$15,0),MATCH(1,($U$2=GRID!$B$1:$U$1)*(КАЛЕНДАРЬ!O11=GRID!$B$3:$U$3),0)),
INDEX(GRID!$B$4:$U$15,MATCH(K$7,GRID!$A$4:$A$15,0),MATCH(1,($U$2=GRID!$B$1:$U$1)*(КАЛЕНДАРЬ!O11=GRID!$B$3:$U$3),0))*(1-GRID!$L$45))</f>
        <v>84100</v>
      </c>
      <c r="L120" s="8" cm="1">
        <f t="array" ref="L120">IF($I$2="Каникулы вместе",INDEX(GRID!$B$18:$U$29,MATCH(K$7,GRID!$A$18:$A$29,0),MATCH(1,($U$2=GRID!$B$1:$U$1)*(КАЛЕНДАРЬ!O11=GRID!$B$3:$U$3),0)),
INDEX(GRID!$B$18:$U$29,MATCH(K$7,GRID!$A$18:$A$29,0),MATCH(1,($U$2=GRID!$B$1:$U$1)*(КАЛЕНДАРЬ!O11=GRID!$B$3:$U$3),0))*(1-GRID!$L$45))</f>
        <v>89100</v>
      </c>
      <c r="M120" s="8" cm="1">
        <f t="array" ref="M120">IF($I$2="Каникулы вместе",INDEX(GRID!$B$4:$U$15,MATCH(M$7,GRID!$A$4:$A$15,0),MATCH(1,($U$2=GRID!$B$1:$U$1)*(КАЛЕНДАРЬ!O11=GRID!$B$3:$U$3),0)),
INDEX(GRID!$B$4:$U$15,MATCH(M$7,GRID!$A$4:$A$15,0),MATCH(1,($U$2=GRID!$B$1:$U$1)*(КАЛЕНДАРЬ!O11=GRID!$B$3:$U$3),0))*(1-GRID!$L$45))</f>
        <v>110400</v>
      </c>
      <c r="N120" s="8" cm="1">
        <f t="array" ref="N120">IF($I$2="Каникулы вместе",INDEX(GRID!$B$18:$U$29,MATCH(M$7,GRID!$A$18:$A$29,0),MATCH(1,($U$2=GRID!$B$1:$U$1)*(КАЛЕНДАРЬ!O11=GRID!$B$3:$U$3),0)),
INDEX(GRID!$B$18:$U$29,MATCH(M$7,GRID!$A$18:$A$29,0),MATCH(1,($U$2=GRID!$B$1:$U$1)*(КАЛЕНДАРЬ!O11=GRID!$B$3:$U$3),0))*(1-GRID!$L$45))</f>
        <v>115400</v>
      </c>
      <c r="O120" s="8" cm="1">
        <f t="array" ref="O120">IF($I$2="Каникулы вместе",INDEX(GRID!$B$4:$U$15,MATCH(O$7,GRID!$A$4:$A$15,0),MATCH(1,($U$2=GRID!$B$1:$U$1)*(КАЛЕНДАРЬ!O11=GRID!$B$3:$U$3),0)),
INDEX(GRID!$B$4:$U$15,MATCH(O$7,GRID!$A$4:$A$15,0),MATCH(1,($U$2=GRID!$B$1:$U$1)*(КАЛЕНДАРЬ!O11=GRID!$B$3:$U$3),0))*(1-GRID!$L$45))</f>
        <v>151000</v>
      </c>
      <c r="P120" s="8" cm="1">
        <f t="array" ref="P120">IF($I$2="Каникулы вместе",INDEX(GRID!$B$4:$U$15,MATCH(P$7,GRID!$A$4:$A$15,0),MATCH(1,($U$2=GRID!$B$1:$U$1)*(КАЛЕНДАРЬ!O11=GRID!$B$3:$U$3),0)),
INDEX(GRID!$B$4:$U$15,MATCH(P$7,GRID!$A$4:$A$15,0),MATCH(1,($U$2=GRID!$B$1:$U$1)*(КАЛЕНДАРЬ!O11=GRID!$B$3:$U$3),0))*(1-GRID!$L$45))</f>
        <v>199300</v>
      </c>
      <c r="Q120" s="8" cm="1">
        <f t="array" ref="Q120">IF($I$2="Каникулы вместе",INDEX(GRID!$B$4:$U$15,MATCH(Q$7,GRID!$A$4:$A$15,0),MATCH(1,($U$2=GRID!$B$1:$U$1)*(КАЛЕНДАРЬ!O11=GRID!$B$3:$U$3),0)),
INDEX(GRID!$B$4:$U$15,MATCH(Q$7,GRID!$A$4:$A$15,0),MATCH(1,($U$2=GRID!$B$1:$U$1)*(КАЛЕНДАРЬ!O11=GRID!$B$3:$U$3),0))*(1-GRID!$L$45))</f>
        <v>230600</v>
      </c>
      <c r="R120" s="8" cm="1">
        <f t="array" ref="R120">IF($I$2="Каникулы вместе",INDEX(GRID!$B$18:$U$29,MATCH(R$7,GRID!$A$18:$A$29,0),MATCH(1,($U$2=GRID!$B$1:$U$1)*(КАЛЕНДАРЬ!O11=GRID!$B$3:$U$3),0)),
INDEX(GRID!$B$18:$U$29,MATCH(R$7,GRID!$A$18:$A$29,0),MATCH(1,($U$2=GRID!$B$1:$U$1)*(КАЛЕНДАРЬ!O11=GRID!$B$3:$U$3),0))*(1-GRID!$L$45))</f>
        <v>263600</v>
      </c>
      <c r="S120" s="8">
        <f t="array" ref="S120">IF($I$2="Каникулы вместе",INDEX(GRID!$B$4:$U$15,MATCH(S$7,GRID!$A$4:$A$15,0),MATCH(1,($U$2=GRID!$B$1:$U$1)*(КАЛЕНДАРЬ!O11=GRID!$B$3:$U$3),0)),
INDEX(GRID!$B$4:$U$15,MATCH(S$7,GRID!$A$4:$A$15,0),MATCH(1,($U$2=GRID!$B$1:$U$1)*(КАЛЕНДАРЬ!O11=GRID!$B$3:$U$3),0))*(1-GRID!$L$41))</f>
        <v>698800</v>
      </c>
      <c r="T120" s="8">
        <f t="array" ref="T120">IF($I$2="Каникулы вместе",INDEX(GRID!$B$4:$U$15,MATCH(T$7,GRID!$A$4:$A$15,0),MATCH(1,($U$2=GRID!$B$1:$U$1)*(КАЛЕНДАРЬ!O11=GRID!$B$3:$U$3),0)),
INDEX(GRID!$B$4:$U$15,MATCH(T$7,GRID!$A$4:$A$15,0),MATCH(1,($U$2=GRID!$B$1:$U$1)*(КАЛЕНДАРЬ!O11=GRID!$B$3:$U$3),0))*(1-GRID!$L$41))</f>
        <v>861600</v>
      </c>
    </row>
    <row r="121" spans="1:20" hidden="1">
      <c r="A121" s="148" t="s">
        <v>16</v>
      </c>
      <c r="B121" s="149">
        <v>9</v>
      </c>
      <c r="C121" s="8" cm="1">
        <f t="array" ref="C121">IF($I$2="Каникулы вместе",INDEX(GRID!$B$4:$U$15,MATCH(C$7,GRID!$A$4:$A$15,0),MATCH(1,($U$2=GRID!$B$1:$U$1)*(КАЛЕНДАРЬ!O12=GRID!$B$3:$U$3),0)),
INDEX(GRID!$B$4:$U$15,MATCH(C$7,GRID!$A$4:$A$15,0),MATCH(1,($U$2=GRID!$B$1:$U$1)*(КАЛЕНДАРЬ!O12=GRID!$B$3:$U$3),0))*(1-GRID!$L$45))</f>
        <v>52600</v>
      </c>
      <c r="D121" s="8" cm="1">
        <f t="array" ref="D121">IF($I$2="Каникулы вместе",INDEX(GRID!$B$18:$U$29,MATCH(C$7,GRID!$A$18:$A$29,0),MATCH(1,($U$2=GRID!$B$1:$U$1)*(КАЛЕНДАРЬ!O12=GRID!$B$3:$U$3),0)),
INDEX(GRID!$B$18:$U$29,MATCH(C$7,GRID!$A$18:$A$29,0),MATCH(1,($U$2=GRID!$B$1:$U$1)*(КАЛЕНДАРЬ!O12=GRID!$B$3:$U$3),0))*(1-GRID!$L$45))</f>
        <v>57600</v>
      </c>
      <c r="E121" s="8" cm="1">
        <f t="array" ref="E121">IF($I$2="Каникулы вместе",INDEX(GRID!$B$4:$U$15,MATCH(E$7,GRID!$A$4:$A$15,0),MATCH(1,($U$2=GRID!$B$1:$U$1)*(КАЛЕНДАРЬ!O12=GRID!$B$3:$U$3),0)),
INDEX(GRID!$B$4:$U$15,MATCH(E$7,GRID!$A$4:$A$15,0),MATCH(1,($U$2=GRID!$B$1:$U$1)*(КАЛЕНДАРЬ!O12=GRID!$B$3:$U$3),0))*(1-GRID!$L$45))</f>
        <v>62100</v>
      </c>
      <c r="F121" s="8" cm="1">
        <f t="array" ref="F121">IF($I$2="Каникулы вместе",INDEX(GRID!$B$18:$U$29,MATCH(E$7,GRID!$A$18:$A$29,0),MATCH(1,($U$2=GRID!$B$1:$U$1)*(КАЛЕНДАРЬ!O12=GRID!$B$3:$U$3),0)),
INDEX(GRID!$B$18:$U$29,MATCH(E$7,GRID!$A$18:$A$29,0),MATCH(1,($U$2=GRID!$B$1:$U$1)*(КАЛЕНДАРЬ!O12=GRID!$B$3:$U$3),0))*(1-GRID!$L$45))</f>
        <v>67100</v>
      </c>
      <c r="G121" s="8" cm="1">
        <f t="array" ref="G121">IF($I$2="Каникулы вместе",INDEX(GRID!$B$4:$U$15,MATCH(G$7,GRID!$A$4:$A$15,0),MATCH(1,($U$2=GRID!$B$1:$U$1)*(КАЛЕНДАРЬ!O12=GRID!$B$3:$U$3),0)),
INDEX(GRID!$B$4:$U$15,MATCH(G$7,GRID!$A$4:$A$15,0),MATCH(1,($U$2=GRID!$B$1:$U$1)*(КАЛЕНДАРЬ!O12=GRID!$B$3:$U$3),0))*(1-GRID!$L$45))</f>
        <v>69200</v>
      </c>
      <c r="H121" s="8" cm="1">
        <f t="array" ref="H121">IF($I$2="Каникулы вместе",INDEX(GRID!$B$18:$U$29,MATCH(G$7,GRID!$A$18:$A$29,0),MATCH(1,($U$2=GRID!$B$1:$U$1)*(КАЛЕНДАРЬ!O12=GRID!$B$3:$U$3),0)),
INDEX(GRID!$B$18:$U$29,MATCH(G$7,GRID!$A$18:$A$29,0),MATCH(1,($U$2=GRID!$B$1:$U$1)*(КАЛЕНДАРЬ!O12=GRID!$B$3:$U$3),0))*(1-GRID!$L$45))</f>
        <v>74200</v>
      </c>
      <c r="I121" s="8" cm="1">
        <f t="array" ref="I121">IF($I$2="Каникулы вместе",INDEX(GRID!$B$4:$U$15,MATCH(I$7,GRID!$A$4:$A$15,0),MATCH(1,($U$2=GRID!$B$1:$U$1)*(КАЛЕНДАРЬ!O12=GRID!$B$3:$U$3),0)),
INDEX(GRID!$B$4:$U$15,MATCH(I$7,GRID!$A$4:$A$15,0),MATCH(1,($U$2=GRID!$B$1:$U$1)*(КАЛЕНДАРЬ!O12=GRID!$B$3:$U$3),0))*(1-GRID!$L$45))</f>
        <v>76600</v>
      </c>
      <c r="J121" s="8" cm="1">
        <f t="array" ref="J121">IF($I$2="Каникулы вместе",INDEX(GRID!$B$18:$U$29,MATCH(I$7,GRID!$A$18:$A$29,0),MATCH(1,($U$2=GRID!$B$1:$U$1)*(КАЛЕНДАРЬ!O12=GRID!$B$3:$U$3),0)),
INDEX(GRID!$B$18:$U$29,MATCH(I$7,GRID!$A$18:$A$29,0),MATCH(1,($U$2=GRID!$B$1:$U$1)*(КАЛЕНДАРЬ!O12=GRID!$B$3:$U$3),0))*(1-GRID!$L$45))</f>
        <v>81600</v>
      </c>
      <c r="K121" s="8" cm="1">
        <f t="array" ref="K121">IF($I$2="Каникулы вместе",INDEX(GRID!$B$4:$U$15,MATCH(K$7,GRID!$A$4:$A$15,0),MATCH(1,($U$2=GRID!$B$1:$U$1)*(КАЛЕНДАРЬ!O12=GRID!$B$3:$U$3),0)),
INDEX(GRID!$B$4:$U$15,MATCH(K$7,GRID!$A$4:$A$15,0),MATCH(1,($U$2=GRID!$B$1:$U$1)*(КАЛЕНДАРЬ!O12=GRID!$B$3:$U$3),0))*(1-GRID!$L$45))</f>
        <v>84100</v>
      </c>
      <c r="L121" s="8" cm="1">
        <f t="array" ref="L121">IF($I$2="Каникулы вместе",INDEX(GRID!$B$18:$U$29,MATCH(K$7,GRID!$A$18:$A$29,0),MATCH(1,($U$2=GRID!$B$1:$U$1)*(КАЛЕНДАРЬ!O12=GRID!$B$3:$U$3),0)),
INDEX(GRID!$B$18:$U$29,MATCH(K$7,GRID!$A$18:$A$29,0),MATCH(1,($U$2=GRID!$B$1:$U$1)*(КАЛЕНДАРЬ!O12=GRID!$B$3:$U$3),0))*(1-GRID!$L$45))</f>
        <v>89100</v>
      </c>
      <c r="M121" s="8" cm="1">
        <f t="array" ref="M121">IF($I$2="Каникулы вместе",INDEX(GRID!$B$4:$U$15,MATCH(M$7,GRID!$A$4:$A$15,0),MATCH(1,($U$2=GRID!$B$1:$U$1)*(КАЛЕНДАРЬ!O12=GRID!$B$3:$U$3),0)),
INDEX(GRID!$B$4:$U$15,MATCH(M$7,GRID!$A$4:$A$15,0),MATCH(1,($U$2=GRID!$B$1:$U$1)*(КАЛЕНДАРЬ!O12=GRID!$B$3:$U$3),0))*(1-GRID!$L$45))</f>
        <v>110400</v>
      </c>
      <c r="N121" s="8" cm="1">
        <f t="array" ref="N121">IF($I$2="Каникулы вместе",INDEX(GRID!$B$18:$U$29,MATCH(M$7,GRID!$A$18:$A$29,0),MATCH(1,($U$2=GRID!$B$1:$U$1)*(КАЛЕНДАРЬ!O12=GRID!$B$3:$U$3),0)),
INDEX(GRID!$B$18:$U$29,MATCH(M$7,GRID!$A$18:$A$29,0),MATCH(1,($U$2=GRID!$B$1:$U$1)*(КАЛЕНДАРЬ!O12=GRID!$B$3:$U$3),0))*(1-GRID!$L$45))</f>
        <v>115400</v>
      </c>
      <c r="O121" s="8" cm="1">
        <f t="array" ref="O121">IF($I$2="Каникулы вместе",INDEX(GRID!$B$4:$U$15,MATCH(O$7,GRID!$A$4:$A$15,0),MATCH(1,($U$2=GRID!$B$1:$U$1)*(КАЛЕНДАРЬ!O12=GRID!$B$3:$U$3),0)),
INDEX(GRID!$B$4:$U$15,MATCH(O$7,GRID!$A$4:$A$15,0),MATCH(1,($U$2=GRID!$B$1:$U$1)*(КАЛЕНДАРЬ!O12=GRID!$B$3:$U$3),0))*(1-GRID!$L$45))</f>
        <v>151000</v>
      </c>
      <c r="P121" s="8" cm="1">
        <f t="array" ref="P121">IF($I$2="Каникулы вместе",INDEX(GRID!$B$4:$U$15,MATCH(P$7,GRID!$A$4:$A$15,0),MATCH(1,($U$2=GRID!$B$1:$U$1)*(КАЛЕНДАРЬ!O12=GRID!$B$3:$U$3),0)),
INDEX(GRID!$B$4:$U$15,MATCH(P$7,GRID!$A$4:$A$15,0),MATCH(1,($U$2=GRID!$B$1:$U$1)*(КАЛЕНДАРЬ!O12=GRID!$B$3:$U$3),0))*(1-GRID!$L$45))</f>
        <v>199300</v>
      </c>
      <c r="Q121" s="8" cm="1">
        <f t="array" ref="Q121">IF($I$2="Каникулы вместе",INDEX(GRID!$B$4:$U$15,MATCH(Q$7,GRID!$A$4:$A$15,0),MATCH(1,($U$2=GRID!$B$1:$U$1)*(КАЛЕНДАРЬ!O12=GRID!$B$3:$U$3),0)),
INDEX(GRID!$B$4:$U$15,MATCH(Q$7,GRID!$A$4:$A$15,0),MATCH(1,($U$2=GRID!$B$1:$U$1)*(КАЛЕНДАРЬ!O12=GRID!$B$3:$U$3),0))*(1-GRID!$L$45))</f>
        <v>230600</v>
      </c>
      <c r="R121" s="8" cm="1">
        <f t="array" ref="R121">IF($I$2="Каникулы вместе",INDEX(GRID!$B$18:$U$29,MATCH(R$7,GRID!$A$18:$A$29,0),MATCH(1,($U$2=GRID!$B$1:$U$1)*(КАЛЕНДАРЬ!O12=GRID!$B$3:$U$3),0)),
INDEX(GRID!$B$18:$U$29,MATCH(R$7,GRID!$A$18:$A$29,0),MATCH(1,($U$2=GRID!$B$1:$U$1)*(КАЛЕНДАРЬ!O12=GRID!$B$3:$U$3),0))*(1-GRID!$L$45))</f>
        <v>263600</v>
      </c>
      <c r="S121" s="8">
        <f t="array" ref="S121">IF($I$2="Каникулы вместе",INDEX(GRID!$B$4:$U$15,MATCH(S$7,GRID!$A$4:$A$15,0),MATCH(1,($U$2=GRID!$B$1:$U$1)*(КАЛЕНДАРЬ!O12=GRID!$B$3:$U$3),0)),
INDEX(GRID!$B$4:$U$15,MATCH(S$7,GRID!$A$4:$A$15,0),MATCH(1,($U$2=GRID!$B$1:$U$1)*(КАЛЕНДАРЬ!O12=GRID!$B$3:$U$3),0))*(1-GRID!$L$41))</f>
        <v>698800</v>
      </c>
      <c r="T121" s="8">
        <f t="array" ref="T121">IF($I$2="Каникулы вместе",INDEX(GRID!$B$4:$U$15,MATCH(T$7,GRID!$A$4:$A$15,0),MATCH(1,($U$2=GRID!$B$1:$U$1)*(КАЛЕНДАРЬ!O12=GRID!$B$3:$U$3),0)),
INDEX(GRID!$B$4:$U$15,MATCH(T$7,GRID!$A$4:$A$15,0),MATCH(1,($U$2=GRID!$B$1:$U$1)*(КАЛЕНДАРЬ!O12=GRID!$B$3:$U$3),0))*(1-GRID!$L$41))</f>
        <v>861600</v>
      </c>
    </row>
    <row r="122" spans="1:20" hidden="1">
      <c r="A122" s="148" t="s">
        <v>17</v>
      </c>
      <c r="B122" s="149">
        <v>10</v>
      </c>
      <c r="C122" s="8" cm="1">
        <f t="array" ref="C122">IF($I$2="Каникулы вместе",INDEX(GRID!$B$4:$U$15,MATCH(C$7,GRID!$A$4:$A$15,0),MATCH(1,($U$2=GRID!$B$1:$U$1)*(КАЛЕНДАРЬ!O13=GRID!$B$3:$U$3),0)),
INDEX(GRID!$B$4:$U$15,MATCH(C$7,GRID!$A$4:$A$15,0),MATCH(1,($U$2=GRID!$B$1:$U$1)*(КАЛЕНДАРЬ!O13=GRID!$B$3:$U$3),0))*(1-GRID!$L$45))</f>
        <v>52600</v>
      </c>
      <c r="D122" s="8" cm="1">
        <f t="array" ref="D122">IF($I$2="Каникулы вместе",INDEX(GRID!$B$18:$U$29,MATCH(C$7,GRID!$A$18:$A$29,0),MATCH(1,($U$2=GRID!$B$1:$U$1)*(КАЛЕНДАРЬ!O13=GRID!$B$3:$U$3),0)),
INDEX(GRID!$B$18:$U$29,MATCH(C$7,GRID!$A$18:$A$29,0),MATCH(1,($U$2=GRID!$B$1:$U$1)*(КАЛЕНДАРЬ!O13=GRID!$B$3:$U$3),0))*(1-GRID!$L$45))</f>
        <v>57600</v>
      </c>
      <c r="E122" s="8" cm="1">
        <f t="array" ref="E122">IF($I$2="Каникулы вместе",INDEX(GRID!$B$4:$U$15,MATCH(E$7,GRID!$A$4:$A$15,0),MATCH(1,($U$2=GRID!$B$1:$U$1)*(КАЛЕНДАРЬ!O13=GRID!$B$3:$U$3),0)),
INDEX(GRID!$B$4:$U$15,MATCH(E$7,GRID!$A$4:$A$15,0),MATCH(1,($U$2=GRID!$B$1:$U$1)*(КАЛЕНДАРЬ!O13=GRID!$B$3:$U$3),0))*(1-GRID!$L$45))</f>
        <v>62100</v>
      </c>
      <c r="F122" s="8" cm="1">
        <f t="array" ref="F122">IF($I$2="Каникулы вместе",INDEX(GRID!$B$18:$U$29,MATCH(E$7,GRID!$A$18:$A$29,0),MATCH(1,($U$2=GRID!$B$1:$U$1)*(КАЛЕНДАРЬ!O13=GRID!$B$3:$U$3),0)),
INDEX(GRID!$B$18:$U$29,MATCH(E$7,GRID!$A$18:$A$29,0),MATCH(1,($U$2=GRID!$B$1:$U$1)*(КАЛЕНДАРЬ!O13=GRID!$B$3:$U$3),0))*(1-GRID!$L$45))</f>
        <v>67100</v>
      </c>
      <c r="G122" s="8" cm="1">
        <f t="array" ref="G122">IF($I$2="Каникулы вместе",INDEX(GRID!$B$4:$U$15,MATCH(G$7,GRID!$A$4:$A$15,0),MATCH(1,($U$2=GRID!$B$1:$U$1)*(КАЛЕНДАРЬ!O13=GRID!$B$3:$U$3),0)),
INDEX(GRID!$B$4:$U$15,MATCH(G$7,GRID!$A$4:$A$15,0),MATCH(1,($U$2=GRID!$B$1:$U$1)*(КАЛЕНДАРЬ!O13=GRID!$B$3:$U$3),0))*(1-GRID!$L$45))</f>
        <v>69200</v>
      </c>
      <c r="H122" s="8" cm="1">
        <f t="array" ref="H122">IF($I$2="Каникулы вместе",INDEX(GRID!$B$18:$U$29,MATCH(G$7,GRID!$A$18:$A$29,0),MATCH(1,($U$2=GRID!$B$1:$U$1)*(КАЛЕНДАРЬ!O13=GRID!$B$3:$U$3),0)),
INDEX(GRID!$B$18:$U$29,MATCH(G$7,GRID!$A$18:$A$29,0),MATCH(1,($U$2=GRID!$B$1:$U$1)*(КАЛЕНДАРЬ!O13=GRID!$B$3:$U$3),0))*(1-GRID!$L$45))</f>
        <v>74200</v>
      </c>
      <c r="I122" s="8" cm="1">
        <f t="array" ref="I122">IF($I$2="Каникулы вместе",INDEX(GRID!$B$4:$U$15,MATCH(I$7,GRID!$A$4:$A$15,0),MATCH(1,($U$2=GRID!$B$1:$U$1)*(КАЛЕНДАРЬ!O13=GRID!$B$3:$U$3),0)),
INDEX(GRID!$B$4:$U$15,MATCH(I$7,GRID!$A$4:$A$15,0),MATCH(1,($U$2=GRID!$B$1:$U$1)*(КАЛЕНДАРЬ!O13=GRID!$B$3:$U$3),0))*(1-GRID!$L$45))</f>
        <v>76600</v>
      </c>
      <c r="J122" s="8" cm="1">
        <f t="array" ref="J122">IF($I$2="Каникулы вместе",INDEX(GRID!$B$18:$U$29,MATCH(I$7,GRID!$A$18:$A$29,0),MATCH(1,($U$2=GRID!$B$1:$U$1)*(КАЛЕНДАРЬ!O13=GRID!$B$3:$U$3),0)),
INDEX(GRID!$B$18:$U$29,MATCH(I$7,GRID!$A$18:$A$29,0),MATCH(1,($U$2=GRID!$B$1:$U$1)*(КАЛЕНДАРЬ!O13=GRID!$B$3:$U$3),0))*(1-GRID!$L$45))</f>
        <v>81600</v>
      </c>
      <c r="K122" s="8" cm="1">
        <f t="array" ref="K122">IF($I$2="Каникулы вместе",INDEX(GRID!$B$4:$U$15,MATCH(K$7,GRID!$A$4:$A$15,0),MATCH(1,($U$2=GRID!$B$1:$U$1)*(КАЛЕНДАРЬ!O13=GRID!$B$3:$U$3),0)),
INDEX(GRID!$B$4:$U$15,MATCH(K$7,GRID!$A$4:$A$15,0),MATCH(1,($U$2=GRID!$B$1:$U$1)*(КАЛЕНДАРЬ!O13=GRID!$B$3:$U$3),0))*(1-GRID!$L$45))</f>
        <v>84100</v>
      </c>
      <c r="L122" s="8" cm="1">
        <f t="array" ref="L122">IF($I$2="Каникулы вместе",INDEX(GRID!$B$18:$U$29,MATCH(K$7,GRID!$A$18:$A$29,0),MATCH(1,($U$2=GRID!$B$1:$U$1)*(КАЛЕНДАРЬ!O13=GRID!$B$3:$U$3),0)),
INDEX(GRID!$B$18:$U$29,MATCH(K$7,GRID!$A$18:$A$29,0),MATCH(1,($U$2=GRID!$B$1:$U$1)*(КАЛЕНДАРЬ!O13=GRID!$B$3:$U$3),0))*(1-GRID!$L$45))</f>
        <v>89100</v>
      </c>
      <c r="M122" s="8" cm="1">
        <f t="array" ref="M122">IF($I$2="Каникулы вместе",INDEX(GRID!$B$4:$U$15,MATCH(M$7,GRID!$A$4:$A$15,0),MATCH(1,($U$2=GRID!$B$1:$U$1)*(КАЛЕНДАРЬ!O13=GRID!$B$3:$U$3),0)),
INDEX(GRID!$B$4:$U$15,MATCH(M$7,GRID!$A$4:$A$15,0),MATCH(1,($U$2=GRID!$B$1:$U$1)*(КАЛЕНДАРЬ!O13=GRID!$B$3:$U$3),0))*(1-GRID!$L$45))</f>
        <v>110400</v>
      </c>
      <c r="N122" s="8" cm="1">
        <f t="array" ref="N122">IF($I$2="Каникулы вместе",INDEX(GRID!$B$18:$U$29,MATCH(M$7,GRID!$A$18:$A$29,0),MATCH(1,($U$2=GRID!$B$1:$U$1)*(КАЛЕНДАРЬ!O13=GRID!$B$3:$U$3),0)),
INDEX(GRID!$B$18:$U$29,MATCH(M$7,GRID!$A$18:$A$29,0),MATCH(1,($U$2=GRID!$B$1:$U$1)*(КАЛЕНДАРЬ!O13=GRID!$B$3:$U$3),0))*(1-GRID!$L$45))</f>
        <v>115400</v>
      </c>
      <c r="O122" s="8" cm="1">
        <f t="array" ref="O122">IF($I$2="Каникулы вместе",INDEX(GRID!$B$4:$U$15,MATCH(O$7,GRID!$A$4:$A$15,0),MATCH(1,($U$2=GRID!$B$1:$U$1)*(КАЛЕНДАРЬ!O13=GRID!$B$3:$U$3),0)),
INDEX(GRID!$B$4:$U$15,MATCH(O$7,GRID!$A$4:$A$15,0),MATCH(1,($U$2=GRID!$B$1:$U$1)*(КАЛЕНДАРЬ!O13=GRID!$B$3:$U$3),0))*(1-GRID!$L$45))</f>
        <v>151000</v>
      </c>
      <c r="P122" s="8" cm="1">
        <f t="array" ref="P122">IF($I$2="Каникулы вместе",INDEX(GRID!$B$4:$U$15,MATCH(P$7,GRID!$A$4:$A$15,0),MATCH(1,($U$2=GRID!$B$1:$U$1)*(КАЛЕНДАРЬ!O13=GRID!$B$3:$U$3),0)),
INDEX(GRID!$B$4:$U$15,MATCH(P$7,GRID!$A$4:$A$15,0),MATCH(1,($U$2=GRID!$B$1:$U$1)*(КАЛЕНДАРЬ!O13=GRID!$B$3:$U$3),0))*(1-GRID!$L$45))</f>
        <v>199300</v>
      </c>
      <c r="Q122" s="8" cm="1">
        <f t="array" ref="Q122">IF($I$2="Каникулы вместе",INDEX(GRID!$B$4:$U$15,MATCH(Q$7,GRID!$A$4:$A$15,0),MATCH(1,($U$2=GRID!$B$1:$U$1)*(КАЛЕНДАРЬ!O13=GRID!$B$3:$U$3),0)),
INDEX(GRID!$B$4:$U$15,MATCH(Q$7,GRID!$A$4:$A$15,0),MATCH(1,($U$2=GRID!$B$1:$U$1)*(КАЛЕНДАРЬ!O13=GRID!$B$3:$U$3),0))*(1-GRID!$L$45))</f>
        <v>230600</v>
      </c>
      <c r="R122" s="8" cm="1">
        <f t="array" ref="R122">IF($I$2="Каникулы вместе",INDEX(GRID!$B$18:$U$29,MATCH(R$7,GRID!$A$18:$A$29,0),MATCH(1,($U$2=GRID!$B$1:$U$1)*(КАЛЕНДАРЬ!O13=GRID!$B$3:$U$3),0)),
INDEX(GRID!$B$18:$U$29,MATCH(R$7,GRID!$A$18:$A$29,0),MATCH(1,($U$2=GRID!$B$1:$U$1)*(КАЛЕНДАРЬ!O13=GRID!$B$3:$U$3),0))*(1-GRID!$L$45))</f>
        <v>263600</v>
      </c>
      <c r="S122" s="8">
        <f t="array" ref="S122">IF($I$2="Каникулы вместе",INDEX(GRID!$B$4:$U$15,MATCH(S$7,GRID!$A$4:$A$15,0),MATCH(1,($U$2=GRID!$B$1:$U$1)*(КАЛЕНДАРЬ!O13=GRID!$B$3:$U$3),0)),
INDEX(GRID!$B$4:$U$15,MATCH(S$7,GRID!$A$4:$A$15,0),MATCH(1,($U$2=GRID!$B$1:$U$1)*(КАЛЕНДАРЬ!O13=GRID!$B$3:$U$3),0))*(1-GRID!$L$41))</f>
        <v>698800</v>
      </c>
      <c r="T122" s="8">
        <f t="array" ref="T122">IF($I$2="Каникулы вместе",INDEX(GRID!$B$4:$U$15,MATCH(T$7,GRID!$A$4:$A$15,0),MATCH(1,($U$2=GRID!$B$1:$U$1)*(КАЛЕНДАРЬ!O13=GRID!$B$3:$U$3),0)),
INDEX(GRID!$B$4:$U$15,MATCH(T$7,GRID!$A$4:$A$15,0),MATCH(1,($U$2=GRID!$B$1:$U$1)*(КАЛЕНДАРЬ!O13=GRID!$B$3:$U$3),0))*(1-GRID!$L$41))</f>
        <v>861600</v>
      </c>
    </row>
    <row r="123" spans="1:20" hidden="1">
      <c r="A123" s="148" t="s">
        <v>11</v>
      </c>
      <c r="B123" s="149">
        <v>11</v>
      </c>
      <c r="C123" s="8" cm="1">
        <f t="array" ref="C123">IF($I$2="Каникулы вместе",INDEX(GRID!$B$4:$U$15,MATCH(C$7,GRID!$A$4:$A$15,0),MATCH(1,($U$2=GRID!$B$1:$U$1)*(КАЛЕНДАРЬ!O14=GRID!$B$3:$U$3),0)),
INDEX(GRID!$B$4:$U$15,MATCH(C$7,GRID!$A$4:$A$15,0),MATCH(1,($U$2=GRID!$B$1:$U$1)*(КАЛЕНДАРЬ!O14=GRID!$B$3:$U$3),0))*(1-GRID!$L$45))</f>
        <v>48100</v>
      </c>
      <c r="D123" s="8" cm="1">
        <f t="array" ref="D123">IF($I$2="Каникулы вместе",INDEX(GRID!$B$18:$U$29,MATCH(C$7,GRID!$A$18:$A$29,0),MATCH(1,($U$2=GRID!$B$1:$U$1)*(КАЛЕНДАРЬ!O14=GRID!$B$3:$U$3),0)),
INDEX(GRID!$B$18:$U$29,MATCH(C$7,GRID!$A$18:$A$29,0),MATCH(1,($U$2=GRID!$B$1:$U$1)*(КАЛЕНДАРЬ!O14=GRID!$B$3:$U$3),0))*(1-GRID!$L$45))</f>
        <v>53100</v>
      </c>
      <c r="E123" s="8" cm="1">
        <f t="array" ref="E123">IF($I$2="Каникулы вместе",INDEX(GRID!$B$4:$U$15,MATCH(E$7,GRID!$A$4:$A$15,0),MATCH(1,($U$2=GRID!$B$1:$U$1)*(КАЛЕНДАРЬ!O14=GRID!$B$3:$U$3),0)),
INDEX(GRID!$B$4:$U$15,MATCH(E$7,GRID!$A$4:$A$15,0),MATCH(1,($U$2=GRID!$B$1:$U$1)*(КАЛЕНДАРЬ!O14=GRID!$B$3:$U$3),0))*(1-GRID!$L$45))</f>
        <v>57100</v>
      </c>
      <c r="F123" s="8" cm="1">
        <f t="array" ref="F123">IF($I$2="Каникулы вместе",INDEX(GRID!$B$18:$U$29,MATCH(E$7,GRID!$A$18:$A$29,0),MATCH(1,($U$2=GRID!$B$1:$U$1)*(КАЛЕНДАРЬ!O14=GRID!$B$3:$U$3),0)),
INDEX(GRID!$B$18:$U$29,MATCH(E$7,GRID!$A$18:$A$29,0),MATCH(1,($U$2=GRID!$B$1:$U$1)*(КАЛЕНДАРЬ!O14=GRID!$B$3:$U$3),0))*(1-GRID!$L$45))</f>
        <v>62100</v>
      </c>
      <c r="G123" s="8" cm="1">
        <f t="array" ref="G123">IF($I$2="Каникулы вместе",INDEX(GRID!$B$4:$U$15,MATCH(G$7,GRID!$A$4:$A$15,0),MATCH(1,($U$2=GRID!$B$1:$U$1)*(КАЛЕНДАРЬ!O14=GRID!$B$3:$U$3),0)),
INDEX(GRID!$B$4:$U$15,MATCH(G$7,GRID!$A$4:$A$15,0),MATCH(1,($U$2=GRID!$B$1:$U$1)*(КАЛЕНДАРЬ!O14=GRID!$B$3:$U$3),0))*(1-GRID!$L$45))</f>
        <v>64000</v>
      </c>
      <c r="H123" s="8" cm="1">
        <f t="array" ref="H123">IF($I$2="Каникулы вместе",INDEX(GRID!$B$18:$U$29,MATCH(G$7,GRID!$A$18:$A$29,0),MATCH(1,($U$2=GRID!$B$1:$U$1)*(КАЛЕНДАРЬ!O14=GRID!$B$3:$U$3),0)),
INDEX(GRID!$B$18:$U$29,MATCH(G$7,GRID!$A$18:$A$29,0),MATCH(1,($U$2=GRID!$B$1:$U$1)*(КАЛЕНДАРЬ!O14=GRID!$B$3:$U$3),0))*(1-GRID!$L$45))</f>
        <v>69000</v>
      </c>
      <c r="I123" s="8" cm="1">
        <f t="array" ref="I123">IF($I$2="Каникулы вместе",INDEX(GRID!$B$4:$U$15,MATCH(I$7,GRID!$A$4:$A$15,0),MATCH(1,($U$2=GRID!$B$1:$U$1)*(КАЛЕНДАРЬ!O14=GRID!$B$3:$U$3),0)),
INDEX(GRID!$B$4:$U$15,MATCH(I$7,GRID!$A$4:$A$15,0),MATCH(1,($U$2=GRID!$B$1:$U$1)*(КАЛЕНДАРЬ!O14=GRID!$B$3:$U$3),0))*(1-GRID!$L$45))</f>
        <v>71000</v>
      </c>
      <c r="J123" s="8" cm="1">
        <f t="array" ref="J123">IF($I$2="Каникулы вместе",INDEX(GRID!$B$18:$U$29,MATCH(I$7,GRID!$A$18:$A$29,0),MATCH(1,($U$2=GRID!$B$1:$U$1)*(КАЛЕНДАРЬ!O14=GRID!$B$3:$U$3),0)),
INDEX(GRID!$B$18:$U$29,MATCH(I$7,GRID!$A$18:$A$29,0),MATCH(1,($U$2=GRID!$B$1:$U$1)*(КАЛЕНДАРЬ!O14=GRID!$B$3:$U$3),0))*(1-GRID!$L$45))</f>
        <v>76000</v>
      </c>
      <c r="K123" s="8" cm="1">
        <f t="array" ref="K123">IF($I$2="Каникулы вместе",INDEX(GRID!$B$4:$U$15,MATCH(K$7,GRID!$A$4:$A$15,0),MATCH(1,($U$2=GRID!$B$1:$U$1)*(КАЛЕНДАРЬ!O14=GRID!$B$3:$U$3),0)),
INDEX(GRID!$B$4:$U$15,MATCH(K$7,GRID!$A$4:$A$15,0),MATCH(1,($U$2=GRID!$B$1:$U$1)*(КАЛЕНДАРЬ!O14=GRID!$B$3:$U$3),0))*(1-GRID!$L$45))</f>
        <v>78200</v>
      </c>
      <c r="L123" s="8" cm="1">
        <f t="array" ref="L123">IF($I$2="Каникулы вместе",INDEX(GRID!$B$18:$U$29,MATCH(K$7,GRID!$A$18:$A$29,0),MATCH(1,($U$2=GRID!$B$1:$U$1)*(КАЛЕНДАРЬ!O14=GRID!$B$3:$U$3),0)),
INDEX(GRID!$B$18:$U$29,MATCH(K$7,GRID!$A$18:$A$29,0),MATCH(1,($U$2=GRID!$B$1:$U$1)*(КАЛЕНДАРЬ!O14=GRID!$B$3:$U$3),0))*(1-GRID!$L$45))</f>
        <v>83200</v>
      </c>
      <c r="M123" s="8" cm="1">
        <f t="array" ref="M123">IF($I$2="Каникулы вместе",INDEX(GRID!$B$4:$U$15,MATCH(M$7,GRID!$A$4:$A$15,0),MATCH(1,($U$2=GRID!$B$1:$U$1)*(КАЛЕНДАРЬ!O14=GRID!$B$3:$U$3),0)),
INDEX(GRID!$B$4:$U$15,MATCH(M$7,GRID!$A$4:$A$15,0),MATCH(1,($U$2=GRID!$B$1:$U$1)*(КАЛЕНДАРЬ!O14=GRID!$B$3:$U$3),0))*(1-GRID!$L$45))</f>
        <v>103200</v>
      </c>
      <c r="N123" s="8" cm="1">
        <f t="array" ref="N123">IF($I$2="Каникулы вместе",INDEX(GRID!$B$18:$U$29,MATCH(M$7,GRID!$A$18:$A$29,0),MATCH(1,($U$2=GRID!$B$1:$U$1)*(КАЛЕНДАРЬ!O14=GRID!$B$3:$U$3),0)),
INDEX(GRID!$B$18:$U$29,MATCH(M$7,GRID!$A$18:$A$29,0),MATCH(1,($U$2=GRID!$B$1:$U$1)*(КАЛЕНДАРЬ!O14=GRID!$B$3:$U$3),0))*(1-GRID!$L$45))</f>
        <v>108200</v>
      </c>
      <c r="O123" s="8" cm="1">
        <f t="array" ref="O123">IF($I$2="Каникулы вместе",INDEX(GRID!$B$4:$U$15,MATCH(O$7,GRID!$A$4:$A$15,0),MATCH(1,($U$2=GRID!$B$1:$U$1)*(КАЛЕНДАРЬ!O14=GRID!$B$3:$U$3),0)),
INDEX(GRID!$B$4:$U$15,MATCH(O$7,GRID!$A$4:$A$15,0),MATCH(1,($U$2=GRID!$B$1:$U$1)*(КАЛЕНДАРЬ!O14=GRID!$B$3:$U$3),0))*(1-GRID!$L$45))</f>
        <v>142800</v>
      </c>
      <c r="P123" s="8" cm="1">
        <f t="array" ref="P123">IF($I$2="Каникулы вместе",INDEX(GRID!$B$4:$U$15,MATCH(P$7,GRID!$A$4:$A$15,0),MATCH(1,($U$2=GRID!$B$1:$U$1)*(КАЛЕНДАРЬ!O14=GRID!$B$3:$U$3),0)),
INDEX(GRID!$B$4:$U$15,MATCH(P$7,GRID!$A$4:$A$15,0),MATCH(1,($U$2=GRID!$B$1:$U$1)*(КАЛЕНДАРЬ!O14=GRID!$B$3:$U$3),0))*(1-GRID!$L$45))</f>
        <v>190100</v>
      </c>
      <c r="Q123" s="8" cm="1">
        <f t="array" ref="Q123">IF($I$2="Каникулы вместе",INDEX(GRID!$B$4:$U$15,MATCH(Q$7,GRID!$A$4:$A$15,0),MATCH(1,($U$2=GRID!$B$1:$U$1)*(КАЛЕНДАРЬ!O14=GRID!$B$3:$U$3),0)),
INDEX(GRID!$B$4:$U$15,MATCH(Q$7,GRID!$A$4:$A$15,0),MATCH(1,($U$2=GRID!$B$1:$U$1)*(КАЛЕНДАРЬ!O14=GRID!$B$3:$U$3),0))*(1-GRID!$L$45))</f>
        <v>220900</v>
      </c>
      <c r="R123" s="8" cm="1">
        <f t="array" ref="R123">IF($I$2="Каникулы вместе",INDEX(GRID!$B$18:$U$29,MATCH(R$7,GRID!$A$18:$A$29,0),MATCH(1,($U$2=GRID!$B$1:$U$1)*(КАЛЕНДАРЬ!O14=GRID!$B$3:$U$3),0)),
INDEX(GRID!$B$18:$U$29,MATCH(R$7,GRID!$A$18:$A$29,0),MATCH(1,($U$2=GRID!$B$1:$U$1)*(КАЛЕНДАРЬ!O14=GRID!$B$3:$U$3),0))*(1-GRID!$L$45))</f>
        <v>251900</v>
      </c>
      <c r="S123" s="8">
        <f t="array" ref="S123">IF($I$2="Каникулы вместе",INDEX(GRID!$B$4:$U$15,MATCH(S$7,GRID!$A$4:$A$15,0),MATCH(1,($U$2=GRID!$B$1:$U$1)*(КАЛЕНДАРЬ!O14=GRID!$B$3:$U$3),0)),
INDEX(GRID!$B$4:$U$15,MATCH(S$7,GRID!$A$4:$A$15,0),MATCH(1,($U$2=GRID!$B$1:$U$1)*(КАЛЕНДАРЬ!O14=GRID!$B$3:$U$3),0))*(1-GRID!$L$41))</f>
        <v>661000</v>
      </c>
      <c r="T123" s="8">
        <f t="array" ref="T123">IF($I$2="Каникулы вместе",INDEX(GRID!$B$4:$U$15,MATCH(T$7,GRID!$A$4:$A$15,0),MATCH(1,($U$2=GRID!$B$1:$U$1)*(КАЛЕНДАРЬ!O14=GRID!$B$3:$U$3),0)),
INDEX(GRID!$B$4:$U$15,MATCH(T$7,GRID!$A$4:$A$15,0),MATCH(1,($U$2=GRID!$B$1:$U$1)*(КАЛЕНДАРЬ!O14=GRID!$B$3:$U$3),0))*(1-GRID!$L$41))</f>
        <v>814300</v>
      </c>
    </row>
    <row r="124" spans="1:20" hidden="1">
      <c r="A124" s="148" t="s">
        <v>12</v>
      </c>
      <c r="B124" s="149">
        <v>12</v>
      </c>
      <c r="C124" s="8" cm="1">
        <f t="array" ref="C124">IF($I$2="Каникулы вместе",INDEX(GRID!$B$4:$U$15,MATCH(C$7,GRID!$A$4:$A$15,0),MATCH(1,($U$2=GRID!$B$1:$U$1)*(КАЛЕНДАРЬ!O15=GRID!$B$3:$U$3),0)),
INDEX(GRID!$B$4:$U$15,MATCH(C$7,GRID!$A$4:$A$15,0),MATCH(1,($U$2=GRID!$B$1:$U$1)*(КАЛЕНДАРЬ!O15=GRID!$B$3:$U$3),0))*(1-GRID!$L$45))</f>
        <v>43900</v>
      </c>
      <c r="D124" s="8" cm="1">
        <f t="array" ref="D124">IF($I$2="Каникулы вместе",INDEX(GRID!$B$18:$U$29,MATCH(C$7,GRID!$A$18:$A$29,0),MATCH(1,($U$2=GRID!$B$1:$U$1)*(КАЛЕНДАРЬ!O15=GRID!$B$3:$U$3),0)),
INDEX(GRID!$B$18:$U$29,MATCH(C$7,GRID!$A$18:$A$29,0),MATCH(1,($U$2=GRID!$B$1:$U$1)*(КАЛЕНДАРЬ!O15=GRID!$B$3:$U$3),0))*(1-GRID!$L$45))</f>
        <v>48900</v>
      </c>
      <c r="E124" s="8" cm="1">
        <f t="array" ref="E124">IF($I$2="Каникулы вместе",INDEX(GRID!$B$4:$U$15,MATCH(E$7,GRID!$A$4:$A$15,0),MATCH(1,($U$2=GRID!$B$1:$U$1)*(КАЛЕНДАРЬ!O15=GRID!$B$3:$U$3),0)),
INDEX(GRID!$B$4:$U$15,MATCH(E$7,GRID!$A$4:$A$15,0),MATCH(1,($U$2=GRID!$B$1:$U$1)*(КАЛЕНДАРЬ!O15=GRID!$B$3:$U$3),0))*(1-GRID!$L$45))</f>
        <v>52400</v>
      </c>
      <c r="F124" s="8" cm="1">
        <f t="array" ref="F124">IF($I$2="Каникулы вместе",INDEX(GRID!$B$18:$U$29,MATCH(E$7,GRID!$A$18:$A$29,0),MATCH(1,($U$2=GRID!$B$1:$U$1)*(КАЛЕНДАРЬ!O15=GRID!$B$3:$U$3),0)),
INDEX(GRID!$B$18:$U$29,MATCH(E$7,GRID!$A$18:$A$29,0),MATCH(1,($U$2=GRID!$B$1:$U$1)*(КАЛЕНДАРЬ!O15=GRID!$B$3:$U$3),0))*(1-GRID!$L$45))</f>
        <v>57400</v>
      </c>
      <c r="G124" s="8" cm="1">
        <f t="array" ref="G124">IF($I$2="Каникулы вместе",INDEX(GRID!$B$4:$U$15,MATCH(G$7,GRID!$A$4:$A$15,0),MATCH(1,($U$2=GRID!$B$1:$U$1)*(КАЛЕНДАРЬ!O15=GRID!$B$3:$U$3),0)),
INDEX(GRID!$B$4:$U$15,MATCH(G$7,GRID!$A$4:$A$15,0),MATCH(1,($U$2=GRID!$B$1:$U$1)*(КАЛЕНДАРЬ!O15=GRID!$B$3:$U$3),0))*(1-GRID!$L$45))</f>
        <v>59100</v>
      </c>
      <c r="H124" s="8" cm="1">
        <f t="array" ref="H124">IF($I$2="Каникулы вместе",INDEX(GRID!$B$18:$U$29,MATCH(G$7,GRID!$A$18:$A$29,0),MATCH(1,($U$2=GRID!$B$1:$U$1)*(КАЛЕНДАРЬ!O15=GRID!$B$3:$U$3),0)),
INDEX(GRID!$B$18:$U$29,MATCH(G$7,GRID!$A$18:$A$29,0),MATCH(1,($U$2=GRID!$B$1:$U$1)*(КАЛЕНДАРЬ!O15=GRID!$B$3:$U$3),0))*(1-GRID!$L$45))</f>
        <v>64100</v>
      </c>
      <c r="I124" s="8" cm="1">
        <f t="array" ref="I124">IF($I$2="Каникулы вместе",INDEX(GRID!$B$4:$U$15,MATCH(I$7,GRID!$A$4:$A$15,0),MATCH(1,($U$2=GRID!$B$1:$U$1)*(КАЛЕНДАРЬ!O15=GRID!$B$3:$U$3),0)),
INDEX(GRID!$B$4:$U$15,MATCH(I$7,GRID!$A$4:$A$15,0),MATCH(1,($U$2=GRID!$B$1:$U$1)*(КАЛЕНДАРЬ!O15=GRID!$B$3:$U$3),0))*(1-GRID!$L$45))</f>
        <v>65800</v>
      </c>
      <c r="J124" s="8" cm="1">
        <f t="array" ref="J124">IF($I$2="Каникулы вместе",INDEX(GRID!$B$18:$U$29,MATCH(I$7,GRID!$A$18:$A$29,0),MATCH(1,($U$2=GRID!$B$1:$U$1)*(КАЛЕНДАРЬ!O15=GRID!$B$3:$U$3),0)),
INDEX(GRID!$B$18:$U$29,MATCH(I$7,GRID!$A$18:$A$29,0),MATCH(1,($U$2=GRID!$B$1:$U$1)*(КАЛЕНДАРЬ!O15=GRID!$B$3:$U$3),0))*(1-GRID!$L$45))</f>
        <v>70800</v>
      </c>
      <c r="K124" s="8" cm="1">
        <f t="array" ref="K124">IF($I$2="Каникулы вместе",INDEX(GRID!$B$4:$U$15,MATCH(K$7,GRID!$A$4:$A$15,0),MATCH(1,($U$2=GRID!$B$1:$U$1)*(КАЛЕНДАРЬ!O15=GRID!$B$3:$U$3),0)),
INDEX(GRID!$B$4:$U$15,MATCH(K$7,GRID!$A$4:$A$15,0),MATCH(1,($U$2=GRID!$B$1:$U$1)*(КАЛЕНДАРЬ!O15=GRID!$B$3:$U$3),0))*(1-GRID!$L$45))</f>
        <v>72600</v>
      </c>
      <c r="L124" s="8" cm="1">
        <f t="array" ref="L124">IF($I$2="Каникулы вместе",INDEX(GRID!$B$18:$U$29,MATCH(K$7,GRID!$A$18:$A$29,0),MATCH(1,($U$2=GRID!$B$1:$U$1)*(КАЛЕНДАРЬ!O15=GRID!$B$3:$U$3),0)),
INDEX(GRID!$B$18:$U$29,MATCH(K$7,GRID!$A$18:$A$29,0),MATCH(1,($U$2=GRID!$B$1:$U$1)*(КАЛЕНДАРЬ!O15=GRID!$B$3:$U$3),0))*(1-GRID!$L$45))</f>
        <v>77600</v>
      </c>
      <c r="M124" s="8" cm="1">
        <f t="array" ref="M124">IF($I$2="Каникулы вместе",INDEX(GRID!$B$4:$U$15,MATCH(M$7,GRID!$A$4:$A$15,0),MATCH(1,($U$2=GRID!$B$1:$U$1)*(КАЛЕНДАРЬ!O15=GRID!$B$3:$U$3),0)),
INDEX(GRID!$B$4:$U$15,MATCH(M$7,GRID!$A$4:$A$15,0),MATCH(1,($U$2=GRID!$B$1:$U$1)*(КАЛЕНДАРЬ!O15=GRID!$B$3:$U$3),0))*(1-GRID!$L$45))</f>
        <v>96500</v>
      </c>
      <c r="N124" s="8" cm="1">
        <f t="array" ref="N124">IF($I$2="Каникулы вместе",INDEX(GRID!$B$18:$U$29,MATCH(M$7,GRID!$A$18:$A$29,0),MATCH(1,($U$2=GRID!$B$1:$U$1)*(КАЛЕНДАРЬ!O15=GRID!$B$3:$U$3),0)),
INDEX(GRID!$B$18:$U$29,MATCH(M$7,GRID!$A$18:$A$29,0),MATCH(1,($U$2=GRID!$B$1:$U$1)*(КАЛЕНДАРЬ!O15=GRID!$B$3:$U$3),0))*(1-GRID!$L$45))</f>
        <v>101500</v>
      </c>
      <c r="O124" s="8" cm="1">
        <f t="array" ref="O124">IF($I$2="Каникулы вместе",INDEX(GRID!$B$4:$U$15,MATCH(O$7,GRID!$A$4:$A$15,0),MATCH(1,($U$2=GRID!$B$1:$U$1)*(КАЛЕНДАРЬ!O15=GRID!$B$3:$U$3),0)),
INDEX(GRID!$B$4:$U$15,MATCH(O$7,GRID!$A$4:$A$15,0),MATCH(1,($U$2=GRID!$B$1:$U$1)*(КАЛЕНДАРЬ!O15=GRID!$B$3:$U$3),0))*(1-GRID!$L$45))</f>
        <v>135000</v>
      </c>
      <c r="P124" s="8" cm="1">
        <f t="array" ref="P124">IF($I$2="Каникулы вместе",INDEX(GRID!$B$4:$U$15,MATCH(P$7,GRID!$A$4:$A$15,0),MATCH(1,($U$2=GRID!$B$1:$U$1)*(КАЛЕНДАРЬ!O15=GRID!$B$3:$U$3),0)),
INDEX(GRID!$B$4:$U$15,MATCH(P$7,GRID!$A$4:$A$15,0),MATCH(1,($U$2=GRID!$B$1:$U$1)*(КАЛЕНДАРЬ!O15=GRID!$B$3:$U$3),0))*(1-GRID!$L$45))</f>
        <v>181300</v>
      </c>
      <c r="Q124" s="8" cm="1">
        <f t="array" ref="Q124">IF($I$2="Каникулы вместе",INDEX(GRID!$B$4:$U$15,MATCH(Q$7,GRID!$A$4:$A$15,0),MATCH(1,($U$2=GRID!$B$1:$U$1)*(КАЛЕНДАРЬ!O15=GRID!$B$3:$U$3),0)),
INDEX(GRID!$B$4:$U$15,MATCH(Q$7,GRID!$A$4:$A$15,0),MATCH(1,($U$2=GRID!$B$1:$U$1)*(КАЛЕНДАРЬ!O15=GRID!$B$3:$U$3),0))*(1-GRID!$L$45))</f>
        <v>211500</v>
      </c>
      <c r="R124" s="8" cm="1">
        <f t="array" ref="R124">IF($I$2="Каникулы вместе",INDEX(GRID!$B$18:$U$29,MATCH(R$7,GRID!$A$18:$A$29,0),MATCH(1,($U$2=GRID!$B$1:$U$1)*(КАЛЕНДАРЬ!O15=GRID!$B$3:$U$3),0)),
INDEX(GRID!$B$18:$U$29,MATCH(R$7,GRID!$A$18:$A$29,0),MATCH(1,($U$2=GRID!$B$1:$U$1)*(КАЛЕНДАРЬ!O15=GRID!$B$3:$U$3),0))*(1-GRID!$L$45))</f>
        <v>241100</v>
      </c>
      <c r="S124" s="8">
        <f t="array" ref="S124">IF($I$2="Каникулы вместе",INDEX(GRID!$B$4:$U$15,MATCH(S$7,GRID!$A$4:$A$15,0),MATCH(1,($U$2=GRID!$B$1:$U$1)*(КАЛЕНДАРЬ!O15=GRID!$B$3:$U$3),0)),
INDEX(GRID!$B$4:$U$15,MATCH(S$7,GRID!$A$4:$A$15,0),MATCH(1,($U$2=GRID!$B$1:$U$1)*(КАЛЕНДАРЬ!O15=GRID!$B$3:$U$3),0))*(1-GRID!$L$41))</f>
        <v>625800</v>
      </c>
      <c r="T124" s="8">
        <f t="array" ref="T124">IF($I$2="Каникулы вместе",INDEX(GRID!$B$4:$U$15,MATCH(T$7,GRID!$A$4:$A$15,0),MATCH(1,($U$2=GRID!$B$1:$U$1)*(КАЛЕНДАРЬ!O15=GRID!$B$3:$U$3),0)),
INDEX(GRID!$B$4:$U$15,MATCH(T$7,GRID!$A$4:$A$15,0),MATCH(1,($U$2=GRID!$B$1:$U$1)*(КАЛЕНДАРЬ!O15=GRID!$B$3:$U$3),0))*(1-GRID!$L$41))</f>
        <v>769800</v>
      </c>
    </row>
    <row r="125" spans="1:20" hidden="1">
      <c r="A125" s="148" t="s">
        <v>13</v>
      </c>
      <c r="B125" s="149">
        <v>13</v>
      </c>
      <c r="C125" s="8" cm="1">
        <f t="array" ref="C125">IF($I$2="Каникулы вместе",INDEX(GRID!$B$4:$U$15,MATCH(C$7,GRID!$A$4:$A$15,0),MATCH(1,($U$2=GRID!$B$1:$U$1)*(КАЛЕНДАРЬ!O16=GRID!$B$3:$U$3),0)),
INDEX(GRID!$B$4:$U$15,MATCH(C$7,GRID!$A$4:$A$15,0),MATCH(1,($U$2=GRID!$B$1:$U$1)*(КАЛЕНДАРЬ!O16=GRID!$B$3:$U$3),0))*(1-GRID!$L$45))</f>
        <v>43900</v>
      </c>
      <c r="D125" s="8" cm="1">
        <f t="array" ref="D125">IF($I$2="Каникулы вместе",INDEX(GRID!$B$18:$U$29,MATCH(C$7,GRID!$A$18:$A$29,0),MATCH(1,($U$2=GRID!$B$1:$U$1)*(КАЛЕНДАРЬ!O16=GRID!$B$3:$U$3),0)),
INDEX(GRID!$B$18:$U$29,MATCH(C$7,GRID!$A$18:$A$29,0),MATCH(1,($U$2=GRID!$B$1:$U$1)*(КАЛЕНДАРЬ!O16=GRID!$B$3:$U$3),0))*(1-GRID!$L$45))</f>
        <v>48900</v>
      </c>
      <c r="E125" s="8" cm="1">
        <f t="array" ref="E125">IF($I$2="Каникулы вместе",INDEX(GRID!$B$4:$U$15,MATCH(E$7,GRID!$A$4:$A$15,0),MATCH(1,($U$2=GRID!$B$1:$U$1)*(КАЛЕНДАРЬ!O16=GRID!$B$3:$U$3),0)),
INDEX(GRID!$B$4:$U$15,MATCH(E$7,GRID!$A$4:$A$15,0),MATCH(1,($U$2=GRID!$B$1:$U$1)*(КАЛЕНДАРЬ!O16=GRID!$B$3:$U$3),0))*(1-GRID!$L$45))</f>
        <v>52400</v>
      </c>
      <c r="F125" s="8" cm="1">
        <f t="array" ref="F125">IF($I$2="Каникулы вместе",INDEX(GRID!$B$18:$U$29,MATCH(E$7,GRID!$A$18:$A$29,0),MATCH(1,($U$2=GRID!$B$1:$U$1)*(КАЛЕНДАРЬ!O16=GRID!$B$3:$U$3),0)),
INDEX(GRID!$B$18:$U$29,MATCH(E$7,GRID!$A$18:$A$29,0),MATCH(1,($U$2=GRID!$B$1:$U$1)*(КАЛЕНДАРЬ!O16=GRID!$B$3:$U$3),0))*(1-GRID!$L$45))</f>
        <v>57400</v>
      </c>
      <c r="G125" s="8" cm="1">
        <f t="array" ref="G125">IF($I$2="Каникулы вместе",INDEX(GRID!$B$4:$U$15,MATCH(G$7,GRID!$A$4:$A$15,0),MATCH(1,($U$2=GRID!$B$1:$U$1)*(КАЛЕНДАРЬ!O16=GRID!$B$3:$U$3),0)),
INDEX(GRID!$B$4:$U$15,MATCH(G$7,GRID!$A$4:$A$15,0),MATCH(1,($U$2=GRID!$B$1:$U$1)*(КАЛЕНДАРЬ!O16=GRID!$B$3:$U$3),0))*(1-GRID!$L$45))</f>
        <v>59100</v>
      </c>
      <c r="H125" s="8" cm="1">
        <f t="array" ref="H125">IF($I$2="Каникулы вместе",INDEX(GRID!$B$18:$U$29,MATCH(G$7,GRID!$A$18:$A$29,0),MATCH(1,($U$2=GRID!$B$1:$U$1)*(КАЛЕНДАРЬ!O16=GRID!$B$3:$U$3),0)),
INDEX(GRID!$B$18:$U$29,MATCH(G$7,GRID!$A$18:$A$29,0),MATCH(1,($U$2=GRID!$B$1:$U$1)*(КАЛЕНДАРЬ!O16=GRID!$B$3:$U$3),0))*(1-GRID!$L$45))</f>
        <v>64100</v>
      </c>
      <c r="I125" s="8" cm="1">
        <f t="array" ref="I125">IF($I$2="Каникулы вместе",INDEX(GRID!$B$4:$U$15,MATCH(I$7,GRID!$A$4:$A$15,0),MATCH(1,($U$2=GRID!$B$1:$U$1)*(КАЛЕНДАРЬ!O16=GRID!$B$3:$U$3),0)),
INDEX(GRID!$B$4:$U$15,MATCH(I$7,GRID!$A$4:$A$15,0),MATCH(1,($U$2=GRID!$B$1:$U$1)*(КАЛЕНДАРЬ!O16=GRID!$B$3:$U$3),0))*(1-GRID!$L$45))</f>
        <v>65800</v>
      </c>
      <c r="J125" s="8" cm="1">
        <f t="array" ref="J125">IF($I$2="Каникулы вместе",INDEX(GRID!$B$18:$U$29,MATCH(I$7,GRID!$A$18:$A$29,0),MATCH(1,($U$2=GRID!$B$1:$U$1)*(КАЛЕНДАРЬ!O16=GRID!$B$3:$U$3),0)),
INDEX(GRID!$B$18:$U$29,MATCH(I$7,GRID!$A$18:$A$29,0),MATCH(1,($U$2=GRID!$B$1:$U$1)*(КАЛЕНДАРЬ!O16=GRID!$B$3:$U$3),0))*(1-GRID!$L$45))</f>
        <v>70800</v>
      </c>
      <c r="K125" s="8" cm="1">
        <f t="array" ref="K125">IF($I$2="Каникулы вместе",INDEX(GRID!$B$4:$U$15,MATCH(K$7,GRID!$A$4:$A$15,0),MATCH(1,($U$2=GRID!$B$1:$U$1)*(КАЛЕНДАРЬ!O16=GRID!$B$3:$U$3),0)),
INDEX(GRID!$B$4:$U$15,MATCH(K$7,GRID!$A$4:$A$15,0),MATCH(1,($U$2=GRID!$B$1:$U$1)*(КАЛЕНДАРЬ!O16=GRID!$B$3:$U$3),0))*(1-GRID!$L$45))</f>
        <v>72600</v>
      </c>
      <c r="L125" s="8" cm="1">
        <f t="array" ref="L125">IF($I$2="Каникулы вместе",INDEX(GRID!$B$18:$U$29,MATCH(K$7,GRID!$A$18:$A$29,0),MATCH(1,($U$2=GRID!$B$1:$U$1)*(КАЛЕНДАРЬ!O16=GRID!$B$3:$U$3),0)),
INDEX(GRID!$B$18:$U$29,MATCH(K$7,GRID!$A$18:$A$29,0),MATCH(1,($U$2=GRID!$B$1:$U$1)*(КАЛЕНДАРЬ!O16=GRID!$B$3:$U$3),0))*(1-GRID!$L$45))</f>
        <v>77600</v>
      </c>
      <c r="M125" s="8" cm="1">
        <f t="array" ref="M125">IF($I$2="Каникулы вместе",INDEX(GRID!$B$4:$U$15,MATCH(M$7,GRID!$A$4:$A$15,0),MATCH(1,($U$2=GRID!$B$1:$U$1)*(КАЛЕНДАРЬ!O16=GRID!$B$3:$U$3),0)),
INDEX(GRID!$B$4:$U$15,MATCH(M$7,GRID!$A$4:$A$15,0),MATCH(1,($U$2=GRID!$B$1:$U$1)*(КАЛЕНДАРЬ!O16=GRID!$B$3:$U$3),0))*(1-GRID!$L$45))</f>
        <v>96500</v>
      </c>
      <c r="N125" s="8" cm="1">
        <f t="array" ref="N125">IF($I$2="Каникулы вместе",INDEX(GRID!$B$18:$U$29,MATCH(M$7,GRID!$A$18:$A$29,0),MATCH(1,($U$2=GRID!$B$1:$U$1)*(КАЛЕНДАРЬ!O16=GRID!$B$3:$U$3),0)),
INDEX(GRID!$B$18:$U$29,MATCH(M$7,GRID!$A$18:$A$29,0),MATCH(1,($U$2=GRID!$B$1:$U$1)*(КАЛЕНДАРЬ!O16=GRID!$B$3:$U$3),0))*(1-GRID!$L$45))</f>
        <v>101500</v>
      </c>
      <c r="O125" s="8" cm="1">
        <f t="array" ref="O125">IF($I$2="Каникулы вместе",INDEX(GRID!$B$4:$U$15,MATCH(O$7,GRID!$A$4:$A$15,0),MATCH(1,($U$2=GRID!$B$1:$U$1)*(КАЛЕНДАРЬ!O16=GRID!$B$3:$U$3),0)),
INDEX(GRID!$B$4:$U$15,MATCH(O$7,GRID!$A$4:$A$15,0),MATCH(1,($U$2=GRID!$B$1:$U$1)*(КАЛЕНДАРЬ!O16=GRID!$B$3:$U$3),0))*(1-GRID!$L$45))</f>
        <v>135000</v>
      </c>
      <c r="P125" s="8" cm="1">
        <f t="array" ref="P125">IF($I$2="Каникулы вместе",INDEX(GRID!$B$4:$U$15,MATCH(P$7,GRID!$A$4:$A$15,0),MATCH(1,($U$2=GRID!$B$1:$U$1)*(КАЛЕНДАРЬ!O16=GRID!$B$3:$U$3),0)),
INDEX(GRID!$B$4:$U$15,MATCH(P$7,GRID!$A$4:$A$15,0),MATCH(1,($U$2=GRID!$B$1:$U$1)*(КАЛЕНДАРЬ!O16=GRID!$B$3:$U$3),0))*(1-GRID!$L$45))</f>
        <v>181300</v>
      </c>
      <c r="Q125" s="8" cm="1">
        <f t="array" ref="Q125">IF($I$2="Каникулы вместе",INDEX(GRID!$B$4:$U$15,MATCH(Q$7,GRID!$A$4:$A$15,0),MATCH(1,($U$2=GRID!$B$1:$U$1)*(КАЛЕНДАРЬ!O16=GRID!$B$3:$U$3),0)),
INDEX(GRID!$B$4:$U$15,MATCH(Q$7,GRID!$A$4:$A$15,0),MATCH(1,($U$2=GRID!$B$1:$U$1)*(КАЛЕНДАРЬ!O16=GRID!$B$3:$U$3),0))*(1-GRID!$L$45))</f>
        <v>211500</v>
      </c>
      <c r="R125" s="8" cm="1">
        <f t="array" ref="R125">IF($I$2="Каникулы вместе",INDEX(GRID!$B$18:$U$29,MATCH(R$7,GRID!$A$18:$A$29,0),MATCH(1,($U$2=GRID!$B$1:$U$1)*(КАЛЕНДАРЬ!O16=GRID!$B$3:$U$3),0)),
INDEX(GRID!$B$18:$U$29,MATCH(R$7,GRID!$A$18:$A$29,0),MATCH(1,($U$2=GRID!$B$1:$U$1)*(КАЛЕНДАРЬ!O16=GRID!$B$3:$U$3),0))*(1-GRID!$L$45))</f>
        <v>241100</v>
      </c>
      <c r="S125" s="8">
        <f t="array" ref="S125">IF($I$2="Каникулы вместе",INDEX(GRID!$B$4:$U$15,MATCH(S$7,GRID!$A$4:$A$15,0),MATCH(1,($U$2=GRID!$B$1:$U$1)*(КАЛЕНДАРЬ!O16=GRID!$B$3:$U$3),0)),
INDEX(GRID!$B$4:$U$15,MATCH(S$7,GRID!$A$4:$A$15,0),MATCH(1,($U$2=GRID!$B$1:$U$1)*(КАЛЕНДАРЬ!O16=GRID!$B$3:$U$3),0))*(1-GRID!$L$41))</f>
        <v>625800</v>
      </c>
      <c r="T125" s="8">
        <f t="array" ref="T125">IF($I$2="Каникулы вместе",INDEX(GRID!$B$4:$U$15,MATCH(T$7,GRID!$A$4:$A$15,0),MATCH(1,($U$2=GRID!$B$1:$U$1)*(КАЛЕНДАРЬ!O16=GRID!$B$3:$U$3),0)),
INDEX(GRID!$B$4:$U$15,MATCH(T$7,GRID!$A$4:$A$15,0),MATCH(1,($U$2=GRID!$B$1:$U$1)*(КАЛЕНДАРЬ!O16=GRID!$B$3:$U$3),0))*(1-GRID!$L$41))</f>
        <v>769800</v>
      </c>
    </row>
    <row r="126" spans="1:20" hidden="1">
      <c r="A126" s="148" t="s">
        <v>14</v>
      </c>
      <c r="B126" s="149">
        <v>14</v>
      </c>
      <c r="C126" s="8" cm="1">
        <f t="array" ref="C126">IF($I$2="Каникулы вместе",INDEX(GRID!$B$4:$U$15,MATCH(C$7,GRID!$A$4:$A$15,0),MATCH(1,($U$2=GRID!$B$1:$U$1)*(КАЛЕНДАРЬ!O17=GRID!$B$3:$U$3),0)),
INDEX(GRID!$B$4:$U$15,MATCH(C$7,GRID!$A$4:$A$15,0),MATCH(1,($U$2=GRID!$B$1:$U$1)*(КАЛЕНДАРЬ!O17=GRID!$B$3:$U$3),0))*(1-GRID!$L$45))</f>
        <v>43900</v>
      </c>
      <c r="D126" s="8" cm="1">
        <f t="array" ref="D126">IF($I$2="Каникулы вместе",INDEX(GRID!$B$18:$U$29,MATCH(C$7,GRID!$A$18:$A$29,0),MATCH(1,($U$2=GRID!$B$1:$U$1)*(КАЛЕНДАРЬ!O17=GRID!$B$3:$U$3),0)),
INDEX(GRID!$B$18:$U$29,MATCH(C$7,GRID!$A$18:$A$29,0),MATCH(1,($U$2=GRID!$B$1:$U$1)*(КАЛЕНДАРЬ!O17=GRID!$B$3:$U$3),0))*(1-GRID!$L$45))</f>
        <v>48900</v>
      </c>
      <c r="E126" s="8" cm="1">
        <f t="array" ref="E126">IF($I$2="Каникулы вместе",INDEX(GRID!$B$4:$U$15,MATCH(E$7,GRID!$A$4:$A$15,0),MATCH(1,($U$2=GRID!$B$1:$U$1)*(КАЛЕНДАРЬ!O17=GRID!$B$3:$U$3),0)),
INDEX(GRID!$B$4:$U$15,MATCH(E$7,GRID!$A$4:$A$15,0),MATCH(1,($U$2=GRID!$B$1:$U$1)*(КАЛЕНДАРЬ!O17=GRID!$B$3:$U$3),0))*(1-GRID!$L$45))</f>
        <v>52400</v>
      </c>
      <c r="F126" s="8" cm="1">
        <f t="array" ref="F126">IF($I$2="Каникулы вместе",INDEX(GRID!$B$18:$U$29,MATCH(E$7,GRID!$A$18:$A$29,0),MATCH(1,($U$2=GRID!$B$1:$U$1)*(КАЛЕНДАРЬ!O17=GRID!$B$3:$U$3),0)),
INDEX(GRID!$B$18:$U$29,MATCH(E$7,GRID!$A$18:$A$29,0),MATCH(1,($U$2=GRID!$B$1:$U$1)*(КАЛЕНДАРЬ!O17=GRID!$B$3:$U$3),0))*(1-GRID!$L$45))</f>
        <v>57400</v>
      </c>
      <c r="G126" s="8" cm="1">
        <f t="array" ref="G126">IF($I$2="Каникулы вместе",INDEX(GRID!$B$4:$U$15,MATCH(G$7,GRID!$A$4:$A$15,0),MATCH(1,($U$2=GRID!$B$1:$U$1)*(КАЛЕНДАРЬ!O17=GRID!$B$3:$U$3),0)),
INDEX(GRID!$B$4:$U$15,MATCH(G$7,GRID!$A$4:$A$15,0),MATCH(1,($U$2=GRID!$B$1:$U$1)*(КАЛЕНДАРЬ!O17=GRID!$B$3:$U$3),0))*(1-GRID!$L$45))</f>
        <v>59100</v>
      </c>
      <c r="H126" s="8" cm="1">
        <f t="array" ref="H126">IF($I$2="Каникулы вместе",INDEX(GRID!$B$18:$U$29,MATCH(G$7,GRID!$A$18:$A$29,0),MATCH(1,($U$2=GRID!$B$1:$U$1)*(КАЛЕНДАРЬ!O17=GRID!$B$3:$U$3),0)),
INDEX(GRID!$B$18:$U$29,MATCH(G$7,GRID!$A$18:$A$29,0),MATCH(1,($U$2=GRID!$B$1:$U$1)*(КАЛЕНДАРЬ!O17=GRID!$B$3:$U$3),0))*(1-GRID!$L$45))</f>
        <v>64100</v>
      </c>
      <c r="I126" s="8" cm="1">
        <f t="array" ref="I126">IF($I$2="Каникулы вместе",INDEX(GRID!$B$4:$U$15,MATCH(I$7,GRID!$A$4:$A$15,0),MATCH(1,($U$2=GRID!$B$1:$U$1)*(КАЛЕНДАРЬ!O17=GRID!$B$3:$U$3),0)),
INDEX(GRID!$B$4:$U$15,MATCH(I$7,GRID!$A$4:$A$15,0),MATCH(1,($U$2=GRID!$B$1:$U$1)*(КАЛЕНДАРЬ!O17=GRID!$B$3:$U$3),0))*(1-GRID!$L$45))</f>
        <v>65800</v>
      </c>
      <c r="J126" s="8" cm="1">
        <f t="array" ref="J126">IF($I$2="Каникулы вместе",INDEX(GRID!$B$18:$U$29,MATCH(I$7,GRID!$A$18:$A$29,0),MATCH(1,($U$2=GRID!$B$1:$U$1)*(КАЛЕНДАРЬ!O17=GRID!$B$3:$U$3),0)),
INDEX(GRID!$B$18:$U$29,MATCH(I$7,GRID!$A$18:$A$29,0),MATCH(1,($U$2=GRID!$B$1:$U$1)*(КАЛЕНДАРЬ!O17=GRID!$B$3:$U$3),0))*(1-GRID!$L$45))</f>
        <v>70800</v>
      </c>
      <c r="K126" s="8" cm="1">
        <f t="array" ref="K126">IF($I$2="Каникулы вместе",INDEX(GRID!$B$4:$U$15,MATCH(K$7,GRID!$A$4:$A$15,0),MATCH(1,($U$2=GRID!$B$1:$U$1)*(КАЛЕНДАРЬ!O17=GRID!$B$3:$U$3),0)),
INDEX(GRID!$B$4:$U$15,MATCH(K$7,GRID!$A$4:$A$15,0),MATCH(1,($U$2=GRID!$B$1:$U$1)*(КАЛЕНДАРЬ!O17=GRID!$B$3:$U$3),0))*(1-GRID!$L$45))</f>
        <v>72600</v>
      </c>
      <c r="L126" s="8" cm="1">
        <f t="array" ref="L126">IF($I$2="Каникулы вместе",INDEX(GRID!$B$18:$U$29,MATCH(K$7,GRID!$A$18:$A$29,0),MATCH(1,($U$2=GRID!$B$1:$U$1)*(КАЛЕНДАРЬ!O17=GRID!$B$3:$U$3),0)),
INDEX(GRID!$B$18:$U$29,MATCH(K$7,GRID!$A$18:$A$29,0),MATCH(1,($U$2=GRID!$B$1:$U$1)*(КАЛЕНДАРЬ!O17=GRID!$B$3:$U$3),0))*(1-GRID!$L$45))</f>
        <v>77600</v>
      </c>
      <c r="M126" s="8" cm="1">
        <f t="array" ref="M126">IF($I$2="Каникулы вместе",INDEX(GRID!$B$4:$U$15,MATCH(M$7,GRID!$A$4:$A$15,0),MATCH(1,($U$2=GRID!$B$1:$U$1)*(КАЛЕНДАРЬ!O17=GRID!$B$3:$U$3),0)),
INDEX(GRID!$B$4:$U$15,MATCH(M$7,GRID!$A$4:$A$15,0),MATCH(1,($U$2=GRID!$B$1:$U$1)*(КАЛЕНДАРЬ!O17=GRID!$B$3:$U$3),0))*(1-GRID!$L$45))</f>
        <v>96500</v>
      </c>
      <c r="N126" s="8" cm="1">
        <f t="array" ref="N126">IF($I$2="Каникулы вместе",INDEX(GRID!$B$18:$U$29,MATCH(M$7,GRID!$A$18:$A$29,0),MATCH(1,($U$2=GRID!$B$1:$U$1)*(КАЛЕНДАРЬ!O17=GRID!$B$3:$U$3),0)),
INDEX(GRID!$B$18:$U$29,MATCH(M$7,GRID!$A$18:$A$29,0),MATCH(1,($U$2=GRID!$B$1:$U$1)*(КАЛЕНДАРЬ!O17=GRID!$B$3:$U$3),0))*(1-GRID!$L$45))</f>
        <v>101500</v>
      </c>
      <c r="O126" s="8" cm="1">
        <f t="array" ref="O126">IF($I$2="Каникулы вместе",INDEX(GRID!$B$4:$U$15,MATCH(O$7,GRID!$A$4:$A$15,0),MATCH(1,($U$2=GRID!$B$1:$U$1)*(КАЛЕНДАРЬ!O17=GRID!$B$3:$U$3),0)),
INDEX(GRID!$B$4:$U$15,MATCH(O$7,GRID!$A$4:$A$15,0),MATCH(1,($U$2=GRID!$B$1:$U$1)*(КАЛЕНДАРЬ!O17=GRID!$B$3:$U$3),0))*(1-GRID!$L$45))</f>
        <v>135000</v>
      </c>
      <c r="P126" s="8" cm="1">
        <f t="array" ref="P126">IF($I$2="Каникулы вместе",INDEX(GRID!$B$4:$U$15,MATCH(P$7,GRID!$A$4:$A$15,0),MATCH(1,($U$2=GRID!$B$1:$U$1)*(КАЛЕНДАРЬ!O17=GRID!$B$3:$U$3),0)),
INDEX(GRID!$B$4:$U$15,MATCH(P$7,GRID!$A$4:$A$15,0),MATCH(1,($U$2=GRID!$B$1:$U$1)*(КАЛЕНДАРЬ!O17=GRID!$B$3:$U$3),0))*(1-GRID!$L$45))</f>
        <v>181300</v>
      </c>
      <c r="Q126" s="8" cm="1">
        <f t="array" ref="Q126">IF($I$2="Каникулы вместе",INDEX(GRID!$B$4:$U$15,MATCH(Q$7,GRID!$A$4:$A$15,0),MATCH(1,($U$2=GRID!$B$1:$U$1)*(КАЛЕНДАРЬ!O17=GRID!$B$3:$U$3),0)),
INDEX(GRID!$B$4:$U$15,MATCH(Q$7,GRID!$A$4:$A$15,0),MATCH(1,($U$2=GRID!$B$1:$U$1)*(КАЛЕНДАРЬ!O17=GRID!$B$3:$U$3),0))*(1-GRID!$L$45))</f>
        <v>211500</v>
      </c>
      <c r="R126" s="8" cm="1">
        <f t="array" ref="R126">IF($I$2="Каникулы вместе",INDEX(GRID!$B$18:$U$29,MATCH(R$7,GRID!$A$18:$A$29,0),MATCH(1,($U$2=GRID!$B$1:$U$1)*(КАЛЕНДАРЬ!O17=GRID!$B$3:$U$3),0)),
INDEX(GRID!$B$18:$U$29,MATCH(R$7,GRID!$A$18:$A$29,0),MATCH(1,($U$2=GRID!$B$1:$U$1)*(КАЛЕНДАРЬ!O17=GRID!$B$3:$U$3),0))*(1-GRID!$L$45))</f>
        <v>241100</v>
      </c>
      <c r="S126" s="8">
        <f t="array" ref="S126">IF($I$2="Каникулы вместе",INDEX(GRID!$B$4:$U$15,MATCH(S$7,GRID!$A$4:$A$15,0),MATCH(1,($U$2=GRID!$B$1:$U$1)*(КАЛЕНДАРЬ!O17=GRID!$B$3:$U$3),0)),
INDEX(GRID!$B$4:$U$15,MATCH(S$7,GRID!$A$4:$A$15,0),MATCH(1,($U$2=GRID!$B$1:$U$1)*(КАЛЕНДАРЬ!O17=GRID!$B$3:$U$3),0))*(1-GRID!$L$41))</f>
        <v>625800</v>
      </c>
      <c r="T126" s="8">
        <f t="array" ref="T126">IF($I$2="Каникулы вместе",INDEX(GRID!$B$4:$U$15,MATCH(T$7,GRID!$A$4:$A$15,0),MATCH(1,($U$2=GRID!$B$1:$U$1)*(КАЛЕНДАРЬ!O17=GRID!$B$3:$U$3),0)),
INDEX(GRID!$B$4:$U$15,MATCH(T$7,GRID!$A$4:$A$15,0),MATCH(1,($U$2=GRID!$B$1:$U$1)*(КАЛЕНДАРЬ!O17=GRID!$B$3:$U$3),0))*(1-GRID!$L$41))</f>
        <v>769800</v>
      </c>
    </row>
    <row r="127" spans="1:20" hidden="1">
      <c r="A127" s="148" t="s">
        <v>15</v>
      </c>
      <c r="B127" s="149">
        <v>15</v>
      </c>
      <c r="C127" s="8" cm="1">
        <f t="array" ref="C127">IF($I$2="Каникулы вместе",INDEX(GRID!$B$4:$U$15,MATCH(C$7,GRID!$A$4:$A$15,0),MATCH(1,($U$2=GRID!$B$1:$U$1)*(КАЛЕНДАРЬ!O18=GRID!$B$3:$U$3),0)),
INDEX(GRID!$B$4:$U$15,MATCH(C$7,GRID!$A$4:$A$15,0),MATCH(1,($U$2=GRID!$B$1:$U$1)*(КАЛЕНДАРЬ!O18=GRID!$B$3:$U$3),0))*(1-GRID!$L$45))</f>
        <v>43900</v>
      </c>
      <c r="D127" s="8" cm="1">
        <f t="array" ref="D127">IF($I$2="Каникулы вместе",INDEX(GRID!$B$18:$U$29,MATCH(C$7,GRID!$A$18:$A$29,0),MATCH(1,($U$2=GRID!$B$1:$U$1)*(КАЛЕНДАРЬ!O18=GRID!$B$3:$U$3),0)),
INDEX(GRID!$B$18:$U$29,MATCH(C$7,GRID!$A$18:$A$29,0),MATCH(1,($U$2=GRID!$B$1:$U$1)*(КАЛЕНДАРЬ!O18=GRID!$B$3:$U$3),0))*(1-GRID!$L$45))</f>
        <v>48900</v>
      </c>
      <c r="E127" s="8" cm="1">
        <f t="array" ref="E127">IF($I$2="Каникулы вместе",INDEX(GRID!$B$4:$U$15,MATCH(E$7,GRID!$A$4:$A$15,0),MATCH(1,($U$2=GRID!$B$1:$U$1)*(КАЛЕНДАРЬ!O18=GRID!$B$3:$U$3),0)),
INDEX(GRID!$B$4:$U$15,MATCH(E$7,GRID!$A$4:$A$15,0),MATCH(1,($U$2=GRID!$B$1:$U$1)*(КАЛЕНДАРЬ!O18=GRID!$B$3:$U$3),0))*(1-GRID!$L$45))</f>
        <v>52400</v>
      </c>
      <c r="F127" s="8" cm="1">
        <f t="array" ref="F127">IF($I$2="Каникулы вместе",INDEX(GRID!$B$18:$U$29,MATCH(E$7,GRID!$A$18:$A$29,0),MATCH(1,($U$2=GRID!$B$1:$U$1)*(КАЛЕНДАРЬ!O18=GRID!$B$3:$U$3),0)),
INDEX(GRID!$B$18:$U$29,MATCH(E$7,GRID!$A$18:$A$29,0),MATCH(1,($U$2=GRID!$B$1:$U$1)*(КАЛЕНДАРЬ!O18=GRID!$B$3:$U$3),0))*(1-GRID!$L$45))</f>
        <v>57400</v>
      </c>
      <c r="G127" s="8" cm="1">
        <f t="array" ref="G127">IF($I$2="Каникулы вместе",INDEX(GRID!$B$4:$U$15,MATCH(G$7,GRID!$A$4:$A$15,0),MATCH(1,($U$2=GRID!$B$1:$U$1)*(КАЛЕНДАРЬ!O18=GRID!$B$3:$U$3),0)),
INDEX(GRID!$B$4:$U$15,MATCH(G$7,GRID!$A$4:$A$15,0),MATCH(1,($U$2=GRID!$B$1:$U$1)*(КАЛЕНДАРЬ!O18=GRID!$B$3:$U$3),0))*(1-GRID!$L$45))</f>
        <v>59100</v>
      </c>
      <c r="H127" s="8" cm="1">
        <f t="array" ref="H127">IF($I$2="Каникулы вместе",INDEX(GRID!$B$18:$U$29,MATCH(G$7,GRID!$A$18:$A$29,0),MATCH(1,($U$2=GRID!$B$1:$U$1)*(КАЛЕНДАРЬ!O18=GRID!$B$3:$U$3),0)),
INDEX(GRID!$B$18:$U$29,MATCH(G$7,GRID!$A$18:$A$29,0),MATCH(1,($U$2=GRID!$B$1:$U$1)*(КАЛЕНДАРЬ!O18=GRID!$B$3:$U$3),0))*(1-GRID!$L$45))</f>
        <v>64100</v>
      </c>
      <c r="I127" s="8" cm="1">
        <f t="array" ref="I127">IF($I$2="Каникулы вместе",INDEX(GRID!$B$4:$U$15,MATCH(I$7,GRID!$A$4:$A$15,0),MATCH(1,($U$2=GRID!$B$1:$U$1)*(КАЛЕНДАРЬ!O18=GRID!$B$3:$U$3),0)),
INDEX(GRID!$B$4:$U$15,MATCH(I$7,GRID!$A$4:$A$15,0),MATCH(1,($U$2=GRID!$B$1:$U$1)*(КАЛЕНДАРЬ!O18=GRID!$B$3:$U$3),0))*(1-GRID!$L$45))</f>
        <v>65800</v>
      </c>
      <c r="J127" s="8" cm="1">
        <f t="array" ref="J127">IF($I$2="Каникулы вместе",INDEX(GRID!$B$18:$U$29,MATCH(I$7,GRID!$A$18:$A$29,0),MATCH(1,($U$2=GRID!$B$1:$U$1)*(КАЛЕНДАРЬ!O18=GRID!$B$3:$U$3),0)),
INDEX(GRID!$B$18:$U$29,MATCH(I$7,GRID!$A$18:$A$29,0),MATCH(1,($U$2=GRID!$B$1:$U$1)*(КАЛЕНДАРЬ!O18=GRID!$B$3:$U$3),0))*(1-GRID!$L$45))</f>
        <v>70800</v>
      </c>
      <c r="K127" s="8" cm="1">
        <f t="array" ref="K127">IF($I$2="Каникулы вместе",INDEX(GRID!$B$4:$U$15,MATCH(K$7,GRID!$A$4:$A$15,0),MATCH(1,($U$2=GRID!$B$1:$U$1)*(КАЛЕНДАРЬ!O18=GRID!$B$3:$U$3),0)),
INDEX(GRID!$B$4:$U$15,MATCH(K$7,GRID!$A$4:$A$15,0),MATCH(1,($U$2=GRID!$B$1:$U$1)*(КАЛЕНДАРЬ!O18=GRID!$B$3:$U$3),0))*(1-GRID!$L$45))</f>
        <v>72600</v>
      </c>
      <c r="L127" s="8" cm="1">
        <f t="array" ref="L127">IF($I$2="Каникулы вместе",INDEX(GRID!$B$18:$U$29,MATCH(K$7,GRID!$A$18:$A$29,0),MATCH(1,($U$2=GRID!$B$1:$U$1)*(КАЛЕНДАРЬ!O18=GRID!$B$3:$U$3),0)),
INDEX(GRID!$B$18:$U$29,MATCH(K$7,GRID!$A$18:$A$29,0),MATCH(1,($U$2=GRID!$B$1:$U$1)*(КАЛЕНДАРЬ!O18=GRID!$B$3:$U$3),0))*(1-GRID!$L$45))</f>
        <v>77600</v>
      </c>
      <c r="M127" s="8" cm="1">
        <f t="array" ref="M127">IF($I$2="Каникулы вместе",INDEX(GRID!$B$4:$U$15,MATCH(M$7,GRID!$A$4:$A$15,0),MATCH(1,($U$2=GRID!$B$1:$U$1)*(КАЛЕНДАРЬ!O18=GRID!$B$3:$U$3),0)),
INDEX(GRID!$B$4:$U$15,MATCH(M$7,GRID!$A$4:$A$15,0),MATCH(1,($U$2=GRID!$B$1:$U$1)*(КАЛЕНДАРЬ!O18=GRID!$B$3:$U$3),0))*(1-GRID!$L$45))</f>
        <v>96500</v>
      </c>
      <c r="N127" s="8" cm="1">
        <f t="array" ref="N127">IF($I$2="Каникулы вместе",INDEX(GRID!$B$18:$U$29,MATCH(M$7,GRID!$A$18:$A$29,0),MATCH(1,($U$2=GRID!$B$1:$U$1)*(КАЛЕНДАРЬ!O18=GRID!$B$3:$U$3),0)),
INDEX(GRID!$B$18:$U$29,MATCH(M$7,GRID!$A$18:$A$29,0),MATCH(1,($U$2=GRID!$B$1:$U$1)*(КАЛЕНДАРЬ!O18=GRID!$B$3:$U$3),0))*(1-GRID!$L$45))</f>
        <v>101500</v>
      </c>
      <c r="O127" s="8" cm="1">
        <f t="array" ref="O127">IF($I$2="Каникулы вместе",INDEX(GRID!$B$4:$U$15,MATCH(O$7,GRID!$A$4:$A$15,0),MATCH(1,($U$2=GRID!$B$1:$U$1)*(КАЛЕНДАРЬ!O18=GRID!$B$3:$U$3),0)),
INDEX(GRID!$B$4:$U$15,MATCH(O$7,GRID!$A$4:$A$15,0),MATCH(1,($U$2=GRID!$B$1:$U$1)*(КАЛЕНДАРЬ!O18=GRID!$B$3:$U$3),0))*(1-GRID!$L$45))</f>
        <v>135000</v>
      </c>
      <c r="P127" s="8" cm="1">
        <f t="array" ref="P127">IF($I$2="Каникулы вместе",INDEX(GRID!$B$4:$U$15,MATCH(P$7,GRID!$A$4:$A$15,0),MATCH(1,($U$2=GRID!$B$1:$U$1)*(КАЛЕНДАРЬ!O18=GRID!$B$3:$U$3),0)),
INDEX(GRID!$B$4:$U$15,MATCH(P$7,GRID!$A$4:$A$15,0),MATCH(1,($U$2=GRID!$B$1:$U$1)*(КАЛЕНДАРЬ!O18=GRID!$B$3:$U$3),0))*(1-GRID!$L$45))</f>
        <v>181300</v>
      </c>
      <c r="Q127" s="8" cm="1">
        <f t="array" ref="Q127">IF($I$2="Каникулы вместе",INDEX(GRID!$B$4:$U$15,MATCH(Q$7,GRID!$A$4:$A$15,0),MATCH(1,($U$2=GRID!$B$1:$U$1)*(КАЛЕНДАРЬ!O18=GRID!$B$3:$U$3),0)),
INDEX(GRID!$B$4:$U$15,MATCH(Q$7,GRID!$A$4:$A$15,0),MATCH(1,($U$2=GRID!$B$1:$U$1)*(КАЛЕНДАРЬ!O18=GRID!$B$3:$U$3),0))*(1-GRID!$L$45))</f>
        <v>211500</v>
      </c>
      <c r="R127" s="8" cm="1">
        <f t="array" ref="R127">IF($I$2="Каникулы вместе",INDEX(GRID!$B$18:$U$29,MATCH(R$7,GRID!$A$18:$A$29,0),MATCH(1,($U$2=GRID!$B$1:$U$1)*(КАЛЕНДАРЬ!O18=GRID!$B$3:$U$3),0)),
INDEX(GRID!$B$18:$U$29,MATCH(R$7,GRID!$A$18:$A$29,0),MATCH(1,($U$2=GRID!$B$1:$U$1)*(КАЛЕНДАРЬ!O18=GRID!$B$3:$U$3),0))*(1-GRID!$L$45))</f>
        <v>241100</v>
      </c>
      <c r="S127" s="8">
        <f t="array" ref="S127">IF($I$2="Каникулы вместе",INDEX(GRID!$B$4:$U$15,MATCH(S$7,GRID!$A$4:$A$15,0),MATCH(1,($U$2=GRID!$B$1:$U$1)*(КАЛЕНДАРЬ!O18=GRID!$B$3:$U$3),0)),
INDEX(GRID!$B$4:$U$15,MATCH(S$7,GRID!$A$4:$A$15,0),MATCH(1,($U$2=GRID!$B$1:$U$1)*(КАЛЕНДАРЬ!O18=GRID!$B$3:$U$3),0))*(1-GRID!$L$41))</f>
        <v>625800</v>
      </c>
      <c r="T127" s="8">
        <f t="array" ref="T127">IF($I$2="Каникулы вместе",INDEX(GRID!$B$4:$U$15,MATCH(T$7,GRID!$A$4:$A$15,0),MATCH(1,($U$2=GRID!$B$1:$U$1)*(КАЛЕНДАРЬ!O18=GRID!$B$3:$U$3),0)),
INDEX(GRID!$B$4:$U$15,MATCH(T$7,GRID!$A$4:$A$15,0),MATCH(1,($U$2=GRID!$B$1:$U$1)*(КАЛЕНДАРЬ!O18=GRID!$B$3:$U$3),0))*(1-GRID!$L$41))</f>
        <v>769800</v>
      </c>
    </row>
    <row r="128" spans="1:20" hidden="1">
      <c r="A128" s="148" t="s">
        <v>16</v>
      </c>
      <c r="B128" s="149">
        <v>16</v>
      </c>
      <c r="C128" s="8" cm="1">
        <f t="array" ref="C128">IF($I$2="Каникулы вместе",INDEX(GRID!$B$4:$U$15,MATCH(C$7,GRID!$A$4:$A$15,0),MATCH(1,($U$2=GRID!$B$1:$U$1)*(КАЛЕНДАРЬ!O19=GRID!$B$3:$U$3),0)),
INDEX(GRID!$B$4:$U$15,MATCH(C$7,GRID!$A$4:$A$15,0),MATCH(1,($U$2=GRID!$B$1:$U$1)*(КАЛЕНДАРЬ!O19=GRID!$B$3:$U$3),0))*(1-GRID!$L$45))</f>
        <v>43900</v>
      </c>
      <c r="D128" s="8" cm="1">
        <f t="array" ref="D128">IF($I$2="Каникулы вместе",INDEX(GRID!$B$18:$U$29,MATCH(C$7,GRID!$A$18:$A$29,0),MATCH(1,($U$2=GRID!$B$1:$U$1)*(КАЛЕНДАРЬ!O19=GRID!$B$3:$U$3),0)),
INDEX(GRID!$B$18:$U$29,MATCH(C$7,GRID!$A$18:$A$29,0),MATCH(1,($U$2=GRID!$B$1:$U$1)*(КАЛЕНДАРЬ!O19=GRID!$B$3:$U$3),0))*(1-GRID!$L$45))</f>
        <v>48900</v>
      </c>
      <c r="E128" s="8" cm="1">
        <f t="array" ref="E128">IF($I$2="Каникулы вместе",INDEX(GRID!$B$4:$U$15,MATCH(E$7,GRID!$A$4:$A$15,0),MATCH(1,($U$2=GRID!$B$1:$U$1)*(КАЛЕНДАРЬ!O19=GRID!$B$3:$U$3),0)),
INDEX(GRID!$B$4:$U$15,MATCH(E$7,GRID!$A$4:$A$15,0),MATCH(1,($U$2=GRID!$B$1:$U$1)*(КАЛЕНДАРЬ!O19=GRID!$B$3:$U$3),0))*(1-GRID!$L$45))</f>
        <v>52400</v>
      </c>
      <c r="F128" s="8" cm="1">
        <f t="array" ref="F128">IF($I$2="Каникулы вместе",INDEX(GRID!$B$18:$U$29,MATCH(E$7,GRID!$A$18:$A$29,0),MATCH(1,($U$2=GRID!$B$1:$U$1)*(КАЛЕНДАРЬ!O19=GRID!$B$3:$U$3),0)),
INDEX(GRID!$B$18:$U$29,MATCH(E$7,GRID!$A$18:$A$29,0),MATCH(1,($U$2=GRID!$B$1:$U$1)*(КАЛЕНДАРЬ!O19=GRID!$B$3:$U$3),0))*(1-GRID!$L$45))</f>
        <v>57400</v>
      </c>
      <c r="G128" s="8" cm="1">
        <f t="array" ref="G128">IF($I$2="Каникулы вместе",INDEX(GRID!$B$4:$U$15,MATCH(G$7,GRID!$A$4:$A$15,0),MATCH(1,($U$2=GRID!$B$1:$U$1)*(КАЛЕНДАРЬ!O19=GRID!$B$3:$U$3),0)),
INDEX(GRID!$B$4:$U$15,MATCH(G$7,GRID!$A$4:$A$15,0),MATCH(1,($U$2=GRID!$B$1:$U$1)*(КАЛЕНДАРЬ!O19=GRID!$B$3:$U$3),0))*(1-GRID!$L$45))</f>
        <v>59100</v>
      </c>
      <c r="H128" s="8" cm="1">
        <f t="array" ref="H128">IF($I$2="Каникулы вместе",INDEX(GRID!$B$18:$U$29,MATCH(G$7,GRID!$A$18:$A$29,0),MATCH(1,($U$2=GRID!$B$1:$U$1)*(КАЛЕНДАРЬ!O19=GRID!$B$3:$U$3),0)),
INDEX(GRID!$B$18:$U$29,MATCH(G$7,GRID!$A$18:$A$29,0),MATCH(1,($U$2=GRID!$B$1:$U$1)*(КАЛЕНДАРЬ!O19=GRID!$B$3:$U$3),0))*(1-GRID!$L$45))</f>
        <v>64100</v>
      </c>
      <c r="I128" s="8" cm="1">
        <f t="array" ref="I128">IF($I$2="Каникулы вместе",INDEX(GRID!$B$4:$U$15,MATCH(I$7,GRID!$A$4:$A$15,0),MATCH(1,($U$2=GRID!$B$1:$U$1)*(КАЛЕНДАРЬ!O19=GRID!$B$3:$U$3),0)),
INDEX(GRID!$B$4:$U$15,MATCH(I$7,GRID!$A$4:$A$15,0),MATCH(1,($U$2=GRID!$B$1:$U$1)*(КАЛЕНДАРЬ!O19=GRID!$B$3:$U$3),0))*(1-GRID!$L$45))</f>
        <v>65800</v>
      </c>
      <c r="J128" s="8" cm="1">
        <f t="array" ref="J128">IF($I$2="Каникулы вместе",INDEX(GRID!$B$18:$U$29,MATCH(I$7,GRID!$A$18:$A$29,0),MATCH(1,($U$2=GRID!$B$1:$U$1)*(КАЛЕНДАРЬ!O19=GRID!$B$3:$U$3),0)),
INDEX(GRID!$B$18:$U$29,MATCH(I$7,GRID!$A$18:$A$29,0),MATCH(1,($U$2=GRID!$B$1:$U$1)*(КАЛЕНДАРЬ!O19=GRID!$B$3:$U$3),0))*(1-GRID!$L$45))</f>
        <v>70800</v>
      </c>
      <c r="K128" s="8" cm="1">
        <f t="array" ref="K128">IF($I$2="Каникулы вместе",INDEX(GRID!$B$4:$U$15,MATCH(K$7,GRID!$A$4:$A$15,0),MATCH(1,($U$2=GRID!$B$1:$U$1)*(КАЛЕНДАРЬ!O19=GRID!$B$3:$U$3),0)),
INDEX(GRID!$B$4:$U$15,MATCH(K$7,GRID!$A$4:$A$15,0),MATCH(1,($U$2=GRID!$B$1:$U$1)*(КАЛЕНДАРЬ!O19=GRID!$B$3:$U$3),0))*(1-GRID!$L$45))</f>
        <v>72600</v>
      </c>
      <c r="L128" s="8" cm="1">
        <f t="array" ref="L128">IF($I$2="Каникулы вместе",INDEX(GRID!$B$18:$U$29,MATCH(K$7,GRID!$A$18:$A$29,0),MATCH(1,($U$2=GRID!$B$1:$U$1)*(КАЛЕНДАРЬ!O19=GRID!$B$3:$U$3),0)),
INDEX(GRID!$B$18:$U$29,MATCH(K$7,GRID!$A$18:$A$29,0),MATCH(1,($U$2=GRID!$B$1:$U$1)*(КАЛЕНДАРЬ!O19=GRID!$B$3:$U$3),0))*(1-GRID!$L$45))</f>
        <v>77600</v>
      </c>
      <c r="M128" s="8" cm="1">
        <f t="array" ref="M128">IF($I$2="Каникулы вместе",INDEX(GRID!$B$4:$U$15,MATCH(M$7,GRID!$A$4:$A$15,0),MATCH(1,($U$2=GRID!$B$1:$U$1)*(КАЛЕНДАРЬ!O19=GRID!$B$3:$U$3),0)),
INDEX(GRID!$B$4:$U$15,MATCH(M$7,GRID!$A$4:$A$15,0),MATCH(1,($U$2=GRID!$B$1:$U$1)*(КАЛЕНДАРЬ!O19=GRID!$B$3:$U$3),0))*(1-GRID!$L$45))</f>
        <v>96500</v>
      </c>
      <c r="N128" s="8" cm="1">
        <f t="array" ref="N128">IF($I$2="Каникулы вместе",INDEX(GRID!$B$18:$U$29,MATCH(M$7,GRID!$A$18:$A$29,0),MATCH(1,($U$2=GRID!$B$1:$U$1)*(КАЛЕНДАРЬ!O19=GRID!$B$3:$U$3),0)),
INDEX(GRID!$B$18:$U$29,MATCH(M$7,GRID!$A$18:$A$29,0),MATCH(1,($U$2=GRID!$B$1:$U$1)*(КАЛЕНДАРЬ!O19=GRID!$B$3:$U$3),0))*(1-GRID!$L$45))</f>
        <v>101500</v>
      </c>
      <c r="O128" s="8" cm="1">
        <f t="array" ref="O128">IF($I$2="Каникулы вместе",INDEX(GRID!$B$4:$U$15,MATCH(O$7,GRID!$A$4:$A$15,0),MATCH(1,($U$2=GRID!$B$1:$U$1)*(КАЛЕНДАРЬ!O19=GRID!$B$3:$U$3),0)),
INDEX(GRID!$B$4:$U$15,MATCH(O$7,GRID!$A$4:$A$15,0),MATCH(1,($U$2=GRID!$B$1:$U$1)*(КАЛЕНДАРЬ!O19=GRID!$B$3:$U$3),0))*(1-GRID!$L$45))</f>
        <v>135000</v>
      </c>
      <c r="P128" s="8" cm="1">
        <f t="array" ref="P128">IF($I$2="Каникулы вместе",INDEX(GRID!$B$4:$U$15,MATCH(P$7,GRID!$A$4:$A$15,0),MATCH(1,($U$2=GRID!$B$1:$U$1)*(КАЛЕНДАРЬ!O19=GRID!$B$3:$U$3),0)),
INDEX(GRID!$B$4:$U$15,MATCH(P$7,GRID!$A$4:$A$15,0),MATCH(1,($U$2=GRID!$B$1:$U$1)*(КАЛЕНДАРЬ!O19=GRID!$B$3:$U$3),0))*(1-GRID!$L$45))</f>
        <v>181300</v>
      </c>
      <c r="Q128" s="8" cm="1">
        <f t="array" ref="Q128">IF($I$2="Каникулы вместе",INDEX(GRID!$B$4:$U$15,MATCH(Q$7,GRID!$A$4:$A$15,0),MATCH(1,($U$2=GRID!$B$1:$U$1)*(КАЛЕНДАРЬ!O19=GRID!$B$3:$U$3),0)),
INDEX(GRID!$B$4:$U$15,MATCH(Q$7,GRID!$A$4:$A$15,0),MATCH(1,($U$2=GRID!$B$1:$U$1)*(КАЛЕНДАРЬ!O19=GRID!$B$3:$U$3),0))*(1-GRID!$L$45))</f>
        <v>211500</v>
      </c>
      <c r="R128" s="8" cm="1">
        <f t="array" ref="R128">IF($I$2="Каникулы вместе",INDEX(GRID!$B$18:$U$29,MATCH(R$7,GRID!$A$18:$A$29,0),MATCH(1,($U$2=GRID!$B$1:$U$1)*(КАЛЕНДАРЬ!O19=GRID!$B$3:$U$3),0)),
INDEX(GRID!$B$18:$U$29,MATCH(R$7,GRID!$A$18:$A$29,0),MATCH(1,($U$2=GRID!$B$1:$U$1)*(КАЛЕНДАРЬ!O19=GRID!$B$3:$U$3),0))*(1-GRID!$L$45))</f>
        <v>241100</v>
      </c>
      <c r="S128" s="8">
        <f t="array" ref="S128">IF($I$2="Каникулы вместе",INDEX(GRID!$B$4:$U$15,MATCH(S$7,GRID!$A$4:$A$15,0),MATCH(1,($U$2=GRID!$B$1:$U$1)*(КАЛЕНДАРЬ!O19=GRID!$B$3:$U$3),0)),
INDEX(GRID!$B$4:$U$15,MATCH(S$7,GRID!$A$4:$A$15,0),MATCH(1,($U$2=GRID!$B$1:$U$1)*(КАЛЕНДАРЬ!O19=GRID!$B$3:$U$3),0))*(1-GRID!$L$41))</f>
        <v>625800</v>
      </c>
      <c r="T128" s="8">
        <f t="array" ref="T128">IF($I$2="Каникулы вместе",INDEX(GRID!$B$4:$U$15,MATCH(T$7,GRID!$A$4:$A$15,0),MATCH(1,($U$2=GRID!$B$1:$U$1)*(КАЛЕНДАРЬ!O19=GRID!$B$3:$U$3),0)),
INDEX(GRID!$B$4:$U$15,MATCH(T$7,GRID!$A$4:$A$15,0),MATCH(1,($U$2=GRID!$B$1:$U$1)*(КАЛЕНДАРЬ!O19=GRID!$B$3:$U$3),0))*(1-GRID!$L$41))</f>
        <v>769800</v>
      </c>
    </row>
    <row r="129" spans="1:20" hidden="1">
      <c r="A129" s="148" t="s">
        <v>17</v>
      </c>
      <c r="B129" s="149">
        <v>17</v>
      </c>
      <c r="C129" s="8" cm="1">
        <f t="array" ref="C129">IF($I$2="Каникулы вместе",INDEX(GRID!$B$4:$U$15,MATCH(C$7,GRID!$A$4:$A$15,0),MATCH(1,($U$2=GRID!$B$1:$U$1)*(КАЛЕНДАРЬ!O20=GRID!$B$3:$U$3),0)),
INDEX(GRID!$B$4:$U$15,MATCH(C$7,GRID!$A$4:$A$15,0),MATCH(1,($U$2=GRID!$B$1:$U$1)*(КАЛЕНДАРЬ!O20=GRID!$B$3:$U$3),0))*(1-GRID!$L$45))</f>
        <v>43900</v>
      </c>
      <c r="D129" s="8" cm="1">
        <f t="array" ref="D129">IF($I$2="Каникулы вместе",INDEX(GRID!$B$18:$U$29,MATCH(C$7,GRID!$A$18:$A$29,0),MATCH(1,($U$2=GRID!$B$1:$U$1)*(КАЛЕНДАРЬ!O20=GRID!$B$3:$U$3),0)),
INDEX(GRID!$B$18:$U$29,MATCH(C$7,GRID!$A$18:$A$29,0),MATCH(1,($U$2=GRID!$B$1:$U$1)*(КАЛЕНДАРЬ!O20=GRID!$B$3:$U$3),0))*(1-GRID!$L$45))</f>
        <v>48900</v>
      </c>
      <c r="E129" s="8" cm="1">
        <f t="array" ref="E129">IF($I$2="Каникулы вместе",INDEX(GRID!$B$4:$U$15,MATCH(E$7,GRID!$A$4:$A$15,0),MATCH(1,($U$2=GRID!$B$1:$U$1)*(КАЛЕНДАРЬ!O20=GRID!$B$3:$U$3),0)),
INDEX(GRID!$B$4:$U$15,MATCH(E$7,GRID!$A$4:$A$15,0),MATCH(1,($U$2=GRID!$B$1:$U$1)*(КАЛЕНДАРЬ!O20=GRID!$B$3:$U$3),0))*(1-GRID!$L$45))</f>
        <v>52400</v>
      </c>
      <c r="F129" s="8" cm="1">
        <f t="array" ref="F129">IF($I$2="Каникулы вместе",INDEX(GRID!$B$18:$U$29,MATCH(E$7,GRID!$A$18:$A$29,0),MATCH(1,($U$2=GRID!$B$1:$U$1)*(КАЛЕНДАРЬ!O20=GRID!$B$3:$U$3),0)),
INDEX(GRID!$B$18:$U$29,MATCH(E$7,GRID!$A$18:$A$29,0),MATCH(1,($U$2=GRID!$B$1:$U$1)*(КАЛЕНДАРЬ!O20=GRID!$B$3:$U$3),0))*(1-GRID!$L$45))</f>
        <v>57400</v>
      </c>
      <c r="G129" s="8" cm="1">
        <f t="array" ref="G129">IF($I$2="Каникулы вместе",INDEX(GRID!$B$4:$U$15,MATCH(G$7,GRID!$A$4:$A$15,0),MATCH(1,($U$2=GRID!$B$1:$U$1)*(КАЛЕНДАРЬ!O20=GRID!$B$3:$U$3),0)),
INDEX(GRID!$B$4:$U$15,MATCH(G$7,GRID!$A$4:$A$15,0),MATCH(1,($U$2=GRID!$B$1:$U$1)*(КАЛЕНДАРЬ!O20=GRID!$B$3:$U$3),0))*(1-GRID!$L$45))</f>
        <v>59100</v>
      </c>
      <c r="H129" s="8" cm="1">
        <f t="array" ref="H129">IF($I$2="Каникулы вместе",INDEX(GRID!$B$18:$U$29,MATCH(G$7,GRID!$A$18:$A$29,0),MATCH(1,($U$2=GRID!$B$1:$U$1)*(КАЛЕНДАРЬ!O20=GRID!$B$3:$U$3),0)),
INDEX(GRID!$B$18:$U$29,MATCH(G$7,GRID!$A$18:$A$29,0),MATCH(1,($U$2=GRID!$B$1:$U$1)*(КАЛЕНДАРЬ!O20=GRID!$B$3:$U$3),0))*(1-GRID!$L$45))</f>
        <v>64100</v>
      </c>
      <c r="I129" s="8" cm="1">
        <f t="array" ref="I129">IF($I$2="Каникулы вместе",INDEX(GRID!$B$4:$U$15,MATCH(I$7,GRID!$A$4:$A$15,0),MATCH(1,($U$2=GRID!$B$1:$U$1)*(КАЛЕНДАРЬ!O20=GRID!$B$3:$U$3),0)),
INDEX(GRID!$B$4:$U$15,MATCH(I$7,GRID!$A$4:$A$15,0),MATCH(1,($U$2=GRID!$B$1:$U$1)*(КАЛЕНДАРЬ!O20=GRID!$B$3:$U$3),0))*(1-GRID!$L$45))</f>
        <v>65800</v>
      </c>
      <c r="J129" s="8" cm="1">
        <f t="array" ref="J129">IF($I$2="Каникулы вместе",INDEX(GRID!$B$18:$U$29,MATCH(I$7,GRID!$A$18:$A$29,0),MATCH(1,($U$2=GRID!$B$1:$U$1)*(КАЛЕНДАРЬ!O20=GRID!$B$3:$U$3),0)),
INDEX(GRID!$B$18:$U$29,MATCH(I$7,GRID!$A$18:$A$29,0),MATCH(1,($U$2=GRID!$B$1:$U$1)*(КАЛЕНДАРЬ!O20=GRID!$B$3:$U$3),0))*(1-GRID!$L$45))</f>
        <v>70800</v>
      </c>
      <c r="K129" s="8" cm="1">
        <f t="array" ref="K129">IF($I$2="Каникулы вместе",INDEX(GRID!$B$4:$U$15,MATCH(K$7,GRID!$A$4:$A$15,0),MATCH(1,($U$2=GRID!$B$1:$U$1)*(КАЛЕНДАРЬ!O20=GRID!$B$3:$U$3),0)),
INDEX(GRID!$B$4:$U$15,MATCH(K$7,GRID!$A$4:$A$15,0),MATCH(1,($U$2=GRID!$B$1:$U$1)*(КАЛЕНДАРЬ!O20=GRID!$B$3:$U$3),0))*(1-GRID!$L$45))</f>
        <v>72600</v>
      </c>
      <c r="L129" s="8" cm="1">
        <f t="array" ref="L129">IF($I$2="Каникулы вместе",INDEX(GRID!$B$18:$U$29,MATCH(K$7,GRID!$A$18:$A$29,0),MATCH(1,($U$2=GRID!$B$1:$U$1)*(КАЛЕНДАРЬ!O20=GRID!$B$3:$U$3),0)),
INDEX(GRID!$B$18:$U$29,MATCH(K$7,GRID!$A$18:$A$29,0),MATCH(1,($U$2=GRID!$B$1:$U$1)*(КАЛЕНДАРЬ!O20=GRID!$B$3:$U$3),0))*(1-GRID!$L$45))</f>
        <v>77600</v>
      </c>
      <c r="M129" s="8" cm="1">
        <f t="array" ref="M129">IF($I$2="Каникулы вместе",INDEX(GRID!$B$4:$U$15,MATCH(M$7,GRID!$A$4:$A$15,0),MATCH(1,($U$2=GRID!$B$1:$U$1)*(КАЛЕНДАРЬ!O20=GRID!$B$3:$U$3),0)),
INDEX(GRID!$B$4:$U$15,MATCH(M$7,GRID!$A$4:$A$15,0),MATCH(1,($U$2=GRID!$B$1:$U$1)*(КАЛЕНДАРЬ!O20=GRID!$B$3:$U$3),0))*(1-GRID!$L$45))</f>
        <v>96500</v>
      </c>
      <c r="N129" s="8" cm="1">
        <f t="array" ref="N129">IF($I$2="Каникулы вместе",INDEX(GRID!$B$18:$U$29,MATCH(M$7,GRID!$A$18:$A$29,0),MATCH(1,($U$2=GRID!$B$1:$U$1)*(КАЛЕНДАРЬ!O20=GRID!$B$3:$U$3),0)),
INDEX(GRID!$B$18:$U$29,MATCH(M$7,GRID!$A$18:$A$29,0),MATCH(1,($U$2=GRID!$B$1:$U$1)*(КАЛЕНДАРЬ!O20=GRID!$B$3:$U$3),0))*(1-GRID!$L$45))</f>
        <v>101500</v>
      </c>
      <c r="O129" s="8" cm="1">
        <f t="array" ref="O129">IF($I$2="Каникулы вместе",INDEX(GRID!$B$4:$U$15,MATCH(O$7,GRID!$A$4:$A$15,0),MATCH(1,($U$2=GRID!$B$1:$U$1)*(КАЛЕНДАРЬ!O20=GRID!$B$3:$U$3),0)),
INDEX(GRID!$B$4:$U$15,MATCH(O$7,GRID!$A$4:$A$15,0),MATCH(1,($U$2=GRID!$B$1:$U$1)*(КАЛЕНДАРЬ!O20=GRID!$B$3:$U$3),0))*(1-GRID!$L$45))</f>
        <v>135000</v>
      </c>
      <c r="P129" s="8" cm="1">
        <f t="array" ref="P129">IF($I$2="Каникулы вместе",INDEX(GRID!$B$4:$U$15,MATCH(P$7,GRID!$A$4:$A$15,0),MATCH(1,($U$2=GRID!$B$1:$U$1)*(КАЛЕНДАРЬ!O20=GRID!$B$3:$U$3),0)),
INDEX(GRID!$B$4:$U$15,MATCH(P$7,GRID!$A$4:$A$15,0),MATCH(1,($U$2=GRID!$B$1:$U$1)*(КАЛЕНДАРЬ!O20=GRID!$B$3:$U$3),0))*(1-GRID!$L$45))</f>
        <v>181300</v>
      </c>
      <c r="Q129" s="8" cm="1">
        <f t="array" ref="Q129">IF($I$2="Каникулы вместе",INDEX(GRID!$B$4:$U$15,MATCH(Q$7,GRID!$A$4:$A$15,0),MATCH(1,($U$2=GRID!$B$1:$U$1)*(КАЛЕНДАРЬ!O20=GRID!$B$3:$U$3),0)),
INDEX(GRID!$B$4:$U$15,MATCH(Q$7,GRID!$A$4:$A$15,0),MATCH(1,($U$2=GRID!$B$1:$U$1)*(КАЛЕНДАРЬ!O20=GRID!$B$3:$U$3),0))*(1-GRID!$L$45))</f>
        <v>211500</v>
      </c>
      <c r="R129" s="8" cm="1">
        <f t="array" ref="R129">IF($I$2="Каникулы вместе",INDEX(GRID!$B$18:$U$29,MATCH(R$7,GRID!$A$18:$A$29,0),MATCH(1,($U$2=GRID!$B$1:$U$1)*(КАЛЕНДАРЬ!O20=GRID!$B$3:$U$3),0)),
INDEX(GRID!$B$18:$U$29,MATCH(R$7,GRID!$A$18:$A$29,0),MATCH(1,($U$2=GRID!$B$1:$U$1)*(КАЛЕНДАРЬ!O20=GRID!$B$3:$U$3),0))*(1-GRID!$L$45))</f>
        <v>241100</v>
      </c>
      <c r="S129" s="8">
        <f t="array" ref="S129">IF($I$2="Каникулы вместе",INDEX(GRID!$B$4:$U$15,MATCH(S$7,GRID!$A$4:$A$15,0),MATCH(1,($U$2=GRID!$B$1:$U$1)*(КАЛЕНДАРЬ!O20=GRID!$B$3:$U$3),0)),
INDEX(GRID!$B$4:$U$15,MATCH(S$7,GRID!$A$4:$A$15,0),MATCH(1,($U$2=GRID!$B$1:$U$1)*(КАЛЕНДАРЬ!O20=GRID!$B$3:$U$3),0))*(1-GRID!$L$41))</f>
        <v>625800</v>
      </c>
      <c r="T129" s="8">
        <f t="array" ref="T129">IF($I$2="Каникулы вместе",INDEX(GRID!$B$4:$U$15,MATCH(T$7,GRID!$A$4:$A$15,0),MATCH(1,($U$2=GRID!$B$1:$U$1)*(КАЛЕНДАРЬ!O20=GRID!$B$3:$U$3),0)),
INDEX(GRID!$B$4:$U$15,MATCH(T$7,GRID!$A$4:$A$15,0),MATCH(1,($U$2=GRID!$B$1:$U$1)*(КАЛЕНДАРЬ!O20=GRID!$B$3:$U$3),0))*(1-GRID!$L$41))</f>
        <v>769800</v>
      </c>
    </row>
    <row r="130" spans="1:20" hidden="1">
      <c r="A130" s="148" t="s">
        <v>11</v>
      </c>
      <c r="B130" s="149">
        <v>18</v>
      </c>
      <c r="C130" s="8" cm="1">
        <f t="array" ref="C130">IF($I$2="Каникулы вместе",INDEX(GRID!$B$4:$U$15,MATCH(C$7,GRID!$A$4:$A$15,0),MATCH(1,($U$2=GRID!$B$1:$U$1)*(КАЛЕНДАРЬ!O21=GRID!$B$3:$U$3),0)),
INDEX(GRID!$B$4:$U$15,MATCH(C$7,GRID!$A$4:$A$15,0),MATCH(1,($U$2=GRID!$B$1:$U$1)*(КАЛЕНДАРЬ!O21=GRID!$B$3:$U$3),0))*(1-GRID!$L$45))</f>
        <v>43900</v>
      </c>
      <c r="D130" s="8" cm="1">
        <f t="array" ref="D130">IF($I$2="Каникулы вместе",INDEX(GRID!$B$18:$U$29,MATCH(C$7,GRID!$A$18:$A$29,0),MATCH(1,($U$2=GRID!$B$1:$U$1)*(КАЛЕНДАРЬ!O21=GRID!$B$3:$U$3),0)),
INDEX(GRID!$B$18:$U$29,MATCH(C$7,GRID!$A$18:$A$29,0),MATCH(1,($U$2=GRID!$B$1:$U$1)*(КАЛЕНДАРЬ!O21=GRID!$B$3:$U$3),0))*(1-GRID!$L$45))</f>
        <v>48900</v>
      </c>
      <c r="E130" s="8" cm="1">
        <f t="array" ref="E130">IF($I$2="Каникулы вместе",INDEX(GRID!$B$4:$U$15,MATCH(E$7,GRID!$A$4:$A$15,0),MATCH(1,($U$2=GRID!$B$1:$U$1)*(КАЛЕНДАРЬ!O21=GRID!$B$3:$U$3),0)),
INDEX(GRID!$B$4:$U$15,MATCH(E$7,GRID!$A$4:$A$15,0),MATCH(1,($U$2=GRID!$B$1:$U$1)*(КАЛЕНДАРЬ!O21=GRID!$B$3:$U$3),0))*(1-GRID!$L$45))</f>
        <v>52400</v>
      </c>
      <c r="F130" s="8" cm="1">
        <f t="array" ref="F130">IF($I$2="Каникулы вместе",INDEX(GRID!$B$18:$U$29,MATCH(E$7,GRID!$A$18:$A$29,0),MATCH(1,($U$2=GRID!$B$1:$U$1)*(КАЛЕНДАРЬ!O21=GRID!$B$3:$U$3),0)),
INDEX(GRID!$B$18:$U$29,MATCH(E$7,GRID!$A$18:$A$29,0),MATCH(1,($U$2=GRID!$B$1:$U$1)*(КАЛЕНДАРЬ!O21=GRID!$B$3:$U$3),0))*(1-GRID!$L$45))</f>
        <v>57400</v>
      </c>
      <c r="G130" s="8" cm="1">
        <f t="array" ref="G130">IF($I$2="Каникулы вместе",INDEX(GRID!$B$4:$U$15,MATCH(G$7,GRID!$A$4:$A$15,0),MATCH(1,($U$2=GRID!$B$1:$U$1)*(КАЛЕНДАРЬ!O21=GRID!$B$3:$U$3),0)),
INDEX(GRID!$B$4:$U$15,MATCH(G$7,GRID!$A$4:$A$15,0),MATCH(1,($U$2=GRID!$B$1:$U$1)*(КАЛЕНДАРЬ!O21=GRID!$B$3:$U$3),0))*(1-GRID!$L$45))</f>
        <v>59100</v>
      </c>
      <c r="H130" s="8" cm="1">
        <f t="array" ref="H130">IF($I$2="Каникулы вместе",INDEX(GRID!$B$18:$U$29,MATCH(G$7,GRID!$A$18:$A$29,0),MATCH(1,($U$2=GRID!$B$1:$U$1)*(КАЛЕНДАРЬ!O21=GRID!$B$3:$U$3),0)),
INDEX(GRID!$B$18:$U$29,MATCH(G$7,GRID!$A$18:$A$29,0),MATCH(1,($U$2=GRID!$B$1:$U$1)*(КАЛЕНДАРЬ!O21=GRID!$B$3:$U$3),0))*(1-GRID!$L$45))</f>
        <v>64100</v>
      </c>
      <c r="I130" s="8" cm="1">
        <f t="array" ref="I130">IF($I$2="Каникулы вместе",INDEX(GRID!$B$4:$U$15,MATCH(I$7,GRID!$A$4:$A$15,0),MATCH(1,($U$2=GRID!$B$1:$U$1)*(КАЛЕНДАРЬ!O21=GRID!$B$3:$U$3),0)),
INDEX(GRID!$B$4:$U$15,MATCH(I$7,GRID!$A$4:$A$15,0),MATCH(1,($U$2=GRID!$B$1:$U$1)*(КАЛЕНДАРЬ!O21=GRID!$B$3:$U$3),0))*(1-GRID!$L$45))</f>
        <v>65800</v>
      </c>
      <c r="J130" s="8" cm="1">
        <f t="array" ref="J130">IF($I$2="Каникулы вместе",INDEX(GRID!$B$18:$U$29,MATCH(I$7,GRID!$A$18:$A$29,0),MATCH(1,($U$2=GRID!$B$1:$U$1)*(КАЛЕНДАРЬ!O21=GRID!$B$3:$U$3),0)),
INDEX(GRID!$B$18:$U$29,MATCH(I$7,GRID!$A$18:$A$29,0),MATCH(1,($U$2=GRID!$B$1:$U$1)*(КАЛЕНДАРЬ!O21=GRID!$B$3:$U$3),0))*(1-GRID!$L$45))</f>
        <v>70800</v>
      </c>
      <c r="K130" s="8" cm="1">
        <f t="array" ref="K130">IF($I$2="Каникулы вместе",INDEX(GRID!$B$4:$U$15,MATCH(K$7,GRID!$A$4:$A$15,0),MATCH(1,($U$2=GRID!$B$1:$U$1)*(КАЛЕНДАРЬ!O21=GRID!$B$3:$U$3),0)),
INDEX(GRID!$B$4:$U$15,MATCH(K$7,GRID!$A$4:$A$15,0),MATCH(1,($U$2=GRID!$B$1:$U$1)*(КАЛЕНДАРЬ!O21=GRID!$B$3:$U$3),0))*(1-GRID!$L$45))</f>
        <v>72600</v>
      </c>
      <c r="L130" s="8" cm="1">
        <f t="array" ref="L130">IF($I$2="Каникулы вместе",INDEX(GRID!$B$18:$U$29,MATCH(K$7,GRID!$A$18:$A$29,0),MATCH(1,($U$2=GRID!$B$1:$U$1)*(КАЛЕНДАРЬ!O21=GRID!$B$3:$U$3),0)),
INDEX(GRID!$B$18:$U$29,MATCH(K$7,GRID!$A$18:$A$29,0),MATCH(1,($U$2=GRID!$B$1:$U$1)*(КАЛЕНДАРЬ!O21=GRID!$B$3:$U$3),0))*(1-GRID!$L$45))</f>
        <v>77600</v>
      </c>
      <c r="M130" s="8" cm="1">
        <f t="array" ref="M130">IF($I$2="Каникулы вместе",INDEX(GRID!$B$4:$U$15,MATCH(M$7,GRID!$A$4:$A$15,0),MATCH(1,($U$2=GRID!$B$1:$U$1)*(КАЛЕНДАРЬ!O21=GRID!$B$3:$U$3),0)),
INDEX(GRID!$B$4:$U$15,MATCH(M$7,GRID!$A$4:$A$15,0),MATCH(1,($U$2=GRID!$B$1:$U$1)*(КАЛЕНДАРЬ!O21=GRID!$B$3:$U$3),0))*(1-GRID!$L$45))</f>
        <v>96500</v>
      </c>
      <c r="N130" s="8" cm="1">
        <f t="array" ref="N130">IF($I$2="Каникулы вместе",INDEX(GRID!$B$18:$U$29,MATCH(M$7,GRID!$A$18:$A$29,0),MATCH(1,($U$2=GRID!$B$1:$U$1)*(КАЛЕНДАРЬ!O21=GRID!$B$3:$U$3),0)),
INDEX(GRID!$B$18:$U$29,MATCH(M$7,GRID!$A$18:$A$29,0),MATCH(1,($U$2=GRID!$B$1:$U$1)*(КАЛЕНДАРЬ!O21=GRID!$B$3:$U$3),0))*(1-GRID!$L$45))</f>
        <v>101500</v>
      </c>
      <c r="O130" s="8" cm="1">
        <f t="array" ref="O130">IF($I$2="Каникулы вместе",INDEX(GRID!$B$4:$U$15,MATCH(O$7,GRID!$A$4:$A$15,0),MATCH(1,($U$2=GRID!$B$1:$U$1)*(КАЛЕНДАРЬ!O21=GRID!$B$3:$U$3),0)),
INDEX(GRID!$B$4:$U$15,MATCH(O$7,GRID!$A$4:$A$15,0),MATCH(1,($U$2=GRID!$B$1:$U$1)*(КАЛЕНДАРЬ!O21=GRID!$B$3:$U$3),0))*(1-GRID!$L$45))</f>
        <v>135000</v>
      </c>
      <c r="P130" s="8" cm="1">
        <f t="array" ref="P130">IF($I$2="Каникулы вместе",INDEX(GRID!$B$4:$U$15,MATCH(P$7,GRID!$A$4:$A$15,0),MATCH(1,($U$2=GRID!$B$1:$U$1)*(КАЛЕНДАРЬ!O21=GRID!$B$3:$U$3),0)),
INDEX(GRID!$B$4:$U$15,MATCH(P$7,GRID!$A$4:$A$15,0),MATCH(1,($U$2=GRID!$B$1:$U$1)*(КАЛЕНДАРЬ!O21=GRID!$B$3:$U$3),0))*(1-GRID!$L$45))</f>
        <v>181300</v>
      </c>
      <c r="Q130" s="8" cm="1">
        <f t="array" ref="Q130">IF($I$2="Каникулы вместе",INDEX(GRID!$B$4:$U$15,MATCH(Q$7,GRID!$A$4:$A$15,0),MATCH(1,($U$2=GRID!$B$1:$U$1)*(КАЛЕНДАРЬ!O21=GRID!$B$3:$U$3),0)),
INDEX(GRID!$B$4:$U$15,MATCH(Q$7,GRID!$A$4:$A$15,0),MATCH(1,($U$2=GRID!$B$1:$U$1)*(КАЛЕНДАРЬ!O21=GRID!$B$3:$U$3),0))*(1-GRID!$L$45))</f>
        <v>211500</v>
      </c>
      <c r="R130" s="8" cm="1">
        <f t="array" ref="R130">IF($I$2="Каникулы вместе",INDEX(GRID!$B$18:$U$29,MATCH(R$7,GRID!$A$18:$A$29,0),MATCH(1,($U$2=GRID!$B$1:$U$1)*(КАЛЕНДАРЬ!O21=GRID!$B$3:$U$3),0)),
INDEX(GRID!$B$18:$U$29,MATCH(R$7,GRID!$A$18:$A$29,0),MATCH(1,($U$2=GRID!$B$1:$U$1)*(КАЛЕНДАРЬ!O21=GRID!$B$3:$U$3),0))*(1-GRID!$L$45))</f>
        <v>241100</v>
      </c>
      <c r="S130" s="8">
        <f t="array" ref="S130">IF($I$2="Каникулы вместе",INDEX(GRID!$B$4:$U$15,MATCH(S$7,GRID!$A$4:$A$15,0),MATCH(1,($U$2=GRID!$B$1:$U$1)*(КАЛЕНДАРЬ!O21=GRID!$B$3:$U$3),0)),
INDEX(GRID!$B$4:$U$15,MATCH(S$7,GRID!$A$4:$A$15,0),MATCH(1,($U$2=GRID!$B$1:$U$1)*(КАЛЕНДАРЬ!O21=GRID!$B$3:$U$3),0))*(1-GRID!$L$41))</f>
        <v>625800</v>
      </c>
      <c r="T130" s="8">
        <f t="array" ref="T130">IF($I$2="Каникулы вместе",INDEX(GRID!$B$4:$U$15,MATCH(T$7,GRID!$A$4:$A$15,0),MATCH(1,($U$2=GRID!$B$1:$U$1)*(КАЛЕНДАРЬ!O21=GRID!$B$3:$U$3),0)),
INDEX(GRID!$B$4:$U$15,MATCH(T$7,GRID!$A$4:$A$15,0),MATCH(1,($U$2=GRID!$B$1:$U$1)*(КАЛЕНДАРЬ!O21=GRID!$B$3:$U$3),0))*(1-GRID!$L$41))</f>
        <v>769800</v>
      </c>
    </row>
    <row r="131" spans="1:20" hidden="1">
      <c r="A131" s="148" t="s">
        <v>12</v>
      </c>
      <c r="B131" s="149">
        <v>19</v>
      </c>
      <c r="C131" s="8" cm="1">
        <f t="array" ref="C131">IF($I$2="Каникулы вместе",INDEX(GRID!$B$4:$U$15,MATCH(C$7,GRID!$A$4:$A$15,0),MATCH(1,($U$2=GRID!$B$1:$U$1)*(КАЛЕНДАРЬ!O22=GRID!$B$3:$U$3),0)),
INDEX(GRID!$B$4:$U$15,MATCH(C$7,GRID!$A$4:$A$15,0),MATCH(1,($U$2=GRID!$B$1:$U$1)*(КАЛЕНДАРЬ!O22=GRID!$B$3:$U$3),0))*(1-GRID!$L$45))</f>
        <v>43900</v>
      </c>
      <c r="D131" s="8" cm="1">
        <f t="array" ref="D131">IF($I$2="Каникулы вместе",INDEX(GRID!$B$18:$U$29,MATCH(C$7,GRID!$A$18:$A$29,0),MATCH(1,($U$2=GRID!$B$1:$U$1)*(КАЛЕНДАРЬ!O22=GRID!$B$3:$U$3),0)),
INDEX(GRID!$B$18:$U$29,MATCH(C$7,GRID!$A$18:$A$29,0),MATCH(1,($U$2=GRID!$B$1:$U$1)*(КАЛЕНДАРЬ!O22=GRID!$B$3:$U$3),0))*(1-GRID!$L$45))</f>
        <v>48900</v>
      </c>
      <c r="E131" s="8" cm="1">
        <f t="array" ref="E131">IF($I$2="Каникулы вместе",INDEX(GRID!$B$4:$U$15,MATCH(E$7,GRID!$A$4:$A$15,0),MATCH(1,($U$2=GRID!$B$1:$U$1)*(КАЛЕНДАРЬ!O22=GRID!$B$3:$U$3),0)),
INDEX(GRID!$B$4:$U$15,MATCH(E$7,GRID!$A$4:$A$15,0),MATCH(1,($U$2=GRID!$B$1:$U$1)*(КАЛЕНДАРЬ!O22=GRID!$B$3:$U$3),0))*(1-GRID!$L$45))</f>
        <v>52400</v>
      </c>
      <c r="F131" s="8" cm="1">
        <f t="array" ref="F131">IF($I$2="Каникулы вместе",INDEX(GRID!$B$18:$U$29,MATCH(E$7,GRID!$A$18:$A$29,0),MATCH(1,($U$2=GRID!$B$1:$U$1)*(КАЛЕНДАРЬ!O22=GRID!$B$3:$U$3),0)),
INDEX(GRID!$B$18:$U$29,MATCH(E$7,GRID!$A$18:$A$29,0),MATCH(1,($U$2=GRID!$B$1:$U$1)*(КАЛЕНДАРЬ!O22=GRID!$B$3:$U$3),0))*(1-GRID!$L$45))</f>
        <v>57400</v>
      </c>
      <c r="G131" s="8" cm="1">
        <f t="array" ref="G131">IF($I$2="Каникулы вместе",INDEX(GRID!$B$4:$U$15,MATCH(G$7,GRID!$A$4:$A$15,0),MATCH(1,($U$2=GRID!$B$1:$U$1)*(КАЛЕНДАРЬ!O22=GRID!$B$3:$U$3),0)),
INDEX(GRID!$B$4:$U$15,MATCH(G$7,GRID!$A$4:$A$15,0),MATCH(1,($U$2=GRID!$B$1:$U$1)*(КАЛЕНДАРЬ!O22=GRID!$B$3:$U$3),0))*(1-GRID!$L$45))</f>
        <v>59100</v>
      </c>
      <c r="H131" s="8" cm="1">
        <f t="array" ref="H131">IF($I$2="Каникулы вместе",INDEX(GRID!$B$18:$U$29,MATCH(G$7,GRID!$A$18:$A$29,0),MATCH(1,($U$2=GRID!$B$1:$U$1)*(КАЛЕНДАРЬ!O22=GRID!$B$3:$U$3),0)),
INDEX(GRID!$B$18:$U$29,MATCH(G$7,GRID!$A$18:$A$29,0),MATCH(1,($U$2=GRID!$B$1:$U$1)*(КАЛЕНДАРЬ!O22=GRID!$B$3:$U$3),0))*(1-GRID!$L$45))</f>
        <v>64100</v>
      </c>
      <c r="I131" s="8" cm="1">
        <f t="array" ref="I131">IF($I$2="Каникулы вместе",INDEX(GRID!$B$4:$U$15,MATCH(I$7,GRID!$A$4:$A$15,0),MATCH(1,($U$2=GRID!$B$1:$U$1)*(КАЛЕНДАРЬ!O22=GRID!$B$3:$U$3),0)),
INDEX(GRID!$B$4:$U$15,MATCH(I$7,GRID!$A$4:$A$15,0),MATCH(1,($U$2=GRID!$B$1:$U$1)*(КАЛЕНДАРЬ!O22=GRID!$B$3:$U$3),0))*(1-GRID!$L$45))</f>
        <v>65800</v>
      </c>
      <c r="J131" s="8" cm="1">
        <f t="array" ref="J131">IF($I$2="Каникулы вместе",INDEX(GRID!$B$18:$U$29,MATCH(I$7,GRID!$A$18:$A$29,0),MATCH(1,($U$2=GRID!$B$1:$U$1)*(КАЛЕНДАРЬ!O22=GRID!$B$3:$U$3),0)),
INDEX(GRID!$B$18:$U$29,MATCH(I$7,GRID!$A$18:$A$29,0),MATCH(1,($U$2=GRID!$B$1:$U$1)*(КАЛЕНДАРЬ!O22=GRID!$B$3:$U$3),0))*(1-GRID!$L$45))</f>
        <v>70800</v>
      </c>
      <c r="K131" s="8" cm="1">
        <f t="array" ref="K131">IF($I$2="Каникулы вместе",INDEX(GRID!$B$4:$U$15,MATCH(K$7,GRID!$A$4:$A$15,0),MATCH(1,($U$2=GRID!$B$1:$U$1)*(КАЛЕНДАРЬ!O22=GRID!$B$3:$U$3),0)),
INDEX(GRID!$B$4:$U$15,MATCH(K$7,GRID!$A$4:$A$15,0),MATCH(1,($U$2=GRID!$B$1:$U$1)*(КАЛЕНДАРЬ!O22=GRID!$B$3:$U$3),0))*(1-GRID!$L$45))</f>
        <v>72600</v>
      </c>
      <c r="L131" s="8" cm="1">
        <f t="array" ref="L131">IF($I$2="Каникулы вместе",INDEX(GRID!$B$18:$U$29,MATCH(K$7,GRID!$A$18:$A$29,0),MATCH(1,($U$2=GRID!$B$1:$U$1)*(КАЛЕНДАРЬ!O22=GRID!$B$3:$U$3),0)),
INDEX(GRID!$B$18:$U$29,MATCH(K$7,GRID!$A$18:$A$29,0),MATCH(1,($U$2=GRID!$B$1:$U$1)*(КАЛЕНДАРЬ!O22=GRID!$B$3:$U$3),0))*(1-GRID!$L$45))</f>
        <v>77600</v>
      </c>
      <c r="M131" s="8" cm="1">
        <f t="array" ref="M131">IF($I$2="Каникулы вместе",INDEX(GRID!$B$4:$U$15,MATCH(M$7,GRID!$A$4:$A$15,0),MATCH(1,($U$2=GRID!$B$1:$U$1)*(КАЛЕНДАРЬ!O22=GRID!$B$3:$U$3),0)),
INDEX(GRID!$B$4:$U$15,MATCH(M$7,GRID!$A$4:$A$15,0),MATCH(1,($U$2=GRID!$B$1:$U$1)*(КАЛЕНДАРЬ!O22=GRID!$B$3:$U$3),0))*(1-GRID!$L$45))</f>
        <v>96500</v>
      </c>
      <c r="N131" s="8" cm="1">
        <f t="array" ref="N131">IF($I$2="Каникулы вместе",INDEX(GRID!$B$18:$U$29,MATCH(M$7,GRID!$A$18:$A$29,0),MATCH(1,($U$2=GRID!$B$1:$U$1)*(КАЛЕНДАРЬ!O22=GRID!$B$3:$U$3),0)),
INDEX(GRID!$B$18:$U$29,MATCH(M$7,GRID!$A$18:$A$29,0),MATCH(1,($U$2=GRID!$B$1:$U$1)*(КАЛЕНДАРЬ!O22=GRID!$B$3:$U$3),0))*(1-GRID!$L$45))</f>
        <v>101500</v>
      </c>
      <c r="O131" s="8" cm="1">
        <f t="array" ref="O131">IF($I$2="Каникулы вместе",INDEX(GRID!$B$4:$U$15,MATCH(O$7,GRID!$A$4:$A$15,0),MATCH(1,($U$2=GRID!$B$1:$U$1)*(КАЛЕНДАРЬ!O22=GRID!$B$3:$U$3),0)),
INDEX(GRID!$B$4:$U$15,MATCH(O$7,GRID!$A$4:$A$15,0),MATCH(1,($U$2=GRID!$B$1:$U$1)*(КАЛЕНДАРЬ!O22=GRID!$B$3:$U$3),0))*(1-GRID!$L$45))</f>
        <v>135000</v>
      </c>
      <c r="P131" s="8" cm="1">
        <f t="array" ref="P131">IF($I$2="Каникулы вместе",INDEX(GRID!$B$4:$U$15,MATCH(P$7,GRID!$A$4:$A$15,0),MATCH(1,($U$2=GRID!$B$1:$U$1)*(КАЛЕНДАРЬ!O22=GRID!$B$3:$U$3),0)),
INDEX(GRID!$B$4:$U$15,MATCH(P$7,GRID!$A$4:$A$15,0),MATCH(1,($U$2=GRID!$B$1:$U$1)*(КАЛЕНДАРЬ!O22=GRID!$B$3:$U$3),0))*(1-GRID!$L$45))</f>
        <v>181300</v>
      </c>
      <c r="Q131" s="8" cm="1">
        <f t="array" ref="Q131">IF($I$2="Каникулы вместе",INDEX(GRID!$B$4:$U$15,MATCH(Q$7,GRID!$A$4:$A$15,0),MATCH(1,($U$2=GRID!$B$1:$U$1)*(КАЛЕНДАРЬ!O22=GRID!$B$3:$U$3),0)),
INDEX(GRID!$B$4:$U$15,MATCH(Q$7,GRID!$A$4:$A$15,0),MATCH(1,($U$2=GRID!$B$1:$U$1)*(КАЛЕНДАРЬ!O22=GRID!$B$3:$U$3),0))*(1-GRID!$L$45))</f>
        <v>211500</v>
      </c>
      <c r="R131" s="8" cm="1">
        <f t="array" ref="R131">IF($I$2="Каникулы вместе",INDEX(GRID!$B$18:$U$29,MATCH(R$7,GRID!$A$18:$A$29,0),MATCH(1,($U$2=GRID!$B$1:$U$1)*(КАЛЕНДАРЬ!O22=GRID!$B$3:$U$3),0)),
INDEX(GRID!$B$18:$U$29,MATCH(R$7,GRID!$A$18:$A$29,0),MATCH(1,($U$2=GRID!$B$1:$U$1)*(КАЛЕНДАРЬ!O22=GRID!$B$3:$U$3),0))*(1-GRID!$L$45))</f>
        <v>241100</v>
      </c>
      <c r="S131" s="8">
        <f t="array" ref="S131">IF($I$2="Каникулы вместе",INDEX(GRID!$B$4:$U$15,MATCH(S$7,GRID!$A$4:$A$15,0),MATCH(1,($U$2=GRID!$B$1:$U$1)*(КАЛЕНДАРЬ!O22=GRID!$B$3:$U$3),0)),
INDEX(GRID!$B$4:$U$15,MATCH(S$7,GRID!$A$4:$A$15,0),MATCH(1,($U$2=GRID!$B$1:$U$1)*(КАЛЕНДАРЬ!O22=GRID!$B$3:$U$3),0))*(1-GRID!$L$41))</f>
        <v>625800</v>
      </c>
      <c r="T131" s="8">
        <f t="array" ref="T131">IF($I$2="Каникулы вместе",INDEX(GRID!$B$4:$U$15,MATCH(T$7,GRID!$A$4:$A$15,0),MATCH(1,($U$2=GRID!$B$1:$U$1)*(КАЛЕНДАРЬ!O22=GRID!$B$3:$U$3),0)),
INDEX(GRID!$B$4:$U$15,MATCH(T$7,GRID!$A$4:$A$15,0),MATCH(1,($U$2=GRID!$B$1:$U$1)*(КАЛЕНДАРЬ!O22=GRID!$B$3:$U$3),0))*(1-GRID!$L$41))</f>
        <v>769800</v>
      </c>
    </row>
    <row r="132" spans="1:20" hidden="1">
      <c r="A132" s="148" t="s">
        <v>13</v>
      </c>
      <c r="B132" s="149">
        <v>20</v>
      </c>
      <c r="C132" s="8" cm="1">
        <f t="array" ref="C132">IF($I$2="Каникулы вместе",INDEX(GRID!$B$4:$U$15,MATCH(C$7,GRID!$A$4:$A$15,0),MATCH(1,($U$2=GRID!$B$1:$U$1)*(КАЛЕНДАРЬ!O23=GRID!$B$3:$U$3),0)),
INDEX(GRID!$B$4:$U$15,MATCH(C$7,GRID!$A$4:$A$15,0),MATCH(1,($U$2=GRID!$B$1:$U$1)*(КАЛЕНДАРЬ!O23=GRID!$B$3:$U$3),0))*(1-GRID!$L$45))</f>
        <v>43900</v>
      </c>
      <c r="D132" s="8" cm="1">
        <f t="array" ref="D132">IF($I$2="Каникулы вместе",INDEX(GRID!$B$18:$U$29,MATCH(C$7,GRID!$A$18:$A$29,0),MATCH(1,($U$2=GRID!$B$1:$U$1)*(КАЛЕНДАРЬ!O23=GRID!$B$3:$U$3),0)),
INDEX(GRID!$B$18:$U$29,MATCH(C$7,GRID!$A$18:$A$29,0),MATCH(1,($U$2=GRID!$B$1:$U$1)*(КАЛЕНДАРЬ!O23=GRID!$B$3:$U$3),0))*(1-GRID!$L$45))</f>
        <v>48900</v>
      </c>
      <c r="E132" s="8" cm="1">
        <f t="array" ref="E132">IF($I$2="Каникулы вместе",INDEX(GRID!$B$4:$U$15,MATCH(E$7,GRID!$A$4:$A$15,0),MATCH(1,($U$2=GRID!$B$1:$U$1)*(КАЛЕНДАРЬ!O23=GRID!$B$3:$U$3),0)),
INDEX(GRID!$B$4:$U$15,MATCH(E$7,GRID!$A$4:$A$15,0),MATCH(1,($U$2=GRID!$B$1:$U$1)*(КАЛЕНДАРЬ!O23=GRID!$B$3:$U$3),0))*(1-GRID!$L$45))</f>
        <v>52400</v>
      </c>
      <c r="F132" s="8" cm="1">
        <f t="array" ref="F132">IF($I$2="Каникулы вместе",INDEX(GRID!$B$18:$U$29,MATCH(E$7,GRID!$A$18:$A$29,0),MATCH(1,($U$2=GRID!$B$1:$U$1)*(КАЛЕНДАРЬ!O23=GRID!$B$3:$U$3),0)),
INDEX(GRID!$B$18:$U$29,MATCH(E$7,GRID!$A$18:$A$29,0),MATCH(1,($U$2=GRID!$B$1:$U$1)*(КАЛЕНДАРЬ!O23=GRID!$B$3:$U$3),0))*(1-GRID!$L$45))</f>
        <v>57400</v>
      </c>
      <c r="G132" s="8" cm="1">
        <f t="array" ref="G132">IF($I$2="Каникулы вместе",INDEX(GRID!$B$4:$U$15,MATCH(G$7,GRID!$A$4:$A$15,0),MATCH(1,($U$2=GRID!$B$1:$U$1)*(КАЛЕНДАРЬ!O23=GRID!$B$3:$U$3),0)),
INDEX(GRID!$B$4:$U$15,MATCH(G$7,GRID!$A$4:$A$15,0),MATCH(1,($U$2=GRID!$B$1:$U$1)*(КАЛЕНДАРЬ!O23=GRID!$B$3:$U$3),0))*(1-GRID!$L$45))</f>
        <v>59100</v>
      </c>
      <c r="H132" s="8" cm="1">
        <f t="array" ref="H132">IF($I$2="Каникулы вместе",INDEX(GRID!$B$18:$U$29,MATCH(G$7,GRID!$A$18:$A$29,0),MATCH(1,($U$2=GRID!$B$1:$U$1)*(КАЛЕНДАРЬ!O23=GRID!$B$3:$U$3),0)),
INDEX(GRID!$B$18:$U$29,MATCH(G$7,GRID!$A$18:$A$29,0),MATCH(1,($U$2=GRID!$B$1:$U$1)*(КАЛЕНДАРЬ!O23=GRID!$B$3:$U$3),0))*(1-GRID!$L$45))</f>
        <v>64100</v>
      </c>
      <c r="I132" s="8" cm="1">
        <f t="array" ref="I132">IF($I$2="Каникулы вместе",INDEX(GRID!$B$4:$U$15,MATCH(I$7,GRID!$A$4:$A$15,0),MATCH(1,($U$2=GRID!$B$1:$U$1)*(КАЛЕНДАРЬ!O23=GRID!$B$3:$U$3),0)),
INDEX(GRID!$B$4:$U$15,MATCH(I$7,GRID!$A$4:$A$15,0),MATCH(1,($U$2=GRID!$B$1:$U$1)*(КАЛЕНДАРЬ!O23=GRID!$B$3:$U$3),0))*(1-GRID!$L$45))</f>
        <v>65800</v>
      </c>
      <c r="J132" s="8" cm="1">
        <f t="array" ref="J132">IF($I$2="Каникулы вместе",INDEX(GRID!$B$18:$U$29,MATCH(I$7,GRID!$A$18:$A$29,0),MATCH(1,($U$2=GRID!$B$1:$U$1)*(КАЛЕНДАРЬ!O23=GRID!$B$3:$U$3),0)),
INDEX(GRID!$B$18:$U$29,MATCH(I$7,GRID!$A$18:$A$29,0),MATCH(1,($U$2=GRID!$B$1:$U$1)*(КАЛЕНДАРЬ!O23=GRID!$B$3:$U$3),0))*(1-GRID!$L$45))</f>
        <v>70800</v>
      </c>
      <c r="K132" s="8" cm="1">
        <f t="array" ref="K132">IF($I$2="Каникулы вместе",INDEX(GRID!$B$4:$U$15,MATCH(K$7,GRID!$A$4:$A$15,0),MATCH(1,($U$2=GRID!$B$1:$U$1)*(КАЛЕНДАРЬ!O23=GRID!$B$3:$U$3),0)),
INDEX(GRID!$B$4:$U$15,MATCH(K$7,GRID!$A$4:$A$15,0),MATCH(1,($U$2=GRID!$B$1:$U$1)*(КАЛЕНДАРЬ!O23=GRID!$B$3:$U$3),0))*(1-GRID!$L$45))</f>
        <v>72600</v>
      </c>
      <c r="L132" s="8" cm="1">
        <f t="array" ref="L132">IF($I$2="Каникулы вместе",INDEX(GRID!$B$18:$U$29,MATCH(K$7,GRID!$A$18:$A$29,0),MATCH(1,($U$2=GRID!$B$1:$U$1)*(КАЛЕНДАРЬ!O23=GRID!$B$3:$U$3),0)),
INDEX(GRID!$B$18:$U$29,MATCH(K$7,GRID!$A$18:$A$29,0),MATCH(1,($U$2=GRID!$B$1:$U$1)*(КАЛЕНДАРЬ!O23=GRID!$B$3:$U$3),0))*(1-GRID!$L$45))</f>
        <v>77600</v>
      </c>
      <c r="M132" s="8" cm="1">
        <f t="array" ref="M132">IF($I$2="Каникулы вместе",INDEX(GRID!$B$4:$U$15,MATCH(M$7,GRID!$A$4:$A$15,0),MATCH(1,($U$2=GRID!$B$1:$U$1)*(КАЛЕНДАРЬ!O23=GRID!$B$3:$U$3),0)),
INDEX(GRID!$B$4:$U$15,MATCH(M$7,GRID!$A$4:$A$15,0),MATCH(1,($U$2=GRID!$B$1:$U$1)*(КАЛЕНДАРЬ!O23=GRID!$B$3:$U$3),0))*(1-GRID!$L$45))</f>
        <v>96500</v>
      </c>
      <c r="N132" s="8" cm="1">
        <f t="array" ref="N132">IF($I$2="Каникулы вместе",INDEX(GRID!$B$18:$U$29,MATCH(M$7,GRID!$A$18:$A$29,0),MATCH(1,($U$2=GRID!$B$1:$U$1)*(КАЛЕНДАРЬ!O23=GRID!$B$3:$U$3),0)),
INDEX(GRID!$B$18:$U$29,MATCH(M$7,GRID!$A$18:$A$29,0),MATCH(1,($U$2=GRID!$B$1:$U$1)*(КАЛЕНДАРЬ!O23=GRID!$B$3:$U$3),0))*(1-GRID!$L$45))</f>
        <v>101500</v>
      </c>
      <c r="O132" s="8" cm="1">
        <f t="array" ref="O132">IF($I$2="Каникулы вместе",INDEX(GRID!$B$4:$U$15,MATCH(O$7,GRID!$A$4:$A$15,0),MATCH(1,($U$2=GRID!$B$1:$U$1)*(КАЛЕНДАРЬ!O23=GRID!$B$3:$U$3),0)),
INDEX(GRID!$B$4:$U$15,MATCH(O$7,GRID!$A$4:$A$15,0),MATCH(1,($U$2=GRID!$B$1:$U$1)*(КАЛЕНДАРЬ!O23=GRID!$B$3:$U$3),0))*(1-GRID!$L$45))</f>
        <v>135000</v>
      </c>
      <c r="P132" s="8" cm="1">
        <f t="array" ref="P132">IF($I$2="Каникулы вместе",INDEX(GRID!$B$4:$U$15,MATCH(P$7,GRID!$A$4:$A$15,0),MATCH(1,($U$2=GRID!$B$1:$U$1)*(КАЛЕНДАРЬ!O23=GRID!$B$3:$U$3),0)),
INDEX(GRID!$B$4:$U$15,MATCH(P$7,GRID!$A$4:$A$15,0),MATCH(1,($U$2=GRID!$B$1:$U$1)*(КАЛЕНДАРЬ!O23=GRID!$B$3:$U$3),0))*(1-GRID!$L$45))</f>
        <v>181300</v>
      </c>
      <c r="Q132" s="8" cm="1">
        <f t="array" ref="Q132">IF($I$2="Каникулы вместе",INDEX(GRID!$B$4:$U$15,MATCH(Q$7,GRID!$A$4:$A$15,0),MATCH(1,($U$2=GRID!$B$1:$U$1)*(КАЛЕНДАРЬ!O23=GRID!$B$3:$U$3),0)),
INDEX(GRID!$B$4:$U$15,MATCH(Q$7,GRID!$A$4:$A$15,0),MATCH(1,($U$2=GRID!$B$1:$U$1)*(КАЛЕНДАРЬ!O23=GRID!$B$3:$U$3),0))*(1-GRID!$L$45))</f>
        <v>211500</v>
      </c>
      <c r="R132" s="8" cm="1">
        <f t="array" ref="R132">IF($I$2="Каникулы вместе",INDEX(GRID!$B$18:$U$29,MATCH(R$7,GRID!$A$18:$A$29,0),MATCH(1,($U$2=GRID!$B$1:$U$1)*(КАЛЕНДАРЬ!O23=GRID!$B$3:$U$3),0)),
INDEX(GRID!$B$18:$U$29,MATCH(R$7,GRID!$A$18:$A$29,0),MATCH(1,($U$2=GRID!$B$1:$U$1)*(КАЛЕНДАРЬ!O23=GRID!$B$3:$U$3),0))*(1-GRID!$L$45))</f>
        <v>241100</v>
      </c>
      <c r="S132" s="8">
        <f t="array" ref="S132">IF($I$2="Каникулы вместе",INDEX(GRID!$B$4:$U$15,MATCH(S$7,GRID!$A$4:$A$15,0),MATCH(1,($U$2=GRID!$B$1:$U$1)*(КАЛЕНДАРЬ!O23=GRID!$B$3:$U$3),0)),
INDEX(GRID!$B$4:$U$15,MATCH(S$7,GRID!$A$4:$A$15,0),MATCH(1,($U$2=GRID!$B$1:$U$1)*(КАЛЕНДАРЬ!O23=GRID!$B$3:$U$3),0))*(1-GRID!$L$41))</f>
        <v>625800</v>
      </c>
      <c r="T132" s="8">
        <f t="array" ref="T132">IF($I$2="Каникулы вместе",INDEX(GRID!$B$4:$U$15,MATCH(T$7,GRID!$A$4:$A$15,0),MATCH(1,($U$2=GRID!$B$1:$U$1)*(КАЛЕНДАРЬ!O23=GRID!$B$3:$U$3),0)),
INDEX(GRID!$B$4:$U$15,MATCH(T$7,GRID!$A$4:$A$15,0),MATCH(1,($U$2=GRID!$B$1:$U$1)*(КАЛЕНДАРЬ!O23=GRID!$B$3:$U$3),0))*(1-GRID!$L$41))</f>
        <v>769800</v>
      </c>
    </row>
    <row r="133" spans="1:20" hidden="1">
      <c r="A133" s="148" t="s">
        <v>14</v>
      </c>
      <c r="B133" s="149">
        <v>21</v>
      </c>
      <c r="C133" s="8" cm="1">
        <f t="array" ref="C133">IF($I$2="Каникулы вместе",INDEX(GRID!$B$4:$U$15,MATCH(C$7,GRID!$A$4:$A$15,0),MATCH(1,($U$2=GRID!$B$1:$U$1)*(КАЛЕНДАРЬ!O24=GRID!$B$3:$U$3),0)),
INDEX(GRID!$B$4:$U$15,MATCH(C$7,GRID!$A$4:$A$15,0),MATCH(1,($U$2=GRID!$B$1:$U$1)*(КАЛЕНДАРЬ!O24=GRID!$B$3:$U$3),0))*(1-GRID!$L$45))</f>
        <v>43900</v>
      </c>
      <c r="D133" s="8" cm="1">
        <f t="array" ref="D133">IF($I$2="Каникулы вместе",INDEX(GRID!$B$18:$U$29,MATCH(C$7,GRID!$A$18:$A$29,0),MATCH(1,($U$2=GRID!$B$1:$U$1)*(КАЛЕНДАРЬ!O24=GRID!$B$3:$U$3),0)),
INDEX(GRID!$B$18:$U$29,MATCH(C$7,GRID!$A$18:$A$29,0),MATCH(1,($U$2=GRID!$B$1:$U$1)*(КАЛЕНДАРЬ!O24=GRID!$B$3:$U$3),0))*(1-GRID!$L$45))</f>
        <v>48900</v>
      </c>
      <c r="E133" s="8" cm="1">
        <f t="array" ref="E133">IF($I$2="Каникулы вместе",INDEX(GRID!$B$4:$U$15,MATCH(E$7,GRID!$A$4:$A$15,0),MATCH(1,($U$2=GRID!$B$1:$U$1)*(КАЛЕНДАРЬ!O24=GRID!$B$3:$U$3),0)),
INDEX(GRID!$B$4:$U$15,MATCH(E$7,GRID!$A$4:$A$15,0),MATCH(1,($U$2=GRID!$B$1:$U$1)*(КАЛЕНДАРЬ!O24=GRID!$B$3:$U$3),0))*(1-GRID!$L$45))</f>
        <v>52400</v>
      </c>
      <c r="F133" s="8" cm="1">
        <f t="array" ref="F133">IF($I$2="Каникулы вместе",INDEX(GRID!$B$18:$U$29,MATCH(E$7,GRID!$A$18:$A$29,0),MATCH(1,($U$2=GRID!$B$1:$U$1)*(КАЛЕНДАРЬ!O24=GRID!$B$3:$U$3),0)),
INDEX(GRID!$B$18:$U$29,MATCH(E$7,GRID!$A$18:$A$29,0),MATCH(1,($U$2=GRID!$B$1:$U$1)*(КАЛЕНДАРЬ!O24=GRID!$B$3:$U$3),0))*(1-GRID!$L$45))</f>
        <v>57400</v>
      </c>
      <c r="G133" s="8" cm="1">
        <f t="array" ref="G133">IF($I$2="Каникулы вместе",INDEX(GRID!$B$4:$U$15,MATCH(G$7,GRID!$A$4:$A$15,0),MATCH(1,($U$2=GRID!$B$1:$U$1)*(КАЛЕНДАРЬ!O24=GRID!$B$3:$U$3),0)),
INDEX(GRID!$B$4:$U$15,MATCH(G$7,GRID!$A$4:$A$15,0),MATCH(1,($U$2=GRID!$B$1:$U$1)*(КАЛЕНДАРЬ!O24=GRID!$B$3:$U$3),0))*(1-GRID!$L$45))</f>
        <v>59100</v>
      </c>
      <c r="H133" s="8" cm="1">
        <f t="array" ref="H133">IF($I$2="Каникулы вместе",INDEX(GRID!$B$18:$U$29,MATCH(G$7,GRID!$A$18:$A$29,0),MATCH(1,($U$2=GRID!$B$1:$U$1)*(КАЛЕНДАРЬ!O24=GRID!$B$3:$U$3),0)),
INDEX(GRID!$B$18:$U$29,MATCH(G$7,GRID!$A$18:$A$29,0),MATCH(1,($U$2=GRID!$B$1:$U$1)*(КАЛЕНДАРЬ!O24=GRID!$B$3:$U$3),0))*(1-GRID!$L$45))</f>
        <v>64100</v>
      </c>
      <c r="I133" s="8" cm="1">
        <f t="array" ref="I133">IF($I$2="Каникулы вместе",INDEX(GRID!$B$4:$U$15,MATCH(I$7,GRID!$A$4:$A$15,0),MATCH(1,($U$2=GRID!$B$1:$U$1)*(КАЛЕНДАРЬ!O24=GRID!$B$3:$U$3),0)),
INDEX(GRID!$B$4:$U$15,MATCH(I$7,GRID!$A$4:$A$15,0),MATCH(1,($U$2=GRID!$B$1:$U$1)*(КАЛЕНДАРЬ!O24=GRID!$B$3:$U$3),0))*(1-GRID!$L$45))</f>
        <v>65800</v>
      </c>
      <c r="J133" s="8" cm="1">
        <f t="array" ref="J133">IF($I$2="Каникулы вместе",INDEX(GRID!$B$18:$U$29,MATCH(I$7,GRID!$A$18:$A$29,0),MATCH(1,($U$2=GRID!$B$1:$U$1)*(КАЛЕНДАРЬ!O24=GRID!$B$3:$U$3),0)),
INDEX(GRID!$B$18:$U$29,MATCH(I$7,GRID!$A$18:$A$29,0),MATCH(1,($U$2=GRID!$B$1:$U$1)*(КАЛЕНДАРЬ!O24=GRID!$B$3:$U$3),0))*(1-GRID!$L$45))</f>
        <v>70800</v>
      </c>
      <c r="K133" s="8" cm="1">
        <f t="array" ref="K133">IF($I$2="Каникулы вместе",INDEX(GRID!$B$4:$U$15,MATCH(K$7,GRID!$A$4:$A$15,0),MATCH(1,($U$2=GRID!$B$1:$U$1)*(КАЛЕНДАРЬ!O24=GRID!$B$3:$U$3),0)),
INDEX(GRID!$B$4:$U$15,MATCH(K$7,GRID!$A$4:$A$15,0),MATCH(1,($U$2=GRID!$B$1:$U$1)*(КАЛЕНДАРЬ!O24=GRID!$B$3:$U$3),0))*(1-GRID!$L$45))</f>
        <v>72600</v>
      </c>
      <c r="L133" s="8" cm="1">
        <f t="array" ref="L133">IF($I$2="Каникулы вместе",INDEX(GRID!$B$18:$U$29,MATCH(K$7,GRID!$A$18:$A$29,0),MATCH(1,($U$2=GRID!$B$1:$U$1)*(КАЛЕНДАРЬ!O24=GRID!$B$3:$U$3),0)),
INDEX(GRID!$B$18:$U$29,MATCH(K$7,GRID!$A$18:$A$29,0),MATCH(1,($U$2=GRID!$B$1:$U$1)*(КАЛЕНДАРЬ!O24=GRID!$B$3:$U$3),0))*(1-GRID!$L$45))</f>
        <v>77600</v>
      </c>
      <c r="M133" s="8" cm="1">
        <f t="array" ref="M133">IF($I$2="Каникулы вместе",INDEX(GRID!$B$4:$U$15,MATCH(M$7,GRID!$A$4:$A$15,0),MATCH(1,($U$2=GRID!$B$1:$U$1)*(КАЛЕНДАРЬ!O24=GRID!$B$3:$U$3),0)),
INDEX(GRID!$B$4:$U$15,MATCH(M$7,GRID!$A$4:$A$15,0),MATCH(1,($U$2=GRID!$B$1:$U$1)*(КАЛЕНДАРЬ!O24=GRID!$B$3:$U$3),0))*(1-GRID!$L$45))</f>
        <v>96500</v>
      </c>
      <c r="N133" s="8" cm="1">
        <f t="array" ref="N133">IF($I$2="Каникулы вместе",INDEX(GRID!$B$18:$U$29,MATCH(M$7,GRID!$A$18:$A$29,0),MATCH(1,($U$2=GRID!$B$1:$U$1)*(КАЛЕНДАРЬ!O24=GRID!$B$3:$U$3),0)),
INDEX(GRID!$B$18:$U$29,MATCH(M$7,GRID!$A$18:$A$29,0),MATCH(1,($U$2=GRID!$B$1:$U$1)*(КАЛЕНДАРЬ!O24=GRID!$B$3:$U$3),0))*(1-GRID!$L$45))</f>
        <v>101500</v>
      </c>
      <c r="O133" s="8" cm="1">
        <f t="array" ref="O133">IF($I$2="Каникулы вместе",INDEX(GRID!$B$4:$U$15,MATCH(O$7,GRID!$A$4:$A$15,0),MATCH(1,($U$2=GRID!$B$1:$U$1)*(КАЛЕНДАРЬ!O24=GRID!$B$3:$U$3),0)),
INDEX(GRID!$B$4:$U$15,MATCH(O$7,GRID!$A$4:$A$15,0),MATCH(1,($U$2=GRID!$B$1:$U$1)*(КАЛЕНДАРЬ!O24=GRID!$B$3:$U$3),0))*(1-GRID!$L$45))</f>
        <v>135000</v>
      </c>
      <c r="P133" s="8" cm="1">
        <f t="array" ref="P133">IF($I$2="Каникулы вместе",INDEX(GRID!$B$4:$U$15,MATCH(P$7,GRID!$A$4:$A$15,0),MATCH(1,($U$2=GRID!$B$1:$U$1)*(КАЛЕНДАРЬ!O24=GRID!$B$3:$U$3),0)),
INDEX(GRID!$B$4:$U$15,MATCH(P$7,GRID!$A$4:$A$15,0),MATCH(1,($U$2=GRID!$B$1:$U$1)*(КАЛЕНДАРЬ!O24=GRID!$B$3:$U$3),0))*(1-GRID!$L$45))</f>
        <v>181300</v>
      </c>
      <c r="Q133" s="8" cm="1">
        <f t="array" ref="Q133">IF($I$2="Каникулы вместе",INDEX(GRID!$B$4:$U$15,MATCH(Q$7,GRID!$A$4:$A$15,0),MATCH(1,($U$2=GRID!$B$1:$U$1)*(КАЛЕНДАРЬ!O24=GRID!$B$3:$U$3),0)),
INDEX(GRID!$B$4:$U$15,MATCH(Q$7,GRID!$A$4:$A$15,0),MATCH(1,($U$2=GRID!$B$1:$U$1)*(КАЛЕНДАРЬ!O24=GRID!$B$3:$U$3),0))*(1-GRID!$L$45))</f>
        <v>211500</v>
      </c>
      <c r="R133" s="8" cm="1">
        <f t="array" ref="R133">IF($I$2="Каникулы вместе",INDEX(GRID!$B$18:$U$29,MATCH(R$7,GRID!$A$18:$A$29,0),MATCH(1,($U$2=GRID!$B$1:$U$1)*(КАЛЕНДАРЬ!O24=GRID!$B$3:$U$3),0)),
INDEX(GRID!$B$18:$U$29,MATCH(R$7,GRID!$A$18:$A$29,0),MATCH(1,($U$2=GRID!$B$1:$U$1)*(КАЛЕНДАРЬ!O24=GRID!$B$3:$U$3),0))*(1-GRID!$L$45))</f>
        <v>241100</v>
      </c>
      <c r="S133" s="8">
        <f t="array" ref="S133">IF($I$2="Каникулы вместе",INDEX(GRID!$B$4:$U$15,MATCH(S$7,GRID!$A$4:$A$15,0),MATCH(1,($U$2=GRID!$B$1:$U$1)*(КАЛЕНДАРЬ!O24=GRID!$B$3:$U$3),0)),
INDEX(GRID!$B$4:$U$15,MATCH(S$7,GRID!$A$4:$A$15,0),MATCH(1,($U$2=GRID!$B$1:$U$1)*(КАЛЕНДАРЬ!O24=GRID!$B$3:$U$3),0))*(1-GRID!$L$41))</f>
        <v>625800</v>
      </c>
      <c r="T133" s="8">
        <f t="array" ref="T133">IF($I$2="Каникулы вместе",INDEX(GRID!$B$4:$U$15,MATCH(T$7,GRID!$A$4:$A$15,0),MATCH(1,($U$2=GRID!$B$1:$U$1)*(КАЛЕНДАРЬ!O24=GRID!$B$3:$U$3),0)),
INDEX(GRID!$B$4:$U$15,MATCH(T$7,GRID!$A$4:$A$15,0),MATCH(1,($U$2=GRID!$B$1:$U$1)*(КАЛЕНДАРЬ!O24=GRID!$B$3:$U$3),0))*(1-GRID!$L$41))</f>
        <v>769800</v>
      </c>
    </row>
    <row r="134" spans="1:20" hidden="1">
      <c r="A134" s="148" t="s">
        <v>15</v>
      </c>
      <c r="B134" s="149">
        <v>22</v>
      </c>
      <c r="C134" s="8" cm="1">
        <f t="array" ref="C134">IF($I$2="Каникулы вместе",INDEX(GRID!$B$4:$U$15,MATCH(C$7,GRID!$A$4:$A$15,0),MATCH(1,($U$2=GRID!$B$1:$U$1)*(КАЛЕНДАРЬ!O25=GRID!$B$3:$U$3),0)),
INDEX(GRID!$B$4:$U$15,MATCH(C$7,GRID!$A$4:$A$15,0),MATCH(1,($U$2=GRID!$B$1:$U$1)*(КАЛЕНДАРЬ!O25=GRID!$B$3:$U$3),0))*(1-GRID!$L$45))</f>
        <v>43900</v>
      </c>
      <c r="D134" s="8" cm="1">
        <f t="array" ref="D134">IF($I$2="Каникулы вместе",INDEX(GRID!$B$18:$U$29,MATCH(C$7,GRID!$A$18:$A$29,0),MATCH(1,($U$2=GRID!$B$1:$U$1)*(КАЛЕНДАРЬ!O25=GRID!$B$3:$U$3),0)),
INDEX(GRID!$B$18:$U$29,MATCH(C$7,GRID!$A$18:$A$29,0),MATCH(1,($U$2=GRID!$B$1:$U$1)*(КАЛЕНДАРЬ!O25=GRID!$B$3:$U$3),0))*(1-GRID!$L$45))</f>
        <v>48900</v>
      </c>
      <c r="E134" s="8" cm="1">
        <f t="array" ref="E134">IF($I$2="Каникулы вместе",INDEX(GRID!$B$4:$U$15,MATCH(E$7,GRID!$A$4:$A$15,0),MATCH(1,($U$2=GRID!$B$1:$U$1)*(КАЛЕНДАРЬ!O25=GRID!$B$3:$U$3),0)),
INDEX(GRID!$B$4:$U$15,MATCH(E$7,GRID!$A$4:$A$15,0),MATCH(1,($U$2=GRID!$B$1:$U$1)*(КАЛЕНДАРЬ!O25=GRID!$B$3:$U$3),0))*(1-GRID!$L$45))</f>
        <v>52400</v>
      </c>
      <c r="F134" s="8" cm="1">
        <f t="array" ref="F134">IF($I$2="Каникулы вместе",INDEX(GRID!$B$18:$U$29,MATCH(E$7,GRID!$A$18:$A$29,0),MATCH(1,($U$2=GRID!$B$1:$U$1)*(КАЛЕНДАРЬ!O25=GRID!$B$3:$U$3),0)),
INDEX(GRID!$B$18:$U$29,MATCH(E$7,GRID!$A$18:$A$29,0),MATCH(1,($U$2=GRID!$B$1:$U$1)*(КАЛЕНДАРЬ!O25=GRID!$B$3:$U$3),0))*(1-GRID!$L$45))</f>
        <v>57400</v>
      </c>
      <c r="G134" s="8" cm="1">
        <f t="array" ref="G134">IF($I$2="Каникулы вместе",INDEX(GRID!$B$4:$U$15,MATCH(G$7,GRID!$A$4:$A$15,0),MATCH(1,($U$2=GRID!$B$1:$U$1)*(КАЛЕНДАРЬ!O25=GRID!$B$3:$U$3),0)),
INDEX(GRID!$B$4:$U$15,MATCH(G$7,GRID!$A$4:$A$15,0),MATCH(1,($U$2=GRID!$B$1:$U$1)*(КАЛЕНДАРЬ!O25=GRID!$B$3:$U$3),0))*(1-GRID!$L$45))</f>
        <v>59100</v>
      </c>
      <c r="H134" s="8" cm="1">
        <f t="array" ref="H134">IF($I$2="Каникулы вместе",INDEX(GRID!$B$18:$U$29,MATCH(G$7,GRID!$A$18:$A$29,0),MATCH(1,($U$2=GRID!$B$1:$U$1)*(КАЛЕНДАРЬ!O25=GRID!$B$3:$U$3),0)),
INDEX(GRID!$B$18:$U$29,MATCH(G$7,GRID!$A$18:$A$29,0),MATCH(1,($U$2=GRID!$B$1:$U$1)*(КАЛЕНДАРЬ!O25=GRID!$B$3:$U$3),0))*(1-GRID!$L$45))</f>
        <v>64100</v>
      </c>
      <c r="I134" s="8" cm="1">
        <f t="array" ref="I134">IF($I$2="Каникулы вместе",INDEX(GRID!$B$4:$U$15,MATCH(I$7,GRID!$A$4:$A$15,0),MATCH(1,($U$2=GRID!$B$1:$U$1)*(КАЛЕНДАРЬ!O25=GRID!$B$3:$U$3),0)),
INDEX(GRID!$B$4:$U$15,MATCH(I$7,GRID!$A$4:$A$15,0),MATCH(1,($U$2=GRID!$B$1:$U$1)*(КАЛЕНДАРЬ!O25=GRID!$B$3:$U$3),0))*(1-GRID!$L$45))</f>
        <v>65800</v>
      </c>
      <c r="J134" s="8" cm="1">
        <f t="array" ref="J134">IF($I$2="Каникулы вместе",INDEX(GRID!$B$18:$U$29,MATCH(I$7,GRID!$A$18:$A$29,0),MATCH(1,($U$2=GRID!$B$1:$U$1)*(КАЛЕНДАРЬ!O25=GRID!$B$3:$U$3),0)),
INDEX(GRID!$B$18:$U$29,MATCH(I$7,GRID!$A$18:$A$29,0),MATCH(1,($U$2=GRID!$B$1:$U$1)*(КАЛЕНДАРЬ!O25=GRID!$B$3:$U$3),0))*(1-GRID!$L$45))</f>
        <v>70800</v>
      </c>
      <c r="K134" s="8" cm="1">
        <f t="array" ref="K134">IF($I$2="Каникулы вместе",INDEX(GRID!$B$4:$U$15,MATCH(K$7,GRID!$A$4:$A$15,0),MATCH(1,($U$2=GRID!$B$1:$U$1)*(КАЛЕНДАРЬ!O25=GRID!$B$3:$U$3),0)),
INDEX(GRID!$B$4:$U$15,MATCH(K$7,GRID!$A$4:$A$15,0),MATCH(1,($U$2=GRID!$B$1:$U$1)*(КАЛЕНДАРЬ!O25=GRID!$B$3:$U$3),0))*(1-GRID!$L$45))</f>
        <v>72600</v>
      </c>
      <c r="L134" s="8" cm="1">
        <f t="array" ref="L134">IF($I$2="Каникулы вместе",INDEX(GRID!$B$18:$U$29,MATCH(K$7,GRID!$A$18:$A$29,0),MATCH(1,($U$2=GRID!$B$1:$U$1)*(КАЛЕНДАРЬ!O25=GRID!$B$3:$U$3),0)),
INDEX(GRID!$B$18:$U$29,MATCH(K$7,GRID!$A$18:$A$29,0),MATCH(1,($U$2=GRID!$B$1:$U$1)*(КАЛЕНДАРЬ!O25=GRID!$B$3:$U$3),0))*(1-GRID!$L$45))</f>
        <v>77600</v>
      </c>
      <c r="M134" s="8" cm="1">
        <f t="array" ref="M134">IF($I$2="Каникулы вместе",INDEX(GRID!$B$4:$U$15,MATCH(M$7,GRID!$A$4:$A$15,0),MATCH(1,($U$2=GRID!$B$1:$U$1)*(КАЛЕНДАРЬ!O25=GRID!$B$3:$U$3),0)),
INDEX(GRID!$B$4:$U$15,MATCH(M$7,GRID!$A$4:$A$15,0),MATCH(1,($U$2=GRID!$B$1:$U$1)*(КАЛЕНДАРЬ!O25=GRID!$B$3:$U$3),0))*(1-GRID!$L$45))</f>
        <v>96500</v>
      </c>
      <c r="N134" s="8" cm="1">
        <f t="array" ref="N134">IF($I$2="Каникулы вместе",INDEX(GRID!$B$18:$U$29,MATCH(M$7,GRID!$A$18:$A$29,0),MATCH(1,($U$2=GRID!$B$1:$U$1)*(КАЛЕНДАРЬ!O25=GRID!$B$3:$U$3),0)),
INDEX(GRID!$B$18:$U$29,MATCH(M$7,GRID!$A$18:$A$29,0),MATCH(1,($U$2=GRID!$B$1:$U$1)*(КАЛЕНДАРЬ!O25=GRID!$B$3:$U$3),0))*(1-GRID!$L$45))</f>
        <v>101500</v>
      </c>
      <c r="O134" s="8" cm="1">
        <f t="array" ref="O134">IF($I$2="Каникулы вместе",INDEX(GRID!$B$4:$U$15,MATCH(O$7,GRID!$A$4:$A$15,0),MATCH(1,($U$2=GRID!$B$1:$U$1)*(КАЛЕНДАРЬ!O25=GRID!$B$3:$U$3),0)),
INDEX(GRID!$B$4:$U$15,MATCH(O$7,GRID!$A$4:$A$15,0),MATCH(1,($U$2=GRID!$B$1:$U$1)*(КАЛЕНДАРЬ!O25=GRID!$B$3:$U$3),0))*(1-GRID!$L$45))</f>
        <v>135000</v>
      </c>
      <c r="P134" s="8" cm="1">
        <f t="array" ref="P134">IF($I$2="Каникулы вместе",INDEX(GRID!$B$4:$U$15,MATCH(P$7,GRID!$A$4:$A$15,0),MATCH(1,($U$2=GRID!$B$1:$U$1)*(КАЛЕНДАРЬ!O25=GRID!$B$3:$U$3),0)),
INDEX(GRID!$B$4:$U$15,MATCH(P$7,GRID!$A$4:$A$15,0),MATCH(1,($U$2=GRID!$B$1:$U$1)*(КАЛЕНДАРЬ!O25=GRID!$B$3:$U$3),0))*(1-GRID!$L$45))</f>
        <v>181300</v>
      </c>
      <c r="Q134" s="8" cm="1">
        <f t="array" ref="Q134">IF($I$2="Каникулы вместе",INDEX(GRID!$B$4:$U$15,MATCH(Q$7,GRID!$A$4:$A$15,0),MATCH(1,($U$2=GRID!$B$1:$U$1)*(КАЛЕНДАРЬ!O25=GRID!$B$3:$U$3),0)),
INDEX(GRID!$B$4:$U$15,MATCH(Q$7,GRID!$A$4:$A$15,0),MATCH(1,($U$2=GRID!$B$1:$U$1)*(КАЛЕНДАРЬ!O25=GRID!$B$3:$U$3),0))*(1-GRID!$L$45))</f>
        <v>211500</v>
      </c>
      <c r="R134" s="8" cm="1">
        <f t="array" ref="R134">IF($I$2="Каникулы вместе",INDEX(GRID!$B$18:$U$29,MATCH(R$7,GRID!$A$18:$A$29,0),MATCH(1,($U$2=GRID!$B$1:$U$1)*(КАЛЕНДАРЬ!O25=GRID!$B$3:$U$3),0)),
INDEX(GRID!$B$18:$U$29,MATCH(R$7,GRID!$A$18:$A$29,0),MATCH(1,($U$2=GRID!$B$1:$U$1)*(КАЛЕНДАРЬ!O25=GRID!$B$3:$U$3),0))*(1-GRID!$L$45))</f>
        <v>241100</v>
      </c>
      <c r="S134" s="8">
        <f t="array" ref="S134">IF($I$2="Каникулы вместе",INDEX(GRID!$B$4:$U$15,MATCH(S$7,GRID!$A$4:$A$15,0),MATCH(1,($U$2=GRID!$B$1:$U$1)*(КАЛЕНДАРЬ!O25=GRID!$B$3:$U$3),0)),
INDEX(GRID!$B$4:$U$15,MATCH(S$7,GRID!$A$4:$A$15,0),MATCH(1,($U$2=GRID!$B$1:$U$1)*(КАЛЕНДАРЬ!O25=GRID!$B$3:$U$3),0))*(1-GRID!$L$41))</f>
        <v>625800</v>
      </c>
      <c r="T134" s="8">
        <f t="array" ref="T134">IF($I$2="Каникулы вместе",INDEX(GRID!$B$4:$U$15,MATCH(T$7,GRID!$A$4:$A$15,0),MATCH(1,($U$2=GRID!$B$1:$U$1)*(КАЛЕНДАРЬ!O25=GRID!$B$3:$U$3),0)),
INDEX(GRID!$B$4:$U$15,MATCH(T$7,GRID!$A$4:$A$15,0),MATCH(1,($U$2=GRID!$B$1:$U$1)*(КАЛЕНДАРЬ!O25=GRID!$B$3:$U$3),0))*(1-GRID!$L$41))</f>
        <v>769800</v>
      </c>
    </row>
    <row r="135" spans="1:20" hidden="1">
      <c r="A135" s="148" t="s">
        <v>16</v>
      </c>
      <c r="B135" s="149">
        <v>23</v>
      </c>
      <c r="C135" s="8" cm="1">
        <f t="array" ref="C135">IF($I$2="Каникулы вместе",INDEX(GRID!$B$4:$U$15,MATCH(C$7,GRID!$A$4:$A$15,0),MATCH(1,($U$2=GRID!$B$1:$U$1)*(КАЛЕНДАРЬ!O26=GRID!$B$3:$U$3),0)),
INDEX(GRID!$B$4:$U$15,MATCH(C$7,GRID!$A$4:$A$15,0),MATCH(1,($U$2=GRID!$B$1:$U$1)*(КАЛЕНДАРЬ!O26=GRID!$B$3:$U$3),0))*(1-GRID!$L$45))</f>
        <v>43900</v>
      </c>
      <c r="D135" s="8" cm="1">
        <f t="array" ref="D135">IF($I$2="Каникулы вместе",INDEX(GRID!$B$18:$U$29,MATCH(C$7,GRID!$A$18:$A$29,0),MATCH(1,($U$2=GRID!$B$1:$U$1)*(КАЛЕНДАРЬ!O26=GRID!$B$3:$U$3),0)),
INDEX(GRID!$B$18:$U$29,MATCH(C$7,GRID!$A$18:$A$29,0),MATCH(1,($U$2=GRID!$B$1:$U$1)*(КАЛЕНДАРЬ!O26=GRID!$B$3:$U$3),0))*(1-GRID!$L$45))</f>
        <v>48900</v>
      </c>
      <c r="E135" s="8" cm="1">
        <f t="array" ref="E135">IF($I$2="Каникулы вместе",INDEX(GRID!$B$4:$U$15,MATCH(E$7,GRID!$A$4:$A$15,0),MATCH(1,($U$2=GRID!$B$1:$U$1)*(КАЛЕНДАРЬ!O26=GRID!$B$3:$U$3),0)),
INDEX(GRID!$B$4:$U$15,MATCH(E$7,GRID!$A$4:$A$15,0),MATCH(1,($U$2=GRID!$B$1:$U$1)*(КАЛЕНДАРЬ!O26=GRID!$B$3:$U$3),0))*(1-GRID!$L$45))</f>
        <v>52400</v>
      </c>
      <c r="F135" s="8" cm="1">
        <f t="array" ref="F135">IF($I$2="Каникулы вместе",INDEX(GRID!$B$18:$U$29,MATCH(E$7,GRID!$A$18:$A$29,0),MATCH(1,($U$2=GRID!$B$1:$U$1)*(КАЛЕНДАРЬ!O26=GRID!$B$3:$U$3),0)),
INDEX(GRID!$B$18:$U$29,MATCH(E$7,GRID!$A$18:$A$29,0),MATCH(1,($U$2=GRID!$B$1:$U$1)*(КАЛЕНДАРЬ!O26=GRID!$B$3:$U$3),0))*(1-GRID!$L$45))</f>
        <v>57400</v>
      </c>
      <c r="G135" s="8" cm="1">
        <f t="array" ref="G135">IF($I$2="Каникулы вместе",INDEX(GRID!$B$4:$U$15,MATCH(G$7,GRID!$A$4:$A$15,0),MATCH(1,($U$2=GRID!$B$1:$U$1)*(КАЛЕНДАРЬ!O26=GRID!$B$3:$U$3),0)),
INDEX(GRID!$B$4:$U$15,MATCH(G$7,GRID!$A$4:$A$15,0),MATCH(1,($U$2=GRID!$B$1:$U$1)*(КАЛЕНДАРЬ!O26=GRID!$B$3:$U$3),0))*(1-GRID!$L$45))</f>
        <v>59100</v>
      </c>
      <c r="H135" s="8" cm="1">
        <f t="array" ref="H135">IF($I$2="Каникулы вместе",INDEX(GRID!$B$18:$U$29,MATCH(G$7,GRID!$A$18:$A$29,0),MATCH(1,($U$2=GRID!$B$1:$U$1)*(КАЛЕНДАРЬ!O26=GRID!$B$3:$U$3),0)),
INDEX(GRID!$B$18:$U$29,MATCH(G$7,GRID!$A$18:$A$29,0),MATCH(1,($U$2=GRID!$B$1:$U$1)*(КАЛЕНДАРЬ!O26=GRID!$B$3:$U$3),0))*(1-GRID!$L$45))</f>
        <v>64100</v>
      </c>
      <c r="I135" s="8" cm="1">
        <f t="array" ref="I135">IF($I$2="Каникулы вместе",INDEX(GRID!$B$4:$U$15,MATCH(I$7,GRID!$A$4:$A$15,0),MATCH(1,($U$2=GRID!$B$1:$U$1)*(КАЛЕНДАРЬ!O26=GRID!$B$3:$U$3),0)),
INDEX(GRID!$B$4:$U$15,MATCH(I$7,GRID!$A$4:$A$15,0),MATCH(1,($U$2=GRID!$B$1:$U$1)*(КАЛЕНДАРЬ!O26=GRID!$B$3:$U$3),0))*(1-GRID!$L$45))</f>
        <v>65800</v>
      </c>
      <c r="J135" s="8" cm="1">
        <f t="array" ref="J135">IF($I$2="Каникулы вместе",INDEX(GRID!$B$18:$U$29,MATCH(I$7,GRID!$A$18:$A$29,0),MATCH(1,($U$2=GRID!$B$1:$U$1)*(КАЛЕНДАРЬ!O26=GRID!$B$3:$U$3),0)),
INDEX(GRID!$B$18:$U$29,MATCH(I$7,GRID!$A$18:$A$29,0),MATCH(1,($U$2=GRID!$B$1:$U$1)*(КАЛЕНДАРЬ!O26=GRID!$B$3:$U$3),0))*(1-GRID!$L$45))</f>
        <v>70800</v>
      </c>
      <c r="K135" s="8" cm="1">
        <f t="array" ref="K135">IF($I$2="Каникулы вместе",INDEX(GRID!$B$4:$U$15,MATCH(K$7,GRID!$A$4:$A$15,0),MATCH(1,($U$2=GRID!$B$1:$U$1)*(КАЛЕНДАРЬ!O26=GRID!$B$3:$U$3),0)),
INDEX(GRID!$B$4:$U$15,MATCH(K$7,GRID!$A$4:$A$15,0),MATCH(1,($U$2=GRID!$B$1:$U$1)*(КАЛЕНДАРЬ!O26=GRID!$B$3:$U$3),0))*(1-GRID!$L$45))</f>
        <v>72600</v>
      </c>
      <c r="L135" s="8" cm="1">
        <f t="array" ref="L135">IF($I$2="Каникулы вместе",INDEX(GRID!$B$18:$U$29,MATCH(K$7,GRID!$A$18:$A$29,0),MATCH(1,($U$2=GRID!$B$1:$U$1)*(КАЛЕНДАРЬ!O26=GRID!$B$3:$U$3),0)),
INDEX(GRID!$B$18:$U$29,MATCH(K$7,GRID!$A$18:$A$29,0),MATCH(1,($U$2=GRID!$B$1:$U$1)*(КАЛЕНДАРЬ!O26=GRID!$B$3:$U$3),0))*(1-GRID!$L$45))</f>
        <v>77600</v>
      </c>
      <c r="M135" s="8" cm="1">
        <f t="array" ref="M135">IF($I$2="Каникулы вместе",INDEX(GRID!$B$4:$U$15,MATCH(M$7,GRID!$A$4:$A$15,0),MATCH(1,($U$2=GRID!$B$1:$U$1)*(КАЛЕНДАРЬ!O26=GRID!$B$3:$U$3),0)),
INDEX(GRID!$B$4:$U$15,MATCH(M$7,GRID!$A$4:$A$15,0),MATCH(1,($U$2=GRID!$B$1:$U$1)*(КАЛЕНДАРЬ!O26=GRID!$B$3:$U$3),0))*(1-GRID!$L$45))</f>
        <v>96500</v>
      </c>
      <c r="N135" s="8" cm="1">
        <f t="array" ref="N135">IF($I$2="Каникулы вместе",INDEX(GRID!$B$18:$U$29,MATCH(M$7,GRID!$A$18:$A$29,0),MATCH(1,($U$2=GRID!$B$1:$U$1)*(КАЛЕНДАРЬ!O26=GRID!$B$3:$U$3),0)),
INDEX(GRID!$B$18:$U$29,MATCH(M$7,GRID!$A$18:$A$29,0),MATCH(1,($U$2=GRID!$B$1:$U$1)*(КАЛЕНДАРЬ!O26=GRID!$B$3:$U$3),0))*(1-GRID!$L$45))</f>
        <v>101500</v>
      </c>
      <c r="O135" s="8" cm="1">
        <f t="array" ref="O135">IF($I$2="Каникулы вместе",INDEX(GRID!$B$4:$U$15,MATCH(O$7,GRID!$A$4:$A$15,0),MATCH(1,($U$2=GRID!$B$1:$U$1)*(КАЛЕНДАРЬ!O26=GRID!$B$3:$U$3),0)),
INDEX(GRID!$B$4:$U$15,MATCH(O$7,GRID!$A$4:$A$15,0),MATCH(1,($U$2=GRID!$B$1:$U$1)*(КАЛЕНДАРЬ!O26=GRID!$B$3:$U$3),0))*(1-GRID!$L$45))</f>
        <v>135000</v>
      </c>
      <c r="P135" s="8" cm="1">
        <f t="array" ref="P135">IF($I$2="Каникулы вместе",INDEX(GRID!$B$4:$U$15,MATCH(P$7,GRID!$A$4:$A$15,0),MATCH(1,($U$2=GRID!$B$1:$U$1)*(КАЛЕНДАРЬ!O26=GRID!$B$3:$U$3),0)),
INDEX(GRID!$B$4:$U$15,MATCH(P$7,GRID!$A$4:$A$15,0),MATCH(1,($U$2=GRID!$B$1:$U$1)*(КАЛЕНДАРЬ!O26=GRID!$B$3:$U$3),0))*(1-GRID!$L$45))</f>
        <v>181300</v>
      </c>
      <c r="Q135" s="8" cm="1">
        <f t="array" ref="Q135">IF($I$2="Каникулы вместе",INDEX(GRID!$B$4:$U$15,MATCH(Q$7,GRID!$A$4:$A$15,0),MATCH(1,($U$2=GRID!$B$1:$U$1)*(КАЛЕНДАРЬ!O26=GRID!$B$3:$U$3),0)),
INDEX(GRID!$B$4:$U$15,MATCH(Q$7,GRID!$A$4:$A$15,0),MATCH(1,($U$2=GRID!$B$1:$U$1)*(КАЛЕНДАРЬ!O26=GRID!$B$3:$U$3),0))*(1-GRID!$L$45))</f>
        <v>211500</v>
      </c>
      <c r="R135" s="8" cm="1">
        <f t="array" ref="R135">IF($I$2="Каникулы вместе",INDEX(GRID!$B$18:$U$29,MATCH(R$7,GRID!$A$18:$A$29,0),MATCH(1,($U$2=GRID!$B$1:$U$1)*(КАЛЕНДАРЬ!O26=GRID!$B$3:$U$3),0)),
INDEX(GRID!$B$18:$U$29,MATCH(R$7,GRID!$A$18:$A$29,0),MATCH(1,($U$2=GRID!$B$1:$U$1)*(КАЛЕНДАРЬ!O26=GRID!$B$3:$U$3),0))*(1-GRID!$L$45))</f>
        <v>241100</v>
      </c>
      <c r="S135" s="8">
        <f t="array" ref="S135">IF($I$2="Каникулы вместе",INDEX(GRID!$B$4:$U$15,MATCH(S$7,GRID!$A$4:$A$15,0),MATCH(1,($U$2=GRID!$B$1:$U$1)*(КАЛЕНДАРЬ!O26=GRID!$B$3:$U$3),0)),
INDEX(GRID!$B$4:$U$15,MATCH(S$7,GRID!$A$4:$A$15,0),MATCH(1,($U$2=GRID!$B$1:$U$1)*(КАЛЕНДАРЬ!O26=GRID!$B$3:$U$3),0))*(1-GRID!$L$41))</f>
        <v>625800</v>
      </c>
      <c r="T135" s="8">
        <f t="array" ref="T135">IF($I$2="Каникулы вместе",INDEX(GRID!$B$4:$U$15,MATCH(T$7,GRID!$A$4:$A$15,0),MATCH(1,($U$2=GRID!$B$1:$U$1)*(КАЛЕНДАРЬ!O26=GRID!$B$3:$U$3),0)),
INDEX(GRID!$B$4:$U$15,MATCH(T$7,GRID!$A$4:$A$15,0),MATCH(1,($U$2=GRID!$B$1:$U$1)*(КАЛЕНДАРЬ!O26=GRID!$B$3:$U$3),0))*(1-GRID!$L$41))</f>
        <v>769800</v>
      </c>
    </row>
    <row r="136" spans="1:20" hidden="1">
      <c r="A136" s="148" t="s">
        <v>17</v>
      </c>
      <c r="B136" s="149">
        <v>24</v>
      </c>
      <c r="C136" s="8" cm="1">
        <f t="array" ref="C136">IF($I$2="Каникулы вместе",INDEX(GRID!$B$4:$U$15,MATCH(C$7,GRID!$A$4:$A$15,0),MATCH(1,($U$2=GRID!$B$1:$U$1)*(КАЛЕНДАРЬ!O27=GRID!$B$3:$U$3),0)),
INDEX(GRID!$B$4:$U$15,MATCH(C$7,GRID!$A$4:$A$15,0),MATCH(1,($U$2=GRID!$B$1:$U$1)*(КАЛЕНДАРЬ!O27=GRID!$B$3:$U$3),0))*(1-GRID!$L$45))</f>
        <v>43900</v>
      </c>
      <c r="D136" s="8" cm="1">
        <f t="array" ref="D136">IF($I$2="Каникулы вместе",INDEX(GRID!$B$18:$U$29,MATCH(C$7,GRID!$A$18:$A$29,0),MATCH(1,($U$2=GRID!$B$1:$U$1)*(КАЛЕНДАРЬ!O27=GRID!$B$3:$U$3),0)),
INDEX(GRID!$B$18:$U$29,MATCH(C$7,GRID!$A$18:$A$29,0),MATCH(1,($U$2=GRID!$B$1:$U$1)*(КАЛЕНДАРЬ!O27=GRID!$B$3:$U$3),0))*(1-GRID!$L$45))</f>
        <v>48900</v>
      </c>
      <c r="E136" s="8" cm="1">
        <f t="array" ref="E136">IF($I$2="Каникулы вместе",INDEX(GRID!$B$4:$U$15,MATCH(E$7,GRID!$A$4:$A$15,0),MATCH(1,($U$2=GRID!$B$1:$U$1)*(КАЛЕНДАРЬ!O27=GRID!$B$3:$U$3),0)),
INDEX(GRID!$B$4:$U$15,MATCH(E$7,GRID!$A$4:$A$15,0),MATCH(1,($U$2=GRID!$B$1:$U$1)*(КАЛЕНДАРЬ!O27=GRID!$B$3:$U$3),0))*(1-GRID!$L$45))</f>
        <v>52400</v>
      </c>
      <c r="F136" s="8" cm="1">
        <f t="array" ref="F136">IF($I$2="Каникулы вместе",INDEX(GRID!$B$18:$U$29,MATCH(E$7,GRID!$A$18:$A$29,0),MATCH(1,($U$2=GRID!$B$1:$U$1)*(КАЛЕНДАРЬ!O27=GRID!$B$3:$U$3),0)),
INDEX(GRID!$B$18:$U$29,MATCH(E$7,GRID!$A$18:$A$29,0),MATCH(1,($U$2=GRID!$B$1:$U$1)*(КАЛЕНДАРЬ!O27=GRID!$B$3:$U$3),0))*(1-GRID!$L$45))</f>
        <v>57400</v>
      </c>
      <c r="G136" s="8" cm="1">
        <f t="array" ref="G136">IF($I$2="Каникулы вместе",INDEX(GRID!$B$4:$U$15,MATCH(G$7,GRID!$A$4:$A$15,0),MATCH(1,($U$2=GRID!$B$1:$U$1)*(КАЛЕНДАРЬ!O27=GRID!$B$3:$U$3),0)),
INDEX(GRID!$B$4:$U$15,MATCH(G$7,GRID!$A$4:$A$15,0),MATCH(1,($U$2=GRID!$B$1:$U$1)*(КАЛЕНДАРЬ!O27=GRID!$B$3:$U$3),0))*(1-GRID!$L$45))</f>
        <v>59100</v>
      </c>
      <c r="H136" s="8" cm="1">
        <f t="array" ref="H136">IF($I$2="Каникулы вместе",INDEX(GRID!$B$18:$U$29,MATCH(G$7,GRID!$A$18:$A$29,0),MATCH(1,($U$2=GRID!$B$1:$U$1)*(КАЛЕНДАРЬ!O27=GRID!$B$3:$U$3),0)),
INDEX(GRID!$B$18:$U$29,MATCH(G$7,GRID!$A$18:$A$29,0),MATCH(1,($U$2=GRID!$B$1:$U$1)*(КАЛЕНДАРЬ!O27=GRID!$B$3:$U$3),0))*(1-GRID!$L$45))</f>
        <v>64100</v>
      </c>
      <c r="I136" s="8" cm="1">
        <f t="array" ref="I136">IF($I$2="Каникулы вместе",INDEX(GRID!$B$4:$U$15,MATCH(I$7,GRID!$A$4:$A$15,0),MATCH(1,($U$2=GRID!$B$1:$U$1)*(КАЛЕНДАРЬ!O27=GRID!$B$3:$U$3),0)),
INDEX(GRID!$B$4:$U$15,MATCH(I$7,GRID!$A$4:$A$15,0),MATCH(1,($U$2=GRID!$B$1:$U$1)*(КАЛЕНДАРЬ!O27=GRID!$B$3:$U$3),0))*(1-GRID!$L$45))</f>
        <v>65800</v>
      </c>
      <c r="J136" s="8" cm="1">
        <f t="array" ref="J136">IF($I$2="Каникулы вместе",INDEX(GRID!$B$18:$U$29,MATCH(I$7,GRID!$A$18:$A$29,0),MATCH(1,($U$2=GRID!$B$1:$U$1)*(КАЛЕНДАРЬ!O27=GRID!$B$3:$U$3),0)),
INDEX(GRID!$B$18:$U$29,MATCH(I$7,GRID!$A$18:$A$29,0),MATCH(1,($U$2=GRID!$B$1:$U$1)*(КАЛЕНДАРЬ!O27=GRID!$B$3:$U$3),0))*(1-GRID!$L$45))</f>
        <v>70800</v>
      </c>
      <c r="K136" s="8" cm="1">
        <f t="array" ref="K136">IF($I$2="Каникулы вместе",INDEX(GRID!$B$4:$U$15,MATCH(K$7,GRID!$A$4:$A$15,0),MATCH(1,($U$2=GRID!$B$1:$U$1)*(КАЛЕНДАРЬ!O27=GRID!$B$3:$U$3),0)),
INDEX(GRID!$B$4:$U$15,MATCH(K$7,GRID!$A$4:$A$15,0),MATCH(1,($U$2=GRID!$B$1:$U$1)*(КАЛЕНДАРЬ!O27=GRID!$B$3:$U$3),0))*(1-GRID!$L$45))</f>
        <v>72600</v>
      </c>
      <c r="L136" s="8" cm="1">
        <f t="array" ref="L136">IF($I$2="Каникулы вместе",INDEX(GRID!$B$18:$U$29,MATCH(K$7,GRID!$A$18:$A$29,0),MATCH(1,($U$2=GRID!$B$1:$U$1)*(КАЛЕНДАРЬ!O27=GRID!$B$3:$U$3),0)),
INDEX(GRID!$B$18:$U$29,MATCH(K$7,GRID!$A$18:$A$29,0),MATCH(1,($U$2=GRID!$B$1:$U$1)*(КАЛЕНДАРЬ!O27=GRID!$B$3:$U$3),0))*(1-GRID!$L$45))</f>
        <v>77600</v>
      </c>
      <c r="M136" s="8" cm="1">
        <f t="array" ref="M136">IF($I$2="Каникулы вместе",INDEX(GRID!$B$4:$U$15,MATCH(M$7,GRID!$A$4:$A$15,0),MATCH(1,($U$2=GRID!$B$1:$U$1)*(КАЛЕНДАРЬ!O27=GRID!$B$3:$U$3),0)),
INDEX(GRID!$B$4:$U$15,MATCH(M$7,GRID!$A$4:$A$15,0),MATCH(1,($U$2=GRID!$B$1:$U$1)*(КАЛЕНДАРЬ!O27=GRID!$B$3:$U$3),0))*(1-GRID!$L$45))</f>
        <v>96500</v>
      </c>
      <c r="N136" s="8" cm="1">
        <f t="array" ref="N136">IF($I$2="Каникулы вместе",INDEX(GRID!$B$18:$U$29,MATCH(M$7,GRID!$A$18:$A$29,0),MATCH(1,($U$2=GRID!$B$1:$U$1)*(КАЛЕНДАРЬ!O27=GRID!$B$3:$U$3),0)),
INDEX(GRID!$B$18:$U$29,MATCH(M$7,GRID!$A$18:$A$29,0),MATCH(1,($U$2=GRID!$B$1:$U$1)*(КАЛЕНДАРЬ!O27=GRID!$B$3:$U$3),0))*(1-GRID!$L$45))</f>
        <v>101500</v>
      </c>
      <c r="O136" s="8" cm="1">
        <f t="array" ref="O136">IF($I$2="Каникулы вместе",INDEX(GRID!$B$4:$U$15,MATCH(O$7,GRID!$A$4:$A$15,0),MATCH(1,($U$2=GRID!$B$1:$U$1)*(КАЛЕНДАРЬ!O27=GRID!$B$3:$U$3),0)),
INDEX(GRID!$B$4:$U$15,MATCH(O$7,GRID!$A$4:$A$15,0),MATCH(1,($U$2=GRID!$B$1:$U$1)*(КАЛЕНДАРЬ!O27=GRID!$B$3:$U$3),0))*(1-GRID!$L$45))</f>
        <v>135000</v>
      </c>
      <c r="P136" s="8" cm="1">
        <f t="array" ref="P136">IF($I$2="Каникулы вместе",INDEX(GRID!$B$4:$U$15,MATCH(P$7,GRID!$A$4:$A$15,0),MATCH(1,($U$2=GRID!$B$1:$U$1)*(КАЛЕНДАРЬ!O27=GRID!$B$3:$U$3),0)),
INDEX(GRID!$B$4:$U$15,MATCH(P$7,GRID!$A$4:$A$15,0),MATCH(1,($U$2=GRID!$B$1:$U$1)*(КАЛЕНДАРЬ!O27=GRID!$B$3:$U$3),0))*(1-GRID!$L$45))</f>
        <v>181300</v>
      </c>
      <c r="Q136" s="8" cm="1">
        <f t="array" ref="Q136">IF($I$2="Каникулы вместе",INDEX(GRID!$B$4:$U$15,MATCH(Q$7,GRID!$A$4:$A$15,0),MATCH(1,($U$2=GRID!$B$1:$U$1)*(КАЛЕНДАРЬ!O27=GRID!$B$3:$U$3),0)),
INDEX(GRID!$B$4:$U$15,MATCH(Q$7,GRID!$A$4:$A$15,0),MATCH(1,($U$2=GRID!$B$1:$U$1)*(КАЛЕНДАРЬ!O27=GRID!$B$3:$U$3),0))*(1-GRID!$L$45))</f>
        <v>211500</v>
      </c>
      <c r="R136" s="8" cm="1">
        <f t="array" ref="R136">IF($I$2="Каникулы вместе",INDEX(GRID!$B$18:$U$29,MATCH(R$7,GRID!$A$18:$A$29,0),MATCH(1,($U$2=GRID!$B$1:$U$1)*(КАЛЕНДАРЬ!O27=GRID!$B$3:$U$3),0)),
INDEX(GRID!$B$18:$U$29,MATCH(R$7,GRID!$A$18:$A$29,0),MATCH(1,($U$2=GRID!$B$1:$U$1)*(КАЛЕНДАРЬ!O27=GRID!$B$3:$U$3),0))*(1-GRID!$L$45))</f>
        <v>241100</v>
      </c>
      <c r="S136" s="8">
        <f t="array" ref="S136">IF($I$2="Каникулы вместе",INDEX(GRID!$B$4:$U$15,MATCH(S$7,GRID!$A$4:$A$15,0),MATCH(1,($U$2=GRID!$B$1:$U$1)*(КАЛЕНДАРЬ!O27=GRID!$B$3:$U$3),0)),
INDEX(GRID!$B$4:$U$15,MATCH(S$7,GRID!$A$4:$A$15,0),MATCH(1,($U$2=GRID!$B$1:$U$1)*(КАЛЕНДАРЬ!O27=GRID!$B$3:$U$3),0))*(1-GRID!$L$41))</f>
        <v>625800</v>
      </c>
      <c r="T136" s="8">
        <f t="array" ref="T136">IF($I$2="Каникулы вместе",INDEX(GRID!$B$4:$U$15,MATCH(T$7,GRID!$A$4:$A$15,0),MATCH(1,($U$2=GRID!$B$1:$U$1)*(КАЛЕНДАРЬ!O27=GRID!$B$3:$U$3),0)),
INDEX(GRID!$B$4:$U$15,MATCH(T$7,GRID!$A$4:$A$15,0),MATCH(1,($U$2=GRID!$B$1:$U$1)*(КАЛЕНДАРЬ!O27=GRID!$B$3:$U$3),0))*(1-GRID!$L$41))</f>
        <v>769800</v>
      </c>
    </row>
    <row r="137" spans="1:20" hidden="1">
      <c r="A137" s="148" t="s">
        <v>11</v>
      </c>
      <c r="B137" s="149">
        <v>25</v>
      </c>
      <c r="C137" s="8" cm="1">
        <f t="array" ref="C137">IF($I$2="Каникулы вместе",INDEX(GRID!$B$4:$U$15,MATCH(C$7,GRID!$A$4:$A$15,0),MATCH(1,($U$2=GRID!$B$1:$U$1)*(КАЛЕНДАРЬ!O28=GRID!$B$3:$U$3),0)),
INDEX(GRID!$B$4:$U$15,MATCH(C$7,GRID!$A$4:$A$15,0),MATCH(1,($U$2=GRID!$B$1:$U$1)*(КАЛЕНДАРЬ!O28=GRID!$B$3:$U$3),0))*(1-GRID!$L$45))</f>
        <v>43900</v>
      </c>
      <c r="D137" s="8" cm="1">
        <f t="array" ref="D137">IF($I$2="Каникулы вместе",INDEX(GRID!$B$18:$U$29,MATCH(C$7,GRID!$A$18:$A$29,0),MATCH(1,($U$2=GRID!$B$1:$U$1)*(КАЛЕНДАРЬ!O28=GRID!$B$3:$U$3),0)),
INDEX(GRID!$B$18:$U$29,MATCH(C$7,GRID!$A$18:$A$29,0),MATCH(1,($U$2=GRID!$B$1:$U$1)*(КАЛЕНДАРЬ!O28=GRID!$B$3:$U$3),0))*(1-GRID!$L$45))</f>
        <v>48900</v>
      </c>
      <c r="E137" s="8" cm="1">
        <f t="array" ref="E137">IF($I$2="Каникулы вместе",INDEX(GRID!$B$4:$U$15,MATCH(E$7,GRID!$A$4:$A$15,0),MATCH(1,($U$2=GRID!$B$1:$U$1)*(КАЛЕНДАРЬ!O28=GRID!$B$3:$U$3),0)),
INDEX(GRID!$B$4:$U$15,MATCH(E$7,GRID!$A$4:$A$15,0),MATCH(1,($U$2=GRID!$B$1:$U$1)*(КАЛЕНДАРЬ!O28=GRID!$B$3:$U$3),0))*(1-GRID!$L$45))</f>
        <v>52400</v>
      </c>
      <c r="F137" s="8" cm="1">
        <f t="array" ref="F137">IF($I$2="Каникулы вместе",INDEX(GRID!$B$18:$U$29,MATCH(E$7,GRID!$A$18:$A$29,0),MATCH(1,($U$2=GRID!$B$1:$U$1)*(КАЛЕНДАРЬ!O28=GRID!$B$3:$U$3),0)),
INDEX(GRID!$B$18:$U$29,MATCH(E$7,GRID!$A$18:$A$29,0),MATCH(1,($U$2=GRID!$B$1:$U$1)*(КАЛЕНДАРЬ!O28=GRID!$B$3:$U$3),0))*(1-GRID!$L$45))</f>
        <v>57400</v>
      </c>
      <c r="G137" s="8" cm="1">
        <f t="array" ref="G137">IF($I$2="Каникулы вместе",INDEX(GRID!$B$4:$U$15,MATCH(G$7,GRID!$A$4:$A$15,0),MATCH(1,($U$2=GRID!$B$1:$U$1)*(КАЛЕНДАРЬ!O28=GRID!$B$3:$U$3),0)),
INDEX(GRID!$B$4:$U$15,MATCH(G$7,GRID!$A$4:$A$15,0),MATCH(1,($U$2=GRID!$B$1:$U$1)*(КАЛЕНДАРЬ!O28=GRID!$B$3:$U$3),0))*(1-GRID!$L$45))</f>
        <v>59100</v>
      </c>
      <c r="H137" s="8" cm="1">
        <f t="array" ref="H137">IF($I$2="Каникулы вместе",INDEX(GRID!$B$18:$U$29,MATCH(G$7,GRID!$A$18:$A$29,0),MATCH(1,($U$2=GRID!$B$1:$U$1)*(КАЛЕНДАРЬ!O28=GRID!$B$3:$U$3),0)),
INDEX(GRID!$B$18:$U$29,MATCH(G$7,GRID!$A$18:$A$29,0),MATCH(1,($U$2=GRID!$B$1:$U$1)*(КАЛЕНДАРЬ!O28=GRID!$B$3:$U$3),0))*(1-GRID!$L$45))</f>
        <v>64100</v>
      </c>
      <c r="I137" s="8" cm="1">
        <f t="array" ref="I137">IF($I$2="Каникулы вместе",INDEX(GRID!$B$4:$U$15,MATCH(I$7,GRID!$A$4:$A$15,0),MATCH(1,($U$2=GRID!$B$1:$U$1)*(КАЛЕНДАРЬ!O28=GRID!$B$3:$U$3),0)),
INDEX(GRID!$B$4:$U$15,MATCH(I$7,GRID!$A$4:$A$15,0),MATCH(1,($U$2=GRID!$B$1:$U$1)*(КАЛЕНДАРЬ!O28=GRID!$B$3:$U$3),0))*(1-GRID!$L$45))</f>
        <v>65800</v>
      </c>
      <c r="J137" s="8" cm="1">
        <f t="array" ref="J137">IF($I$2="Каникулы вместе",INDEX(GRID!$B$18:$U$29,MATCH(I$7,GRID!$A$18:$A$29,0),MATCH(1,($U$2=GRID!$B$1:$U$1)*(КАЛЕНДАРЬ!O28=GRID!$B$3:$U$3),0)),
INDEX(GRID!$B$18:$U$29,MATCH(I$7,GRID!$A$18:$A$29,0),MATCH(1,($U$2=GRID!$B$1:$U$1)*(КАЛЕНДАРЬ!O28=GRID!$B$3:$U$3),0))*(1-GRID!$L$45))</f>
        <v>70800</v>
      </c>
      <c r="K137" s="8" cm="1">
        <f t="array" ref="K137">IF($I$2="Каникулы вместе",INDEX(GRID!$B$4:$U$15,MATCH(K$7,GRID!$A$4:$A$15,0),MATCH(1,($U$2=GRID!$B$1:$U$1)*(КАЛЕНДАРЬ!O28=GRID!$B$3:$U$3),0)),
INDEX(GRID!$B$4:$U$15,MATCH(K$7,GRID!$A$4:$A$15,0),MATCH(1,($U$2=GRID!$B$1:$U$1)*(КАЛЕНДАРЬ!O28=GRID!$B$3:$U$3),0))*(1-GRID!$L$45))</f>
        <v>72600</v>
      </c>
      <c r="L137" s="8" cm="1">
        <f t="array" ref="L137">IF($I$2="Каникулы вместе",INDEX(GRID!$B$18:$U$29,MATCH(K$7,GRID!$A$18:$A$29,0),MATCH(1,($U$2=GRID!$B$1:$U$1)*(КАЛЕНДАРЬ!O28=GRID!$B$3:$U$3),0)),
INDEX(GRID!$B$18:$U$29,MATCH(K$7,GRID!$A$18:$A$29,0),MATCH(1,($U$2=GRID!$B$1:$U$1)*(КАЛЕНДАРЬ!O28=GRID!$B$3:$U$3),0))*(1-GRID!$L$45))</f>
        <v>77600</v>
      </c>
      <c r="M137" s="8" cm="1">
        <f t="array" ref="M137">IF($I$2="Каникулы вместе",INDEX(GRID!$B$4:$U$15,MATCH(M$7,GRID!$A$4:$A$15,0),MATCH(1,($U$2=GRID!$B$1:$U$1)*(КАЛЕНДАРЬ!O28=GRID!$B$3:$U$3),0)),
INDEX(GRID!$B$4:$U$15,MATCH(M$7,GRID!$A$4:$A$15,0),MATCH(1,($U$2=GRID!$B$1:$U$1)*(КАЛЕНДАРЬ!O28=GRID!$B$3:$U$3),0))*(1-GRID!$L$45))</f>
        <v>96500</v>
      </c>
      <c r="N137" s="8" cm="1">
        <f t="array" ref="N137">IF($I$2="Каникулы вместе",INDEX(GRID!$B$18:$U$29,MATCH(M$7,GRID!$A$18:$A$29,0),MATCH(1,($U$2=GRID!$B$1:$U$1)*(КАЛЕНДАРЬ!O28=GRID!$B$3:$U$3),0)),
INDEX(GRID!$B$18:$U$29,MATCH(M$7,GRID!$A$18:$A$29,0),MATCH(1,($U$2=GRID!$B$1:$U$1)*(КАЛЕНДАРЬ!O28=GRID!$B$3:$U$3),0))*(1-GRID!$L$45))</f>
        <v>101500</v>
      </c>
      <c r="O137" s="8" cm="1">
        <f t="array" ref="O137">IF($I$2="Каникулы вместе",INDEX(GRID!$B$4:$U$15,MATCH(O$7,GRID!$A$4:$A$15,0),MATCH(1,($U$2=GRID!$B$1:$U$1)*(КАЛЕНДАРЬ!O28=GRID!$B$3:$U$3),0)),
INDEX(GRID!$B$4:$U$15,MATCH(O$7,GRID!$A$4:$A$15,0),MATCH(1,($U$2=GRID!$B$1:$U$1)*(КАЛЕНДАРЬ!O28=GRID!$B$3:$U$3),0))*(1-GRID!$L$45))</f>
        <v>135000</v>
      </c>
      <c r="P137" s="8" cm="1">
        <f t="array" ref="P137">IF($I$2="Каникулы вместе",INDEX(GRID!$B$4:$U$15,MATCH(P$7,GRID!$A$4:$A$15,0),MATCH(1,($U$2=GRID!$B$1:$U$1)*(КАЛЕНДАРЬ!O28=GRID!$B$3:$U$3),0)),
INDEX(GRID!$B$4:$U$15,MATCH(P$7,GRID!$A$4:$A$15,0),MATCH(1,($U$2=GRID!$B$1:$U$1)*(КАЛЕНДАРЬ!O28=GRID!$B$3:$U$3),0))*(1-GRID!$L$45))</f>
        <v>181300</v>
      </c>
      <c r="Q137" s="8" cm="1">
        <f t="array" ref="Q137">IF($I$2="Каникулы вместе",INDEX(GRID!$B$4:$U$15,MATCH(Q$7,GRID!$A$4:$A$15,0),MATCH(1,($U$2=GRID!$B$1:$U$1)*(КАЛЕНДАРЬ!O28=GRID!$B$3:$U$3),0)),
INDEX(GRID!$B$4:$U$15,MATCH(Q$7,GRID!$A$4:$A$15,0),MATCH(1,($U$2=GRID!$B$1:$U$1)*(КАЛЕНДАРЬ!O28=GRID!$B$3:$U$3),0))*(1-GRID!$L$45))</f>
        <v>211500</v>
      </c>
      <c r="R137" s="8" cm="1">
        <f t="array" ref="R137">IF($I$2="Каникулы вместе",INDEX(GRID!$B$18:$U$29,MATCH(R$7,GRID!$A$18:$A$29,0),MATCH(1,($U$2=GRID!$B$1:$U$1)*(КАЛЕНДАРЬ!O28=GRID!$B$3:$U$3),0)),
INDEX(GRID!$B$18:$U$29,MATCH(R$7,GRID!$A$18:$A$29,0),MATCH(1,($U$2=GRID!$B$1:$U$1)*(КАЛЕНДАРЬ!O28=GRID!$B$3:$U$3),0))*(1-GRID!$L$45))</f>
        <v>241100</v>
      </c>
      <c r="S137" s="8">
        <f t="array" ref="S137">IF($I$2="Каникулы вместе",INDEX(GRID!$B$4:$U$15,MATCH(S$7,GRID!$A$4:$A$15,0),MATCH(1,($U$2=GRID!$B$1:$U$1)*(КАЛЕНДАРЬ!O28=GRID!$B$3:$U$3),0)),
INDEX(GRID!$B$4:$U$15,MATCH(S$7,GRID!$A$4:$A$15,0),MATCH(1,($U$2=GRID!$B$1:$U$1)*(КАЛЕНДАРЬ!O28=GRID!$B$3:$U$3),0))*(1-GRID!$L$41))</f>
        <v>625800</v>
      </c>
      <c r="T137" s="8">
        <f t="array" ref="T137">IF($I$2="Каникулы вместе",INDEX(GRID!$B$4:$U$15,MATCH(T$7,GRID!$A$4:$A$15,0),MATCH(1,($U$2=GRID!$B$1:$U$1)*(КАЛЕНДАРЬ!O28=GRID!$B$3:$U$3),0)),
INDEX(GRID!$B$4:$U$15,MATCH(T$7,GRID!$A$4:$A$15,0),MATCH(1,($U$2=GRID!$B$1:$U$1)*(КАЛЕНДАРЬ!O28=GRID!$B$3:$U$3),0))*(1-GRID!$L$41))</f>
        <v>769800</v>
      </c>
    </row>
    <row r="138" spans="1:20" hidden="1">
      <c r="A138" s="148" t="s">
        <v>12</v>
      </c>
      <c r="B138" s="149">
        <v>26</v>
      </c>
      <c r="C138" s="8" cm="1">
        <f t="array" ref="C138">IF($I$2="Каникулы вместе",INDEX(GRID!$B$4:$U$15,MATCH(C$7,GRID!$A$4:$A$15,0),MATCH(1,($U$2=GRID!$B$1:$U$1)*(КАЛЕНДАРЬ!O29=GRID!$B$3:$U$3),0)),
INDEX(GRID!$B$4:$U$15,MATCH(C$7,GRID!$A$4:$A$15,0),MATCH(1,($U$2=GRID!$B$1:$U$1)*(КАЛЕНДАРЬ!O29=GRID!$B$3:$U$3),0))*(1-GRID!$L$45))</f>
        <v>43900</v>
      </c>
      <c r="D138" s="8" cm="1">
        <f t="array" ref="D138">IF($I$2="Каникулы вместе",INDEX(GRID!$B$18:$U$29,MATCH(C$7,GRID!$A$18:$A$29,0),MATCH(1,($U$2=GRID!$B$1:$U$1)*(КАЛЕНДАРЬ!O29=GRID!$B$3:$U$3),0)),
INDEX(GRID!$B$18:$U$29,MATCH(C$7,GRID!$A$18:$A$29,0),MATCH(1,($U$2=GRID!$B$1:$U$1)*(КАЛЕНДАРЬ!O29=GRID!$B$3:$U$3),0))*(1-GRID!$L$45))</f>
        <v>48900</v>
      </c>
      <c r="E138" s="8" cm="1">
        <f t="array" ref="E138">IF($I$2="Каникулы вместе",INDEX(GRID!$B$4:$U$15,MATCH(E$7,GRID!$A$4:$A$15,0),MATCH(1,($U$2=GRID!$B$1:$U$1)*(КАЛЕНДАРЬ!O29=GRID!$B$3:$U$3),0)),
INDEX(GRID!$B$4:$U$15,MATCH(E$7,GRID!$A$4:$A$15,0),MATCH(1,($U$2=GRID!$B$1:$U$1)*(КАЛЕНДАРЬ!O29=GRID!$B$3:$U$3),0))*(1-GRID!$L$45))</f>
        <v>52400</v>
      </c>
      <c r="F138" s="8" cm="1">
        <f t="array" ref="F138">IF($I$2="Каникулы вместе",INDEX(GRID!$B$18:$U$29,MATCH(E$7,GRID!$A$18:$A$29,0),MATCH(1,($U$2=GRID!$B$1:$U$1)*(КАЛЕНДАРЬ!O29=GRID!$B$3:$U$3),0)),
INDEX(GRID!$B$18:$U$29,MATCH(E$7,GRID!$A$18:$A$29,0),MATCH(1,($U$2=GRID!$B$1:$U$1)*(КАЛЕНДАРЬ!O29=GRID!$B$3:$U$3),0))*(1-GRID!$L$45))</f>
        <v>57400</v>
      </c>
      <c r="G138" s="8" cm="1">
        <f t="array" ref="G138">IF($I$2="Каникулы вместе",INDEX(GRID!$B$4:$U$15,MATCH(G$7,GRID!$A$4:$A$15,0),MATCH(1,($U$2=GRID!$B$1:$U$1)*(КАЛЕНДАРЬ!O29=GRID!$B$3:$U$3),0)),
INDEX(GRID!$B$4:$U$15,MATCH(G$7,GRID!$A$4:$A$15,0),MATCH(1,($U$2=GRID!$B$1:$U$1)*(КАЛЕНДАРЬ!O29=GRID!$B$3:$U$3),0))*(1-GRID!$L$45))</f>
        <v>59100</v>
      </c>
      <c r="H138" s="8" cm="1">
        <f t="array" ref="H138">IF($I$2="Каникулы вместе",INDEX(GRID!$B$18:$U$29,MATCH(G$7,GRID!$A$18:$A$29,0),MATCH(1,($U$2=GRID!$B$1:$U$1)*(КАЛЕНДАРЬ!O29=GRID!$B$3:$U$3),0)),
INDEX(GRID!$B$18:$U$29,MATCH(G$7,GRID!$A$18:$A$29,0),MATCH(1,($U$2=GRID!$B$1:$U$1)*(КАЛЕНДАРЬ!O29=GRID!$B$3:$U$3),0))*(1-GRID!$L$45))</f>
        <v>64100</v>
      </c>
      <c r="I138" s="8" cm="1">
        <f t="array" ref="I138">IF($I$2="Каникулы вместе",INDEX(GRID!$B$4:$U$15,MATCH(I$7,GRID!$A$4:$A$15,0),MATCH(1,($U$2=GRID!$B$1:$U$1)*(КАЛЕНДАРЬ!O29=GRID!$B$3:$U$3),0)),
INDEX(GRID!$B$4:$U$15,MATCH(I$7,GRID!$A$4:$A$15,0),MATCH(1,($U$2=GRID!$B$1:$U$1)*(КАЛЕНДАРЬ!O29=GRID!$B$3:$U$3),0))*(1-GRID!$L$45))</f>
        <v>65800</v>
      </c>
      <c r="J138" s="8" cm="1">
        <f t="array" ref="J138">IF($I$2="Каникулы вместе",INDEX(GRID!$B$18:$U$29,MATCH(I$7,GRID!$A$18:$A$29,0),MATCH(1,($U$2=GRID!$B$1:$U$1)*(КАЛЕНДАРЬ!O29=GRID!$B$3:$U$3),0)),
INDEX(GRID!$B$18:$U$29,MATCH(I$7,GRID!$A$18:$A$29,0),MATCH(1,($U$2=GRID!$B$1:$U$1)*(КАЛЕНДАРЬ!O29=GRID!$B$3:$U$3),0))*(1-GRID!$L$45))</f>
        <v>70800</v>
      </c>
      <c r="K138" s="8" cm="1">
        <f t="array" ref="K138">IF($I$2="Каникулы вместе",INDEX(GRID!$B$4:$U$15,MATCH(K$7,GRID!$A$4:$A$15,0),MATCH(1,($U$2=GRID!$B$1:$U$1)*(КАЛЕНДАРЬ!O29=GRID!$B$3:$U$3),0)),
INDEX(GRID!$B$4:$U$15,MATCH(K$7,GRID!$A$4:$A$15,0),MATCH(1,($U$2=GRID!$B$1:$U$1)*(КАЛЕНДАРЬ!O29=GRID!$B$3:$U$3),0))*(1-GRID!$L$45))</f>
        <v>72600</v>
      </c>
      <c r="L138" s="8" cm="1">
        <f t="array" ref="L138">IF($I$2="Каникулы вместе",INDEX(GRID!$B$18:$U$29,MATCH(K$7,GRID!$A$18:$A$29,0),MATCH(1,($U$2=GRID!$B$1:$U$1)*(КАЛЕНДАРЬ!O29=GRID!$B$3:$U$3),0)),
INDEX(GRID!$B$18:$U$29,MATCH(K$7,GRID!$A$18:$A$29,0),MATCH(1,($U$2=GRID!$B$1:$U$1)*(КАЛЕНДАРЬ!O29=GRID!$B$3:$U$3),0))*(1-GRID!$L$45))</f>
        <v>77600</v>
      </c>
      <c r="M138" s="8" cm="1">
        <f t="array" ref="M138">IF($I$2="Каникулы вместе",INDEX(GRID!$B$4:$U$15,MATCH(M$7,GRID!$A$4:$A$15,0),MATCH(1,($U$2=GRID!$B$1:$U$1)*(КАЛЕНДАРЬ!O29=GRID!$B$3:$U$3),0)),
INDEX(GRID!$B$4:$U$15,MATCH(M$7,GRID!$A$4:$A$15,0),MATCH(1,($U$2=GRID!$B$1:$U$1)*(КАЛЕНДАРЬ!O29=GRID!$B$3:$U$3),0))*(1-GRID!$L$45))</f>
        <v>96500</v>
      </c>
      <c r="N138" s="8" cm="1">
        <f t="array" ref="N138">IF($I$2="Каникулы вместе",INDEX(GRID!$B$18:$U$29,MATCH(M$7,GRID!$A$18:$A$29,0),MATCH(1,($U$2=GRID!$B$1:$U$1)*(КАЛЕНДАРЬ!O29=GRID!$B$3:$U$3),0)),
INDEX(GRID!$B$18:$U$29,MATCH(M$7,GRID!$A$18:$A$29,0),MATCH(1,($U$2=GRID!$B$1:$U$1)*(КАЛЕНДАРЬ!O29=GRID!$B$3:$U$3),0))*(1-GRID!$L$45))</f>
        <v>101500</v>
      </c>
      <c r="O138" s="8" cm="1">
        <f t="array" ref="O138">IF($I$2="Каникулы вместе",INDEX(GRID!$B$4:$U$15,MATCH(O$7,GRID!$A$4:$A$15,0),MATCH(1,($U$2=GRID!$B$1:$U$1)*(КАЛЕНДАРЬ!O29=GRID!$B$3:$U$3),0)),
INDEX(GRID!$B$4:$U$15,MATCH(O$7,GRID!$A$4:$A$15,0),MATCH(1,($U$2=GRID!$B$1:$U$1)*(КАЛЕНДАРЬ!O29=GRID!$B$3:$U$3),0))*(1-GRID!$L$45))</f>
        <v>135000</v>
      </c>
      <c r="P138" s="8" cm="1">
        <f t="array" ref="P138">IF($I$2="Каникулы вместе",INDEX(GRID!$B$4:$U$15,MATCH(P$7,GRID!$A$4:$A$15,0),MATCH(1,($U$2=GRID!$B$1:$U$1)*(КАЛЕНДАРЬ!O29=GRID!$B$3:$U$3),0)),
INDEX(GRID!$B$4:$U$15,MATCH(P$7,GRID!$A$4:$A$15,0),MATCH(1,($U$2=GRID!$B$1:$U$1)*(КАЛЕНДАРЬ!O29=GRID!$B$3:$U$3),0))*(1-GRID!$L$45))</f>
        <v>181300</v>
      </c>
      <c r="Q138" s="8" cm="1">
        <f t="array" ref="Q138">IF($I$2="Каникулы вместе",INDEX(GRID!$B$4:$U$15,MATCH(Q$7,GRID!$A$4:$A$15,0),MATCH(1,($U$2=GRID!$B$1:$U$1)*(КАЛЕНДАРЬ!O29=GRID!$B$3:$U$3),0)),
INDEX(GRID!$B$4:$U$15,MATCH(Q$7,GRID!$A$4:$A$15,0),MATCH(1,($U$2=GRID!$B$1:$U$1)*(КАЛЕНДАРЬ!O29=GRID!$B$3:$U$3),0))*(1-GRID!$L$45))</f>
        <v>211500</v>
      </c>
      <c r="R138" s="8" cm="1">
        <f t="array" ref="R138">IF($I$2="Каникулы вместе",INDEX(GRID!$B$18:$U$29,MATCH(R$7,GRID!$A$18:$A$29,0),MATCH(1,($U$2=GRID!$B$1:$U$1)*(КАЛЕНДАРЬ!O29=GRID!$B$3:$U$3),0)),
INDEX(GRID!$B$18:$U$29,MATCH(R$7,GRID!$A$18:$A$29,0),MATCH(1,($U$2=GRID!$B$1:$U$1)*(КАЛЕНДАРЬ!O29=GRID!$B$3:$U$3),0))*(1-GRID!$L$45))</f>
        <v>241100</v>
      </c>
      <c r="S138" s="8">
        <f t="array" ref="S138">IF($I$2="Каникулы вместе",INDEX(GRID!$B$4:$U$15,MATCH(S$7,GRID!$A$4:$A$15,0),MATCH(1,($U$2=GRID!$B$1:$U$1)*(КАЛЕНДАРЬ!O29=GRID!$B$3:$U$3),0)),
INDEX(GRID!$B$4:$U$15,MATCH(S$7,GRID!$A$4:$A$15,0),MATCH(1,($U$2=GRID!$B$1:$U$1)*(КАЛЕНДАРЬ!O29=GRID!$B$3:$U$3),0))*(1-GRID!$L$41))</f>
        <v>625800</v>
      </c>
      <c r="T138" s="8">
        <f t="array" ref="T138">IF($I$2="Каникулы вместе",INDEX(GRID!$B$4:$U$15,MATCH(T$7,GRID!$A$4:$A$15,0),MATCH(1,($U$2=GRID!$B$1:$U$1)*(КАЛЕНДАРЬ!O29=GRID!$B$3:$U$3),0)),
INDEX(GRID!$B$4:$U$15,MATCH(T$7,GRID!$A$4:$A$15,0),MATCH(1,($U$2=GRID!$B$1:$U$1)*(КАЛЕНДАРЬ!O29=GRID!$B$3:$U$3),0))*(1-GRID!$L$41))</f>
        <v>769800</v>
      </c>
    </row>
    <row r="139" spans="1:20" hidden="1">
      <c r="A139" s="148" t="s">
        <v>13</v>
      </c>
      <c r="B139" s="149">
        <v>27</v>
      </c>
      <c r="C139" s="8" cm="1">
        <f t="array" ref="C139">IF($I$2="Каникулы вместе",INDEX(GRID!$B$4:$U$15,MATCH(C$7,GRID!$A$4:$A$15,0),MATCH(1,($U$2=GRID!$B$1:$U$1)*(КАЛЕНДАРЬ!O30=GRID!$B$3:$U$3),0)),
INDEX(GRID!$B$4:$U$15,MATCH(C$7,GRID!$A$4:$A$15,0),MATCH(1,($U$2=GRID!$B$1:$U$1)*(КАЛЕНДАРЬ!O30=GRID!$B$3:$U$3),0))*(1-GRID!$L$45))</f>
        <v>43900</v>
      </c>
      <c r="D139" s="8" cm="1">
        <f t="array" ref="D139">IF($I$2="Каникулы вместе",INDEX(GRID!$B$18:$U$29,MATCH(C$7,GRID!$A$18:$A$29,0),MATCH(1,($U$2=GRID!$B$1:$U$1)*(КАЛЕНДАРЬ!O30=GRID!$B$3:$U$3),0)),
INDEX(GRID!$B$18:$U$29,MATCH(C$7,GRID!$A$18:$A$29,0),MATCH(1,($U$2=GRID!$B$1:$U$1)*(КАЛЕНДАРЬ!O30=GRID!$B$3:$U$3),0))*(1-GRID!$L$45))</f>
        <v>48900</v>
      </c>
      <c r="E139" s="8" cm="1">
        <f t="array" ref="E139">IF($I$2="Каникулы вместе",INDEX(GRID!$B$4:$U$15,MATCH(E$7,GRID!$A$4:$A$15,0),MATCH(1,($U$2=GRID!$B$1:$U$1)*(КАЛЕНДАРЬ!O30=GRID!$B$3:$U$3),0)),
INDEX(GRID!$B$4:$U$15,MATCH(E$7,GRID!$A$4:$A$15,0),MATCH(1,($U$2=GRID!$B$1:$U$1)*(КАЛЕНДАРЬ!O30=GRID!$B$3:$U$3),0))*(1-GRID!$L$45))</f>
        <v>52400</v>
      </c>
      <c r="F139" s="8" cm="1">
        <f t="array" ref="F139">IF($I$2="Каникулы вместе",INDEX(GRID!$B$18:$U$29,MATCH(E$7,GRID!$A$18:$A$29,0),MATCH(1,($U$2=GRID!$B$1:$U$1)*(КАЛЕНДАРЬ!O30=GRID!$B$3:$U$3),0)),
INDEX(GRID!$B$18:$U$29,MATCH(E$7,GRID!$A$18:$A$29,0),MATCH(1,($U$2=GRID!$B$1:$U$1)*(КАЛЕНДАРЬ!O30=GRID!$B$3:$U$3),0))*(1-GRID!$L$45))</f>
        <v>57400</v>
      </c>
      <c r="G139" s="8" cm="1">
        <f t="array" ref="G139">IF($I$2="Каникулы вместе",INDEX(GRID!$B$4:$U$15,MATCH(G$7,GRID!$A$4:$A$15,0),MATCH(1,($U$2=GRID!$B$1:$U$1)*(КАЛЕНДАРЬ!O30=GRID!$B$3:$U$3),0)),
INDEX(GRID!$B$4:$U$15,MATCH(G$7,GRID!$A$4:$A$15,0),MATCH(1,($U$2=GRID!$B$1:$U$1)*(КАЛЕНДАРЬ!O30=GRID!$B$3:$U$3),0))*(1-GRID!$L$45))</f>
        <v>59100</v>
      </c>
      <c r="H139" s="8" cm="1">
        <f t="array" ref="H139">IF($I$2="Каникулы вместе",INDEX(GRID!$B$18:$U$29,MATCH(G$7,GRID!$A$18:$A$29,0),MATCH(1,($U$2=GRID!$B$1:$U$1)*(КАЛЕНДАРЬ!O30=GRID!$B$3:$U$3),0)),
INDEX(GRID!$B$18:$U$29,MATCH(G$7,GRID!$A$18:$A$29,0),MATCH(1,($U$2=GRID!$B$1:$U$1)*(КАЛЕНДАРЬ!O30=GRID!$B$3:$U$3),0))*(1-GRID!$L$45))</f>
        <v>64100</v>
      </c>
      <c r="I139" s="8" cm="1">
        <f t="array" ref="I139">IF($I$2="Каникулы вместе",INDEX(GRID!$B$4:$U$15,MATCH(I$7,GRID!$A$4:$A$15,0),MATCH(1,($U$2=GRID!$B$1:$U$1)*(КАЛЕНДАРЬ!O30=GRID!$B$3:$U$3),0)),
INDEX(GRID!$B$4:$U$15,MATCH(I$7,GRID!$A$4:$A$15,0),MATCH(1,($U$2=GRID!$B$1:$U$1)*(КАЛЕНДАРЬ!O30=GRID!$B$3:$U$3),0))*(1-GRID!$L$45))</f>
        <v>65800</v>
      </c>
      <c r="J139" s="8" cm="1">
        <f t="array" ref="J139">IF($I$2="Каникулы вместе",INDEX(GRID!$B$18:$U$29,MATCH(I$7,GRID!$A$18:$A$29,0),MATCH(1,($U$2=GRID!$B$1:$U$1)*(КАЛЕНДАРЬ!O30=GRID!$B$3:$U$3),0)),
INDEX(GRID!$B$18:$U$29,MATCH(I$7,GRID!$A$18:$A$29,0),MATCH(1,($U$2=GRID!$B$1:$U$1)*(КАЛЕНДАРЬ!O30=GRID!$B$3:$U$3),0))*(1-GRID!$L$45))</f>
        <v>70800</v>
      </c>
      <c r="K139" s="8" cm="1">
        <f t="array" ref="K139">IF($I$2="Каникулы вместе",INDEX(GRID!$B$4:$U$15,MATCH(K$7,GRID!$A$4:$A$15,0),MATCH(1,($U$2=GRID!$B$1:$U$1)*(КАЛЕНДАРЬ!O30=GRID!$B$3:$U$3),0)),
INDEX(GRID!$B$4:$U$15,MATCH(K$7,GRID!$A$4:$A$15,0),MATCH(1,($U$2=GRID!$B$1:$U$1)*(КАЛЕНДАРЬ!O30=GRID!$B$3:$U$3),0))*(1-GRID!$L$45))</f>
        <v>72600</v>
      </c>
      <c r="L139" s="8" cm="1">
        <f t="array" ref="L139">IF($I$2="Каникулы вместе",INDEX(GRID!$B$18:$U$29,MATCH(K$7,GRID!$A$18:$A$29,0),MATCH(1,($U$2=GRID!$B$1:$U$1)*(КАЛЕНДАРЬ!O30=GRID!$B$3:$U$3),0)),
INDEX(GRID!$B$18:$U$29,MATCH(K$7,GRID!$A$18:$A$29,0),MATCH(1,($U$2=GRID!$B$1:$U$1)*(КАЛЕНДАРЬ!O30=GRID!$B$3:$U$3),0))*(1-GRID!$L$45))</f>
        <v>77600</v>
      </c>
      <c r="M139" s="8" cm="1">
        <f t="array" ref="M139">IF($I$2="Каникулы вместе",INDEX(GRID!$B$4:$U$15,MATCH(M$7,GRID!$A$4:$A$15,0),MATCH(1,($U$2=GRID!$B$1:$U$1)*(КАЛЕНДАРЬ!O30=GRID!$B$3:$U$3),0)),
INDEX(GRID!$B$4:$U$15,MATCH(M$7,GRID!$A$4:$A$15,0),MATCH(1,($U$2=GRID!$B$1:$U$1)*(КАЛЕНДАРЬ!O30=GRID!$B$3:$U$3),0))*(1-GRID!$L$45))</f>
        <v>96500</v>
      </c>
      <c r="N139" s="8" cm="1">
        <f t="array" ref="N139">IF($I$2="Каникулы вместе",INDEX(GRID!$B$18:$U$29,MATCH(M$7,GRID!$A$18:$A$29,0),MATCH(1,($U$2=GRID!$B$1:$U$1)*(КАЛЕНДАРЬ!O30=GRID!$B$3:$U$3),0)),
INDEX(GRID!$B$18:$U$29,MATCH(M$7,GRID!$A$18:$A$29,0),MATCH(1,($U$2=GRID!$B$1:$U$1)*(КАЛЕНДАРЬ!O30=GRID!$B$3:$U$3),0))*(1-GRID!$L$45))</f>
        <v>101500</v>
      </c>
      <c r="O139" s="8" cm="1">
        <f t="array" ref="O139">IF($I$2="Каникулы вместе",INDEX(GRID!$B$4:$U$15,MATCH(O$7,GRID!$A$4:$A$15,0),MATCH(1,($U$2=GRID!$B$1:$U$1)*(КАЛЕНДАРЬ!O30=GRID!$B$3:$U$3),0)),
INDEX(GRID!$B$4:$U$15,MATCH(O$7,GRID!$A$4:$A$15,0),MATCH(1,($U$2=GRID!$B$1:$U$1)*(КАЛЕНДАРЬ!O30=GRID!$B$3:$U$3),0))*(1-GRID!$L$45))</f>
        <v>135000</v>
      </c>
      <c r="P139" s="8" cm="1">
        <f t="array" ref="P139">IF($I$2="Каникулы вместе",INDEX(GRID!$B$4:$U$15,MATCH(P$7,GRID!$A$4:$A$15,0),MATCH(1,($U$2=GRID!$B$1:$U$1)*(КАЛЕНДАРЬ!O30=GRID!$B$3:$U$3),0)),
INDEX(GRID!$B$4:$U$15,MATCH(P$7,GRID!$A$4:$A$15,0),MATCH(1,($U$2=GRID!$B$1:$U$1)*(КАЛЕНДАРЬ!O30=GRID!$B$3:$U$3),0))*(1-GRID!$L$45))</f>
        <v>181300</v>
      </c>
      <c r="Q139" s="8" cm="1">
        <f t="array" ref="Q139">IF($I$2="Каникулы вместе",INDEX(GRID!$B$4:$U$15,MATCH(Q$7,GRID!$A$4:$A$15,0),MATCH(1,($U$2=GRID!$B$1:$U$1)*(КАЛЕНДАРЬ!O30=GRID!$B$3:$U$3),0)),
INDEX(GRID!$B$4:$U$15,MATCH(Q$7,GRID!$A$4:$A$15,0),MATCH(1,($U$2=GRID!$B$1:$U$1)*(КАЛЕНДАРЬ!O30=GRID!$B$3:$U$3),0))*(1-GRID!$L$45))</f>
        <v>211500</v>
      </c>
      <c r="R139" s="8" cm="1">
        <f t="array" ref="R139">IF($I$2="Каникулы вместе",INDEX(GRID!$B$18:$U$29,MATCH(R$7,GRID!$A$18:$A$29,0),MATCH(1,($U$2=GRID!$B$1:$U$1)*(КАЛЕНДАРЬ!O30=GRID!$B$3:$U$3),0)),
INDEX(GRID!$B$18:$U$29,MATCH(R$7,GRID!$A$18:$A$29,0),MATCH(1,($U$2=GRID!$B$1:$U$1)*(КАЛЕНДАРЬ!O30=GRID!$B$3:$U$3),0))*(1-GRID!$L$45))</f>
        <v>241100</v>
      </c>
      <c r="S139" s="8">
        <f t="array" ref="S139">IF($I$2="Каникулы вместе",INDEX(GRID!$B$4:$U$15,MATCH(S$7,GRID!$A$4:$A$15,0),MATCH(1,($U$2=GRID!$B$1:$U$1)*(КАЛЕНДАРЬ!O30=GRID!$B$3:$U$3),0)),
INDEX(GRID!$B$4:$U$15,MATCH(S$7,GRID!$A$4:$A$15,0),MATCH(1,($U$2=GRID!$B$1:$U$1)*(КАЛЕНДАРЬ!O30=GRID!$B$3:$U$3),0))*(1-GRID!$L$41))</f>
        <v>625800</v>
      </c>
      <c r="T139" s="8">
        <f t="array" ref="T139">IF($I$2="Каникулы вместе",INDEX(GRID!$B$4:$U$15,MATCH(T$7,GRID!$A$4:$A$15,0),MATCH(1,($U$2=GRID!$B$1:$U$1)*(КАЛЕНДАРЬ!O30=GRID!$B$3:$U$3),0)),
INDEX(GRID!$B$4:$U$15,MATCH(T$7,GRID!$A$4:$A$15,0),MATCH(1,($U$2=GRID!$B$1:$U$1)*(КАЛЕНДАРЬ!O30=GRID!$B$3:$U$3),0))*(1-GRID!$L$41))</f>
        <v>769800</v>
      </c>
    </row>
    <row r="140" spans="1:20" hidden="1">
      <c r="A140" s="148" t="s">
        <v>14</v>
      </c>
      <c r="B140" s="149">
        <v>28</v>
      </c>
      <c r="C140" s="8" cm="1">
        <f t="array" ref="C140">IF($I$2="Каникулы вместе",INDEX(GRID!$B$4:$U$15,MATCH(C$7,GRID!$A$4:$A$15,0),MATCH(1,($U$2=GRID!$B$1:$U$1)*(КАЛЕНДАРЬ!O31=GRID!$B$3:$U$3),0)),
INDEX(GRID!$B$4:$U$15,MATCH(C$7,GRID!$A$4:$A$15,0),MATCH(1,($U$2=GRID!$B$1:$U$1)*(КАЛЕНДАРЬ!O31=GRID!$B$3:$U$3),0))*(1-GRID!$L$45))</f>
        <v>43900</v>
      </c>
      <c r="D140" s="8" cm="1">
        <f t="array" ref="D140">IF($I$2="Каникулы вместе",INDEX(GRID!$B$18:$U$29,MATCH(C$7,GRID!$A$18:$A$29,0),MATCH(1,($U$2=GRID!$B$1:$U$1)*(КАЛЕНДАРЬ!O31=GRID!$B$3:$U$3),0)),
INDEX(GRID!$B$18:$U$29,MATCH(C$7,GRID!$A$18:$A$29,0),MATCH(1,($U$2=GRID!$B$1:$U$1)*(КАЛЕНДАРЬ!O31=GRID!$B$3:$U$3),0))*(1-GRID!$L$45))</f>
        <v>48900</v>
      </c>
      <c r="E140" s="8" cm="1">
        <f t="array" ref="E140">IF($I$2="Каникулы вместе",INDEX(GRID!$B$4:$U$15,MATCH(E$7,GRID!$A$4:$A$15,0),MATCH(1,($U$2=GRID!$B$1:$U$1)*(КАЛЕНДАРЬ!O31=GRID!$B$3:$U$3),0)),
INDEX(GRID!$B$4:$U$15,MATCH(E$7,GRID!$A$4:$A$15,0),MATCH(1,($U$2=GRID!$B$1:$U$1)*(КАЛЕНДАРЬ!O31=GRID!$B$3:$U$3),0))*(1-GRID!$L$45))</f>
        <v>52400</v>
      </c>
      <c r="F140" s="8" cm="1">
        <f t="array" ref="F140">IF($I$2="Каникулы вместе",INDEX(GRID!$B$18:$U$29,MATCH(E$7,GRID!$A$18:$A$29,0),MATCH(1,($U$2=GRID!$B$1:$U$1)*(КАЛЕНДАРЬ!O31=GRID!$B$3:$U$3),0)),
INDEX(GRID!$B$18:$U$29,MATCH(E$7,GRID!$A$18:$A$29,0),MATCH(1,($U$2=GRID!$B$1:$U$1)*(КАЛЕНДАРЬ!O31=GRID!$B$3:$U$3),0))*(1-GRID!$L$45))</f>
        <v>57400</v>
      </c>
      <c r="G140" s="8" cm="1">
        <f t="array" ref="G140">IF($I$2="Каникулы вместе",INDEX(GRID!$B$4:$U$15,MATCH(G$7,GRID!$A$4:$A$15,0),MATCH(1,($U$2=GRID!$B$1:$U$1)*(КАЛЕНДАРЬ!O31=GRID!$B$3:$U$3),0)),
INDEX(GRID!$B$4:$U$15,MATCH(G$7,GRID!$A$4:$A$15,0),MATCH(1,($U$2=GRID!$B$1:$U$1)*(КАЛЕНДАРЬ!O31=GRID!$B$3:$U$3),0))*(1-GRID!$L$45))</f>
        <v>59100</v>
      </c>
      <c r="H140" s="8" cm="1">
        <f t="array" ref="H140">IF($I$2="Каникулы вместе",INDEX(GRID!$B$18:$U$29,MATCH(G$7,GRID!$A$18:$A$29,0),MATCH(1,($U$2=GRID!$B$1:$U$1)*(КАЛЕНДАРЬ!O31=GRID!$B$3:$U$3),0)),
INDEX(GRID!$B$18:$U$29,MATCH(G$7,GRID!$A$18:$A$29,0),MATCH(1,($U$2=GRID!$B$1:$U$1)*(КАЛЕНДАРЬ!O31=GRID!$B$3:$U$3),0))*(1-GRID!$L$45))</f>
        <v>64100</v>
      </c>
      <c r="I140" s="8" cm="1">
        <f t="array" ref="I140">IF($I$2="Каникулы вместе",INDEX(GRID!$B$4:$U$15,MATCH(I$7,GRID!$A$4:$A$15,0),MATCH(1,($U$2=GRID!$B$1:$U$1)*(КАЛЕНДАРЬ!O31=GRID!$B$3:$U$3),0)),
INDEX(GRID!$B$4:$U$15,MATCH(I$7,GRID!$A$4:$A$15,0),MATCH(1,($U$2=GRID!$B$1:$U$1)*(КАЛЕНДАРЬ!O31=GRID!$B$3:$U$3),0))*(1-GRID!$L$45))</f>
        <v>65800</v>
      </c>
      <c r="J140" s="8" cm="1">
        <f t="array" ref="J140">IF($I$2="Каникулы вместе",INDEX(GRID!$B$18:$U$29,MATCH(I$7,GRID!$A$18:$A$29,0),MATCH(1,($U$2=GRID!$B$1:$U$1)*(КАЛЕНДАРЬ!O31=GRID!$B$3:$U$3),0)),
INDEX(GRID!$B$18:$U$29,MATCH(I$7,GRID!$A$18:$A$29,0),MATCH(1,($U$2=GRID!$B$1:$U$1)*(КАЛЕНДАРЬ!O31=GRID!$B$3:$U$3),0))*(1-GRID!$L$45))</f>
        <v>70800</v>
      </c>
      <c r="K140" s="8" cm="1">
        <f t="array" ref="K140">IF($I$2="Каникулы вместе",INDEX(GRID!$B$4:$U$15,MATCH(K$7,GRID!$A$4:$A$15,0),MATCH(1,($U$2=GRID!$B$1:$U$1)*(КАЛЕНДАРЬ!O31=GRID!$B$3:$U$3),0)),
INDEX(GRID!$B$4:$U$15,MATCH(K$7,GRID!$A$4:$A$15,0),MATCH(1,($U$2=GRID!$B$1:$U$1)*(КАЛЕНДАРЬ!O31=GRID!$B$3:$U$3),0))*(1-GRID!$L$45))</f>
        <v>72600</v>
      </c>
      <c r="L140" s="8" cm="1">
        <f t="array" ref="L140">IF($I$2="Каникулы вместе",INDEX(GRID!$B$18:$U$29,MATCH(K$7,GRID!$A$18:$A$29,0),MATCH(1,($U$2=GRID!$B$1:$U$1)*(КАЛЕНДАРЬ!O31=GRID!$B$3:$U$3),0)),
INDEX(GRID!$B$18:$U$29,MATCH(K$7,GRID!$A$18:$A$29,0),MATCH(1,($U$2=GRID!$B$1:$U$1)*(КАЛЕНДАРЬ!O31=GRID!$B$3:$U$3),0))*(1-GRID!$L$45))</f>
        <v>77600</v>
      </c>
      <c r="M140" s="8" cm="1">
        <f t="array" ref="M140">IF($I$2="Каникулы вместе",INDEX(GRID!$B$4:$U$15,MATCH(M$7,GRID!$A$4:$A$15,0),MATCH(1,($U$2=GRID!$B$1:$U$1)*(КАЛЕНДАРЬ!O31=GRID!$B$3:$U$3),0)),
INDEX(GRID!$B$4:$U$15,MATCH(M$7,GRID!$A$4:$A$15,0),MATCH(1,($U$2=GRID!$B$1:$U$1)*(КАЛЕНДАРЬ!O31=GRID!$B$3:$U$3),0))*(1-GRID!$L$45))</f>
        <v>96500</v>
      </c>
      <c r="N140" s="8" cm="1">
        <f t="array" ref="N140">IF($I$2="Каникулы вместе",INDEX(GRID!$B$18:$U$29,MATCH(M$7,GRID!$A$18:$A$29,0),MATCH(1,($U$2=GRID!$B$1:$U$1)*(КАЛЕНДАРЬ!O31=GRID!$B$3:$U$3),0)),
INDEX(GRID!$B$18:$U$29,MATCH(M$7,GRID!$A$18:$A$29,0),MATCH(1,($U$2=GRID!$B$1:$U$1)*(КАЛЕНДАРЬ!O31=GRID!$B$3:$U$3),0))*(1-GRID!$L$45))</f>
        <v>101500</v>
      </c>
      <c r="O140" s="8" cm="1">
        <f t="array" ref="O140">IF($I$2="Каникулы вместе",INDEX(GRID!$B$4:$U$15,MATCH(O$7,GRID!$A$4:$A$15,0),MATCH(1,($U$2=GRID!$B$1:$U$1)*(КАЛЕНДАРЬ!O31=GRID!$B$3:$U$3),0)),
INDEX(GRID!$B$4:$U$15,MATCH(O$7,GRID!$A$4:$A$15,0),MATCH(1,($U$2=GRID!$B$1:$U$1)*(КАЛЕНДАРЬ!O31=GRID!$B$3:$U$3),0))*(1-GRID!$L$45))</f>
        <v>135000</v>
      </c>
      <c r="P140" s="8" cm="1">
        <f t="array" ref="P140">IF($I$2="Каникулы вместе",INDEX(GRID!$B$4:$U$15,MATCH(P$7,GRID!$A$4:$A$15,0),MATCH(1,($U$2=GRID!$B$1:$U$1)*(КАЛЕНДАРЬ!O31=GRID!$B$3:$U$3),0)),
INDEX(GRID!$B$4:$U$15,MATCH(P$7,GRID!$A$4:$A$15,0),MATCH(1,($U$2=GRID!$B$1:$U$1)*(КАЛЕНДАРЬ!O31=GRID!$B$3:$U$3),0))*(1-GRID!$L$45))</f>
        <v>181300</v>
      </c>
      <c r="Q140" s="8" cm="1">
        <f t="array" ref="Q140">IF($I$2="Каникулы вместе",INDEX(GRID!$B$4:$U$15,MATCH(Q$7,GRID!$A$4:$A$15,0),MATCH(1,($U$2=GRID!$B$1:$U$1)*(КАЛЕНДАРЬ!O31=GRID!$B$3:$U$3),0)),
INDEX(GRID!$B$4:$U$15,MATCH(Q$7,GRID!$A$4:$A$15,0),MATCH(1,($U$2=GRID!$B$1:$U$1)*(КАЛЕНДАРЬ!O31=GRID!$B$3:$U$3),0))*(1-GRID!$L$45))</f>
        <v>211500</v>
      </c>
      <c r="R140" s="8" cm="1">
        <f t="array" ref="R140">IF($I$2="Каникулы вместе",INDEX(GRID!$B$18:$U$29,MATCH(R$7,GRID!$A$18:$A$29,0),MATCH(1,($U$2=GRID!$B$1:$U$1)*(КАЛЕНДАРЬ!O31=GRID!$B$3:$U$3),0)),
INDEX(GRID!$B$18:$U$29,MATCH(R$7,GRID!$A$18:$A$29,0),MATCH(1,($U$2=GRID!$B$1:$U$1)*(КАЛЕНДАРЬ!O31=GRID!$B$3:$U$3),0))*(1-GRID!$L$45))</f>
        <v>241100</v>
      </c>
      <c r="S140" s="8">
        <f t="array" ref="S140">IF($I$2="Каникулы вместе",INDEX(GRID!$B$4:$U$15,MATCH(S$7,GRID!$A$4:$A$15,0),MATCH(1,($U$2=GRID!$B$1:$U$1)*(КАЛЕНДАРЬ!O31=GRID!$B$3:$U$3),0)),
INDEX(GRID!$B$4:$U$15,MATCH(S$7,GRID!$A$4:$A$15,0),MATCH(1,($U$2=GRID!$B$1:$U$1)*(КАЛЕНДАРЬ!O31=GRID!$B$3:$U$3),0))*(1-GRID!$L$41))</f>
        <v>625800</v>
      </c>
      <c r="T140" s="8">
        <f t="array" ref="T140">IF($I$2="Каникулы вместе",INDEX(GRID!$B$4:$U$15,MATCH(T$7,GRID!$A$4:$A$15,0),MATCH(1,($U$2=GRID!$B$1:$U$1)*(КАЛЕНДАРЬ!O31=GRID!$B$3:$U$3),0)),
INDEX(GRID!$B$4:$U$15,MATCH(T$7,GRID!$A$4:$A$15,0),MATCH(1,($U$2=GRID!$B$1:$U$1)*(КАЛЕНДАРЬ!O31=GRID!$B$3:$U$3),0))*(1-GRID!$L$41))</f>
        <v>769800</v>
      </c>
    </row>
    <row r="141" spans="1:20" hidden="1">
      <c r="A141" s="148" t="s">
        <v>15</v>
      </c>
      <c r="B141" s="149">
        <v>29</v>
      </c>
      <c r="C141" s="8" cm="1">
        <f t="array" ref="C141">IF($I$2="Каникулы вместе",INDEX(GRID!$B$4:$U$15,MATCH(C$7,GRID!$A$4:$A$15,0),MATCH(1,($U$2=GRID!$B$1:$U$1)*(КАЛЕНДАРЬ!O32=GRID!$B$3:$U$3),0)),
INDEX(GRID!$B$4:$U$15,MATCH(C$7,GRID!$A$4:$A$15,0),MATCH(1,($U$2=GRID!$B$1:$U$1)*(КАЛЕНДАРЬ!O32=GRID!$B$3:$U$3),0))*(1-GRID!$L$45))</f>
        <v>43900</v>
      </c>
      <c r="D141" s="8" cm="1">
        <f t="array" ref="D141">IF($I$2="Каникулы вместе",INDEX(GRID!$B$18:$U$29,MATCH(C$7,GRID!$A$18:$A$29,0),MATCH(1,($U$2=GRID!$B$1:$U$1)*(КАЛЕНДАРЬ!O32=GRID!$B$3:$U$3),0)),
INDEX(GRID!$B$18:$U$29,MATCH(C$7,GRID!$A$18:$A$29,0),MATCH(1,($U$2=GRID!$B$1:$U$1)*(КАЛЕНДАРЬ!O32=GRID!$B$3:$U$3),0))*(1-GRID!$L$45))</f>
        <v>48900</v>
      </c>
      <c r="E141" s="8" cm="1">
        <f t="array" ref="E141">IF($I$2="Каникулы вместе",INDEX(GRID!$B$4:$U$15,MATCH(E$7,GRID!$A$4:$A$15,0),MATCH(1,($U$2=GRID!$B$1:$U$1)*(КАЛЕНДАРЬ!O32=GRID!$B$3:$U$3),0)),
INDEX(GRID!$B$4:$U$15,MATCH(E$7,GRID!$A$4:$A$15,0),MATCH(1,($U$2=GRID!$B$1:$U$1)*(КАЛЕНДАРЬ!O32=GRID!$B$3:$U$3),0))*(1-GRID!$L$45))</f>
        <v>52400</v>
      </c>
      <c r="F141" s="8" cm="1">
        <f t="array" ref="F141">IF($I$2="Каникулы вместе",INDEX(GRID!$B$18:$U$29,MATCH(E$7,GRID!$A$18:$A$29,0),MATCH(1,($U$2=GRID!$B$1:$U$1)*(КАЛЕНДАРЬ!O32=GRID!$B$3:$U$3),0)),
INDEX(GRID!$B$18:$U$29,MATCH(E$7,GRID!$A$18:$A$29,0),MATCH(1,($U$2=GRID!$B$1:$U$1)*(КАЛЕНДАРЬ!O32=GRID!$B$3:$U$3),0))*(1-GRID!$L$45))</f>
        <v>57400</v>
      </c>
      <c r="G141" s="8" cm="1">
        <f t="array" ref="G141">IF($I$2="Каникулы вместе",INDEX(GRID!$B$4:$U$15,MATCH(G$7,GRID!$A$4:$A$15,0),MATCH(1,($U$2=GRID!$B$1:$U$1)*(КАЛЕНДАРЬ!O32=GRID!$B$3:$U$3),0)),
INDEX(GRID!$B$4:$U$15,MATCH(G$7,GRID!$A$4:$A$15,0),MATCH(1,($U$2=GRID!$B$1:$U$1)*(КАЛЕНДАРЬ!O32=GRID!$B$3:$U$3),0))*(1-GRID!$L$45))</f>
        <v>59100</v>
      </c>
      <c r="H141" s="8" cm="1">
        <f t="array" ref="H141">IF($I$2="Каникулы вместе",INDEX(GRID!$B$18:$U$29,MATCH(G$7,GRID!$A$18:$A$29,0),MATCH(1,($U$2=GRID!$B$1:$U$1)*(КАЛЕНДАРЬ!O32=GRID!$B$3:$U$3),0)),
INDEX(GRID!$B$18:$U$29,MATCH(G$7,GRID!$A$18:$A$29,0),MATCH(1,($U$2=GRID!$B$1:$U$1)*(КАЛЕНДАРЬ!O32=GRID!$B$3:$U$3),0))*(1-GRID!$L$45))</f>
        <v>64100</v>
      </c>
      <c r="I141" s="8" cm="1">
        <f t="array" ref="I141">IF($I$2="Каникулы вместе",INDEX(GRID!$B$4:$U$15,MATCH(I$7,GRID!$A$4:$A$15,0),MATCH(1,($U$2=GRID!$B$1:$U$1)*(КАЛЕНДАРЬ!O32=GRID!$B$3:$U$3),0)),
INDEX(GRID!$B$4:$U$15,MATCH(I$7,GRID!$A$4:$A$15,0),MATCH(1,($U$2=GRID!$B$1:$U$1)*(КАЛЕНДАРЬ!O32=GRID!$B$3:$U$3),0))*(1-GRID!$L$45))</f>
        <v>65800</v>
      </c>
      <c r="J141" s="8" cm="1">
        <f t="array" ref="J141">IF($I$2="Каникулы вместе",INDEX(GRID!$B$18:$U$29,MATCH(I$7,GRID!$A$18:$A$29,0),MATCH(1,($U$2=GRID!$B$1:$U$1)*(КАЛЕНДАРЬ!O32=GRID!$B$3:$U$3),0)),
INDEX(GRID!$B$18:$U$29,MATCH(I$7,GRID!$A$18:$A$29,0),MATCH(1,($U$2=GRID!$B$1:$U$1)*(КАЛЕНДАРЬ!O32=GRID!$B$3:$U$3),0))*(1-GRID!$L$45))</f>
        <v>70800</v>
      </c>
      <c r="K141" s="8" cm="1">
        <f t="array" ref="K141">IF($I$2="Каникулы вместе",INDEX(GRID!$B$4:$U$15,MATCH(K$7,GRID!$A$4:$A$15,0),MATCH(1,($U$2=GRID!$B$1:$U$1)*(КАЛЕНДАРЬ!O32=GRID!$B$3:$U$3),0)),
INDEX(GRID!$B$4:$U$15,MATCH(K$7,GRID!$A$4:$A$15,0),MATCH(1,($U$2=GRID!$B$1:$U$1)*(КАЛЕНДАРЬ!O32=GRID!$B$3:$U$3),0))*(1-GRID!$L$45))</f>
        <v>72600</v>
      </c>
      <c r="L141" s="8" cm="1">
        <f t="array" ref="L141">IF($I$2="Каникулы вместе",INDEX(GRID!$B$18:$U$29,MATCH(K$7,GRID!$A$18:$A$29,0),MATCH(1,($U$2=GRID!$B$1:$U$1)*(КАЛЕНДАРЬ!O32=GRID!$B$3:$U$3),0)),
INDEX(GRID!$B$18:$U$29,MATCH(K$7,GRID!$A$18:$A$29,0),MATCH(1,($U$2=GRID!$B$1:$U$1)*(КАЛЕНДАРЬ!O32=GRID!$B$3:$U$3),0))*(1-GRID!$L$45))</f>
        <v>77600</v>
      </c>
      <c r="M141" s="8" cm="1">
        <f t="array" ref="M141">IF($I$2="Каникулы вместе",INDEX(GRID!$B$4:$U$15,MATCH(M$7,GRID!$A$4:$A$15,0),MATCH(1,($U$2=GRID!$B$1:$U$1)*(КАЛЕНДАРЬ!O32=GRID!$B$3:$U$3),0)),
INDEX(GRID!$B$4:$U$15,MATCH(M$7,GRID!$A$4:$A$15,0),MATCH(1,($U$2=GRID!$B$1:$U$1)*(КАЛЕНДАРЬ!O32=GRID!$B$3:$U$3),0))*(1-GRID!$L$45))</f>
        <v>96500</v>
      </c>
      <c r="N141" s="8" cm="1">
        <f t="array" ref="N141">IF($I$2="Каникулы вместе",INDEX(GRID!$B$18:$U$29,MATCH(M$7,GRID!$A$18:$A$29,0),MATCH(1,($U$2=GRID!$B$1:$U$1)*(КАЛЕНДАРЬ!O32=GRID!$B$3:$U$3),0)),
INDEX(GRID!$B$18:$U$29,MATCH(M$7,GRID!$A$18:$A$29,0),MATCH(1,($U$2=GRID!$B$1:$U$1)*(КАЛЕНДАРЬ!O32=GRID!$B$3:$U$3),0))*(1-GRID!$L$45))</f>
        <v>101500</v>
      </c>
      <c r="O141" s="8" cm="1">
        <f t="array" ref="O141">IF($I$2="Каникулы вместе",INDEX(GRID!$B$4:$U$15,MATCH(O$7,GRID!$A$4:$A$15,0),MATCH(1,($U$2=GRID!$B$1:$U$1)*(КАЛЕНДАРЬ!O32=GRID!$B$3:$U$3),0)),
INDEX(GRID!$B$4:$U$15,MATCH(O$7,GRID!$A$4:$A$15,0),MATCH(1,($U$2=GRID!$B$1:$U$1)*(КАЛЕНДАРЬ!O32=GRID!$B$3:$U$3),0))*(1-GRID!$L$45))</f>
        <v>135000</v>
      </c>
      <c r="P141" s="8" cm="1">
        <f t="array" ref="P141">IF($I$2="Каникулы вместе",INDEX(GRID!$B$4:$U$15,MATCH(P$7,GRID!$A$4:$A$15,0),MATCH(1,($U$2=GRID!$B$1:$U$1)*(КАЛЕНДАРЬ!O32=GRID!$B$3:$U$3),0)),
INDEX(GRID!$B$4:$U$15,MATCH(P$7,GRID!$A$4:$A$15,0),MATCH(1,($U$2=GRID!$B$1:$U$1)*(КАЛЕНДАРЬ!O32=GRID!$B$3:$U$3),0))*(1-GRID!$L$45))</f>
        <v>181300</v>
      </c>
      <c r="Q141" s="8" cm="1">
        <f t="array" ref="Q141">IF($I$2="Каникулы вместе",INDEX(GRID!$B$4:$U$15,MATCH(Q$7,GRID!$A$4:$A$15,0),MATCH(1,($U$2=GRID!$B$1:$U$1)*(КАЛЕНДАРЬ!O32=GRID!$B$3:$U$3),0)),
INDEX(GRID!$B$4:$U$15,MATCH(Q$7,GRID!$A$4:$A$15,0),MATCH(1,($U$2=GRID!$B$1:$U$1)*(КАЛЕНДАРЬ!O32=GRID!$B$3:$U$3),0))*(1-GRID!$L$45))</f>
        <v>211500</v>
      </c>
      <c r="R141" s="8" cm="1">
        <f t="array" ref="R141">IF($I$2="Каникулы вместе",INDEX(GRID!$B$18:$U$29,MATCH(R$7,GRID!$A$18:$A$29,0),MATCH(1,($U$2=GRID!$B$1:$U$1)*(КАЛЕНДАРЬ!O32=GRID!$B$3:$U$3),0)),
INDEX(GRID!$B$18:$U$29,MATCH(R$7,GRID!$A$18:$A$29,0),MATCH(1,($U$2=GRID!$B$1:$U$1)*(КАЛЕНДАРЬ!O32=GRID!$B$3:$U$3),0))*(1-GRID!$L$45))</f>
        <v>241100</v>
      </c>
      <c r="S141" s="8">
        <f t="array" ref="S141">IF($I$2="Каникулы вместе",INDEX(GRID!$B$4:$U$15,MATCH(S$7,GRID!$A$4:$A$15,0),MATCH(1,($U$2=GRID!$B$1:$U$1)*(КАЛЕНДАРЬ!O32=GRID!$B$3:$U$3),0)),
INDEX(GRID!$B$4:$U$15,MATCH(S$7,GRID!$A$4:$A$15,0),MATCH(1,($U$2=GRID!$B$1:$U$1)*(КАЛЕНДАРЬ!O32=GRID!$B$3:$U$3),0))*(1-GRID!$L$41))</f>
        <v>625800</v>
      </c>
      <c r="T141" s="8">
        <f t="array" ref="T141">IF($I$2="Каникулы вместе",INDEX(GRID!$B$4:$U$15,MATCH(T$7,GRID!$A$4:$A$15,0),MATCH(1,($U$2=GRID!$B$1:$U$1)*(КАЛЕНДАРЬ!O32=GRID!$B$3:$U$3),0)),
INDEX(GRID!$B$4:$U$15,MATCH(T$7,GRID!$A$4:$A$15,0),MATCH(1,($U$2=GRID!$B$1:$U$1)*(КАЛЕНДАРЬ!O32=GRID!$B$3:$U$3),0))*(1-GRID!$L$41))</f>
        <v>769800</v>
      </c>
    </row>
    <row r="142" spans="1:20" hidden="1">
      <c r="A142" s="148" t="s">
        <v>16</v>
      </c>
      <c r="B142" s="149">
        <v>30</v>
      </c>
      <c r="C142" s="8" cm="1">
        <f t="array" ref="C142">IF($I$2="Каникулы вместе",INDEX(GRID!$B$4:$U$15,MATCH(C$7,GRID!$A$4:$A$15,0),MATCH(1,($U$2=GRID!$B$1:$U$1)*(КАЛЕНДАРЬ!O33=GRID!$B$3:$U$3),0)),
INDEX(GRID!$B$4:$U$15,MATCH(C$7,GRID!$A$4:$A$15,0),MATCH(1,($U$2=GRID!$B$1:$U$1)*(КАЛЕНДАРЬ!O33=GRID!$B$3:$U$3),0))*(1-GRID!$L$45))</f>
        <v>43900</v>
      </c>
      <c r="D142" s="8" cm="1">
        <f t="array" ref="D142">IF($I$2="Каникулы вместе",INDEX(GRID!$B$18:$U$29,MATCH(C$7,GRID!$A$18:$A$29,0),MATCH(1,($U$2=GRID!$B$1:$U$1)*(КАЛЕНДАРЬ!O33=GRID!$B$3:$U$3),0)),
INDEX(GRID!$B$18:$U$29,MATCH(C$7,GRID!$A$18:$A$29,0),MATCH(1,($U$2=GRID!$B$1:$U$1)*(КАЛЕНДАРЬ!O33=GRID!$B$3:$U$3),0))*(1-GRID!$L$45))</f>
        <v>48900</v>
      </c>
      <c r="E142" s="8" cm="1">
        <f t="array" ref="E142">IF($I$2="Каникулы вместе",INDEX(GRID!$B$4:$U$15,MATCH(E$7,GRID!$A$4:$A$15,0),MATCH(1,($U$2=GRID!$B$1:$U$1)*(КАЛЕНДАРЬ!O33=GRID!$B$3:$U$3),0)),
INDEX(GRID!$B$4:$U$15,MATCH(E$7,GRID!$A$4:$A$15,0),MATCH(1,($U$2=GRID!$B$1:$U$1)*(КАЛЕНДАРЬ!O33=GRID!$B$3:$U$3),0))*(1-GRID!$L$45))</f>
        <v>52400</v>
      </c>
      <c r="F142" s="8" cm="1">
        <f t="array" ref="F142">IF($I$2="Каникулы вместе",INDEX(GRID!$B$18:$U$29,MATCH(E$7,GRID!$A$18:$A$29,0),MATCH(1,($U$2=GRID!$B$1:$U$1)*(КАЛЕНДАРЬ!O33=GRID!$B$3:$U$3),0)),
INDEX(GRID!$B$18:$U$29,MATCH(E$7,GRID!$A$18:$A$29,0),MATCH(1,($U$2=GRID!$B$1:$U$1)*(КАЛЕНДАРЬ!O33=GRID!$B$3:$U$3),0))*(1-GRID!$L$45))</f>
        <v>57400</v>
      </c>
      <c r="G142" s="8" cm="1">
        <f t="array" ref="G142">IF($I$2="Каникулы вместе",INDEX(GRID!$B$4:$U$15,MATCH(G$7,GRID!$A$4:$A$15,0),MATCH(1,($U$2=GRID!$B$1:$U$1)*(КАЛЕНДАРЬ!O33=GRID!$B$3:$U$3),0)),
INDEX(GRID!$B$4:$U$15,MATCH(G$7,GRID!$A$4:$A$15,0),MATCH(1,($U$2=GRID!$B$1:$U$1)*(КАЛЕНДАРЬ!O33=GRID!$B$3:$U$3),0))*(1-GRID!$L$45))</f>
        <v>59100</v>
      </c>
      <c r="H142" s="8" cm="1">
        <f t="array" ref="H142">IF($I$2="Каникулы вместе",INDEX(GRID!$B$18:$U$29,MATCH(G$7,GRID!$A$18:$A$29,0),MATCH(1,($U$2=GRID!$B$1:$U$1)*(КАЛЕНДАРЬ!O33=GRID!$B$3:$U$3),0)),
INDEX(GRID!$B$18:$U$29,MATCH(G$7,GRID!$A$18:$A$29,0),MATCH(1,($U$2=GRID!$B$1:$U$1)*(КАЛЕНДАРЬ!O33=GRID!$B$3:$U$3),0))*(1-GRID!$L$45))</f>
        <v>64100</v>
      </c>
      <c r="I142" s="8" cm="1">
        <f t="array" ref="I142">IF($I$2="Каникулы вместе",INDEX(GRID!$B$4:$U$15,MATCH(I$7,GRID!$A$4:$A$15,0),MATCH(1,($U$2=GRID!$B$1:$U$1)*(КАЛЕНДАРЬ!O33=GRID!$B$3:$U$3),0)),
INDEX(GRID!$B$4:$U$15,MATCH(I$7,GRID!$A$4:$A$15,0),MATCH(1,($U$2=GRID!$B$1:$U$1)*(КАЛЕНДАРЬ!O33=GRID!$B$3:$U$3),0))*(1-GRID!$L$45))</f>
        <v>65800</v>
      </c>
      <c r="J142" s="8" cm="1">
        <f t="array" ref="J142">IF($I$2="Каникулы вместе",INDEX(GRID!$B$18:$U$29,MATCH(I$7,GRID!$A$18:$A$29,0),MATCH(1,($U$2=GRID!$B$1:$U$1)*(КАЛЕНДАРЬ!O33=GRID!$B$3:$U$3),0)),
INDEX(GRID!$B$18:$U$29,MATCH(I$7,GRID!$A$18:$A$29,0),MATCH(1,($U$2=GRID!$B$1:$U$1)*(КАЛЕНДАРЬ!O33=GRID!$B$3:$U$3),0))*(1-GRID!$L$45))</f>
        <v>70800</v>
      </c>
      <c r="K142" s="8" cm="1">
        <f t="array" ref="K142">IF($I$2="Каникулы вместе",INDEX(GRID!$B$4:$U$15,MATCH(K$7,GRID!$A$4:$A$15,0),MATCH(1,($U$2=GRID!$B$1:$U$1)*(КАЛЕНДАРЬ!O33=GRID!$B$3:$U$3),0)),
INDEX(GRID!$B$4:$U$15,MATCH(K$7,GRID!$A$4:$A$15,0),MATCH(1,($U$2=GRID!$B$1:$U$1)*(КАЛЕНДАРЬ!O33=GRID!$B$3:$U$3),0))*(1-GRID!$L$45))</f>
        <v>72600</v>
      </c>
      <c r="L142" s="8" cm="1">
        <f t="array" ref="L142">IF($I$2="Каникулы вместе",INDEX(GRID!$B$18:$U$29,MATCH(K$7,GRID!$A$18:$A$29,0),MATCH(1,($U$2=GRID!$B$1:$U$1)*(КАЛЕНДАРЬ!O33=GRID!$B$3:$U$3),0)),
INDEX(GRID!$B$18:$U$29,MATCH(K$7,GRID!$A$18:$A$29,0),MATCH(1,($U$2=GRID!$B$1:$U$1)*(КАЛЕНДАРЬ!O33=GRID!$B$3:$U$3),0))*(1-GRID!$L$45))</f>
        <v>77600</v>
      </c>
      <c r="M142" s="8" cm="1">
        <f t="array" ref="M142">IF($I$2="Каникулы вместе",INDEX(GRID!$B$4:$U$15,MATCH(M$7,GRID!$A$4:$A$15,0),MATCH(1,($U$2=GRID!$B$1:$U$1)*(КАЛЕНДАРЬ!O33=GRID!$B$3:$U$3),0)),
INDEX(GRID!$B$4:$U$15,MATCH(M$7,GRID!$A$4:$A$15,0),MATCH(1,($U$2=GRID!$B$1:$U$1)*(КАЛЕНДАРЬ!O33=GRID!$B$3:$U$3),0))*(1-GRID!$L$45))</f>
        <v>96500</v>
      </c>
      <c r="N142" s="8" cm="1">
        <f t="array" ref="N142">IF($I$2="Каникулы вместе",INDEX(GRID!$B$18:$U$29,MATCH(M$7,GRID!$A$18:$A$29,0),MATCH(1,($U$2=GRID!$B$1:$U$1)*(КАЛЕНДАРЬ!O33=GRID!$B$3:$U$3),0)),
INDEX(GRID!$B$18:$U$29,MATCH(M$7,GRID!$A$18:$A$29,0),MATCH(1,($U$2=GRID!$B$1:$U$1)*(КАЛЕНДАРЬ!O33=GRID!$B$3:$U$3),0))*(1-GRID!$L$45))</f>
        <v>101500</v>
      </c>
      <c r="O142" s="8" cm="1">
        <f t="array" ref="O142">IF($I$2="Каникулы вместе",INDEX(GRID!$B$4:$U$15,MATCH(O$7,GRID!$A$4:$A$15,0),MATCH(1,($U$2=GRID!$B$1:$U$1)*(КАЛЕНДАРЬ!O33=GRID!$B$3:$U$3),0)),
INDEX(GRID!$B$4:$U$15,MATCH(O$7,GRID!$A$4:$A$15,0),MATCH(1,($U$2=GRID!$B$1:$U$1)*(КАЛЕНДАРЬ!O33=GRID!$B$3:$U$3),0))*(1-GRID!$L$45))</f>
        <v>135000</v>
      </c>
      <c r="P142" s="8" cm="1">
        <f t="array" ref="P142">IF($I$2="Каникулы вместе",INDEX(GRID!$B$4:$U$15,MATCH(P$7,GRID!$A$4:$A$15,0),MATCH(1,($U$2=GRID!$B$1:$U$1)*(КАЛЕНДАРЬ!O33=GRID!$B$3:$U$3),0)),
INDEX(GRID!$B$4:$U$15,MATCH(P$7,GRID!$A$4:$A$15,0),MATCH(1,($U$2=GRID!$B$1:$U$1)*(КАЛЕНДАРЬ!O33=GRID!$B$3:$U$3),0))*(1-GRID!$L$45))</f>
        <v>181300</v>
      </c>
      <c r="Q142" s="8" cm="1">
        <f t="array" ref="Q142">IF($I$2="Каникулы вместе",INDEX(GRID!$B$4:$U$15,MATCH(Q$7,GRID!$A$4:$A$15,0),MATCH(1,($U$2=GRID!$B$1:$U$1)*(КАЛЕНДАРЬ!O33=GRID!$B$3:$U$3),0)),
INDEX(GRID!$B$4:$U$15,MATCH(Q$7,GRID!$A$4:$A$15,0),MATCH(1,($U$2=GRID!$B$1:$U$1)*(КАЛЕНДАРЬ!O33=GRID!$B$3:$U$3),0))*(1-GRID!$L$45))</f>
        <v>211500</v>
      </c>
      <c r="R142" s="8" cm="1">
        <f t="array" ref="R142">IF($I$2="Каникулы вместе",INDEX(GRID!$B$18:$U$29,MATCH(R$7,GRID!$A$18:$A$29,0),MATCH(1,($U$2=GRID!$B$1:$U$1)*(КАЛЕНДАРЬ!O33=GRID!$B$3:$U$3),0)),
INDEX(GRID!$B$18:$U$29,MATCH(R$7,GRID!$A$18:$A$29,0),MATCH(1,($U$2=GRID!$B$1:$U$1)*(КАЛЕНДАРЬ!O33=GRID!$B$3:$U$3),0))*(1-GRID!$L$45))</f>
        <v>241100</v>
      </c>
      <c r="S142" s="8">
        <f t="array" ref="S142">IF($I$2="Каникулы вместе",INDEX(GRID!$B$4:$U$15,MATCH(S$7,GRID!$A$4:$A$15,0),MATCH(1,($U$2=GRID!$B$1:$U$1)*(КАЛЕНДАРЬ!O33=GRID!$B$3:$U$3),0)),
INDEX(GRID!$B$4:$U$15,MATCH(S$7,GRID!$A$4:$A$15,0),MATCH(1,($U$2=GRID!$B$1:$U$1)*(КАЛЕНДАРЬ!O33=GRID!$B$3:$U$3),0))*(1-GRID!$L$41))</f>
        <v>625800</v>
      </c>
      <c r="T142" s="8">
        <f t="array" ref="T142">IF($I$2="Каникулы вместе",INDEX(GRID!$B$4:$U$15,MATCH(T$7,GRID!$A$4:$A$15,0),MATCH(1,($U$2=GRID!$B$1:$U$1)*(КАЛЕНДАРЬ!O33=GRID!$B$3:$U$3),0)),
INDEX(GRID!$B$4:$U$15,MATCH(T$7,GRID!$A$4:$A$15,0),MATCH(1,($U$2=GRID!$B$1:$U$1)*(КАЛЕНДАРЬ!O33=GRID!$B$3:$U$3),0))*(1-GRID!$L$41))</f>
        <v>769800</v>
      </c>
    </row>
    <row r="143" spans="1:20" hidden="1">
      <c r="A143" s="148" t="s">
        <v>17</v>
      </c>
      <c r="B143" s="149">
        <v>31</v>
      </c>
      <c r="C143" s="8" cm="1">
        <f t="array" ref="C143">IF($I$2="Каникулы вместе",INDEX(GRID!$B$4:$U$15,MATCH(C$7,GRID!$A$4:$A$15,0),MATCH(1,($U$2=GRID!$B$1:$U$1)*(КАЛЕНДАРЬ!O34=GRID!$B$3:$U$3),0)),
INDEX(GRID!$B$4:$U$15,MATCH(C$7,GRID!$A$4:$A$15,0),MATCH(1,($U$2=GRID!$B$1:$U$1)*(КАЛЕНДАРЬ!O34=GRID!$B$3:$U$3),0))*(1-GRID!$L$45))</f>
        <v>48100</v>
      </c>
      <c r="D143" s="8" cm="1">
        <f t="array" ref="D143">IF($I$2="Каникулы вместе",INDEX(GRID!$B$18:$U$29,MATCH(C$7,GRID!$A$18:$A$29,0),MATCH(1,($U$2=GRID!$B$1:$U$1)*(КАЛЕНДАРЬ!O34=GRID!$B$3:$U$3),0)),
INDEX(GRID!$B$18:$U$29,MATCH(C$7,GRID!$A$18:$A$29,0),MATCH(1,($U$2=GRID!$B$1:$U$1)*(КАЛЕНДАРЬ!O34=GRID!$B$3:$U$3),0))*(1-GRID!$L$45))</f>
        <v>53100</v>
      </c>
      <c r="E143" s="8" cm="1">
        <f t="array" ref="E143">IF($I$2="Каникулы вместе",INDEX(GRID!$B$4:$U$15,MATCH(E$7,GRID!$A$4:$A$15,0),MATCH(1,($U$2=GRID!$B$1:$U$1)*(КАЛЕНДАРЬ!O34=GRID!$B$3:$U$3),0)),
INDEX(GRID!$B$4:$U$15,MATCH(E$7,GRID!$A$4:$A$15,0),MATCH(1,($U$2=GRID!$B$1:$U$1)*(КАЛЕНДАРЬ!O34=GRID!$B$3:$U$3),0))*(1-GRID!$L$45))</f>
        <v>57100</v>
      </c>
      <c r="F143" s="8" cm="1">
        <f t="array" ref="F143">IF($I$2="Каникулы вместе",INDEX(GRID!$B$18:$U$29,MATCH(E$7,GRID!$A$18:$A$29,0),MATCH(1,($U$2=GRID!$B$1:$U$1)*(КАЛЕНДАРЬ!O34=GRID!$B$3:$U$3),0)),
INDEX(GRID!$B$18:$U$29,MATCH(E$7,GRID!$A$18:$A$29,0),MATCH(1,($U$2=GRID!$B$1:$U$1)*(КАЛЕНДАРЬ!O34=GRID!$B$3:$U$3),0))*(1-GRID!$L$45))</f>
        <v>62100</v>
      </c>
      <c r="G143" s="8" cm="1">
        <f t="array" ref="G143">IF($I$2="Каникулы вместе",INDEX(GRID!$B$4:$U$15,MATCH(G$7,GRID!$A$4:$A$15,0),MATCH(1,($U$2=GRID!$B$1:$U$1)*(КАЛЕНДАРЬ!O34=GRID!$B$3:$U$3),0)),
INDEX(GRID!$B$4:$U$15,MATCH(G$7,GRID!$A$4:$A$15,0),MATCH(1,($U$2=GRID!$B$1:$U$1)*(КАЛЕНДАРЬ!O34=GRID!$B$3:$U$3),0))*(1-GRID!$L$45))</f>
        <v>64000</v>
      </c>
      <c r="H143" s="8" cm="1">
        <f t="array" ref="H143">IF($I$2="Каникулы вместе",INDEX(GRID!$B$18:$U$29,MATCH(G$7,GRID!$A$18:$A$29,0),MATCH(1,($U$2=GRID!$B$1:$U$1)*(КАЛЕНДАРЬ!O34=GRID!$B$3:$U$3),0)),
INDEX(GRID!$B$18:$U$29,MATCH(G$7,GRID!$A$18:$A$29,0),MATCH(1,($U$2=GRID!$B$1:$U$1)*(КАЛЕНДАРЬ!O34=GRID!$B$3:$U$3),0))*(1-GRID!$L$45))</f>
        <v>69000</v>
      </c>
      <c r="I143" s="8" cm="1">
        <f t="array" ref="I143">IF($I$2="Каникулы вместе",INDEX(GRID!$B$4:$U$15,MATCH(I$7,GRID!$A$4:$A$15,0),MATCH(1,($U$2=GRID!$B$1:$U$1)*(КАЛЕНДАРЬ!O34=GRID!$B$3:$U$3),0)),
INDEX(GRID!$B$4:$U$15,MATCH(I$7,GRID!$A$4:$A$15,0),MATCH(1,($U$2=GRID!$B$1:$U$1)*(КАЛЕНДАРЬ!O34=GRID!$B$3:$U$3),0))*(1-GRID!$L$45))</f>
        <v>71000</v>
      </c>
      <c r="J143" s="8" cm="1">
        <f t="array" ref="J143">IF($I$2="Каникулы вместе",INDEX(GRID!$B$18:$U$29,MATCH(I$7,GRID!$A$18:$A$29,0),MATCH(1,($U$2=GRID!$B$1:$U$1)*(КАЛЕНДАРЬ!O34=GRID!$B$3:$U$3),0)),
INDEX(GRID!$B$18:$U$29,MATCH(I$7,GRID!$A$18:$A$29,0),MATCH(1,($U$2=GRID!$B$1:$U$1)*(КАЛЕНДАРЬ!O34=GRID!$B$3:$U$3),0))*(1-GRID!$L$45))</f>
        <v>76000</v>
      </c>
      <c r="K143" s="8" cm="1">
        <f t="array" ref="K143">IF($I$2="Каникулы вместе",INDEX(GRID!$B$4:$U$15,MATCH(K$7,GRID!$A$4:$A$15,0),MATCH(1,($U$2=GRID!$B$1:$U$1)*(КАЛЕНДАРЬ!O34=GRID!$B$3:$U$3),0)),
INDEX(GRID!$B$4:$U$15,MATCH(K$7,GRID!$A$4:$A$15,0),MATCH(1,($U$2=GRID!$B$1:$U$1)*(КАЛЕНДАРЬ!O34=GRID!$B$3:$U$3),0))*(1-GRID!$L$45))</f>
        <v>78200</v>
      </c>
      <c r="L143" s="8" cm="1">
        <f t="array" ref="L143">IF($I$2="Каникулы вместе",INDEX(GRID!$B$18:$U$29,MATCH(K$7,GRID!$A$18:$A$29,0),MATCH(1,($U$2=GRID!$B$1:$U$1)*(КАЛЕНДАРЬ!O34=GRID!$B$3:$U$3),0)),
INDEX(GRID!$B$18:$U$29,MATCH(K$7,GRID!$A$18:$A$29,0),MATCH(1,($U$2=GRID!$B$1:$U$1)*(КАЛЕНДАРЬ!O34=GRID!$B$3:$U$3),0))*(1-GRID!$L$45))</f>
        <v>83200</v>
      </c>
      <c r="M143" s="8" cm="1">
        <f t="array" ref="M143">IF($I$2="Каникулы вместе",INDEX(GRID!$B$4:$U$15,MATCH(M$7,GRID!$A$4:$A$15,0),MATCH(1,($U$2=GRID!$B$1:$U$1)*(КАЛЕНДАРЬ!O34=GRID!$B$3:$U$3),0)),
INDEX(GRID!$B$4:$U$15,MATCH(M$7,GRID!$A$4:$A$15,0),MATCH(1,($U$2=GRID!$B$1:$U$1)*(КАЛЕНДАРЬ!O34=GRID!$B$3:$U$3),0))*(1-GRID!$L$45))</f>
        <v>103200</v>
      </c>
      <c r="N143" s="8" cm="1">
        <f t="array" ref="N143">IF($I$2="Каникулы вместе",INDEX(GRID!$B$18:$U$29,MATCH(M$7,GRID!$A$18:$A$29,0),MATCH(1,($U$2=GRID!$B$1:$U$1)*(КАЛЕНДАРЬ!O34=GRID!$B$3:$U$3),0)),
INDEX(GRID!$B$18:$U$29,MATCH(M$7,GRID!$A$18:$A$29,0),MATCH(1,($U$2=GRID!$B$1:$U$1)*(КАЛЕНДАРЬ!O34=GRID!$B$3:$U$3),0))*(1-GRID!$L$45))</f>
        <v>108200</v>
      </c>
      <c r="O143" s="8" cm="1">
        <f t="array" ref="O143">IF($I$2="Каникулы вместе",INDEX(GRID!$B$4:$U$15,MATCH(O$7,GRID!$A$4:$A$15,0),MATCH(1,($U$2=GRID!$B$1:$U$1)*(КАЛЕНДАРЬ!O34=GRID!$B$3:$U$3),0)),
INDEX(GRID!$B$4:$U$15,MATCH(O$7,GRID!$A$4:$A$15,0),MATCH(1,($U$2=GRID!$B$1:$U$1)*(КАЛЕНДАРЬ!O34=GRID!$B$3:$U$3),0))*(1-GRID!$L$45))</f>
        <v>142800</v>
      </c>
      <c r="P143" s="8" cm="1">
        <f t="array" ref="P143">IF($I$2="Каникулы вместе",INDEX(GRID!$B$4:$U$15,MATCH(P$7,GRID!$A$4:$A$15,0),MATCH(1,($U$2=GRID!$B$1:$U$1)*(КАЛЕНДАРЬ!O34=GRID!$B$3:$U$3),0)),
INDEX(GRID!$B$4:$U$15,MATCH(P$7,GRID!$A$4:$A$15,0),MATCH(1,($U$2=GRID!$B$1:$U$1)*(КАЛЕНДАРЬ!O34=GRID!$B$3:$U$3),0))*(1-GRID!$L$45))</f>
        <v>190100</v>
      </c>
      <c r="Q143" s="8" cm="1">
        <f t="array" ref="Q143">IF($I$2="Каникулы вместе",INDEX(GRID!$B$4:$U$15,MATCH(Q$7,GRID!$A$4:$A$15,0),MATCH(1,($U$2=GRID!$B$1:$U$1)*(КАЛЕНДАРЬ!O34=GRID!$B$3:$U$3),0)),
INDEX(GRID!$B$4:$U$15,MATCH(Q$7,GRID!$A$4:$A$15,0),MATCH(1,($U$2=GRID!$B$1:$U$1)*(КАЛЕНДАРЬ!O34=GRID!$B$3:$U$3),0))*(1-GRID!$L$45))</f>
        <v>220900</v>
      </c>
      <c r="R143" s="8" cm="1">
        <f t="array" ref="R143">IF($I$2="Каникулы вместе",INDEX(GRID!$B$18:$U$29,MATCH(R$7,GRID!$A$18:$A$29,0),MATCH(1,($U$2=GRID!$B$1:$U$1)*(КАЛЕНДАРЬ!O34=GRID!$B$3:$U$3),0)),
INDEX(GRID!$B$18:$U$29,MATCH(R$7,GRID!$A$18:$A$29,0),MATCH(1,($U$2=GRID!$B$1:$U$1)*(КАЛЕНДАРЬ!O34=GRID!$B$3:$U$3),0))*(1-GRID!$L$45))</f>
        <v>251900</v>
      </c>
      <c r="S143" s="8">
        <f t="array" ref="S143">IF($I$2="Каникулы вместе",INDEX(GRID!$B$4:$U$15,MATCH(S$7,GRID!$A$4:$A$15,0),MATCH(1,($U$2=GRID!$B$1:$U$1)*(КАЛЕНДАРЬ!O34=GRID!$B$3:$U$3),0)),
INDEX(GRID!$B$4:$U$15,MATCH(S$7,GRID!$A$4:$A$15,0),MATCH(1,($U$2=GRID!$B$1:$U$1)*(КАЛЕНДАРЬ!O34=GRID!$B$3:$U$3),0))*(1-GRID!$L$41))</f>
        <v>661000</v>
      </c>
      <c r="T143" s="8">
        <f t="array" ref="T143">IF($I$2="Каникулы вместе",INDEX(GRID!$B$4:$U$15,MATCH(T$7,GRID!$A$4:$A$15,0),MATCH(1,($U$2=GRID!$B$1:$U$1)*(КАЛЕНДАРЬ!O34=GRID!$B$3:$U$3),0)),
INDEX(GRID!$B$4:$U$15,MATCH(T$7,GRID!$A$4:$A$15,0),MATCH(1,($U$2=GRID!$B$1:$U$1)*(КАЛЕНДАРЬ!O34=GRID!$B$3:$U$3),0))*(1-GRID!$L$41))</f>
        <v>814300</v>
      </c>
    </row>
    <row r="144" spans="1:20" hidden="1">
      <c r="A144" s="146"/>
      <c r="B144" s="147"/>
      <c r="C144" s="160"/>
      <c r="D144" s="160"/>
      <c r="E144" s="160"/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P144" s="160"/>
      <c r="Q144" s="160"/>
      <c r="R144" s="160"/>
      <c r="S144" s="160"/>
      <c r="T144" s="160"/>
    </row>
    <row r="145" spans="1:20" s="9" customFormat="1" ht="17.25" hidden="1" customHeight="1">
      <c r="A14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</row>
    <row r="146" spans="1:20" hidden="1">
      <c r="A146" s="172" t="s">
        <v>105</v>
      </c>
      <c r="B146" s="173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</row>
    <row r="147" spans="1:20" ht="56.25" hidden="1" customHeight="1">
      <c r="A147" s="174" t="s">
        <v>8</v>
      </c>
      <c r="B147" s="175"/>
      <c r="C147" s="178" t="s">
        <v>101</v>
      </c>
      <c r="D147" s="179"/>
      <c r="E147" s="164" t="s">
        <v>93</v>
      </c>
      <c r="F147" s="165"/>
      <c r="G147" s="166" t="s">
        <v>94</v>
      </c>
      <c r="H147" s="166"/>
      <c r="I147" s="167" t="s">
        <v>95</v>
      </c>
      <c r="J147" s="168"/>
      <c r="K147" s="169" t="s">
        <v>96</v>
      </c>
      <c r="L147" s="169"/>
      <c r="M147" s="170" t="s">
        <v>97</v>
      </c>
      <c r="N147" s="170"/>
      <c r="O147" s="21" t="s">
        <v>71</v>
      </c>
      <c r="P147" s="22" t="s">
        <v>72</v>
      </c>
      <c r="Q147" s="23" t="s">
        <v>73</v>
      </c>
      <c r="R147" s="24" t="s">
        <v>74</v>
      </c>
      <c r="S147" s="25" t="s">
        <v>75</v>
      </c>
      <c r="T147" s="26" t="s">
        <v>76</v>
      </c>
    </row>
    <row r="148" spans="1:20" hidden="1">
      <c r="A148" s="176"/>
      <c r="B148" s="177"/>
      <c r="C148" s="55" t="s">
        <v>9</v>
      </c>
      <c r="D148" s="55" t="s">
        <v>10</v>
      </c>
      <c r="E148" s="55" t="s">
        <v>9</v>
      </c>
      <c r="F148" s="55" t="s">
        <v>10</v>
      </c>
      <c r="G148" s="55" t="s">
        <v>9</v>
      </c>
      <c r="H148" s="55" t="s">
        <v>10</v>
      </c>
      <c r="I148" s="55" t="s">
        <v>9</v>
      </c>
      <c r="J148" s="55" t="s">
        <v>10</v>
      </c>
      <c r="K148" s="55" t="s">
        <v>9</v>
      </c>
      <c r="L148" s="55" t="s">
        <v>10</v>
      </c>
      <c r="M148" s="55" t="s">
        <v>9</v>
      </c>
      <c r="N148" s="55" t="s">
        <v>10</v>
      </c>
      <c r="O148" s="55" t="s">
        <v>99</v>
      </c>
      <c r="P148" s="55" t="s">
        <v>100</v>
      </c>
      <c r="Q148" s="55" t="s">
        <v>100</v>
      </c>
      <c r="R148" s="55" t="s">
        <v>118</v>
      </c>
      <c r="S148" s="55" t="s">
        <v>118</v>
      </c>
      <c r="T148" s="55" t="s">
        <v>118</v>
      </c>
    </row>
    <row r="149" spans="1:20" hidden="1">
      <c r="A149" s="148" t="s">
        <v>11</v>
      </c>
      <c r="B149" s="149">
        <v>1</v>
      </c>
      <c r="C149" s="8" cm="1">
        <f t="array" ref="C149">IF($I$2="Каникулы вместе",INDEX(GRID!$B$4:$U$15,MATCH(C$7,GRID!$A$4:$A$15,0),MATCH(1,($U$2=GRID!$B$1:$U$1)*(КАЛЕНДАРЬ!R4=GRID!$B$3:$U$3),0)),
INDEX(GRID!$B$4:$U$15,MATCH(C$7,GRID!$A$4:$A$15,0),MATCH(1,($U$2=GRID!$B$1:$U$1)*(КАЛЕНДАРЬ!R4=GRID!$B$3:$U$3),0))*(1-GRID!$L$45))</f>
        <v>48100</v>
      </c>
      <c r="D149" s="8" cm="1">
        <f t="array" ref="D149">IF($I$2="Каникулы вместе",INDEX(GRID!$B$18:$U$29,MATCH(C$7,GRID!$A$18:$A$29,0),MATCH(1,($U$2=GRID!$B$1:$U$1)*(КАЛЕНДАРЬ!R4=GRID!$B$3:$U$3),0)),
INDEX(GRID!$B$18:$U$29,MATCH(C$7,GRID!$A$18:$A$29,0),MATCH(1,($U$2=GRID!$B$1:$U$1)*(КАЛЕНДАРЬ!R4=GRID!$B$3:$U$3),0))*(1-GRID!$L$45))</f>
        <v>53100</v>
      </c>
      <c r="E149" s="8" cm="1">
        <f t="array" ref="E149">IF($I$2="Каникулы вместе",INDEX(GRID!$B$4:$U$15,MATCH(E$7,GRID!$A$4:$A$15,0),MATCH(1,($U$2=GRID!$B$1:$U$1)*(КАЛЕНДАРЬ!R4=GRID!$B$3:$U$3),0)),
INDEX(GRID!$B$4:$U$15,MATCH(E$7,GRID!$A$4:$A$15,0),MATCH(1,($U$2=GRID!$B$1:$U$1)*(КАЛЕНДАРЬ!R4=GRID!$B$3:$U$3),0))*(1-GRID!$L$45))</f>
        <v>57100</v>
      </c>
      <c r="F149" s="8" cm="1">
        <f t="array" ref="F149">IF($I$2="Каникулы вместе",INDEX(GRID!$B$18:$U$29,MATCH(E$7,GRID!$A$18:$A$29,0),MATCH(1,($U$2=GRID!$B$1:$U$1)*(КАЛЕНДАРЬ!R4=GRID!$B$3:$U$3),0)),
INDEX(GRID!$B$18:$U$29,MATCH(E$7,GRID!$A$18:$A$29,0),MATCH(1,($U$2=GRID!$B$1:$U$1)*(КАЛЕНДАРЬ!R4=GRID!$B$3:$U$3),0))*(1-GRID!$L$45))</f>
        <v>62100</v>
      </c>
      <c r="G149" s="8" cm="1">
        <f t="array" ref="G149">IF($I$2="Каникулы вместе",INDEX(GRID!$B$4:$U$15,MATCH(G$7,GRID!$A$4:$A$15,0),MATCH(1,($U$2=GRID!$B$1:$U$1)*(КАЛЕНДАРЬ!R4=GRID!$B$3:$U$3),0)),
INDEX(GRID!$B$4:$U$15,MATCH(G$7,GRID!$A$4:$A$15,0),MATCH(1,($U$2=GRID!$B$1:$U$1)*(КАЛЕНДАРЬ!R4=GRID!$B$3:$U$3),0))*(1-GRID!$L$45))</f>
        <v>64000</v>
      </c>
      <c r="H149" s="8" cm="1">
        <f t="array" ref="H149">IF($I$2="Каникулы вместе",INDEX(GRID!$B$18:$U$29,MATCH(G$7,GRID!$A$18:$A$29,0),MATCH(1,($U$2=GRID!$B$1:$U$1)*(КАЛЕНДАРЬ!R4=GRID!$B$3:$U$3),0)),
INDEX(GRID!$B$18:$U$29,MATCH(G$7,GRID!$A$18:$A$29,0),MATCH(1,($U$2=GRID!$B$1:$U$1)*(КАЛЕНДАРЬ!R4=GRID!$B$3:$U$3),0))*(1-GRID!$L$45))</f>
        <v>69000</v>
      </c>
      <c r="I149" s="8" cm="1">
        <f t="array" ref="I149">IF($I$2="Каникулы вместе",INDEX(GRID!$B$4:$U$15,MATCH(I$7,GRID!$A$4:$A$15,0),MATCH(1,($U$2=GRID!$B$1:$U$1)*(КАЛЕНДАРЬ!R4=GRID!$B$3:$U$3),0)),
INDEX(GRID!$B$4:$U$15,MATCH(I$7,GRID!$A$4:$A$15,0),MATCH(1,($U$2=GRID!$B$1:$U$1)*(КАЛЕНДАРЬ!R4=GRID!$B$3:$U$3),0))*(1-GRID!$L$45))</f>
        <v>71000</v>
      </c>
      <c r="J149" s="8" cm="1">
        <f t="array" ref="J149">IF($I$2="Каникулы вместе",INDEX(GRID!$B$18:$U$29,MATCH(I$7,GRID!$A$18:$A$29,0),MATCH(1,($U$2=GRID!$B$1:$U$1)*(КАЛЕНДАРЬ!R4=GRID!$B$3:$U$3),0)),
INDEX(GRID!$B$18:$U$29,MATCH(I$7,GRID!$A$18:$A$29,0),MATCH(1,($U$2=GRID!$B$1:$U$1)*(КАЛЕНДАРЬ!R4=GRID!$B$3:$U$3),0))*(1-GRID!$L$45))</f>
        <v>76000</v>
      </c>
      <c r="K149" s="8" cm="1">
        <f t="array" ref="K149">IF($I$2="Каникулы вместе",INDEX(GRID!$B$4:$U$15,MATCH(K$7,GRID!$A$4:$A$15,0),MATCH(1,($U$2=GRID!$B$1:$U$1)*(КАЛЕНДАРЬ!R4=GRID!$B$3:$U$3),0)),
INDEX(GRID!$B$4:$U$15,MATCH(K$7,GRID!$A$4:$A$15,0),MATCH(1,($U$2=GRID!$B$1:$U$1)*(КАЛЕНДАРЬ!R4=GRID!$B$3:$U$3),0))*(1-GRID!$L$45))</f>
        <v>78200</v>
      </c>
      <c r="L149" s="8" cm="1">
        <f t="array" ref="L149">IF($I$2="Каникулы вместе",INDEX(GRID!$B$18:$U$29,MATCH(K$7,GRID!$A$18:$A$29,0),MATCH(1,($U$2=GRID!$B$1:$U$1)*(КАЛЕНДАРЬ!R4=GRID!$B$3:$U$3),0)),
INDEX(GRID!$B$18:$U$29,MATCH(K$7,GRID!$A$18:$A$29,0),MATCH(1,($U$2=GRID!$B$1:$U$1)*(КАЛЕНДАРЬ!R4=GRID!$B$3:$U$3),0))*(1-GRID!$L$45))</f>
        <v>83200</v>
      </c>
      <c r="M149" s="8" cm="1">
        <f t="array" ref="M149">IF($I$2="Каникулы вместе",INDEX(GRID!$B$4:$U$15,MATCH(M$7,GRID!$A$4:$A$15,0),MATCH(1,($U$2=GRID!$B$1:$U$1)*(КАЛЕНДАРЬ!R4=GRID!$B$3:$U$3),0)),
INDEX(GRID!$B$4:$U$15,MATCH(M$7,GRID!$A$4:$A$15,0),MATCH(1,($U$2=GRID!$B$1:$U$1)*(КАЛЕНДАРЬ!R4=GRID!$B$3:$U$3),0))*(1-GRID!$L$45))</f>
        <v>103200</v>
      </c>
      <c r="N149" s="8" cm="1">
        <f t="array" ref="N149">IF($I$2="Каникулы вместе",INDEX(GRID!$B$18:$U$29,MATCH(M$7,GRID!$A$18:$A$29,0),MATCH(1,($U$2=GRID!$B$1:$U$1)*(КАЛЕНДАРЬ!R4=GRID!$B$3:$U$3),0)),
INDEX(GRID!$B$18:$U$29,MATCH(M$7,GRID!$A$18:$A$29,0),MATCH(1,($U$2=GRID!$B$1:$U$1)*(КАЛЕНДАРЬ!R4=GRID!$B$3:$U$3),0))*(1-GRID!$L$45))</f>
        <v>108200</v>
      </c>
      <c r="O149" s="8" cm="1">
        <f t="array" ref="O149">IF($I$2="Каникулы вместе",INDEX(GRID!$B$4:$U$15,MATCH(O$7,GRID!$A$4:$A$15,0),MATCH(1,($U$2=GRID!$B$1:$U$1)*(КАЛЕНДАРЬ!R4=GRID!$B$3:$U$3),0)),
INDEX(GRID!$B$4:$U$15,MATCH(O$7,GRID!$A$4:$A$15,0),MATCH(1,($U$2=GRID!$B$1:$U$1)*(КАЛЕНДАРЬ!R4=GRID!$B$3:$U$3),0))*(1-GRID!$L$45))</f>
        <v>142800</v>
      </c>
      <c r="P149" s="8" cm="1">
        <f t="array" ref="P149">IF($I$2="Каникулы вместе",INDEX(GRID!$B$4:$U$15,MATCH(P$7,GRID!$A$4:$A$15,0),MATCH(1,($U$2=GRID!$B$1:$U$1)*(КАЛЕНДАРЬ!R4=GRID!$B$3:$U$3),0)),
INDEX(GRID!$B$4:$U$15,MATCH(P$7,GRID!$A$4:$A$15,0),MATCH(1,($U$2=GRID!$B$1:$U$1)*(КАЛЕНДАРЬ!R4=GRID!$B$3:$U$3),0))*(1-GRID!$L$45))</f>
        <v>190100</v>
      </c>
      <c r="Q149" s="8" cm="1">
        <f t="array" ref="Q149">IF($I$2="Каникулы вместе",INDEX(GRID!$B$4:$U$15,MATCH(Q$7,GRID!$A$4:$A$15,0),MATCH(1,($U$2=GRID!$B$1:$U$1)*(КАЛЕНДАРЬ!R4=GRID!$B$3:$U$3),0)),
INDEX(GRID!$B$4:$U$15,MATCH(Q$7,GRID!$A$4:$A$15,0),MATCH(1,($U$2=GRID!$B$1:$U$1)*(КАЛЕНДАРЬ!R4=GRID!$B$3:$U$3),0))*(1-GRID!$L$45))</f>
        <v>220900</v>
      </c>
      <c r="R149" s="8" cm="1">
        <f t="array" ref="R149">IF($I$2="Каникулы вместе",INDEX(GRID!$B$18:$U$29,MATCH(R$7,GRID!$A$18:$A$29,0),MATCH(1,($U$2=GRID!$B$1:$U$1)*(КАЛЕНДАРЬ!R4=GRID!$B$3:$U$3),0)),
INDEX(GRID!$B$18:$U$29,MATCH(R$7,GRID!$A$18:$A$29,0),MATCH(1,($U$2=GRID!$B$1:$U$1)*(КАЛЕНДАРЬ!R4=GRID!$B$3:$U$3),0))*(1-GRID!$L$45))</f>
        <v>251900</v>
      </c>
      <c r="S149" s="8">
        <f t="array" ref="S149">IF($I$2="Каникулы вместе",INDEX(GRID!$B$4:$U$15,MATCH(S$7,GRID!$A$4:$A$15,0),MATCH(1,($U$2=GRID!$B$1:$U$1)*(КАЛЕНДАРЬ!R4=GRID!$B$3:$U$3),0)),
INDEX(GRID!$B$4:$U$15,MATCH(S$7,GRID!$A$4:$A$15,0),MATCH(1,($U$2=GRID!$B$1:$U$1)*(КАЛЕНДАРЬ!R4=GRID!$B$3:$U$3),0))*(1-GRID!$L$41))</f>
        <v>661000</v>
      </c>
      <c r="T149" s="8">
        <f t="array" ref="T149">IF($I$2="Каникулы вместе",INDEX(GRID!$B$4:$U$15,MATCH(T$7,GRID!$A$4:$A$15,0),MATCH(1,($U$2=GRID!$B$1:$U$1)*(КАЛЕНДАРЬ!R4=GRID!$B$3:$U$3),0)),
INDEX(GRID!$B$4:$U$15,MATCH(T$7,GRID!$A$4:$A$15,0),MATCH(1,($U$2=GRID!$B$1:$U$1)*(КАЛЕНДАРЬ!R4=GRID!$B$3:$U$3),0))*(1-GRID!$L$41))</f>
        <v>814300</v>
      </c>
    </row>
    <row r="150" spans="1:20" hidden="1">
      <c r="A150" s="148" t="s">
        <v>12</v>
      </c>
      <c r="B150" s="149">
        <v>2</v>
      </c>
      <c r="C150" s="8" cm="1">
        <f t="array" ref="C150">IF($I$2="Каникулы вместе",INDEX(GRID!$B$4:$U$15,MATCH(C$7,GRID!$A$4:$A$15,0),MATCH(1,($U$2=GRID!$B$1:$U$1)*(КАЛЕНДАРЬ!R5=GRID!$B$3:$U$3),0)),
INDEX(GRID!$B$4:$U$15,MATCH(C$7,GRID!$A$4:$A$15,0),MATCH(1,($U$2=GRID!$B$1:$U$1)*(КАЛЕНДАРЬ!R5=GRID!$B$3:$U$3),0))*(1-GRID!$L$45))</f>
        <v>48100</v>
      </c>
      <c r="D150" s="8" cm="1">
        <f t="array" ref="D150">IF($I$2="Каникулы вместе",INDEX(GRID!$B$18:$U$29,MATCH(C$7,GRID!$A$18:$A$29,0),MATCH(1,($U$2=GRID!$B$1:$U$1)*(КАЛЕНДАРЬ!R5=GRID!$B$3:$U$3),0)),
INDEX(GRID!$B$18:$U$29,MATCH(C$7,GRID!$A$18:$A$29,0),MATCH(1,($U$2=GRID!$B$1:$U$1)*(КАЛЕНДАРЬ!R5=GRID!$B$3:$U$3),0))*(1-GRID!$L$45))</f>
        <v>53100</v>
      </c>
      <c r="E150" s="8" cm="1">
        <f t="array" ref="E150">IF($I$2="Каникулы вместе",INDEX(GRID!$B$4:$U$15,MATCH(E$7,GRID!$A$4:$A$15,0),MATCH(1,($U$2=GRID!$B$1:$U$1)*(КАЛЕНДАРЬ!R5=GRID!$B$3:$U$3),0)),
INDEX(GRID!$B$4:$U$15,MATCH(E$7,GRID!$A$4:$A$15,0),MATCH(1,($U$2=GRID!$B$1:$U$1)*(КАЛЕНДАРЬ!R5=GRID!$B$3:$U$3),0))*(1-GRID!$L$45))</f>
        <v>57100</v>
      </c>
      <c r="F150" s="8" cm="1">
        <f t="array" ref="F150">IF($I$2="Каникулы вместе",INDEX(GRID!$B$18:$U$29,MATCH(E$7,GRID!$A$18:$A$29,0),MATCH(1,($U$2=GRID!$B$1:$U$1)*(КАЛЕНДАРЬ!R5=GRID!$B$3:$U$3),0)),
INDEX(GRID!$B$18:$U$29,MATCH(E$7,GRID!$A$18:$A$29,0),MATCH(1,($U$2=GRID!$B$1:$U$1)*(КАЛЕНДАРЬ!R5=GRID!$B$3:$U$3),0))*(1-GRID!$L$45))</f>
        <v>62100</v>
      </c>
      <c r="G150" s="8" cm="1">
        <f t="array" ref="G150">IF($I$2="Каникулы вместе",INDEX(GRID!$B$4:$U$15,MATCH(G$7,GRID!$A$4:$A$15,0),MATCH(1,($U$2=GRID!$B$1:$U$1)*(КАЛЕНДАРЬ!R5=GRID!$B$3:$U$3),0)),
INDEX(GRID!$B$4:$U$15,MATCH(G$7,GRID!$A$4:$A$15,0),MATCH(1,($U$2=GRID!$B$1:$U$1)*(КАЛЕНДАРЬ!R5=GRID!$B$3:$U$3),0))*(1-GRID!$L$45))</f>
        <v>64000</v>
      </c>
      <c r="H150" s="8" cm="1">
        <f t="array" ref="H150">IF($I$2="Каникулы вместе",INDEX(GRID!$B$18:$U$29,MATCH(G$7,GRID!$A$18:$A$29,0),MATCH(1,($U$2=GRID!$B$1:$U$1)*(КАЛЕНДАРЬ!R5=GRID!$B$3:$U$3),0)),
INDEX(GRID!$B$18:$U$29,MATCH(G$7,GRID!$A$18:$A$29,0),MATCH(1,($U$2=GRID!$B$1:$U$1)*(КАЛЕНДАРЬ!R5=GRID!$B$3:$U$3),0))*(1-GRID!$L$45))</f>
        <v>69000</v>
      </c>
      <c r="I150" s="8" cm="1">
        <f t="array" ref="I150">IF($I$2="Каникулы вместе",INDEX(GRID!$B$4:$U$15,MATCH(I$7,GRID!$A$4:$A$15,0),MATCH(1,($U$2=GRID!$B$1:$U$1)*(КАЛЕНДАРЬ!R5=GRID!$B$3:$U$3),0)),
INDEX(GRID!$B$4:$U$15,MATCH(I$7,GRID!$A$4:$A$15,0),MATCH(1,($U$2=GRID!$B$1:$U$1)*(КАЛЕНДАРЬ!R5=GRID!$B$3:$U$3),0))*(1-GRID!$L$45))</f>
        <v>71000</v>
      </c>
      <c r="J150" s="8" cm="1">
        <f t="array" ref="J150">IF($I$2="Каникулы вместе",INDEX(GRID!$B$18:$U$29,MATCH(I$7,GRID!$A$18:$A$29,0),MATCH(1,($U$2=GRID!$B$1:$U$1)*(КАЛЕНДАРЬ!R5=GRID!$B$3:$U$3),0)),
INDEX(GRID!$B$18:$U$29,MATCH(I$7,GRID!$A$18:$A$29,0),MATCH(1,($U$2=GRID!$B$1:$U$1)*(КАЛЕНДАРЬ!R5=GRID!$B$3:$U$3),0))*(1-GRID!$L$45))</f>
        <v>76000</v>
      </c>
      <c r="K150" s="8" cm="1">
        <f t="array" ref="K150">IF($I$2="Каникулы вместе",INDEX(GRID!$B$4:$U$15,MATCH(K$7,GRID!$A$4:$A$15,0),MATCH(1,($U$2=GRID!$B$1:$U$1)*(КАЛЕНДАРЬ!R5=GRID!$B$3:$U$3),0)),
INDEX(GRID!$B$4:$U$15,MATCH(K$7,GRID!$A$4:$A$15,0),MATCH(1,($U$2=GRID!$B$1:$U$1)*(КАЛЕНДАРЬ!R5=GRID!$B$3:$U$3),0))*(1-GRID!$L$45))</f>
        <v>78200</v>
      </c>
      <c r="L150" s="8" cm="1">
        <f t="array" ref="L150">IF($I$2="Каникулы вместе",INDEX(GRID!$B$18:$U$29,MATCH(K$7,GRID!$A$18:$A$29,0),MATCH(1,($U$2=GRID!$B$1:$U$1)*(КАЛЕНДАРЬ!R5=GRID!$B$3:$U$3),0)),
INDEX(GRID!$B$18:$U$29,MATCH(K$7,GRID!$A$18:$A$29,0),MATCH(1,($U$2=GRID!$B$1:$U$1)*(КАЛЕНДАРЬ!R5=GRID!$B$3:$U$3),0))*(1-GRID!$L$45))</f>
        <v>83200</v>
      </c>
      <c r="M150" s="8" cm="1">
        <f t="array" ref="M150">IF($I$2="Каникулы вместе",INDEX(GRID!$B$4:$U$15,MATCH(M$7,GRID!$A$4:$A$15,0),MATCH(1,($U$2=GRID!$B$1:$U$1)*(КАЛЕНДАРЬ!R5=GRID!$B$3:$U$3),0)),
INDEX(GRID!$B$4:$U$15,MATCH(M$7,GRID!$A$4:$A$15,0),MATCH(1,($U$2=GRID!$B$1:$U$1)*(КАЛЕНДАРЬ!R5=GRID!$B$3:$U$3),0))*(1-GRID!$L$45))</f>
        <v>103200</v>
      </c>
      <c r="N150" s="8" cm="1">
        <f t="array" ref="N150">IF($I$2="Каникулы вместе",INDEX(GRID!$B$18:$U$29,MATCH(M$7,GRID!$A$18:$A$29,0),MATCH(1,($U$2=GRID!$B$1:$U$1)*(КАЛЕНДАРЬ!R5=GRID!$B$3:$U$3),0)),
INDEX(GRID!$B$18:$U$29,MATCH(M$7,GRID!$A$18:$A$29,0),MATCH(1,($U$2=GRID!$B$1:$U$1)*(КАЛЕНДАРЬ!R5=GRID!$B$3:$U$3),0))*(1-GRID!$L$45))</f>
        <v>108200</v>
      </c>
      <c r="O150" s="8" cm="1">
        <f t="array" ref="O150">IF($I$2="Каникулы вместе",INDEX(GRID!$B$4:$U$15,MATCH(O$7,GRID!$A$4:$A$15,0),MATCH(1,($U$2=GRID!$B$1:$U$1)*(КАЛЕНДАРЬ!R5=GRID!$B$3:$U$3),0)),
INDEX(GRID!$B$4:$U$15,MATCH(O$7,GRID!$A$4:$A$15,0),MATCH(1,($U$2=GRID!$B$1:$U$1)*(КАЛЕНДАРЬ!R5=GRID!$B$3:$U$3),0))*(1-GRID!$L$45))</f>
        <v>142800</v>
      </c>
      <c r="P150" s="8" cm="1">
        <f t="array" ref="P150">IF($I$2="Каникулы вместе",INDEX(GRID!$B$4:$U$15,MATCH(P$7,GRID!$A$4:$A$15,0),MATCH(1,($U$2=GRID!$B$1:$U$1)*(КАЛЕНДАРЬ!R5=GRID!$B$3:$U$3),0)),
INDEX(GRID!$B$4:$U$15,MATCH(P$7,GRID!$A$4:$A$15,0),MATCH(1,($U$2=GRID!$B$1:$U$1)*(КАЛЕНДАРЬ!R5=GRID!$B$3:$U$3),0))*(1-GRID!$L$45))</f>
        <v>190100</v>
      </c>
      <c r="Q150" s="8" cm="1">
        <f t="array" ref="Q150">IF($I$2="Каникулы вместе",INDEX(GRID!$B$4:$U$15,MATCH(Q$7,GRID!$A$4:$A$15,0),MATCH(1,($U$2=GRID!$B$1:$U$1)*(КАЛЕНДАРЬ!R5=GRID!$B$3:$U$3),0)),
INDEX(GRID!$B$4:$U$15,MATCH(Q$7,GRID!$A$4:$A$15,0),MATCH(1,($U$2=GRID!$B$1:$U$1)*(КАЛЕНДАРЬ!R5=GRID!$B$3:$U$3),0))*(1-GRID!$L$45))</f>
        <v>220900</v>
      </c>
      <c r="R150" s="8" cm="1">
        <f t="array" ref="R150">IF($I$2="Каникулы вместе",INDEX(GRID!$B$18:$U$29,MATCH(R$7,GRID!$A$18:$A$29,0),MATCH(1,($U$2=GRID!$B$1:$U$1)*(КАЛЕНДАРЬ!R5=GRID!$B$3:$U$3),0)),
INDEX(GRID!$B$18:$U$29,MATCH(R$7,GRID!$A$18:$A$29,0),MATCH(1,($U$2=GRID!$B$1:$U$1)*(КАЛЕНДАРЬ!R5=GRID!$B$3:$U$3),0))*(1-GRID!$L$45))</f>
        <v>251900</v>
      </c>
      <c r="S150" s="8">
        <f t="array" ref="S150">IF($I$2="Каникулы вместе",INDEX(GRID!$B$4:$U$15,MATCH(S$7,GRID!$A$4:$A$15,0),MATCH(1,($U$2=GRID!$B$1:$U$1)*(КАЛЕНДАРЬ!R5=GRID!$B$3:$U$3),0)),
INDEX(GRID!$B$4:$U$15,MATCH(S$7,GRID!$A$4:$A$15,0),MATCH(1,($U$2=GRID!$B$1:$U$1)*(КАЛЕНДАРЬ!R5=GRID!$B$3:$U$3),0))*(1-GRID!$L$41))</f>
        <v>661000</v>
      </c>
      <c r="T150" s="8">
        <f t="array" ref="T150">IF($I$2="Каникулы вместе",INDEX(GRID!$B$4:$U$15,MATCH(T$7,GRID!$A$4:$A$15,0),MATCH(1,($U$2=GRID!$B$1:$U$1)*(КАЛЕНДАРЬ!R5=GRID!$B$3:$U$3),0)),
INDEX(GRID!$B$4:$U$15,MATCH(T$7,GRID!$A$4:$A$15,0),MATCH(1,($U$2=GRID!$B$1:$U$1)*(КАЛЕНДАРЬ!R5=GRID!$B$3:$U$3),0))*(1-GRID!$L$41))</f>
        <v>814300</v>
      </c>
    </row>
    <row r="151" spans="1:20" hidden="1">
      <c r="A151" s="148" t="s">
        <v>13</v>
      </c>
      <c r="B151" s="149">
        <v>3</v>
      </c>
      <c r="C151" s="8" cm="1">
        <f t="array" ref="C151">IF($I$2="Каникулы вместе",INDEX(GRID!$B$4:$U$15,MATCH(C$7,GRID!$A$4:$A$15,0),MATCH(1,($U$2=GRID!$B$1:$U$1)*(КАЛЕНДАРЬ!R6=GRID!$B$3:$U$3),0)),
INDEX(GRID!$B$4:$U$15,MATCH(C$7,GRID!$A$4:$A$15,0),MATCH(1,($U$2=GRID!$B$1:$U$1)*(КАЛЕНДАРЬ!R6=GRID!$B$3:$U$3),0))*(1-GRID!$L$45))</f>
        <v>48100</v>
      </c>
      <c r="D151" s="8" cm="1">
        <f t="array" ref="D151">IF($I$2="Каникулы вместе",INDEX(GRID!$B$18:$U$29,MATCH(C$7,GRID!$A$18:$A$29,0),MATCH(1,($U$2=GRID!$B$1:$U$1)*(КАЛЕНДАРЬ!R6=GRID!$B$3:$U$3),0)),
INDEX(GRID!$B$18:$U$29,MATCH(C$7,GRID!$A$18:$A$29,0),MATCH(1,($U$2=GRID!$B$1:$U$1)*(КАЛЕНДАРЬ!R6=GRID!$B$3:$U$3),0))*(1-GRID!$L$45))</f>
        <v>53100</v>
      </c>
      <c r="E151" s="8" cm="1">
        <f t="array" ref="E151">IF($I$2="Каникулы вместе",INDEX(GRID!$B$4:$U$15,MATCH(E$7,GRID!$A$4:$A$15,0),MATCH(1,($U$2=GRID!$B$1:$U$1)*(КАЛЕНДАРЬ!R6=GRID!$B$3:$U$3),0)),
INDEX(GRID!$B$4:$U$15,MATCH(E$7,GRID!$A$4:$A$15,0),MATCH(1,($U$2=GRID!$B$1:$U$1)*(КАЛЕНДАРЬ!R6=GRID!$B$3:$U$3),0))*(1-GRID!$L$45))</f>
        <v>57100</v>
      </c>
      <c r="F151" s="8" cm="1">
        <f t="array" ref="F151">IF($I$2="Каникулы вместе",INDEX(GRID!$B$18:$U$29,MATCH(E$7,GRID!$A$18:$A$29,0),MATCH(1,($U$2=GRID!$B$1:$U$1)*(КАЛЕНДАРЬ!R6=GRID!$B$3:$U$3),0)),
INDEX(GRID!$B$18:$U$29,MATCH(E$7,GRID!$A$18:$A$29,0),MATCH(1,($U$2=GRID!$B$1:$U$1)*(КАЛЕНДАРЬ!R6=GRID!$B$3:$U$3),0))*(1-GRID!$L$45))</f>
        <v>62100</v>
      </c>
      <c r="G151" s="8" cm="1">
        <f t="array" ref="G151">IF($I$2="Каникулы вместе",INDEX(GRID!$B$4:$U$15,MATCH(G$7,GRID!$A$4:$A$15,0),MATCH(1,($U$2=GRID!$B$1:$U$1)*(КАЛЕНДАРЬ!R6=GRID!$B$3:$U$3),0)),
INDEX(GRID!$B$4:$U$15,MATCH(G$7,GRID!$A$4:$A$15,0),MATCH(1,($U$2=GRID!$B$1:$U$1)*(КАЛЕНДАРЬ!R6=GRID!$B$3:$U$3),0))*(1-GRID!$L$45))</f>
        <v>64000</v>
      </c>
      <c r="H151" s="8" cm="1">
        <f t="array" ref="H151">IF($I$2="Каникулы вместе",INDEX(GRID!$B$18:$U$29,MATCH(G$7,GRID!$A$18:$A$29,0),MATCH(1,($U$2=GRID!$B$1:$U$1)*(КАЛЕНДАРЬ!R6=GRID!$B$3:$U$3),0)),
INDEX(GRID!$B$18:$U$29,MATCH(G$7,GRID!$A$18:$A$29,0),MATCH(1,($U$2=GRID!$B$1:$U$1)*(КАЛЕНДАРЬ!R6=GRID!$B$3:$U$3),0))*(1-GRID!$L$45))</f>
        <v>69000</v>
      </c>
      <c r="I151" s="8" cm="1">
        <f t="array" ref="I151">IF($I$2="Каникулы вместе",INDEX(GRID!$B$4:$U$15,MATCH(I$7,GRID!$A$4:$A$15,0),MATCH(1,($U$2=GRID!$B$1:$U$1)*(КАЛЕНДАРЬ!R6=GRID!$B$3:$U$3),0)),
INDEX(GRID!$B$4:$U$15,MATCH(I$7,GRID!$A$4:$A$15,0),MATCH(1,($U$2=GRID!$B$1:$U$1)*(КАЛЕНДАРЬ!R6=GRID!$B$3:$U$3),0))*(1-GRID!$L$45))</f>
        <v>71000</v>
      </c>
      <c r="J151" s="8" cm="1">
        <f t="array" ref="J151">IF($I$2="Каникулы вместе",INDEX(GRID!$B$18:$U$29,MATCH(I$7,GRID!$A$18:$A$29,0),MATCH(1,($U$2=GRID!$B$1:$U$1)*(КАЛЕНДАРЬ!R6=GRID!$B$3:$U$3),0)),
INDEX(GRID!$B$18:$U$29,MATCH(I$7,GRID!$A$18:$A$29,0),MATCH(1,($U$2=GRID!$B$1:$U$1)*(КАЛЕНДАРЬ!R6=GRID!$B$3:$U$3),0))*(1-GRID!$L$45))</f>
        <v>76000</v>
      </c>
      <c r="K151" s="8" cm="1">
        <f t="array" ref="K151">IF($I$2="Каникулы вместе",INDEX(GRID!$B$4:$U$15,MATCH(K$7,GRID!$A$4:$A$15,0),MATCH(1,($U$2=GRID!$B$1:$U$1)*(КАЛЕНДАРЬ!R6=GRID!$B$3:$U$3),0)),
INDEX(GRID!$B$4:$U$15,MATCH(K$7,GRID!$A$4:$A$15,0),MATCH(1,($U$2=GRID!$B$1:$U$1)*(КАЛЕНДАРЬ!R6=GRID!$B$3:$U$3),0))*(1-GRID!$L$45))</f>
        <v>78200</v>
      </c>
      <c r="L151" s="8" cm="1">
        <f t="array" ref="L151">IF($I$2="Каникулы вместе",INDEX(GRID!$B$18:$U$29,MATCH(K$7,GRID!$A$18:$A$29,0),MATCH(1,($U$2=GRID!$B$1:$U$1)*(КАЛЕНДАРЬ!R6=GRID!$B$3:$U$3),0)),
INDEX(GRID!$B$18:$U$29,MATCH(K$7,GRID!$A$18:$A$29,0),MATCH(1,($U$2=GRID!$B$1:$U$1)*(КАЛЕНДАРЬ!R6=GRID!$B$3:$U$3),0))*(1-GRID!$L$45))</f>
        <v>83200</v>
      </c>
      <c r="M151" s="8" cm="1">
        <f t="array" ref="M151">IF($I$2="Каникулы вместе",INDEX(GRID!$B$4:$U$15,MATCH(M$7,GRID!$A$4:$A$15,0),MATCH(1,($U$2=GRID!$B$1:$U$1)*(КАЛЕНДАРЬ!R6=GRID!$B$3:$U$3),0)),
INDEX(GRID!$B$4:$U$15,MATCH(M$7,GRID!$A$4:$A$15,0),MATCH(1,($U$2=GRID!$B$1:$U$1)*(КАЛЕНДАРЬ!R6=GRID!$B$3:$U$3),0))*(1-GRID!$L$45))</f>
        <v>103200</v>
      </c>
      <c r="N151" s="8" cm="1">
        <f t="array" ref="N151">IF($I$2="Каникулы вместе",INDEX(GRID!$B$18:$U$29,MATCH(M$7,GRID!$A$18:$A$29,0),MATCH(1,($U$2=GRID!$B$1:$U$1)*(КАЛЕНДАРЬ!R6=GRID!$B$3:$U$3),0)),
INDEX(GRID!$B$18:$U$29,MATCH(M$7,GRID!$A$18:$A$29,0),MATCH(1,($U$2=GRID!$B$1:$U$1)*(КАЛЕНДАРЬ!R6=GRID!$B$3:$U$3),0))*(1-GRID!$L$45))</f>
        <v>108200</v>
      </c>
      <c r="O151" s="8" cm="1">
        <f t="array" ref="O151">IF($I$2="Каникулы вместе",INDEX(GRID!$B$4:$U$15,MATCH(O$7,GRID!$A$4:$A$15,0),MATCH(1,($U$2=GRID!$B$1:$U$1)*(КАЛЕНДАРЬ!R6=GRID!$B$3:$U$3),0)),
INDEX(GRID!$B$4:$U$15,MATCH(O$7,GRID!$A$4:$A$15,0),MATCH(1,($U$2=GRID!$B$1:$U$1)*(КАЛЕНДАРЬ!R6=GRID!$B$3:$U$3),0))*(1-GRID!$L$45))</f>
        <v>142800</v>
      </c>
      <c r="P151" s="8" cm="1">
        <f t="array" ref="P151">IF($I$2="Каникулы вместе",INDEX(GRID!$B$4:$U$15,MATCH(P$7,GRID!$A$4:$A$15,0),MATCH(1,($U$2=GRID!$B$1:$U$1)*(КАЛЕНДАРЬ!R6=GRID!$B$3:$U$3),0)),
INDEX(GRID!$B$4:$U$15,MATCH(P$7,GRID!$A$4:$A$15,0),MATCH(1,($U$2=GRID!$B$1:$U$1)*(КАЛЕНДАРЬ!R6=GRID!$B$3:$U$3),0))*(1-GRID!$L$45))</f>
        <v>190100</v>
      </c>
      <c r="Q151" s="8" cm="1">
        <f t="array" ref="Q151">IF($I$2="Каникулы вместе",INDEX(GRID!$B$4:$U$15,MATCH(Q$7,GRID!$A$4:$A$15,0),MATCH(1,($U$2=GRID!$B$1:$U$1)*(КАЛЕНДАРЬ!R6=GRID!$B$3:$U$3),0)),
INDEX(GRID!$B$4:$U$15,MATCH(Q$7,GRID!$A$4:$A$15,0),MATCH(1,($U$2=GRID!$B$1:$U$1)*(КАЛЕНДАРЬ!R6=GRID!$B$3:$U$3),0))*(1-GRID!$L$45))</f>
        <v>220900</v>
      </c>
      <c r="R151" s="8" cm="1">
        <f t="array" ref="R151">IF($I$2="Каникулы вместе",INDEX(GRID!$B$18:$U$29,MATCH(R$7,GRID!$A$18:$A$29,0),MATCH(1,($U$2=GRID!$B$1:$U$1)*(КАЛЕНДАРЬ!R6=GRID!$B$3:$U$3),0)),
INDEX(GRID!$B$18:$U$29,MATCH(R$7,GRID!$A$18:$A$29,0),MATCH(1,($U$2=GRID!$B$1:$U$1)*(КАЛЕНДАРЬ!R6=GRID!$B$3:$U$3),0))*(1-GRID!$L$45))</f>
        <v>251900</v>
      </c>
      <c r="S151" s="8">
        <f t="array" ref="S151">IF($I$2="Каникулы вместе",INDEX(GRID!$B$4:$U$15,MATCH(S$7,GRID!$A$4:$A$15,0),MATCH(1,($U$2=GRID!$B$1:$U$1)*(КАЛЕНДАРЬ!R6=GRID!$B$3:$U$3),0)),
INDEX(GRID!$B$4:$U$15,MATCH(S$7,GRID!$A$4:$A$15,0),MATCH(1,($U$2=GRID!$B$1:$U$1)*(КАЛЕНДАРЬ!R6=GRID!$B$3:$U$3),0))*(1-GRID!$L$41))</f>
        <v>661000</v>
      </c>
      <c r="T151" s="8">
        <f t="array" ref="T151">IF($I$2="Каникулы вместе",INDEX(GRID!$B$4:$U$15,MATCH(T$7,GRID!$A$4:$A$15,0),MATCH(1,($U$2=GRID!$B$1:$U$1)*(КАЛЕНДАРЬ!R6=GRID!$B$3:$U$3),0)),
INDEX(GRID!$B$4:$U$15,MATCH(T$7,GRID!$A$4:$A$15,0),MATCH(1,($U$2=GRID!$B$1:$U$1)*(КАЛЕНДАРЬ!R6=GRID!$B$3:$U$3),0))*(1-GRID!$L$41))</f>
        <v>814300</v>
      </c>
    </row>
    <row r="152" spans="1:20" hidden="1">
      <c r="A152" s="148" t="s">
        <v>14</v>
      </c>
      <c r="B152" s="149">
        <v>4</v>
      </c>
      <c r="C152" s="8" cm="1">
        <f t="array" ref="C152">IF($I$2="Каникулы вместе",INDEX(GRID!$B$4:$U$15,MATCH(C$7,GRID!$A$4:$A$15,0),MATCH(1,($U$2=GRID!$B$1:$U$1)*(КАЛЕНДАРЬ!R7=GRID!$B$3:$U$3),0)),
INDEX(GRID!$B$4:$U$15,MATCH(C$7,GRID!$A$4:$A$15,0),MATCH(1,($U$2=GRID!$B$1:$U$1)*(КАЛЕНДАРЬ!R7=GRID!$B$3:$U$3),0))*(1-GRID!$L$45))</f>
        <v>48100</v>
      </c>
      <c r="D152" s="8" cm="1">
        <f t="array" ref="D152">IF($I$2="Каникулы вместе",INDEX(GRID!$B$18:$U$29,MATCH(C$7,GRID!$A$18:$A$29,0),MATCH(1,($U$2=GRID!$B$1:$U$1)*(КАЛЕНДАРЬ!R7=GRID!$B$3:$U$3),0)),
INDEX(GRID!$B$18:$U$29,MATCH(C$7,GRID!$A$18:$A$29,0),MATCH(1,($U$2=GRID!$B$1:$U$1)*(КАЛЕНДАРЬ!R7=GRID!$B$3:$U$3),0))*(1-GRID!$L$45))</f>
        <v>53100</v>
      </c>
      <c r="E152" s="8" cm="1">
        <f t="array" ref="E152">IF($I$2="Каникулы вместе",INDEX(GRID!$B$4:$U$15,MATCH(E$7,GRID!$A$4:$A$15,0),MATCH(1,($U$2=GRID!$B$1:$U$1)*(КАЛЕНДАРЬ!R7=GRID!$B$3:$U$3),0)),
INDEX(GRID!$B$4:$U$15,MATCH(E$7,GRID!$A$4:$A$15,0),MATCH(1,($U$2=GRID!$B$1:$U$1)*(КАЛЕНДАРЬ!R7=GRID!$B$3:$U$3),0))*(1-GRID!$L$45))</f>
        <v>57100</v>
      </c>
      <c r="F152" s="8" cm="1">
        <f t="array" ref="F152">IF($I$2="Каникулы вместе",INDEX(GRID!$B$18:$U$29,MATCH(E$7,GRID!$A$18:$A$29,0),MATCH(1,($U$2=GRID!$B$1:$U$1)*(КАЛЕНДАРЬ!R7=GRID!$B$3:$U$3),0)),
INDEX(GRID!$B$18:$U$29,MATCH(E$7,GRID!$A$18:$A$29,0),MATCH(1,($U$2=GRID!$B$1:$U$1)*(КАЛЕНДАРЬ!R7=GRID!$B$3:$U$3),0))*(1-GRID!$L$45))</f>
        <v>62100</v>
      </c>
      <c r="G152" s="8" cm="1">
        <f t="array" ref="G152">IF($I$2="Каникулы вместе",INDEX(GRID!$B$4:$U$15,MATCH(G$7,GRID!$A$4:$A$15,0),MATCH(1,($U$2=GRID!$B$1:$U$1)*(КАЛЕНДАРЬ!R7=GRID!$B$3:$U$3),0)),
INDEX(GRID!$B$4:$U$15,MATCH(G$7,GRID!$A$4:$A$15,0),MATCH(1,($U$2=GRID!$B$1:$U$1)*(КАЛЕНДАРЬ!R7=GRID!$B$3:$U$3),0))*(1-GRID!$L$45))</f>
        <v>64000</v>
      </c>
      <c r="H152" s="8" cm="1">
        <f t="array" ref="H152">IF($I$2="Каникулы вместе",INDEX(GRID!$B$18:$U$29,MATCH(G$7,GRID!$A$18:$A$29,0),MATCH(1,($U$2=GRID!$B$1:$U$1)*(КАЛЕНДАРЬ!R7=GRID!$B$3:$U$3),0)),
INDEX(GRID!$B$18:$U$29,MATCH(G$7,GRID!$A$18:$A$29,0),MATCH(1,($U$2=GRID!$B$1:$U$1)*(КАЛЕНДАРЬ!R7=GRID!$B$3:$U$3),0))*(1-GRID!$L$45))</f>
        <v>69000</v>
      </c>
      <c r="I152" s="8" cm="1">
        <f t="array" ref="I152">IF($I$2="Каникулы вместе",INDEX(GRID!$B$4:$U$15,MATCH(I$7,GRID!$A$4:$A$15,0),MATCH(1,($U$2=GRID!$B$1:$U$1)*(КАЛЕНДАРЬ!R7=GRID!$B$3:$U$3),0)),
INDEX(GRID!$B$4:$U$15,MATCH(I$7,GRID!$A$4:$A$15,0),MATCH(1,($U$2=GRID!$B$1:$U$1)*(КАЛЕНДАРЬ!R7=GRID!$B$3:$U$3),0))*(1-GRID!$L$45))</f>
        <v>71000</v>
      </c>
      <c r="J152" s="8" cm="1">
        <f t="array" ref="J152">IF($I$2="Каникулы вместе",INDEX(GRID!$B$18:$U$29,MATCH(I$7,GRID!$A$18:$A$29,0),MATCH(1,($U$2=GRID!$B$1:$U$1)*(КАЛЕНДАРЬ!R7=GRID!$B$3:$U$3),0)),
INDEX(GRID!$B$18:$U$29,MATCH(I$7,GRID!$A$18:$A$29,0),MATCH(1,($U$2=GRID!$B$1:$U$1)*(КАЛЕНДАРЬ!R7=GRID!$B$3:$U$3),0))*(1-GRID!$L$45))</f>
        <v>76000</v>
      </c>
      <c r="K152" s="8" cm="1">
        <f t="array" ref="K152">IF($I$2="Каникулы вместе",INDEX(GRID!$B$4:$U$15,MATCH(K$7,GRID!$A$4:$A$15,0),MATCH(1,($U$2=GRID!$B$1:$U$1)*(КАЛЕНДАРЬ!R7=GRID!$B$3:$U$3),0)),
INDEX(GRID!$B$4:$U$15,MATCH(K$7,GRID!$A$4:$A$15,0),MATCH(1,($U$2=GRID!$B$1:$U$1)*(КАЛЕНДАРЬ!R7=GRID!$B$3:$U$3),0))*(1-GRID!$L$45))</f>
        <v>78200</v>
      </c>
      <c r="L152" s="8" cm="1">
        <f t="array" ref="L152">IF($I$2="Каникулы вместе",INDEX(GRID!$B$18:$U$29,MATCH(K$7,GRID!$A$18:$A$29,0),MATCH(1,($U$2=GRID!$B$1:$U$1)*(КАЛЕНДАРЬ!R7=GRID!$B$3:$U$3),0)),
INDEX(GRID!$B$18:$U$29,MATCH(K$7,GRID!$A$18:$A$29,0),MATCH(1,($U$2=GRID!$B$1:$U$1)*(КАЛЕНДАРЬ!R7=GRID!$B$3:$U$3),0))*(1-GRID!$L$45))</f>
        <v>83200</v>
      </c>
      <c r="M152" s="8" cm="1">
        <f t="array" ref="M152">IF($I$2="Каникулы вместе",INDEX(GRID!$B$4:$U$15,MATCH(M$7,GRID!$A$4:$A$15,0),MATCH(1,($U$2=GRID!$B$1:$U$1)*(КАЛЕНДАРЬ!R7=GRID!$B$3:$U$3),0)),
INDEX(GRID!$B$4:$U$15,MATCH(M$7,GRID!$A$4:$A$15,0),MATCH(1,($U$2=GRID!$B$1:$U$1)*(КАЛЕНДАРЬ!R7=GRID!$B$3:$U$3),0))*(1-GRID!$L$45))</f>
        <v>103200</v>
      </c>
      <c r="N152" s="8" cm="1">
        <f t="array" ref="N152">IF($I$2="Каникулы вместе",INDEX(GRID!$B$18:$U$29,MATCH(M$7,GRID!$A$18:$A$29,0),MATCH(1,($U$2=GRID!$B$1:$U$1)*(КАЛЕНДАРЬ!R7=GRID!$B$3:$U$3),0)),
INDEX(GRID!$B$18:$U$29,MATCH(M$7,GRID!$A$18:$A$29,0),MATCH(1,($U$2=GRID!$B$1:$U$1)*(КАЛЕНДАРЬ!R7=GRID!$B$3:$U$3),0))*(1-GRID!$L$45))</f>
        <v>108200</v>
      </c>
      <c r="O152" s="8" cm="1">
        <f t="array" ref="O152">IF($I$2="Каникулы вместе",INDEX(GRID!$B$4:$U$15,MATCH(O$7,GRID!$A$4:$A$15,0),MATCH(1,($U$2=GRID!$B$1:$U$1)*(КАЛЕНДАРЬ!R7=GRID!$B$3:$U$3),0)),
INDEX(GRID!$B$4:$U$15,MATCH(O$7,GRID!$A$4:$A$15,0),MATCH(1,($U$2=GRID!$B$1:$U$1)*(КАЛЕНДАРЬ!R7=GRID!$B$3:$U$3),0))*(1-GRID!$L$45))</f>
        <v>142800</v>
      </c>
      <c r="P152" s="8" cm="1">
        <f t="array" ref="P152">IF($I$2="Каникулы вместе",INDEX(GRID!$B$4:$U$15,MATCH(P$7,GRID!$A$4:$A$15,0),MATCH(1,($U$2=GRID!$B$1:$U$1)*(КАЛЕНДАРЬ!R7=GRID!$B$3:$U$3),0)),
INDEX(GRID!$B$4:$U$15,MATCH(P$7,GRID!$A$4:$A$15,0),MATCH(1,($U$2=GRID!$B$1:$U$1)*(КАЛЕНДАРЬ!R7=GRID!$B$3:$U$3),0))*(1-GRID!$L$45))</f>
        <v>190100</v>
      </c>
      <c r="Q152" s="8" cm="1">
        <f t="array" ref="Q152">IF($I$2="Каникулы вместе",INDEX(GRID!$B$4:$U$15,MATCH(Q$7,GRID!$A$4:$A$15,0),MATCH(1,($U$2=GRID!$B$1:$U$1)*(КАЛЕНДАРЬ!R7=GRID!$B$3:$U$3),0)),
INDEX(GRID!$B$4:$U$15,MATCH(Q$7,GRID!$A$4:$A$15,0),MATCH(1,($U$2=GRID!$B$1:$U$1)*(КАЛЕНДАРЬ!R7=GRID!$B$3:$U$3),0))*(1-GRID!$L$45))</f>
        <v>220900</v>
      </c>
      <c r="R152" s="8" cm="1">
        <f t="array" ref="R152">IF($I$2="Каникулы вместе",INDEX(GRID!$B$18:$U$29,MATCH(R$7,GRID!$A$18:$A$29,0),MATCH(1,($U$2=GRID!$B$1:$U$1)*(КАЛЕНДАРЬ!R7=GRID!$B$3:$U$3),0)),
INDEX(GRID!$B$18:$U$29,MATCH(R$7,GRID!$A$18:$A$29,0),MATCH(1,($U$2=GRID!$B$1:$U$1)*(КАЛЕНДАРЬ!R7=GRID!$B$3:$U$3),0))*(1-GRID!$L$45))</f>
        <v>251900</v>
      </c>
      <c r="S152" s="8">
        <f t="array" ref="S152">IF($I$2="Каникулы вместе",INDEX(GRID!$B$4:$U$15,MATCH(S$7,GRID!$A$4:$A$15,0),MATCH(1,($U$2=GRID!$B$1:$U$1)*(КАЛЕНДАРЬ!R7=GRID!$B$3:$U$3),0)),
INDEX(GRID!$B$4:$U$15,MATCH(S$7,GRID!$A$4:$A$15,0),MATCH(1,($U$2=GRID!$B$1:$U$1)*(КАЛЕНДАРЬ!R7=GRID!$B$3:$U$3),0))*(1-GRID!$L$41))</f>
        <v>661000</v>
      </c>
      <c r="T152" s="8">
        <f t="array" ref="T152">IF($I$2="Каникулы вместе",INDEX(GRID!$B$4:$U$15,MATCH(T$7,GRID!$A$4:$A$15,0),MATCH(1,($U$2=GRID!$B$1:$U$1)*(КАЛЕНДАРЬ!R7=GRID!$B$3:$U$3),0)),
INDEX(GRID!$B$4:$U$15,MATCH(T$7,GRID!$A$4:$A$15,0),MATCH(1,($U$2=GRID!$B$1:$U$1)*(КАЛЕНДАРЬ!R7=GRID!$B$3:$U$3),0))*(1-GRID!$L$41))</f>
        <v>814300</v>
      </c>
    </row>
    <row r="153" spans="1:20" hidden="1">
      <c r="A153" s="148" t="s">
        <v>15</v>
      </c>
      <c r="B153" s="149">
        <v>5</v>
      </c>
      <c r="C153" s="8" cm="1">
        <f t="array" ref="C153">IF($I$2="Каникулы вместе",INDEX(GRID!$B$4:$U$15,MATCH(C$7,GRID!$A$4:$A$15,0),MATCH(1,($U$2=GRID!$B$1:$U$1)*(КАЛЕНДАРЬ!R8=GRID!$B$3:$U$3),0)),
INDEX(GRID!$B$4:$U$15,MATCH(C$7,GRID!$A$4:$A$15,0),MATCH(1,($U$2=GRID!$B$1:$U$1)*(КАЛЕНДАРЬ!R8=GRID!$B$3:$U$3),0))*(1-GRID!$L$45))</f>
        <v>48100</v>
      </c>
      <c r="D153" s="8" cm="1">
        <f t="array" ref="D153">IF($I$2="Каникулы вместе",INDEX(GRID!$B$18:$U$29,MATCH(C$7,GRID!$A$18:$A$29,0),MATCH(1,($U$2=GRID!$B$1:$U$1)*(КАЛЕНДАРЬ!R8=GRID!$B$3:$U$3),0)),
INDEX(GRID!$B$18:$U$29,MATCH(C$7,GRID!$A$18:$A$29,0),MATCH(1,($U$2=GRID!$B$1:$U$1)*(КАЛЕНДАРЬ!R8=GRID!$B$3:$U$3),0))*(1-GRID!$L$45))</f>
        <v>53100</v>
      </c>
      <c r="E153" s="8" cm="1">
        <f t="array" ref="E153">IF($I$2="Каникулы вместе",INDEX(GRID!$B$4:$U$15,MATCH(E$7,GRID!$A$4:$A$15,0),MATCH(1,($U$2=GRID!$B$1:$U$1)*(КАЛЕНДАРЬ!R8=GRID!$B$3:$U$3),0)),
INDEX(GRID!$B$4:$U$15,MATCH(E$7,GRID!$A$4:$A$15,0),MATCH(1,($U$2=GRID!$B$1:$U$1)*(КАЛЕНДАРЬ!R8=GRID!$B$3:$U$3),0))*(1-GRID!$L$45))</f>
        <v>57100</v>
      </c>
      <c r="F153" s="8" cm="1">
        <f t="array" ref="F153">IF($I$2="Каникулы вместе",INDEX(GRID!$B$18:$U$29,MATCH(E$7,GRID!$A$18:$A$29,0),MATCH(1,($U$2=GRID!$B$1:$U$1)*(КАЛЕНДАРЬ!R8=GRID!$B$3:$U$3),0)),
INDEX(GRID!$B$18:$U$29,MATCH(E$7,GRID!$A$18:$A$29,0),MATCH(1,($U$2=GRID!$B$1:$U$1)*(КАЛЕНДАРЬ!R8=GRID!$B$3:$U$3),0))*(1-GRID!$L$45))</f>
        <v>62100</v>
      </c>
      <c r="G153" s="8" cm="1">
        <f t="array" ref="G153">IF($I$2="Каникулы вместе",INDEX(GRID!$B$4:$U$15,MATCH(G$7,GRID!$A$4:$A$15,0),MATCH(1,($U$2=GRID!$B$1:$U$1)*(КАЛЕНДАРЬ!R8=GRID!$B$3:$U$3),0)),
INDEX(GRID!$B$4:$U$15,MATCH(G$7,GRID!$A$4:$A$15,0),MATCH(1,($U$2=GRID!$B$1:$U$1)*(КАЛЕНДАРЬ!R8=GRID!$B$3:$U$3),0))*(1-GRID!$L$45))</f>
        <v>64000</v>
      </c>
      <c r="H153" s="8" cm="1">
        <f t="array" ref="H153">IF($I$2="Каникулы вместе",INDEX(GRID!$B$18:$U$29,MATCH(G$7,GRID!$A$18:$A$29,0),MATCH(1,($U$2=GRID!$B$1:$U$1)*(КАЛЕНДАРЬ!R8=GRID!$B$3:$U$3),0)),
INDEX(GRID!$B$18:$U$29,MATCH(G$7,GRID!$A$18:$A$29,0),MATCH(1,($U$2=GRID!$B$1:$U$1)*(КАЛЕНДАРЬ!R8=GRID!$B$3:$U$3),0))*(1-GRID!$L$45))</f>
        <v>69000</v>
      </c>
      <c r="I153" s="8" cm="1">
        <f t="array" ref="I153">IF($I$2="Каникулы вместе",INDEX(GRID!$B$4:$U$15,MATCH(I$7,GRID!$A$4:$A$15,0),MATCH(1,($U$2=GRID!$B$1:$U$1)*(КАЛЕНДАРЬ!R8=GRID!$B$3:$U$3),0)),
INDEX(GRID!$B$4:$U$15,MATCH(I$7,GRID!$A$4:$A$15,0),MATCH(1,($U$2=GRID!$B$1:$U$1)*(КАЛЕНДАРЬ!R8=GRID!$B$3:$U$3),0))*(1-GRID!$L$45))</f>
        <v>71000</v>
      </c>
      <c r="J153" s="8" cm="1">
        <f t="array" ref="J153">IF($I$2="Каникулы вместе",INDEX(GRID!$B$18:$U$29,MATCH(I$7,GRID!$A$18:$A$29,0),MATCH(1,($U$2=GRID!$B$1:$U$1)*(КАЛЕНДАРЬ!R8=GRID!$B$3:$U$3),0)),
INDEX(GRID!$B$18:$U$29,MATCH(I$7,GRID!$A$18:$A$29,0),MATCH(1,($U$2=GRID!$B$1:$U$1)*(КАЛЕНДАРЬ!R8=GRID!$B$3:$U$3),0))*(1-GRID!$L$45))</f>
        <v>76000</v>
      </c>
      <c r="K153" s="8" cm="1">
        <f t="array" ref="K153">IF($I$2="Каникулы вместе",INDEX(GRID!$B$4:$U$15,MATCH(K$7,GRID!$A$4:$A$15,0),MATCH(1,($U$2=GRID!$B$1:$U$1)*(КАЛЕНДАРЬ!R8=GRID!$B$3:$U$3),0)),
INDEX(GRID!$B$4:$U$15,MATCH(K$7,GRID!$A$4:$A$15,0),MATCH(1,($U$2=GRID!$B$1:$U$1)*(КАЛЕНДАРЬ!R8=GRID!$B$3:$U$3),0))*(1-GRID!$L$45))</f>
        <v>78200</v>
      </c>
      <c r="L153" s="8" cm="1">
        <f t="array" ref="L153">IF($I$2="Каникулы вместе",INDEX(GRID!$B$18:$U$29,MATCH(K$7,GRID!$A$18:$A$29,0),MATCH(1,($U$2=GRID!$B$1:$U$1)*(КАЛЕНДАРЬ!R8=GRID!$B$3:$U$3),0)),
INDEX(GRID!$B$18:$U$29,MATCH(K$7,GRID!$A$18:$A$29,0),MATCH(1,($U$2=GRID!$B$1:$U$1)*(КАЛЕНДАРЬ!R8=GRID!$B$3:$U$3),0))*(1-GRID!$L$45))</f>
        <v>83200</v>
      </c>
      <c r="M153" s="8" cm="1">
        <f t="array" ref="M153">IF($I$2="Каникулы вместе",INDEX(GRID!$B$4:$U$15,MATCH(M$7,GRID!$A$4:$A$15,0),MATCH(1,($U$2=GRID!$B$1:$U$1)*(КАЛЕНДАРЬ!R8=GRID!$B$3:$U$3),0)),
INDEX(GRID!$B$4:$U$15,MATCH(M$7,GRID!$A$4:$A$15,0),MATCH(1,($U$2=GRID!$B$1:$U$1)*(КАЛЕНДАРЬ!R8=GRID!$B$3:$U$3),0))*(1-GRID!$L$45))</f>
        <v>103200</v>
      </c>
      <c r="N153" s="8" cm="1">
        <f t="array" ref="N153">IF($I$2="Каникулы вместе",INDEX(GRID!$B$18:$U$29,MATCH(M$7,GRID!$A$18:$A$29,0),MATCH(1,($U$2=GRID!$B$1:$U$1)*(КАЛЕНДАРЬ!R8=GRID!$B$3:$U$3),0)),
INDEX(GRID!$B$18:$U$29,MATCH(M$7,GRID!$A$18:$A$29,0),MATCH(1,($U$2=GRID!$B$1:$U$1)*(КАЛЕНДАРЬ!R8=GRID!$B$3:$U$3),0))*(1-GRID!$L$45))</f>
        <v>108200</v>
      </c>
      <c r="O153" s="8" cm="1">
        <f t="array" ref="O153">IF($I$2="Каникулы вместе",INDEX(GRID!$B$4:$U$15,MATCH(O$7,GRID!$A$4:$A$15,0),MATCH(1,($U$2=GRID!$B$1:$U$1)*(КАЛЕНДАРЬ!R8=GRID!$B$3:$U$3),0)),
INDEX(GRID!$B$4:$U$15,MATCH(O$7,GRID!$A$4:$A$15,0),MATCH(1,($U$2=GRID!$B$1:$U$1)*(КАЛЕНДАРЬ!R8=GRID!$B$3:$U$3),0))*(1-GRID!$L$45))</f>
        <v>142800</v>
      </c>
      <c r="P153" s="8" cm="1">
        <f t="array" ref="P153">IF($I$2="Каникулы вместе",INDEX(GRID!$B$4:$U$15,MATCH(P$7,GRID!$A$4:$A$15,0),MATCH(1,($U$2=GRID!$B$1:$U$1)*(КАЛЕНДАРЬ!R8=GRID!$B$3:$U$3),0)),
INDEX(GRID!$B$4:$U$15,MATCH(P$7,GRID!$A$4:$A$15,0),MATCH(1,($U$2=GRID!$B$1:$U$1)*(КАЛЕНДАРЬ!R8=GRID!$B$3:$U$3),0))*(1-GRID!$L$45))</f>
        <v>190100</v>
      </c>
      <c r="Q153" s="8" cm="1">
        <f t="array" ref="Q153">IF($I$2="Каникулы вместе",INDEX(GRID!$B$4:$U$15,MATCH(Q$7,GRID!$A$4:$A$15,0),MATCH(1,($U$2=GRID!$B$1:$U$1)*(КАЛЕНДАРЬ!R8=GRID!$B$3:$U$3),0)),
INDEX(GRID!$B$4:$U$15,MATCH(Q$7,GRID!$A$4:$A$15,0),MATCH(1,($U$2=GRID!$B$1:$U$1)*(КАЛЕНДАРЬ!R8=GRID!$B$3:$U$3),0))*(1-GRID!$L$45))</f>
        <v>220900</v>
      </c>
      <c r="R153" s="8" cm="1">
        <f t="array" ref="R153">IF($I$2="Каникулы вместе",INDEX(GRID!$B$18:$U$29,MATCH(R$7,GRID!$A$18:$A$29,0),MATCH(1,($U$2=GRID!$B$1:$U$1)*(КАЛЕНДАРЬ!R8=GRID!$B$3:$U$3),0)),
INDEX(GRID!$B$18:$U$29,MATCH(R$7,GRID!$A$18:$A$29,0),MATCH(1,($U$2=GRID!$B$1:$U$1)*(КАЛЕНДАРЬ!R8=GRID!$B$3:$U$3),0))*(1-GRID!$L$45))</f>
        <v>251900</v>
      </c>
      <c r="S153" s="8">
        <f t="array" ref="S153">IF($I$2="Каникулы вместе",INDEX(GRID!$B$4:$U$15,MATCH(S$7,GRID!$A$4:$A$15,0),MATCH(1,($U$2=GRID!$B$1:$U$1)*(КАЛЕНДАРЬ!R8=GRID!$B$3:$U$3),0)),
INDEX(GRID!$B$4:$U$15,MATCH(S$7,GRID!$A$4:$A$15,0),MATCH(1,($U$2=GRID!$B$1:$U$1)*(КАЛЕНДАРЬ!R8=GRID!$B$3:$U$3),0))*(1-GRID!$L$41))</f>
        <v>661000</v>
      </c>
      <c r="T153" s="8">
        <f t="array" ref="T153">IF($I$2="Каникулы вместе",INDEX(GRID!$B$4:$U$15,MATCH(T$7,GRID!$A$4:$A$15,0),MATCH(1,($U$2=GRID!$B$1:$U$1)*(КАЛЕНДАРЬ!R8=GRID!$B$3:$U$3),0)),
INDEX(GRID!$B$4:$U$15,MATCH(T$7,GRID!$A$4:$A$15,0),MATCH(1,($U$2=GRID!$B$1:$U$1)*(КАЛЕНДАРЬ!R8=GRID!$B$3:$U$3),0))*(1-GRID!$L$41))</f>
        <v>814300</v>
      </c>
    </row>
    <row r="154" spans="1:20" hidden="1">
      <c r="A154" s="148" t="s">
        <v>16</v>
      </c>
      <c r="B154" s="149">
        <v>6</v>
      </c>
      <c r="C154" s="8" cm="1">
        <f t="array" ref="C154">IF($I$2="Каникулы вместе",INDEX(GRID!$B$4:$U$15,MATCH(C$7,GRID!$A$4:$A$15,0),MATCH(1,($U$2=GRID!$B$1:$U$1)*(КАЛЕНДАРЬ!R9=GRID!$B$3:$U$3),0)),
INDEX(GRID!$B$4:$U$15,MATCH(C$7,GRID!$A$4:$A$15,0),MATCH(1,($U$2=GRID!$B$1:$U$1)*(КАЛЕНДАРЬ!R9=GRID!$B$3:$U$3),0))*(1-GRID!$L$45))</f>
        <v>48100</v>
      </c>
      <c r="D154" s="8" cm="1">
        <f t="array" ref="D154">IF($I$2="Каникулы вместе",INDEX(GRID!$B$18:$U$29,MATCH(C$7,GRID!$A$18:$A$29,0),MATCH(1,($U$2=GRID!$B$1:$U$1)*(КАЛЕНДАРЬ!R9=GRID!$B$3:$U$3),0)),
INDEX(GRID!$B$18:$U$29,MATCH(C$7,GRID!$A$18:$A$29,0),MATCH(1,($U$2=GRID!$B$1:$U$1)*(КАЛЕНДАРЬ!R9=GRID!$B$3:$U$3),0))*(1-GRID!$L$45))</f>
        <v>53100</v>
      </c>
      <c r="E154" s="8" cm="1">
        <f t="array" ref="E154">IF($I$2="Каникулы вместе",INDEX(GRID!$B$4:$U$15,MATCH(E$7,GRID!$A$4:$A$15,0),MATCH(1,($U$2=GRID!$B$1:$U$1)*(КАЛЕНДАРЬ!R9=GRID!$B$3:$U$3),0)),
INDEX(GRID!$B$4:$U$15,MATCH(E$7,GRID!$A$4:$A$15,0),MATCH(1,($U$2=GRID!$B$1:$U$1)*(КАЛЕНДАРЬ!R9=GRID!$B$3:$U$3),0))*(1-GRID!$L$45))</f>
        <v>57100</v>
      </c>
      <c r="F154" s="8" cm="1">
        <f t="array" ref="F154">IF($I$2="Каникулы вместе",INDEX(GRID!$B$18:$U$29,MATCH(E$7,GRID!$A$18:$A$29,0),MATCH(1,($U$2=GRID!$B$1:$U$1)*(КАЛЕНДАРЬ!R9=GRID!$B$3:$U$3),0)),
INDEX(GRID!$B$18:$U$29,MATCH(E$7,GRID!$A$18:$A$29,0),MATCH(1,($U$2=GRID!$B$1:$U$1)*(КАЛЕНДАРЬ!R9=GRID!$B$3:$U$3),0))*(1-GRID!$L$45))</f>
        <v>62100</v>
      </c>
      <c r="G154" s="8" cm="1">
        <f t="array" ref="G154">IF($I$2="Каникулы вместе",INDEX(GRID!$B$4:$U$15,MATCH(G$7,GRID!$A$4:$A$15,0),MATCH(1,($U$2=GRID!$B$1:$U$1)*(КАЛЕНДАРЬ!R9=GRID!$B$3:$U$3),0)),
INDEX(GRID!$B$4:$U$15,MATCH(G$7,GRID!$A$4:$A$15,0),MATCH(1,($U$2=GRID!$B$1:$U$1)*(КАЛЕНДАРЬ!R9=GRID!$B$3:$U$3),0))*(1-GRID!$L$45))</f>
        <v>64000</v>
      </c>
      <c r="H154" s="8" cm="1">
        <f t="array" ref="H154">IF($I$2="Каникулы вместе",INDEX(GRID!$B$18:$U$29,MATCH(G$7,GRID!$A$18:$A$29,0),MATCH(1,($U$2=GRID!$B$1:$U$1)*(КАЛЕНДАРЬ!R9=GRID!$B$3:$U$3),0)),
INDEX(GRID!$B$18:$U$29,MATCH(G$7,GRID!$A$18:$A$29,0),MATCH(1,($U$2=GRID!$B$1:$U$1)*(КАЛЕНДАРЬ!R9=GRID!$B$3:$U$3),0))*(1-GRID!$L$45))</f>
        <v>69000</v>
      </c>
      <c r="I154" s="8" cm="1">
        <f t="array" ref="I154">IF($I$2="Каникулы вместе",INDEX(GRID!$B$4:$U$15,MATCH(I$7,GRID!$A$4:$A$15,0),MATCH(1,($U$2=GRID!$B$1:$U$1)*(КАЛЕНДАРЬ!R9=GRID!$B$3:$U$3),0)),
INDEX(GRID!$B$4:$U$15,MATCH(I$7,GRID!$A$4:$A$15,0),MATCH(1,($U$2=GRID!$B$1:$U$1)*(КАЛЕНДАРЬ!R9=GRID!$B$3:$U$3),0))*(1-GRID!$L$45))</f>
        <v>71000</v>
      </c>
      <c r="J154" s="8" cm="1">
        <f t="array" ref="J154">IF($I$2="Каникулы вместе",INDEX(GRID!$B$18:$U$29,MATCH(I$7,GRID!$A$18:$A$29,0),MATCH(1,($U$2=GRID!$B$1:$U$1)*(КАЛЕНДАРЬ!R9=GRID!$B$3:$U$3),0)),
INDEX(GRID!$B$18:$U$29,MATCH(I$7,GRID!$A$18:$A$29,0),MATCH(1,($U$2=GRID!$B$1:$U$1)*(КАЛЕНДАРЬ!R9=GRID!$B$3:$U$3),0))*(1-GRID!$L$45))</f>
        <v>76000</v>
      </c>
      <c r="K154" s="8" cm="1">
        <f t="array" ref="K154">IF($I$2="Каникулы вместе",INDEX(GRID!$B$4:$U$15,MATCH(K$7,GRID!$A$4:$A$15,0),MATCH(1,($U$2=GRID!$B$1:$U$1)*(КАЛЕНДАРЬ!R9=GRID!$B$3:$U$3),0)),
INDEX(GRID!$B$4:$U$15,MATCH(K$7,GRID!$A$4:$A$15,0),MATCH(1,($U$2=GRID!$B$1:$U$1)*(КАЛЕНДАРЬ!R9=GRID!$B$3:$U$3),0))*(1-GRID!$L$45))</f>
        <v>78200</v>
      </c>
      <c r="L154" s="8" cm="1">
        <f t="array" ref="L154">IF($I$2="Каникулы вместе",INDEX(GRID!$B$18:$U$29,MATCH(K$7,GRID!$A$18:$A$29,0),MATCH(1,($U$2=GRID!$B$1:$U$1)*(КАЛЕНДАРЬ!R9=GRID!$B$3:$U$3),0)),
INDEX(GRID!$B$18:$U$29,MATCH(K$7,GRID!$A$18:$A$29,0),MATCH(1,($U$2=GRID!$B$1:$U$1)*(КАЛЕНДАРЬ!R9=GRID!$B$3:$U$3),0))*(1-GRID!$L$45))</f>
        <v>83200</v>
      </c>
      <c r="M154" s="8" cm="1">
        <f t="array" ref="M154">IF($I$2="Каникулы вместе",INDEX(GRID!$B$4:$U$15,MATCH(M$7,GRID!$A$4:$A$15,0),MATCH(1,($U$2=GRID!$B$1:$U$1)*(КАЛЕНДАРЬ!R9=GRID!$B$3:$U$3),0)),
INDEX(GRID!$B$4:$U$15,MATCH(M$7,GRID!$A$4:$A$15,0),MATCH(1,($U$2=GRID!$B$1:$U$1)*(КАЛЕНДАРЬ!R9=GRID!$B$3:$U$3),0))*(1-GRID!$L$45))</f>
        <v>103200</v>
      </c>
      <c r="N154" s="8" cm="1">
        <f t="array" ref="N154">IF($I$2="Каникулы вместе",INDEX(GRID!$B$18:$U$29,MATCH(M$7,GRID!$A$18:$A$29,0),MATCH(1,($U$2=GRID!$B$1:$U$1)*(КАЛЕНДАРЬ!R9=GRID!$B$3:$U$3),0)),
INDEX(GRID!$B$18:$U$29,MATCH(M$7,GRID!$A$18:$A$29,0),MATCH(1,($U$2=GRID!$B$1:$U$1)*(КАЛЕНДАРЬ!R9=GRID!$B$3:$U$3),0))*(1-GRID!$L$45))</f>
        <v>108200</v>
      </c>
      <c r="O154" s="8" cm="1">
        <f t="array" ref="O154">IF($I$2="Каникулы вместе",INDEX(GRID!$B$4:$U$15,MATCH(O$7,GRID!$A$4:$A$15,0),MATCH(1,($U$2=GRID!$B$1:$U$1)*(КАЛЕНДАРЬ!R9=GRID!$B$3:$U$3),0)),
INDEX(GRID!$B$4:$U$15,MATCH(O$7,GRID!$A$4:$A$15,0),MATCH(1,($U$2=GRID!$B$1:$U$1)*(КАЛЕНДАРЬ!R9=GRID!$B$3:$U$3),0))*(1-GRID!$L$45))</f>
        <v>142800</v>
      </c>
      <c r="P154" s="8" cm="1">
        <f t="array" ref="P154">IF($I$2="Каникулы вместе",INDEX(GRID!$B$4:$U$15,MATCH(P$7,GRID!$A$4:$A$15,0),MATCH(1,($U$2=GRID!$B$1:$U$1)*(КАЛЕНДАРЬ!R9=GRID!$B$3:$U$3),0)),
INDEX(GRID!$B$4:$U$15,MATCH(P$7,GRID!$A$4:$A$15,0),MATCH(1,($U$2=GRID!$B$1:$U$1)*(КАЛЕНДАРЬ!R9=GRID!$B$3:$U$3),0))*(1-GRID!$L$45))</f>
        <v>190100</v>
      </c>
      <c r="Q154" s="8" cm="1">
        <f t="array" ref="Q154">IF($I$2="Каникулы вместе",INDEX(GRID!$B$4:$U$15,MATCH(Q$7,GRID!$A$4:$A$15,0),MATCH(1,($U$2=GRID!$B$1:$U$1)*(КАЛЕНДАРЬ!R9=GRID!$B$3:$U$3),0)),
INDEX(GRID!$B$4:$U$15,MATCH(Q$7,GRID!$A$4:$A$15,0),MATCH(1,($U$2=GRID!$B$1:$U$1)*(КАЛЕНДАРЬ!R9=GRID!$B$3:$U$3),0))*(1-GRID!$L$45))</f>
        <v>220900</v>
      </c>
      <c r="R154" s="8" cm="1">
        <f t="array" ref="R154">IF($I$2="Каникулы вместе",INDEX(GRID!$B$18:$U$29,MATCH(R$7,GRID!$A$18:$A$29,0),MATCH(1,($U$2=GRID!$B$1:$U$1)*(КАЛЕНДАРЬ!R9=GRID!$B$3:$U$3),0)),
INDEX(GRID!$B$18:$U$29,MATCH(R$7,GRID!$A$18:$A$29,0),MATCH(1,($U$2=GRID!$B$1:$U$1)*(КАЛЕНДАРЬ!R9=GRID!$B$3:$U$3),0))*(1-GRID!$L$45))</f>
        <v>251900</v>
      </c>
      <c r="S154" s="8">
        <f t="array" ref="S154">IF($I$2="Каникулы вместе",INDEX(GRID!$B$4:$U$15,MATCH(S$7,GRID!$A$4:$A$15,0),MATCH(1,($U$2=GRID!$B$1:$U$1)*(КАЛЕНДАРЬ!R9=GRID!$B$3:$U$3),0)),
INDEX(GRID!$B$4:$U$15,MATCH(S$7,GRID!$A$4:$A$15,0),MATCH(1,($U$2=GRID!$B$1:$U$1)*(КАЛЕНДАРЬ!R9=GRID!$B$3:$U$3),0))*(1-GRID!$L$41))</f>
        <v>661000</v>
      </c>
      <c r="T154" s="8">
        <f t="array" ref="T154">IF($I$2="Каникулы вместе",INDEX(GRID!$B$4:$U$15,MATCH(T$7,GRID!$A$4:$A$15,0),MATCH(1,($U$2=GRID!$B$1:$U$1)*(КАЛЕНДАРЬ!R9=GRID!$B$3:$U$3),0)),
INDEX(GRID!$B$4:$U$15,MATCH(T$7,GRID!$A$4:$A$15,0),MATCH(1,($U$2=GRID!$B$1:$U$1)*(КАЛЕНДАРЬ!R9=GRID!$B$3:$U$3),0))*(1-GRID!$L$41))</f>
        <v>814300</v>
      </c>
    </row>
    <row r="155" spans="1:20" hidden="1">
      <c r="A155" s="148" t="s">
        <v>17</v>
      </c>
      <c r="B155" s="149">
        <v>7</v>
      </c>
      <c r="C155" s="8" cm="1">
        <f t="array" ref="C155">IF($I$2="Каникулы вместе",INDEX(GRID!$B$4:$U$15,MATCH(C$7,GRID!$A$4:$A$15,0),MATCH(1,($U$2=GRID!$B$1:$U$1)*(КАЛЕНДАРЬ!R10=GRID!$B$3:$U$3),0)),
INDEX(GRID!$B$4:$U$15,MATCH(C$7,GRID!$A$4:$A$15,0),MATCH(1,($U$2=GRID!$B$1:$U$1)*(КАЛЕНДАРЬ!R10=GRID!$B$3:$U$3),0))*(1-GRID!$L$45))</f>
        <v>48100</v>
      </c>
      <c r="D155" s="8" cm="1">
        <f t="array" ref="D155">IF($I$2="Каникулы вместе",INDEX(GRID!$B$18:$U$29,MATCH(C$7,GRID!$A$18:$A$29,0),MATCH(1,($U$2=GRID!$B$1:$U$1)*(КАЛЕНДАРЬ!R10=GRID!$B$3:$U$3),0)),
INDEX(GRID!$B$18:$U$29,MATCH(C$7,GRID!$A$18:$A$29,0),MATCH(1,($U$2=GRID!$B$1:$U$1)*(КАЛЕНДАРЬ!R10=GRID!$B$3:$U$3),0))*(1-GRID!$L$45))</f>
        <v>53100</v>
      </c>
      <c r="E155" s="8" cm="1">
        <f t="array" ref="E155">IF($I$2="Каникулы вместе",INDEX(GRID!$B$4:$U$15,MATCH(E$7,GRID!$A$4:$A$15,0),MATCH(1,($U$2=GRID!$B$1:$U$1)*(КАЛЕНДАРЬ!R10=GRID!$B$3:$U$3),0)),
INDEX(GRID!$B$4:$U$15,MATCH(E$7,GRID!$A$4:$A$15,0),MATCH(1,($U$2=GRID!$B$1:$U$1)*(КАЛЕНДАРЬ!R10=GRID!$B$3:$U$3),0))*(1-GRID!$L$45))</f>
        <v>57100</v>
      </c>
      <c r="F155" s="8" cm="1">
        <f t="array" ref="F155">IF($I$2="Каникулы вместе",INDEX(GRID!$B$18:$U$29,MATCH(E$7,GRID!$A$18:$A$29,0),MATCH(1,($U$2=GRID!$B$1:$U$1)*(КАЛЕНДАРЬ!R10=GRID!$B$3:$U$3),0)),
INDEX(GRID!$B$18:$U$29,MATCH(E$7,GRID!$A$18:$A$29,0),MATCH(1,($U$2=GRID!$B$1:$U$1)*(КАЛЕНДАРЬ!R10=GRID!$B$3:$U$3),0))*(1-GRID!$L$45))</f>
        <v>62100</v>
      </c>
      <c r="G155" s="8" cm="1">
        <f t="array" ref="G155">IF($I$2="Каникулы вместе",INDEX(GRID!$B$4:$U$15,MATCH(G$7,GRID!$A$4:$A$15,0),MATCH(1,($U$2=GRID!$B$1:$U$1)*(КАЛЕНДАРЬ!R10=GRID!$B$3:$U$3),0)),
INDEX(GRID!$B$4:$U$15,MATCH(G$7,GRID!$A$4:$A$15,0),MATCH(1,($U$2=GRID!$B$1:$U$1)*(КАЛЕНДАРЬ!R10=GRID!$B$3:$U$3),0))*(1-GRID!$L$45))</f>
        <v>64000</v>
      </c>
      <c r="H155" s="8" cm="1">
        <f t="array" ref="H155">IF($I$2="Каникулы вместе",INDEX(GRID!$B$18:$U$29,MATCH(G$7,GRID!$A$18:$A$29,0),MATCH(1,($U$2=GRID!$B$1:$U$1)*(КАЛЕНДАРЬ!R10=GRID!$B$3:$U$3),0)),
INDEX(GRID!$B$18:$U$29,MATCH(G$7,GRID!$A$18:$A$29,0),MATCH(1,($U$2=GRID!$B$1:$U$1)*(КАЛЕНДАРЬ!R10=GRID!$B$3:$U$3),0))*(1-GRID!$L$45))</f>
        <v>69000</v>
      </c>
      <c r="I155" s="8" cm="1">
        <f t="array" ref="I155">IF($I$2="Каникулы вместе",INDEX(GRID!$B$4:$U$15,MATCH(I$7,GRID!$A$4:$A$15,0),MATCH(1,($U$2=GRID!$B$1:$U$1)*(КАЛЕНДАРЬ!R10=GRID!$B$3:$U$3),0)),
INDEX(GRID!$B$4:$U$15,MATCH(I$7,GRID!$A$4:$A$15,0),MATCH(1,($U$2=GRID!$B$1:$U$1)*(КАЛЕНДАРЬ!R10=GRID!$B$3:$U$3),0))*(1-GRID!$L$45))</f>
        <v>71000</v>
      </c>
      <c r="J155" s="8" cm="1">
        <f t="array" ref="J155">IF($I$2="Каникулы вместе",INDEX(GRID!$B$18:$U$29,MATCH(I$7,GRID!$A$18:$A$29,0),MATCH(1,($U$2=GRID!$B$1:$U$1)*(КАЛЕНДАРЬ!R10=GRID!$B$3:$U$3),0)),
INDEX(GRID!$B$18:$U$29,MATCH(I$7,GRID!$A$18:$A$29,0),MATCH(1,($U$2=GRID!$B$1:$U$1)*(КАЛЕНДАРЬ!R10=GRID!$B$3:$U$3),0))*(1-GRID!$L$45))</f>
        <v>76000</v>
      </c>
      <c r="K155" s="8" cm="1">
        <f t="array" ref="K155">IF($I$2="Каникулы вместе",INDEX(GRID!$B$4:$U$15,MATCH(K$7,GRID!$A$4:$A$15,0),MATCH(1,($U$2=GRID!$B$1:$U$1)*(КАЛЕНДАРЬ!R10=GRID!$B$3:$U$3),0)),
INDEX(GRID!$B$4:$U$15,MATCH(K$7,GRID!$A$4:$A$15,0),MATCH(1,($U$2=GRID!$B$1:$U$1)*(КАЛЕНДАРЬ!R10=GRID!$B$3:$U$3),0))*(1-GRID!$L$45))</f>
        <v>78200</v>
      </c>
      <c r="L155" s="8" cm="1">
        <f t="array" ref="L155">IF($I$2="Каникулы вместе",INDEX(GRID!$B$18:$U$29,MATCH(K$7,GRID!$A$18:$A$29,0),MATCH(1,($U$2=GRID!$B$1:$U$1)*(КАЛЕНДАРЬ!R10=GRID!$B$3:$U$3),0)),
INDEX(GRID!$B$18:$U$29,MATCH(K$7,GRID!$A$18:$A$29,0),MATCH(1,($U$2=GRID!$B$1:$U$1)*(КАЛЕНДАРЬ!R10=GRID!$B$3:$U$3),0))*(1-GRID!$L$45))</f>
        <v>83200</v>
      </c>
      <c r="M155" s="8" cm="1">
        <f t="array" ref="M155">IF($I$2="Каникулы вместе",INDEX(GRID!$B$4:$U$15,MATCH(M$7,GRID!$A$4:$A$15,0),MATCH(1,($U$2=GRID!$B$1:$U$1)*(КАЛЕНДАРЬ!R10=GRID!$B$3:$U$3),0)),
INDEX(GRID!$B$4:$U$15,MATCH(M$7,GRID!$A$4:$A$15,0),MATCH(1,($U$2=GRID!$B$1:$U$1)*(КАЛЕНДАРЬ!R10=GRID!$B$3:$U$3),0))*(1-GRID!$L$45))</f>
        <v>103200</v>
      </c>
      <c r="N155" s="8" cm="1">
        <f t="array" ref="N155">IF($I$2="Каникулы вместе",INDEX(GRID!$B$18:$U$29,MATCH(M$7,GRID!$A$18:$A$29,0),MATCH(1,($U$2=GRID!$B$1:$U$1)*(КАЛЕНДАРЬ!R10=GRID!$B$3:$U$3),0)),
INDEX(GRID!$B$18:$U$29,MATCH(M$7,GRID!$A$18:$A$29,0),MATCH(1,($U$2=GRID!$B$1:$U$1)*(КАЛЕНДАРЬ!R10=GRID!$B$3:$U$3),0))*(1-GRID!$L$45))</f>
        <v>108200</v>
      </c>
      <c r="O155" s="8" cm="1">
        <f t="array" ref="O155">IF($I$2="Каникулы вместе",INDEX(GRID!$B$4:$U$15,MATCH(O$7,GRID!$A$4:$A$15,0),MATCH(1,($U$2=GRID!$B$1:$U$1)*(КАЛЕНДАРЬ!R10=GRID!$B$3:$U$3),0)),
INDEX(GRID!$B$4:$U$15,MATCH(O$7,GRID!$A$4:$A$15,0),MATCH(1,($U$2=GRID!$B$1:$U$1)*(КАЛЕНДАРЬ!R10=GRID!$B$3:$U$3),0))*(1-GRID!$L$45))</f>
        <v>142800</v>
      </c>
      <c r="P155" s="8" cm="1">
        <f t="array" ref="P155">IF($I$2="Каникулы вместе",INDEX(GRID!$B$4:$U$15,MATCH(P$7,GRID!$A$4:$A$15,0),MATCH(1,($U$2=GRID!$B$1:$U$1)*(КАЛЕНДАРЬ!R10=GRID!$B$3:$U$3),0)),
INDEX(GRID!$B$4:$U$15,MATCH(P$7,GRID!$A$4:$A$15,0),MATCH(1,($U$2=GRID!$B$1:$U$1)*(КАЛЕНДАРЬ!R10=GRID!$B$3:$U$3),0))*(1-GRID!$L$45))</f>
        <v>190100</v>
      </c>
      <c r="Q155" s="8" cm="1">
        <f t="array" ref="Q155">IF($I$2="Каникулы вместе",INDEX(GRID!$B$4:$U$15,MATCH(Q$7,GRID!$A$4:$A$15,0),MATCH(1,($U$2=GRID!$B$1:$U$1)*(КАЛЕНДАРЬ!R10=GRID!$B$3:$U$3),0)),
INDEX(GRID!$B$4:$U$15,MATCH(Q$7,GRID!$A$4:$A$15,0),MATCH(1,($U$2=GRID!$B$1:$U$1)*(КАЛЕНДАРЬ!R10=GRID!$B$3:$U$3),0))*(1-GRID!$L$45))</f>
        <v>220900</v>
      </c>
      <c r="R155" s="8" cm="1">
        <f t="array" ref="R155">IF($I$2="Каникулы вместе",INDEX(GRID!$B$18:$U$29,MATCH(R$7,GRID!$A$18:$A$29,0),MATCH(1,($U$2=GRID!$B$1:$U$1)*(КАЛЕНДАРЬ!R10=GRID!$B$3:$U$3),0)),
INDEX(GRID!$B$18:$U$29,MATCH(R$7,GRID!$A$18:$A$29,0),MATCH(1,($U$2=GRID!$B$1:$U$1)*(КАЛЕНДАРЬ!R10=GRID!$B$3:$U$3),0))*(1-GRID!$L$45))</f>
        <v>251900</v>
      </c>
      <c r="S155" s="8">
        <f t="array" ref="S155">IF($I$2="Каникулы вместе",INDEX(GRID!$B$4:$U$15,MATCH(S$7,GRID!$A$4:$A$15,0),MATCH(1,($U$2=GRID!$B$1:$U$1)*(КАЛЕНДАРЬ!R10=GRID!$B$3:$U$3),0)),
INDEX(GRID!$B$4:$U$15,MATCH(S$7,GRID!$A$4:$A$15,0),MATCH(1,($U$2=GRID!$B$1:$U$1)*(КАЛЕНДАРЬ!R10=GRID!$B$3:$U$3),0))*(1-GRID!$L$41))</f>
        <v>661000</v>
      </c>
      <c r="T155" s="8">
        <f t="array" ref="T155">IF($I$2="Каникулы вместе",INDEX(GRID!$B$4:$U$15,MATCH(T$7,GRID!$A$4:$A$15,0),MATCH(1,($U$2=GRID!$B$1:$U$1)*(КАЛЕНДАРЬ!R10=GRID!$B$3:$U$3),0)),
INDEX(GRID!$B$4:$U$15,MATCH(T$7,GRID!$A$4:$A$15,0),MATCH(1,($U$2=GRID!$B$1:$U$1)*(КАЛЕНДАРЬ!R10=GRID!$B$3:$U$3),0))*(1-GRID!$L$41))</f>
        <v>814300</v>
      </c>
    </row>
    <row r="156" spans="1:20" hidden="1">
      <c r="A156" s="148" t="s">
        <v>11</v>
      </c>
      <c r="B156" s="149">
        <v>8</v>
      </c>
      <c r="C156" s="8" cm="1">
        <f t="array" ref="C156">IF($I$2="Каникулы вместе",INDEX(GRID!$B$4:$U$15,MATCH(C$7,GRID!$A$4:$A$15,0),MATCH(1,($U$2=GRID!$B$1:$U$1)*(КАЛЕНДАРЬ!R11=GRID!$B$3:$U$3),0)),
INDEX(GRID!$B$4:$U$15,MATCH(C$7,GRID!$A$4:$A$15,0),MATCH(1,($U$2=GRID!$B$1:$U$1)*(КАЛЕНДАРЬ!R11=GRID!$B$3:$U$3),0))*(1-GRID!$L$45))</f>
        <v>48100</v>
      </c>
      <c r="D156" s="8" cm="1">
        <f t="array" ref="D156">IF($I$2="Каникулы вместе",INDEX(GRID!$B$18:$U$29,MATCH(C$7,GRID!$A$18:$A$29,0),MATCH(1,($U$2=GRID!$B$1:$U$1)*(КАЛЕНДАРЬ!R11=GRID!$B$3:$U$3),0)),
INDEX(GRID!$B$18:$U$29,MATCH(C$7,GRID!$A$18:$A$29,0),MATCH(1,($U$2=GRID!$B$1:$U$1)*(КАЛЕНДАРЬ!R11=GRID!$B$3:$U$3),0))*(1-GRID!$L$45))</f>
        <v>53100</v>
      </c>
      <c r="E156" s="8" cm="1">
        <f t="array" ref="E156">IF($I$2="Каникулы вместе",INDEX(GRID!$B$4:$U$15,MATCH(E$7,GRID!$A$4:$A$15,0),MATCH(1,($U$2=GRID!$B$1:$U$1)*(КАЛЕНДАРЬ!R11=GRID!$B$3:$U$3),0)),
INDEX(GRID!$B$4:$U$15,MATCH(E$7,GRID!$A$4:$A$15,0),MATCH(1,($U$2=GRID!$B$1:$U$1)*(КАЛЕНДАРЬ!R11=GRID!$B$3:$U$3),0))*(1-GRID!$L$45))</f>
        <v>57100</v>
      </c>
      <c r="F156" s="8" cm="1">
        <f t="array" ref="F156">IF($I$2="Каникулы вместе",INDEX(GRID!$B$18:$U$29,MATCH(E$7,GRID!$A$18:$A$29,0),MATCH(1,($U$2=GRID!$B$1:$U$1)*(КАЛЕНДАРЬ!R11=GRID!$B$3:$U$3),0)),
INDEX(GRID!$B$18:$U$29,MATCH(E$7,GRID!$A$18:$A$29,0),MATCH(1,($U$2=GRID!$B$1:$U$1)*(КАЛЕНДАРЬ!R11=GRID!$B$3:$U$3),0))*(1-GRID!$L$45))</f>
        <v>62100</v>
      </c>
      <c r="G156" s="8" cm="1">
        <f t="array" ref="G156">IF($I$2="Каникулы вместе",INDEX(GRID!$B$4:$U$15,MATCH(G$7,GRID!$A$4:$A$15,0),MATCH(1,($U$2=GRID!$B$1:$U$1)*(КАЛЕНДАРЬ!R11=GRID!$B$3:$U$3),0)),
INDEX(GRID!$B$4:$U$15,MATCH(G$7,GRID!$A$4:$A$15,0),MATCH(1,($U$2=GRID!$B$1:$U$1)*(КАЛЕНДАРЬ!R11=GRID!$B$3:$U$3),0))*(1-GRID!$L$45))</f>
        <v>64000</v>
      </c>
      <c r="H156" s="8" cm="1">
        <f t="array" ref="H156">IF($I$2="Каникулы вместе",INDEX(GRID!$B$18:$U$29,MATCH(G$7,GRID!$A$18:$A$29,0),MATCH(1,($U$2=GRID!$B$1:$U$1)*(КАЛЕНДАРЬ!R11=GRID!$B$3:$U$3),0)),
INDEX(GRID!$B$18:$U$29,MATCH(G$7,GRID!$A$18:$A$29,0),MATCH(1,($U$2=GRID!$B$1:$U$1)*(КАЛЕНДАРЬ!R11=GRID!$B$3:$U$3),0))*(1-GRID!$L$45))</f>
        <v>69000</v>
      </c>
      <c r="I156" s="8" cm="1">
        <f t="array" ref="I156">IF($I$2="Каникулы вместе",INDEX(GRID!$B$4:$U$15,MATCH(I$7,GRID!$A$4:$A$15,0),MATCH(1,($U$2=GRID!$B$1:$U$1)*(КАЛЕНДАРЬ!R11=GRID!$B$3:$U$3),0)),
INDEX(GRID!$B$4:$U$15,MATCH(I$7,GRID!$A$4:$A$15,0),MATCH(1,($U$2=GRID!$B$1:$U$1)*(КАЛЕНДАРЬ!R11=GRID!$B$3:$U$3),0))*(1-GRID!$L$45))</f>
        <v>71000</v>
      </c>
      <c r="J156" s="8" cm="1">
        <f t="array" ref="J156">IF($I$2="Каникулы вместе",INDEX(GRID!$B$18:$U$29,MATCH(I$7,GRID!$A$18:$A$29,0),MATCH(1,($U$2=GRID!$B$1:$U$1)*(КАЛЕНДАРЬ!R11=GRID!$B$3:$U$3),0)),
INDEX(GRID!$B$18:$U$29,MATCH(I$7,GRID!$A$18:$A$29,0),MATCH(1,($U$2=GRID!$B$1:$U$1)*(КАЛЕНДАРЬ!R11=GRID!$B$3:$U$3),0))*(1-GRID!$L$45))</f>
        <v>76000</v>
      </c>
      <c r="K156" s="8" cm="1">
        <f t="array" ref="K156">IF($I$2="Каникулы вместе",INDEX(GRID!$B$4:$U$15,MATCH(K$7,GRID!$A$4:$A$15,0),MATCH(1,($U$2=GRID!$B$1:$U$1)*(КАЛЕНДАРЬ!R11=GRID!$B$3:$U$3),0)),
INDEX(GRID!$B$4:$U$15,MATCH(K$7,GRID!$A$4:$A$15,0),MATCH(1,($U$2=GRID!$B$1:$U$1)*(КАЛЕНДАРЬ!R11=GRID!$B$3:$U$3),0))*(1-GRID!$L$45))</f>
        <v>78200</v>
      </c>
      <c r="L156" s="8" cm="1">
        <f t="array" ref="L156">IF($I$2="Каникулы вместе",INDEX(GRID!$B$18:$U$29,MATCH(K$7,GRID!$A$18:$A$29,0),MATCH(1,($U$2=GRID!$B$1:$U$1)*(КАЛЕНДАРЬ!R11=GRID!$B$3:$U$3),0)),
INDEX(GRID!$B$18:$U$29,MATCH(K$7,GRID!$A$18:$A$29,0),MATCH(1,($U$2=GRID!$B$1:$U$1)*(КАЛЕНДАРЬ!R11=GRID!$B$3:$U$3),0))*(1-GRID!$L$45))</f>
        <v>83200</v>
      </c>
      <c r="M156" s="8" cm="1">
        <f t="array" ref="M156">IF($I$2="Каникулы вместе",INDEX(GRID!$B$4:$U$15,MATCH(M$7,GRID!$A$4:$A$15,0),MATCH(1,($U$2=GRID!$B$1:$U$1)*(КАЛЕНДАРЬ!R11=GRID!$B$3:$U$3),0)),
INDEX(GRID!$B$4:$U$15,MATCH(M$7,GRID!$A$4:$A$15,0),MATCH(1,($U$2=GRID!$B$1:$U$1)*(КАЛЕНДАРЬ!R11=GRID!$B$3:$U$3),0))*(1-GRID!$L$45))</f>
        <v>103200</v>
      </c>
      <c r="N156" s="8" cm="1">
        <f t="array" ref="N156">IF($I$2="Каникулы вместе",INDEX(GRID!$B$18:$U$29,MATCH(M$7,GRID!$A$18:$A$29,0),MATCH(1,($U$2=GRID!$B$1:$U$1)*(КАЛЕНДАРЬ!R11=GRID!$B$3:$U$3),0)),
INDEX(GRID!$B$18:$U$29,MATCH(M$7,GRID!$A$18:$A$29,0),MATCH(1,($U$2=GRID!$B$1:$U$1)*(КАЛЕНДАРЬ!R11=GRID!$B$3:$U$3),0))*(1-GRID!$L$45))</f>
        <v>108200</v>
      </c>
      <c r="O156" s="8" cm="1">
        <f t="array" ref="O156">IF($I$2="Каникулы вместе",INDEX(GRID!$B$4:$U$15,MATCH(O$7,GRID!$A$4:$A$15,0),MATCH(1,($U$2=GRID!$B$1:$U$1)*(КАЛЕНДАРЬ!R11=GRID!$B$3:$U$3),0)),
INDEX(GRID!$B$4:$U$15,MATCH(O$7,GRID!$A$4:$A$15,0),MATCH(1,($U$2=GRID!$B$1:$U$1)*(КАЛЕНДАРЬ!R11=GRID!$B$3:$U$3),0))*(1-GRID!$L$45))</f>
        <v>142800</v>
      </c>
      <c r="P156" s="8" cm="1">
        <f t="array" ref="P156">IF($I$2="Каникулы вместе",INDEX(GRID!$B$4:$U$15,MATCH(P$7,GRID!$A$4:$A$15,0),MATCH(1,($U$2=GRID!$B$1:$U$1)*(КАЛЕНДАРЬ!R11=GRID!$B$3:$U$3),0)),
INDEX(GRID!$B$4:$U$15,MATCH(P$7,GRID!$A$4:$A$15,0),MATCH(1,($U$2=GRID!$B$1:$U$1)*(КАЛЕНДАРЬ!R11=GRID!$B$3:$U$3),0))*(1-GRID!$L$45))</f>
        <v>190100</v>
      </c>
      <c r="Q156" s="8" cm="1">
        <f t="array" ref="Q156">IF($I$2="Каникулы вместе",INDEX(GRID!$B$4:$U$15,MATCH(Q$7,GRID!$A$4:$A$15,0),MATCH(1,($U$2=GRID!$B$1:$U$1)*(КАЛЕНДАРЬ!R11=GRID!$B$3:$U$3),0)),
INDEX(GRID!$B$4:$U$15,MATCH(Q$7,GRID!$A$4:$A$15,0),MATCH(1,($U$2=GRID!$B$1:$U$1)*(КАЛЕНДАРЬ!R11=GRID!$B$3:$U$3),0))*(1-GRID!$L$45))</f>
        <v>220900</v>
      </c>
      <c r="R156" s="8" cm="1">
        <f t="array" ref="R156">IF($I$2="Каникулы вместе",INDEX(GRID!$B$18:$U$29,MATCH(R$7,GRID!$A$18:$A$29,0),MATCH(1,($U$2=GRID!$B$1:$U$1)*(КАЛЕНДАРЬ!R11=GRID!$B$3:$U$3),0)),
INDEX(GRID!$B$18:$U$29,MATCH(R$7,GRID!$A$18:$A$29,0),MATCH(1,($U$2=GRID!$B$1:$U$1)*(КАЛЕНДАРЬ!R11=GRID!$B$3:$U$3),0))*(1-GRID!$L$45))</f>
        <v>251900</v>
      </c>
      <c r="S156" s="8">
        <f t="array" ref="S156">IF($I$2="Каникулы вместе",INDEX(GRID!$B$4:$U$15,MATCH(S$7,GRID!$A$4:$A$15,0),MATCH(1,($U$2=GRID!$B$1:$U$1)*(КАЛЕНДАРЬ!R11=GRID!$B$3:$U$3),0)),
INDEX(GRID!$B$4:$U$15,MATCH(S$7,GRID!$A$4:$A$15,0),MATCH(1,($U$2=GRID!$B$1:$U$1)*(КАЛЕНДАРЬ!R11=GRID!$B$3:$U$3),0))*(1-GRID!$L$41))</f>
        <v>661000</v>
      </c>
      <c r="T156" s="8">
        <f t="array" ref="T156">IF($I$2="Каникулы вместе",INDEX(GRID!$B$4:$U$15,MATCH(T$7,GRID!$A$4:$A$15,0),MATCH(1,($U$2=GRID!$B$1:$U$1)*(КАЛЕНДАРЬ!R11=GRID!$B$3:$U$3),0)),
INDEX(GRID!$B$4:$U$15,MATCH(T$7,GRID!$A$4:$A$15,0),MATCH(1,($U$2=GRID!$B$1:$U$1)*(КАЛЕНДАРЬ!R11=GRID!$B$3:$U$3),0))*(1-GRID!$L$41))</f>
        <v>814300</v>
      </c>
    </row>
    <row r="157" spans="1:20" hidden="1">
      <c r="A157" s="148" t="s">
        <v>12</v>
      </c>
      <c r="B157" s="149">
        <v>9</v>
      </c>
      <c r="C157" s="8" cm="1">
        <f t="array" ref="C157">IF($I$2="Каникулы вместе",INDEX(GRID!$B$4:$U$15,MATCH(C$7,GRID!$A$4:$A$15,0),MATCH(1,($U$2=GRID!$B$1:$U$1)*(КАЛЕНДАРЬ!R12=GRID!$B$3:$U$3),0)),
INDEX(GRID!$B$4:$U$15,MATCH(C$7,GRID!$A$4:$A$15,0),MATCH(1,($U$2=GRID!$B$1:$U$1)*(КАЛЕНДАРЬ!R12=GRID!$B$3:$U$3),0))*(1-GRID!$L$45))</f>
        <v>48100</v>
      </c>
      <c r="D157" s="8" cm="1">
        <f t="array" ref="D157">IF($I$2="Каникулы вместе",INDEX(GRID!$B$18:$U$29,MATCH(C$7,GRID!$A$18:$A$29,0),MATCH(1,($U$2=GRID!$B$1:$U$1)*(КАЛЕНДАРЬ!R12=GRID!$B$3:$U$3),0)),
INDEX(GRID!$B$18:$U$29,MATCH(C$7,GRID!$A$18:$A$29,0),MATCH(1,($U$2=GRID!$B$1:$U$1)*(КАЛЕНДАРЬ!R12=GRID!$B$3:$U$3),0))*(1-GRID!$L$45))</f>
        <v>53100</v>
      </c>
      <c r="E157" s="8" cm="1">
        <f t="array" ref="E157">IF($I$2="Каникулы вместе",INDEX(GRID!$B$4:$U$15,MATCH(E$7,GRID!$A$4:$A$15,0),MATCH(1,($U$2=GRID!$B$1:$U$1)*(КАЛЕНДАРЬ!R12=GRID!$B$3:$U$3),0)),
INDEX(GRID!$B$4:$U$15,MATCH(E$7,GRID!$A$4:$A$15,0),MATCH(1,($U$2=GRID!$B$1:$U$1)*(КАЛЕНДАРЬ!R12=GRID!$B$3:$U$3),0))*(1-GRID!$L$45))</f>
        <v>57100</v>
      </c>
      <c r="F157" s="8" cm="1">
        <f t="array" ref="F157">IF($I$2="Каникулы вместе",INDEX(GRID!$B$18:$U$29,MATCH(E$7,GRID!$A$18:$A$29,0),MATCH(1,($U$2=GRID!$B$1:$U$1)*(КАЛЕНДАРЬ!R12=GRID!$B$3:$U$3),0)),
INDEX(GRID!$B$18:$U$29,MATCH(E$7,GRID!$A$18:$A$29,0),MATCH(1,($U$2=GRID!$B$1:$U$1)*(КАЛЕНДАРЬ!R12=GRID!$B$3:$U$3),0))*(1-GRID!$L$45))</f>
        <v>62100</v>
      </c>
      <c r="G157" s="8" cm="1">
        <f t="array" ref="G157">IF($I$2="Каникулы вместе",INDEX(GRID!$B$4:$U$15,MATCH(G$7,GRID!$A$4:$A$15,0),MATCH(1,($U$2=GRID!$B$1:$U$1)*(КАЛЕНДАРЬ!R12=GRID!$B$3:$U$3),0)),
INDEX(GRID!$B$4:$U$15,MATCH(G$7,GRID!$A$4:$A$15,0),MATCH(1,($U$2=GRID!$B$1:$U$1)*(КАЛЕНДАРЬ!R12=GRID!$B$3:$U$3),0))*(1-GRID!$L$45))</f>
        <v>64000</v>
      </c>
      <c r="H157" s="8" cm="1">
        <f t="array" ref="H157">IF($I$2="Каникулы вместе",INDEX(GRID!$B$18:$U$29,MATCH(G$7,GRID!$A$18:$A$29,0),MATCH(1,($U$2=GRID!$B$1:$U$1)*(КАЛЕНДАРЬ!R12=GRID!$B$3:$U$3),0)),
INDEX(GRID!$B$18:$U$29,MATCH(G$7,GRID!$A$18:$A$29,0),MATCH(1,($U$2=GRID!$B$1:$U$1)*(КАЛЕНДАРЬ!R12=GRID!$B$3:$U$3),0))*(1-GRID!$L$45))</f>
        <v>69000</v>
      </c>
      <c r="I157" s="8" cm="1">
        <f t="array" ref="I157">IF($I$2="Каникулы вместе",INDEX(GRID!$B$4:$U$15,MATCH(I$7,GRID!$A$4:$A$15,0),MATCH(1,($U$2=GRID!$B$1:$U$1)*(КАЛЕНДАРЬ!R12=GRID!$B$3:$U$3),0)),
INDEX(GRID!$B$4:$U$15,MATCH(I$7,GRID!$A$4:$A$15,0),MATCH(1,($U$2=GRID!$B$1:$U$1)*(КАЛЕНДАРЬ!R12=GRID!$B$3:$U$3),0))*(1-GRID!$L$45))</f>
        <v>71000</v>
      </c>
      <c r="J157" s="8" cm="1">
        <f t="array" ref="J157">IF($I$2="Каникулы вместе",INDEX(GRID!$B$18:$U$29,MATCH(I$7,GRID!$A$18:$A$29,0),MATCH(1,($U$2=GRID!$B$1:$U$1)*(КАЛЕНДАРЬ!R12=GRID!$B$3:$U$3),0)),
INDEX(GRID!$B$18:$U$29,MATCH(I$7,GRID!$A$18:$A$29,0),MATCH(1,($U$2=GRID!$B$1:$U$1)*(КАЛЕНДАРЬ!R12=GRID!$B$3:$U$3),0))*(1-GRID!$L$45))</f>
        <v>76000</v>
      </c>
      <c r="K157" s="8" cm="1">
        <f t="array" ref="K157">IF($I$2="Каникулы вместе",INDEX(GRID!$B$4:$U$15,MATCH(K$7,GRID!$A$4:$A$15,0),MATCH(1,($U$2=GRID!$B$1:$U$1)*(КАЛЕНДАРЬ!R12=GRID!$B$3:$U$3),0)),
INDEX(GRID!$B$4:$U$15,MATCH(K$7,GRID!$A$4:$A$15,0),MATCH(1,($U$2=GRID!$B$1:$U$1)*(КАЛЕНДАРЬ!R12=GRID!$B$3:$U$3),0))*(1-GRID!$L$45))</f>
        <v>78200</v>
      </c>
      <c r="L157" s="8" cm="1">
        <f t="array" ref="L157">IF($I$2="Каникулы вместе",INDEX(GRID!$B$18:$U$29,MATCH(K$7,GRID!$A$18:$A$29,0),MATCH(1,($U$2=GRID!$B$1:$U$1)*(КАЛЕНДАРЬ!R12=GRID!$B$3:$U$3),0)),
INDEX(GRID!$B$18:$U$29,MATCH(K$7,GRID!$A$18:$A$29,0),MATCH(1,($U$2=GRID!$B$1:$U$1)*(КАЛЕНДАРЬ!R12=GRID!$B$3:$U$3),0))*(1-GRID!$L$45))</f>
        <v>83200</v>
      </c>
      <c r="M157" s="8" cm="1">
        <f t="array" ref="M157">IF($I$2="Каникулы вместе",INDEX(GRID!$B$4:$U$15,MATCH(M$7,GRID!$A$4:$A$15,0),MATCH(1,($U$2=GRID!$B$1:$U$1)*(КАЛЕНДАРЬ!R12=GRID!$B$3:$U$3),0)),
INDEX(GRID!$B$4:$U$15,MATCH(M$7,GRID!$A$4:$A$15,0),MATCH(1,($U$2=GRID!$B$1:$U$1)*(КАЛЕНДАРЬ!R12=GRID!$B$3:$U$3),0))*(1-GRID!$L$45))</f>
        <v>103200</v>
      </c>
      <c r="N157" s="8" cm="1">
        <f t="array" ref="N157">IF($I$2="Каникулы вместе",INDEX(GRID!$B$18:$U$29,MATCH(M$7,GRID!$A$18:$A$29,0),MATCH(1,($U$2=GRID!$B$1:$U$1)*(КАЛЕНДАРЬ!R12=GRID!$B$3:$U$3),0)),
INDEX(GRID!$B$18:$U$29,MATCH(M$7,GRID!$A$18:$A$29,0),MATCH(1,($U$2=GRID!$B$1:$U$1)*(КАЛЕНДАРЬ!R12=GRID!$B$3:$U$3),0))*(1-GRID!$L$45))</f>
        <v>108200</v>
      </c>
      <c r="O157" s="8" cm="1">
        <f t="array" ref="O157">IF($I$2="Каникулы вместе",INDEX(GRID!$B$4:$U$15,MATCH(O$7,GRID!$A$4:$A$15,0),MATCH(1,($U$2=GRID!$B$1:$U$1)*(КАЛЕНДАРЬ!R12=GRID!$B$3:$U$3),0)),
INDEX(GRID!$B$4:$U$15,MATCH(O$7,GRID!$A$4:$A$15,0),MATCH(1,($U$2=GRID!$B$1:$U$1)*(КАЛЕНДАРЬ!R12=GRID!$B$3:$U$3),0))*(1-GRID!$L$45))</f>
        <v>142800</v>
      </c>
      <c r="P157" s="8" cm="1">
        <f t="array" ref="P157">IF($I$2="Каникулы вместе",INDEX(GRID!$B$4:$U$15,MATCH(P$7,GRID!$A$4:$A$15,0),MATCH(1,($U$2=GRID!$B$1:$U$1)*(КАЛЕНДАРЬ!R12=GRID!$B$3:$U$3),0)),
INDEX(GRID!$B$4:$U$15,MATCH(P$7,GRID!$A$4:$A$15,0),MATCH(1,($U$2=GRID!$B$1:$U$1)*(КАЛЕНДАРЬ!R12=GRID!$B$3:$U$3),0))*(1-GRID!$L$45))</f>
        <v>190100</v>
      </c>
      <c r="Q157" s="8" cm="1">
        <f t="array" ref="Q157">IF($I$2="Каникулы вместе",INDEX(GRID!$B$4:$U$15,MATCH(Q$7,GRID!$A$4:$A$15,0),MATCH(1,($U$2=GRID!$B$1:$U$1)*(КАЛЕНДАРЬ!R12=GRID!$B$3:$U$3),0)),
INDEX(GRID!$B$4:$U$15,MATCH(Q$7,GRID!$A$4:$A$15,0),MATCH(1,($U$2=GRID!$B$1:$U$1)*(КАЛЕНДАРЬ!R12=GRID!$B$3:$U$3),0))*(1-GRID!$L$45))</f>
        <v>220900</v>
      </c>
      <c r="R157" s="8" cm="1">
        <f t="array" ref="R157">IF($I$2="Каникулы вместе",INDEX(GRID!$B$18:$U$29,MATCH(R$7,GRID!$A$18:$A$29,0),MATCH(1,($U$2=GRID!$B$1:$U$1)*(КАЛЕНДАРЬ!R12=GRID!$B$3:$U$3),0)),
INDEX(GRID!$B$18:$U$29,MATCH(R$7,GRID!$A$18:$A$29,0),MATCH(1,($U$2=GRID!$B$1:$U$1)*(КАЛЕНДАРЬ!R12=GRID!$B$3:$U$3),0))*(1-GRID!$L$45))</f>
        <v>251900</v>
      </c>
      <c r="S157" s="8">
        <f t="array" ref="S157">IF($I$2="Каникулы вместе",INDEX(GRID!$B$4:$U$15,MATCH(S$7,GRID!$A$4:$A$15,0),MATCH(1,($U$2=GRID!$B$1:$U$1)*(КАЛЕНДАРЬ!R12=GRID!$B$3:$U$3),0)),
INDEX(GRID!$B$4:$U$15,MATCH(S$7,GRID!$A$4:$A$15,0),MATCH(1,($U$2=GRID!$B$1:$U$1)*(КАЛЕНДАРЬ!R12=GRID!$B$3:$U$3),0))*(1-GRID!$L$41))</f>
        <v>661000</v>
      </c>
      <c r="T157" s="8">
        <f t="array" ref="T157">IF($I$2="Каникулы вместе",INDEX(GRID!$B$4:$U$15,MATCH(T$7,GRID!$A$4:$A$15,0),MATCH(1,($U$2=GRID!$B$1:$U$1)*(КАЛЕНДАРЬ!R12=GRID!$B$3:$U$3),0)),
INDEX(GRID!$B$4:$U$15,MATCH(T$7,GRID!$A$4:$A$15,0),MATCH(1,($U$2=GRID!$B$1:$U$1)*(КАЛЕНДАРЬ!R12=GRID!$B$3:$U$3),0))*(1-GRID!$L$41))</f>
        <v>814300</v>
      </c>
    </row>
    <row r="158" spans="1:20" hidden="1">
      <c r="A158" s="148" t="s">
        <v>13</v>
      </c>
      <c r="B158" s="149">
        <v>10</v>
      </c>
      <c r="C158" s="8" cm="1">
        <f t="array" ref="C158">IF($I$2="Каникулы вместе",INDEX(GRID!$B$4:$U$15,MATCH(C$7,GRID!$A$4:$A$15,0),MATCH(1,($U$2=GRID!$B$1:$U$1)*(КАЛЕНДАРЬ!R13=GRID!$B$3:$U$3),0)),
INDEX(GRID!$B$4:$U$15,MATCH(C$7,GRID!$A$4:$A$15,0),MATCH(1,($U$2=GRID!$B$1:$U$1)*(КАЛЕНДАРЬ!R13=GRID!$B$3:$U$3),0))*(1-GRID!$L$45))</f>
        <v>48100</v>
      </c>
      <c r="D158" s="8" cm="1">
        <f t="array" ref="D158">IF($I$2="Каникулы вместе",INDEX(GRID!$B$18:$U$29,MATCH(C$7,GRID!$A$18:$A$29,0),MATCH(1,($U$2=GRID!$B$1:$U$1)*(КАЛЕНДАРЬ!R13=GRID!$B$3:$U$3),0)),
INDEX(GRID!$B$18:$U$29,MATCH(C$7,GRID!$A$18:$A$29,0),MATCH(1,($U$2=GRID!$B$1:$U$1)*(КАЛЕНДАРЬ!R13=GRID!$B$3:$U$3),0))*(1-GRID!$L$45))</f>
        <v>53100</v>
      </c>
      <c r="E158" s="8" cm="1">
        <f t="array" ref="E158">IF($I$2="Каникулы вместе",INDEX(GRID!$B$4:$U$15,MATCH(E$7,GRID!$A$4:$A$15,0),MATCH(1,($U$2=GRID!$B$1:$U$1)*(КАЛЕНДАРЬ!R13=GRID!$B$3:$U$3),0)),
INDEX(GRID!$B$4:$U$15,MATCH(E$7,GRID!$A$4:$A$15,0),MATCH(1,($U$2=GRID!$B$1:$U$1)*(КАЛЕНДАРЬ!R13=GRID!$B$3:$U$3),0))*(1-GRID!$L$45))</f>
        <v>57100</v>
      </c>
      <c r="F158" s="8" cm="1">
        <f t="array" ref="F158">IF($I$2="Каникулы вместе",INDEX(GRID!$B$18:$U$29,MATCH(E$7,GRID!$A$18:$A$29,0),MATCH(1,($U$2=GRID!$B$1:$U$1)*(КАЛЕНДАРЬ!R13=GRID!$B$3:$U$3),0)),
INDEX(GRID!$B$18:$U$29,MATCH(E$7,GRID!$A$18:$A$29,0),MATCH(1,($U$2=GRID!$B$1:$U$1)*(КАЛЕНДАРЬ!R13=GRID!$B$3:$U$3),0))*(1-GRID!$L$45))</f>
        <v>62100</v>
      </c>
      <c r="G158" s="8" cm="1">
        <f t="array" ref="G158">IF($I$2="Каникулы вместе",INDEX(GRID!$B$4:$U$15,MATCH(G$7,GRID!$A$4:$A$15,0),MATCH(1,($U$2=GRID!$B$1:$U$1)*(КАЛЕНДАРЬ!R13=GRID!$B$3:$U$3),0)),
INDEX(GRID!$B$4:$U$15,MATCH(G$7,GRID!$A$4:$A$15,0),MATCH(1,($U$2=GRID!$B$1:$U$1)*(КАЛЕНДАРЬ!R13=GRID!$B$3:$U$3),0))*(1-GRID!$L$45))</f>
        <v>64000</v>
      </c>
      <c r="H158" s="8" cm="1">
        <f t="array" ref="H158">IF($I$2="Каникулы вместе",INDEX(GRID!$B$18:$U$29,MATCH(G$7,GRID!$A$18:$A$29,0),MATCH(1,($U$2=GRID!$B$1:$U$1)*(КАЛЕНДАРЬ!R13=GRID!$B$3:$U$3),0)),
INDEX(GRID!$B$18:$U$29,MATCH(G$7,GRID!$A$18:$A$29,0),MATCH(1,($U$2=GRID!$B$1:$U$1)*(КАЛЕНДАРЬ!R13=GRID!$B$3:$U$3),0))*(1-GRID!$L$45))</f>
        <v>69000</v>
      </c>
      <c r="I158" s="8" cm="1">
        <f t="array" ref="I158">IF($I$2="Каникулы вместе",INDEX(GRID!$B$4:$U$15,MATCH(I$7,GRID!$A$4:$A$15,0),MATCH(1,($U$2=GRID!$B$1:$U$1)*(КАЛЕНДАРЬ!R13=GRID!$B$3:$U$3),0)),
INDEX(GRID!$B$4:$U$15,MATCH(I$7,GRID!$A$4:$A$15,0),MATCH(1,($U$2=GRID!$B$1:$U$1)*(КАЛЕНДАРЬ!R13=GRID!$B$3:$U$3),0))*(1-GRID!$L$45))</f>
        <v>71000</v>
      </c>
      <c r="J158" s="8" cm="1">
        <f t="array" ref="J158">IF($I$2="Каникулы вместе",INDEX(GRID!$B$18:$U$29,MATCH(I$7,GRID!$A$18:$A$29,0),MATCH(1,($U$2=GRID!$B$1:$U$1)*(КАЛЕНДАРЬ!R13=GRID!$B$3:$U$3),0)),
INDEX(GRID!$B$18:$U$29,MATCH(I$7,GRID!$A$18:$A$29,0),MATCH(1,($U$2=GRID!$B$1:$U$1)*(КАЛЕНДАРЬ!R13=GRID!$B$3:$U$3),0))*(1-GRID!$L$45))</f>
        <v>76000</v>
      </c>
      <c r="K158" s="8" cm="1">
        <f t="array" ref="K158">IF($I$2="Каникулы вместе",INDEX(GRID!$B$4:$U$15,MATCH(K$7,GRID!$A$4:$A$15,0),MATCH(1,($U$2=GRID!$B$1:$U$1)*(КАЛЕНДАРЬ!R13=GRID!$B$3:$U$3),0)),
INDEX(GRID!$B$4:$U$15,MATCH(K$7,GRID!$A$4:$A$15,0),MATCH(1,($U$2=GRID!$B$1:$U$1)*(КАЛЕНДАРЬ!R13=GRID!$B$3:$U$3),0))*(1-GRID!$L$45))</f>
        <v>78200</v>
      </c>
      <c r="L158" s="8" cm="1">
        <f t="array" ref="L158">IF($I$2="Каникулы вместе",INDEX(GRID!$B$18:$U$29,MATCH(K$7,GRID!$A$18:$A$29,0),MATCH(1,($U$2=GRID!$B$1:$U$1)*(КАЛЕНДАРЬ!R13=GRID!$B$3:$U$3),0)),
INDEX(GRID!$B$18:$U$29,MATCH(K$7,GRID!$A$18:$A$29,0),MATCH(1,($U$2=GRID!$B$1:$U$1)*(КАЛЕНДАРЬ!R13=GRID!$B$3:$U$3),0))*(1-GRID!$L$45))</f>
        <v>83200</v>
      </c>
      <c r="M158" s="8" cm="1">
        <f t="array" ref="M158">IF($I$2="Каникулы вместе",INDEX(GRID!$B$4:$U$15,MATCH(M$7,GRID!$A$4:$A$15,0),MATCH(1,($U$2=GRID!$B$1:$U$1)*(КАЛЕНДАРЬ!R13=GRID!$B$3:$U$3),0)),
INDEX(GRID!$B$4:$U$15,MATCH(M$7,GRID!$A$4:$A$15,0),MATCH(1,($U$2=GRID!$B$1:$U$1)*(КАЛЕНДАРЬ!R13=GRID!$B$3:$U$3),0))*(1-GRID!$L$45))</f>
        <v>103200</v>
      </c>
      <c r="N158" s="8" cm="1">
        <f t="array" ref="N158">IF($I$2="Каникулы вместе",INDEX(GRID!$B$18:$U$29,MATCH(M$7,GRID!$A$18:$A$29,0),MATCH(1,($U$2=GRID!$B$1:$U$1)*(КАЛЕНДАРЬ!R13=GRID!$B$3:$U$3),0)),
INDEX(GRID!$B$18:$U$29,MATCH(M$7,GRID!$A$18:$A$29,0),MATCH(1,($U$2=GRID!$B$1:$U$1)*(КАЛЕНДАРЬ!R13=GRID!$B$3:$U$3),0))*(1-GRID!$L$45))</f>
        <v>108200</v>
      </c>
      <c r="O158" s="8" cm="1">
        <f t="array" ref="O158">IF($I$2="Каникулы вместе",INDEX(GRID!$B$4:$U$15,MATCH(O$7,GRID!$A$4:$A$15,0),MATCH(1,($U$2=GRID!$B$1:$U$1)*(КАЛЕНДАРЬ!R13=GRID!$B$3:$U$3),0)),
INDEX(GRID!$B$4:$U$15,MATCH(O$7,GRID!$A$4:$A$15,0),MATCH(1,($U$2=GRID!$B$1:$U$1)*(КАЛЕНДАРЬ!R13=GRID!$B$3:$U$3),0))*(1-GRID!$L$45))</f>
        <v>142800</v>
      </c>
      <c r="P158" s="8" cm="1">
        <f t="array" ref="P158">IF($I$2="Каникулы вместе",INDEX(GRID!$B$4:$U$15,MATCH(P$7,GRID!$A$4:$A$15,0),MATCH(1,($U$2=GRID!$B$1:$U$1)*(КАЛЕНДАРЬ!R13=GRID!$B$3:$U$3),0)),
INDEX(GRID!$B$4:$U$15,MATCH(P$7,GRID!$A$4:$A$15,0),MATCH(1,($U$2=GRID!$B$1:$U$1)*(КАЛЕНДАРЬ!R13=GRID!$B$3:$U$3),0))*(1-GRID!$L$45))</f>
        <v>190100</v>
      </c>
      <c r="Q158" s="8" cm="1">
        <f t="array" ref="Q158">IF($I$2="Каникулы вместе",INDEX(GRID!$B$4:$U$15,MATCH(Q$7,GRID!$A$4:$A$15,0),MATCH(1,($U$2=GRID!$B$1:$U$1)*(КАЛЕНДАРЬ!R13=GRID!$B$3:$U$3),0)),
INDEX(GRID!$B$4:$U$15,MATCH(Q$7,GRID!$A$4:$A$15,0),MATCH(1,($U$2=GRID!$B$1:$U$1)*(КАЛЕНДАРЬ!R13=GRID!$B$3:$U$3),0))*(1-GRID!$L$45))</f>
        <v>220900</v>
      </c>
      <c r="R158" s="8" cm="1">
        <f t="array" ref="R158">IF($I$2="Каникулы вместе",INDEX(GRID!$B$18:$U$29,MATCH(R$7,GRID!$A$18:$A$29,0),MATCH(1,($U$2=GRID!$B$1:$U$1)*(КАЛЕНДАРЬ!R13=GRID!$B$3:$U$3),0)),
INDEX(GRID!$B$18:$U$29,MATCH(R$7,GRID!$A$18:$A$29,0),MATCH(1,($U$2=GRID!$B$1:$U$1)*(КАЛЕНДАРЬ!R13=GRID!$B$3:$U$3),0))*(1-GRID!$L$45))</f>
        <v>251900</v>
      </c>
      <c r="S158" s="8">
        <f t="array" ref="S158">IF($I$2="Каникулы вместе",INDEX(GRID!$B$4:$U$15,MATCH(S$7,GRID!$A$4:$A$15,0),MATCH(1,($U$2=GRID!$B$1:$U$1)*(КАЛЕНДАРЬ!R13=GRID!$B$3:$U$3),0)),
INDEX(GRID!$B$4:$U$15,MATCH(S$7,GRID!$A$4:$A$15,0),MATCH(1,($U$2=GRID!$B$1:$U$1)*(КАЛЕНДАРЬ!R13=GRID!$B$3:$U$3),0))*(1-GRID!$L$41))</f>
        <v>661000</v>
      </c>
      <c r="T158" s="8">
        <f t="array" ref="T158">IF($I$2="Каникулы вместе",INDEX(GRID!$B$4:$U$15,MATCH(T$7,GRID!$A$4:$A$15,0),MATCH(1,($U$2=GRID!$B$1:$U$1)*(КАЛЕНДАРЬ!R13=GRID!$B$3:$U$3),0)),
INDEX(GRID!$B$4:$U$15,MATCH(T$7,GRID!$A$4:$A$15,0),MATCH(1,($U$2=GRID!$B$1:$U$1)*(КАЛЕНДАРЬ!R13=GRID!$B$3:$U$3),0))*(1-GRID!$L$41))</f>
        <v>814300</v>
      </c>
    </row>
    <row r="159" spans="1:20" hidden="1">
      <c r="A159" s="148" t="s">
        <v>14</v>
      </c>
      <c r="B159" s="149">
        <v>11</v>
      </c>
      <c r="C159" s="8" cm="1">
        <f t="array" ref="C159">IF($I$2="Каникулы вместе",INDEX(GRID!$B$4:$U$15,MATCH(C$7,GRID!$A$4:$A$15,0),MATCH(1,($U$2=GRID!$B$1:$U$1)*(КАЛЕНДАРЬ!R14=GRID!$B$3:$U$3),0)),
INDEX(GRID!$B$4:$U$15,MATCH(C$7,GRID!$A$4:$A$15,0),MATCH(1,($U$2=GRID!$B$1:$U$1)*(КАЛЕНДАРЬ!R14=GRID!$B$3:$U$3),0))*(1-GRID!$L$45))</f>
        <v>52600</v>
      </c>
      <c r="D159" s="8" cm="1">
        <f t="array" ref="D159">IF($I$2="Каникулы вместе",INDEX(GRID!$B$18:$U$29,MATCH(C$7,GRID!$A$18:$A$29,0),MATCH(1,($U$2=GRID!$B$1:$U$1)*(КАЛЕНДАРЬ!R14=GRID!$B$3:$U$3),0)),
INDEX(GRID!$B$18:$U$29,MATCH(C$7,GRID!$A$18:$A$29,0),MATCH(1,($U$2=GRID!$B$1:$U$1)*(КАЛЕНДАРЬ!R14=GRID!$B$3:$U$3),0))*(1-GRID!$L$45))</f>
        <v>57600</v>
      </c>
      <c r="E159" s="8" cm="1">
        <f t="array" ref="E159">IF($I$2="Каникулы вместе",INDEX(GRID!$B$4:$U$15,MATCH(E$7,GRID!$A$4:$A$15,0),MATCH(1,($U$2=GRID!$B$1:$U$1)*(КАЛЕНДАРЬ!R14=GRID!$B$3:$U$3),0)),
INDEX(GRID!$B$4:$U$15,MATCH(E$7,GRID!$A$4:$A$15,0),MATCH(1,($U$2=GRID!$B$1:$U$1)*(КАЛЕНДАРЬ!R14=GRID!$B$3:$U$3),0))*(1-GRID!$L$45))</f>
        <v>62100</v>
      </c>
      <c r="F159" s="8" cm="1">
        <f t="array" ref="F159">IF($I$2="Каникулы вместе",INDEX(GRID!$B$18:$U$29,MATCH(E$7,GRID!$A$18:$A$29,0),MATCH(1,($U$2=GRID!$B$1:$U$1)*(КАЛЕНДАРЬ!R14=GRID!$B$3:$U$3),0)),
INDEX(GRID!$B$18:$U$29,MATCH(E$7,GRID!$A$18:$A$29,0),MATCH(1,($U$2=GRID!$B$1:$U$1)*(КАЛЕНДАРЬ!R14=GRID!$B$3:$U$3),0))*(1-GRID!$L$45))</f>
        <v>67100</v>
      </c>
      <c r="G159" s="8" cm="1">
        <f t="array" ref="G159">IF($I$2="Каникулы вместе",INDEX(GRID!$B$4:$U$15,MATCH(G$7,GRID!$A$4:$A$15,0),MATCH(1,($U$2=GRID!$B$1:$U$1)*(КАЛЕНДАРЬ!R14=GRID!$B$3:$U$3),0)),
INDEX(GRID!$B$4:$U$15,MATCH(G$7,GRID!$A$4:$A$15,0),MATCH(1,($U$2=GRID!$B$1:$U$1)*(КАЛЕНДАРЬ!R14=GRID!$B$3:$U$3),0))*(1-GRID!$L$45))</f>
        <v>69200</v>
      </c>
      <c r="H159" s="8" cm="1">
        <f t="array" ref="H159">IF($I$2="Каникулы вместе",INDEX(GRID!$B$18:$U$29,MATCH(G$7,GRID!$A$18:$A$29,0),MATCH(1,($U$2=GRID!$B$1:$U$1)*(КАЛЕНДАРЬ!R14=GRID!$B$3:$U$3),0)),
INDEX(GRID!$B$18:$U$29,MATCH(G$7,GRID!$A$18:$A$29,0),MATCH(1,($U$2=GRID!$B$1:$U$1)*(КАЛЕНДАРЬ!R14=GRID!$B$3:$U$3),0))*(1-GRID!$L$45))</f>
        <v>74200</v>
      </c>
      <c r="I159" s="8" cm="1">
        <f t="array" ref="I159">IF($I$2="Каникулы вместе",INDEX(GRID!$B$4:$U$15,MATCH(I$7,GRID!$A$4:$A$15,0),MATCH(1,($U$2=GRID!$B$1:$U$1)*(КАЛЕНДАРЬ!R14=GRID!$B$3:$U$3),0)),
INDEX(GRID!$B$4:$U$15,MATCH(I$7,GRID!$A$4:$A$15,0),MATCH(1,($U$2=GRID!$B$1:$U$1)*(КАЛЕНДАРЬ!R14=GRID!$B$3:$U$3),0))*(1-GRID!$L$45))</f>
        <v>76600</v>
      </c>
      <c r="J159" s="8" cm="1">
        <f t="array" ref="J159">IF($I$2="Каникулы вместе",INDEX(GRID!$B$18:$U$29,MATCH(I$7,GRID!$A$18:$A$29,0),MATCH(1,($U$2=GRID!$B$1:$U$1)*(КАЛЕНДАРЬ!R14=GRID!$B$3:$U$3),0)),
INDEX(GRID!$B$18:$U$29,MATCH(I$7,GRID!$A$18:$A$29,0),MATCH(1,($U$2=GRID!$B$1:$U$1)*(КАЛЕНДАРЬ!R14=GRID!$B$3:$U$3),0))*(1-GRID!$L$45))</f>
        <v>81600</v>
      </c>
      <c r="K159" s="8" cm="1">
        <f t="array" ref="K159">IF($I$2="Каникулы вместе",INDEX(GRID!$B$4:$U$15,MATCH(K$7,GRID!$A$4:$A$15,0),MATCH(1,($U$2=GRID!$B$1:$U$1)*(КАЛЕНДАРЬ!R14=GRID!$B$3:$U$3),0)),
INDEX(GRID!$B$4:$U$15,MATCH(K$7,GRID!$A$4:$A$15,0),MATCH(1,($U$2=GRID!$B$1:$U$1)*(КАЛЕНДАРЬ!R14=GRID!$B$3:$U$3),0))*(1-GRID!$L$45))</f>
        <v>84100</v>
      </c>
      <c r="L159" s="8" cm="1">
        <f t="array" ref="L159">IF($I$2="Каникулы вместе",INDEX(GRID!$B$18:$U$29,MATCH(K$7,GRID!$A$18:$A$29,0),MATCH(1,($U$2=GRID!$B$1:$U$1)*(КАЛЕНДАРЬ!R14=GRID!$B$3:$U$3),0)),
INDEX(GRID!$B$18:$U$29,MATCH(K$7,GRID!$A$18:$A$29,0),MATCH(1,($U$2=GRID!$B$1:$U$1)*(КАЛЕНДАРЬ!R14=GRID!$B$3:$U$3),0))*(1-GRID!$L$45))</f>
        <v>89100</v>
      </c>
      <c r="M159" s="8" cm="1">
        <f t="array" ref="M159">IF($I$2="Каникулы вместе",INDEX(GRID!$B$4:$U$15,MATCH(M$7,GRID!$A$4:$A$15,0),MATCH(1,($U$2=GRID!$B$1:$U$1)*(КАЛЕНДАРЬ!R14=GRID!$B$3:$U$3),0)),
INDEX(GRID!$B$4:$U$15,MATCH(M$7,GRID!$A$4:$A$15,0),MATCH(1,($U$2=GRID!$B$1:$U$1)*(КАЛЕНДАРЬ!R14=GRID!$B$3:$U$3),0))*(1-GRID!$L$45))</f>
        <v>110400</v>
      </c>
      <c r="N159" s="8" cm="1">
        <f t="array" ref="N159">IF($I$2="Каникулы вместе",INDEX(GRID!$B$18:$U$29,MATCH(M$7,GRID!$A$18:$A$29,0),MATCH(1,($U$2=GRID!$B$1:$U$1)*(КАЛЕНДАРЬ!R14=GRID!$B$3:$U$3),0)),
INDEX(GRID!$B$18:$U$29,MATCH(M$7,GRID!$A$18:$A$29,0),MATCH(1,($U$2=GRID!$B$1:$U$1)*(КАЛЕНДАРЬ!R14=GRID!$B$3:$U$3),0))*(1-GRID!$L$45))</f>
        <v>115400</v>
      </c>
      <c r="O159" s="8" cm="1">
        <f t="array" ref="O159">IF($I$2="Каникулы вместе",INDEX(GRID!$B$4:$U$15,MATCH(O$7,GRID!$A$4:$A$15,0),MATCH(1,($U$2=GRID!$B$1:$U$1)*(КАЛЕНДАРЬ!R14=GRID!$B$3:$U$3),0)),
INDEX(GRID!$B$4:$U$15,MATCH(O$7,GRID!$A$4:$A$15,0),MATCH(1,($U$2=GRID!$B$1:$U$1)*(КАЛЕНДАРЬ!R14=GRID!$B$3:$U$3),0))*(1-GRID!$L$45))</f>
        <v>151000</v>
      </c>
      <c r="P159" s="8" cm="1">
        <f t="array" ref="P159">IF($I$2="Каникулы вместе",INDEX(GRID!$B$4:$U$15,MATCH(P$7,GRID!$A$4:$A$15,0),MATCH(1,($U$2=GRID!$B$1:$U$1)*(КАЛЕНДАРЬ!R14=GRID!$B$3:$U$3),0)),
INDEX(GRID!$B$4:$U$15,MATCH(P$7,GRID!$A$4:$A$15,0),MATCH(1,($U$2=GRID!$B$1:$U$1)*(КАЛЕНДАРЬ!R14=GRID!$B$3:$U$3),0))*(1-GRID!$L$45))</f>
        <v>199300</v>
      </c>
      <c r="Q159" s="8" cm="1">
        <f t="array" ref="Q159">IF($I$2="Каникулы вместе",INDEX(GRID!$B$4:$U$15,MATCH(Q$7,GRID!$A$4:$A$15,0),MATCH(1,($U$2=GRID!$B$1:$U$1)*(КАЛЕНДАРЬ!R14=GRID!$B$3:$U$3),0)),
INDEX(GRID!$B$4:$U$15,MATCH(Q$7,GRID!$A$4:$A$15,0),MATCH(1,($U$2=GRID!$B$1:$U$1)*(КАЛЕНДАРЬ!R14=GRID!$B$3:$U$3),0))*(1-GRID!$L$45))</f>
        <v>230600</v>
      </c>
      <c r="R159" s="8" cm="1">
        <f t="array" ref="R159">IF($I$2="Каникулы вместе",INDEX(GRID!$B$18:$U$29,MATCH(R$7,GRID!$A$18:$A$29,0),MATCH(1,($U$2=GRID!$B$1:$U$1)*(КАЛЕНДАРЬ!R14=GRID!$B$3:$U$3),0)),
INDEX(GRID!$B$18:$U$29,MATCH(R$7,GRID!$A$18:$A$29,0),MATCH(1,($U$2=GRID!$B$1:$U$1)*(КАЛЕНДАРЬ!R14=GRID!$B$3:$U$3),0))*(1-GRID!$L$45))</f>
        <v>263600</v>
      </c>
      <c r="S159" s="8">
        <f t="array" ref="S159">IF($I$2="Каникулы вместе",INDEX(GRID!$B$4:$U$15,MATCH(S$7,GRID!$A$4:$A$15,0),MATCH(1,($U$2=GRID!$B$1:$U$1)*(КАЛЕНДАРЬ!R14=GRID!$B$3:$U$3),0)),
INDEX(GRID!$B$4:$U$15,MATCH(S$7,GRID!$A$4:$A$15,0),MATCH(1,($U$2=GRID!$B$1:$U$1)*(КАЛЕНДАРЬ!R14=GRID!$B$3:$U$3),0))*(1-GRID!$L$41))</f>
        <v>698800</v>
      </c>
      <c r="T159" s="8">
        <f t="array" ref="T159">IF($I$2="Каникулы вместе",INDEX(GRID!$B$4:$U$15,MATCH(T$7,GRID!$A$4:$A$15,0),MATCH(1,($U$2=GRID!$B$1:$U$1)*(КАЛЕНДАРЬ!R14=GRID!$B$3:$U$3),0)),
INDEX(GRID!$B$4:$U$15,MATCH(T$7,GRID!$A$4:$A$15,0),MATCH(1,($U$2=GRID!$B$1:$U$1)*(КАЛЕНДАРЬ!R14=GRID!$B$3:$U$3),0))*(1-GRID!$L$41))</f>
        <v>861600</v>
      </c>
    </row>
    <row r="160" spans="1:20" hidden="1">
      <c r="A160" s="148" t="s">
        <v>15</v>
      </c>
      <c r="B160" s="149">
        <v>12</v>
      </c>
      <c r="C160" s="8" cm="1">
        <f t="array" ref="C160">IF($I$2="Каникулы вместе",INDEX(GRID!$B$4:$U$15,MATCH(C$7,GRID!$A$4:$A$15,0),MATCH(1,($U$2=GRID!$B$1:$U$1)*(КАЛЕНДАРЬ!R15=GRID!$B$3:$U$3),0)),
INDEX(GRID!$B$4:$U$15,MATCH(C$7,GRID!$A$4:$A$15,0),MATCH(1,($U$2=GRID!$B$1:$U$1)*(КАЛЕНДАРЬ!R15=GRID!$B$3:$U$3),0))*(1-GRID!$L$45))</f>
        <v>52600</v>
      </c>
      <c r="D160" s="8" cm="1">
        <f t="array" ref="D160">IF($I$2="Каникулы вместе",INDEX(GRID!$B$18:$U$29,MATCH(C$7,GRID!$A$18:$A$29,0),MATCH(1,($U$2=GRID!$B$1:$U$1)*(КАЛЕНДАРЬ!R15=GRID!$B$3:$U$3),0)),
INDEX(GRID!$B$18:$U$29,MATCH(C$7,GRID!$A$18:$A$29,0),MATCH(1,($U$2=GRID!$B$1:$U$1)*(КАЛЕНДАРЬ!R15=GRID!$B$3:$U$3),0))*(1-GRID!$L$45))</f>
        <v>57600</v>
      </c>
      <c r="E160" s="8" cm="1">
        <f t="array" ref="E160">IF($I$2="Каникулы вместе",INDEX(GRID!$B$4:$U$15,MATCH(E$7,GRID!$A$4:$A$15,0),MATCH(1,($U$2=GRID!$B$1:$U$1)*(КАЛЕНДАРЬ!R15=GRID!$B$3:$U$3),0)),
INDEX(GRID!$B$4:$U$15,MATCH(E$7,GRID!$A$4:$A$15,0),MATCH(1,($U$2=GRID!$B$1:$U$1)*(КАЛЕНДАРЬ!R15=GRID!$B$3:$U$3),0))*(1-GRID!$L$45))</f>
        <v>62100</v>
      </c>
      <c r="F160" s="8" cm="1">
        <f t="array" ref="F160">IF($I$2="Каникулы вместе",INDEX(GRID!$B$18:$U$29,MATCH(E$7,GRID!$A$18:$A$29,0),MATCH(1,($U$2=GRID!$B$1:$U$1)*(КАЛЕНДАРЬ!R15=GRID!$B$3:$U$3),0)),
INDEX(GRID!$B$18:$U$29,MATCH(E$7,GRID!$A$18:$A$29,0),MATCH(1,($U$2=GRID!$B$1:$U$1)*(КАЛЕНДАРЬ!R15=GRID!$B$3:$U$3),0))*(1-GRID!$L$45))</f>
        <v>67100</v>
      </c>
      <c r="G160" s="8" cm="1">
        <f t="array" ref="G160">IF($I$2="Каникулы вместе",INDEX(GRID!$B$4:$U$15,MATCH(G$7,GRID!$A$4:$A$15,0),MATCH(1,($U$2=GRID!$B$1:$U$1)*(КАЛЕНДАРЬ!R15=GRID!$B$3:$U$3),0)),
INDEX(GRID!$B$4:$U$15,MATCH(G$7,GRID!$A$4:$A$15,0),MATCH(1,($U$2=GRID!$B$1:$U$1)*(КАЛЕНДАРЬ!R15=GRID!$B$3:$U$3),0))*(1-GRID!$L$45))</f>
        <v>69200</v>
      </c>
      <c r="H160" s="8" cm="1">
        <f t="array" ref="H160">IF($I$2="Каникулы вместе",INDEX(GRID!$B$18:$U$29,MATCH(G$7,GRID!$A$18:$A$29,0),MATCH(1,($U$2=GRID!$B$1:$U$1)*(КАЛЕНДАРЬ!R15=GRID!$B$3:$U$3),0)),
INDEX(GRID!$B$18:$U$29,MATCH(G$7,GRID!$A$18:$A$29,0),MATCH(1,($U$2=GRID!$B$1:$U$1)*(КАЛЕНДАРЬ!R15=GRID!$B$3:$U$3),0))*(1-GRID!$L$45))</f>
        <v>74200</v>
      </c>
      <c r="I160" s="8" cm="1">
        <f t="array" ref="I160">IF($I$2="Каникулы вместе",INDEX(GRID!$B$4:$U$15,MATCH(I$7,GRID!$A$4:$A$15,0),MATCH(1,($U$2=GRID!$B$1:$U$1)*(КАЛЕНДАРЬ!R15=GRID!$B$3:$U$3),0)),
INDEX(GRID!$B$4:$U$15,MATCH(I$7,GRID!$A$4:$A$15,0),MATCH(1,($U$2=GRID!$B$1:$U$1)*(КАЛЕНДАРЬ!R15=GRID!$B$3:$U$3),0))*(1-GRID!$L$45))</f>
        <v>76600</v>
      </c>
      <c r="J160" s="8" cm="1">
        <f t="array" ref="J160">IF($I$2="Каникулы вместе",INDEX(GRID!$B$18:$U$29,MATCH(I$7,GRID!$A$18:$A$29,0),MATCH(1,($U$2=GRID!$B$1:$U$1)*(КАЛЕНДАРЬ!R15=GRID!$B$3:$U$3),0)),
INDEX(GRID!$B$18:$U$29,MATCH(I$7,GRID!$A$18:$A$29,0),MATCH(1,($U$2=GRID!$B$1:$U$1)*(КАЛЕНДАРЬ!R15=GRID!$B$3:$U$3),0))*(1-GRID!$L$45))</f>
        <v>81600</v>
      </c>
      <c r="K160" s="8" cm="1">
        <f t="array" ref="K160">IF($I$2="Каникулы вместе",INDEX(GRID!$B$4:$U$15,MATCH(K$7,GRID!$A$4:$A$15,0),MATCH(1,($U$2=GRID!$B$1:$U$1)*(КАЛЕНДАРЬ!R15=GRID!$B$3:$U$3),0)),
INDEX(GRID!$B$4:$U$15,MATCH(K$7,GRID!$A$4:$A$15,0),MATCH(1,($U$2=GRID!$B$1:$U$1)*(КАЛЕНДАРЬ!R15=GRID!$B$3:$U$3),0))*(1-GRID!$L$45))</f>
        <v>84100</v>
      </c>
      <c r="L160" s="8" cm="1">
        <f t="array" ref="L160">IF($I$2="Каникулы вместе",INDEX(GRID!$B$18:$U$29,MATCH(K$7,GRID!$A$18:$A$29,0),MATCH(1,($U$2=GRID!$B$1:$U$1)*(КАЛЕНДАРЬ!R15=GRID!$B$3:$U$3),0)),
INDEX(GRID!$B$18:$U$29,MATCH(K$7,GRID!$A$18:$A$29,0),MATCH(1,($U$2=GRID!$B$1:$U$1)*(КАЛЕНДАРЬ!R15=GRID!$B$3:$U$3),0))*(1-GRID!$L$45))</f>
        <v>89100</v>
      </c>
      <c r="M160" s="8" cm="1">
        <f t="array" ref="M160">IF($I$2="Каникулы вместе",INDEX(GRID!$B$4:$U$15,MATCH(M$7,GRID!$A$4:$A$15,0),MATCH(1,($U$2=GRID!$B$1:$U$1)*(КАЛЕНДАРЬ!R15=GRID!$B$3:$U$3),0)),
INDEX(GRID!$B$4:$U$15,MATCH(M$7,GRID!$A$4:$A$15,0),MATCH(1,($U$2=GRID!$B$1:$U$1)*(КАЛЕНДАРЬ!R15=GRID!$B$3:$U$3),0))*(1-GRID!$L$45))</f>
        <v>110400</v>
      </c>
      <c r="N160" s="8" cm="1">
        <f t="array" ref="N160">IF($I$2="Каникулы вместе",INDEX(GRID!$B$18:$U$29,MATCH(M$7,GRID!$A$18:$A$29,0),MATCH(1,($U$2=GRID!$B$1:$U$1)*(КАЛЕНДАРЬ!R15=GRID!$B$3:$U$3),0)),
INDEX(GRID!$B$18:$U$29,MATCH(M$7,GRID!$A$18:$A$29,0),MATCH(1,($U$2=GRID!$B$1:$U$1)*(КАЛЕНДАРЬ!R15=GRID!$B$3:$U$3),0))*(1-GRID!$L$45))</f>
        <v>115400</v>
      </c>
      <c r="O160" s="8" cm="1">
        <f t="array" ref="O160">IF($I$2="Каникулы вместе",INDEX(GRID!$B$4:$U$15,MATCH(O$7,GRID!$A$4:$A$15,0),MATCH(1,($U$2=GRID!$B$1:$U$1)*(КАЛЕНДАРЬ!R15=GRID!$B$3:$U$3),0)),
INDEX(GRID!$B$4:$U$15,MATCH(O$7,GRID!$A$4:$A$15,0),MATCH(1,($U$2=GRID!$B$1:$U$1)*(КАЛЕНДАРЬ!R15=GRID!$B$3:$U$3),0))*(1-GRID!$L$45))</f>
        <v>151000</v>
      </c>
      <c r="P160" s="8" cm="1">
        <f t="array" ref="P160">IF($I$2="Каникулы вместе",INDEX(GRID!$B$4:$U$15,MATCH(P$7,GRID!$A$4:$A$15,0),MATCH(1,($U$2=GRID!$B$1:$U$1)*(КАЛЕНДАРЬ!R15=GRID!$B$3:$U$3),0)),
INDEX(GRID!$B$4:$U$15,MATCH(P$7,GRID!$A$4:$A$15,0),MATCH(1,($U$2=GRID!$B$1:$U$1)*(КАЛЕНДАРЬ!R15=GRID!$B$3:$U$3),0))*(1-GRID!$L$45))</f>
        <v>199300</v>
      </c>
      <c r="Q160" s="8" cm="1">
        <f t="array" ref="Q160">IF($I$2="Каникулы вместе",INDEX(GRID!$B$4:$U$15,MATCH(Q$7,GRID!$A$4:$A$15,0),MATCH(1,($U$2=GRID!$B$1:$U$1)*(КАЛЕНДАРЬ!R15=GRID!$B$3:$U$3),0)),
INDEX(GRID!$B$4:$U$15,MATCH(Q$7,GRID!$A$4:$A$15,0),MATCH(1,($U$2=GRID!$B$1:$U$1)*(КАЛЕНДАРЬ!R15=GRID!$B$3:$U$3),0))*(1-GRID!$L$45))</f>
        <v>230600</v>
      </c>
      <c r="R160" s="8" cm="1">
        <f t="array" ref="R160">IF($I$2="Каникулы вместе",INDEX(GRID!$B$18:$U$29,MATCH(R$7,GRID!$A$18:$A$29,0),MATCH(1,($U$2=GRID!$B$1:$U$1)*(КАЛЕНДАРЬ!R15=GRID!$B$3:$U$3),0)),
INDEX(GRID!$B$18:$U$29,MATCH(R$7,GRID!$A$18:$A$29,0),MATCH(1,($U$2=GRID!$B$1:$U$1)*(КАЛЕНДАРЬ!R15=GRID!$B$3:$U$3),0))*(1-GRID!$L$45))</f>
        <v>263600</v>
      </c>
      <c r="S160" s="8">
        <f t="array" ref="S160">IF($I$2="Каникулы вместе",INDEX(GRID!$B$4:$U$15,MATCH(S$7,GRID!$A$4:$A$15,0),MATCH(1,($U$2=GRID!$B$1:$U$1)*(КАЛЕНДАРЬ!R15=GRID!$B$3:$U$3),0)),
INDEX(GRID!$B$4:$U$15,MATCH(S$7,GRID!$A$4:$A$15,0),MATCH(1,($U$2=GRID!$B$1:$U$1)*(КАЛЕНДАРЬ!R15=GRID!$B$3:$U$3),0))*(1-GRID!$L$41))</f>
        <v>698800</v>
      </c>
      <c r="T160" s="8">
        <f t="array" ref="T160">IF($I$2="Каникулы вместе",INDEX(GRID!$B$4:$U$15,MATCH(T$7,GRID!$A$4:$A$15,0),MATCH(1,($U$2=GRID!$B$1:$U$1)*(КАЛЕНДАРЬ!R15=GRID!$B$3:$U$3),0)),
INDEX(GRID!$B$4:$U$15,MATCH(T$7,GRID!$A$4:$A$15,0),MATCH(1,($U$2=GRID!$B$1:$U$1)*(КАЛЕНДАРЬ!R15=GRID!$B$3:$U$3),0))*(1-GRID!$L$41))</f>
        <v>861600</v>
      </c>
    </row>
    <row r="161" spans="1:20" hidden="1">
      <c r="A161" s="148" t="s">
        <v>16</v>
      </c>
      <c r="B161" s="149">
        <v>13</v>
      </c>
      <c r="C161" s="8" cm="1">
        <f t="array" ref="C161">IF($I$2="Каникулы вместе",INDEX(GRID!$B$4:$U$15,MATCH(C$7,GRID!$A$4:$A$15,0),MATCH(1,($U$2=GRID!$B$1:$U$1)*(КАЛЕНДАРЬ!R16=GRID!$B$3:$U$3),0)),
INDEX(GRID!$B$4:$U$15,MATCH(C$7,GRID!$A$4:$A$15,0),MATCH(1,($U$2=GRID!$B$1:$U$1)*(КАЛЕНДАРЬ!R16=GRID!$B$3:$U$3),0))*(1-GRID!$L$45))</f>
        <v>52600</v>
      </c>
      <c r="D161" s="8" cm="1">
        <f t="array" ref="D161">IF($I$2="Каникулы вместе",INDEX(GRID!$B$18:$U$29,MATCH(C$7,GRID!$A$18:$A$29,0),MATCH(1,($U$2=GRID!$B$1:$U$1)*(КАЛЕНДАРЬ!R16=GRID!$B$3:$U$3),0)),
INDEX(GRID!$B$18:$U$29,MATCH(C$7,GRID!$A$18:$A$29,0),MATCH(1,($U$2=GRID!$B$1:$U$1)*(КАЛЕНДАРЬ!R16=GRID!$B$3:$U$3),0))*(1-GRID!$L$45))</f>
        <v>57600</v>
      </c>
      <c r="E161" s="8" cm="1">
        <f t="array" ref="E161">IF($I$2="Каникулы вместе",INDEX(GRID!$B$4:$U$15,MATCH(E$7,GRID!$A$4:$A$15,0),MATCH(1,($U$2=GRID!$B$1:$U$1)*(КАЛЕНДАРЬ!R16=GRID!$B$3:$U$3),0)),
INDEX(GRID!$B$4:$U$15,MATCH(E$7,GRID!$A$4:$A$15,0),MATCH(1,($U$2=GRID!$B$1:$U$1)*(КАЛЕНДАРЬ!R16=GRID!$B$3:$U$3),0))*(1-GRID!$L$45))</f>
        <v>62100</v>
      </c>
      <c r="F161" s="8" cm="1">
        <f t="array" ref="F161">IF($I$2="Каникулы вместе",INDEX(GRID!$B$18:$U$29,MATCH(E$7,GRID!$A$18:$A$29,0),MATCH(1,($U$2=GRID!$B$1:$U$1)*(КАЛЕНДАРЬ!R16=GRID!$B$3:$U$3),0)),
INDEX(GRID!$B$18:$U$29,MATCH(E$7,GRID!$A$18:$A$29,0),MATCH(1,($U$2=GRID!$B$1:$U$1)*(КАЛЕНДАРЬ!R16=GRID!$B$3:$U$3),0))*(1-GRID!$L$45))</f>
        <v>67100</v>
      </c>
      <c r="G161" s="8" cm="1">
        <f t="array" ref="G161">IF($I$2="Каникулы вместе",INDEX(GRID!$B$4:$U$15,MATCH(G$7,GRID!$A$4:$A$15,0),MATCH(1,($U$2=GRID!$B$1:$U$1)*(КАЛЕНДАРЬ!R16=GRID!$B$3:$U$3),0)),
INDEX(GRID!$B$4:$U$15,MATCH(G$7,GRID!$A$4:$A$15,0),MATCH(1,($U$2=GRID!$B$1:$U$1)*(КАЛЕНДАРЬ!R16=GRID!$B$3:$U$3),0))*(1-GRID!$L$45))</f>
        <v>69200</v>
      </c>
      <c r="H161" s="8" cm="1">
        <f t="array" ref="H161">IF($I$2="Каникулы вместе",INDEX(GRID!$B$18:$U$29,MATCH(G$7,GRID!$A$18:$A$29,0),MATCH(1,($U$2=GRID!$B$1:$U$1)*(КАЛЕНДАРЬ!R16=GRID!$B$3:$U$3),0)),
INDEX(GRID!$B$18:$U$29,MATCH(G$7,GRID!$A$18:$A$29,0),MATCH(1,($U$2=GRID!$B$1:$U$1)*(КАЛЕНДАРЬ!R16=GRID!$B$3:$U$3),0))*(1-GRID!$L$45))</f>
        <v>74200</v>
      </c>
      <c r="I161" s="8" cm="1">
        <f t="array" ref="I161">IF($I$2="Каникулы вместе",INDEX(GRID!$B$4:$U$15,MATCH(I$7,GRID!$A$4:$A$15,0),MATCH(1,($U$2=GRID!$B$1:$U$1)*(КАЛЕНДАРЬ!R16=GRID!$B$3:$U$3),0)),
INDEX(GRID!$B$4:$U$15,MATCH(I$7,GRID!$A$4:$A$15,0),MATCH(1,($U$2=GRID!$B$1:$U$1)*(КАЛЕНДАРЬ!R16=GRID!$B$3:$U$3),0))*(1-GRID!$L$45))</f>
        <v>76600</v>
      </c>
      <c r="J161" s="8" cm="1">
        <f t="array" ref="J161">IF($I$2="Каникулы вместе",INDEX(GRID!$B$18:$U$29,MATCH(I$7,GRID!$A$18:$A$29,0),MATCH(1,($U$2=GRID!$B$1:$U$1)*(КАЛЕНДАРЬ!R16=GRID!$B$3:$U$3),0)),
INDEX(GRID!$B$18:$U$29,MATCH(I$7,GRID!$A$18:$A$29,0),MATCH(1,($U$2=GRID!$B$1:$U$1)*(КАЛЕНДАРЬ!R16=GRID!$B$3:$U$3),0))*(1-GRID!$L$45))</f>
        <v>81600</v>
      </c>
      <c r="K161" s="8" cm="1">
        <f t="array" ref="K161">IF($I$2="Каникулы вместе",INDEX(GRID!$B$4:$U$15,MATCH(K$7,GRID!$A$4:$A$15,0),MATCH(1,($U$2=GRID!$B$1:$U$1)*(КАЛЕНДАРЬ!R16=GRID!$B$3:$U$3),0)),
INDEX(GRID!$B$4:$U$15,MATCH(K$7,GRID!$A$4:$A$15,0),MATCH(1,($U$2=GRID!$B$1:$U$1)*(КАЛЕНДАРЬ!R16=GRID!$B$3:$U$3),0))*(1-GRID!$L$45))</f>
        <v>84100</v>
      </c>
      <c r="L161" s="8" cm="1">
        <f t="array" ref="L161">IF($I$2="Каникулы вместе",INDEX(GRID!$B$18:$U$29,MATCH(K$7,GRID!$A$18:$A$29,0),MATCH(1,($U$2=GRID!$B$1:$U$1)*(КАЛЕНДАРЬ!R16=GRID!$B$3:$U$3),0)),
INDEX(GRID!$B$18:$U$29,MATCH(K$7,GRID!$A$18:$A$29,0),MATCH(1,($U$2=GRID!$B$1:$U$1)*(КАЛЕНДАРЬ!R16=GRID!$B$3:$U$3),0))*(1-GRID!$L$45))</f>
        <v>89100</v>
      </c>
      <c r="M161" s="8" cm="1">
        <f t="array" ref="M161">IF($I$2="Каникулы вместе",INDEX(GRID!$B$4:$U$15,MATCH(M$7,GRID!$A$4:$A$15,0),MATCH(1,($U$2=GRID!$B$1:$U$1)*(КАЛЕНДАРЬ!R16=GRID!$B$3:$U$3),0)),
INDEX(GRID!$B$4:$U$15,MATCH(M$7,GRID!$A$4:$A$15,0),MATCH(1,($U$2=GRID!$B$1:$U$1)*(КАЛЕНДАРЬ!R16=GRID!$B$3:$U$3),0))*(1-GRID!$L$45))</f>
        <v>110400</v>
      </c>
      <c r="N161" s="8" cm="1">
        <f t="array" ref="N161">IF($I$2="Каникулы вместе",INDEX(GRID!$B$18:$U$29,MATCH(M$7,GRID!$A$18:$A$29,0),MATCH(1,($U$2=GRID!$B$1:$U$1)*(КАЛЕНДАРЬ!R16=GRID!$B$3:$U$3),0)),
INDEX(GRID!$B$18:$U$29,MATCH(M$7,GRID!$A$18:$A$29,0),MATCH(1,($U$2=GRID!$B$1:$U$1)*(КАЛЕНДАРЬ!R16=GRID!$B$3:$U$3),0))*(1-GRID!$L$45))</f>
        <v>115400</v>
      </c>
      <c r="O161" s="8" cm="1">
        <f t="array" ref="O161">IF($I$2="Каникулы вместе",INDEX(GRID!$B$4:$U$15,MATCH(O$7,GRID!$A$4:$A$15,0),MATCH(1,($U$2=GRID!$B$1:$U$1)*(КАЛЕНДАРЬ!R16=GRID!$B$3:$U$3),0)),
INDEX(GRID!$B$4:$U$15,MATCH(O$7,GRID!$A$4:$A$15,0),MATCH(1,($U$2=GRID!$B$1:$U$1)*(КАЛЕНДАРЬ!R16=GRID!$B$3:$U$3),0))*(1-GRID!$L$45))</f>
        <v>151000</v>
      </c>
      <c r="P161" s="8" cm="1">
        <f t="array" ref="P161">IF($I$2="Каникулы вместе",INDEX(GRID!$B$4:$U$15,MATCH(P$7,GRID!$A$4:$A$15,0),MATCH(1,($U$2=GRID!$B$1:$U$1)*(КАЛЕНДАРЬ!R16=GRID!$B$3:$U$3),0)),
INDEX(GRID!$B$4:$U$15,MATCH(P$7,GRID!$A$4:$A$15,0),MATCH(1,($U$2=GRID!$B$1:$U$1)*(КАЛЕНДАРЬ!R16=GRID!$B$3:$U$3),0))*(1-GRID!$L$45))</f>
        <v>199300</v>
      </c>
      <c r="Q161" s="8" cm="1">
        <f t="array" ref="Q161">IF($I$2="Каникулы вместе",INDEX(GRID!$B$4:$U$15,MATCH(Q$7,GRID!$A$4:$A$15,0),MATCH(1,($U$2=GRID!$B$1:$U$1)*(КАЛЕНДАРЬ!R16=GRID!$B$3:$U$3),0)),
INDEX(GRID!$B$4:$U$15,MATCH(Q$7,GRID!$A$4:$A$15,0),MATCH(1,($U$2=GRID!$B$1:$U$1)*(КАЛЕНДАРЬ!R16=GRID!$B$3:$U$3),0))*(1-GRID!$L$45))</f>
        <v>230600</v>
      </c>
      <c r="R161" s="8" cm="1">
        <f t="array" ref="R161">IF($I$2="Каникулы вместе",INDEX(GRID!$B$18:$U$29,MATCH(R$7,GRID!$A$18:$A$29,0),MATCH(1,($U$2=GRID!$B$1:$U$1)*(КАЛЕНДАРЬ!R16=GRID!$B$3:$U$3),0)),
INDEX(GRID!$B$18:$U$29,MATCH(R$7,GRID!$A$18:$A$29,0),MATCH(1,($U$2=GRID!$B$1:$U$1)*(КАЛЕНДАРЬ!R16=GRID!$B$3:$U$3),0))*(1-GRID!$L$45))</f>
        <v>263600</v>
      </c>
      <c r="S161" s="8">
        <f t="array" ref="S161">IF($I$2="Каникулы вместе",INDEX(GRID!$B$4:$U$15,MATCH(S$7,GRID!$A$4:$A$15,0),MATCH(1,($U$2=GRID!$B$1:$U$1)*(КАЛЕНДАРЬ!R16=GRID!$B$3:$U$3),0)),
INDEX(GRID!$B$4:$U$15,MATCH(S$7,GRID!$A$4:$A$15,0),MATCH(1,($U$2=GRID!$B$1:$U$1)*(КАЛЕНДАРЬ!R16=GRID!$B$3:$U$3),0))*(1-GRID!$L$41))</f>
        <v>698800</v>
      </c>
      <c r="T161" s="8">
        <f t="array" ref="T161">IF($I$2="Каникулы вместе",INDEX(GRID!$B$4:$U$15,MATCH(T$7,GRID!$A$4:$A$15,0),MATCH(1,($U$2=GRID!$B$1:$U$1)*(КАЛЕНДАРЬ!R16=GRID!$B$3:$U$3),0)),
INDEX(GRID!$B$4:$U$15,MATCH(T$7,GRID!$A$4:$A$15,0),MATCH(1,($U$2=GRID!$B$1:$U$1)*(КАЛЕНДАРЬ!R16=GRID!$B$3:$U$3),0))*(1-GRID!$L$41))</f>
        <v>861600</v>
      </c>
    </row>
    <row r="162" spans="1:20" hidden="1">
      <c r="A162" s="148" t="s">
        <v>17</v>
      </c>
      <c r="B162" s="149">
        <v>14</v>
      </c>
      <c r="C162" s="8" cm="1">
        <f t="array" ref="C162">IF($I$2="Каникулы вместе",INDEX(GRID!$B$4:$U$15,MATCH(C$7,GRID!$A$4:$A$15,0),MATCH(1,($U$2=GRID!$B$1:$U$1)*(КАЛЕНДАРЬ!R17=GRID!$B$3:$U$3),0)),
INDEX(GRID!$B$4:$U$15,MATCH(C$7,GRID!$A$4:$A$15,0),MATCH(1,($U$2=GRID!$B$1:$U$1)*(КАЛЕНДАРЬ!R17=GRID!$B$3:$U$3),0))*(1-GRID!$L$45))</f>
        <v>52600</v>
      </c>
      <c r="D162" s="8" cm="1">
        <f t="array" ref="D162">IF($I$2="Каникулы вместе",INDEX(GRID!$B$18:$U$29,MATCH(C$7,GRID!$A$18:$A$29,0),MATCH(1,($U$2=GRID!$B$1:$U$1)*(КАЛЕНДАРЬ!R17=GRID!$B$3:$U$3),0)),
INDEX(GRID!$B$18:$U$29,MATCH(C$7,GRID!$A$18:$A$29,0),MATCH(1,($U$2=GRID!$B$1:$U$1)*(КАЛЕНДАРЬ!R17=GRID!$B$3:$U$3),0))*(1-GRID!$L$45))</f>
        <v>57600</v>
      </c>
      <c r="E162" s="8" cm="1">
        <f t="array" ref="E162">IF($I$2="Каникулы вместе",INDEX(GRID!$B$4:$U$15,MATCH(E$7,GRID!$A$4:$A$15,0),MATCH(1,($U$2=GRID!$B$1:$U$1)*(КАЛЕНДАРЬ!R17=GRID!$B$3:$U$3),0)),
INDEX(GRID!$B$4:$U$15,MATCH(E$7,GRID!$A$4:$A$15,0),MATCH(1,($U$2=GRID!$B$1:$U$1)*(КАЛЕНДАРЬ!R17=GRID!$B$3:$U$3),0))*(1-GRID!$L$45))</f>
        <v>62100</v>
      </c>
      <c r="F162" s="8" cm="1">
        <f t="array" ref="F162">IF($I$2="Каникулы вместе",INDEX(GRID!$B$18:$U$29,MATCH(E$7,GRID!$A$18:$A$29,0),MATCH(1,($U$2=GRID!$B$1:$U$1)*(КАЛЕНДАРЬ!R17=GRID!$B$3:$U$3),0)),
INDEX(GRID!$B$18:$U$29,MATCH(E$7,GRID!$A$18:$A$29,0),MATCH(1,($U$2=GRID!$B$1:$U$1)*(КАЛЕНДАРЬ!R17=GRID!$B$3:$U$3),0))*(1-GRID!$L$45))</f>
        <v>67100</v>
      </c>
      <c r="G162" s="8" cm="1">
        <f t="array" ref="G162">IF($I$2="Каникулы вместе",INDEX(GRID!$B$4:$U$15,MATCH(G$7,GRID!$A$4:$A$15,0),MATCH(1,($U$2=GRID!$B$1:$U$1)*(КАЛЕНДАРЬ!R17=GRID!$B$3:$U$3),0)),
INDEX(GRID!$B$4:$U$15,MATCH(G$7,GRID!$A$4:$A$15,0),MATCH(1,($U$2=GRID!$B$1:$U$1)*(КАЛЕНДАРЬ!R17=GRID!$B$3:$U$3),0))*(1-GRID!$L$45))</f>
        <v>69200</v>
      </c>
      <c r="H162" s="8" cm="1">
        <f t="array" ref="H162">IF($I$2="Каникулы вместе",INDEX(GRID!$B$18:$U$29,MATCH(G$7,GRID!$A$18:$A$29,0),MATCH(1,($U$2=GRID!$B$1:$U$1)*(КАЛЕНДАРЬ!R17=GRID!$B$3:$U$3),0)),
INDEX(GRID!$B$18:$U$29,MATCH(G$7,GRID!$A$18:$A$29,0),MATCH(1,($U$2=GRID!$B$1:$U$1)*(КАЛЕНДАРЬ!R17=GRID!$B$3:$U$3),0))*(1-GRID!$L$45))</f>
        <v>74200</v>
      </c>
      <c r="I162" s="8" cm="1">
        <f t="array" ref="I162">IF($I$2="Каникулы вместе",INDEX(GRID!$B$4:$U$15,MATCH(I$7,GRID!$A$4:$A$15,0),MATCH(1,($U$2=GRID!$B$1:$U$1)*(КАЛЕНДАРЬ!R17=GRID!$B$3:$U$3),0)),
INDEX(GRID!$B$4:$U$15,MATCH(I$7,GRID!$A$4:$A$15,0),MATCH(1,($U$2=GRID!$B$1:$U$1)*(КАЛЕНДАРЬ!R17=GRID!$B$3:$U$3),0))*(1-GRID!$L$45))</f>
        <v>76600</v>
      </c>
      <c r="J162" s="8" cm="1">
        <f t="array" ref="J162">IF($I$2="Каникулы вместе",INDEX(GRID!$B$18:$U$29,MATCH(I$7,GRID!$A$18:$A$29,0),MATCH(1,($U$2=GRID!$B$1:$U$1)*(КАЛЕНДАРЬ!R17=GRID!$B$3:$U$3),0)),
INDEX(GRID!$B$18:$U$29,MATCH(I$7,GRID!$A$18:$A$29,0),MATCH(1,($U$2=GRID!$B$1:$U$1)*(КАЛЕНДАРЬ!R17=GRID!$B$3:$U$3),0))*(1-GRID!$L$45))</f>
        <v>81600</v>
      </c>
      <c r="K162" s="8" cm="1">
        <f t="array" ref="K162">IF($I$2="Каникулы вместе",INDEX(GRID!$B$4:$U$15,MATCH(K$7,GRID!$A$4:$A$15,0),MATCH(1,($U$2=GRID!$B$1:$U$1)*(КАЛЕНДАРЬ!R17=GRID!$B$3:$U$3),0)),
INDEX(GRID!$B$4:$U$15,MATCH(K$7,GRID!$A$4:$A$15,0),MATCH(1,($U$2=GRID!$B$1:$U$1)*(КАЛЕНДАРЬ!R17=GRID!$B$3:$U$3),0))*(1-GRID!$L$45))</f>
        <v>84100</v>
      </c>
      <c r="L162" s="8" cm="1">
        <f t="array" ref="L162">IF($I$2="Каникулы вместе",INDEX(GRID!$B$18:$U$29,MATCH(K$7,GRID!$A$18:$A$29,0),MATCH(1,($U$2=GRID!$B$1:$U$1)*(КАЛЕНДАРЬ!R17=GRID!$B$3:$U$3),0)),
INDEX(GRID!$B$18:$U$29,MATCH(K$7,GRID!$A$18:$A$29,0),MATCH(1,($U$2=GRID!$B$1:$U$1)*(КАЛЕНДАРЬ!R17=GRID!$B$3:$U$3),0))*(1-GRID!$L$45))</f>
        <v>89100</v>
      </c>
      <c r="M162" s="8" cm="1">
        <f t="array" ref="M162">IF($I$2="Каникулы вместе",INDEX(GRID!$B$4:$U$15,MATCH(M$7,GRID!$A$4:$A$15,0),MATCH(1,($U$2=GRID!$B$1:$U$1)*(КАЛЕНДАРЬ!R17=GRID!$B$3:$U$3),0)),
INDEX(GRID!$B$4:$U$15,MATCH(M$7,GRID!$A$4:$A$15,0),MATCH(1,($U$2=GRID!$B$1:$U$1)*(КАЛЕНДАРЬ!R17=GRID!$B$3:$U$3),0))*(1-GRID!$L$45))</f>
        <v>110400</v>
      </c>
      <c r="N162" s="8" cm="1">
        <f t="array" ref="N162">IF($I$2="Каникулы вместе",INDEX(GRID!$B$18:$U$29,MATCH(M$7,GRID!$A$18:$A$29,0),MATCH(1,($U$2=GRID!$B$1:$U$1)*(КАЛЕНДАРЬ!R17=GRID!$B$3:$U$3),0)),
INDEX(GRID!$B$18:$U$29,MATCH(M$7,GRID!$A$18:$A$29,0),MATCH(1,($U$2=GRID!$B$1:$U$1)*(КАЛЕНДАРЬ!R17=GRID!$B$3:$U$3),0))*(1-GRID!$L$45))</f>
        <v>115400</v>
      </c>
      <c r="O162" s="8" cm="1">
        <f t="array" ref="O162">IF($I$2="Каникулы вместе",INDEX(GRID!$B$4:$U$15,MATCH(O$7,GRID!$A$4:$A$15,0),MATCH(1,($U$2=GRID!$B$1:$U$1)*(КАЛЕНДАРЬ!R17=GRID!$B$3:$U$3),0)),
INDEX(GRID!$B$4:$U$15,MATCH(O$7,GRID!$A$4:$A$15,0),MATCH(1,($U$2=GRID!$B$1:$U$1)*(КАЛЕНДАРЬ!R17=GRID!$B$3:$U$3),0))*(1-GRID!$L$45))</f>
        <v>151000</v>
      </c>
      <c r="P162" s="8" cm="1">
        <f t="array" ref="P162">IF($I$2="Каникулы вместе",INDEX(GRID!$B$4:$U$15,MATCH(P$7,GRID!$A$4:$A$15,0),MATCH(1,($U$2=GRID!$B$1:$U$1)*(КАЛЕНДАРЬ!R17=GRID!$B$3:$U$3),0)),
INDEX(GRID!$B$4:$U$15,MATCH(P$7,GRID!$A$4:$A$15,0),MATCH(1,($U$2=GRID!$B$1:$U$1)*(КАЛЕНДАРЬ!R17=GRID!$B$3:$U$3),0))*(1-GRID!$L$45))</f>
        <v>199300</v>
      </c>
      <c r="Q162" s="8" cm="1">
        <f t="array" ref="Q162">IF($I$2="Каникулы вместе",INDEX(GRID!$B$4:$U$15,MATCH(Q$7,GRID!$A$4:$A$15,0),MATCH(1,($U$2=GRID!$B$1:$U$1)*(КАЛЕНДАРЬ!R17=GRID!$B$3:$U$3),0)),
INDEX(GRID!$B$4:$U$15,MATCH(Q$7,GRID!$A$4:$A$15,0),MATCH(1,($U$2=GRID!$B$1:$U$1)*(КАЛЕНДАРЬ!R17=GRID!$B$3:$U$3),0))*(1-GRID!$L$45))</f>
        <v>230600</v>
      </c>
      <c r="R162" s="8" cm="1">
        <f t="array" ref="R162">IF($I$2="Каникулы вместе",INDEX(GRID!$B$18:$U$29,MATCH(R$7,GRID!$A$18:$A$29,0),MATCH(1,($U$2=GRID!$B$1:$U$1)*(КАЛЕНДАРЬ!R17=GRID!$B$3:$U$3),0)),
INDEX(GRID!$B$18:$U$29,MATCH(R$7,GRID!$A$18:$A$29,0),MATCH(1,($U$2=GRID!$B$1:$U$1)*(КАЛЕНДАРЬ!R17=GRID!$B$3:$U$3),0))*(1-GRID!$L$45))</f>
        <v>263600</v>
      </c>
      <c r="S162" s="8">
        <f t="array" ref="S162">IF($I$2="Каникулы вместе",INDEX(GRID!$B$4:$U$15,MATCH(S$7,GRID!$A$4:$A$15,0),MATCH(1,($U$2=GRID!$B$1:$U$1)*(КАЛЕНДАРЬ!R17=GRID!$B$3:$U$3),0)),
INDEX(GRID!$B$4:$U$15,MATCH(S$7,GRID!$A$4:$A$15,0),MATCH(1,($U$2=GRID!$B$1:$U$1)*(КАЛЕНДАРЬ!R17=GRID!$B$3:$U$3),0))*(1-GRID!$L$41))</f>
        <v>698800</v>
      </c>
      <c r="T162" s="8">
        <f t="array" ref="T162">IF($I$2="Каникулы вместе",INDEX(GRID!$B$4:$U$15,MATCH(T$7,GRID!$A$4:$A$15,0),MATCH(1,($U$2=GRID!$B$1:$U$1)*(КАЛЕНДАРЬ!R17=GRID!$B$3:$U$3),0)),
INDEX(GRID!$B$4:$U$15,MATCH(T$7,GRID!$A$4:$A$15,0),MATCH(1,($U$2=GRID!$B$1:$U$1)*(КАЛЕНДАРЬ!R17=GRID!$B$3:$U$3),0))*(1-GRID!$L$41))</f>
        <v>861600</v>
      </c>
    </row>
    <row r="163" spans="1:20" hidden="1">
      <c r="A163" s="148" t="s">
        <v>11</v>
      </c>
      <c r="B163" s="149">
        <v>15</v>
      </c>
      <c r="C163" s="8" cm="1">
        <f t="array" ref="C163">IF($I$2="Каникулы вместе",INDEX(GRID!$B$4:$U$15,MATCH(C$7,GRID!$A$4:$A$15,0),MATCH(1,($U$2=GRID!$B$1:$U$1)*(КАЛЕНДАРЬ!R18=GRID!$B$3:$U$3),0)),
INDEX(GRID!$B$4:$U$15,MATCH(C$7,GRID!$A$4:$A$15,0),MATCH(1,($U$2=GRID!$B$1:$U$1)*(КАЛЕНДАРЬ!R18=GRID!$B$3:$U$3),0))*(1-GRID!$L$45))</f>
        <v>48100</v>
      </c>
      <c r="D163" s="8" cm="1">
        <f t="array" ref="D163">IF($I$2="Каникулы вместе",INDEX(GRID!$B$18:$U$29,MATCH(C$7,GRID!$A$18:$A$29,0),MATCH(1,($U$2=GRID!$B$1:$U$1)*(КАЛЕНДАРЬ!R18=GRID!$B$3:$U$3),0)),
INDEX(GRID!$B$18:$U$29,MATCH(C$7,GRID!$A$18:$A$29,0),MATCH(1,($U$2=GRID!$B$1:$U$1)*(КАЛЕНДАРЬ!R18=GRID!$B$3:$U$3),0))*(1-GRID!$L$45))</f>
        <v>53100</v>
      </c>
      <c r="E163" s="8" cm="1">
        <f t="array" ref="E163">IF($I$2="Каникулы вместе",INDEX(GRID!$B$4:$U$15,MATCH(E$7,GRID!$A$4:$A$15,0),MATCH(1,($U$2=GRID!$B$1:$U$1)*(КАЛЕНДАРЬ!R18=GRID!$B$3:$U$3),0)),
INDEX(GRID!$B$4:$U$15,MATCH(E$7,GRID!$A$4:$A$15,0),MATCH(1,($U$2=GRID!$B$1:$U$1)*(КАЛЕНДАРЬ!R18=GRID!$B$3:$U$3),0))*(1-GRID!$L$45))</f>
        <v>57100</v>
      </c>
      <c r="F163" s="8" cm="1">
        <f t="array" ref="F163">IF($I$2="Каникулы вместе",INDEX(GRID!$B$18:$U$29,MATCH(E$7,GRID!$A$18:$A$29,0),MATCH(1,($U$2=GRID!$B$1:$U$1)*(КАЛЕНДАРЬ!R18=GRID!$B$3:$U$3),0)),
INDEX(GRID!$B$18:$U$29,MATCH(E$7,GRID!$A$18:$A$29,0),MATCH(1,($U$2=GRID!$B$1:$U$1)*(КАЛЕНДАРЬ!R18=GRID!$B$3:$U$3),0))*(1-GRID!$L$45))</f>
        <v>62100</v>
      </c>
      <c r="G163" s="8" cm="1">
        <f t="array" ref="G163">IF($I$2="Каникулы вместе",INDEX(GRID!$B$4:$U$15,MATCH(G$7,GRID!$A$4:$A$15,0),MATCH(1,($U$2=GRID!$B$1:$U$1)*(КАЛЕНДАРЬ!R18=GRID!$B$3:$U$3),0)),
INDEX(GRID!$B$4:$U$15,MATCH(G$7,GRID!$A$4:$A$15,0),MATCH(1,($U$2=GRID!$B$1:$U$1)*(КАЛЕНДАРЬ!R18=GRID!$B$3:$U$3),0))*(1-GRID!$L$45))</f>
        <v>64000</v>
      </c>
      <c r="H163" s="8" cm="1">
        <f t="array" ref="H163">IF($I$2="Каникулы вместе",INDEX(GRID!$B$18:$U$29,MATCH(G$7,GRID!$A$18:$A$29,0),MATCH(1,($U$2=GRID!$B$1:$U$1)*(КАЛЕНДАРЬ!R18=GRID!$B$3:$U$3),0)),
INDEX(GRID!$B$18:$U$29,MATCH(G$7,GRID!$A$18:$A$29,0),MATCH(1,($U$2=GRID!$B$1:$U$1)*(КАЛЕНДАРЬ!R18=GRID!$B$3:$U$3),0))*(1-GRID!$L$45))</f>
        <v>69000</v>
      </c>
      <c r="I163" s="8" cm="1">
        <f t="array" ref="I163">IF($I$2="Каникулы вместе",INDEX(GRID!$B$4:$U$15,MATCH(I$7,GRID!$A$4:$A$15,0),MATCH(1,($U$2=GRID!$B$1:$U$1)*(КАЛЕНДАРЬ!R18=GRID!$B$3:$U$3),0)),
INDEX(GRID!$B$4:$U$15,MATCH(I$7,GRID!$A$4:$A$15,0),MATCH(1,($U$2=GRID!$B$1:$U$1)*(КАЛЕНДАРЬ!R18=GRID!$B$3:$U$3),0))*(1-GRID!$L$45))</f>
        <v>71000</v>
      </c>
      <c r="J163" s="8" cm="1">
        <f t="array" ref="J163">IF($I$2="Каникулы вместе",INDEX(GRID!$B$18:$U$29,MATCH(I$7,GRID!$A$18:$A$29,0),MATCH(1,($U$2=GRID!$B$1:$U$1)*(КАЛЕНДАРЬ!R18=GRID!$B$3:$U$3),0)),
INDEX(GRID!$B$18:$U$29,MATCH(I$7,GRID!$A$18:$A$29,0),MATCH(1,($U$2=GRID!$B$1:$U$1)*(КАЛЕНДАРЬ!R18=GRID!$B$3:$U$3),0))*(1-GRID!$L$45))</f>
        <v>76000</v>
      </c>
      <c r="K163" s="8" cm="1">
        <f t="array" ref="K163">IF($I$2="Каникулы вместе",INDEX(GRID!$B$4:$U$15,MATCH(K$7,GRID!$A$4:$A$15,0),MATCH(1,($U$2=GRID!$B$1:$U$1)*(КАЛЕНДАРЬ!R18=GRID!$B$3:$U$3),0)),
INDEX(GRID!$B$4:$U$15,MATCH(K$7,GRID!$A$4:$A$15,0),MATCH(1,($U$2=GRID!$B$1:$U$1)*(КАЛЕНДАРЬ!R18=GRID!$B$3:$U$3),0))*(1-GRID!$L$45))</f>
        <v>78200</v>
      </c>
      <c r="L163" s="8" cm="1">
        <f t="array" ref="L163">IF($I$2="Каникулы вместе",INDEX(GRID!$B$18:$U$29,MATCH(K$7,GRID!$A$18:$A$29,0),MATCH(1,($U$2=GRID!$B$1:$U$1)*(КАЛЕНДАРЬ!R18=GRID!$B$3:$U$3),0)),
INDEX(GRID!$B$18:$U$29,MATCH(K$7,GRID!$A$18:$A$29,0),MATCH(1,($U$2=GRID!$B$1:$U$1)*(КАЛЕНДАРЬ!R18=GRID!$B$3:$U$3),0))*(1-GRID!$L$45))</f>
        <v>83200</v>
      </c>
      <c r="M163" s="8" cm="1">
        <f t="array" ref="M163">IF($I$2="Каникулы вместе",INDEX(GRID!$B$4:$U$15,MATCH(M$7,GRID!$A$4:$A$15,0),MATCH(1,($U$2=GRID!$B$1:$U$1)*(КАЛЕНДАРЬ!R18=GRID!$B$3:$U$3),0)),
INDEX(GRID!$B$4:$U$15,MATCH(M$7,GRID!$A$4:$A$15,0),MATCH(1,($U$2=GRID!$B$1:$U$1)*(КАЛЕНДАРЬ!R18=GRID!$B$3:$U$3),0))*(1-GRID!$L$45))</f>
        <v>103200</v>
      </c>
      <c r="N163" s="8" cm="1">
        <f t="array" ref="N163">IF($I$2="Каникулы вместе",INDEX(GRID!$B$18:$U$29,MATCH(M$7,GRID!$A$18:$A$29,0),MATCH(1,($U$2=GRID!$B$1:$U$1)*(КАЛЕНДАРЬ!R18=GRID!$B$3:$U$3),0)),
INDEX(GRID!$B$18:$U$29,MATCH(M$7,GRID!$A$18:$A$29,0),MATCH(1,($U$2=GRID!$B$1:$U$1)*(КАЛЕНДАРЬ!R18=GRID!$B$3:$U$3),0))*(1-GRID!$L$45))</f>
        <v>108200</v>
      </c>
      <c r="O163" s="8" cm="1">
        <f t="array" ref="O163">IF($I$2="Каникулы вместе",INDEX(GRID!$B$4:$U$15,MATCH(O$7,GRID!$A$4:$A$15,0),MATCH(1,($U$2=GRID!$B$1:$U$1)*(КАЛЕНДАРЬ!R18=GRID!$B$3:$U$3),0)),
INDEX(GRID!$B$4:$U$15,MATCH(O$7,GRID!$A$4:$A$15,0),MATCH(1,($U$2=GRID!$B$1:$U$1)*(КАЛЕНДАРЬ!R18=GRID!$B$3:$U$3),0))*(1-GRID!$L$45))</f>
        <v>142800</v>
      </c>
      <c r="P163" s="8" cm="1">
        <f t="array" ref="P163">IF($I$2="Каникулы вместе",INDEX(GRID!$B$4:$U$15,MATCH(P$7,GRID!$A$4:$A$15,0),MATCH(1,($U$2=GRID!$B$1:$U$1)*(КАЛЕНДАРЬ!R18=GRID!$B$3:$U$3),0)),
INDEX(GRID!$B$4:$U$15,MATCH(P$7,GRID!$A$4:$A$15,0),MATCH(1,($U$2=GRID!$B$1:$U$1)*(КАЛЕНДАРЬ!R18=GRID!$B$3:$U$3),0))*(1-GRID!$L$45))</f>
        <v>190100</v>
      </c>
      <c r="Q163" s="8" cm="1">
        <f t="array" ref="Q163">IF($I$2="Каникулы вместе",INDEX(GRID!$B$4:$U$15,MATCH(Q$7,GRID!$A$4:$A$15,0),MATCH(1,($U$2=GRID!$B$1:$U$1)*(КАЛЕНДАРЬ!R18=GRID!$B$3:$U$3),0)),
INDEX(GRID!$B$4:$U$15,MATCH(Q$7,GRID!$A$4:$A$15,0),MATCH(1,($U$2=GRID!$B$1:$U$1)*(КАЛЕНДАРЬ!R18=GRID!$B$3:$U$3),0))*(1-GRID!$L$45))</f>
        <v>220900</v>
      </c>
      <c r="R163" s="8" cm="1">
        <f t="array" ref="R163">IF($I$2="Каникулы вместе",INDEX(GRID!$B$18:$U$29,MATCH(R$7,GRID!$A$18:$A$29,0),MATCH(1,($U$2=GRID!$B$1:$U$1)*(КАЛЕНДАРЬ!R18=GRID!$B$3:$U$3),0)),
INDEX(GRID!$B$18:$U$29,MATCH(R$7,GRID!$A$18:$A$29,0),MATCH(1,($U$2=GRID!$B$1:$U$1)*(КАЛЕНДАРЬ!R18=GRID!$B$3:$U$3),0))*(1-GRID!$L$45))</f>
        <v>251900</v>
      </c>
      <c r="S163" s="8">
        <f t="array" ref="S163">IF($I$2="Каникулы вместе",INDEX(GRID!$B$4:$U$15,MATCH(S$7,GRID!$A$4:$A$15,0),MATCH(1,($U$2=GRID!$B$1:$U$1)*(КАЛЕНДАРЬ!R18=GRID!$B$3:$U$3),0)),
INDEX(GRID!$B$4:$U$15,MATCH(S$7,GRID!$A$4:$A$15,0),MATCH(1,($U$2=GRID!$B$1:$U$1)*(КАЛЕНДАРЬ!R18=GRID!$B$3:$U$3),0))*(1-GRID!$L$41))</f>
        <v>661000</v>
      </c>
      <c r="T163" s="8">
        <f t="array" ref="T163">IF($I$2="Каникулы вместе",INDEX(GRID!$B$4:$U$15,MATCH(T$7,GRID!$A$4:$A$15,0),MATCH(1,($U$2=GRID!$B$1:$U$1)*(КАЛЕНДАРЬ!R18=GRID!$B$3:$U$3),0)),
INDEX(GRID!$B$4:$U$15,MATCH(T$7,GRID!$A$4:$A$15,0),MATCH(1,($U$2=GRID!$B$1:$U$1)*(КАЛЕНДАРЬ!R18=GRID!$B$3:$U$3),0))*(1-GRID!$L$41))</f>
        <v>814300</v>
      </c>
    </row>
    <row r="164" spans="1:20" hidden="1">
      <c r="A164" s="148" t="s">
        <v>12</v>
      </c>
      <c r="B164" s="149">
        <v>16</v>
      </c>
      <c r="C164" s="8" cm="1">
        <f t="array" ref="C164">IF($I$2="Каникулы вместе",INDEX(GRID!$B$4:$U$15,MATCH(C$7,GRID!$A$4:$A$15,0),MATCH(1,($U$2=GRID!$B$1:$U$1)*(КАЛЕНДАРЬ!R19=GRID!$B$3:$U$3),0)),
INDEX(GRID!$B$4:$U$15,MATCH(C$7,GRID!$A$4:$A$15,0),MATCH(1,($U$2=GRID!$B$1:$U$1)*(КАЛЕНДАРЬ!R19=GRID!$B$3:$U$3),0))*(1-GRID!$L$45))</f>
        <v>48100</v>
      </c>
      <c r="D164" s="8" cm="1">
        <f t="array" ref="D164">IF($I$2="Каникулы вместе",INDEX(GRID!$B$18:$U$29,MATCH(C$7,GRID!$A$18:$A$29,0),MATCH(1,($U$2=GRID!$B$1:$U$1)*(КАЛЕНДАРЬ!R19=GRID!$B$3:$U$3),0)),
INDEX(GRID!$B$18:$U$29,MATCH(C$7,GRID!$A$18:$A$29,0),MATCH(1,($U$2=GRID!$B$1:$U$1)*(КАЛЕНДАРЬ!R19=GRID!$B$3:$U$3),0))*(1-GRID!$L$45))</f>
        <v>53100</v>
      </c>
      <c r="E164" s="8" cm="1">
        <f t="array" ref="E164">IF($I$2="Каникулы вместе",INDEX(GRID!$B$4:$U$15,MATCH(E$7,GRID!$A$4:$A$15,0),MATCH(1,($U$2=GRID!$B$1:$U$1)*(КАЛЕНДАРЬ!R19=GRID!$B$3:$U$3),0)),
INDEX(GRID!$B$4:$U$15,MATCH(E$7,GRID!$A$4:$A$15,0),MATCH(1,($U$2=GRID!$B$1:$U$1)*(КАЛЕНДАРЬ!R19=GRID!$B$3:$U$3),0))*(1-GRID!$L$45))</f>
        <v>57100</v>
      </c>
      <c r="F164" s="8" cm="1">
        <f t="array" ref="F164">IF($I$2="Каникулы вместе",INDEX(GRID!$B$18:$U$29,MATCH(E$7,GRID!$A$18:$A$29,0),MATCH(1,($U$2=GRID!$B$1:$U$1)*(КАЛЕНДАРЬ!R19=GRID!$B$3:$U$3),0)),
INDEX(GRID!$B$18:$U$29,MATCH(E$7,GRID!$A$18:$A$29,0),MATCH(1,($U$2=GRID!$B$1:$U$1)*(КАЛЕНДАРЬ!R19=GRID!$B$3:$U$3),0))*(1-GRID!$L$45))</f>
        <v>62100</v>
      </c>
      <c r="G164" s="8" cm="1">
        <f t="array" ref="G164">IF($I$2="Каникулы вместе",INDEX(GRID!$B$4:$U$15,MATCH(G$7,GRID!$A$4:$A$15,0),MATCH(1,($U$2=GRID!$B$1:$U$1)*(КАЛЕНДАРЬ!R19=GRID!$B$3:$U$3),0)),
INDEX(GRID!$B$4:$U$15,MATCH(G$7,GRID!$A$4:$A$15,0),MATCH(1,($U$2=GRID!$B$1:$U$1)*(КАЛЕНДАРЬ!R19=GRID!$B$3:$U$3),0))*(1-GRID!$L$45))</f>
        <v>64000</v>
      </c>
      <c r="H164" s="8" cm="1">
        <f t="array" ref="H164">IF($I$2="Каникулы вместе",INDEX(GRID!$B$18:$U$29,MATCH(G$7,GRID!$A$18:$A$29,0),MATCH(1,($U$2=GRID!$B$1:$U$1)*(КАЛЕНДАРЬ!R19=GRID!$B$3:$U$3),0)),
INDEX(GRID!$B$18:$U$29,MATCH(G$7,GRID!$A$18:$A$29,0),MATCH(1,($U$2=GRID!$B$1:$U$1)*(КАЛЕНДАРЬ!R19=GRID!$B$3:$U$3),0))*(1-GRID!$L$45))</f>
        <v>69000</v>
      </c>
      <c r="I164" s="8" cm="1">
        <f t="array" ref="I164">IF($I$2="Каникулы вместе",INDEX(GRID!$B$4:$U$15,MATCH(I$7,GRID!$A$4:$A$15,0),MATCH(1,($U$2=GRID!$B$1:$U$1)*(КАЛЕНДАРЬ!R19=GRID!$B$3:$U$3),0)),
INDEX(GRID!$B$4:$U$15,MATCH(I$7,GRID!$A$4:$A$15,0),MATCH(1,($U$2=GRID!$B$1:$U$1)*(КАЛЕНДАРЬ!R19=GRID!$B$3:$U$3),0))*(1-GRID!$L$45))</f>
        <v>71000</v>
      </c>
      <c r="J164" s="8" cm="1">
        <f t="array" ref="J164">IF($I$2="Каникулы вместе",INDEX(GRID!$B$18:$U$29,MATCH(I$7,GRID!$A$18:$A$29,0),MATCH(1,($U$2=GRID!$B$1:$U$1)*(КАЛЕНДАРЬ!R19=GRID!$B$3:$U$3),0)),
INDEX(GRID!$B$18:$U$29,MATCH(I$7,GRID!$A$18:$A$29,0),MATCH(1,($U$2=GRID!$B$1:$U$1)*(КАЛЕНДАРЬ!R19=GRID!$B$3:$U$3),0))*(1-GRID!$L$45))</f>
        <v>76000</v>
      </c>
      <c r="K164" s="8" cm="1">
        <f t="array" ref="K164">IF($I$2="Каникулы вместе",INDEX(GRID!$B$4:$U$15,MATCH(K$7,GRID!$A$4:$A$15,0),MATCH(1,($U$2=GRID!$B$1:$U$1)*(КАЛЕНДАРЬ!R19=GRID!$B$3:$U$3),0)),
INDEX(GRID!$B$4:$U$15,MATCH(K$7,GRID!$A$4:$A$15,0),MATCH(1,($U$2=GRID!$B$1:$U$1)*(КАЛЕНДАРЬ!R19=GRID!$B$3:$U$3),0))*(1-GRID!$L$45))</f>
        <v>78200</v>
      </c>
      <c r="L164" s="8" cm="1">
        <f t="array" ref="L164">IF($I$2="Каникулы вместе",INDEX(GRID!$B$18:$U$29,MATCH(K$7,GRID!$A$18:$A$29,0),MATCH(1,($U$2=GRID!$B$1:$U$1)*(КАЛЕНДАРЬ!R19=GRID!$B$3:$U$3),0)),
INDEX(GRID!$B$18:$U$29,MATCH(K$7,GRID!$A$18:$A$29,0),MATCH(1,($U$2=GRID!$B$1:$U$1)*(КАЛЕНДАРЬ!R19=GRID!$B$3:$U$3),0))*(1-GRID!$L$45))</f>
        <v>83200</v>
      </c>
      <c r="M164" s="8" cm="1">
        <f t="array" ref="M164">IF($I$2="Каникулы вместе",INDEX(GRID!$B$4:$U$15,MATCH(M$7,GRID!$A$4:$A$15,0),MATCH(1,($U$2=GRID!$B$1:$U$1)*(КАЛЕНДАРЬ!R19=GRID!$B$3:$U$3),0)),
INDEX(GRID!$B$4:$U$15,MATCH(M$7,GRID!$A$4:$A$15,0),MATCH(1,($U$2=GRID!$B$1:$U$1)*(КАЛЕНДАРЬ!R19=GRID!$B$3:$U$3),0))*(1-GRID!$L$45))</f>
        <v>103200</v>
      </c>
      <c r="N164" s="8" cm="1">
        <f t="array" ref="N164">IF($I$2="Каникулы вместе",INDEX(GRID!$B$18:$U$29,MATCH(M$7,GRID!$A$18:$A$29,0),MATCH(1,($U$2=GRID!$B$1:$U$1)*(КАЛЕНДАРЬ!R19=GRID!$B$3:$U$3),0)),
INDEX(GRID!$B$18:$U$29,MATCH(M$7,GRID!$A$18:$A$29,0),MATCH(1,($U$2=GRID!$B$1:$U$1)*(КАЛЕНДАРЬ!R19=GRID!$B$3:$U$3),0))*(1-GRID!$L$45))</f>
        <v>108200</v>
      </c>
      <c r="O164" s="8" cm="1">
        <f t="array" ref="O164">IF($I$2="Каникулы вместе",INDEX(GRID!$B$4:$U$15,MATCH(O$7,GRID!$A$4:$A$15,0),MATCH(1,($U$2=GRID!$B$1:$U$1)*(КАЛЕНДАРЬ!R19=GRID!$B$3:$U$3),0)),
INDEX(GRID!$B$4:$U$15,MATCH(O$7,GRID!$A$4:$A$15,0),MATCH(1,($U$2=GRID!$B$1:$U$1)*(КАЛЕНДАРЬ!R19=GRID!$B$3:$U$3),0))*(1-GRID!$L$45))</f>
        <v>142800</v>
      </c>
      <c r="P164" s="8" cm="1">
        <f t="array" ref="P164">IF($I$2="Каникулы вместе",INDEX(GRID!$B$4:$U$15,MATCH(P$7,GRID!$A$4:$A$15,0),MATCH(1,($U$2=GRID!$B$1:$U$1)*(КАЛЕНДАРЬ!R19=GRID!$B$3:$U$3),0)),
INDEX(GRID!$B$4:$U$15,MATCH(P$7,GRID!$A$4:$A$15,0),MATCH(1,($U$2=GRID!$B$1:$U$1)*(КАЛЕНДАРЬ!R19=GRID!$B$3:$U$3),0))*(1-GRID!$L$45))</f>
        <v>190100</v>
      </c>
      <c r="Q164" s="8" cm="1">
        <f t="array" ref="Q164">IF($I$2="Каникулы вместе",INDEX(GRID!$B$4:$U$15,MATCH(Q$7,GRID!$A$4:$A$15,0),MATCH(1,($U$2=GRID!$B$1:$U$1)*(КАЛЕНДАРЬ!R19=GRID!$B$3:$U$3),0)),
INDEX(GRID!$B$4:$U$15,MATCH(Q$7,GRID!$A$4:$A$15,0),MATCH(1,($U$2=GRID!$B$1:$U$1)*(КАЛЕНДАРЬ!R19=GRID!$B$3:$U$3),0))*(1-GRID!$L$45))</f>
        <v>220900</v>
      </c>
      <c r="R164" s="8" cm="1">
        <f t="array" ref="R164">IF($I$2="Каникулы вместе",INDEX(GRID!$B$18:$U$29,MATCH(R$7,GRID!$A$18:$A$29,0),MATCH(1,($U$2=GRID!$B$1:$U$1)*(КАЛЕНДАРЬ!R19=GRID!$B$3:$U$3),0)),
INDEX(GRID!$B$18:$U$29,MATCH(R$7,GRID!$A$18:$A$29,0),MATCH(1,($U$2=GRID!$B$1:$U$1)*(КАЛЕНДАРЬ!R19=GRID!$B$3:$U$3),0))*(1-GRID!$L$45))</f>
        <v>251900</v>
      </c>
      <c r="S164" s="8">
        <f t="array" ref="S164">IF($I$2="Каникулы вместе",INDEX(GRID!$B$4:$U$15,MATCH(S$7,GRID!$A$4:$A$15,0),MATCH(1,($U$2=GRID!$B$1:$U$1)*(КАЛЕНДАРЬ!R19=GRID!$B$3:$U$3),0)),
INDEX(GRID!$B$4:$U$15,MATCH(S$7,GRID!$A$4:$A$15,0),MATCH(1,($U$2=GRID!$B$1:$U$1)*(КАЛЕНДАРЬ!R19=GRID!$B$3:$U$3),0))*(1-GRID!$L$41))</f>
        <v>661000</v>
      </c>
      <c r="T164" s="8">
        <f t="array" ref="T164">IF($I$2="Каникулы вместе",INDEX(GRID!$B$4:$U$15,MATCH(T$7,GRID!$A$4:$A$15,0),MATCH(1,($U$2=GRID!$B$1:$U$1)*(КАЛЕНДАРЬ!R19=GRID!$B$3:$U$3),0)),
INDEX(GRID!$B$4:$U$15,MATCH(T$7,GRID!$A$4:$A$15,0),MATCH(1,($U$2=GRID!$B$1:$U$1)*(КАЛЕНДАРЬ!R19=GRID!$B$3:$U$3),0))*(1-GRID!$L$41))</f>
        <v>814300</v>
      </c>
    </row>
    <row r="165" spans="1:20" hidden="1">
      <c r="A165" s="148" t="s">
        <v>13</v>
      </c>
      <c r="B165" s="149">
        <v>17</v>
      </c>
      <c r="C165" s="8" cm="1">
        <f t="array" ref="C165">IF($I$2="Каникулы вместе",INDEX(GRID!$B$4:$U$15,MATCH(C$7,GRID!$A$4:$A$15,0),MATCH(1,($U$2=GRID!$B$1:$U$1)*(КАЛЕНДАРЬ!R20=GRID!$B$3:$U$3),0)),
INDEX(GRID!$B$4:$U$15,MATCH(C$7,GRID!$A$4:$A$15,0),MATCH(1,($U$2=GRID!$B$1:$U$1)*(КАЛЕНДАРЬ!R20=GRID!$B$3:$U$3),0))*(1-GRID!$L$45))</f>
        <v>48100</v>
      </c>
      <c r="D165" s="8" cm="1">
        <f t="array" ref="D165">IF($I$2="Каникулы вместе",INDEX(GRID!$B$18:$U$29,MATCH(C$7,GRID!$A$18:$A$29,0),MATCH(1,($U$2=GRID!$B$1:$U$1)*(КАЛЕНДАРЬ!R20=GRID!$B$3:$U$3),0)),
INDEX(GRID!$B$18:$U$29,MATCH(C$7,GRID!$A$18:$A$29,0),MATCH(1,($U$2=GRID!$B$1:$U$1)*(КАЛЕНДАРЬ!R20=GRID!$B$3:$U$3),0))*(1-GRID!$L$45))</f>
        <v>53100</v>
      </c>
      <c r="E165" s="8" cm="1">
        <f t="array" ref="E165">IF($I$2="Каникулы вместе",INDEX(GRID!$B$4:$U$15,MATCH(E$7,GRID!$A$4:$A$15,0),MATCH(1,($U$2=GRID!$B$1:$U$1)*(КАЛЕНДАРЬ!R20=GRID!$B$3:$U$3),0)),
INDEX(GRID!$B$4:$U$15,MATCH(E$7,GRID!$A$4:$A$15,0),MATCH(1,($U$2=GRID!$B$1:$U$1)*(КАЛЕНДАРЬ!R20=GRID!$B$3:$U$3),0))*(1-GRID!$L$45))</f>
        <v>57100</v>
      </c>
      <c r="F165" s="8" cm="1">
        <f t="array" ref="F165">IF($I$2="Каникулы вместе",INDEX(GRID!$B$18:$U$29,MATCH(E$7,GRID!$A$18:$A$29,0),MATCH(1,($U$2=GRID!$B$1:$U$1)*(КАЛЕНДАРЬ!R20=GRID!$B$3:$U$3),0)),
INDEX(GRID!$B$18:$U$29,MATCH(E$7,GRID!$A$18:$A$29,0),MATCH(1,($U$2=GRID!$B$1:$U$1)*(КАЛЕНДАРЬ!R20=GRID!$B$3:$U$3),0))*(1-GRID!$L$45))</f>
        <v>62100</v>
      </c>
      <c r="G165" s="8" cm="1">
        <f t="array" ref="G165">IF($I$2="Каникулы вместе",INDEX(GRID!$B$4:$U$15,MATCH(G$7,GRID!$A$4:$A$15,0),MATCH(1,($U$2=GRID!$B$1:$U$1)*(КАЛЕНДАРЬ!R20=GRID!$B$3:$U$3),0)),
INDEX(GRID!$B$4:$U$15,MATCH(G$7,GRID!$A$4:$A$15,0),MATCH(1,($U$2=GRID!$B$1:$U$1)*(КАЛЕНДАРЬ!R20=GRID!$B$3:$U$3),0))*(1-GRID!$L$45))</f>
        <v>64000</v>
      </c>
      <c r="H165" s="8" cm="1">
        <f t="array" ref="H165">IF($I$2="Каникулы вместе",INDEX(GRID!$B$18:$U$29,MATCH(G$7,GRID!$A$18:$A$29,0),MATCH(1,($U$2=GRID!$B$1:$U$1)*(КАЛЕНДАРЬ!R20=GRID!$B$3:$U$3),0)),
INDEX(GRID!$B$18:$U$29,MATCH(G$7,GRID!$A$18:$A$29,0),MATCH(1,($U$2=GRID!$B$1:$U$1)*(КАЛЕНДАРЬ!R20=GRID!$B$3:$U$3),0))*(1-GRID!$L$45))</f>
        <v>69000</v>
      </c>
      <c r="I165" s="8" cm="1">
        <f t="array" ref="I165">IF($I$2="Каникулы вместе",INDEX(GRID!$B$4:$U$15,MATCH(I$7,GRID!$A$4:$A$15,0),MATCH(1,($U$2=GRID!$B$1:$U$1)*(КАЛЕНДАРЬ!R20=GRID!$B$3:$U$3),0)),
INDEX(GRID!$B$4:$U$15,MATCH(I$7,GRID!$A$4:$A$15,0),MATCH(1,($U$2=GRID!$B$1:$U$1)*(КАЛЕНДАРЬ!R20=GRID!$B$3:$U$3),0))*(1-GRID!$L$45))</f>
        <v>71000</v>
      </c>
      <c r="J165" s="8" cm="1">
        <f t="array" ref="J165">IF($I$2="Каникулы вместе",INDEX(GRID!$B$18:$U$29,MATCH(I$7,GRID!$A$18:$A$29,0),MATCH(1,($U$2=GRID!$B$1:$U$1)*(КАЛЕНДАРЬ!R20=GRID!$B$3:$U$3),0)),
INDEX(GRID!$B$18:$U$29,MATCH(I$7,GRID!$A$18:$A$29,0),MATCH(1,($U$2=GRID!$B$1:$U$1)*(КАЛЕНДАРЬ!R20=GRID!$B$3:$U$3),0))*(1-GRID!$L$45))</f>
        <v>76000</v>
      </c>
      <c r="K165" s="8" cm="1">
        <f t="array" ref="K165">IF($I$2="Каникулы вместе",INDEX(GRID!$B$4:$U$15,MATCH(K$7,GRID!$A$4:$A$15,0),MATCH(1,($U$2=GRID!$B$1:$U$1)*(КАЛЕНДАРЬ!R20=GRID!$B$3:$U$3),0)),
INDEX(GRID!$B$4:$U$15,MATCH(K$7,GRID!$A$4:$A$15,0),MATCH(1,($U$2=GRID!$B$1:$U$1)*(КАЛЕНДАРЬ!R20=GRID!$B$3:$U$3),0))*(1-GRID!$L$45))</f>
        <v>78200</v>
      </c>
      <c r="L165" s="8" cm="1">
        <f t="array" ref="L165">IF($I$2="Каникулы вместе",INDEX(GRID!$B$18:$U$29,MATCH(K$7,GRID!$A$18:$A$29,0),MATCH(1,($U$2=GRID!$B$1:$U$1)*(КАЛЕНДАРЬ!R20=GRID!$B$3:$U$3),0)),
INDEX(GRID!$B$18:$U$29,MATCH(K$7,GRID!$A$18:$A$29,0),MATCH(1,($U$2=GRID!$B$1:$U$1)*(КАЛЕНДАРЬ!R20=GRID!$B$3:$U$3),0))*(1-GRID!$L$45))</f>
        <v>83200</v>
      </c>
      <c r="M165" s="8" cm="1">
        <f t="array" ref="M165">IF($I$2="Каникулы вместе",INDEX(GRID!$B$4:$U$15,MATCH(M$7,GRID!$A$4:$A$15,0),MATCH(1,($U$2=GRID!$B$1:$U$1)*(КАЛЕНДАРЬ!R20=GRID!$B$3:$U$3),0)),
INDEX(GRID!$B$4:$U$15,MATCH(M$7,GRID!$A$4:$A$15,0),MATCH(1,($U$2=GRID!$B$1:$U$1)*(КАЛЕНДАРЬ!R20=GRID!$B$3:$U$3),0))*(1-GRID!$L$45))</f>
        <v>103200</v>
      </c>
      <c r="N165" s="8" cm="1">
        <f t="array" ref="N165">IF($I$2="Каникулы вместе",INDEX(GRID!$B$18:$U$29,MATCH(M$7,GRID!$A$18:$A$29,0),MATCH(1,($U$2=GRID!$B$1:$U$1)*(КАЛЕНДАРЬ!R20=GRID!$B$3:$U$3),0)),
INDEX(GRID!$B$18:$U$29,MATCH(M$7,GRID!$A$18:$A$29,0),MATCH(1,($U$2=GRID!$B$1:$U$1)*(КАЛЕНДАРЬ!R20=GRID!$B$3:$U$3),0))*(1-GRID!$L$45))</f>
        <v>108200</v>
      </c>
      <c r="O165" s="8" cm="1">
        <f t="array" ref="O165">IF($I$2="Каникулы вместе",INDEX(GRID!$B$4:$U$15,MATCH(O$7,GRID!$A$4:$A$15,0),MATCH(1,($U$2=GRID!$B$1:$U$1)*(КАЛЕНДАРЬ!R20=GRID!$B$3:$U$3),0)),
INDEX(GRID!$B$4:$U$15,MATCH(O$7,GRID!$A$4:$A$15,0),MATCH(1,($U$2=GRID!$B$1:$U$1)*(КАЛЕНДАРЬ!R20=GRID!$B$3:$U$3),0))*(1-GRID!$L$45))</f>
        <v>142800</v>
      </c>
      <c r="P165" s="8" cm="1">
        <f t="array" ref="P165">IF($I$2="Каникулы вместе",INDEX(GRID!$B$4:$U$15,MATCH(P$7,GRID!$A$4:$A$15,0),MATCH(1,($U$2=GRID!$B$1:$U$1)*(КАЛЕНДАРЬ!R20=GRID!$B$3:$U$3),0)),
INDEX(GRID!$B$4:$U$15,MATCH(P$7,GRID!$A$4:$A$15,0),MATCH(1,($U$2=GRID!$B$1:$U$1)*(КАЛЕНДАРЬ!R20=GRID!$B$3:$U$3),0))*(1-GRID!$L$45))</f>
        <v>190100</v>
      </c>
      <c r="Q165" s="8" cm="1">
        <f t="array" ref="Q165">IF($I$2="Каникулы вместе",INDEX(GRID!$B$4:$U$15,MATCH(Q$7,GRID!$A$4:$A$15,0),MATCH(1,($U$2=GRID!$B$1:$U$1)*(КАЛЕНДАРЬ!R20=GRID!$B$3:$U$3),0)),
INDEX(GRID!$B$4:$U$15,MATCH(Q$7,GRID!$A$4:$A$15,0),MATCH(1,($U$2=GRID!$B$1:$U$1)*(КАЛЕНДАРЬ!R20=GRID!$B$3:$U$3),0))*(1-GRID!$L$45))</f>
        <v>220900</v>
      </c>
      <c r="R165" s="8" cm="1">
        <f t="array" ref="R165">IF($I$2="Каникулы вместе",INDEX(GRID!$B$18:$U$29,MATCH(R$7,GRID!$A$18:$A$29,0),MATCH(1,($U$2=GRID!$B$1:$U$1)*(КАЛЕНДАРЬ!R20=GRID!$B$3:$U$3),0)),
INDEX(GRID!$B$18:$U$29,MATCH(R$7,GRID!$A$18:$A$29,0),MATCH(1,($U$2=GRID!$B$1:$U$1)*(КАЛЕНДАРЬ!R20=GRID!$B$3:$U$3),0))*(1-GRID!$L$45))</f>
        <v>251900</v>
      </c>
      <c r="S165" s="8">
        <f t="array" ref="S165">IF($I$2="Каникулы вместе",INDEX(GRID!$B$4:$U$15,MATCH(S$7,GRID!$A$4:$A$15,0),MATCH(1,($U$2=GRID!$B$1:$U$1)*(КАЛЕНДАРЬ!R20=GRID!$B$3:$U$3),0)),
INDEX(GRID!$B$4:$U$15,MATCH(S$7,GRID!$A$4:$A$15,0),MATCH(1,($U$2=GRID!$B$1:$U$1)*(КАЛЕНДАРЬ!R20=GRID!$B$3:$U$3),0))*(1-GRID!$L$41))</f>
        <v>661000</v>
      </c>
      <c r="T165" s="8">
        <f t="array" ref="T165">IF($I$2="Каникулы вместе",INDEX(GRID!$B$4:$U$15,MATCH(T$7,GRID!$A$4:$A$15,0),MATCH(1,($U$2=GRID!$B$1:$U$1)*(КАЛЕНДАРЬ!R20=GRID!$B$3:$U$3),0)),
INDEX(GRID!$B$4:$U$15,MATCH(T$7,GRID!$A$4:$A$15,0),MATCH(1,($U$2=GRID!$B$1:$U$1)*(КАЛЕНДАРЬ!R20=GRID!$B$3:$U$3),0))*(1-GRID!$L$41))</f>
        <v>814300</v>
      </c>
    </row>
    <row r="166" spans="1:20" hidden="1">
      <c r="A166" s="148" t="s">
        <v>14</v>
      </c>
      <c r="B166" s="149">
        <v>18</v>
      </c>
      <c r="C166" s="8" cm="1">
        <f t="array" ref="C166">IF($I$2="Каникулы вместе",INDEX(GRID!$B$4:$U$15,MATCH(C$7,GRID!$A$4:$A$15,0),MATCH(1,($U$2=GRID!$B$1:$U$1)*(КАЛЕНДАРЬ!R21=GRID!$B$3:$U$3),0)),
INDEX(GRID!$B$4:$U$15,MATCH(C$7,GRID!$A$4:$A$15,0),MATCH(1,($U$2=GRID!$B$1:$U$1)*(КАЛЕНДАРЬ!R21=GRID!$B$3:$U$3),0))*(1-GRID!$L$45))</f>
        <v>48100</v>
      </c>
      <c r="D166" s="8" cm="1">
        <f t="array" ref="D166">IF($I$2="Каникулы вместе",INDEX(GRID!$B$18:$U$29,MATCH(C$7,GRID!$A$18:$A$29,0),MATCH(1,($U$2=GRID!$B$1:$U$1)*(КАЛЕНДАРЬ!R21=GRID!$B$3:$U$3),0)),
INDEX(GRID!$B$18:$U$29,MATCH(C$7,GRID!$A$18:$A$29,0),MATCH(1,($U$2=GRID!$B$1:$U$1)*(КАЛЕНДАРЬ!R21=GRID!$B$3:$U$3),0))*(1-GRID!$L$45))</f>
        <v>53100</v>
      </c>
      <c r="E166" s="8" cm="1">
        <f t="array" ref="E166">IF($I$2="Каникулы вместе",INDEX(GRID!$B$4:$U$15,MATCH(E$7,GRID!$A$4:$A$15,0),MATCH(1,($U$2=GRID!$B$1:$U$1)*(КАЛЕНДАРЬ!R21=GRID!$B$3:$U$3),0)),
INDEX(GRID!$B$4:$U$15,MATCH(E$7,GRID!$A$4:$A$15,0),MATCH(1,($U$2=GRID!$B$1:$U$1)*(КАЛЕНДАРЬ!R21=GRID!$B$3:$U$3),0))*(1-GRID!$L$45))</f>
        <v>57100</v>
      </c>
      <c r="F166" s="8" cm="1">
        <f t="array" ref="F166">IF($I$2="Каникулы вместе",INDEX(GRID!$B$18:$U$29,MATCH(E$7,GRID!$A$18:$A$29,0),MATCH(1,($U$2=GRID!$B$1:$U$1)*(КАЛЕНДАРЬ!R21=GRID!$B$3:$U$3),0)),
INDEX(GRID!$B$18:$U$29,MATCH(E$7,GRID!$A$18:$A$29,0),MATCH(1,($U$2=GRID!$B$1:$U$1)*(КАЛЕНДАРЬ!R21=GRID!$B$3:$U$3),0))*(1-GRID!$L$45))</f>
        <v>62100</v>
      </c>
      <c r="G166" s="8" cm="1">
        <f t="array" ref="G166">IF($I$2="Каникулы вместе",INDEX(GRID!$B$4:$U$15,MATCH(G$7,GRID!$A$4:$A$15,0),MATCH(1,($U$2=GRID!$B$1:$U$1)*(КАЛЕНДАРЬ!R21=GRID!$B$3:$U$3),0)),
INDEX(GRID!$B$4:$U$15,MATCH(G$7,GRID!$A$4:$A$15,0),MATCH(1,($U$2=GRID!$B$1:$U$1)*(КАЛЕНДАРЬ!R21=GRID!$B$3:$U$3),0))*(1-GRID!$L$45))</f>
        <v>64000</v>
      </c>
      <c r="H166" s="8" cm="1">
        <f t="array" ref="H166">IF($I$2="Каникулы вместе",INDEX(GRID!$B$18:$U$29,MATCH(G$7,GRID!$A$18:$A$29,0),MATCH(1,($U$2=GRID!$B$1:$U$1)*(КАЛЕНДАРЬ!R21=GRID!$B$3:$U$3),0)),
INDEX(GRID!$B$18:$U$29,MATCH(G$7,GRID!$A$18:$A$29,0),MATCH(1,($U$2=GRID!$B$1:$U$1)*(КАЛЕНДАРЬ!R21=GRID!$B$3:$U$3),0))*(1-GRID!$L$45))</f>
        <v>69000</v>
      </c>
      <c r="I166" s="8" cm="1">
        <f t="array" ref="I166">IF($I$2="Каникулы вместе",INDEX(GRID!$B$4:$U$15,MATCH(I$7,GRID!$A$4:$A$15,0),MATCH(1,($U$2=GRID!$B$1:$U$1)*(КАЛЕНДАРЬ!R21=GRID!$B$3:$U$3),0)),
INDEX(GRID!$B$4:$U$15,MATCH(I$7,GRID!$A$4:$A$15,0),MATCH(1,($U$2=GRID!$B$1:$U$1)*(КАЛЕНДАРЬ!R21=GRID!$B$3:$U$3),0))*(1-GRID!$L$45))</f>
        <v>71000</v>
      </c>
      <c r="J166" s="8" cm="1">
        <f t="array" ref="J166">IF($I$2="Каникулы вместе",INDEX(GRID!$B$18:$U$29,MATCH(I$7,GRID!$A$18:$A$29,0),MATCH(1,($U$2=GRID!$B$1:$U$1)*(КАЛЕНДАРЬ!R21=GRID!$B$3:$U$3),0)),
INDEX(GRID!$B$18:$U$29,MATCH(I$7,GRID!$A$18:$A$29,0),MATCH(1,($U$2=GRID!$B$1:$U$1)*(КАЛЕНДАРЬ!R21=GRID!$B$3:$U$3),0))*(1-GRID!$L$45))</f>
        <v>76000</v>
      </c>
      <c r="K166" s="8" cm="1">
        <f t="array" ref="K166">IF($I$2="Каникулы вместе",INDEX(GRID!$B$4:$U$15,MATCH(K$7,GRID!$A$4:$A$15,0),MATCH(1,($U$2=GRID!$B$1:$U$1)*(КАЛЕНДАРЬ!R21=GRID!$B$3:$U$3),0)),
INDEX(GRID!$B$4:$U$15,MATCH(K$7,GRID!$A$4:$A$15,0),MATCH(1,($U$2=GRID!$B$1:$U$1)*(КАЛЕНДАРЬ!R21=GRID!$B$3:$U$3),0))*(1-GRID!$L$45))</f>
        <v>78200</v>
      </c>
      <c r="L166" s="8" cm="1">
        <f t="array" ref="L166">IF($I$2="Каникулы вместе",INDEX(GRID!$B$18:$U$29,MATCH(K$7,GRID!$A$18:$A$29,0),MATCH(1,($U$2=GRID!$B$1:$U$1)*(КАЛЕНДАРЬ!R21=GRID!$B$3:$U$3),0)),
INDEX(GRID!$B$18:$U$29,MATCH(K$7,GRID!$A$18:$A$29,0),MATCH(1,($U$2=GRID!$B$1:$U$1)*(КАЛЕНДАРЬ!R21=GRID!$B$3:$U$3),0))*(1-GRID!$L$45))</f>
        <v>83200</v>
      </c>
      <c r="M166" s="8" cm="1">
        <f t="array" ref="M166">IF($I$2="Каникулы вместе",INDEX(GRID!$B$4:$U$15,MATCH(M$7,GRID!$A$4:$A$15,0),MATCH(1,($U$2=GRID!$B$1:$U$1)*(КАЛЕНДАРЬ!R21=GRID!$B$3:$U$3),0)),
INDEX(GRID!$B$4:$U$15,MATCH(M$7,GRID!$A$4:$A$15,0),MATCH(1,($U$2=GRID!$B$1:$U$1)*(КАЛЕНДАРЬ!R21=GRID!$B$3:$U$3),0))*(1-GRID!$L$45))</f>
        <v>103200</v>
      </c>
      <c r="N166" s="8" cm="1">
        <f t="array" ref="N166">IF($I$2="Каникулы вместе",INDEX(GRID!$B$18:$U$29,MATCH(M$7,GRID!$A$18:$A$29,0),MATCH(1,($U$2=GRID!$B$1:$U$1)*(КАЛЕНДАРЬ!R21=GRID!$B$3:$U$3),0)),
INDEX(GRID!$B$18:$U$29,MATCH(M$7,GRID!$A$18:$A$29,0),MATCH(1,($U$2=GRID!$B$1:$U$1)*(КАЛЕНДАРЬ!R21=GRID!$B$3:$U$3),0))*(1-GRID!$L$45))</f>
        <v>108200</v>
      </c>
      <c r="O166" s="8" cm="1">
        <f t="array" ref="O166">IF($I$2="Каникулы вместе",INDEX(GRID!$B$4:$U$15,MATCH(O$7,GRID!$A$4:$A$15,0),MATCH(1,($U$2=GRID!$B$1:$U$1)*(КАЛЕНДАРЬ!R21=GRID!$B$3:$U$3),0)),
INDEX(GRID!$B$4:$U$15,MATCH(O$7,GRID!$A$4:$A$15,0),MATCH(1,($U$2=GRID!$B$1:$U$1)*(КАЛЕНДАРЬ!R21=GRID!$B$3:$U$3),0))*(1-GRID!$L$45))</f>
        <v>142800</v>
      </c>
      <c r="P166" s="8" cm="1">
        <f t="array" ref="P166">IF($I$2="Каникулы вместе",INDEX(GRID!$B$4:$U$15,MATCH(P$7,GRID!$A$4:$A$15,0),MATCH(1,($U$2=GRID!$B$1:$U$1)*(КАЛЕНДАРЬ!R21=GRID!$B$3:$U$3),0)),
INDEX(GRID!$B$4:$U$15,MATCH(P$7,GRID!$A$4:$A$15,0),MATCH(1,($U$2=GRID!$B$1:$U$1)*(КАЛЕНДАРЬ!R21=GRID!$B$3:$U$3),0))*(1-GRID!$L$45))</f>
        <v>190100</v>
      </c>
      <c r="Q166" s="8" cm="1">
        <f t="array" ref="Q166">IF($I$2="Каникулы вместе",INDEX(GRID!$B$4:$U$15,MATCH(Q$7,GRID!$A$4:$A$15,0),MATCH(1,($U$2=GRID!$B$1:$U$1)*(КАЛЕНДАРЬ!R21=GRID!$B$3:$U$3),0)),
INDEX(GRID!$B$4:$U$15,MATCH(Q$7,GRID!$A$4:$A$15,0),MATCH(1,($U$2=GRID!$B$1:$U$1)*(КАЛЕНДАРЬ!R21=GRID!$B$3:$U$3),0))*(1-GRID!$L$45))</f>
        <v>220900</v>
      </c>
      <c r="R166" s="8" cm="1">
        <f t="array" ref="R166">IF($I$2="Каникулы вместе",INDEX(GRID!$B$18:$U$29,MATCH(R$7,GRID!$A$18:$A$29,0),MATCH(1,($U$2=GRID!$B$1:$U$1)*(КАЛЕНДАРЬ!R21=GRID!$B$3:$U$3),0)),
INDEX(GRID!$B$18:$U$29,MATCH(R$7,GRID!$A$18:$A$29,0),MATCH(1,($U$2=GRID!$B$1:$U$1)*(КАЛЕНДАРЬ!R21=GRID!$B$3:$U$3),0))*(1-GRID!$L$45))</f>
        <v>251900</v>
      </c>
      <c r="S166" s="8">
        <f t="array" ref="S166">IF($I$2="Каникулы вместе",INDEX(GRID!$B$4:$U$15,MATCH(S$7,GRID!$A$4:$A$15,0),MATCH(1,($U$2=GRID!$B$1:$U$1)*(КАЛЕНДАРЬ!R21=GRID!$B$3:$U$3),0)),
INDEX(GRID!$B$4:$U$15,MATCH(S$7,GRID!$A$4:$A$15,0),MATCH(1,($U$2=GRID!$B$1:$U$1)*(КАЛЕНДАРЬ!R21=GRID!$B$3:$U$3),0))*(1-GRID!$L$41))</f>
        <v>661000</v>
      </c>
      <c r="T166" s="8">
        <f t="array" ref="T166">IF($I$2="Каникулы вместе",INDEX(GRID!$B$4:$U$15,MATCH(T$7,GRID!$A$4:$A$15,0),MATCH(1,($U$2=GRID!$B$1:$U$1)*(КАЛЕНДАРЬ!R21=GRID!$B$3:$U$3),0)),
INDEX(GRID!$B$4:$U$15,MATCH(T$7,GRID!$A$4:$A$15,0),MATCH(1,($U$2=GRID!$B$1:$U$1)*(КАЛЕНДАРЬ!R21=GRID!$B$3:$U$3),0))*(1-GRID!$L$41))</f>
        <v>814300</v>
      </c>
    </row>
    <row r="167" spans="1:20" hidden="1">
      <c r="A167" s="148" t="s">
        <v>15</v>
      </c>
      <c r="B167" s="149">
        <v>19</v>
      </c>
      <c r="C167" s="8" cm="1">
        <f t="array" ref="C167">IF($I$2="Каникулы вместе",INDEX(GRID!$B$4:$U$15,MATCH(C$7,GRID!$A$4:$A$15,0),MATCH(1,($U$2=GRID!$B$1:$U$1)*(КАЛЕНДАРЬ!R22=GRID!$B$3:$U$3),0)),
INDEX(GRID!$B$4:$U$15,MATCH(C$7,GRID!$A$4:$A$15,0),MATCH(1,($U$2=GRID!$B$1:$U$1)*(КАЛЕНДАРЬ!R22=GRID!$B$3:$U$3),0))*(1-GRID!$L$45))</f>
        <v>48100</v>
      </c>
      <c r="D167" s="8" cm="1">
        <f t="array" ref="D167">IF($I$2="Каникулы вместе",INDEX(GRID!$B$18:$U$29,MATCH(C$7,GRID!$A$18:$A$29,0),MATCH(1,($U$2=GRID!$B$1:$U$1)*(КАЛЕНДАРЬ!R22=GRID!$B$3:$U$3),0)),
INDEX(GRID!$B$18:$U$29,MATCH(C$7,GRID!$A$18:$A$29,0),MATCH(1,($U$2=GRID!$B$1:$U$1)*(КАЛЕНДАРЬ!R22=GRID!$B$3:$U$3),0))*(1-GRID!$L$45))</f>
        <v>53100</v>
      </c>
      <c r="E167" s="8" cm="1">
        <f t="array" ref="E167">IF($I$2="Каникулы вместе",INDEX(GRID!$B$4:$U$15,MATCH(E$7,GRID!$A$4:$A$15,0),MATCH(1,($U$2=GRID!$B$1:$U$1)*(КАЛЕНДАРЬ!R22=GRID!$B$3:$U$3),0)),
INDEX(GRID!$B$4:$U$15,MATCH(E$7,GRID!$A$4:$A$15,0),MATCH(1,($U$2=GRID!$B$1:$U$1)*(КАЛЕНДАРЬ!R22=GRID!$B$3:$U$3),0))*(1-GRID!$L$45))</f>
        <v>57100</v>
      </c>
      <c r="F167" s="8" cm="1">
        <f t="array" ref="F167">IF($I$2="Каникулы вместе",INDEX(GRID!$B$18:$U$29,MATCH(E$7,GRID!$A$18:$A$29,0),MATCH(1,($U$2=GRID!$B$1:$U$1)*(КАЛЕНДАРЬ!R22=GRID!$B$3:$U$3),0)),
INDEX(GRID!$B$18:$U$29,MATCH(E$7,GRID!$A$18:$A$29,0),MATCH(1,($U$2=GRID!$B$1:$U$1)*(КАЛЕНДАРЬ!R22=GRID!$B$3:$U$3),0))*(1-GRID!$L$45))</f>
        <v>62100</v>
      </c>
      <c r="G167" s="8" cm="1">
        <f t="array" ref="G167">IF($I$2="Каникулы вместе",INDEX(GRID!$B$4:$U$15,MATCH(G$7,GRID!$A$4:$A$15,0),MATCH(1,($U$2=GRID!$B$1:$U$1)*(КАЛЕНДАРЬ!R22=GRID!$B$3:$U$3),0)),
INDEX(GRID!$B$4:$U$15,MATCH(G$7,GRID!$A$4:$A$15,0),MATCH(1,($U$2=GRID!$B$1:$U$1)*(КАЛЕНДАРЬ!R22=GRID!$B$3:$U$3),0))*(1-GRID!$L$45))</f>
        <v>64000</v>
      </c>
      <c r="H167" s="8" cm="1">
        <f t="array" ref="H167">IF($I$2="Каникулы вместе",INDEX(GRID!$B$18:$U$29,MATCH(G$7,GRID!$A$18:$A$29,0),MATCH(1,($U$2=GRID!$B$1:$U$1)*(КАЛЕНДАРЬ!R22=GRID!$B$3:$U$3),0)),
INDEX(GRID!$B$18:$U$29,MATCH(G$7,GRID!$A$18:$A$29,0),MATCH(1,($U$2=GRID!$B$1:$U$1)*(КАЛЕНДАРЬ!R22=GRID!$B$3:$U$3),0))*(1-GRID!$L$45))</f>
        <v>69000</v>
      </c>
      <c r="I167" s="8" cm="1">
        <f t="array" ref="I167">IF($I$2="Каникулы вместе",INDEX(GRID!$B$4:$U$15,MATCH(I$7,GRID!$A$4:$A$15,0),MATCH(1,($U$2=GRID!$B$1:$U$1)*(КАЛЕНДАРЬ!R22=GRID!$B$3:$U$3),0)),
INDEX(GRID!$B$4:$U$15,MATCH(I$7,GRID!$A$4:$A$15,0),MATCH(1,($U$2=GRID!$B$1:$U$1)*(КАЛЕНДАРЬ!R22=GRID!$B$3:$U$3),0))*(1-GRID!$L$45))</f>
        <v>71000</v>
      </c>
      <c r="J167" s="8" cm="1">
        <f t="array" ref="J167">IF($I$2="Каникулы вместе",INDEX(GRID!$B$18:$U$29,MATCH(I$7,GRID!$A$18:$A$29,0),MATCH(1,($U$2=GRID!$B$1:$U$1)*(КАЛЕНДАРЬ!R22=GRID!$B$3:$U$3),0)),
INDEX(GRID!$B$18:$U$29,MATCH(I$7,GRID!$A$18:$A$29,0),MATCH(1,($U$2=GRID!$B$1:$U$1)*(КАЛЕНДАРЬ!R22=GRID!$B$3:$U$3),0))*(1-GRID!$L$45))</f>
        <v>76000</v>
      </c>
      <c r="K167" s="8" cm="1">
        <f t="array" ref="K167">IF($I$2="Каникулы вместе",INDEX(GRID!$B$4:$U$15,MATCH(K$7,GRID!$A$4:$A$15,0),MATCH(1,($U$2=GRID!$B$1:$U$1)*(КАЛЕНДАРЬ!R22=GRID!$B$3:$U$3),0)),
INDEX(GRID!$B$4:$U$15,MATCH(K$7,GRID!$A$4:$A$15,0),MATCH(1,($U$2=GRID!$B$1:$U$1)*(КАЛЕНДАРЬ!R22=GRID!$B$3:$U$3),0))*(1-GRID!$L$45))</f>
        <v>78200</v>
      </c>
      <c r="L167" s="8" cm="1">
        <f t="array" ref="L167">IF($I$2="Каникулы вместе",INDEX(GRID!$B$18:$U$29,MATCH(K$7,GRID!$A$18:$A$29,0),MATCH(1,($U$2=GRID!$B$1:$U$1)*(КАЛЕНДАРЬ!R22=GRID!$B$3:$U$3),0)),
INDEX(GRID!$B$18:$U$29,MATCH(K$7,GRID!$A$18:$A$29,0),MATCH(1,($U$2=GRID!$B$1:$U$1)*(КАЛЕНДАРЬ!R22=GRID!$B$3:$U$3),0))*(1-GRID!$L$45))</f>
        <v>83200</v>
      </c>
      <c r="M167" s="8" cm="1">
        <f t="array" ref="M167">IF($I$2="Каникулы вместе",INDEX(GRID!$B$4:$U$15,MATCH(M$7,GRID!$A$4:$A$15,0),MATCH(1,($U$2=GRID!$B$1:$U$1)*(КАЛЕНДАРЬ!R22=GRID!$B$3:$U$3),0)),
INDEX(GRID!$B$4:$U$15,MATCH(M$7,GRID!$A$4:$A$15,0),MATCH(1,($U$2=GRID!$B$1:$U$1)*(КАЛЕНДАРЬ!R22=GRID!$B$3:$U$3),0))*(1-GRID!$L$45))</f>
        <v>103200</v>
      </c>
      <c r="N167" s="8" cm="1">
        <f t="array" ref="N167">IF($I$2="Каникулы вместе",INDEX(GRID!$B$18:$U$29,MATCH(M$7,GRID!$A$18:$A$29,0),MATCH(1,($U$2=GRID!$B$1:$U$1)*(КАЛЕНДАРЬ!R22=GRID!$B$3:$U$3),0)),
INDEX(GRID!$B$18:$U$29,MATCH(M$7,GRID!$A$18:$A$29,0),MATCH(1,($U$2=GRID!$B$1:$U$1)*(КАЛЕНДАРЬ!R22=GRID!$B$3:$U$3),0))*(1-GRID!$L$45))</f>
        <v>108200</v>
      </c>
      <c r="O167" s="8" cm="1">
        <f t="array" ref="O167">IF($I$2="Каникулы вместе",INDEX(GRID!$B$4:$U$15,MATCH(O$7,GRID!$A$4:$A$15,0),MATCH(1,($U$2=GRID!$B$1:$U$1)*(КАЛЕНДАРЬ!R22=GRID!$B$3:$U$3),0)),
INDEX(GRID!$B$4:$U$15,MATCH(O$7,GRID!$A$4:$A$15,0),MATCH(1,($U$2=GRID!$B$1:$U$1)*(КАЛЕНДАРЬ!R22=GRID!$B$3:$U$3),0))*(1-GRID!$L$45))</f>
        <v>142800</v>
      </c>
      <c r="P167" s="8" cm="1">
        <f t="array" ref="P167">IF($I$2="Каникулы вместе",INDEX(GRID!$B$4:$U$15,MATCH(P$7,GRID!$A$4:$A$15,0),MATCH(1,($U$2=GRID!$B$1:$U$1)*(КАЛЕНДАРЬ!R22=GRID!$B$3:$U$3),0)),
INDEX(GRID!$B$4:$U$15,MATCH(P$7,GRID!$A$4:$A$15,0),MATCH(1,($U$2=GRID!$B$1:$U$1)*(КАЛЕНДАРЬ!R22=GRID!$B$3:$U$3),0))*(1-GRID!$L$45))</f>
        <v>190100</v>
      </c>
      <c r="Q167" s="8" cm="1">
        <f t="array" ref="Q167">IF($I$2="Каникулы вместе",INDEX(GRID!$B$4:$U$15,MATCH(Q$7,GRID!$A$4:$A$15,0),MATCH(1,($U$2=GRID!$B$1:$U$1)*(КАЛЕНДАРЬ!R22=GRID!$B$3:$U$3),0)),
INDEX(GRID!$B$4:$U$15,MATCH(Q$7,GRID!$A$4:$A$15,0),MATCH(1,($U$2=GRID!$B$1:$U$1)*(КАЛЕНДАРЬ!R22=GRID!$B$3:$U$3),0))*(1-GRID!$L$45))</f>
        <v>220900</v>
      </c>
      <c r="R167" s="8" cm="1">
        <f t="array" ref="R167">IF($I$2="Каникулы вместе",INDEX(GRID!$B$18:$U$29,MATCH(R$7,GRID!$A$18:$A$29,0),MATCH(1,($U$2=GRID!$B$1:$U$1)*(КАЛЕНДАРЬ!R22=GRID!$B$3:$U$3),0)),
INDEX(GRID!$B$18:$U$29,MATCH(R$7,GRID!$A$18:$A$29,0),MATCH(1,($U$2=GRID!$B$1:$U$1)*(КАЛЕНДАРЬ!R22=GRID!$B$3:$U$3),0))*(1-GRID!$L$45))</f>
        <v>251900</v>
      </c>
      <c r="S167" s="8">
        <f t="array" ref="S167">IF($I$2="Каникулы вместе",INDEX(GRID!$B$4:$U$15,MATCH(S$7,GRID!$A$4:$A$15,0),MATCH(1,($U$2=GRID!$B$1:$U$1)*(КАЛЕНДАРЬ!R22=GRID!$B$3:$U$3),0)),
INDEX(GRID!$B$4:$U$15,MATCH(S$7,GRID!$A$4:$A$15,0),MATCH(1,($U$2=GRID!$B$1:$U$1)*(КАЛЕНДАРЬ!R22=GRID!$B$3:$U$3),0))*(1-GRID!$L$41))</f>
        <v>661000</v>
      </c>
      <c r="T167" s="8">
        <f t="array" ref="T167">IF($I$2="Каникулы вместе",INDEX(GRID!$B$4:$U$15,MATCH(T$7,GRID!$A$4:$A$15,0),MATCH(1,($U$2=GRID!$B$1:$U$1)*(КАЛЕНДАРЬ!R22=GRID!$B$3:$U$3),0)),
INDEX(GRID!$B$4:$U$15,MATCH(T$7,GRID!$A$4:$A$15,0),MATCH(1,($U$2=GRID!$B$1:$U$1)*(КАЛЕНДАРЬ!R22=GRID!$B$3:$U$3),0))*(1-GRID!$L$41))</f>
        <v>814300</v>
      </c>
    </row>
    <row r="168" spans="1:20" hidden="1">
      <c r="A168" s="148" t="s">
        <v>16</v>
      </c>
      <c r="B168" s="149">
        <v>20</v>
      </c>
      <c r="C168" s="8" cm="1">
        <f t="array" ref="C168">IF($I$2="Каникулы вместе",INDEX(GRID!$B$4:$U$15,MATCH(C$7,GRID!$A$4:$A$15,0),MATCH(1,($U$2=GRID!$B$1:$U$1)*(КАЛЕНДАРЬ!R23=GRID!$B$3:$U$3),0)),
INDEX(GRID!$B$4:$U$15,MATCH(C$7,GRID!$A$4:$A$15,0),MATCH(1,($U$2=GRID!$B$1:$U$1)*(КАЛЕНДАРЬ!R23=GRID!$B$3:$U$3),0))*(1-GRID!$L$45))</f>
        <v>48100</v>
      </c>
      <c r="D168" s="8" cm="1">
        <f t="array" ref="D168">IF($I$2="Каникулы вместе",INDEX(GRID!$B$18:$U$29,MATCH(C$7,GRID!$A$18:$A$29,0),MATCH(1,($U$2=GRID!$B$1:$U$1)*(КАЛЕНДАРЬ!R23=GRID!$B$3:$U$3),0)),
INDEX(GRID!$B$18:$U$29,MATCH(C$7,GRID!$A$18:$A$29,0),MATCH(1,($U$2=GRID!$B$1:$U$1)*(КАЛЕНДАРЬ!R23=GRID!$B$3:$U$3),0))*(1-GRID!$L$45))</f>
        <v>53100</v>
      </c>
      <c r="E168" s="8" cm="1">
        <f t="array" ref="E168">IF($I$2="Каникулы вместе",INDEX(GRID!$B$4:$U$15,MATCH(E$7,GRID!$A$4:$A$15,0),MATCH(1,($U$2=GRID!$B$1:$U$1)*(КАЛЕНДАРЬ!R23=GRID!$B$3:$U$3),0)),
INDEX(GRID!$B$4:$U$15,MATCH(E$7,GRID!$A$4:$A$15,0),MATCH(1,($U$2=GRID!$B$1:$U$1)*(КАЛЕНДАРЬ!R23=GRID!$B$3:$U$3),0))*(1-GRID!$L$45))</f>
        <v>57100</v>
      </c>
      <c r="F168" s="8" cm="1">
        <f t="array" ref="F168">IF($I$2="Каникулы вместе",INDEX(GRID!$B$18:$U$29,MATCH(E$7,GRID!$A$18:$A$29,0),MATCH(1,($U$2=GRID!$B$1:$U$1)*(КАЛЕНДАРЬ!R23=GRID!$B$3:$U$3),0)),
INDEX(GRID!$B$18:$U$29,MATCH(E$7,GRID!$A$18:$A$29,0),MATCH(1,($U$2=GRID!$B$1:$U$1)*(КАЛЕНДАРЬ!R23=GRID!$B$3:$U$3),0))*(1-GRID!$L$45))</f>
        <v>62100</v>
      </c>
      <c r="G168" s="8" cm="1">
        <f t="array" ref="G168">IF($I$2="Каникулы вместе",INDEX(GRID!$B$4:$U$15,MATCH(G$7,GRID!$A$4:$A$15,0),MATCH(1,($U$2=GRID!$B$1:$U$1)*(КАЛЕНДАРЬ!R23=GRID!$B$3:$U$3),0)),
INDEX(GRID!$B$4:$U$15,MATCH(G$7,GRID!$A$4:$A$15,0),MATCH(1,($U$2=GRID!$B$1:$U$1)*(КАЛЕНДАРЬ!R23=GRID!$B$3:$U$3),0))*(1-GRID!$L$45))</f>
        <v>64000</v>
      </c>
      <c r="H168" s="8" cm="1">
        <f t="array" ref="H168">IF($I$2="Каникулы вместе",INDEX(GRID!$B$18:$U$29,MATCH(G$7,GRID!$A$18:$A$29,0),MATCH(1,($U$2=GRID!$B$1:$U$1)*(КАЛЕНДАРЬ!R23=GRID!$B$3:$U$3),0)),
INDEX(GRID!$B$18:$U$29,MATCH(G$7,GRID!$A$18:$A$29,0),MATCH(1,($U$2=GRID!$B$1:$U$1)*(КАЛЕНДАРЬ!R23=GRID!$B$3:$U$3),0))*(1-GRID!$L$45))</f>
        <v>69000</v>
      </c>
      <c r="I168" s="8" cm="1">
        <f t="array" ref="I168">IF($I$2="Каникулы вместе",INDEX(GRID!$B$4:$U$15,MATCH(I$7,GRID!$A$4:$A$15,0),MATCH(1,($U$2=GRID!$B$1:$U$1)*(КАЛЕНДАРЬ!R23=GRID!$B$3:$U$3),0)),
INDEX(GRID!$B$4:$U$15,MATCH(I$7,GRID!$A$4:$A$15,0),MATCH(1,($U$2=GRID!$B$1:$U$1)*(КАЛЕНДАРЬ!R23=GRID!$B$3:$U$3),0))*(1-GRID!$L$45))</f>
        <v>71000</v>
      </c>
      <c r="J168" s="8" cm="1">
        <f t="array" ref="J168">IF($I$2="Каникулы вместе",INDEX(GRID!$B$18:$U$29,MATCH(I$7,GRID!$A$18:$A$29,0),MATCH(1,($U$2=GRID!$B$1:$U$1)*(КАЛЕНДАРЬ!R23=GRID!$B$3:$U$3),0)),
INDEX(GRID!$B$18:$U$29,MATCH(I$7,GRID!$A$18:$A$29,0),MATCH(1,($U$2=GRID!$B$1:$U$1)*(КАЛЕНДАРЬ!R23=GRID!$B$3:$U$3),0))*(1-GRID!$L$45))</f>
        <v>76000</v>
      </c>
      <c r="K168" s="8" cm="1">
        <f t="array" ref="K168">IF($I$2="Каникулы вместе",INDEX(GRID!$B$4:$U$15,MATCH(K$7,GRID!$A$4:$A$15,0),MATCH(1,($U$2=GRID!$B$1:$U$1)*(КАЛЕНДАРЬ!R23=GRID!$B$3:$U$3),0)),
INDEX(GRID!$B$4:$U$15,MATCH(K$7,GRID!$A$4:$A$15,0),MATCH(1,($U$2=GRID!$B$1:$U$1)*(КАЛЕНДАРЬ!R23=GRID!$B$3:$U$3),0))*(1-GRID!$L$45))</f>
        <v>78200</v>
      </c>
      <c r="L168" s="8" cm="1">
        <f t="array" ref="L168">IF($I$2="Каникулы вместе",INDEX(GRID!$B$18:$U$29,MATCH(K$7,GRID!$A$18:$A$29,0),MATCH(1,($U$2=GRID!$B$1:$U$1)*(КАЛЕНДАРЬ!R23=GRID!$B$3:$U$3),0)),
INDEX(GRID!$B$18:$U$29,MATCH(K$7,GRID!$A$18:$A$29,0),MATCH(1,($U$2=GRID!$B$1:$U$1)*(КАЛЕНДАРЬ!R23=GRID!$B$3:$U$3),0))*(1-GRID!$L$45))</f>
        <v>83200</v>
      </c>
      <c r="M168" s="8" cm="1">
        <f t="array" ref="M168">IF($I$2="Каникулы вместе",INDEX(GRID!$B$4:$U$15,MATCH(M$7,GRID!$A$4:$A$15,0),MATCH(1,($U$2=GRID!$B$1:$U$1)*(КАЛЕНДАРЬ!R23=GRID!$B$3:$U$3),0)),
INDEX(GRID!$B$4:$U$15,MATCH(M$7,GRID!$A$4:$A$15,0),MATCH(1,($U$2=GRID!$B$1:$U$1)*(КАЛЕНДАРЬ!R23=GRID!$B$3:$U$3),0))*(1-GRID!$L$45))</f>
        <v>103200</v>
      </c>
      <c r="N168" s="8" cm="1">
        <f t="array" ref="N168">IF($I$2="Каникулы вместе",INDEX(GRID!$B$18:$U$29,MATCH(M$7,GRID!$A$18:$A$29,0),MATCH(1,($U$2=GRID!$B$1:$U$1)*(КАЛЕНДАРЬ!R23=GRID!$B$3:$U$3),0)),
INDEX(GRID!$B$18:$U$29,MATCH(M$7,GRID!$A$18:$A$29,0),MATCH(1,($U$2=GRID!$B$1:$U$1)*(КАЛЕНДАРЬ!R23=GRID!$B$3:$U$3),0))*(1-GRID!$L$45))</f>
        <v>108200</v>
      </c>
      <c r="O168" s="8" cm="1">
        <f t="array" ref="O168">IF($I$2="Каникулы вместе",INDEX(GRID!$B$4:$U$15,MATCH(O$7,GRID!$A$4:$A$15,0),MATCH(1,($U$2=GRID!$B$1:$U$1)*(КАЛЕНДАРЬ!R23=GRID!$B$3:$U$3),0)),
INDEX(GRID!$B$4:$U$15,MATCH(O$7,GRID!$A$4:$A$15,0),MATCH(1,($U$2=GRID!$B$1:$U$1)*(КАЛЕНДАРЬ!R23=GRID!$B$3:$U$3),0))*(1-GRID!$L$45))</f>
        <v>142800</v>
      </c>
      <c r="P168" s="8" cm="1">
        <f t="array" ref="P168">IF($I$2="Каникулы вместе",INDEX(GRID!$B$4:$U$15,MATCH(P$7,GRID!$A$4:$A$15,0),MATCH(1,($U$2=GRID!$B$1:$U$1)*(КАЛЕНДАРЬ!R23=GRID!$B$3:$U$3),0)),
INDEX(GRID!$B$4:$U$15,MATCH(P$7,GRID!$A$4:$A$15,0),MATCH(1,($U$2=GRID!$B$1:$U$1)*(КАЛЕНДАРЬ!R23=GRID!$B$3:$U$3),0))*(1-GRID!$L$45))</f>
        <v>190100</v>
      </c>
      <c r="Q168" s="8" cm="1">
        <f t="array" ref="Q168">IF($I$2="Каникулы вместе",INDEX(GRID!$B$4:$U$15,MATCH(Q$7,GRID!$A$4:$A$15,0),MATCH(1,($U$2=GRID!$B$1:$U$1)*(КАЛЕНДАРЬ!R23=GRID!$B$3:$U$3),0)),
INDEX(GRID!$B$4:$U$15,MATCH(Q$7,GRID!$A$4:$A$15,0),MATCH(1,($U$2=GRID!$B$1:$U$1)*(КАЛЕНДАРЬ!R23=GRID!$B$3:$U$3),0))*(1-GRID!$L$45))</f>
        <v>220900</v>
      </c>
      <c r="R168" s="8" cm="1">
        <f t="array" ref="R168">IF($I$2="Каникулы вместе",INDEX(GRID!$B$18:$U$29,MATCH(R$7,GRID!$A$18:$A$29,0),MATCH(1,($U$2=GRID!$B$1:$U$1)*(КАЛЕНДАРЬ!R23=GRID!$B$3:$U$3),0)),
INDEX(GRID!$B$18:$U$29,MATCH(R$7,GRID!$A$18:$A$29,0),MATCH(1,($U$2=GRID!$B$1:$U$1)*(КАЛЕНДАРЬ!R23=GRID!$B$3:$U$3),0))*(1-GRID!$L$45))</f>
        <v>251900</v>
      </c>
      <c r="S168" s="8">
        <f t="array" ref="S168">IF($I$2="Каникулы вместе",INDEX(GRID!$B$4:$U$15,MATCH(S$7,GRID!$A$4:$A$15,0),MATCH(1,($U$2=GRID!$B$1:$U$1)*(КАЛЕНДАРЬ!R23=GRID!$B$3:$U$3),0)),
INDEX(GRID!$B$4:$U$15,MATCH(S$7,GRID!$A$4:$A$15,0),MATCH(1,($U$2=GRID!$B$1:$U$1)*(КАЛЕНДАРЬ!R23=GRID!$B$3:$U$3),0))*(1-GRID!$L$41))</f>
        <v>661000</v>
      </c>
      <c r="T168" s="8">
        <f t="array" ref="T168">IF($I$2="Каникулы вместе",INDEX(GRID!$B$4:$U$15,MATCH(T$7,GRID!$A$4:$A$15,0),MATCH(1,($U$2=GRID!$B$1:$U$1)*(КАЛЕНДАРЬ!R23=GRID!$B$3:$U$3),0)),
INDEX(GRID!$B$4:$U$15,MATCH(T$7,GRID!$A$4:$A$15,0),MATCH(1,($U$2=GRID!$B$1:$U$1)*(КАЛЕНДАРЬ!R23=GRID!$B$3:$U$3),0))*(1-GRID!$L$41))</f>
        <v>814300</v>
      </c>
    </row>
    <row r="169" spans="1:20" hidden="1">
      <c r="A169" s="148" t="s">
        <v>17</v>
      </c>
      <c r="B169" s="149">
        <v>21</v>
      </c>
      <c r="C169" s="8" cm="1">
        <f t="array" ref="C169">IF($I$2="Каникулы вместе",INDEX(GRID!$B$4:$U$15,MATCH(C$7,GRID!$A$4:$A$15,0),MATCH(1,($U$2=GRID!$B$1:$U$1)*(КАЛЕНДАРЬ!R24=GRID!$B$3:$U$3),0)),
INDEX(GRID!$B$4:$U$15,MATCH(C$7,GRID!$A$4:$A$15,0),MATCH(1,($U$2=GRID!$B$1:$U$1)*(КАЛЕНДАРЬ!R24=GRID!$B$3:$U$3),0))*(1-GRID!$L$45))</f>
        <v>48100</v>
      </c>
      <c r="D169" s="8" cm="1">
        <f t="array" ref="D169">IF($I$2="Каникулы вместе",INDEX(GRID!$B$18:$U$29,MATCH(C$7,GRID!$A$18:$A$29,0),MATCH(1,($U$2=GRID!$B$1:$U$1)*(КАЛЕНДАРЬ!R24=GRID!$B$3:$U$3),0)),
INDEX(GRID!$B$18:$U$29,MATCH(C$7,GRID!$A$18:$A$29,0),MATCH(1,($U$2=GRID!$B$1:$U$1)*(КАЛЕНДАРЬ!R24=GRID!$B$3:$U$3),0))*(1-GRID!$L$45))</f>
        <v>53100</v>
      </c>
      <c r="E169" s="8" cm="1">
        <f t="array" ref="E169">IF($I$2="Каникулы вместе",INDEX(GRID!$B$4:$U$15,MATCH(E$7,GRID!$A$4:$A$15,0),MATCH(1,($U$2=GRID!$B$1:$U$1)*(КАЛЕНДАРЬ!R24=GRID!$B$3:$U$3),0)),
INDEX(GRID!$B$4:$U$15,MATCH(E$7,GRID!$A$4:$A$15,0),MATCH(1,($U$2=GRID!$B$1:$U$1)*(КАЛЕНДАРЬ!R24=GRID!$B$3:$U$3),0))*(1-GRID!$L$45))</f>
        <v>57100</v>
      </c>
      <c r="F169" s="8" cm="1">
        <f t="array" ref="F169">IF($I$2="Каникулы вместе",INDEX(GRID!$B$18:$U$29,MATCH(E$7,GRID!$A$18:$A$29,0),MATCH(1,($U$2=GRID!$B$1:$U$1)*(КАЛЕНДАРЬ!R24=GRID!$B$3:$U$3),0)),
INDEX(GRID!$B$18:$U$29,MATCH(E$7,GRID!$A$18:$A$29,0),MATCH(1,($U$2=GRID!$B$1:$U$1)*(КАЛЕНДАРЬ!R24=GRID!$B$3:$U$3),0))*(1-GRID!$L$45))</f>
        <v>62100</v>
      </c>
      <c r="G169" s="8" cm="1">
        <f t="array" ref="G169">IF($I$2="Каникулы вместе",INDEX(GRID!$B$4:$U$15,MATCH(G$7,GRID!$A$4:$A$15,0),MATCH(1,($U$2=GRID!$B$1:$U$1)*(КАЛЕНДАРЬ!R24=GRID!$B$3:$U$3),0)),
INDEX(GRID!$B$4:$U$15,MATCH(G$7,GRID!$A$4:$A$15,0),MATCH(1,($U$2=GRID!$B$1:$U$1)*(КАЛЕНДАРЬ!R24=GRID!$B$3:$U$3),0))*(1-GRID!$L$45))</f>
        <v>64000</v>
      </c>
      <c r="H169" s="8" cm="1">
        <f t="array" ref="H169">IF($I$2="Каникулы вместе",INDEX(GRID!$B$18:$U$29,MATCH(G$7,GRID!$A$18:$A$29,0),MATCH(1,($U$2=GRID!$B$1:$U$1)*(КАЛЕНДАРЬ!R24=GRID!$B$3:$U$3),0)),
INDEX(GRID!$B$18:$U$29,MATCH(G$7,GRID!$A$18:$A$29,0),MATCH(1,($U$2=GRID!$B$1:$U$1)*(КАЛЕНДАРЬ!R24=GRID!$B$3:$U$3),0))*(1-GRID!$L$45))</f>
        <v>69000</v>
      </c>
      <c r="I169" s="8" cm="1">
        <f t="array" ref="I169">IF($I$2="Каникулы вместе",INDEX(GRID!$B$4:$U$15,MATCH(I$7,GRID!$A$4:$A$15,0),MATCH(1,($U$2=GRID!$B$1:$U$1)*(КАЛЕНДАРЬ!R24=GRID!$B$3:$U$3),0)),
INDEX(GRID!$B$4:$U$15,MATCH(I$7,GRID!$A$4:$A$15,0),MATCH(1,($U$2=GRID!$B$1:$U$1)*(КАЛЕНДАРЬ!R24=GRID!$B$3:$U$3),0))*(1-GRID!$L$45))</f>
        <v>71000</v>
      </c>
      <c r="J169" s="8" cm="1">
        <f t="array" ref="J169">IF($I$2="Каникулы вместе",INDEX(GRID!$B$18:$U$29,MATCH(I$7,GRID!$A$18:$A$29,0),MATCH(1,($U$2=GRID!$B$1:$U$1)*(КАЛЕНДАРЬ!R24=GRID!$B$3:$U$3),0)),
INDEX(GRID!$B$18:$U$29,MATCH(I$7,GRID!$A$18:$A$29,0),MATCH(1,($U$2=GRID!$B$1:$U$1)*(КАЛЕНДАРЬ!R24=GRID!$B$3:$U$3),0))*(1-GRID!$L$45))</f>
        <v>76000</v>
      </c>
      <c r="K169" s="8" cm="1">
        <f t="array" ref="K169">IF($I$2="Каникулы вместе",INDEX(GRID!$B$4:$U$15,MATCH(K$7,GRID!$A$4:$A$15,0),MATCH(1,($U$2=GRID!$B$1:$U$1)*(КАЛЕНДАРЬ!R24=GRID!$B$3:$U$3),0)),
INDEX(GRID!$B$4:$U$15,MATCH(K$7,GRID!$A$4:$A$15,0),MATCH(1,($U$2=GRID!$B$1:$U$1)*(КАЛЕНДАРЬ!R24=GRID!$B$3:$U$3),0))*(1-GRID!$L$45))</f>
        <v>78200</v>
      </c>
      <c r="L169" s="8" cm="1">
        <f t="array" ref="L169">IF($I$2="Каникулы вместе",INDEX(GRID!$B$18:$U$29,MATCH(K$7,GRID!$A$18:$A$29,0),MATCH(1,($U$2=GRID!$B$1:$U$1)*(КАЛЕНДАРЬ!R24=GRID!$B$3:$U$3),0)),
INDEX(GRID!$B$18:$U$29,MATCH(K$7,GRID!$A$18:$A$29,0),MATCH(1,($U$2=GRID!$B$1:$U$1)*(КАЛЕНДАРЬ!R24=GRID!$B$3:$U$3),0))*(1-GRID!$L$45))</f>
        <v>83200</v>
      </c>
      <c r="M169" s="8" cm="1">
        <f t="array" ref="M169">IF($I$2="Каникулы вместе",INDEX(GRID!$B$4:$U$15,MATCH(M$7,GRID!$A$4:$A$15,0),MATCH(1,($U$2=GRID!$B$1:$U$1)*(КАЛЕНДАРЬ!R24=GRID!$B$3:$U$3),0)),
INDEX(GRID!$B$4:$U$15,MATCH(M$7,GRID!$A$4:$A$15,0),MATCH(1,($U$2=GRID!$B$1:$U$1)*(КАЛЕНДАРЬ!R24=GRID!$B$3:$U$3),0))*(1-GRID!$L$45))</f>
        <v>103200</v>
      </c>
      <c r="N169" s="8" cm="1">
        <f t="array" ref="N169">IF($I$2="Каникулы вместе",INDEX(GRID!$B$18:$U$29,MATCH(M$7,GRID!$A$18:$A$29,0),MATCH(1,($U$2=GRID!$B$1:$U$1)*(КАЛЕНДАРЬ!R24=GRID!$B$3:$U$3),0)),
INDEX(GRID!$B$18:$U$29,MATCH(M$7,GRID!$A$18:$A$29,0),MATCH(1,($U$2=GRID!$B$1:$U$1)*(КАЛЕНДАРЬ!R24=GRID!$B$3:$U$3),0))*(1-GRID!$L$45))</f>
        <v>108200</v>
      </c>
      <c r="O169" s="8" cm="1">
        <f t="array" ref="O169">IF($I$2="Каникулы вместе",INDEX(GRID!$B$4:$U$15,MATCH(O$7,GRID!$A$4:$A$15,0),MATCH(1,($U$2=GRID!$B$1:$U$1)*(КАЛЕНДАРЬ!R24=GRID!$B$3:$U$3),0)),
INDEX(GRID!$B$4:$U$15,MATCH(O$7,GRID!$A$4:$A$15,0),MATCH(1,($U$2=GRID!$B$1:$U$1)*(КАЛЕНДАРЬ!R24=GRID!$B$3:$U$3),0))*(1-GRID!$L$45))</f>
        <v>142800</v>
      </c>
      <c r="P169" s="8" cm="1">
        <f t="array" ref="P169">IF($I$2="Каникулы вместе",INDEX(GRID!$B$4:$U$15,MATCH(P$7,GRID!$A$4:$A$15,0),MATCH(1,($U$2=GRID!$B$1:$U$1)*(КАЛЕНДАРЬ!R24=GRID!$B$3:$U$3),0)),
INDEX(GRID!$B$4:$U$15,MATCH(P$7,GRID!$A$4:$A$15,0),MATCH(1,($U$2=GRID!$B$1:$U$1)*(КАЛЕНДАРЬ!R24=GRID!$B$3:$U$3),0))*(1-GRID!$L$45))</f>
        <v>190100</v>
      </c>
      <c r="Q169" s="8" cm="1">
        <f t="array" ref="Q169">IF($I$2="Каникулы вместе",INDEX(GRID!$B$4:$U$15,MATCH(Q$7,GRID!$A$4:$A$15,0),MATCH(1,($U$2=GRID!$B$1:$U$1)*(КАЛЕНДАРЬ!R24=GRID!$B$3:$U$3),0)),
INDEX(GRID!$B$4:$U$15,MATCH(Q$7,GRID!$A$4:$A$15,0),MATCH(1,($U$2=GRID!$B$1:$U$1)*(КАЛЕНДАРЬ!R24=GRID!$B$3:$U$3),0))*(1-GRID!$L$45))</f>
        <v>220900</v>
      </c>
      <c r="R169" s="8" cm="1">
        <f t="array" ref="R169">IF($I$2="Каникулы вместе",INDEX(GRID!$B$18:$U$29,MATCH(R$7,GRID!$A$18:$A$29,0),MATCH(1,($U$2=GRID!$B$1:$U$1)*(КАЛЕНДАРЬ!R24=GRID!$B$3:$U$3),0)),
INDEX(GRID!$B$18:$U$29,MATCH(R$7,GRID!$A$18:$A$29,0),MATCH(1,($U$2=GRID!$B$1:$U$1)*(КАЛЕНДАРЬ!R24=GRID!$B$3:$U$3),0))*(1-GRID!$L$45))</f>
        <v>251900</v>
      </c>
      <c r="S169" s="8">
        <f t="array" ref="S169">IF($I$2="Каникулы вместе",INDEX(GRID!$B$4:$U$15,MATCH(S$7,GRID!$A$4:$A$15,0),MATCH(1,($U$2=GRID!$B$1:$U$1)*(КАЛЕНДАРЬ!R24=GRID!$B$3:$U$3),0)),
INDEX(GRID!$B$4:$U$15,MATCH(S$7,GRID!$A$4:$A$15,0),MATCH(1,($U$2=GRID!$B$1:$U$1)*(КАЛЕНДАРЬ!R24=GRID!$B$3:$U$3),0))*(1-GRID!$L$41))</f>
        <v>661000</v>
      </c>
      <c r="T169" s="8">
        <f t="array" ref="T169">IF($I$2="Каникулы вместе",INDEX(GRID!$B$4:$U$15,MATCH(T$7,GRID!$A$4:$A$15,0),MATCH(1,($U$2=GRID!$B$1:$U$1)*(КАЛЕНДАРЬ!R24=GRID!$B$3:$U$3),0)),
INDEX(GRID!$B$4:$U$15,MATCH(T$7,GRID!$A$4:$A$15,0),MATCH(1,($U$2=GRID!$B$1:$U$1)*(КАЛЕНДАРЬ!R24=GRID!$B$3:$U$3),0))*(1-GRID!$L$41))</f>
        <v>814300</v>
      </c>
    </row>
    <row r="170" spans="1:20" hidden="1">
      <c r="A170" s="148" t="s">
        <v>11</v>
      </c>
      <c r="B170" s="149">
        <v>22</v>
      </c>
      <c r="C170" s="8" cm="1">
        <f t="array" ref="C170">IF($I$2="Каникулы вместе",INDEX(GRID!$B$4:$U$15,MATCH(C$7,GRID!$A$4:$A$15,0),MATCH(1,($U$2=GRID!$B$1:$U$1)*(КАЛЕНДАРЬ!R25=GRID!$B$3:$U$3),0)),
INDEX(GRID!$B$4:$U$15,MATCH(C$7,GRID!$A$4:$A$15,0),MATCH(1,($U$2=GRID!$B$1:$U$1)*(КАЛЕНДАРЬ!R25=GRID!$B$3:$U$3),0))*(1-GRID!$L$45))</f>
        <v>48100</v>
      </c>
      <c r="D170" s="8" cm="1">
        <f t="array" ref="D170">IF($I$2="Каникулы вместе",INDEX(GRID!$B$18:$U$29,MATCH(C$7,GRID!$A$18:$A$29,0),MATCH(1,($U$2=GRID!$B$1:$U$1)*(КАЛЕНДАРЬ!R25=GRID!$B$3:$U$3),0)),
INDEX(GRID!$B$18:$U$29,MATCH(C$7,GRID!$A$18:$A$29,0),MATCH(1,($U$2=GRID!$B$1:$U$1)*(КАЛЕНДАРЬ!R25=GRID!$B$3:$U$3),0))*(1-GRID!$L$45))</f>
        <v>53100</v>
      </c>
      <c r="E170" s="8" cm="1">
        <f t="array" ref="E170">IF($I$2="Каникулы вместе",INDEX(GRID!$B$4:$U$15,MATCH(E$7,GRID!$A$4:$A$15,0),MATCH(1,($U$2=GRID!$B$1:$U$1)*(КАЛЕНДАРЬ!R25=GRID!$B$3:$U$3),0)),
INDEX(GRID!$B$4:$U$15,MATCH(E$7,GRID!$A$4:$A$15,0),MATCH(1,($U$2=GRID!$B$1:$U$1)*(КАЛЕНДАРЬ!R25=GRID!$B$3:$U$3),0))*(1-GRID!$L$45))</f>
        <v>57100</v>
      </c>
      <c r="F170" s="8" cm="1">
        <f t="array" ref="F170">IF($I$2="Каникулы вместе",INDEX(GRID!$B$18:$U$29,MATCH(E$7,GRID!$A$18:$A$29,0),MATCH(1,($U$2=GRID!$B$1:$U$1)*(КАЛЕНДАРЬ!R25=GRID!$B$3:$U$3),0)),
INDEX(GRID!$B$18:$U$29,MATCH(E$7,GRID!$A$18:$A$29,0),MATCH(1,($U$2=GRID!$B$1:$U$1)*(КАЛЕНДАРЬ!R25=GRID!$B$3:$U$3),0))*(1-GRID!$L$45))</f>
        <v>62100</v>
      </c>
      <c r="G170" s="8" cm="1">
        <f t="array" ref="G170">IF($I$2="Каникулы вместе",INDEX(GRID!$B$4:$U$15,MATCH(G$7,GRID!$A$4:$A$15,0),MATCH(1,($U$2=GRID!$B$1:$U$1)*(КАЛЕНДАРЬ!R25=GRID!$B$3:$U$3),0)),
INDEX(GRID!$B$4:$U$15,MATCH(G$7,GRID!$A$4:$A$15,0),MATCH(1,($U$2=GRID!$B$1:$U$1)*(КАЛЕНДАРЬ!R25=GRID!$B$3:$U$3),0))*(1-GRID!$L$45))</f>
        <v>64000</v>
      </c>
      <c r="H170" s="8" cm="1">
        <f t="array" ref="H170">IF($I$2="Каникулы вместе",INDEX(GRID!$B$18:$U$29,MATCH(G$7,GRID!$A$18:$A$29,0),MATCH(1,($U$2=GRID!$B$1:$U$1)*(КАЛЕНДАРЬ!R25=GRID!$B$3:$U$3),0)),
INDEX(GRID!$B$18:$U$29,MATCH(G$7,GRID!$A$18:$A$29,0),MATCH(1,($U$2=GRID!$B$1:$U$1)*(КАЛЕНДАРЬ!R25=GRID!$B$3:$U$3),0))*(1-GRID!$L$45))</f>
        <v>69000</v>
      </c>
      <c r="I170" s="8" cm="1">
        <f t="array" ref="I170">IF($I$2="Каникулы вместе",INDEX(GRID!$B$4:$U$15,MATCH(I$7,GRID!$A$4:$A$15,0),MATCH(1,($U$2=GRID!$B$1:$U$1)*(КАЛЕНДАРЬ!R25=GRID!$B$3:$U$3),0)),
INDEX(GRID!$B$4:$U$15,MATCH(I$7,GRID!$A$4:$A$15,0),MATCH(1,($U$2=GRID!$B$1:$U$1)*(КАЛЕНДАРЬ!R25=GRID!$B$3:$U$3),0))*(1-GRID!$L$45))</f>
        <v>71000</v>
      </c>
      <c r="J170" s="8" cm="1">
        <f t="array" ref="J170">IF($I$2="Каникулы вместе",INDEX(GRID!$B$18:$U$29,MATCH(I$7,GRID!$A$18:$A$29,0),MATCH(1,($U$2=GRID!$B$1:$U$1)*(КАЛЕНДАРЬ!R25=GRID!$B$3:$U$3),0)),
INDEX(GRID!$B$18:$U$29,MATCH(I$7,GRID!$A$18:$A$29,0),MATCH(1,($U$2=GRID!$B$1:$U$1)*(КАЛЕНДАРЬ!R25=GRID!$B$3:$U$3),0))*(1-GRID!$L$45))</f>
        <v>76000</v>
      </c>
      <c r="K170" s="8" cm="1">
        <f t="array" ref="K170">IF($I$2="Каникулы вместе",INDEX(GRID!$B$4:$U$15,MATCH(K$7,GRID!$A$4:$A$15,0),MATCH(1,($U$2=GRID!$B$1:$U$1)*(КАЛЕНДАРЬ!R25=GRID!$B$3:$U$3),0)),
INDEX(GRID!$B$4:$U$15,MATCH(K$7,GRID!$A$4:$A$15,0),MATCH(1,($U$2=GRID!$B$1:$U$1)*(КАЛЕНДАРЬ!R25=GRID!$B$3:$U$3),0))*(1-GRID!$L$45))</f>
        <v>78200</v>
      </c>
      <c r="L170" s="8" cm="1">
        <f t="array" ref="L170">IF($I$2="Каникулы вместе",INDEX(GRID!$B$18:$U$29,MATCH(K$7,GRID!$A$18:$A$29,0),MATCH(1,($U$2=GRID!$B$1:$U$1)*(КАЛЕНДАРЬ!R25=GRID!$B$3:$U$3),0)),
INDEX(GRID!$B$18:$U$29,MATCH(K$7,GRID!$A$18:$A$29,0),MATCH(1,($U$2=GRID!$B$1:$U$1)*(КАЛЕНДАРЬ!R25=GRID!$B$3:$U$3),0))*(1-GRID!$L$45))</f>
        <v>83200</v>
      </c>
      <c r="M170" s="8" cm="1">
        <f t="array" ref="M170">IF($I$2="Каникулы вместе",INDEX(GRID!$B$4:$U$15,MATCH(M$7,GRID!$A$4:$A$15,0),MATCH(1,($U$2=GRID!$B$1:$U$1)*(КАЛЕНДАРЬ!R25=GRID!$B$3:$U$3),0)),
INDEX(GRID!$B$4:$U$15,MATCH(M$7,GRID!$A$4:$A$15,0),MATCH(1,($U$2=GRID!$B$1:$U$1)*(КАЛЕНДАРЬ!R25=GRID!$B$3:$U$3),0))*(1-GRID!$L$45))</f>
        <v>103200</v>
      </c>
      <c r="N170" s="8" cm="1">
        <f t="array" ref="N170">IF($I$2="Каникулы вместе",INDEX(GRID!$B$18:$U$29,MATCH(M$7,GRID!$A$18:$A$29,0),MATCH(1,($U$2=GRID!$B$1:$U$1)*(КАЛЕНДАРЬ!R25=GRID!$B$3:$U$3),0)),
INDEX(GRID!$B$18:$U$29,MATCH(M$7,GRID!$A$18:$A$29,0),MATCH(1,($U$2=GRID!$B$1:$U$1)*(КАЛЕНДАРЬ!R25=GRID!$B$3:$U$3),0))*(1-GRID!$L$45))</f>
        <v>108200</v>
      </c>
      <c r="O170" s="8" cm="1">
        <f t="array" ref="O170">IF($I$2="Каникулы вместе",INDEX(GRID!$B$4:$U$15,MATCH(O$7,GRID!$A$4:$A$15,0),MATCH(1,($U$2=GRID!$B$1:$U$1)*(КАЛЕНДАРЬ!R25=GRID!$B$3:$U$3),0)),
INDEX(GRID!$B$4:$U$15,MATCH(O$7,GRID!$A$4:$A$15,0),MATCH(1,($U$2=GRID!$B$1:$U$1)*(КАЛЕНДАРЬ!R25=GRID!$B$3:$U$3),0))*(1-GRID!$L$45))</f>
        <v>142800</v>
      </c>
      <c r="P170" s="8" cm="1">
        <f t="array" ref="P170">IF($I$2="Каникулы вместе",INDEX(GRID!$B$4:$U$15,MATCH(P$7,GRID!$A$4:$A$15,0),MATCH(1,($U$2=GRID!$B$1:$U$1)*(КАЛЕНДАРЬ!R25=GRID!$B$3:$U$3),0)),
INDEX(GRID!$B$4:$U$15,MATCH(P$7,GRID!$A$4:$A$15,0),MATCH(1,($U$2=GRID!$B$1:$U$1)*(КАЛЕНДАРЬ!R25=GRID!$B$3:$U$3),0))*(1-GRID!$L$45))</f>
        <v>190100</v>
      </c>
      <c r="Q170" s="8" cm="1">
        <f t="array" ref="Q170">IF($I$2="Каникулы вместе",INDEX(GRID!$B$4:$U$15,MATCH(Q$7,GRID!$A$4:$A$15,0),MATCH(1,($U$2=GRID!$B$1:$U$1)*(КАЛЕНДАРЬ!R25=GRID!$B$3:$U$3),0)),
INDEX(GRID!$B$4:$U$15,MATCH(Q$7,GRID!$A$4:$A$15,0),MATCH(1,($U$2=GRID!$B$1:$U$1)*(КАЛЕНДАРЬ!R25=GRID!$B$3:$U$3),0))*(1-GRID!$L$45))</f>
        <v>220900</v>
      </c>
      <c r="R170" s="8" cm="1">
        <f t="array" ref="R170">IF($I$2="Каникулы вместе",INDEX(GRID!$B$18:$U$29,MATCH(R$7,GRID!$A$18:$A$29,0),MATCH(1,($U$2=GRID!$B$1:$U$1)*(КАЛЕНДАРЬ!R25=GRID!$B$3:$U$3),0)),
INDEX(GRID!$B$18:$U$29,MATCH(R$7,GRID!$A$18:$A$29,0),MATCH(1,($U$2=GRID!$B$1:$U$1)*(КАЛЕНДАРЬ!R25=GRID!$B$3:$U$3),0))*(1-GRID!$L$45))</f>
        <v>251900</v>
      </c>
      <c r="S170" s="8">
        <f t="array" ref="S170">IF($I$2="Каникулы вместе",INDEX(GRID!$B$4:$U$15,MATCH(S$7,GRID!$A$4:$A$15,0),MATCH(1,($U$2=GRID!$B$1:$U$1)*(КАЛЕНДАРЬ!R25=GRID!$B$3:$U$3),0)),
INDEX(GRID!$B$4:$U$15,MATCH(S$7,GRID!$A$4:$A$15,0),MATCH(1,($U$2=GRID!$B$1:$U$1)*(КАЛЕНДАРЬ!R25=GRID!$B$3:$U$3),0))*(1-GRID!$L$41))</f>
        <v>661000</v>
      </c>
      <c r="T170" s="8">
        <f t="array" ref="T170">IF($I$2="Каникулы вместе",INDEX(GRID!$B$4:$U$15,MATCH(T$7,GRID!$A$4:$A$15,0),MATCH(1,($U$2=GRID!$B$1:$U$1)*(КАЛЕНДАРЬ!R25=GRID!$B$3:$U$3),0)),
INDEX(GRID!$B$4:$U$15,MATCH(T$7,GRID!$A$4:$A$15,0),MATCH(1,($U$2=GRID!$B$1:$U$1)*(КАЛЕНДАРЬ!R25=GRID!$B$3:$U$3),0))*(1-GRID!$L$41))</f>
        <v>814300</v>
      </c>
    </row>
    <row r="171" spans="1:20" hidden="1">
      <c r="A171" s="148" t="s">
        <v>12</v>
      </c>
      <c r="B171" s="149">
        <v>23</v>
      </c>
      <c r="C171" s="8" cm="1">
        <f t="array" ref="C171">IF($I$2="Каникулы вместе",INDEX(GRID!$B$4:$U$15,MATCH(C$7,GRID!$A$4:$A$15,0),MATCH(1,($U$2=GRID!$B$1:$U$1)*(КАЛЕНДАРЬ!R26=GRID!$B$3:$U$3),0)),
INDEX(GRID!$B$4:$U$15,MATCH(C$7,GRID!$A$4:$A$15,0),MATCH(1,($U$2=GRID!$B$1:$U$1)*(КАЛЕНДАРЬ!R26=GRID!$B$3:$U$3),0))*(1-GRID!$L$45))</f>
        <v>48100</v>
      </c>
      <c r="D171" s="8" cm="1">
        <f t="array" ref="D171">IF($I$2="Каникулы вместе",INDEX(GRID!$B$18:$U$29,MATCH(C$7,GRID!$A$18:$A$29,0),MATCH(1,($U$2=GRID!$B$1:$U$1)*(КАЛЕНДАРЬ!R26=GRID!$B$3:$U$3),0)),
INDEX(GRID!$B$18:$U$29,MATCH(C$7,GRID!$A$18:$A$29,0),MATCH(1,($U$2=GRID!$B$1:$U$1)*(КАЛЕНДАРЬ!R26=GRID!$B$3:$U$3),0))*(1-GRID!$L$45))</f>
        <v>53100</v>
      </c>
      <c r="E171" s="8" cm="1">
        <f t="array" ref="E171">IF($I$2="Каникулы вместе",INDEX(GRID!$B$4:$U$15,MATCH(E$7,GRID!$A$4:$A$15,0),MATCH(1,($U$2=GRID!$B$1:$U$1)*(КАЛЕНДАРЬ!R26=GRID!$B$3:$U$3),0)),
INDEX(GRID!$B$4:$U$15,MATCH(E$7,GRID!$A$4:$A$15,0),MATCH(1,($U$2=GRID!$B$1:$U$1)*(КАЛЕНДАРЬ!R26=GRID!$B$3:$U$3),0))*(1-GRID!$L$45))</f>
        <v>57100</v>
      </c>
      <c r="F171" s="8" cm="1">
        <f t="array" ref="F171">IF($I$2="Каникулы вместе",INDEX(GRID!$B$18:$U$29,MATCH(E$7,GRID!$A$18:$A$29,0),MATCH(1,($U$2=GRID!$B$1:$U$1)*(КАЛЕНДАРЬ!R26=GRID!$B$3:$U$3),0)),
INDEX(GRID!$B$18:$U$29,MATCH(E$7,GRID!$A$18:$A$29,0),MATCH(1,($U$2=GRID!$B$1:$U$1)*(КАЛЕНДАРЬ!R26=GRID!$B$3:$U$3),0))*(1-GRID!$L$45))</f>
        <v>62100</v>
      </c>
      <c r="G171" s="8" cm="1">
        <f t="array" ref="G171">IF($I$2="Каникулы вместе",INDEX(GRID!$B$4:$U$15,MATCH(G$7,GRID!$A$4:$A$15,0),MATCH(1,($U$2=GRID!$B$1:$U$1)*(КАЛЕНДАРЬ!R26=GRID!$B$3:$U$3),0)),
INDEX(GRID!$B$4:$U$15,MATCH(G$7,GRID!$A$4:$A$15,0),MATCH(1,($U$2=GRID!$B$1:$U$1)*(КАЛЕНДАРЬ!R26=GRID!$B$3:$U$3),0))*(1-GRID!$L$45))</f>
        <v>64000</v>
      </c>
      <c r="H171" s="8" cm="1">
        <f t="array" ref="H171">IF($I$2="Каникулы вместе",INDEX(GRID!$B$18:$U$29,MATCH(G$7,GRID!$A$18:$A$29,0),MATCH(1,($U$2=GRID!$B$1:$U$1)*(КАЛЕНДАРЬ!R26=GRID!$B$3:$U$3),0)),
INDEX(GRID!$B$18:$U$29,MATCH(G$7,GRID!$A$18:$A$29,0),MATCH(1,($U$2=GRID!$B$1:$U$1)*(КАЛЕНДАРЬ!R26=GRID!$B$3:$U$3),0))*(1-GRID!$L$45))</f>
        <v>69000</v>
      </c>
      <c r="I171" s="8" cm="1">
        <f t="array" ref="I171">IF($I$2="Каникулы вместе",INDEX(GRID!$B$4:$U$15,MATCH(I$7,GRID!$A$4:$A$15,0),MATCH(1,($U$2=GRID!$B$1:$U$1)*(КАЛЕНДАРЬ!R26=GRID!$B$3:$U$3),0)),
INDEX(GRID!$B$4:$U$15,MATCH(I$7,GRID!$A$4:$A$15,0),MATCH(1,($U$2=GRID!$B$1:$U$1)*(КАЛЕНДАРЬ!R26=GRID!$B$3:$U$3),0))*(1-GRID!$L$45))</f>
        <v>71000</v>
      </c>
      <c r="J171" s="8" cm="1">
        <f t="array" ref="J171">IF($I$2="Каникулы вместе",INDEX(GRID!$B$18:$U$29,MATCH(I$7,GRID!$A$18:$A$29,0),MATCH(1,($U$2=GRID!$B$1:$U$1)*(КАЛЕНДАРЬ!R26=GRID!$B$3:$U$3),0)),
INDEX(GRID!$B$18:$U$29,MATCH(I$7,GRID!$A$18:$A$29,0),MATCH(1,($U$2=GRID!$B$1:$U$1)*(КАЛЕНДАРЬ!R26=GRID!$B$3:$U$3),0))*(1-GRID!$L$45))</f>
        <v>76000</v>
      </c>
      <c r="K171" s="8" cm="1">
        <f t="array" ref="K171">IF($I$2="Каникулы вместе",INDEX(GRID!$B$4:$U$15,MATCH(K$7,GRID!$A$4:$A$15,0),MATCH(1,($U$2=GRID!$B$1:$U$1)*(КАЛЕНДАРЬ!R26=GRID!$B$3:$U$3),0)),
INDEX(GRID!$B$4:$U$15,MATCH(K$7,GRID!$A$4:$A$15,0),MATCH(1,($U$2=GRID!$B$1:$U$1)*(КАЛЕНДАРЬ!R26=GRID!$B$3:$U$3),0))*(1-GRID!$L$45))</f>
        <v>78200</v>
      </c>
      <c r="L171" s="8" cm="1">
        <f t="array" ref="L171">IF($I$2="Каникулы вместе",INDEX(GRID!$B$18:$U$29,MATCH(K$7,GRID!$A$18:$A$29,0),MATCH(1,($U$2=GRID!$B$1:$U$1)*(КАЛЕНДАРЬ!R26=GRID!$B$3:$U$3),0)),
INDEX(GRID!$B$18:$U$29,MATCH(K$7,GRID!$A$18:$A$29,0),MATCH(1,($U$2=GRID!$B$1:$U$1)*(КАЛЕНДАРЬ!R26=GRID!$B$3:$U$3),0))*(1-GRID!$L$45))</f>
        <v>83200</v>
      </c>
      <c r="M171" s="8" cm="1">
        <f t="array" ref="M171">IF($I$2="Каникулы вместе",INDEX(GRID!$B$4:$U$15,MATCH(M$7,GRID!$A$4:$A$15,0),MATCH(1,($U$2=GRID!$B$1:$U$1)*(КАЛЕНДАРЬ!R26=GRID!$B$3:$U$3),0)),
INDEX(GRID!$B$4:$U$15,MATCH(M$7,GRID!$A$4:$A$15,0),MATCH(1,($U$2=GRID!$B$1:$U$1)*(КАЛЕНДАРЬ!R26=GRID!$B$3:$U$3),0))*(1-GRID!$L$45))</f>
        <v>103200</v>
      </c>
      <c r="N171" s="8" cm="1">
        <f t="array" ref="N171">IF($I$2="Каникулы вместе",INDEX(GRID!$B$18:$U$29,MATCH(M$7,GRID!$A$18:$A$29,0),MATCH(1,($U$2=GRID!$B$1:$U$1)*(КАЛЕНДАРЬ!R26=GRID!$B$3:$U$3),0)),
INDEX(GRID!$B$18:$U$29,MATCH(M$7,GRID!$A$18:$A$29,0),MATCH(1,($U$2=GRID!$B$1:$U$1)*(КАЛЕНДАРЬ!R26=GRID!$B$3:$U$3),0))*(1-GRID!$L$45))</f>
        <v>108200</v>
      </c>
      <c r="O171" s="8" cm="1">
        <f t="array" ref="O171">IF($I$2="Каникулы вместе",INDEX(GRID!$B$4:$U$15,MATCH(O$7,GRID!$A$4:$A$15,0),MATCH(1,($U$2=GRID!$B$1:$U$1)*(КАЛЕНДАРЬ!R26=GRID!$B$3:$U$3),0)),
INDEX(GRID!$B$4:$U$15,MATCH(O$7,GRID!$A$4:$A$15,0),MATCH(1,($U$2=GRID!$B$1:$U$1)*(КАЛЕНДАРЬ!R26=GRID!$B$3:$U$3),0))*(1-GRID!$L$45))</f>
        <v>142800</v>
      </c>
      <c r="P171" s="8" cm="1">
        <f t="array" ref="P171">IF($I$2="Каникулы вместе",INDEX(GRID!$B$4:$U$15,MATCH(P$7,GRID!$A$4:$A$15,0),MATCH(1,($U$2=GRID!$B$1:$U$1)*(КАЛЕНДАРЬ!R26=GRID!$B$3:$U$3),0)),
INDEX(GRID!$B$4:$U$15,MATCH(P$7,GRID!$A$4:$A$15,0),MATCH(1,($U$2=GRID!$B$1:$U$1)*(КАЛЕНДАРЬ!R26=GRID!$B$3:$U$3),0))*(1-GRID!$L$45))</f>
        <v>190100</v>
      </c>
      <c r="Q171" s="8" cm="1">
        <f t="array" ref="Q171">IF($I$2="Каникулы вместе",INDEX(GRID!$B$4:$U$15,MATCH(Q$7,GRID!$A$4:$A$15,0),MATCH(1,($U$2=GRID!$B$1:$U$1)*(КАЛЕНДАРЬ!R26=GRID!$B$3:$U$3),0)),
INDEX(GRID!$B$4:$U$15,MATCH(Q$7,GRID!$A$4:$A$15,0),MATCH(1,($U$2=GRID!$B$1:$U$1)*(КАЛЕНДАРЬ!R26=GRID!$B$3:$U$3),0))*(1-GRID!$L$45))</f>
        <v>220900</v>
      </c>
      <c r="R171" s="8" cm="1">
        <f t="array" ref="R171">IF($I$2="Каникулы вместе",INDEX(GRID!$B$18:$U$29,MATCH(R$7,GRID!$A$18:$A$29,0),MATCH(1,($U$2=GRID!$B$1:$U$1)*(КАЛЕНДАРЬ!R26=GRID!$B$3:$U$3),0)),
INDEX(GRID!$B$18:$U$29,MATCH(R$7,GRID!$A$18:$A$29,0),MATCH(1,($U$2=GRID!$B$1:$U$1)*(КАЛЕНДАРЬ!R26=GRID!$B$3:$U$3),0))*(1-GRID!$L$45))</f>
        <v>251900</v>
      </c>
      <c r="S171" s="8">
        <f t="array" ref="S171">IF($I$2="Каникулы вместе",INDEX(GRID!$B$4:$U$15,MATCH(S$7,GRID!$A$4:$A$15,0),MATCH(1,($U$2=GRID!$B$1:$U$1)*(КАЛЕНДАРЬ!R26=GRID!$B$3:$U$3),0)),
INDEX(GRID!$B$4:$U$15,MATCH(S$7,GRID!$A$4:$A$15,0),MATCH(1,($U$2=GRID!$B$1:$U$1)*(КАЛЕНДАРЬ!R26=GRID!$B$3:$U$3),0))*(1-GRID!$L$41))</f>
        <v>661000</v>
      </c>
      <c r="T171" s="8">
        <f t="array" ref="T171">IF($I$2="Каникулы вместе",INDEX(GRID!$B$4:$U$15,MATCH(T$7,GRID!$A$4:$A$15,0),MATCH(1,($U$2=GRID!$B$1:$U$1)*(КАЛЕНДАРЬ!R26=GRID!$B$3:$U$3),0)),
INDEX(GRID!$B$4:$U$15,MATCH(T$7,GRID!$A$4:$A$15,0),MATCH(1,($U$2=GRID!$B$1:$U$1)*(КАЛЕНДАРЬ!R26=GRID!$B$3:$U$3),0))*(1-GRID!$L$41))</f>
        <v>814300</v>
      </c>
    </row>
    <row r="172" spans="1:20" hidden="1">
      <c r="A172" s="148" t="s">
        <v>13</v>
      </c>
      <c r="B172" s="149">
        <v>24</v>
      </c>
      <c r="C172" s="8" cm="1">
        <f t="array" ref="C172">IF($I$2="Каникулы вместе",INDEX(GRID!$B$4:$U$15,MATCH(C$7,GRID!$A$4:$A$15,0),MATCH(1,($U$2=GRID!$B$1:$U$1)*(КАЛЕНДАРЬ!R27=GRID!$B$3:$U$3),0)),
INDEX(GRID!$B$4:$U$15,MATCH(C$7,GRID!$A$4:$A$15,0),MATCH(1,($U$2=GRID!$B$1:$U$1)*(КАЛЕНДАРЬ!R27=GRID!$B$3:$U$3),0))*(1-GRID!$L$45))</f>
        <v>48100</v>
      </c>
      <c r="D172" s="8" cm="1">
        <f t="array" ref="D172">IF($I$2="Каникулы вместе",INDEX(GRID!$B$18:$U$29,MATCH(C$7,GRID!$A$18:$A$29,0),MATCH(1,($U$2=GRID!$B$1:$U$1)*(КАЛЕНДАРЬ!R27=GRID!$B$3:$U$3),0)),
INDEX(GRID!$B$18:$U$29,MATCH(C$7,GRID!$A$18:$A$29,0),MATCH(1,($U$2=GRID!$B$1:$U$1)*(КАЛЕНДАРЬ!R27=GRID!$B$3:$U$3),0))*(1-GRID!$L$45))</f>
        <v>53100</v>
      </c>
      <c r="E172" s="8" cm="1">
        <f t="array" ref="E172">IF($I$2="Каникулы вместе",INDEX(GRID!$B$4:$U$15,MATCH(E$7,GRID!$A$4:$A$15,0),MATCH(1,($U$2=GRID!$B$1:$U$1)*(КАЛЕНДАРЬ!R27=GRID!$B$3:$U$3),0)),
INDEX(GRID!$B$4:$U$15,MATCH(E$7,GRID!$A$4:$A$15,0),MATCH(1,($U$2=GRID!$B$1:$U$1)*(КАЛЕНДАРЬ!R27=GRID!$B$3:$U$3),0))*(1-GRID!$L$45))</f>
        <v>57100</v>
      </c>
      <c r="F172" s="8" cm="1">
        <f t="array" ref="F172">IF($I$2="Каникулы вместе",INDEX(GRID!$B$18:$U$29,MATCH(E$7,GRID!$A$18:$A$29,0),MATCH(1,($U$2=GRID!$B$1:$U$1)*(КАЛЕНДАРЬ!R27=GRID!$B$3:$U$3),0)),
INDEX(GRID!$B$18:$U$29,MATCH(E$7,GRID!$A$18:$A$29,0),MATCH(1,($U$2=GRID!$B$1:$U$1)*(КАЛЕНДАРЬ!R27=GRID!$B$3:$U$3),0))*(1-GRID!$L$45))</f>
        <v>62100</v>
      </c>
      <c r="G172" s="8" cm="1">
        <f t="array" ref="G172">IF($I$2="Каникулы вместе",INDEX(GRID!$B$4:$U$15,MATCH(G$7,GRID!$A$4:$A$15,0),MATCH(1,($U$2=GRID!$B$1:$U$1)*(КАЛЕНДАРЬ!R27=GRID!$B$3:$U$3),0)),
INDEX(GRID!$B$4:$U$15,MATCH(G$7,GRID!$A$4:$A$15,0),MATCH(1,($U$2=GRID!$B$1:$U$1)*(КАЛЕНДАРЬ!R27=GRID!$B$3:$U$3),0))*(1-GRID!$L$45))</f>
        <v>64000</v>
      </c>
      <c r="H172" s="8" cm="1">
        <f t="array" ref="H172">IF($I$2="Каникулы вместе",INDEX(GRID!$B$18:$U$29,MATCH(G$7,GRID!$A$18:$A$29,0),MATCH(1,($U$2=GRID!$B$1:$U$1)*(КАЛЕНДАРЬ!R27=GRID!$B$3:$U$3),0)),
INDEX(GRID!$B$18:$U$29,MATCH(G$7,GRID!$A$18:$A$29,0),MATCH(1,($U$2=GRID!$B$1:$U$1)*(КАЛЕНДАРЬ!R27=GRID!$B$3:$U$3),0))*(1-GRID!$L$45))</f>
        <v>69000</v>
      </c>
      <c r="I172" s="8" cm="1">
        <f t="array" ref="I172">IF($I$2="Каникулы вместе",INDEX(GRID!$B$4:$U$15,MATCH(I$7,GRID!$A$4:$A$15,0),MATCH(1,($U$2=GRID!$B$1:$U$1)*(КАЛЕНДАРЬ!R27=GRID!$B$3:$U$3),0)),
INDEX(GRID!$B$4:$U$15,MATCH(I$7,GRID!$A$4:$A$15,0),MATCH(1,($U$2=GRID!$B$1:$U$1)*(КАЛЕНДАРЬ!R27=GRID!$B$3:$U$3),0))*(1-GRID!$L$45))</f>
        <v>71000</v>
      </c>
      <c r="J172" s="8" cm="1">
        <f t="array" ref="J172">IF($I$2="Каникулы вместе",INDEX(GRID!$B$18:$U$29,MATCH(I$7,GRID!$A$18:$A$29,0),MATCH(1,($U$2=GRID!$B$1:$U$1)*(КАЛЕНДАРЬ!R27=GRID!$B$3:$U$3),0)),
INDEX(GRID!$B$18:$U$29,MATCH(I$7,GRID!$A$18:$A$29,0),MATCH(1,($U$2=GRID!$B$1:$U$1)*(КАЛЕНДАРЬ!R27=GRID!$B$3:$U$3),0))*(1-GRID!$L$45))</f>
        <v>76000</v>
      </c>
      <c r="K172" s="8" cm="1">
        <f t="array" ref="K172">IF($I$2="Каникулы вместе",INDEX(GRID!$B$4:$U$15,MATCH(K$7,GRID!$A$4:$A$15,0),MATCH(1,($U$2=GRID!$B$1:$U$1)*(КАЛЕНДАРЬ!R27=GRID!$B$3:$U$3),0)),
INDEX(GRID!$B$4:$U$15,MATCH(K$7,GRID!$A$4:$A$15,0),MATCH(1,($U$2=GRID!$B$1:$U$1)*(КАЛЕНДАРЬ!R27=GRID!$B$3:$U$3),0))*(1-GRID!$L$45))</f>
        <v>78200</v>
      </c>
      <c r="L172" s="8" cm="1">
        <f t="array" ref="L172">IF($I$2="Каникулы вместе",INDEX(GRID!$B$18:$U$29,MATCH(K$7,GRID!$A$18:$A$29,0),MATCH(1,($U$2=GRID!$B$1:$U$1)*(КАЛЕНДАРЬ!R27=GRID!$B$3:$U$3),0)),
INDEX(GRID!$B$18:$U$29,MATCH(K$7,GRID!$A$18:$A$29,0),MATCH(1,($U$2=GRID!$B$1:$U$1)*(КАЛЕНДАРЬ!R27=GRID!$B$3:$U$3),0))*(1-GRID!$L$45))</f>
        <v>83200</v>
      </c>
      <c r="M172" s="8" cm="1">
        <f t="array" ref="M172">IF($I$2="Каникулы вместе",INDEX(GRID!$B$4:$U$15,MATCH(M$7,GRID!$A$4:$A$15,0),MATCH(1,($U$2=GRID!$B$1:$U$1)*(КАЛЕНДАРЬ!R27=GRID!$B$3:$U$3),0)),
INDEX(GRID!$B$4:$U$15,MATCH(M$7,GRID!$A$4:$A$15,0),MATCH(1,($U$2=GRID!$B$1:$U$1)*(КАЛЕНДАРЬ!R27=GRID!$B$3:$U$3),0))*(1-GRID!$L$45))</f>
        <v>103200</v>
      </c>
      <c r="N172" s="8" cm="1">
        <f t="array" ref="N172">IF($I$2="Каникулы вместе",INDEX(GRID!$B$18:$U$29,MATCH(M$7,GRID!$A$18:$A$29,0),MATCH(1,($U$2=GRID!$B$1:$U$1)*(КАЛЕНДАРЬ!R27=GRID!$B$3:$U$3),0)),
INDEX(GRID!$B$18:$U$29,MATCH(M$7,GRID!$A$18:$A$29,0),MATCH(1,($U$2=GRID!$B$1:$U$1)*(КАЛЕНДАРЬ!R27=GRID!$B$3:$U$3),0))*(1-GRID!$L$45))</f>
        <v>108200</v>
      </c>
      <c r="O172" s="8" cm="1">
        <f t="array" ref="O172">IF($I$2="Каникулы вместе",INDEX(GRID!$B$4:$U$15,MATCH(O$7,GRID!$A$4:$A$15,0),MATCH(1,($U$2=GRID!$B$1:$U$1)*(КАЛЕНДАРЬ!R27=GRID!$B$3:$U$3),0)),
INDEX(GRID!$B$4:$U$15,MATCH(O$7,GRID!$A$4:$A$15,0),MATCH(1,($U$2=GRID!$B$1:$U$1)*(КАЛЕНДАРЬ!R27=GRID!$B$3:$U$3),0))*(1-GRID!$L$45))</f>
        <v>142800</v>
      </c>
      <c r="P172" s="8" cm="1">
        <f t="array" ref="P172">IF($I$2="Каникулы вместе",INDEX(GRID!$B$4:$U$15,MATCH(P$7,GRID!$A$4:$A$15,0),MATCH(1,($U$2=GRID!$B$1:$U$1)*(КАЛЕНДАРЬ!R27=GRID!$B$3:$U$3),0)),
INDEX(GRID!$B$4:$U$15,MATCH(P$7,GRID!$A$4:$A$15,0),MATCH(1,($U$2=GRID!$B$1:$U$1)*(КАЛЕНДАРЬ!R27=GRID!$B$3:$U$3),0))*(1-GRID!$L$45))</f>
        <v>190100</v>
      </c>
      <c r="Q172" s="8" cm="1">
        <f t="array" ref="Q172">IF($I$2="Каникулы вместе",INDEX(GRID!$B$4:$U$15,MATCH(Q$7,GRID!$A$4:$A$15,0),MATCH(1,($U$2=GRID!$B$1:$U$1)*(КАЛЕНДАРЬ!R27=GRID!$B$3:$U$3),0)),
INDEX(GRID!$B$4:$U$15,MATCH(Q$7,GRID!$A$4:$A$15,0),MATCH(1,($U$2=GRID!$B$1:$U$1)*(КАЛЕНДАРЬ!R27=GRID!$B$3:$U$3),0))*(1-GRID!$L$45))</f>
        <v>220900</v>
      </c>
      <c r="R172" s="8" cm="1">
        <f t="array" ref="R172">IF($I$2="Каникулы вместе",INDEX(GRID!$B$18:$U$29,MATCH(R$7,GRID!$A$18:$A$29,0),MATCH(1,($U$2=GRID!$B$1:$U$1)*(КАЛЕНДАРЬ!R27=GRID!$B$3:$U$3),0)),
INDEX(GRID!$B$18:$U$29,MATCH(R$7,GRID!$A$18:$A$29,0),MATCH(1,($U$2=GRID!$B$1:$U$1)*(КАЛЕНДАРЬ!R27=GRID!$B$3:$U$3),0))*(1-GRID!$L$45))</f>
        <v>251900</v>
      </c>
      <c r="S172" s="8">
        <f t="array" ref="S172">IF($I$2="Каникулы вместе",INDEX(GRID!$B$4:$U$15,MATCH(S$7,GRID!$A$4:$A$15,0),MATCH(1,($U$2=GRID!$B$1:$U$1)*(КАЛЕНДАРЬ!R27=GRID!$B$3:$U$3),0)),
INDEX(GRID!$B$4:$U$15,MATCH(S$7,GRID!$A$4:$A$15,0),MATCH(1,($U$2=GRID!$B$1:$U$1)*(КАЛЕНДАРЬ!R27=GRID!$B$3:$U$3),0))*(1-GRID!$L$41))</f>
        <v>661000</v>
      </c>
      <c r="T172" s="8">
        <f t="array" ref="T172">IF($I$2="Каникулы вместе",INDEX(GRID!$B$4:$U$15,MATCH(T$7,GRID!$A$4:$A$15,0),MATCH(1,($U$2=GRID!$B$1:$U$1)*(КАЛЕНДАРЬ!R27=GRID!$B$3:$U$3),0)),
INDEX(GRID!$B$4:$U$15,MATCH(T$7,GRID!$A$4:$A$15,0),MATCH(1,($U$2=GRID!$B$1:$U$1)*(КАЛЕНДАРЬ!R27=GRID!$B$3:$U$3),0))*(1-GRID!$L$41))</f>
        <v>814300</v>
      </c>
    </row>
    <row r="173" spans="1:20" hidden="1">
      <c r="A173" s="148" t="s">
        <v>14</v>
      </c>
      <c r="B173" s="149">
        <v>25</v>
      </c>
      <c r="C173" s="8" cm="1">
        <f t="array" ref="C173">IF($I$2="Каникулы вместе",INDEX(GRID!$B$4:$U$15,MATCH(C$7,GRID!$A$4:$A$15,0),MATCH(1,($U$2=GRID!$B$1:$U$1)*(КАЛЕНДАРЬ!R28=GRID!$B$3:$U$3),0)),
INDEX(GRID!$B$4:$U$15,MATCH(C$7,GRID!$A$4:$A$15,0),MATCH(1,($U$2=GRID!$B$1:$U$1)*(КАЛЕНДАРЬ!R28=GRID!$B$3:$U$3),0))*(1-GRID!$L$45))</f>
        <v>48100</v>
      </c>
      <c r="D173" s="8" cm="1">
        <f t="array" ref="D173">IF($I$2="Каникулы вместе",INDEX(GRID!$B$18:$U$29,MATCH(C$7,GRID!$A$18:$A$29,0),MATCH(1,($U$2=GRID!$B$1:$U$1)*(КАЛЕНДАРЬ!R28=GRID!$B$3:$U$3),0)),
INDEX(GRID!$B$18:$U$29,MATCH(C$7,GRID!$A$18:$A$29,0),MATCH(1,($U$2=GRID!$B$1:$U$1)*(КАЛЕНДАРЬ!R28=GRID!$B$3:$U$3),0))*(1-GRID!$L$45))</f>
        <v>53100</v>
      </c>
      <c r="E173" s="8" cm="1">
        <f t="array" ref="E173">IF($I$2="Каникулы вместе",INDEX(GRID!$B$4:$U$15,MATCH(E$7,GRID!$A$4:$A$15,0),MATCH(1,($U$2=GRID!$B$1:$U$1)*(КАЛЕНДАРЬ!R28=GRID!$B$3:$U$3),0)),
INDEX(GRID!$B$4:$U$15,MATCH(E$7,GRID!$A$4:$A$15,0),MATCH(1,($U$2=GRID!$B$1:$U$1)*(КАЛЕНДАРЬ!R28=GRID!$B$3:$U$3),0))*(1-GRID!$L$45))</f>
        <v>57100</v>
      </c>
      <c r="F173" s="8" cm="1">
        <f t="array" ref="F173">IF($I$2="Каникулы вместе",INDEX(GRID!$B$18:$U$29,MATCH(E$7,GRID!$A$18:$A$29,0),MATCH(1,($U$2=GRID!$B$1:$U$1)*(КАЛЕНДАРЬ!R28=GRID!$B$3:$U$3),0)),
INDEX(GRID!$B$18:$U$29,MATCH(E$7,GRID!$A$18:$A$29,0),MATCH(1,($U$2=GRID!$B$1:$U$1)*(КАЛЕНДАРЬ!R28=GRID!$B$3:$U$3),0))*(1-GRID!$L$45))</f>
        <v>62100</v>
      </c>
      <c r="G173" s="8" cm="1">
        <f t="array" ref="G173">IF($I$2="Каникулы вместе",INDEX(GRID!$B$4:$U$15,MATCH(G$7,GRID!$A$4:$A$15,0),MATCH(1,($U$2=GRID!$B$1:$U$1)*(КАЛЕНДАРЬ!R28=GRID!$B$3:$U$3),0)),
INDEX(GRID!$B$4:$U$15,MATCH(G$7,GRID!$A$4:$A$15,0),MATCH(1,($U$2=GRID!$B$1:$U$1)*(КАЛЕНДАРЬ!R28=GRID!$B$3:$U$3),0))*(1-GRID!$L$45))</f>
        <v>64000</v>
      </c>
      <c r="H173" s="8" cm="1">
        <f t="array" ref="H173">IF($I$2="Каникулы вместе",INDEX(GRID!$B$18:$U$29,MATCH(G$7,GRID!$A$18:$A$29,0),MATCH(1,($U$2=GRID!$B$1:$U$1)*(КАЛЕНДАРЬ!R28=GRID!$B$3:$U$3),0)),
INDEX(GRID!$B$18:$U$29,MATCH(G$7,GRID!$A$18:$A$29,0),MATCH(1,($U$2=GRID!$B$1:$U$1)*(КАЛЕНДАРЬ!R28=GRID!$B$3:$U$3),0))*(1-GRID!$L$45))</f>
        <v>69000</v>
      </c>
      <c r="I173" s="8" cm="1">
        <f t="array" ref="I173">IF($I$2="Каникулы вместе",INDEX(GRID!$B$4:$U$15,MATCH(I$7,GRID!$A$4:$A$15,0),MATCH(1,($U$2=GRID!$B$1:$U$1)*(КАЛЕНДАРЬ!R28=GRID!$B$3:$U$3),0)),
INDEX(GRID!$B$4:$U$15,MATCH(I$7,GRID!$A$4:$A$15,0),MATCH(1,($U$2=GRID!$B$1:$U$1)*(КАЛЕНДАРЬ!R28=GRID!$B$3:$U$3),0))*(1-GRID!$L$45))</f>
        <v>71000</v>
      </c>
      <c r="J173" s="8" cm="1">
        <f t="array" ref="J173">IF($I$2="Каникулы вместе",INDEX(GRID!$B$18:$U$29,MATCH(I$7,GRID!$A$18:$A$29,0),MATCH(1,($U$2=GRID!$B$1:$U$1)*(КАЛЕНДАРЬ!R28=GRID!$B$3:$U$3),0)),
INDEX(GRID!$B$18:$U$29,MATCH(I$7,GRID!$A$18:$A$29,0),MATCH(1,($U$2=GRID!$B$1:$U$1)*(КАЛЕНДАРЬ!R28=GRID!$B$3:$U$3),0))*(1-GRID!$L$45))</f>
        <v>76000</v>
      </c>
      <c r="K173" s="8" cm="1">
        <f t="array" ref="K173">IF($I$2="Каникулы вместе",INDEX(GRID!$B$4:$U$15,MATCH(K$7,GRID!$A$4:$A$15,0),MATCH(1,($U$2=GRID!$B$1:$U$1)*(КАЛЕНДАРЬ!R28=GRID!$B$3:$U$3),0)),
INDEX(GRID!$B$4:$U$15,MATCH(K$7,GRID!$A$4:$A$15,0),MATCH(1,($U$2=GRID!$B$1:$U$1)*(КАЛЕНДАРЬ!R28=GRID!$B$3:$U$3),0))*(1-GRID!$L$45))</f>
        <v>78200</v>
      </c>
      <c r="L173" s="8" cm="1">
        <f t="array" ref="L173">IF($I$2="Каникулы вместе",INDEX(GRID!$B$18:$U$29,MATCH(K$7,GRID!$A$18:$A$29,0),MATCH(1,($U$2=GRID!$B$1:$U$1)*(КАЛЕНДАРЬ!R28=GRID!$B$3:$U$3),0)),
INDEX(GRID!$B$18:$U$29,MATCH(K$7,GRID!$A$18:$A$29,0),MATCH(1,($U$2=GRID!$B$1:$U$1)*(КАЛЕНДАРЬ!R28=GRID!$B$3:$U$3),0))*(1-GRID!$L$45))</f>
        <v>83200</v>
      </c>
      <c r="M173" s="8" cm="1">
        <f t="array" ref="M173">IF($I$2="Каникулы вместе",INDEX(GRID!$B$4:$U$15,MATCH(M$7,GRID!$A$4:$A$15,0),MATCH(1,($U$2=GRID!$B$1:$U$1)*(КАЛЕНДАРЬ!R28=GRID!$B$3:$U$3),0)),
INDEX(GRID!$B$4:$U$15,MATCH(M$7,GRID!$A$4:$A$15,0),MATCH(1,($U$2=GRID!$B$1:$U$1)*(КАЛЕНДАРЬ!R28=GRID!$B$3:$U$3),0))*(1-GRID!$L$45))</f>
        <v>103200</v>
      </c>
      <c r="N173" s="8" cm="1">
        <f t="array" ref="N173">IF($I$2="Каникулы вместе",INDEX(GRID!$B$18:$U$29,MATCH(M$7,GRID!$A$18:$A$29,0),MATCH(1,($U$2=GRID!$B$1:$U$1)*(КАЛЕНДАРЬ!R28=GRID!$B$3:$U$3),0)),
INDEX(GRID!$B$18:$U$29,MATCH(M$7,GRID!$A$18:$A$29,0),MATCH(1,($U$2=GRID!$B$1:$U$1)*(КАЛЕНДАРЬ!R28=GRID!$B$3:$U$3),0))*(1-GRID!$L$45))</f>
        <v>108200</v>
      </c>
      <c r="O173" s="8" cm="1">
        <f t="array" ref="O173">IF($I$2="Каникулы вместе",INDEX(GRID!$B$4:$U$15,MATCH(O$7,GRID!$A$4:$A$15,0),MATCH(1,($U$2=GRID!$B$1:$U$1)*(КАЛЕНДАРЬ!R28=GRID!$B$3:$U$3),0)),
INDEX(GRID!$B$4:$U$15,MATCH(O$7,GRID!$A$4:$A$15,0),MATCH(1,($U$2=GRID!$B$1:$U$1)*(КАЛЕНДАРЬ!R28=GRID!$B$3:$U$3),0))*(1-GRID!$L$45))</f>
        <v>142800</v>
      </c>
      <c r="P173" s="8" cm="1">
        <f t="array" ref="P173">IF($I$2="Каникулы вместе",INDEX(GRID!$B$4:$U$15,MATCH(P$7,GRID!$A$4:$A$15,0),MATCH(1,($U$2=GRID!$B$1:$U$1)*(КАЛЕНДАРЬ!R28=GRID!$B$3:$U$3),0)),
INDEX(GRID!$B$4:$U$15,MATCH(P$7,GRID!$A$4:$A$15,0),MATCH(1,($U$2=GRID!$B$1:$U$1)*(КАЛЕНДАРЬ!R28=GRID!$B$3:$U$3),0))*(1-GRID!$L$45))</f>
        <v>190100</v>
      </c>
      <c r="Q173" s="8" cm="1">
        <f t="array" ref="Q173">IF($I$2="Каникулы вместе",INDEX(GRID!$B$4:$U$15,MATCH(Q$7,GRID!$A$4:$A$15,0),MATCH(1,($U$2=GRID!$B$1:$U$1)*(КАЛЕНДАРЬ!R28=GRID!$B$3:$U$3),0)),
INDEX(GRID!$B$4:$U$15,MATCH(Q$7,GRID!$A$4:$A$15,0),MATCH(1,($U$2=GRID!$B$1:$U$1)*(КАЛЕНДАРЬ!R28=GRID!$B$3:$U$3),0))*(1-GRID!$L$45))</f>
        <v>220900</v>
      </c>
      <c r="R173" s="8" cm="1">
        <f t="array" ref="R173">IF($I$2="Каникулы вместе",INDEX(GRID!$B$18:$U$29,MATCH(R$7,GRID!$A$18:$A$29,0),MATCH(1,($U$2=GRID!$B$1:$U$1)*(КАЛЕНДАРЬ!R28=GRID!$B$3:$U$3),0)),
INDEX(GRID!$B$18:$U$29,MATCH(R$7,GRID!$A$18:$A$29,0),MATCH(1,($U$2=GRID!$B$1:$U$1)*(КАЛЕНДАРЬ!R28=GRID!$B$3:$U$3),0))*(1-GRID!$L$45))</f>
        <v>251900</v>
      </c>
      <c r="S173" s="8">
        <f t="array" ref="S173">IF($I$2="Каникулы вместе",INDEX(GRID!$B$4:$U$15,MATCH(S$7,GRID!$A$4:$A$15,0),MATCH(1,($U$2=GRID!$B$1:$U$1)*(КАЛЕНДАРЬ!R28=GRID!$B$3:$U$3),0)),
INDEX(GRID!$B$4:$U$15,MATCH(S$7,GRID!$A$4:$A$15,0),MATCH(1,($U$2=GRID!$B$1:$U$1)*(КАЛЕНДАРЬ!R28=GRID!$B$3:$U$3),0))*(1-GRID!$L$41))</f>
        <v>661000</v>
      </c>
      <c r="T173" s="8">
        <f t="array" ref="T173">IF($I$2="Каникулы вместе",INDEX(GRID!$B$4:$U$15,MATCH(T$7,GRID!$A$4:$A$15,0),MATCH(1,($U$2=GRID!$B$1:$U$1)*(КАЛЕНДАРЬ!R28=GRID!$B$3:$U$3),0)),
INDEX(GRID!$B$4:$U$15,MATCH(T$7,GRID!$A$4:$A$15,0),MATCH(1,($U$2=GRID!$B$1:$U$1)*(КАЛЕНДАРЬ!R28=GRID!$B$3:$U$3),0))*(1-GRID!$L$41))</f>
        <v>814300</v>
      </c>
    </row>
    <row r="174" spans="1:20" hidden="1">
      <c r="A174" s="148" t="s">
        <v>15</v>
      </c>
      <c r="B174" s="149">
        <v>26</v>
      </c>
      <c r="C174" s="8" cm="1">
        <f t="array" ref="C174">IF($I$2="Каникулы вместе",INDEX(GRID!$B$4:$U$15,MATCH(C$7,GRID!$A$4:$A$15,0),MATCH(1,($U$2=GRID!$B$1:$U$1)*(КАЛЕНДАРЬ!R29=GRID!$B$3:$U$3),0)),
INDEX(GRID!$B$4:$U$15,MATCH(C$7,GRID!$A$4:$A$15,0),MATCH(1,($U$2=GRID!$B$1:$U$1)*(КАЛЕНДАРЬ!R29=GRID!$B$3:$U$3),0))*(1-GRID!$L$45))</f>
        <v>48100</v>
      </c>
      <c r="D174" s="8" cm="1">
        <f t="array" ref="D174">IF($I$2="Каникулы вместе",INDEX(GRID!$B$18:$U$29,MATCH(C$7,GRID!$A$18:$A$29,0),MATCH(1,($U$2=GRID!$B$1:$U$1)*(КАЛЕНДАРЬ!R29=GRID!$B$3:$U$3),0)),
INDEX(GRID!$B$18:$U$29,MATCH(C$7,GRID!$A$18:$A$29,0),MATCH(1,($U$2=GRID!$B$1:$U$1)*(КАЛЕНДАРЬ!R29=GRID!$B$3:$U$3),0))*(1-GRID!$L$45))</f>
        <v>53100</v>
      </c>
      <c r="E174" s="8" cm="1">
        <f t="array" ref="E174">IF($I$2="Каникулы вместе",INDEX(GRID!$B$4:$U$15,MATCH(E$7,GRID!$A$4:$A$15,0),MATCH(1,($U$2=GRID!$B$1:$U$1)*(КАЛЕНДАРЬ!R29=GRID!$B$3:$U$3),0)),
INDEX(GRID!$B$4:$U$15,MATCH(E$7,GRID!$A$4:$A$15,0),MATCH(1,($U$2=GRID!$B$1:$U$1)*(КАЛЕНДАРЬ!R29=GRID!$B$3:$U$3),0))*(1-GRID!$L$45))</f>
        <v>57100</v>
      </c>
      <c r="F174" s="8" cm="1">
        <f t="array" ref="F174">IF($I$2="Каникулы вместе",INDEX(GRID!$B$18:$U$29,MATCH(E$7,GRID!$A$18:$A$29,0),MATCH(1,($U$2=GRID!$B$1:$U$1)*(КАЛЕНДАРЬ!R29=GRID!$B$3:$U$3),0)),
INDEX(GRID!$B$18:$U$29,MATCH(E$7,GRID!$A$18:$A$29,0),MATCH(1,($U$2=GRID!$B$1:$U$1)*(КАЛЕНДАРЬ!R29=GRID!$B$3:$U$3),0))*(1-GRID!$L$45))</f>
        <v>62100</v>
      </c>
      <c r="G174" s="8" cm="1">
        <f t="array" ref="G174">IF($I$2="Каникулы вместе",INDEX(GRID!$B$4:$U$15,MATCH(G$7,GRID!$A$4:$A$15,0),MATCH(1,($U$2=GRID!$B$1:$U$1)*(КАЛЕНДАРЬ!R29=GRID!$B$3:$U$3),0)),
INDEX(GRID!$B$4:$U$15,MATCH(G$7,GRID!$A$4:$A$15,0),MATCH(1,($U$2=GRID!$B$1:$U$1)*(КАЛЕНДАРЬ!R29=GRID!$B$3:$U$3),0))*(1-GRID!$L$45))</f>
        <v>64000</v>
      </c>
      <c r="H174" s="8" cm="1">
        <f t="array" ref="H174">IF($I$2="Каникулы вместе",INDEX(GRID!$B$18:$U$29,MATCH(G$7,GRID!$A$18:$A$29,0),MATCH(1,($U$2=GRID!$B$1:$U$1)*(КАЛЕНДАРЬ!R29=GRID!$B$3:$U$3),0)),
INDEX(GRID!$B$18:$U$29,MATCH(G$7,GRID!$A$18:$A$29,0),MATCH(1,($U$2=GRID!$B$1:$U$1)*(КАЛЕНДАРЬ!R29=GRID!$B$3:$U$3),0))*(1-GRID!$L$45))</f>
        <v>69000</v>
      </c>
      <c r="I174" s="8" cm="1">
        <f t="array" ref="I174">IF($I$2="Каникулы вместе",INDEX(GRID!$B$4:$U$15,MATCH(I$7,GRID!$A$4:$A$15,0),MATCH(1,($U$2=GRID!$B$1:$U$1)*(КАЛЕНДАРЬ!R29=GRID!$B$3:$U$3),0)),
INDEX(GRID!$B$4:$U$15,MATCH(I$7,GRID!$A$4:$A$15,0),MATCH(1,($U$2=GRID!$B$1:$U$1)*(КАЛЕНДАРЬ!R29=GRID!$B$3:$U$3),0))*(1-GRID!$L$45))</f>
        <v>71000</v>
      </c>
      <c r="J174" s="8" cm="1">
        <f t="array" ref="J174">IF($I$2="Каникулы вместе",INDEX(GRID!$B$18:$U$29,MATCH(I$7,GRID!$A$18:$A$29,0),MATCH(1,($U$2=GRID!$B$1:$U$1)*(КАЛЕНДАРЬ!R29=GRID!$B$3:$U$3),0)),
INDEX(GRID!$B$18:$U$29,MATCH(I$7,GRID!$A$18:$A$29,0),MATCH(1,($U$2=GRID!$B$1:$U$1)*(КАЛЕНДАРЬ!R29=GRID!$B$3:$U$3),0))*(1-GRID!$L$45))</f>
        <v>76000</v>
      </c>
      <c r="K174" s="8" cm="1">
        <f t="array" ref="K174">IF($I$2="Каникулы вместе",INDEX(GRID!$B$4:$U$15,MATCH(K$7,GRID!$A$4:$A$15,0),MATCH(1,($U$2=GRID!$B$1:$U$1)*(КАЛЕНДАРЬ!R29=GRID!$B$3:$U$3),0)),
INDEX(GRID!$B$4:$U$15,MATCH(K$7,GRID!$A$4:$A$15,0),MATCH(1,($U$2=GRID!$B$1:$U$1)*(КАЛЕНДАРЬ!R29=GRID!$B$3:$U$3),0))*(1-GRID!$L$45))</f>
        <v>78200</v>
      </c>
      <c r="L174" s="8" cm="1">
        <f t="array" ref="L174">IF($I$2="Каникулы вместе",INDEX(GRID!$B$18:$U$29,MATCH(K$7,GRID!$A$18:$A$29,0),MATCH(1,($U$2=GRID!$B$1:$U$1)*(КАЛЕНДАРЬ!R29=GRID!$B$3:$U$3),0)),
INDEX(GRID!$B$18:$U$29,MATCH(K$7,GRID!$A$18:$A$29,0),MATCH(1,($U$2=GRID!$B$1:$U$1)*(КАЛЕНДАРЬ!R29=GRID!$B$3:$U$3),0))*(1-GRID!$L$45))</f>
        <v>83200</v>
      </c>
      <c r="M174" s="8" cm="1">
        <f t="array" ref="M174">IF($I$2="Каникулы вместе",INDEX(GRID!$B$4:$U$15,MATCH(M$7,GRID!$A$4:$A$15,0),MATCH(1,($U$2=GRID!$B$1:$U$1)*(КАЛЕНДАРЬ!R29=GRID!$B$3:$U$3),0)),
INDEX(GRID!$B$4:$U$15,MATCH(M$7,GRID!$A$4:$A$15,0),MATCH(1,($U$2=GRID!$B$1:$U$1)*(КАЛЕНДАРЬ!R29=GRID!$B$3:$U$3),0))*(1-GRID!$L$45))</f>
        <v>103200</v>
      </c>
      <c r="N174" s="8" cm="1">
        <f t="array" ref="N174">IF($I$2="Каникулы вместе",INDEX(GRID!$B$18:$U$29,MATCH(M$7,GRID!$A$18:$A$29,0),MATCH(1,($U$2=GRID!$B$1:$U$1)*(КАЛЕНДАРЬ!R29=GRID!$B$3:$U$3),0)),
INDEX(GRID!$B$18:$U$29,MATCH(M$7,GRID!$A$18:$A$29,0),MATCH(1,($U$2=GRID!$B$1:$U$1)*(КАЛЕНДАРЬ!R29=GRID!$B$3:$U$3),0))*(1-GRID!$L$45))</f>
        <v>108200</v>
      </c>
      <c r="O174" s="8" cm="1">
        <f t="array" ref="O174">IF($I$2="Каникулы вместе",INDEX(GRID!$B$4:$U$15,MATCH(O$7,GRID!$A$4:$A$15,0),MATCH(1,($U$2=GRID!$B$1:$U$1)*(КАЛЕНДАРЬ!R29=GRID!$B$3:$U$3),0)),
INDEX(GRID!$B$4:$U$15,MATCH(O$7,GRID!$A$4:$A$15,0),MATCH(1,($U$2=GRID!$B$1:$U$1)*(КАЛЕНДАРЬ!R29=GRID!$B$3:$U$3),0))*(1-GRID!$L$45))</f>
        <v>142800</v>
      </c>
      <c r="P174" s="8" cm="1">
        <f t="array" ref="P174">IF($I$2="Каникулы вместе",INDEX(GRID!$B$4:$U$15,MATCH(P$7,GRID!$A$4:$A$15,0),MATCH(1,($U$2=GRID!$B$1:$U$1)*(КАЛЕНДАРЬ!R29=GRID!$B$3:$U$3),0)),
INDEX(GRID!$B$4:$U$15,MATCH(P$7,GRID!$A$4:$A$15,0),MATCH(1,($U$2=GRID!$B$1:$U$1)*(КАЛЕНДАРЬ!R29=GRID!$B$3:$U$3),0))*(1-GRID!$L$45))</f>
        <v>190100</v>
      </c>
      <c r="Q174" s="8" cm="1">
        <f t="array" ref="Q174">IF($I$2="Каникулы вместе",INDEX(GRID!$B$4:$U$15,MATCH(Q$7,GRID!$A$4:$A$15,0),MATCH(1,($U$2=GRID!$B$1:$U$1)*(КАЛЕНДАРЬ!R29=GRID!$B$3:$U$3),0)),
INDEX(GRID!$B$4:$U$15,MATCH(Q$7,GRID!$A$4:$A$15,0),MATCH(1,($U$2=GRID!$B$1:$U$1)*(КАЛЕНДАРЬ!R29=GRID!$B$3:$U$3),0))*(1-GRID!$L$45))</f>
        <v>220900</v>
      </c>
      <c r="R174" s="8" cm="1">
        <f t="array" ref="R174">IF($I$2="Каникулы вместе",INDEX(GRID!$B$18:$U$29,MATCH(R$7,GRID!$A$18:$A$29,0),MATCH(1,($U$2=GRID!$B$1:$U$1)*(КАЛЕНДАРЬ!R29=GRID!$B$3:$U$3),0)),
INDEX(GRID!$B$18:$U$29,MATCH(R$7,GRID!$A$18:$A$29,0),MATCH(1,($U$2=GRID!$B$1:$U$1)*(КАЛЕНДАРЬ!R29=GRID!$B$3:$U$3),0))*(1-GRID!$L$45))</f>
        <v>251900</v>
      </c>
      <c r="S174" s="8">
        <f t="array" ref="S174">IF($I$2="Каникулы вместе",INDEX(GRID!$B$4:$U$15,MATCH(S$7,GRID!$A$4:$A$15,0),MATCH(1,($U$2=GRID!$B$1:$U$1)*(КАЛЕНДАРЬ!R29=GRID!$B$3:$U$3),0)),
INDEX(GRID!$B$4:$U$15,MATCH(S$7,GRID!$A$4:$A$15,0),MATCH(1,($U$2=GRID!$B$1:$U$1)*(КАЛЕНДАРЬ!R29=GRID!$B$3:$U$3),0))*(1-GRID!$L$41))</f>
        <v>661000</v>
      </c>
      <c r="T174" s="8">
        <f t="array" ref="T174">IF($I$2="Каникулы вместе",INDEX(GRID!$B$4:$U$15,MATCH(T$7,GRID!$A$4:$A$15,0),MATCH(1,($U$2=GRID!$B$1:$U$1)*(КАЛЕНДАРЬ!R29=GRID!$B$3:$U$3),0)),
INDEX(GRID!$B$4:$U$15,MATCH(T$7,GRID!$A$4:$A$15,0),MATCH(1,($U$2=GRID!$B$1:$U$1)*(КАЛЕНДАРЬ!R29=GRID!$B$3:$U$3),0))*(1-GRID!$L$41))</f>
        <v>814300</v>
      </c>
    </row>
    <row r="175" spans="1:20" hidden="1">
      <c r="A175" s="148" t="s">
        <v>16</v>
      </c>
      <c r="B175" s="149">
        <v>27</v>
      </c>
      <c r="C175" s="8" cm="1">
        <f t="array" ref="C175">IF($I$2="Каникулы вместе",INDEX(GRID!$B$4:$U$15,MATCH(C$7,GRID!$A$4:$A$15,0),MATCH(1,($U$2=GRID!$B$1:$U$1)*(КАЛЕНДАРЬ!R30=GRID!$B$3:$U$3),0)),
INDEX(GRID!$B$4:$U$15,MATCH(C$7,GRID!$A$4:$A$15,0),MATCH(1,($U$2=GRID!$B$1:$U$1)*(КАЛЕНДАРЬ!R30=GRID!$B$3:$U$3),0))*(1-GRID!$L$45))</f>
        <v>52600</v>
      </c>
      <c r="D175" s="8" cm="1">
        <f t="array" ref="D175">IF($I$2="Каникулы вместе",INDEX(GRID!$B$18:$U$29,MATCH(C$7,GRID!$A$18:$A$29,0),MATCH(1,($U$2=GRID!$B$1:$U$1)*(КАЛЕНДАРЬ!R30=GRID!$B$3:$U$3),0)),
INDEX(GRID!$B$18:$U$29,MATCH(C$7,GRID!$A$18:$A$29,0),MATCH(1,($U$2=GRID!$B$1:$U$1)*(КАЛЕНДАРЬ!R30=GRID!$B$3:$U$3),0))*(1-GRID!$L$45))</f>
        <v>57600</v>
      </c>
      <c r="E175" s="8" cm="1">
        <f t="array" ref="E175">IF($I$2="Каникулы вместе",INDEX(GRID!$B$4:$U$15,MATCH(E$7,GRID!$A$4:$A$15,0),MATCH(1,($U$2=GRID!$B$1:$U$1)*(КАЛЕНДАРЬ!R30=GRID!$B$3:$U$3),0)),
INDEX(GRID!$B$4:$U$15,MATCH(E$7,GRID!$A$4:$A$15,0),MATCH(1,($U$2=GRID!$B$1:$U$1)*(КАЛЕНДАРЬ!R30=GRID!$B$3:$U$3),0))*(1-GRID!$L$45))</f>
        <v>62100</v>
      </c>
      <c r="F175" s="8" cm="1">
        <f t="array" ref="F175">IF($I$2="Каникулы вместе",INDEX(GRID!$B$18:$U$29,MATCH(E$7,GRID!$A$18:$A$29,0),MATCH(1,($U$2=GRID!$B$1:$U$1)*(КАЛЕНДАРЬ!R30=GRID!$B$3:$U$3),0)),
INDEX(GRID!$B$18:$U$29,MATCH(E$7,GRID!$A$18:$A$29,0),MATCH(1,($U$2=GRID!$B$1:$U$1)*(КАЛЕНДАРЬ!R30=GRID!$B$3:$U$3),0))*(1-GRID!$L$45))</f>
        <v>67100</v>
      </c>
      <c r="G175" s="8" cm="1">
        <f t="array" ref="G175">IF($I$2="Каникулы вместе",INDEX(GRID!$B$4:$U$15,MATCH(G$7,GRID!$A$4:$A$15,0),MATCH(1,($U$2=GRID!$B$1:$U$1)*(КАЛЕНДАРЬ!R30=GRID!$B$3:$U$3),0)),
INDEX(GRID!$B$4:$U$15,MATCH(G$7,GRID!$A$4:$A$15,0),MATCH(1,($U$2=GRID!$B$1:$U$1)*(КАЛЕНДАРЬ!R30=GRID!$B$3:$U$3),0))*(1-GRID!$L$45))</f>
        <v>69200</v>
      </c>
      <c r="H175" s="8" cm="1">
        <f t="array" ref="H175">IF($I$2="Каникулы вместе",INDEX(GRID!$B$18:$U$29,MATCH(G$7,GRID!$A$18:$A$29,0),MATCH(1,($U$2=GRID!$B$1:$U$1)*(КАЛЕНДАРЬ!R30=GRID!$B$3:$U$3),0)),
INDEX(GRID!$B$18:$U$29,MATCH(G$7,GRID!$A$18:$A$29,0),MATCH(1,($U$2=GRID!$B$1:$U$1)*(КАЛЕНДАРЬ!R30=GRID!$B$3:$U$3),0))*(1-GRID!$L$45))</f>
        <v>74200</v>
      </c>
      <c r="I175" s="8" cm="1">
        <f t="array" ref="I175">IF($I$2="Каникулы вместе",INDEX(GRID!$B$4:$U$15,MATCH(I$7,GRID!$A$4:$A$15,0),MATCH(1,($U$2=GRID!$B$1:$U$1)*(КАЛЕНДАРЬ!R30=GRID!$B$3:$U$3),0)),
INDEX(GRID!$B$4:$U$15,MATCH(I$7,GRID!$A$4:$A$15,0),MATCH(1,($U$2=GRID!$B$1:$U$1)*(КАЛЕНДАРЬ!R30=GRID!$B$3:$U$3),0))*(1-GRID!$L$45))</f>
        <v>76600</v>
      </c>
      <c r="J175" s="8" cm="1">
        <f t="array" ref="J175">IF($I$2="Каникулы вместе",INDEX(GRID!$B$18:$U$29,MATCH(I$7,GRID!$A$18:$A$29,0),MATCH(1,($U$2=GRID!$B$1:$U$1)*(КАЛЕНДАРЬ!R30=GRID!$B$3:$U$3),0)),
INDEX(GRID!$B$18:$U$29,MATCH(I$7,GRID!$A$18:$A$29,0),MATCH(1,($U$2=GRID!$B$1:$U$1)*(КАЛЕНДАРЬ!R30=GRID!$B$3:$U$3),0))*(1-GRID!$L$45))</f>
        <v>81600</v>
      </c>
      <c r="K175" s="8" cm="1">
        <f t="array" ref="K175">IF($I$2="Каникулы вместе",INDEX(GRID!$B$4:$U$15,MATCH(K$7,GRID!$A$4:$A$15,0),MATCH(1,($U$2=GRID!$B$1:$U$1)*(КАЛЕНДАРЬ!R30=GRID!$B$3:$U$3),0)),
INDEX(GRID!$B$4:$U$15,MATCH(K$7,GRID!$A$4:$A$15,0),MATCH(1,($U$2=GRID!$B$1:$U$1)*(КАЛЕНДАРЬ!R30=GRID!$B$3:$U$3),0))*(1-GRID!$L$45))</f>
        <v>84100</v>
      </c>
      <c r="L175" s="8" cm="1">
        <f t="array" ref="L175">IF($I$2="Каникулы вместе",INDEX(GRID!$B$18:$U$29,MATCH(K$7,GRID!$A$18:$A$29,0),MATCH(1,($U$2=GRID!$B$1:$U$1)*(КАЛЕНДАРЬ!R30=GRID!$B$3:$U$3),0)),
INDEX(GRID!$B$18:$U$29,MATCH(K$7,GRID!$A$18:$A$29,0),MATCH(1,($U$2=GRID!$B$1:$U$1)*(КАЛЕНДАРЬ!R30=GRID!$B$3:$U$3),0))*(1-GRID!$L$45))</f>
        <v>89100</v>
      </c>
      <c r="M175" s="8" cm="1">
        <f t="array" ref="M175">IF($I$2="Каникулы вместе",INDEX(GRID!$B$4:$U$15,MATCH(M$7,GRID!$A$4:$A$15,0),MATCH(1,($U$2=GRID!$B$1:$U$1)*(КАЛЕНДАРЬ!R30=GRID!$B$3:$U$3),0)),
INDEX(GRID!$B$4:$U$15,MATCH(M$7,GRID!$A$4:$A$15,0),MATCH(1,($U$2=GRID!$B$1:$U$1)*(КАЛЕНДАРЬ!R30=GRID!$B$3:$U$3),0))*(1-GRID!$L$45))</f>
        <v>110400</v>
      </c>
      <c r="N175" s="8" cm="1">
        <f t="array" ref="N175">IF($I$2="Каникулы вместе",INDEX(GRID!$B$18:$U$29,MATCH(M$7,GRID!$A$18:$A$29,0),MATCH(1,($U$2=GRID!$B$1:$U$1)*(КАЛЕНДАРЬ!R30=GRID!$B$3:$U$3),0)),
INDEX(GRID!$B$18:$U$29,MATCH(M$7,GRID!$A$18:$A$29,0),MATCH(1,($U$2=GRID!$B$1:$U$1)*(КАЛЕНДАРЬ!R30=GRID!$B$3:$U$3),0))*(1-GRID!$L$45))</f>
        <v>115400</v>
      </c>
      <c r="O175" s="8" cm="1">
        <f t="array" ref="O175">IF($I$2="Каникулы вместе",INDEX(GRID!$B$4:$U$15,MATCH(O$7,GRID!$A$4:$A$15,0),MATCH(1,($U$2=GRID!$B$1:$U$1)*(КАЛЕНДАРЬ!R30=GRID!$B$3:$U$3),0)),
INDEX(GRID!$B$4:$U$15,MATCH(O$7,GRID!$A$4:$A$15,0),MATCH(1,($U$2=GRID!$B$1:$U$1)*(КАЛЕНДАРЬ!R30=GRID!$B$3:$U$3),0))*(1-GRID!$L$45))</f>
        <v>151000</v>
      </c>
      <c r="P175" s="8" cm="1">
        <f t="array" ref="P175">IF($I$2="Каникулы вместе",INDEX(GRID!$B$4:$U$15,MATCH(P$7,GRID!$A$4:$A$15,0),MATCH(1,($U$2=GRID!$B$1:$U$1)*(КАЛЕНДАРЬ!R30=GRID!$B$3:$U$3),0)),
INDEX(GRID!$B$4:$U$15,MATCH(P$7,GRID!$A$4:$A$15,0),MATCH(1,($U$2=GRID!$B$1:$U$1)*(КАЛЕНДАРЬ!R30=GRID!$B$3:$U$3),0))*(1-GRID!$L$45))</f>
        <v>199300</v>
      </c>
      <c r="Q175" s="8" cm="1">
        <f t="array" ref="Q175">IF($I$2="Каникулы вместе",INDEX(GRID!$B$4:$U$15,MATCH(Q$7,GRID!$A$4:$A$15,0),MATCH(1,($U$2=GRID!$B$1:$U$1)*(КАЛЕНДАРЬ!R30=GRID!$B$3:$U$3),0)),
INDEX(GRID!$B$4:$U$15,MATCH(Q$7,GRID!$A$4:$A$15,0),MATCH(1,($U$2=GRID!$B$1:$U$1)*(КАЛЕНДАРЬ!R30=GRID!$B$3:$U$3),0))*(1-GRID!$L$45))</f>
        <v>230600</v>
      </c>
      <c r="R175" s="8" cm="1">
        <f t="array" ref="R175">IF($I$2="Каникулы вместе",INDEX(GRID!$B$18:$U$29,MATCH(R$7,GRID!$A$18:$A$29,0),MATCH(1,($U$2=GRID!$B$1:$U$1)*(КАЛЕНДАРЬ!R30=GRID!$B$3:$U$3),0)),
INDEX(GRID!$B$18:$U$29,MATCH(R$7,GRID!$A$18:$A$29,0),MATCH(1,($U$2=GRID!$B$1:$U$1)*(КАЛЕНДАРЬ!R30=GRID!$B$3:$U$3),0))*(1-GRID!$L$45))</f>
        <v>263600</v>
      </c>
      <c r="S175" s="8">
        <f t="array" ref="S175">IF($I$2="Каникулы вместе",INDEX(GRID!$B$4:$U$15,MATCH(S$7,GRID!$A$4:$A$15,0),MATCH(1,($U$2=GRID!$B$1:$U$1)*(КАЛЕНДАРЬ!R30=GRID!$B$3:$U$3),0)),
INDEX(GRID!$B$4:$U$15,MATCH(S$7,GRID!$A$4:$A$15,0),MATCH(1,($U$2=GRID!$B$1:$U$1)*(КАЛЕНДАРЬ!R30=GRID!$B$3:$U$3),0))*(1-GRID!$L$41))</f>
        <v>698800</v>
      </c>
      <c r="T175" s="8">
        <f t="array" ref="T175">IF($I$2="Каникулы вместе",INDEX(GRID!$B$4:$U$15,MATCH(T$7,GRID!$A$4:$A$15,0),MATCH(1,($U$2=GRID!$B$1:$U$1)*(КАЛЕНДАРЬ!R30=GRID!$B$3:$U$3),0)),
INDEX(GRID!$B$4:$U$15,MATCH(T$7,GRID!$A$4:$A$15,0),MATCH(1,($U$2=GRID!$B$1:$U$1)*(КАЛЕНДАРЬ!R30=GRID!$B$3:$U$3),0))*(1-GRID!$L$41))</f>
        <v>861600</v>
      </c>
    </row>
    <row r="176" spans="1:20" hidden="1">
      <c r="A176" s="148" t="s">
        <v>17</v>
      </c>
      <c r="B176" s="149">
        <v>28</v>
      </c>
      <c r="C176" s="8" cm="1">
        <f t="array" ref="C176">IF($I$2="Каникулы вместе",INDEX(GRID!$B$4:$U$15,MATCH(C$7,GRID!$A$4:$A$15,0),MATCH(1,($U$2=GRID!$B$1:$U$1)*(КАЛЕНДАРЬ!R31=GRID!$B$3:$U$3),0)),
INDEX(GRID!$B$4:$U$15,MATCH(C$7,GRID!$A$4:$A$15,0),MATCH(1,($U$2=GRID!$B$1:$U$1)*(КАЛЕНДАРЬ!R31=GRID!$B$3:$U$3),0))*(1-GRID!$L$45))</f>
        <v>52600</v>
      </c>
      <c r="D176" s="8" cm="1">
        <f t="array" ref="D176">IF($I$2="Каникулы вместе",INDEX(GRID!$B$18:$U$29,MATCH(C$7,GRID!$A$18:$A$29,0),MATCH(1,($U$2=GRID!$B$1:$U$1)*(КАЛЕНДАРЬ!R31=GRID!$B$3:$U$3),0)),
INDEX(GRID!$B$18:$U$29,MATCH(C$7,GRID!$A$18:$A$29,0),MATCH(1,($U$2=GRID!$B$1:$U$1)*(КАЛЕНДАРЬ!R31=GRID!$B$3:$U$3),0))*(1-GRID!$L$45))</f>
        <v>57600</v>
      </c>
      <c r="E176" s="8" cm="1">
        <f t="array" ref="E176">IF($I$2="Каникулы вместе",INDEX(GRID!$B$4:$U$15,MATCH(E$7,GRID!$A$4:$A$15,0),MATCH(1,($U$2=GRID!$B$1:$U$1)*(КАЛЕНДАРЬ!R31=GRID!$B$3:$U$3),0)),
INDEX(GRID!$B$4:$U$15,MATCH(E$7,GRID!$A$4:$A$15,0),MATCH(1,($U$2=GRID!$B$1:$U$1)*(КАЛЕНДАРЬ!R31=GRID!$B$3:$U$3),0))*(1-GRID!$L$45))</f>
        <v>62100</v>
      </c>
      <c r="F176" s="8" cm="1">
        <f t="array" ref="F176">IF($I$2="Каникулы вместе",INDEX(GRID!$B$18:$U$29,MATCH(E$7,GRID!$A$18:$A$29,0),MATCH(1,($U$2=GRID!$B$1:$U$1)*(КАЛЕНДАРЬ!R31=GRID!$B$3:$U$3),0)),
INDEX(GRID!$B$18:$U$29,MATCH(E$7,GRID!$A$18:$A$29,0),MATCH(1,($U$2=GRID!$B$1:$U$1)*(КАЛЕНДАРЬ!R31=GRID!$B$3:$U$3),0))*(1-GRID!$L$45))</f>
        <v>67100</v>
      </c>
      <c r="G176" s="8" cm="1">
        <f t="array" ref="G176">IF($I$2="Каникулы вместе",INDEX(GRID!$B$4:$U$15,MATCH(G$7,GRID!$A$4:$A$15,0),MATCH(1,($U$2=GRID!$B$1:$U$1)*(КАЛЕНДАРЬ!R31=GRID!$B$3:$U$3),0)),
INDEX(GRID!$B$4:$U$15,MATCH(G$7,GRID!$A$4:$A$15,0),MATCH(1,($U$2=GRID!$B$1:$U$1)*(КАЛЕНДАРЬ!R31=GRID!$B$3:$U$3),0))*(1-GRID!$L$45))</f>
        <v>69200</v>
      </c>
      <c r="H176" s="8" cm="1">
        <f t="array" ref="H176">IF($I$2="Каникулы вместе",INDEX(GRID!$B$18:$U$29,MATCH(G$7,GRID!$A$18:$A$29,0),MATCH(1,($U$2=GRID!$B$1:$U$1)*(КАЛЕНДАРЬ!R31=GRID!$B$3:$U$3),0)),
INDEX(GRID!$B$18:$U$29,MATCH(G$7,GRID!$A$18:$A$29,0),MATCH(1,($U$2=GRID!$B$1:$U$1)*(КАЛЕНДАРЬ!R31=GRID!$B$3:$U$3),0))*(1-GRID!$L$45))</f>
        <v>74200</v>
      </c>
      <c r="I176" s="8" cm="1">
        <f t="array" ref="I176">IF($I$2="Каникулы вместе",INDEX(GRID!$B$4:$U$15,MATCH(I$7,GRID!$A$4:$A$15,0),MATCH(1,($U$2=GRID!$B$1:$U$1)*(КАЛЕНДАРЬ!R31=GRID!$B$3:$U$3),0)),
INDEX(GRID!$B$4:$U$15,MATCH(I$7,GRID!$A$4:$A$15,0),MATCH(1,($U$2=GRID!$B$1:$U$1)*(КАЛЕНДАРЬ!R31=GRID!$B$3:$U$3),0))*(1-GRID!$L$45))</f>
        <v>76600</v>
      </c>
      <c r="J176" s="8" cm="1">
        <f t="array" ref="J176">IF($I$2="Каникулы вместе",INDEX(GRID!$B$18:$U$29,MATCH(I$7,GRID!$A$18:$A$29,0),MATCH(1,($U$2=GRID!$B$1:$U$1)*(КАЛЕНДАРЬ!R31=GRID!$B$3:$U$3),0)),
INDEX(GRID!$B$18:$U$29,MATCH(I$7,GRID!$A$18:$A$29,0),MATCH(1,($U$2=GRID!$B$1:$U$1)*(КАЛЕНДАРЬ!R31=GRID!$B$3:$U$3),0))*(1-GRID!$L$45))</f>
        <v>81600</v>
      </c>
      <c r="K176" s="8" cm="1">
        <f t="array" ref="K176">IF($I$2="Каникулы вместе",INDEX(GRID!$B$4:$U$15,MATCH(K$7,GRID!$A$4:$A$15,0),MATCH(1,($U$2=GRID!$B$1:$U$1)*(КАЛЕНДАРЬ!R31=GRID!$B$3:$U$3),0)),
INDEX(GRID!$B$4:$U$15,MATCH(K$7,GRID!$A$4:$A$15,0),MATCH(1,($U$2=GRID!$B$1:$U$1)*(КАЛЕНДАРЬ!R31=GRID!$B$3:$U$3),0))*(1-GRID!$L$45))</f>
        <v>84100</v>
      </c>
      <c r="L176" s="8" cm="1">
        <f t="array" ref="L176">IF($I$2="Каникулы вместе",INDEX(GRID!$B$18:$U$29,MATCH(K$7,GRID!$A$18:$A$29,0),MATCH(1,($U$2=GRID!$B$1:$U$1)*(КАЛЕНДАРЬ!R31=GRID!$B$3:$U$3),0)),
INDEX(GRID!$B$18:$U$29,MATCH(K$7,GRID!$A$18:$A$29,0),MATCH(1,($U$2=GRID!$B$1:$U$1)*(КАЛЕНДАРЬ!R31=GRID!$B$3:$U$3),0))*(1-GRID!$L$45))</f>
        <v>89100</v>
      </c>
      <c r="M176" s="8" cm="1">
        <f t="array" ref="M176">IF($I$2="Каникулы вместе",INDEX(GRID!$B$4:$U$15,MATCH(M$7,GRID!$A$4:$A$15,0),MATCH(1,($U$2=GRID!$B$1:$U$1)*(КАЛЕНДАРЬ!R31=GRID!$B$3:$U$3),0)),
INDEX(GRID!$B$4:$U$15,MATCH(M$7,GRID!$A$4:$A$15,0),MATCH(1,($U$2=GRID!$B$1:$U$1)*(КАЛЕНДАРЬ!R31=GRID!$B$3:$U$3),0))*(1-GRID!$L$45))</f>
        <v>110400</v>
      </c>
      <c r="N176" s="8" cm="1">
        <f t="array" ref="N176">IF($I$2="Каникулы вместе",INDEX(GRID!$B$18:$U$29,MATCH(M$7,GRID!$A$18:$A$29,0),MATCH(1,($U$2=GRID!$B$1:$U$1)*(КАЛЕНДАРЬ!R31=GRID!$B$3:$U$3),0)),
INDEX(GRID!$B$18:$U$29,MATCH(M$7,GRID!$A$18:$A$29,0),MATCH(1,($U$2=GRID!$B$1:$U$1)*(КАЛЕНДАРЬ!R31=GRID!$B$3:$U$3),0))*(1-GRID!$L$45))</f>
        <v>115400</v>
      </c>
      <c r="O176" s="8" cm="1">
        <f t="array" ref="O176">IF($I$2="Каникулы вместе",INDEX(GRID!$B$4:$U$15,MATCH(O$7,GRID!$A$4:$A$15,0),MATCH(1,($U$2=GRID!$B$1:$U$1)*(КАЛЕНДАРЬ!R31=GRID!$B$3:$U$3),0)),
INDEX(GRID!$B$4:$U$15,MATCH(O$7,GRID!$A$4:$A$15,0),MATCH(1,($U$2=GRID!$B$1:$U$1)*(КАЛЕНДАРЬ!R31=GRID!$B$3:$U$3),0))*(1-GRID!$L$45))</f>
        <v>151000</v>
      </c>
      <c r="P176" s="8" cm="1">
        <f t="array" ref="P176">IF($I$2="Каникулы вместе",INDEX(GRID!$B$4:$U$15,MATCH(P$7,GRID!$A$4:$A$15,0),MATCH(1,($U$2=GRID!$B$1:$U$1)*(КАЛЕНДАРЬ!R31=GRID!$B$3:$U$3),0)),
INDEX(GRID!$B$4:$U$15,MATCH(P$7,GRID!$A$4:$A$15,0),MATCH(1,($U$2=GRID!$B$1:$U$1)*(КАЛЕНДАРЬ!R31=GRID!$B$3:$U$3),0))*(1-GRID!$L$45))</f>
        <v>199300</v>
      </c>
      <c r="Q176" s="8" cm="1">
        <f t="array" ref="Q176">IF($I$2="Каникулы вместе",INDEX(GRID!$B$4:$U$15,MATCH(Q$7,GRID!$A$4:$A$15,0),MATCH(1,($U$2=GRID!$B$1:$U$1)*(КАЛЕНДАРЬ!R31=GRID!$B$3:$U$3),0)),
INDEX(GRID!$B$4:$U$15,MATCH(Q$7,GRID!$A$4:$A$15,0),MATCH(1,($U$2=GRID!$B$1:$U$1)*(КАЛЕНДАРЬ!R31=GRID!$B$3:$U$3),0))*(1-GRID!$L$45))</f>
        <v>230600</v>
      </c>
      <c r="R176" s="8" cm="1">
        <f t="array" ref="R176">IF($I$2="Каникулы вместе",INDEX(GRID!$B$18:$U$29,MATCH(R$7,GRID!$A$18:$A$29,0),MATCH(1,($U$2=GRID!$B$1:$U$1)*(КАЛЕНДАРЬ!R31=GRID!$B$3:$U$3),0)),
INDEX(GRID!$B$18:$U$29,MATCH(R$7,GRID!$A$18:$A$29,0),MATCH(1,($U$2=GRID!$B$1:$U$1)*(КАЛЕНДАРЬ!R31=GRID!$B$3:$U$3),0))*(1-GRID!$L$45))</f>
        <v>263600</v>
      </c>
      <c r="S176" s="8">
        <f t="array" ref="S176">IF($I$2="Каникулы вместе",INDEX(GRID!$B$4:$U$15,MATCH(S$7,GRID!$A$4:$A$15,0),MATCH(1,($U$2=GRID!$B$1:$U$1)*(КАЛЕНДАРЬ!R31=GRID!$B$3:$U$3),0)),
INDEX(GRID!$B$4:$U$15,MATCH(S$7,GRID!$A$4:$A$15,0),MATCH(1,($U$2=GRID!$B$1:$U$1)*(КАЛЕНДАРЬ!R31=GRID!$B$3:$U$3),0))*(1-GRID!$L$41))</f>
        <v>698800</v>
      </c>
      <c r="T176" s="8">
        <f t="array" ref="T176">IF($I$2="Каникулы вместе",INDEX(GRID!$B$4:$U$15,MATCH(T$7,GRID!$A$4:$A$15,0),MATCH(1,($U$2=GRID!$B$1:$U$1)*(КАЛЕНДАРЬ!R31=GRID!$B$3:$U$3),0)),
INDEX(GRID!$B$4:$U$15,MATCH(T$7,GRID!$A$4:$A$15,0),MATCH(1,($U$2=GRID!$B$1:$U$1)*(КАЛЕНДАРЬ!R31=GRID!$B$3:$U$3),0))*(1-GRID!$L$41))</f>
        <v>861600</v>
      </c>
    </row>
    <row r="177" spans="1:20" hidden="1">
      <c r="A177" s="148" t="s">
        <v>11</v>
      </c>
      <c r="B177" s="149">
        <v>29</v>
      </c>
      <c r="C177" s="8" cm="1">
        <f t="array" ref="C177">IF($I$2="Каникулы вместе",INDEX(GRID!$B$4:$U$15,MATCH(C$7,GRID!$A$4:$A$15,0),MATCH(1,($U$2=GRID!$B$1:$U$1)*(КАЛЕНДАРЬ!R32=GRID!$B$3:$U$3),0)),
INDEX(GRID!$B$4:$U$15,MATCH(C$7,GRID!$A$4:$A$15,0),MATCH(1,($U$2=GRID!$B$1:$U$1)*(КАЛЕНДАРЬ!R32=GRID!$B$3:$U$3),0))*(1-GRID!$L$45))</f>
        <v>52600</v>
      </c>
      <c r="D177" s="8" cm="1">
        <f t="array" ref="D177">IF($I$2="Каникулы вместе",INDEX(GRID!$B$18:$U$29,MATCH(C$7,GRID!$A$18:$A$29,0),MATCH(1,($U$2=GRID!$B$1:$U$1)*(КАЛЕНДАРЬ!R32=GRID!$B$3:$U$3),0)),
INDEX(GRID!$B$18:$U$29,MATCH(C$7,GRID!$A$18:$A$29,0),MATCH(1,($U$2=GRID!$B$1:$U$1)*(КАЛЕНДАРЬ!R32=GRID!$B$3:$U$3),0))*(1-GRID!$L$45))</f>
        <v>57600</v>
      </c>
      <c r="E177" s="8" cm="1">
        <f t="array" ref="E177">IF($I$2="Каникулы вместе",INDEX(GRID!$B$4:$U$15,MATCH(E$7,GRID!$A$4:$A$15,0),MATCH(1,($U$2=GRID!$B$1:$U$1)*(КАЛЕНДАРЬ!R32=GRID!$B$3:$U$3),0)),
INDEX(GRID!$B$4:$U$15,MATCH(E$7,GRID!$A$4:$A$15,0),MATCH(1,($U$2=GRID!$B$1:$U$1)*(КАЛЕНДАРЬ!R32=GRID!$B$3:$U$3),0))*(1-GRID!$L$45))</f>
        <v>62100</v>
      </c>
      <c r="F177" s="8" cm="1">
        <f t="array" ref="F177">IF($I$2="Каникулы вместе",INDEX(GRID!$B$18:$U$29,MATCH(E$7,GRID!$A$18:$A$29,0),MATCH(1,($U$2=GRID!$B$1:$U$1)*(КАЛЕНДАРЬ!R32=GRID!$B$3:$U$3),0)),
INDEX(GRID!$B$18:$U$29,MATCH(E$7,GRID!$A$18:$A$29,0),MATCH(1,($U$2=GRID!$B$1:$U$1)*(КАЛЕНДАРЬ!R32=GRID!$B$3:$U$3),0))*(1-GRID!$L$45))</f>
        <v>67100</v>
      </c>
      <c r="G177" s="8" cm="1">
        <f t="array" ref="G177">IF($I$2="Каникулы вместе",INDEX(GRID!$B$4:$U$15,MATCH(G$7,GRID!$A$4:$A$15,0),MATCH(1,($U$2=GRID!$B$1:$U$1)*(КАЛЕНДАРЬ!R32=GRID!$B$3:$U$3),0)),
INDEX(GRID!$B$4:$U$15,MATCH(G$7,GRID!$A$4:$A$15,0),MATCH(1,($U$2=GRID!$B$1:$U$1)*(КАЛЕНДАРЬ!R32=GRID!$B$3:$U$3),0))*(1-GRID!$L$45))</f>
        <v>69200</v>
      </c>
      <c r="H177" s="8" cm="1">
        <f t="array" ref="H177">IF($I$2="Каникулы вместе",INDEX(GRID!$B$18:$U$29,MATCH(G$7,GRID!$A$18:$A$29,0),MATCH(1,($U$2=GRID!$B$1:$U$1)*(КАЛЕНДАРЬ!R32=GRID!$B$3:$U$3),0)),
INDEX(GRID!$B$18:$U$29,MATCH(G$7,GRID!$A$18:$A$29,0),MATCH(1,($U$2=GRID!$B$1:$U$1)*(КАЛЕНДАРЬ!R32=GRID!$B$3:$U$3),0))*(1-GRID!$L$45))</f>
        <v>74200</v>
      </c>
      <c r="I177" s="8" cm="1">
        <f t="array" ref="I177">IF($I$2="Каникулы вместе",INDEX(GRID!$B$4:$U$15,MATCH(I$7,GRID!$A$4:$A$15,0),MATCH(1,($U$2=GRID!$B$1:$U$1)*(КАЛЕНДАРЬ!R32=GRID!$B$3:$U$3),0)),
INDEX(GRID!$B$4:$U$15,MATCH(I$7,GRID!$A$4:$A$15,0),MATCH(1,($U$2=GRID!$B$1:$U$1)*(КАЛЕНДАРЬ!R32=GRID!$B$3:$U$3),0))*(1-GRID!$L$45))</f>
        <v>76600</v>
      </c>
      <c r="J177" s="8" cm="1">
        <f t="array" ref="J177">IF($I$2="Каникулы вместе",INDEX(GRID!$B$18:$U$29,MATCH(I$7,GRID!$A$18:$A$29,0),MATCH(1,($U$2=GRID!$B$1:$U$1)*(КАЛЕНДАРЬ!R32=GRID!$B$3:$U$3),0)),
INDEX(GRID!$B$18:$U$29,MATCH(I$7,GRID!$A$18:$A$29,0),MATCH(1,($U$2=GRID!$B$1:$U$1)*(КАЛЕНДАРЬ!R32=GRID!$B$3:$U$3),0))*(1-GRID!$L$45))</f>
        <v>81600</v>
      </c>
      <c r="K177" s="8" cm="1">
        <f t="array" ref="K177">IF($I$2="Каникулы вместе",INDEX(GRID!$B$4:$U$15,MATCH(K$7,GRID!$A$4:$A$15,0),MATCH(1,($U$2=GRID!$B$1:$U$1)*(КАЛЕНДАРЬ!R32=GRID!$B$3:$U$3),0)),
INDEX(GRID!$B$4:$U$15,MATCH(K$7,GRID!$A$4:$A$15,0),MATCH(1,($U$2=GRID!$B$1:$U$1)*(КАЛЕНДАРЬ!R32=GRID!$B$3:$U$3),0))*(1-GRID!$L$45))</f>
        <v>84100</v>
      </c>
      <c r="L177" s="8" cm="1">
        <f t="array" ref="L177">IF($I$2="Каникулы вместе",INDEX(GRID!$B$18:$U$29,MATCH(K$7,GRID!$A$18:$A$29,0),MATCH(1,($U$2=GRID!$B$1:$U$1)*(КАЛЕНДАРЬ!R32=GRID!$B$3:$U$3),0)),
INDEX(GRID!$B$18:$U$29,MATCH(K$7,GRID!$A$18:$A$29,0),MATCH(1,($U$2=GRID!$B$1:$U$1)*(КАЛЕНДАРЬ!R32=GRID!$B$3:$U$3),0))*(1-GRID!$L$45))</f>
        <v>89100</v>
      </c>
      <c r="M177" s="8" cm="1">
        <f t="array" ref="M177">IF($I$2="Каникулы вместе",INDEX(GRID!$B$4:$U$15,MATCH(M$7,GRID!$A$4:$A$15,0),MATCH(1,($U$2=GRID!$B$1:$U$1)*(КАЛЕНДАРЬ!R32=GRID!$B$3:$U$3),0)),
INDEX(GRID!$B$4:$U$15,MATCH(M$7,GRID!$A$4:$A$15,0),MATCH(1,($U$2=GRID!$B$1:$U$1)*(КАЛЕНДАРЬ!R32=GRID!$B$3:$U$3),0))*(1-GRID!$L$45))</f>
        <v>110400</v>
      </c>
      <c r="N177" s="8" cm="1">
        <f t="array" ref="N177">IF($I$2="Каникулы вместе",INDEX(GRID!$B$18:$U$29,MATCH(M$7,GRID!$A$18:$A$29,0),MATCH(1,($U$2=GRID!$B$1:$U$1)*(КАЛЕНДАРЬ!R32=GRID!$B$3:$U$3),0)),
INDEX(GRID!$B$18:$U$29,MATCH(M$7,GRID!$A$18:$A$29,0),MATCH(1,($U$2=GRID!$B$1:$U$1)*(КАЛЕНДАРЬ!R32=GRID!$B$3:$U$3),0))*(1-GRID!$L$45))</f>
        <v>115400</v>
      </c>
      <c r="O177" s="8" cm="1">
        <f t="array" ref="O177">IF($I$2="Каникулы вместе",INDEX(GRID!$B$4:$U$15,MATCH(O$7,GRID!$A$4:$A$15,0),MATCH(1,($U$2=GRID!$B$1:$U$1)*(КАЛЕНДАРЬ!R32=GRID!$B$3:$U$3),0)),
INDEX(GRID!$B$4:$U$15,MATCH(O$7,GRID!$A$4:$A$15,0),MATCH(1,($U$2=GRID!$B$1:$U$1)*(КАЛЕНДАРЬ!R32=GRID!$B$3:$U$3),0))*(1-GRID!$L$45))</f>
        <v>151000</v>
      </c>
      <c r="P177" s="8" cm="1">
        <f t="array" ref="P177">IF($I$2="Каникулы вместе",INDEX(GRID!$B$4:$U$15,MATCH(P$7,GRID!$A$4:$A$15,0),MATCH(1,($U$2=GRID!$B$1:$U$1)*(КАЛЕНДАРЬ!R32=GRID!$B$3:$U$3),0)),
INDEX(GRID!$B$4:$U$15,MATCH(P$7,GRID!$A$4:$A$15,0),MATCH(1,($U$2=GRID!$B$1:$U$1)*(КАЛЕНДАРЬ!R32=GRID!$B$3:$U$3),0))*(1-GRID!$L$45))</f>
        <v>199300</v>
      </c>
      <c r="Q177" s="8" cm="1">
        <f t="array" ref="Q177">IF($I$2="Каникулы вместе",INDEX(GRID!$B$4:$U$15,MATCH(Q$7,GRID!$A$4:$A$15,0),MATCH(1,($U$2=GRID!$B$1:$U$1)*(КАЛЕНДАРЬ!R32=GRID!$B$3:$U$3),0)),
INDEX(GRID!$B$4:$U$15,MATCH(Q$7,GRID!$A$4:$A$15,0),MATCH(1,($U$2=GRID!$B$1:$U$1)*(КАЛЕНДАРЬ!R32=GRID!$B$3:$U$3),0))*(1-GRID!$L$45))</f>
        <v>230600</v>
      </c>
      <c r="R177" s="8" cm="1">
        <f t="array" ref="R177">IF($I$2="Каникулы вместе",INDEX(GRID!$B$18:$U$29,MATCH(R$7,GRID!$A$18:$A$29,0),MATCH(1,($U$2=GRID!$B$1:$U$1)*(КАЛЕНДАРЬ!R32=GRID!$B$3:$U$3),0)),
INDEX(GRID!$B$18:$U$29,MATCH(R$7,GRID!$A$18:$A$29,0),MATCH(1,($U$2=GRID!$B$1:$U$1)*(КАЛЕНДАРЬ!R32=GRID!$B$3:$U$3),0))*(1-GRID!$L$45))</f>
        <v>263600</v>
      </c>
      <c r="S177" s="8">
        <f t="array" ref="S177">IF($I$2="Каникулы вместе",INDEX(GRID!$B$4:$U$15,MATCH(S$7,GRID!$A$4:$A$15,0),MATCH(1,($U$2=GRID!$B$1:$U$1)*(КАЛЕНДАРЬ!R32=GRID!$B$3:$U$3),0)),
INDEX(GRID!$B$4:$U$15,MATCH(S$7,GRID!$A$4:$A$15,0),MATCH(1,($U$2=GRID!$B$1:$U$1)*(КАЛЕНДАРЬ!R32=GRID!$B$3:$U$3),0))*(1-GRID!$L$41))</f>
        <v>698800</v>
      </c>
      <c r="T177" s="8">
        <f t="array" ref="T177">IF($I$2="Каникулы вместе",INDEX(GRID!$B$4:$U$15,MATCH(T$7,GRID!$A$4:$A$15,0),MATCH(1,($U$2=GRID!$B$1:$U$1)*(КАЛЕНДАРЬ!R32=GRID!$B$3:$U$3),0)),
INDEX(GRID!$B$4:$U$15,MATCH(T$7,GRID!$A$4:$A$15,0),MATCH(1,($U$2=GRID!$B$1:$U$1)*(КАЛЕНДАРЬ!R32=GRID!$B$3:$U$3),0))*(1-GRID!$L$41))</f>
        <v>861600</v>
      </c>
    </row>
    <row r="178" spans="1:20" hidden="1">
      <c r="A178" s="148" t="s">
        <v>12</v>
      </c>
      <c r="B178" s="149">
        <v>30</v>
      </c>
      <c r="C178" s="8" cm="1">
        <f t="array" ref="C178">IF($I$2="Каникулы вместе",INDEX(GRID!$B$4:$U$15,MATCH(C$7,GRID!$A$4:$A$15,0),MATCH(1,($U$2=GRID!$B$1:$U$1)*(КАЛЕНДАРЬ!R33=GRID!$B$3:$U$3),0)),
INDEX(GRID!$B$4:$U$15,MATCH(C$7,GRID!$A$4:$A$15,0),MATCH(1,($U$2=GRID!$B$1:$U$1)*(КАЛЕНДАРЬ!R33=GRID!$B$3:$U$3),0))*(1-GRID!$L$45))</f>
        <v>52600</v>
      </c>
      <c r="D178" s="8" cm="1">
        <f t="array" ref="D178">IF($I$2="Каникулы вместе",INDEX(GRID!$B$18:$U$29,MATCH(C$7,GRID!$A$18:$A$29,0),MATCH(1,($U$2=GRID!$B$1:$U$1)*(КАЛЕНДАРЬ!R33=GRID!$B$3:$U$3),0)),
INDEX(GRID!$B$18:$U$29,MATCH(C$7,GRID!$A$18:$A$29,0),MATCH(1,($U$2=GRID!$B$1:$U$1)*(КАЛЕНДАРЬ!R33=GRID!$B$3:$U$3),0))*(1-GRID!$L$45))</f>
        <v>57600</v>
      </c>
      <c r="E178" s="8" cm="1">
        <f t="array" ref="E178">IF($I$2="Каникулы вместе",INDEX(GRID!$B$4:$U$15,MATCH(E$7,GRID!$A$4:$A$15,0),MATCH(1,($U$2=GRID!$B$1:$U$1)*(КАЛЕНДАРЬ!R33=GRID!$B$3:$U$3),0)),
INDEX(GRID!$B$4:$U$15,MATCH(E$7,GRID!$A$4:$A$15,0),MATCH(1,($U$2=GRID!$B$1:$U$1)*(КАЛЕНДАРЬ!R33=GRID!$B$3:$U$3),0))*(1-GRID!$L$45))</f>
        <v>62100</v>
      </c>
      <c r="F178" s="8" cm="1">
        <f t="array" ref="F178">IF($I$2="Каникулы вместе",INDEX(GRID!$B$18:$U$29,MATCH(E$7,GRID!$A$18:$A$29,0),MATCH(1,($U$2=GRID!$B$1:$U$1)*(КАЛЕНДАРЬ!R33=GRID!$B$3:$U$3),0)),
INDEX(GRID!$B$18:$U$29,MATCH(E$7,GRID!$A$18:$A$29,0),MATCH(1,($U$2=GRID!$B$1:$U$1)*(КАЛЕНДАРЬ!R33=GRID!$B$3:$U$3),0))*(1-GRID!$L$45))</f>
        <v>67100</v>
      </c>
      <c r="G178" s="8" cm="1">
        <f t="array" ref="G178">IF($I$2="Каникулы вместе",INDEX(GRID!$B$4:$U$15,MATCH(G$7,GRID!$A$4:$A$15,0),MATCH(1,($U$2=GRID!$B$1:$U$1)*(КАЛЕНДАРЬ!R33=GRID!$B$3:$U$3),0)),
INDEX(GRID!$B$4:$U$15,MATCH(G$7,GRID!$A$4:$A$15,0),MATCH(1,($U$2=GRID!$B$1:$U$1)*(КАЛЕНДАРЬ!R33=GRID!$B$3:$U$3),0))*(1-GRID!$L$45))</f>
        <v>69200</v>
      </c>
      <c r="H178" s="8" cm="1">
        <f t="array" ref="H178">IF($I$2="Каникулы вместе",INDEX(GRID!$B$18:$U$29,MATCH(G$7,GRID!$A$18:$A$29,0),MATCH(1,($U$2=GRID!$B$1:$U$1)*(КАЛЕНДАРЬ!R33=GRID!$B$3:$U$3),0)),
INDEX(GRID!$B$18:$U$29,MATCH(G$7,GRID!$A$18:$A$29,0),MATCH(1,($U$2=GRID!$B$1:$U$1)*(КАЛЕНДАРЬ!R33=GRID!$B$3:$U$3),0))*(1-GRID!$L$45))</f>
        <v>74200</v>
      </c>
      <c r="I178" s="8" cm="1">
        <f t="array" ref="I178">IF($I$2="Каникулы вместе",INDEX(GRID!$B$4:$U$15,MATCH(I$7,GRID!$A$4:$A$15,0),MATCH(1,($U$2=GRID!$B$1:$U$1)*(КАЛЕНДАРЬ!R33=GRID!$B$3:$U$3),0)),
INDEX(GRID!$B$4:$U$15,MATCH(I$7,GRID!$A$4:$A$15,0),MATCH(1,($U$2=GRID!$B$1:$U$1)*(КАЛЕНДАРЬ!R33=GRID!$B$3:$U$3),0))*(1-GRID!$L$45))</f>
        <v>76600</v>
      </c>
      <c r="J178" s="8" cm="1">
        <f t="array" ref="J178">IF($I$2="Каникулы вместе",INDEX(GRID!$B$18:$U$29,MATCH(I$7,GRID!$A$18:$A$29,0),MATCH(1,($U$2=GRID!$B$1:$U$1)*(КАЛЕНДАРЬ!R33=GRID!$B$3:$U$3),0)),
INDEX(GRID!$B$18:$U$29,MATCH(I$7,GRID!$A$18:$A$29,0),MATCH(1,($U$2=GRID!$B$1:$U$1)*(КАЛЕНДАРЬ!R33=GRID!$B$3:$U$3),0))*(1-GRID!$L$45))</f>
        <v>81600</v>
      </c>
      <c r="K178" s="8" cm="1">
        <f t="array" ref="K178">IF($I$2="Каникулы вместе",INDEX(GRID!$B$4:$U$15,MATCH(K$7,GRID!$A$4:$A$15,0),MATCH(1,($U$2=GRID!$B$1:$U$1)*(КАЛЕНДАРЬ!R33=GRID!$B$3:$U$3),0)),
INDEX(GRID!$B$4:$U$15,MATCH(K$7,GRID!$A$4:$A$15,0),MATCH(1,($U$2=GRID!$B$1:$U$1)*(КАЛЕНДАРЬ!R33=GRID!$B$3:$U$3),0))*(1-GRID!$L$45))</f>
        <v>84100</v>
      </c>
      <c r="L178" s="8" cm="1">
        <f t="array" ref="L178">IF($I$2="Каникулы вместе",INDEX(GRID!$B$18:$U$29,MATCH(K$7,GRID!$A$18:$A$29,0),MATCH(1,($U$2=GRID!$B$1:$U$1)*(КАЛЕНДАРЬ!R33=GRID!$B$3:$U$3),0)),
INDEX(GRID!$B$18:$U$29,MATCH(K$7,GRID!$A$18:$A$29,0),MATCH(1,($U$2=GRID!$B$1:$U$1)*(КАЛЕНДАРЬ!R33=GRID!$B$3:$U$3),0))*(1-GRID!$L$45))</f>
        <v>89100</v>
      </c>
      <c r="M178" s="8" cm="1">
        <f t="array" ref="M178">IF($I$2="Каникулы вместе",INDEX(GRID!$B$4:$U$15,MATCH(M$7,GRID!$A$4:$A$15,0),MATCH(1,($U$2=GRID!$B$1:$U$1)*(КАЛЕНДАРЬ!R33=GRID!$B$3:$U$3),0)),
INDEX(GRID!$B$4:$U$15,MATCH(M$7,GRID!$A$4:$A$15,0),MATCH(1,($U$2=GRID!$B$1:$U$1)*(КАЛЕНДАРЬ!R33=GRID!$B$3:$U$3),0))*(1-GRID!$L$45))</f>
        <v>110400</v>
      </c>
      <c r="N178" s="8" cm="1">
        <f t="array" ref="N178">IF($I$2="Каникулы вместе",INDEX(GRID!$B$18:$U$29,MATCH(M$7,GRID!$A$18:$A$29,0),MATCH(1,($U$2=GRID!$B$1:$U$1)*(КАЛЕНДАРЬ!R33=GRID!$B$3:$U$3),0)),
INDEX(GRID!$B$18:$U$29,MATCH(M$7,GRID!$A$18:$A$29,0),MATCH(1,($U$2=GRID!$B$1:$U$1)*(КАЛЕНДАРЬ!R33=GRID!$B$3:$U$3),0))*(1-GRID!$L$45))</f>
        <v>115400</v>
      </c>
      <c r="O178" s="8" cm="1">
        <f t="array" ref="O178">IF($I$2="Каникулы вместе",INDEX(GRID!$B$4:$U$15,MATCH(O$7,GRID!$A$4:$A$15,0),MATCH(1,($U$2=GRID!$B$1:$U$1)*(КАЛЕНДАРЬ!R33=GRID!$B$3:$U$3),0)),
INDEX(GRID!$B$4:$U$15,MATCH(O$7,GRID!$A$4:$A$15,0),MATCH(1,($U$2=GRID!$B$1:$U$1)*(КАЛЕНДАРЬ!R33=GRID!$B$3:$U$3),0))*(1-GRID!$L$45))</f>
        <v>151000</v>
      </c>
      <c r="P178" s="8" cm="1">
        <f t="array" ref="P178">IF($I$2="Каникулы вместе",INDEX(GRID!$B$4:$U$15,MATCH(P$7,GRID!$A$4:$A$15,0),MATCH(1,($U$2=GRID!$B$1:$U$1)*(КАЛЕНДАРЬ!R33=GRID!$B$3:$U$3),0)),
INDEX(GRID!$B$4:$U$15,MATCH(P$7,GRID!$A$4:$A$15,0),MATCH(1,($U$2=GRID!$B$1:$U$1)*(КАЛЕНДАРЬ!R33=GRID!$B$3:$U$3),0))*(1-GRID!$L$45))</f>
        <v>199300</v>
      </c>
      <c r="Q178" s="8" cm="1">
        <f t="array" ref="Q178">IF($I$2="Каникулы вместе",INDEX(GRID!$B$4:$U$15,MATCH(Q$7,GRID!$A$4:$A$15,0),MATCH(1,($U$2=GRID!$B$1:$U$1)*(КАЛЕНДАРЬ!R33=GRID!$B$3:$U$3),0)),
INDEX(GRID!$B$4:$U$15,MATCH(Q$7,GRID!$A$4:$A$15,0),MATCH(1,($U$2=GRID!$B$1:$U$1)*(КАЛЕНДАРЬ!R33=GRID!$B$3:$U$3),0))*(1-GRID!$L$45))</f>
        <v>230600</v>
      </c>
      <c r="R178" s="8" cm="1">
        <f t="array" ref="R178">IF($I$2="Каникулы вместе",INDEX(GRID!$B$18:$U$29,MATCH(R$7,GRID!$A$18:$A$29,0),MATCH(1,($U$2=GRID!$B$1:$U$1)*(КАЛЕНДАРЬ!R33=GRID!$B$3:$U$3),0)),
INDEX(GRID!$B$18:$U$29,MATCH(R$7,GRID!$A$18:$A$29,0),MATCH(1,($U$2=GRID!$B$1:$U$1)*(КАЛЕНДАРЬ!R33=GRID!$B$3:$U$3),0))*(1-GRID!$L$45))</f>
        <v>263600</v>
      </c>
      <c r="S178" s="8">
        <f t="array" ref="S178">IF($I$2="Каникулы вместе",INDEX(GRID!$B$4:$U$15,MATCH(S$7,GRID!$A$4:$A$15,0),MATCH(1,($U$2=GRID!$B$1:$U$1)*(КАЛЕНДАРЬ!R33=GRID!$B$3:$U$3),0)),
INDEX(GRID!$B$4:$U$15,MATCH(S$7,GRID!$A$4:$A$15,0),MATCH(1,($U$2=GRID!$B$1:$U$1)*(КАЛЕНДАРЬ!R33=GRID!$B$3:$U$3),0))*(1-GRID!$L$41))</f>
        <v>698800</v>
      </c>
      <c r="T178" s="8">
        <f t="array" ref="T178">IF($I$2="Каникулы вместе",INDEX(GRID!$B$4:$U$15,MATCH(T$7,GRID!$A$4:$A$15,0),MATCH(1,($U$2=GRID!$B$1:$U$1)*(КАЛЕНДАРЬ!R33=GRID!$B$3:$U$3),0)),
INDEX(GRID!$B$4:$U$15,MATCH(T$7,GRID!$A$4:$A$15,0),MATCH(1,($U$2=GRID!$B$1:$U$1)*(КАЛЕНДАРЬ!R33=GRID!$B$3:$U$3),0))*(1-GRID!$L$41))</f>
        <v>861600</v>
      </c>
    </row>
    <row r="179" spans="1:20" hidden="1">
      <c r="A179" s="146"/>
      <c r="B179" s="147"/>
      <c r="C179" s="160"/>
      <c r="D179" s="160"/>
      <c r="E179" s="160"/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</row>
    <row r="180" spans="1:20" s="9" customFormat="1" ht="17.25" hidden="1" customHeight="1">
      <c r="A180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</row>
    <row r="181" spans="1:20" hidden="1">
      <c r="A181" s="172" t="s">
        <v>106</v>
      </c>
      <c r="B181" s="173"/>
      <c r="C181" s="173"/>
      <c r="D181" s="173"/>
      <c r="E181" s="173"/>
      <c r="F181" s="173"/>
      <c r="G181" s="173"/>
      <c r="H181" s="173"/>
      <c r="I181" s="173"/>
      <c r="J181" s="173"/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</row>
    <row r="182" spans="1:20" ht="56.25" hidden="1" customHeight="1">
      <c r="A182" s="174" t="s">
        <v>8</v>
      </c>
      <c r="B182" s="175"/>
      <c r="C182" s="178" t="s">
        <v>101</v>
      </c>
      <c r="D182" s="179"/>
      <c r="E182" s="164" t="s">
        <v>93</v>
      </c>
      <c r="F182" s="165"/>
      <c r="G182" s="166" t="s">
        <v>94</v>
      </c>
      <c r="H182" s="166"/>
      <c r="I182" s="167" t="s">
        <v>95</v>
      </c>
      <c r="J182" s="168"/>
      <c r="K182" s="169" t="s">
        <v>96</v>
      </c>
      <c r="L182" s="169"/>
      <c r="M182" s="170" t="s">
        <v>97</v>
      </c>
      <c r="N182" s="170"/>
      <c r="O182" s="21" t="s">
        <v>71</v>
      </c>
      <c r="P182" s="22" t="s">
        <v>72</v>
      </c>
      <c r="Q182" s="23" t="s">
        <v>73</v>
      </c>
      <c r="R182" s="24" t="s">
        <v>74</v>
      </c>
      <c r="S182" s="25" t="s">
        <v>75</v>
      </c>
      <c r="T182" s="26" t="s">
        <v>76</v>
      </c>
    </row>
    <row r="183" spans="1:20" hidden="1">
      <c r="A183" s="176"/>
      <c r="B183" s="177"/>
      <c r="C183" s="55" t="s">
        <v>9</v>
      </c>
      <c r="D183" s="55" t="s">
        <v>10</v>
      </c>
      <c r="E183" s="55" t="s">
        <v>9</v>
      </c>
      <c r="F183" s="55" t="s">
        <v>10</v>
      </c>
      <c r="G183" s="55" t="s">
        <v>9</v>
      </c>
      <c r="H183" s="55" t="s">
        <v>10</v>
      </c>
      <c r="I183" s="55" t="s">
        <v>9</v>
      </c>
      <c r="J183" s="55" t="s">
        <v>10</v>
      </c>
      <c r="K183" s="55" t="s">
        <v>9</v>
      </c>
      <c r="L183" s="55" t="s">
        <v>10</v>
      </c>
      <c r="M183" s="55" t="s">
        <v>9</v>
      </c>
      <c r="N183" s="55" t="s">
        <v>10</v>
      </c>
      <c r="O183" s="55" t="s">
        <v>99</v>
      </c>
      <c r="P183" s="55" t="s">
        <v>100</v>
      </c>
      <c r="Q183" s="55" t="s">
        <v>100</v>
      </c>
      <c r="R183" s="55" t="s">
        <v>118</v>
      </c>
      <c r="S183" s="55" t="s">
        <v>118</v>
      </c>
      <c r="T183" s="55" t="s">
        <v>118</v>
      </c>
    </row>
    <row r="184" spans="1:20" hidden="1">
      <c r="A184" s="148" t="s">
        <v>13</v>
      </c>
      <c r="B184" s="149">
        <v>1</v>
      </c>
      <c r="C184" s="8" cm="1">
        <f t="array" ref="C184">IF($I$2="Каникулы вместе",INDEX(GRID!$B$4:$U$15,MATCH(C$7,GRID!$A$4:$A$15,0),MATCH(1,($U$2=GRID!$B$1:$U$1)*(КАЛЕНДАРЬ!U4=GRID!$B$3:$U$3),0)),
INDEX(GRID!$B$4:$U$15,MATCH(C$7,GRID!$A$4:$A$15,0),MATCH(1,($U$2=GRID!$B$1:$U$1)*(КАЛЕНДАРЬ!U4=GRID!$B$3:$U$3),0))*(1-GRID!$L$45))</f>
        <v>57300</v>
      </c>
      <c r="D184" s="8" cm="1">
        <f t="array" ref="D184">IF($I$2="Каникулы вместе",INDEX(GRID!$B$18:$U$29,MATCH(C$7,GRID!$A$18:$A$29,0),MATCH(1,($U$2=GRID!$B$1:$U$1)*(КАЛЕНДАРЬ!U4=GRID!$B$3:$U$3),0)),
INDEX(GRID!$B$18:$U$29,MATCH(C$7,GRID!$A$18:$A$29,0),MATCH(1,($U$2=GRID!$B$1:$U$1)*(КАЛЕНДАРЬ!U4=GRID!$B$3:$U$3),0))*(1-GRID!$L$45))</f>
        <v>62300</v>
      </c>
      <c r="E184" s="8" cm="1">
        <f t="array" ref="E184">IF($I$2="Каникулы вместе",INDEX(GRID!$B$4:$U$15,MATCH(E$7,GRID!$A$4:$A$15,0),MATCH(1,($U$2=GRID!$B$1:$U$1)*(КАЛЕНДАРЬ!U4=GRID!$B$3:$U$3),0)),
INDEX(GRID!$B$4:$U$15,MATCH(E$7,GRID!$A$4:$A$15,0),MATCH(1,($U$2=GRID!$B$1:$U$1)*(КАЛЕНДАРЬ!U4=GRID!$B$3:$U$3),0))*(1-GRID!$L$45))</f>
        <v>67400</v>
      </c>
      <c r="F184" s="8" cm="1">
        <f t="array" ref="F184">IF($I$2="Каникулы вместе",INDEX(GRID!$B$18:$U$29,MATCH(E$7,GRID!$A$18:$A$29,0),MATCH(1,($U$2=GRID!$B$1:$U$1)*(КАЛЕНДАРЬ!U4=GRID!$B$3:$U$3),0)),
INDEX(GRID!$B$18:$U$29,MATCH(E$7,GRID!$A$18:$A$29,0),MATCH(1,($U$2=GRID!$B$1:$U$1)*(КАЛЕНДАРЬ!U4=GRID!$B$3:$U$3),0))*(1-GRID!$L$45))</f>
        <v>72400</v>
      </c>
      <c r="G184" s="8" cm="1">
        <f t="array" ref="G184">IF($I$2="Каникулы вместе",INDEX(GRID!$B$4:$U$15,MATCH(G$7,GRID!$A$4:$A$15,0),MATCH(1,($U$2=GRID!$B$1:$U$1)*(КАЛЕНДАРЬ!U4=GRID!$B$3:$U$3),0)),
INDEX(GRID!$B$4:$U$15,MATCH(G$7,GRID!$A$4:$A$15,0),MATCH(1,($U$2=GRID!$B$1:$U$1)*(КАЛЕНДАРЬ!U4=GRID!$B$3:$U$3),0))*(1-GRID!$L$45))</f>
        <v>74800</v>
      </c>
      <c r="H184" s="8" cm="1">
        <f t="array" ref="H184">IF($I$2="Каникулы вместе",INDEX(GRID!$B$18:$U$29,MATCH(G$7,GRID!$A$18:$A$29,0),MATCH(1,($U$2=GRID!$B$1:$U$1)*(КАЛЕНДАРЬ!U4=GRID!$B$3:$U$3),0)),
INDEX(GRID!$B$18:$U$29,MATCH(G$7,GRID!$A$18:$A$29,0),MATCH(1,($U$2=GRID!$B$1:$U$1)*(КАЛЕНДАРЬ!U4=GRID!$B$3:$U$3),0))*(1-GRID!$L$45))</f>
        <v>79800</v>
      </c>
      <c r="I184" s="8" cm="1">
        <f t="array" ref="I184">IF($I$2="Каникулы вместе",INDEX(GRID!$B$4:$U$15,MATCH(I$7,GRID!$A$4:$A$15,0),MATCH(1,($U$2=GRID!$B$1:$U$1)*(КАЛЕНДАРЬ!U4=GRID!$B$3:$U$3),0)),
INDEX(GRID!$B$4:$U$15,MATCH(I$7,GRID!$A$4:$A$15,0),MATCH(1,($U$2=GRID!$B$1:$U$1)*(КАЛЕНДАРЬ!U4=GRID!$B$3:$U$3),0))*(1-GRID!$L$45))</f>
        <v>82500</v>
      </c>
      <c r="J184" s="8" cm="1">
        <f t="array" ref="J184">IF($I$2="Каникулы вместе",INDEX(GRID!$B$18:$U$29,MATCH(I$7,GRID!$A$18:$A$29,0),MATCH(1,($U$2=GRID!$B$1:$U$1)*(КАЛЕНДАРЬ!U4=GRID!$B$3:$U$3),0)),
INDEX(GRID!$B$18:$U$29,MATCH(I$7,GRID!$A$18:$A$29,0),MATCH(1,($U$2=GRID!$B$1:$U$1)*(КАЛЕНДАРЬ!U4=GRID!$B$3:$U$3),0))*(1-GRID!$L$45))</f>
        <v>87500</v>
      </c>
      <c r="K184" s="8" cm="1">
        <f t="array" ref="K184">IF($I$2="Каникулы вместе",INDEX(GRID!$B$4:$U$15,MATCH(K$7,GRID!$A$4:$A$15,0),MATCH(1,($U$2=GRID!$B$1:$U$1)*(КАЛЕНДАРЬ!U4=GRID!$B$3:$U$3),0)),
INDEX(GRID!$B$4:$U$15,MATCH(K$7,GRID!$A$4:$A$15,0),MATCH(1,($U$2=GRID!$B$1:$U$1)*(КАЛЕНДАРЬ!U4=GRID!$B$3:$U$3),0))*(1-GRID!$L$45))</f>
        <v>90600</v>
      </c>
      <c r="L184" s="8" cm="1">
        <f t="array" ref="L184">IF($I$2="Каникулы вместе",INDEX(GRID!$B$18:$U$29,MATCH(K$7,GRID!$A$18:$A$29,0),MATCH(1,($U$2=GRID!$B$1:$U$1)*(КАЛЕНДАРЬ!U4=GRID!$B$3:$U$3),0)),
INDEX(GRID!$B$18:$U$29,MATCH(K$7,GRID!$A$18:$A$29,0),MATCH(1,($U$2=GRID!$B$1:$U$1)*(КАЛЕНДАРЬ!U4=GRID!$B$3:$U$3),0))*(1-GRID!$L$45))</f>
        <v>95600</v>
      </c>
      <c r="M184" s="8" cm="1">
        <f t="array" ref="M184">IF($I$2="Каникулы вместе",INDEX(GRID!$B$4:$U$15,MATCH(M$7,GRID!$A$4:$A$15,0),MATCH(1,($U$2=GRID!$B$1:$U$1)*(КАЛЕНДАРЬ!U4=GRID!$B$3:$U$3),0)),
INDEX(GRID!$B$4:$U$15,MATCH(M$7,GRID!$A$4:$A$15,0),MATCH(1,($U$2=GRID!$B$1:$U$1)*(КАЛЕНДАРЬ!U4=GRID!$B$3:$U$3),0))*(1-GRID!$L$45))</f>
        <v>118300</v>
      </c>
      <c r="N184" s="8" cm="1">
        <f t="array" ref="N184">IF($I$2="Каникулы вместе",INDEX(GRID!$B$18:$U$29,MATCH(M$7,GRID!$A$18:$A$29,0),MATCH(1,($U$2=GRID!$B$1:$U$1)*(КАЛЕНДАРЬ!U4=GRID!$B$3:$U$3),0)),
INDEX(GRID!$B$18:$U$29,MATCH(M$7,GRID!$A$18:$A$29,0),MATCH(1,($U$2=GRID!$B$1:$U$1)*(КАЛЕНДАРЬ!U4=GRID!$B$3:$U$3),0))*(1-GRID!$L$45))</f>
        <v>123300</v>
      </c>
      <c r="O184" s="8" cm="1">
        <f t="array" ref="O184">IF($I$2="Каникулы вместе",INDEX(GRID!$B$4:$U$15,MATCH(O$7,GRID!$A$4:$A$15,0),MATCH(1,($U$2=GRID!$B$1:$U$1)*(КАЛЕНДАРЬ!U4=GRID!$B$3:$U$3),0)),
INDEX(GRID!$B$4:$U$15,MATCH(O$7,GRID!$A$4:$A$15,0),MATCH(1,($U$2=GRID!$B$1:$U$1)*(КАЛЕНДАРЬ!U4=GRID!$B$3:$U$3),0))*(1-GRID!$L$45))</f>
        <v>159400</v>
      </c>
      <c r="P184" s="8" cm="1">
        <f t="array" ref="P184">IF($I$2="Каникулы вместе",INDEX(GRID!$B$4:$U$15,MATCH(P$7,GRID!$A$4:$A$15,0),MATCH(1,($U$2=GRID!$B$1:$U$1)*(КАЛЕНДАРЬ!U4=GRID!$B$3:$U$3),0)),
INDEX(GRID!$B$4:$U$15,MATCH(P$7,GRID!$A$4:$A$15,0),MATCH(1,($U$2=GRID!$B$1:$U$1)*(КАЛЕНДАРЬ!U4=GRID!$B$3:$U$3),0))*(1-GRID!$L$45))</f>
        <v>208900</v>
      </c>
      <c r="Q184" s="8" cm="1">
        <f t="array" ref="Q184">IF($I$2="Каникулы вместе",INDEX(GRID!$B$4:$U$15,MATCH(Q$7,GRID!$A$4:$A$15,0),MATCH(1,($U$2=GRID!$B$1:$U$1)*(КАЛЕНДАРЬ!U4=GRID!$B$3:$U$3),0)),
INDEX(GRID!$B$4:$U$15,MATCH(Q$7,GRID!$A$4:$A$15,0),MATCH(1,($U$2=GRID!$B$1:$U$1)*(КАЛЕНДАРЬ!U4=GRID!$B$3:$U$3),0))*(1-GRID!$L$45))</f>
        <v>240900</v>
      </c>
      <c r="R184" s="8" cm="1">
        <f t="array" ref="R184">IF($I$2="Каникулы вместе",INDEX(GRID!$B$18:$U$29,MATCH(R$7,GRID!$A$18:$A$29,0),MATCH(1,($U$2=GRID!$B$1:$U$1)*(КАЛЕНДАРЬ!U4=GRID!$B$3:$U$3),0)),
INDEX(GRID!$B$18:$U$29,MATCH(R$7,GRID!$A$18:$A$29,0),MATCH(1,($U$2=GRID!$B$1:$U$1)*(КАЛЕНДАРЬ!U4=GRID!$B$3:$U$3),0))*(1-GRID!$L$45))</f>
        <v>275700</v>
      </c>
      <c r="S184" s="8">
        <f t="array" ref="S184">IF($I$2="Каникулы вместе",INDEX(GRID!$B$4:$U$15,MATCH(S$7,GRID!$A$4:$A$15,0),MATCH(1,($U$2=GRID!$B$1:$U$1)*(КАЛЕНДАРЬ!U4=GRID!$B$3:$U$3),0)),
INDEX(GRID!$B$4:$U$15,MATCH(S$7,GRID!$A$4:$A$15,0),MATCH(1,($U$2=GRID!$B$1:$U$1)*(КАЛЕНДАРЬ!U4=GRID!$B$3:$U$3),0))*(1-GRID!$L$41))</f>
        <v>736800</v>
      </c>
      <c r="T184" s="8">
        <f t="array" ref="T184">IF($I$2="Каникулы вместе",INDEX(GRID!$B$4:$U$15,MATCH(T$7,GRID!$A$4:$A$15,0),MATCH(1,($U$2=GRID!$B$1:$U$1)*(КАЛЕНДАРЬ!U4=GRID!$B$3:$U$3),0)),
INDEX(GRID!$B$4:$U$15,MATCH(T$7,GRID!$A$4:$A$15,0),MATCH(1,($U$2=GRID!$B$1:$U$1)*(КАЛЕНДАРЬ!U4=GRID!$B$3:$U$3),0))*(1-GRID!$L$41))</f>
        <v>912900</v>
      </c>
    </row>
    <row r="185" spans="1:20" hidden="1">
      <c r="A185" s="148" t="s">
        <v>14</v>
      </c>
      <c r="B185" s="149">
        <v>2</v>
      </c>
      <c r="C185" s="8" cm="1">
        <f t="array" ref="C185">IF($I$2="Каникулы вместе",INDEX(GRID!$B$4:$U$15,MATCH(C$7,GRID!$A$4:$A$15,0),MATCH(1,($U$2=GRID!$B$1:$U$1)*(КАЛЕНДАРЬ!U5=GRID!$B$3:$U$3),0)),
INDEX(GRID!$B$4:$U$15,MATCH(C$7,GRID!$A$4:$A$15,0),MATCH(1,($U$2=GRID!$B$1:$U$1)*(КАЛЕНДАРЬ!U5=GRID!$B$3:$U$3),0))*(1-GRID!$L$45))</f>
        <v>57300</v>
      </c>
      <c r="D185" s="8" cm="1">
        <f t="array" ref="D185">IF($I$2="Каникулы вместе",INDEX(GRID!$B$18:$U$29,MATCH(C$7,GRID!$A$18:$A$29,0),MATCH(1,($U$2=GRID!$B$1:$U$1)*(КАЛЕНДАРЬ!U5=GRID!$B$3:$U$3),0)),
INDEX(GRID!$B$18:$U$29,MATCH(C$7,GRID!$A$18:$A$29,0),MATCH(1,($U$2=GRID!$B$1:$U$1)*(КАЛЕНДАРЬ!U5=GRID!$B$3:$U$3),0))*(1-GRID!$L$45))</f>
        <v>62300</v>
      </c>
      <c r="E185" s="8" cm="1">
        <f t="array" ref="E185">IF($I$2="Каникулы вместе",INDEX(GRID!$B$4:$U$15,MATCH(E$7,GRID!$A$4:$A$15,0),MATCH(1,($U$2=GRID!$B$1:$U$1)*(КАЛЕНДАРЬ!U5=GRID!$B$3:$U$3),0)),
INDEX(GRID!$B$4:$U$15,MATCH(E$7,GRID!$A$4:$A$15,0),MATCH(1,($U$2=GRID!$B$1:$U$1)*(КАЛЕНДАРЬ!U5=GRID!$B$3:$U$3),0))*(1-GRID!$L$45))</f>
        <v>67400</v>
      </c>
      <c r="F185" s="8" cm="1">
        <f t="array" ref="F185">IF($I$2="Каникулы вместе",INDEX(GRID!$B$18:$U$29,MATCH(E$7,GRID!$A$18:$A$29,0),MATCH(1,($U$2=GRID!$B$1:$U$1)*(КАЛЕНДАРЬ!U5=GRID!$B$3:$U$3),0)),
INDEX(GRID!$B$18:$U$29,MATCH(E$7,GRID!$A$18:$A$29,0),MATCH(1,($U$2=GRID!$B$1:$U$1)*(КАЛЕНДАРЬ!U5=GRID!$B$3:$U$3),0))*(1-GRID!$L$45))</f>
        <v>72400</v>
      </c>
      <c r="G185" s="8" cm="1">
        <f t="array" ref="G185">IF($I$2="Каникулы вместе",INDEX(GRID!$B$4:$U$15,MATCH(G$7,GRID!$A$4:$A$15,0),MATCH(1,($U$2=GRID!$B$1:$U$1)*(КАЛЕНДАРЬ!U5=GRID!$B$3:$U$3),0)),
INDEX(GRID!$B$4:$U$15,MATCH(G$7,GRID!$A$4:$A$15,0),MATCH(1,($U$2=GRID!$B$1:$U$1)*(КАЛЕНДАРЬ!U5=GRID!$B$3:$U$3),0))*(1-GRID!$L$45))</f>
        <v>74800</v>
      </c>
      <c r="H185" s="8" cm="1">
        <f t="array" ref="H185">IF($I$2="Каникулы вместе",INDEX(GRID!$B$18:$U$29,MATCH(G$7,GRID!$A$18:$A$29,0),MATCH(1,($U$2=GRID!$B$1:$U$1)*(КАЛЕНДАРЬ!U5=GRID!$B$3:$U$3),0)),
INDEX(GRID!$B$18:$U$29,MATCH(G$7,GRID!$A$18:$A$29,0),MATCH(1,($U$2=GRID!$B$1:$U$1)*(КАЛЕНДАРЬ!U5=GRID!$B$3:$U$3),0))*(1-GRID!$L$45))</f>
        <v>79800</v>
      </c>
      <c r="I185" s="8" cm="1">
        <f t="array" ref="I185">IF($I$2="Каникулы вместе",INDEX(GRID!$B$4:$U$15,MATCH(I$7,GRID!$A$4:$A$15,0),MATCH(1,($U$2=GRID!$B$1:$U$1)*(КАЛЕНДАРЬ!U5=GRID!$B$3:$U$3),0)),
INDEX(GRID!$B$4:$U$15,MATCH(I$7,GRID!$A$4:$A$15,0),MATCH(1,($U$2=GRID!$B$1:$U$1)*(КАЛЕНДАРЬ!U5=GRID!$B$3:$U$3),0))*(1-GRID!$L$45))</f>
        <v>82500</v>
      </c>
      <c r="J185" s="8" cm="1">
        <f t="array" ref="J185">IF($I$2="Каникулы вместе",INDEX(GRID!$B$18:$U$29,MATCH(I$7,GRID!$A$18:$A$29,0),MATCH(1,($U$2=GRID!$B$1:$U$1)*(КАЛЕНДАРЬ!U5=GRID!$B$3:$U$3),0)),
INDEX(GRID!$B$18:$U$29,MATCH(I$7,GRID!$A$18:$A$29,0),MATCH(1,($U$2=GRID!$B$1:$U$1)*(КАЛЕНДАРЬ!U5=GRID!$B$3:$U$3),0))*(1-GRID!$L$45))</f>
        <v>87500</v>
      </c>
      <c r="K185" s="8" cm="1">
        <f t="array" ref="K185">IF($I$2="Каникулы вместе",INDEX(GRID!$B$4:$U$15,MATCH(K$7,GRID!$A$4:$A$15,0),MATCH(1,($U$2=GRID!$B$1:$U$1)*(КАЛЕНДАРЬ!U5=GRID!$B$3:$U$3),0)),
INDEX(GRID!$B$4:$U$15,MATCH(K$7,GRID!$A$4:$A$15,0),MATCH(1,($U$2=GRID!$B$1:$U$1)*(КАЛЕНДАРЬ!U5=GRID!$B$3:$U$3),0))*(1-GRID!$L$45))</f>
        <v>90600</v>
      </c>
      <c r="L185" s="8" cm="1">
        <f t="array" ref="L185">IF($I$2="Каникулы вместе",INDEX(GRID!$B$18:$U$29,MATCH(K$7,GRID!$A$18:$A$29,0),MATCH(1,($U$2=GRID!$B$1:$U$1)*(КАЛЕНДАРЬ!U5=GRID!$B$3:$U$3),0)),
INDEX(GRID!$B$18:$U$29,MATCH(K$7,GRID!$A$18:$A$29,0),MATCH(1,($U$2=GRID!$B$1:$U$1)*(КАЛЕНДАРЬ!U5=GRID!$B$3:$U$3),0))*(1-GRID!$L$45))</f>
        <v>95600</v>
      </c>
      <c r="M185" s="8" cm="1">
        <f t="array" ref="M185">IF($I$2="Каникулы вместе",INDEX(GRID!$B$4:$U$15,MATCH(M$7,GRID!$A$4:$A$15,0),MATCH(1,($U$2=GRID!$B$1:$U$1)*(КАЛЕНДАРЬ!U5=GRID!$B$3:$U$3),0)),
INDEX(GRID!$B$4:$U$15,MATCH(M$7,GRID!$A$4:$A$15,0),MATCH(1,($U$2=GRID!$B$1:$U$1)*(КАЛЕНДАРЬ!U5=GRID!$B$3:$U$3),0))*(1-GRID!$L$45))</f>
        <v>118300</v>
      </c>
      <c r="N185" s="8" cm="1">
        <f t="array" ref="N185">IF($I$2="Каникулы вместе",INDEX(GRID!$B$18:$U$29,MATCH(M$7,GRID!$A$18:$A$29,0),MATCH(1,($U$2=GRID!$B$1:$U$1)*(КАЛЕНДАРЬ!U5=GRID!$B$3:$U$3),0)),
INDEX(GRID!$B$18:$U$29,MATCH(M$7,GRID!$A$18:$A$29,0),MATCH(1,($U$2=GRID!$B$1:$U$1)*(КАЛЕНДАРЬ!U5=GRID!$B$3:$U$3),0))*(1-GRID!$L$45))</f>
        <v>123300</v>
      </c>
      <c r="O185" s="8" cm="1">
        <f t="array" ref="O185">IF($I$2="Каникулы вместе",INDEX(GRID!$B$4:$U$15,MATCH(O$7,GRID!$A$4:$A$15,0),MATCH(1,($U$2=GRID!$B$1:$U$1)*(КАЛЕНДАРЬ!U5=GRID!$B$3:$U$3),0)),
INDEX(GRID!$B$4:$U$15,MATCH(O$7,GRID!$A$4:$A$15,0),MATCH(1,($U$2=GRID!$B$1:$U$1)*(КАЛЕНДАРЬ!U5=GRID!$B$3:$U$3),0))*(1-GRID!$L$45))</f>
        <v>159400</v>
      </c>
      <c r="P185" s="8" cm="1">
        <f t="array" ref="P185">IF($I$2="Каникулы вместе",INDEX(GRID!$B$4:$U$15,MATCH(P$7,GRID!$A$4:$A$15,0),MATCH(1,($U$2=GRID!$B$1:$U$1)*(КАЛЕНДАРЬ!U5=GRID!$B$3:$U$3),0)),
INDEX(GRID!$B$4:$U$15,MATCH(P$7,GRID!$A$4:$A$15,0),MATCH(1,($U$2=GRID!$B$1:$U$1)*(КАЛЕНДАРЬ!U5=GRID!$B$3:$U$3),0))*(1-GRID!$L$45))</f>
        <v>208900</v>
      </c>
      <c r="Q185" s="8" cm="1">
        <f t="array" ref="Q185">IF($I$2="Каникулы вместе",INDEX(GRID!$B$4:$U$15,MATCH(Q$7,GRID!$A$4:$A$15,0),MATCH(1,($U$2=GRID!$B$1:$U$1)*(КАЛЕНДАРЬ!U5=GRID!$B$3:$U$3),0)),
INDEX(GRID!$B$4:$U$15,MATCH(Q$7,GRID!$A$4:$A$15,0),MATCH(1,($U$2=GRID!$B$1:$U$1)*(КАЛЕНДАРЬ!U5=GRID!$B$3:$U$3),0))*(1-GRID!$L$45))</f>
        <v>240900</v>
      </c>
      <c r="R185" s="8" cm="1">
        <f t="array" ref="R185">IF($I$2="Каникулы вместе",INDEX(GRID!$B$18:$U$29,MATCH(R$7,GRID!$A$18:$A$29,0),MATCH(1,($U$2=GRID!$B$1:$U$1)*(КАЛЕНДАРЬ!U5=GRID!$B$3:$U$3),0)),
INDEX(GRID!$B$18:$U$29,MATCH(R$7,GRID!$A$18:$A$29,0),MATCH(1,($U$2=GRID!$B$1:$U$1)*(КАЛЕНДАРЬ!U5=GRID!$B$3:$U$3),0))*(1-GRID!$L$45))</f>
        <v>275700</v>
      </c>
      <c r="S185" s="8">
        <f t="array" ref="S185">IF($I$2="Каникулы вместе",INDEX(GRID!$B$4:$U$15,MATCH(S$7,GRID!$A$4:$A$15,0),MATCH(1,($U$2=GRID!$B$1:$U$1)*(КАЛЕНДАРЬ!U5=GRID!$B$3:$U$3),0)),
INDEX(GRID!$B$4:$U$15,MATCH(S$7,GRID!$A$4:$A$15,0),MATCH(1,($U$2=GRID!$B$1:$U$1)*(КАЛЕНДАРЬ!U5=GRID!$B$3:$U$3),0))*(1-GRID!$L$41))</f>
        <v>736800</v>
      </c>
      <c r="T185" s="8">
        <f t="array" ref="T185">IF($I$2="Каникулы вместе",INDEX(GRID!$B$4:$U$15,MATCH(T$7,GRID!$A$4:$A$15,0),MATCH(1,($U$2=GRID!$B$1:$U$1)*(КАЛЕНДАРЬ!U5=GRID!$B$3:$U$3),0)),
INDEX(GRID!$B$4:$U$15,MATCH(T$7,GRID!$A$4:$A$15,0),MATCH(1,($U$2=GRID!$B$1:$U$1)*(КАЛЕНДАРЬ!U5=GRID!$B$3:$U$3),0))*(1-GRID!$L$41))</f>
        <v>912900</v>
      </c>
    </row>
    <row r="186" spans="1:20" hidden="1">
      <c r="A186" s="148" t="s">
        <v>15</v>
      </c>
      <c r="B186" s="149">
        <v>3</v>
      </c>
      <c r="C186" s="8" cm="1">
        <f t="array" ref="C186">IF($I$2="Каникулы вместе",INDEX(GRID!$B$4:$U$15,MATCH(C$7,GRID!$A$4:$A$15,0),MATCH(1,($U$2=GRID!$B$1:$U$1)*(КАЛЕНДАРЬ!U6=GRID!$B$3:$U$3),0)),
INDEX(GRID!$B$4:$U$15,MATCH(C$7,GRID!$A$4:$A$15,0),MATCH(1,($U$2=GRID!$B$1:$U$1)*(КАЛЕНДАРЬ!U6=GRID!$B$3:$U$3),0))*(1-GRID!$L$45))</f>
        <v>57300</v>
      </c>
      <c r="D186" s="8" cm="1">
        <f t="array" ref="D186">IF($I$2="Каникулы вместе",INDEX(GRID!$B$18:$U$29,MATCH(C$7,GRID!$A$18:$A$29,0),MATCH(1,($U$2=GRID!$B$1:$U$1)*(КАЛЕНДАРЬ!U6=GRID!$B$3:$U$3),0)),
INDEX(GRID!$B$18:$U$29,MATCH(C$7,GRID!$A$18:$A$29,0),MATCH(1,($U$2=GRID!$B$1:$U$1)*(КАЛЕНДАРЬ!U6=GRID!$B$3:$U$3),0))*(1-GRID!$L$45))</f>
        <v>62300</v>
      </c>
      <c r="E186" s="8" cm="1">
        <f t="array" ref="E186">IF($I$2="Каникулы вместе",INDEX(GRID!$B$4:$U$15,MATCH(E$7,GRID!$A$4:$A$15,0),MATCH(1,($U$2=GRID!$B$1:$U$1)*(КАЛЕНДАРЬ!U6=GRID!$B$3:$U$3),0)),
INDEX(GRID!$B$4:$U$15,MATCH(E$7,GRID!$A$4:$A$15,0),MATCH(1,($U$2=GRID!$B$1:$U$1)*(КАЛЕНДАРЬ!U6=GRID!$B$3:$U$3),0))*(1-GRID!$L$45))</f>
        <v>67400</v>
      </c>
      <c r="F186" s="8" cm="1">
        <f t="array" ref="F186">IF($I$2="Каникулы вместе",INDEX(GRID!$B$18:$U$29,MATCH(E$7,GRID!$A$18:$A$29,0),MATCH(1,($U$2=GRID!$B$1:$U$1)*(КАЛЕНДАРЬ!U6=GRID!$B$3:$U$3),0)),
INDEX(GRID!$B$18:$U$29,MATCH(E$7,GRID!$A$18:$A$29,0),MATCH(1,($U$2=GRID!$B$1:$U$1)*(КАЛЕНДАРЬ!U6=GRID!$B$3:$U$3),0))*(1-GRID!$L$45))</f>
        <v>72400</v>
      </c>
      <c r="G186" s="8" cm="1">
        <f t="array" ref="G186">IF($I$2="Каникулы вместе",INDEX(GRID!$B$4:$U$15,MATCH(G$7,GRID!$A$4:$A$15,0),MATCH(1,($U$2=GRID!$B$1:$U$1)*(КАЛЕНДАРЬ!U6=GRID!$B$3:$U$3),0)),
INDEX(GRID!$B$4:$U$15,MATCH(G$7,GRID!$A$4:$A$15,0),MATCH(1,($U$2=GRID!$B$1:$U$1)*(КАЛЕНДАРЬ!U6=GRID!$B$3:$U$3),0))*(1-GRID!$L$45))</f>
        <v>74800</v>
      </c>
      <c r="H186" s="8" cm="1">
        <f t="array" ref="H186">IF($I$2="Каникулы вместе",INDEX(GRID!$B$18:$U$29,MATCH(G$7,GRID!$A$18:$A$29,0),MATCH(1,($U$2=GRID!$B$1:$U$1)*(КАЛЕНДАРЬ!U6=GRID!$B$3:$U$3),0)),
INDEX(GRID!$B$18:$U$29,MATCH(G$7,GRID!$A$18:$A$29,0),MATCH(1,($U$2=GRID!$B$1:$U$1)*(КАЛЕНДАРЬ!U6=GRID!$B$3:$U$3),0))*(1-GRID!$L$45))</f>
        <v>79800</v>
      </c>
      <c r="I186" s="8" cm="1">
        <f t="array" ref="I186">IF($I$2="Каникулы вместе",INDEX(GRID!$B$4:$U$15,MATCH(I$7,GRID!$A$4:$A$15,0),MATCH(1,($U$2=GRID!$B$1:$U$1)*(КАЛЕНДАРЬ!U6=GRID!$B$3:$U$3),0)),
INDEX(GRID!$B$4:$U$15,MATCH(I$7,GRID!$A$4:$A$15,0),MATCH(1,($U$2=GRID!$B$1:$U$1)*(КАЛЕНДАРЬ!U6=GRID!$B$3:$U$3),0))*(1-GRID!$L$45))</f>
        <v>82500</v>
      </c>
      <c r="J186" s="8" cm="1">
        <f t="array" ref="J186">IF($I$2="Каникулы вместе",INDEX(GRID!$B$18:$U$29,MATCH(I$7,GRID!$A$18:$A$29,0),MATCH(1,($U$2=GRID!$B$1:$U$1)*(КАЛЕНДАРЬ!U6=GRID!$B$3:$U$3),0)),
INDEX(GRID!$B$18:$U$29,MATCH(I$7,GRID!$A$18:$A$29,0),MATCH(1,($U$2=GRID!$B$1:$U$1)*(КАЛЕНДАРЬ!U6=GRID!$B$3:$U$3),0))*(1-GRID!$L$45))</f>
        <v>87500</v>
      </c>
      <c r="K186" s="8" cm="1">
        <f t="array" ref="K186">IF($I$2="Каникулы вместе",INDEX(GRID!$B$4:$U$15,MATCH(K$7,GRID!$A$4:$A$15,0),MATCH(1,($U$2=GRID!$B$1:$U$1)*(КАЛЕНДАРЬ!U6=GRID!$B$3:$U$3),0)),
INDEX(GRID!$B$4:$U$15,MATCH(K$7,GRID!$A$4:$A$15,0),MATCH(1,($U$2=GRID!$B$1:$U$1)*(КАЛЕНДАРЬ!U6=GRID!$B$3:$U$3),0))*(1-GRID!$L$45))</f>
        <v>90600</v>
      </c>
      <c r="L186" s="8" cm="1">
        <f t="array" ref="L186">IF($I$2="Каникулы вместе",INDEX(GRID!$B$18:$U$29,MATCH(K$7,GRID!$A$18:$A$29,0),MATCH(1,($U$2=GRID!$B$1:$U$1)*(КАЛЕНДАРЬ!U6=GRID!$B$3:$U$3),0)),
INDEX(GRID!$B$18:$U$29,MATCH(K$7,GRID!$A$18:$A$29,0),MATCH(1,($U$2=GRID!$B$1:$U$1)*(КАЛЕНДАРЬ!U6=GRID!$B$3:$U$3),0))*(1-GRID!$L$45))</f>
        <v>95600</v>
      </c>
      <c r="M186" s="8" cm="1">
        <f t="array" ref="M186">IF($I$2="Каникулы вместе",INDEX(GRID!$B$4:$U$15,MATCH(M$7,GRID!$A$4:$A$15,0),MATCH(1,($U$2=GRID!$B$1:$U$1)*(КАЛЕНДАРЬ!U6=GRID!$B$3:$U$3),0)),
INDEX(GRID!$B$4:$U$15,MATCH(M$7,GRID!$A$4:$A$15,0),MATCH(1,($U$2=GRID!$B$1:$U$1)*(КАЛЕНДАРЬ!U6=GRID!$B$3:$U$3),0))*(1-GRID!$L$45))</f>
        <v>118300</v>
      </c>
      <c r="N186" s="8" cm="1">
        <f t="array" ref="N186">IF($I$2="Каникулы вместе",INDEX(GRID!$B$18:$U$29,MATCH(M$7,GRID!$A$18:$A$29,0),MATCH(1,($U$2=GRID!$B$1:$U$1)*(КАЛЕНДАРЬ!U6=GRID!$B$3:$U$3),0)),
INDEX(GRID!$B$18:$U$29,MATCH(M$7,GRID!$A$18:$A$29,0),MATCH(1,($U$2=GRID!$B$1:$U$1)*(КАЛЕНДАРЬ!U6=GRID!$B$3:$U$3),0))*(1-GRID!$L$45))</f>
        <v>123300</v>
      </c>
      <c r="O186" s="8" cm="1">
        <f t="array" ref="O186">IF($I$2="Каникулы вместе",INDEX(GRID!$B$4:$U$15,MATCH(O$7,GRID!$A$4:$A$15,0),MATCH(1,($U$2=GRID!$B$1:$U$1)*(КАЛЕНДАРЬ!U6=GRID!$B$3:$U$3),0)),
INDEX(GRID!$B$4:$U$15,MATCH(O$7,GRID!$A$4:$A$15,0),MATCH(1,($U$2=GRID!$B$1:$U$1)*(КАЛЕНДАРЬ!U6=GRID!$B$3:$U$3),0))*(1-GRID!$L$45))</f>
        <v>159400</v>
      </c>
      <c r="P186" s="8" cm="1">
        <f t="array" ref="P186">IF($I$2="Каникулы вместе",INDEX(GRID!$B$4:$U$15,MATCH(P$7,GRID!$A$4:$A$15,0),MATCH(1,($U$2=GRID!$B$1:$U$1)*(КАЛЕНДАРЬ!U6=GRID!$B$3:$U$3),0)),
INDEX(GRID!$B$4:$U$15,MATCH(P$7,GRID!$A$4:$A$15,0),MATCH(1,($U$2=GRID!$B$1:$U$1)*(КАЛЕНДАРЬ!U6=GRID!$B$3:$U$3),0))*(1-GRID!$L$45))</f>
        <v>208900</v>
      </c>
      <c r="Q186" s="8" cm="1">
        <f t="array" ref="Q186">IF($I$2="Каникулы вместе",INDEX(GRID!$B$4:$U$15,MATCH(Q$7,GRID!$A$4:$A$15,0),MATCH(1,($U$2=GRID!$B$1:$U$1)*(КАЛЕНДАРЬ!U6=GRID!$B$3:$U$3),0)),
INDEX(GRID!$B$4:$U$15,MATCH(Q$7,GRID!$A$4:$A$15,0),MATCH(1,($U$2=GRID!$B$1:$U$1)*(КАЛЕНДАРЬ!U6=GRID!$B$3:$U$3),0))*(1-GRID!$L$45))</f>
        <v>240900</v>
      </c>
      <c r="R186" s="8" cm="1">
        <f t="array" ref="R186">IF($I$2="Каникулы вместе",INDEX(GRID!$B$18:$U$29,MATCH(R$7,GRID!$A$18:$A$29,0),MATCH(1,($U$2=GRID!$B$1:$U$1)*(КАЛЕНДАРЬ!U6=GRID!$B$3:$U$3),0)),
INDEX(GRID!$B$18:$U$29,MATCH(R$7,GRID!$A$18:$A$29,0),MATCH(1,($U$2=GRID!$B$1:$U$1)*(КАЛЕНДАРЬ!U6=GRID!$B$3:$U$3),0))*(1-GRID!$L$45))</f>
        <v>275700</v>
      </c>
      <c r="S186" s="8">
        <f t="array" ref="S186">IF($I$2="Каникулы вместе",INDEX(GRID!$B$4:$U$15,MATCH(S$7,GRID!$A$4:$A$15,0),MATCH(1,($U$2=GRID!$B$1:$U$1)*(КАЛЕНДАРЬ!U6=GRID!$B$3:$U$3),0)),
INDEX(GRID!$B$4:$U$15,MATCH(S$7,GRID!$A$4:$A$15,0),MATCH(1,($U$2=GRID!$B$1:$U$1)*(КАЛЕНДАРЬ!U6=GRID!$B$3:$U$3),0))*(1-GRID!$L$41))</f>
        <v>736800</v>
      </c>
      <c r="T186" s="8">
        <f t="array" ref="T186">IF($I$2="Каникулы вместе",INDEX(GRID!$B$4:$U$15,MATCH(T$7,GRID!$A$4:$A$15,0),MATCH(1,($U$2=GRID!$B$1:$U$1)*(КАЛЕНДАРЬ!U6=GRID!$B$3:$U$3),0)),
INDEX(GRID!$B$4:$U$15,MATCH(T$7,GRID!$A$4:$A$15,0),MATCH(1,($U$2=GRID!$B$1:$U$1)*(КАЛЕНДАРЬ!U6=GRID!$B$3:$U$3),0))*(1-GRID!$L$41))</f>
        <v>912900</v>
      </c>
    </row>
    <row r="187" spans="1:20" hidden="1">
      <c r="A187" s="148" t="s">
        <v>16</v>
      </c>
      <c r="B187" s="149">
        <v>4</v>
      </c>
      <c r="C187" s="8" cm="1">
        <f t="array" ref="C187">IF($I$2="Каникулы вместе",INDEX(GRID!$B$4:$U$15,MATCH(C$7,GRID!$A$4:$A$15,0),MATCH(1,($U$2=GRID!$B$1:$U$1)*(КАЛЕНДАРЬ!U7=GRID!$B$3:$U$3),0)),
INDEX(GRID!$B$4:$U$15,MATCH(C$7,GRID!$A$4:$A$15,0),MATCH(1,($U$2=GRID!$B$1:$U$1)*(КАЛЕНДАРЬ!U7=GRID!$B$3:$U$3),0))*(1-GRID!$L$45))</f>
        <v>57300</v>
      </c>
      <c r="D187" s="8" cm="1">
        <f t="array" ref="D187">IF($I$2="Каникулы вместе",INDEX(GRID!$B$18:$U$29,MATCH(C$7,GRID!$A$18:$A$29,0),MATCH(1,($U$2=GRID!$B$1:$U$1)*(КАЛЕНДАРЬ!U7=GRID!$B$3:$U$3),0)),
INDEX(GRID!$B$18:$U$29,MATCH(C$7,GRID!$A$18:$A$29,0),MATCH(1,($U$2=GRID!$B$1:$U$1)*(КАЛЕНДАРЬ!U7=GRID!$B$3:$U$3),0))*(1-GRID!$L$45))</f>
        <v>62300</v>
      </c>
      <c r="E187" s="8" cm="1">
        <f t="array" ref="E187">IF($I$2="Каникулы вместе",INDEX(GRID!$B$4:$U$15,MATCH(E$7,GRID!$A$4:$A$15,0),MATCH(1,($U$2=GRID!$B$1:$U$1)*(КАЛЕНДАРЬ!U7=GRID!$B$3:$U$3),0)),
INDEX(GRID!$B$4:$U$15,MATCH(E$7,GRID!$A$4:$A$15,0),MATCH(1,($U$2=GRID!$B$1:$U$1)*(КАЛЕНДАРЬ!U7=GRID!$B$3:$U$3),0))*(1-GRID!$L$45))</f>
        <v>67400</v>
      </c>
      <c r="F187" s="8" cm="1">
        <f t="array" ref="F187">IF($I$2="Каникулы вместе",INDEX(GRID!$B$18:$U$29,MATCH(E$7,GRID!$A$18:$A$29,0),MATCH(1,($U$2=GRID!$B$1:$U$1)*(КАЛЕНДАРЬ!U7=GRID!$B$3:$U$3),0)),
INDEX(GRID!$B$18:$U$29,MATCH(E$7,GRID!$A$18:$A$29,0),MATCH(1,($U$2=GRID!$B$1:$U$1)*(КАЛЕНДАРЬ!U7=GRID!$B$3:$U$3),0))*(1-GRID!$L$45))</f>
        <v>72400</v>
      </c>
      <c r="G187" s="8" cm="1">
        <f t="array" ref="G187">IF($I$2="Каникулы вместе",INDEX(GRID!$B$4:$U$15,MATCH(G$7,GRID!$A$4:$A$15,0),MATCH(1,($U$2=GRID!$B$1:$U$1)*(КАЛЕНДАРЬ!U7=GRID!$B$3:$U$3),0)),
INDEX(GRID!$B$4:$U$15,MATCH(G$7,GRID!$A$4:$A$15,0),MATCH(1,($U$2=GRID!$B$1:$U$1)*(КАЛЕНДАРЬ!U7=GRID!$B$3:$U$3),0))*(1-GRID!$L$45))</f>
        <v>74800</v>
      </c>
      <c r="H187" s="8" cm="1">
        <f t="array" ref="H187">IF($I$2="Каникулы вместе",INDEX(GRID!$B$18:$U$29,MATCH(G$7,GRID!$A$18:$A$29,0),MATCH(1,($U$2=GRID!$B$1:$U$1)*(КАЛЕНДАРЬ!U7=GRID!$B$3:$U$3),0)),
INDEX(GRID!$B$18:$U$29,MATCH(G$7,GRID!$A$18:$A$29,0),MATCH(1,($U$2=GRID!$B$1:$U$1)*(КАЛЕНДАРЬ!U7=GRID!$B$3:$U$3),0))*(1-GRID!$L$45))</f>
        <v>79800</v>
      </c>
      <c r="I187" s="8" cm="1">
        <f t="array" ref="I187">IF($I$2="Каникулы вместе",INDEX(GRID!$B$4:$U$15,MATCH(I$7,GRID!$A$4:$A$15,0),MATCH(1,($U$2=GRID!$B$1:$U$1)*(КАЛЕНДАРЬ!U7=GRID!$B$3:$U$3),0)),
INDEX(GRID!$B$4:$U$15,MATCH(I$7,GRID!$A$4:$A$15,0),MATCH(1,($U$2=GRID!$B$1:$U$1)*(КАЛЕНДАРЬ!U7=GRID!$B$3:$U$3),0))*(1-GRID!$L$45))</f>
        <v>82500</v>
      </c>
      <c r="J187" s="8" cm="1">
        <f t="array" ref="J187">IF($I$2="Каникулы вместе",INDEX(GRID!$B$18:$U$29,MATCH(I$7,GRID!$A$18:$A$29,0),MATCH(1,($U$2=GRID!$B$1:$U$1)*(КАЛЕНДАРЬ!U7=GRID!$B$3:$U$3),0)),
INDEX(GRID!$B$18:$U$29,MATCH(I$7,GRID!$A$18:$A$29,0),MATCH(1,($U$2=GRID!$B$1:$U$1)*(КАЛЕНДАРЬ!U7=GRID!$B$3:$U$3),0))*(1-GRID!$L$45))</f>
        <v>87500</v>
      </c>
      <c r="K187" s="8" cm="1">
        <f t="array" ref="K187">IF($I$2="Каникулы вместе",INDEX(GRID!$B$4:$U$15,MATCH(K$7,GRID!$A$4:$A$15,0),MATCH(1,($U$2=GRID!$B$1:$U$1)*(КАЛЕНДАРЬ!U7=GRID!$B$3:$U$3),0)),
INDEX(GRID!$B$4:$U$15,MATCH(K$7,GRID!$A$4:$A$15,0),MATCH(1,($U$2=GRID!$B$1:$U$1)*(КАЛЕНДАРЬ!U7=GRID!$B$3:$U$3),0))*(1-GRID!$L$45))</f>
        <v>90600</v>
      </c>
      <c r="L187" s="8" cm="1">
        <f t="array" ref="L187">IF($I$2="Каникулы вместе",INDEX(GRID!$B$18:$U$29,MATCH(K$7,GRID!$A$18:$A$29,0),MATCH(1,($U$2=GRID!$B$1:$U$1)*(КАЛЕНДАРЬ!U7=GRID!$B$3:$U$3),0)),
INDEX(GRID!$B$18:$U$29,MATCH(K$7,GRID!$A$18:$A$29,0),MATCH(1,($U$2=GRID!$B$1:$U$1)*(КАЛЕНДАРЬ!U7=GRID!$B$3:$U$3),0))*(1-GRID!$L$45))</f>
        <v>95600</v>
      </c>
      <c r="M187" s="8" cm="1">
        <f t="array" ref="M187">IF($I$2="Каникулы вместе",INDEX(GRID!$B$4:$U$15,MATCH(M$7,GRID!$A$4:$A$15,0),MATCH(1,($U$2=GRID!$B$1:$U$1)*(КАЛЕНДАРЬ!U7=GRID!$B$3:$U$3),0)),
INDEX(GRID!$B$4:$U$15,MATCH(M$7,GRID!$A$4:$A$15,0),MATCH(1,($U$2=GRID!$B$1:$U$1)*(КАЛЕНДАРЬ!U7=GRID!$B$3:$U$3),0))*(1-GRID!$L$45))</f>
        <v>118300</v>
      </c>
      <c r="N187" s="8" cm="1">
        <f t="array" ref="N187">IF($I$2="Каникулы вместе",INDEX(GRID!$B$18:$U$29,MATCH(M$7,GRID!$A$18:$A$29,0),MATCH(1,($U$2=GRID!$B$1:$U$1)*(КАЛЕНДАРЬ!U7=GRID!$B$3:$U$3),0)),
INDEX(GRID!$B$18:$U$29,MATCH(M$7,GRID!$A$18:$A$29,0),MATCH(1,($U$2=GRID!$B$1:$U$1)*(КАЛЕНДАРЬ!U7=GRID!$B$3:$U$3),0))*(1-GRID!$L$45))</f>
        <v>123300</v>
      </c>
      <c r="O187" s="8" cm="1">
        <f t="array" ref="O187">IF($I$2="Каникулы вместе",INDEX(GRID!$B$4:$U$15,MATCH(O$7,GRID!$A$4:$A$15,0),MATCH(1,($U$2=GRID!$B$1:$U$1)*(КАЛЕНДАРЬ!U7=GRID!$B$3:$U$3),0)),
INDEX(GRID!$B$4:$U$15,MATCH(O$7,GRID!$A$4:$A$15,0),MATCH(1,($U$2=GRID!$B$1:$U$1)*(КАЛЕНДАРЬ!U7=GRID!$B$3:$U$3),0))*(1-GRID!$L$45))</f>
        <v>159400</v>
      </c>
      <c r="P187" s="8" cm="1">
        <f t="array" ref="P187">IF($I$2="Каникулы вместе",INDEX(GRID!$B$4:$U$15,MATCH(P$7,GRID!$A$4:$A$15,0),MATCH(1,($U$2=GRID!$B$1:$U$1)*(КАЛЕНДАРЬ!U7=GRID!$B$3:$U$3),0)),
INDEX(GRID!$B$4:$U$15,MATCH(P$7,GRID!$A$4:$A$15,0),MATCH(1,($U$2=GRID!$B$1:$U$1)*(КАЛЕНДАРЬ!U7=GRID!$B$3:$U$3),0))*(1-GRID!$L$45))</f>
        <v>208900</v>
      </c>
      <c r="Q187" s="8" cm="1">
        <f t="array" ref="Q187">IF($I$2="Каникулы вместе",INDEX(GRID!$B$4:$U$15,MATCH(Q$7,GRID!$A$4:$A$15,0),MATCH(1,($U$2=GRID!$B$1:$U$1)*(КАЛЕНДАРЬ!U7=GRID!$B$3:$U$3),0)),
INDEX(GRID!$B$4:$U$15,MATCH(Q$7,GRID!$A$4:$A$15,0),MATCH(1,($U$2=GRID!$B$1:$U$1)*(КАЛЕНДАРЬ!U7=GRID!$B$3:$U$3),0))*(1-GRID!$L$45))</f>
        <v>240900</v>
      </c>
      <c r="R187" s="8" cm="1">
        <f t="array" ref="R187">IF($I$2="Каникулы вместе",INDEX(GRID!$B$18:$U$29,MATCH(R$7,GRID!$A$18:$A$29,0),MATCH(1,($U$2=GRID!$B$1:$U$1)*(КАЛЕНДАРЬ!U7=GRID!$B$3:$U$3),0)),
INDEX(GRID!$B$18:$U$29,MATCH(R$7,GRID!$A$18:$A$29,0),MATCH(1,($U$2=GRID!$B$1:$U$1)*(КАЛЕНДАРЬ!U7=GRID!$B$3:$U$3),0))*(1-GRID!$L$45))</f>
        <v>275700</v>
      </c>
      <c r="S187" s="8">
        <f t="array" ref="S187">IF($I$2="Каникулы вместе",INDEX(GRID!$B$4:$U$15,MATCH(S$7,GRID!$A$4:$A$15,0),MATCH(1,($U$2=GRID!$B$1:$U$1)*(КАЛЕНДАРЬ!U7=GRID!$B$3:$U$3),0)),
INDEX(GRID!$B$4:$U$15,MATCH(S$7,GRID!$A$4:$A$15,0),MATCH(1,($U$2=GRID!$B$1:$U$1)*(КАЛЕНДАРЬ!U7=GRID!$B$3:$U$3),0))*(1-GRID!$L$41))</f>
        <v>736800</v>
      </c>
      <c r="T187" s="8">
        <f t="array" ref="T187">IF($I$2="Каникулы вместе",INDEX(GRID!$B$4:$U$15,MATCH(T$7,GRID!$A$4:$A$15,0),MATCH(1,($U$2=GRID!$B$1:$U$1)*(КАЛЕНДАРЬ!U7=GRID!$B$3:$U$3),0)),
INDEX(GRID!$B$4:$U$15,MATCH(T$7,GRID!$A$4:$A$15,0),MATCH(1,($U$2=GRID!$B$1:$U$1)*(КАЛЕНДАРЬ!U7=GRID!$B$3:$U$3),0))*(1-GRID!$L$41))</f>
        <v>912900</v>
      </c>
    </row>
    <row r="188" spans="1:20" hidden="1">
      <c r="A188" s="148" t="s">
        <v>17</v>
      </c>
      <c r="B188" s="149">
        <v>5</v>
      </c>
      <c r="C188" s="8" cm="1">
        <f t="array" ref="C188">IF($I$2="Каникулы вместе",INDEX(GRID!$B$4:$U$15,MATCH(C$7,GRID!$A$4:$A$15,0),MATCH(1,($U$2=GRID!$B$1:$U$1)*(КАЛЕНДАРЬ!U8=GRID!$B$3:$U$3),0)),
INDEX(GRID!$B$4:$U$15,MATCH(C$7,GRID!$A$4:$A$15,0),MATCH(1,($U$2=GRID!$B$1:$U$1)*(КАЛЕНДАРЬ!U8=GRID!$B$3:$U$3),0))*(1-GRID!$L$45))</f>
        <v>57300</v>
      </c>
      <c r="D188" s="8" cm="1">
        <f t="array" ref="D188">IF($I$2="Каникулы вместе",INDEX(GRID!$B$18:$U$29,MATCH(C$7,GRID!$A$18:$A$29,0),MATCH(1,($U$2=GRID!$B$1:$U$1)*(КАЛЕНДАРЬ!U8=GRID!$B$3:$U$3),0)),
INDEX(GRID!$B$18:$U$29,MATCH(C$7,GRID!$A$18:$A$29,0),MATCH(1,($U$2=GRID!$B$1:$U$1)*(КАЛЕНДАРЬ!U8=GRID!$B$3:$U$3),0))*(1-GRID!$L$45))</f>
        <v>62300</v>
      </c>
      <c r="E188" s="8" cm="1">
        <f t="array" ref="E188">IF($I$2="Каникулы вместе",INDEX(GRID!$B$4:$U$15,MATCH(E$7,GRID!$A$4:$A$15,0),MATCH(1,($U$2=GRID!$B$1:$U$1)*(КАЛЕНДАРЬ!U8=GRID!$B$3:$U$3),0)),
INDEX(GRID!$B$4:$U$15,MATCH(E$7,GRID!$A$4:$A$15,0),MATCH(1,($U$2=GRID!$B$1:$U$1)*(КАЛЕНДАРЬ!U8=GRID!$B$3:$U$3),0))*(1-GRID!$L$45))</f>
        <v>67400</v>
      </c>
      <c r="F188" s="8" cm="1">
        <f t="array" ref="F188">IF($I$2="Каникулы вместе",INDEX(GRID!$B$18:$U$29,MATCH(E$7,GRID!$A$18:$A$29,0),MATCH(1,($U$2=GRID!$B$1:$U$1)*(КАЛЕНДАРЬ!U8=GRID!$B$3:$U$3),0)),
INDEX(GRID!$B$18:$U$29,MATCH(E$7,GRID!$A$18:$A$29,0),MATCH(1,($U$2=GRID!$B$1:$U$1)*(КАЛЕНДАРЬ!U8=GRID!$B$3:$U$3),0))*(1-GRID!$L$45))</f>
        <v>72400</v>
      </c>
      <c r="G188" s="8" cm="1">
        <f t="array" ref="G188">IF($I$2="Каникулы вместе",INDEX(GRID!$B$4:$U$15,MATCH(G$7,GRID!$A$4:$A$15,0),MATCH(1,($U$2=GRID!$B$1:$U$1)*(КАЛЕНДАРЬ!U8=GRID!$B$3:$U$3),0)),
INDEX(GRID!$B$4:$U$15,MATCH(G$7,GRID!$A$4:$A$15,0),MATCH(1,($U$2=GRID!$B$1:$U$1)*(КАЛЕНДАРЬ!U8=GRID!$B$3:$U$3),0))*(1-GRID!$L$45))</f>
        <v>74800</v>
      </c>
      <c r="H188" s="8" cm="1">
        <f t="array" ref="H188">IF($I$2="Каникулы вместе",INDEX(GRID!$B$18:$U$29,MATCH(G$7,GRID!$A$18:$A$29,0),MATCH(1,($U$2=GRID!$B$1:$U$1)*(КАЛЕНДАРЬ!U8=GRID!$B$3:$U$3),0)),
INDEX(GRID!$B$18:$U$29,MATCH(G$7,GRID!$A$18:$A$29,0),MATCH(1,($U$2=GRID!$B$1:$U$1)*(КАЛЕНДАРЬ!U8=GRID!$B$3:$U$3),0))*(1-GRID!$L$45))</f>
        <v>79800</v>
      </c>
      <c r="I188" s="8" cm="1">
        <f t="array" ref="I188">IF($I$2="Каникулы вместе",INDEX(GRID!$B$4:$U$15,MATCH(I$7,GRID!$A$4:$A$15,0),MATCH(1,($U$2=GRID!$B$1:$U$1)*(КАЛЕНДАРЬ!U8=GRID!$B$3:$U$3),0)),
INDEX(GRID!$B$4:$U$15,MATCH(I$7,GRID!$A$4:$A$15,0),MATCH(1,($U$2=GRID!$B$1:$U$1)*(КАЛЕНДАРЬ!U8=GRID!$B$3:$U$3),0))*(1-GRID!$L$45))</f>
        <v>82500</v>
      </c>
      <c r="J188" s="8" cm="1">
        <f t="array" ref="J188">IF($I$2="Каникулы вместе",INDEX(GRID!$B$18:$U$29,MATCH(I$7,GRID!$A$18:$A$29,0),MATCH(1,($U$2=GRID!$B$1:$U$1)*(КАЛЕНДАРЬ!U8=GRID!$B$3:$U$3),0)),
INDEX(GRID!$B$18:$U$29,MATCH(I$7,GRID!$A$18:$A$29,0),MATCH(1,($U$2=GRID!$B$1:$U$1)*(КАЛЕНДАРЬ!U8=GRID!$B$3:$U$3),0))*(1-GRID!$L$45))</f>
        <v>87500</v>
      </c>
      <c r="K188" s="8" cm="1">
        <f t="array" ref="K188">IF($I$2="Каникулы вместе",INDEX(GRID!$B$4:$U$15,MATCH(K$7,GRID!$A$4:$A$15,0),MATCH(1,($U$2=GRID!$B$1:$U$1)*(КАЛЕНДАРЬ!U8=GRID!$B$3:$U$3),0)),
INDEX(GRID!$B$4:$U$15,MATCH(K$7,GRID!$A$4:$A$15,0),MATCH(1,($U$2=GRID!$B$1:$U$1)*(КАЛЕНДАРЬ!U8=GRID!$B$3:$U$3),0))*(1-GRID!$L$45))</f>
        <v>90600</v>
      </c>
      <c r="L188" s="8" cm="1">
        <f t="array" ref="L188">IF($I$2="Каникулы вместе",INDEX(GRID!$B$18:$U$29,MATCH(K$7,GRID!$A$18:$A$29,0),MATCH(1,($U$2=GRID!$B$1:$U$1)*(КАЛЕНДАРЬ!U8=GRID!$B$3:$U$3),0)),
INDEX(GRID!$B$18:$U$29,MATCH(K$7,GRID!$A$18:$A$29,0),MATCH(1,($U$2=GRID!$B$1:$U$1)*(КАЛЕНДАРЬ!U8=GRID!$B$3:$U$3),0))*(1-GRID!$L$45))</f>
        <v>95600</v>
      </c>
      <c r="M188" s="8" cm="1">
        <f t="array" ref="M188">IF($I$2="Каникулы вместе",INDEX(GRID!$B$4:$U$15,MATCH(M$7,GRID!$A$4:$A$15,0),MATCH(1,($U$2=GRID!$B$1:$U$1)*(КАЛЕНДАРЬ!U8=GRID!$B$3:$U$3),0)),
INDEX(GRID!$B$4:$U$15,MATCH(M$7,GRID!$A$4:$A$15,0),MATCH(1,($U$2=GRID!$B$1:$U$1)*(КАЛЕНДАРЬ!U8=GRID!$B$3:$U$3),0))*(1-GRID!$L$45))</f>
        <v>118300</v>
      </c>
      <c r="N188" s="8" cm="1">
        <f t="array" ref="N188">IF($I$2="Каникулы вместе",INDEX(GRID!$B$18:$U$29,MATCH(M$7,GRID!$A$18:$A$29,0),MATCH(1,($U$2=GRID!$B$1:$U$1)*(КАЛЕНДАРЬ!U8=GRID!$B$3:$U$3),0)),
INDEX(GRID!$B$18:$U$29,MATCH(M$7,GRID!$A$18:$A$29,0),MATCH(1,($U$2=GRID!$B$1:$U$1)*(КАЛЕНДАРЬ!U8=GRID!$B$3:$U$3),0))*(1-GRID!$L$45))</f>
        <v>123300</v>
      </c>
      <c r="O188" s="8" cm="1">
        <f t="array" ref="O188">IF($I$2="Каникулы вместе",INDEX(GRID!$B$4:$U$15,MATCH(O$7,GRID!$A$4:$A$15,0),MATCH(1,($U$2=GRID!$B$1:$U$1)*(КАЛЕНДАРЬ!U8=GRID!$B$3:$U$3),0)),
INDEX(GRID!$B$4:$U$15,MATCH(O$7,GRID!$A$4:$A$15,0),MATCH(1,($U$2=GRID!$B$1:$U$1)*(КАЛЕНДАРЬ!U8=GRID!$B$3:$U$3),0))*(1-GRID!$L$45))</f>
        <v>159400</v>
      </c>
      <c r="P188" s="8" cm="1">
        <f t="array" ref="P188">IF($I$2="Каникулы вместе",INDEX(GRID!$B$4:$U$15,MATCH(P$7,GRID!$A$4:$A$15,0),MATCH(1,($U$2=GRID!$B$1:$U$1)*(КАЛЕНДАРЬ!U8=GRID!$B$3:$U$3),0)),
INDEX(GRID!$B$4:$U$15,MATCH(P$7,GRID!$A$4:$A$15,0),MATCH(1,($U$2=GRID!$B$1:$U$1)*(КАЛЕНДАРЬ!U8=GRID!$B$3:$U$3),0))*(1-GRID!$L$45))</f>
        <v>208900</v>
      </c>
      <c r="Q188" s="8" cm="1">
        <f t="array" ref="Q188">IF($I$2="Каникулы вместе",INDEX(GRID!$B$4:$U$15,MATCH(Q$7,GRID!$A$4:$A$15,0),MATCH(1,($U$2=GRID!$B$1:$U$1)*(КАЛЕНДАРЬ!U8=GRID!$B$3:$U$3),0)),
INDEX(GRID!$B$4:$U$15,MATCH(Q$7,GRID!$A$4:$A$15,0),MATCH(1,($U$2=GRID!$B$1:$U$1)*(КАЛЕНДАРЬ!U8=GRID!$B$3:$U$3),0))*(1-GRID!$L$45))</f>
        <v>240900</v>
      </c>
      <c r="R188" s="8" cm="1">
        <f t="array" ref="R188">IF($I$2="Каникулы вместе",INDEX(GRID!$B$18:$U$29,MATCH(R$7,GRID!$A$18:$A$29,0),MATCH(1,($U$2=GRID!$B$1:$U$1)*(КАЛЕНДАРЬ!U8=GRID!$B$3:$U$3),0)),
INDEX(GRID!$B$18:$U$29,MATCH(R$7,GRID!$A$18:$A$29,0),MATCH(1,($U$2=GRID!$B$1:$U$1)*(КАЛЕНДАРЬ!U8=GRID!$B$3:$U$3),0))*(1-GRID!$L$45))</f>
        <v>275700</v>
      </c>
      <c r="S188" s="8">
        <f t="array" ref="S188">IF($I$2="Каникулы вместе",INDEX(GRID!$B$4:$U$15,MATCH(S$7,GRID!$A$4:$A$15,0),MATCH(1,($U$2=GRID!$B$1:$U$1)*(КАЛЕНДАРЬ!U8=GRID!$B$3:$U$3),0)),
INDEX(GRID!$B$4:$U$15,MATCH(S$7,GRID!$A$4:$A$15,0),MATCH(1,($U$2=GRID!$B$1:$U$1)*(КАЛЕНДАРЬ!U8=GRID!$B$3:$U$3),0))*(1-GRID!$L$41))</f>
        <v>736800</v>
      </c>
      <c r="T188" s="8">
        <f t="array" ref="T188">IF($I$2="Каникулы вместе",INDEX(GRID!$B$4:$U$15,MATCH(T$7,GRID!$A$4:$A$15,0),MATCH(1,($U$2=GRID!$B$1:$U$1)*(КАЛЕНДАРЬ!U8=GRID!$B$3:$U$3),0)),
INDEX(GRID!$B$4:$U$15,MATCH(T$7,GRID!$A$4:$A$15,0),MATCH(1,($U$2=GRID!$B$1:$U$1)*(КАЛЕНДАРЬ!U8=GRID!$B$3:$U$3),0))*(1-GRID!$L$41))</f>
        <v>912900</v>
      </c>
    </row>
    <row r="189" spans="1:20" hidden="1">
      <c r="A189" s="148" t="s">
        <v>11</v>
      </c>
      <c r="B189" s="149">
        <v>6</v>
      </c>
      <c r="C189" s="8" cm="1">
        <f t="array" ref="C189">IF($I$2="Каникулы вместе",INDEX(GRID!$B$4:$U$15,MATCH(C$7,GRID!$A$4:$A$15,0),MATCH(1,($U$2=GRID!$B$1:$U$1)*(КАЛЕНДАРЬ!U9=GRID!$B$3:$U$3),0)),
INDEX(GRID!$B$4:$U$15,MATCH(C$7,GRID!$A$4:$A$15,0),MATCH(1,($U$2=GRID!$B$1:$U$1)*(КАЛЕНДАРЬ!U9=GRID!$B$3:$U$3),0))*(1-GRID!$L$45))</f>
        <v>57300</v>
      </c>
      <c r="D189" s="8" cm="1">
        <f t="array" ref="D189">IF($I$2="Каникулы вместе",INDEX(GRID!$B$18:$U$29,MATCH(C$7,GRID!$A$18:$A$29,0),MATCH(1,($U$2=GRID!$B$1:$U$1)*(КАЛЕНДАРЬ!U9=GRID!$B$3:$U$3),0)),
INDEX(GRID!$B$18:$U$29,MATCH(C$7,GRID!$A$18:$A$29,0),MATCH(1,($U$2=GRID!$B$1:$U$1)*(КАЛЕНДАРЬ!U9=GRID!$B$3:$U$3),0))*(1-GRID!$L$45))</f>
        <v>62300</v>
      </c>
      <c r="E189" s="8" cm="1">
        <f t="array" ref="E189">IF($I$2="Каникулы вместе",INDEX(GRID!$B$4:$U$15,MATCH(E$7,GRID!$A$4:$A$15,0),MATCH(1,($U$2=GRID!$B$1:$U$1)*(КАЛЕНДАРЬ!U9=GRID!$B$3:$U$3),0)),
INDEX(GRID!$B$4:$U$15,MATCH(E$7,GRID!$A$4:$A$15,0),MATCH(1,($U$2=GRID!$B$1:$U$1)*(КАЛЕНДАРЬ!U9=GRID!$B$3:$U$3),0))*(1-GRID!$L$45))</f>
        <v>67400</v>
      </c>
      <c r="F189" s="8" cm="1">
        <f t="array" ref="F189">IF($I$2="Каникулы вместе",INDEX(GRID!$B$18:$U$29,MATCH(E$7,GRID!$A$18:$A$29,0),MATCH(1,($U$2=GRID!$B$1:$U$1)*(КАЛЕНДАРЬ!U9=GRID!$B$3:$U$3),0)),
INDEX(GRID!$B$18:$U$29,MATCH(E$7,GRID!$A$18:$A$29,0),MATCH(1,($U$2=GRID!$B$1:$U$1)*(КАЛЕНДАРЬ!U9=GRID!$B$3:$U$3),0))*(1-GRID!$L$45))</f>
        <v>72400</v>
      </c>
      <c r="G189" s="8" cm="1">
        <f t="array" ref="G189">IF($I$2="Каникулы вместе",INDEX(GRID!$B$4:$U$15,MATCH(G$7,GRID!$A$4:$A$15,0),MATCH(1,($U$2=GRID!$B$1:$U$1)*(КАЛЕНДАРЬ!U9=GRID!$B$3:$U$3),0)),
INDEX(GRID!$B$4:$U$15,MATCH(G$7,GRID!$A$4:$A$15,0),MATCH(1,($U$2=GRID!$B$1:$U$1)*(КАЛЕНДАРЬ!U9=GRID!$B$3:$U$3),0))*(1-GRID!$L$45))</f>
        <v>74800</v>
      </c>
      <c r="H189" s="8" cm="1">
        <f t="array" ref="H189">IF($I$2="Каникулы вместе",INDEX(GRID!$B$18:$U$29,MATCH(G$7,GRID!$A$18:$A$29,0),MATCH(1,($U$2=GRID!$B$1:$U$1)*(КАЛЕНДАРЬ!U9=GRID!$B$3:$U$3),0)),
INDEX(GRID!$B$18:$U$29,MATCH(G$7,GRID!$A$18:$A$29,0),MATCH(1,($U$2=GRID!$B$1:$U$1)*(КАЛЕНДАРЬ!U9=GRID!$B$3:$U$3),0))*(1-GRID!$L$45))</f>
        <v>79800</v>
      </c>
      <c r="I189" s="8" cm="1">
        <f t="array" ref="I189">IF($I$2="Каникулы вместе",INDEX(GRID!$B$4:$U$15,MATCH(I$7,GRID!$A$4:$A$15,0),MATCH(1,($U$2=GRID!$B$1:$U$1)*(КАЛЕНДАРЬ!U9=GRID!$B$3:$U$3),0)),
INDEX(GRID!$B$4:$U$15,MATCH(I$7,GRID!$A$4:$A$15,0),MATCH(1,($U$2=GRID!$B$1:$U$1)*(КАЛЕНДАРЬ!U9=GRID!$B$3:$U$3),0))*(1-GRID!$L$45))</f>
        <v>82500</v>
      </c>
      <c r="J189" s="8" cm="1">
        <f t="array" ref="J189">IF($I$2="Каникулы вместе",INDEX(GRID!$B$18:$U$29,MATCH(I$7,GRID!$A$18:$A$29,0),MATCH(1,($U$2=GRID!$B$1:$U$1)*(КАЛЕНДАРЬ!U9=GRID!$B$3:$U$3),0)),
INDEX(GRID!$B$18:$U$29,MATCH(I$7,GRID!$A$18:$A$29,0),MATCH(1,($U$2=GRID!$B$1:$U$1)*(КАЛЕНДАРЬ!U9=GRID!$B$3:$U$3),0))*(1-GRID!$L$45))</f>
        <v>87500</v>
      </c>
      <c r="K189" s="8" cm="1">
        <f t="array" ref="K189">IF($I$2="Каникулы вместе",INDEX(GRID!$B$4:$U$15,MATCH(K$7,GRID!$A$4:$A$15,0),MATCH(1,($U$2=GRID!$B$1:$U$1)*(КАЛЕНДАРЬ!U9=GRID!$B$3:$U$3),0)),
INDEX(GRID!$B$4:$U$15,MATCH(K$7,GRID!$A$4:$A$15,0),MATCH(1,($U$2=GRID!$B$1:$U$1)*(КАЛЕНДАРЬ!U9=GRID!$B$3:$U$3),0))*(1-GRID!$L$45))</f>
        <v>90600</v>
      </c>
      <c r="L189" s="8" cm="1">
        <f t="array" ref="L189">IF($I$2="Каникулы вместе",INDEX(GRID!$B$18:$U$29,MATCH(K$7,GRID!$A$18:$A$29,0),MATCH(1,($U$2=GRID!$B$1:$U$1)*(КАЛЕНДАРЬ!U9=GRID!$B$3:$U$3),0)),
INDEX(GRID!$B$18:$U$29,MATCH(K$7,GRID!$A$18:$A$29,0),MATCH(1,($U$2=GRID!$B$1:$U$1)*(КАЛЕНДАРЬ!U9=GRID!$B$3:$U$3),0))*(1-GRID!$L$45))</f>
        <v>95600</v>
      </c>
      <c r="M189" s="8" cm="1">
        <f t="array" ref="M189">IF($I$2="Каникулы вместе",INDEX(GRID!$B$4:$U$15,MATCH(M$7,GRID!$A$4:$A$15,0),MATCH(1,($U$2=GRID!$B$1:$U$1)*(КАЛЕНДАРЬ!U9=GRID!$B$3:$U$3),0)),
INDEX(GRID!$B$4:$U$15,MATCH(M$7,GRID!$A$4:$A$15,0),MATCH(1,($U$2=GRID!$B$1:$U$1)*(КАЛЕНДАРЬ!U9=GRID!$B$3:$U$3),0))*(1-GRID!$L$45))</f>
        <v>118300</v>
      </c>
      <c r="N189" s="8" cm="1">
        <f t="array" ref="N189">IF($I$2="Каникулы вместе",INDEX(GRID!$B$18:$U$29,MATCH(M$7,GRID!$A$18:$A$29,0),MATCH(1,($U$2=GRID!$B$1:$U$1)*(КАЛЕНДАРЬ!U9=GRID!$B$3:$U$3),0)),
INDEX(GRID!$B$18:$U$29,MATCH(M$7,GRID!$A$18:$A$29,0),MATCH(1,($U$2=GRID!$B$1:$U$1)*(КАЛЕНДАРЬ!U9=GRID!$B$3:$U$3),0))*(1-GRID!$L$45))</f>
        <v>123300</v>
      </c>
      <c r="O189" s="8" cm="1">
        <f t="array" ref="O189">IF($I$2="Каникулы вместе",INDEX(GRID!$B$4:$U$15,MATCH(O$7,GRID!$A$4:$A$15,0),MATCH(1,($U$2=GRID!$B$1:$U$1)*(КАЛЕНДАРЬ!U9=GRID!$B$3:$U$3),0)),
INDEX(GRID!$B$4:$U$15,MATCH(O$7,GRID!$A$4:$A$15,0),MATCH(1,($U$2=GRID!$B$1:$U$1)*(КАЛЕНДАРЬ!U9=GRID!$B$3:$U$3),0))*(1-GRID!$L$45))</f>
        <v>159400</v>
      </c>
      <c r="P189" s="8" cm="1">
        <f t="array" ref="P189">IF($I$2="Каникулы вместе",INDEX(GRID!$B$4:$U$15,MATCH(P$7,GRID!$A$4:$A$15,0),MATCH(1,($U$2=GRID!$B$1:$U$1)*(КАЛЕНДАРЬ!U9=GRID!$B$3:$U$3),0)),
INDEX(GRID!$B$4:$U$15,MATCH(P$7,GRID!$A$4:$A$15,0),MATCH(1,($U$2=GRID!$B$1:$U$1)*(КАЛЕНДАРЬ!U9=GRID!$B$3:$U$3),0))*(1-GRID!$L$45))</f>
        <v>208900</v>
      </c>
      <c r="Q189" s="8" cm="1">
        <f t="array" ref="Q189">IF($I$2="Каникулы вместе",INDEX(GRID!$B$4:$U$15,MATCH(Q$7,GRID!$A$4:$A$15,0),MATCH(1,($U$2=GRID!$B$1:$U$1)*(КАЛЕНДАРЬ!U9=GRID!$B$3:$U$3),0)),
INDEX(GRID!$B$4:$U$15,MATCH(Q$7,GRID!$A$4:$A$15,0),MATCH(1,($U$2=GRID!$B$1:$U$1)*(КАЛЕНДАРЬ!U9=GRID!$B$3:$U$3),0))*(1-GRID!$L$45))</f>
        <v>240900</v>
      </c>
      <c r="R189" s="8" cm="1">
        <f t="array" ref="R189">IF($I$2="Каникулы вместе",INDEX(GRID!$B$18:$U$29,MATCH(R$7,GRID!$A$18:$A$29,0),MATCH(1,($U$2=GRID!$B$1:$U$1)*(КАЛЕНДАРЬ!U9=GRID!$B$3:$U$3),0)),
INDEX(GRID!$B$18:$U$29,MATCH(R$7,GRID!$A$18:$A$29,0),MATCH(1,($U$2=GRID!$B$1:$U$1)*(КАЛЕНДАРЬ!U9=GRID!$B$3:$U$3),0))*(1-GRID!$L$45))</f>
        <v>275700</v>
      </c>
      <c r="S189" s="8">
        <f t="array" ref="S189">IF($I$2="Каникулы вместе",INDEX(GRID!$B$4:$U$15,MATCH(S$7,GRID!$A$4:$A$15,0),MATCH(1,($U$2=GRID!$B$1:$U$1)*(КАЛЕНДАРЬ!U9=GRID!$B$3:$U$3),0)),
INDEX(GRID!$B$4:$U$15,MATCH(S$7,GRID!$A$4:$A$15,0),MATCH(1,($U$2=GRID!$B$1:$U$1)*(КАЛЕНДАРЬ!U9=GRID!$B$3:$U$3),0))*(1-GRID!$L$41))</f>
        <v>736800</v>
      </c>
      <c r="T189" s="8">
        <f t="array" ref="T189">IF($I$2="Каникулы вместе",INDEX(GRID!$B$4:$U$15,MATCH(T$7,GRID!$A$4:$A$15,0),MATCH(1,($U$2=GRID!$B$1:$U$1)*(КАЛЕНДАРЬ!U9=GRID!$B$3:$U$3),0)),
INDEX(GRID!$B$4:$U$15,MATCH(T$7,GRID!$A$4:$A$15,0),MATCH(1,($U$2=GRID!$B$1:$U$1)*(КАЛЕНДАРЬ!U9=GRID!$B$3:$U$3),0))*(1-GRID!$L$41))</f>
        <v>912900</v>
      </c>
    </row>
    <row r="190" spans="1:20" hidden="1">
      <c r="A190" s="148" t="s">
        <v>12</v>
      </c>
      <c r="B190" s="149">
        <v>7</v>
      </c>
      <c r="C190" s="8" cm="1">
        <f t="array" ref="C190">IF($I$2="Каникулы вместе",INDEX(GRID!$B$4:$U$15,MATCH(C$7,GRID!$A$4:$A$15,0),MATCH(1,($U$2=GRID!$B$1:$U$1)*(КАЛЕНДАРЬ!U10=GRID!$B$3:$U$3),0)),
INDEX(GRID!$B$4:$U$15,MATCH(C$7,GRID!$A$4:$A$15,0),MATCH(1,($U$2=GRID!$B$1:$U$1)*(КАЛЕНДАРЬ!U10=GRID!$B$3:$U$3),0))*(1-GRID!$L$45))</f>
        <v>57300</v>
      </c>
      <c r="D190" s="8" cm="1">
        <f t="array" ref="D190">IF($I$2="Каникулы вместе",INDEX(GRID!$B$18:$U$29,MATCH(C$7,GRID!$A$18:$A$29,0),MATCH(1,($U$2=GRID!$B$1:$U$1)*(КАЛЕНДАРЬ!U10=GRID!$B$3:$U$3),0)),
INDEX(GRID!$B$18:$U$29,MATCH(C$7,GRID!$A$18:$A$29,0),MATCH(1,($U$2=GRID!$B$1:$U$1)*(КАЛЕНДАРЬ!U10=GRID!$B$3:$U$3),0))*(1-GRID!$L$45))</f>
        <v>62300</v>
      </c>
      <c r="E190" s="8" cm="1">
        <f t="array" ref="E190">IF($I$2="Каникулы вместе",INDEX(GRID!$B$4:$U$15,MATCH(E$7,GRID!$A$4:$A$15,0),MATCH(1,($U$2=GRID!$B$1:$U$1)*(КАЛЕНДАРЬ!U10=GRID!$B$3:$U$3),0)),
INDEX(GRID!$B$4:$U$15,MATCH(E$7,GRID!$A$4:$A$15,0),MATCH(1,($U$2=GRID!$B$1:$U$1)*(КАЛЕНДАРЬ!U10=GRID!$B$3:$U$3),0))*(1-GRID!$L$45))</f>
        <v>67400</v>
      </c>
      <c r="F190" s="8" cm="1">
        <f t="array" ref="F190">IF($I$2="Каникулы вместе",INDEX(GRID!$B$18:$U$29,MATCH(E$7,GRID!$A$18:$A$29,0),MATCH(1,($U$2=GRID!$B$1:$U$1)*(КАЛЕНДАРЬ!U10=GRID!$B$3:$U$3),0)),
INDEX(GRID!$B$18:$U$29,MATCH(E$7,GRID!$A$18:$A$29,0),MATCH(1,($U$2=GRID!$B$1:$U$1)*(КАЛЕНДАРЬ!U10=GRID!$B$3:$U$3),0))*(1-GRID!$L$45))</f>
        <v>72400</v>
      </c>
      <c r="G190" s="8" cm="1">
        <f t="array" ref="G190">IF($I$2="Каникулы вместе",INDEX(GRID!$B$4:$U$15,MATCH(G$7,GRID!$A$4:$A$15,0),MATCH(1,($U$2=GRID!$B$1:$U$1)*(КАЛЕНДАРЬ!U10=GRID!$B$3:$U$3),0)),
INDEX(GRID!$B$4:$U$15,MATCH(G$7,GRID!$A$4:$A$15,0),MATCH(1,($U$2=GRID!$B$1:$U$1)*(КАЛЕНДАРЬ!U10=GRID!$B$3:$U$3),0))*(1-GRID!$L$45))</f>
        <v>74800</v>
      </c>
      <c r="H190" s="8" cm="1">
        <f t="array" ref="H190">IF($I$2="Каникулы вместе",INDEX(GRID!$B$18:$U$29,MATCH(G$7,GRID!$A$18:$A$29,0),MATCH(1,($U$2=GRID!$B$1:$U$1)*(КАЛЕНДАРЬ!U10=GRID!$B$3:$U$3),0)),
INDEX(GRID!$B$18:$U$29,MATCH(G$7,GRID!$A$18:$A$29,0),MATCH(1,($U$2=GRID!$B$1:$U$1)*(КАЛЕНДАРЬ!U10=GRID!$B$3:$U$3),0))*(1-GRID!$L$45))</f>
        <v>79800</v>
      </c>
      <c r="I190" s="8" cm="1">
        <f t="array" ref="I190">IF($I$2="Каникулы вместе",INDEX(GRID!$B$4:$U$15,MATCH(I$7,GRID!$A$4:$A$15,0),MATCH(1,($U$2=GRID!$B$1:$U$1)*(КАЛЕНДАРЬ!U10=GRID!$B$3:$U$3),0)),
INDEX(GRID!$B$4:$U$15,MATCH(I$7,GRID!$A$4:$A$15,0),MATCH(1,($U$2=GRID!$B$1:$U$1)*(КАЛЕНДАРЬ!U10=GRID!$B$3:$U$3),0))*(1-GRID!$L$45))</f>
        <v>82500</v>
      </c>
      <c r="J190" s="8" cm="1">
        <f t="array" ref="J190">IF($I$2="Каникулы вместе",INDEX(GRID!$B$18:$U$29,MATCH(I$7,GRID!$A$18:$A$29,0),MATCH(1,($U$2=GRID!$B$1:$U$1)*(КАЛЕНДАРЬ!U10=GRID!$B$3:$U$3),0)),
INDEX(GRID!$B$18:$U$29,MATCH(I$7,GRID!$A$18:$A$29,0),MATCH(1,($U$2=GRID!$B$1:$U$1)*(КАЛЕНДАРЬ!U10=GRID!$B$3:$U$3),0))*(1-GRID!$L$45))</f>
        <v>87500</v>
      </c>
      <c r="K190" s="8" cm="1">
        <f t="array" ref="K190">IF($I$2="Каникулы вместе",INDEX(GRID!$B$4:$U$15,MATCH(K$7,GRID!$A$4:$A$15,0),MATCH(1,($U$2=GRID!$B$1:$U$1)*(КАЛЕНДАРЬ!U10=GRID!$B$3:$U$3),0)),
INDEX(GRID!$B$4:$U$15,MATCH(K$7,GRID!$A$4:$A$15,0),MATCH(1,($U$2=GRID!$B$1:$U$1)*(КАЛЕНДАРЬ!U10=GRID!$B$3:$U$3),0))*(1-GRID!$L$45))</f>
        <v>90600</v>
      </c>
      <c r="L190" s="8" cm="1">
        <f t="array" ref="L190">IF($I$2="Каникулы вместе",INDEX(GRID!$B$18:$U$29,MATCH(K$7,GRID!$A$18:$A$29,0),MATCH(1,($U$2=GRID!$B$1:$U$1)*(КАЛЕНДАРЬ!U10=GRID!$B$3:$U$3),0)),
INDEX(GRID!$B$18:$U$29,MATCH(K$7,GRID!$A$18:$A$29,0),MATCH(1,($U$2=GRID!$B$1:$U$1)*(КАЛЕНДАРЬ!U10=GRID!$B$3:$U$3),0))*(1-GRID!$L$45))</f>
        <v>95600</v>
      </c>
      <c r="M190" s="8" cm="1">
        <f t="array" ref="M190">IF($I$2="Каникулы вместе",INDEX(GRID!$B$4:$U$15,MATCH(M$7,GRID!$A$4:$A$15,0),MATCH(1,($U$2=GRID!$B$1:$U$1)*(КАЛЕНДАРЬ!U10=GRID!$B$3:$U$3),0)),
INDEX(GRID!$B$4:$U$15,MATCH(M$7,GRID!$A$4:$A$15,0),MATCH(1,($U$2=GRID!$B$1:$U$1)*(КАЛЕНДАРЬ!U10=GRID!$B$3:$U$3),0))*(1-GRID!$L$45))</f>
        <v>118300</v>
      </c>
      <c r="N190" s="8" cm="1">
        <f t="array" ref="N190">IF($I$2="Каникулы вместе",INDEX(GRID!$B$18:$U$29,MATCH(M$7,GRID!$A$18:$A$29,0),MATCH(1,($U$2=GRID!$B$1:$U$1)*(КАЛЕНДАРЬ!U10=GRID!$B$3:$U$3),0)),
INDEX(GRID!$B$18:$U$29,MATCH(M$7,GRID!$A$18:$A$29,0),MATCH(1,($U$2=GRID!$B$1:$U$1)*(КАЛЕНДАРЬ!U10=GRID!$B$3:$U$3),0))*(1-GRID!$L$45))</f>
        <v>123300</v>
      </c>
      <c r="O190" s="8" cm="1">
        <f t="array" ref="O190">IF($I$2="Каникулы вместе",INDEX(GRID!$B$4:$U$15,MATCH(O$7,GRID!$A$4:$A$15,0),MATCH(1,($U$2=GRID!$B$1:$U$1)*(КАЛЕНДАРЬ!U10=GRID!$B$3:$U$3),0)),
INDEX(GRID!$B$4:$U$15,MATCH(O$7,GRID!$A$4:$A$15,0),MATCH(1,($U$2=GRID!$B$1:$U$1)*(КАЛЕНДАРЬ!U10=GRID!$B$3:$U$3),0))*(1-GRID!$L$45))</f>
        <v>159400</v>
      </c>
      <c r="P190" s="8" cm="1">
        <f t="array" ref="P190">IF($I$2="Каникулы вместе",INDEX(GRID!$B$4:$U$15,MATCH(P$7,GRID!$A$4:$A$15,0),MATCH(1,($U$2=GRID!$B$1:$U$1)*(КАЛЕНДАРЬ!U10=GRID!$B$3:$U$3),0)),
INDEX(GRID!$B$4:$U$15,MATCH(P$7,GRID!$A$4:$A$15,0),MATCH(1,($U$2=GRID!$B$1:$U$1)*(КАЛЕНДАРЬ!U10=GRID!$B$3:$U$3),0))*(1-GRID!$L$45))</f>
        <v>208900</v>
      </c>
      <c r="Q190" s="8" cm="1">
        <f t="array" ref="Q190">IF($I$2="Каникулы вместе",INDEX(GRID!$B$4:$U$15,MATCH(Q$7,GRID!$A$4:$A$15,0),MATCH(1,($U$2=GRID!$B$1:$U$1)*(КАЛЕНДАРЬ!U10=GRID!$B$3:$U$3),0)),
INDEX(GRID!$B$4:$U$15,MATCH(Q$7,GRID!$A$4:$A$15,0),MATCH(1,($U$2=GRID!$B$1:$U$1)*(КАЛЕНДАРЬ!U10=GRID!$B$3:$U$3),0))*(1-GRID!$L$45))</f>
        <v>240900</v>
      </c>
      <c r="R190" s="8" cm="1">
        <f t="array" ref="R190">IF($I$2="Каникулы вместе",INDEX(GRID!$B$18:$U$29,MATCH(R$7,GRID!$A$18:$A$29,0),MATCH(1,($U$2=GRID!$B$1:$U$1)*(КАЛЕНДАРЬ!U10=GRID!$B$3:$U$3),0)),
INDEX(GRID!$B$18:$U$29,MATCH(R$7,GRID!$A$18:$A$29,0),MATCH(1,($U$2=GRID!$B$1:$U$1)*(КАЛЕНДАРЬ!U10=GRID!$B$3:$U$3),0))*(1-GRID!$L$45))</f>
        <v>275700</v>
      </c>
      <c r="S190" s="8">
        <f t="array" ref="S190">IF($I$2="Каникулы вместе",INDEX(GRID!$B$4:$U$15,MATCH(S$7,GRID!$A$4:$A$15,0),MATCH(1,($U$2=GRID!$B$1:$U$1)*(КАЛЕНДАРЬ!U10=GRID!$B$3:$U$3),0)),
INDEX(GRID!$B$4:$U$15,MATCH(S$7,GRID!$A$4:$A$15,0),MATCH(1,($U$2=GRID!$B$1:$U$1)*(КАЛЕНДАРЬ!U10=GRID!$B$3:$U$3),0))*(1-GRID!$L$41))</f>
        <v>736800</v>
      </c>
      <c r="T190" s="8">
        <f t="array" ref="T190">IF($I$2="Каникулы вместе",INDEX(GRID!$B$4:$U$15,MATCH(T$7,GRID!$A$4:$A$15,0),MATCH(1,($U$2=GRID!$B$1:$U$1)*(КАЛЕНДАРЬ!U10=GRID!$B$3:$U$3),0)),
INDEX(GRID!$B$4:$U$15,MATCH(T$7,GRID!$A$4:$A$15,0),MATCH(1,($U$2=GRID!$B$1:$U$1)*(КАЛЕНДАРЬ!U10=GRID!$B$3:$U$3),0))*(1-GRID!$L$41))</f>
        <v>912900</v>
      </c>
    </row>
    <row r="191" spans="1:20" hidden="1">
      <c r="A191" s="148" t="s">
        <v>13</v>
      </c>
      <c r="B191" s="149">
        <v>8</v>
      </c>
      <c r="C191" s="8" cm="1">
        <f t="array" ref="C191">IF($I$2="Каникулы вместе",INDEX(GRID!$B$4:$U$15,MATCH(C$7,GRID!$A$4:$A$15,0),MATCH(1,($U$2=GRID!$B$1:$U$1)*(КАЛЕНДАРЬ!U11=GRID!$B$3:$U$3),0)),
INDEX(GRID!$B$4:$U$15,MATCH(C$7,GRID!$A$4:$A$15,0),MATCH(1,($U$2=GRID!$B$1:$U$1)*(КАЛЕНДАРЬ!U11=GRID!$B$3:$U$3),0))*(1-GRID!$L$45))</f>
        <v>52600</v>
      </c>
      <c r="D191" s="8" cm="1">
        <f t="array" ref="D191">IF($I$2="Каникулы вместе",INDEX(GRID!$B$18:$U$29,MATCH(C$7,GRID!$A$18:$A$29,0),MATCH(1,($U$2=GRID!$B$1:$U$1)*(КАЛЕНДАРЬ!U11=GRID!$B$3:$U$3),0)),
INDEX(GRID!$B$18:$U$29,MATCH(C$7,GRID!$A$18:$A$29,0),MATCH(1,($U$2=GRID!$B$1:$U$1)*(КАЛЕНДАРЬ!U11=GRID!$B$3:$U$3),0))*(1-GRID!$L$45))</f>
        <v>57600</v>
      </c>
      <c r="E191" s="8" cm="1">
        <f t="array" ref="E191">IF($I$2="Каникулы вместе",INDEX(GRID!$B$4:$U$15,MATCH(E$7,GRID!$A$4:$A$15,0),MATCH(1,($U$2=GRID!$B$1:$U$1)*(КАЛЕНДАРЬ!U11=GRID!$B$3:$U$3),0)),
INDEX(GRID!$B$4:$U$15,MATCH(E$7,GRID!$A$4:$A$15,0),MATCH(1,($U$2=GRID!$B$1:$U$1)*(КАЛЕНДАРЬ!U11=GRID!$B$3:$U$3),0))*(1-GRID!$L$45))</f>
        <v>62100</v>
      </c>
      <c r="F191" s="8" cm="1">
        <f t="array" ref="F191">IF($I$2="Каникулы вместе",INDEX(GRID!$B$18:$U$29,MATCH(E$7,GRID!$A$18:$A$29,0),MATCH(1,($U$2=GRID!$B$1:$U$1)*(КАЛЕНДАРЬ!U11=GRID!$B$3:$U$3),0)),
INDEX(GRID!$B$18:$U$29,MATCH(E$7,GRID!$A$18:$A$29,0),MATCH(1,($U$2=GRID!$B$1:$U$1)*(КАЛЕНДАРЬ!U11=GRID!$B$3:$U$3),0))*(1-GRID!$L$45))</f>
        <v>67100</v>
      </c>
      <c r="G191" s="8" cm="1">
        <f t="array" ref="G191">IF($I$2="Каникулы вместе",INDEX(GRID!$B$4:$U$15,MATCH(G$7,GRID!$A$4:$A$15,0),MATCH(1,($U$2=GRID!$B$1:$U$1)*(КАЛЕНДАРЬ!U11=GRID!$B$3:$U$3),0)),
INDEX(GRID!$B$4:$U$15,MATCH(G$7,GRID!$A$4:$A$15,0),MATCH(1,($U$2=GRID!$B$1:$U$1)*(КАЛЕНДАРЬ!U11=GRID!$B$3:$U$3),0))*(1-GRID!$L$45))</f>
        <v>69200</v>
      </c>
      <c r="H191" s="8" cm="1">
        <f t="array" ref="H191">IF($I$2="Каникулы вместе",INDEX(GRID!$B$18:$U$29,MATCH(G$7,GRID!$A$18:$A$29,0),MATCH(1,($U$2=GRID!$B$1:$U$1)*(КАЛЕНДАРЬ!U11=GRID!$B$3:$U$3),0)),
INDEX(GRID!$B$18:$U$29,MATCH(G$7,GRID!$A$18:$A$29,0),MATCH(1,($U$2=GRID!$B$1:$U$1)*(КАЛЕНДАРЬ!U11=GRID!$B$3:$U$3),0))*(1-GRID!$L$45))</f>
        <v>74200</v>
      </c>
      <c r="I191" s="8" cm="1">
        <f t="array" ref="I191">IF($I$2="Каникулы вместе",INDEX(GRID!$B$4:$U$15,MATCH(I$7,GRID!$A$4:$A$15,0),MATCH(1,($U$2=GRID!$B$1:$U$1)*(КАЛЕНДАРЬ!U11=GRID!$B$3:$U$3),0)),
INDEX(GRID!$B$4:$U$15,MATCH(I$7,GRID!$A$4:$A$15,0),MATCH(1,($U$2=GRID!$B$1:$U$1)*(КАЛЕНДАРЬ!U11=GRID!$B$3:$U$3),0))*(1-GRID!$L$45))</f>
        <v>76600</v>
      </c>
      <c r="J191" s="8" cm="1">
        <f t="array" ref="J191">IF($I$2="Каникулы вместе",INDEX(GRID!$B$18:$U$29,MATCH(I$7,GRID!$A$18:$A$29,0),MATCH(1,($U$2=GRID!$B$1:$U$1)*(КАЛЕНДАРЬ!U11=GRID!$B$3:$U$3),0)),
INDEX(GRID!$B$18:$U$29,MATCH(I$7,GRID!$A$18:$A$29,0),MATCH(1,($U$2=GRID!$B$1:$U$1)*(КАЛЕНДАРЬ!U11=GRID!$B$3:$U$3),0))*(1-GRID!$L$45))</f>
        <v>81600</v>
      </c>
      <c r="K191" s="8" cm="1">
        <f t="array" ref="K191">IF($I$2="Каникулы вместе",INDEX(GRID!$B$4:$U$15,MATCH(K$7,GRID!$A$4:$A$15,0),MATCH(1,($U$2=GRID!$B$1:$U$1)*(КАЛЕНДАРЬ!U11=GRID!$B$3:$U$3),0)),
INDEX(GRID!$B$4:$U$15,MATCH(K$7,GRID!$A$4:$A$15,0),MATCH(1,($U$2=GRID!$B$1:$U$1)*(КАЛЕНДАРЬ!U11=GRID!$B$3:$U$3),0))*(1-GRID!$L$45))</f>
        <v>84100</v>
      </c>
      <c r="L191" s="8" cm="1">
        <f t="array" ref="L191">IF($I$2="Каникулы вместе",INDEX(GRID!$B$18:$U$29,MATCH(K$7,GRID!$A$18:$A$29,0),MATCH(1,($U$2=GRID!$B$1:$U$1)*(КАЛЕНДАРЬ!U11=GRID!$B$3:$U$3),0)),
INDEX(GRID!$B$18:$U$29,MATCH(K$7,GRID!$A$18:$A$29,0),MATCH(1,($U$2=GRID!$B$1:$U$1)*(КАЛЕНДАРЬ!U11=GRID!$B$3:$U$3),0))*(1-GRID!$L$45))</f>
        <v>89100</v>
      </c>
      <c r="M191" s="8" cm="1">
        <f t="array" ref="M191">IF($I$2="Каникулы вместе",INDEX(GRID!$B$4:$U$15,MATCH(M$7,GRID!$A$4:$A$15,0),MATCH(1,($U$2=GRID!$B$1:$U$1)*(КАЛЕНДАРЬ!U11=GRID!$B$3:$U$3),0)),
INDEX(GRID!$B$4:$U$15,MATCH(M$7,GRID!$A$4:$A$15,0),MATCH(1,($U$2=GRID!$B$1:$U$1)*(КАЛЕНДАРЬ!U11=GRID!$B$3:$U$3),0))*(1-GRID!$L$45))</f>
        <v>110400</v>
      </c>
      <c r="N191" s="8" cm="1">
        <f t="array" ref="N191">IF($I$2="Каникулы вместе",INDEX(GRID!$B$18:$U$29,MATCH(M$7,GRID!$A$18:$A$29,0),MATCH(1,($U$2=GRID!$B$1:$U$1)*(КАЛЕНДАРЬ!U11=GRID!$B$3:$U$3),0)),
INDEX(GRID!$B$18:$U$29,MATCH(M$7,GRID!$A$18:$A$29,0),MATCH(1,($U$2=GRID!$B$1:$U$1)*(КАЛЕНДАРЬ!U11=GRID!$B$3:$U$3),0))*(1-GRID!$L$45))</f>
        <v>115400</v>
      </c>
      <c r="O191" s="8" cm="1">
        <f t="array" ref="O191">IF($I$2="Каникулы вместе",INDEX(GRID!$B$4:$U$15,MATCH(O$7,GRID!$A$4:$A$15,0),MATCH(1,($U$2=GRID!$B$1:$U$1)*(КАЛЕНДАРЬ!U11=GRID!$B$3:$U$3),0)),
INDEX(GRID!$B$4:$U$15,MATCH(O$7,GRID!$A$4:$A$15,0),MATCH(1,($U$2=GRID!$B$1:$U$1)*(КАЛЕНДАРЬ!U11=GRID!$B$3:$U$3),0))*(1-GRID!$L$45))</f>
        <v>151000</v>
      </c>
      <c r="P191" s="8" cm="1">
        <f t="array" ref="P191">IF($I$2="Каникулы вместе",INDEX(GRID!$B$4:$U$15,MATCH(P$7,GRID!$A$4:$A$15,0),MATCH(1,($U$2=GRID!$B$1:$U$1)*(КАЛЕНДАРЬ!U11=GRID!$B$3:$U$3),0)),
INDEX(GRID!$B$4:$U$15,MATCH(P$7,GRID!$A$4:$A$15,0),MATCH(1,($U$2=GRID!$B$1:$U$1)*(КАЛЕНДАРЬ!U11=GRID!$B$3:$U$3),0))*(1-GRID!$L$45))</f>
        <v>199300</v>
      </c>
      <c r="Q191" s="8" cm="1">
        <f t="array" ref="Q191">IF($I$2="Каникулы вместе",INDEX(GRID!$B$4:$U$15,MATCH(Q$7,GRID!$A$4:$A$15,0),MATCH(1,($U$2=GRID!$B$1:$U$1)*(КАЛЕНДАРЬ!U11=GRID!$B$3:$U$3),0)),
INDEX(GRID!$B$4:$U$15,MATCH(Q$7,GRID!$A$4:$A$15,0),MATCH(1,($U$2=GRID!$B$1:$U$1)*(КАЛЕНДАРЬ!U11=GRID!$B$3:$U$3),0))*(1-GRID!$L$45))</f>
        <v>230600</v>
      </c>
      <c r="R191" s="8" cm="1">
        <f t="array" ref="R191">IF($I$2="Каникулы вместе",INDEX(GRID!$B$18:$U$29,MATCH(R$7,GRID!$A$18:$A$29,0),MATCH(1,($U$2=GRID!$B$1:$U$1)*(КАЛЕНДАРЬ!U11=GRID!$B$3:$U$3),0)),
INDEX(GRID!$B$18:$U$29,MATCH(R$7,GRID!$A$18:$A$29,0),MATCH(1,($U$2=GRID!$B$1:$U$1)*(КАЛЕНДАРЬ!U11=GRID!$B$3:$U$3),0))*(1-GRID!$L$45))</f>
        <v>263600</v>
      </c>
      <c r="S191" s="8">
        <f t="array" ref="S191">IF($I$2="Каникулы вместе",INDEX(GRID!$B$4:$U$15,MATCH(S$7,GRID!$A$4:$A$15,0),MATCH(1,($U$2=GRID!$B$1:$U$1)*(КАЛЕНДАРЬ!U11=GRID!$B$3:$U$3),0)),
INDEX(GRID!$B$4:$U$15,MATCH(S$7,GRID!$A$4:$A$15,0),MATCH(1,($U$2=GRID!$B$1:$U$1)*(КАЛЕНДАРЬ!U11=GRID!$B$3:$U$3),0))*(1-GRID!$L$41))</f>
        <v>698800</v>
      </c>
      <c r="T191" s="8">
        <f t="array" ref="T191">IF($I$2="Каникулы вместе",INDEX(GRID!$B$4:$U$15,MATCH(T$7,GRID!$A$4:$A$15,0),MATCH(1,($U$2=GRID!$B$1:$U$1)*(КАЛЕНДАРЬ!U11=GRID!$B$3:$U$3),0)),
INDEX(GRID!$B$4:$U$15,MATCH(T$7,GRID!$A$4:$A$15,0),MATCH(1,($U$2=GRID!$B$1:$U$1)*(КАЛЕНДАРЬ!U11=GRID!$B$3:$U$3),0))*(1-GRID!$L$41))</f>
        <v>861600</v>
      </c>
    </row>
    <row r="192" spans="1:20" hidden="1">
      <c r="A192" s="148" t="s">
        <v>14</v>
      </c>
      <c r="B192" s="149">
        <v>9</v>
      </c>
      <c r="C192" s="8" cm="1">
        <f t="array" ref="C192">IF($I$2="Каникулы вместе",INDEX(GRID!$B$4:$U$15,MATCH(C$7,GRID!$A$4:$A$15,0),MATCH(1,($U$2=GRID!$B$1:$U$1)*(КАЛЕНДАРЬ!U12=GRID!$B$3:$U$3),0)),
INDEX(GRID!$B$4:$U$15,MATCH(C$7,GRID!$A$4:$A$15,0),MATCH(1,($U$2=GRID!$B$1:$U$1)*(КАЛЕНДАРЬ!U12=GRID!$B$3:$U$3),0))*(1-GRID!$L$45))</f>
        <v>52600</v>
      </c>
      <c r="D192" s="8" cm="1">
        <f t="array" ref="D192">IF($I$2="Каникулы вместе",INDEX(GRID!$B$18:$U$29,MATCH(C$7,GRID!$A$18:$A$29,0),MATCH(1,($U$2=GRID!$B$1:$U$1)*(КАЛЕНДАРЬ!U12=GRID!$B$3:$U$3),0)),
INDEX(GRID!$B$18:$U$29,MATCH(C$7,GRID!$A$18:$A$29,0),MATCH(1,($U$2=GRID!$B$1:$U$1)*(КАЛЕНДАРЬ!U12=GRID!$B$3:$U$3),0))*(1-GRID!$L$45))</f>
        <v>57600</v>
      </c>
      <c r="E192" s="8" cm="1">
        <f t="array" ref="E192">IF($I$2="Каникулы вместе",INDEX(GRID!$B$4:$U$15,MATCH(E$7,GRID!$A$4:$A$15,0),MATCH(1,($U$2=GRID!$B$1:$U$1)*(КАЛЕНДАРЬ!U12=GRID!$B$3:$U$3),0)),
INDEX(GRID!$B$4:$U$15,MATCH(E$7,GRID!$A$4:$A$15,0),MATCH(1,($U$2=GRID!$B$1:$U$1)*(КАЛЕНДАРЬ!U12=GRID!$B$3:$U$3),0))*(1-GRID!$L$45))</f>
        <v>62100</v>
      </c>
      <c r="F192" s="8" cm="1">
        <f t="array" ref="F192">IF($I$2="Каникулы вместе",INDEX(GRID!$B$18:$U$29,MATCH(E$7,GRID!$A$18:$A$29,0),MATCH(1,($U$2=GRID!$B$1:$U$1)*(КАЛЕНДАРЬ!U12=GRID!$B$3:$U$3),0)),
INDEX(GRID!$B$18:$U$29,MATCH(E$7,GRID!$A$18:$A$29,0),MATCH(1,($U$2=GRID!$B$1:$U$1)*(КАЛЕНДАРЬ!U12=GRID!$B$3:$U$3),0))*(1-GRID!$L$45))</f>
        <v>67100</v>
      </c>
      <c r="G192" s="8" cm="1">
        <f t="array" ref="G192">IF($I$2="Каникулы вместе",INDEX(GRID!$B$4:$U$15,MATCH(G$7,GRID!$A$4:$A$15,0),MATCH(1,($U$2=GRID!$B$1:$U$1)*(КАЛЕНДАРЬ!U12=GRID!$B$3:$U$3),0)),
INDEX(GRID!$B$4:$U$15,MATCH(G$7,GRID!$A$4:$A$15,0),MATCH(1,($U$2=GRID!$B$1:$U$1)*(КАЛЕНДАРЬ!U12=GRID!$B$3:$U$3),0))*(1-GRID!$L$45))</f>
        <v>69200</v>
      </c>
      <c r="H192" s="8" cm="1">
        <f t="array" ref="H192">IF($I$2="Каникулы вместе",INDEX(GRID!$B$18:$U$29,MATCH(G$7,GRID!$A$18:$A$29,0),MATCH(1,($U$2=GRID!$B$1:$U$1)*(КАЛЕНДАРЬ!U12=GRID!$B$3:$U$3),0)),
INDEX(GRID!$B$18:$U$29,MATCH(G$7,GRID!$A$18:$A$29,0),MATCH(1,($U$2=GRID!$B$1:$U$1)*(КАЛЕНДАРЬ!U12=GRID!$B$3:$U$3),0))*(1-GRID!$L$45))</f>
        <v>74200</v>
      </c>
      <c r="I192" s="8" cm="1">
        <f t="array" ref="I192">IF($I$2="Каникулы вместе",INDEX(GRID!$B$4:$U$15,MATCH(I$7,GRID!$A$4:$A$15,0),MATCH(1,($U$2=GRID!$B$1:$U$1)*(КАЛЕНДАРЬ!U12=GRID!$B$3:$U$3),0)),
INDEX(GRID!$B$4:$U$15,MATCH(I$7,GRID!$A$4:$A$15,0),MATCH(1,($U$2=GRID!$B$1:$U$1)*(КАЛЕНДАРЬ!U12=GRID!$B$3:$U$3),0))*(1-GRID!$L$45))</f>
        <v>76600</v>
      </c>
      <c r="J192" s="8" cm="1">
        <f t="array" ref="J192">IF($I$2="Каникулы вместе",INDEX(GRID!$B$18:$U$29,MATCH(I$7,GRID!$A$18:$A$29,0),MATCH(1,($U$2=GRID!$B$1:$U$1)*(КАЛЕНДАРЬ!U12=GRID!$B$3:$U$3),0)),
INDEX(GRID!$B$18:$U$29,MATCH(I$7,GRID!$A$18:$A$29,0),MATCH(1,($U$2=GRID!$B$1:$U$1)*(КАЛЕНДАРЬ!U12=GRID!$B$3:$U$3),0))*(1-GRID!$L$45))</f>
        <v>81600</v>
      </c>
      <c r="K192" s="8" cm="1">
        <f t="array" ref="K192">IF($I$2="Каникулы вместе",INDEX(GRID!$B$4:$U$15,MATCH(K$7,GRID!$A$4:$A$15,0),MATCH(1,($U$2=GRID!$B$1:$U$1)*(КАЛЕНДАРЬ!U12=GRID!$B$3:$U$3),0)),
INDEX(GRID!$B$4:$U$15,MATCH(K$7,GRID!$A$4:$A$15,0),MATCH(1,($U$2=GRID!$B$1:$U$1)*(КАЛЕНДАРЬ!U12=GRID!$B$3:$U$3),0))*(1-GRID!$L$45))</f>
        <v>84100</v>
      </c>
      <c r="L192" s="8" cm="1">
        <f t="array" ref="L192">IF($I$2="Каникулы вместе",INDEX(GRID!$B$18:$U$29,MATCH(K$7,GRID!$A$18:$A$29,0),MATCH(1,($U$2=GRID!$B$1:$U$1)*(КАЛЕНДАРЬ!U12=GRID!$B$3:$U$3),0)),
INDEX(GRID!$B$18:$U$29,MATCH(K$7,GRID!$A$18:$A$29,0),MATCH(1,($U$2=GRID!$B$1:$U$1)*(КАЛЕНДАРЬ!U12=GRID!$B$3:$U$3),0))*(1-GRID!$L$45))</f>
        <v>89100</v>
      </c>
      <c r="M192" s="8" cm="1">
        <f t="array" ref="M192">IF($I$2="Каникулы вместе",INDEX(GRID!$B$4:$U$15,MATCH(M$7,GRID!$A$4:$A$15,0),MATCH(1,($U$2=GRID!$B$1:$U$1)*(КАЛЕНДАРЬ!U12=GRID!$B$3:$U$3),0)),
INDEX(GRID!$B$4:$U$15,MATCH(M$7,GRID!$A$4:$A$15,0),MATCH(1,($U$2=GRID!$B$1:$U$1)*(КАЛЕНДАРЬ!U12=GRID!$B$3:$U$3),0))*(1-GRID!$L$45))</f>
        <v>110400</v>
      </c>
      <c r="N192" s="8" cm="1">
        <f t="array" ref="N192">IF($I$2="Каникулы вместе",INDEX(GRID!$B$18:$U$29,MATCH(M$7,GRID!$A$18:$A$29,0),MATCH(1,($U$2=GRID!$B$1:$U$1)*(КАЛЕНДАРЬ!U12=GRID!$B$3:$U$3),0)),
INDEX(GRID!$B$18:$U$29,MATCH(M$7,GRID!$A$18:$A$29,0),MATCH(1,($U$2=GRID!$B$1:$U$1)*(КАЛЕНДАРЬ!U12=GRID!$B$3:$U$3),0))*(1-GRID!$L$45))</f>
        <v>115400</v>
      </c>
      <c r="O192" s="8" cm="1">
        <f t="array" ref="O192">IF($I$2="Каникулы вместе",INDEX(GRID!$B$4:$U$15,MATCH(O$7,GRID!$A$4:$A$15,0),MATCH(1,($U$2=GRID!$B$1:$U$1)*(КАЛЕНДАРЬ!U12=GRID!$B$3:$U$3),0)),
INDEX(GRID!$B$4:$U$15,MATCH(O$7,GRID!$A$4:$A$15,0),MATCH(1,($U$2=GRID!$B$1:$U$1)*(КАЛЕНДАРЬ!U12=GRID!$B$3:$U$3),0))*(1-GRID!$L$45))</f>
        <v>151000</v>
      </c>
      <c r="P192" s="8" cm="1">
        <f t="array" ref="P192">IF($I$2="Каникулы вместе",INDEX(GRID!$B$4:$U$15,MATCH(P$7,GRID!$A$4:$A$15,0),MATCH(1,($U$2=GRID!$B$1:$U$1)*(КАЛЕНДАРЬ!U12=GRID!$B$3:$U$3),0)),
INDEX(GRID!$B$4:$U$15,MATCH(P$7,GRID!$A$4:$A$15,0),MATCH(1,($U$2=GRID!$B$1:$U$1)*(КАЛЕНДАРЬ!U12=GRID!$B$3:$U$3),0))*(1-GRID!$L$45))</f>
        <v>199300</v>
      </c>
      <c r="Q192" s="8" cm="1">
        <f t="array" ref="Q192">IF($I$2="Каникулы вместе",INDEX(GRID!$B$4:$U$15,MATCH(Q$7,GRID!$A$4:$A$15,0),MATCH(1,($U$2=GRID!$B$1:$U$1)*(КАЛЕНДАРЬ!U12=GRID!$B$3:$U$3),0)),
INDEX(GRID!$B$4:$U$15,MATCH(Q$7,GRID!$A$4:$A$15,0),MATCH(1,($U$2=GRID!$B$1:$U$1)*(КАЛЕНДАРЬ!U12=GRID!$B$3:$U$3),0))*(1-GRID!$L$45))</f>
        <v>230600</v>
      </c>
      <c r="R192" s="8" cm="1">
        <f t="array" ref="R192">IF($I$2="Каникулы вместе",INDEX(GRID!$B$18:$U$29,MATCH(R$7,GRID!$A$18:$A$29,0),MATCH(1,($U$2=GRID!$B$1:$U$1)*(КАЛЕНДАРЬ!U12=GRID!$B$3:$U$3),0)),
INDEX(GRID!$B$18:$U$29,MATCH(R$7,GRID!$A$18:$A$29,0),MATCH(1,($U$2=GRID!$B$1:$U$1)*(КАЛЕНДАРЬ!U12=GRID!$B$3:$U$3),0))*(1-GRID!$L$45))</f>
        <v>263600</v>
      </c>
      <c r="S192" s="8">
        <f t="array" ref="S192">IF($I$2="Каникулы вместе",INDEX(GRID!$B$4:$U$15,MATCH(S$7,GRID!$A$4:$A$15,0),MATCH(1,($U$2=GRID!$B$1:$U$1)*(КАЛЕНДАРЬ!U12=GRID!$B$3:$U$3),0)),
INDEX(GRID!$B$4:$U$15,MATCH(S$7,GRID!$A$4:$A$15,0),MATCH(1,($U$2=GRID!$B$1:$U$1)*(КАЛЕНДАРЬ!U12=GRID!$B$3:$U$3),0))*(1-GRID!$L$41))</f>
        <v>698800</v>
      </c>
      <c r="T192" s="8">
        <f t="array" ref="T192">IF($I$2="Каникулы вместе",INDEX(GRID!$B$4:$U$15,MATCH(T$7,GRID!$A$4:$A$15,0),MATCH(1,($U$2=GRID!$B$1:$U$1)*(КАЛЕНДАРЬ!U12=GRID!$B$3:$U$3),0)),
INDEX(GRID!$B$4:$U$15,MATCH(T$7,GRID!$A$4:$A$15,0),MATCH(1,($U$2=GRID!$B$1:$U$1)*(КАЛЕНДАРЬ!U12=GRID!$B$3:$U$3),0))*(1-GRID!$L$41))</f>
        <v>861600</v>
      </c>
    </row>
    <row r="193" spans="1:20" hidden="1">
      <c r="A193" s="148" t="s">
        <v>15</v>
      </c>
      <c r="B193" s="149">
        <v>10</v>
      </c>
      <c r="C193" s="8" cm="1">
        <f t="array" ref="C193">IF($I$2="Каникулы вместе",INDEX(GRID!$B$4:$U$15,MATCH(C$7,GRID!$A$4:$A$15,0),MATCH(1,($U$2=GRID!$B$1:$U$1)*(КАЛЕНДАРЬ!U13=GRID!$B$3:$U$3),0)),
INDEX(GRID!$B$4:$U$15,MATCH(C$7,GRID!$A$4:$A$15,0),MATCH(1,($U$2=GRID!$B$1:$U$1)*(КАЛЕНДАРЬ!U13=GRID!$B$3:$U$3),0))*(1-GRID!$L$45))</f>
        <v>52600</v>
      </c>
      <c r="D193" s="8" cm="1">
        <f t="array" ref="D193">IF($I$2="Каникулы вместе",INDEX(GRID!$B$18:$U$29,MATCH(C$7,GRID!$A$18:$A$29,0),MATCH(1,($U$2=GRID!$B$1:$U$1)*(КАЛЕНДАРЬ!U13=GRID!$B$3:$U$3),0)),
INDEX(GRID!$B$18:$U$29,MATCH(C$7,GRID!$A$18:$A$29,0),MATCH(1,($U$2=GRID!$B$1:$U$1)*(КАЛЕНДАРЬ!U13=GRID!$B$3:$U$3),0))*(1-GRID!$L$45))</f>
        <v>57600</v>
      </c>
      <c r="E193" s="8" cm="1">
        <f t="array" ref="E193">IF($I$2="Каникулы вместе",INDEX(GRID!$B$4:$U$15,MATCH(E$7,GRID!$A$4:$A$15,0),MATCH(1,($U$2=GRID!$B$1:$U$1)*(КАЛЕНДАРЬ!U13=GRID!$B$3:$U$3),0)),
INDEX(GRID!$B$4:$U$15,MATCH(E$7,GRID!$A$4:$A$15,0),MATCH(1,($U$2=GRID!$B$1:$U$1)*(КАЛЕНДАРЬ!U13=GRID!$B$3:$U$3),0))*(1-GRID!$L$45))</f>
        <v>62100</v>
      </c>
      <c r="F193" s="8" cm="1">
        <f t="array" ref="F193">IF($I$2="Каникулы вместе",INDEX(GRID!$B$18:$U$29,MATCH(E$7,GRID!$A$18:$A$29,0),MATCH(1,($U$2=GRID!$B$1:$U$1)*(КАЛЕНДАРЬ!U13=GRID!$B$3:$U$3),0)),
INDEX(GRID!$B$18:$U$29,MATCH(E$7,GRID!$A$18:$A$29,0),MATCH(1,($U$2=GRID!$B$1:$U$1)*(КАЛЕНДАРЬ!U13=GRID!$B$3:$U$3),0))*(1-GRID!$L$45))</f>
        <v>67100</v>
      </c>
      <c r="G193" s="8" cm="1">
        <f t="array" ref="G193">IF($I$2="Каникулы вместе",INDEX(GRID!$B$4:$U$15,MATCH(G$7,GRID!$A$4:$A$15,0),MATCH(1,($U$2=GRID!$B$1:$U$1)*(КАЛЕНДАРЬ!U13=GRID!$B$3:$U$3),0)),
INDEX(GRID!$B$4:$U$15,MATCH(G$7,GRID!$A$4:$A$15,0),MATCH(1,($U$2=GRID!$B$1:$U$1)*(КАЛЕНДАРЬ!U13=GRID!$B$3:$U$3),0))*(1-GRID!$L$45))</f>
        <v>69200</v>
      </c>
      <c r="H193" s="8" cm="1">
        <f t="array" ref="H193">IF($I$2="Каникулы вместе",INDEX(GRID!$B$18:$U$29,MATCH(G$7,GRID!$A$18:$A$29,0),MATCH(1,($U$2=GRID!$B$1:$U$1)*(КАЛЕНДАРЬ!U13=GRID!$B$3:$U$3),0)),
INDEX(GRID!$B$18:$U$29,MATCH(G$7,GRID!$A$18:$A$29,0),MATCH(1,($U$2=GRID!$B$1:$U$1)*(КАЛЕНДАРЬ!U13=GRID!$B$3:$U$3),0))*(1-GRID!$L$45))</f>
        <v>74200</v>
      </c>
      <c r="I193" s="8" cm="1">
        <f t="array" ref="I193">IF($I$2="Каникулы вместе",INDEX(GRID!$B$4:$U$15,MATCH(I$7,GRID!$A$4:$A$15,0),MATCH(1,($U$2=GRID!$B$1:$U$1)*(КАЛЕНДАРЬ!U13=GRID!$B$3:$U$3),0)),
INDEX(GRID!$B$4:$U$15,MATCH(I$7,GRID!$A$4:$A$15,0),MATCH(1,($U$2=GRID!$B$1:$U$1)*(КАЛЕНДАРЬ!U13=GRID!$B$3:$U$3),0))*(1-GRID!$L$45))</f>
        <v>76600</v>
      </c>
      <c r="J193" s="8" cm="1">
        <f t="array" ref="J193">IF($I$2="Каникулы вместе",INDEX(GRID!$B$18:$U$29,MATCH(I$7,GRID!$A$18:$A$29,0),MATCH(1,($U$2=GRID!$B$1:$U$1)*(КАЛЕНДАРЬ!U13=GRID!$B$3:$U$3),0)),
INDEX(GRID!$B$18:$U$29,MATCH(I$7,GRID!$A$18:$A$29,0),MATCH(1,($U$2=GRID!$B$1:$U$1)*(КАЛЕНДАРЬ!U13=GRID!$B$3:$U$3),0))*(1-GRID!$L$45))</f>
        <v>81600</v>
      </c>
      <c r="K193" s="8" cm="1">
        <f t="array" ref="K193">IF($I$2="Каникулы вместе",INDEX(GRID!$B$4:$U$15,MATCH(K$7,GRID!$A$4:$A$15,0),MATCH(1,($U$2=GRID!$B$1:$U$1)*(КАЛЕНДАРЬ!U13=GRID!$B$3:$U$3),0)),
INDEX(GRID!$B$4:$U$15,MATCH(K$7,GRID!$A$4:$A$15,0),MATCH(1,($U$2=GRID!$B$1:$U$1)*(КАЛЕНДАРЬ!U13=GRID!$B$3:$U$3),0))*(1-GRID!$L$45))</f>
        <v>84100</v>
      </c>
      <c r="L193" s="8" cm="1">
        <f t="array" ref="L193">IF($I$2="Каникулы вместе",INDEX(GRID!$B$18:$U$29,MATCH(K$7,GRID!$A$18:$A$29,0),MATCH(1,($U$2=GRID!$B$1:$U$1)*(КАЛЕНДАРЬ!U13=GRID!$B$3:$U$3),0)),
INDEX(GRID!$B$18:$U$29,MATCH(K$7,GRID!$A$18:$A$29,0),MATCH(1,($U$2=GRID!$B$1:$U$1)*(КАЛЕНДАРЬ!U13=GRID!$B$3:$U$3),0))*(1-GRID!$L$45))</f>
        <v>89100</v>
      </c>
      <c r="M193" s="8" cm="1">
        <f t="array" ref="M193">IF($I$2="Каникулы вместе",INDEX(GRID!$B$4:$U$15,MATCH(M$7,GRID!$A$4:$A$15,0),MATCH(1,($U$2=GRID!$B$1:$U$1)*(КАЛЕНДАРЬ!U13=GRID!$B$3:$U$3),0)),
INDEX(GRID!$B$4:$U$15,MATCH(M$7,GRID!$A$4:$A$15,0),MATCH(1,($U$2=GRID!$B$1:$U$1)*(КАЛЕНДАРЬ!U13=GRID!$B$3:$U$3),0))*(1-GRID!$L$45))</f>
        <v>110400</v>
      </c>
      <c r="N193" s="8" cm="1">
        <f t="array" ref="N193">IF($I$2="Каникулы вместе",INDEX(GRID!$B$18:$U$29,MATCH(M$7,GRID!$A$18:$A$29,0),MATCH(1,($U$2=GRID!$B$1:$U$1)*(КАЛЕНДАРЬ!U13=GRID!$B$3:$U$3),0)),
INDEX(GRID!$B$18:$U$29,MATCH(M$7,GRID!$A$18:$A$29,0),MATCH(1,($U$2=GRID!$B$1:$U$1)*(КАЛЕНДАРЬ!U13=GRID!$B$3:$U$3),0))*(1-GRID!$L$45))</f>
        <v>115400</v>
      </c>
      <c r="O193" s="8" cm="1">
        <f t="array" ref="O193">IF($I$2="Каникулы вместе",INDEX(GRID!$B$4:$U$15,MATCH(O$7,GRID!$A$4:$A$15,0),MATCH(1,($U$2=GRID!$B$1:$U$1)*(КАЛЕНДАРЬ!U13=GRID!$B$3:$U$3),0)),
INDEX(GRID!$B$4:$U$15,MATCH(O$7,GRID!$A$4:$A$15,0),MATCH(1,($U$2=GRID!$B$1:$U$1)*(КАЛЕНДАРЬ!U13=GRID!$B$3:$U$3),0))*(1-GRID!$L$45))</f>
        <v>151000</v>
      </c>
      <c r="P193" s="8" cm="1">
        <f t="array" ref="P193">IF($I$2="Каникулы вместе",INDEX(GRID!$B$4:$U$15,MATCH(P$7,GRID!$A$4:$A$15,0),MATCH(1,($U$2=GRID!$B$1:$U$1)*(КАЛЕНДАРЬ!U13=GRID!$B$3:$U$3),0)),
INDEX(GRID!$B$4:$U$15,MATCH(P$7,GRID!$A$4:$A$15,0),MATCH(1,($U$2=GRID!$B$1:$U$1)*(КАЛЕНДАРЬ!U13=GRID!$B$3:$U$3),0))*(1-GRID!$L$45))</f>
        <v>199300</v>
      </c>
      <c r="Q193" s="8" cm="1">
        <f t="array" ref="Q193">IF($I$2="Каникулы вместе",INDEX(GRID!$B$4:$U$15,MATCH(Q$7,GRID!$A$4:$A$15,0),MATCH(1,($U$2=GRID!$B$1:$U$1)*(КАЛЕНДАРЬ!U13=GRID!$B$3:$U$3),0)),
INDEX(GRID!$B$4:$U$15,MATCH(Q$7,GRID!$A$4:$A$15,0),MATCH(1,($U$2=GRID!$B$1:$U$1)*(КАЛЕНДАРЬ!U13=GRID!$B$3:$U$3),0))*(1-GRID!$L$45))</f>
        <v>230600</v>
      </c>
      <c r="R193" s="8" cm="1">
        <f t="array" ref="R193">IF($I$2="Каникулы вместе",INDEX(GRID!$B$18:$U$29,MATCH(R$7,GRID!$A$18:$A$29,0),MATCH(1,($U$2=GRID!$B$1:$U$1)*(КАЛЕНДАРЬ!U13=GRID!$B$3:$U$3),0)),
INDEX(GRID!$B$18:$U$29,MATCH(R$7,GRID!$A$18:$A$29,0),MATCH(1,($U$2=GRID!$B$1:$U$1)*(КАЛЕНДАРЬ!U13=GRID!$B$3:$U$3),0))*(1-GRID!$L$45))</f>
        <v>263600</v>
      </c>
      <c r="S193" s="8">
        <f t="array" ref="S193">IF($I$2="Каникулы вместе",INDEX(GRID!$B$4:$U$15,MATCH(S$7,GRID!$A$4:$A$15,0),MATCH(1,($U$2=GRID!$B$1:$U$1)*(КАЛЕНДАРЬ!U13=GRID!$B$3:$U$3),0)),
INDEX(GRID!$B$4:$U$15,MATCH(S$7,GRID!$A$4:$A$15,0),MATCH(1,($U$2=GRID!$B$1:$U$1)*(КАЛЕНДАРЬ!U13=GRID!$B$3:$U$3),0))*(1-GRID!$L$41))</f>
        <v>698800</v>
      </c>
      <c r="T193" s="8">
        <f t="array" ref="T193">IF($I$2="Каникулы вместе",INDEX(GRID!$B$4:$U$15,MATCH(T$7,GRID!$A$4:$A$15,0),MATCH(1,($U$2=GRID!$B$1:$U$1)*(КАЛЕНДАРЬ!U13=GRID!$B$3:$U$3),0)),
INDEX(GRID!$B$4:$U$15,MATCH(T$7,GRID!$A$4:$A$15,0),MATCH(1,($U$2=GRID!$B$1:$U$1)*(КАЛЕНДАРЬ!U13=GRID!$B$3:$U$3),0))*(1-GRID!$L$41))</f>
        <v>861600</v>
      </c>
    </row>
    <row r="194" spans="1:20" hidden="1">
      <c r="A194" s="148" t="s">
        <v>16</v>
      </c>
      <c r="B194" s="149">
        <v>11</v>
      </c>
      <c r="C194" s="8" cm="1">
        <f t="array" ref="C194">IF($I$2="Каникулы вместе",INDEX(GRID!$B$4:$U$15,MATCH(C$7,GRID!$A$4:$A$15,0),MATCH(1,($U$2=GRID!$B$1:$U$1)*(КАЛЕНДАРЬ!U14=GRID!$B$3:$U$3),0)),
INDEX(GRID!$B$4:$U$15,MATCH(C$7,GRID!$A$4:$A$15,0),MATCH(1,($U$2=GRID!$B$1:$U$1)*(КАЛЕНДАРЬ!U14=GRID!$B$3:$U$3),0))*(1-GRID!$L$45))</f>
        <v>52600</v>
      </c>
      <c r="D194" s="8" cm="1">
        <f t="array" ref="D194">IF($I$2="Каникулы вместе",INDEX(GRID!$B$18:$U$29,MATCH(C$7,GRID!$A$18:$A$29,0),MATCH(1,($U$2=GRID!$B$1:$U$1)*(КАЛЕНДАРЬ!U14=GRID!$B$3:$U$3),0)),
INDEX(GRID!$B$18:$U$29,MATCH(C$7,GRID!$A$18:$A$29,0),MATCH(1,($U$2=GRID!$B$1:$U$1)*(КАЛЕНДАРЬ!U14=GRID!$B$3:$U$3),0))*(1-GRID!$L$45))</f>
        <v>57600</v>
      </c>
      <c r="E194" s="8" cm="1">
        <f t="array" ref="E194">IF($I$2="Каникулы вместе",INDEX(GRID!$B$4:$U$15,MATCH(E$7,GRID!$A$4:$A$15,0),MATCH(1,($U$2=GRID!$B$1:$U$1)*(КАЛЕНДАРЬ!U14=GRID!$B$3:$U$3),0)),
INDEX(GRID!$B$4:$U$15,MATCH(E$7,GRID!$A$4:$A$15,0),MATCH(1,($U$2=GRID!$B$1:$U$1)*(КАЛЕНДАРЬ!U14=GRID!$B$3:$U$3),0))*(1-GRID!$L$45))</f>
        <v>62100</v>
      </c>
      <c r="F194" s="8" cm="1">
        <f t="array" ref="F194">IF($I$2="Каникулы вместе",INDEX(GRID!$B$18:$U$29,MATCH(E$7,GRID!$A$18:$A$29,0),MATCH(1,($U$2=GRID!$B$1:$U$1)*(КАЛЕНДАРЬ!U14=GRID!$B$3:$U$3),0)),
INDEX(GRID!$B$18:$U$29,MATCH(E$7,GRID!$A$18:$A$29,0),MATCH(1,($U$2=GRID!$B$1:$U$1)*(КАЛЕНДАРЬ!U14=GRID!$B$3:$U$3),0))*(1-GRID!$L$45))</f>
        <v>67100</v>
      </c>
      <c r="G194" s="8" cm="1">
        <f t="array" ref="G194">IF($I$2="Каникулы вместе",INDEX(GRID!$B$4:$U$15,MATCH(G$7,GRID!$A$4:$A$15,0),MATCH(1,($U$2=GRID!$B$1:$U$1)*(КАЛЕНДАРЬ!U14=GRID!$B$3:$U$3),0)),
INDEX(GRID!$B$4:$U$15,MATCH(G$7,GRID!$A$4:$A$15,0),MATCH(1,($U$2=GRID!$B$1:$U$1)*(КАЛЕНДАРЬ!U14=GRID!$B$3:$U$3),0))*(1-GRID!$L$45))</f>
        <v>69200</v>
      </c>
      <c r="H194" s="8" cm="1">
        <f t="array" ref="H194">IF($I$2="Каникулы вместе",INDEX(GRID!$B$18:$U$29,MATCH(G$7,GRID!$A$18:$A$29,0),MATCH(1,($U$2=GRID!$B$1:$U$1)*(КАЛЕНДАРЬ!U14=GRID!$B$3:$U$3),0)),
INDEX(GRID!$B$18:$U$29,MATCH(G$7,GRID!$A$18:$A$29,0),MATCH(1,($U$2=GRID!$B$1:$U$1)*(КАЛЕНДАРЬ!U14=GRID!$B$3:$U$3),0))*(1-GRID!$L$45))</f>
        <v>74200</v>
      </c>
      <c r="I194" s="8" cm="1">
        <f t="array" ref="I194">IF($I$2="Каникулы вместе",INDEX(GRID!$B$4:$U$15,MATCH(I$7,GRID!$A$4:$A$15,0),MATCH(1,($U$2=GRID!$B$1:$U$1)*(КАЛЕНДАРЬ!U14=GRID!$B$3:$U$3),0)),
INDEX(GRID!$B$4:$U$15,MATCH(I$7,GRID!$A$4:$A$15,0),MATCH(1,($U$2=GRID!$B$1:$U$1)*(КАЛЕНДАРЬ!U14=GRID!$B$3:$U$3),0))*(1-GRID!$L$45))</f>
        <v>76600</v>
      </c>
      <c r="J194" s="8" cm="1">
        <f t="array" ref="J194">IF($I$2="Каникулы вместе",INDEX(GRID!$B$18:$U$29,MATCH(I$7,GRID!$A$18:$A$29,0),MATCH(1,($U$2=GRID!$B$1:$U$1)*(КАЛЕНДАРЬ!U14=GRID!$B$3:$U$3),0)),
INDEX(GRID!$B$18:$U$29,MATCH(I$7,GRID!$A$18:$A$29,0),MATCH(1,($U$2=GRID!$B$1:$U$1)*(КАЛЕНДАРЬ!U14=GRID!$B$3:$U$3),0))*(1-GRID!$L$45))</f>
        <v>81600</v>
      </c>
      <c r="K194" s="8" cm="1">
        <f t="array" ref="K194">IF($I$2="Каникулы вместе",INDEX(GRID!$B$4:$U$15,MATCH(K$7,GRID!$A$4:$A$15,0),MATCH(1,($U$2=GRID!$B$1:$U$1)*(КАЛЕНДАРЬ!U14=GRID!$B$3:$U$3),0)),
INDEX(GRID!$B$4:$U$15,MATCH(K$7,GRID!$A$4:$A$15,0),MATCH(1,($U$2=GRID!$B$1:$U$1)*(КАЛЕНДАРЬ!U14=GRID!$B$3:$U$3),0))*(1-GRID!$L$45))</f>
        <v>84100</v>
      </c>
      <c r="L194" s="8" cm="1">
        <f t="array" ref="L194">IF($I$2="Каникулы вместе",INDEX(GRID!$B$18:$U$29,MATCH(K$7,GRID!$A$18:$A$29,0),MATCH(1,($U$2=GRID!$B$1:$U$1)*(КАЛЕНДАРЬ!U14=GRID!$B$3:$U$3),0)),
INDEX(GRID!$B$18:$U$29,MATCH(K$7,GRID!$A$18:$A$29,0),MATCH(1,($U$2=GRID!$B$1:$U$1)*(КАЛЕНДАРЬ!U14=GRID!$B$3:$U$3),0))*(1-GRID!$L$45))</f>
        <v>89100</v>
      </c>
      <c r="M194" s="8" cm="1">
        <f t="array" ref="M194">IF($I$2="Каникулы вместе",INDEX(GRID!$B$4:$U$15,MATCH(M$7,GRID!$A$4:$A$15,0),MATCH(1,($U$2=GRID!$B$1:$U$1)*(КАЛЕНДАРЬ!U14=GRID!$B$3:$U$3),0)),
INDEX(GRID!$B$4:$U$15,MATCH(M$7,GRID!$A$4:$A$15,0),MATCH(1,($U$2=GRID!$B$1:$U$1)*(КАЛЕНДАРЬ!U14=GRID!$B$3:$U$3),0))*(1-GRID!$L$45))</f>
        <v>110400</v>
      </c>
      <c r="N194" s="8" cm="1">
        <f t="array" ref="N194">IF($I$2="Каникулы вместе",INDEX(GRID!$B$18:$U$29,MATCH(M$7,GRID!$A$18:$A$29,0),MATCH(1,($U$2=GRID!$B$1:$U$1)*(КАЛЕНДАРЬ!U14=GRID!$B$3:$U$3),0)),
INDEX(GRID!$B$18:$U$29,MATCH(M$7,GRID!$A$18:$A$29,0),MATCH(1,($U$2=GRID!$B$1:$U$1)*(КАЛЕНДАРЬ!U14=GRID!$B$3:$U$3),0))*(1-GRID!$L$45))</f>
        <v>115400</v>
      </c>
      <c r="O194" s="8" cm="1">
        <f t="array" ref="O194">IF($I$2="Каникулы вместе",INDEX(GRID!$B$4:$U$15,MATCH(O$7,GRID!$A$4:$A$15,0),MATCH(1,($U$2=GRID!$B$1:$U$1)*(КАЛЕНДАРЬ!U14=GRID!$B$3:$U$3),0)),
INDEX(GRID!$B$4:$U$15,MATCH(O$7,GRID!$A$4:$A$15,0),MATCH(1,($U$2=GRID!$B$1:$U$1)*(КАЛЕНДАРЬ!U14=GRID!$B$3:$U$3),0))*(1-GRID!$L$45))</f>
        <v>151000</v>
      </c>
      <c r="P194" s="8" cm="1">
        <f t="array" ref="P194">IF($I$2="Каникулы вместе",INDEX(GRID!$B$4:$U$15,MATCH(P$7,GRID!$A$4:$A$15,0),MATCH(1,($U$2=GRID!$B$1:$U$1)*(КАЛЕНДАРЬ!U14=GRID!$B$3:$U$3),0)),
INDEX(GRID!$B$4:$U$15,MATCH(P$7,GRID!$A$4:$A$15,0),MATCH(1,($U$2=GRID!$B$1:$U$1)*(КАЛЕНДАРЬ!U14=GRID!$B$3:$U$3),0))*(1-GRID!$L$45))</f>
        <v>199300</v>
      </c>
      <c r="Q194" s="8" cm="1">
        <f t="array" ref="Q194">IF($I$2="Каникулы вместе",INDEX(GRID!$B$4:$U$15,MATCH(Q$7,GRID!$A$4:$A$15,0),MATCH(1,($U$2=GRID!$B$1:$U$1)*(КАЛЕНДАРЬ!U14=GRID!$B$3:$U$3),0)),
INDEX(GRID!$B$4:$U$15,MATCH(Q$7,GRID!$A$4:$A$15,0),MATCH(1,($U$2=GRID!$B$1:$U$1)*(КАЛЕНДАРЬ!U14=GRID!$B$3:$U$3),0))*(1-GRID!$L$45))</f>
        <v>230600</v>
      </c>
      <c r="R194" s="8" cm="1">
        <f t="array" ref="R194">IF($I$2="Каникулы вместе",INDEX(GRID!$B$18:$U$29,MATCH(R$7,GRID!$A$18:$A$29,0),MATCH(1,($U$2=GRID!$B$1:$U$1)*(КАЛЕНДАРЬ!U14=GRID!$B$3:$U$3),0)),
INDEX(GRID!$B$18:$U$29,MATCH(R$7,GRID!$A$18:$A$29,0),MATCH(1,($U$2=GRID!$B$1:$U$1)*(КАЛЕНДАРЬ!U14=GRID!$B$3:$U$3),0))*(1-GRID!$L$45))</f>
        <v>263600</v>
      </c>
      <c r="S194" s="8">
        <f t="array" ref="S194">IF($I$2="Каникулы вместе",INDEX(GRID!$B$4:$U$15,MATCH(S$7,GRID!$A$4:$A$15,0),MATCH(1,($U$2=GRID!$B$1:$U$1)*(КАЛЕНДАРЬ!U14=GRID!$B$3:$U$3),0)),
INDEX(GRID!$B$4:$U$15,MATCH(S$7,GRID!$A$4:$A$15,0),MATCH(1,($U$2=GRID!$B$1:$U$1)*(КАЛЕНДАРЬ!U14=GRID!$B$3:$U$3),0))*(1-GRID!$L$41))</f>
        <v>698800</v>
      </c>
      <c r="T194" s="8">
        <f t="array" ref="T194">IF($I$2="Каникулы вместе",INDEX(GRID!$B$4:$U$15,MATCH(T$7,GRID!$A$4:$A$15,0),MATCH(1,($U$2=GRID!$B$1:$U$1)*(КАЛЕНДАРЬ!U14=GRID!$B$3:$U$3),0)),
INDEX(GRID!$B$4:$U$15,MATCH(T$7,GRID!$A$4:$A$15,0),MATCH(1,($U$2=GRID!$B$1:$U$1)*(КАЛЕНДАРЬ!U14=GRID!$B$3:$U$3),0))*(1-GRID!$L$41))</f>
        <v>861600</v>
      </c>
    </row>
    <row r="195" spans="1:20" hidden="1">
      <c r="A195" s="148" t="s">
        <v>17</v>
      </c>
      <c r="B195" s="149">
        <v>12</v>
      </c>
      <c r="C195" s="8" cm="1">
        <f t="array" ref="C195">IF($I$2="Каникулы вместе",INDEX(GRID!$B$4:$U$15,MATCH(C$7,GRID!$A$4:$A$15,0),MATCH(1,($U$2=GRID!$B$1:$U$1)*(КАЛЕНДАРЬ!U15=GRID!$B$3:$U$3),0)),
INDEX(GRID!$B$4:$U$15,MATCH(C$7,GRID!$A$4:$A$15,0),MATCH(1,($U$2=GRID!$B$1:$U$1)*(КАЛЕНДАРЬ!U15=GRID!$B$3:$U$3),0))*(1-GRID!$L$45))</f>
        <v>52600</v>
      </c>
      <c r="D195" s="8" cm="1">
        <f t="array" ref="D195">IF($I$2="Каникулы вместе",INDEX(GRID!$B$18:$U$29,MATCH(C$7,GRID!$A$18:$A$29,0),MATCH(1,($U$2=GRID!$B$1:$U$1)*(КАЛЕНДАРЬ!U15=GRID!$B$3:$U$3),0)),
INDEX(GRID!$B$18:$U$29,MATCH(C$7,GRID!$A$18:$A$29,0),MATCH(1,($U$2=GRID!$B$1:$U$1)*(КАЛЕНДАРЬ!U15=GRID!$B$3:$U$3),0))*(1-GRID!$L$45))</f>
        <v>57600</v>
      </c>
      <c r="E195" s="8" cm="1">
        <f t="array" ref="E195">IF($I$2="Каникулы вместе",INDEX(GRID!$B$4:$U$15,MATCH(E$7,GRID!$A$4:$A$15,0),MATCH(1,($U$2=GRID!$B$1:$U$1)*(КАЛЕНДАРЬ!U15=GRID!$B$3:$U$3),0)),
INDEX(GRID!$B$4:$U$15,MATCH(E$7,GRID!$A$4:$A$15,0),MATCH(1,($U$2=GRID!$B$1:$U$1)*(КАЛЕНДАРЬ!U15=GRID!$B$3:$U$3),0))*(1-GRID!$L$45))</f>
        <v>62100</v>
      </c>
      <c r="F195" s="8" cm="1">
        <f t="array" ref="F195">IF($I$2="Каникулы вместе",INDEX(GRID!$B$18:$U$29,MATCH(E$7,GRID!$A$18:$A$29,0),MATCH(1,($U$2=GRID!$B$1:$U$1)*(КАЛЕНДАРЬ!U15=GRID!$B$3:$U$3),0)),
INDEX(GRID!$B$18:$U$29,MATCH(E$7,GRID!$A$18:$A$29,0),MATCH(1,($U$2=GRID!$B$1:$U$1)*(КАЛЕНДАРЬ!U15=GRID!$B$3:$U$3),0))*(1-GRID!$L$45))</f>
        <v>67100</v>
      </c>
      <c r="G195" s="8" cm="1">
        <f t="array" ref="G195">IF($I$2="Каникулы вместе",INDEX(GRID!$B$4:$U$15,MATCH(G$7,GRID!$A$4:$A$15,0),MATCH(1,($U$2=GRID!$B$1:$U$1)*(КАЛЕНДАРЬ!U15=GRID!$B$3:$U$3),0)),
INDEX(GRID!$B$4:$U$15,MATCH(G$7,GRID!$A$4:$A$15,0),MATCH(1,($U$2=GRID!$B$1:$U$1)*(КАЛЕНДАРЬ!U15=GRID!$B$3:$U$3),0))*(1-GRID!$L$45))</f>
        <v>69200</v>
      </c>
      <c r="H195" s="8" cm="1">
        <f t="array" ref="H195">IF($I$2="Каникулы вместе",INDEX(GRID!$B$18:$U$29,MATCH(G$7,GRID!$A$18:$A$29,0),MATCH(1,($U$2=GRID!$B$1:$U$1)*(КАЛЕНДАРЬ!U15=GRID!$B$3:$U$3),0)),
INDEX(GRID!$B$18:$U$29,MATCH(G$7,GRID!$A$18:$A$29,0),MATCH(1,($U$2=GRID!$B$1:$U$1)*(КАЛЕНДАРЬ!U15=GRID!$B$3:$U$3),0))*(1-GRID!$L$45))</f>
        <v>74200</v>
      </c>
      <c r="I195" s="8" cm="1">
        <f t="array" ref="I195">IF($I$2="Каникулы вместе",INDEX(GRID!$B$4:$U$15,MATCH(I$7,GRID!$A$4:$A$15,0),MATCH(1,($U$2=GRID!$B$1:$U$1)*(КАЛЕНДАРЬ!U15=GRID!$B$3:$U$3),0)),
INDEX(GRID!$B$4:$U$15,MATCH(I$7,GRID!$A$4:$A$15,0),MATCH(1,($U$2=GRID!$B$1:$U$1)*(КАЛЕНДАРЬ!U15=GRID!$B$3:$U$3),0))*(1-GRID!$L$45))</f>
        <v>76600</v>
      </c>
      <c r="J195" s="8" cm="1">
        <f t="array" ref="J195">IF($I$2="Каникулы вместе",INDEX(GRID!$B$18:$U$29,MATCH(I$7,GRID!$A$18:$A$29,0),MATCH(1,($U$2=GRID!$B$1:$U$1)*(КАЛЕНДАРЬ!U15=GRID!$B$3:$U$3),0)),
INDEX(GRID!$B$18:$U$29,MATCH(I$7,GRID!$A$18:$A$29,0),MATCH(1,($U$2=GRID!$B$1:$U$1)*(КАЛЕНДАРЬ!U15=GRID!$B$3:$U$3),0))*(1-GRID!$L$45))</f>
        <v>81600</v>
      </c>
      <c r="K195" s="8" cm="1">
        <f t="array" ref="K195">IF($I$2="Каникулы вместе",INDEX(GRID!$B$4:$U$15,MATCH(K$7,GRID!$A$4:$A$15,0),MATCH(1,($U$2=GRID!$B$1:$U$1)*(КАЛЕНДАРЬ!U15=GRID!$B$3:$U$3),0)),
INDEX(GRID!$B$4:$U$15,MATCH(K$7,GRID!$A$4:$A$15,0),MATCH(1,($U$2=GRID!$B$1:$U$1)*(КАЛЕНДАРЬ!U15=GRID!$B$3:$U$3),0))*(1-GRID!$L$45))</f>
        <v>84100</v>
      </c>
      <c r="L195" s="8" cm="1">
        <f t="array" ref="L195">IF($I$2="Каникулы вместе",INDEX(GRID!$B$18:$U$29,MATCH(K$7,GRID!$A$18:$A$29,0),MATCH(1,($U$2=GRID!$B$1:$U$1)*(КАЛЕНДАРЬ!U15=GRID!$B$3:$U$3),0)),
INDEX(GRID!$B$18:$U$29,MATCH(K$7,GRID!$A$18:$A$29,0),MATCH(1,($U$2=GRID!$B$1:$U$1)*(КАЛЕНДАРЬ!U15=GRID!$B$3:$U$3),0))*(1-GRID!$L$45))</f>
        <v>89100</v>
      </c>
      <c r="M195" s="8" cm="1">
        <f t="array" ref="M195">IF($I$2="Каникулы вместе",INDEX(GRID!$B$4:$U$15,MATCH(M$7,GRID!$A$4:$A$15,0),MATCH(1,($U$2=GRID!$B$1:$U$1)*(КАЛЕНДАРЬ!U15=GRID!$B$3:$U$3),0)),
INDEX(GRID!$B$4:$U$15,MATCH(M$7,GRID!$A$4:$A$15,0),MATCH(1,($U$2=GRID!$B$1:$U$1)*(КАЛЕНДАРЬ!U15=GRID!$B$3:$U$3),0))*(1-GRID!$L$45))</f>
        <v>110400</v>
      </c>
      <c r="N195" s="8" cm="1">
        <f t="array" ref="N195">IF($I$2="Каникулы вместе",INDEX(GRID!$B$18:$U$29,MATCH(M$7,GRID!$A$18:$A$29,0),MATCH(1,($U$2=GRID!$B$1:$U$1)*(КАЛЕНДАРЬ!U15=GRID!$B$3:$U$3),0)),
INDEX(GRID!$B$18:$U$29,MATCH(M$7,GRID!$A$18:$A$29,0),MATCH(1,($U$2=GRID!$B$1:$U$1)*(КАЛЕНДАРЬ!U15=GRID!$B$3:$U$3),0))*(1-GRID!$L$45))</f>
        <v>115400</v>
      </c>
      <c r="O195" s="8" cm="1">
        <f t="array" ref="O195">IF($I$2="Каникулы вместе",INDEX(GRID!$B$4:$U$15,MATCH(O$7,GRID!$A$4:$A$15,0),MATCH(1,($U$2=GRID!$B$1:$U$1)*(КАЛЕНДАРЬ!U15=GRID!$B$3:$U$3),0)),
INDEX(GRID!$B$4:$U$15,MATCH(O$7,GRID!$A$4:$A$15,0),MATCH(1,($U$2=GRID!$B$1:$U$1)*(КАЛЕНДАРЬ!U15=GRID!$B$3:$U$3),0))*(1-GRID!$L$45))</f>
        <v>151000</v>
      </c>
      <c r="P195" s="8" cm="1">
        <f t="array" ref="P195">IF($I$2="Каникулы вместе",INDEX(GRID!$B$4:$U$15,MATCH(P$7,GRID!$A$4:$A$15,0),MATCH(1,($U$2=GRID!$B$1:$U$1)*(КАЛЕНДАРЬ!U15=GRID!$B$3:$U$3),0)),
INDEX(GRID!$B$4:$U$15,MATCH(P$7,GRID!$A$4:$A$15,0),MATCH(1,($U$2=GRID!$B$1:$U$1)*(КАЛЕНДАРЬ!U15=GRID!$B$3:$U$3),0))*(1-GRID!$L$45))</f>
        <v>199300</v>
      </c>
      <c r="Q195" s="8" cm="1">
        <f t="array" ref="Q195">IF($I$2="Каникулы вместе",INDEX(GRID!$B$4:$U$15,MATCH(Q$7,GRID!$A$4:$A$15,0),MATCH(1,($U$2=GRID!$B$1:$U$1)*(КАЛЕНДАРЬ!U15=GRID!$B$3:$U$3),0)),
INDEX(GRID!$B$4:$U$15,MATCH(Q$7,GRID!$A$4:$A$15,0),MATCH(1,($U$2=GRID!$B$1:$U$1)*(КАЛЕНДАРЬ!U15=GRID!$B$3:$U$3),0))*(1-GRID!$L$45))</f>
        <v>230600</v>
      </c>
      <c r="R195" s="8" cm="1">
        <f t="array" ref="R195">IF($I$2="Каникулы вместе",INDEX(GRID!$B$18:$U$29,MATCH(R$7,GRID!$A$18:$A$29,0),MATCH(1,($U$2=GRID!$B$1:$U$1)*(КАЛЕНДАРЬ!U15=GRID!$B$3:$U$3),0)),
INDEX(GRID!$B$18:$U$29,MATCH(R$7,GRID!$A$18:$A$29,0),MATCH(1,($U$2=GRID!$B$1:$U$1)*(КАЛЕНДАРЬ!U15=GRID!$B$3:$U$3),0))*(1-GRID!$L$45))</f>
        <v>263600</v>
      </c>
      <c r="S195" s="8">
        <f t="array" ref="S195">IF($I$2="Каникулы вместе",INDEX(GRID!$B$4:$U$15,MATCH(S$7,GRID!$A$4:$A$15,0),MATCH(1,($U$2=GRID!$B$1:$U$1)*(КАЛЕНДАРЬ!U15=GRID!$B$3:$U$3),0)),
INDEX(GRID!$B$4:$U$15,MATCH(S$7,GRID!$A$4:$A$15,0),MATCH(1,($U$2=GRID!$B$1:$U$1)*(КАЛЕНДАРЬ!U15=GRID!$B$3:$U$3),0))*(1-GRID!$L$41))</f>
        <v>698800</v>
      </c>
      <c r="T195" s="8">
        <f t="array" ref="T195">IF($I$2="Каникулы вместе",INDEX(GRID!$B$4:$U$15,MATCH(T$7,GRID!$A$4:$A$15,0),MATCH(1,($U$2=GRID!$B$1:$U$1)*(КАЛЕНДАРЬ!U15=GRID!$B$3:$U$3),0)),
INDEX(GRID!$B$4:$U$15,MATCH(T$7,GRID!$A$4:$A$15,0),MATCH(1,($U$2=GRID!$B$1:$U$1)*(КАЛЕНДАРЬ!U15=GRID!$B$3:$U$3),0))*(1-GRID!$L$41))</f>
        <v>861600</v>
      </c>
    </row>
    <row r="196" spans="1:20" hidden="1">
      <c r="A196" s="148" t="s">
        <v>11</v>
      </c>
      <c r="B196" s="149">
        <v>13</v>
      </c>
      <c r="C196" s="8" cm="1">
        <f t="array" ref="C196">IF($I$2="Каникулы вместе",INDEX(GRID!$B$4:$U$15,MATCH(C$7,GRID!$A$4:$A$15,0),MATCH(1,($U$2=GRID!$B$1:$U$1)*(КАЛЕНДАРЬ!U16=GRID!$B$3:$U$3),0)),
INDEX(GRID!$B$4:$U$15,MATCH(C$7,GRID!$A$4:$A$15,0),MATCH(1,($U$2=GRID!$B$1:$U$1)*(КАЛЕНДАРЬ!U16=GRID!$B$3:$U$3),0))*(1-GRID!$L$45))</f>
        <v>52600</v>
      </c>
      <c r="D196" s="8" cm="1">
        <f t="array" ref="D196">IF($I$2="Каникулы вместе",INDEX(GRID!$B$18:$U$29,MATCH(C$7,GRID!$A$18:$A$29,0),MATCH(1,($U$2=GRID!$B$1:$U$1)*(КАЛЕНДАРЬ!U16=GRID!$B$3:$U$3),0)),
INDEX(GRID!$B$18:$U$29,MATCH(C$7,GRID!$A$18:$A$29,0),MATCH(1,($U$2=GRID!$B$1:$U$1)*(КАЛЕНДАРЬ!U16=GRID!$B$3:$U$3),0))*(1-GRID!$L$45))</f>
        <v>57600</v>
      </c>
      <c r="E196" s="8" cm="1">
        <f t="array" ref="E196">IF($I$2="Каникулы вместе",INDEX(GRID!$B$4:$U$15,MATCH(E$7,GRID!$A$4:$A$15,0),MATCH(1,($U$2=GRID!$B$1:$U$1)*(КАЛЕНДАРЬ!U16=GRID!$B$3:$U$3),0)),
INDEX(GRID!$B$4:$U$15,MATCH(E$7,GRID!$A$4:$A$15,0),MATCH(1,($U$2=GRID!$B$1:$U$1)*(КАЛЕНДАРЬ!U16=GRID!$B$3:$U$3),0))*(1-GRID!$L$45))</f>
        <v>62100</v>
      </c>
      <c r="F196" s="8" cm="1">
        <f t="array" ref="F196">IF($I$2="Каникулы вместе",INDEX(GRID!$B$18:$U$29,MATCH(E$7,GRID!$A$18:$A$29,0),MATCH(1,($U$2=GRID!$B$1:$U$1)*(КАЛЕНДАРЬ!U16=GRID!$B$3:$U$3),0)),
INDEX(GRID!$B$18:$U$29,MATCH(E$7,GRID!$A$18:$A$29,0),MATCH(1,($U$2=GRID!$B$1:$U$1)*(КАЛЕНДАРЬ!U16=GRID!$B$3:$U$3),0))*(1-GRID!$L$45))</f>
        <v>67100</v>
      </c>
      <c r="G196" s="8" cm="1">
        <f t="array" ref="G196">IF($I$2="Каникулы вместе",INDEX(GRID!$B$4:$U$15,MATCH(G$7,GRID!$A$4:$A$15,0),MATCH(1,($U$2=GRID!$B$1:$U$1)*(КАЛЕНДАРЬ!U16=GRID!$B$3:$U$3),0)),
INDEX(GRID!$B$4:$U$15,MATCH(G$7,GRID!$A$4:$A$15,0),MATCH(1,($U$2=GRID!$B$1:$U$1)*(КАЛЕНДАРЬ!U16=GRID!$B$3:$U$3),0))*(1-GRID!$L$45))</f>
        <v>69200</v>
      </c>
      <c r="H196" s="8" cm="1">
        <f t="array" ref="H196">IF($I$2="Каникулы вместе",INDEX(GRID!$B$18:$U$29,MATCH(G$7,GRID!$A$18:$A$29,0),MATCH(1,($U$2=GRID!$B$1:$U$1)*(КАЛЕНДАРЬ!U16=GRID!$B$3:$U$3),0)),
INDEX(GRID!$B$18:$U$29,MATCH(G$7,GRID!$A$18:$A$29,0),MATCH(1,($U$2=GRID!$B$1:$U$1)*(КАЛЕНДАРЬ!U16=GRID!$B$3:$U$3),0))*(1-GRID!$L$45))</f>
        <v>74200</v>
      </c>
      <c r="I196" s="8" cm="1">
        <f t="array" ref="I196">IF($I$2="Каникулы вместе",INDEX(GRID!$B$4:$U$15,MATCH(I$7,GRID!$A$4:$A$15,0),MATCH(1,($U$2=GRID!$B$1:$U$1)*(КАЛЕНДАРЬ!U16=GRID!$B$3:$U$3),0)),
INDEX(GRID!$B$4:$U$15,MATCH(I$7,GRID!$A$4:$A$15,0),MATCH(1,($U$2=GRID!$B$1:$U$1)*(КАЛЕНДАРЬ!U16=GRID!$B$3:$U$3),0))*(1-GRID!$L$45))</f>
        <v>76600</v>
      </c>
      <c r="J196" s="8" cm="1">
        <f t="array" ref="J196">IF($I$2="Каникулы вместе",INDEX(GRID!$B$18:$U$29,MATCH(I$7,GRID!$A$18:$A$29,0),MATCH(1,($U$2=GRID!$B$1:$U$1)*(КАЛЕНДАРЬ!U16=GRID!$B$3:$U$3),0)),
INDEX(GRID!$B$18:$U$29,MATCH(I$7,GRID!$A$18:$A$29,0),MATCH(1,($U$2=GRID!$B$1:$U$1)*(КАЛЕНДАРЬ!U16=GRID!$B$3:$U$3),0))*(1-GRID!$L$45))</f>
        <v>81600</v>
      </c>
      <c r="K196" s="8" cm="1">
        <f t="array" ref="K196">IF($I$2="Каникулы вместе",INDEX(GRID!$B$4:$U$15,MATCH(K$7,GRID!$A$4:$A$15,0),MATCH(1,($U$2=GRID!$B$1:$U$1)*(КАЛЕНДАРЬ!U16=GRID!$B$3:$U$3),0)),
INDEX(GRID!$B$4:$U$15,MATCH(K$7,GRID!$A$4:$A$15,0),MATCH(1,($U$2=GRID!$B$1:$U$1)*(КАЛЕНДАРЬ!U16=GRID!$B$3:$U$3),0))*(1-GRID!$L$45))</f>
        <v>84100</v>
      </c>
      <c r="L196" s="8" cm="1">
        <f t="array" ref="L196">IF($I$2="Каникулы вместе",INDEX(GRID!$B$18:$U$29,MATCH(K$7,GRID!$A$18:$A$29,0),MATCH(1,($U$2=GRID!$B$1:$U$1)*(КАЛЕНДАРЬ!U16=GRID!$B$3:$U$3),0)),
INDEX(GRID!$B$18:$U$29,MATCH(K$7,GRID!$A$18:$A$29,0),MATCH(1,($U$2=GRID!$B$1:$U$1)*(КАЛЕНДАРЬ!U16=GRID!$B$3:$U$3),0))*(1-GRID!$L$45))</f>
        <v>89100</v>
      </c>
      <c r="M196" s="8" cm="1">
        <f t="array" ref="M196">IF($I$2="Каникулы вместе",INDEX(GRID!$B$4:$U$15,MATCH(M$7,GRID!$A$4:$A$15,0),MATCH(1,($U$2=GRID!$B$1:$U$1)*(КАЛЕНДАРЬ!U16=GRID!$B$3:$U$3),0)),
INDEX(GRID!$B$4:$U$15,MATCH(M$7,GRID!$A$4:$A$15,0),MATCH(1,($U$2=GRID!$B$1:$U$1)*(КАЛЕНДАРЬ!U16=GRID!$B$3:$U$3),0))*(1-GRID!$L$45))</f>
        <v>110400</v>
      </c>
      <c r="N196" s="8" cm="1">
        <f t="array" ref="N196">IF($I$2="Каникулы вместе",INDEX(GRID!$B$18:$U$29,MATCH(M$7,GRID!$A$18:$A$29,0),MATCH(1,($U$2=GRID!$B$1:$U$1)*(КАЛЕНДАРЬ!U16=GRID!$B$3:$U$3),0)),
INDEX(GRID!$B$18:$U$29,MATCH(M$7,GRID!$A$18:$A$29,0),MATCH(1,($U$2=GRID!$B$1:$U$1)*(КАЛЕНДАРЬ!U16=GRID!$B$3:$U$3),0))*(1-GRID!$L$45))</f>
        <v>115400</v>
      </c>
      <c r="O196" s="8" cm="1">
        <f t="array" ref="O196">IF($I$2="Каникулы вместе",INDEX(GRID!$B$4:$U$15,MATCH(O$7,GRID!$A$4:$A$15,0),MATCH(1,($U$2=GRID!$B$1:$U$1)*(КАЛЕНДАРЬ!U16=GRID!$B$3:$U$3),0)),
INDEX(GRID!$B$4:$U$15,MATCH(O$7,GRID!$A$4:$A$15,0),MATCH(1,($U$2=GRID!$B$1:$U$1)*(КАЛЕНДАРЬ!U16=GRID!$B$3:$U$3),0))*(1-GRID!$L$45))</f>
        <v>151000</v>
      </c>
      <c r="P196" s="8" cm="1">
        <f t="array" ref="P196">IF($I$2="Каникулы вместе",INDEX(GRID!$B$4:$U$15,MATCH(P$7,GRID!$A$4:$A$15,0),MATCH(1,($U$2=GRID!$B$1:$U$1)*(КАЛЕНДАРЬ!U16=GRID!$B$3:$U$3),0)),
INDEX(GRID!$B$4:$U$15,MATCH(P$7,GRID!$A$4:$A$15,0),MATCH(1,($U$2=GRID!$B$1:$U$1)*(КАЛЕНДАРЬ!U16=GRID!$B$3:$U$3),0))*(1-GRID!$L$45))</f>
        <v>199300</v>
      </c>
      <c r="Q196" s="8" cm="1">
        <f t="array" ref="Q196">IF($I$2="Каникулы вместе",INDEX(GRID!$B$4:$U$15,MATCH(Q$7,GRID!$A$4:$A$15,0),MATCH(1,($U$2=GRID!$B$1:$U$1)*(КАЛЕНДАРЬ!U16=GRID!$B$3:$U$3),0)),
INDEX(GRID!$B$4:$U$15,MATCH(Q$7,GRID!$A$4:$A$15,0),MATCH(1,($U$2=GRID!$B$1:$U$1)*(КАЛЕНДАРЬ!U16=GRID!$B$3:$U$3),0))*(1-GRID!$L$45))</f>
        <v>230600</v>
      </c>
      <c r="R196" s="8" cm="1">
        <f t="array" ref="R196">IF($I$2="Каникулы вместе",INDEX(GRID!$B$18:$U$29,MATCH(R$7,GRID!$A$18:$A$29,0),MATCH(1,($U$2=GRID!$B$1:$U$1)*(КАЛЕНДАРЬ!U16=GRID!$B$3:$U$3),0)),
INDEX(GRID!$B$18:$U$29,MATCH(R$7,GRID!$A$18:$A$29,0),MATCH(1,($U$2=GRID!$B$1:$U$1)*(КАЛЕНДАРЬ!U16=GRID!$B$3:$U$3),0))*(1-GRID!$L$45))</f>
        <v>263600</v>
      </c>
      <c r="S196" s="8">
        <f t="array" ref="S196">IF($I$2="Каникулы вместе",INDEX(GRID!$B$4:$U$15,MATCH(S$7,GRID!$A$4:$A$15,0),MATCH(1,($U$2=GRID!$B$1:$U$1)*(КАЛЕНДАРЬ!U16=GRID!$B$3:$U$3),0)),
INDEX(GRID!$B$4:$U$15,MATCH(S$7,GRID!$A$4:$A$15,0),MATCH(1,($U$2=GRID!$B$1:$U$1)*(КАЛЕНДАРЬ!U16=GRID!$B$3:$U$3),0))*(1-GRID!$L$41))</f>
        <v>698800</v>
      </c>
      <c r="T196" s="8">
        <f t="array" ref="T196">IF($I$2="Каникулы вместе",INDEX(GRID!$B$4:$U$15,MATCH(T$7,GRID!$A$4:$A$15,0),MATCH(1,($U$2=GRID!$B$1:$U$1)*(КАЛЕНДАРЬ!U16=GRID!$B$3:$U$3),0)),
INDEX(GRID!$B$4:$U$15,MATCH(T$7,GRID!$A$4:$A$15,0),MATCH(1,($U$2=GRID!$B$1:$U$1)*(КАЛЕНДАРЬ!U16=GRID!$B$3:$U$3),0))*(1-GRID!$L$41))</f>
        <v>861600</v>
      </c>
    </row>
    <row r="197" spans="1:20" hidden="1">
      <c r="A197" s="148" t="s">
        <v>12</v>
      </c>
      <c r="B197" s="149">
        <v>14</v>
      </c>
      <c r="C197" s="8" cm="1">
        <f t="array" ref="C197">IF($I$2="Каникулы вместе",INDEX(GRID!$B$4:$U$15,MATCH(C$7,GRID!$A$4:$A$15,0),MATCH(1,($U$2=GRID!$B$1:$U$1)*(КАЛЕНДАРЬ!U17=GRID!$B$3:$U$3),0)),
INDEX(GRID!$B$4:$U$15,MATCH(C$7,GRID!$A$4:$A$15,0),MATCH(1,($U$2=GRID!$B$1:$U$1)*(КАЛЕНДАРЬ!U17=GRID!$B$3:$U$3),0))*(1-GRID!$L$45))</f>
        <v>52600</v>
      </c>
      <c r="D197" s="8" cm="1">
        <f t="array" ref="D197">IF($I$2="Каникулы вместе",INDEX(GRID!$B$18:$U$29,MATCH(C$7,GRID!$A$18:$A$29,0),MATCH(1,($U$2=GRID!$B$1:$U$1)*(КАЛЕНДАРЬ!U17=GRID!$B$3:$U$3),0)),
INDEX(GRID!$B$18:$U$29,MATCH(C$7,GRID!$A$18:$A$29,0),MATCH(1,($U$2=GRID!$B$1:$U$1)*(КАЛЕНДАРЬ!U17=GRID!$B$3:$U$3),0))*(1-GRID!$L$45))</f>
        <v>57600</v>
      </c>
      <c r="E197" s="8" cm="1">
        <f t="array" ref="E197">IF($I$2="Каникулы вместе",INDEX(GRID!$B$4:$U$15,MATCH(E$7,GRID!$A$4:$A$15,0),MATCH(1,($U$2=GRID!$B$1:$U$1)*(КАЛЕНДАРЬ!U17=GRID!$B$3:$U$3),0)),
INDEX(GRID!$B$4:$U$15,MATCH(E$7,GRID!$A$4:$A$15,0),MATCH(1,($U$2=GRID!$B$1:$U$1)*(КАЛЕНДАРЬ!U17=GRID!$B$3:$U$3),0))*(1-GRID!$L$45))</f>
        <v>62100</v>
      </c>
      <c r="F197" s="8" cm="1">
        <f t="array" ref="F197">IF($I$2="Каникулы вместе",INDEX(GRID!$B$18:$U$29,MATCH(E$7,GRID!$A$18:$A$29,0),MATCH(1,($U$2=GRID!$B$1:$U$1)*(КАЛЕНДАРЬ!U17=GRID!$B$3:$U$3),0)),
INDEX(GRID!$B$18:$U$29,MATCH(E$7,GRID!$A$18:$A$29,0),MATCH(1,($U$2=GRID!$B$1:$U$1)*(КАЛЕНДАРЬ!U17=GRID!$B$3:$U$3),0))*(1-GRID!$L$45))</f>
        <v>67100</v>
      </c>
      <c r="G197" s="8" cm="1">
        <f t="array" ref="G197">IF($I$2="Каникулы вместе",INDEX(GRID!$B$4:$U$15,MATCH(G$7,GRID!$A$4:$A$15,0),MATCH(1,($U$2=GRID!$B$1:$U$1)*(КАЛЕНДАРЬ!U17=GRID!$B$3:$U$3),0)),
INDEX(GRID!$B$4:$U$15,MATCH(G$7,GRID!$A$4:$A$15,0),MATCH(1,($U$2=GRID!$B$1:$U$1)*(КАЛЕНДАРЬ!U17=GRID!$B$3:$U$3),0))*(1-GRID!$L$45))</f>
        <v>69200</v>
      </c>
      <c r="H197" s="8" cm="1">
        <f t="array" ref="H197">IF($I$2="Каникулы вместе",INDEX(GRID!$B$18:$U$29,MATCH(G$7,GRID!$A$18:$A$29,0),MATCH(1,($U$2=GRID!$B$1:$U$1)*(КАЛЕНДАРЬ!U17=GRID!$B$3:$U$3),0)),
INDEX(GRID!$B$18:$U$29,MATCH(G$7,GRID!$A$18:$A$29,0),MATCH(1,($U$2=GRID!$B$1:$U$1)*(КАЛЕНДАРЬ!U17=GRID!$B$3:$U$3),0))*(1-GRID!$L$45))</f>
        <v>74200</v>
      </c>
      <c r="I197" s="8" cm="1">
        <f t="array" ref="I197">IF($I$2="Каникулы вместе",INDEX(GRID!$B$4:$U$15,MATCH(I$7,GRID!$A$4:$A$15,0),MATCH(1,($U$2=GRID!$B$1:$U$1)*(КАЛЕНДАРЬ!U17=GRID!$B$3:$U$3),0)),
INDEX(GRID!$B$4:$U$15,MATCH(I$7,GRID!$A$4:$A$15,0),MATCH(1,($U$2=GRID!$B$1:$U$1)*(КАЛЕНДАРЬ!U17=GRID!$B$3:$U$3),0))*(1-GRID!$L$45))</f>
        <v>76600</v>
      </c>
      <c r="J197" s="8" cm="1">
        <f t="array" ref="J197">IF($I$2="Каникулы вместе",INDEX(GRID!$B$18:$U$29,MATCH(I$7,GRID!$A$18:$A$29,0),MATCH(1,($U$2=GRID!$B$1:$U$1)*(КАЛЕНДАРЬ!U17=GRID!$B$3:$U$3),0)),
INDEX(GRID!$B$18:$U$29,MATCH(I$7,GRID!$A$18:$A$29,0),MATCH(1,($U$2=GRID!$B$1:$U$1)*(КАЛЕНДАРЬ!U17=GRID!$B$3:$U$3),0))*(1-GRID!$L$45))</f>
        <v>81600</v>
      </c>
      <c r="K197" s="8" cm="1">
        <f t="array" ref="K197">IF($I$2="Каникулы вместе",INDEX(GRID!$B$4:$U$15,MATCH(K$7,GRID!$A$4:$A$15,0),MATCH(1,($U$2=GRID!$B$1:$U$1)*(КАЛЕНДАРЬ!U17=GRID!$B$3:$U$3),0)),
INDEX(GRID!$B$4:$U$15,MATCH(K$7,GRID!$A$4:$A$15,0),MATCH(1,($U$2=GRID!$B$1:$U$1)*(КАЛЕНДАРЬ!U17=GRID!$B$3:$U$3),0))*(1-GRID!$L$45))</f>
        <v>84100</v>
      </c>
      <c r="L197" s="8" cm="1">
        <f t="array" ref="L197">IF($I$2="Каникулы вместе",INDEX(GRID!$B$18:$U$29,MATCH(K$7,GRID!$A$18:$A$29,0),MATCH(1,($U$2=GRID!$B$1:$U$1)*(КАЛЕНДАРЬ!U17=GRID!$B$3:$U$3),0)),
INDEX(GRID!$B$18:$U$29,MATCH(K$7,GRID!$A$18:$A$29,0),MATCH(1,($U$2=GRID!$B$1:$U$1)*(КАЛЕНДАРЬ!U17=GRID!$B$3:$U$3),0))*(1-GRID!$L$45))</f>
        <v>89100</v>
      </c>
      <c r="M197" s="8" cm="1">
        <f t="array" ref="M197">IF($I$2="Каникулы вместе",INDEX(GRID!$B$4:$U$15,MATCH(M$7,GRID!$A$4:$A$15,0),MATCH(1,($U$2=GRID!$B$1:$U$1)*(КАЛЕНДАРЬ!U17=GRID!$B$3:$U$3),0)),
INDEX(GRID!$B$4:$U$15,MATCH(M$7,GRID!$A$4:$A$15,0),MATCH(1,($U$2=GRID!$B$1:$U$1)*(КАЛЕНДАРЬ!U17=GRID!$B$3:$U$3),0))*(1-GRID!$L$45))</f>
        <v>110400</v>
      </c>
      <c r="N197" s="8" cm="1">
        <f t="array" ref="N197">IF($I$2="Каникулы вместе",INDEX(GRID!$B$18:$U$29,MATCH(M$7,GRID!$A$18:$A$29,0),MATCH(1,($U$2=GRID!$B$1:$U$1)*(КАЛЕНДАРЬ!U17=GRID!$B$3:$U$3),0)),
INDEX(GRID!$B$18:$U$29,MATCH(M$7,GRID!$A$18:$A$29,0),MATCH(1,($U$2=GRID!$B$1:$U$1)*(КАЛЕНДАРЬ!U17=GRID!$B$3:$U$3),0))*(1-GRID!$L$45))</f>
        <v>115400</v>
      </c>
      <c r="O197" s="8" cm="1">
        <f t="array" ref="O197">IF($I$2="Каникулы вместе",INDEX(GRID!$B$4:$U$15,MATCH(O$7,GRID!$A$4:$A$15,0),MATCH(1,($U$2=GRID!$B$1:$U$1)*(КАЛЕНДАРЬ!U17=GRID!$B$3:$U$3),0)),
INDEX(GRID!$B$4:$U$15,MATCH(O$7,GRID!$A$4:$A$15,0),MATCH(1,($U$2=GRID!$B$1:$U$1)*(КАЛЕНДАРЬ!U17=GRID!$B$3:$U$3),0))*(1-GRID!$L$45))</f>
        <v>151000</v>
      </c>
      <c r="P197" s="8" cm="1">
        <f t="array" ref="P197">IF($I$2="Каникулы вместе",INDEX(GRID!$B$4:$U$15,MATCH(P$7,GRID!$A$4:$A$15,0),MATCH(1,($U$2=GRID!$B$1:$U$1)*(КАЛЕНДАРЬ!U17=GRID!$B$3:$U$3),0)),
INDEX(GRID!$B$4:$U$15,MATCH(P$7,GRID!$A$4:$A$15,0),MATCH(1,($U$2=GRID!$B$1:$U$1)*(КАЛЕНДАРЬ!U17=GRID!$B$3:$U$3),0))*(1-GRID!$L$45))</f>
        <v>199300</v>
      </c>
      <c r="Q197" s="8" cm="1">
        <f t="array" ref="Q197">IF($I$2="Каникулы вместе",INDEX(GRID!$B$4:$U$15,MATCH(Q$7,GRID!$A$4:$A$15,0),MATCH(1,($U$2=GRID!$B$1:$U$1)*(КАЛЕНДАРЬ!U17=GRID!$B$3:$U$3),0)),
INDEX(GRID!$B$4:$U$15,MATCH(Q$7,GRID!$A$4:$A$15,0),MATCH(1,($U$2=GRID!$B$1:$U$1)*(КАЛЕНДАРЬ!U17=GRID!$B$3:$U$3),0))*(1-GRID!$L$45))</f>
        <v>230600</v>
      </c>
      <c r="R197" s="8" cm="1">
        <f t="array" ref="R197">IF($I$2="Каникулы вместе",INDEX(GRID!$B$18:$U$29,MATCH(R$7,GRID!$A$18:$A$29,0),MATCH(1,($U$2=GRID!$B$1:$U$1)*(КАЛЕНДАРЬ!U17=GRID!$B$3:$U$3),0)),
INDEX(GRID!$B$18:$U$29,MATCH(R$7,GRID!$A$18:$A$29,0),MATCH(1,($U$2=GRID!$B$1:$U$1)*(КАЛЕНДАРЬ!U17=GRID!$B$3:$U$3),0))*(1-GRID!$L$45))</f>
        <v>263600</v>
      </c>
      <c r="S197" s="8">
        <f t="array" ref="S197">IF($I$2="Каникулы вместе",INDEX(GRID!$B$4:$U$15,MATCH(S$7,GRID!$A$4:$A$15,0),MATCH(1,($U$2=GRID!$B$1:$U$1)*(КАЛЕНДАРЬ!U17=GRID!$B$3:$U$3),0)),
INDEX(GRID!$B$4:$U$15,MATCH(S$7,GRID!$A$4:$A$15,0),MATCH(1,($U$2=GRID!$B$1:$U$1)*(КАЛЕНДАРЬ!U17=GRID!$B$3:$U$3),0))*(1-GRID!$L$41))</f>
        <v>698800</v>
      </c>
      <c r="T197" s="8">
        <f t="array" ref="T197">IF($I$2="Каникулы вместе",INDEX(GRID!$B$4:$U$15,MATCH(T$7,GRID!$A$4:$A$15,0),MATCH(1,($U$2=GRID!$B$1:$U$1)*(КАЛЕНДАРЬ!U17=GRID!$B$3:$U$3),0)),
INDEX(GRID!$B$4:$U$15,MATCH(T$7,GRID!$A$4:$A$15,0),MATCH(1,($U$2=GRID!$B$1:$U$1)*(КАЛЕНДАРЬ!U17=GRID!$B$3:$U$3),0))*(1-GRID!$L$41))</f>
        <v>861600</v>
      </c>
    </row>
    <row r="198" spans="1:20" hidden="1">
      <c r="A198" s="148" t="s">
        <v>13</v>
      </c>
      <c r="B198" s="149">
        <v>15</v>
      </c>
      <c r="C198" s="8" cm="1">
        <f t="array" ref="C198">IF($I$2="Каникулы вместе",INDEX(GRID!$B$4:$U$15,MATCH(C$7,GRID!$A$4:$A$15,0),MATCH(1,($U$2=GRID!$B$1:$U$1)*(КАЛЕНДАРЬ!U18=GRID!$B$3:$U$3),0)),
INDEX(GRID!$B$4:$U$15,MATCH(C$7,GRID!$A$4:$A$15,0),MATCH(1,($U$2=GRID!$B$1:$U$1)*(КАЛЕНДАРЬ!U18=GRID!$B$3:$U$3),0))*(1-GRID!$L$45))</f>
        <v>52600</v>
      </c>
      <c r="D198" s="8" cm="1">
        <f t="array" ref="D198">IF($I$2="Каникулы вместе",INDEX(GRID!$B$18:$U$29,MATCH(C$7,GRID!$A$18:$A$29,0),MATCH(1,($U$2=GRID!$B$1:$U$1)*(КАЛЕНДАРЬ!U18=GRID!$B$3:$U$3),0)),
INDEX(GRID!$B$18:$U$29,MATCH(C$7,GRID!$A$18:$A$29,0),MATCH(1,($U$2=GRID!$B$1:$U$1)*(КАЛЕНДАРЬ!U18=GRID!$B$3:$U$3),0))*(1-GRID!$L$45))</f>
        <v>57600</v>
      </c>
      <c r="E198" s="8" cm="1">
        <f t="array" ref="E198">IF($I$2="Каникулы вместе",INDEX(GRID!$B$4:$U$15,MATCH(E$7,GRID!$A$4:$A$15,0),MATCH(1,($U$2=GRID!$B$1:$U$1)*(КАЛЕНДАРЬ!U18=GRID!$B$3:$U$3),0)),
INDEX(GRID!$B$4:$U$15,MATCH(E$7,GRID!$A$4:$A$15,0),MATCH(1,($U$2=GRID!$B$1:$U$1)*(КАЛЕНДАРЬ!U18=GRID!$B$3:$U$3),0))*(1-GRID!$L$45))</f>
        <v>62100</v>
      </c>
      <c r="F198" s="8" cm="1">
        <f t="array" ref="F198">IF($I$2="Каникулы вместе",INDEX(GRID!$B$18:$U$29,MATCH(E$7,GRID!$A$18:$A$29,0),MATCH(1,($U$2=GRID!$B$1:$U$1)*(КАЛЕНДАРЬ!U18=GRID!$B$3:$U$3),0)),
INDEX(GRID!$B$18:$U$29,MATCH(E$7,GRID!$A$18:$A$29,0),MATCH(1,($U$2=GRID!$B$1:$U$1)*(КАЛЕНДАРЬ!U18=GRID!$B$3:$U$3),0))*(1-GRID!$L$45))</f>
        <v>67100</v>
      </c>
      <c r="G198" s="8" cm="1">
        <f t="array" ref="G198">IF($I$2="Каникулы вместе",INDEX(GRID!$B$4:$U$15,MATCH(G$7,GRID!$A$4:$A$15,0),MATCH(1,($U$2=GRID!$B$1:$U$1)*(КАЛЕНДАРЬ!U18=GRID!$B$3:$U$3),0)),
INDEX(GRID!$B$4:$U$15,MATCH(G$7,GRID!$A$4:$A$15,0),MATCH(1,($U$2=GRID!$B$1:$U$1)*(КАЛЕНДАРЬ!U18=GRID!$B$3:$U$3),0))*(1-GRID!$L$45))</f>
        <v>69200</v>
      </c>
      <c r="H198" s="8" cm="1">
        <f t="array" ref="H198">IF($I$2="Каникулы вместе",INDEX(GRID!$B$18:$U$29,MATCH(G$7,GRID!$A$18:$A$29,0),MATCH(1,($U$2=GRID!$B$1:$U$1)*(КАЛЕНДАРЬ!U18=GRID!$B$3:$U$3),0)),
INDEX(GRID!$B$18:$U$29,MATCH(G$7,GRID!$A$18:$A$29,0),MATCH(1,($U$2=GRID!$B$1:$U$1)*(КАЛЕНДАРЬ!U18=GRID!$B$3:$U$3),0))*(1-GRID!$L$45))</f>
        <v>74200</v>
      </c>
      <c r="I198" s="8" cm="1">
        <f t="array" ref="I198">IF($I$2="Каникулы вместе",INDEX(GRID!$B$4:$U$15,MATCH(I$7,GRID!$A$4:$A$15,0),MATCH(1,($U$2=GRID!$B$1:$U$1)*(КАЛЕНДАРЬ!U18=GRID!$B$3:$U$3),0)),
INDEX(GRID!$B$4:$U$15,MATCH(I$7,GRID!$A$4:$A$15,0),MATCH(1,($U$2=GRID!$B$1:$U$1)*(КАЛЕНДАРЬ!U18=GRID!$B$3:$U$3),0))*(1-GRID!$L$45))</f>
        <v>76600</v>
      </c>
      <c r="J198" s="8" cm="1">
        <f t="array" ref="J198">IF($I$2="Каникулы вместе",INDEX(GRID!$B$18:$U$29,MATCH(I$7,GRID!$A$18:$A$29,0),MATCH(1,($U$2=GRID!$B$1:$U$1)*(КАЛЕНДАРЬ!U18=GRID!$B$3:$U$3),0)),
INDEX(GRID!$B$18:$U$29,MATCH(I$7,GRID!$A$18:$A$29,0),MATCH(1,($U$2=GRID!$B$1:$U$1)*(КАЛЕНДАРЬ!U18=GRID!$B$3:$U$3),0))*(1-GRID!$L$45))</f>
        <v>81600</v>
      </c>
      <c r="K198" s="8" cm="1">
        <f t="array" ref="K198">IF($I$2="Каникулы вместе",INDEX(GRID!$B$4:$U$15,MATCH(K$7,GRID!$A$4:$A$15,0),MATCH(1,($U$2=GRID!$B$1:$U$1)*(КАЛЕНДАРЬ!U18=GRID!$B$3:$U$3),0)),
INDEX(GRID!$B$4:$U$15,MATCH(K$7,GRID!$A$4:$A$15,0),MATCH(1,($U$2=GRID!$B$1:$U$1)*(КАЛЕНДАРЬ!U18=GRID!$B$3:$U$3),0))*(1-GRID!$L$45))</f>
        <v>84100</v>
      </c>
      <c r="L198" s="8" cm="1">
        <f t="array" ref="L198">IF($I$2="Каникулы вместе",INDEX(GRID!$B$18:$U$29,MATCH(K$7,GRID!$A$18:$A$29,0),MATCH(1,($U$2=GRID!$B$1:$U$1)*(КАЛЕНДАРЬ!U18=GRID!$B$3:$U$3),0)),
INDEX(GRID!$B$18:$U$29,MATCH(K$7,GRID!$A$18:$A$29,0),MATCH(1,($U$2=GRID!$B$1:$U$1)*(КАЛЕНДАРЬ!U18=GRID!$B$3:$U$3),0))*(1-GRID!$L$45))</f>
        <v>89100</v>
      </c>
      <c r="M198" s="8" cm="1">
        <f t="array" ref="M198">IF($I$2="Каникулы вместе",INDEX(GRID!$B$4:$U$15,MATCH(M$7,GRID!$A$4:$A$15,0),MATCH(1,($U$2=GRID!$B$1:$U$1)*(КАЛЕНДАРЬ!U18=GRID!$B$3:$U$3),0)),
INDEX(GRID!$B$4:$U$15,MATCH(M$7,GRID!$A$4:$A$15,0),MATCH(1,($U$2=GRID!$B$1:$U$1)*(КАЛЕНДАРЬ!U18=GRID!$B$3:$U$3),0))*(1-GRID!$L$45))</f>
        <v>110400</v>
      </c>
      <c r="N198" s="8" cm="1">
        <f t="array" ref="N198">IF($I$2="Каникулы вместе",INDEX(GRID!$B$18:$U$29,MATCH(M$7,GRID!$A$18:$A$29,0),MATCH(1,($U$2=GRID!$B$1:$U$1)*(КАЛЕНДАРЬ!U18=GRID!$B$3:$U$3),0)),
INDEX(GRID!$B$18:$U$29,MATCH(M$7,GRID!$A$18:$A$29,0),MATCH(1,($U$2=GRID!$B$1:$U$1)*(КАЛЕНДАРЬ!U18=GRID!$B$3:$U$3),0))*(1-GRID!$L$45))</f>
        <v>115400</v>
      </c>
      <c r="O198" s="8" cm="1">
        <f t="array" ref="O198">IF($I$2="Каникулы вместе",INDEX(GRID!$B$4:$U$15,MATCH(O$7,GRID!$A$4:$A$15,0),MATCH(1,($U$2=GRID!$B$1:$U$1)*(КАЛЕНДАРЬ!U18=GRID!$B$3:$U$3),0)),
INDEX(GRID!$B$4:$U$15,MATCH(O$7,GRID!$A$4:$A$15,0),MATCH(1,($U$2=GRID!$B$1:$U$1)*(КАЛЕНДАРЬ!U18=GRID!$B$3:$U$3),0))*(1-GRID!$L$45))</f>
        <v>151000</v>
      </c>
      <c r="P198" s="8" cm="1">
        <f t="array" ref="P198">IF($I$2="Каникулы вместе",INDEX(GRID!$B$4:$U$15,MATCH(P$7,GRID!$A$4:$A$15,0),MATCH(1,($U$2=GRID!$B$1:$U$1)*(КАЛЕНДАРЬ!U18=GRID!$B$3:$U$3),0)),
INDEX(GRID!$B$4:$U$15,MATCH(P$7,GRID!$A$4:$A$15,0),MATCH(1,($U$2=GRID!$B$1:$U$1)*(КАЛЕНДАРЬ!U18=GRID!$B$3:$U$3),0))*(1-GRID!$L$45))</f>
        <v>199300</v>
      </c>
      <c r="Q198" s="8" cm="1">
        <f t="array" ref="Q198">IF($I$2="Каникулы вместе",INDEX(GRID!$B$4:$U$15,MATCH(Q$7,GRID!$A$4:$A$15,0),MATCH(1,($U$2=GRID!$B$1:$U$1)*(КАЛЕНДАРЬ!U18=GRID!$B$3:$U$3),0)),
INDEX(GRID!$B$4:$U$15,MATCH(Q$7,GRID!$A$4:$A$15,0),MATCH(1,($U$2=GRID!$B$1:$U$1)*(КАЛЕНДАРЬ!U18=GRID!$B$3:$U$3),0))*(1-GRID!$L$45))</f>
        <v>230600</v>
      </c>
      <c r="R198" s="8" cm="1">
        <f t="array" ref="R198">IF($I$2="Каникулы вместе",INDEX(GRID!$B$18:$U$29,MATCH(R$7,GRID!$A$18:$A$29,0),MATCH(1,($U$2=GRID!$B$1:$U$1)*(КАЛЕНДАРЬ!U18=GRID!$B$3:$U$3),0)),
INDEX(GRID!$B$18:$U$29,MATCH(R$7,GRID!$A$18:$A$29,0),MATCH(1,($U$2=GRID!$B$1:$U$1)*(КАЛЕНДАРЬ!U18=GRID!$B$3:$U$3),0))*(1-GRID!$L$45))</f>
        <v>263600</v>
      </c>
      <c r="S198" s="8">
        <f t="array" ref="S198">IF($I$2="Каникулы вместе",INDEX(GRID!$B$4:$U$15,MATCH(S$7,GRID!$A$4:$A$15,0),MATCH(1,($U$2=GRID!$B$1:$U$1)*(КАЛЕНДАРЬ!U18=GRID!$B$3:$U$3),0)),
INDEX(GRID!$B$4:$U$15,MATCH(S$7,GRID!$A$4:$A$15,0),MATCH(1,($U$2=GRID!$B$1:$U$1)*(КАЛЕНДАРЬ!U18=GRID!$B$3:$U$3),0))*(1-GRID!$L$41))</f>
        <v>698800</v>
      </c>
      <c r="T198" s="8">
        <f t="array" ref="T198">IF($I$2="Каникулы вместе",INDEX(GRID!$B$4:$U$15,MATCH(T$7,GRID!$A$4:$A$15,0),MATCH(1,($U$2=GRID!$B$1:$U$1)*(КАЛЕНДАРЬ!U18=GRID!$B$3:$U$3),0)),
INDEX(GRID!$B$4:$U$15,MATCH(T$7,GRID!$A$4:$A$15,0),MATCH(1,($U$2=GRID!$B$1:$U$1)*(КАЛЕНДАРЬ!U18=GRID!$B$3:$U$3),0))*(1-GRID!$L$41))</f>
        <v>861600</v>
      </c>
    </row>
    <row r="199" spans="1:20" hidden="1">
      <c r="A199" s="148" t="s">
        <v>14</v>
      </c>
      <c r="B199" s="149">
        <v>16</v>
      </c>
      <c r="C199" s="8" cm="1">
        <f t="array" ref="C199">IF($I$2="Каникулы вместе",INDEX(GRID!$B$4:$U$15,MATCH(C$7,GRID!$A$4:$A$15,0),MATCH(1,($U$2=GRID!$B$1:$U$1)*(КАЛЕНДАРЬ!U19=GRID!$B$3:$U$3),0)),
INDEX(GRID!$B$4:$U$15,MATCH(C$7,GRID!$A$4:$A$15,0),MATCH(1,($U$2=GRID!$B$1:$U$1)*(КАЛЕНДАРЬ!U19=GRID!$B$3:$U$3),0))*(1-GRID!$L$45))</f>
        <v>52600</v>
      </c>
      <c r="D199" s="8" cm="1">
        <f t="array" ref="D199">IF($I$2="Каникулы вместе",INDEX(GRID!$B$18:$U$29,MATCH(C$7,GRID!$A$18:$A$29,0),MATCH(1,($U$2=GRID!$B$1:$U$1)*(КАЛЕНДАРЬ!U19=GRID!$B$3:$U$3),0)),
INDEX(GRID!$B$18:$U$29,MATCH(C$7,GRID!$A$18:$A$29,0),MATCH(1,($U$2=GRID!$B$1:$U$1)*(КАЛЕНДАРЬ!U19=GRID!$B$3:$U$3),0))*(1-GRID!$L$45))</f>
        <v>57600</v>
      </c>
      <c r="E199" s="8" cm="1">
        <f t="array" ref="E199">IF($I$2="Каникулы вместе",INDEX(GRID!$B$4:$U$15,MATCH(E$7,GRID!$A$4:$A$15,0),MATCH(1,($U$2=GRID!$B$1:$U$1)*(КАЛЕНДАРЬ!U19=GRID!$B$3:$U$3),0)),
INDEX(GRID!$B$4:$U$15,MATCH(E$7,GRID!$A$4:$A$15,0),MATCH(1,($U$2=GRID!$B$1:$U$1)*(КАЛЕНДАРЬ!U19=GRID!$B$3:$U$3),0))*(1-GRID!$L$45))</f>
        <v>62100</v>
      </c>
      <c r="F199" s="8" cm="1">
        <f t="array" ref="F199">IF($I$2="Каникулы вместе",INDEX(GRID!$B$18:$U$29,MATCH(E$7,GRID!$A$18:$A$29,0),MATCH(1,($U$2=GRID!$B$1:$U$1)*(КАЛЕНДАРЬ!U19=GRID!$B$3:$U$3),0)),
INDEX(GRID!$B$18:$U$29,MATCH(E$7,GRID!$A$18:$A$29,0),MATCH(1,($U$2=GRID!$B$1:$U$1)*(КАЛЕНДАРЬ!U19=GRID!$B$3:$U$3),0))*(1-GRID!$L$45))</f>
        <v>67100</v>
      </c>
      <c r="G199" s="8" cm="1">
        <f t="array" ref="G199">IF($I$2="Каникулы вместе",INDEX(GRID!$B$4:$U$15,MATCH(G$7,GRID!$A$4:$A$15,0),MATCH(1,($U$2=GRID!$B$1:$U$1)*(КАЛЕНДАРЬ!U19=GRID!$B$3:$U$3),0)),
INDEX(GRID!$B$4:$U$15,MATCH(G$7,GRID!$A$4:$A$15,0),MATCH(1,($U$2=GRID!$B$1:$U$1)*(КАЛЕНДАРЬ!U19=GRID!$B$3:$U$3),0))*(1-GRID!$L$45))</f>
        <v>69200</v>
      </c>
      <c r="H199" s="8" cm="1">
        <f t="array" ref="H199">IF($I$2="Каникулы вместе",INDEX(GRID!$B$18:$U$29,MATCH(G$7,GRID!$A$18:$A$29,0),MATCH(1,($U$2=GRID!$B$1:$U$1)*(КАЛЕНДАРЬ!U19=GRID!$B$3:$U$3),0)),
INDEX(GRID!$B$18:$U$29,MATCH(G$7,GRID!$A$18:$A$29,0),MATCH(1,($U$2=GRID!$B$1:$U$1)*(КАЛЕНДАРЬ!U19=GRID!$B$3:$U$3),0))*(1-GRID!$L$45))</f>
        <v>74200</v>
      </c>
      <c r="I199" s="8" cm="1">
        <f t="array" ref="I199">IF($I$2="Каникулы вместе",INDEX(GRID!$B$4:$U$15,MATCH(I$7,GRID!$A$4:$A$15,0),MATCH(1,($U$2=GRID!$B$1:$U$1)*(КАЛЕНДАРЬ!U19=GRID!$B$3:$U$3),0)),
INDEX(GRID!$B$4:$U$15,MATCH(I$7,GRID!$A$4:$A$15,0),MATCH(1,($U$2=GRID!$B$1:$U$1)*(КАЛЕНДАРЬ!U19=GRID!$B$3:$U$3),0))*(1-GRID!$L$45))</f>
        <v>76600</v>
      </c>
      <c r="J199" s="8" cm="1">
        <f t="array" ref="J199">IF($I$2="Каникулы вместе",INDEX(GRID!$B$18:$U$29,MATCH(I$7,GRID!$A$18:$A$29,0),MATCH(1,($U$2=GRID!$B$1:$U$1)*(КАЛЕНДАРЬ!U19=GRID!$B$3:$U$3),0)),
INDEX(GRID!$B$18:$U$29,MATCH(I$7,GRID!$A$18:$A$29,0),MATCH(1,($U$2=GRID!$B$1:$U$1)*(КАЛЕНДАРЬ!U19=GRID!$B$3:$U$3),0))*(1-GRID!$L$45))</f>
        <v>81600</v>
      </c>
      <c r="K199" s="8" cm="1">
        <f t="array" ref="K199">IF($I$2="Каникулы вместе",INDEX(GRID!$B$4:$U$15,MATCH(K$7,GRID!$A$4:$A$15,0),MATCH(1,($U$2=GRID!$B$1:$U$1)*(КАЛЕНДАРЬ!U19=GRID!$B$3:$U$3),0)),
INDEX(GRID!$B$4:$U$15,MATCH(K$7,GRID!$A$4:$A$15,0),MATCH(1,($U$2=GRID!$B$1:$U$1)*(КАЛЕНДАРЬ!U19=GRID!$B$3:$U$3),0))*(1-GRID!$L$45))</f>
        <v>84100</v>
      </c>
      <c r="L199" s="8" cm="1">
        <f t="array" ref="L199">IF($I$2="Каникулы вместе",INDEX(GRID!$B$18:$U$29,MATCH(K$7,GRID!$A$18:$A$29,0),MATCH(1,($U$2=GRID!$B$1:$U$1)*(КАЛЕНДАРЬ!U19=GRID!$B$3:$U$3),0)),
INDEX(GRID!$B$18:$U$29,MATCH(K$7,GRID!$A$18:$A$29,0),MATCH(1,($U$2=GRID!$B$1:$U$1)*(КАЛЕНДАРЬ!U19=GRID!$B$3:$U$3),0))*(1-GRID!$L$45))</f>
        <v>89100</v>
      </c>
      <c r="M199" s="8" cm="1">
        <f t="array" ref="M199">IF($I$2="Каникулы вместе",INDEX(GRID!$B$4:$U$15,MATCH(M$7,GRID!$A$4:$A$15,0),MATCH(1,($U$2=GRID!$B$1:$U$1)*(КАЛЕНДАРЬ!U19=GRID!$B$3:$U$3),0)),
INDEX(GRID!$B$4:$U$15,MATCH(M$7,GRID!$A$4:$A$15,0),MATCH(1,($U$2=GRID!$B$1:$U$1)*(КАЛЕНДАРЬ!U19=GRID!$B$3:$U$3),0))*(1-GRID!$L$45))</f>
        <v>110400</v>
      </c>
      <c r="N199" s="8" cm="1">
        <f t="array" ref="N199">IF($I$2="Каникулы вместе",INDEX(GRID!$B$18:$U$29,MATCH(M$7,GRID!$A$18:$A$29,0),MATCH(1,($U$2=GRID!$B$1:$U$1)*(КАЛЕНДАРЬ!U19=GRID!$B$3:$U$3),0)),
INDEX(GRID!$B$18:$U$29,MATCH(M$7,GRID!$A$18:$A$29,0),MATCH(1,($U$2=GRID!$B$1:$U$1)*(КАЛЕНДАРЬ!U19=GRID!$B$3:$U$3),0))*(1-GRID!$L$45))</f>
        <v>115400</v>
      </c>
      <c r="O199" s="8" cm="1">
        <f t="array" ref="O199">IF($I$2="Каникулы вместе",INDEX(GRID!$B$4:$U$15,MATCH(O$7,GRID!$A$4:$A$15,0),MATCH(1,($U$2=GRID!$B$1:$U$1)*(КАЛЕНДАРЬ!U19=GRID!$B$3:$U$3),0)),
INDEX(GRID!$B$4:$U$15,MATCH(O$7,GRID!$A$4:$A$15,0),MATCH(1,($U$2=GRID!$B$1:$U$1)*(КАЛЕНДАРЬ!U19=GRID!$B$3:$U$3),0))*(1-GRID!$L$45))</f>
        <v>151000</v>
      </c>
      <c r="P199" s="8" cm="1">
        <f t="array" ref="P199">IF($I$2="Каникулы вместе",INDEX(GRID!$B$4:$U$15,MATCH(P$7,GRID!$A$4:$A$15,0),MATCH(1,($U$2=GRID!$B$1:$U$1)*(КАЛЕНДАРЬ!U19=GRID!$B$3:$U$3),0)),
INDEX(GRID!$B$4:$U$15,MATCH(P$7,GRID!$A$4:$A$15,0),MATCH(1,($U$2=GRID!$B$1:$U$1)*(КАЛЕНДАРЬ!U19=GRID!$B$3:$U$3),0))*(1-GRID!$L$45))</f>
        <v>199300</v>
      </c>
      <c r="Q199" s="8" cm="1">
        <f t="array" ref="Q199">IF($I$2="Каникулы вместе",INDEX(GRID!$B$4:$U$15,MATCH(Q$7,GRID!$A$4:$A$15,0),MATCH(1,($U$2=GRID!$B$1:$U$1)*(КАЛЕНДАРЬ!U19=GRID!$B$3:$U$3),0)),
INDEX(GRID!$B$4:$U$15,MATCH(Q$7,GRID!$A$4:$A$15,0),MATCH(1,($U$2=GRID!$B$1:$U$1)*(КАЛЕНДАРЬ!U19=GRID!$B$3:$U$3),0))*(1-GRID!$L$45))</f>
        <v>230600</v>
      </c>
      <c r="R199" s="8" cm="1">
        <f t="array" ref="R199">IF($I$2="Каникулы вместе",INDEX(GRID!$B$18:$U$29,MATCH(R$7,GRID!$A$18:$A$29,0),MATCH(1,($U$2=GRID!$B$1:$U$1)*(КАЛЕНДАРЬ!U19=GRID!$B$3:$U$3),0)),
INDEX(GRID!$B$18:$U$29,MATCH(R$7,GRID!$A$18:$A$29,0),MATCH(1,($U$2=GRID!$B$1:$U$1)*(КАЛЕНДАРЬ!U19=GRID!$B$3:$U$3),0))*(1-GRID!$L$45))</f>
        <v>263600</v>
      </c>
      <c r="S199" s="8">
        <f t="array" ref="S199">IF($I$2="Каникулы вместе",INDEX(GRID!$B$4:$U$15,MATCH(S$7,GRID!$A$4:$A$15,0),MATCH(1,($U$2=GRID!$B$1:$U$1)*(КАЛЕНДАРЬ!U19=GRID!$B$3:$U$3),0)),
INDEX(GRID!$B$4:$U$15,MATCH(S$7,GRID!$A$4:$A$15,0),MATCH(1,($U$2=GRID!$B$1:$U$1)*(КАЛЕНДАРЬ!U19=GRID!$B$3:$U$3),0))*(1-GRID!$L$41))</f>
        <v>698800</v>
      </c>
      <c r="T199" s="8">
        <f t="array" ref="T199">IF($I$2="Каникулы вместе",INDEX(GRID!$B$4:$U$15,MATCH(T$7,GRID!$A$4:$A$15,0),MATCH(1,($U$2=GRID!$B$1:$U$1)*(КАЛЕНДАРЬ!U19=GRID!$B$3:$U$3),0)),
INDEX(GRID!$B$4:$U$15,MATCH(T$7,GRID!$A$4:$A$15,0),MATCH(1,($U$2=GRID!$B$1:$U$1)*(КАЛЕНДАРЬ!U19=GRID!$B$3:$U$3),0))*(1-GRID!$L$41))</f>
        <v>861600</v>
      </c>
    </row>
    <row r="200" spans="1:20" hidden="1">
      <c r="A200" s="148" t="s">
        <v>15</v>
      </c>
      <c r="B200" s="149">
        <v>17</v>
      </c>
      <c r="C200" s="8" cm="1">
        <f t="array" ref="C200">IF($I$2="Каникулы вместе",INDEX(GRID!$B$4:$U$15,MATCH(C$7,GRID!$A$4:$A$15,0),MATCH(1,($U$2=GRID!$B$1:$U$1)*(КАЛЕНДАРЬ!U20=GRID!$B$3:$U$3),0)),
INDEX(GRID!$B$4:$U$15,MATCH(C$7,GRID!$A$4:$A$15,0),MATCH(1,($U$2=GRID!$B$1:$U$1)*(КАЛЕНДАРЬ!U20=GRID!$B$3:$U$3),0))*(1-GRID!$L$45))</f>
        <v>52600</v>
      </c>
      <c r="D200" s="8" cm="1">
        <f t="array" ref="D200">IF($I$2="Каникулы вместе",INDEX(GRID!$B$18:$U$29,MATCH(C$7,GRID!$A$18:$A$29,0),MATCH(1,($U$2=GRID!$B$1:$U$1)*(КАЛЕНДАРЬ!U20=GRID!$B$3:$U$3),0)),
INDEX(GRID!$B$18:$U$29,MATCH(C$7,GRID!$A$18:$A$29,0),MATCH(1,($U$2=GRID!$B$1:$U$1)*(КАЛЕНДАРЬ!U20=GRID!$B$3:$U$3),0))*(1-GRID!$L$45))</f>
        <v>57600</v>
      </c>
      <c r="E200" s="8" cm="1">
        <f t="array" ref="E200">IF($I$2="Каникулы вместе",INDEX(GRID!$B$4:$U$15,MATCH(E$7,GRID!$A$4:$A$15,0),MATCH(1,($U$2=GRID!$B$1:$U$1)*(КАЛЕНДАРЬ!U20=GRID!$B$3:$U$3),0)),
INDEX(GRID!$B$4:$U$15,MATCH(E$7,GRID!$A$4:$A$15,0),MATCH(1,($U$2=GRID!$B$1:$U$1)*(КАЛЕНДАРЬ!U20=GRID!$B$3:$U$3),0))*(1-GRID!$L$45))</f>
        <v>62100</v>
      </c>
      <c r="F200" s="8" cm="1">
        <f t="array" ref="F200">IF($I$2="Каникулы вместе",INDEX(GRID!$B$18:$U$29,MATCH(E$7,GRID!$A$18:$A$29,0),MATCH(1,($U$2=GRID!$B$1:$U$1)*(КАЛЕНДАРЬ!U20=GRID!$B$3:$U$3),0)),
INDEX(GRID!$B$18:$U$29,MATCH(E$7,GRID!$A$18:$A$29,0),MATCH(1,($U$2=GRID!$B$1:$U$1)*(КАЛЕНДАРЬ!U20=GRID!$B$3:$U$3),0))*(1-GRID!$L$45))</f>
        <v>67100</v>
      </c>
      <c r="G200" s="8" cm="1">
        <f t="array" ref="G200">IF($I$2="Каникулы вместе",INDEX(GRID!$B$4:$U$15,MATCH(G$7,GRID!$A$4:$A$15,0),MATCH(1,($U$2=GRID!$B$1:$U$1)*(КАЛЕНДАРЬ!U20=GRID!$B$3:$U$3),0)),
INDEX(GRID!$B$4:$U$15,MATCH(G$7,GRID!$A$4:$A$15,0),MATCH(1,($U$2=GRID!$B$1:$U$1)*(КАЛЕНДАРЬ!U20=GRID!$B$3:$U$3),0))*(1-GRID!$L$45))</f>
        <v>69200</v>
      </c>
      <c r="H200" s="8" cm="1">
        <f t="array" ref="H200">IF($I$2="Каникулы вместе",INDEX(GRID!$B$18:$U$29,MATCH(G$7,GRID!$A$18:$A$29,0),MATCH(1,($U$2=GRID!$B$1:$U$1)*(КАЛЕНДАРЬ!U20=GRID!$B$3:$U$3),0)),
INDEX(GRID!$B$18:$U$29,MATCH(G$7,GRID!$A$18:$A$29,0),MATCH(1,($U$2=GRID!$B$1:$U$1)*(КАЛЕНДАРЬ!U20=GRID!$B$3:$U$3),0))*(1-GRID!$L$45))</f>
        <v>74200</v>
      </c>
      <c r="I200" s="8" cm="1">
        <f t="array" ref="I200">IF($I$2="Каникулы вместе",INDEX(GRID!$B$4:$U$15,MATCH(I$7,GRID!$A$4:$A$15,0),MATCH(1,($U$2=GRID!$B$1:$U$1)*(КАЛЕНДАРЬ!U20=GRID!$B$3:$U$3),0)),
INDEX(GRID!$B$4:$U$15,MATCH(I$7,GRID!$A$4:$A$15,0),MATCH(1,($U$2=GRID!$B$1:$U$1)*(КАЛЕНДАРЬ!U20=GRID!$B$3:$U$3),0))*(1-GRID!$L$45))</f>
        <v>76600</v>
      </c>
      <c r="J200" s="8" cm="1">
        <f t="array" ref="J200">IF($I$2="Каникулы вместе",INDEX(GRID!$B$18:$U$29,MATCH(I$7,GRID!$A$18:$A$29,0),MATCH(1,($U$2=GRID!$B$1:$U$1)*(КАЛЕНДАРЬ!U20=GRID!$B$3:$U$3),0)),
INDEX(GRID!$B$18:$U$29,MATCH(I$7,GRID!$A$18:$A$29,0),MATCH(1,($U$2=GRID!$B$1:$U$1)*(КАЛЕНДАРЬ!U20=GRID!$B$3:$U$3),0))*(1-GRID!$L$45))</f>
        <v>81600</v>
      </c>
      <c r="K200" s="8" cm="1">
        <f t="array" ref="K200">IF($I$2="Каникулы вместе",INDEX(GRID!$B$4:$U$15,MATCH(K$7,GRID!$A$4:$A$15,0),MATCH(1,($U$2=GRID!$B$1:$U$1)*(КАЛЕНДАРЬ!U20=GRID!$B$3:$U$3),0)),
INDEX(GRID!$B$4:$U$15,MATCH(K$7,GRID!$A$4:$A$15,0),MATCH(1,($U$2=GRID!$B$1:$U$1)*(КАЛЕНДАРЬ!U20=GRID!$B$3:$U$3),0))*(1-GRID!$L$45))</f>
        <v>84100</v>
      </c>
      <c r="L200" s="8" cm="1">
        <f t="array" ref="L200">IF($I$2="Каникулы вместе",INDEX(GRID!$B$18:$U$29,MATCH(K$7,GRID!$A$18:$A$29,0),MATCH(1,($U$2=GRID!$B$1:$U$1)*(КАЛЕНДАРЬ!U20=GRID!$B$3:$U$3),0)),
INDEX(GRID!$B$18:$U$29,MATCH(K$7,GRID!$A$18:$A$29,0),MATCH(1,($U$2=GRID!$B$1:$U$1)*(КАЛЕНДАРЬ!U20=GRID!$B$3:$U$3),0))*(1-GRID!$L$45))</f>
        <v>89100</v>
      </c>
      <c r="M200" s="8" cm="1">
        <f t="array" ref="M200">IF($I$2="Каникулы вместе",INDEX(GRID!$B$4:$U$15,MATCH(M$7,GRID!$A$4:$A$15,0),MATCH(1,($U$2=GRID!$B$1:$U$1)*(КАЛЕНДАРЬ!U20=GRID!$B$3:$U$3),0)),
INDEX(GRID!$B$4:$U$15,MATCH(M$7,GRID!$A$4:$A$15,0),MATCH(1,($U$2=GRID!$B$1:$U$1)*(КАЛЕНДАРЬ!U20=GRID!$B$3:$U$3),0))*(1-GRID!$L$45))</f>
        <v>110400</v>
      </c>
      <c r="N200" s="8" cm="1">
        <f t="array" ref="N200">IF($I$2="Каникулы вместе",INDEX(GRID!$B$18:$U$29,MATCH(M$7,GRID!$A$18:$A$29,0),MATCH(1,($U$2=GRID!$B$1:$U$1)*(КАЛЕНДАРЬ!U20=GRID!$B$3:$U$3),0)),
INDEX(GRID!$B$18:$U$29,MATCH(M$7,GRID!$A$18:$A$29,0),MATCH(1,($U$2=GRID!$B$1:$U$1)*(КАЛЕНДАРЬ!U20=GRID!$B$3:$U$3),0))*(1-GRID!$L$45))</f>
        <v>115400</v>
      </c>
      <c r="O200" s="8" cm="1">
        <f t="array" ref="O200">IF($I$2="Каникулы вместе",INDEX(GRID!$B$4:$U$15,MATCH(O$7,GRID!$A$4:$A$15,0),MATCH(1,($U$2=GRID!$B$1:$U$1)*(КАЛЕНДАРЬ!U20=GRID!$B$3:$U$3),0)),
INDEX(GRID!$B$4:$U$15,MATCH(O$7,GRID!$A$4:$A$15,0),MATCH(1,($U$2=GRID!$B$1:$U$1)*(КАЛЕНДАРЬ!U20=GRID!$B$3:$U$3),0))*(1-GRID!$L$45))</f>
        <v>151000</v>
      </c>
      <c r="P200" s="8" cm="1">
        <f t="array" ref="P200">IF($I$2="Каникулы вместе",INDEX(GRID!$B$4:$U$15,MATCH(P$7,GRID!$A$4:$A$15,0),MATCH(1,($U$2=GRID!$B$1:$U$1)*(КАЛЕНДАРЬ!U20=GRID!$B$3:$U$3),0)),
INDEX(GRID!$B$4:$U$15,MATCH(P$7,GRID!$A$4:$A$15,0),MATCH(1,($U$2=GRID!$B$1:$U$1)*(КАЛЕНДАРЬ!U20=GRID!$B$3:$U$3),0))*(1-GRID!$L$45))</f>
        <v>199300</v>
      </c>
      <c r="Q200" s="8" cm="1">
        <f t="array" ref="Q200">IF($I$2="Каникулы вместе",INDEX(GRID!$B$4:$U$15,MATCH(Q$7,GRID!$A$4:$A$15,0),MATCH(1,($U$2=GRID!$B$1:$U$1)*(КАЛЕНДАРЬ!U20=GRID!$B$3:$U$3),0)),
INDEX(GRID!$B$4:$U$15,MATCH(Q$7,GRID!$A$4:$A$15,0),MATCH(1,($U$2=GRID!$B$1:$U$1)*(КАЛЕНДАРЬ!U20=GRID!$B$3:$U$3),0))*(1-GRID!$L$45))</f>
        <v>230600</v>
      </c>
      <c r="R200" s="8" cm="1">
        <f t="array" ref="R200">IF($I$2="Каникулы вместе",INDEX(GRID!$B$18:$U$29,MATCH(R$7,GRID!$A$18:$A$29,0),MATCH(1,($U$2=GRID!$B$1:$U$1)*(КАЛЕНДАРЬ!U20=GRID!$B$3:$U$3),0)),
INDEX(GRID!$B$18:$U$29,MATCH(R$7,GRID!$A$18:$A$29,0),MATCH(1,($U$2=GRID!$B$1:$U$1)*(КАЛЕНДАРЬ!U20=GRID!$B$3:$U$3),0))*(1-GRID!$L$45))</f>
        <v>263600</v>
      </c>
      <c r="S200" s="8">
        <f t="array" ref="S200">IF($I$2="Каникулы вместе",INDEX(GRID!$B$4:$U$15,MATCH(S$7,GRID!$A$4:$A$15,0),MATCH(1,($U$2=GRID!$B$1:$U$1)*(КАЛЕНДАРЬ!U20=GRID!$B$3:$U$3),0)),
INDEX(GRID!$B$4:$U$15,MATCH(S$7,GRID!$A$4:$A$15,0),MATCH(1,($U$2=GRID!$B$1:$U$1)*(КАЛЕНДАРЬ!U20=GRID!$B$3:$U$3),0))*(1-GRID!$L$41))</f>
        <v>698800</v>
      </c>
      <c r="T200" s="8">
        <f t="array" ref="T200">IF($I$2="Каникулы вместе",INDEX(GRID!$B$4:$U$15,MATCH(T$7,GRID!$A$4:$A$15,0),MATCH(1,($U$2=GRID!$B$1:$U$1)*(КАЛЕНДАРЬ!U20=GRID!$B$3:$U$3),0)),
INDEX(GRID!$B$4:$U$15,MATCH(T$7,GRID!$A$4:$A$15,0),MATCH(1,($U$2=GRID!$B$1:$U$1)*(КАЛЕНДАРЬ!U20=GRID!$B$3:$U$3),0))*(1-GRID!$L$41))</f>
        <v>861600</v>
      </c>
    </row>
    <row r="201" spans="1:20" hidden="1">
      <c r="A201" s="148" t="s">
        <v>16</v>
      </c>
      <c r="B201" s="149">
        <v>18</v>
      </c>
      <c r="C201" s="8" cm="1">
        <f t="array" ref="C201">IF($I$2="Каникулы вместе",INDEX(GRID!$B$4:$U$15,MATCH(C$7,GRID!$A$4:$A$15,0),MATCH(1,($U$2=GRID!$B$1:$U$1)*(КАЛЕНДАРЬ!U21=GRID!$B$3:$U$3),0)),
INDEX(GRID!$B$4:$U$15,MATCH(C$7,GRID!$A$4:$A$15,0),MATCH(1,($U$2=GRID!$B$1:$U$1)*(КАЛЕНДАРЬ!U21=GRID!$B$3:$U$3),0))*(1-GRID!$L$45))</f>
        <v>57300</v>
      </c>
      <c r="D201" s="8" cm="1">
        <f t="array" ref="D201">IF($I$2="Каникулы вместе",INDEX(GRID!$B$18:$U$29,MATCH(C$7,GRID!$A$18:$A$29,0),MATCH(1,($U$2=GRID!$B$1:$U$1)*(КАЛЕНДАРЬ!U21=GRID!$B$3:$U$3),0)),
INDEX(GRID!$B$18:$U$29,MATCH(C$7,GRID!$A$18:$A$29,0),MATCH(1,($U$2=GRID!$B$1:$U$1)*(КАЛЕНДАРЬ!U21=GRID!$B$3:$U$3),0))*(1-GRID!$L$45))</f>
        <v>62300</v>
      </c>
      <c r="E201" s="8" cm="1">
        <f t="array" ref="E201">IF($I$2="Каникулы вместе",INDEX(GRID!$B$4:$U$15,MATCH(E$7,GRID!$A$4:$A$15,0),MATCH(1,($U$2=GRID!$B$1:$U$1)*(КАЛЕНДАРЬ!U21=GRID!$B$3:$U$3),0)),
INDEX(GRID!$B$4:$U$15,MATCH(E$7,GRID!$A$4:$A$15,0),MATCH(1,($U$2=GRID!$B$1:$U$1)*(КАЛЕНДАРЬ!U21=GRID!$B$3:$U$3),0))*(1-GRID!$L$45))</f>
        <v>67400</v>
      </c>
      <c r="F201" s="8" cm="1">
        <f t="array" ref="F201">IF($I$2="Каникулы вместе",INDEX(GRID!$B$18:$U$29,MATCH(E$7,GRID!$A$18:$A$29,0),MATCH(1,($U$2=GRID!$B$1:$U$1)*(КАЛЕНДАРЬ!U21=GRID!$B$3:$U$3),0)),
INDEX(GRID!$B$18:$U$29,MATCH(E$7,GRID!$A$18:$A$29,0),MATCH(1,($U$2=GRID!$B$1:$U$1)*(КАЛЕНДАРЬ!U21=GRID!$B$3:$U$3),0))*(1-GRID!$L$45))</f>
        <v>72400</v>
      </c>
      <c r="G201" s="8" cm="1">
        <f t="array" ref="G201">IF($I$2="Каникулы вместе",INDEX(GRID!$B$4:$U$15,MATCH(G$7,GRID!$A$4:$A$15,0),MATCH(1,($U$2=GRID!$B$1:$U$1)*(КАЛЕНДАРЬ!U21=GRID!$B$3:$U$3),0)),
INDEX(GRID!$B$4:$U$15,MATCH(G$7,GRID!$A$4:$A$15,0),MATCH(1,($U$2=GRID!$B$1:$U$1)*(КАЛЕНДАРЬ!U21=GRID!$B$3:$U$3),0))*(1-GRID!$L$45))</f>
        <v>74800</v>
      </c>
      <c r="H201" s="8" cm="1">
        <f t="array" ref="H201">IF($I$2="Каникулы вместе",INDEX(GRID!$B$18:$U$29,MATCH(G$7,GRID!$A$18:$A$29,0),MATCH(1,($U$2=GRID!$B$1:$U$1)*(КАЛЕНДАРЬ!U21=GRID!$B$3:$U$3),0)),
INDEX(GRID!$B$18:$U$29,MATCH(G$7,GRID!$A$18:$A$29,0),MATCH(1,($U$2=GRID!$B$1:$U$1)*(КАЛЕНДАРЬ!U21=GRID!$B$3:$U$3),0))*(1-GRID!$L$45))</f>
        <v>79800</v>
      </c>
      <c r="I201" s="8" cm="1">
        <f t="array" ref="I201">IF($I$2="Каникулы вместе",INDEX(GRID!$B$4:$U$15,MATCH(I$7,GRID!$A$4:$A$15,0),MATCH(1,($U$2=GRID!$B$1:$U$1)*(КАЛЕНДАРЬ!U21=GRID!$B$3:$U$3),0)),
INDEX(GRID!$B$4:$U$15,MATCH(I$7,GRID!$A$4:$A$15,0),MATCH(1,($U$2=GRID!$B$1:$U$1)*(КАЛЕНДАРЬ!U21=GRID!$B$3:$U$3),0))*(1-GRID!$L$45))</f>
        <v>82500</v>
      </c>
      <c r="J201" s="8" cm="1">
        <f t="array" ref="J201">IF($I$2="Каникулы вместе",INDEX(GRID!$B$18:$U$29,MATCH(I$7,GRID!$A$18:$A$29,0),MATCH(1,($U$2=GRID!$B$1:$U$1)*(КАЛЕНДАРЬ!U21=GRID!$B$3:$U$3),0)),
INDEX(GRID!$B$18:$U$29,MATCH(I$7,GRID!$A$18:$A$29,0),MATCH(1,($U$2=GRID!$B$1:$U$1)*(КАЛЕНДАРЬ!U21=GRID!$B$3:$U$3),0))*(1-GRID!$L$45))</f>
        <v>87500</v>
      </c>
      <c r="K201" s="8" cm="1">
        <f t="array" ref="K201">IF($I$2="Каникулы вместе",INDEX(GRID!$B$4:$U$15,MATCH(K$7,GRID!$A$4:$A$15,0),MATCH(1,($U$2=GRID!$B$1:$U$1)*(КАЛЕНДАРЬ!U21=GRID!$B$3:$U$3),0)),
INDEX(GRID!$B$4:$U$15,MATCH(K$7,GRID!$A$4:$A$15,0),MATCH(1,($U$2=GRID!$B$1:$U$1)*(КАЛЕНДАРЬ!U21=GRID!$B$3:$U$3),0))*(1-GRID!$L$45))</f>
        <v>90600</v>
      </c>
      <c r="L201" s="8" cm="1">
        <f t="array" ref="L201">IF($I$2="Каникулы вместе",INDEX(GRID!$B$18:$U$29,MATCH(K$7,GRID!$A$18:$A$29,0),MATCH(1,($U$2=GRID!$B$1:$U$1)*(КАЛЕНДАРЬ!U21=GRID!$B$3:$U$3),0)),
INDEX(GRID!$B$18:$U$29,MATCH(K$7,GRID!$A$18:$A$29,0),MATCH(1,($U$2=GRID!$B$1:$U$1)*(КАЛЕНДАРЬ!U21=GRID!$B$3:$U$3),0))*(1-GRID!$L$45))</f>
        <v>95600</v>
      </c>
      <c r="M201" s="8" cm="1">
        <f t="array" ref="M201">IF($I$2="Каникулы вместе",INDEX(GRID!$B$4:$U$15,MATCH(M$7,GRID!$A$4:$A$15,0),MATCH(1,($U$2=GRID!$B$1:$U$1)*(КАЛЕНДАРЬ!U21=GRID!$B$3:$U$3),0)),
INDEX(GRID!$B$4:$U$15,MATCH(M$7,GRID!$A$4:$A$15,0),MATCH(1,($U$2=GRID!$B$1:$U$1)*(КАЛЕНДАРЬ!U21=GRID!$B$3:$U$3),0))*(1-GRID!$L$45))</f>
        <v>118300</v>
      </c>
      <c r="N201" s="8" cm="1">
        <f t="array" ref="N201">IF($I$2="Каникулы вместе",INDEX(GRID!$B$18:$U$29,MATCH(M$7,GRID!$A$18:$A$29,0),MATCH(1,($U$2=GRID!$B$1:$U$1)*(КАЛЕНДАРЬ!U21=GRID!$B$3:$U$3),0)),
INDEX(GRID!$B$18:$U$29,MATCH(M$7,GRID!$A$18:$A$29,0),MATCH(1,($U$2=GRID!$B$1:$U$1)*(КАЛЕНДАРЬ!U21=GRID!$B$3:$U$3),0))*(1-GRID!$L$45))</f>
        <v>123300</v>
      </c>
      <c r="O201" s="8" cm="1">
        <f t="array" ref="O201">IF($I$2="Каникулы вместе",INDEX(GRID!$B$4:$U$15,MATCH(O$7,GRID!$A$4:$A$15,0),MATCH(1,($U$2=GRID!$B$1:$U$1)*(КАЛЕНДАРЬ!U21=GRID!$B$3:$U$3),0)),
INDEX(GRID!$B$4:$U$15,MATCH(O$7,GRID!$A$4:$A$15,0),MATCH(1,($U$2=GRID!$B$1:$U$1)*(КАЛЕНДАРЬ!U21=GRID!$B$3:$U$3),0))*(1-GRID!$L$45))</f>
        <v>159400</v>
      </c>
      <c r="P201" s="8" cm="1">
        <f t="array" ref="P201">IF($I$2="Каникулы вместе",INDEX(GRID!$B$4:$U$15,MATCH(P$7,GRID!$A$4:$A$15,0),MATCH(1,($U$2=GRID!$B$1:$U$1)*(КАЛЕНДАРЬ!U21=GRID!$B$3:$U$3),0)),
INDEX(GRID!$B$4:$U$15,MATCH(P$7,GRID!$A$4:$A$15,0),MATCH(1,($U$2=GRID!$B$1:$U$1)*(КАЛЕНДАРЬ!U21=GRID!$B$3:$U$3),0))*(1-GRID!$L$45))</f>
        <v>208900</v>
      </c>
      <c r="Q201" s="8" cm="1">
        <f t="array" ref="Q201">IF($I$2="Каникулы вместе",INDEX(GRID!$B$4:$U$15,MATCH(Q$7,GRID!$A$4:$A$15,0),MATCH(1,($U$2=GRID!$B$1:$U$1)*(КАЛЕНДАРЬ!U21=GRID!$B$3:$U$3),0)),
INDEX(GRID!$B$4:$U$15,MATCH(Q$7,GRID!$A$4:$A$15,0),MATCH(1,($U$2=GRID!$B$1:$U$1)*(КАЛЕНДАРЬ!U21=GRID!$B$3:$U$3),0))*(1-GRID!$L$45))</f>
        <v>240900</v>
      </c>
      <c r="R201" s="8" cm="1">
        <f t="array" ref="R201">IF($I$2="Каникулы вместе",INDEX(GRID!$B$18:$U$29,MATCH(R$7,GRID!$A$18:$A$29,0),MATCH(1,($U$2=GRID!$B$1:$U$1)*(КАЛЕНДАРЬ!U21=GRID!$B$3:$U$3),0)),
INDEX(GRID!$B$18:$U$29,MATCH(R$7,GRID!$A$18:$A$29,0),MATCH(1,($U$2=GRID!$B$1:$U$1)*(КАЛЕНДАРЬ!U21=GRID!$B$3:$U$3),0))*(1-GRID!$L$45))</f>
        <v>275700</v>
      </c>
      <c r="S201" s="8">
        <f t="array" ref="S201">IF($I$2="Каникулы вместе",INDEX(GRID!$B$4:$U$15,MATCH(S$7,GRID!$A$4:$A$15,0),MATCH(1,($U$2=GRID!$B$1:$U$1)*(КАЛЕНДАРЬ!U21=GRID!$B$3:$U$3),0)),
INDEX(GRID!$B$4:$U$15,MATCH(S$7,GRID!$A$4:$A$15,0),MATCH(1,($U$2=GRID!$B$1:$U$1)*(КАЛЕНДАРЬ!U21=GRID!$B$3:$U$3),0))*(1-GRID!$L$41))</f>
        <v>736800</v>
      </c>
      <c r="T201" s="8">
        <f t="array" ref="T201">IF($I$2="Каникулы вместе",INDEX(GRID!$B$4:$U$15,MATCH(T$7,GRID!$A$4:$A$15,0),MATCH(1,($U$2=GRID!$B$1:$U$1)*(КАЛЕНДАРЬ!U21=GRID!$B$3:$U$3),0)),
INDEX(GRID!$B$4:$U$15,MATCH(T$7,GRID!$A$4:$A$15,0),MATCH(1,($U$2=GRID!$B$1:$U$1)*(КАЛЕНДАРЬ!U21=GRID!$B$3:$U$3),0))*(1-GRID!$L$41))</f>
        <v>912900</v>
      </c>
    </row>
    <row r="202" spans="1:20" hidden="1">
      <c r="A202" s="148" t="s">
        <v>17</v>
      </c>
      <c r="B202" s="149">
        <v>19</v>
      </c>
      <c r="C202" s="8" cm="1">
        <f t="array" ref="C202">IF($I$2="Каникулы вместе",INDEX(GRID!$B$4:$U$15,MATCH(C$7,GRID!$A$4:$A$15,0),MATCH(1,($U$2=GRID!$B$1:$U$1)*(КАЛЕНДАРЬ!U22=GRID!$B$3:$U$3),0)),
INDEX(GRID!$B$4:$U$15,MATCH(C$7,GRID!$A$4:$A$15,0),MATCH(1,($U$2=GRID!$B$1:$U$1)*(КАЛЕНДАРЬ!U22=GRID!$B$3:$U$3),0))*(1-GRID!$L$45))</f>
        <v>57300</v>
      </c>
      <c r="D202" s="8" cm="1">
        <f t="array" ref="D202">IF($I$2="Каникулы вместе",INDEX(GRID!$B$18:$U$29,MATCH(C$7,GRID!$A$18:$A$29,0),MATCH(1,($U$2=GRID!$B$1:$U$1)*(КАЛЕНДАРЬ!U22=GRID!$B$3:$U$3),0)),
INDEX(GRID!$B$18:$U$29,MATCH(C$7,GRID!$A$18:$A$29,0),MATCH(1,($U$2=GRID!$B$1:$U$1)*(КАЛЕНДАРЬ!U22=GRID!$B$3:$U$3),0))*(1-GRID!$L$45))</f>
        <v>62300</v>
      </c>
      <c r="E202" s="8" cm="1">
        <f t="array" ref="E202">IF($I$2="Каникулы вместе",INDEX(GRID!$B$4:$U$15,MATCH(E$7,GRID!$A$4:$A$15,0),MATCH(1,($U$2=GRID!$B$1:$U$1)*(КАЛЕНДАРЬ!U22=GRID!$B$3:$U$3),0)),
INDEX(GRID!$B$4:$U$15,MATCH(E$7,GRID!$A$4:$A$15,0),MATCH(1,($U$2=GRID!$B$1:$U$1)*(КАЛЕНДАРЬ!U22=GRID!$B$3:$U$3),0))*(1-GRID!$L$45))</f>
        <v>67400</v>
      </c>
      <c r="F202" s="8" cm="1">
        <f t="array" ref="F202">IF($I$2="Каникулы вместе",INDEX(GRID!$B$18:$U$29,MATCH(E$7,GRID!$A$18:$A$29,0),MATCH(1,($U$2=GRID!$B$1:$U$1)*(КАЛЕНДАРЬ!U22=GRID!$B$3:$U$3),0)),
INDEX(GRID!$B$18:$U$29,MATCH(E$7,GRID!$A$18:$A$29,0),MATCH(1,($U$2=GRID!$B$1:$U$1)*(КАЛЕНДАРЬ!U22=GRID!$B$3:$U$3),0))*(1-GRID!$L$45))</f>
        <v>72400</v>
      </c>
      <c r="G202" s="8" cm="1">
        <f t="array" ref="G202">IF($I$2="Каникулы вместе",INDEX(GRID!$B$4:$U$15,MATCH(G$7,GRID!$A$4:$A$15,0),MATCH(1,($U$2=GRID!$B$1:$U$1)*(КАЛЕНДАРЬ!U22=GRID!$B$3:$U$3),0)),
INDEX(GRID!$B$4:$U$15,MATCH(G$7,GRID!$A$4:$A$15,0),MATCH(1,($U$2=GRID!$B$1:$U$1)*(КАЛЕНДАРЬ!U22=GRID!$B$3:$U$3),0))*(1-GRID!$L$45))</f>
        <v>74800</v>
      </c>
      <c r="H202" s="8" cm="1">
        <f t="array" ref="H202">IF($I$2="Каникулы вместе",INDEX(GRID!$B$18:$U$29,MATCH(G$7,GRID!$A$18:$A$29,0),MATCH(1,($U$2=GRID!$B$1:$U$1)*(КАЛЕНДАРЬ!U22=GRID!$B$3:$U$3),0)),
INDEX(GRID!$B$18:$U$29,MATCH(G$7,GRID!$A$18:$A$29,0),MATCH(1,($U$2=GRID!$B$1:$U$1)*(КАЛЕНДАРЬ!U22=GRID!$B$3:$U$3),0))*(1-GRID!$L$45))</f>
        <v>79800</v>
      </c>
      <c r="I202" s="8" cm="1">
        <f t="array" ref="I202">IF($I$2="Каникулы вместе",INDEX(GRID!$B$4:$U$15,MATCH(I$7,GRID!$A$4:$A$15,0),MATCH(1,($U$2=GRID!$B$1:$U$1)*(КАЛЕНДАРЬ!U22=GRID!$B$3:$U$3),0)),
INDEX(GRID!$B$4:$U$15,MATCH(I$7,GRID!$A$4:$A$15,0),MATCH(1,($U$2=GRID!$B$1:$U$1)*(КАЛЕНДАРЬ!U22=GRID!$B$3:$U$3),0))*(1-GRID!$L$45))</f>
        <v>82500</v>
      </c>
      <c r="J202" s="8" cm="1">
        <f t="array" ref="J202">IF($I$2="Каникулы вместе",INDEX(GRID!$B$18:$U$29,MATCH(I$7,GRID!$A$18:$A$29,0),MATCH(1,($U$2=GRID!$B$1:$U$1)*(КАЛЕНДАРЬ!U22=GRID!$B$3:$U$3),0)),
INDEX(GRID!$B$18:$U$29,MATCH(I$7,GRID!$A$18:$A$29,0),MATCH(1,($U$2=GRID!$B$1:$U$1)*(КАЛЕНДАРЬ!U22=GRID!$B$3:$U$3),0))*(1-GRID!$L$45))</f>
        <v>87500</v>
      </c>
      <c r="K202" s="8" cm="1">
        <f t="array" ref="K202">IF($I$2="Каникулы вместе",INDEX(GRID!$B$4:$U$15,MATCH(K$7,GRID!$A$4:$A$15,0),MATCH(1,($U$2=GRID!$B$1:$U$1)*(КАЛЕНДАРЬ!U22=GRID!$B$3:$U$3),0)),
INDEX(GRID!$B$4:$U$15,MATCH(K$7,GRID!$A$4:$A$15,0),MATCH(1,($U$2=GRID!$B$1:$U$1)*(КАЛЕНДАРЬ!U22=GRID!$B$3:$U$3),0))*(1-GRID!$L$45))</f>
        <v>90600</v>
      </c>
      <c r="L202" s="8" cm="1">
        <f t="array" ref="L202">IF($I$2="Каникулы вместе",INDEX(GRID!$B$18:$U$29,MATCH(K$7,GRID!$A$18:$A$29,0),MATCH(1,($U$2=GRID!$B$1:$U$1)*(КАЛЕНДАРЬ!U22=GRID!$B$3:$U$3),0)),
INDEX(GRID!$B$18:$U$29,MATCH(K$7,GRID!$A$18:$A$29,0),MATCH(1,($U$2=GRID!$B$1:$U$1)*(КАЛЕНДАРЬ!U22=GRID!$B$3:$U$3),0))*(1-GRID!$L$45))</f>
        <v>95600</v>
      </c>
      <c r="M202" s="8" cm="1">
        <f t="array" ref="M202">IF($I$2="Каникулы вместе",INDEX(GRID!$B$4:$U$15,MATCH(M$7,GRID!$A$4:$A$15,0),MATCH(1,($U$2=GRID!$B$1:$U$1)*(КАЛЕНДАРЬ!U22=GRID!$B$3:$U$3),0)),
INDEX(GRID!$B$4:$U$15,MATCH(M$7,GRID!$A$4:$A$15,0),MATCH(1,($U$2=GRID!$B$1:$U$1)*(КАЛЕНДАРЬ!U22=GRID!$B$3:$U$3),0))*(1-GRID!$L$45))</f>
        <v>118300</v>
      </c>
      <c r="N202" s="8" cm="1">
        <f t="array" ref="N202">IF($I$2="Каникулы вместе",INDEX(GRID!$B$18:$U$29,MATCH(M$7,GRID!$A$18:$A$29,0),MATCH(1,($U$2=GRID!$B$1:$U$1)*(КАЛЕНДАРЬ!U22=GRID!$B$3:$U$3),0)),
INDEX(GRID!$B$18:$U$29,MATCH(M$7,GRID!$A$18:$A$29,0),MATCH(1,($U$2=GRID!$B$1:$U$1)*(КАЛЕНДАРЬ!U22=GRID!$B$3:$U$3),0))*(1-GRID!$L$45))</f>
        <v>123300</v>
      </c>
      <c r="O202" s="8" cm="1">
        <f t="array" ref="O202">IF($I$2="Каникулы вместе",INDEX(GRID!$B$4:$U$15,MATCH(O$7,GRID!$A$4:$A$15,0),MATCH(1,($U$2=GRID!$B$1:$U$1)*(КАЛЕНДАРЬ!U22=GRID!$B$3:$U$3),0)),
INDEX(GRID!$B$4:$U$15,MATCH(O$7,GRID!$A$4:$A$15,0),MATCH(1,($U$2=GRID!$B$1:$U$1)*(КАЛЕНДАРЬ!U22=GRID!$B$3:$U$3),0))*(1-GRID!$L$45))</f>
        <v>159400</v>
      </c>
      <c r="P202" s="8" cm="1">
        <f t="array" ref="P202">IF($I$2="Каникулы вместе",INDEX(GRID!$B$4:$U$15,MATCH(P$7,GRID!$A$4:$A$15,0),MATCH(1,($U$2=GRID!$B$1:$U$1)*(КАЛЕНДАРЬ!U22=GRID!$B$3:$U$3),0)),
INDEX(GRID!$B$4:$U$15,MATCH(P$7,GRID!$A$4:$A$15,0),MATCH(1,($U$2=GRID!$B$1:$U$1)*(КАЛЕНДАРЬ!U22=GRID!$B$3:$U$3),0))*(1-GRID!$L$45))</f>
        <v>208900</v>
      </c>
      <c r="Q202" s="8" cm="1">
        <f t="array" ref="Q202">IF($I$2="Каникулы вместе",INDEX(GRID!$B$4:$U$15,MATCH(Q$7,GRID!$A$4:$A$15,0),MATCH(1,($U$2=GRID!$B$1:$U$1)*(КАЛЕНДАРЬ!U22=GRID!$B$3:$U$3),0)),
INDEX(GRID!$B$4:$U$15,MATCH(Q$7,GRID!$A$4:$A$15,0),MATCH(1,($U$2=GRID!$B$1:$U$1)*(КАЛЕНДАРЬ!U22=GRID!$B$3:$U$3),0))*(1-GRID!$L$45))</f>
        <v>240900</v>
      </c>
      <c r="R202" s="8" cm="1">
        <f t="array" ref="R202">IF($I$2="Каникулы вместе",INDEX(GRID!$B$18:$U$29,MATCH(R$7,GRID!$A$18:$A$29,0),MATCH(1,($U$2=GRID!$B$1:$U$1)*(КАЛЕНДАРЬ!U22=GRID!$B$3:$U$3),0)),
INDEX(GRID!$B$18:$U$29,MATCH(R$7,GRID!$A$18:$A$29,0),MATCH(1,($U$2=GRID!$B$1:$U$1)*(КАЛЕНДАРЬ!U22=GRID!$B$3:$U$3),0))*(1-GRID!$L$45))</f>
        <v>275700</v>
      </c>
      <c r="S202" s="8">
        <f t="array" ref="S202">IF($I$2="Каникулы вместе",INDEX(GRID!$B$4:$U$15,MATCH(S$7,GRID!$A$4:$A$15,0),MATCH(1,($U$2=GRID!$B$1:$U$1)*(КАЛЕНДАРЬ!U22=GRID!$B$3:$U$3),0)),
INDEX(GRID!$B$4:$U$15,MATCH(S$7,GRID!$A$4:$A$15,0),MATCH(1,($U$2=GRID!$B$1:$U$1)*(КАЛЕНДАРЬ!U22=GRID!$B$3:$U$3),0))*(1-GRID!$L$41))</f>
        <v>736800</v>
      </c>
      <c r="T202" s="8">
        <f t="array" ref="T202">IF($I$2="Каникулы вместе",INDEX(GRID!$B$4:$U$15,MATCH(T$7,GRID!$A$4:$A$15,0),MATCH(1,($U$2=GRID!$B$1:$U$1)*(КАЛЕНДАРЬ!U22=GRID!$B$3:$U$3),0)),
INDEX(GRID!$B$4:$U$15,MATCH(T$7,GRID!$A$4:$A$15,0),MATCH(1,($U$2=GRID!$B$1:$U$1)*(КАЛЕНДАРЬ!U22=GRID!$B$3:$U$3),0))*(1-GRID!$L$41))</f>
        <v>912900</v>
      </c>
    </row>
    <row r="203" spans="1:20" hidden="1">
      <c r="A203" s="148" t="s">
        <v>11</v>
      </c>
      <c r="B203" s="149">
        <v>20</v>
      </c>
      <c r="C203" s="8" cm="1">
        <f t="array" ref="C203">IF($I$2="Каникулы вместе",INDEX(GRID!$B$4:$U$15,MATCH(C$7,GRID!$A$4:$A$15,0),MATCH(1,($U$2=GRID!$B$1:$U$1)*(КАЛЕНДАРЬ!U23=GRID!$B$3:$U$3),0)),
INDEX(GRID!$B$4:$U$15,MATCH(C$7,GRID!$A$4:$A$15,0),MATCH(1,($U$2=GRID!$B$1:$U$1)*(КАЛЕНДАРЬ!U23=GRID!$B$3:$U$3),0))*(1-GRID!$L$45))</f>
        <v>57300</v>
      </c>
      <c r="D203" s="8" cm="1">
        <f t="array" ref="D203">IF($I$2="Каникулы вместе",INDEX(GRID!$B$18:$U$29,MATCH(C$7,GRID!$A$18:$A$29,0),MATCH(1,($U$2=GRID!$B$1:$U$1)*(КАЛЕНДАРЬ!U23=GRID!$B$3:$U$3),0)),
INDEX(GRID!$B$18:$U$29,MATCH(C$7,GRID!$A$18:$A$29,0),MATCH(1,($U$2=GRID!$B$1:$U$1)*(КАЛЕНДАРЬ!U23=GRID!$B$3:$U$3),0))*(1-GRID!$L$45))</f>
        <v>62300</v>
      </c>
      <c r="E203" s="8" cm="1">
        <f t="array" ref="E203">IF($I$2="Каникулы вместе",INDEX(GRID!$B$4:$U$15,MATCH(E$7,GRID!$A$4:$A$15,0),MATCH(1,($U$2=GRID!$B$1:$U$1)*(КАЛЕНДАРЬ!U23=GRID!$B$3:$U$3),0)),
INDEX(GRID!$B$4:$U$15,MATCH(E$7,GRID!$A$4:$A$15,0),MATCH(1,($U$2=GRID!$B$1:$U$1)*(КАЛЕНДАРЬ!U23=GRID!$B$3:$U$3),0))*(1-GRID!$L$45))</f>
        <v>67400</v>
      </c>
      <c r="F203" s="8" cm="1">
        <f t="array" ref="F203">IF($I$2="Каникулы вместе",INDEX(GRID!$B$18:$U$29,MATCH(E$7,GRID!$A$18:$A$29,0),MATCH(1,($U$2=GRID!$B$1:$U$1)*(КАЛЕНДАРЬ!U23=GRID!$B$3:$U$3),0)),
INDEX(GRID!$B$18:$U$29,MATCH(E$7,GRID!$A$18:$A$29,0),MATCH(1,($U$2=GRID!$B$1:$U$1)*(КАЛЕНДАРЬ!U23=GRID!$B$3:$U$3),0))*(1-GRID!$L$45))</f>
        <v>72400</v>
      </c>
      <c r="G203" s="8" cm="1">
        <f t="array" ref="G203">IF($I$2="Каникулы вместе",INDEX(GRID!$B$4:$U$15,MATCH(G$7,GRID!$A$4:$A$15,0),MATCH(1,($U$2=GRID!$B$1:$U$1)*(КАЛЕНДАРЬ!U23=GRID!$B$3:$U$3),0)),
INDEX(GRID!$B$4:$U$15,MATCH(G$7,GRID!$A$4:$A$15,0),MATCH(1,($U$2=GRID!$B$1:$U$1)*(КАЛЕНДАРЬ!U23=GRID!$B$3:$U$3),0))*(1-GRID!$L$45))</f>
        <v>74800</v>
      </c>
      <c r="H203" s="8" cm="1">
        <f t="array" ref="H203">IF($I$2="Каникулы вместе",INDEX(GRID!$B$18:$U$29,MATCH(G$7,GRID!$A$18:$A$29,0),MATCH(1,($U$2=GRID!$B$1:$U$1)*(КАЛЕНДАРЬ!U23=GRID!$B$3:$U$3),0)),
INDEX(GRID!$B$18:$U$29,MATCH(G$7,GRID!$A$18:$A$29,0),MATCH(1,($U$2=GRID!$B$1:$U$1)*(КАЛЕНДАРЬ!U23=GRID!$B$3:$U$3),0))*(1-GRID!$L$45))</f>
        <v>79800</v>
      </c>
      <c r="I203" s="8" cm="1">
        <f t="array" ref="I203">IF($I$2="Каникулы вместе",INDEX(GRID!$B$4:$U$15,MATCH(I$7,GRID!$A$4:$A$15,0),MATCH(1,($U$2=GRID!$B$1:$U$1)*(КАЛЕНДАРЬ!U23=GRID!$B$3:$U$3),0)),
INDEX(GRID!$B$4:$U$15,MATCH(I$7,GRID!$A$4:$A$15,0),MATCH(1,($U$2=GRID!$B$1:$U$1)*(КАЛЕНДАРЬ!U23=GRID!$B$3:$U$3),0))*(1-GRID!$L$45))</f>
        <v>82500</v>
      </c>
      <c r="J203" s="8" cm="1">
        <f t="array" ref="J203">IF($I$2="Каникулы вместе",INDEX(GRID!$B$18:$U$29,MATCH(I$7,GRID!$A$18:$A$29,0),MATCH(1,($U$2=GRID!$B$1:$U$1)*(КАЛЕНДАРЬ!U23=GRID!$B$3:$U$3),0)),
INDEX(GRID!$B$18:$U$29,MATCH(I$7,GRID!$A$18:$A$29,0),MATCH(1,($U$2=GRID!$B$1:$U$1)*(КАЛЕНДАРЬ!U23=GRID!$B$3:$U$3),0))*(1-GRID!$L$45))</f>
        <v>87500</v>
      </c>
      <c r="K203" s="8" cm="1">
        <f t="array" ref="K203">IF($I$2="Каникулы вместе",INDEX(GRID!$B$4:$U$15,MATCH(K$7,GRID!$A$4:$A$15,0),MATCH(1,($U$2=GRID!$B$1:$U$1)*(КАЛЕНДАРЬ!U23=GRID!$B$3:$U$3),0)),
INDEX(GRID!$B$4:$U$15,MATCH(K$7,GRID!$A$4:$A$15,0),MATCH(1,($U$2=GRID!$B$1:$U$1)*(КАЛЕНДАРЬ!U23=GRID!$B$3:$U$3),0))*(1-GRID!$L$45))</f>
        <v>90600</v>
      </c>
      <c r="L203" s="8" cm="1">
        <f t="array" ref="L203">IF($I$2="Каникулы вместе",INDEX(GRID!$B$18:$U$29,MATCH(K$7,GRID!$A$18:$A$29,0),MATCH(1,($U$2=GRID!$B$1:$U$1)*(КАЛЕНДАРЬ!U23=GRID!$B$3:$U$3),0)),
INDEX(GRID!$B$18:$U$29,MATCH(K$7,GRID!$A$18:$A$29,0),MATCH(1,($U$2=GRID!$B$1:$U$1)*(КАЛЕНДАРЬ!U23=GRID!$B$3:$U$3),0))*(1-GRID!$L$45))</f>
        <v>95600</v>
      </c>
      <c r="M203" s="8" cm="1">
        <f t="array" ref="M203">IF($I$2="Каникулы вместе",INDEX(GRID!$B$4:$U$15,MATCH(M$7,GRID!$A$4:$A$15,0),MATCH(1,($U$2=GRID!$B$1:$U$1)*(КАЛЕНДАРЬ!U23=GRID!$B$3:$U$3),0)),
INDEX(GRID!$B$4:$U$15,MATCH(M$7,GRID!$A$4:$A$15,0),MATCH(1,($U$2=GRID!$B$1:$U$1)*(КАЛЕНДАРЬ!U23=GRID!$B$3:$U$3),0))*(1-GRID!$L$45))</f>
        <v>118300</v>
      </c>
      <c r="N203" s="8" cm="1">
        <f t="array" ref="N203">IF($I$2="Каникулы вместе",INDEX(GRID!$B$18:$U$29,MATCH(M$7,GRID!$A$18:$A$29,0),MATCH(1,($U$2=GRID!$B$1:$U$1)*(КАЛЕНДАРЬ!U23=GRID!$B$3:$U$3),0)),
INDEX(GRID!$B$18:$U$29,MATCH(M$7,GRID!$A$18:$A$29,0),MATCH(1,($U$2=GRID!$B$1:$U$1)*(КАЛЕНДАРЬ!U23=GRID!$B$3:$U$3),0))*(1-GRID!$L$45))</f>
        <v>123300</v>
      </c>
      <c r="O203" s="8" cm="1">
        <f t="array" ref="O203">IF($I$2="Каникулы вместе",INDEX(GRID!$B$4:$U$15,MATCH(O$7,GRID!$A$4:$A$15,0),MATCH(1,($U$2=GRID!$B$1:$U$1)*(КАЛЕНДАРЬ!U23=GRID!$B$3:$U$3),0)),
INDEX(GRID!$B$4:$U$15,MATCH(O$7,GRID!$A$4:$A$15,0),MATCH(1,($U$2=GRID!$B$1:$U$1)*(КАЛЕНДАРЬ!U23=GRID!$B$3:$U$3),0))*(1-GRID!$L$45))</f>
        <v>159400</v>
      </c>
      <c r="P203" s="8" cm="1">
        <f t="array" ref="P203">IF($I$2="Каникулы вместе",INDEX(GRID!$B$4:$U$15,MATCH(P$7,GRID!$A$4:$A$15,0),MATCH(1,($U$2=GRID!$B$1:$U$1)*(КАЛЕНДАРЬ!U23=GRID!$B$3:$U$3),0)),
INDEX(GRID!$B$4:$U$15,MATCH(P$7,GRID!$A$4:$A$15,0),MATCH(1,($U$2=GRID!$B$1:$U$1)*(КАЛЕНДАРЬ!U23=GRID!$B$3:$U$3),0))*(1-GRID!$L$45))</f>
        <v>208900</v>
      </c>
      <c r="Q203" s="8" cm="1">
        <f t="array" ref="Q203">IF($I$2="Каникулы вместе",INDEX(GRID!$B$4:$U$15,MATCH(Q$7,GRID!$A$4:$A$15,0),MATCH(1,($U$2=GRID!$B$1:$U$1)*(КАЛЕНДАРЬ!U23=GRID!$B$3:$U$3),0)),
INDEX(GRID!$B$4:$U$15,MATCH(Q$7,GRID!$A$4:$A$15,0),MATCH(1,($U$2=GRID!$B$1:$U$1)*(КАЛЕНДАРЬ!U23=GRID!$B$3:$U$3),0))*(1-GRID!$L$45))</f>
        <v>240900</v>
      </c>
      <c r="R203" s="8" cm="1">
        <f t="array" ref="R203">IF($I$2="Каникулы вместе",INDEX(GRID!$B$18:$U$29,MATCH(R$7,GRID!$A$18:$A$29,0),MATCH(1,($U$2=GRID!$B$1:$U$1)*(КАЛЕНДАРЬ!U23=GRID!$B$3:$U$3),0)),
INDEX(GRID!$B$18:$U$29,MATCH(R$7,GRID!$A$18:$A$29,0),MATCH(1,($U$2=GRID!$B$1:$U$1)*(КАЛЕНДАРЬ!U23=GRID!$B$3:$U$3),0))*(1-GRID!$L$45))</f>
        <v>275700</v>
      </c>
      <c r="S203" s="8">
        <f t="array" ref="S203">IF($I$2="Каникулы вместе",INDEX(GRID!$B$4:$U$15,MATCH(S$7,GRID!$A$4:$A$15,0),MATCH(1,($U$2=GRID!$B$1:$U$1)*(КАЛЕНДАРЬ!U23=GRID!$B$3:$U$3),0)),
INDEX(GRID!$B$4:$U$15,MATCH(S$7,GRID!$A$4:$A$15,0),MATCH(1,($U$2=GRID!$B$1:$U$1)*(КАЛЕНДАРЬ!U23=GRID!$B$3:$U$3),0))*(1-GRID!$L$41))</f>
        <v>736800</v>
      </c>
      <c r="T203" s="8">
        <f t="array" ref="T203">IF($I$2="Каникулы вместе",INDEX(GRID!$B$4:$U$15,MATCH(T$7,GRID!$A$4:$A$15,0),MATCH(1,($U$2=GRID!$B$1:$U$1)*(КАЛЕНДАРЬ!U23=GRID!$B$3:$U$3),0)),
INDEX(GRID!$B$4:$U$15,MATCH(T$7,GRID!$A$4:$A$15,0),MATCH(1,($U$2=GRID!$B$1:$U$1)*(КАЛЕНДАРЬ!U23=GRID!$B$3:$U$3),0))*(1-GRID!$L$41))</f>
        <v>912900</v>
      </c>
    </row>
    <row r="204" spans="1:20" hidden="1">
      <c r="A204" s="148" t="s">
        <v>12</v>
      </c>
      <c r="B204" s="149">
        <v>21</v>
      </c>
      <c r="C204" s="8" cm="1">
        <f t="array" ref="C204">IF($I$2="Каникулы вместе",INDEX(GRID!$B$4:$U$15,MATCH(C$7,GRID!$A$4:$A$15,0),MATCH(1,($U$2=GRID!$B$1:$U$1)*(КАЛЕНДАРЬ!U24=GRID!$B$3:$U$3),0)),
INDEX(GRID!$B$4:$U$15,MATCH(C$7,GRID!$A$4:$A$15,0),MATCH(1,($U$2=GRID!$B$1:$U$1)*(КАЛЕНДАРЬ!U24=GRID!$B$3:$U$3),0))*(1-GRID!$L$45))</f>
        <v>57300</v>
      </c>
      <c r="D204" s="8" cm="1">
        <f t="array" ref="D204">IF($I$2="Каникулы вместе",INDEX(GRID!$B$18:$U$29,MATCH(C$7,GRID!$A$18:$A$29,0),MATCH(1,($U$2=GRID!$B$1:$U$1)*(КАЛЕНДАРЬ!U24=GRID!$B$3:$U$3),0)),
INDEX(GRID!$B$18:$U$29,MATCH(C$7,GRID!$A$18:$A$29,0),MATCH(1,($U$2=GRID!$B$1:$U$1)*(КАЛЕНДАРЬ!U24=GRID!$B$3:$U$3),0))*(1-GRID!$L$45))</f>
        <v>62300</v>
      </c>
      <c r="E204" s="8" cm="1">
        <f t="array" ref="E204">IF($I$2="Каникулы вместе",INDEX(GRID!$B$4:$U$15,MATCH(E$7,GRID!$A$4:$A$15,0),MATCH(1,($U$2=GRID!$B$1:$U$1)*(КАЛЕНДАРЬ!U24=GRID!$B$3:$U$3),0)),
INDEX(GRID!$B$4:$U$15,MATCH(E$7,GRID!$A$4:$A$15,0),MATCH(1,($U$2=GRID!$B$1:$U$1)*(КАЛЕНДАРЬ!U24=GRID!$B$3:$U$3),0))*(1-GRID!$L$45))</f>
        <v>67400</v>
      </c>
      <c r="F204" s="8" cm="1">
        <f t="array" ref="F204">IF($I$2="Каникулы вместе",INDEX(GRID!$B$18:$U$29,MATCH(E$7,GRID!$A$18:$A$29,0),MATCH(1,($U$2=GRID!$B$1:$U$1)*(КАЛЕНДАРЬ!U24=GRID!$B$3:$U$3),0)),
INDEX(GRID!$B$18:$U$29,MATCH(E$7,GRID!$A$18:$A$29,0),MATCH(1,($U$2=GRID!$B$1:$U$1)*(КАЛЕНДАРЬ!U24=GRID!$B$3:$U$3),0))*(1-GRID!$L$45))</f>
        <v>72400</v>
      </c>
      <c r="G204" s="8" cm="1">
        <f t="array" ref="G204">IF($I$2="Каникулы вместе",INDEX(GRID!$B$4:$U$15,MATCH(G$7,GRID!$A$4:$A$15,0),MATCH(1,($U$2=GRID!$B$1:$U$1)*(КАЛЕНДАРЬ!U24=GRID!$B$3:$U$3),0)),
INDEX(GRID!$B$4:$U$15,MATCH(G$7,GRID!$A$4:$A$15,0),MATCH(1,($U$2=GRID!$B$1:$U$1)*(КАЛЕНДАРЬ!U24=GRID!$B$3:$U$3),0))*(1-GRID!$L$45))</f>
        <v>74800</v>
      </c>
      <c r="H204" s="8" cm="1">
        <f t="array" ref="H204">IF($I$2="Каникулы вместе",INDEX(GRID!$B$18:$U$29,MATCH(G$7,GRID!$A$18:$A$29,0),MATCH(1,($U$2=GRID!$B$1:$U$1)*(КАЛЕНДАРЬ!U24=GRID!$B$3:$U$3),0)),
INDEX(GRID!$B$18:$U$29,MATCH(G$7,GRID!$A$18:$A$29,0),MATCH(1,($U$2=GRID!$B$1:$U$1)*(КАЛЕНДАРЬ!U24=GRID!$B$3:$U$3),0))*(1-GRID!$L$45))</f>
        <v>79800</v>
      </c>
      <c r="I204" s="8" cm="1">
        <f t="array" ref="I204">IF($I$2="Каникулы вместе",INDEX(GRID!$B$4:$U$15,MATCH(I$7,GRID!$A$4:$A$15,0),MATCH(1,($U$2=GRID!$B$1:$U$1)*(КАЛЕНДАРЬ!U24=GRID!$B$3:$U$3),0)),
INDEX(GRID!$B$4:$U$15,MATCH(I$7,GRID!$A$4:$A$15,0),MATCH(1,($U$2=GRID!$B$1:$U$1)*(КАЛЕНДАРЬ!U24=GRID!$B$3:$U$3),0))*(1-GRID!$L$45))</f>
        <v>82500</v>
      </c>
      <c r="J204" s="8" cm="1">
        <f t="array" ref="J204">IF($I$2="Каникулы вместе",INDEX(GRID!$B$18:$U$29,MATCH(I$7,GRID!$A$18:$A$29,0),MATCH(1,($U$2=GRID!$B$1:$U$1)*(КАЛЕНДАРЬ!U24=GRID!$B$3:$U$3),0)),
INDEX(GRID!$B$18:$U$29,MATCH(I$7,GRID!$A$18:$A$29,0),MATCH(1,($U$2=GRID!$B$1:$U$1)*(КАЛЕНДАРЬ!U24=GRID!$B$3:$U$3),0))*(1-GRID!$L$45))</f>
        <v>87500</v>
      </c>
      <c r="K204" s="8" cm="1">
        <f t="array" ref="K204">IF($I$2="Каникулы вместе",INDEX(GRID!$B$4:$U$15,MATCH(K$7,GRID!$A$4:$A$15,0),MATCH(1,($U$2=GRID!$B$1:$U$1)*(КАЛЕНДАРЬ!U24=GRID!$B$3:$U$3),0)),
INDEX(GRID!$B$4:$U$15,MATCH(K$7,GRID!$A$4:$A$15,0),MATCH(1,($U$2=GRID!$B$1:$U$1)*(КАЛЕНДАРЬ!U24=GRID!$B$3:$U$3),0))*(1-GRID!$L$45))</f>
        <v>90600</v>
      </c>
      <c r="L204" s="8" cm="1">
        <f t="array" ref="L204">IF($I$2="Каникулы вместе",INDEX(GRID!$B$18:$U$29,MATCH(K$7,GRID!$A$18:$A$29,0),MATCH(1,($U$2=GRID!$B$1:$U$1)*(КАЛЕНДАРЬ!U24=GRID!$B$3:$U$3),0)),
INDEX(GRID!$B$18:$U$29,MATCH(K$7,GRID!$A$18:$A$29,0),MATCH(1,($U$2=GRID!$B$1:$U$1)*(КАЛЕНДАРЬ!U24=GRID!$B$3:$U$3),0))*(1-GRID!$L$45))</f>
        <v>95600</v>
      </c>
      <c r="M204" s="8" cm="1">
        <f t="array" ref="M204">IF($I$2="Каникулы вместе",INDEX(GRID!$B$4:$U$15,MATCH(M$7,GRID!$A$4:$A$15,0),MATCH(1,($U$2=GRID!$B$1:$U$1)*(КАЛЕНДАРЬ!U24=GRID!$B$3:$U$3),0)),
INDEX(GRID!$B$4:$U$15,MATCH(M$7,GRID!$A$4:$A$15,0),MATCH(1,($U$2=GRID!$B$1:$U$1)*(КАЛЕНДАРЬ!U24=GRID!$B$3:$U$3),0))*(1-GRID!$L$45))</f>
        <v>118300</v>
      </c>
      <c r="N204" s="8" cm="1">
        <f t="array" ref="N204">IF($I$2="Каникулы вместе",INDEX(GRID!$B$18:$U$29,MATCH(M$7,GRID!$A$18:$A$29,0),MATCH(1,($U$2=GRID!$B$1:$U$1)*(КАЛЕНДАРЬ!U24=GRID!$B$3:$U$3),0)),
INDEX(GRID!$B$18:$U$29,MATCH(M$7,GRID!$A$18:$A$29,0),MATCH(1,($U$2=GRID!$B$1:$U$1)*(КАЛЕНДАРЬ!U24=GRID!$B$3:$U$3),0))*(1-GRID!$L$45))</f>
        <v>123300</v>
      </c>
      <c r="O204" s="8" cm="1">
        <f t="array" ref="O204">IF($I$2="Каникулы вместе",INDEX(GRID!$B$4:$U$15,MATCH(O$7,GRID!$A$4:$A$15,0),MATCH(1,($U$2=GRID!$B$1:$U$1)*(КАЛЕНДАРЬ!U24=GRID!$B$3:$U$3),0)),
INDEX(GRID!$B$4:$U$15,MATCH(O$7,GRID!$A$4:$A$15,0),MATCH(1,($U$2=GRID!$B$1:$U$1)*(КАЛЕНДАРЬ!U24=GRID!$B$3:$U$3),0))*(1-GRID!$L$45))</f>
        <v>159400</v>
      </c>
      <c r="P204" s="8" cm="1">
        <f t="array" ref="P204">IF($I$2="Каникулы вместе",INDEX(GRID!$B$4:$U$15,MATCH(P$7,GRID!$A$4:$A$15,0),MATCH(1,($U$2=GRID!$B$1:$U$1)*(КАЛЕНДАРЬ!U24=GRID!$B$3:$U$3),0)),
INDEX(GRID!$B$4:$U$15,MATCH(P$7,GRID!$A$4:$A$15,0),MATCH(1,($U$2=GRID!$B$1:$U$1)*(КАЛЕНДАРЬ!U24=GRID!$B$3:$U$3),0))*(1-GRID!$L$45))</f>
        <v>208900</v>
      </c>
      <c r="Q204" s="8" cm="1">
        <f t="array" ref="Q204">IF($I$2="Каникулы вместе",INDEX(GRID!$B$4:$U$15,MATCH(Q$7,GRID!$A$4:$A$15,0),MATCH(1,($U$2=GRID!$B$1:$U$1)*(КАЛЕНДАРЬ!U24=GRID!$B$3:$U$3),0)),
INDEX(GRID!$B$4:$U$15,MATCH(Q$7,GRID!$A$4:$A$15,0),MATCH(1,($U$2=GRID!$B$1:$U$1)*(КАЛЕНДАРЬ!U24=GRID!$B$3:$U$3),0))*(1-GRID!$L$45))</f>
        <v>240900</v>
      </c>
      <c r="R204" s="8" cm="1">
        <f t="array" ref="R204">IF($I$2="Каникулы вместе",INDEX(GRID!$B$18:$U$29,MATCH(R$7,GRID!$A$18:$A$29,0),MATCH(1,($U$2=GRID!$B$1:$U$1)*(КАЛЕНДАРЬ!U24=GRID!$B$3:$U$3),0)),
INDEX(GRID!$B$18:$U$29,MATCH(R$7,GRID!$A$18:$A$29,0),MATCH(1,($U$2=GRID!$B$1:$U$1)*(КАЛЕНДАРЬ!U24=GRID!$B$3:$U$3),0))*(1-GRID!$L$45))</f>
        <v>275700</v>
      </c>
      <c r="S204" s="8">
        <f t="array" ref="S204">IF($I$2="Каникулы вместе",INDEX(GRID!$B$4:$U$15,MATCH(S$7,GRID!$A$4:$A$15,0),MATCH(1,($U$2=GRID!$B$1:$U$1)*(КАЛЕНДАРЬ!U24=GRID!$B$3:$U$3),0)),
INDEX(GRID!$B$4:$U$15,MATCH(S$7,GRID!$A$4:$A$15,0),MATCH(1,($U$2=GRID!$B$1:$U$1)*(КАЛЕНДАРЬ!U24=GRID!$B$3:$U$3),0))*(1-GRID!$L$41))</f>
        <v>736800</v>
      </c>
      <c r="T204" s="8">
        <f t="array" ref="T204">IF($I$2="Каникулы вместе",INDEX(GRID!$B$4:$U$15,MATCH(T$7,GRID!$A$4:$A$15,0),MATCH(1,($U$2=GRID!$B$1:$U$1)*(КАЛЕНДАРЬ!U24=GRID!$B$3:$U$3),0)),
INDEX(GRID!$B$4:$U$15,MATCH(T$7,GRID!$A$4:$A$15,0),MATCH(1,($U$2=GRID!$B$1:$U$1)*(КАЛЕНДАРЬ!U24=GRID!$B$3:$U$3),0))*(1-GRID!$L$41))</f>
        <v>912900</v>
      </c>
    </row>
    <row r="205" spans="1:20" hidden="1">
      <c r="A205" s="148" t="s">
        <v>13</v>
      </c>
      <c r="B205" s="149">
        <v>22</v>
      </c>
      <c r="C205" s="8" cm="1">
        <f t="array" ref="C205">IF($I$2="Каникулы вместе",INDEX(GRID!$B$4:$U$15,MATCH(C$7,GRID!$A$4:$A$15,0),MATCH(1,($U$2=GRID!$B$1:$U$1)*(КАЛЕНДАРЬ!U25=GRID!$B$3:$U$3),0)),
INDEX(GRID!$B$4:$U$15,MATCH(C$7,GRID!$A$4:$A$15,0),MATCH(1,($U$2=GRID!$B$1:$U$1)*(КАЛЕНДАРЬ!U25=GRID!$B$3:$U$3),0))*(1-GRID!$L$45))</f>
        <v>57300</v>
      </c>
      <c r="D205" s="8" cm="1">
        <f t="array" ref="D205">IF($I$2="Каникулы вместе",INDEX(GRID!$B$18:$U$29,MATCH(C$7,GRID!$A$18:$A$29,0),MATCH(1,($U$2=GRID!$B$1:$U$1)*(КАЛЕНДАРЬ!U25=GRID!$B$3:$U$3),0)),
INDEX(GRID!$B$18:$U$29,MATCH(C$7,GRID!$A$18:$A$29,0),MATCH(1,($U$2=GRID!$B$1:$U$1)*(КАЛЕНДАРЬ!U25=GRID!$B$3:$U$3),0))*(1-GRID!$L$45))</f>
        <v>62300</v>
      </c>
      <c r="E205" s="8" cm="1">
        <f t="array" ref="E205">IF($I$2="Каникулы вместе",INDEX(GRID!$B$4:$U$15,MATCH(E$7,GRID!$A$4:$A$15,0),MATCH(1,($U$2=GRID!$B$1:$U$1)*(КАЛЕНДАРЬ!U25=GRID!$B$3:$U$3),0)),
INDEX(GRID!$B$4:$U$15,MATCH(E$7,GRID!$A$4:$A$15,0),MATCH(1,($U$2=GRID!$B$1:$U$1)*(КАЛЕНДАРЬ!U25=GRID!$B$3:$U$3),0))*(1-GRID!$L$45))</f>
        <v>67400</v>
      </c>
      <c r="F205" s="8" cm="1">
        <f t="array" ref="F205">IF($I$2="Каникулы вместе",INDEX(GRID!$B$18:$U$29,MATCH(E$7,GRID!$A$18:$A$29,0),MATCH(1,($U$2=GRID!$B$1:$U$1)*(КАЛЕНДАРЬ!U25=GRID!$B$3:$U$3),0)),
INDEX(GRID!$B$18:$U$29,MATCH(E$7,GRID!$A$18:$A$29,0),MATCH(1,($U$2=GRID!$B$1:$U$1)*(КАЛЕНДАРЬ!U25=GRID!$B$3:$U$3),0))*(1-GRID!$L$45))</f>
        <v>72400</v>
      </c>
      <c r="G205" s="8" cm="1">
        <f t="array" ref="G205">IF($I$2="Каникулы вместе",INDEX(GRID!$B$4:$U$15,MATCH(G$7,GRID!$A$4:$A$15,0),MATCH(1,($U$2=GRID!$B$1:$U$1)*(КАЛЕНДАРЬ!U25=GRID!$B$3:$U$3),0)),
INDEX(GRID!$B$4:$U$15,MATCH(G$7,GRID!$A$4:$A$15,0),MATCH(1,($U$2=GRID!$B$1:$U$1)*(КАЛЕНДАРЬ!U25=GRID!$B$3:$U$3),0))*(1-GRID!$L$45))</f>
        <v>74800</v>
      </c>
      <c r="H205" s="8" cm="1">
        <f t="array" ref="H205">IF($I$2="Каникулы вместе",INDEX(GRID!$B$18:$U$29,MATCH(G$7,GRID!$A$18:$A$29,0),MATCH(1,($U$2=GRID!$B$1:$U$1)*(КАЛЕНДАРЬ!U25=GRID!$B$3:$U$3),0)),
INDEX(GRID!$B$18:$U$29,MATCH(G$7,GRID!$A$18:$A$29,0),MATCH(1,($U$2=GRID!$B$1:$U$1)*(КАЛЕНДАРЬ!U25=GRID!$B$3:$U$3),0))*(1-GRID!$L$45))</f>
        <v>79800</v>
      </c>
      <c r="I205" s="8" cm="1">
        <f t="array" ref="I205">IF($I$2="Каникулы вместе",INDEX(GRID!$B$4:$U$15,MATCH(I$7,GRID!$A$4:$A$15,0),MATCH(1,($U$2=GRID!$B$1:$U$1)*(КАЛЕНДАРЬ!U25=GRID!$B$3:$U$3),0)),
INDEX(GRID!$B$4:$U$15,MATCH(I$7,GRID!$A$4:$A$15,0),MATCH(1,($U$2=GRID!$B$1:$U$1)*(КАЛЕНДАРЬ!U25=GRID!$B$3:$U$3),0))*(1-GRID!$L$45))</f>
        <v>82500</v>
      </c>
      <c r="J205" s="8" cm="1">
        <f t="array" ref="J205">IF($I$2="Каникулы вместе",INDEX(GRID!$B$18:$U$29,MATCH(I$7,GRID!$A$18:$A$29,0),MATCH(1,($U$2=GRID!$B$1:$U$1)*(КАЛЕНДАРЬ!U25=GRID!$B$3:$U$3),0)),
INDEX(GRID!$B$18:$U$29,MATCH(I$7,GRID!$A$18:$A$29,0),MATCH(1,($U$2=GRID!$B$1:$U$1)*(КАЛЕНДАРЬ!U25=GRID!$B$3:$U$3),0))*(1-GRID!$L$45))</f>
        <v>87500</v>
      </c>
      <c r="K205" s="8" cm="1">
        <f t="array" ref="K205">IF($I$2="Каникулы вместе",INDEX(GRID!$B$4:$U$15,MATCH(K$7,GRID!$A$4:$A$15,0),MATCH(1,($U$2=GRID!$B$1:$U$1)*(КАЛЕНДАРЬ!U25=GRID!$B$3:$U$3),0)),
INDEX(GRID!$B$4:$U$15,MATCH(K$7,GRID!$A$4:$A$15,0),MATCH(1,($U$2=GRID!$B$1:$U$1)*(КАЛЕНДАРЬ!U25=GRID!$B$3:$U$3),0))*(1-GRID!$L$45))</f>
        <v>90600</v>
      </c>
      <c r="L205" s="8" cm="1">
        <f t="array" ref="L205">IF($I$2="Каникулы вместе",INDEX(GRID!$B$18:$U$29,MATCH(K$7,GRID!$A$18:$A$29,0),MATCH(1,($U$2=GRID!$B$1:$U$1)*(КАЛЕНДАРЬ!U25=GRID!$B$3:$U$3),0)),
INDEX(GRID!$B$18:$U$29,MATCH(K$7,GRID!$A$18:$A$29,0),MATCH(1,($U$2=GRID!$B$1:$U$1)*(КАЛЕНДАРЬ!U25=GRID!$B$3:$U$3),0))*(1-GRID!$L$45))</f>
        <v>95600</v>
      </c>
      <c r="M205" s="8" cm="1">
        <f t="array" ref="M205">IF($I$2="Каникулы вместе",INDEX(GRID!$B$4:$U$15,MATCH(M$7,GRID!$A$4:$A$15,0),MATCH(1,($U$2=GRID!$B$1:$U$1)*(КАЛЕНДАРЬ!U25=GRID!$B$3:$U$3),0)),
INDEX(GRID!$B$4:$U$15,MATCH(M$7,GRID!$A$4:$A$15,0),MATCH(1,($U$2=GRID!$B$1:$U$1)*(КАЛЕНДАРЬ!U25=GRID!$B$3:$U$3),0))*(1-GRID!$L$45))</f>
        <v>118300</v>
      </c>
      <c r="N205" s="8" cm="1">
        <f t="array" ref="N205">IF($I$2="Каникулы вместе",INDEX(GRID!$B$18:$U$29,MATCH(M$7,GRID!$A$18:$A$29,0),MATCH(1,($U$2=GRID!$B$1:$U$1)*(КАЛЕНДАРЬ!U25=GRID!$B$3:$U$3),0)),
INDEX(GRID!$B$18:$U$29,MATCH(M$7,GRID!$A$18:$A$29,0),MATCH(1,($U$2=GRID!$B$1:$U$1)*(КАЛЕНДАРЬ!U25=GRID!$B$3:$U$3),0))*(1-GRID!$L$45))</f>
        <v>123300</v>
      </c>
      <c r="O205" s="8" cm="1">
        <f t="array" ref="O205">IF($I$2="Каникулы вместе",INDEX(GRID!$B$4:$U$15,MATCH(O$7,GRID!$A$4:$A$15,0),MATCH(1,($U$2=GRID!$B$1:$U$1)*(КАЛЕНДАРЬ!U25=GRID!$B$3:$U$3),0)),
INDEX(GRID!$B$4:$U$15,MATCH(O$7,GRID!$A$4:$A$15,0),MATCH(1,($U$2=GRID!$B$1:$U$1)*(КАЛЕНДАРЬ!U25=GRID!$B$3:$U$3),0))*(1-GRID!$L$45))</f>
        <v>159400</v>
      </c>
      <c r="P205" s="8" cm="1">
        <f t="array" ref="P205">IF($I$2="Каникулы вместе",INDEX(GRID!$B$4:$U$15,MATCH(P$7,GRID!$A$4:$A$15,0),MATCH(1,($U$2=GRID!$B$1:$U$1)*(КАЛЕНДАРЬ!U25=GRID!$B$3:$U$3),0)),
INDEX(GRID!$B$4:$U$15,MATCH(P$7,GRID!$A$4:$A$15,0),MATCH(1,($U$2=GRID!$B$1:$U$1)*(КАЛЕНДАРЬ!U25=GRID!$B$3:$U$3),0))*(1-GRID!$L$45))</f>
        <v>208900</v>
      </c>
      <c r="Q205" s="8" cm="1">
        <f t="array" ref="Q205">IF($I$2="Каникулы вместе",INDEX(GRID!$B$4:$U$15,MATCH(Q$7,GRID!$A$4:$A$15,0),MATCH(1,($U$2=GRID!$B$1:$U$1)*(КАЛЕНДАРЬ!U25=GRID!$B$3:$U$3),0)),
INDEX(GRID!$B$4:$U$15,MATCH(Q$7,GRID!$A$4:$A$15,0),MATCH(1,($U$2=GRID!$B$1:$U$1)*(КАЛЕНДАРЬ!U25=GRID!$B$3:$U$3),0))*(1-GRID!$L$45))</f>
        <v>240900</v>
      </c>
      <c r="R205" s="8" cm="1">
        <f t="array" ref="R205">IF($I$2="Каникулы вместе",INDEX(GRID!$B$18:$U$29,MATCH(R$7,GRID!$A$18:$A$29,0),MATCH(1,($U$2=GRID!$B$1:$U$1)*(КАЛЕНДАРЬ!U25=GRID!$B$3:$U$3),0)),
INDEX(GRID!$B$18:$U$29,MATCH(R$7,GRID!$A$18:$A$29,0),MATCH(1,($U$2=GRID!$B$1:$U$1)*(КАЛЕНДАРЬ!U25=GRID!$B$3:$U$3),0))*(1-GRID!$L$45))</f>
        <v>275700</v>
      </c>
      <c r="S205" s="8">
        <f t="array" ref="S205">IF($I$2="Каникулы вместе",INDEX(GRID!$B$4:$U$15,MATCH(S$7,GRID!$A$4:$A$15,0),MATCH(1,($U$2=GRID!$B$1:$U$1)*(КАЛЕНДАРЬ!U25=GRID!$B$3:$U$3),0)),
INDEX(GRID!$B$4:$U$15,MATCH(S$7,GRID!$A$4:$A$15,0),MATCH(1,($U$2=GRID!$B$1:$U$1)*(КАЛЕНДАРЬ!U25=GRID!$B$3:$U$3),0))*(1-GRID!$L$41))</f>
        <v>736800</v>
      </c>
      <c r="T205" s="8">
        <f t="array" ref="T205">IF($I$2="Каникулы вместе",INDEX(GRID!$B$4:$U$15,MATCH(T$7,GRID!$A$4:$A$15,0),MATCH(1,($U$2=GRID!$B$1:$U$1)*(КАЛЕНДАРЬ!U25=GRID!$B$3:$U$3),0)),
INDEX(GRID!$B$4:$U$15,MATCH(T$7,GRID!$A$4:$A$15,0),MATCH(1,($U$2=GRID!$B$1:$U$1)*(КАЛЕНДАРЬ!U25=GRID!$B$3:$U$3),0))*(1-GRID!$L$41))</f>
        <v>912900</v>
      </c>
    </row>
    <row r="206" spans="1:20" hidden="1">
      <c r="A206" s="148" t="s">
        <v>14</v>
      </c>
      <c r="B206" s="149">
        <v>23</v>
      </c>
      <c r="C206" s="8" cm="1">
        <f t="array" ref="C206">IF($I$2="Каникулы вместе",INDEX(GRID!$B$4:$U$15,MATCH(C$7,GRID!$A$4:$A$15,0),MATCH(1,($U$2=GRID!$B$1:$U$1)*(КАЛЕНДАРЬ!U26=GRID!$B$3:$U$3),0)),
INDEX(GRID!$B$4:$U$15,MATCH(C$7,GRID!$A$4:$A$15,0),MATCH(1,($U$2=GRID!$B$1:$U$1)*(КАЛЕНДАРЬ!U26=GRID!$B$3:$U$3),0))*(1-GRID!$L$45))</f>
        <v>57300</v>
      </c>
      <c r="D206" s="8" cm="1">
        <f t="array" ref="D206">IF($I$2="Каникулы вместе",INDEX(GRID!$B$18:$U$29,MATCH(C$7,GRID!$A$18:$A$29,0),MATCH(1,($U$2=GRID!$B$1:$U$1)*(КАЛЕНДАРЬ!U26=GRID!$B$3:$U$3),0)),
INDEX(GRID!$B$18:$U$29,MATCH(C$7,GRID!$A$18:$A$29,0),MATCH(1,($U$2=GRID!$B$1:$U$1)*(КАЛЕНДАРЬ!U26=GRID!$B$3:$U$3),0))*(1-GRID!$L$45))</f>
        <v>62300</v>
      </c>
      <c r="E206" s="8" cm="1">
        <f t="array" ref="E206">IF($I$2="Каникулы вместе",INDEX(GRID!$B$4:$U$15,MATCH(E$7,GRID!$A$4:$A$15,0),MATCH(1,($U$2=GRID!$B$1:$U$1)*(КАЛЕНДАРЬ!U26=GRID!$B$3:$U$3),0)),
INDEX(GRID!$B$4:$U$15,MATCH(E$7,GRID!$A$4:$A$15,0),MATCH(1,($U$2=GRID!$B$1:$U$1)*(КАЛЕНДАРЬ!U26=GRID!$B$3:$U$3),0))*(1-GRID!$L$45))</f>
        <v>67400</v>
      </c>
      <c r="F206" s="8" cm="1">
        <f t="array" ref="F206">IF($I$2="Каникулы вместе",INDEX(GRID!$B$18:$U$29,MATCH(E$7,GRID!$A$18:$A$29,0),MATCH(1,($U$2=GRID!$B$1:$U$1)*(КАЛЕНДАРЬ!U26=GRID!$B$3:$U$3),0)),
INDEX(GRID!$B$18:$U$29,MATCH(E$7,GRID!$A$18:$A$29,0),MATCH(1,($U$2=GRID!$B$1:$U$1)*(КАЛЕНДАРЬ!U26=GRID!$B$3:$U$3),0))*(1-GRID!$L$45))</f>
        <v>72400</v>
      </c>
      <c r="G206" s="8" cm="1">
        <f t="array" ref="G206">IF($I$2="Каникулы вместе",INDEX(GRID!$B$4:$U$15,MATCH(G$7,GRID!$A$4:$A$15,0),MATCH(1,($U$2=GRID!$B$1:$U$1)*(КАЛЕНДАРЬ!U26=GRID!$B$3:$U$3),0)),
INDEX(GRID!$B$4:$U$15,MATCH(G$7,GRID!$A$4:$A$15,0),MATCH(1,($U$2=GRID!$B$1:$U$1)*(КАЛЕНДАРЬ!U26=GRID!$B$3:$U$3),0))*(1-GRID!$L$45))</f>
        <v>74800</v>
      </c>
      <c r="H206" s="8" cm="1">
        <f t="array" ref="H206">IF($I$2="Каникулы вместе",INDEX(GRID!$B$18:$U$29,MATCH(G$7,GRID!$A$18:$A$29,0),MATCH(1,($U$2=GRID!$B$1:$U$1)*(КАЛЕНДАРЬ!U26=GRID!$B$3:$U$3),0)),
INDEX(GRID!$B$18:$U$29,MATCH(G$7,GRID!$A$18:$A$29,0),MATCH(1,($U$2=GRID!$B$1:$U$1)*(КАЛЕНДАРЬ!U26=GRID!$B$3:$U$3),0))*(1-GRID!$L$45))</f>
        <v>79800</v>
      </c>
      <c r="I206" s="8" cm="1">
        <f t="array" ref="I206">IF($I$2="Каникулы вместе",INDEX(GRID!$B$4:$U$15,MATCH(I$7,GRID!$A$4:$A$15,0),MATCH(1,($U$2=GRID!$B$1:$U$1)*(КАЛЕНДАРЬ!U26=GRID!$B$3:$U$3),0)),
INDEX(GRID!$B$4:$U$15,MATCH(I$7,GRID!$A$4:$A$15,0),MATCH(1,($U$2=GRID!$B$1:$U$1)*(КАЛЕНДАРЬ!U26=GRID!$B$3:$U$3),0))*(1-GRID!$L$45))</f>
        <v>82500</v>
      </c>
      <c r="J206" s="8" cm="1">
        <f t="array" ref="J206">IF($I$2="Каникулы вместе",INDEX(GRID!$B$18:$U$29,MATCH(I$7,GRID!$A$18:$A$29,0),MATCH(1,($U$2=GRID!$B$1:$U$1)*(КАЛЕНДАРЬ!U26=GRID!$B$3:$U$3),0)),
INDEX(GRID!$B$18:$U$29,MATCH(I$7,GRID!$A$18:$A$29,0),MATCH(1,($U$2=GRID!$B$1:$U$1)*(КАЛЕНДАРЬ!U26=GRID!$B$3:$U$3),0))*(1-GRID!$L$45))</f>
        <v>87500</v>
      </c>
      <c r="K206" s="8" cm="1">
        <f t="array" ref="K206">IF($I$2="Каникулы вместе",INDEX(GRID!$B$4:$U$15,MATCH(K$7,GRID!$A$4:$A$15,0),MATCH(1,($U$2=GRID!$B$1:$U$1)*(КАЛЕНДАРЬ!U26=GRID!$B$3:$U$3),0)),
INDEX(GRID!$B$4:$U$15,MATCH(K$7,GRID!$A$4:$A$15,0),MATCH(1,($U$2=GRID!$B$1:$U$1)*(КАЛЕНДАРЬ!U26=GRID!$B$3:$U$3),0))*(1-GRID!$L$45))</f>
        <v>90600</v>
      </c>
      <c r="L206" s="8" cm="1">
        <f t="array" ref="L206">IF($I$2="Каникулы вместе",INDEX(GRID!$B$18:$U$29,MATCH(K$7,GRID!$A$18:$A$29,0),MATCH(1,($U$2=GRID!$B$1:$U$1)*(КАЛЕНДАРЬ!U26=GRID!$B$3:$U$3),0)),
INDEX(GRID!$B$18:$U$29,MATCH(K$7,GRID!$A$18:$A$29,0),MATCH(1,($U$2=GRID!$B$1:$U$1)*(КАЛЕНДАРЬ!U26=GRID!$B$3:$U$3),0))*(1-GRID!$L$45))</f>
        <v>95600</v>
      </c>
      <c r="M206" s="8" cm="1">
        <f t="array" ref="M206">IF($I$2="Каникулы вместе",INDEX(GRID!$B$4:$U$15,MATCH(M$7,GRID!$A$4:$A$15,0),MATCH(1,($U$2=GRID!$B$1:$U$1)*(КАЛЕНДАРЬ!U26=GRID!$B$3:$U$3),0)),
INDEX(GRID!$B$4:$U$15,MATCH(M$7,GRID!$A$4:$A$15,0),MATCH(1,($U$2=GRID!$B$1:$U$1)*(КАЛЕНДАРЬ!U26=GRID!$B$3:$U$3),0))*(1-GRID!$L$45))</f>
        <v>118300</v>
      </c>
      <c r="N206" s="8" cm="1">
        <f t="array" ref="N206">IF($I$2="Каникулы вместе",INDEX(GRID!$B$18:$U$29,MATCH(M$7,GRID!$A$18:$A$29,0),MATCH(1,($U$2=GRID!$B$1:$U$1)*(КАЛЕНДАРЬ!U26=GRID!$B$3:$U$3),0)),
INDEX(GRID!$B$18:$U$29,MATCH(M$7,GRID!$A$18:$A$29,0),MATCH(1,($U$2=GRID!$B$1:$U$1)*(КАЛЕНДАРЬ!U26=GRID!$B$3:$U$3),0))*(1-GRID!$L$45))</f>
        <v>123300</v>
      </c>
      <c r="O206" s="8" cm="1">
        <f t="array" ref="O206">IF($I$2="Каникулы вместе",INDEX(GRID!$B$4:$U$15,MATCH(O$7,GRID!$A$4:$A$15,0),MATCH(1,($U$2=GRID!$B$1:$U$1)*(КАЛЕНДАРЬ!U26=GRID!$B$3:$U$3),0)),
INDEX(GRID!$B$4:$U$15,MATCH(O$7,GRID!$A$4:$A$15,0),MATCH(1,($U$2=GRID!$B$1:$U$1)*(КАЛЕНДАРЬ!U26=GRID!$B$3:$U$3),0))*(1-GRID!$L$45))</f>
        <v>159400</v>
      </c>
      <c r="P206" s="8" cm="1">
        <f t="array" ref="P206">IF($I$2="Каникулы вместе",INDEX(GRID!$B$4:$U$15,MATCH(P$7,GRID!$A$4:$A$15,0),MATCH(1,($U$2=GRID!$B$1:$U$1)*(КАЛЕНДАРЬ!U26=GRID!$B$3:$U$3),0)),
INDEX(GRID!$B$4:$U$15,MATCH(P$7,GRID!$A$4:$A$15,0),MATCH(1,($U$2=GRID!$B$1:$U$1)*(КАЛЕНДАРЬ!U26=GRID!$B$3:$U$3),0))*(1-GRID!$L$45))</f>
        <v>208900</v>
      </c>
      <c r="Q206" s="8" cm="1">
        <f t="array" ref="Q206">IF($I$2="Каникулы вместе",INDEX(GRID!$B$4:$U$15,MATCH(Q$7,GRID!$A$4:$A$15,0),MATCH(1,($U$2=GRID!$B$1:$U$1)*(КАЛЕНДАРЬ!U26=GRID!$B$3:$U$3),0)),
INDEX(GRID!$B$4:$U$15,MATCH(Q$7,GRID!$A$4:$A$15,0),MATCH(1,($U$2=GRID!$B$1:$U$1)*(КАЛЕНДАРЬ!U26=GRID!$B$3:$U$3),0))*(1-GRID!$L$45))</f>
        <v>240900</v>
      </c>
      <c r="R206" s="8" cm="1">
        <f t="array" ref="R206">IF($I$2="Каникулы вместе",INDEX(GRID!$B$18:$U$29,MATCH(R$7,GRID!$A$18:$A$29,0),MATCH(1,($U$2=GRID!$B$1:$U$1)*(КАЛЕНДАРЬ!U26=GRID!$B$3:$U$3),0)),
INDEX(GRID!$B$18:$U$29,MATCH(R$7,GRID!$A$18:$A$29,0),MATCH(1,($U$2=GRID!$B$1:$U$1)*(КАЛЕНДАРЬ!U26=GRID!$B$3:$U$3),0))*(1-GRID!$L$45))</f>
        <v>275700</v>
      </c>
      <c r="S206" s="8">
        <f t="array" ref="S206">IF($I$2="Каникулы вместе",INDEX(GRID!$B$4:$U$15,MATCH(S$7,GRID!$A$4:$A$15,0),MATCH(1,($U$2=GRID!$B$1:$U$1)*(КАЛЕНДАРЬ!U26=GRID!$B$3:$U$3),0)),
INDEX(GRID!$B$4:$U$15,MATCH(S$7,GRID!$A$4:$A$15,0),MATCH(1,($U$2=GRID!$B$1:$U$1)*(КАЛЕНДАРЬ!U26=GRID!$B$3:$U$3),0))*(1-GRID!$L$41))</f>
        <v>736800</v>
      </c>
      <c r="T206" s="8">
        <f t="array" ref="T206">IF($I$2="Каникулы вместе",INDEX(GRID!$B$4:$U$15,MATCH(T$7,GRID!$A$4:$A$15,0),MATCH(1,($U$2=GRID!$B$1:$U$1)*(КАЛЕНДАРЬ!U26=GRID!$B$3:$U$3),0)),
INDEX(GRID!$B$4:$U$15,MATCH(T$7,GRID!$A$4:$A$15,0),MATCH(1,($U$2=GRID!$B$1:$U$1)*(КАЛЕНДАРЬ!U26=GRID!$B$3:$U$3),0))*(1-GRID!$L$41))</f>
        <v>912900</v>
      </c>
    </row>
    <row r="207" spans="1:20" hidden="1">
      <c r="A207" s="148" t="s">
        <v>15</v>
      </c>
      <c r="B207" s="149">
        <v>24</v>
      </c>
      <c r="C207" s="8" cm="1">
        <f t="array" ref="C207">IF($I$2="Каникулы вместе",INDEX(GRID!$B$4:$U$15,MATCH(C$7,GRID!$A$4:$A$15,0),MATCH(1,($U$2=GRID!$B$1:$U$1)*(КАЛЕНДАРЬ!U27=GRID!$B$3:$U$3),0)),
INDEX(GRID!$B$4:$U$15,MATCH(C$7,GRID!$A$4:$A$15,0),MATCH(1,($U$2=GRID!$B$1:$U$1)*(КАЛЕНДАРЬ!U27=GRID!$B$3:$U$3),0))*(1-GRID!$L$45))</f>
        <v>57300</v>
      </c>
      <c r="D207" s="8" cm="1">
        <f t="array" ref="D207">IF($I$2="Каникулы вместе",INDEX(GRID!$B$18:$U$29,MATCH(C$7,GRID!$A$18:$A$29,0),MATCH(1,($U$2=GRID!$B$1:$U$1)*(КАЛЕНДАРЬ!U27=GRID!$B$3:$U$3),0)),
INDEX(GRID!$B$18:$U$29,MATCH(C$7,GRID!$A$18:$A$29,0),MATCH(1,($U$2=GRID!$B$1:$U$1)*(КАЛЕНДАРЬ!U27=GRID!$B$3:$U$3),0))*(1-GRID!$L$45))</f>
        <v>62300</v>
      </c>
      <c r="E207" s="8" cm="1">
        <f t="array" ref="E207">IF($I$2="Каникулы вместе",INDEX(GRID!$B$4:$U$15,MATCH(E$7,GRID!$A$4:$A$15,0),MATCH(1,($U$2=GRID!$B$1:$U$1)*(КАЛЕНДАРЬ!U27=GRID!$B$3:$U$3),0)),
INDEX(GRID!$B$4:$U$15,MATCH(E$7,GRID!$A$4:$A$15,0),MATCH(1,($U$2=GRID!$B$1:$U$1)*(КАЛЕНДАРЬ!U27=GRID!$B$3:$U$3),0))*(1-GRID!$L$45))</f>
        <v>67400</v>
      </c>
      <c r="F207" s="8" cm="1">
        <f t="array" ref="F207">IF($I$2="Каникулы вместе",INDEX(GRID!$B$18:$U$29,MATCH(E$7,GRID!$A$18:$A$29,0),MATCH(1,($U$2=GRID!$B$1:$U$1)*(КАЛЕНДАРЬ!U27=GRID!$B$3:$U$3),0)),
INDEX(GRID!$B$18:$U$29,MATCH(E$7,GRID!$A$18:$A$29,0),MATCH(1,($U$2=GRID!$B$1:$U$1)*(КАЛЕНДАРЬ!U27=GRID!$B$3:$U$3),0))*(1-GRID!$L$45))</f>
        <v>72400</v>
      </c>
      <c r="G207" s="8" cm="1">
        <f t="array" ref="G207">IF($I$2="Каникулы вместе",INDEX(GRID!$B$4:$U$15,MATCH(G$7,GRID!$A$4:$A$15,0),MATCH(1,($U$2=GRID!$B$1:$U$1)*(КАЛЕНДАРЬ!U27=GRID!$B$3:$U$3),0)),
INDEX(GRID!$B$4:$U$15,MATCH(G$7,GRID!$A$4:$A$15,0),MATCH(1,($U$2=GRID!$B$1:$U$1)*(КАЛЕНДАРЬ!U27=GRID!$B$3:$U$3),0))*(1-GRID!$L$45))</f>
        <v>74800</v>
      </c>
      <c r="H207" s="8" cm="1">
        <f t="array" ref="H207">IF($I$2="Каникулы вместе",INDEX(GRID!$B$18:$U$29,MATCH(G$7,GRID!$A$18:$A$29,0),MATCH(1,($U$2=GRID!$B$1:$U$1)*(КАЛЕНДАРЬ!U27=GRID!$B$3:$U$3),0)),
INDEX(GRID!$B$18:$U$29,MATCH(G$7,GRID!$A$18:$A$29,0),MATCH(1,($U$2=GRID!$B$1:$U$1)*(КАЛЕНДАРЬ!U27=GRID!$B$3:$U$3),0))*(1-GRID!$L$45))</f>
        <v>79800</v>
      </c>
      <c r="I207" s="8" cm="1">
        <f t="array" ref="I207">IF($I$2="Каникулы вместе",INDEX(GRID!$B$4:$U$15,MATCH(I$7,GRID!$A$4:$A$15,0),MATCH(1,($U$2=GRID!$B$1:$U$1)*(КАЛЕНДАРЬ!U27=GRID!$B$3:$U$3),0)),
INDEX(GRID!$B$4:$U$15,MATCH(I$7,GRID!$A$4:$A$15,0),MATCH(1,($U$2=GRID!$B$1:$U$1)*(КАЛЕНДАРЬ!U27=GRID!$B$3:$U$3),0))*(1-GRID!$L$45))</f>
        <v>82500</v>
      </c>
      <c r="J207" s="8" cm="1">
        <f t="array" ref="J207">IF($I$2="Каникулы вместе",INDEX(GRID!$B$18:$U$29,MATCH(I$7,GRID!$A$18:$A$29,0),MATCH(1,($U$2=GRID!$B$1:$U$1)*(КАЛЕНДАРЬ!U27=GRID!$B$3:$U$3),0)),
INDEX(GRID!$B$18:$U$29,MATCH(I$7,GRID!$A$18:$A$29,0),MATCH(1,($U$2=GRID!$B$1:$U$1)*(КАЛЕНДАРЬ!U27=GRID!$B$3:$U$3),0))*(1-GRID!$L$45))</f>
        <v>87500</v>
      </c>
      <c r="K207" s="8" cm="1">
        <f t="array" ref="K207">IF($I$2="Каникулы вместе",INDEX(GRID!$B$4:$U$15,MATCH(K$7,GRID!$A$4:$A$15,0),MATCH(1,($U$2=GRID!$B$1:$U$1)*(КАЛЕНДАРЬ!U27=GRID!$B$3:$U$3),0)),
INDEX(GRID!$B$4:$U$15,MATCH(K$7,GRID!$A$4:$A$15,0),MATCH(1,($U$2=GRID!$B$1:$U$1)*(КАЛЕНДАРЬ!U27=GRID!$B$3:$U$3),0))*(1-GRID!$L$45))</f>
        <v>90600</v>
      </c>
      <c r="L207" s="8" cm="1">
        <f t="array" ref="L207">IF($I$2="Каникулы вместе",INDEX(GRID!$B$18:$U$29,MATCH(K$7,GRID!$A$18:$A$29,0),MATCH(1,($U$2=GRID!$B$1:$U$1)*(КАЛЕНДАРЬ!U27=GRID!$B$3:$U$3),0)),
INDEX(GRID!$B$18:$U$29,MATCH(K$7,GRID!$A$18:$A$29,0),MATCH(1,($U$2=GRID!$B$1:$U$1)*(КАЛЕНДАРЬ!U27=GRID!$B$3:$U$3),0))*(1-GRID!$L$45))</f>
        <v>95600</v>
      </c>
      <c r="M207" s="8" cm="1">
        <f t="array" ref="M207">IF($I$2="Каникулы вместе",INDEX(GRID!$B$4:$U$15,MATCH(M$7,GRID!$A$4:$A$15,0),MATCH(1,($U$2=GRID!$B$1:$U$1)*(КАЛЕНДАРЬ!U27=GRID!$B$3:$U$3),0)),
INDEX(GRID!$B$4:$U$15,MATCH(M$7,GRID!$A$4:$A$15,0),MATCH(1,($U$2=GRID!$B$1:$U$1)*(КАЛЕНДАРЬ!U27=GRID!$B$3:$U$3),0))*(1-GRID!$L$45))</f>
        <v>118300</v>
      </c>
      <c r="N207" s="8" cm="1">
        <f t="array" ref="N207">IF($I$2="Каникулы вместе",INDEX(GRID!$B$18:$U$29,MATCH(M$7,GRID!$A$18:$A$29,0),MATCH(1,($U$2=GRID!$B$1:$U$1)*(КАЛЕНДАРЬ!U27=GRID!$B$3:$U$3),0)),
INDEX(GRID!$B$18:$U$29,MATCH(M$7,GRID!$A$18:$A$29,0),MATCH(1,($U$2=GRID!$B$1:$U$1)*(КАЛЕНДАРЬ!U27=GRID!$B$3:$U$3),0))*(1-GRID!$L$45))</f>
        <v>123300</v>
      </c>
      <c r="O207" s="8" cm="1">
        <f t="array" ref="O207">IF($I$2="Каникулы вместе",INDEX(GRID!$B$4:$U$15,MATCH(O$7,GRID!$A$4:$A$15,0),MATCH(1,($U$2=GRID!$B$1:$U$1)*(КАЛЕНДАРЬ!U27=GRID!$B$3:$U$3),0)),
INDEX(GRID!$B$4:$U$15,MATCH(O$7,GRID!$A$4:$A$15,0),MATCH(1,($U$2=GRID!$B$1:$U$1)*(КАЛЕНДАРЬ!U27=GRID!$B$3:$U$3),0))*(1-GRID!$L$45))</f>
        <v>159400</v>
      </c>
      <c r="P207" s="8" cm="1">
        <f t="array" ref="P207">IF($I$2="Каникулы вместе",INDEX(GRID!$B$4:$U$15,MATCH(P$7,GRID!$A$4:$A$15,0),MATCH(1,($U$2=GRID!$B$1:$U$1)*(КАЛЕНДАРЬ!U27=GRID!$B$3:$U$3),0)),
INDEX(GRID!$B$4:$U$15,MATCH(P$7,GRID!$A$4:$A$15,0),MATCH(1,($U$2=GRID!$B$1:$U$1)*(КАЛЕНДАРЬ!U27=GRID!$B$3:$U$3),0))*(1-GRID!$L$45))</f>
        <v>208900</v>
      </c>
      <c r="Q207" s="8" cm="1">
        <f t="array" ref="Q207">IF($I$2="Каникулы вместе",INDEX(GRID!$B$4:$U$15,MATCH(Q$7,GRID!$A$4:$A$15,0),MATCH(1,($U$2=GRID!$B$1:$U$1)*(КАЛЕНДАРЬ!U27=GRID!$B$3:$U$3),0)),
INDEX(GRID!$B$4:$U$15,MATCH(Q$7,GRID!$A$4:$A$15,0),MATCH(1,($U$2=GRID!$B$1:$U$1)*(КАЛЕНДАРЬ!U27=GRID!$B$3:$U$3),0))*(1-GRID!$L$45))</f>
        <v>240900</v>
      </c>
      <c r="R207" s="8" cm="1">
        <f t="array" ref="R207">IF($I$2="Каникулы вместе",INDEX(GRID!$B$18:$U$29,MATCH(R$7,GRID!$A$18:$A$29,0),MATCH(1,($U$2=GRID!$B$1:$U$1)*(КАЛЕНДАРЬ!U27=GRID!$B$3:$U$3),0)),
INDEX(GRID!$B$18:$U$29,MATCH(R$7,GRID!$A$18:$A$29,0),MATCH(1,($U$2=GRID!$B$1:$U$1)*(КАЛЕНДАРЬ!U27=GRID!$B$3:$U$3),0))*(1-GRID!$L$45))</f>
        <v>275700</v>
      </c>
      <c r="S207" s="8">
        <f t="array" ref="S207">IF($I$2="Каникулы вместе",INDEX(GRID!$B$4:$U$15,MATCH(S$7,GRID!$A$4:$A$15,0),MATCH(1,($U$2=GRID!$B$1:$U$1)*(КАЛЕНДАРЬ!U27=GRID!$B$3:$U$3),0)),
INDEX(GRID!$B$4:$U$15,MATCH(S$7,GRID!$A$4:$A$15,0),MATCH(1,($U$2=GRID!$B$1:$U$1)*(КАЛЕНДАРЬ!U27=GRID!$B$3:$U$3),0))*(1-GRID!$L$41))</f>
        <v>736800</v>
      </c>
      <c r="T207" s="8">
        <f t="array" ref="T207">IF($I$2="Каникулы вместе",INDEX(GRID!$B$4:$U$15,MATCH(T$7,GRID!$A$4:$A$15,0),MATCH(1,($U$2=GRID!$B$1:$U$1)*(КАЛЕНДАРЬ!U27=GRID!$B$3:$U$3),0)),
INDEX(GRID!$B$4:$U$15,MATCH(T$7,GRID!$A$4:$A$15,0),MATCH(1,($U$2=GRID!$B$1:$U$1)*(КАЛЕНДАРЬ!U27=GRID!$B$3:$U$3),0))*(1-GRID!$L$41))</f>
        <v>912900</v>
      </c>
    </row>
    <row r="208" spans="1:20" hidden="1">
      <c r="A208" s="148" t="s">
        <v>16</v>
      </c>
      <c r="B208" s="149">
        <v>25</v>
      </c>
      <c r="C208" s="8" cm="1">
        <f t="array" ref="C208">IF($I$2="Каникулы вместе",INDEX(GRID!$B$4:$U$15,MATCH(C$7,GRID!$A$4:$A$15,0),MATCH(1,($U$2=GRID!$B$1:$U$1)*(КАЛЕНДАРЬ!U28=GRID!$B$3:$U$3),0)),
INDEX(GRID!$B$4:$U$15,MATCH(C$7,GRID!$A$4:$A$15,0),MATCH(1,($U$2=GRID!$B$1:$U$1)*(КАЛЕНДАРЬ!U28=GRID!$B$3:$U$3),0))*(1-GRID!$L$45))</f>
        <v>57300</v>
      </c>
      <c r="D208" s="8" cm="1">
        <f t="array" ref="D208">IF($I$2="Каникулы вместе",INDEX(GRID!$B$18:$U$29,MATCH(C$7,GRID!$A$18:$A$29,0),MATCH(1,($U$2=GRID!$B$1:$U$1)*(КАЛЕНДАРЬ!U28=GRID!$B$3:$U$3),0)),
INDEX(GRID!$B$18:$U$29,MATCH(C$7,GRID!$A$18:$A$29,0),MATCH(1,($U$2=GRID!$B$1:$U$1)*(КАЛЕНДАРЬ!U28=GRID!$B$3:$U$3),0))*(1-GRID!$L$45))</f>
        <v>62300</v>
      </c>
      <c r="E208" s="8" cm="1">
        <f t="array" ref="E208">IF($I$2="Каникулы вместе",INDEX(GRID!$B$4:$U$15,MATCH(E$7,GRID!$A$4:$A$15,0),MATCH(1,($U$2=GRID!$B$1:$U$1)*(КАЛЕНДАРЬ!U28=GRID!$B$3:$U$3),0)),
INDEX(GRID!$B$4:$U$15,MATCH(E$7,GRID!$A$4:$A$15,0),MATCH(1,($U$2=GRID!$B$1:$U$1)*(КАЛЕНДАРЬ!U28=GRID!$B$3:$U$3),0))*(1-GRID!$L$45))</f>
        <v>67400</v>
      </c>
      <c r="F208" s="8" cm="1">
        <f t="array" ref="F208">IF($I$2="Каникулы вместе",INDEX(GRID!$B$18:$U$29,MATCH(E$7,GRID!$A$18:$A$29,0),MATCH(1,($U$2=GRID!$B$1:$U$1)*(КАЛЕНДАРЬ!U28=GRID!$B$3:$U$3),0)),
INDEX(GRID!$B$18:$U$29,MATCH(E$7,GRID!$A$18:$A$29,0),MATCH(1,($U$2=GRID!$B$1:$U$1)*(КАЛЕНДАРЬ!U28=GRID!$B$3:$U$3),0))*(1-GRID!$L$45))</f>
        <v>72400</v>
      </c>
      <c r="G208" s="8" cm="1">
        <f t="array" ref="G208">IF($I$2="Каникулы вместе",INDEX(GRID!$B$4:$U$15,MATCH(G$7,GRID!$A$4:$A$15,0),MATCH(1,($U$2=GRID!$B$1:$U$1)*(КАЛЕНДАРЬ!U28=GRID!$B$3:$U$3),0)),
INDEX(GRID!$B$4:$U$15,MATCH(G$7,GRID!$A$4:$A$15,0),MATCH(1,($U$2=GRID!$B$1:$U$1)*(КАЛЕНДАРЬ!U28=GRID!$B$3:$U$3),0))*(1-GRID!$L$45))</f>
        <v>74800</v>
      </c>
      <c r="H208" s="8" cm="1">
        <f t="array" ref="H208">IF($I$2="Каникулы вместе",INDEX(GRID!$B$18:$U$29,MATCH(G$7,GRID!$A$18:$A$29,0),MATCH(1,($U$2=GRID!$B$1:$U$1)*(КАЛЕНДАРЬ!U28=GRID!$B$3:$U$3),0)),
INDEX(GRID!$B$18:$U$29,MATCH(G$7,GRID!$A$18:$A$29,0),MATCH(1,($U$2=GRID!$B$1:$U$1)*(КАЛЕНДАРЬ!U28=GRID!$B$3:$U$3),0))*(1-GRID!$L$45))</f>
        <v>79800</v>
      </c>
      <c r="I208" s="8" cm="1">
        <f t="array" ref="I208">IF($I$2="Каникулы вместе",INDEX(GRID!$B$4:$U$15,MATCH(I$7,GRID!$A$4:$A$15,0),MATCH(1,($U$2=GRID!$B$1:$U$1)*(КАЛЕНДАРЬ!U28=GRID!$B$3:$U$3),0)),
INDEX(GRID!$B$4:$U$15,MATCH(I$7,GRID!$A$4:$A$15,0),MATCH(1,($U$2=GRID!$B$1:$U$1)*(КАЛЕНДАРЬ!U28=GRID!$B$3:$U$3),0))*(1-GRID!$L$45))</f>
        <v>82500</v>
      </c>
      <c r="J208" s="8" cm="1">
        <f t="array" ref="J208">IF($I$2="Каникулы вместе",INDEX(GRID!$B$18:$U$29,MATCH(I$7,GRID!$A$18:$A$29,0),MATCH(1,($U$2=GRID!$B$1:$U$1)*(КАЛЕНДАРЬ!U28=GRID!$B$3:$U$3),0)),
INDEX(GRID!$B$18:$U$29,MATCH(I$7,GRID!$A$18:$A$29,0),MATCH(1,($U$2=GRID!$B$1:$U$1)*(КАЛЕНДАРЬ!U28=GRID!$B$3:$U$3),0))*(1-GRID!$L$45))</f>
        <v>87500</v>
      </c>
      <c r="K208" s="8" cm="1">
        <f t="array" ref="K208">IF($I$2="Каникулы вместе",INDEX(GRID!$B$4:$U$15,MATCH(K$7,GRID!$A$4:$A$15,0),MATCH(1,($U$2=GRID!$B$1:$U$1)*(КАЛЕНДАРЬ!U28=GRID!$B$3:$U$3),0)),
INDEX(GRID!$B$4:$U$15,MATCH(K$7,GRID!$A$4:$A$15,0),MATCH(1,($U$2=GRID!$B$1:$U$1)*(КАЛЕНДАРЬ!U28=GRID!$B$3:$U$3),0))*(1-GRID!$L$45))</f>
        <v>90600</v>
      </c>
      <c r="L208" s="8" cm="1">
        <f t="array" ref="L208">IF($I$2="Каникулы вместе",INDEX(GRID!$B$18:$U$29,MATCH(K$7,GRID!$A$18:$A$29,0),MATCH(1,($U$2=GRID!$B$1:$U$1)*(КАЛЕНДАРЬ!U28=GRID!$B$3:$U$3),0)),
INDEX(GRID!$B$18:$U$29,MATCH(K$7,GRID!$A$18:$A$29,0),MATCH(1,($U$2=GRID!$B$1:$U$1)*(КАЛЕНДАРЬ!U28=GRID!$B$3:$U$3),0))*(1-GRID!$L$45))</f>
        <v>95600</v>
      </c>
      <c r="M208" s="8" cm="1">
        <f t="array" ref="M208">IF($I$2="Каникулы вместе",INDEX(GRID!$B$4:$U$15,MATCH(M$7,GRID!$A$4:$A$15,0),MATCH(1,($U$2=GRID!$B$1:$U$1)*(КАЛЕНДАРЬ!U28=GRID!$B$3:$U$3),0)),
INDEX(GRID!$B$4:$U$15,MATCH(M$7,GRID!$A$4:$A$15,0),MATCH(1,($U$2=GRID!$B$1:$U$1)*(КАЛЕНДАРЬ!U28=GRID!$B$3:$U$3),0))*(1-GRID!$L$45))</f>
        <v>118300</v>
      </c>
      <c r="N208" s="8" cm="1">
        <f t="array" ref="N208">IF($I$2="Каникулы вместе",INDEX(GRID!$B$18:$U$29,MATCH(M$7,GRID!$A$18:$A$29,0),MATCH(1,($U$2=GRID!$B$1:$U$1)*(КАЛЕНДАРЬ!U28=GRID!$B$3:$U$3),0)),
INDEX(GRID!$B$18:$U$29,MATCH(M$7,GRID!$A$18:$A$29,0),MATCH(1,($U$2=GRID!$B$1:$U$1)*(КАЛЕНДАРЬ!U28=GRID!$B$3:$U$3),0))*(1-GRID!$L$45))</f>
        <v>123300</v>
      </c>
      <c r="O208" s="8" cm="1">
        <f t="array" ref="O208">IF($I$2="Каникулы вместе",INDEX(GRID!$B$4:$U$15,MATCH(O$7,GRID!$A$4:$A$15,0),MATCH(1,($U$2=GRID!$B$1:$U$1)*(КАЛЕНДАРЬ!U28=GRID!$B$3:$U$3),0)),
INDEX(GRID!$B$4:$U$15,MATCH(O$7,GRID!$A$4:$A$15,0),MATCH(1,($U$2=GRID!$B$1:$U$1)*(КАЛЕНДАРЬ!U28=GRID!$B$3:$U$3),0))*(1-GRID!$L$45))</f>
        <v>159400</v>
      </c>
      <c r="P208" s="8" cm="1">
        <f t="array" ref="P208">IF($I$2="Каникулы вместе",INDEX(GRID!$B$4:$U$15,MATCH(P$7,GRID!$A$4:$A$15,0),MATCH(1,($U$2=GRID!$B$1:$U$1)*(КАЛЕНДАРЬ!U28=GRID!$B$3:$U$3),0)),
INDEX(GRID!$B$4:$U$15,MATCH(P$7,GRID!$A$4:$A$15,0),MATCH(1,($U$2=GRID!$B$1:$U$1)*(КАЛЕНДАРЬ!U28=GRID!$B$3:$U$3),0))*(1-GRID!$L$45))</f>
        <v>208900</v>
      </c>
      <c r="Q208" s="8" cm="1">
        <f t="array" ref="Q208">IF($I$2="Каникулы вместе",INDEX(GRID!$B$4:$U$15,MATCH(Q$7,GRID!$A$4:$A$15,0),MATCH(1,($U$2=GRID!$B$1:$U$1)*(КАЛЕНДАРЬ!U28=GRID!$B$3:$U$3),0)),
INDEX(GRID!$B$4:$U$15,MATCH(Q$7,GRID!$A$4:$A$15,0),MATCH(1,($U$2=GRID!$B$1:$U$1)*(КАЛЕНДАРЬ!U28=GRID!$B$3:$U$3),0))*(1-GRID!$L$45))</f>
        <v>240900</v>
      </c>
      <c r="R208" s="8" cm="1">
        <f t="array" ref="R208">IF($I$2="Каникулы вместе",INDEX(GRID!$B$18:$U$29,MATCH(R$7,GRID!$A$18:$A$29,0),MATCH(1,($U$2=GRID!$B$1:$U$1)*(КАЛЕНДАРЬ!U28=GRID!$B$3:$U$3),0)),
INDEX(GRID!$B$18:$U$29,MATCH(R$7,GRID!$A$18:$A$29,0),MATCH(1,($U$2=GRID!$B$1:$U$1)*(КАЛЕНДАРЬ!U28=GRID!$B$3:$U$3),0))*(1-GRID!$L$45))</f>
        <v>275700</v>
      </c>
      <c r="S208" s="8">
        <f t="array" ref="S208">IF($I$2="Каникулы вместе",INDEX(GRID!$B$4:$U$15,MATCH(S$7,GRID!$A$4:$A$15,0),MATCH(1,($U$2=GRID!$B$1:$U$1)*(КАЛЕНДАРЬ!U28=GRID!$B$3:$U$3),0)),
INDEX(GRID!$B$4:$U$15,MATCH(S$7,GRID!$A$4:$A$15,0),MATCH(1,($U$2=GRID!$B$1:$U$1)*(КАЛЕНДАРЬ!U28=GRID!$B$3:$U$3),0))*(1-GRID!$L$41))</f>
        <v>736800</v>
      </c>
      <c r="T208" s="8">
        <f t="array" ref="T208">IF($I$2="Каникулы вместе",INDEX(GRID!$B$4:$U$15,MATCH(T$7,GRID!$A$4:$A$15,0),MATCH(1,($U$2=GRID!$B$1:$U$1)*(КАЛЕНДАРЬ!U28=GRID!$B$3:$U$3),0)),
INDEX(GRID!$B$4:$U$15,MATCH(T$7,GRID!$A$4:$A$15,0),MATCH(1,($U$2=GRID!$B$1:$U$1)*(КАЛЕНДАРЬ!U28=GRID!$B$3:$U$3),0))*(1-GRID!$L$41))</f>
        <v>912900</v>
      </c>
    </row>
    <row r="209" spans="1:20" hidden="1">
      <c r="A209" s="148" t="s">
        <v>17</v>
      </c>
      <c r="B209" s="149">
        <v>26</v>
      </c>
      <c r="C209" s="8" cm="1">
        <f t="array" ref="C209">IF($I$2="Каникулы вместе",INDEX(GRID!$B$4:$U$15,MATCH(C$7,GRID!$A$4:$A$15,0),MATCH(1,($U$2=GRID!$B$1:$U$1)*(КАЛЕНДАРЬ!U29=GRID!$B$3:$U$3),0)),
INDEX(GRID!$B$4:$U$15,MATCH(C$7,GRID!$A$4:$A$15,0),MATCH(1,($U$2=GRID!$B$1:$U$1)*(КАЛЕНДАРЬ!U29=GRID!$B$3:$U$3),0))*(1-GRID!$L$45))</f>
        <v>57300</v>
      </c>
      <c r="D209" s="8" cm="1">
        <f t="array" ref="D209">IF($I$2="Каникулы вместе",INDEX(GRID!$B$18:$U$29,MATCH(C$7,GRID!$A$18:$A$29,0),MATCH(1,($U$2=GRID!$B$1:$U$1)*(КАЛЕНДАРЬ!U29=GRID!$B$3:$U$3),0)),
INDEX(GRID!$B$18:$U$29,MATCH(C$7,GRID!$A$18:$A$29,0),MATCH(1,($U$2=GRID!$B$1:$U$1)*(КАЛЕНДАРЬ!U29=GRID!$B$3:$U$3),0))*(1-GRID!$L$45))</f>
        <v>62300</v>
      </c>
      <c r="E209" s="8" cm="1">
        <f t="array" ref="E209">IF($I$2="Каникулы вместе",INDEX(GRID!$B$4:$U$15,MATCH(E$7,GRID!$A$4:$A$15,0),MATCH(1,($U$2=GRID!$B$1:$U$1)*(КАЛЕНДАРЬ!U29=GRID!$B$3:$U$3),0)),
INDEX(GRID!$B$4:$U$15,MATCH(E$7,GRID!$A$4:$A$15,0),MATCH(1,($U$2=GRID!$B$1:$U$1)*(КАЛЕНДАРЬ!U29=GRID!$B$3:$U$3),0))*(1-GRID!$L$45))</f>
        <v>67400</v>
      </c>
      <c r="F209" s="8" cm="1">
        <f t="array" ref="F209">IF($I$2="Каникулы вместе",INDEX(GRID!$B$18:$U$29,MATCH(E$7,GRID!$A$18:$A$29,0),MATCH(1,($U$2=GRID!$B$1:$U$1)*(КАЛЕНДАРЬ!U29=GRID!$B$3:$U$3),0)),
INDEX(GRID!$B$18:$U$29,MATCH(E$7,GRID!$A$18:$A$29,0),MATCH(1,($U$2=GRID!$B$1:$U$1)*(КАЛЕНДАРЬ!U29=GRID!$B$3:$U$3),0))*(1-GRID!$L$45))</f>
        <v>72400</v>
      </c>
      <c r="G209" s="8" cm="1">
        <f t="array" ref="G209">IF($I$2="Каникулы вместе",INDEX(GRID!$B$4:$U$15,MATCH(G$7,GRID!$A$4:$A$15,0),MATCH(1,($U$2=GRID!$B$1:$U$1)*(КАЛЕНДАРЬ!U29=GRID!$B$3:$U$3),0)),
INDEX(GRID!$B$4:$U$15,MATCH(G$7,GRID!$A$4:$A$15,0),MATCH(1,($U$2=GRID!$B$1:$U$1)*(КАЛЕНДАРЬ!U29=GRID!$B$3:$U$3),0))*(1-GRID!$L$45))</f>
        <v>74800</v>
      </c>
      <c r="H209" s="8" cm="1">
        <f t="array" ref="H209">IF($I$2="Каникулы вместе",INDEX(GRID!$B$18:$U$29,MATCH(G$7,GRID!$A$18:$A$29,0),MATCH(1,($U$2=GRID!$B$1:$U$1)*(КАЛЕНДАРЬ!U29=GRID!$B$3:$U$3),0)),
INDEX(GRID!$B$18:$U$29,MATCH(G$7,GRID!$A$18:$A$29,0),MATCH(1,($U$2=GRID!$B$1:$U$1)*(КАЛЕНДАРЬ!U29=GRID!$B$3:$U$3),0))*(1-GRID!$L$45))</f>
        <v>79800</v>
      </c>
      <c r="I209" s="8" cm="1">
        <f t="array" ref="I209">IF($I$2="Каникулы вместе",INDEX(GRID!$B$4:$U$15,MATCH(I$7,GRID!$A$4:$A$15,0),MATCH(1,($U$2=GRID!$B$1:$U$1)*(КАЛЕНДАРЬ!U29=GRID!$B$3:$U$3),0)),
INDEX(GRID!$B$4:$U$15,MATCH(I$7,GRID!$A$4:$A$15,0),MATCH(1,($U$2=GRID!$B$1:$U$1)*(КАЛЕНДАРЬ!U29=GRID!$B$3:$U$3),0))*(1-GRID!$L$45))</f>
        <v>82500</v>
      </c>
      <c r="J209" s="8" cm="1">
        <f t="array" ref="J209">IF($I$2="Каникулы вместе",INDEX(GRID!$B$18:$U$29,MATCH(I$7,GRID!$A$18:$A$29,0),MATCH(1,($U$2=GRID!$B$1:$U$1)*(КАЛЕНДАРЬ!U29=GRID!$B$3:$U$3),0)),
INDEX(GRID!$B$18:$U$29,MATCH(I$7,GRID!$A$18:$A$29,0),MATCH(1,($U$2=GRID!$B$1:$U$1)*(КАЛЕНДАРЬ!U29=GRID!$B$3:$U$3),0))*(1-GRID!$L$45))</f>
        <v>87500</v>
      </c>
      <c r="K209" s="8" cm="1">
        <f t="array" ref="K209">IF($I$2="Каникулы вместе",INDEX(GRID!$B$4:$U$15,MATCH(K$7,GRID!$A$4:$A$15,0),MATCH(1,($U$2=GRID!$B$1:$U$1)*(КАЛЕНДАРЬ!U29=GRID!$B$3:$U$3),0)),
INDEX(GRID!$B$4:$U$15,MATCH(K$7,GRID!$A$4:$A$15,0),MATCH(1,($U$2=GRID!$B$1:$U$1)*(КАЛЕНДАРЬ!U29=GRID!$B$3:$U$3),0))*(1-GRID!$L$45))</f>
        <v>90600</v>
      </c>
      <c r="L209" s="8" cm="1">
        <f t="array" ref="L209">IF($I$2="Каникулы вместе",INDEX(GRID!$B$18:$U$29,MATCH(K$7,GRID!$A$18:$A$29,0),MATCH(1,($U$2=GRID!$B$1:$U$1)*(КАЛЕНДАРЬ!U29=GRID!$B$3:$U$3),0)),
INDEX(GRID!$B$18:$U$29,MATCH(K$7,GRID!$A$18:$A$29,0),MATCH(1,($U$2=GRID!$B$1:$U$1)*(КАЛЕНДАРЬ!U29=GRID!$B$3:$U$3),0))*(1-GRID!$L$45))</f>
        <v>95600</v>
      </c>
      <c r="M209" s="8" cm="1">
        <f t="array" ref="M209">IF($I$2="Каникулы вместе",INDEX(GRID!$B$4:$U$15,MATCH(M$7,GRID!$A$4:$A$15,0),MATCH(1,($U$2=GRID!$B$1:$U$1)*(КАЛЕНДАРЬ!U29=GRID!$B$3:$U$3),0)),
INDEX(GRID!$B$4:$U$15,MATCH(M$7,GRID!$A$4:$A$15,0),MATCH(1,($U$2=GRID!$B$1:$U$1)*(КАЛЕНДАРЬ!U29=GRID!$B$3:$U$3),0))*(1-GRID!$L$45))</f>
        <v>118300</v>
      </c>
      <c r="N209" s="8" cm="1">
        <f t="array" ref="N209">IF($I$2="Каникулы вместе",INDEX(GRID!$B$18:$U$29,MATCH(M$7,GRID!$A$18:$A$29,0),MATCH(1,($U$2=GRID!$B$1:$U$1)*(КАЛЕНДАРЬ!U29=GRID!$B$3:$U$3),0)),
INDEX(GRID!$B$18:$U$29,MATCH(M$7,GRID!$A$18:$A$29,0),MATCH(1,($U$2=GRID!$B$1:$U$1)*(КАЛЕНДАРЬ!U29=GRID!$B$3:$U$3),0))*(1-GRID!$L$45))</f>
        <v>123300</v>
      </c>
      <c r="O209" s="8" cm="1">
        <f t="array" ref="O209">IF($I$2="Каникулы вместе",INDEX(GRID!$B$4:$U$15,MATCH(O$7,GRID!$A$4:$A$15,0),MATCH(1,($U$2=GRID!$B$1:$U$1)*(КАЛЕНДАРЬ!U29=GRID!$B$3:$U$3),0)),
INDEX(GRID!$B$4:$U$15,MATCH(O$7,GRID!$A$4:$A$15,0),MATCH(1,($U$2=GRID!$B$1:$U$1)*(КАЛЕНДАРЬ!U29=GRID!$B$3:$U$3),0))*(1-GRID!$L$45))</f>
        <v>159400</v>
      </c>
      <c r="P209" s="8" cm="1">
        <f t="array" ref="P209">IF($I$2="Каникулы вместе",INDEX(GRID!$B$4:$U$15,MATCH(P$7,GRID!$A$4:$A$15,0),MATCH(1,($U$2=GRID!$B$1:$U$1)*(КАЛЕНДАРЬ!U29=GRID!$B$3:$U$3),0)),
INDEX(GRID!$B$4:$U$15,MATCH(P$7,GRID!$A$4:$A$15,0),MATCH(1,($U$2=GRID!$B$1:$U$1)*(КАЛЕНДАРЬ!U29=GRID!$B$3:$U$3),0))*(1-GRID!$L$45))</f>
        <v>208900</v>
      </c>
      <c r="Q209" s="8" cm="1">
        <f t="array" ref="Q209">IF($I$2="Каникулы вместе",INDEX(GRID!$B$4:$U$15,MATCH(Q$7,GRID!$A$4:$A$15,0),MATCH(1,($U$2=GRID!$B$1:$U$1)*(КАЛЕНДАРЬ!U29=GRID!$B$3:$U$3),0)),
INDEX(GRID!$B$4:$U$15,MATCH(Q$7,GRID!$A$4:$A$15,0),MATCH(1,($U$2=GRID!$B$1:$U$1)*(КАЛЕНДАРЬ!U29=GRID!$B$3:$U$3),0))*(1-GRID!$L$45))</f>
        <v>240900</v>
      </c>
      <c r="R209" s="8" cm="1">
        <f t="array" ref="R209">IF($I$2="Каникулы вместе",INDEX(GRID!$B$18:$U$29,MATCH(R$7,GRID!$A$18:$A$29,0),MATCH(1,($U$2=GRID!$B$1:$U$1)*(КАЛЕНДАРЬ!U29=GRID!$B$3:$U$3),0)),
INDEX(GRID!$B$18:$U$29,MATCH(R$7,GRID!$A$18:$A$29,0),MATCH(1,($U$2=GRID!$B$1:$U$1)*(КАЛЕНДАРЬ!U29=GRID!$B$3:$U$3),0))*(1-GRID!$L$45))</f>
        <v>275700</v>
      </c>
      <c r="S209" s="8">
        <f t="array" ref="S209">IF($I$2="Каникулы вместе",INDEX(GRID!$B$4:$U$15,MATCH(S$7,GRID!$A$4:$A$15,0),MATCH(1,($U$2=GRID!$B$1:$U$1)*(КАЛЕНДАРЬ!U29=GRID!$B$3:$U$3),0)),
INDEX(GRID!$B$4:$U$15,MATCH(S$7,GRID!$A$4:$A$15,0),MATCH(1,($U$2=GRID!$B$1:$U$1)*(КАЛЕНДАРЬ!U29=GRID!$B$3:$U$3),0))*(1-GRID!$L$41))</f>
        <v>736800</v>
      </c>
      <c r="T209" s="8">
        <f t="array" ref="T209">IF($I$2="Каникулы вместе",INDEX(GRID!$B$4:$U$15,MATCH(T$7,GRID!$A$4:$A$15,0),MATCH(1,($U$2=GRID!$B$1:$U$1)*(КАЛЕНДАРЬ!U29=GRID!$B$3:$U$3),0)),
INDEX(GRID!$B$4:$U$15,MATCH(T$7,GRID!$A$4:$A$15,0),MATCH(1,($U$2=GRID!$B$1:$U$1)*(КАЛЕНДАРЬ!U29=GRID!$B$3:$U$3),0))*(1-GRID!$L$41))</f>
        <v>912900</v>
      </c>
    </row>
    <row r="210" spans="1:20" hidden="1">
      <c r="A210" s="148" t="s">
        <v>11</v>
      </c>
      <c r="B210" s="149">
        <v>27</v>
      </c>
      <c r="C210" s="8" cm="1">
        <f t="array" ref="C210">IF($I$2="Каникулы вместе",INDEX(GRID!$B$4:$U$15,MATCH(C$7,GRID!$A$4:$A$15,0),MATCH(1,($U$2=GRID!$B$1:$U$1)*(КАЛЕНДАРЬ!U30=GRID!$B$3:$U$3),0)),
INDEX(GRID!$B$4:$U$15,MATCH(C$7,GRID!$A$4:$A$15,0),MATCH(1,($U$2=GRID!$B$1:$U$1)*(КАЛЕНДАРЬ!U30=GRID!$B$3:$U$3),0))*(1-GRID!$L$45))</f>
        <v>52600</v>
      </c>
      <c r="D210" s="8" cm="1">
        <f t="array" ref="D210">IF($I$2="Каникулы вместе",INDEX(GRID!$B$18:$U$29,MATCH(C$7,GRID!$A$18:$A$29,0),MATCH(1,($U$2=GRID!$B$1:$U$1)*(КАЛЕНДАРЬ!U30=GRID!$B$3:$U$3),0)),
INDEX(GRID!$B$18:$U$29,MATCH(C$7,GRID!$A$18:$A$29,0),MATCH(1,($U$2=GRID!$B$1:$U$1)*(КАЛЕНДАРЬ!U30=GRID!$B$3:$U$3),0))*(1-GRID!$L$45))</f>
        <v>57600</v>
      </c>
      <c r="E210" s="8" cm="1">
        <f t="array" ref="E210">IF($I$2="Каникулы вместе",INDEX(GRID!$B$4:$U$15,MATCH(E$7,GRID!$A$4:$A$15,0),MATCH(1,($U$2=GRID!$B$1:$U$1)*(КАЛЕНДАРЬ!U30=GRID!$B$3:$U$3),0)),
INDEX(GRID!$B$4:$U$15,MATCH(E$7,GRID!$A$4:$A$15,0),MATCH(1,($U$2=GRID!$B$1:$U$1)*(КАЛЕНДАРЬ!U30=GRID!$B$3:$U$3),0))*(1-GRID!$L$45))</f>
        <v>62100</v>
      </c>
      <c r="F210" s="8" cm="1">
        <f t="array" ref="F210">IF($I$2="Каникулы вместе",INDEX(GRID!$B$18:$U$29,MATCH(E$7,GRID!$A$18:$A$29,0),MATCH(1,($U$2=GRID!$B$1:$U$1)*(КАЛЕНДАРЬ!U30=GRID!$B$3:$U$3),0)),
INDEX(GRID!$B$18:$U$29,MATCH(E$7,GRID!$A$18:$A$29,0),MATCH(1,($U$2=GRID!$B$1:$U$1)*(КАЛЕНДАРЬ!U30=GRID!$B$3:$U$3),0))*(1-GRID!$L$45))</f>
        <v>67100</v>
      </c>
      <c r="G210" s="8" cm="1">
        <f t="array" ref="G210">IF($I$2="Каникулы вместе",INDEX(GRID!$B$4:$U$15,MATCH(G$7,GRID!$A$4:$A$15,0),MATCH(1,($U$2=GRID!$B$1:$U$1)*(КАЛЕНДАРЬ!U30=GRID!$B$3:$U$3),0)),
INDEX(GRID!$B$4:$U$15,MATCH(G$7,GRID!$A$4:$A$15,0),MATCH(1,($U$2=GRID!$B$1:$U$1)*(КАЛЕНДАРЬ!U30=GRID!$B$3:$U$3),0))*(1-GRID!$L$45))</f>
        <v>69200</v>
      </c>
      <c r="H210" s="8" cm="1">
        <f t="array" ref="H210">IF($I$2="Каникулы вместе",INDEX(GRID!$B$18:$U$29,MATCH(G$7,GRID!$A$18:$A$29,0),MATCH(1,($U$2=GRID!$B$1:$U$1)*(КАЛЕНДАРЬ!U30=GRID!$B$3:$U$3),0)),
INDEX(GRID!$B$18:$U$29,MATCH(G$7,GRID!$A$18:$A$29,0),MATCH(1,($U$2=GRID!$B$1:$U$1)*(КАЛЕНДАРЬ!U30=GRID!$B$3:$U$3),0))*(1-GRID!$L$45))</f>
        <v>74200</v>
      </c>
      <c r="I210" s="8" cm="1">
        <f t="array" ref="I210">IF($I$2="Каникулы вместе",INDEX(GRID!$B$4:$U$15,MATCH(I$7,GRID!$A$4:$A$15,0),MATCH(1,($U$2=GRID!$B$1:$U$1)*(КАЛЕНДАРЬ!U30=GRID!$B$3:$U$3),0)),
INDEX(GRID!$B$4:$U$15,MATCH(I$7,GRID!$A$4:$A$15,0),MATCH(1,($U$2=GRID!$B$1:$U$1)*(КАЛЕНДАРЬ!U30=GRID!$B$3:$U$3),0))*(1-GRID!$L$45))</f>
        <v>76600</v>
      </c>
      <c r="J210" s="8" cm="1">
        <f t="array" ref="J210">IF($I$2="Каникулы вместе",INDEX(GRID!$B$18:$U$29,MATCH(I$7,GRID!$A$18:$A$29,0),MATCH(1,($U$2=GRID!$B$1:$U$1)*(КАЛЕНДАРЬ!U30=GRID!$B$3:$U$3),0)),
INDEX(GRID!$B$18:$U$29,MATCH(I$7,GRID!$A$18:$A$29,0),MATCH(1,($U$2=GRID!$B$1:$U$1)*(КАЛЕНДАРЬ!U30=GRID!$B$3:$U$3),0))*(1-GRID!$L$45))</f>
        <v>81600</v>
      </c>
      <c r="K210" s="8" cm="1">
        <f t="array" ref="K210">IF($I$2="Каникулы вместе",INDEX(GRID!$B$4:$U$15,MATCH(K$7,GRID!$A$4:$A$15,0),MATCH(1,($U$2=GRID!$B$1:$U$1)*(КАЛЕНДАРЬ!U30=GRID!$B$3:$U$3),0)),
INDEX(GRID!$B$4:$U$15,MATCH(K$7,GRID!$A$4:$A$15,0),MATCH(1,($U$2=GRID!$B$1:$U$1)*(КАЛЕНДАРЬ!U30=GRID!$B$3:$U$3),0))*(1-GRID!$L$45))</f>
        <v>84100</v>
      </c>
      <c r="L210" s="8" cm="1">
        <f t="array" ref="L210">IF($I$2="Каникулы вместе",INDEX(GRID!$B$18:$U$29,MATCH(K$7,GRID!$A$18:$A$29,0),MATCH(1,($U$2=GRID!$B$1:$U$1)*(КАЛЕНДАРЬ!U30=GRID!$B$3:$U$3),0)),
INDEX(GRID!$B$18:$U$29,MATCH(K$7,GRID!$A$18:$A$29,0),MATCH(1,($U$2=GRID!$B$1:$U$1)*(КАЛЕНДАРЬ!U30=GRID!$B$3:$U$3),0))*(1-GRID!$L$45))</f>
        <v>89100</v>
      </c>
      <c r="M210" s="8" cm="1">
        <f t="array" ref="M210">IF($I$2="Каникулы вместе",INDEX(GRID!$B$4:$U$15,MATCH(M$7,GRID!$A$4:$A$15,0),MATCH(1,($U$2=GRID!$B$1:$U$1)*(КАЛЕНДАРЬ!U30=GRID!$B$3:$U$3),0)),
INDEX(GRID!$B$4:$U$15,MATCH(M$7,GRID!$A$4:$A$15,0),MATCH(1,($U$2=GRID!$B$1:$U$1)*(КАЛЕНДАРЬ!U30=GRID!$B$3:$U$3),0))*(1-GRID!$L$45))</f>
        <v>110400</v>
      </c>
      <c r="N210" s="8" cm="1">
        <f t="array" ref="N210">IF($I$2="Каникулы вместе",INDEX(GRID!$B$18:$U$29,MATCH(M$7,GRID!$A$18:$A$29,0),MATCH(1,($U$2=GRID!$B$1:$U$1)*(КАЛЕНДАРЬ!U30=GRID!$B$3:$U$3),0)),
INDEX(GRID!$B$18:$U$29,MATCH(M$7,GRID!$A$18:$A$29,0),MATCH(1,($U$2=GRID!$B$1:$U$1)*(КАЛЕНДАРЬ!U30=GRID!$B$3:$U$3),0))*(1-GRID!$L$45))</f>
        <v>115400</v>
      </c>
      <c r="O210" s="8" cm="1">
        <f t="array" ref="O210">IF($I$2="Каникулы вместе",INDEX(GRID!$B$4:$U$15,MATCH(O$7,GRID!$A$4:$A$15,0),MATCH(1,($U$2=GRID!$B$1:$U$1)*(КАЛЕНДАРЬ!U30=GRID!$B$3:$U$3),0)),
INDEX(GRID!$B$4:$U$15,MATCH(O$7,GRID!$A$4:$A$15,0),MATCH(1,($U$2=GRID!$B$1:$U$1)*(КАЛЕНДАРЬ!U30=GRID!$B$3:$U$3),0))*(1-GRID!$L$45))</f>
        <v>151000</v>
      </c>
      <c r="P210" s="8" cm="1">
        <f t="array" ref="P210">IF($I$2="Каникулы вместе",INDEX(GRID!$B$4:$U$15,MATCH(P$7,GRID!$A$4:$A$15,0),MATCH(1,($U$2=GRID!$B$1:$U$1)*(КАЛЕНДАРЬ!U30=GRID!$B$3:$U$3),0)),
INDEX(GRID!$B$4:$U$15,MATCH(P$7,GRID!$A$4:$A$15,0),MATCH(1,($U$2=GRID!$B$1:$U$1)*(КАЛЕНДАРЬ!U30=GRID!$B$3:$U$3),0))*(1-GRID!$L$45))</f>
        <v>199300</v>
      </c>
      <c r="Q210" s="8" cm="1">
        <f t="array" ref="Q210">IF($I$2="Каникулы вместе",INDEX(GRID!$B$4:$U$15,MATCH(Q$7,GRID!$A$4:$A$15,0),MATCH(1,($U$2=GRID!$B$1:$U$1)*(КАЛЕНДАРЬ!U30=GRID!$B$3:$U$3),0)),
INDEX(GRID!$B$4:$U$15,MATCH(Q$7,GRID!$A$4:$A$15,0),MATCH(1,($U$2=GRID!$B$1:$U$1)*(КАЛЕНДАРЬ!U30=GRID!$B$3:$U$3),0))*(1-GRID!$L$45))</f>
        <v>230600</v>
      </c>
      <c r="R210" s="8" cm="1">
        <f t="array" ref="R210">IF($I$2="Каникулы вместе",INDEX(GRID!$B$18:$U$29,MATCH(R$7,GRID!$A$18:$A$29,0),MATCH(1,($U$2=GRID!$B$1:$U$1)*(КАЛЕНДАРЬ!U30=GRID!$B$3:$U$3),0)),
INDEX(GRID!$B$18:$U$29,MATCH(R$7,GRID!$A$18:$A$29,0),MATCH(1,($U$2=GRID!$B$1:$U$1)*(КАЛЕНДАРЬ!U30=GRID!$B$3:$U$3),0))*(1-GRID!$L$45))</f>
        <v>263600</v>
      </c>
      <c r="S210" s="8">
        <f t="array" ref="S210">IF($I$2="Каникулы вместе",INDEX(GRID!$B$4:$U$15,MATCH(S$7,GRID!$A$4:$A$15,0),MATCH(1,($U$2=GRID!$B$1:$U$1)*(КАЛЕНДАРЬ!U30=GRID!$B$3:$U$3),0)),
INDEX(GRID!$B$4:$U$15,MATCH(S$7,GRID!$A$4:$A$15,0),MATCH(1,($U$2=GRID!$B$1:$U$1)*(КАЛЕНДАРЬ!U30=GRID!$B$3:$U$3),0))*(1-GRID!$L$41))</f>
        <v>698800</v>
      </c>
      <c r="T210" s="8">
        <f t="array" ref="T210">IF($I$2="Каникулы вместе",INDEX(GRID!$B$4:$U$15,MATCH(T$7,GRID!$A$4:$A$15,0),MATCH(1,($U$2=GRID!$B$1:$U$1)*(КАЛЕНДАРЬ!U30=GRID!$B$3:$U$3),0)),
INDEX(GRID!$B$4:$U$15,MATCH(T$7,GRID!$A$4:$A$15,0),MATCH(1,($U$2=GRID!$B$1:$U$1)*(КАЛЕНДАРЬ!U30=GRID!$B$3:$U$3),0))*(1-GRID!$L$41))</f>
        <v>861600</v>
      </c>
    </row>
    <row r="211" spans="1:20" hidden="1">
      <c r="A211" s="148" t="s">
        <v>12</v>
      </c>
      <c r="B211" s="149">
        <v>28</v>
      </c>
      <c r="C211" s="8" cm="1">
        <f t="array" ref="C211">IF($I$2="Каникулы вместе",INDEX(GRID!$B$4:$U$15,MATCH(C$7,GRID!$A$4:$A$15,0),MATCH(1,($U$2=GRID!$B$1:$U$1)*(КАЛЕНДАРЬ!U31=GRID!$B$3:$U$3),0)),
INDEX(GRID!$B$4:$U$15,MATCH(C$7,GRID!$A$4:$A$15,0),MATCH(1,($U$2=GRID!$B$1:$U$1)*(КАЛЕНДАРЬ!U31=GRID!$B$3:$U$3),0))*(1-GRID!$L$45))</f>
        <v>52600</v>
      </c>
      <c r="D211" s="8" cm="1">
        <f t="array" ref="D211">IF($I$2="Каникулы вместе",INDEX(GRID!$B$18:$U$29,MATCH(C$7,GRID!$A$18:$A$29,0),MATCH(1,($U$2=GRID!$B$1:$U$1)*(КАЛЕНДАРЬ!U31=GRID!$B$3:$U$3),0)),
INDEX(GRID!$B$18:$U$29,MATCH(C$7,GRID!$A$18:$A$29,0),MATCH(1,($U$2=GRID!$B$1:$U$1)*(КАЛЕНДАРЬ!U31=GRID!$B$3:$U$3),0))*(1-GRID!$L$45))</f>
        <v>57600</v>
      </c>
      <c r="E211" s="8" cm="1">
        <f t="array" ref="E211">IF($I$2="Каникулы вместе",INDEX(GRID!$B$4:$U$15,MATCH(E$7,GRID!$A$4:$A$15,0),MATCH(1,($U$2=GRID!$B$1:$U$1)*(КАЛЕНДАРЬ!U31=GRID!$B$3:$U$3),0)),
INDEX(GRID!$B$4:$U$15,MATCH(E$7,GRID!$A$4:$A$15,0),MATCH(1,($U$2=GRID!$B$1:$U$1)*(КАЛЕНДАРЬ!U31=GRID!$B$3:$U$3),0))*(1-GRID!$L$45))</f>
        <v>62100</v>
      </c>
      <c r="F211" s="8" cm="1">
        <f t="array" ref="F211">IF($I$2="Каникулы вместе",INDEX(GRID!$B$18:$U$29,MATCH(E$7,GRID!$A$18:$A$29,0),MATCH(1,($U$2=GRID!$B$1:$U$1)*(КАЛЕНДАРЬ!U31=GRID!$B$3:$U$3),0)),
INDEX(GRID!$B$18:$U$29,MATCH(E$7,GRID!$A$18:$A$29,0),MATCH(1,($U$2=GRID!$B$1:$U$1)*(КАЛЕНДАРЬ!U31=GRID!$B$3:$U$3),0))*(1-GRID!$L$45))</f>
        <v>67100</v>
      </c>
      <c r="G211" s="8" cm="1">
        <f t="array" ref="G211">IF($I$2="Каникулы вместе",INDEX(GRID!$B$4:$U$15,MATCH(G$7,GRID!$A$4:$A$15,0),MATCH(1,($U$2=GRID!$B$1:$U$1)*(КАЛЕНДАРЬ!U31=GRID!$B$3:$U$3),0)),
INDEX(GRID!$B$4:$U$15,MATCH(G$7,GRID!$A$4:$A$15,0),MATCH(1,($U$2=GRID!$B$1:$U$1)*(КАЛЕНДАРЬ!U31=GRID!$B$3:$U$3),0))*(1-GRID!$L$45))</f>
        <v>69200</v>
      </c>
      <c r="H211" s="8" cm="1">
        <f t="array" ref="H211">IF($I$2="Каникулы вместе",INDEX(GRID!$B$18:$U$29,MATCH(G$7,GRID!$A$18:$A$29,0),MATCH(1,($U$2=GRID!$B$1:$U$1)*(КАЛЕНДАРЬ!U31=GRID!$B$3:$U$3),0)),
INDEX(GRID!$B$18:$U$29,MATCH(G$7,GRID!$A$18:$A$29,0),MATCH(1,($U$2=GRID!$B$1:$U$1)*(КАЛЕНДАРЬ!U31=GRID!$B$3:$U$3),0))*(1-GRID!$L$45))</f>
        <v>74200</v>
      </c>
      <c r="I211" s="8" cm="1">
        <f t="array" ref="I211">IF($I$2="Каникулы вместе",INDEX(GRID!$B$4:$U$15,MATCH(I$7,GRID!$A$4:$A$15,0),MATCH(1,($U$2=GRID!$B$1:$U$1)*(КАЛЕНДАРЬ!U31=GRID!$B$3:$U$3),0)),
INDEX(GRID!$B$4:$U$15,MATCH(I$7,GRID!$A$4:$A$15,0),MATCH(1,($U$2=GRID!$B$1:$U$1)*(КАЛЕНДАРЬ!U31=GRID!$B$3:$U$3),0))*(1-GRID!$L$45))</f>
        <v>76600</v>
      </c>
      <c r="J211" s="8" cm="1">
        <f t="array" ref="J211">IF($I$2="Каникулы вместе",INDEX(GRID!$B$18:$U$29,MATCH(I$7,GRID!$A$18:$A$29,0),MATCH(1,($U$2=GRID!$B$1:$U$1)*(КАЛЕНДАРЬ!U31=GRID!$B$3:$U$3),0)),
INDEX(GRID!$B$18:$U$29,MATCH(I$7,GRID!$A$18:$A$29,0),MATCH(1,($U$2=GRID!$B$1:$U$1)*(КАЛЕНДАРЬ!U31=GRID!$B$3:$U$3),0))*(1-GRID!$L$45))</f>
        <v>81600</v>
      </c>
      <c r="K211" s="8" cm="1">
        <f t="array" ref="K211">IF($I$2="Каникулы вместе",INDEX(GRID!$B$4:$U$15,MATCH(K$7,GRID!$A$4:$A$15,0),MATCH(1,($U$2=GRID!$B$1:$U$1)*(КАЛЕНДАРЬ!U31=GRID!$B$3:$U$3),0)),
INDEX(GRID!$B$4:$U$15,MATCH(K$7,GRID!$A$4:$A$15,0),MATCH(1,($U$2=GRID!$B$1:$U$1)*(КАЛЕНДАРЬ!U31=GRID!$B$3:$U$3),0))*(1-GRID!$L$45))</f>
        <v>84100</v>
      </c>
      <c r="L211" s="8" cm="1">
        <f t="array" ref="L211">IF($I$2="Каникулы вместе",INDEX(GRID!$B$18:$U$29,MATCH(K$7,GRID!$A$18:$A$29,0),MATCH(1,($U$2=GRID!$B$1:$U$1)*(КАЛЕНДАРЬ!U31=GRID!$B$3:$U$3),0)),
INDEX(GRID!$B$18:$U$29,MATCH(K$7,GRID!$A$18:$A$29,0),MATCH(1,($U$2=GRID!$B$1:$U$1)*(КАЛЕНДАРЬ!U31=GRID!$B$3:$U$3),0))*(1-GRID!$L$45))</f>
        <v>89100</v>
      </c>
      <c r="M211" s="8" cm="1">
        <f t="array" ref="M211">IF($I$2="Каникулы вместе",INDEX(GRID!$B$4:$U$15,MATCH(M$7,GRID!$A$4:$A$15,0),MATCH(1,($U$2=GRID!$B$1:$U$1)*(КАЛЕНДАРЬ!U31=GRID!$B$3:$U$3),0)),
INDEX(GRID!$B$4:$U$15,MATCH(M$7,GRID!$A$4:$A$15,0),MATCH(1,($U$2=GRID!$B$1:$U$1)*(КАЛЕНДАРЬ!U31=GRID!$B$3:$U$3),0))*(1-GRID!$L$45))</f>
        <v>110400</v>
      </c>
      <c r="N211" s="8" cm="1">
        <f t="array" ref="N211">IF($I$2="Каникулы вместе",INDEX(GRID!$B$18:$U$29,MATCH(M$7,GRID!$A$18:$A$29,0),MATCH(1,($U$2=GRID!$B$1:$U$1)*(КАЛЕНДАРЬ!U31=GRID!$B$3:$U$3),0)),
INDEX(GRID!$B$18:$U$29,MATCH(M$7,GRID!$A$18:$A$29,0),MATCH(1,($U$2=GRID!$B$1:$U$1)*(КАЛЕНДАРЬ!U31=GRID!$B$3:$U$3),0))*(1-GRID!$L$45))</f>
        <v>115400</v>
      </c>
      <c r="O211" s="8" cm="1">
        <f t="array" ref="O211">IF($I$2="Каникулы вместе",INDEX(GRID!$B$4:$U$15,MATCH(O$7,GRID!$A$4:$A$15,0),MATCH(1,($U$2=GRID!$B$1:$U$1)*(КАЛЕНДАРЬ!U31=GRID!$B$3:$U$3),0)),
INDEX(GRID!$B$4:$U$15,MATCH(O$7,GRID!$A$4:$A$15,0),MATCH(1,($U$2=GRID!$B$1:$U$1)*(КАЛЕНДАРЬ!U31=GRID!$B$3:$U$3),0))*(1-GRID!$L$45))</f>
        <v>151000</v>
      </c>
      <c r="P211" s="8" cm="1">
        <f t="array" ref="P211">IF($I$2="Каникулы вместе",INDEX(GRID!$B$4:$U$15,MATCH(P$7,GRID!$A$4:$A$15,0),MATCH(1,($U$2=GRID!$B$1:$U$1)*(КАЛЕНДАРЬ!U31=GRID!$B$3:$U$3),0)),
INDEX(GRID!$B$4:$U$15,MATCH(P$7,GRID!$A$4:$A$15,0),MATCH(1,($U$2=GRID!$B$1:$U$1)*(КАЛЕНДАРЬ!U31=GRID!$B$3:$U$3),0))*(1-GRID!$L$45))</f>
        <v>199300</v>
      </c>
      <c r="Q211" s="8" cm="1">
        <f t="array" ref="Q211">IF($I$2="Каникулы вместе",INDEX(GRID!$B$4:$U$15,MATCH(Q$7,GRID!$A$4:$A$15,0),MATCH(1,($U$2=GRID!$B$1:$U$1)*(КАЛЕНДАРЬ!U31=GRID!$B$3:$U$3),0)),
INDEX(GRID!$B$4:$U$15,MATCH(Q$7,GRID!$A$4:$A$15,0),MATCH(1,($U$2=GRID!$B$1:$U$1)*(КАЛЕНДАРЬ!U31=GRID!$B$3:$U$3),0))*(1-GRID!$L$45))</f>
        <v>230600</v>
      </c>
      <c r="R211" s="8" cm="1">
        <f t="array" ref="R211">IF($I$2="Каникулы вместе",INDEX(GRID!$B$18:$U$29,MATCH(R$7,GRID!$A$18:$A$29,0),MATCH(1,($U$2=GRID!$B$1:$U$1)*(КАЛЕНДАРЬ!U31=GRID!$B$3:$U$3),0)),
INDEX(GRID!$B$18:$U$29,MATCH(R$7,GRID!$A$18:$A$29,0),MATCH(1,($U$2=GRID!$B$1:$U$1)*(КАЛЕНДАРЬ!U31=GRID!$B$3:$U$3),0))*(1-GRID!$L$45))</f>
        <v>263600</v>
      </c>
      <c r="S211" s="8">
        <f t="array" ref="S211">IF($I$2="Каникулы вместе",INDEX(GRID!$B$4:$U$15,MATCH(S$7,GRID!$A$4:$A$15,0),MATCH(1,($U$2=GRID!$B$1:$U$1)*(КАЛЕНДАРЬ!U31=GRID!$B$3:$U$3),0)),
INDEX(GRID!$B$4:$U$15,MATCH(S$7,GRID!$A$4:$A$15,0),MATCH(1,($U$2=GRID!$B$1:$U$1)*(КАЛЕНДАРЬ!U31=GRID!$B$3:$U$3),0))*(1-GRID!$L$41))</f>
        <v>698800</v>
      </c>
      <c r="T211" s="8">
        <f t="array" ref="T211">IF($I$2="Каникулы вместе",INDEX(GRID!$B$4:$U$15,MATCH(T$7,GRID!$A$4:$A$15,0),MATCH(1,($U$2=GRID!$B$1:$U$1)*(КАЛЕНДАРЬ!U31=GRID!$B$3:$U$3),0)),
INDEX(GRID!$B$4:$U$15,MATCH(T$7,GRID!$A$4:$A$15,0),MATCH(1,($U$2=GRID!$B$1:$U$1)*(КАЛЕНДАРЬ!U31=GRID!$B$3:$U$3),0))*(1-GRID!$L$41))</f>
        <v>861600</v>
      </c>
    </row>
    <row r="212" spans="1:20" hidden="1">
      <c r="A212" s="148" t="s">
        <v>13</v>
      </c>
      <c r="B212" s="149">
        <v>29</v>
      </c>
      <c r="C212" s="8" cm="1">
        <f t="array" ref="C212">IF($I$2="Каникулы вместе",INDEX(GRID!$B$4:$U$15,MATCH(C$7,GRID!$A$4:$A$15,0),MATCH(1,($U$2=GRID!$B$1:$U$1)*(КАЛЕНДАРЬ!U32=GRID!$B$3:$U$3),0)),
INDEX(GRID!$B$4:$U$15,MATCH(C$7,GRID!$A$4:$A$15,0),MATCH(1,($U$2=GRID!$B$1:$U$1)*(КАЛЕНДАРЬ!U32=GRID!$B$3:$U$3),0))*(1-GRID!$L$45))</f>
        <v>52600</v>
      </c>
      <c r="D212" s="8" cm="1">
        <f t="array" ref="D212">IF($I$2="Каникулы вместе",INDEX(GRID!$B$18:$U$29,MATCH(C$7,GRID!$A$18:$A$29,0),MATCH(1,($U$2=GRID!$B$1:$U$1)*(КАЛЕНДАРЬ!U32=GRID!$B$3:$U$3),0)),
INDEX(GRID!$B$18:$U$29,MATCH(C$7,GRID!$A$18:$A$29,0),MATCH(1,($U$2=GRID!$B$1:$U$1)*(КАЛЕНДАРЬ!U32=GRID!$B$3:$U$3),0))*(1-GRID!$L$45))</f>
        <v>57600</v>
      </c>
      <c r="E212" s="8" cm="1">
        <f t="array" ref="E212">IF($I$2="Каникулы вместе",INDEX(GRID!$B$4:$U$15,MATCH(E$7,GRID!$A$4:$A$15,0),MATCH(1,($U$2=GRID!$B$1:$U$1)*(КАЛЕНДАРЬ!U32=GRID!$B$3:$U$3),0)),
INDEX(GRID!$B$4:$U$15,MATCH(E$7,GRID!$A$4:$A$15,0),MATCH(1,($U$2=GRID!$B$1:$U$1)*(КАЛЕНДАРЬ!U32=GRID!$B$3:$U$3),0))*(1-GRID!$L$45))</f>
        <v>62100</v>
      </c>
      <c r="F212" s="8" cm="1">
        <f t="array" ref="F212">IF($I$2="Каникулы вместе",INDEX(GRID!$B$18:$U$29,MATCH(E$7,GRID!$A$18:$A$29,0),MATCH(1,($U$2=GRID!$B$1:$U$1)*(КАЛЕНДАРЬ!U32=GRID!$B$3:$U$3),0)),
INDEX(GRID!$B$18:$U$29,MATCH(E$7,GRID!$A$18:$A$29,0),MATCH(1,($U$2=GRID!$B$1:$U$1)*(КАЛЕНДАРЬ!U32=GRID!$B$3:$U$3),0))*(1-GRID!$L$45))</f>
        <v>67100</v>
      </c>
      <c r="G212" s="8" cm="1">
        <f t="array" ref="G212">IF($I$2="Каникулы вместе",INDEX(GRID!$B$4:$U$15,MATCH(G$7,GRID!$A$4:$A$15,0),MATCH(1,($U$2=GRID!$B$1:$U$1)*(КАЛЕНДАРЬ!U32=GRID!$B$3:$U$3),0)),
INDEX(GRID!$B$4:$U$15,MATCH(G$7,GRID!$A$4:$A$15,0),MATCH(1,($U$2=GRID!$B$1:$U$1)*(КАЛЕНДАРЬ!U32=GRID!$B$3:$U$3),0))*(1-GRID!$L$45))</f>
        <v>69200</v>
      </c>
      <c r="H212" s="8" cm="1">
        <f t="array" ref="H212">IF($I$2="Каникулы вместе",INDEX(GRID!$B$18:$U$29,MATCH(G$7,GRID!$A$18:$A$29,0),MATCH(1,($U$2=GRID!$B$1:$U$1)*(КАЛЕНДАРЬ!U32=GRID!$B$3:$U$3),0)),
INDEX(GRID!$B$18:$U$29,MATCH(G$7,GRID!$A$18:$A$29,0),MATCH(1,($U$2=GRID!$B$1:$U$1)*(КАЛЕНДАРЬ!U32=GRID!$B$3:$U$3),0))*(1-GRID!$L$45))</f>
        <v>74200</v>
      </c>
      <c r="I212" s="8" cm="1">
        <f t="array" ref="I212">IF($I$2="Каникулы вместе",INDEX(GRID!$B$4:$U$15,MATCH(I$7,GRID!$A$4:$A$15,0),MATCH(1,($U$2=GRID!$B$1:$U$1)*(КАЛЕНДАРЬ!U32=GRID!$B$3:$U$3),0)),
INDEX(GRID!$B$4:$U$15,MATCH(I$7,GRID!$A$4:$A$15,0),MATCH(1,($U$2=GRID!$B$1:$U$1)*(КАЛЕНДАРЬ!U32=GRID!$B$3:$U$3),0))*(1-GRID!$L$45))</f>
        <v>76600</v>
      </c>
      <c r="J212" s="8" cm="1">
        <f t="array" ref="J212">IF($I$2="Каникулы вместе",INDEX(GRID!$B$18:$U$29,MATCH(I$7,GRID!$A$18:$A$29,0),MATCH(1,($U$2=GRID!$B$1:$U$1)*(КАЛЕНДАРЬ!U32=GRID!$B$3:$U$3),0)),
INDEX(GRID!$B$18:$U$29,MATCH(I$7,GRID!$A$18:$A$29,0),MATCH(1,($U$2=GRID!$B$1:$U$1)*(КАЛЕНДАРЬ!U32=GRID!$B$3:$U$3),0))*(1-GRID!$L$45))</f>
        <v>81600</v>
      </c>
      <c r="K212" s="8" cm="1">
        <f t="array" ref="K212">IF($I$2="Каникулы вместе",INDEX(GRID!$B$4:$U$15,MATCH(K$7,GRID!$A$4:$A$15,0),MATCH(1,($U$2=GRID!$B$1:$U$1)*(КАЛЕНДАРЬ!U32=GRID!$B$3:$U$3),0)),
INDEX(GRID!$B$4:$U$15,MATCH(K$7,GRID!$A$4:$A$15,0),MATCH(1,($U$2=GRID!$B$1:$U$1)*(КАЛЕНДАРЬ!U32=GRID!$B$3:$U$3),0))*(1-GRID!$L$45))</f>
        <v>84100</v>
      </c>
      <c r="L212" s="8" cm="1">
        <f t="array" ref="L212">IF($I$2="Каникулы вместе",INDEX(GRID!$B$18:$U$29,MATCH(K$7,GRID!$A$18:$A$29,0),MATCH(1,($U$2=GRID!$B$1:$U$1)*(КАЛЕНДАРЬ!U32=GRID!$B$3:$U$3),0)),
INDEX(GRID!$B$18:$U$29,MATCH(K$7,GRID!$A$18:$A$29,0),MATCH(1,($U$2=GRID!$B$1:$U$1)*(КАЛЕНДАРЬ!U32=GRID!$B$3:$U$3),0))*(1-GRID!$L$45))</f>
        <v>89100</v>
      </c>
      <c r="M212" s="8" cm="1">
        <f t="array" ref="M212">IF($I$2="Каникулы вместе",INDEX(GRID!$B$4:$U$15,MATCH(M$7,GRID!$A$4:$A$15,0),MATCH(1,($U$2=GRID!$B$1:$U$1)*(КАЛЕНДАРЬ!U32=GRID!$B$3:$U$3),0)),
INDEX(GRID!$B$4:$U$15,MATCH(M$7,GRID!$A$4:$A$15,0),MATCH(1,($U$2=GRID!$B$1:$U$1)*(КАЛЕНДАРЬ!U32=GRID!$B$3:$U$3),0))*(1-GRID!$L$45))</f>
        <v>110400</v>
      </c>
      <c r="N212" s="8" cm="1">
        <f t="array" ref="N212">IF($I$2="Каникулы вместе",INDEX(GRID!$B$18:$U$29,MATCH(M$7,GRID!$A$18:$A$29,0),MATCH(1,($U$2=GRID!$B$1:$U$1)*(КАЛЕНДАРЬ!U32=GRID!$B$3:$U$3),0)),
INDEX(GRID!$B$18:$U$29,MATCH(M$7,GRID!$A$18:$A$29,0),MATCH(1,($U$2=GRID!$B$1:$U$1)*(КАЛЕНДАРЬ!U32=GRID!$B$3:$U$3),0))*(1-GRID!$L$45))</f>
        <v>115400</v>
      </c>
      <c r="O212" s="8" cm="1">
        <f t="array" ref="O212">IF($I$2="Каникулы вместе",INDEX(GRID!$B$4:$U$15,MATCH(O$7,GRID!$A$4:$A$15,0),MATCH(1,($U$2=GRID!$B$1:$U$1)*(КАЛЕНДАРЬ!U32=GRID!$B$3:$U$3),0)),
INDEX(GRID!$B$4:$U$15,MATCH(O$7,GRID!$A$4:$A$15,0),MATCH(1,($U$2=GRID!$B$1:$U$1)*(КАЛЕНДАРЬ!U32=GRID!$B$3:$U$3),0))*(1-GRID!$L$45))</f>
        <v>151000</v>
      </c>
      <c r="P212" s="8" cm="1">
        <f t="array" ref="P212">IF($I$2="Каникулы вместе",INDEX(GRID!$B$4:$U$15,MATCH(P$7,GRID!$A$4:$A$15,0),MATCH(1,($U$2=GRID!$B$1:$U$1)*(КАЛЕНДАРЬ!U32=GRID!$B$3:$U$3),0)),
INDEX(GRID!$B$4:$U$15,MATCH(P$7,GRID!$A$4:$A$15,0),MATCH(1,($U$2=GRID!$B$1:$U$1)*(КАЛЕНДАРЬ!U32=GRID!$B$3:$U$3),0))*(1-GRID!$L$45))</f>
        <v>199300</v>
      </c>
      <c r="Q212" s="8" cm="1">
        <f t="array" ref="Q212">IF($I$2="Каникулы вместе",INDEX(GRID!$B$4:$U$15,MATCH(Q$7,GRID!$A$4:$A$15,0),MATCH(1,($U$2=GRID!$B$1:$U$1)*(КАЛЕНДАРЬ!U32=GRID!$B$3:$U$3),0)),
INDEX(GRID!$B$4:$U$15,MATCH(Q$7,GRID!$A$4:$A$15,0),MATCH(1,($U$2=GRID!$B$1:$U$1)*(КАЛЕНДАРЬ!U32=GRID!$B$3:$U$3),0))*(1-GRID!$L$45))</f>
        <v>230600</v>
      </c>
      <c r="R212" s="8" cm="1">
        <f t="array" ref="R212">IF($I$2="Каникулы вместе",INDEX(GRID!$B$18:$U$29,MATCH(R$7,GRID!$A$18:$A$29,0),MATCH(1,($U$2=GRID!$B$1:$U$1)*(КАЛЕНДАРЬ!U32=GRID!$B$3:$U$3),0)),
INDEX(GRID!$B$18:$U$29,MATCH(R$7,GRID!$A$18:$A$29,0),MATCH(1,($U$2=GRID!$B$1:$U$1)*(КАЛЕНДАРЬ!U32=GRID!$B$3:$U$3),0))*(1-GRID!$L$45))</f>
        <v>263600</v>
      </c>
      <c r="S212" s="8">
        <f t="array" ref="S212">IF($I$2="Каникулы вместе",INDEX(GRID!$B$4:$U$15,MATCH(S$7,GRID!$A$4:$A$15,0),MATCH(1,($U$2=GRID!$B$1:$U$1)*(КАЛЕНДАРЬ!U32=GRID!$B$3:$U$3),0)),
INDEX(GRID!$B$4:$U$15,MATCH(S$7,GRID!$A$4:$A$15,0),MATCH(1,($U$2=GRID!$B$1:$U$1)*(КАЛЕНДАРЬ!U32=GRID!$B$3:$U$3),0))*(1-GRID!$L$41))</f>
        <v>698800</v>
      </c>
      <c r="T212" s="8">
        <f t="array" ref="T212">IF($I$2="Каникулы вместе",INDEX(GRID!$B$4:$U$15,MATCH(T$7,GRID!$A$4:$A$15,0),MATCH(1,($U$2=GRID!$B$1:$U$1)*(КАЛЕНДАРЬ!U32=GRID!$B$3:$U$3),0)),
INDEX(GRID!$B$4:$U$15,MATCH(T$7,GRID!$A$4:$A$15,0),MATCH(1,($U$2=GRID!$B$1:$U$1)*(КАЛЕНДАРЬ!U32=GRID!$B$3:$U$3),0))*(1-GRID!$L$41))</f>
        <v>861600</v>
      </c>
    </row>
    <row r="213" spans="1:20" hidden="1">
      <c r="A213" s="148" t="s">
        <v>14</v>
      </c>
      <c r="B213" s="149">
        <v>30</v>
      </c>
      <c r="C213" s="8" cm="1">
        <f t="array" ref="C213">IF($I$2="Каникулы вместе",INDEX(GRID!$B$4:$U$15,MATCH(C$7,GRID!$A$4:$A$15,0),MATCH(1,($U$2=GRID!$B$1:$U$1)*(КАЛЕНДАРЬ!U33=GRID!$B$3:$U$3),0)),
INDEX(GRID!$B$4:$U$15,MATCH(C$7,GRID!$A$4:$A$15,0),MATCH(1,($U$2=GRID!$B$1:$U$1)*(КАЛЕНДАРЬ!U33=GRID!$B$3:$U$3),0))*(1-GRID!$L$45))</f>
        <v>52600</v>
      </c>
      <c r="D213" s="8" cm="1">
        <f t="array" ref="D213">IF($I$2="Каникулы вместе",INDEX(GRID!$B$18:$U$29,MATCH(C$7,GRID!$A$18:$A$29,0),MATCH(1,($U$2=GRID!$B$1:$U$1)*(КАЛЕНДАРЬ!U33=GRID!$B$3:$U$3),0)),
INDEX(GRID!$B$18:$U$29,MATCH(C$7,GRID!$A$18:$A$29,0),MATCH(1,($U$2=GRID!$B$1:$U$1)*(КАЛЕНДАРЬ!U33=GRID!$B$3:$U$3),0))*(1-GRID!$L$45))</f>
        <v>57600</v>
      </c>
      <c r="E213" s="8" cm="1">
        <f t="array" ref="E213">IF($I$2="Каникулы вместе",INDEX(GRID!$B$4:$U$15,MATCH(E$7,GRID!$A$4:$A$15,0),MATCH(1,($U$2=GRID!$B$1:$U$1)*(КАЛЕНДАРЬ!U33=GRID!$B$3:$U$3),0)),
INDEX(GRID!$B$4:$U$15,MATCH(E$7,GRID!$A$4:$A$15,0),MATCH(1,($U$2=GRID!$B$1:$U$1)*(КАЛЕНДАРЬ!U33=GRID!$B$3:$U$3),0))*(1-GRID!$L$45))</f>
        <v>62100</v>
      </c>
      <c r="F213" s="8" cm="1">
        <f t="array" ref="F213">IF($I$2="Каникулы вместе",INDEX(GRID!$B$18:$U$29,MATCH(E$7,GRID!$A$18:$A$29,0),MATCH(1,($U$2=GRID!$B$1:$U$1)*(КАЛЕНДАРЬ!U33=GRID!$B$3:$U$3),0)),
INDEX(GRID!$B$18:$U$29,MATCH(E$7,GRID!$A$18:$A$29,0),MATCH(1,($U$2=GRID!$B$1:$U$1)*(КАЛЕНДАРЬ!U33=GRID!$B$3:$U$3),0))*(1-GRID!$L$45))</f>
        <v>67100</v>
      </c>
      <c r="G213" s="8" cm="1">
        <f t="array" ref="G213">IF($I$2="Каникулы вместе",INDEX(GRID!$B$4:$U$15,MATCH(G$7,GRID!$A$4:$A$15,0),MATCH(1,($U$2=GRID!$B$1:$U$1)*(КАЛЕНДАРЬ!U33=GRID!$B$3:$U$3),0)),
INDEX(GRID!$B$4:$U$15,MATCH(G$7,GRID!$A$4:$A$15,0),MATCH(1,($U$2=GRID!$B$1:$U$1)*(КАЛЕНДАРЬ!U33=GRID!$B$3:$U$3),0))*(1-GRID!$L$45))</f>
        <v>69200</v>
      </c>
      <c r="H213" s="8" cm="1">
        <f t="array" ref="H213">IF($I$2="Каникулы вместе",INDEX(GRID!$B$18:$U$29,MATCH(G$7,GRID!$A$18:$A$29,0),MATCH(1,($U$2=GRID!$B$1:$U$1)*(КАЛЕНДАРЬ!U33=GRID!$B$3:$U$3),0)),
INDEX(GRID!$B$18:$U$29,MATCH(G$7,GRID!$A$18:$A$29,0),MATCH(1,($U$2=GRID!$B$1:$U$1)*(КАЛЕНДАРЬ!U33=GRID!$B$3:$U$3),0))*(1-GRID!$L$45))</f>
        <v>74200</v>
      </c>
      <c r="I213" s="8" cm="1">
        <f t="array" ref="I213">IF($I$2="Каникулы вместе",INDEX(GRID!$B$4:$U$15,MATCH(I$7,GRID!$A$4:$A$15,0),MATCH(1,($U$2=GRID!$B$1:$U$1)*(КАЛЕНДАРЬ!U33=GRID!$B$3:$U$3),0)),
INDEX(GRID!$B$4:$U$15,MATCH(I$7,GRID!$A$4:$A$15,0),MATCH(1,($U$2=GRID!$B$1:$U$1)*(КАЛЕНДАРЬ!U33=GRID!$B$3:$U$3),0))*(1-GRID!$L$45))</f>
        <v>76600</v>
      </c>
      <c r="J213" s="8" cm="1">
        <f t="array" ref="J213">IF($I$2="Каникулы вместе",INDEX(GRID!$B$18:$U$29,MATCH(I$7,GRID!$A$18:$A$29,0),MATCH(1,($U$2=GRID!$B$1:$U$1)*(КАЛЕНДАРЬ!U33=GRID!$B$3:$U$3),0)),
INDEX(GRID!$B$18:$U$29,MATCH(I$7,GRID!$A$18:$A$29,0),MATCH(1,($U$2=GRID!$B$1:$U$1)*(КАЛЕНДАРЬ!U33=GRID!$B$3:$U$3),0))*(1-GRID!$L$45))</f>
        <v>81600</v>
      </c>
      <c r="K213" s="8" cm="1">
        <f t="array" ref="K213">IF($I$2="Каникулы вместе",INDEX(GRID!$B$4:$U$15,MATCH(K$7,GRID!$A$4:$A$15,0),MATCH(1,($U$2=GRID!$B$1:$U$1)*(КАЛЕНДАРЬ!U33=GRID!$B$3:$U$3),0)),
INDEX(GRID!$B$4:$U$15,MATCH(K$7,GRID!$A$4:$A$15,0),MATCH(1,($U$2=GRID!$B$1:$U$1)*(КАЛЕНДАРЬ!U33=GRID!$B$3:$U$3),0))*(1-GRID!$L$45))</f>
        <v>84100</v>
      </c>
      <c r="L213" s="8" cm="1">
        <f t="array" ref="L213">IF($I$2="Каникулы вместе",INDEX(GRID!$B$18:$U$29,MATCH(K$7,GRID!$A$18:$A$29,0),MATCH(1,($U$2=GRID!$B$1:$U$1)*(КАЛЕНДАРЬ!U33=GRID!$B$3:$U$3),0)),
INDEX(GRID!$B$18:$U$29,MATCH(K$7,GRID!$A$18:$A$29,0),MATCH(1,($U$2=GRID!$B$1:$U$1)*(КАЛЕНДАРЬ!U33=GRID!$B$3:$U$3),0))*(1-GRID!$L$45))</f>
        <v>89100</v>
      </c>
      <c r="M213" s="8" cm="1">
        <f t="array" ref="M213">IF($I$2="Каникулы вместе",INDEX(GRID!$B$4:$U$15,MATCH(M$7,GRID!$A$4:$A$15,0),MATCH(1,($U$2=GRID!$B$1:$U$1)*(КАЛЕНДАРЬ!U33=GRID!$B$3:$U$3),0)),
INDEX(GRID!$B$4:$U$15,MATCH(M$7,GRID!$A$4:$A$15,0),MATCH(1,($U$2=GRID!$B$1:$U$1)*(КАЛЕНДАРЬ!U33=GRID!$B$3:$U$3),0))*(1-GRID!$L$45))</f>
        <v>110400</v>
      </c>
      <c r="N213" s="8" cm="1">
        <f t="array" ref="N213">IF($I$2="Каникулы вместе",INDEX(GRID!$B$18:$U$29,MATCH(M$7,GRID!$A$18:$A$29,0),MATCH(1,($U$2=GRID!$B$1:$U$1)*(КАЛЕНДАРЬ!U33=GRID!$B$3:$U$3),0)),
INDEX(GRID!$B$18:$U$29,MATCH(M$7,GRID!$A$18:$A$29,0),MATCH(1,($U$2=GRID!$B$1:$U$1)*(КАЛЕНДАРЬ!U33=GRID!$B$3:$U$3),0))*(1-GRID!$L$45))</f>
        <v>115400</v>
      </c>
      <c r="O213" s="8" cm="1">
        <f t="array" ref="O213">IF($I$2="Каникулы вместе",INDEX(GRID!$B$4:$U$15,MATCH(O$7,GRID!$A$4:$A$15,0),MATCH(1,($U$2=GRID!$B$1:$U$1)*(КАЛЕНДАРЬ!U33=GRID!$B$3:$U$3),0)),
INDEX(GRID!$B$4:$U$15,MATCH(O$7,GRID!$A$4:$A$15,0),MATCH(1,($U$2=GRID!$B$1:$U$1)*(КАЛЕНДАРЬ!U33=GRID!$B$3:$U$3),0))*(1-GRID!$L$45))</f>
        <v>151000</v>
      </c>
      <c r="P213" s="8" cm="1">
        <f t="array" ref="P213">IF($I$2="Каникулы вместе",INDEX(GRID!$B$4:$U$15,MATCH(P$7,GRID!$A$4:$A$15,0),MATCH(1,($U$2=GRID!$B$1:$U$1)*(КАЛЕНДАРЬ!U33=GRID!$B$3:$U$3),0)),
INDEX(GRID!$B$4:$U$15,MATCH(P$7,GRID!$A$4:$A$15,0),MATCH(1,($U$2=GRID!$B$1:$U$1)*(КАЛЕНДАРЬ!U33=GRID!$B$3:$U$3),0))*(1-GRID!$L$45))</f>
        <v>199300</v>
      </c>
      <c r="Q213" s="8" cm="1">
        <f t="array" ref="Q213">IF($I$2="Каникулы вместе",INDEX(GRID!$B$4:$U$15,MATCH(Q$7,GRID!$A$4:$A$15,0),MATCH(1,($U$2=GRID!$B$1:$U$1)*(КАЛЕНДАРЬ!U33=GRID!$B$3:$U$3),0)),
INDEX(GRID!$B$4:$U$15,MATCH(Q$7,GRID!$A$4:$A$15,0),MATCH(1,($U$2=GRID!$B$1:$U$1)*(КАЛЕНДАРЬ!U33=GRID!$B$3:$U$3),0))*(1-GRID!$L$45))</f>
        <v>230600</v>
      </c>
      <c r="R213" s="8" cm="1">
        <f t="array" ref="R213">IF($I$2="Каникулы вместе",INDEX(GRID!$B$18:$U$29,MATCH(R$7,GRID!$A$18:$A$29,0),MATCH(1,($U$2=GRID!$B$1:$U$1)*(КАЛЕНДАРЬ!U33=GRID!$B$3:$U$3),0)),
INDEX(GRID!$B$18:$U$29,MATCH(R$7,GRID!$A$18:$A$29,0),MATCH(1,($U$2=GRID!$B$1:$U$1)*(КАЛЕНДАРЬ!U33=GRID!$B$3:$U$3),0))*(1-GRID!$L$45))</f>
        <v>263600</v>
      </c>
      <c r="S213" s="8">
        <f t="array" ref="S213">IF($I$2="Каникулы вместе",INDEX(GRID!$B$4:$U$15,MATCH(S$7,GRID!$A$4:$A$15,0),MATCH(1,($U$2=GRID!$B$1:$U$1)*(КАЛЕНДАРЬ!U33=GRID!$B$3:$U$3),0)),
INDEX(GRID!$B$4:$U$15,MATCH(S$7,GRID!$A$4:$A$15,0),MATCH(1,($U$2=GRID!$B$1:$U$1)*(КАЛЕНДАРЬ!U33=GRID!$B$3:$U$3),0))*(1-GRID!$L$41))</f>
        <v>698800</v>
      </c>
      <c r="T213" s="8">
        <f t="array" ref="T213">IF($I$2="Каникулы вместе",INDEX(GRID!$B$4:$U$15,MATCH(T$7,GRID!$A$4:$A$15,0),MATCH(1,($U$2=GRID!$B$1:$U$1)*(КАЛЕНДАРЬ!U33=GRID!$B$3:$U$3),0)),
INDEX(GRID!$B$4:$U$15,MATCH(T$7,GRID!$A$4:$A$15,0),MATCH(1,($U$2=GRID!$B$1:$U$1)*(КАЛЕНДАРЬ!U33=GRID!$B$3:$U$3),0))*(1-GRID!$L$41))</f>
        <v>861600</v>
      </c>
    </row>
    <row r="214" spans="1:20" hidden="1">
      <c r="A214" s="148" t="s">
        <v>15</v>
      </c>
      <c r="B214" s="149">
        <v>31</v>
      </c>
      <c r="C214" s="8" cm="1">
        <f t="array" ref="C214">IF($I$2="Каникулы вместе",INDEX(GRID!$B$4:$U$15,MATCH(C$7,GRID!$A$4:$A$15,0),MATCH(1,($U$2=GRID!$B$1:$U$1)*(КАЛЕНДАРЬ!U34=GRID!$B$3:$U$3),0)),
INDEX(GRID!$B$4:$U$15,MATCH(C$7,GRID!$A$4:$A$15,0),MATCH(1,($U$2=GRID!$B$1:$U$1)*(КАЛЕНДАРЬ!U34=GRID!$B$3:$U$3),0))*(1-GRID!$L$45))</f>
        <v>52600</v>
      </c>
      <c r="D214" s="8" cm="1">
        <f t="array" ref="D214">IF($I$2="Каникулы вместе",INDEX(GRID!$B$18:$U$29,MATCH(C$7,GRID!$A$18:$A$29,0),MATCH(1,($U$2=GRID!$B$1:$U$1)*(КАЛЕНДАРЬ!U34=GRID!$B$3:$U$3),0)),
INDEX(GRID!$B$18:$U$29,MATCH(C$7,GRID!$A$18:$A$29,0),MATCH(1,($U$2=GRID!$B$1:$U$1)*(КАЛЕНДАРЬ!U34=GRID!$B$3:$U$3),0))*(1-GRID!$L$45))</f>
        <v>57600</v>
      </c>
      <c r="E214" s="8" cm="1">
        <f t="array" ref="E214">IF($I$2="Каникулы вместе",INDEX(GRID!$B$4:$U$15,MATCH(E$7,GRID!$A$4:$A$15,0),MATCH(1,($U$2=GRID!$B$1:$U$1)*(КАЛЕНДАРЬ!U34=GRID!$B$3:$U$3),0)),
INDEX(GRID!$B$4:$U$15,MATCH(E$7,GRID!$A$4:$A$15,0),MATCH(1,($U$2=GRID!$B$1:$U$1)*(КАЛЕНДАРЬ!U34=GRID!$B$3:$U$3),0))*(1-GRID!$L$45))</f>
        <v>62100</v>
      </c>
      <c r="F214" s="8" cm="1">
        <f t="array" ref="F214">IF($I$2="Каникулы вместе",INDEX(GRID!$B$18:$U$29,MATCH(E$7,GRID!$A$18:$A$29,0),MATCH(1,($U$2=GRID!$B$1:$U$1)*(КАЛЕНДАРЬ!U34=GRID!$B$3:$U$3),0)),
INDEX(GRID!$B$18:$U$29,MATCH(E$7,GRID!$A$18:$A$29,0),MATCH(1,($U$2=GRID!$B$1:$U$1)*(КАЛЕНДАРЬ!U34=GRID!$B$3:$U$3),0))*(1-GRID!$L$45))</f>
        <v>67100</v>
      </c>
      <c r="G214" s="8" cm="1">
        <f t="array" ref="G214">IF($I$2="Каникулы вместе",INDEX(GRID!$B$4:$U$15,MATCH(G$7,GRID!$A$4:$A$15,0),MATCH(1,($U$2=GRID!$B$1:$U$1)*(КАЛЕНДАРЬ!U34=GRID!$B$3:$U$3),0)),
INDEX(GRID!$B$4:$U$15,MATCH(G$7,GRID!$A$4:$A$15,0),MATCH(1,($U$2=GRID!$B$1:$U$1)*(КАЛЕНДАРЬ!U34=GRID!$B$3:$U$3),0))*(1-GRID!$L$45))</f>
        <v>69200</v>
      </c>
      <c r="H214" s="8" cm="1">
        <f t="array" ref="H214">IF($I$2="Каникулы вместе",INDEX(GRID!$B$18:$U$29,MATCH(G$7,GRID!$A$18:$A$29,0),MATCH(1,($U$2=GRID!$B$1:$U$1)*(КАЛЕНДАРЬ!U34=GRID!$B$3:$U$3),0)),
INDEX(GRID!$B$18:$U$29,MATCH(G$7,GRID!$A$18:$A$29,0),MATCH(1,($U$2=GRID!$B$1:$U$1)*(КАЛЕНДАРЬ!U34=GRID!$B$3:$U$3),0))*(1-GRID!$L$45))</f>
        <v>74200</v>
      </c>
      <c r="I214" s="8" cm="1">
        <f t="array" ref="I214">IF($I$2="Каникулы вместе",INDEX(GRID!$B$4:$U$15,MATCH(I$7,GRID!$A$4:$A$15,0),MATCH(1,($U$2=GRID!$B$1:$U$1)*(КАЛЕНДАРЬ!U34=GRID!$B$3:$U$3),0)),
INDEX(GRID!$B$4:$U$15,MATCH(I$7,GRID!$A$4:$A$15,0),MATCH(1,($U$2=GRID!$B$1:$U$1)*(КАЛЕНДАРЬ!U34=GRID!$B$3:$U$3),0))*(1-GRID!$L$45))</f>
        <v>76600</v>
      </c>
      <c r="J214" s="8" cm="1">
        <f t="array" ref="J214">IF($I$2="Каникулы вместе",INDEX(GRID!$B$18:$U$29,MATCH(I$7,GRID!$A$18:$A$29,0),MATCH(1,($U$2=GRID!$B$1:$U$1)*(КАЛЕНДАРЬ!U34=GRID!$B$3:$U$3),0)),
INDEX(GRID!$B$18:$U$29,MATCH(I$7,GRID!$A$18:$A$29,0),MATCH(1,($U$2=GRID!$B$1:$U$1)*(КАЛЕНДАРЬ!U34=GRID!$B$3:$U$3),0))*(1-GRID!$L$45))</f>
        <v>81600</v>
      </c>
      <c r="K214" s="8" cm="1">
        <f t="array" ref="K214">IF($I$2="Каникулы вместе",INDEX(GRID!$B$4:$U$15,MATCH(K$7,GRID!$A$4:$A$15,0),MATCH(1,($U$2=GRID!$B$1:$U$1)*(КАЛЕНДАРЬ!U34=GRID!$B$3:$U$3),0)),
INDEX(GRID!$B$4:$U$15,MATCH(K$7,GRID!$A$4:$A$15,0),MATCH(1,($U$2=GRID!$B$1:$U$1)*(КАЛЕНДАРЬ!U34=GRID!$B$3:$U$3),0))*(1-GRID!$L$45))</f>
        <v>84100</v>
      </c>
      <c r="L214" s="8" cm="1">
        <f t="array" ref="L214">IF($I$2="Каникулы вместе",INDEX(GRID!$B$18:$U$29,MATCH(K$7,GRID!$A$18:$A$29,0),MATCH(1,($U$2=GRID!$B$1:$U$1)*(КАЛЕНДАРЬ!U34=GRID!$B$3:$U$3),0)),
INDEX(GRID!$B$18:$U$29,MATCH(K$7,GRID!$A$18:$A$29,0),MATCH(1,($U$2=GRID!$B$1:$U$1)*(КАЛЕНДАРЬ!U34=GRID!$B$3:$U$3),0))*(1-GRID!$L$45))</f>
        <v>89100</v>
      </c>
      <c r="M214" s="8" cm="1">
        <f t="array" ref="M214">IF($I$2="Каникулы вместе",INDEX(GRID!$B$4:$U$15,MATCH(M$7,GRID!$A$4:$A$15,0),MATCH(1,($U$2=GRID!$B$1:$U$1)*(КАЛЕНДАРЬ!U34=GRID!$B$3:$U$3),0)),
INDEX(GRID!$B$4:$U$15,MATCH(M$7,GRID!$A$4:$A$15,0),MATCH(1,($U$2=GRID!$B$1:$U$1)*(КАЛЕНДАРЬ!U34=GRID!$B$3:$U$3),0))*(1-GRID!$L$45))</f>
        <v>110400</v>
      </c>
      <c r="N214" s="8" cm="1">
        <f t="array" ref="N214">IF($I$2="Каникулы вместе",INDEX(GRID!$B$18:$U$29,MATCH(M$7,GRID!$A$18:$A$29,0),MATCH(1,($U$2=GRID!$B$1:$U$1)*(КАЛЕНДАРЬ!U34=GRID!$B$3:$U$3),0)),
INDEX(GRID!$B$18:$U$29,MATCH(M$7,GRID!$A$18:$A$29,0),MATCH(1,($U$2=GRID!$B$1:$U$1)*(КАЛЕНДАРЬ!U34=GRID!$B$3:$U$3),0))*(1-GRID!$L$45))</f>
        <v>115400</v>
      </c>
      <c r="O214" s="8" cm="1">
        <f t="array" ref="O214">IF($I$2="Каникулы вместе",INDEX(GRID!$B$4:$U$15,MATCH(O$7,GRID!$A$4:$A$15,0),MATCH(1,($U$2=GRID!$B$1:$U$1)*(КАЛЕНДАРЬ!U34=GRID!$B$3:$U$3),0)),
INDEX(GRID!$B$4:$U$15,MATCH(O$7,GRID!$A$4:$A$15,0),MATCH(1,($U$2=GRID!$B$1:$U$1)*(КАЛЕНДАРЬ!U34=GRID!$B$3:$U$3),0))*(1-GRID!$L$45))</f>
        <v>151000</v>
      </c>
      <c r="P214" s="8" cm="1">
        <f t="array" ref="P214">IF($I$2="Каникулы вместе",INDEX(GRID!$B$4:$U$15,MATCH(P$7,GRID!$A$4:$A$15,0),MATCH(1,($U$2=GRID!$B$1:$U$1)*(КАЛЕНДАРЬ!U34=GRID!$B$3:$U$3),0)),
INDEX(GRID!$B$4:$U$15,MATCH(P$7,GRID!$A$4:$A$15,0),MATCH(1,($U$2=GRID!$B$1:$U$1)*(КАЛЕНДАРЬ!U34=GRID!$B$3:$U$3),0))*(1-GRID!$L$45))</f>
        <v>199300</v>
      </c>
      <c r="Q214" s="8" cm="1">
        <f t="array" ref="Q214">IF($I$2="Каникулы вместе",INDEX(GRID!$B$4:$U$15,MATCH(Q$7,GRID!$A$4:$A$15,0),MATCH(1,($U$2=GRID!$B$1:$U$1)*(КАЛЕНДАРЬ!U34=GRID!$B$3:$U$3),0)),
INDEX(GRID!$B$4:$U$15,MATCH(Q$7,GRID!$A$4:$A$15,0),MATCH(1,($U$2=GRID!$B$1:$U$1)*(КАЛЕНДАРЬ!U34=GRID!$B$3:$U$3),0))*(1-GRID!$L$45))</f>
        <v>230600</v>
      </c>
      <c r="R214" s="8" cm="1">
        <f t="array" ref="R214">IF($I$2="Каникулы вместе",INDEX(GRID!$B$18:$U$29,MATCH(R$7,GRID!$A$18:$A$29,0),MATCH(1,($U$2=GRID!$B$1:$U$1)*(КАЛЕНДАРЬ!U34=GRID!$B$3:$U$3),0)),
INDEX(GRID!$B$18:$U$29,MATCH(R$7,GRID!$A$18:$A$29,0),MATCH(1,($U$2=GRID!$B$1:$U$1)*(КАЛЕНДАРЬ!U34=GRID!$B$3:$U$3),0))*(1-GRID!$L$45))</f>
        <v>263600</v>
      </c>
      <c r="S214" s="8">
        <f t="array" ref="S214">IF($I$2="Каникулы вместе",INDEX(GRID!$B$4:$U$15,MATCH(S$7,GRID!$A$4:$A$15,0),MATCH(1,($U$2=GRID!$B$1:$U$1)*(КАЛЕНДАРЬ!U34=GRID!$B$3:$U$3),0)),
INDEX(GRID!$B$4:$U$15,MATCH(S$7,GRID!$A$4:$A$15,0),MATCH(1,($U$2=GRID!$B$1:$U$1)*(КАЛЕНДАРЬ!U34=GRID!$B$3:$U$3),0))*(1-GRID!$L$41))</f>
        <v>698800</v>
      </c>
      <c r="T214" s="8">
        <f t="array" ref="T214">IF($I$2="Каникулы вместе",INDEX(GRID!$B$4:$U$15,MATCH(T$7,GRID!$A$4:$A$15,0),MATCH(1,($U$2=GRID!$B$1:$U$1)*(КАЛЕНДАРЬ!U34=GRID!$B$3:$U$3),0)),
INDEX(GRID!$B$4:$U$15,MATCH(T$7,GRID!$A$4:$A$15,0),MATCH(1,($U$2=GRID!$B$1:$U$1)*(КАЛЕНДАРЬ!U34=GRID!$B$3:$U$3),0))*(1-GRID!$L$41))</f>
        <v>861600</v>
      </c>
    </row>
    <row r="215" spans="1:20" hidden="1">
      <c r="A215" s="146"/>
      <c r="B215" s="147"/>
      <c r="C215" s="160"/>
      <c r="D215" s="160"/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0"/>
      <c r="P215" s="160"/>
      <c r="Q215" s="160"/>
      <c r="R215" s="160"/>
      <c r="S215" s="160"/>
      <c r="T215" s="160"/>
    </row>
    <row r="216" spans="1:20" s="9" customFormat="1" ht="17.25" hidden="1" customHeight="1">
      <c r="A216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16" s="171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</row>
    <row r="217" spans="1:20" hidden="1">
      <c r="A217" s="172" t="s">
        <v>107</v>
      </c>
      <c r="B217" s="173"/>
      <c r="C217" s="173"/>
      <c r="D217" s="173"/>
      <c r="E217" s="173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  <c r="P217" s="173"/>
      <c r="Q217" s="173"/>
      <c r="R217" s="173"/>
      <c r="S217" s="173"/>
      <c r="T217" s="173"/>
    </row>
    <row r="218" spans="1:20" ht="56.25" hidden="1" customHeight="1">
      <c r="A218" s="174" t="s">
        <v>8</v>
      </c>
      <c r="B218" s="175"/>
      <c r="C218" s="178" t="s">
        <v>101</v>
      </c>
      <c r="D218" s="179"/>
      <c r="E218" s="164" t="s">
        <v>93</v>
      </c>
      <c r="F218" s="165"/>
      <c r="G218" s="166" t="s">
        <v>94</v>
      </c>
      <c r="H218" s="166"/>
      <c r="I218" s="167" t="s">
        <v>95</v>
      </c>
      <c r="J218" s="168"/>
      <c r="K218" s="169" t="s">
        <v>96</v>
      </c>
      <c r="L218" s="169"/>
      <c r="M218" s="170" t="s">
        <v>97</v>
      </c>
      <c r="N218" s="170"/>
      <c r="O218" s="21" t="s">
        <v>71</v>
      </c>
      <c r="P218" s="22" t="s">
        <v>72</v>
      </c>
      <c r="Q218" s="23" t="s">
        <v>73</v>
      </c>
      <c r="R218" s="24" t="s">
        <v>74</v>
      </c>
      <c r="S218" s="25" t="s">
        <v>75</v>
      </c>
      <c r="T218" s="26" t="s">
        <v>76</v>
      </c>
    </row>
    <row r="219" spans="1:20" hidden="1">
      <c r="A219" s="176"/>
      <c r="B219" s="177"/>
      <c r="C219" s="55" t="s">
        <v>9</v>
      </c>
      <c r="D219" s="55" t="s">
        <v>10</v>
      </c>
      <c r="E219" s="55" t="s">
        <v>9</v>
      </c>
      <c r="F219" s="55" t="s">
        <v>10</v>
      </c>
      <c r="G219" s="55" t="s">
        <v>9</v>
      </c>
      <c r="H219" s="55" t="s">
        <v>10</v>
      </c>
      <c r="I219" s="55" t="s">
        <v>9</v>
      </c>
      <c r="J219" s="55" t="s">
        <v>10</v>
      </c>
      <c r="K219" s="55" t="s">
        <v>9</v>
      </c>
      <c r="L219" s="55" t="s">
        <v>10</v>
      </c>
      <c r="M219" s="55" t="s">
        <v>9</v>
      </c>
      <c r="N219" s="55" t="s">
        <v>10</v>
      </c>
      <c r="O219" s="55" t="s">
        <v>99</v>
      </c>
      <c r="P219" s="55" t="s">
        <v>100</v>
      </c>
      <c r="Q219" s="55" t="s">
        <v>100</v>
      </c>
      <c r="R219" s="55" t="s">
        <v>118</v>
      </c>
      <c r="S219" s="55" t="s">
        <v>118</v>
      </c>
      <c r="T219" s="55" t="s">
        <v>118</v>
      </c>
    </row>
    <row r="220" spans="1:20" hidden="1">
      <c r="A220" s="148" t="s">
        <v>16</v>
      </c>
      <c r="B220" s="149">
        <v>1</v>
      </c>
      <c r="C220" s="8" cm="1">
        <f t="array" ref="C220">IF($I$2="Каникулы вместе",INDEX(GRID!$B$4:$U$15,MATCH(C$7,GRID!$A$4:$A$15,0),MATCH(1,($U$2=GRID!$B$1:$U$1)*(КАЛЕНДАРЬ!X4=GRID!$B$3:$U$3),0)),
INDEX(GRID!$B$4:$U$15,MATCH(C$7,GRID!$A$4:$A$15,0),MATCH(1,($U$2=GRID!$B$1:$U$1)*(КАЛЕНДАРЬ!X4=GRID!$B$3:$U$3),0))*(1-GRID!$L$45))</f>
        <v>57300</v>
      </c>
      <c r="D220" s="8" cm="1">
        <f t="array" ref="D220">IF($I$2="Каникулы вместе",INDEX(GRID!$B$18:$U$29,MATCH(C$7,GRID!$A$18:$A$29,0),MATCH(1,($U$2=GRID!$B$1:$U$1)*(КАЛЕНДАРЬ!X4=GRID!$B$3:$U$3),0)),
INDEX(GRID!$B$18:$U$29,MATCH(C$7,GRID!$A$18:$A$29,0),MATCH(1,($U$2=GRID!$B$1:$U$1)*(КАЛЕНДАРЬ!X4=GRID!$B$3:$U$3),0))*(1-GRID!$L$45))</f>
        <v>62300</v>
      </c>
      <c r="E220" s="8" cm="1">
        <f t="array" ref="E220">IF($I$2="Каникулы вместе",INDEX(GRID!$B$4:$U$15,MATCH(E$7,GRID!$A$4:$A$15,0),MATCH(1,($U$2=GRID!$B$1:$U$1)*(КАЛЕНДАРЬ!X4=GRID!$B$3:$U$3),0)),
INDEX(GRID!$B$4:$U$15,MATCH(E$7,GRID!$A$4:$A$15,0),MATCH(1,($U$2=GRID!$B$1:$U$1)*(КАЛЕНДАРЬ!X4=GRID!$B$3:$U$3),0))*(1-GRID!$L$45))</f>
        <v>67400</v>
      </c>
      <c r="F220" s="8" cm="1">
        <f t="array" ref="F220">IF($I$2="Каникулы вместе",INDEX(GRID!$B$18:$U$29,MATCH(E$7,GRID!$A$18:$A$29,0),MATCH(1,($U$2=GRID!$B$1:$U$1)*(КАЛЕНДАРЬ!X4=GRID!$B$3:$U$3),0)),
INDEX(GRID!$B$18:$U$29,MATCH(E$7,GRID!$A$18:$A$29,0),MATCH(1,($U$2=GRID!$B$1:$U$1)*(КАЛЕНДАРЬ!X4=GRID!$B$3:$U$3),0))*(1-GRID!$L$45))</f>
        <v>72400</v>
      </c>
      <c r="G220" s="8" cm="1">
        <f t="array" ref="G220">IF($I$2="Каникулы вместе",INDEX(GRID!$B$4:$U$15,MATCH(G$7,GRID!$A$4:$A$15,0),MATCH(1,($U$2=GRID!$B$1:$U$1)*(КАЛЕНДАРЬ!X4=GRID!$B$3:$U$3),0)),
INDEX(GRID!$B$4:$U$15,MATCH(G$7,GRID!$A$4:$A$15,0),MATCH(1,($U$2=GRID!$B$1:$U$1)*(КАЛЕНДАРЬ!X4=GRID!$B$3:$U$3),0))*(1-GRID!$L$45))</f>
        <v>74800</v>
      </c>
      <c r="H220" s="8" cm="1">
        <f t="array" ref="H220">IF($I$2="Каникулы вместе",INDEX(GRID!$B$18:$U$29,MATCH(G$7,GRID!$A$18:$A$29,0),MATCH(1,($U$2=GRID!$B$1:$U$1)*(КАЛЕНДАРЬ!X4=GRID!$B$3:$U$3),0)),
INDEX(GRID!$B$18:$U$29,MATCH(G$7,GRID!$A$18:$A$29,0),MATCH(1,($U$2=GRID!$B$1:$U$1)*(КАЛЕНДАРЬ!X4=GRID!$B$3:$U$3),0))*(1-GRID!$L$45))</f>
        <v>79800</v>
      </c>
      <c r="I220" s="8" cm="1">
        <f t="array" ref="I220">IF($I$2="Каникулы вместе",INDEX(GRID!$B$4:$U$15,MATCH(I$7,GRID!$A$4:$A$15,0),MATCH(1,($U$2=GRID!$B$1:$U$1)*(КАЛЕНДАРЬ!X4=GRID!$B$3:$U$3),0)),
INDEX(GRID!$B$4:$U$15,MATCH(I$7,GRID!$A$4:$A$15,0),MATCH(1,($U$2=GRID!$B$1:$U$1)*(КАЛЕНДАРЬ!X4=GRID!$B$3:$U$3),0))*(1-GRID!$L$45))</f>
        <v>82500</v>
      </c>
      <c r="J220" s="8" cm="1">
        <f t="array" ref="J220">IF($I$2="Каникулы вместе",INDEX(GRID!$B$18:$U$29,MATCH(I$7,GRID!$A$18:$A$29,0),MATCH(1,($U$2=GRID!$B$1:$U$1)*(КАЛЕНДАРЬ!X4=GRID!$B$3:$U$3),0)),
INDEX(GRID!$B$18:$U$29,MATCH(I$7,GRID!$A$18:$A$29,0),MATCH(1,($U$2=GRID!$B$1:$U$1)*(КАЛЕНДАРЬ!X4=GRID!$B$3:$U$3),0))*(1-GRID!$L$45))</f>
        <v>87500</v>
      </c>
      <c r="K220" s="8" cm="1">
        <f t="array" ref="K220">IF($I$2="Каникулы вместе",INDEX(GRID!$B$4:$U$15,MATCH(K$7,GRID!$A$4:$A$15,0),MATCH(1,($U$2=GRID!$B$1:$U$1)*(КАЛЕНДАРЬ!X4=GRID!$B$3:$U$3),0)),
INDEX(GRID!$B$4:$U$15,MATCH(K$7,GRID!$A$4:$A$15,0),MATCH(1,($U$2=GRID!$B$1:$U$1)*(КАЛЕНДАРЬ!X4=GRID!$B$3:$U$3),0))*(1-GRID!$L$45))</f>
        <v>90600</v>
      </c>
      <c r="L220" s="8" cm="1">
        <f t="array" ref="L220">IF($I$2="Каникулы вместе",INDEX(GRID!$B$18:$U$29,MATCH(K$7,GRID!$A$18:$A$29,0),MATCH(1,($U$2=GRID!$B$1:$U$1)*(КАЛЕНДАРЬ!X4=GRID!$B$3:$U$3),0)),
INDEX(GRID!$B$18:$U$29,MATCH(K$7,GRID!$A$18:$A$29,0),MATCH(1,($U$2=GRID!$B$1:$U$1)*(КАЛЕНДАРЬ!X4=GRID!$B$3:$U$3),0))*(1-GRID!$L$45))</f>
        <v>95600</v>
      </c>
      <c r="M220" s="8" cm="1">
        <f t="array" ref="M220">IF($I$2="Каникулы вместе",INDEX(GRID!$B$4:$U$15,MATCH(M$7,GRID!$A$4:$A$15,0),MATCH(1,($U$2=GRID!$B$1:$U$1)*(КАЛЕНДАРЬ!X4=GRID!$B$3:$U$3),0)),
INDEX(GRID!$B$4:$U$15,MATCH(M$7,GRID!$A$4:$A$15,0),MATCH(1,($U$2=GRID!$B$1:$U$1)*(КАЛЕНДАРЬ!X4=GRID!$B$3:$U$3),0))*(1-GRID!$L$45))</f>
        <v>118300</v>
      </c>
      <c r="N220" s="8" cm="1">
        <f t="array" ref="N220">IF($I$2="Каникулы вместе",INDEX(GRID!$B$18:$U$29,MATCH(M$7,GRID!$A$18:$A$29,0),MATCH(1,($U$2=GRID!$B$1:$U$1)*(КАЛЕНДАРЬ!X4=GRID!$B$3:$U$3),0)),
INDEX(GRID!$B$18:$U$29,MATCH(M$7,GRID!$A$18:$A$29,0),MATCH(1,($U$2=GRID!$B$1:$U$1)*(КАЛЕНДАРЬ!X4=GRID!$B$3:$U$3),0))*(1-GRID!$L$45))</f>
        <v>123300</v>
      </c>
      <c r="O220" s="8" cm="1">
        <f t="array" ref="O220">IF($I$2="Каникулы вместе",INDEX(GRID!$B$4:$U$15,MATCH(O$7,GRID!$A$4:$A$15,0),MATCH(1,($U$2=GRID!$B$1:$U$1)*(КАЛЕНДАРЬ!X4=GRID!$B$3:$U$3),0)),
INDEX(GRID!$B$4:$U$15,MATCH(O$7,GRID!$A$4:$A$15,0),MATCH(1,($U$2=GRID!$B$1:$U$1)*(КАЛЕНДАРЬ!X4=GRID!$B$3:$U$3),0))*(1-GRID!$L$45))</f>
        <v>159400</v>
      </c>
      <c r="P220" s="8" cm="1">
        <f t="array" ref="P220">IF($I$2="Каникулы вместе",INDEX(GRID!$B$4:$U$15,MATCH(P$7,GRID!$A$4:$A$15,0),MATCH(1,($U$2=GRID!$B$1:$U$1)*(КАЛЕНДАРЬ!X4=GRID!$B$3:$U$3),0)),
INDEX(GRID!$B$4:$U$15,MATCH(P$7,GRID!$A$4:$A$15,0),MATCH(1,($U$2=GRID!$B$1:$U$1)*(КАЛЕНДАРЬ!X4=GRID!$B$3:$U$3),0))*(1-GRID!$L$45))</f>
        <v>208900</v>
      </c>
      <c r="Q220" s="8" cm="1">
        <f t="array" ref="Q220">IF($I$2="Каникулы вместе",INDEX(GRID!$B$4:$U$15,MATCH(Q$7,GRID!$A$4:$A$15,0),MATCH(1,($U$2=GRID!$B$1:$U$1)*(КАЛЕНДАРЬ!X4=GRID!$B$3:$U$3),0)),
INDEX(GRID!$B$4:$U$15,MATCH(Q$7,GRID!$A$4:$A$15,0),MATCH(1,($U$2=GRID!$B$1:$U$1)*(КАЛЕНДАРЬ!X4=GRID!$B$3:$U$3),0))*(1-GRID!$L$45))</f>
        <v>240900</v>
      </c>
      <c r="R220" s="8" cm="1">
        <f t="array" ref="R220">IF($I$2="Каникулы вместе",INDEX(GRID!$B$18:$U$29,MATCH(R$7,GRID!$A$18:$A$29,0),MATCH(1,($U$2=GRID!$B$1:$U$1)*(КАЛЕНДАРЬ!X4=GRID!$B$3:$U$3),0)),
INDEX(GRID!$B$18:$U$29,MATCH(R$7,GRID!$A$18:$A$29,0),MATCH(1,($U$2=GRID!$B$1:$U$1)*(КАЛЕНДАРЬ!X4=GRID!$B$3:$U$3),0))*(1-GRID!$L$45))</f>
        <v>275700</v>
      </c>
      <c r="S220" s="8">
        <f t="array" ref="S220">IF($I$2="Каникулы вместе",INDEX(GRID!$B$4:$U$15,MATCH(S$7,GRID!$A$4:$A$15,0),MATCH(1,($U$2=GRID!$B$1:$U$1)*(КАЛЕНДАРЬ!X4=GRID!$B$3:$U$3),0)),
INDEX(GRID!$B$4:$U$15,MATCH(S$7,GRID!$A$4:$A$15,0),MATCH(1,($U$2=GRID!$B$1:$U$1)*(КАЛЕНДАРЬ!X4=GRID!$B$3:$U$3),0))*(1-GRID!$L$41))</f>
        <v>736800</v>
      </c>
      <c r="T220" s="8">
        <f t="array" ref="T220">IF($I$2="Каникулы вместе",INDEX(GRID!$B$4:$U$15,MATCH(T$7,GRID!$A$4:$A$15,0),MATCH(1,($U$2=GRID!$B$1:$U$1)*(КАЛЕНДАРЬ!X4=GRID!$B$3:$U$3),0)),
INDEX(GRID!$B$4:$U$15,MATCH(T$7,GRID!$A$4:$A$15,0),MATCH(1,($U$2=GRID!$B$1:$U$1)*(КАЛЕНДАРЬ!X4=GRID!$B$3:$U$3),0))*(1-GRID!$L$41))</f>
        <v>912900</v>
      </c>
    </row>
    <row r="221" spans="1:20" hidden="1">
      <c r="A221" s="148" t="s">
        <v>17</v>
      </c>
      <c r="B221" s="149">
        <v>2</v>
      </c>
      <c r="C221" s="8" cm="1">
        <f t="array" ref="C221">IF($I$2="Каникулы вместе",INDEX(GRID!$B$4:$U$15,MATCH(C$7,GRID!$A$4:$A$15,0),MATCH(1,($U$2=GRID!$B$1:$U$1)*(КАЛЕНДАРЬ!X5=GRID!$B$3:$U$3),0)),
INDEX(GRID!$B$4:$U$15,MATCH(C$7,GRID!$A$4:$A$15,0),MATCH(1,($U$2=GRID!$B$1:$U$1)*(КАЛЕНДАРЬ!X5=GRID!$B$3:$U$3),0))*(1-GRID!$L$45))</f>
        <v>57300</v>
      </c>
      <c r="D221" s="8" cm="1">
        <f t="array" ref="D221">IF($I$2="Каникулы вместе",INDEX(GRID!$B$18:$U$29,MATCH(C$7,GRID!$A$18:$A$29,0),MATCH(1,($U$2=GRID!$B$1:$U$1)*(КАЛЕНДАРЬ!X5=GRID!$B$3:$U$3),0)),
INDEX(GRID!$B$18:$U$29,MATCH(C$7,GRID!$A$18:$A$29,0),MATCH(1,($U$2=GRID!$B$1:$U$1)*(КАЛЕНДАРЬ!X5=GRID!$B$3:$U$3),0))*(1-GRID!$L$45))</f>
        <v>62300</v>
      </c>
      <c r="E221" s="8" cm="1">
        <f t="array" ref="E221">IF($I$2="Каникулы вместе",INDEX(GRID!$B$4:$U$15,MATCH(E$7,GRID!$A$4:$A$15,0),MATCH(1,($U$2=GRID!$B$1:$U$1)*(КАЛЕНДАРЬ!X5=GRID!$B$3:$U$3),0)),
INDEX(GRID!$B$4:$U$15,MATCH(E$7,GRID!$A$4:$A$15,0),MATCH(1,($U$2=GRID!$B$1:$U$1)*(КАЛЕНДАРЬ!X5=GRID!$B$3:$U$3),0))*(1-GRID!$L$45))</f>
        <v>67400</v>
      </c>
      <c r="F221" s="8" cm="1">
        <f t="array" ref="F221">IF($I$2="Каникулы вместе",INDEX(GRID!$B$18:$U$29,MATCH(E$7,GRID!$A$18:$A$29,0),MATCH(1,($U$2=GRID!$B$1:$U$1)*(КАЛЕНДАРЬ!X5=GRID!$B$3:$U$3),0)),
INDEX(GRID!$B$18:$U$29,MATCH(E$7,GRID!$A$18:$A$29,0),MATCH(1,($U$2=GRID!$B$1:$U$1)*(КАЛЕНДАРЬ!X5=GRID!$B$3:$U$3),0))*(1-GRID!$L$45))</f>
        <v>72400</v>
      </c>
      <c r="G221" s="8" cm="1">
        <f t="array" ref="G221">IF($I$2="Каникулы вместе",INDEX(GRID!$B$4:$U$15,MATCH(G$7,GRID!$A$4:$A$15,0),MATCH(1,($U$2=GRID!$B$1:$U$1)*(КАЛЕНДАРЬ!X5=GRID!$B$3:$U$3),0)),
INDEX(GRID!$B$4:$U$15,MATCH(G$7,GRID!$A$4:$A$15,0),MATCH(1,($U$2=GRID!$B$1:$U$1)*(КАЛЕНДАРЬ!X5=GRID!$B$3:$U$3),0))*(1-GRID!$L$45))</f>
        <v>74800</v>
      </c>
      <c r="H221" s="8" cm="1">
        <f t="array" ref="H221">IF($I$2="Каникулы вместе",INDEX(GRID!$B$18:$U$29,MATCH(G$7,GRID!$A$18:$A$29,0),MATCH(1,($U$2=GRID!$B$1:$U$1)*(КАЛЕНДАРЬ!X5=GRID!$B$3:$U$3),0)),
INDEX(GRID!$B$18:$U$29,MATCH(G$7,GRID!$A$18:$A$29,0),MATCH(1,($U$2=GRID!$B$1:$U$1)*(КАЛЕНДАРЬ!X5=GRID!$B$3:$U$3),0))*(1-GRID!$L$45))</f>
        <v>79800</v>
      </c>
      <c r="I221" s="8" cm="1">
        <f t="array" ref="I221">IF($I$2="Каникулы вместе",INDEX(GRID!$B$4:$U$15,MATCH(I$7,GRID!$A$4:$A$15,0),MATCH(1,($U$2=GRID!$B$1:$U$1)*(КАЛЕНДАРЬ!X5=GRID!$B$3:$U$3),0)),
INDEX(GRID!$B$4:$U$15,MATCH(I$7,GRID!$A$4:$A$15,0),MATCH(1,($U$2=GRID!$B$1:$U$1)*(КАЛЕНДАРЬ!X5=GRID!$B$3:$U$3),0))*(1-GRID!$L$45))</f>
        <v>82500</v>
      </c>
      <c r="J221" s="8" cm="1">
        <f t="array" ref="J221">IF($I$2="Каникулы вместе",INDEX(GRID!$B$18:$U$29,MATCH(I$7,GRID!$A$18:$A$29,0),MATCH(1,($U$2=GRID!$B$1:$U$1)*(КАЛЕНДАРЬ!X5=GRID!$B$3:$U$3),0)),
INDEX(GRID!$B$18:$U$29,MATCH(I$7,GRID!$A$18:$A$29,0),MATCH(1,($U$2=GRID!$B$1:$U$1)*(КАЛЕНДАРЬ!X5=GRID!$B$3:$U$3),0))*(1-GRID!$L$45))</f>
        <v>87500</v>
      </c>
      <c r="K221" s="8" cm="1">
        <f t="array" ref="K221">IF($I$2="Каникулы вместе",INDEX(GRID!$B$4:$U$15,MATCH(K$7,GRID!$A$4:$A$15,0),MATCH(1,($U$2=GRID!$B$1:$U$1)*(КАЛЕНДАРЬ!X5=GRID!$B$3:$U$3),0)),
INDEX(GRID!$B$4:$U$15,MATCH(K$7,GRID!$A$4:$A$15,0),MATCH(1,($U$2=GRID!$B$1:$U$1)*(КАЛЕНДАРЬ!X5=GRID!$B$3:$U$3),0))*(1-GRID!$L$45))</f>
        <v>90600</v>
      </c>
      <c r="L221" s="8" cm="1">
        <f t="array" ref="L221">IF($I$2="Каникулы вместе",INDEX(GRID!$B$18:$U$29,MATCH(K$7,GRID!$A$18:$A$29,0),MATCH(1,($U$2=GRID!$B$1:$U$1)*(КАЛЕНДАРЬ!X5=GRID!$B$3:$U$3),0)),
INDEX(GRID!$B$18:$U$29,MATCH(K$7,GRID!$A$18:$A$29,0),MATCH(1,($U$2=GRID!$B$1:$U$1)*(КАЛЕНДАРЬ!X5=GRID!$B$3:$U$3),0))*(1-GRID!$L$45))</f>
        <v>95600</v>
      </c>
      <c r="M221" s="8" cm="1">
        <f t="array" ref="M221">IF($I$2="Каникулы вместе",INDEX(GRID!$B$4:$U$15,MATCH(M$7,GRID!$A$4:$A$15,0),MATCH(1,($U$2=GRID!$B$1:$U$1)*(КАЛЕНДАРЬ!X5=GRID!$B$3:$U$3),0)),
INDEX(GRID!$B$4:$U$15,MATCH(M$7,GRID!$A$4:$A$15,0),MATCH(1,($U$2=GRID!$B$1:$U$1)*(КАЛЕНДАРЬ!X5=GRID!$B$3:$U$3),0))*(1-GRID!$L$45))</f>
        <v>118300</v>
      </c>
      <c r="N221" s="8" cm="1">
        <f t="array" ref="N221">IF($I$2="Каникулы вместе",INDEX(GRID!$B$18:$U$29,MATCH(M$7,GRID!$A$18:$A$29,0),MATCH(1,($U$2=GRID!$B$1:$U$1)*(КАЛЕНДАРЬ!X5=GRID!$B$3:$U$3),0)),
INDEX(GRID!$B$18:$U$29,MATCH(M$7,GRID!$A$18:$A$29,0),MATCH(1,($U$2=GRID!$B$1:$U$1)*(КАЛЕНДАРЬ!X5=GRID!$B$3:$U$3),0))*(1-GRID!$L$45))</f>
        <v>123300</v>
      </c>
      <c r="O221" s="8" cm="1">
        <f t="array" ref="O221">IF($I$2="Каникулы вместе",INDEX(GRID!$B$4:$U$15,MATCH(O$7,GRID!$A$4:$A$15,0),MATCH(1,($U$2=GRID!$B$1:$U$1)*(КАЛЕНДАРЬ!X5=GRID!$B$3:$U$3),0)),
INDEX(GRID!$B$4:$U$15,MATCH(O$7,GRID!$A$4:$A$15,0),MATCH(1,($U$2=GRID!$B$1:$U$1)*(КАЛЕНДАРЬ!X5=GRID!$B$3:$U$3),0))*(1-GRID!$L$45))</f>
        <v>159400</v>
      </c>
      <c r="P221" s="8" cm="1">
        <f t="array" ref="P221">IF($I$2="Каникулы вместе",INDEX(GRID!$B$4:$U$15,MATCH(P$7,GRID!$A$4:$A$15,0),MATCH(1,($U$2=GRID!$B$1:$U$1)*(КАЛЕНДАРЬ!X5=GRID!$B$3:$U$3),0)),
INDEX(GRID!$B$4:$U$15,MATCH(P$7,GRID!$A$4:$A$15,0),MATCH(1,($U$2=GRID!$B$1:$U$1)*(КАЛЕНДАРЬ!X5=GRID!$B$3:$U$3),0))*(1-GRID!$L$45))</f>
        <v>208900</v>
      </c>
      <c r="Q221" s="8" cm="1">
        <f t="array" ref="Q221">IF($I$2="Каникулы вместе",INDEX(GRID!$B$4:$U$15,MATCH(Q$7,GRID!$A$4:$A$15,0),MATCH(1,($U$2=GRID!$B$1:$U$1)*(КАЛЕНДАРЬ!X5=GRID!$B$3:$U$3),0)),
INDEX(GRID!$B$4:$U$15,MATCH(Q$7,GRID!$A$4:$A$15,0),MATCH(1,($U$2=GRID!$B$1:$U$1)*(КАЛЕНДАРЬ!X5=GRID!$B$3:$U$3),0))*(1-GRID!$L$45))</f>
        <v>240900</v>
      </c>
      <c r="R221" s="8" cm="1">
        <f t="array" ref="R221">IF($I$2="Каникулы вместе",INDEX(GRID!$B$18:$U$29,MATCH(R$7,GRID!$A$18:$A$29,0),MATCH(1,($U$2=GRID!$B$1:$U$1)*(КАЛЕНДАРЬ!X5=GRID!$B$3:$U$3),0)),
INDEX(GRID!$B$18:$U$29,MATCH(R$7,GRID!$A$18:$A$29,0),MATCH(1,($U$2=GRID!$B$1:$U$1)*(КАЛЕНДАРЬ!X5=GRID!$B$3:$U$3),0))*(1-GRID!$L$45))</f>
        <v>275700</v>
      </c>
      <c r="S221" s="8">
        <f t="array" ref="S221">IF($I$2="Каникулы вместе",INDEX(GRID!$B$4:$U$15,MATCH(S$7,GRID!$A$4:$A$15,0),MATCH(1,($U$2=GRID!$B$1:$U$1)*(КАЛЕНДАРЬ!X5=GRID!$B$3:$U$3),0)),
INDEX(GRID!$B$4:$U$15,MATCH(S$7,GRID!$A$4:$A$15,0),MATCH(1,($U$2=GRID!$B$1:$U$1)*(КАЛЕНДАРЬ!X5=GRID!$B$3:$U$3),0))*(1-GRID!$L$41))</f>
        <v>736800</v>
      </c>
      <c r="T221" s="8">
        <f t="array" ref="T221">IF($I$2="Каникулы вместе",INDEX(GRID!$B$4:$U$15,MATCH(T$7,GRID!$A$4:$A$15,0),MATCH(1,($U$2=GRID!$B$1:$U$1)*(КАЛЕНДАРЬ!X5=GRID!$B$3:$U$3),0)),
INDEX(GRID!$B$4:$U$15,MATCH(T$7,GRID!$A$4:$A$15,0),MATCH(1,($U$2=GRID!$B$1:$U$1)*(КАЛЕНДАРЬ!X5=GRID!$B$3:$U$3),0))*(1-GRID!$L$41))</f>
        <v>912900</v>
      </c>
    </row>
    <row r="222" spans="1:20" hidden="1">
      <c r="A222" s="148" t="s">
        <v>11</v>
      </c>
      <c r="B222" s="149">
        <v>3</v>
      </c>
      <c r="C222" s="8" cm="1">
        <f t="array" ref="C222">IF($I$2="Каникулы вместе",INDEX(GRID!$B$4:$U$15,MATCH(C$7,GRID!$A$4:$A$15,0),MATCH(1,($U$2=GRID!$B$1:$U$1)*(КАЛЕНДАРЬ!X6=GRID!$B$3:$U$3),0)),
INDEX(GRID!$B$4:$U$15,MATCH(C$7,GRID!$A$4:$A$15,0),MATCH(1,($U$2=GRID!$B$1:$U$1)*(КАЛЕНДАРЬ!X6=GRID!$B$3:$U$3),0))*(1-GRID!$L$45))</f>
        <v>57300</v>
      </c>
      <c r="D222" s="8" cm="1">
        <f t="array" ref="D222">IF($I$2="Каникулы вместе",INDEX(GRID!$B$18:$U$29,MATCH(C$7,GRID!$A$18:$A$29,0),MATCH(1,($U$2=GRID!$B$1:$U$1)*(КАЛЕНДАРЬ!X6=GRID!$B$3:$U$3),0)),
INDEX(GRID!$B$18:$U$29,MATCH(C$7,GRID!$A$18:$A$29,0),MATCH(1,($U$2=GRID!$B$1:$U$1)*(КАЛЕНДАРЬ!X6=GRID!$B$3:$U$3),0))*(1-GRID!$L$45))</f>
        <v>62300</v>
      </c>
      <c r="E222" s="8" cm="1">
        <f t="array" ref="E222">IF($I$2="Каникулы вместе",INDEX(GRID!$B$4:$U$15,MATCH(E$7,GRID!$A$4:$A$15,0),MATCH(1,($U$2=GRID!$B$1:$U$1)*(КАЛЕНДАРЬ!X6=GRID!$B$3:$U$3),0)),
INDEX(GRID!$B$4:$U$15,MATCH(E$7,GRID!$A$4:$A$15,0),MATCH(1,($U$2=GRID!$B$1:$U$1)*(КАЛЕНДАРЬ!X6=GRID!$B$3:$U$3),0))*(1-GRID!$L$45))</f>
        <v>67400</v>
      </c>
      <c r="F222" s="8" cm="1">
        <f t="array" ref="F222">IF($I$2="Каникулы вместе",INDEX(GRID!$B$18:$U$29,MATCH(E$7,GRID!$A$18:$A$29,0),MATCH(1,($U$2=GRID!$B$1:$U$1)*(КАЛЕНДАРЬ!X6=GRID!$B$3:$U$3),0)),
INDEX(GRID!$B$18:$U$29,MATCH(E$7,GRID!$A$18:$A$29,0),MATCH(1,($U$2=GRID!$B$1:$U$1)*(КАЛЕНДАРЬ!X6=GRID!$B$3:$U$3),0))*(1-GRID!$L$45))</f>
        <v>72400</v>
      </c>
      <c r="G222" s="8" cm="1">
        <f t="array" ref="G222">IF($I$2="Каникулы вместе",INDEX(GRID!$B$4:$U$15,MATCH(G$7,GRID!$A$4:$A$15,0),MATCH(1,($U$2=GRID!$B$1:$U$1)*(КАЛЕНДАРЬ!X6=GRID!$B$3:$U$3),0)),
INDEX(GRID!$B$4:$U$15,MATCH(G$7,GRID!$A$4:$A$15,0),MATCH(1,($U$2=GRID!$B$1:$U$1)*(КАЛЕНДАРЬ!X6=GRID!$B$3:$U$3),0))*(1-GRID!$L$45))</f>
        <v>74800</v>
      </c>
      <c r="H222" s="8" cm="1">
        <f t="array" ref="H222">IF($I$2="Каникулы вместе",INDEX(GRID!$B$18:$U$29,MATCH(G$7,GRID!$A$18:$A$29,0),MATCH(1,($U$2=GRID!$B$1:$U$1)*(КАЛЕНДАРЬ!X6=GRID!$B$3:$U$3),0)),
INDEX(GRID!$B$18:$U$29,MATCH(G$7,GRID!$A$18:$A$29,0),MATCH(1,($U$2=GRID!$B$1:$U$1)*(КАЛЕНДАРЬ!X6=GRID!$B$3:$U$3),0))*(1-GRID!$L$45))</f>
        <v>79800</v>
      </c>
      <c r="I222" s="8" cm="1">
        <f t="array" ref="I222">IF($I$2="Каникулы вместе",INDEX(GRID!$B$4:$U$15,MATCH(I$7,GRID!$A$4:$A$15,0),MATCH(1,($U$2=GRID!$B$1:$U$1)*(КАЛЕНДАРЬ!X6=GRID!$B$3:$U$3),0)),
INDEX(GRID!$B$4:$U$15,MATCH(I$7,GRID!$A$4:$A$15,0),MATCH(1,($U$2=GRID!$B$1:$U$1)*(КАЛЕНДАРЬ!X6=GRID!$B$3:$U$3),0))*(1-GRID!$L$45))</f>
        <v>82500</v>
      </c>
      <c r="J222" s="8" cm="1">
        <f t="array" ref="J222">IF($I$2="Каникулы вместе",INDEX(GRID!$B$18:$U$29,MATCH(I$7,GRID!$A$18:$A$29,0),MATCH(1,($U$2=GRID!$B$1:$U$1)*(КАЛЕНДАРЬ!X6=GRID!$B$3:$U$3),0)),
INDEX(GRID!$B$18:$U$29,MATCH(I$7,GRID!$A$18:$A$29,0),MATCH(1,($U$2=GRID!$B$1:$U$1)*(КАЛЕНДАРЬ!X6=GRID!$B$3:$U$3),0))*(1-GRID!$L$45))</f>
        <v>87500</v>
      </c>
      <c r="K222" s="8" cm="1">
        <f t="array" ref="K222">IF($I$2="Каникулы вместе",INDEX(GRID!$B$4:$U$15,MATCH(K$7,GRID!$A$4:$A$15,0),MATCH(1,($U$2=GRID!$B$1:$U$1)*(КАЛЕНДАРЬ!X6=GRID!$B$3:$U$3),0)),
INDEX(GRID!$B$4:$U$15,MATCH(K$7,GRID!$A$4:$A$15,0),MATCH(1,($U$2=GRID!$B$1:$U$1)*(КАЛЕНДАРЬ!X6=GRID!$B$3:$U$3),0))*(1-GRID!$L$45))</f>
        <v>90600</v>
      </c>
      <c r="L222" s="8" cm="1">
        <f t="array" ref="L222">IF($I$2="Каникулы вместе",INDEX(GRID!$B$18:$U$29,MATCH(K$7,GRID!$A$18:$A$29,0),MATCH(1,($U$2=GRID!$B$1:$U$1)*(КАЛЕНДАРЬ!X6=GRID!$B$3:$U$3),0)),
INDEX(GRID!$B$18:$U$29,MATCH(K$7,GRID!$A$18:$A$29,0),MATCH(1,($U$2=GRID!$B$1:$U$1)*(КАЛЕНДАРЬ!X6=GRID!$B$3:$U$3),0))*(1-GRID!$L$45))</f>
        <v>95600</v>
      </c>
      <c r="M222" s="8" cm="1">
        <f t="array" ref="M222">IF($I$2="Каникулы вместе",INDEX(GRID!$B$4:$U$15,MATCH(M$7,GRID!$A$4:$A$15,0),MATCH(1,($U$2=GRID!$B$1:$U$1)*(КАЛЕНДАРЬ!X6=GRID!$B$3:$U$3),0)),
INDEX(GRID!$B$4:$U$15,MATCH(M$7,GRID!$A$4:$A$15,0),MATCH(1,($U$2=GRID!$B$1:$U$1)*(КАЛЕНДАРЬ!X6=GRID!$B$3:$U$3),0))*(1-GRID!$L$45))</f>
        <v>118300</v>
      </c>
      <c r="N222" s="8" cm="1">
        <f t="array" ref="N222">IF($I$2="Каникулы вместе",INDEX(GRID!$B$18:$U$29,MATCH(M$7,GRID!$A$18:$A$29,0),MATCH(1,($U$2=GRID!$B$1:$U$1)*(КАЛЕНДАРЬ!X6=GRID!$B$3:$U$3),0)),
INDEX(GRID!$B$18:$U$29,MATCH(M$7,GRID!$A$18:$A$29,0),MATCH(1,($U$2=GRID!$B$1:$U$1)*(КАЛЕНДАРЬ!X6=GRID!$B$3:$U$3),0))*(1-GRID!$L$45))</f>
        <v>123300</v>
      </c>
      <c r="O222" s="8" cm="1">
        <f t="array" ref="O222">IF($I$2="Каникулы вместе",INDEX(GRID!$B$4:$U$15,MATCH(O$7,GRID!$A$4:$A$15,0),MATCH(1,($U$2=GRID!$B$1:$U$1)*(КАЛЕНДАРЬ!X6=GRID!$B$3:$U$3),0)),
INDEX(GRID!$B$4:$U$15,MATCH(O$7,GRID!$A$4:$A$15,0),MATCH(1,($U$2=GRID!$B$1:$U$1)*(КАЛЕНДАРЬ!X6=GRID!$B$3:$U$3),0))*(1-GRID!$L$45))</f>
        <v>159400</v>
      </c>
      <c r="P222" s="8" cm="1">
        <f t="array" ref="P222">IF($I$2="Каникулы вместе",INDEX(GRID!$B$4:$U$15,MATCH(P$7,GRID!$A$4:$A$15,0),MATCH(1,($U$2=GRID!$B$1:$U$1)*(КАЛЕНДАРЬ!X6=GRID!$B$3:$U$3),0)),
INDEX(GRID!$B$4:$U$15,MATCH(P$7,GRID!$A$4:$A$15,0),MATCH(1,($U$2=GRID!$B$1:$U$1)*(КАЛЕНДАРЬ!X6=GRID!$B$3:$U$3),0))*(1-GRID!$L$45))</f>
        <v>208900</v>
      </c>
      <c r="Q222" s="8" cm="1">
        <f t="array" ref="Q222">IF($I$2="Каникулы вместе",INDEX(GRID!$B$4:$U$15,MATCH(Q$7,GRID!$A$4:$A$15,0),MATCH(1,($U$2=GRID!$B$1:$U$1)*(КАЛЕНДАРЬ!X6=GRID!$B$3:$U$3),0)),
INDEX(GRID!$B$4:$U$15,MATCH(Q$7,GRID!$A$4:$A$15,0),MATCH(1,($U$2=GRID!$B$1:$U$1)*(КАЛЕНДАРЬ!X6=GRID!$B$3:$U$3),0))*(1-GRID!$L$45))</f>
        <v>240900</v>
      </c>
      <c r="R222" s="8" cm="1">
        <f t="array" ref="R222">IF($I$2="Каникулы вместе",INDEX(GRID!$B$18:$U$29,MATCH(R$7,GRID!$A$18:$A$29,0),MATCH(1,($U$2=GRID!$B$1:$U$1)*(КАЛЕНДАРЬ!X6=GRID!$B$3:$U$3),0)),
INDEX(GRID!$B$18:$U$29,MATCH(R$7,GRID!$A$18:$A$29,0),MATCH(1,($U$2=GRID!$B$1:$U$1)*(КАЛЕНДАРЬ!X6=GRID!$B$3:$U$3),0))*(1-GRID!$L$45))</f>
        <v>275700</v>
      </c>
      <c r="S222" s="8">
        <f t="array" ref="S222">IF($I$2="Каникулы вместе",INDEX(GRID!$B$4:$U$15,MATCH(S$7,GRID!$A$4:$A$15,0),MATCH(1,($U$2=GRID!$B$1:$U$1)*(КАЛЕНДАРЬ!X6=GRID!$B$3:$U$3),0)),
INDEX(GRID!$B$4:$U$15,MATCH(S$7,GRID!$A$4:$A$15,0),MATCH(1,($U$2=GRID!$B$1:$U$1)*(КАЛЕНДАРЬ!X6=GRID!$B$3:$U$3),0))*(1-GRID!$L$41))</f>
        <v>736800</v>
      </c>
      <c r="T222" s="8">
        <f t="array" ref="T222">IF($I$2="Каникулы вместе",INDEX(GRID!$B$4:$U$15,MATCH(T$7,GRID!$A$4:$A$15,0),MATCH(1,($U$2=GRID!$B$1:$U$1)*(КАЛЕНДАРЬ!X6=GRID!$B$3:$U$3),0)),
INDEX(GRID!$B$4:$U$15,MATCH(T$7,GRID!$A$4:$A$15,0),MATCH(1,($U$2=GRID!$B$1:$U$1)*(КАЛЕНДАРЬ!X6=GRID!$B$3:$U$3),0))*(1-GRID!$L$41))</f>
        <v>912900</v>
      </c>
    </row>
    <row r="223" spans="1:20" hidden="1">
      <c r="A223" s="148" t="s">
        <v>12</v>
      </c>
      <c r="B223" s="149">
        <v>4</v>
      </c>
      <c r="C223" s="8" cm="1">
        <f t="array" ref="C223">IF($I$2="Каникулы вместе",INDEX(GRID!$B$4:$U$15,MATCH(C$7,GRID!$A$4:$A$15,0),MATCH(1,($U$2=GRID!$B$1:$U$1)*(КАЛЕНДАРЬ!X7=GRID!$B$3:$U$3),0)),
INDEX(GRID!$B$4:$U$15,MATCH(C$7,GRID!$A$4:$A$15,0),MATCH(1,($U$2=GRID!$B$1:$U$1)*(КАЛЕНДАРЬ!X7=GRID!$B$3:$U$3),0))*(1-GRID!$L$45))</f>
        <v>57300</v>
      </c>
      <c r="D223" s="8" cm="1">
        <f t="array" ref="D223">IF($I$2="Каникулы вместе",INDEX(GRID!$B$18:$U$29,MATCH(C$7,GRID!$A$18:$A$29,0),MATCH(1,($U$2=GRID!$B$1:$U$1)*(КАЛЕНДАРЬ!X7=GRID!$B$3:$U$3),0)),
INDEX(GRID!$B$18:$U$29,MATCH(C$7,GRID!$A$18:$A$29,0),MATCH(1,($U$2=GRID!$B$1:$U$1)*(КАЛЕНДАРЬ!X7=GRID!$B$3:$U$3),0))*(1-GRID!$L$45))</f>
        <v>62300</v>
      </c>
      <c r="E223" s="8" cm="1">
        <f t="array" ref="E223">IF($I$2="Каникулы вместе",INDEX(GRID!$B$4:$U$15,MATCH(E$7,GRID!$A$4:$A$15,0),MATCH(1,($U$2=GRID!$B$1:$U$1)*(КАЛЕНДАРЬ!X7=GRID!$B$3:$U$3),0)),
INDEX(GRID!$B$4:$U$15,MATCH(E$7,GRID!$A$4:$A$15,0),MATCH(1,($U$2=GRID!$B$1:$U$1)*(КАЛЕНДАРЬ!X7=GRID!$B$3:$U$3),0))*(1-GRID!$L$45))</f>
        <v>67400</v>
      </c>
      <c r="F223" s="8" cm="1">
        <f t="array" ref="F223">IF($I$2="Каникулы вместе",INDEX(GRID!$B$18:$U$29,MATCH(E$7,GRID!$A$18:$A$29,0),MATCH(1,($U$2=GRID!$B$1:$U$1)*(КАЛЕНДАРЬ!X7=GRID!$B$3:$U$3),0)),
INDEX(GRID!$B$18:$U$29,MATCH(E$7,GRID!$A$18:$A$29,0),MATCH(1,($U$2=GRID!$B$1:$U$1)*(КАЛЕНДАРЬ!X7=GRID!$B$3:$U$3),0))*(1-GRID!$L$45))</f>
        <v>72400</v>
      </c>
      <c r="G223" s="8" cm="1">
        <f t="array" ref="G223">IF($I$2="Каникулы вместе",INDEX(GRID!$B$4:$U$15,MATCH(G$7,GRID!$A$4:$A$15,0),MATCH(1,($U$2=GRID!$B$1:$U$1)*(КАЛЕНДАРЬ!X7=GRID!$B$3:$U$3),0)),
INDEX(GRID!$B$4:$U$15,MATCH(G$7,GRID!$A$4:$A$15,0),MATCH(1,($U$2=GRID!$B$1:$U$1)*(КАЛЕНДАРЬ!X7=GRID!$B$3:$U$3),0))*(1-GRID!$L$45))</f>
        <v>74800</v>
      </c>
      <c r="H223" s="8" cm="1">
        <f t="array" ref="H223">IF($I$2="Каникулы вместе",INDEX(GRID!$B$18:$U$29,MATCH(G$7,GRID!$A$18:$A$29,0),MATCH(1,($U$2=GRID!$B$1:$U$1)*(КАЛЕНДАРЬ!X7=GRID!$B$3:$U$3),0)),
INDEX(GRID!$B$18:$U$29,MATCH(G$7,GRID!$A$18:$A$29,0),MATCH(1,($U$2=GRID!$B$1:$U$1)*(КАЛЕНДАРЬ!X7=GRID!$B$3:$U$3),0))*(1-GRID!$L$45))</f>
        <v>79800</v>
      </c>
      <c r="I223" s="8" cm="1">
        <f t="array" ref="I223">IF($I$2="Каникулы вместе",INDEX(GRID!$B$4:$U$15,MATCH(I$7,GRID!$A$4:$A$15,0),MATCH(1,($U$2=GRID!$B$1:$U$1)*(КАЛЕНДАРЬ!X7=GRID!$B$3:$U$3),0)),
INDEX(GRID!$B$4:$U$15,MATCH(I$7,GRID!$A$4:$A$15,0),MATCH(1,($U$2=GRID!$B$1:$U$1)*(КАЛЕНДАРЬ!X7=GRID!$B$3:$U$3),0))*(1-GRID!$L$45))</f>
        <v>82500</v>
      </c>
      <c r="J223" s="8" cm="1">
        <f t="array" ref="J223">IF($I$2="Каникулы вместе",INDEX(GRID!$B$18:$U$29,MATCH(I$7,GRID!$A$18:$A$29,0),MATCH(1,($U$2=GRID!$B$1:$U$1)*(КАЛЕНДАРЬ!X7=GRID!$B$3:$U$3),0)),
INDEX(GRID!$B$18:$U$29,MATCH(I$7,GRID!$A$18:$A$29,0),MATCH(1,($U$2=GRID!$B$1:$U$1)*(КАЛЕНДАРЬ!X7=GRID!$B$3:$U$3),0))*(1-GRID!$L$45))</f>
        <v>87500</v>
      </c>
      <c r="K223" s="8" cm="1">
        <f t="array" ref="K223">IF($I$2="Каникулы вместе",INDEX(GRID!$B$4:$U$15,MATCH(K$7,GRID!$A$4:$A$15,0),MATCH(1,($U$2=GRID!$B$1:$U$1)*(КАЛЕНДАРЬ!X7=GRID!$B$3:$U$3),0)),
INDEX(GRID!$B$4:$U$15,MATCH(K$7,GRID!$A$4:$A$15,0),MATCH(1,($U$2=GRID!$B$1:$U$1)*(КАЛЕНДАРЬ!X7=GRID!$B$3:$U$3),0))*(1-GRID!$L$45))</f>
        <v>90600</v>
      </c>
      <c r="L223" s="8" cm="1">
        <f t="array" ref="L223">IF($I$2="Каникулы вместе",INDEX(GRID!$B$18:$U$29,MATCH(K$7,GRID!$A$18:$A$29,0),MATCH(1,($U$2=GRID!$B$1:$U$1)*(КАЛЕНДАРЬ!X7=GRID!$B$3:$U$3),0)),
INDEX(GRID!$B$18:$U$29,MATCH(K$7,GRID!$A$18:$A$29,0),MATCH(1,($U$2=GRID!$B$1:$U$1)*(КАЛЕНДАРЬ!X7=GRID!$B$3:$U$3),0))*(1-GRID!$L$45))</f>
        <v>95600</v>
      </c>
      <c r="M223" s="8" cm="1">
        <f t="array" ref="M223">IF($I$2="Каникулы вместе",INDEX(GRID!$B$4:$U$15,MATCH(M$7,GRID!$A$4:$A$15,0),MATCH(1,($U$2=GRID!$B$1:$U$1)*(КАЛЕНДАРЬ!X7=GRID!$B$3:$U$3),0)),
INDEX(GRID!$B$4:$U$15,MATCH(M$7,GRID!$A$4:$A$15,0),MATCH(1,($U$2=GRID!$B$1:$U$1)*(КАЛЕНДАРЬ!X7=GRID!$B$3:$U$3),0))*(1-GRID!$L$45))</f>
        <v>118300</v>
      </c>
      <c r="N223" s="8" cm="1">
        <f t="array" ref="N223">IF($I$2="Каникулы вместе",INDEX(GRID!$B$18:$U$29,MATCH(M$7,GRID!$A$18:$A$29,0),MATCH(1,($U$2=GRID!$B$1:$U$1)*(КАЛЕНДАРЬ!X7=GRID!$B$3:$U$3),0)),
INDEX(GRID!$B$18:$U$29,MATCH(M$7,GRID!$A$18:$A$29,0),MATCH(1,($U$2=GRID!$B$1:$U$1)*(КАЛЕНДАРЬ!X7=GRID!$B$3:$U$3),0))*(1-GRID!$L$45))</f>
        <v>123300</v>
      </c>
      <c r="O223" s="8" cm="1">
        <f t="array" ref="O223">IF($I$2="Каникулы вместе",INDEX(GRID!$B$4:$U$15,MATCH(O$7,GRID!$A$4:$A$15,0),MATCH(1,($U$2=GRID!$B$1:$U$1)*(КАЛЕНДАРЬ!X7=GRID!$B$3:$U$3),0)),
INDEX(GRID!$B$4:$U$15,MATCH(O$7,GRID!$A$4:$A$15,0),MATCH(1,($U$2=GRID!$B$1:$U$1)*(КАЛЕНДАРЬ!X7=GRID!$B$3:$U$3),0))*(1-GRID!$L$45))</f>
        <v>159400</v>
      </c>
      <c r="P223" s="8" cm="1">
        <f t="array" ref="P223">IF($I$2="Каникулы вместе",INDEX(GRID!$B$4:$U$15,MATCH(P$7,GRID!$A$4:$A$15,0),MATCH(1,($U$2=GRID!$B$1:$U$1)*(КАЛЕНДАРЬ!X7=GRID!$B$3:$U$3),0)),
INDEX(GRID!$B$4:$U$15,MATCH(P$7,GRID!$A$4:$A$15,0),MATCH(1,($U$2=GRID!$B$1:$U$1)*(КАЛЕНДАРЬ!X7=GRID!$B$3:$U$3),0))*(1-GRID!$L$45))</f>
        <v>208900</v>
      </c>
      <c r="Q223" s="8" cm="1">
        <f t="array" ref="Q223">IF($I$2="Каникулы вместе",INDEX(GRID!$B$4:$U$15,MATCH(Q$7,GRID!$A$4:$A$15,0),MATCH(1,($U$2=GRID!$B$1:$U$1)*(КАЛЕНДАРЬ!X7=GRID!$B$3:$U$3),0)),
INDEX(GRID!$B$4:$U$15,MATCH(Q$7,GRID!$A$4:$A$15,0),MATCH(1,($U$2=GRID!$B$1:$U$1)*(КАЛЕНДАРЬ!X7=GRID!$B$3:$U$3),0))*(1-GRID!$L$45))</f>
        <v>240900</v>
      </c>
      <c r="R223" s="8" cm="1">
        <f t="array" ref="R223">IF($I$2="Каникулы вместе",INDEX(GRID!$B$18:$U$29,MATCH(R$7,GRID!$A$18:$A$29,0),MATCH(1,($U$2=GRID!$B$1:$U$1)*(КАЛЕНДАРЬ!X7=GRID!$B$3:$U$3),0)),
INDEX(GRID!$B$18:$U$29,MATCH(R$7,GRID!$A$18:$A$29,0),MATCH(1,($U$2=GRID!$B$1:$U$1)*(КАЛЕНДАРЬ!X7=GRID!$B$3:$U$3),0))*(1-GRID!$L$45))</f>
        <v>275700</v>
      </c>
      <c r="S223" s="8">
        <f t="array" ref="S223">IF($I$2="Каникулы вместе",INDEX(GRID!$B$4:$U$15,MATCH(S$7,GRID!$A$4:$A$15,0),MATCH(1,($U$2=GRID!$B$1:$U$1)*(КАЛЕНДАРЬ!X7=GRID!$B$3:$U$3),0)),
INDEX(GRID!$B$4:$U$15,MATCH(S$7,GRID!$A$4:$A$15,0),MATCH(1,($U$2=GRID!$B$1:$U$1)*(КАЛЕНДАРЬ!X7=GRID!$B$3:$U$3),0))*(1-GRID!$L$41))</f>
        <v>736800</v>
      </c>
      <c r="T223" s="8">
        <f t="array" ref="T223">IF($I$2="Каникулы вместе",INDEX(GRID!$B$4:$U$15,MATCH(T$7,GRID!$A$4:$A$15,0),MATCH(1,($U$2=GRID!$B$1:$U$1)*(КАЛЕНДАРЬ!X7=GRID!$B$3:$U$3),0)),
INDEX(GRID!$B$4:$U$15,MATCH(T$7,GRID!$A$4:$A$15,0),MATCH(1,($U$2=GRID!$B$1:$U$1)*(КАЛЕНДАРЬ!X7=GRID!$B$3:$U$3),0))*(1-GRID!$L$41))</f>
        <v>912900</v>
      </c>
    </row>
    <row r="224" spans="1:20" hidden="1">
      <c r="A224" s="148" t="s">
        <v>13</v>
      </c>
      <c r="B224" s="149">
        <v>5</v>
      </c>
      <c r="C224" s="8" cm="1">
        <f t="array" ref="C224">IF($I$2="Каникулы вместе",INDEX(GRID!$B$4:$U$15,MATCH(C$7,GRID!$A$4:$A$15,0),MATCH(1,($U$2=GRID!$B$1:$U$1)*(КАЛЕНДАРЬ!X8=GRID!$B$3:$U$3),0)),
INDEX(GRID!$B$4:$U$15,MATCH(C$7,GRID!$A$4:$A$15,0),MATCH(1,($U$2=GRID!$B$1:$U$1)*(КАЛЕНДАРЬ!X8=GRID!$B$3:$U$3),0))*(1-GRID!$L$45))</f>
        <v>57300</v>
      </c>
      <c r="D224" s="8" cm="1">
        <f t="array" ref="D224">IF($I$2="Каникулы вместе",INDEX(GRID!$B$18:$U$29,MATCH(C$7,GRID!$A$18:$A$29,0),MATCH(1,($U$2=GRID!$B$1:$U$1)*(КАЛЕНДАРЬ!X8=GRID!$B$3:$U$3),0)),
INDEX(GRID!$B$18:$U$29,MATCH(C$7,GRID!$A$18:$A$29,0),MATCH(1,($U$2=GRID!$B$1:$U$1)*(КАЛЕНДАРЬ!X8=GRID!$B$3:$U$3),0))*(1-GRID!$L$45))</f>
        <v>62300</v>
      </c>
      <c r="E224" s="8" cm="1">
        <f t="array" ref="E224">IF($I$2="Каникулы вместе",INDEX(GRID!$B$4:$U$15,MATCH(E$7,GRID!$A$4:$A$15,0),MATCH(1,($U$2=GRID!$B$1:$U$1)*(КАЛЕНДАРЬ!X8=GRID!$B$3:$U$3),0)),
INDEX(GRID!$B$4:$U$15,MATCH(E$7,GRID!$A$4:$A$15,0),MATCH(1,($U$2=GRID!$B$1:$U$1)*(КАЛЕНДАРЬ!X8=GRID!$B$3:$U$3),0))*(1-GRID!$L$45))</f>
        <v>67400</v>
      </c>
      <c r="F224" s="8" cm="1">
        <f t="array" ref="F224">IF($I$2="Каникулы вместе",INDEX(GRID!$B$18:$U$29,MATCH(E$7,GRID!$A$18:$A$29,0),MATCH(1,($U$2=GRID!$B$1:$U$1)*(КАЛЕНДАРЬ!X8=GRID!$B$3:$U$3),0)),
INDEX(GRID!$B$18:$U$29,MATCH(E$7,GRID!$A$18:$A$29,0),MATCH(1,($U$2=GRID!$B$1:$U$1)*(КАЛЕНДАРЬ!X8=GRID!$B$3:$U$3),0))*(1-GRID!$L$45))</f>
        <v>72400</v>
      </c>
      <c r="G224" s="8" cm="1">
        <f t="array" ref="G224">IF($I$2="Каникулы вместе",INDEX(GRID!$B$4:$U$15,MATCH(G$7,GRID!$A$4:$A$15,0),MATCH(1,($U$2=GRID!$B$1:$U$1)*(КАЛЕНДАРЬ!X8=GRID!$B$3:$U$3),0)),
INDEX(GRID!$B$4:$U$15,MATCH(G$7,GRID!$A$4:$A$15,0),MATCH(1,($U$2=GRID!$B$1:$U$1)*(КАЛЕНДАРЬ!X8=GRID!$B$3:$U$3),0))*(1-GRID!$L$45))</f>
        <v>74800</v>
      </c>
      <c r="H224" s="8" cm="1">
        <f t="array" ref="H224">IF($I$2="Каникулы вместе",INDEX(GRID!$B$18:$U$29,MATCH(G$7,GRID!$A$18:$A$29,0),MATCH(1,($U$2=GRID!$B$1:$U$1)*(КАЛЕНДАРЬ!X8=GRID!$B$3:$U$3),0)),
INDEX(GRID!$B$18:$U$29,MATCH(G$7,GRID!$A$18:$A$29,0),MATCH(1,($U$2=GRID!$B$1:$U$1)*(КАЛЕНДАРЬ!X8=GRID!$B$3:$U$3),0))*(1-GRID!$L$45))</f>
        <v>79800</v>
      </c>
      <c r="I224" s="8" cm="1">
        <f t="array" ref="I224">IF($I$2="Каникулы вместе",INDEX(GRID!$B$4:$U$15,MATCH(I$7,GRID!$A$4:$A$15,0),MATCH(1,($U$2=GRID!$B$1:$U$1)*(КАЛЕНДАРЬ!X8=GRID!$B$3:$U$3),0)),
INDEX(GRID!$B$4:$U$15,MATCH(I$7,GRID!$A$4:$A$15,0),MATCH(1,($U$2=GRID!$B$1:$U$1)*(КАЛЕНДАРЬ!X8=GRID!$B$3:$U$3),0))*(1-GRID!$L$45))</f>
        <v>82500</v>
      </c>
      <c r="J224" s="8" cm="1">
        <f t="array" ref="J224">IF($I$2="Каникулы вместе",INDEX(GRID!$B$18:$U$29,MATCH(I$7,GRID!$A$18:$A$29,0),MATCH(1,($U$2=GRID!$B$1:$U$1)*(КАЛЕНДАРЬ!X8=GRID!$B$3:$U$3),0)),
INDEX(GRID!$B$18:$U$29,MATCH(I$7,GRID!$A$18:$A$29,0),MATCH(1,($U$2=GRID!$B$1:$U$1)*(КАЛЕНДАРЬ!X8=GRID!$B$3:$U$3),0))*(1-GRID!$L$45))</f>
        <v>87500</v>
      </c>
      <c r="K224" s="8" cm="1">
        <f t="array" ref="K224">IF($I$2="Каникулы вместе",INDEX(GRID!$B$4:$U$15,MATCH(K$7,GRID!$A$4:$A$15,0),MATCH(1,($U$2=GRID!$B$1:$U$1)*(КАЛЕНДАРЬ!X8=GRID!$B$3:$U$3),0)),
INDEX(GRID!$B$4:$U$15,MATCH(K$7,GRID!$A$4:$A$15,0),MATCH(1,($U$2=GRID!$B$1:$U$1)*(КАЛЕНДАРЬ!X8=GRID!$B$3:$U$3),0))*(1-GRID!$L$45))</f>
        <v>90600</v>
      </c>
      <c r="L224" s="8" cm="1">
        <f t="array" ref="L224">IF($I$2="Каникулы вместе",INDEX(GRID!$B$18:$U$29,MATCH(K$7,GRID!$A$18:$A$29,0),MATCH(1,($U$2=GRID!$B$1:$U$1)*(КАЛЕНДАРЬ!X8=GRID!$B$3:$U$3),0)),
INDEX(GRID!$B$18:$U$29,MATCH(K$7,GRID!$A$18:$A$29,0),MATCH(1,($U$2=GRID!$B$1:$U$1)*(КАЛЕНДАРЬ!X8=GRID!$B$3:$U$3),0))*(1-GRID!$L$45))</f>
        <v>95600</v>
      </c>
      <c r="M224" s="8" cm="1">
        <f t="array" ref="M224">IF($I$2="Каникулы вместе",INDEX(GRID!$B$4:$U$15,MATCH(M$7,GRID!$A$4:$A$15,0),MATCH(1,($U$2=GRID!$B$1:$U$1)*(КАЛЕНДАРЬ!X8=GRID!$B$3:$U$3),0)),
INDEX(GRID!$B$4:$U$15,MATCH(M$7,GRID!$A$4:$A$15,0),MATCH(1,($U$2=GRID!$B$1:$U$1)*(КАЛЕНДАРЬ!X8=GRID!$B$3:$U$3),0))*(1-GRID!$L$45))</f>
        <v>118300</v>
      </c>
      <c r="N224" s="8" cm="1">
        <f t="array" ref="N224">IF($I$2="Каникулы вместе",INDEX(GRID!$B$18:$U$29,MATCH(M$7,GRID!$A$18:$A$29,0),MATCH(1,($U$2=GRID!$B$1:$U$1)*(КАЛЕНДАРЬ!X8=GRID!$B$3:$U$3),0)),
INDEX(GRID!$B$18:$U$29,MATCH(M$7,GRID!$A$18:$A$29,0),MATCH(1,($U$2=GRID!$B$1:$U$1)*(КАЛЕНДАРЬ!X8=GRID!$B$3:$U$3),0))*(1-GRID!$L$45))</f>
        <v>123300</v>
      </c>
      <c r="O224" s="8" cm="1">
        <f t="array" ref="O224">IF($I$2="Каникулы вместе",INDEX(GRID!$B$4:$U$15,MATCH(O$7,GRID!$A$4:$A$15,0),MATCH(1,($U$2=GRID!$B$1:$U$1)*(КАЛЕНДАРЬ!X8=GRID!$B$3:$U$3),0)),
INDEX(GRID!$B$4:$U$15,MATCH(O$7,GRID!$A$4:$A$15,0),MATCH(1,($U$2=GRID!$B$1:$U$1)*(КАЛЕНДАРЬ!X8=GRID!$B$3:$U$3),0))*(1-GRID!$L$45))</f>
        <v>159400</v>
      </c>
      <c r="P224" s="8" cm="1">
        <f t="array" ref="P224">IF($I$2="Каникулы вместе",INDEX(GRID!$B$4:$U$15,MATCH(P$7,GRID!$A$4:$A$15,0),MATCH(1,($U$2=GRID!$B$1:$U$1)*(КАЛЕНДАРЬ!X8=GRID!$B$3:$U$3),0)),
INDEX(GRID!$B$4:$U$15,MATCH(P$7,GRID!$A$4:$A$15,0),MATCH(1,($U$2=GRID!$B$1:$U$1)*(КАЛЕНДАРЬ!X8=GRID!$B$3:$U$3),0))*(1-GRID!$L$45))</f>
        <v>208900</v>
      </c>
      <c r="Q224" s="8" cm="1">
        <f t="array" ref="Q224">IF($I$2="Каникулы вместе",INDEX(GRID!$B$4:$U$15,MATCH(Q$7,GRID!$A$4:$A$15,0),MATCH(1,($U$2=GRID!$B$1:$U$1)*(КАЛЕНДАРЬ!X8=GRID!$B$3:$U$3),0)),
INDEX(GRID!$B$4:$U$15,MATCH(Q$7,GRID!$A$4:$A$15,0),MATCH(1,($U$2=GRID!$B$1:$U$1)*(КАЛЕНДАРЬ!X8=GRID!$B$3:$U$3),0))*(1-GRID!$L$45))</f>
        <v>240900</v>
      </c>
      <c r="R224" s="8" cm="1">
        <f t="array" ref="R224">IF($I$2="Каникулы вместе",INDEX(GRID!$B$18:$U$29,MATCH(R$7,GRID!$A$18:$A$29,0),MATCH(1,($U$2=GRID!$B$1:$U$1)*(КАЛЕНДАРЬ!X8=GRID!$B$3:$U$3),0)),
INDEX(GRID!$B$18:$U$29,MATCH(R$7,GRID!$A$18:$A$29,0),MATCH(1,($U$2=GRID!$B$1:$U$1)*(КАЛЕНДАРЬ!X8=GRID!$B$3:$U$3),0))*(1-GRID!$L$45))</f>
        <v>275700</v>
      </c>
      <c r="S224" s="8">
        <f t="array" ref="S224">IF($I$2="Каникулы вместе",INDEX(GRID!$B$4:$U$15,MATCH(S$7,GRID!$A$4:$A$15,0),MATCH(1,($U$2=GRID!$B$1:$U$1)*(КАЛЕНДАРЬ!X8=GRID!$B$3:$U$3),0)),
INDEX(GRID!$B$4:$U$15,MATCH(S$7,GRID!$A$4:$A$15,0),MATCH(1,($U$2=GRID!$B$1:$U$1)*(КАЛЕНДАРЬ!X8=GRID!$B$3:$U$3),0))*(1-GRID!$L$41))</f>
        <v>736800</v>
      </c>
      <c r="T224" s="8">
        <f t="array" ref="T224">IF($I$2="Каникулы вместе",INDEX(GRID!$B$4:$U$15,MATCH(T$7,GRID!$A$4:$A$15,0),MATCH(1,($U$2=GRID!$B$1:$U$1)*(КАЛЕНДАРЬ!X8=GRID!$B$3:$U$3),0)),
INDEX(GRID!$B$4:$U$15,MATCH(T$7,GRID!$A$4:$A$15,0),MATCH(1,($U$2=GRID!$B$1:$U$1)*(КАЛЕНДАРЬ!X8=GRID!$B$3:$U$3),0))*(1-GRID!$L$41))</f>
        <v>912900</v>
      </c>
    </row>
    <row r="225" spans="1:20" hidden="1">
      <c r="A225" s="148" t="s">
        <v>14</v>
      </c>
      <c r="B225" s="149">
        <v>6</v>
      </c>
      <c r="C225" s="8" cm="1">
        <f t="array" ref="C225">IF($I$2="Каникулы вместе",INDEX(GRID!$B$4:$U$15,MATCH(C$7,GRID!$A$4:$A$15,0),MATCH(1,($U$2=GRID!$B$1:$U$1)*(КАЛЕНДАРЬ!X9=GRID!$B$3:$U$3),0)),
INDEX(GRID!$B$4:$U$15,MATCH(C$7,GRID!$A$4:$A$15,0),MATCH(1,($U$2=GRID!$B$1:$U$1)*(КАЛЕНДАРЬ!X9=GRID!$B$3:$U$3),0))*(1-GRID!$L$45))</f>
        <v>57300</v>
      </c>
      <c r="D225" s="8" cm="1">
        <f t="array" ref="D225">IF($I$2="Каникулы вместе",INDEX(GRID!$B$18:$U$29,MATCH(C$7,GRID!$A$18:$A$29,0),MATCH(1,($U$2=GRID!$B$1:$U$1)*(КАЛЕНДАРЬ!X9=GRID!$B$3:$U$3),0)),
INDEX(GRID!$B$18:$U$29,MATCH(C$7,GRID!$A$18:$A$29,0),MATCH(1,($U$2=GRID!$B$1:$U$1)*(КАЛЕНДАРЬ!X9=GRID!$B$3:$U$3),0))*(1-GRID!$L$45))</f>
        <v>62300</v>
      </c>
      <c r="E225" s="8" cm="1">
        <f t="array" ref="E225">IF($I$2="Каникулы вместе",INDEX(GRID!$B$4:$U$15,MATCH(E$7,GRID!$A$4:$A$15,0),MATCH(1,($U$2=GRID!$B$1:$U$1)*(КАЛЕНДАРЬ!X9=GRID!$B$3:$U$3),0)),
INDEX(GRID!$B$4:$U$15,MATCH(E$7,GRID!$A$4:$A$15,0),MATCH(1,($U$2=GRID!$B$1:$U$1)*(КАЛЕНДАРЬ!X9=GRID!$B$3:$U$3),0))*(1-GRID!$L$45))</f>
        <v>67400</v>
      </c>
      <c r="F225" s="8" cm="1">
        <f t="array" ref="F225">IF($I$2="Каникулы вместе",INDEX(GRID!$B$18:$U$29,MATCH(E$7,GRID!$A$18:$A$29,0),MATCH(1,($U$2=GRID!$B$1:$U$1)*(КАЛЕНДАРЬ!X9=GRID!$B$3:$U$3),0)),
INDEX(GRID!$B$18:$U$29,MATCH(E$7,GRID!$A$18:$A$29,0),MATCH(1,($U$2=GRID!$B$1:$U$1)*(КАЛЕНДАРЬ!X9=GRID!$B$3:$U$3),0))*(1-GRID!$L$45))</f>
        <v>72400</v>
      </c>
      <c r="G225" s="8" cm="1">
        <f t="array" ref="G225">IF($I$2="Каникулы вместе",INDEX(GRID!$B$4:$U$15,MATCH(G$7,GRID!$A$4:$A$15,0),MATCH(1,($U$2=GRID!$B$1:$U$1)*(КАЛЕНДАРЬ!X9=GRID!$B$3:$U$3),0)),
INDEX(GRID!$B$4:$U$15,MATCH(G$7,GRID!$A$4:$A$15,0),MATCH(1,($U$2=GRID!$B$1:$U$1)*(КАЛЕНДАРЬ!X9=GRID!$B$3:$U$3),0))*(1-GRID!$L$45))</f>
        <v>74800</v>
      </c>
      <c r="H225" s="8" cm="1">
        <f t="array" ref="H225">IF($I$2="Каникулы вместе",INDEX(GRID!$B$18:$U$29,MATCH(G$7,GRID!$A$18:$A$29,0),MATCH(1,($U$2=GRID!$B$1:$U$1)*(КАЛЕНДАРЬ!X9=GRID!$B$3:$U$3),0)),
INDEX(GRID!$B$18:$U$29,MATCH(G$7,GRID!$A$18:$A$29,0),MATCH(1,($U$2=GRID!$B$1:$U$1)*(КАЛЕНДАРЬ!X9=GRID!$B$3:$U$3),0))*(1-GRID!$L$45))</f>
        <v>79800</v>
      </c>
      <c r="I225" s="8" cm="1">
        <f t="array" ref="I225">IF($I$2="Каникулы вместе",INDEX(GRID!$B$4:$U$15,MATCH(I$7,GRID!$A$4:$A$15,0),MATCH(1,($U$2=GRID!$B$1:$U$1)*(КАЛЕНДАРЬ!X9=GRID!$B$3:$U$3),0)),
INDEX(GRID!$B$4:$U$15,MATCH(I$7,GRID!$A$4:$A$15,0),MATCH(1,($U$2=GRID!$B$1:$U$1)*(КАЛЕНДАРЬ!X9=GRID!$B$3:$U$3),0))*(1-GRID!$L$45))</f>
        <v>82500</v>
      </c>
      <c r="J225" s="8" cm="1">
        <f t="array" ref="J225">IF($I$2="Каникулы вместе",INDEX(GRID!$B$18:$U$29,MATCH(I$7,GRID!$A$18:$A$29,0),MATCH(1,($U$2=GRID!$B$1:$U$1)*(КАЛЕНДАРЬ!X9=GRID!$B$3:$U$3),0)),
INDEX(GRID!$B$18:$U$29,MATCH(I$7,GRID!$A$18:$A$29,0),MATCH(1,($U$2=GRID!$B$1:$U$1)*(КАЛЕНДАРЬ!X9=GRID!$B$3:$U$3),0))*(1-GRID!$L$45))</f>
        <v>87500</v>
      </c>
      <c r="K225" s="8" cm="1">
        <f t="array" ref="K225">IF($I$2="Каникулы вместе",INDEX(GRID!$B$4:$U$15,MATCH(K$7,GRID!$A$4:$A$15,0),MATCH(1,($U$2=GRID!$B$1:$U$1)*(КАЛЕНДАРЬ!X9=GRID!$B$3:$U$3),0)),
INDEX(GRID!$B$4:$U$15,MATCH(K$7,GRID!$A$4:$A$15,0),MATCH(1,($U$2=GRID!$B$1:$U$1)*(КАЛЕНДАРЬ!X9=GRID!$B$3:$U$3),0))*(1-GRID!$L$45))</f>
        <v>90600</v>
      </c>
      <c r="L225" s="8" cm="1">
        <f t="array" ref="L225">IF($I$2="Каникулы вместе",INDEX(GRID!$B$18:$U$29,MATCH(K$7,GRID!$A$18:$A$29,0),MATCH(1,($U$2=GRID!$B$1:$U$1)*(КАЛЕНДАРЬ!X9=GRID!$B$3:$U$3),0)),
INDEX(GRID!$B$18:$U$29,MATCH(K$7,GRID!$A$18:$A$29,0),MATCH(1,($U$2=GRID!$B$1:$U$1)*(КАЛЕНДАРЬ!X9=GRID!$B$3:$U$3),0))*(1-GRID!$L$45))</f>
        <v>95600</v>
      </c>
      <c r="M225" s="8" cm="1">
        <f t="array" ref="M225">IF($I$2="Каникулы вместе",INDEX(GRID!$B$4:$U$15,MATCH(M$7,GRID!$A$4:$A$15,0),MATCH(1,($U$2=GRID!$B$1:$U$1)*(КАЛЕНДАРЬ!X9=GRID!$B$3:$U$3),0)),
INDEX(GRID!$B$4:$U$15,MATCH(M$7,GRID!$A$4:$A$15,0),MATCH(1,($U$2=GRID!$B$1:$U$1)*(КАЛЕНДАРЬ!X9=GRID!$B$3:$U$3),0))*(1-GRID!$L$45))</f>
        <v>118300</v>
      </c>
      <c r="N225" s="8" cm="1">
        <f t="array" ref="N225">IF($I$2="Каникулы вместе",INDEX(GRID!$B$18:$U$29,MATCH(M$7,GRID!$A$18:$A$29,0),MATCH(1,($U$2=GRID!$B$1:$U$1)*(КАЛЕНДАРЬ!X9=GRID!$B$3:$U$3),0)),
INDEX(GRID!$B$18:$U$29,MATCH(M$7,GRID!$A$18:$A$29,0),MATCH(1,($U$2=GRID!$B$1:$U$1)*(КАЛЕНДАРЬ!X9=GRID!$B$3:$U$3),0))*(1-GRID!$L$45))</f>
        <v>123300</v>
      </c>
      <c r="O225" s="8" cm="1">
        <f t="array" ref="O225">IF($I$2="Каникулы вместе",INDEX(GRID!$B$4:$U$15,MATCH(O$7,GRID!$A$4:$A$15,0),MATCH(1,($U$2=GRID!$B$1:$U$1)*(КАЛЕНДАРЬ!X9=GRID!$B$3:$U$3),0)),
INDEX(GRID!$B$4:$U$15,MATCH(O$7,GRID!$A$4:$A$15,0),MATCH(1,($U$2=GRID!$B$1:$U$1)*(КАЛЕНДАРЬ!X9=GRID!$B$3:$U$3),0))*(1-GRID!$L$45))</f>
        <v>159400</v>
      </c>
      <c r="P225" s="8" cm="1">
        <f t="array" ref="P225">IF($I$2="Каникулы вместе",INDEX(GRID!$B$4:$U$15,MATCH(P$7,GRID!$A$4:$A$15,0),MATCH(1,($U$2=GRID!$B$1:$U$1)*(КАЛЕНДАРЬ!X9=GRID!$B$3:$U$3),0)),
INDEX(GRID!$B$4:$U$15,MATCH(P$7,GRID!$A$4:$A$15,0),MATCH(1,($U$2=GRID!$B$1:$U$1)*(КАЛЕНДАРЬ!X9=GRID!$B$3:$U$3),0))*(1-GRID!$L$45))</f>
        <v>208900</v>
      </c>
      <c r="Q225" s="8" cm="1">
        <f t="array" ref="Q225">IF($I$2="Каникулы вместе",INDEX(GRID!$B$4:$U$15,MATCH(Q$7,GRID!$A$4:$A$15,0),MATCH(1,($U$2=GRID!$B$1:$U$1)*(КАЛЕНДАРЬ!X9=GRID!$B$3:$U$3),0)),
INDEX(GRID!$B$4:$U$15,MATCH(Q$7,GRID!$A$4:$A$15,0),MATCH(1,($U$2=GRID!$B$1:$U$1)*(КАЛЕНДАРЬ!X9=GRID!$B$3:$U$3),0))*(1-GRID!$L$45))</f>
        <v>240900</v>
      </c>
      <c r="R225" s="8" cm="1">
        <f t="array" ref="R225">IF($I$2="Каникулы вместе",INDEX(GRID!$B$18:$U$29,MATCH(R$7,GRID!$A$18:$A$29,0),MATCH(1,($U$2=GRID!$B$1:$U$1)*(КАЛЕНДАРЬ!X9=GRID!$B$3:$U$3),0)),
INDEX(GRID!$B$18:$U$29,MATCH(R$7,GRID!$A$18:$A$29,0),MATCH(1,($U$2=GRID!$B$1:$U$1)*(КАЛЕНДАРЬ!X9=GRID!$B$3:$U$3),0))*(1-GRID!$L$45))</f>
        <v>275700</v>
      </c>
      <c r="S225" s="8">
        <f t="array" ref="S225">IF($I$2="Каникулы вместе",INDEX(GRID!$B$4:$U$15,MATCH(S$7,GRID!$A$4:$A$15,0),MATCH(1,($U$2=GRID!$B$1:$U$1)*(КАЛЕНДАРЬ!X9=GRID!$B$3:$U$3),0)),
INDEX(GRID!$B$4:$U$15,MATCH(S$7,GRID!$A$4:$A$15,0),MATCH(1,($U$2=GRID!$B$1:$U$1)*(КАЛЕНДАРЬ!X9=GRID!$B$3:$U$3),0))*(1-GRID!$L$41))</f>
        <v>736800</v>
      </c>
      <c r="T225" s="8">
        <f t="array" ref="T225">IF($I$2="Каникулы вместе",INDEX(GRID!$B$4:$U$15,MATCH(T$7,GRID!$A$4:$A$15,0),MATCH(1,($U$2=GRID!$B$1:$U$1)*(КАЛЕНДАРЬ!X9=GRID!$B$3:$U$3),0)),
INDEX(GRID!$B$4:$U$15,MATCH(T$7,GRID!$A$4:$A$15,0),MATCH(1,($U$2=GRID!$B$1:$U$1)*(КАЛЕНДАРЬ!X9=GRID!$B$3:$U$3),0))*(1-GRID!$L$41))</f>
        <v>912900</v>
      </c>
    </row>
    <row r="226" spans="1:20" hidden="1">
      <c r="A226" s="148" t="s">
        <v>15</v>
      </c>
      <c r="B226" s="149">
        <v>7</v>
      </c>
      <c r="C226" s="8" cm="1">
        <f t="array" ref="C226">IF($I$2="Каникулы вместе",INDEX(GRID!$B$4:$U$15,MATCH(C$7,GRID!$A$4:$A$15,0),MATCH(1,($U$2=GRID!$B$1:$U$1)*(КАЛЕНДАРЬ!X10=GRID!$B$3:$U$3),0)),
INDEX(GRID!$B$4:$U$15,MATCH(C$7,GRID!$A$4:$A$15,0),MATCH(1,($U$2=GRID!$B$1:$U$1)*(КАЛЕНДАРЬ!X10=GRID!$B$3:$U$3),0))*(1-GRID!$L$45))</f>
        <v>62300</v>
      </c>
      <c r="D226" s="8" cm="1">
        <f t="array" ref="D226">IF($I$2="Каникулы вместе",INDEX(GRID!$B$18:$U$29,MATCH(C$7,GRID!$A$18:$A$29,0),MATCH(1,($U$2=GRID!$B$1:$U$1)*(КАЛЕНДАРЬ!X10=GRID!$B$3:$U$3),0)),
INDEX(GRID!$B$18:$U$29,MATCH(C$7,GRID!$A$18:$A$29,0),MATCH(1,($U$2=GRID!$B$1:$U$1)*(КАЛЕНДАРЬ!X10=GRID!$B$3:$U$3),0))*(1-GRID!$L$45))</f>
        <v>67300</v>
      </c>
      <c r="E226" s="8" cm="1">
        <f t="array" ref="E226">IF($I$2="Каникулы вместе",INDEX(GRID!$B$4:$U$15,MATCH(E$7,GRID!$A$4:$A$15,0),MATCH(1,($U$2=GRID!$B$1:$U$1)*(КАЛЕНДАРЬ!X10=GRID!$B$3:$U$3),0)),
INDEX(GRID!$B$4:$U$15,MATCH(E$7,GRID!$A$4:$A$15,0),MATCH(1,($U$2=GRID!$B$1:$U$1)*(КАЛЕНДАРЬ!X10=GRID!$B$3:$U$3),0))*(1-GRID!$L$45))</f>
        <v>72900</v>
      </c>
      <c r="F226" s="8" cm="1">
        <f t="array" ref="F226">IF($I$2="Каникулы вместе",INDEX(GRID!$B$18:$U$29,MATCH(E$7,GRID!$A$18:$A$29,0),MATCH(1,($U$2=GRID!$B$1:$U$1)*(КАЛЕНДАРЬ!X10=GRID!$B$3:$U$3),0)),
INDEX(GRID!$B$18:$U$29,MATCH(E$7,GRID!$A$18:$A$29,0),MATCH(1,($U$2=GRID!$B$1:$U$1)*(КАЛЕНДАРЬ!X10=GRID!$B$3:$U$3),0))*(1-GRID!$L$45))</f>
        <v>77900</v>
      </c>
      <c r="G226" s="8" cm="1">
        <f t="array" ref="G226">IF($I$2="Каникулы вместе",INDEX(GRID!$B$4:$U$15,MATCH(G$7,GRID!$A$4:$A$15,0),MATCH(1,($U$2=GRID!$B$1:$U$1)*(КАЛЕНДАРЬ!X10=GRID!$B$3:$U$3),0)),
INDEX(GRID!$B$4:$U$15,MATCH(G$7,GRID!$A$4:$A$15,0),MATCH(1,($U$2=GRID!$B$1:$U$1)*(КАЛЕНДАРЬ!X10=GRID!$B$3:$U$3),0))*(1-GRID!$L$45))</f>
        <v>80800</v>
      </c>
      <c r="H226" s="8" cm="1">
        <f t="array" ref="H226">IF($I$2="Каникулы вместе",INDEX(GRID!$B$18:$U$29,MATCH(G$7,GRID!$A$18:$A$29,0),MATCH(1,($U$2=GRID!$B$1:$U$1)*(КАЛЕНДАРЬ!X10=GRID!$B$3:$U$3),0)),
INDEX(GRID!$B$18:$U$29,MATCH(G$7,GRID!$A$18:$A$29,0),MATCH(1,($U$2=GRID!$B$1:$U$1)*(КАЛЕНДАРЬ!X10=GRID!$B$3:$U$3),0))*(1-GRID!$L$45))</f>
        <v>85800</v>
      </c>
      <c r="I226" s="8" cm="1">
        <f t="array" ref="I226">IF($I$2="Каникулы вместе",INDEX(GRID!$B$4:$U$15,MATCH(I$7,GRID!$A$4:$A$15,0),MATCH(1,($U$2=GRID!$B$1:$U$1)*(КАЛЕНДАРЬ!X10=GRID!$B$3:$U$3),0)),
INDEX(GRID!$B$4:$U$15,MATCH(I$7,GRID!$A$4:$A$15,0),MATCH(1,($U$2=GRID!$B$1:$U$1)*(КАЛЕНДАРЬ!X10=GRID!$B$3:$U$3),0))*(1-GRID!$L$45))</f>
        <v>89000</v>
      </c>
      <c r="J226" s="8" cm="1">
        <f t="array" ref="J226">IF($I$2="Каникулы вместе",INDEX(GRID!$B$18:$U$29,MATCH(I$7,GRID!$A$18:$A$29,0),MATCH(1,($U$2=GRID!$B$1:$U$1)*(КАЛЕНДАРЬ!X10=GRID!$B$3:$U$3),0)),
INDEX(GRID!$B$18:$U$29,MATCH(I$7,GRID!$A$18:$A$29,0),MATCH(1,($U$2=GRID!$B$1:$U$1)*(КАЛЕНДАРЬ!X10=GRID!$B$3:$U$3),0))*(1-GRID!$L$45))</f>
        <v>94000</v>
      </c>
      <c r="K226" s="8" cm="1">
        <f t="array" ref="K226">IF($I$2="Каникулы вместе",INDEX(GRID!$B$4:$U$15,MATCH(K$7,GRID!$A$4:$A$15,0),MATCH(1,($U$2=GRID!$B$1:$U$1)*(КАЛЕНДАРЬ!X10=GRID!$B$3:$U$3),0)),
INDEX(GRID!$B$4:$U$15,MATCH(K$7,GRID!$A$4:$A$15,0),MATCH(1,($U$2=GRID!$B$1:$U$1)*(КАЛЕНДАРЬ!X10=GRID!$B$3:$U$3),0))*(1-GRID!$L$45))</f>
        <v>97400</v>
      </c>
      <c r="L226" s="8" cm="1">
        <f t="array" ref="L226">IF($I$2="Каникулы вместе",INDEX(GRID!$B$18:$U$29,MATCH(K$7,GRID!$A$18:$A$29,0),MATCH(1,($U$2=GRID!$B$1:$U$1)*(КАЛЕНДАРЬ!X10=GRID!$B$3:$U$3),0)),
INDEX(GRID!$B$18:$U$29,MATCH(K$7,GRID!$A$18:$A$29,0),MATCH(1,($U$2=GRID!$B$1:$U$1)*(КАЛЕНДАРЬ!X10=GRID!$B$3:$U$3),0))*(1-GRID!$L$45))</f>
        <v>102400</v>
      </c>
      <c r="M226" s="8" cm="1">
        <f t="array" ref="M226">IF($I$2="Каникулы вместе",INDEX(GRID!$B$4:$U$15,MATCH(M$7,GRID!$A$4:$A$15,0),MATCH(1,($U$2=GRID!$B$1:$U$1)*(КАЛЕНДАРЬ!X10=GRID!$B$3:$U$3),0)),
INDEX(GRID!$B$4:$U$15,MATCH(M$7,GRID!$A$4:$A$15,0),MATCH(1,($U$2=GRID!$B$1:$U$1)*(КАЛЕНДАРЬ!X10=GRID!$B$3:$U$3),0))*(1-GRID!$L$45))</f>
        <v>126700</v>
      </c>
      <c r="N226" s="8" cm="1">
        <f t="array" ref="N226">IF($I$2="Каникулы вместе",INDEX(GRID!$B$18:$U$29,MATCH(M$7,GRID!$A$18:$A$29,0),MATCH(1,($U$2=GRID!$B$1:$U$1)*(КАЛЕНДАРЬ!X10=GRID!$B$3:$U$3),0)),
INDEX(GRID!$B$18:$U$29,MATCH(M$7,GRID!$A$18:$A$29,0),MATCH(1,($U$2=GRID!$B$1:$U$1)*(КАЛЕНДАРЬ!X10=GRID!$B$3:$U$3),0))*(1-GRID!$L$45))</f>
        <v>131700</v>
      </c>
      <c r="O226" s="8" cm="1">
        <f t="array" ref="O226">IF($I$2="Каникулы вместе",INDEX(GRID!$B$4:$U$15,MATCH(O$7,GRID!$A$4:$A$15,0),MATCH(1,($U$2=GRID!$B$1:$U$1)*(КАЛЕНДАРЬ!X10=GRID!$B$3:$U$3),0)),
INDEX(GRID!$B$4:$U$15,MATCH(O$7,GRID!$A$4:$A$15,0),MATCH(1,($U$2=GRID!$B$1:$U$1)*(КАЛЕНДАРЬ!X10=GRID!$B$3:$U$3),0))*(1-GRID!$L$45))</f>
        <v>168200</v>
      </c>
      <c r="P226" s="8" cm="1">
        <f t="array" ref="P226">IF($I$2="Каникулы вместе",INDEX(GRID!$B$4:$U$15,MATCH(P$7,GRID!$A$4:$A$15,0),MATCH(1,($U$2=GRID!$B$1:$U$1)*(КАЛЕНДАРЬ!X10=GRID!$B$3:$U$3),0)),
INDEX(GRID!$B$4:$U$15,MATCH(P$7,GRID!$A$4:$A$15,0),MATCH(1,($U$2=GRID!$B$1:$U$1)*(КАЛЕНДАРЬ!X10=GRID!$B$3:$U$3),0))*(1-GRID!$L$45))</f>
        <v>219100</v>
      </c>
      <c r="Q226" s="8" cm="1">
        <f t="array" ref="Q226">IF($I$2="Каникулы вместе",INDEX(GRID!$B$4:$U$15,MATCH(Q$7,GRID!$A$4:$A$15,0),MATCH(1,($U$2=GRID!$B$1:$U$1)*(КАЛЕНДАРЬ!X10=GRID!$B$3:$U$3),0)),
INDEX(GRID!$B$4:$U$15,MATCH(Q$7,GRID!$A$4:$A$15,0),MATCH(1,($U$2=GRID!$B$1:$U$1)*(КАЛЕНДАРЬ!X10=GRID!$B$3:$U$3),0))*(1-GRID!$L$45))</f>
        <v>251900</v>
      </c>
      <c r="R226" s="8" cm="1">
        <f t="array" ref="R226">IF($I$2="Каникулы вместе",INDEX(GRID!$B$18:$U$29,MATCH(R$7,GRID!$A$18:$A$29,0),MATCH(1,($U$2=GRID!$B$1:$U$1)*(КАЛЕНДАРЬ!X10=GRID!$B$3:$U$3),0)),
INDEX(GRID!$B$18:$U$29,MATCH(R$7,GRID!$A$18:$A$29,0),MATCH(1,($U$2=GRID!$B$1:$U$1)*(КАЛЕНДАРЬ!X10=GRID!$B$3:$U$3),0))*(1-GRID!$L$45))</f>
        <v>288900</v>
      </c>
      <c r="S226" s="8">
        <f t="array" ref="S226">IF($I$2="Каникулы вместе",INDEX(GRID!$B$4:$U$15,MATCH(S$7,GRID!$A$4:$A$15,0),MATCH(1,($U$2=GRID!$B$1:$U$1)*(КАЛЕНДАРЬ!X10=GRID!$B$3:$U$3),0)),
INDEX(GRID!$B$4:$U$15,MATCH(S$7,GRID!$A$4:$A$15,0),MATCH(1,($U$2=GRID!$B$1:$U$1)*(КАЛЕНДАРЬ!X10=GRID!$B$3:$U$3),0))*(1-GRID!$L$41))</f>
        <v>775800</v>
      </c>
      <c r="T226" s="8">
        <f t="array" ref="T226">IF($I$2="Каникулы вместе",INDEX(GRID!$B$4:$U$15,MATCH(T$7,GRID!$A$4:$A$15,0),MATCH(1,($U$2=GRID!$B$1:$U$1)*(КАЛЕНДАРЬ!X10=GRID!$B$3:$U$3),0)),
INDEX(GRID!$B$4:$U$15,MATCH(T$7,GRID!$A$4:$A$15,0),MATCH(1,($U$2=GRID!$B$1:$U$1)*(КАЛЕНДАРЬ!X10=GRID!$B$3:$U$3),0))*(1-GRID!$L$41))</f>
        <v>966400</v>
      </c>
    </row>
    <row r="227" spans="1:20" hidden="1">
      <c r="A227" s="148" t="s">
        <v>16</v>
      </c>
      <c r="B227" s="149">
        <v>8</v>
      </c>
      <c r="C227" s="8" cm="1">
        <f t="array" ref="C227">IF($I$2="Каникулы вместе",INDEX(GRID!$B$4:$U$15,MATCH(C$7,GRID!$A$4:$A$15,0),MATCH(1,($U$2=GRID!$B$1:$U$1)*(КАЛЕНДАРЬ!X11=GRID!$B$3:$U$3),0)),
INDEX(GRID!$B$4:$U$15,MATCH(C$7,GRID!$A$4:$A$15,0),MATCH(1,($U$2=GRID!$B$1:$U$1)*(КАЛЕНДАРЬ!X11=GRID!$B$3:$U$3),0))*(1-GRID!$L$45))</f>
        <v>62300</v>
      </c>
      <c r="D227" s="8" cm="1">
        <f t="array" ref="D227">IF($I$2="Каникулы вместе",INDEX(GRID!$B$18:$U$29,MATCH(C$7,GRID!$A$18:$A$29,0),MATCH(1,($U$2=GRID!$B$1:$U$1)*(КАЛЕНДАРЬ!X11=GRID!$B$3:$U$3),0)),
INDEX(GRID!$B$18:$U$29,MATCH(C$7,GRID!$A$18:$A$29,0),MATCH(1,($U$2=GRID!$B$1:$U$1)*(КАЛЕНДАРЬ!X11=GRID!$B$3:$U$3),0))*(1-GRID!$L$45))</f>
        <v>67300</v>
      </c>
      <c r="E227" s="8" cm="1">
        <f t="array" ref="E227">IF($I$2="Каникулы вместе",INDEX(GRID!$B$4:$U$15,MATCH(E$7,GRID!$A$4:$A$15,0),MATCH(1,($U$2=GRID!$B$1:$U$1)*(КАЛЕНДАРЬ!X11=GRID!$B$3:$U$3),0)),
INDEX(GRID!$B$4:$U$15,MATCH(E$7,GRID!$A$4:$A$15,0),MATCH(1,($U$2=GRID!$B$1:$U$1)*(КАЛЕНДАРЬ!X11=GRID!$B$3:$U$3),0))*(1-GRID!$L$45))</f>
        <v>72900</v>
      </c>
      <c r="F227" s="8" cm="1">
        <f t="array" ref="F227">IF($I$2="Каникулы вместе",INDEX(GRID!$B$18:$U$29,MATCH(E$7,GRID!$A$18:$A$29,0),MATCH(1,($U$2=GRID!$B$1:$U$1)*(КАЛЕНДАРЬ!X11=GRID!$B$3:$U$3),0)),
INDEX(GRID!$B$18:$U$29,MATCH(E$7,GRID!$A$18:$A$29,0),MATCH(1,($U$2=GRID!$B$1:$U$1)*(КАЛЕНДАРЬ!X11=GRID!$B$3:$U$3),0))*(1-GRID!$L$45))</f>
        <v>77900</v>
      </c>
      <c r="G227" s="8" cm="1">
        <f t="array" ref="G227">IF($I$2="Каникулы вместе",INDEX(GRID!$B$4:$U$15,MATCH(G$7,GRID!$A$4:$A$15,0),MATCH(1,($U$2=GRID!$B$1:$U$1)*(КАЛЕНДАРЬ!X11=GRID!$B$3:$U$3),0)),
INDEX(GRID!$B$4:$U$15,MATCH(G$7,GRID!$A$4:$A$15,0),MATCH(1,($U$2=GRID!$B$1:$U$1)*(КАЛЕНДАРЬ!X11=GRID!$B$3:$U$3),0))*(1-GRID!$L$45))</f>
        <v>80800</v>
      </c>
      <c r="H227" s="8" cm="1">
        <f t="array" ref="H227">IF($I$2="Каникулы вместе",INDEX(GRID!$B$18:$U$29,MATCH(G$7,GRID!$A$18:$A$29,0),MATCH(1,($U$2=GRID!$B$1:$U$1)*(КАЛЕНДАРЬ!X11=GRID!$B$3:$U$3),0)),
INDEX(GRID!$B$18:$U$29,MATCH(G$7,GRID!$A$18:$A$29,0),MATCH(1,($U$2=GRID!$B$1:$U$1)*(КАЛЕНДАРЬ!X11=GRID!$B$3:$U$3),0))*(1-GRID!$L$45))</f>
        <v>85800</v>
      </c>
      <c r="I227" s="8" cm="1">
        <f t="array" ref="I227">IF($I$2="Каникулы вместе",INDEX(GRID!$B$4:$U$15,MATCH(I$7,GRID!$A$4:$A$15,0),MATCH(1,($U$2=GRID!$B$1:$U$1)*(КАЛЕНДАРЬ!X11=GRID!$B$3:$U$3),0)),
INDEX(GRID!$B$4:$U$15,MATCH(I$7,GRID!$A$4:$A$15,0),MATCH(1,($U$2=GRID!$B$1:$U$1)*(КАЛЕНДАРЬ!X11=GRID!$B$3:$U$3),0))*(1-GRID!$L$45))</f>
        <v>89000</v>
      </c>
      <c r="J227" s="8" cm="1">
        <f t="array" ref="J227">IF($I$2="Каникулы вместе",INDEX(GRID!$B$18:$U$29,MATCH(I$7,GRID!$A$18:$A$29,0),MATCH(1,($U$2=GRID!$B$1:$U$1)*(КАЛЕНДАРЬ!X11=GRID!$B$3:$U$3),0)),
INDEX(GRID!$B$18:$U$29,MATCH(I$7,GRID!$A$18:$A$29,0),MATCH(1,($U$2=GRID!$B$1:$U$1)*(КАЛЕНДАРЬ!X11=GRID!$B$3:$U$3),0))*(1-GRID!$L$45))</f>
        <v>94000</v>
      </c>
      <c r="K227" s="8" cm="1">
        <f t="array" ref="K227">IF($I$2="Каникулы вместе",INDEX(GRID!$B$4:$U$15,MATCH(K$7,GRID!$A$4:$A$15,0),MATCH(1,($U$2=GRID!$B$1:$U$1)*(КАЛЕНДАРЬ!X11=GRID!$B$3:$U$3),0)),
INDEX(GRID!$B$4:$U$15,MATCH(K$7,GRID!$A$4:$A$15,0),MATCH(1,($U$2=GRID!$B$1:$U$1)*(КАЛЕНДАРЬ!X11=GRID!$B$3:$U$3),0))*(1-GRID!$L$45))</f>
        <v>97400</v>
      </c>
      <c r="L227" s="8" cm="1">
        <f t="array" ref="L227">IF($I$2="Каникулы вместе",INDEX(GRID!$B$18:$U$29,MATCH(K$7,GRID!$A$18:$A$29,0),MATCH(1,($U$2=GRID!$B$1:$U$1)*(КАЛЕНДАРЬ!X11=GRID!$B$3:$U$3),0)),
INDEX(GRID!$B$18:$U$29,MATCH(K$7,GRID!$A$18:$A$29,0),MATCH(1,($U$2=GRID!$B$1:$U$1)*(КАЛЕНДАРЬ!X11=GRID!$B$3:$U$3),0))*(1-GRID!$L$45))</f>
        <v>102400</v>
      </c>
      <c r="M227" s="8" cm="1">
        <f t="array" ref="M227">IF($I$2="Каникулы вместе",INDEX(GRID!$B$4:$U$15,MATCH(M$7,GRID!$A$4:$A$15,0),MATCH(1,($U$2=GRID!$B$1:$U$1)*(КАЛЕНДАРЬ!X11=GRID!$B$3:$U$3),0)),
INDEX(GRID!$B$4:$U$15,MATCH(M$7,GRID!$A$4:$A$15,0),MATCH(1,($U$2=GRID!$B$1:$U$1)*(КАЛЕНДАРЬ!X11=GRID!$B$3:$U$3),0))*(1-GRID!$L$45))</f>
        <v>126700</v>
      </c>
      <c r="N227" s="8" cm="1">
        <f t="array" ref="N227">IF($I$2="Каникулы вместе",INDEX(GRID!$B$18:$U$29,MATCH(M$7,GRID!$A$18:$A$29,0),MATCH(1,($U$2=GRID!$B$1:$U$1)*(КАЛЕНДАРЬ!X11=GRID!$B$3:$U$3),0)),
INDEX(GRID!$B$18:$U$29,MATCH(M$7,GRID!$A$18:$A$29,0),MATCH(1,($U$2=GRID!$B$1:$U$1)*(КАЛЕНДАРЬ!X11=GRID!$B$3:$U$3),0))*(1-GRID!$L$45))</f>
        <v>131700</v>
      </c>
      <c r="O227" s="8" cm="1">
        <f t="array" ref="O227">IF($I$2="Каникулы вместе",INDEX(GRID!$B$4:$U$15,MATCH(O$7,GRID!$A$4:$A$15,0),MATCH(1,($U$2=GRID!$B$1:$U$1)*(КАЛЕНДАРЬ!X11=GRID!$B$3:$U$3),0)),
INDEX(GRID!$B$4:$U$15,MATCH(O$7,GRID!$A$4:$A$15,0),MATCH(1,($U$2=GRID!$B$1:$U$1)*(КАЛЕНДАРЬ!X11=GRID!$B$3:$U$3),0))*(1-GRID!$L$45))</f>
        <v>168200</v>
      </c>
      <c r="P227" s="8" cm="1">
        <f t="array" ref="P227">IF($I$2="Каникулы вместе",INDEX(GRID!$B$4:$U$15,MATCH(P$7,GRID!$A$4:$A$15,0),MATCH(1,($U$2=GRID!$B$1:$U$1)*(КАЛЕНДАРЬ!X11=GRID!$B$3:$U$3),0)),
INDEX(GRID!$B$4:$U$15,MATCH(P$7,GRID!$A$4:$A$15,0),MATCH(1,($U$2=GRID!$B$1:$U$1)*(КАЛЕНДАРЬ!X11=GRID!$B$3:$U$3),0))*(1-GRID!$L$45))</f>
        <v>219100</v>
      </c>
      <c r="Q227" s="8" cm="1">
        <f t="array" ref="Q227">IF($I$2="Каникулы вместе",INDEX(GRID!$B$4:$U$15,MATCH(Q$7,GRID!$A$4:$A$15,0),MATCH(1,($U$2=GRID!$B$1:$U$1)*(КАЛЕНДАРЬ!X11=GRID!$B$3:$U$3),0)),
INDEX(GRID!$B$4:$U$15,MATCH(Q$7,GRID!$A$4:$A$15,0),MATCH(1,($U$2=GRID!$B$1:$U$1)*(КАЛЕНДАРЬ!X11=GRID!$B$3:$U$3),0))*(1-GRID!$L$45))</f>
        <v>251900</v>
      </c>
      <c r="R227" s="8" cm="1">
        <f t="array" ref="R227">IF($I$2="Каникулы вместе",INDEX(GRID!$B$18:$U$29,MATCH(R$7,GRID!$A$18:$A$29,0),MATCH(1,($U$2=GRID!$B$1:$U$1)*(КАЛЕНДАРЬ!X11=GRID!$B$3:$U$3),0)),
INDEX(GRID!$B$18:$U$29,MATCH(R$7,GRID!$A$18:$A$29,0),MATCH(1,($U$2=GRID!$B$1:$U$1)*(КАЛЕНДАРЬ!X11=GRID!$B$3:$U$3),0))*(1-GRID!$L$45))</f>
        <v>288900</v>
      </c>
      <c r="S227" s="8">
        <f t="array" ref="S227">IF($I$2="Каникулы вместе",INDEX(GRID!$B$4:$U$15,MATCH(S$7,GRID!$A$4:$A$15,0),MATCH(1,($U$2=GRID!$B$1:$U$1)*(КАЛЕНДАРЬ!X11=GRID!$B$3:$U$3),0)),
INDEX(GRID!$B$4:$U$15,MATCH(S$7,GRID!$A$4:$A$15,0),MATCH(1,($U$2=GRID!$B$1:$U$1)*(КАЛЕНДАРЬ!X11=GRID!$B$3:$U$3),0))*(1-GRID!$L$41))</f>
        <v>775800</v>
      </c>
      <c r="T227" s="8">
        <f t="array" ref="T227">IF($I$2="Каникулы вместе",INDEX(GRID!$B$4:$U$15,MATCH(T$7,GRID!$A$4:$A$15,0),MATCH(1,($U$2=GRID!$B$1:$U$1)*(КАЛЕНДАРЬ!X11=GRID!$B$3:$U$3),0)),
INDEX(GRID!$B$4:$U$15,MATCH(T$7,GRID!$A$4:$A$15,0),MATCH(1,($U$2=GRID!$B$1:$U$1)*(КАЛЕНДАРЬ!X11=GRID!$B$3:$U$3),0))*(1-GRID!$L$41))</f>
        <v>966400</v>
      </c>
    </row>
    <row r="228" spans="1:20" hidden="1">
      <c r="A228" s="148" t="s">
        <v>17</v>
      </c>
      <c r="B228" s="149">
        <v>9</v>
      </c>
      <c r="C228" s="8" cm="1">
        <f t="array" ref="C228">IF($I$2="Каникулы вместе",INDEX(GRID!$B$4:$U$15,MATCH(C$7,GRID!$A$4:$A$15,0),MATCH(1,($U$2=GRID!$B$1:$U$1)*(КАЛЕНДАРЬ!X12=GRID!$B$3:$U$3),0)),
INDEX(GRID!$B$4:$U$15,MATCH(C$7,GRID!$A$4:$A$15,0),MATCH(1,($U$2=GRID!$B$1:$U$1)*(КАЛЕНДАРЬ!X12=GRID!$B$3:$U$3),0))*(1-GRID!$L$45))</f>
        <v>57300</v>
      </c>
      <c r="D228" s="8" cm="1">
        <f t="array" ref="D228">IF($I$2="Каникулы вместе",INDEX(GRID!$B$18:$U$29,MATCH(C$7,GRID!$A$18:$A$29,0),MATCH(1,($U$2=GRID!$B$1:$U$1)*(КАЛЕНДАРЬ!X12=GRID!$B$3:$U$3),0)),
INDEX(GRID!$B$18:$U$29,MATCH(C$7,GRID!$A$18:$A$29,0),MATCH(1,($U$2=GRID!$B$1:$U$1)*(КАЛЕНДАРЬ!X12=GRID!$B$3:$U$3),0))*(1-GRID!$L$45))</f>
        <v>62300</v>
      </c>
      <c r="E228" s="8" cm="1">
        <f t="array" ref="E228">IF($I$2="Каникулы вместе",INDEX(GRID!$B$4:$U$15,MATCH(E$7,GRID!$A$4:$A$15,0),MATCH(1,($U$2=GRID!$B$1:$U$1)*(КАЛЕНДАРЬ!X12=GRID!$B$3:$U$3),0)),
INDEX(GRID!$B$4:$U$15,MATCH(E$7,GRID!$A$4:$A$15,0),MATCH(1,($U$2=GRID!$B$1:$U$1)*(КАЛЕНДАРЬ!X12=GRID!$B$3:$U$3),0))*(1-GRID!$L$45))</f>
        <v>67400</v>
      </c>
      <c r="F228" s="8" cm="1">
        <f t="array" ref="F228">IF($I$2="Каникулы вместе",INDEX(GRID!$B$18:$U$29,MATCH(E$7,GRID!$A$18:$A$29,0),MATCH(1,($U$2=GRID!$B$1:$U$1)*(КАЛЕНДАРЬ!X12=GRID!$B$3:$U$3),0)),
INDEX(GRID!$B$18:$U$29,MATCH(E$7,GRID!$A$18:$A$29,0),MATCH(1,($U$2=GRID!$B$1:$U$1)*(КАЛЕНДАРЬ!X12=GRID!$B$3:$U$3),0))*(1-GRID!$L$45))</f>
        <v>72400</v>
      </c>
      <c r="G228" s="8" cm="1">
        <f t="array" ref="G228">IF($I$2="Каникулы вместе",INDEX(GRID!$B$4:$U$15,MATCH(G$7,GRID!$A$4:$A$15,0),MATCH(1,($U$2=GRID!$B$1:$U$1)*(КАЛЕНДАРЬ!X12=GRID!$B$3:$U$3),0)),
INDEX(GRID!$B$4:$U$15,MATCH(G$7,GRID!$A$4:$A$15,0),MATCH(1,($U$2=GRID!$B$1:$U$1)*(КАЛЕНДАРЬ!X12=GRID!$B$3:$U$3),0))*(1-GRID!$L$45))</f>
        <v>74800</v>
      </c>
      <c r="H228" s="8" cm="1">
        <f t="array" ref="H228">IF($I$2="Каникулы вместе",INDEX(GRID!$B$18:$U$29,MATCH(G$7,GRID!$A$18:$A$29,0),MATCH(1,($U$2=GRID!$B$1:$U$1)*(КАЛЕНДАРЬ!X12=GRID!$B$3:$U$3),0)),
INDEX(GRID!$B$18:$U$29,MATCH(G$7,GRID!$A$18:$A$29,0),MATCH(1,($U$2=GRID!$B$1:$U$1)*(КАЛЕНДАРЬ!X12=GRID!$B$3:$U$3),0))*(1-GRID!$L$45))</f>
        <v>79800</v>
      </c>
      <c r="I228" s="8" cm="1">
        <f t="array" ref="I228">IF($I$2="Каникулы вместе",INDEX(GRID!$B$4:$U$15,MATCH(I$7,GRID!$A$4:$A$15,0),MATCH(1,($U$2=GRID!$B$1:$U$1)*(КАЛЕНДАРЬ!X12=GRID!$B$3:$U$3),0)),
INDEX(GRID!$B$4:$U$15,MATCH(I$7,GRID!$A$4:$A$15,0),MATCH(1,($U$2=GRID!$B$1:$U$1)*(КАЛЕНДАРЬ!X12=GRID!$B$3:$U$3),0))*(1-GRID!$L$45))</f>
        <v>82500</v>
      </c>
      <c r="J228" s="8" cm="1">
        <f t="array" ref="J228">IF($I$2="Каникулы вместе",INDEX(GRID!$B$18:$U$29,MATCH(I$7,GRID!$A$18:$A$29,0),MATCH(1,($U$2=GRID!$B$1:$U$1)*(КАЛЕНДАРЬ!X12=GRID!$B$3:$U$3),0)),
INDEX(GRID!$B$18:$U$29,MATCH(I$7,GRID!$A$18:$A$29,0),MATCH(1,($U$2=GRID!$B$1:$U$1)*(КАЛЕНДАРЬ!X12=GRID!$B$3:$U$3),0))*(1-GRID!$L$45))</f>
        <v>87500</v>
      </c>
      <c r="K228" s="8" cm="1">
        <f t="array" ref="K228">IF($I$2="Каникулы вместе",INDEX(GRID!$B$4:$U$15,MATCH(K$7,GRID!$A$4:$A$15,0),MATCH(1,($U$2=GRID!$B$1:$U$1)*(КАЛЕНДАРЬ!X12=GRID!$B$3:$U$3),0)),
INDEX(GRID!$B$4:$U$15,MATCH(K$7,GRID!$A$4:$A$15,0),MATCH(1,($U$2=GRID!$B$1:$U$1)*(КАЛЕНДАРЬ!X12=GRID!$B$3:$U$3),0))*(1-GRID!$L$45))</f>
        <v>90600</v>
      </c>
      <c r="L228" s="8" cm="1">
        <f t="array" ref="L228">IF($I$2="Каникулы вместе",INDEX(GRID!$B$18:$U$29,MATCH(K$7,GRID!$A$18:$A$29,0),MATCH(1,($U$2=GRID!$B$1:$U$1)*(КАЛЕНДАРЬ!X12=GRID!$B$3:$U$3),0)),
INDEX(GRID!$B$18:$U$29,MATCH(K$7,GRID!$A$18:$A$29,0),MATCH(1,($U$2=GRID!$B$1:$U$1)*(КАЛЕНДАРЬ!X12=GRID!$B$3:$U$3),0))*(1-GRID!$L$45))</f>
        <v>95600</v>
      </c>
      <c r="M228" s="8" cm="1">
        <f t="array" ref="M228">IF($I$2="Каникулы вместе",INDEX(GRID!$B$4:$U$15,MATCH(M$7,GRID!$A$4:$A$15,0),MATCH(1,($U$2=GRID!$B$1:$U$1)*(КАЛЕНДАРЬ!X12=GRID!$B$3:$U$3),0)),
INDEX(GRID!$B$4:$U$15,MATCH(M$7,GRID!$A$4:$A$15,0),MATCH(1,($U$2=GRID!$B$1:$U$1)*(КАЛЕНДАРЬ!X12=GRID!$B$3:$U$3),0))*(1-GRID!$L$45))</f>
        <v>118300</v>
      </c>
      <c r="N228" s="8" cm="1">
        <f t="array" ref="N228">IF($I$2="Каникулы вместе",INDEX(GRID!$B$18:$U$29,MATCH(M$7,GRID!$A$18:$A$29,0),MATCH(1,($U$2=GRID!$B$1:$U$1)*(КАЛЕНДАРЬ!X12=GRID!$B$3:$U$3),0)),
INDEX(GRID!$B$18:$U$29,MATCH(M$7,GRID!$A$18:$A$29,0),MATCH(1,($U$2=GRID!$B$1:$U$1)*(КАЛЕНДАРЬ!X12=GRID!$B$3:$U$3),0))*(1-GRID!$L$45))</f>
        <v>123300</v>
      </c>
      <c r="O228" s="8" cm="1">
        <f t="array" ref="O228">IF($I$2="Каникулы вместе",INDEX(GRID!$B$4:$U$15,MATCH(O$7,GRID!$A$4:$A$15,0),MATCH(1,($U$2=GRID!$B$1:$U$1)*(КАЛЕНДАРЬ!X12=GRID!$B$3:$U$3),0)),
INDEX(GRID!$B$4:$U$15,MATCH(O$7,GRID!$A$4:$A$15,0),MATCH(1,($U$2=GRID!$B$1:$U$1)*(КАЛЕНДАРЬ!X12=GRID!$B$3:$U$3),0))*(1-GRID!$L$45))</f>
        <v>159400</v>
      </c>
      <c r="P228" s="8" cm="1">
        <f t="array" ref="P228">IF($I$2="Каникулы вместе",INDEX(GRID!$B$4:$U$15,MATCH(P$7,GRID!$A$4:$A$15,0),MATCH(1,($U$2=GRID!$B$1:$U$1)*(КАЛЕНДАРЬ!X12=GRID!$B$3:$U$3),0)),
INDEX(GRID!$B$4:$U$15,MATCH(P$7,GRID!$A$4:$A$15,0),MATCH(1,($U$2=GRID!$B$1:$U$1)*(КАЛЕНДАРЬ!X12=GRID!$B$3:$U$3),0))*(1-GRID!$L$45))</f>
        <v>208900</v>
      </c>
      <c r="Q228" s="8" cm="1">
        <f t="array" ref="Q228">IF($I$2="Каникулы вместе",INDEX(GRID!$B$4:$U$15,MATCH(Q$7,GRID!$A$4:$A$15,0),MATCH(1,($U$2=GRID!$B$1:$U$1)*(КАЛЕНДАРЬ!X12=GRID!$B$3:$U$3),0)),
INDEX(GRID!$B$4:$U$15,MATCH(Q$7,GRID!$A$4:$A$15,0),MATCH(1,($U$2=GRID!$B$1:$U$1)*(КАЛЕНДАРЬ!X12=GRID!$B$3:$U$3),0))*(1-GRID!$L$45))</f>
        <v>240900</v>
      </c>
      <c r="R228" s="8" cm="1">
        <f t="array" ref="R228">IF($I$2="Каникулы вместе",INDEX(GRID!$B$18:$U$29,MATCH(R$7,GRID!$A$18:$A$29,0),MATCH(1,($U$2=GRID!$B$1:$U$1)*(КАЛЕНДАРЬ!X12=GRID!$B$3:$U$3),0)),
INDEX(GRID!$B$18:$U$29,MATCH(R$7,GRID!$A$18:$A$29,0),MATCH(1,($U$2=GRID!$B$1:$U$1)*(КАЛЕНДАРЬ!X12=GRID!$B$3:$U$3),0))*(1-GRID!$L$45))</f>
        <v>275700</v>
      </c>
      <c r="S228" s="8">
        <f t="array" ref="S228">IF($I$2="Каникулы вместе",INDEX(GRID!$B$4:$U$15,MATCH(S$7,GRID!$A$4:$A$15,0),MATCH(1,($U$2=GRID!$B$1:$U$1)*(КАЛЕНДАРЬ!X12=GRID!$B$3:$U$3),0)),
INDEX(GRID!$B$4:$U$15,MATCH(S$7,GRID!$A$4:$A$15,0),MATCH(1,($U$2=GRID!$B$1:$U$1)*(КАЛЕНДАРЬ!X12=GRID!$B$3:$U$3),0))*(1-GRID!$L$41))</f>
        <v>736800</v>
      </c>
      <c r="T228" s="8">
        <f t="array" ref="T228">IF($I$2="Каникулы вместе",INDEX(GRID!$B$4:$U$15,MATCH(T$7,GRID!$A$4:$A$15,0),MATCH(1,($U$2=GRID!$B$1:$U$1)*(КАЛЕНДАРЬ!X12=GRID!$B$3:$U$3),0)),
INDEX(GRID!$B$4:$U$15,MATCH(T$7,GRID!$A$4:$A$15,0),MATCH(1,($U$2=GRID!$B$1:$U$1)*(КАЛЕНДАРЬ!X12=GRID!$B$3:$U$3),0))*(1-GRID!$L$41))</f>
        <v>912900</v>
      </c>
    </row>
    <row r="229" spans="1:20" hidden="1">
      <c r="A229" s="148" t="s">
        <v>11</v>
      </c>
      <c r="B229" s="149">
        <v>10</v>
      </c>
      <c r="C229" s="8" cm="1">
        <f t="array" ref="C229">IF($I$2="Каникулы вместе",INDEX(GRID!$B$4:$U$15,MATCH(C$7,GRID!$A$4:$A$15,0),MATCH(1,($U$2=GRID!$B$1:$U$1)*(КАЛЕНДАРЬ!X13=GRID!$B$3:$U$3),0)),
INDEX(GRID!$B$4:$U$15,MATCH(C$7,GRID!$A$4:$A$15,0),MATCH(1,($U$2=GRID!$B$1:$U$1)*(КАЛЕНДАРЬ!X13=GRID!$B$3:$U$3),0))*(1-GRID!$L$45))</f>
        <v>57300</v>
      </c>
      <c r="D229" s="8" cm="1">
        <f t="array" ref="D229">IF($I$2="Каникулы вместе",INDEX(GRID!$B$18:$U$29,MATCH(C$7,GRID!$A$18:$A$29,0),MATCH(1,($U$2=GRID!$B$1:$U$1)*(КАЛЕНДАРЬ!X13=GRID!$B$3:$U$3),0)),
INDEX(GRID!$B$18:$U$29,MATCH(C$7,GRID!$A$18:$A$29,0),MATCH(1,($U$2=GRID!$B$1:$U$1)*(КАЛЕНДАРЬ!X13=GRID!$B$3:$U$3),0))*(1-GRID!$L$45))</f>
        <v>62300</v>
      </c>
      <c r="E229" s="8" cm="1">
        <f t="array" ref="E229">IF($I$2="Каникулы вместе",INDEX(GRID!$B$4:$U$15,MATCH(E$7,GRID!$A$4:$A$15,0),MATCH(1,($U$2=GRID!$B$1:$U$1)*(КАЛЕНДАРЬ!X13=GRID!$B$3:$U$3),0)),
INDEX(GRID!$B$4:$U$15,MATCH(E$7,GRID!$A$4:$A$15,0),MATCH(1,($U$2=GRID!$B$1:$U$1)*(КАЛЕНДАРЬ!X13=GRID!$B$3:$U$3),0))*(1-GRID!$L$45))</f>
        <v>67400</v>
      </c>
      <c r="F229" s="8" cm="1">
        <f t="array" ref="F229">IF($I$2="Каникулы вместе",INDEX(GRID!$B$18:$U$29,MATCH(E$7,GRID!$A$18:$A$29,0),MATCH(1,($U$2=GRID!$B$1:$U$1)*(КАЛЕНДАРЬ!X13=GRID!$B$3:$U$3),0)),
INDEX(GRID!$B$18:$U$29,MATCH(E$7,GRID!$A$18:$A$29,0),MATCH(1,($U$2=GRID!$B$1:$U$1)*(КАЛЕНДАРЬ!X13=GRID!$B$3:$U$3),0))*(1-GRID!$L$45))</f>
        <v>72400</v>
      </c>
      <c r="G229" s="8" cm="1">
        <f t="array" ref="G229">IF($I$2="Каникулы вместе",INDEX(GRID!$B$4:$U$15,MATCH(G$7,GRID!$A$4:$A$15,0),MATCH(1,($U$2=GRID!$B$1:$U$1)*(КАЛЕНДАРЬ!X13=GRID!$B$3:$U$3),0)),
INDEX(GRID!$B$4:$U$15,MATCH(G$7,GRID!$A$4:$A$15,0),MATCH(1,($U$2=GRID!$B$1:$U$1)*(КАЛЕНДАРЬ!X13=GRID!$B$3:$U$3),0))*(1-GRID!$L$45))</f>
        <v>74800</v>
      </c>
      <c r="H229" s="8" cm="1">
        <f t="array" ref="H229">IF($I$2="Каникулы вместе",INDEX(GRID!$B$18:$U$29,MATCH(G$7,GRID!$A$18:$A$29,0),MATCH(1,($U$2=GRID!$B$1:$U$1)*(КАЛЕНДАРЬ!X13=GRID!$B$3:$U$3),0)),
INDEX(GRID!$B$18:$U$29,MATCH(G$7,GRID!$A$18:$A$29,0),MATCH(1,($U$2=GRID!$B$1:$U$1)*(КАЛЕНДАРЬ!X13=GRID!$B$3:$U$3),0))*(1-GRID!$L$45))</f>
        <v>79800</v>
      </c>
      <c r="I229" s="8" cm="1">
        <f t="array" ref="I229">IF($I$2="Каникулы вместе",INDEX(GRID!$B$4:$U$15,MATCH(I$7,GRID!$A$4:$A$15,0),MATCH(1,($U$2=GRID!$B$1:$U$1)*(КАЛЕНДАРЬ!X13=GRID!$B$3:$U$3),0)),
INDEX(GRID!$B$4:$U$15,MATCH(I$7,GRID!$A$4:$A$15,0),MATCH(1,($U$2=GRID!$B$1:$U$1)*(КАЛЕНДАРЬ!X13=GRID!$B$3:$U$3),0))*(1-GRID!$L$45))</f>
        <v>82500</v>
      </c>
      <c r="J229" s="8" cm="1">
        <f t="array" ref="J229">IF($I$2="Каникулы вместе",INDEX(GRID!$B$18:$U$29,MATCH(I$7,GRID!$A$18:$A$29,0),MATCH(1,($U$2=GRID!$B$1:$U$1)*(КАЛЕНДАРЬ!X13=GRID!$B$3:$U$3),0)),
INDEX(GRID!$B$18:$U$29,MATCH(I$7,GRID!$A$18:$A$29,0),MATCH(1,($U$2=GRID!$B$1:$U$1)*(КАЛЕНДАРЬ!X13=GRID!$B$3:$U$3),0))*(1-GRID!$L$45))</f>
        <v>87500</v>
      </c>
      <c r="K229" s="8" cm="1">
        <f t="array" ref="K229">IF($I$2="Каникулы вместе",INDEX(GRID!$B$4:$U$15,MATCH(K$7,GRID!$A$4:$A$15,0),MATCH(1,($U$2=GRID!$B$1:$U$1)*(КАЛЕНДАРЬ!X13=GRID!$B$3:$U$3),0)),
INDEX(GRID!$B$4:$U$15,MATCH(K$7,GRID!$A$4:$A$15,0),MATCH(1,($U$2=GRID!$B$1:$U$1)*(КАЛЕНДАРЬ!X13=GRID!$B$3:$U$3),0))*(1-GRID!$L$45))</f>
        <v>90600</v>
      </c>
      <c r="L229" s="8" cm="1">
        <f t="array" ref="L229">IF($I$2="Каникулы вместе",INDEX(GRID!$B$18:$U$29,MATCH(K$7,GRID!$A$18:$A$29,0),MATCH(1,($U$2=GRID!$B$1:$U$1)*(КАЛЕНДАРЬ!X13=GRID!$B$3:$U$3),0)),
INDEX(GRID!$B$18:$U$29,MATCH(K$7,GRID!$A$18:$A$29,0),MATCH(1,($U$2=GRID!$B$1:$U$1)*(КАЛЕНДАРЬ!X13=GRID!$B$3:$U$3),0))*(1-GRID!$L$45))</f>
        <v>95600</v>
      </c>
      <c r="M229" s="8" cm="1">
        <f t="array" ref="M229">IF($I$2="Каникулы вместе",INDEX(GRID!$B$4:$U$15,MATCH(M$7,GRID!$A$4:$A$15,0),MATCH(1,($U$2=GRID!$B$1:$U$1)*(КАЛЕНДАРЬ!X13=GRID!$B$3:$U$3),0)),
INDEX(GRID!$B$4:$U$15,MATCH(M$7,GRID!$A$4:$A$15,0),MATCH(1,($U$2=GRID!$B$1:$U$1)*(КАЛЕНДАРЬ!X13=GRID!$B$3:$U$3),0))*(1-GRID!$L$45))</f>
        <v>118300</v>
      </c>
      <c r="N229" s="8" cm="1">
        <f t="array" ref="N229">IF($I$2="Каникулы вместе",INDEX(GRID!$B$18:$U$29,MATCH(M$7,GRID!$A$18:$A$29,0),MATCH(1,($U$2=GRID!$B$1:$U$1)*(КАЛЕНДАРЬ!X13=GRID!$B$3:$U$3),0)),
INDEX(GRID!$B$18:$U$29,MATCH(M$7,GRID!$A$18:$A$29,0),MATCH(1,($U$2=GRID!$B$1:$U$1)*(КАЛЕНДАРЬ!X13=GRID!$B$3:$U$3),0))*(1-GRID!$L$45))</f>
        <v>123300</v>
      </c>
      <c r="O229" s="8" cm="1">
        <f t="array" ref="O229">IF($I$2="Каникулы вместе",INDEX(GRID!$B$4:$U$15,MATCH(O$7,GRID!$A$4:$A$15,0),MATCH(1,($U$2=GRID!$B$1:$U$1)*(КАЛЕНДАРЬ!X13=GRID!$B$3:$U$3),0)),
INDEX(GRID!$B$4:$U$15,MATCH(O$7,GRID!$A$4:$A$15,0),MATCH(1,($U$2=GRID!$B$1:$U$1)*(КАЛЕНДАРЬ!X13=GRID!$B$3:$U$3),0))*(1-GRID!$L$45))</f>
        <v>159400</v>
      </c>
      <c r="P229" s="8" cm="1">
        <f t="array" ref="P229">IF($I$2="Каникулы вместе",INDEX(GRID!$B$4:$U$15,MATCH(P$7,GRID!$A$4:$A$15,0),MATCH(1,($U$2=GRID!$B$1:$U$1)*(КАЛЕНДАРЬ!X13=GRID!$B$3:$U$3),0)),
INDEX(GRID!$B$4:$U$15,MATCH(P$7,GRID!$A$4:$A$15,0),MATCH(1,($U$2=GRID!$B$1:$U$1)*(КАЛЕНДАРЬ!X13=GRID!$B$3:$U$3),0))*(1-GRID!$L$45))</f>
        <v>208900</v>
      </c>
      <c r="Q229" s="8" cm="1">
        <f t="array" ref="Q229">IF($I$2="Каникулы вместе",INDEX(GRID!$B$4:$U$15,MATCH(Q$7,GRID!$A$4:$A$15,0),MATCH(1,($U$2=GRID!$B$1:$U$1)*(КАЛЕНДАРЬ!X13=GRID!$B$3:$U$3),0)),
INDEX(GRID!$B$4:$U$15,MATCH(Q$7,GRID!$A$4:$A$15,0),MATCH(1,($U$2=GRID!$B$1:$U$1)*(КАЛЕНДАРЬ!X13=GRID!$B$3:$U$3),0))*(1-GRID!$L$45))</f>
        <v>240900</v>
      </c>
      <c r="R229" s="8" cm="1">
        <f t="array" ref="R229">IF($I$2="Каникулы вместе",INDEX(GRID!$B$18:$U$29,MATCH(R$7,GRID!$A$18:$A$29,0),MATCH(1,($U$2=GRID!$B$1:$U$1)*(КАЛЕНДАРЬ!X13=GRID!$B$3:$U$3),0)),
INDEX(GRID!$B$18:$U$29,MATCH(R$7,GRID!$A$18:$A$29,0),MATCH(1,($U$2=GRID!$B$1:$U$1)*(КАЛЕНДАРЬ!X13=GRID!$B$3:$U$3),0))*(1-GRID!$L$45))</f>
        <v>275700</v>
      </c>
      <c r="S229" s="8">
        <f t="array" ref="S229">IF($I$2="Каникулы вместе",INDEX(GRID!$B$4:$U$15,MATCH(S$7,GRID!$A$4:$A$15,0),MATCH(1,($U$2=GRID!$B$1:$U$1)*(КАЛЕНДАРЬ!X13=GRID!$B$3:$U$3),0)),
INDEX(GRID!$B$4:$U$15,MATCH(S$7,GRID!$A$4:$A$15,0),MATCH(1,($U$2=GRID!$B$1:$U$1)*(КАЛЕНДАРЬ!X13=GRID!$B$3:$U$3),0))*(1-GRID!$L$41))</f>
        <v>736800</v>
      </c>
      <c r="T229" s="8">
        <f t="array" ref="T229">IF($I$2="Каникулы вместе",INDEX(GRID!$B$4:$U$15,MATCH(T$7,GRID!$A$4:$A$15,0),MATCH(1,($U$2=GRID!$B$1:$U$1)*(КАЛЕНДАРЬ!X13=GRID!$B$3:$U$3),0)),
INDEX(GRID!$B$4:$U$15,MATCH(T$7,GRID!$A$4:$A$15,0),MATCH(1,($U$2=GRID!$B$1:$U$1)*(КАЛЕНДАРЬ!X13=GRID!$B$3:$U$3),0))*(1-GRID!$L$41))</f>
        <v>912900</v>
      </c>
    </row>
    <row r="230" spans="1:20" hidden="1">
      <c r="A230" s="148" t="s">
        <v>12</v>
      </c>
      <c r="B230" s="149">
        <v>11</v>
      </c>
      <c r="C230" s="8" cm="1">
        <f t="array" ref="C230">IF($I$2="Каникулы вместе",INDEX(GRID!$B$4:$U$15,MATCH(C$7,GRID!$A$4:$A$15,0),MATCH(1,($U$2=GRID!$B$1:$U$1)*(КАЛЕНДАРЬ!X14=GRID!$B$3:$U$3),0)),
INDEX(GRID!$B$4:$U$15,MATCH(C$7,GRID!$A$4:$A$15,0),MATCH(1,($U$2=GRID!$B$1:$U$1)*(КАЛЕНДАРЬ!X14=GRID!$B$3:$U$3),0))*(1-GRID!$L$45))</f>
        <v>57300</v>
      </c>
      <c r="D230" s="8" cm="1">
        <f t="array" ref="D230">IF($I$2="Каникулы вместе",INDEX(GRID!$B$18:$U$29,MATCH(C$7,GRID!$A$18:$A$29,0),MATCH(1,($U$2=GRID!$B$1:$U$1)*(КАЛЕНДАРЬ!X14=GRID!$B$3:$U$3),0)),
INDEX(GRID!$B$18:$U$29,MATCH(C$7,GRID!$A$18:$A$29,0),MATCH(1,($U$2=GRID!$B$1:$U$1)*(КАЛЕНДАРЬ!X14=GRID!$B$3:$U$3),0))*(1-GRID!$L$45))</f>
        <v>62300</v>
      </c>
      <c r="E230" s="8" cm="1">
        <f t="array" ref="E230">IF($I$2="Каникулы вместе",INDEX(GRID!$B$4:$U$15,MATCH(E$7,GRID!$A$4:$A$15,0),MATCH(1,($U$2=GRID!$B$1:$U$1)*(КАЛЕНДАРЬ!X14=GRID!$B$3:$U$3),0)),
INDEX(GRID!$B$4:$U$15,MATCH(E$7,GRID!$A$4:$A$15,0),MATCH(1,($U$2=GRID!$B$1:$U$1)*(КАЛЕНДАРЬ!X14=GRID!$B$3:$U$3),0))*(1-GRID!$L$45))</f>
        <v>67400</v>
      </c>
      <c r="F230" s="8" cm="1">
        <f t="array" ref="F230">IF($I$2="Каникулы вместе",INDEX(GRID!$B$18:$U$29,MATCH(E$7,GRID!$A$18:$A$29,0),MATCH(1,($U$2=GRID!$B$1:$U$1)*(КАЛЕНДАРЬ!X14=GRID!$B$3:$U$3),0)),
INDEX(GRID!$B$18:$U$29,MATCH(E$7,GRID!$A$18:$A$29,0),MATCH(1,($U$2=GRID!$B$1:$U$1)*(КАЛЕНДАРЬ!X14=GRID!$B$3:$U$3),0))*(1-GRID!$L$45))</f>
        <v>72400</v>
      </c>
      <c r="G230" s="8" cm="1">
        <f t="array" ref="G230">IF($I$2="Каникулы вместе",INDEX(GRID!$B$4:$U$15,MATCH(G$7,GRID!$A$4:$A$15,0),MATCH(1,($U$2=GRID!$B$1:$U$1)*(КАЛЕНДАРЬ!X14=GRID!$B$3:$U$3),0)),
INDEX(GRID!$B$4:$U$15,MATCH(G$7,GRID!$A$4:$A$15,0),MATCH(1,($U$2=GRID!$B$1:$U$1)*(КАЛЕНДАРЬ!X14=GRID!$B$3:$U$3),0))*(1-GRID!$L$45))</f>
        <v>74800</v>
      </c>
      <c r="H230" s="8" cm="1">
        <f t="array" ref="H230">IF($I$2="Каникулы вместе",INDEX(GRID!$B$18:$U$29,MATCH(G$7,GRID!$A$18:$A$29,0),MATCH(1,($U$2=GRID!$B$1:$U$1)*(КАЛЕНДАРЬ!X14=GRID!$B$3:$U$3),0)),
INDEX(GRID!$B$18:$U$29,MATCH(G$7,GRID!$A$18:$A$29,0),MATCH(1,($U$2=GRID!$B$1:$U$1)*(КАЛЕНДАРЬ!X14=GRID!$B$3:$U$3),0))*(1-GRID!$L$45))</f>
        <v>79800</v>
      </c>
      <c r="I230" s="8" cm="1">
        <f t="array" ref="I230">IF($I$2="Каникулы вместе",INDEX(GRID!$B$4:$U$15,MATCH(I$7,GRID!$A$4:$A$15,0),MATCH(1,($U$2=GRID!$B$1:$U$1)*(КАЛЕНДАРЬ!X14=GRID!$B$3:$U$3),0)),
INDEX(GRID!$B$4:$U$15,MATCH(I$7,GRID!$A$4:$A$15,0),MATCH(1,($U$2=GRID!$B$1:$U$1)*(КАЛЕНДАРЬ!X14=GRID!$B$3:$U$3),0))*(1-GRID!$L$45))</f>
        <v>82500</v>
      </c>
      <c r="J230" s="8" cm="1">
        <f t="array" ref="J230">IF($I$2="Каникулы вместе",INDEX(GRID!$B$18:$U$29,MATCH(I$7,GRID!$A$18:$A$29,0),MATCH(1,($U$2=GRID!$B$1:$U$1)*(КАЛЕНДАРЬ!X14=GRID!$B$3:$U$3),0)),
INDEX(GRID!$B$18:$U$29,MATCH(I$7,GRID!$A$18:$A$29,0),MATCH(1,($U$2=GRID!$B$1:$U$1)*(КАЛЕНДАРЬ!X14=GRID!$B$3:$U$3),0))*(1-GRID!$L$45))</f>
        <v>87500</v>
      </c>
      <c r="K230" s="8" cm="1">
        <f t="array" ref="K230">IF($I$2="Каникулы вместе",INDEX(GRID!$B$4:$U$15,MATCH(K$7,GRID!$A$4:$A$15,0),MATCH(1,($U$2=GRID!$B$1:$U$1)*(КАЛЕНДАРЬ!X14=GRID!$B$3:$U$3),0)),
INDEX(GRID!$B$4:$U$15,MATCH(K$7,GRID!$A$4:$A$15,0),MATCH(1,($U$2=GRID!$B$1:$U$1)*(КАЛЕНДАРЬ!X14=GRID!$B$3:$U$3),0))*(1-GRID!$L$45))</f>
        <v>90600</v>
      </c>
      <c r="L230" s="8" cm="1">
        <f t="array" ref="L230">IF($I$2="Каникулы вместе",INDEX(GRID!$B$18:$U$29,MATCH(K$7,GRID!$A$18:$A$29,0),MATCH(1,($U$2=GRID!$B$1:$U$1)*(КАЛЕНДАРЬ!X14=GRID!$B$3:$U$3),0)),
INDEX(GRID!$B$18:$U$29,MATCH(K$7,GRID!$A$18:$A$29,0),MATCH(1,($U$2=GRID!$B$1:$U$1)*(КАЛЕНДАРЬ!X14=GRID!$B$3:$U$3),0))*(1-GRID!$L$45))</f>
        <v>95600</v>
      </c>
      <c r="M230" s="8" cm="1">
        <f t="array" ref="M230">IF($I$2="Каникулы вместе",INDEX(GRID!$B$4:$U$15,MATCH(M$7,GRID!$A$4:$A$15,0),MATCH(1,($U$2=GRID!$B$1:$U$1)*(КАЛЕНДАРЬ!X14=GRID!$B$3:$U$3),0)),
INDEX(GRID!$B$4:$U$15,MATCH(M$7,GRID!$A$4:$A$15,0),MATCH(1,($U$2=GRID!$B$1:$U$1)*(КАЛЕНДАРЬ!X14=GRID!$B$3:$U$3),0))*(1-GRID!$L$45))</f>
        <v>118300</v>
      </c>
      <c r="N230" s="8" cm="1">
        <f t="array" ref="N230">IF($I$2="Каникулы вместе",INDEX(GRID!$B$18:$U$29,MATCH(M$7,GRID!$A$18:$A$29,0),MATCH(1,($U$2=GRID!$B$1:$U$1)*(КАЛЕНДАРЬ!X14=GRID!$B$3:$U$3),0)),
INDEX(GRID!$B$18:$U$29,MATCH(M$7,GRID!$A$18:$A$29,0),MATCH(1,($U$2=GRID!$B$1:$U$1)*(КАЛЕНДАРЬ!X14=GRID!$B$3:$U$3),0))*(1-GRID!$L$45))</f>
        <v>123300</v>
      </c>
      <c r="O230" s="8" cm="1">
        <f t="array" ref="O230">IF($I$2="Каникулы вместе",INDEX(GRID!$B$4:$U$15,MATCH(O$7,GRID!$A$4:$A$15,0),MATCH(1,($U$2=GRID!$B$1:$U$1)*(КАЛЕНДАРЬ!X14=GRID!$B$3:$U$3),0)),
INDEX(GRID!$B$4:$U$15,MATCH(O$7,GRID!$A$4:$A$15,0),MATCH(1,($U$2=GRID!$B$1:$U$1)*(КАЛЕНДАРЬ!X14=GRID!$B$3:$U$3),0))*(1-GRID!$L$45))</f>
        <v>159400</v>
      </c>
      <c r="P230" s="8" cm="1">
        <f t="array" ref="P230">IF($I$2="Каникулы вместе",INDEX(GRID!$B$4:$U$15,MATCH(P$7,GRID!$A$4:$A$15,0),MATCH(1,($U$2=GRID!$B$1:$U$1)*(КАЛЕНДАРЬ!X14=GRID!$B$3:$U$3),0)),
INDEX(GRID!$B$4:$U$15,MATCH(P$7,GRID!$A$4:$A$15,0),MATCH(1,($U$2=GRID!$B$1:$U$1)*(КАЛЕНДАРЬ!X14=GRID!$B$3:$U$3),0))*(1-GRID!$L$45))</f>
        <v>208900</v>
      </c>
      <c r="Q230" s="8" cm="1">
        <f t="array" ref="Q230">IF($I$2="Каникулы вместе",INDEX(GRID!$B$4:$U$15,MATCH(Q$7,GRID!$A$4:$A$15,0),MATCH(1,($U$2=GRID!$B$1:$U$1)*(КАЛЕНДАРЬ!X14=GRID!$B$3:$U$3),0)),
INDEX(GRID!$B$4:$U$15,MATCH(Q$7,GRID!$A$4:$A$15,0),MATCH(1,($U$2=GRID!$B$1:$U$1)*(КАЛЕНДАРЬ!X14=GRID!$B$3:$U$3),0))*(1-GRID!$L$45))</f>
        <v>240900</v>
      </c>
      <c r="R230" s="8" cm="1">
        <f t="array" ref="R230">IF($I$2="Каникулы вместе",INDEX(GRID!$B$18:$U$29,MATCH(R$7,GRID!$A$18:$A$29,0),MATCH(1,($U$2=GRID!$B$1:$U$1)*(КАЛЕНДАРЬ!X14=GRID!$B$3:$U$3),0)),
INDEX(GRID!$B$18:$U$29,MATCH(R$7,GRID!$A$18:$A$29,0),MATCH(1,($U$2=GRID!$B$1:$U$1)*(КАЛЕНДАРЬ!X14=GRID!$B$3:$U$3),0))*(1-GRID!$L$45))</f>
        <v>275700</v>
      </c>
      <c r="S230" s="8">
        <f t="array" ref="S230">IF($I$2="Каникулы вместе",INDEX(GRID!$B$4:$U$15,MATCH(S$7,GRID!$A$4:$A$15,0),MATCH(1,($U$2=GRID!$B$1:$U$1)*(КАЛЕНДАРЬ!X14=GRID!$B$3:$U$3),0)),
INDEX(GRID!$B$4:$U$15,MATCH(S$7,GRID!$A$4:$A$15,0),MATCH(1,($U$2=GRID!$B$1:$U$1)*(КАЛЕНДАРЬ!X14=GRID!$B$3:$U$3),0))*(1-GRID!$L$41))</f>
        <v>736800</v>
      </c>
      <c r="T230" s="8">
        <f t="array" ref="T230">IF($I$2="Каникулы вместе",INDEX(GRID!$B$4:$U$15,MATCH(T$7,GRID!$A$4:$A$15,0),MATCH(1,($U$2=GRID!$B$1:$U$1)*(КАЛЕНДАРЬ!X14=GRID!$B$3:$U$3),0)),
INDEX(GRID!$B$4:$U$15,MATCH(T$7,GRID!$A$4:$A$15,0),MATCH(1,($U$2=GRID!$B$1:$U$1)*(КАЛЕНДАРЬ!X14=GRID!$B$3:$U$3),0))*(1-GRID!$L$41))</f>
        <v>912900</v>
      </c>
    </row>
    <row r="231" spans="1:20" hidden="1">
      <c r="A231" s="148" t="s">
        <v>13</v>
      </c>
      <c r="B231" s="149">
        <v>12</v>
      </c>
      <c r="C231" s="8" cm="1">
        <f t="array" ref="C231">IF($I$2="Каникулы вместе",INDEX(GRID!$B$4:$U$15,MATCH(C$7,GRID!$A$4:$A$15,0),MATCH(1,($U$2=GRID!$B$1:$U$1)*(КАЛЕНДАРЬ!X15=GRID!$B$3:$U$3),0)),
INDEX(GRID!$B$4:$U$15,MATCH(C$7,GRID!$A$4:$A$15,0),MATCH(1,($U$2=GRID!$B$1:$U$1)*(КАЛЕНДАРЬ!X15=GRID!$B$3:$U$3),0))*(1-GRID!$L$45))</f>
        <v>57300</v>
      </c>
      <c r="D231" s="8" cm="1">
        <f t="array" ref="D231">IF($I$2="Каникулы вместе",INDEX(GRID!$B$18:$U$29,MATCH(C$7,GRID!$A$18:$A$29,0),MATCH(1,($U$2=GRID!$B$1:$U$1)*(КАЛЕНДАРЬ!X15=GRID!$B$3:$U$3),0)),
INDEX(GRID!$B$18:$U$29,MATCH(C$7,GRID!$A$18:$A$29,0),MATCH(1,($U$2=GRID!$B$1:$U$1)*(КАЛЕНДАРЬ!X15=GRID!$B$3:$U$3),0))*(1-GRID!$L$45))</f>
        <v>62300</v>
      </c>
      <c r="E231" s="8" cm="1">
        <f t="array" ref="E231">IF($I$2="Каникулы вместе",INDEX(GRID!$B$4:$U$15,MATCH(E$7,GRID!$A$4:$A$15,0),MATCH(1,($U$2=GRID!$B$1:$U$1)*(КАЛЕНДАРЬ!X15=GRID!$B$3:$U$3),0)),
INDEX(GRID!$B$4:$U$15,MATCH(E$7,GRID!$A$4:$A$15,0),MATCH(1,($U$2=GRID!$B$1:$U$1)*(КАЛЕНДАРЬ!X15=GRID!$B$3:$U$3),0))*(1-GRID!$L$45))</f>
        <v>67400</v>
      </c>
      <c r="F231" s="8" cm="1">
        <f t="array" ref="F231">IF($I$2="Каникулы вместе",INDEX(GRID!$B$18:$U$29,MATCH(E$7,GRID!$A$18:$A$29,0),MATCH(1,($U$2=GRID!$B$1:$U$1)*(КАЛЕНДАРЬ!X15=GRID!$B$3:$U$3),0)),
INDEX(GRID!$B$18:$U$29,MATCH(E$7,GRID!$A$18:$A$29,0),MATCH(1,($U$2=GRID!$B$1:$U$1)*(КАЛЕНДАРЬ!X15=GRID!$B$3:$U$3),0))*(1-GRID!$L$45))</f>
        <v>72400</v>
      </c>
      <c r="G231" s="8" cm="1">
        <f t="array" ref="G231">IF($I$2="Каникулы вместе",INDEX(GRID!$B$4:$U$15,MATCH(G$7,GRID!$A$4:$A$15,0),MATCH(1,($U$2=GRID!$B$1:$U$1)*(КАЛЕНДАРЬ!X15=GRID!$B$3:$U$3),0)),
INDEX(GRID!$B$4:$U$15,MATCH(G$7,GRID!$A$4:$A$15,0),MATCH(1,($U$2=GRID!$B$1:$U$1)*(КАЛЕНДАРЬ!X15=GRID!$B$3:$U$3),0))*(1-GRID!$L$45))</f>
        <v>74800</v>
      </c>
      <c r="H231" s="8" cm="1">
        <f t="array" ref="H231">IF($I$2="Каникулы вместе",INDEX(GRID!$B$18:$U$29,MATCH(G$7,GRID!$A$18:$A$29,0),MATCH(1,($U$2=GRID!$B$1:$U$1)*(КАЛЕНДАРЬ!X15=GRID!$B$3:$U$3),0)),
INDEX(GRID!$B$18:$U$29,MATCH(G$7,GRID!$A$18:$A$29,0),MATCH(1,($U$2=GRID!$B$1:$U$1)*(КАЛЕНДАРЬ!X15=GRID!$B$3:$U$3),0))*(1-GRID!$L$45))</f>
        <v>79800</v>
      </c>
      <c r="I231" s="8" cm="1">
        <f t="array" ref="I231">IF($I$2="Каникулы вместе",INDEX(GRID!$B$4:$U$15,MATCH(I$7,GRID!$A$4:$A$15,0),MATCH(1,($U$2=GRID!$B$1:$U$1)*(КАЛЕНДАРЬ!X15=GRID!$B$3:$U$3),0)),
INDEX(GRID!$B$4:$U$15,MATCH(I$7,GRID!$A$4:$A$15,0),MATCH(1,($U$2=GRID!$B$1:$U$1)*(КАЛЕНДАРЬ!X15=GRID!$B$3:$U$3),0))*(1-GRID!$L$45))</f>
        <v>82500</v>
      </c>
      <c r="J231" s="8" cm="1">
        <f t="array" ref="J231">IF($I$2="Каникулы вместе",INDEX(GRID!$B$18:$U$29,MATCH(I$7,GRID!$A$18:$A$29,0),MATCH(1,($U$2=GRID!$B$1:$U$1)*(КАЛЕНДАРЬ!X15=GRID!$B$3:$U$3),0)),
INDEX(GRID!$B$18:$U$29,MATCH(I$7,GRID!$A$18:$A$29,0),MATCH(1,($U$2=GRID!$B$1:$U$1)*(КАЛЕНДАРЬ!X15=GRID!$B$3:$U$3),0))*(1-GRID!$L$45))</f>
        <v>87500</v>
      </c>
      <c r="K231" s="8" cm="1">
        <f t="array" ref="K231">IF($I$2="Каникулы вместе",INDEX(GRID!$B$4:$U$15,MATCH(K$7,GRID!$A$4:$A$15,0),MATCH(1,($U$2=GRID!$B$1:$U$1)*(КАЛЕНДАРЬ!X15=GRID!$B$3:$U$3),0)),
INDEX(GRID!$B$4:$U$15,MATCH(K$7,GRID!$A$4:$A$15,0),MATCH(1,($U$2=GRID!$B$1:$U$1)*(КАЛЕНДАРЬ!X15=GRID!$B$3:$U$3),0))*(1-GRID!$L$45))</f>
        <v>90600</v>
      </c>
      <c r="L231" s="8" cm="1">
        <f t="array" ref="L231">IF($I$2="Каникулы вместе",INDEX(GRID!$B$18:$U$29,MATCH(K$7,GRID!$A$18:$A$29,0),MATCH(1,($U$2=GRID!$B$1:$U$1)*(КАЛЕНДАРЬ!X15=GRID!$B$3:$U$3),0)),
INDEX(GRID!$B$18:$U$29,MATCH(K$7,GRID!$A$18:$A$29,0),MATCH(1,($U$2=GRID!$B$1:$U$1)*(КАЛЕНДАРЬ!X15=GRID!$B$3:$U$3),0))*(1-GRID!$L$45))</f>
        <v>95600</v>
      </c>
      <c r="M231" s="8" cm="1">
        <f t="array" ref="M231">IF($I$2="Каникулы вместе",INDEX(GRID!$B$4:$U$15,MATCH(M$7,GRID!$A$4:$A$15,0),MATCH(1,($U$2=GRID!$B$1:$U$1)*(КАЛЕНДАРЬ!X15=GRID!$B$3:$U$3),0)),
INDEX(GRID!$B$4:$U$15,MATCH(M$7,GRID!$A$4:$A$15,0),MATCH(1,($U$2=GRID!$B$1:$U$1)*(КАЛЕНДАРЬ!X15=GRID!$B$3:$U$3),0))*(1-GRID!$L$45))</f>
        <v>118300</v>
      </c>
      <c r="N231" s="8" cm="1">
        <f t="array" ref="N231">IF($I$2="Каникулы вместе",INDEX(GRID!$B$18:$U$29,MATCH(M$7,GRID!$A$18:$A$29,0),MATCH(1,($U$2=GRID!$B$1:$U$1)*(КАЛЕНДАРЬ!X15=GRID!$B$3:$U$3),0)),
INDEX(GRID!$B$18:$U$29,MATCH(M$7,GRID!$A$18:$A$29,0),MATCH(1,($U$2=GRID!$B$1:$U$1)*(КАЛЕНДАРЬ!X15=GRID!$B$3:$U$3),0))*(1-GRID!$L$45))</f>
        <v>123300</v>
      </c>
      <c r="O231" s="8" cm="1">
        <f t="array" ref="O231">IF($I$2="Каникулы вместе",INDEX(GRID!$B$4:$U$15,MATCH(O$7,GRID!$A$4:$A$15,0),MATCH(1,($U$2=GRID!$B$1:$U$1)*(КАЛЕНДАРЬ!X15=GRID!$B$3:$U$3),0)),
INDEX(GRID!$B$4:$U$15,MATCH(O$7,GRID!$A$4:$A$15,0),MATCH(1,($U$2=GRID!$B$1:$U$1)*(КАЛЕНДАРЬ!X15=GRID!$B$3:$U$3),0))*(1-GRID!$L$45))</f>
        <v>159400</v>
      </c>
      <c r="P231" s="8" cm="1">
        <f t="array" ref="P231">IF($I$2="Каникулы вместе",INDEX(GRID!$B$4:$U$15,MATCH(P$7,GRID!$A$4:$A$15,0),MATCH(1,($U$2=GRID!$B$1:$U$1)*(КАЛЕНДАРЬ!X15=GRID!$B$3:$U$3),0)),
INDEX(GRID!$B$4:$U$15,MATCH(P$7,GRID!$A$4:$A$15,0),MATCH(1,($U$2=GRID!$B$1:$U$1)*(КАЛЕНДАРЬ!X15=GRID!$B$3:$U$3),0))*(1-GRID!$L$45))</f>
        <v>208900</v>
      </c>
      <c r="Q231" s="8" cm="1">
        <f t="array" ref="Q231">IF($I$2="Каникулы вместе",INDEX(GRID!$B$4:$U$15,MATCH(Q$7,GRID!$A$4:$A$15,0),MATCH(1,($U$2=GRID!$B$1:$U$1)*(КАЛЕНДАРЬ!X15=GRID!$B$3:$U$3),0)),
INDEX(GRID!$B$4:$U$15,MATCH(Q$7,GRID!$A$4:$A$15,0),MATCH(1,($U$2=GRID!$B$1:$U$1)*(КАЛЕНДАРЬ!X15=GRID!$B$3:$U$3),0))*(1-GRID!$L$45))</f>
        <v>240900</v>
      </c>
      <c r="R231" s="8" cm="1">
        <f t="array" ref="R231">IF($I$2="Каникулы вместе",INDEX(GRID!$B$18:$U$29,MATCH(R$7,GRID!$A$18:$A$29,0),MATCH(1,($U$2=GRID!$B$1:$U$1)*(КАЛЕНДАРЬ!X15=GRID!$B$3:$U$3),0)),
INDEX(GRID!$B$18:$U$29,MATCH(R$7,GRID!$A$18:$A$29,0),MATCH(1,($U$2=GRID!$B$1:$U$1)*(КАЛЕНДАРЬ!X15=GRID!$B$3:$U$3),0))*(1-GRID!$L$45))</f>
        <v>275700</v>
      </c>
      <c r="S231" s="8">
        <f t="array" ref="S231">IF($I$2="Каникулы вместе",INDEX(GRID!$B$4:$U$15,MATCH(S$7,GRID!$A$4:$A$15,0),MATCH(1,($U$2=GRID!$B$1:$U$1)*(КАЛЕНДАРЬ!X15=GRID!$B$3:$U$3),0)),
INDEX(GRID!$B$4:$U$15,MATCH(S$7,GRID!$A$4:$A$15,0),MATCH(1,($U$2=GRID!$B$1:$U$1)*(КАЛЕНДАРЬ!X15=GRID!$B$3:$U$3),0))*(1-GRID!$L$41))</f>
        <v>736800</v>
      </c>
      <c r="T231" s="8">
        <f t="array" ref="T231">IF($I$2="Каникулы вместе",INDEX(GRID!$B$4:$U$15,MATCH(T$7,GRID!$A$4:$A$15,0),MATCH(1,($U$2=GRID!$B$1:$U$1)*(КАЛЕНДАРЬ!X15=GRID!$B$3:$U$3),0)),
INDEX(GRID!$B$4:$U$15,MATCH(T$7,GRID!$A$4:$A$15,0),MATCH(1,($U$2=GRID!$B$1:$U$1)*(КАЛЕНДАРЬ!X15=GRID!$B$3:$U$3),0))*(1-GRID!$L$41))</f>
        <v>912900</v>
      </c>
    </row>
    <row r="232" spans="1:20" hidden="1">
      <c r="A232" s="148" t="s">
        <v>14</v>
      </c>
      <c r="B232" s="149">
        <v>13</v>
      </c>
      <c r="C232" s="8" cm="1">
        <f t="array" ref="C232">IF($I$2="Каникулы вместе",INDEX(GRID!$B$4:$U$15,MATCH(C$7,GRID!$A$4:$A$15,0),MATCH(1,($U$2=GRID!$B$1:$U$1)*(КАЛЕНДАРЬ!X16=GRID!$B$3:$U$3),0)),
INDEX(GRID!$B$4:$U$15,MATCH(C$7,GRID!$A$4:$A$15,0),MATCH(1,($U$2=GRID!$B$1:$U$1)*(КАЛЕНДАРЬ!X16=GRID!$B$3:$U$3),0))*(1-GRID!$L$45))</f>
        <v>57300</v>
      </c>
      <c r="D232" s="8" cm="1">
        <f t="array" ref="D232">IF($I$2="Каникулы вместе",INDEX(GRID!$B$18:$U$29,MATCH(C$7,GRID!$A$18:$A$29,0),MATCH(1,($U$2=GRID!$B$1:$U$1)*(КАЛЕНДАРЬ!X16=GRID!$B$3:$U$3),0)),
INDEX(GRID!$B$18:$U$29,MATCH(C$7,GRID!$A$18:$A$29,0),MATCH(1,($U$2=GRID!$B$1:$U$1)*(КАЛЕНДАРЬ!X16=GRID!$B$3:$U$3),0))*(1-GRID!$L$45))</f>
        <v>62300</v>
      </c>
      <c r="E232" s="8" cm="1">
        <f t="array" ref="E232">IF($I$2="Каникулы вместе",INDEX(GRID!$B$4:$U$15,MATCH(E$7,GRID!$A$4:$A$15,0),MATCH(1,($U$2=GRID!$B$1:$U$1)*(КАЛЕНДАРЬ!X16=GRID!$B$3:$U$3),0)),
INDEX(GRID!$B$4:$U$15,MATCH(E$7,GRID!$A$4:$A$15,0),MATCH(1,($U$2=GRID!$B$1:$U$1)*(КАЛЕНДАРЬ!X16=GRID!$B$3:$U$3),0))*(1-GRID!$L$45))</f>
        <v>67400</v>
      </c>
      <c r="F232" s="8" cm="1">
        <f t="array" ref="F232">IF($I$2="Каникулы вместе",INDEX(GRID!$B$18:$U$29,MATCH(E$7,GRID!$A$18:$A$29,0),MATCH(1,($U$2=GRID!$B$1:$U$1)*(КАЛЕНДАРЬ!X16=GRID!$B$3:$U$3),0)),
INDEX(GRID!$B$18:$U$29,MATCH(E$7,GRID!$A$18:$A$29,0),MATCH(1,($U$2=GRID!$B$1:$U$1)*(КАЛЕНДАРЬ!X16=GRID!$B$3:$U$3),0))*(1-GRID!$L$45))</f>
        <v>72400</v>
      </c>
      <c r="G232" s="8" cm="1">
        <f t="array" ref="G232">IF($I$2="Каникулы вместе",INDEX(GRID!$B$4:$U$15,MATCH(G$7,GRID!$A$4:$A$15,0),MATCH(1,($U$2=GRID!$B$1:$U$1)*(КАЛЕНДАРЬ!X16=GRID!$B$3:$U$3),0)),
INDEX(GRID!$B$4:$U$15,MATCH(G$7,GRID!$A$4:$A$15,0),MATCH(1,($U$2=GRID!$B$1:$U$1)*(КАЛЕНДАРЬ!X16=GRID!$B$3:$U$3),0))*(1-GRID!$L$45))</f>
        <v>74800</v>
      </c>
      <c r="H232" s="8" cm="1">
        <f t="array" ref="H232">IF($I$2="Каникулы вместе",INDEX(GRID!$B$18:$U$29,MATCH(G$7,GRID!$A$18:$A$29,0),MATCH(1,($U$2=GRID!$B$1:$U$1)*(КАЛЕНДАРЬ!X16=GRID!$B$3:$U$3),0)),
INDEX(GRID!$B$18:$U$29,MATCH(G$7,GRID!$A$18:$A$29,0),MATCH(1,($U$2=GRID!$B$1:$U$1)*(КАЛЕНДАРЬ!X16=GRID!$B$3:$U$3),0))*(1-GRID!$L$45))</f>
        <v>79800</v>
      </c>
      <c r="I232" s="8" cm="1">
        <f t="array" ref="I232">IF($I$2="Каникулы вместе",INDEX(GRID!$B$4:$U$15,MATCH(I$7,GRID!$A$4:$A$15,0),MATCH(1,($U$2=GRID!$B$1:$U$1)*(КАЛЕНДАРЬ!X16=GRID!$B$3:$U$3),0)),
INDEX(GRID!$B$4:$U$15,MATCH(I$7,GRID!$A$4:$A$15,0),MATCH(1,($U$2=GRID!$B$1:$U$1)*(КАЛЕНДАРЬ!X16=GRID!$B$3:$U$3),0))*(1-GRID!$L$45))</f>
        <v>82500</v>
      </c>
      <c r="J232" s="8" cm="1">
        <f t="array" ref="J232">IF($I$2="Каникулы вместе",INDEX(GRID!$B$18:$U$29,MATCH(I$7,GRID!$A$18:$A$29,0),MATCH(1,($U$2=GRID!$B$1:$U$1)*(КАЛЕНДАРЬ!X16=GRID!$B$3:$U$3),0)),
INDEX(GRID!$B$18:$U$29,MATCH(I$7,GRID!$A$18:$A$29,0),MATCH(1,($U$2=GRID!$B$1:$U$1)*(КАЛЕНДАРЬ!X16=GRID!$B$3:$U$3),0))*(1-GRID!$L$45))</f>
        <v>87500</v>
      </c>
      <c r="K232" s="8" cm="1">
        <f t="array" ref="K232">IF($I$2="Каникулы вместе",INDEX(GRID!$B$4:$U$15,MATCH(K$7,GRID!$A$4:$A$15,0),MATCH(1,($U$2=GRID!$B$1:$U$1)*(КАЛЕНДАРЬ!X16=GRID!$B$3:$U$3),0)),
INDEX(GRID!$B$4:$U$15,MATCH(K$7,GRID!$A$4:$A$15,0),MATCH(1,($U$2=GRID!$B$1:$U$1)*(КАЛЕНДАРЬ!X16=GRID!$B$3:$U$3),0))*(1-GRID!$L$45))</f>
        <v>90600</v>
      </c>
      <c r="L232" s="8" cm="1">
        <f t="array" ref="L232">IF($I$2="Каникулы вместе",INDEX(GRID!$B$18:$U$29,MATCH(K$7,GRID!$A$18:$A$29,0),MATCH(1,($U$2=GRID!$B$1:$U$1)*(КАЛЕНДАРЬ!X16=GRID!$B$3:$U$3),0)),
INDEX(GRID!$B$18:$U$29,MATCH(K$7,GRID!$A$18:$A$29,0),MATCH(1,($U$2=GRID!$B$1:$U$1)*(КАЛЕНДАРЬ!X16=GRID!$B$3:$U$3),0))*(1-GRID!$L$45))</f>
        <v>95600</v>
      </c>
      <c r="M232" s="8" cm="1">
        <f t="array" ref="M232">IF($I$2="Каникулы вместе",INDEX(GRID!$B$4:$U$15,MATCH(M$7,GRID!$A$4:$A$15,0),MATCH(1,($U$2=GRID!$B$1:$U$1)*(КАЛЕНДАРЬ!X16=GRID!$B$3:$U$3),0)),
INDEX(GRID!$B$4:$U$15,MATCH(M$7,GRID!$A$4:$A$15,0),MATCH(1,($U$2=GRID!$B$1:$U$1)*(КАЛЕНДАРЬ!X16=GRID!$B$3:$U$3),0))*(1-GRID!$L$45))</f>
        <v>118300</v>
      </c>
      <c r="N232" s="8" cm="1">
        <f t="array" ref="N232">IF($I$2="Каникулы вместе",INDEX(GRID!$B$18:$U$29,MATCH(M$7,GRID!$A$18:$A$29,0),MATCH(1,($U$2=GRID!$B$1:$U$1)*(КАЛЕНДАРЬ!X16=GRID!$B$3:$U$3),0)),
INDEX(GRID!$B$18:$U$29,MATCH(M$7,GRID!$A$18:$A$29,0),MATCH(1,($U$2=GRID!$B$1:$U$1)*(КАЛЕНДАРЬ!X16=GRID!$B$3:$U$3),0))*(1-GRID!$L$45))</f>
        <v>123300</v>
      </c>
      <c r="O232" s="8" cm="1">
        <f t="array" ref="O232">IF($I$2="Каникулы вместе",INDEX(GRID!$B$4:$U$15,MATCH(O$7,GRID!$A$4:$A$15,0),MATCH(1,($U$2=GRID!$B$1:$U$1)*(КАЛЕНДАРЬ!X16=GRID!$B$3:$U$3),0)),
INDEX(GRID!$B$4:$U$15,MATCH(O$7,GRID!$A$4:$A$15,0),MATCH(1,($U$2=GRID!$B$1:$U$1)*(КАЛЕНДАРЬ!X16=GRID!$B$3:$U$3),0))*(1-GRID!$L$45))</f>
        <v>159400</v>
      </c>
      <c r="P232" s="8" cm="1">
        <f t="array" ref="P232">IF($I$2="Каникулы вместе",INDEX(GRID!$B$4:$U$15,MATCH(P$7,GRID!$A$4:$A$15,0),MATCH(1,($U$2=GRID!$B$1:$U$1)*(КАЛЕНДАРЬ!X16=GRID!$B$3:$U$3),0)),
INDEX(GRID!$B$4:$U$15,MATCH(P$7,GRID!$A$4:$A$15,0),MATCH(1,($U$2=GRID!$B$1:$U$1)*(КАЛЕНДАРЬ!X16=GRID!$B$3:$U$3),0))*(1-GRID!$L$45))</f>
        <v>208900</v>
      </c>
      <c r="Q232" s="8" cm="1">
        <f t="array" ref="Q232">IF($I$2="Каникулы вместе",INDEX(GRID!$B$4:$U$15,MATCH(Q$7,GRID!$A$4:$A$15,0),MATCH(1,($U$2=GRID!$B$1:$U$1)*(КАЛЕНДАРЬ!X16=GRID!$B$3:$U$3),0)),
INDEX(GRID!$B$4:$U$15,MATCH(Q$7,GRID!$A$4:$A$15,0),MATCH(1,($U$2=GRID!$B$1:$U$1)*(КАЛЕНДАРЬ!X16=GRID!$B$3:$U$3),0))*(1-GRID!$L$45))</f>
        <v>240900</v>
      </c>
      <c r="R232" s="8" cm="1">
        <f t="array" ref="R232">IF($I$2="Каникулы вместе",INDEX(GRID!$B$18:$U$29,MATCH(R$7,GRID!$A$18:$A$29,0),MATCH(1,($U$2=GRID!$B$1:$U$1)*(КАЛЕНДАРЬ!X16=GRID!$B$3:$U$3),0)),
INDEX(GRID!$B$18:$U$29,MATCH(R$7,GRID!$A$18:$A$29,0),MATCH(1,($U$2=GRID!$B$1:$U$1)*(КАЛЕНДАРЬ!X16=GRID!$B$3:$U$3),0))*(1-GRID!$L$45))</f>
        <v>275700</v>
      </c>
      <c r="S232" s="8">
        <f t="array" ref="S232">IF($I$2="Каникулы вместе",INDEX(GRID!$B$4:$U$15,MATCH(S$7,GRID!$A$4:$A$15,0),MATCH(1,($U$2=GRID!$B$1:$U$1)*(КАЛЕНДАРЬ!X16=GRID!$B$3:$U$3),0)),
INDEX(GRID!$B$4:$U$15,MATCH(S$7,GRID!$A$4:$A$15,0),MATCH(1,($U$2=GRID!$B$1:$U$1)*(КАЛЕНДАРЬ!X16=GRID!$B$3:$U$3),0))*(1-GRID!$L$41))</f>
        <v>736800</v>
      </c>
      <c r="T232" s="8">
        <f t="array" ref="T232">IF($I$2="Каникулы вместе",INDEX(GRID!$B$4:$U$15,MATCH(T$7,GRID!$A$4:$A$15,0),MATCH(1,($U$2=GRID!$B$1:$U$1)*(КАЛЕНДАРЬ!X16=GRID!$B$3:$U$3),0)),
INDEX(GRID!$B$4:$U$15,MATCH(T$7,GRID!$A$4:$A$15,0),MATCH(1,($U$2=GRID!$B$1:$U$1)*(КАЛЕНДАРЬ!X16=GRID!$B$3:$U$3),0))*(1-GRID!$L$41))</f>
        <v>912900</v>
      </c>
    </row>
    <row r="233" spans="1:20" hidden="1">
      <c r="A233" s="148" t="s">
        <v>15</v>
      </c>
      <c r="B233" s="149">
        <v>14</v>
      </c>
      <c r="C233" s="8" cm="1">
        <f t="array" ref="C233">IF($I$2="Каникулы вместе",INDEX(GRID!$B$4:$U$15,MATCH(C$7,GRID!$A$4:$A$15,0),MATCH(1,($U$2=GRID!$B$1:$U$1)*(КАЛЕНДАРЬ!X17=GRID!$B$3:$U$3),0)),
INDEX(GRID!$B$4:$U$15,MATCH(C$7,GRID!$A$4:$A$15,0),MATCH(1,($U$2=GRID!$B$1:$U$1)*(КАЛЕНДАРЬ!X17=GRID!$B$3:$U$3),0))*(1-GRID!$L$45))</f>
        <v>57300</v>
      </c>
      <c r="D233" s="8" cm="1">
        <f t="array" ref="D233">IF($I$2="Каникулы вместе",INDEX(GRID!$B$18:$U$29,MATCH(C$7,GRID!$A$18:$A$29,0),MATCH(1,($U$2=GRID!$B$1:$U$1)*(КАЛЕНДАРЬ!X17=GRID!$B$3:$U$3),0)),
INDEX(GRID!$B$18:$U$29,MATCH(C$7,GRID!$A$18:$A$29,0),MATCH(1,($U$2=GRID!$B$1:$U$1)*(КАЛЕНДАРЬ!X17=GRID!$B$3:$U$3),0))*(1-GRID!$L$45))</f>
        <v>62300</v>
      </c>
      <c r="E233" s="8" cm="1">
        <f t="array" ref="E233">IF($I$2="Каникулы вместе",INDEX(GRID!$B$4:$U$15,MATCH(E$7,GRID!$A$4:$A$15,0),MATCH(1,($U$2=GRID!$B$1:$U$1)*(КАЛЕНДАРЬ!X17=GRID!$B$3:$U$3),0)),
INDEX(GRID!$B$4:$U$15,MATCH(E$7,GRID!$A$4:$A$15,0),MATCH(1,($U$2=GRID!$B$1:$U$1)*(КАЛЕНДАРЬ!X17=GRID!$B$3:$U$3),0))*(1-GRID!$L$45))</f>
        <v>67400</v>
      </c>
      <c r="F233" s="8" cm="1">
        <f t="array" ref="F233">IF($I$2="Каникулы вместе",INDEX(GRID!$B$18:$U$29,MATCH(E$7,GRID!$A$18:$A$29,0),MATCH(1,($U$2=GRID!$B$1:$U$1)*(КАЛЕНДАРЬ!X17=GRID!$B$3:$U$3),0)),
INDEX(GRID!$B$18:$U$29,MATCH(E$7,GRID!$A$18:$A$29,0),MATCH(1,($U$2=GRID!$B$1:$U$1)*(КАЛЕНДАРЬ!X17=GRID!$B$3:$U$3),0))*(1-GRID!$L$45))</f>
        <v>72400</v>
      </c>
      <c r="G233" s="8" cm="1">
        <f t="array" ref="G233">IF($I$2="Каникулы вместе",INDEX(GRID!$B$4:$U$15,MATCH(G$7,GRID!$A$4:$A$15,0),MATCH(1,($U$2=GRID!$B$1:$U$1)*(КАЛЕНДАРЬ!X17=GRID!$B$3:$U$3),0)),
INDEX(GRID!$B$4:$U$15,MATCH(G$7,GRID!$A$4:$A$15,0),MATCH(1,($U$2=GRID!$B$1:$U$1)*(КАЛЕНДАРЬ!X17=GRID!$B$3:$U$3),0))*(1-GRID!$L$45))</f>
        <v>74800</v>
      </c>
      <c r="H233" s="8" cm="1">
        <f t="array" ref="H233">IF($I$2="Каникулы вместе",INDEX(GRID!$B$18:$U$29,MATCH(G$7,GRID!$A$18:$A$29,0),MATCH(1,($U$2=GRID!$B$1:$U$1)*(КАЛЕНДАРЬ!X17=GRID!$B$3:$U$3),0)),
INDEX(GRID!$B$18:$U$29,MATCH(G$7,GRID!$A$18:$A$29,0),MATCH(1,($U$2=GRID!$B$1:$U$1)*(КАЛЕНДАРЬ!X17=GRID!$B$3:$U$3),0))*(1-GRID!$L$45))</f>
        <v>79800</v>
      </c>
      <c r="I233" s="8" cm="1">
        <f t="array" ref="I233">IF($I$2="Каникулы вместе",INDEX(GRID!$B$4:$U$15,MATCH(I$7,GRID!$A$4:$A$15,0),MATCH(1,($U$2=GRID!$B$1:$U$1)*(КАЛЕНДАРЬ!X17=GRID!$B$3:$U$3),0)),
INDEX(GRID!$B$4:$U$15,MATCH(I$7,GRID!$A$4:$A$15,0),MATCH(1,($U$2=GRID!$B$1:$U$1)*(КАЛЕНДАРЬ!X17=GRID!$B$3:$U$3),0))*(1-GRID!$L$45))</f>
        <v>82500</v>
      </c>
      <c r="J233" s="8" cm="1">
        <f t="array" ref="J233">IF($I$2="Каникулы вместе",INDEX(GRID!$B$18:$U$29,MATCH(I$7,GRID!$A$18:$A$29,0),MATCH(1,($U$2=GRID!$B$1:$U$1)*(КАЛЕНДАРЬ!X17=GRID!$B$3:$U$3),0)),
INDEX(GRID!$B$18:$U$29,MATCH(I$7,GRID!$A$18:$A$29,0),MATCH(1,($U$2=GRID!$B$1:$U$1)*(КАЛЕНДАРЬ!X17=GRID!$B$3:$U$3),0))*(1-GRID!$L$45))</f>
        <v>87500</v>
      </c>
      <c r="K233" s="8" cm="1">
        <f t="array" ref="K233">IF($I$2="Каникулы вместе",INDEX(GRID!$B$4:$U$15,MATCH(K$7,GRID!$A$4:$A$15,0),MATCH(1,($U$2=GRID!$B$1:$U$1)*(КАЛЕНДАРЬ!X17=GRID!$B$3:$U$3),0)),
INDEX(GRID!$B$4:$U$15,MATCH(K$7,GRID!$A$4:$A$15,0),MATCH(1,($U$2=GRID!$B$1:$U$1)*(КАЛЕНДАРЬ!X17=GRID!$B$3:$U$3),0))*(1-GRID!$L$45))</f>
        <v>90600</v>
      </c>
      <c r="L233" s="8" cm="1">
        <f t="array" ref="L233">IF($I$2="Каникулы вместе",INDEX(GRID!$B$18:$U$29,MATCH(K$7,GRID!$A$18:$A$29,0),MATCH(1,($U$2=GRID!$B$1:$U$1)*(КАЛЕНДАРЬ!X17=GRID!$B$3:$U$3),0)),
INDEX(GRID!$B$18:$U$29,MATCH(K$7,GRID!$A$18:$A$29,0),MATCH(1,($U$2=GRID!$B$1:$U$1)*(КАЛЕНДАРЬ!X17=GRID!$B$3:$U$3),0))*(1-GRID!$L$45))</f>
        <v>95600</v>
      </c>
      <c r="M233" s="8" cm="1">
        <f t="array" ref="M233">IF($I$2="Каникулы вместе",INDEX(GRID!$B$4:$U$15,MATCH(M$7,GRID!$A$4:$A$15,0),MATCH(1,($U$2=GRID!$B$1:$U$1)*(КАЛЕНДАРЬ!X17=GRID!$B$3:$U$3),0)),
INDEX(GRID!$B$4:$U$15,MATCH(M$7,GRID!$A$4:$A$15,0),MATCH(1,($U$2=GRID!$B$1:$U$1)*(КАЛЕНДАРЬ!X17=GRID!$B$3:$U$3),0))*(1-GRID!$L$45))</f>
        <v>118300</v>
      </c>
      <c r="N233" s="8" cm="1">
        <f t="array" ref="N233">IF($I$2="Каникулы вместе",INDEX(GRID!$B$18:$U$29,MATCH(M$7,GRID!$A$18:$A$29,0),MATCH(1,($U$2=GRID!$B$1:$U$1)*(КАЛЕНДАРЬ!X17=GRID!$B$3:$U$3),0)),
INDEX(GRID!$B$18:$U$29,MATCH(M$7,GRID!$A$18:$A$29,0),MATCH(1,($U$2=GRID!$B$1:$U$1)*(КАЛЕНДАРЬ!X17=GRID!$B$3:$U$3),0))*(1-GRID!$L$45))</f>
        <v>123300</v>
      </c>
      <c r="O233" s="8" cm="1">
        <f t="array" ref="O233">IF($I$2="Каникулы вместе",INDEX(GRID!$B$4:$U$15,MATCH(O$7,GRID!$A$4:$A$15,0),MATCH(1,($U$2=GRID!$B$1:$U$1)*(КАЛЕНДАРЬ!X17=GRID!$B$3:$U$3),0)),
INDEX(GRID!$B$4:$U$15,MATCH(O$7,GRID!$A$4:$A$15,0),MATCH(1,($U$2=GRID!$B$1:$U$1)*(КАЛЕНДАРЬ!X17=GRID!$B$3:$U$3),0))*(1-GRID!$L$45))</f>
        <v>159400</v>
      </c>
      <c r="P233" s="8" cm="1">
        <f t="array" ref="P233">IF($I$2="Каникулы вместе",INDEX(GRID!$B$4:$U$15,MATCH(P$7,GRID!$A$4:$A$15,0),MATCH(1,($U$2=GRID!$B$1:$U$1)*(КАЛЕНДАРЬ!X17=GRID!$B$3:$U$3),0)),
INDEX(GRID!$B$4:$U$15,MATCH(P$7,GRID!$A$4:$A$15,0),MATCH(1,($U$2=GRID!$B$1:$U$1)*(КАЛЕНДАРЬ!X17=GRID!$B$3:$U$3),0))*(1-GRID!$L$45))</f>
        <v>208900</v>
      </c>
      <c r="Q233" s="8" cm="1">
        <f t="array" ref="Q233">IF($I$2="Каникулы вместе",INDEX(GRID!$B$4:$U$15,MATCH(Q$7,GRID!$A$4:$A$15,0),MATCH(1,($U$2=GRID!$B$1:$U$1)*(КАЛЕНДАРЬ!X17=GRID!$B$3:$U$3),0)),
INDEX(GRID!$B$4:$U$15,MATCH(Q$7,GRID!$A$4:$A$15,0),MATCH(1,($U$2=GRID!$B$1:$U$1)*(КАЛЕНДАРЬ!X17=GRID!$B$3:$U$3),0))*(1-GRID!$L$45))</f>
        <v>240900</v>
      </c>
      <c r="R233" s="8" cm="1">
        <f t="array" ref="R233">IF($I$2="Каникулы вместе",INDEX(GRID!$B$18:$U$29,MATCH(R$7,GRID!$A$18:$A$29,0),MATCH(1,($U$2=GRID!$B$1:$U$1)*(КАЛЕНДАРЬ!X17=GRID!$B$3:$U$3),0)),
INDEX(GRID!$B$18:$U$29,MATCH(R$7,GRID!$A$18:$A$29,0),MATCH(1,($U$2=GRID!$B$1:$U$1)*(КАЛЕНДАРЬ!X17=GRID!$B$3:$U$3),0))*(1-GRID!$L$45))</f>
        <v>275700</v>
      </c>
      <c r="S233" s="8">
        <f t="array" ref="S233">IF($I$2="Каникулы вместе",INDEX(GRID!$B$4:$U$15,MATCH(S$7,GRID!$A$4:$A$15,0),MATCH(1,($U$2=GRID!$B$1:$U$1)*(КАЛЕНДАРЬ!X17=GRID!$B$3:$U$3),0)),
INDEX(GRID!$B$4:$U$15,MATCH(S$7,GRID!$A$4:$A$15,0),MATCH(1,($U$2=GRID!$B$1:$U$1)*(КАЛЕНДАРЬ!X17=GRID!$B$3:$U$3),0))*(1-GRID!$L$41))</f>
        <v>736800</v>
      </c>
      <c r="T233" s="8">
        <f t="array" ref="T233">IF($I$2="Каникулы вместе",INDEX(GRID!$B$4:$U$15,MATCH(T$7,GRID!$A$4:$A$15,0),MATCH(1,($U$2=GRID!$B$1:$U$1)*(КАЛЕНДАРЬ!X17=GRID!$B$3:$U$3),0)),
INDEX(GRID!$B$4:$U$15,MATCH(T$7,GRID!$A$4:$A$15,0),MATCH(1,($U$2=GRID!$B$1:$U$1)*(КАЛЕНДАРЬ!X17=GRID!$B$3:$U$3),0))*(1-GRID!$L$41))</f>
        <v>912900</v>
      </c>
    </row>
    <row r="234" spans="1:20" hidden="1">
      <c r="A234" s="148" t="s">
        <v>16</v>
      </c>
      <c r="B234" s="149">
        <v>15</v>
      </c>
      <c r="C234" s="8" cm="1">
        <f t="array" ref="C234">IF($I$2="Каникулы вместе",INDEX(GRID!$B$4:$U$15,MATCH(C$7,GRID!$A$4:$A$15,0),MATCH(1,($U$2=GRID!$B$1:$U$1)*(КАЛЕНДАРЬ!X18=GRID!$B$3:$U$3),0)),
INDEX(GRID!$B$4:$U$15,MATCH(C$7,GRID!$A$4:$A$15,0),MATCH(1,($U$2=GRID!$B$1:$U$1)*(КАЛЕНДАРЬ!X18=GRID!$B$3:$U$3),0))*(1-GRID!$L$45))</f>
        <v>57300</v>
      </c>
      <c r="D234" s="8" cm="1">
        <f t="array" ref="D234">IF($I$2="Каникулы вместе",INDEX(GRID!$B$18:$U$29,MATCH(C$7,GRID!$A$18:$A$29,0),MATCH(1,($U$2=GRID!$B$1:$U$1)*(КАЛЕНДАРЬ!X18=GRID!$B$3:$U$3),0)),
INDEX(GRID!$B$18:$U$29,MATCH(C$7,GRID!$A$18:$A$29,0),MATCH(1,($U$2=GRID!$B$1:$U$1)*(КАЛЕНДАРЬ!X18=GRID!$B$3:$U$3),0))*(1-GRID!$L$45))</f>
        <v>62300</v>
      </c>
      <c r="E234" s="8" cm="1">
        <f t="array" ref="E234">IF($I$2="Каникулы вместе",INDEX(GRID!$B$4:$U$15,MATCH(E$7,GRID!$A$4:$A$15,0),MATCH(1,($U$2=GRID!$B$1:$U$1)*(КАЛЕНДАРЬ!X18=GRID!$B$3:$U$3),0)),
INDEX(GRID!$B$4:$U$15,MATCH(E$7,GRID!$A$4:$A$15,0),MATCH(1,($U$2=GRID!$B$1:$U$1)*(КАЛЕНДАРЬ!X18=GRID!$B$3:$U$3),0))*(1-GRID!$L$45))</f>
        <v>67400</v>
      </c>
      <c r="F234" s="8" cm="1">
        <f t="array" ref="F234">IF($I$2="Каникулы вместе",INDEX(GRID!$B$18:$U$29,MATCH(E$7,GRID!$A$18:$A$29,0),MATCH(1,($U$2=GRID!$B$1:$U$1)*(КАЛЕНДАРЬ!X18=GRID!$B$3:$U$3),0)),
INDEX(GRID!$B$18:$U$29,MATCH(E$7,GRID!$A$18:$A$29,0),MATCH(1,($U$2=GRID!$B$1:$U$1)*(КАЛЕНДАРЬ!X18=GRID!$B$3:$U$3),0))*(1-GRID!$L$45))</f>
        <v>72400</v>
      </c>
      <c r="G234" s="8" cm="1">
        <f t="array" ref="G234">IF($I$2="Каникулы вместе",INDEX(GRID!$B$4:$U$15,MATCH(G$7,GRID!$A$4:$A$15,0),MATCH(1,($U$2=GRID!$B$1:$U$1)*(КАЛЕНДАРЬ!X18=GRID!$B$3:$U$3),0)),
INDEX(GRID!$B$4:$U$15,MATCH(G$7,GRID!$A$4:$A$15,0),MATCH(1,($U$2=GRID!$B$1:$U$1)*(КАЛЕНДАРЬ!X18=GRID!$B$3:$U$3),0))*(1-GRID!$L$45))</f>
        <v>74800</v>
      </c>
      <c r="H234" s="8" cm="1">
        <f t="array" ref="H234">IF($I$2="Каникулы вместе",INDEX(GRID!$B$18:$U$29,MATCH(G$7,GRID!$A$18:$A$29,0),MATCH(1,($U$2=GRID!$B$1:$U$1)*(КАЛЕНДАРЬ!X18=GRID!$B$3:$U$3),0)),
INDEX(GRID!$B$18:$U$29,MATCH(G$7,GRID!$A$18:$A$29,0),MATCH(1,($U$2=GRID!$B$1:$U$1)*(КАЛЕНДАРЬ!X18=GRID!$B$3:$U$3),0))*(1-GRID!$L$45))</f>
        <v>79800</v>
      </c>
      <c r="I234" s="8" cm="1">
        <f t="array" ref="I234">IF($I$2="Каникулы вместе",INDEX(GRID!$B$4:$U$15,MATCH(I$7,GRID!$A$4:$A$15,0),MATCH(1,($U$2=GRID!$B$1:$U$1)*(КАЛЕНДАРЬ!X18=GRID!$B$3:$U$3),0)),
INDEX(GRID!$B$4:$U$15,MATCH(I$7,GRID!$A$4:$A$15,0),MATCH(1,($U$2=GRID!$B$1:$U$1)*(КАЛЕНДАРЬ!X18=GRID!$B$3:$U$3),0))*(1-GRID!$L$45))</f>
        <v>82500</v>
      </c>
      <c r="J234" s="8" cm="1">
        <f t="array" ref="J234">IF($I$2="Каникулы вместе",INDEX(GRID!$B$18:$U$29,MATCH(I$7,GRID!$A$18:$A$29,0),MATCH(1,($U$2=GRID!$B$1:$U$1)*(КАЛЕНДАРЬ!X18=GRID!$B$3:$U$3),0)),
INDEX(GRID!$B$18:$U$29,MATCH(I$7,GRID!$A$18:$A$29,0),MATCH(1,($U$2=GRID!$B$1:$U$1)*(КАЛЕНДАРЬ!X18=GRID!$B$3:$U$3),0))*(1-GRID!$L$45))</f>
        <v>87500</v>
      </c>
      <c r="K234" s="8" cm="1">
        <f t="array" ref="K234">IF($I$2="Каникулы вместе",INDEX(GRID!$B$4:$U$15,MATCH(K$7,GRID!$A$4:$A$15,0),MATCH(1,($U$2=GRID!$B$1:$U$1)*(КАЛЕНДАРЬ!X18=GRID!$B$3:$U$3),0)),
INDEX(GRID!$B$4:$U$15,MATCH(K$7,GRID!$A$4:$A$15,0),MATCH(1,($U$2=GRID!$B$1:$U$1)*(КАЛЕНДАРЬ!X18=GRID!$B$3:$U$3),0))*(1-GRID!$L$45))</f>
        <v>90600</v>
      </c>
      <c r="L234" s="8" cm="1">
        <f t="array" ref="L234">IF($I$2="Каникулы вместе",INDEX(GRID!$B$18:$U$29,MATCH(K$7,GRID!$A$18:$A$29,0),MATCH(1,($U$2=GRID!$B$1:$U$1)*(КАЛЕНДАРЬ!X18=GRID!$B$3:$U$3),0)),
INDEX(GRID!$B$18:$U$29,MATCH(K$7,GRID!$A$18:$A$29,0),MATCH(1,($U$2=GRID!$B$1:$U$1)*(КАЛЕНДАРЬ!X18=GRID!$B$3:$U$3),0))*(1-GRID!$L$45))</f>
        <v>95600</v>
      </c>
      <c r="M234" s="8" cm="1">
        <f t="array" ref="M234">IF($I$2="Каникулы вместе",INDEX(GRID!$B$4:$U$15,MATCH(M$7,GRID!$A$4:$A$15,0),MATCH(1,($U$2=GRID!$B$1:$U$1)*(КАЛЕНДАРЬ!X18=GRID!$B$3:$U$3),0)),
INDEX(GRID!$B$4:$U$15,MATCH(M$7,GRID!$A$4:$A$15,0),MATCH(1,($U$2=GRID!$B$1:$U$1)*(КАЛЕНДАРЬ!X18=GRID!$B$3:$U$3),0))*(1-GRID!$L$45))</f>
        <v>118300</v>
      </c>
      <c r="N234" s="8" cm="1">
        <f t="array" ref="N234">IF($I$2="Каникулы вместе",INDEX(GRID!$B$18:$U$29,MATCH(M$7,GRID!$A$18:$A$29,0),MATCH(1,($U$2=GRID!$B$1:$U$1)*(КАЛЕНДАРЬ!X18=GRID!$B$3:$U$3),0)),
INDEX(GRID!$B$18:$U$29,MATCH(M$7,GRID!$A$18:$A$29,0),MATCH(1,($U$2=GRID!$B$1:$U$1)*(КАЛЕНДАРЬ!X18=GRID!$B$3:$U$3),0))*(1-GRID!$L$45))</f>
        <v>123300</v>
      </c>
      <c r="O234" s="8" cm="1">
        <f t="array" ref="O234">IF($I$2="Каникулы вместе",INDEX(GRID!$B$4:$U$15,MATCH(O$7,GRID!$A$4:$A$15,0),MATCH(1,($U$2=GRID!$B$1:$U$1)*(КАЛЕНДАРЬ!X18=GRID!$B$3:$U$3),0)),
INDEX(GRID!$B$4:$U$15,MATCH(O$7,GRID!$A$4:$A$15,0),MATCH(1,($U$2=GRID!$B$1:$U$1)*(КАЛЕНДАРЬ!X18=GRID!$B$3:$U$3),0))*(1-GRID!$L$45))</f>
        <v>159400</v>
      </c>
      <c r="P234" s="8" cm="1">
        <f t="array" ref="P234">IF($I$2="Каникулы вместе",INDEX(GRID!$B$4:$U$15,MATCH(P$7,GRID!$A$4:$A$15,0),MATCH(1,($U$2=GRID!$B$1:$U$1)*(КАЛЕНДАРЬ!X18=GRID!$B$3:$U$3),0)),
INDEX(GRID!$B$4:$U$15,MATCH(P$7,GRID!$A$4:$A$15,0),MATCH(1,($U$2=GRID!$B$1:$U$1)*(КАЛЕНДАРЬ!X18=GRID!$B$3:$U$3),0))*(1-GRID!$L$45))</f>
        <v>208900</v>
      </c>
      <c r="Q234" s="8" cm="1">
        <f t="array" ref="Q234">IF($I$2="Каникулы вместе",INDEX(GRID!$B$4:$U$15,MATCH(Q$7,GRID!$A$4:$A$15,0),MATCH(1,($U$2=GRID!$B$1:$U$1)*(КАЛЕНДАРЬ!X18=GRID!$B$3:$U$3),0)),
INDEX(GRID!$B$4:$U$15,MATCH(Q$7,GRID!$A$4:$A$15,0),MATCH(1,($U$2=GRID!$B$1:$U$1)*(КАЛЕНДАРЬ!X18=GRID!$B$3:$U$3),0))*(1-GRID!$L$45))</f>
        <v>240900</v>
      </c>
      <c r="R234" s="8" cm="1">
        <f t="array" ref="R234">IF($I$2="Каникулы вместе",INDEX(GRID!$B$18:$U$29,MATCH(R$7,GRID!$A$18:$A$29,0),MATCH(1,($U$2=GRID!$B$1:$U$1)*(КАЛЕНДАРЬ!X18=GRID!$B$3:$U$3),0)),
INDEX(GRID!$B$18:$U$29,MATCH(R$7,GRID!$A$18:$A$29,0),MATCH(1,($U$2=GRID!$B$1:$U$1)*(КАЛЕНДАРЬ!X18=GRID!$B$3:$U$3),0))*(1-GRID!$L$45))</f>
        <v>275700</v>
      </c>
      <c r="S234" s="8">
        <f t="array" ref="S234">IF($I$2="Каникулы вместе",INDEX(GRID!$B$4:$U$15,MATCH(S$7,GRID!$A$4:$A$15,0),MATCH(1,($U$2=GRID!$B$1:$U$1)*(КАЛЕНДАРЬ!X18=GRID!$B$3:$U$3),0)),
INDEX(GRID!$B$4:$U$15,MATCH(S$7,GRID!$A$4:$A$15,0),MATCH(1,($U$2=GRID!$B$1:$U$1)*(КАЛЕНДАРЬ!X18=GRID!$B$3:$U$3),0))*(1-GRID!$L$41))</f>
        <v>736800</v>
      </c>
      <c r="T234" s="8">
        <f t="array" ref="T234">IF($I$2="Каникулы вместе",INDEX(GRID!$B$4:$U$15,MATCH(T$7,GRID!$A$4:$A$15,0),MATCH(1,($U$2=GRID!$B$1:$U$1)*(КАЛЕНДАРЬ!X18=GRID!$B$3:$U$3),0)),
INDEX(GRID!$B$4:$U$15,MATCH(T$7,GRID!$A$4:$A$15,0),MATCH(1,($U$2=GRID!$B$1:$U$1)*(КАЛЕНДАРЬ!X18=GRID!$B$3:$U$3),0))*(1-GRID!$L$41))</f>
        <v>912900</v>
      </c>
    </row>
    <row r="235" spans="1:20" hidden="1">
      <c r="A235" s="148" t="s">
        <v>17</v>
      </c>
      <c r="B235" s="149">
        <v>16</v>
      </c>
      <c r="C235" s="8" cm="1">
        <f t="array" ref="C235">IF($I$2="Каникулы вместе",INDEX(GRID!$B$4:$U$15,MATCH(C$7,GRID!$A$4:$A$15,0),MATCH(1,($U$2=GRID!$B$1:$U$1)*(КАЛЕНДАРЬ!X19=GRID!$B$3:$U$3),0)),
INDEX(GRID!$B$4:$U$15,MATCH(C$7,GRID!$A$4:$A$15,0),MATCH(1,($U$2=GRID!$B$1:$U$1)*(КАЛЕНДАРЬ!X19=GRID!$B$3:$U$3),0))*(1-GRID!$L$45))</f>
        <v>57300</v>
      </c>
      <c r="D235" s="8" cm="1">
        <f t="array" ref="D235">IF($I$2="Каникулы вместе",INDEX(GRID!$B$18:$U$29,MATCH(C$7,GRID!$A$18:$A$29,0),MATCH(1,($U$2=GRID!$B$1:$U$1)*(КАЛЕНДАРЬ!X19=GRID!$B$3:$U$3),0)),
INDEX(GRID!$B$18:$U$29,MATCH(C$7,GRID!$A$18:$A$29,0),MATCH(1,($U$2=GRID!$B$1:$U$1)*(КАЛЕНДАРЬ!X19=GRID!$B$3:$U$3),0))*(1-GRID!$L$45))</f>
        <v>62300</v>
      </c>
      <c r="E235" s="8" cm="1">
        <f t="array" ref="E235">IF($I$2="Каникулы вместе",INDEX(GRID!$B$4:$U$15,MATCH(E$7,GRID!$A$4:$A$15,0),MATCH(1,($U$2=GRID!$B$1:$U$1)*(КАЛЕНДАРЬ!X19=GRID!$B$3:$U$3),0)),
INDEX(GRID!$B$4:$U$15,MATCH(E$7,GRID!$A$4:$A$15,0),MATCH(1,($U$2=GRID!$B$1:$U$1)*(КАЛЕНДАРЬ!X19=GRID!$B$3:$U$3),0))*(1-GRID!$L$45))</f>
        <v>67400</v>
      </c>
      <c r="F235" s="8" cm="1">
        <f t="array" ref="F235">IF($I$2="Каникулы вместе",INDEX(GRID!$B$18:$U$29,MATCH(E$7,GRID!$A$18:$A$29,0),MATCH(1,($U$2=GRID!$B$1:$U$1)*(КАЛЕНДАРЬ!X19=GRID!$B$3:$U$3),0)),
INDEX(GRID!$B$18:$U$29,MATCH(E$7,GRID!$A$18:$A$29,0),MATCH(1,($U$2=GRID!$B$1:$U$1)*(КАЛЕНДАРЬ!X19=GRID!$B$3:$U$3),0))*(1-GRID!$L$45))</f>
        <v>72400</v>
      </c>
      <c r="G235" s="8" cm="1">
        <f t="array" ref="G235">IF($I$2="Каникулы вместе",INDEX(GRID!$B$4:$U$15,MATCH(G$7,GRID!$A$4:$A$15,0),MATCH(1,($U$2=GRID!$B$1:$U$1)*(КАЛЕНДАРЬ!X19=GRID!$B$3:$U$3),0)),
INDEX(GRID!$B$4:$U$15,MATCH(G$7,GRID!$A$4:$A$15,0),MATCH(1,($U$2=GRID!$B$1:$U$1)*(КАЛЕНДАРЬ!X19=GRID!$B$3:$U$3),0))*(1-GRID!$L$45))</f>
        <v>74800</v>
      </c>
      <c r="H235" s="8" cm="1">
        <f t="array" ref="H235">IF($I$2="Каникулы вместе",INDEX(GRID!$B$18:$U$29,MATCH(G$7,GRID!$A$18:$A$29,0),MATCH(1,($U$2=GRID!$B$1:$U$1)*(КАЛЕНДАРЬ!X19=GRID!$B$3:$U$3),0)),
INDEX(GRID!$B$18:$U$29,MATCH(G$7,GRID!$A$18:$A$29,0),MATCH(1,($U$2=GRID!$B$1:$U$1)*(КАЛЕНДАРЬ!X19=GRID!$B$3:$U$3),0))*(1-GRID!$L$45))</f>
        <v>79800</v>
      </c>
      <c r="I235" s="8" cm="1">
        <f t="array" ref="I235">IF($I$2="Каникулы вместе",INDEX(GRID!$B$4:$U$15,MATCH(I$7,GRID!$A$4:$A$15,0),MATCH(1,($U$2=GRID!$B$1:$U$1)*(КАЛЕНДАРЬ!X19=GRID!$B$3:$U$3),0)),
INDEX(GRID!$B$4:$U$15,MATCH(I$7,GRID!$A$4:$A$15,0),MATCH(1,($U$2=GRID!$B$1:$U$1)*(КАЛЕНДАРЬ!X19=GRID!$B$3:$U$3),0))*(1-GRID!$L$45))</f>
        <v>82500</v>
      </c>
      <c r="J235" s="8" cm="1">
        <f t="array" ref="J235">IF($I$2="Каникулы вместе",INDEX(GRID!$B$18:$U$29,MATCH(I$7,GRID!$A$18:$A$29,0),MATCH(1,($U$2=GRID!$B$1:$U$1)*(КАЛЕНДАРЬ!X19=GRID!$B$3:$U$3),0)),
INDEX(GRID!$B$18:$U$29,MATCH(I$7,GRID!$A$18:$A$29,0),MATCH(1,($U$2=GRID!$B$1:$U$1)*(КАЛЕНДАРЬ!X19=GRID!$B$3:$U$3),0))*(1-GRID!$L$45))</f>
        <v>87500</v>
      </c>
      <c r="K235" s="8" cm="1">
        <f t="array" ref="K235">IF($I$2="Каникулы вместе",INDEX(GRID!$B$4:$U$15,MATCH(K$7,GRID!$A$4:$A$15,0),MATCH(1,($U$2=GRID!$B$1:$U$1)*(КАЛЕНДАРЬ!X19=GRID!$B$3:$U$3),0)),
INDEX(GRID!$B$4:$U$15,MATCH(K$7,GRID!$A$4:$A$15,0),MATCH(1,($U$2=GRID!$B$1:$U$1)*(КАЛЕНДАРЬ!X19=GRID!$B$3:$U$3),0))*(1-GRID!$L$45))</f>
        <v>90600</v>
      </c>
      <c r="L235" s="8" cm="1">
        <f t="array" ref="L235">IF($I$2="Каникулы вместе",INDEX(GRID!$B$18:$U$29,MATCH(K$7,GRID!$A$18:$A$29,0),MATCH(1,($U$2=GRID!$B$1:$U$1)*(КАЛЕНДАРЬ!X19=GRID!$B$3:$U$3),0)),
INDEX(GRID!$B$18:$U$29,MATCH(K$7,GRID!$A$18:$A$29,0),MATCH(1,($U$2=GRID!$B$1:$U$1)*(КАЛЕНДАРЬ!X19=GRID!$B$3:$U$3),0))*(1-GRID!$L$45))</f>
        <v>95600</v>
      </c>
      <c r="M235" s="8" cm="1">
        <f t="array" ref="M235">IF($I$2="Каникулы вместе",INDEX(GRID!$B$4:$U$15,MATCH(M$7,GRID!$A$4:$A$15,0),MATCH(1,($U$2=GRID!$B$1:$U$1)*(КАЛЕНДАРЬ!X19=GRID!$B$3:$U$3),0)),
INDEX(GRID!$B$4:$U$15,MATCH(M$7,GRID!$A$4:$A$15,0),MATCH(1,($U$2=GRID!$B$1:$U$1)*(КАЛЕНДАРЬ!X19=GRID!$B$3:$U$3),0))*(1-GRID!$L$45))</f>
        <v>118300</v>
      </c>
      <c r="N235" s="8" cm="1">
        <f t="array" ref="N235">IF($I$2="Каникулы вместе",INDEX(GRID!$B$18:$U$29,MATCH(M$7,GRID!$A$18:$A$29,0),MATCH(1,($U$2=GRID!$B$1:$U$1)*(КАЛЕНДАРЬ!X19=GRID!$B$3:$U$3),0)),
INDEX(GRID!$B$18:$U$29,MATCH(M$7,GRID!$A$18:$A$29,0),MATCH(1,($U$2=GRID!$B$1:$U$1)*(КАЛЕНДАРЬ!X19=GRID!$B$3:$U$3),0))*(1-GRID!$L$45))</f>
        <v>123300</v>
      </c>
      <c r="O235" s="8" cm="1">
        <f t="array" ref="O235">IF($I$2="Каникулы вместе",INDEX(GRID!$B$4:$U$15,MATCH(O$7,GRID!$A$4:$A$15,0),MATCH(1,($U$2=GRID!$B$1:$U$1)*(КАЛЕНДАРЬ!X19=GRID!$B$3:$U$3),0)),
INDEX(GRID!$B$4:$U$15,MATCH(O$7,GRID!$A$4:$A$15,0),MATCH(1,($U$2=GRID!$B$1:$U$1)*(КАЛЕНДАРЬ!X19=GRID!$B$3:$U$3),0))*(1-GRID!$L$45))</f>
        <v>159400</v>
      </c>
      <c r="P235" s="8" cm="1">
        <f t="array" ref="P235">IF($I$2="Каникулы вместе",INDEX(GRID!$B$4:$U$15,MATCH(P$7,GRID!$A$4:$A$15,0),MATCH(1,($U$2=GRID!$B$1:$U$1)*(КАЛЕНДАРЬ!X19=GRID!$B$3:$U$3),0)),
INDEX(GRID!$B$4:$U$15,MATCH(P$7,GRID!$A$4:$A$15,0),MATCH(1,($U$2=GRID!$B$1:$U$1)*(КАЛЕНДАРЬ!X19=GRID!$B$3:$U$3),0))*(1-GRID!$L$45))</f>
        <v>208900</v>
      </c>
      <c r="Q235" s="8" cm="1">
        <f t="array" ref="Q235">IF($I$2="Каникулы вместе",INDEX(GRID!$B$4:$U$15,MATCH(Q$7,GRID!$A$4:$A$15,0),MATCH(1,($U$2=GRID!$B$1:$U$1)*(КАЛЕНДАРЬ!X19=GRID!$B$3:$U$3),0)),
INDEX(GRID!$B$4:$U$15,MATCH(Q$7,GRID!$A$4:$A$15,0),MATCH(1,($U$2=GRID!$B$1:$U$1)*(КАЛЕНДАРЬ!X19=GRID!$B$3:$U$3),0))*(1-GRID!$L$45))</f>
        <v>240900</v>
      </c>
      <c r="R235" s="8" cm="1">
        <f t="array" ref="R235">IF($I$2="Каникулы вместе",INDEX(GRID!$B$18:$U$29,MATCH(R$7,GRID!$A$18:$A$29,0),MATCH(1,($U$2=GRID!$B$1:$U$1)*(КАЛЕНДАРЬ!X19=GRID!$B$3:$U$3),0)),
INDEX(GRID!$B$18:$U$29,MATCH(R$7,GRID!$A$18:$A$29,0),MATCH(1,($U$2=GRID!$B$1:$U$1)*(КАЛЕНДАРЬ!X19=GRID!$B$3:$U$3),0))*(1-GRID!$L$45))</f>
        <v>275700</v>
      </c>
      <c r="S235" s="8">
        <f t="array" ref="S235">IF($I$2="Каникулы вместе",INDEX(GRID!$B$4:$U$15,MATCH(S$7,GRID!$A$4:$A$15,0),MATCH(1,($U$2=GRID!$B$1:$U$1)*(КАЛЕНДАРЬ!X19=GRID!$B$3:$U$3),0)),
INDEX(GRID!$B$4:$U$15,MATCH(S$7,GRID!$A$4:$A$15,0),MATCH(1,($U$2=GRID!$B$1:$U$1)*(КАЛЕНДАРЬ!X19=GRID!$B$3:$U$3),0))*(1-GRID!$L$41))</f>
        <v>736800</v>
      </c>
      <c r="T235" s="8">
        <f t="array" ref="T235">IF($I$2="Каникулы вместе",INDEX(GRID!$B$4:$U$15,MATCH(T$7,GRID!$A$4:$A$15,0),MATCH(1,($U$2=GRID!$B$1:$U$1)*(КАЛЕНДАРЬ!X19=GRID!$B$3:$U$3),0)),
INDEX(GRID!$B$4:$U$15,MATCH(T$7,GRID!$A$4:$A$15,0),MATCH(1,($U$2=GRID!$B$1:$U$1)*(КАЛЕНДАРЬ!X19=GRID!$B$3:$U$3),0))*(1-GRID!$L$41))</f>
        <v>912900</v>
      </c>
    </row>
    <row r="236" spans="1:20" hidden="1">
      <c r="A236" s="148" t="s">
        <v>11</v>
      </c>
      <c r="B236" s="149">
        <v>17</v>
      </c>
      <c r="C236" s="8" cm="1">
        <f t="array" ref="C236">IF($I$2="Каникулы вместе",INDEX(GRID!$B$4:$U$15,MATCH(C$7,GRID!$A$4:$A$15,0),MATCH(1,($U$2=GRID!$B$1:$U$1)*(КАЛЕНДАРЬ!X20=GRID!$B$3:$U$3),0)),
INDEX(GRID!$B$4:$U$15,MATCH(C$7,GRID!$A$4:$A$15,0),MATCH(1,($U$2=GRID!$B$1:$U$1)*(КАЛЕНДАРЬ!X20=GRID!$B$3:$U$3),0))*(1-GRID!$L$45))</f>
        <v>52600</v>
      </c>
      <c r="D236" s="8" cm="1">
        <f t="array" ref="D236">IF($I$2="Каникулы вместе",INDEX(GRID!$B$18:$U$29,MATCH(C$7,GRID!$A$18:$A$29,0),MATCH(1,($U$2=GRID!$B$1:$U$1)*(КАЛЕНДАРЬ!X20=GRID!$B$3:$U$3),0)),
INDEX(GRID!$B$18:$U$29,MATCH(C$7,GRID!$A$18:$A$29,0),MATCH(1,($U$2=GRID!$B$1:$U$1)*(КАЛЕНДАРЬ!X20=GRID!$B$3:$U$3),0))*(1-GRID!$L$45))</f>
        <v>57600</v>
      </c>
      <c r="E236" s="8" cm="1">
        <f t="array" ref="E236">IF($I$2="Каникулы вместе",INDEX(GRID!$B$4:$U$15,MATCH(E$7,GRID!$A$4:$A$15,0),MATCH(1,($U$2=GRID!$B$1:$U$1)*(КАЛЕНДАРЬ!X20=GRID!$B$3:$U$3),0)),
INDEX(GRID!$B$4:$U$15,MATCH(E$7,GRID!$A$4:$A$15,0),MATCH(1,($U$2=GRID!$B$1:$U$1)*(КАЛЕНДАРЬ!X20=GRID!$B$3:$U$3),0))*(1-GRID!$L$45))</f>
        <v>62100</v>
      </c>
      <c r="F236" s="8" cm="1">
        <f t="array" ref="F236">IF($I$2="Каникулы вместе",INDEX(GRID!$B$18:$U$29,MATCH(E$7,GRID!$A$18:$A$29,0),MATCH(1,($U$2=GRID!$B$1:$U$1)*(КАЛЕНДАРЬ!X20=GRID!$B$3:$U$3),0)),
INDEX(GRID!$B$18:$U$29,MATCH(E$7,GRID!$A$18:$A$29,0),MATCH(1,($U$2=GRID!$B$1:$U$1)*(КАЛЕНДАРЬ!X20=GRID!$B$3:$U$3),0))*(1-GRID!$L$45))</f>
        <v>67100</v>
      </c>
      <c r="G236" s="8" cm="1">
        <f t="array" ref="G236">IF($I$2="Каникулы вместе",INDEX(GRID!$B$4:$U$15,MATCH(G$7,GRID!$A$4:$A$15,0),MATCH(1,($U$2=GRID!$B$1:$U$1)*(КАЛЕНДАРЬ!X20=GRID!$B$3:$U$3),0)),
INDEX(GRID!$B$4:$U$15,MATCH(G$7,GRID!$A$4:$A$15,0),MATCH(1,($U$2=GRID!$B$1:$U$1)*(КАЛЕНДАРЬ!X20=GRID!$B$3:$U$3),0))*(1-GRID!$L$45))</f>
        <v>69200</v>
      </c>
      <c r="H236" s="8" cm="1">
        <f t="array" ref="H236">IF($I$2="Каникулы вместе",INDEX(GRID!$B$18:$U$29,MATCH(G$7,GRID!$A$18:$A$29,0),MATCH(1,($U$2=GRID!$B$1:$U$1)*(КАЛЕНДАРЬ!X20=GRID!$B$3:$U$3),0)),
INDEX(GRID!$B$18:$U$29,MATCH(G$7,GRID!$A$18:$A$29,0),MATCH(1,($U$2=GRID!$B$1:$U$1)*(КАЛЕНДАРЬ!X20=GRID!$B$3:$U$3),0))*(1-GRID!$L$45))</f>
        <v>74200</v>
      </c>
      <c r="I236" s="8" cm="1">
        <f t="array" ref="I236">IF($I$2="Каникулы вместе",INDEX(GRID!$B$4:$U$15,MATCH(I$7,GRID!$A$4:$A$15,0),MATCH(1,($U$2=GRID!$B$1:$U$1)*(КАЛЕНДАРЬ!X20=GRID!$B$3:$U$3),0)),
INDEX(GRID!$B$4:$U$15,MATCH(I$7,GRID!$A$4:$A$15,0),MATCH(1,($U$2=GRID!$B$1:$U$1)*(КАЛЕНДАРЬ!X20=GRID!$B$3:$U$3),0))*(1-GRID!$L$45))</f>
        <v>76600</v>
      </c>
      <c r="J236" s="8" cm="1">
        <f t="array" ref="J236">IF($I$2="Каникулы вместе",INDEX(GRID!$B$18:$U$29,MATCH(I$7,GRID!$A$18:$A$29,0),MATCH(1,($U$2=GRID!$B$1:$U$1)*(КАЛЕНДАРЬ!X20=GRID!$B$3:$U$3),0)),
INDEX(GRID!$B$18:$U$29,MATCH(I$7,GRID!$A$18:$A$29,0),MATCH(1,($U$2=GRID!$B$1:$U$1)*(КАЛЕНДАРЬ!X20=GRID!$B$3:$U$3),0))*(1-GRID!$L$45))</f>
        <v>81600</v>
      </c>
      <c r="K236" s="8" cm="1">
        <f t="array" ref="K236">IF($I$2="Каникулы вместе",INDEX(GRID!$B$4:$U$15,MATCH(K$7,GRID!$A$4:$A$15,0),MATCH(1,($U$2=GRID!$B$1:$U$1)*(КАЛЕНДАРЬ!X20=GRID!$B$3:$U$3),0)),
INDEX(GRID!$B$4:$U$15,MATCH(K$7,GRID!$A$4:$A$15,0),MATCH(1,($U$2=GRID!$B$1:$U$1)*(КАЛЕНДАРЬ!X20=GRID!$B$3:$U$3),0))*(1-GRID!$L$45))</f>
        <v>84100</v>
      </c>
      <c r="L236" s="8" cm="1">
        <f t="array" ref="L236">IF($I$2="Каникулы вместе",INDEX(GRID!$B$18:$U$29,MATCH(K$7,GRID!$A$18:$A$29,0),MATCH(1,($U$2=GRID!$B$1:$U$1)*(КАЛЕНДАРЬ!X20=GRID!$B$3:$U$3),0)),
INDEX(GRID!$B$18:$U$29,MATCH(K$7,GRID!$A$18:$A$29,0),MATCH(1,($U$2=GRID!$B$1:$U$1)*(КАЛЕНДАРЬ!X20=GRID!$B$3:$U$3),0))*(1-GRID!$L$45))</f>
        <v>89100</v>
      </c>
      <c r="M236" s="8" cm="1">
        <f t="array" ref="M236">IF($I$2="Каникулы вместе",INDEX(GRID!$B$4:$U$15,MATCH(M$7,GRID!$A$4:$A$15,0),MATCH(1,($U$2=GRID!$B$1:$U$1)*(КАЛЕНДАРЬ!X20=GRID!$B$3:$U$3),0)),
INDEX(GRID!$B$4:$U$15,MATCH(M$7,GRID!$A$4:$A$15,0),MATCH(1,($U$2=GRID!$B$1:$U$1)*(КАЛЕНДАРЬ!X20=GRID!$B$3:$U$3),0))*(1-GRID!$L$45))</f>
        <v>110400</v>
      </c>
      <c r="N236" s="8" cm="1">
        <f t="array" ref="N236">IF($I$2="Каникулы вместе",INDEX(GRID!$B$18:$U$29,MATCH(M$7,GRID!$A$18:$A$29,0),MATCH(1,($U$2=GRID!$B$1:$U$1)*(КАЛЕНДАРЬ!X20=GRID!$B$3:$U$3),0)),
INDEX(GRID!$B$18:$U$29,MATCH(M$7,GRID!$A$18:$A$29,0),MATCH(1,($U$2=GRID!$B$1:$U$1)*(КАЛЕНДАРЬ!X20=GRID!$B$3:$U$3),0))*(1-GRID!$L$45))</f>
        <v>115400</v>
      </c>
      <c r="O236" s="8" cm="1">
        <f t="array" ref="O236">IF($I$2="Каникулы вместе",INDEX(GRID!$B$4:$U$15,MATCH(O$7,GRID!$A$4:$A$15,0),MATCH(1,($U$2=GRID!$B$1:$U$1)*(КАЛЕНДАРЬ!X20=GRID!$B$3:$U$3),0)),
INDEX(GRID!$B$4:$U$15,MATCH(O$7,GRID!$A$4:$A$15,0),MATCH(1,($U$2=GRID!$B$1:$U$1)*(КАЛЕНДАРЬ!X20=GRID!$B$3:$U$3),0))*(1-GRID!$L$45))</f>
        <v>151000</v>
      </c>
      <c r="P236" s="8" cm="1">
        <f t="array" ref="P236">IF($I$2="Каникулы вместе",INDEX(GRID!$B$4:$U$15,MATCH(P$7,GRID!$A$4:$A$15,0),MATCH(1,($U$2=GRID!$B$1:$U$1)*(КАЛЕНДАРЬ!X20=GRID!$B$3:$U$3),0)),
INDEX(GRID!$B$4:$U$15,MATCH(P$7,GRID!$A$4:$A$15,0),MATCH(1,($U$2=GRID!$B$1:$U$1)*(КАЛЕНДАРЬ!X20=GRID!$B$3:$U$3),0))*(1-GRID!$L$45))</f>
        <v>199300</v>
      </c>
      <c r="Q236" s="8" cm="1">
        <f t="array" ref="Q236">IF($I$2="Каникулы вместе",INDEX(GRID!$B$4:$U$15,MATCH(Q$7,GRID!$A$4:$A$15,0),MATCH(1,($U$2=GRID!$B$1:$U$1)*(КАЛЕНДАРЬ!X20=GRID!$B$3:$U$3),0)),
INDEX(GRID!$B$4:$U$15,MATCH(Q$7,GRID!$A$4:$A$15,0),MATCH(1,($U$2=GRID!$B$1:$U$1)*(КАЛЕНДАРЬ!X20=GRID!$B$3:$U$3),0))*(1-GRID!$L$45))</f>
        <v>230600</v>
      </c>
      <c r="R236" s="8" cm="1">
        <f t="array" ref="R236">IF($I$2="Каникулы вместе",INDEX(GRID!$B$18:$U$29,MATCH(R$7,GRID!$A$18:$A$29,0),MATCH(1,($U$2=GRID!$B$1:$U$1)*(КАЛЕНДАРЬ!X20=GRID!$B$3:$U$3),0)),
INDEX(GRID!$B$18:$U$29,MATCH(R$7,GRID!$A$18:$A$29,0),MATCH(1,($U$2=GRID!$B$1:$U$1)*(КАЛЕНДАРЬ!X20=GRID!$B$3:$U$3),0))*(1-GRID!$L$45))</f>
        <v>263600</v>
      </c>
      <c r="S236" s="8">
        <f t="array" ref="S236">IF($I$2="Каникулы вместе",INDEX(GRID!$B$4:$U$15,MATCH(S$7,GRID!$A$4:$A$15,0),MATCH(1,($U$2=GRID!$B$1:$U$1)*(КАЛЕНДАРЬ!X20=GRID!$B$3:$U$3),0)),
INDEX(GRID!$B$4:$U$15,MATCH(S$7,GRID!$A$4:$A$15,0),MATCH(1,($U$2=GRID!$B$1:$U$1)*(КАЛЕНДАРЬ!X20=GRID!$B$3:$U$3),0))*(1-GRID!$L$41))</f>
        <v>698800</v>
      </c>
      <c r="T236" s="8">
        <f t="array" ref="T236">IF($I$2="Каникулы вместе",INDEX(GRID!$B$4:$U$15,MATCH(T$7,GRID!$A$4:$A$15,0),MATCH(1,($U$2=GRID!$B$1:$U$1)*(КАЛЕНДАРЬ!X20=GRID!$B$3:$U$3),0)),
INDEX(GRID!$B$4:$U$15,MATCH(T$7,GRID!$A$4:$A$15,0),MATCH(1,($U$2=GRID!$B$1:$U$1)*(КАЛЕНДАРЬ!X20=GRID!$B$3:$U$3),0))*(1-GRID!$L$41))</f>
        <v>861600</v>
      </c>
    </row>
    <row r="237" spans="1:20" hidden="1">
      <c r="A237" s="148" t="s">
        <v>12</v>
      </c>
      <c r="B237" s="149">
        <v>18</v>
      </c>
      <c r="C237" s="8" cm="1">
        <f t="array" ref="C237">IF($I$2="Каникулы вместе",INDEX(GRID!$B$4:$U$15,MATCH(C$7,GRID!$A$4:$A$15,0),MATCH(1,($U$2=GRID!$B$1:$U$1)*(КАЛЕНДАРЬ!X21=GRID!$B$3:$U$3),0)),
INDEX(GRID!$B$4:$U$15,MATCH(C$7,GRID!$A$4:$A$15,0),MATCH(1,($U$2=GRID!$B$1:$U$1)*(КАЛЕНДАРЬ!X21=GRID!$B$3:$U$3),0))*(1-GRID!$L$45))</f>
        <v>52600</v>
      </c>
      <c r="D237" s="8" cm="1">
        <f t="array" ref="D237">IF($I$2="Каникулы вместе",INDEX(GRID!$B$18:$U$29,MATCH(C$7,GRID!$A$18:$A$29,0),MATCH(1,($U$2=GRID!$B$1:$U$1)*(КАЛЕНДАРЬ!X21=GRID!$B$3:$U$3),0)),
INDEX(GRID!$B$18:$U$29,MATCH(C$7,GRID!$A$18:$A$29,0),MATCH(1,($U$2=GRID!$B$1:$U$1)*(КАЛЕНДАРЬ!X21=GRID!$B$3:$U$3),0))*(1-GRID!$L$45))</f>
        <v>57600</v>
      </c>
      <c r="E237" s="8" cm="1">
        <f t="array" ref="E237">IF($I$2="Каникулы вместе",INDEX(GRID!$B$4:$U$15,MATCH(E$7,GRID!$A$4:$A$15,0),MATCH(1,($U$2=GRID!$B$1:$U$1)*(КАЛЕНДАРЬ!X21=GRID!$B$3:$U$3),0)),
INDEX(GRID!$B$4:$U$15,MATCH(E$7,GRID!$A$4:$A$15,0),MATCH(1,($U$2=GRID!$B$1:$U$1)*(КАЛЕНДАРЬ!X21=GRID!$B$3:$U$3),0))*(1-GRID!$L$45))</f>
        <v>62100</v>
      </c>
      <c r="F237" s="8" cm="1">
        <f t="array" ref="F237">IF($I$2="Каникулы вместе",INDEX(GRID!$B$18:$U$29,MATCH(E$7,GRID!$A$18:$A$29,0),MATCH(1,($U$2=GRID!$B$1:$U$1)*(КАЛЕНДАРЬ!X21=GRID!$B$3:$U$3),0)),
INDEX(GRID!$B$18:$U$29,MATCH(E$7,GRID!$A$18:$A$29,0),MATCH(1,($U$2=GRID!$B$1:$U$1)*(КАЛЕНДАРЬ!X21=GRID!$B$3:$U$3),0))*(1-GRID!$L$45))</f>
        <v>67100</v>
      </c>
      <c r="G237" s="8" cm="1">
        <f t="array" ref="G237">IF($I$2="Каникулы вместе",INDEX(GRID!$B$4:$U$15,MATCH(G$7,GRID!$A$4:$A$15,0),MATCH(1,($U$2=GRID!$B$1:$U$1)*(КАЛЕНДАРЬ!X21=GRID!$B$3:$U$3),0)),
INDEX(GRID!$B$4:$U$15,MATCH(G$7,GRID!$A$4:$A$15,0),MATCH(1,($U$2=GRID!$B$1:$U$1)*(КАЛЕНДАРЬ!X21=GRID!$B$3:$U$3),0))*(1-GRID!$L$45))</f>
        <v>69200</v>
      </c>
      <c r="H237" s="8" cm="1">
        <f t="array" ref="H237">IF($I$2="Каникулы вместе",INDEX(GRID!$B$18:$U$29,MATCH(G$7,GRID!$A$18:$A$29,0),MATCH(1,($U$2=GRID!$B$1:$U$1)*(КАЛЕНДАРЬ!X21=GRID!$B$3:$U$3),0)),
INDEX(GRID!$B$18:$U$29,MATCH(G$7,GRID!$A$18:$A$29,0),MATCH(1,($U$2=GRID!$B$1:$U$1)*(КАЛЕНДАРЬ!X21=GRID!$B$3:$U$3),0))*(1-GRID!$L$45))</f>
        <v>74200</v>
      </c>
      <c r="I237" s="8" cm="1">
        <f t="array" ref="I237">IF($I$2="Каникулы вместе",INDEX(GRID!$B$4:$U$15,MATCH(I$7,GRID!$A$4:$A$15,0),MATCH(1,($U$2=GRID!$B$1:$U$1)*(КАЛЕНДАРЬ!X21=GRID!$B$3:$U$3),0)),
INDEX(GRID!$B$4:$U$15,MATCH(I$7,GRID!$A$4:$A$15,0),MATCH(1,($U$2=GRID!$B$1:$U$1)*(КАЛЕНДАРЬ!X21=GRID!$B$3:$U$3),0))*(1-GRID!$L$45))</f>
        <v>76600</v>
      </c>
      <c r="J237" s="8" cm="1">
        <f t="array" ref="J237">IF($I$2="Каникулы вместе",INDEX(GRID!$B$18:$U$29,MATCH(I$7,GRID!$A$18:$A$29,0),MATCH(1,($U$2=GRID!$B$1:$U$1)*(КАЛЕНДАРЬ!X21=GRID!$B$3:$U$3),0)),
INDEX(GRID!$B$18:$U$29,MATCH(I$7,GRID!$A$18:$A$29,0),MATCH(1,($U$2=GRID!$B$1:$U$1)*(КАЛЕНДАРЬ!X21=GRID!$B$3:$U$3),0))*(1-GRID!$L$45))</f>
        <v>81600</v>
      </c>
      <c r="K237" s="8" cm="1">
        <f t="array" ref="K237">IF($I$2="Каникулы вместе",INDEX(GRID!$B$4:$U$15,MATCH(K$7,GRID!$A$4:$A$15,0),MATCH(1,($U$2=GRID!$B$1:$U$1)*(КАЛЕНДАРЬ!X21=GRID!$B$3:$U$3),0)),
INDEX(GRID!$B$4:$U$15,MATCH(K$7,GRID!$A$4:$A$15,0),MATCH(1,($U$2=GRID!$B$1:$U$1)*(КАЛЕНДАРЬ!X21=GRID!$B$3:$U$3),0))*(1-GRID!$L$45))</f>
        <v>84100</v>
      </c>
      <c r="L237" s="8" cm="1">
        <f t="array" ref="L237">IF($I$2="Каникулы вместе",INDEX(GRID!$B$18:$U$29,MATCH(K$7,GRID!$A$18:$A$29,0),MATCH(1,($U$2=GRID!$B$1:$U$1)*(КАЛЕНДАРЬ!X21=GRID!$B$3:$U$3),0)),
INDEX(GRID!$B$18:$U$29,MATCH(K$7,GRID!$A$18:$A$29,0),MATCH(1,($U$2=GRID!$B$1:$U$1)*(КАЛЕНДАРЬ!X21=GRID!$B$3:$U$3),0))*(1-GRID!$L$45))</f>
        <v>89100</v>
      </c>
      <c r="M237" s="8" cm="1">
        <f t="array" ref="M237">IF($I$2="Каникулы вместе",INDEX(GRID!$B$4:$U$15,MATCH(M$7,GRID!$A$4:$A$15,0),MATCH(1,($U$2=GRID!$B$1:$U$1)*(КАЛЕНДАРЬ!X21=GRID!$B$3:$U$3),0)),
INDEX(GRID!$B$4:$U$15,MATCH(M$7,GRID!$A$4:$A$15,0),MATCH(1,($U$2=GRID!$B$1:$U$1)*(КАЛЕНДАРЬ!X21=GRID!$B$3:$U$3),0))*(1-GRID!$L$45))</f>
        <v>110400</v>
      </c>
      <c r="N237" s="8" cm="1">
        <f t="array" ref="N237">IF($I$2="Каникулы вместе",INDEX(GRID!$B$18:$U$29,MATCH(M$7,GRID!$A$18:$A$29,0),MATCH(1,($U$2=GRID!$B$1:$U$1)*(КАЛЕНДАРЬ!X21=GRID!$B$3:$U$3),0)),
INDEX(GRID!$B$18:$U$29,MATCH(M$7,GRID!$A$18:$A$29,0),MATCH(1,($U$2=GRID!$B$1:$U$1)*(КАЛЕНДАРЬ!X21=GRID!$B$3:$U$3),0))*(1-GRID!$L$45))</f>
        <v>115400</v>
      </c>
      <c r="O237" s="8" cm="1">
        <f t="array" ref="O237">IF($I$2="Каникулы вместе",INDEX(GRID!$B$4:$U$15,MATCH(O$7,GRID!$A$4:$A$15,0),MATCH(1,($U$2=GRID!$B$1:$U$1)*(КАЛЕНДАРЬ!X21=GRID!$B$3:$U$3),0)),
INDEX(GRID!$B$4:$U$15,MATCH(O$7,GRID!$A$4:$A$15,0),MATCH(1,($U$2=GRID!$B$1:$U$1)*(КАЛЕНДАРЬ!X21=GRID!$B$3:$U$3),0))*(1-GRID!$L$45))</f>
        <v>151000</v>
      </c>
      <c r="P237" s="8" cm="1">
        <f t="array" ref="P237">IF($I$2="Каникулы вместе",INDEX(GRID!$B$4:$U$15,MATCH(P$7,GRID!$A$4:$A$15,0),MATCH(1,($U$2=GRID!$B$1:$U$1)*(КАЛЕНДАРЬ!X21=GRID!$B$3:$U$3),0)),
INDEX(GRID!$B$4:$U$15,MATCH(P$7,GRID!$A$4:$A$15,0),MATCH(1,($U$2=GRID!$B$1:$U$1)*(КАЛЕНДАРЬ!X21=GRID!$B$3:$U$3),0))*(1-GRID!$L$45))</f>
        <v>199300</v>
      </c>
      <c r="Q237" s="8" cm="1">
        <f t="array" ref="Q237">IF($I$2="Каникулы вместе",INDEX(GRID!$B$4:$U$15,MATCH(Q$7,GRID!$A$4:$A$15,0),MATCH(1,($U$2=GRID!$B$1:$U$1)*(КАЛЕНДАРЬ!X21=GRID!$B$3:$U$3),0)),
INDEX(GRID!$B$4:$U$15,MATCH(Q$7,GRID!$A$4:$A$15,0),MATCH(1,($U$2=GRID!$B$1:$U$1)*(КАЛЕНДАРЬ!X21=GRID!$B$3:$U$3),0))*(1-GRID!$L$45))</f>
        <v>230600</v>
      </c>
      <c r="R237" s="8" cm="1">
        <f t="array" ref="R237">IF($I$2="Каникулы вместе",INDEX(GRID!$B$18:$U$29,MATCH(R$7,GRID!$A$18:$A$29,0),MATCH(1,($U$2=GRID!$B$1:$U$1)*(КАЛЕНДАРЬ!X21=GRID!$B$3:$U$3),0)),
INDEX(GRID!$B$18:$U$29,MATCH(R$7,GRID!$A$18:$A$29,0),MATCH(1,($U$2=GRID!$B$1:$U$1)*(КАЛЕНДАРЬ!X21=GRID!$B$3:$U$3),0))*(1-GRID!$L$45))</f>
        <v>263600</v>
      </c>
      <c r="S237" s="8">
        <f t="array" ref="S237">IF($I$2="Каникулы вместе",INDEX(GRID!$B$4:$U$15,MATCH(S$7,GRID!$A$4:$A$15,0),MATCH(1,($U$2=GRID!$B$1:$U$1)*(КАЛЕНДАРЬ!X21=GRID!$B$3:$U$3),0)),
INDEX(GRID!$B$4:$U$15,MATCH(S$7,GRID!$A$4:$A$15,0),MATCH(1,($U$2=GRID!$B$1:$U$1)*(КАЛЕНДАРЬ!X21=GRID!$B$3:$U$3),0))*(1-GRID!$L$41))</f>
        <v>698800</v>
      </c>
      <c r="T237" s="8">
        <f t="array" ref="T237">IF($I$2="Каникулы вместе",INDEX(GRID!$B$4:$U$15,MATCH(T$7,GRID!$A$4:$A$15,0),MATCH(1,($U$2=GRID!$B$1:$U$1)*(КАЛЕНДАРЬ!X21=GRID!$B$3:$U$3),0)),
INDEX(GRID!$B$4:$U$15,MATCH(T$7,GRID!$A$4:$A$15,0),MATCH(1,($U$2=GRID!$B$1:$U$1)*(КАЛЕНДАРЬ!X21=GRID!$B$3:$U$3),0))*(1-GRID!$L$41))</f>
        <v>861600</v>
      </c>
    </row>
    <row r="238" spans="1:20" hidden="1">
      <c r="A238" s="148" t="s">
        <v>13</v>
      </c>
      <c r="B238" s="149">
        <v>19</v>
      </c>
      <c r="C238" s="8" cm="1">
        <f t="array" ref="C238">IF($I$2="Каникулы вместе",INDEX(GRID!$B$4:$U$15,MATCH(C$7,GRID!$A$4:$A$15,0),MATCH(1,($U$2=GRID!$B$1:$U$1)*(КАЛЕНДАРЬ!X22=GRID!$B$3:$U$3),0)),
INDEX(GRID!$B$4:$U$15,MATCH(C$7,GRID!$A$4:$A$15,0),MATCH(1,($U$2=GRID!$B$1:$U$1)*(КАЛЕНДАРЬ!X22=GRID!$B$3:$U$3),0))*(1-GRID!$L$45))</f>
        <v>52600</v>
      </c>
      <c r="D238" s="8" cm="1">
        <f t="array" ref="D238">IF($I$2="Каникулы вместе",INDEX(GRID!$B$18:$U$29,MATCH(C$7,GRID!$A$18:$A$29,0),MATCH(1,($U$2=GRID!$B$1:$U$1)*(КАЛЕНДАРЬ!X22=GRID!$B$3:$U$3),0)),
INDEX(GRID!$B$18:$U$29,MATCH(C$7,GRID!$A$18:$A$29,0),MATCH(1,($U$2=GRID!$B$1:$U$1)*(КАЛЕНДАРЬ!X22=GRID!$B$3:$U$3),0))*(1-GRID!$L$45))</f>
        <v>57600</v>
      </c>
      <c r="E238" s="8" cm="1">
        <f t="array" ref="E238">IF($I$2="Каникулы вместе",INDEX(GRID!$B$4:$U$15,MATCH(E$7,GRID!$A$4:$A$15,0),MATCH(1,($U$2=GRID!$B$1:$U$1)*(КАЛЕНДАРЬ!X22=GRID!$B$3:$U$3),0)),
INDEX(GRID!$B$4:$U$15,MATCH(E$7,GRID!$A$4:$A$15,0),MATCH(1,($U$2=GRID!$B$1:$U$1)*(КАЛЕНДАРЬ!X22=GRID!$B$3:$U$3),0))*(1-GRID!$L$45))</f>
        <v>62100</v>
      </c>
      <c r="F238" s="8" cm="1">
        <f t="array" ref="F238">IF($I$2="Каникулы вместе",INDEX(GRID!$B$18:$U$29,MATCH(E$7,GRID!$A$18:$A$29,0),MATCH(1,($U$2=GRID!$B$1:$U$1)*(КАЛЕНДАРЬ!X22=GRID!$B$3:$U$3),0)),
INDEX(GRID!$B$18:$U$29,MATCH(E$7,GRID!$A$18:$A$29,0),MATCH(1,($U$2=GRID!$B$1:$U$1)*(КАЛЕНДАРЬ!X22=GRID!$B$3:$U$3),0))*(1-GRID!$L$45))</f>
        <v>67100</v>
      </c>
      <c r="G238" s="8" cm="1">
        <f t="array" ref="G238">IF($I$2="Каникулы вместе",INDEX(GRID!$B$4:$U$15,MATCH(G$7,GRID!$A$4:$A$15,0),MATCH(1,($U$2=GRID!$B$1:$U$1)*(КАЛЕНДАРЬ!X22=GRID!$B$3:$U$3),0)),
INDEX(GRID!$B$4:$U$15,MATCH(G$7,GRID!$A$4:$A$15,0),MATCH(1,($U$2=GRID!$B$1:$U$1)*(КАЛЕНДАРЬ!X22=GRID!$B$3:$U$3),0))*(1-GRID!$L$45))</f>
        <v>69200</v>
      </c>
      <c r="H238" s="8" cm="1">
        <f t="array" ref="H238">IF($I$2="Каникулы вместе",INDEX(GRID!$B$18:$U$29,MATCH(G$7,GRID!$A$18:$A$29,0),MATCH(1,($U$2=GRID!$B$1:$U$1)*(КАЛЕНДАРЬ!X22=GRID!$B$3:$U$3),0)),
INDEX(GRID!$B$18:$U$29,MATCH(G$7,GRID!$A$18:$A$29,0),MATCH(1,($U$2=GRID!$B$1:$U$1)*(КАЛЕНДАРЬ!X22=GRID!$B$3:$U$3),0))*(1-GRID!$L$45))</f>
        <v>74200</v>
      </c>
      <c r="I238" s="8" cm="1">
        <f t="array" ref="I238">IF($I$2="Каникулы вместе",INDEX(GRID!$B$4:$U$15,MATCH(I$7,GRID!$A$4:$A$15,0),MATCH(1,($U$2=GRID!$B$1:$U$1)*(КАЛЕНДАРЬ!X22=GRID!$B$3:$U$3),0)),
INDEX(GRID!$B$4:$U$15,MATCH(I$7,GRID!$A$4:$A$15,0),MATCH(1,($U$2=GRID!$B$1:$U$1)*(КАЛЕНДАРЬ!X22=GRID!$B$3:$U$3),0))*(1-GRID!$L$45))</f>
        <v>76600</v>
      </c>
      <c r="J238" s="8" cm="1">
        <f t="array" ref="J238">IF($I$2="Каникулы вместе",INDEX(GRID!$B$18:$U$29,MATCH(I$7,GRID!$A$18:$A$29,0),MATCH(1,($U$2=GRID!$B$1:$U$1)*(КАЛЕНДАРЬ!X22=GRID!$B$3:$U$3),0)),
INDEX(GRID!$B$18:$U$29,MATCH(I$7,GRID!$A$18:$A$29,0),MATCH(1,($U$2=GRID!$B$1:$U$1)*(КАЛЕНДАРЬ!X22=GRID!$B$3:$U$3),0))*(1-GRID!$L$45))</f>
        <v>81600</v>
      </c>
      <c r="K238" s="8" cm="1">
        <f t="array" ref="K238">IF($I$2="Каникулы вместе",INDEX(GRID!$B$4:$U$15,MATCH(K$7,GRID!$A$4:$A$15,0),MATCH(1,($U$2=GRID!$B$1:$U$1)*(КАЛЕНДАРЬ!X22=GRID!$B$3:$U$3),0)),
INDEX(GRID!$B$4:$U$15,MATCH(K$7,GRID!$A$4:$A$15,0),MATCH(1,($U$2=GRID!$B$1:$U$1)*(КАЛЕНДАРЬ!X22=GRID!$B$3:$U$3),0))*(1-GRID!$L$45))</f>
        <v>84100</v>
      </c>
      <c r="L238" s="8" cm="1">
        <f t="array" ref="L238">IF($I$2="Каникулы вместе",INDEX(GRID!$B$18:$U$29,MATCH(K$7,GRID!$A$18:$A$29,0),MATCH(1,($U$2=GRID!$B$1:$U$1)*(КАЛЕНДАРЬ!X22=GRID!$B$3:$U$3),0)),
INDEX(GRID!$B$18:$U$29,MATCH(K$7,GRID!$A$18:$A$29,0),MATCH(1,($U$2=GRID!$B$1:$U$1)*(КАЛЕНДАРЬ!X22=GRID!$B$3:$U$3),0))*(1-GRID!$L$45))</f>
        <v>89100</v>
      </c>
      <c r="M238" s="8" cm="1">
        <f t="array" ref="M238">IF($I$2="Каникулы вместе",INDEX(GRID!$B$4:$U$15,MATCH(M$7,GRID!$A$4:$A$15,0),MATCH(1,($U$2=GRID!$B$1:$U$1)*(КАЛЕНДАРЬ!X22=GRID!$B$3:$U$3),0)),
INDEX(GRID!$B$4:$U$15,MATCH(M$7,GRID!$A$4:$A$15,0),MATCH(1,($U$2=GRID!$B$1:$U$1)*(КАЛЕНДАРЬ!X22=GRID!$B$3:$U$3),0))*(1-GRID!$L$45))</f>
        <v>110400</v>
      </c>
      <c r="N238" s="8" cm="1">
        <f t="array" ref="N238">IF($I$2="Каникулы вместе",INDEX(GRID!$B$18:$U$29,MATCH(M$7,GRID!$A$18:$A$29,0),MATCH(1,($U$2=GRID!$B$1:$U$1)*(КАЛЕНДАРЬ!X22=GRID!$B$3:$U$3),0)),
INDEX(GRID!$B$18:$U$29,MATCH(M$7,GRID!$A$18:$A$29,0),MATCH(1,($U$2=GRID!$B$1:$U$1)*(КАЛЕНДАРЬ!X22=GRID!$B$3:$U$3),0))*(1-GRID!$L$45))</f>
        <v>115400</v>
      </c>
      <c r="O238" s="8" cm="1">
        <f t="array" ref="O238">IF($I$2="Каникулы вместе",INDEX(GRID!$B$4:$U$15,MATCH(O$7,GRID!$A$4:$A$15,0),MATCH(1,($U$2=GRID!$B$1:$U$1)*(КАЛЕНДАРЬ!X22=GRID!$B$3:$U$3),0)),
INDEX(GRID!$B$4:$U$15,MATCH(O$7,GRID!$A$4:$A$15,0),MATCH(1,($U$2=GRID!$B$1:$U$1)*(КАЛЕНДАРЬ!X22=GRID!$B$3:$U$3),0))*(1-GRID!$L$45))</f>
        <v>151000</v>
      </c>
      <c r="P238" s="8" cm="1">
        <f t="array" ref="P238">IF($I$2="Каникулы вместе",INDEX(GRID!$B$4:$U$15,MATCH(P$7,GRID!$A$4:$A$15,0),MATCH(1,($U$2=GRID!$B$1:$U$1)*(КАЛЕНДАРЬ!X22=GRID!$B$3:$U$3),0)),
INDEX(GRID!$B$4:$U$15,MATCH(P$7,GRID!$A$4:$A$15,0),MATCH(1,($U$2=GRID!$B$1:$U$1)*(КАЛЕНДАРЬ!X22=GRID!$B$3:$U$3),0))*(1-GRID!$L$45))</f>
        <v>199300</v>
      </c>
      <c r="Q238" s="8" cm="1">
        <f t="array" ref="Q238">IF($I$2="Каникулы вместе",INDEX(GRID!$B$4:$U$15,MATCH(Q$7,GRID!$A$4:$A$15,0),MATCH(1,($U$2=GRID!$B$1:$U$1)*(КАЛЕНДАРЬ!X22=GRID!$B$3:$U$3),0)),
INDEX(GRID!$B$4:$U$15,MATCH(Q$7,GRID!$A$4:$A$15,0),MATCH(1,($U$2=GRID!$B$1:$U$1)*(КАЛЕНДАРЬ!X22=GRID!$B$3:$U$3),0))*(1-GRID!$L$45))</f>
        <v>230600</v>
      </c>
      <c r="R238" s="8" cm="1">
        <f t="array" ref="R238">IF($I$2="Каникулы вместе",INDEX(GRID!$B$18:$U$29,MATCH(R$7,GRID!$A$18:$A$29,0),MATCH(1,($U$2=GRID!$B$1:$U$1)*(КАЛЕНДАРЬ!X22=GRID!$B$3:$U$3),0)),
INDEX(GRID!$B$18:$U$29,MATCH(R$7,GRID!$A$18:$A$29,0),MATCH(1,($U$2=GRID!$B$1:$U$1)*(КАЛЕНДАРЬ!X22=GRID!$B$3:$U$3),0))*(1-GRID!$L$45))</f>
        <v>263600</v>
      </c>
      <c r="S238" s="8">
        <f t="array" ref="S238">IF($I$2="Каникулы вместе",INDEX(GRID!$B$4:$U$15,MATCH(S$7,GRID!$A$4:$A$15,0),MATCH(1,($U$2=GRID!$B$1:$U$1)*(КАЛЕНДАРЬ!X22=GRID!$B$3:$U$3),0)),
INDEX(GRID!$B$4:$U$15,MATCH(S$7,GRID!$A$4:$A$15,0),MATCH(1,($U$2=GRID!$B$1:$U$1)*(КАЛЕНДАРЬ!X22=GRID!$B$3:$U$3),0))*(1-GRID!$L$41))</f>
        <v>698800</v>
      </c>
      <c r="T238" s="8">
        <f t="array" ref="T238">IF($I$2="Каникулы вместе",INDEX(GRID!$B$4:$U$15,MATCH(T$7,GRID!$A$4:$A$15,0),MATCH(1,($U$2=GRID!$B$1:$U$1)*(КАЛЕНДАРЬ!X22=GRID!$B$3:$U$3),0)),
INDEX(GRID!$B$4:$U$15,MATCH(T$7,GRID!$A$4:$A$15,0),MATCH(1,($U$2=GRID!$B$1:$U$1)*(КАЛЕНДАРЬ!X22=GRID!$B$3:$U$3),0))*(1-GRID!$L$41))</f>
        <v>861600</v>
      </c>
    </row>
    <row r="239" spans="1:20" hidden="1">
      <c r="A239" s="148" t="s">
        <v>14</v>
      </c>
      <c r="B239" s="149">
        <v>20</v>
      </c>
      <c r="C239" s="8" cm="1">
        <f t="array" ref="C239">IF($I$2="Каникулы вместе",INDEX(GRID!$B$4:$U$15,MATCH(C$7,GRID!$A$4:$A$15,0),MATCH(1,($U$2=GRID!$B$1:$U$1)*(КАЛЕНДАРЬ!X23=GRID!$B$3:$U$3),0)),
INDEX(GRID!$B$4:$U$15,MATCH(C$7,GRID!$A$4:$A$15,0),MATCH(1,($U$2=GRID!$B$1:$U$1)*(КАЛЕНДАРЬ!X23=GRID!$B$3:$U$3),0))*(1-GRID!$L$45))</f>
        <v>52600</v>
      </c>
      <c r="D239" s="8" cm="1">
        <f t="array" ref="D239">IF($I$2="Каникулы вместе",INDEX(GRID!$B$18:$U$29,MATCH(C$7,GRID!$A$18:$A$29,0),MATCH(1,($U$2=GRID!$B$1:$U$1)*(КАЛЕНДАРЬ!X23=GRID!$B$3:$U$3),0)),
INDEX(GRID!$B$18:$U$29,MATCH(C$7,GRID!$A$18:$A$29,0),MATCH(1,($U$2=GRID!$B$1:$U$1)*(КАЛЕНДАРЬ!X23=GRID!$B$3:$U$3),0))*(1-GRID!$L$45))</f>
        <v>57600</v>
      </c>
      <c r="E239" s="8" cm="1">
        <f t="array" ref="E239">IF($I$2="Каникулы вместе",INDEX(GRID!$B$4:$U$15,MATCH(E$7,GRID!$A$4:$A$15,0),MATCH(1,($U$2=GRID!$B$1:$U$1)*(КАЛЕНДАРЬ!X23=GRID!$B$3:$U$3),0)),
INDEX(GRID!$B$4:$U$15,MATCH(E$7,GRID!$A$4:$A$15,0),MATCH(1,($U$2=GRID!$B$1:$U$1)*(КАЛЕНДАРЬ!X23=GRID!$B$3:$U$3),0))*(1-GRID!$L$45))</f>
        <v>62100</v>
      </c>
      <c r="F239" s="8" cm="1">
        <f t="array" ref="F239">IF($I$2="Каникулы вместе",INDEX(GRID!$B$18:$U$29,MATCH(E$7,GRID!$A$18:$A$29,0),MATCH(1,($U$2=GRID!$B$1:$U$1)*(КАЛЕНДАРЬ!X23=GRID!$B$3:$U$3),0)),
INDEX(GRID!$B$18:$U$29,MATCH(E$7,GRID!$A$18:$A$29,0),MATCH(1,($U$2=GRID!$B$1:$U$1)*(КАЛЕНДАРЬ!X23=GRID!$B$3:$U$3),0))*(1-GRID!$L$45))</f>
        <v>67100</v>
      </c>
      <c r="G239" s="8" cm="1">
        <f t="array" ref="G239">IF($I$2="Каникулы вместе",INDEX(GRID!$B$4:$U$15,MATCH(G$7,GRID!$A$4:$A$15,0),MATCH(1,($U$2=GRID!$B$1:$U$1)*(КАЛЕНДАРЬ!X23=GRID!$B$3:$U$3),0)),
INDEX(GRID!$B$4:$U$15,MATCH(G$7,GRID!$A$4:$A$15,0),MATCH(1,($U$2=GRID!$B$1:$U$1)*(КАЛЕНДАРЬ!X23=GRID!$B$3:$U$3),0))*(1-GRID!$L$45))</f>
        <v>69200</v>
      </c>
      <c r="H239" s="8" cm="1">
        <f t="array" ref="H239">IF($I$2="Каникулы вместе",INDEX(GRID!$B$18:$U$29,MATCH(G$7,GRID!$A$18:$A$29,0),MATCH(1,($U$2=GRID!$B$1:$U$1)*(КАЛЕНДАРЬ!X23=GRID!$B$3:$U$3),0)),
INDEX(GRID!$B$18:$U$29,MATCH(G$7,GRID!$A$18:$A$29,0),MATCH(1,($U$2=GRID!$B$1:$U$1)*(КАЛЕНДАРЬ!X23=GRID!$B$3:$U$3),0))*(1-GRID!$L$45))</f>
        <v>74200</v>
      </c>
      <c r="I239" s="8" cm="1">
        <f t="array" ref="I239">IF($I$2="Каникулы вместе",INDEX(GRID!$B$4:$U$15,MATCH(I$7,GRID!$A$4:$A$15,0),MATCH(1,($U$2=GRID!$B$1:$U$1)*(КАЛЕНДАРЬ!X23=GRID!$B$3:$U$3),0)),
INDEX(GRID!$B$4:$U$15,MATCH(I$7,GRID!$A$4:$A$15,0),MATCH(1,($U$2=GRID!$B$1:$U$1)*(КАЛЕНДАРЬ!X23=GRID!$B$3:$U$3),0))*(1-GRID!$L$45))</f>
        <v>76600</v>
      </c>
      <c r="J239" s="8" cm="1">
        <f t="array" ref="J239">IF($I$2="Каникулы вместе",INDEX(GRID!$B$18:$U$29,MATCH(I$7,GRID!$A$18:$A$29,0),MATCH(1,($U$2=GRID!$B$1:$U$1)*(КАЛЕНДАРЬ!X23=GRID!$B$3:$U$3),0)),
INDEX(GRID!$B$18:$U$29,MATCH(I$7,GRID!$A$18:$A$29,0),MATCH(1,($U$2=GRID!$B$1:$U$1)*(КАЛЕНДАРЬ!X23=GRID!$B$3:$U$3),0))*(1-GRID!$L$45))</f>
        <v>81600</v>
      </c>
      <c r="K239" s="8" cm="1">
        <f t="array" ref="K239">IF($I$2="Каникулы вместе",INDEX(GRID!$B$4:$U$15,MATCH(K$7,GRID!$A$4:$A$15,0),MATCH(1,($U$2=GRID!$B$1:$U$1)*(КАЛЕНДАРЬ!X23=GRID!$B$3:$U$3),0)),
INDEX(GRID!$B$4:$U$15,MATCH(K$7,GRID!$A$4:$A$15,0),MATCH(1,($U$2=GRID!$B$1:$U$1)*(КАЛЕНДАРЬ!X23=GRID!$B$3:$U$3),0))*(1-GRID!$L$45))</f>
        <v>84100</v>
      </c>
      <c r="L239" s="8" cm="1">
        <f t="array" ref="L239">IF($I$2="Каникулы вместе",INDEX(GRID!$B$18:$U$29,MATCH(K$7,GRID!$A$18:$A$29,0),MATCH(1,($U$2=GRID!$B$1:$U$1)*(КАЛЕНДАРЬ!X23=GRID!$B$3:$U$3),0)),
INDEX(GRID!$B$18:$U$29,MATCH(K$7,GRID!$A$18:$A$29,0),MATCH(1,($U$2=GRID!$B$1:$U$1)*(КАЛЕНДАРЬ!X23=GRID!$B$3:$U$3),0))*(1-GRID!$L$45))</f>
        <v>89100</v>
      </c>
      <c r="M239" s="8" cm="1">
        <f t="array" ref="M239">IF($I$2="Каникулы вместе",INDEX(GRID!$B$4:$U$15,MATCH(M$7,GRID!$A$4:$A$15,0),MATCH(1,($U$2=GRID!$B$1:$U$1)*(КАЛЕНДАРЬ!X23=GRID!$B$3:$U$3),0)),
INDEX(GRID!$B$4:$U$15,MATCH(M$7,GRID!$A$4:$A$15,0),MATCH(1,($U$2=GRID!$B$1:$U$1)*(КАЛЕНДАРЬ!X23=GRID!$B$3:$U$3),0))*(1-GRID!$L$45))</f>
        <v>110400</v>
      </c>
      <c r="N239" s="8" cm="1">
        <f t="array" ref="N239">IF($I$2="Каникулы вместе",INDEX(GRID!$B$18:$U$29,MATCH(M$7,GRID!$A$18:$A$29,0),MATCH(1,($U$2=GRID!$B$1:$U$1)*(КАЛЕНДАРЬ!X23=GRID!$B$3:$U$3),0)),
INDEX(GRID!$B$18:$U$29,MATCH(M$7,GRID!$A$18:$A$29,0),MATCH(1,($U$2=GRID!$B$1:$U$1)*(КАЛЕНДАРЬ!X23=GRID!$B$3:$U$3),0))*(1-GRID!$L$45))</f>
        <v>115400</v>
      </c>
      <c r="O239" s="8" cm="1">
        <f t="array" ref="O239">IF($I$2="Каникулы вместе",INDEX(GRID!$B$4:$U$15,MATCH(O$7,GRID!$A$4:$A$15,0),MATCH(1,($U$2=GRID!$B$1:$U$1)*(КАЛЕНДАРЬ!X23=GRID!$B$3:$U$3),0)),
INDEX(GRID!$B$4:$U$15,MATCH(O$7,GRID!$A$4:$A$15,0),MATCH(1,($U$2=GRID!$B$1:$U$1)*(КАЛЕНДАРЬ!X23=GRID!$B$3:$U$3),0))*(1-GRID!$L$45))</f>
        <v>151000</v>
      </c>
      <c r="P239" s="8" cm="1">
        <f t="array" ref="P239">IF($I$2="Каникулы вместе",INDEX(GRID!$B$4:$U$15,MATCH(P$7,GRID!$A$4:$A$15,0),MATCH(1,($U$2=GRID!$B$1:$U$1)*(КАЛЕНДАРЬ!X23=GRID!$B$3:$U$3),0)),
INDEX(GRID!$B$4:$U$15,MATCH(P$7,GRID!$A$4:$A$15,0),MATCH(1,($U$2=GRID!$B$1:$U$1)*(КАЛЕНДАРЬ!X23=GRID!$B$3:$U$3),0))*(1-GRID!$L$45))</f>
        <v>199300</v>
      </c>
      <c r="Q239" s="8" cm="1">
        <f t="array" ref="Q239">IF($I$2="Каникулы вместе",INDEX(GRID!$B$4:$U$15,MATCH(Q$7,GRID!$A$4:$A$15,0),MATCH(1,($U$2=GRID!$B$1:$U$1)*(КАЛЕНДАРЬ!X23=GRID!$B$3:$U$3),0)),
INDEX(GRID!$B$4:$U$15,MATCH(Q$7,GRID!$A$4:$A$15,0),MATCH(1,($U$2=GRID!$B$1:$U$1)*(КАЛЕНДАРЬ!X23=GRID!$B$3:$U$3),0))*(1-GRID!$L$45))</f>
        <v>230600</v>
      </c>
      <c r="R239" s="8" cm="1">
        <f t="array" ref="R239">IF($I$2="Каникулы вместе",INDEX(GRID!$B$18:$U$29,MATCH(R$7,GRID!$A$18:$A$29,0),MATCH(1,($U$2=GRID!$B$1:$U$1)*(КАЛЕНДАРЬ!X23=GRID!$B$3:$U$3),0)),
INDEX(GRID!$B$18:$U$29,MATCH(R$7,GRID!$A$18:$A$29,0),MATCH(1,($U$2=GRID!$B$1:$U$1)*(КАЛЕНДАРЬ!X23=GRID!$B$3:$U$3),0))*(1-GRID!$L$45))</f>
        <v>263600</v>
      </c>
      <c r="S239" s="8">
        <f t="array" ref="S239">IF($I$2="Каникулы вместе",INDEX(GRID!$B$4:$U$15,MATCH(S$7,GRID!$A$4:$A$15,0),MATCH(1,($U$2=GRID!$B$1:$U$1)*(КАЛЕНДАРЬ!X23=GRID!$B$3:$U$3),0)),
INDEX(GRID!$B$4:$U$15,MATCH(S$7,GRID!$A$4:$A$15,0),MATCH(1,($U$2=GRID!$B$1:$U$1)*(КАЛЕНДАРЬ!X23=GRID!$B$3:$U$3),0))*(1-GRID!$L$41))</f>
        <v>698800</v>
      </c>
      <c r="T239" s="8">
        <f t="array" ref="T239">IF($I$2="Каникулы вместе",INDEX(GRID!$B$4:$U$15,MATCH(T$7,GRID!$A$4:$A$15,0),MATCH(1,($U$2=GRID!$B$1:$U$1)*(КАЛЕНДАРЬ!X23=GRID!$B$3:$U$3),0)),
INDEX(GRID!$B$4:$U$15,MATCH(T$7,GRID!$A$4:$A$15,0),MATCH(1,($U$2=GRID!$B$1:$U$1)*(КАЛЕНДАРЬ!X23=GRID!$B$3:$U$3),0))*(1-GRID!$L$41))</f>
        <v>861600</v>
      </c>
    </row>
    <row r="240" spans="1:20" hidden="1">
      <c r="A240" s="148" t="s">
        <v>15</v>
      </c>
      <c r="B240" s="149">
        <v>21</v>
      </c>
      <c r="C240" s="8" cm="1">
        <f t="array" ref="C240">IF($I$2="Каникулы вместе",INDEX(GRID!$B$4:$U$15,MATCH(C$7,GRID!$A$4:$A$15,0),MATCH(1,($U$2=GRID!$B$1:$U$1)*(КАЛЕНДАРЬ!X24=GRID!$B$3:$U$3),0)),
INDEX(GRID!$B$4:$U$15,MATCH(C$7,GRID!$A$4:$A$15,0),MATCH(1,($U$2=GRID!$B$1:$U$1)*(КАЛЕНДАРЬ!X24=GRID!$B$3:$U$3),0))*(1-GRID!$L$45))</f>
        <v>52600</v>
      </c>
      <c r="D240" s="8" cm="1">
        <f t="array" ref="D240">IF($I$2="Каникулы вместе",INDEX(GRID!$B$18:$U$29,MATCH(C$7,GRID!$A$18:$A$29,0),MATCH(1,($U$2=GRID!$B$1:$U$1)*(КАЛЕНДАРЬ!X24=GRID!$B$3:$U$3),0)),
INDEX(GRID!$B$18:$U$29,MATCH(C$7,GRID!$A$18:$A$29,0),MATCH(1,($U$2=GRID!$B$1:$U$1)*(КАЛЕНДАРЬ!X24=GRID!$B$3:$U$3),0))*(1-GRID!$L$45))</f>
        <v>57600</v>
      </c>
      <c r="E240" s="8" cm="1">
        <f t="array" ref="E240">IF($I$2="Каникулы вместе",INDEX(GRID!$B$4:$U$15,MATCH(E$7,GRID!$A$4:$A$15,0),MATCH(1,($U$2=GRID!$B$1:$U$1)*(КАЛЕНДАРЬ!X24=GRID!$B$3:$U$3),0)),
INDEX(GRID!$B$4:$U$15,MATCH(E$7,GRID!$A$4:$A$15,0),MATCH(1,($U$2=GRID!$B$1:$U$1)*(КАЛЕНДАРЬ!X24=GRID!$B$3:$U$3),0))*(1-GRID!$L$45))</f>
        <v>62100</v>
      </c>
      <c r="F240" s="8" cm="1">
        <f t="array" ref="F240">IF($I$2="Каникулы вместе",INDEX(GRID!$B$18:$U$29,MATCH(E$7,GRID!$A$18:$A$29,0),MATCH(1,($U$2=GRID!$B$1:$U$1)*(КАЛЕНДАРЬ!X24=GRID!$B$3:$U$3),0)),
INDEX(GRID!$B$18:$U$29,MATCH(E$7,GRID!$A$18:$A$29,0),MATCH(1,($U$2=GRID!$B$1:$U$1)*(КАЛЕНДАРЬ!X24=GRID!$B$3:$U$3),0))*(1-GRID!$L$45))</f>
        <v>67100</v>
      </c>
      <c r="G240" s="8" cm="1">
        <f t="array" ref="G240">IF($I$2="Каникулы вместе",INDEX(GRID!$B$4:$U$15,MATCH(G$7,GRID!$A$4:$A$15,0),MATCH(1,($U$2=GRID!$B$1:$U$1)*(КАЛЕНДАРЬ!X24=GRID!$B$3:$U$3),0)),
INDEX(GRID!$B$4:$U$15,MATCH(G$7,GRID!$A$4:$A$15,0),MATCH(1,($U$2=GRID!$B$1:$U$1)*(КАЛЕНДАРЬ!X24=GRID!$B$3:$U$3),0))*(1-GRID!$L$45))</f>
        <v>69200</v>
      </c>
      <c r="H240" s="8" cm="1">
        <f t="array" ref="H240">IF($I$2="Каникулы вместе",INDEX(GRID!$B$18:$U$29,MATCH(G$7,GRID!$A$18:$A$29,0),MATCH(1,($U$2=GRID!$B$1:$U$1)*(КАЛЕНДАРЬ!X24=GRID!$B$3:$U$3),0)),
INDEX(GRID!$B$18:$U$29,MATCH(G$7,GRID!$A$18:$A$29,0),MATCH(1,($U$2=GRID!$B$1:$U$1)*(КАЛЕНДАРЬ!X24=GRID!$B$3:$U$3),0))*(1-GRID!$L$45))</f>
        <v>74200</v>
      </c>
      <c r="I240" s="8" cm="1">
        <f t="array" ref="I240">IF($I$2="Каникулы вместе",INDEX(GRID!$B$4:$U$15,MATCH(I$7,GRID!$A$4:$A$15,0),MATCH(1,($U$2=GRID!$B$1:$U$1)*(КАЛЕНДАРЬ!X24=GRID!$B$3:$U$3),0)),
INDEX(GRID!$B$4:$U$15,MATCH(I$7,GRID!$A$4:$A$15,0),MATCH(1,($U$2=GRID!$B$1:$U$1)*(КАЛЕНДАРЬ!X24=GRID!$B$3:$U$3),0))*(1-GRID!$L$45))</f>
        <v>76600</v>
      </c>
      <c r="J240" s="8" cm="1">
        <f t="array" ref="J240">IF($I$2="Каникулы вместе",INDEX(GRID!$B$18:$U$29,MATCH(I$7,GRID!$A$18:$A$29,0),MATCH(1,($U$2=GRID!$B$1:$U$1)*(КАЛЕНДАРЬ!X24=GRID!$B$3:$U$3),0)),
INDEX(GRID!$B$18:$U$29,MATCH(I$7,GRID!$A$18:$A$29,0),MATCH(1,($U$2=GRID!$B$1:$U$1)*(КАЛЕНДАРЬ!X24=GRID!$B$3:$U$3),0))*(1-GRID!$L$45))</f>
        <v>81600</v>
      </c>
      <c r="K240" s="8" cm="1">
        <f t="array" ref="K240">IF($I$2="Каникулы вместе",INDEX(GRID!$B$4:$U$15,MATCH(K$7,GRID!$A$4:$A$15,0),MATCH(1,($U$2=GRID!$B$1:$U$1)*(КАЛЕНДАРЬ!X24=GRID!$B$3:$U$3),0)),
INDEX(GRID!$B$4:$U$15,MATCH(K$7,GRID!$A$4:$A$15,0),MATCH(1,($U$2=GRID!$B$1:$U$1)*(КАЛЕНДАРЬ!X24=GRID!$B$3:$U$3),0))*(1-GRID!$L$45))</f>
        <v>84100</v>
      </c>
      <c r="L240" s="8" cm="1">
        <f t="array" ref="L240">IF($I$2="Каникулы вместе",INDEX(GRID!$B$18:$U$29,MATCH(K$7,GRID!$A$18:$A$29,0),MATCH(1,($U$2=GRID!$B$1:$U$1)*(КАЛЕНДАРЬ!X24=GRID!$B$3:$U$3),0)),
INDEX(GRID!$B$18:$U$29,MATCH(K$7,GRID!$A$18:$A$29,0),MATCH(1,($U$2=GRID!$B$1:$U$1)*(КАЛЕНДАРЬ!X24=GRID!$B$3:$U$3),0))*(1-GRID!$L$45))</f>
        <v>89100</v>
      </c>
      <c r="M240" s="8" cm="1">
        <f t="array" ref="M240">IF($I$2="Каникулы вместе",INDEX(GRID!$B$4:$U$15,MATCH(M$7,GRID!$A$4:$A$15,0),MATCH(1,($U$2=GRID!$B$1:$U$1)*(КАЛЕНДАРЬ!X24=GRID!$B$3:$U$3),0)),
INDEX(GRID!$B$4:$U$15,MATCH(M$7,GRID!$A$4:$A$15,0),MATCH(1,($U$2=GRID!$B$1:$U$1)*(КАЛЕНДАРЬ!X24=GRID!$B$3:$U$3),0))*(1-GRID!$L$45))</f>
        <v>110400</v>
      </c>
      <c r="N240" s="8" cm="1">
        <f t="array" ref="N240">IF($I$2="Каникулы вместе",INDEX(GRID!$B$18:$U$29,MATCH(M$7,GRID!$A$18:$A$29,0),MATCH(1,($U$2=GRID!$B$1:$U$1)*(КАЛЕНДАРЬ!X24=GRID!$B$3:$U$3),0)),
INDEX(GRID!$B$18:$U$29,MATCH(M$7,GRID!$A$18:$A$29,0),MATCH(1,($U$2=GRID!$B$1:$U$1)*(КАЛЕНДАРЬ!X24=GRID!$B$3:$U$3),0))*(1-GRID!$L$45))</f>
        <v>115400</v>
      </c>
      <c r="O240" s="8" cm="1">
        <f t="array" ref="O240">IF($I$2="Каникулы вместе",INDEX(GRID!$B$4:$U$15,MATCH(O$7,GRID!$A$4:$A$15,0),MATCH(1,($U$2=GRID!$B$1:$U$1)*(КАЛЕНДАРЬ!X24=GRID!$B$3:$U$3),0)),
INDEX(GRID!$B$4:$U$15,MATCH(O$7,GRID!$A$4:$A$15,0),MATCH(1,($U$2=GRID!$B$1:$U$1)*(КАЛЕНДАРЬ!X24=GRID!$B$3:$U$3),0))*(1-GRID!$L$45))</f>
        <v>151000</v>
      </c>
      <c r="P240" s="8" cm="1">
        <f t="array" ref="P240">IF($I$2="Каникулы вместе",INDEX(GRID!$B$4:$U$15,MATCH(P$7,GRID!$A$4:$A$15,0),MATCH(1,($U$2=GRID!$B$1:$U$1)*(КАЛЕНДАРЬ!X24=GRID!$B$3:$U$3),0)),
INDEX(GRID!$B$4:$U$15,MATCH(P$7,GRID!$A$4:$A$15,0),MATCH(1,($U$2=GRID!$B$1:$U$1)*(КАЛЕНДАРЬ!X24=GRID!$B$3:$U$3),0))*(1-GRID!$L$45))</f>
        <v>199300</v>
      </c>
      <c r="Q240" s="8" cm="1">
        <f t="array" ref="Q240">IF($I$2="Каникулы вместе",INDEX(GRID!$B$4:$U$15,MATCH(Q$7,GRID!$A$4:$A$15,0),MATCH(1,($U$2=GRID!$B$1:$U$1)*(КАЛЕНДАРЬ!X24=GRID!$B$3:$U$3),0)),
INDEX(GRID!$B$4:$U$15,MATCH(Q$7,GRID!$A$4:$A$15,0),MATCH(1,($U$2=GRID!$B$1:$U$1)*(КАЛЕНДАРЬ!X24=GRID!$B$3:$U$3),0))*(1-GRID!$L$45))</f>
        <v>230600</v>
      </c>
      <c r="R240" s="8" cm="1">
        <f t="array" ref="R240">IF($I$2="Каникулы вместе",INDEX(GRID!$B$18:$U$29,MATCH(R$7,GRID!$A$18:$A$29,0),MATCH(1,($U$2=GRID!$B$1:$U$1)*(КАЛЕНДАРЬ!X24=GRID!$B$3:$U$3),0)),
INDEX(GRID!$B$18:$U$29,MATCH(R$7,GRID!$A$18:$A$29,0),MATCH(1,($U$2=GRID!$B$1:$U$1)*(КАЛЕНДАРЬ!X24=GRID!$B$3:$U$3),0))*(1-GRID!$L$45))</f>
        <v>263600</v>
      </c>
      <c r="S240" s="8">
        <f t="array" ref="S240">IF($I$2="Каникулы вместе",INDEX(GRID!$B$4:$U$15,MATCH(S$7,GRID!$A$4:$A$15,0),MATCH(1,($U$2=GRID!$B$1:$U$1)*(КАЛЕНДАРЬ!X24=GRID!$B$3:$U$3),0)),
INDEX(GRID!$B$4:$U$15,MATCH(S$7,GRID!$A$4:$A$15,0),MATCH(1,($U$2=GRID!$B$1:$U$1)*(КАЛЕНДАРЬ!X24=GRID!$B$3:$U$3),0))*(1-GRID!$L$41))</f>
        <v>698800</v>
      </c>
      <c r="T240" s="8">
        <f t="array" ref="T240">IF($I$2="Каникулы вместе",INDEX(GRID!$B$4:$U$15,MATCH(T$7,GRID!$A$4:$A$15,0),MATCH(1,($U$2=GRID!$B$1:$U$1)*(КАЛЕНДАРЬ!X24=GRID!$B$3:$U$3),0)),
INDEX(GRID!$B$4:$U$15,MATCH(T$7,GRID!$A$4:$A$15,0),MATCH(1,($U$2=GRID!$B$1:$U$1)*(КАЛЕНДАРЬ!X24=GRID!$B$3:$U$3),0))*(1-GRID!$L$41))</f>
        <v>861600</v>
      </c>
    </row>
    <row r="241" spans="1:20" hidden="1">
      <c r="A241" s="148" t="s">
        <v>16</v>
      </c>
      <c r="B241" s="149">
        <v>22</v>
      </c>
      <c r="C241" s="8" cm="1">
        <f t="array" ref="C241">IF($I$2="Каникулы вместе",INDEX(GRID!$B$4:$U$15,MATCH(C$7,GRID!$A$4:$A$15,0),MATCH(1,($U$2=GRID!$B$1:$U$1)*(КАЛЕНДАРЬ!X25=GRID!$B$3:$U$3),0)),
INDEX(GRID!$B$4:$U$15,MATCH(C$7,GRID!$A$4:$A$15,0),MATCH(1,($U$2=GRID!$B$1:$U$1)*(КАЛЕНДАРЬ!X25=GRID!$B$3:$U$3),0))*(1-GRID!$L$45))</f>
        <v>52600</v>
      </c>
      <c r="D241" s="8" cm="1">
        <f t="array" ref="D241">IF($I$2="Каникулы вместе",INDEX(GRID!$B$18:$U$29,MATCH(C$7,GRID!$A$18:$A$29,0),MATCH(1,($U$2=GRID!$B$1:$U$1)*(КАЛЕНДАРЬ!X25=GRID!$B$3:$U$3),0)),
INDEX(GRID!$B$18:$U$29,MATCH(C$7,GRID!$A$18:$A$29,0),MATCH(1,($U$2=GRID!$B$1:$U$1)*(КАЛЕНДАРЬ!X25=GRID!$B$3:$U$3),0))*(1-GRID!$L$45))</f>
        <v>57600</v>
      </c>
      <c r="E241" s="8" cm="1">
        <f t="array" ref="E241">IF($I$2="Каникулы вместе",INDEX(GRID!$B$4:$U$15,MATCH(E$7,GRID!$A$4:$A$15,0),MATCH(1,($U$2=GRID!$B$1:$U$1)*(КАЛЕНДАРЬ!X25=GRID!$B$3:$U$3),0)),
INDEX(GRID!$B$4:$U$15,MATCH(E$7,GRID!$A$4:$A$15,0),MATCH(1,($U$2=GRID!$B$1:$U$1)*(КАЛЕНДАРЬ!X25=GRID!$B$3:$U$3),0))*(1-GRID!$L$45))</f>
        <v>62100</v>
      </c>
      <c r="F241" s="8" cm="1">
        <f t="array" ref="F241">IF($I$2="Каникулы вместе",INDEX(GRID!$B$18:$U$29,MATCH(E$7,GRID!$A$18:$A$29,0),MATCH(1,($U$2=GRID!$B$1:$U$1)*(КАЛЕНДАРЬ!X25=GRID!$B$3:$U$3),0)),
INDEX(GRID!$B$18:$U$29,MATCH(E$7,GRID!$A$18:$A$29,0),MATCH(1,($U$2=GRID!$B$1:$U$1)*(КАЛЕНДАРЬ!X25=GRID!$B$3:$U$3),0))*(1-GRID!$L$45))</f>
        <v>67100</v>
      </c>
      <c r="G241" s="8" cm="1">
        <f t="array" ref="G241">IF($I$2="Каникулы вместе",INDEX(GRID!$B$4:$U$15,MATCH(G$7,GRID!$A$4:$A$15,0),MATCH(1,($U$2=GRID!$B$1:$U$1)*(КАЛЕНДАРЬ!X25=GRID!$B$3:$U$3),0)),
INDEX(GRID!$B$4:$U$15,MATCH(G$7,GRID!$A$4:$A$15,0),MATCH(1,($U$2=GRID!$B$1:$U$1)*(КАЛЕНДАРЬ!X25=GRID!$B$3:$U$3),0))*(1-GRID!$L$45))</f>
        <v>69200</v>
      </c>
      <c r="H241" s="8" cm="1">
        <f t="array" ref="H241">IF($I$2="Каникулы вместе",INDEX(GRID!$B$18:$U$29,MATCH(G$7,GRID!$A$18:$A$29,0),MATCH(1,($U$2=GRID!$B$1:$U$1)*(КАЛЕНДАРЬ!X25=GRID!$B$3:$U$3),0)),
INDEX(GRID!$B$18:$U$29,MATCH(G$7,GRID!$A$18:$A$29,0),MATCH(1,($U$2=GRID!$B$1:$U$1)*(КАЛЕНДАРЬ!X25=GRID!$B$3:$U$3),0))*(1-GRID!$L$45))</f>
        <v>74200</v>
      </c>
      <c r="I241" s="8" cm="1">
        <f t="array" ref="I241">IF($I$2="Каникулы вместе",INDEX(GRID!$B$4:$U$15,MATCH(I$7,GRID!$A$4:$A$15,0),MATCH(1,($U$2=GRID!$B$1:$U$1)*(КАЛЕНДАРЬ!X25=GRID!$B$3:$U$3),0)),
INDEX(GRID!$B$4:$U$15,MATCH(I$7,GRID!$A$4:$A$15,0),MATCH(1,($U$2=GRID!$B$1:$U$1)*(КАЛЕНДАРЬ!X25=GRID!$B$3:$U$3),0))*(1-GRID!$L$45))</f>
        <v>76600</v>
      </c>
      <c r="J241" s="8" cm="1">
        <f t="array" ref="J241">IF($I$2="Каникулы вместе",INDEX(GRID!$B$18:$U$29,MATCH(I$7,GRID!$A$18:$A$29,0),MATCH(1,($U$2=GRID!$B$1:$U$1)*(КАЛЕНДАРЬ!X25=GRID!$B$3:$U$3),0)),
INDEX(GRID!$B$18:$U$29,MATCH(I$7,GRID!$A$18:$A$29,0),MATCH(1,($U$2=GRID!$B$1:$U$1)*(КАЛЕНДАРЬ!X25=GRID!$B$3:$U$3),0))*(1-GRID!$L$45))</f>
        <v>81600</v>
      </c>
      <c r="K241" s="8" cm="1">
        <f t="array" ref="K241">IF($I$2="Каникулы вместе",INDEX(GRID!$B$4:$U$15,MATCH(K$7,GRID!$A$4:$A$15,0),MATCH(1,($U$2=GRID!$B$1:$U$1)*(КАЛЕНДАРЬ!X25=GRID!$B$3:$U$3),0)),
INDEX(GRID!$B$4:$U$15,MATCH(K$7,GRID!$A$4:$A$15,0),MATCH(1,($U$2=GRID!$B$1:$U$1)*(КАЛЕНДАРЬ!X25=GRID!$B$3:$U$3),0))*(1-GRID!$L$45))</f>
        <v>84100</v>
      </c>
      <c r="L241" s="8" cm="1">
        <f t="array" ref="L241">IF($I$2="Каникулы вместе",INDEX(GRID!$B$18:$U$29,MATCH(K$7,GRID!$A$18:$A$29,0),MATCH(1,($U$2=GRID!$B$1:$U$1)*(КАЛЕНДАРЬ!X25=GRID!$B$3:$U$3),0)),
INDEX(GRID!$B$18:$U$29,MATCH(K$7,GRID!$A$18:$A$29,0),MATCH(1,($U$2=GRID!$B$1:$U$1)*(КАЛЕНДАРЬ!X25=GRID!$B$3:$U$3),0))*(1-GRID!$L$45))</f>
        <v>89100</v>
      </c>
      <c r="M241" s="8" cm="1">
        <f t="array" ref="M241">IF($I$2="Каникулы вместе",INDEX(GRID!$B$4:$U$15,MATCH(M$7,GRID!$A$4:$A$15,0),MATCH(1,($U$2=GRID!$B$1:$U$1)*(КАЛЕНДАРЬ!X25=GRID!$B$3:$U$3),0)),
INDEX(GRID!$B$4:$U$15,MATCH(M$7,GRID!$A$4:$A$15,0),MATCH(1,($U$2=GRID!$B$1:$U$1)*(КАЛЕНДАРЬ!X25=GRID!$B$3:$U$3),0))*(1-GRID!$L$45))</f>
        <v>110400</v>
      </c>
      <c r="N241" s="8" cm="1">
        <f t="array" ref="N241">IF($I$2="Каникулы вместе",INDEX(GRID!$B$18:$U$29,MATCH(M$7,GRID!$A$18:$A$29,0),MATCH(1,($U$2=GRID!$B$1:$U$1)*(КАЛЕНДАРЬ!X25=GRID!$B$3:$U$3),0)),
INDEX(GRID!$B$18:$U$29,MATCH(M$7,GRID!$A$18:$A$29,0),MATCH(1,($U$2=GRID!$B$1:$U$1)*(КАЛЕНДАРЬ!X25=GRID!$B$3:$U$3),0))*(1-GRID!$L$45))</f>
        <v>115400</v>
      </c>
      <c r="O241" s="8" cm="1">
        <f t="array" ref="O241">IF($I$2="Каникулы вместе",INDEX(GRID!$B$4:$U$15,MATCH(O$7,GRID!$A$4:$A$15,0),MATCH(1,($U$2=GRID!$B$1:$U$1)*(КАЛЕНДАРЬ!X25=GRID!$B$3:$U$3),0)),
INDEX(GRID!$B$4:$U$15,MATCH(O$7,GRID!$A$4:$A$15,0),MATCH(1,($U$2=GRID!$B$1:$U$1)*(КАЛЕНДАРЬ!X25=GRID!$B$3:$U$3),0))*(1-GRID!$L$45))</f>
        <v>151000</v>
      </c>
      <c r="P241" s="8" cm="1">
        <f t="array" ref="P241">IF($I$2="Каникулы вместе",INDEX(GRID!$B$4:$U$15,MATCH(P$7,GRID!$A$4:$A$15,0),MATCH(1,($U$2=GRID!$B$1:$U$1)*(КАЛЕНДАРЬ!X25=GRID!$B$3:$U$3),0)),
INDEX(GRID!$B$4:$U$15,MATCH(P$7,GRID!$A$4:$A$15,0),MATCH(1,($U$2=GRID!$B$1:$U$1)*(КАЛЕНДАРЬ!X25=GRID!$B$3:$U$3),0))*(1-GRID!$L$45))</f>
        <v>199300</v>
      </c>
      <c r="Q241" s="8" cm="1">
        <f t="array" ref="Q241">IF($I$2="Каникулы вместе",INDEX(GRID!$B$4:$U$15,MATCH(Q$7,GRID!$A$4:$A$15,0),MATCH(1,($U$2=GRID!$B$1:$U$1)*(КАЛЕНДАРЬ!X25=GRID!$B$3:$U$3),0)),
INDEX(GRID!$B$4:$U$15,MATCH(Q$7,GRID!$A$4:$A$15,0),MATCH(1,($U$2=GRID!$B$1:$U$1)*(КАЛЕНДАРЬ!X25=GRID!$B$3:$U$3),0))*(1-GRID!$L$45))</f>
        <v>230600</v>
      </c>
      <c r="R241" s="8" cm="1">
        <f t="array" ref="R241">IF($I$2="Каникулы вместе",INDEX(GRID!$B$18:$U$29,MATCH(R$7,GRID!$A$18:$A$29,0),MATCH(1,($U$2=GRID!$B$1:$U$1)*(КАЛЕНДАРЬ!X25=GRID!$B$3:$U$3),0)),
INDEX(GRID!$B$18:$U$29,MATCH(R$7,GRID!$A$18:$A$29,0),MATCH(1,($U$2=GRID!$B$1:$U$1)*(КАЛЕНДАРЬ!X25=GRID!$B$3:$U$3),0))*(1-GRID!$L$45))</f>
        <v>263600</v>
      </c>
      <c r="S241" s="8">
        <f t="array" ref="S241">IF($I$2="Каникулы вместе",INDEX(GRID!$B$4:$U$15,MATCH(S$7,GRID!$A$4:$A$15,0),MATCH(1,($U$2=GRID!$B$1:$U$1)*(КАЛЕНДАРЬ!X25=GRID!$B$3:$U$3),0)),
INDEX(GRID!$B$4:$U$15,MATCH(S$7,GRID!$A$4:$A$15,0),MATCH(1,($U$2=GRID!$B$1:$U$1)*(КАЛЕНДАРЬ!X25=GRID!$B$3:$U$3),0))*(1-GRID!$L$41))</f>
        <v>698800</v>
      </c>
      <c r="T241" s="8">
        <f t="array" ref="T241">IF($I$2="Каникулы вместе",INDEX(GRID!$B$4:$U$15,MATCH(T$7,GRID!$A$4:$A$15,0),MATCH(1,($U$2=GRID!$B$1:$U$1)*(КАЛЕНДАРЬ!X25=GRID!$B$3:$U$3),0)),
INDEX(GRID!$B$4:$U$15,MATCH(T$7,GRID!$A$4:$A$15,0),MATCH(1,($U$2=GRID!$B$1:$U$1)*(КАЛЕНДАРЬ!X25=GRID!$B$3:$U$3),0))*(1-GRID!$L$41))</f>
        <v>861600</v>
      </c>
    </row>
    <row r="242" spans="1:20" hidden="1">
      <c r="A242" s="148" t="s">
        <v>17</v>
      </c>
      <c r="B242" s="149">
        <v>23</v>
      </c>
      <c r="C242" s="8" cm="1">
        <f t="array" ref="C242">IF($I$2="Каникулы вместе",INDEX(GRID!$B$4:$U$15,MATCH(C$7,GRID!$A$4:$A$15,0),MATCH(1,($U$2=GRID!$B$1:$U$1)*(КАЛЕНДАРЬ!X26=GRID!$B$3:$U$3),0)),
INDEX(GRID!$B$4:$U$15,MATCH(C$7,GRID!$A$4:$A$15,0),MATCH(1,($U$2=GRID!$B$1:$U$1)*(КАЛЕНДАРЬ!X26=GRID!$B$3:$U$3),0))*(1-GRID!$L$45))</f>
        <v>52600</v>
      </c>
      <c r="D242" s="8" cm="1">
        <f t="array" ref="D242">IF($I$2="Каникулы вместе",INDEX(GRID!$B$18:$U$29,MATCH(C$7,GRID!$A$18:$A$29,0),MATCH(1,($U$2=GRID!$B$1:$U$1)*(КАЛЕНДАРЬ!X26=GRID!$B$3:$U$3),0)),
INDEX(GRID!$B$18:$U$29,MATCH(C$7,GRID!$A$18:$A$29,0),MATCH(1,($U$2=GRID!$B$1:$U$1)*(КАЛЕНДАРЬ!X26=GRID!$B$3:$U$3),0))*(1-GRID!$L$45))</f>
        <v>57600</v>
      </c>
      <c r="E242" s="8" cm="1">
        <f t="array" ref="E242">IF($I$2="Каникулы вместе",INDEX(GRID!$B$4:$U$15,MATCH(E$7,GRID!$A$4:$A$15,0),MATCH(1,($U$2=GRID!$B$1:$U$1)*(КАЛЕНДАРЬ!X26=GRID!$B$3:$U$3),0)),
INDEX(GRID!$B$4:$U$15,MATCH(E$7,GRID!$A$4:$A$15,0),MATCH(1,($U$2=GRID!$B$1:$U$1)*(КАЛЕНДАРЬ!X26=GRID!$B$3:$U$3),0))*(1-GRID!$L$45))</f>
        <v>62100</v>
      </c>
      <c r="F242" s="8" cm="1">
        <f t="array" ref="F242">IF($I$2="Каникулы вместе",INDEX(GRID!$B$18:$U$29,MATCH(E$7,GRID!$A$18:$A$29,0),MATCH(1,($U$2=GRID!$B$1:$U$1)*(КАЛЕНДАРЬ!X26=GRID!$B$3:$U$3),0)),
INDEX(GRID!$B$18:$U$29,MATCH(E$7,GRID!$A$18:$A$29,0),MATCH(1,($U$2=GRID!$B$1:$U$1)*(КАЛЕНДАРЬ!X26=GRID!$B$3:$U$3),0))*(1-GRID!$L$45))</f>
        <v>67100</v>
      </c>
      <c r="G242" s="8" cm="1">
        <f t="array" ref="G242">IF($I$2="Каникулы вместе",INDEX(GRID!$B$4:$U$15,MATCH(G$7,GRID!$A$4:$A$15,0),MATCH(1,($U$2=GRID!$B$1:$U$1)*(КАЛЕНДАРЬ!X26=GRID!$B$3:$U$3),0)),
INDEX(GRID!$B$4:$U$15,MATCH(G$7,GRID!$A$4:$A$15,0),MATCH(1,($U$2=GRID!$B$1:$U$1)*(КАЛЕНДАРЬ!X26=GRID!$B$3:$U$3),0))*(1-GRID!$L$45))</f>
        <v>69200</v>
      </c>
      <c r="H242" s="8" cm="1">
        <f t="array" ref="H242">IF($I$2="Каникулы вместе",INDEX(GRID!$B$18:$U$29,MATCH(G$7,GRID!$A$18:$A$29,0),MATCH(1,($U$2=GRID!$B$1:$U$1)*(КАЛЕНДАРЬ!X26=GRID!$B$3:$U$3),0)),
INDEX(GRID!$B$18:$U$29,MATCH(G$7,GRID!$A$18:$A$29,0),MATCH(1,($U$2=GRID!$B$1:$U$1)*(КАЛЕНДАРЬ!X26=GRID!$B$3:$U$3),0))*(1-GRID!$L$45))</f>
        <v>74200</v>
      </c>
      <c r="I242" s="8" cm="1">
        <f t="array" ref="I242">IF($I$2="Каникулы вместе",INDEX(GRID!$B$4:$U$15,MATCH(I$7,GRID!$A$4:$A$15,0),MATCH(1,($U$2=GRID!$B$1:$U$1)*(КАЛЕНДАРЬ!X26=GRID!$B$3:$U$3),0)),
INDEX(GRID!$B$4:$U$15,MATCH(I$7,GRID!$A$4:$A$15,0),MATCH(1,($U$2=GRID!$B$1:$U$1)*(КАЛЕНДАРЬ!X26=GRID!$B$3:$U$3),0))*(1-GRID!$L$45))</f>
        <v>76600</v>
      </c>
      <c r="J242" s="8" cm="1">
        <f t="array" ref="J242">IF($I$2="Каникулы вместе",INDEX(GRID!$B$18:$U$29,MATCH(I$7,GRID!$A$18:$A$29,0),MATCH(1,($U$2=GRID!$B$1:$U$1)*(КАЛЕНДАРЬ!X26=GRID!$B$3:$U$3),0)),
INDEX(GRID!$B$18:$U$29,MATCH(I$7,GRID!$A$18:$A$29,0),MATCH(1,($U$2=GRID!$B$1:$U$1)*(КАЛЕНДАРЬ!X26=GRID!$B$3:$U$3),0))*(1-GRID!$L$45))</f>
        <v>81600</v>
      </c>
      <c r="K242" s="8" cm="1">
        <f t="array" ref="K242">IF($I$2="Каникулы вместе",INDEX(GRID!$B$4:$U$15,MATCH(K$7,GRID!$A$4:$A$15,0),MATCH(1,($U$2=GRID!$B$1:$U$1)*(КАЛЕНДАРЬ!X26=GRID!$B$3:$U$3),0)),
INDEX(GRID!$B$4:$U$15,MATCH(K$7,GRID!$A$4:$A$15,0),MATCH(1,($U$2=GRID!$B$1:$U$1)*(КАЛЕНДАРЬ!X26=GRID!$B$3:$U$3),0))*(1-GRID!$L$45))</f>
        <v>84100</v>
      </c>
      <c r="L242" s="8" cm="1">
        <f t="array" ref="L242">IF($I$2="Каникулы вместе",INDEX(GRID!$B$18:$U$29,MATCH(K$7,GRID!$A$18:$A$29,0),MATCH(1,($U$2=GRID!$B$1:$U$1)*(КАЛЕНДАРЬ!X26=GRID!$B$3:$U$3),0)),
INDEX(GRID!$B$18:$U$29,MATCH(K$7,GRID!$A$18:$A$29,0),MATCH(1,($U$2=GRID!$B$1:$U$1)*(КАЛЕНДАРЬ!X26=GRID!$B$3:$U$3),0))*(1-GRID!$L$45))</f>
        <v>89100</v>
      </c>
      <c r="M242" s="8" cm="1">
        <f t="array" ref="M242">IF($I$2="Каникулы вместе",INDEX(GRID!$B$4:$U$15,MATCH(M$7,GRID!$A$4:$A$15,0),MATCH(1,($U$2=GRID!$B$1:$U$1)*(КАЛЕНДАРЬ!X26=GRID!$B$3:$U$3),0)),
INDEX(GRID!$B$4:$U$15,MATCH(M$7,GRID!$A$4:$A$15,0),MATCH(1,($U$2=GRID!$B$1:$U$1)*(КАЛЕНДАРЬ!X26=GRID!$B$3:$U$3),0))*(1-GRID!$L$45))</f>
        <v>110400</v>
      </c>
      <c r="N242" s="8" cm="1">
        <f t="array" ref="N242">IF($I$2="Каникулы вместе",INDEX(GRID!$B$18:$U$29,MATCH(M$7,GRID!$A$18:$A$29,0),MATCH(1,($U$2=GRID!$B$1:$U$1)*(КАЛЕНДАРЬ!X26=GRID!$B$3:$U$3),0)),
INDEX(GRID!$B$18:$U$29,MATCH(M$7,GRID!$A$18:$A$29,0),MATCH(1,($U$2=GRID!$B$1:$U$1)*(КАЛЕНДАРЬ!X26=GRID!$B$3:$U$3),0))*(1-GRID!$L$45))</f>
        <v>115400</v>
      </c>
      <c r="O242" s="8" cm="1">
        <f t="array" ref="O242">IF($I$2="Каникулы вместе",INDEX(GRID!$B$4:$U$15,MATCH(O$7,GRID!$A$4:$A$15,0),MATCH(1,($U$2=GRID!$B$1:$U$1)*(КАЛЕНДАРЬ!X26=GRID!$B$3:$U$3),0)),
INDEX(GRID!$B$4:$U$15,MATCH(O$7,GRID!$A$4:$A$15,0),MATCH(1,($U$2=GRID!$B$1:$U$1)*(КАЛЕНДАРЬ!X26=GRID!$B$3:$U$3),0))*(1-GRID!$L$45))</f>
        <v>151000</v>
      </c>
      <c r="P242" s="8" cm="1">
        <f t="array" ref="P242">IF($I$2="Каникулы вместе",INDEX(GRID!$B$4:$U$15,MATCH(P$7,GRID!$A$4:$A$15,0),MATCH(1,($U$2=GRID!$B$1:$U$1)*(КАЛЕНДАРЬ!X26=GRID!$B$3:$U$3),0)),
INDEX(GRID!$B$4:$U$15,MATCH(P$7,GRID!$A$4:$A$15,0),MATCH(1,($U$2=GRID!$B$1:$U$1)*(КАЛЕНДАРЬ!X26=GRID!$B$3:$U$3),0))*(1-GRID!$L$45))</f>
        <v>199300</v>
      </c>
      <c r="Q242" s="8" cm="1">
        <f t="array" ref="Q242">IF($I$2="Каникулы вместе",INDEX(GRID!$B$4:$U$15,MATCH(Q$7,GRID!$A$4:$A$15,0),MATCH(1,($U$2=GRID!$B$1:$U$1)*(КАЛЕНДАРЬ!X26=GRID!$B$3:$U$3),0)),
INDEX(GRID!$B$4:$U$15,MATCH(Q$7,GRID!$A$4:$A$15,0),MATCH(1,($U$2=GRID!$B$1:$U$1)*(КАЛЕНДАРЬ!X26=GRID!$B$3:$U$3),0))*(1-GRID!$L$45))</f>
        <v>230600</v>
      </c>
      <c r="R242" s="8" cm="1">
        <f t="array" ref="R242">IF($I$2="Каникулы вместе",INDEX(GRID!$B$18:$U$29,MATCH(R$7,GRID!$A$18:$A$29,0),MATCH(1,($U$2=GRID!$B$1:$U$1)*(КАЛЕНДАРЬ!X26=GRID!$B$3:$U$3),0)),
INDEX(GRID!$B$18:$U$29,MATCH(R$7,GRID!$A$18:$A$29,0),MATCH(1,($U$2=GRID!$B$1:$U$1)*(КАЛЕНДАРЬ!X26=GRID!$B$3:$U$3),0))*(1-GRID!$L$45))</f>
        <v>263600</v>
      </c>
      <c r="S242" s="8">
        <f t="array" ref="S242">IF($I$2="Каникулы вместе",INDEX(GRID!$B$4:$U$15,MATCH(S$7,GRID!$A$4:$A$15,0),MATCH(1,($U$2=GRID!$B$1:$U$1)*(КАЛЕНДАРЬ!X26=GRID!$B$3:$U$3),0)),
INDEX(GRID!$B$4:$U$15,MATCH(S$7,GRID!$A$4:$A$15,0),MATCH(1,($U$2=GRID!$B$1:$U$1)*(КАЛЕНДАРЬ!X26=GRID!$B$3:$U$3),0))*(1-GRID!$L$41))</f>
        <v>698800</v>
      </c>
      <c r="T242" s="8">
        <f t="array" ref="T242">IF($I$2="Каникулы вместе",INDEX(GRID!$B$4:$U$15,MATCH(T$7,GRID!$A$4:$A$15,0),MATCH(1,($U$2=GRID!$B$1:$U$1)*(КАЛЕНДАРЬ!X26=GRID!$B$3:$U$3),0)),
INDEX(GRID!$B$4:$U$15,MATCH(T$7,GRID!$A$4:$A$15,0),MATCH(1,($U$2=GRID!$B$1:$U$1)*(КАЛЕНДАРЬ!X26=GRID!$B$3:$U$3),0))*(1-GRID!$L$41))</f>
        <v>861600</v>
      </c>
    </row>
    <row r="243" spans="1:20" hidden="1">
      <c r="A243" s="148" t="s">
        <v>11</v>
      </c>
      <c r="B243" s="149">
        <v>24</v>
      </c>
      <c r="C243" s="8" cm="1">
        <f t="array" ref="C243">IF($I$2="Каникулы вместе",INDEX(GRID!$B$4:$U$15,MATCH(C$7,GRID!$A$4:$A$15,0),MATCH(1,($U$2=GRID!$B$1:$U$1)*(КАЛЕНДАРЬ!X27=GRID!$B$3:$U$3),0)),
INDEX(GRID!$B$4:$U$15,MATCH(C$7,GRID!$A$4:$A$15,0),MATCH(1,($U$2=GRID!$B$1:$U$1)*(КАЛЕНДАРЬ!X27=GRID!$B$3:$U$3),0))*(1-GRID!$L$45))</f>
        <v>52600</v>
      </c>
      <c r="D243" s="8" cm="1">
        <f t="array" ref="D243">IF($I$2="Каникулы вместе",INDEX(GRID!$B$18:$U$29,MATCH(C$7,GRID!$A$18:$A$29,0),MATCH(1,($U$2=GRID!$B$1:$U$1)*(КАЛЕНДАРЬ!X27=GRID!$B$3:$U$3),0)),
INDEX(GRID!$B$18:$U$29,MATCH(C$7,GRID!$A$18:$A$29,0),MATCH(1,($U$2=GRID!$B$1:$U$1)*(КАЛЕНДАРЬ!X27=GRID!$B$3:$U$3),0))*(1-GRID!$L$45))</f>
        <v>57600</v>
      </c>
      <c r="E243" s="8" cm="1">
        <f t="array" ref="E243">IF($I$2="Каникулы вместе",INDEX(GRID!$B$4:$U$15,MATCH(E$7,GRID!$A$4:$A$15,0),MATCH(1,($U$2=GRID!$B$1:$U$1)*(КАЛЕНДАРЬ!X27=GRID!$B$3:$U$3),0)),
INDEX(GRID!$B$4:$U$15,MATCH(E$7,GRID!$A$4:$A$15,0),MATCH(1,($U$2=GRID!$B$1:$U$1)*(КАЛЕНДАРЬ!X27=GRID!$B$3:$U$3),0))*(1-GRID!$L$45))</f>
        <v>62100</v>
      </c>
      <c r="F243" s="8" cm="1">
        <f t="array" ref="F243">IF($I$2="Каникулы вместе",INDEX(GRID!$B$18:$U$29,MATCH(E$7,GRID!$A$18:$A$29,0),MATCH(1,($U$2=GRID!$B$1:$U$1)*(КАЛЕНДАРЬ!X27=GRID!$B$3:$U$3),0)),
INDEX(GRID!$B$18:$U$29,MATCH(E$7,GRID!$A$18:$A$29,0),MATCH(1,($U$2=GRID!$B$1:$U$1)*(КАЛЕНДАРЬ!X27=GRID!$B$3:$U$3),0))*(1-GRID!$L$45))</f>
        <v>67100</v>
      </c>
      <c r="G243" s="8" cm="1">
        <f t="array" ref="G243">IF($I$2="Каникулы вместе",INDEX(GRID!$B$4:$U$15,MATCH(G$7,GRID!$A$4:$A$15,0),MATCH(1,($U$2=GRID!$B$1:$U$1)*(КАЛЕНДАРЬ!X27=GRID!$B$3:$U$3),0)),
INDEX(GRID!$B$4:$U$15,MATCH(G$7,GRID!$A$4:$A$15,0),MATCH(1,($U$2=GRID!$B$1:$U$1)*(КАЛЕНДАРЬ!X27=GRID!$B$3:$U$3),0))*(1-GRID!$L$45))</f>
        <v>69200</v>
      </c>
      <c r="H243" s="8" cm="1">
        <f t="array" ref="H243">IF($I$2="Каникулы вместе",INDEX(GRID!$B$18:$U$29,MATCH(G$7,GRID!$A$18:$A$29,0),MATCH(1,($U$2=GRID!$B$1:$U$1)*(КАЛЕНДАРЬ!X27=GRID!$B$3:$U$3),0)),
INDEX(GRID!$B$18:$U$29,MATCH(G$7,GRID!$A$18:$A$29,0),MATCH(1,($U$2=GRID!$B$1:$U$1)*(КАЛЕНДАРЬ!X27=GRID!$B$3:$U$3),0))*(1-GRID!$L$45))</f>
        <v>74200</v>
      </c>
      <c r="I243" s="8" cm="1">
        <f t="array" ref="I243">IF($I$2="Каникулы вместе",INDEX(GRID!$B$4:$U$15,MATCH(I$7,GRID!$A$4:$A$15,0),MATCH(1,($U$2=GRID!$B$1:$U$1)*(КАЛЕНДАРЬ!X27=GRID!$B$3:$U$3),0)),
INDEX(GRID!$B$4:$U$15,MATCH(I$7,GRID!$A$4:$A$15,0),MATCH(1,($U$2=GRID!$B$1:$U$1)*(КАЛЕНДАРЬ!X27=GRID!$B$3:$U$3),0))*(1-GRID!$L$45))</f>
        <v>76600</v>
      </c>
      <c r="J243" s="8" cm="1">
        <f t="array" ref="J243">IF($I$2="Каникулы вместе",INDEX(GRID!$B$18:$U$29,MATCH(I$7,GRID!$A$18:$A$29,0),MATCH(1,($U$2=GRID!$B$1:$U$1)*(КАЛЕНДАРЬ!X27=GRID!$B$3:$U$3),0)),
INDEX(GRID!$B$18:$U$29,MATCH(I$7,GRID!$A$18:$A$29,0),MATCH(1,($U$2=GRID!$B$1:$U$1)*(КАЛЕНДАРЬ!X27=GRID!$B$3:$U$3),0))*(1-GRID!$L$45))</f>
        <v>81600</v>
      </c>
      <c r="K243" s="8" cm="1">
        <f t="array" ref="K243">IF($I$2="Каникулы вместе",INDEX(GRID!$B$4:$U$15,MATCH(K$7,GRID!$A$4:$A$15,0),MATCH(1,($U$2=GRID!$B$1:$U$1)*(КАЛЕНДАРЬ!X27=GRID!$B$3:$U$3),0)),
INDEX(GRID!$B$4:$U$15,MATCH(K$7,GRID!$A$4:$A$15,0),MATCH(1,($U$2=GRID!$B$1:$U$1)*(КАЛЕНДАРЬ!X27=GRID!$B$3:$U$3),0))*(1-GRID!$L$45))</f>
        <v>84100</v>
      </c>
      <c r="L243" s="8" cm="1">
        <f t="array" ref="L243">IF($I$2="Каникулы вместе",INDEX(GRID!$B$18:$U$29,MATCH(K$7,GRID!$A$18:$A$29,0),MATCH(1,($U$2=GRID!$B$1:$U$1)*(КАЛЕНДАРЬ!X27=GRID!$B$3:$U$3),0)),
INDEX(GRID!$B$18:$U$29,MATCH(K$7,GRID!$A$18:$A$29,0),MATCH(1,($U$2=GRID!$B$1:$U$1)*(КАЛЕНДАРЬ!X27=GRID!$B$3:$U$3),0))*(1-GRID!$L$45))</f>
        <v>89100</v>
      </c>
      <c r="M243" s="8" cm="1">
        <f t="array" ref="M243">IF($I$2="Каникулы вместе",INDEX(GRID!$B$4:$U$15,MATCH(M$7,GRID!$A$4:$A$15,0),MATCH(1,($U$2=GRID!$B$1:$U$1)*(КАЛЕНДАРЬ!X27=GRID!$B$3:$U$3),0)),
INDEX(GRID!$B$4:$U$15,MATCH(M$7,GRID!$A$4:$A$15,0),MATCH(1,($U$2=GRID!$B$1:$U$1)*(КАЛЕНДАРЬ!X27=GRID!$B$3:$U$3),0))*(1-GRID!$L$45))</f>
        <v>110400</v>
      </c>
      <c r="N243" s="8" cm="1">
        <f t="array" ref="N243">IF($I$2="Каникулы вместе",INDEX(GRID!$B$18:$U$29,MATCH(M$7,GRID!$A$18:$A$29,0),MATCH(1,($U$2=GRID!$B$1:$U$1)*(КАЛЕНДАРЬ!X27=GRID!$B$3:$U$3),0)),
INDEX(GRID!$B$18:$U$29,MATCH(M$7,GRID!$A$18:$A$29,0),MATCH(1,($U$2=GRID!$B$1:$U$1)*(КАЛЕНДАРЬ!X27=GRID!$B$3:$U$3),0))*(1-GRID!$L$45))</f>
        <v>115400</v>
      </c>
      <c r="O243" s="8" cm="1">
        <f t="array" ref="O243">IF($I$2="Каникулы вместе",INDEX(GRID!$B$4:$U$15,MATCH(O$7,GRID!$A$4:$A$15,0),MATCH(1,($U$2=GRID!$B$1:$U$1)*(КАЛЕНДАРЬ!X27=GRID!$B$3:$U$3),0)),
INDEX(GRID!$B$4:$U$15,MATCH(O$7,GRID!$A$4:$A$15,0),MATCH(1,($U$2=GRID!$B$1:$U$1)*(КАЛЕНДАРЬ!X27=GRID!$B$3:$U$3),0))*(1-GRID!$L$45))</f>
        <v>151000</v>
      </c>
      <c r="P243" s="8" cm="1">
        <f t="array" ref="P243">IF($I$2="Каникулы вместе",INDEX(GRID!$B$4:$U$15,MATCH(P$7,GRID!$A$4:$A$15,0),MATCH(1,($U$2=GRID!$B$1:$U$1)*(КАЛЕНДАРЬ!X27=GRID!$B$3:$U$3),0)),
INDEX(GRID!$B$4:$U$15,MATCH(P$7,GRID!$A$4:$A$15,0),MATCH(1,($U$2=GRID!$B$1:$U$1)*(КАЛЕНДАРЬ!X27=GRID!$B$3:$U$3),0))*(1-GRID!$L$45))</f>
        <v>199300</v>
      </c>
      <c r="Q243" s="8" cm="1">
        <f t="array" ref="Q243">IF($I$2="Каникулы вместе",INDEX(GRID!$B$4:$U$15,MATCH(Q$7,GRID!$A$4:$A$15,0),MATCH(1,($U$2=GRID!$B$1:$U$1)*(КАЛЕНДАРЬ!X27=GRID!$B$3:$U$3),0)),
INDEX(GRID!$B$4:$U$15,MATCH(Q$7,GRID!$A$4:$A$15,0),MATCH(1,($U$2=GRID!$B$1:$U$1)*(КАЛЕНДАРЬ!X27=GRID!$B$3:$U$3),0))*(1-GRID!$L$45))</f>
        <v>230600</v>
      </c>
      <c r="R243" s="8" cm="1">
        <f t="array" ref="R243">IF($I$2="Каникулы вместе",INDEX(GRID!$B$18:$U$29,MATCH(R$7,GRID!$A$18:$A$29,0),MATCH(1,($U$2=GRID!$B$1:$U$1)*(КАЛЕНДАРЬ!X27=GRID!$B$3:$U$3),0)),
INDEX(GRID!$B$18:$U$29,MATCH(R$7,GRID!$A$18:$A$29,0),MATCH(1,($U$2=GRID!$B$1:$U$1)*(КАЛЕНДАРЬ!X27=GRID!$B$3:$U$3),0))*(1-GRID!$L$45))</f>
        <v>263600</v>
      </c>
      <c r="S243" s="8">
        <f t="array" ref="S243">IF($I$2="Каникулы вместе",INDEX(GRID!$B$4:$U$15,MATCH(S$7,GRID!$A$4:$A$15,0),MATCH(1,($U$2=GRID!$B$1:$U$1)*(КАЛЕНДАРЬ!X27=GRID!$B$3:$U$3),0)),
INDEX(GRID!$B$4:$U$15,MATCH(S$7,GRID!$A$4:$A$15,0),MATCH(1,($U$2=GRID!$B$1:$U$1)*(КАЛЕНДАРЬ!X27=GRID!$B$3:$U$3),0))*(1-GRID!$L$41))</f>
        <v>698800</v>
      </c>
      <c r="T243" s="8">
        <f t="array" ref="T243">IF($I$2="Каникулы вместе",INDEX(GRID!$B$4:$U$15,MATCH(T$7,GRID!$A$4:$A$15,0),MATCH(1,($U$2=GRID!$B$1:$U$1)*(КАЛЕНДАРЬ!X27=GRID!$B$3:$U$3),0)),
INDEX(GRID!$B$4:$U$15,MATCH(T$7,GRID!$A$4:$A$15,0),MATCH(1,($U$2=GRID!$B$1:$U$1)*(КАЛЕНДАРЬ!X27=GRID!$B$3:$U$3),0))*(1-GRID!$L$41))</f>
        <v>861600</v>
      </c>
    </row>
    <row r="244" spans="1:20" hidden="1">
      <c r="A244" s="148" t="s">
        <v>12</v>
      </c>
      <c r="B244" s="149">
        <v>25</v>
      </c>
      <c r="C244" s="8" cm="1">
        <f t="array" ref="C244">IF($I$2="Каникулы вместе",INDEX(GRID!$B$4:$U$15,MATCH(C$7,GRID!$A$4:$A$15,0),MATCH(1,($U$2=GRID!$B$1:$U$1)*(КАЛЕНДАРЬ!X28=GRID!$B$3:$U$3),0)),
INDEX(GRID!$B$4:$U$15,MATCH(C$7,GRID!$A$4:$A$15,0),MATCH(1,($U$2=GRID!$B$1:$U$1)*(КАЛЕНДАРЬ!X28=GRID!$B$3:$U$3),0))*(1-GRID!$L$45))</f>
        <v>52600</v>
      </c>
      <c r="D244" s="8" cm="1">
        <f t="array" ref="D244">IF($I$2="Каникулы вместе",INDEX(GRID!$B$18:$U$29,MATCH(C$7,GRID!$A$18:$A$29,0),MATCH(1,($U$2=GRID!$B$1:$U$1)*(КАЛЕНДАРЬ!X28=GRID!$B$3:$U$3),0)),
INDEX(GRID!$B$18:$U$29,MATCH(C$7,GRID!$A$18:$A$29,0),MATCH(1,($U$2=GRID!$B$1:$U$1)*(КАЛЕНДАРЬ!X28=GRID!$B$3:$U$3),0))*(1-GRID!$L$45))</f>
        <v>57600</v>
      </c>
      <c r="E244" s="8" cm="1">
        <f t="array" ref="E244">IF($I$2="Каникулы вместе",INDEX(GRID!$B$4:$U$15,MATCH(E$7,GRID!$A$4:$A$15,0),MATCH(1,($U$2=GRID!$B$1:$U$1)*(КАЛЕНДАРЬ!X28=GRID!$B$3:$U$3),0)),
INDEX(GRID!$B$4:$U$15,MATCH(E$7,GRID!$A$4:$A$15,0),MATCH(1,($U$2=GRID!$B$1:$U$1)*(КАЛЕНДАРЬ!X28=GRID!$B$3:$U$3),0))*(1-GRID!$L$45))</f>
        <v>62100</v>
      </c>
      <c r="F244" s="8" cm="1">
        <f t="array" ref="F244">IF($I$2="Каникулы вместе",INDEX(GRID!$B$18:$U$29,MATCH(E$7,GRID!$A$18:$A$29,0),MATCH(1,($U$2=GRID!$B$1:$U$1)*(КАЛЕНДАРЬ!X28=GRID!$B$3:$U$3),0)),
INDEX(GRID!$B$18:$U$29,MATCH(E$7,GRID!$A$18:$A$29,0),MATCH(1,($U$2=GRID!$B$1:$U$1)*(КАЛЕНДАРЬ!X28=GRID!$B$3:$U$3),0))*(1-GRID!$L$45))</f>
        <v>67100</v>
      </c>
      <c r="G244" s="8" cm="1">
        <f t="array" ref="G244">IF($I$2="Каникулы вместе",INDEX(GRID!$B$4:$U$15,MATCH(G$7,GRID!$A$4:$A$15,0),MATCH(1,($U$2=GRID!$B$1:$U$1)*(КАЛЕНДАРЬ!X28=GRID!$B$3:$U$3),0)),
INDEX(GRID!$B$4:$U$15,MATCH(G$7,GRID!$A$4:$A$15,0),MATCH(1,($U$2=GRID!$B$1:$U$1)*(КАЛЕНДАРЬ!X28=GRID!$B$3:$U$3),0))*(1-GRID!$L$45))</f>
        <v>69200</v>
      </c>
      <c r="H244" s="8" cm="1">
        <f t="array" ref="H244">IF($I$2="Каникулы вместе",INDEX(GRID!$B$18:$U$29,MATCH(G$7,GRID!$A$18:$A$29,0),MATCH(1,($U$2=GRID!$B$1:$U$1)*(КАЛЕНДАРЬ!X28=GRID!$B$3:$U$3),0)),
INDEX(GRID!$B$18:$U$29,MATCH(G$7,GRID!$A$18:$A$29,0),MATCH(1,($U$2=GRID!$B$1:$U$1)*(КАЛЕНДАРЬ!X28=GRID!$B$3:$U$3),0))*(1-GRID!$L$45))</f>
        <v>74200</v>
      </c>
      <c r="I244" s="8" cm="1">
        <f t="array" ref="I244">IF($I$2="Каникулы вместе",INDEX(GRID!$B$4:$U$15,MATCH(I$7,GRID!$A$4:$A$15,0),MATCH(1,($U$2=GRID!$B$1:$U$1)*(КАЛЕНДАРЬ!X28=GRID!$B$3:$U$3),0)),
INDEX(GRID!$B$4:$U$15,MATCH(I$7,GRID!$A$4:$A$15,0),MATCH(1,($U$2=GRID!$B$1:$U$1)*(КАЛЕНДАРЬ!X28=GRID!$B$3:$U$3),0))*(1-GRID!$L$45))</f>
        <v>76600</v>
      </c>
      <c r="J244" s="8" cm="1">
        <f t="array" ref="J244">IF($I$2="Каникулы вместе",INDEX(GRID!$B$18:$U$29,MATCH(I$7,GRID!$A$18:$A$29,0),MATCH(1,($U$2=GRID!$B$1:$U$1)*(КАЛЕНДАРЬ!X28=GRID!$B$3:$U$3),0)),
INDEX(GRID!$B$18:$U$29,MATCH(I$7,GRID!$A$18:$A$29,0),MATCH(1,($U$2=GRID!$B$1:$U$1)*(КАЛЕНДАРЬ!X28=GRID!$B$3:$U$3),0))*(1-GRID!$L$45))</f>
        <v>81600</v>
      </c>
      <c r="K244" s="8" cm="1">
        <f t="array" ref="K244">IF($I$2="Каникулы вместе",INDEX(GRID!$B$4:$U$15,MATCH(K$7,GRID!$A$4:$A$15,0),MATCH(1,($U$2=GRID!$B$1:$U$1)*(КАЛЕНДАРЬ!X28=GRID!$B$3:$U$3),0)),
INDEX(GRID!$B$4:$U$15,MATCH(K$7,GRID!$A$4:$A$15,0),MATCH(1,($U$2=GRID!$B$1:$U$1)*(КАЛЕНДАРЬ!X28=GRID!$B$3:$U$3),0))*(1-GRID!$L$45))</f>
        <v>84100</v>
      </c>
      <c r="L244" s="8" cm="1">
        <f t="array" ref="L244">IF($I$2="Каникулы вместе",INDEX(GRID!$B$18:$U$29,MATCH(K$7,GRID!$A$18:$A$29,0),MATCH(1,($U$2=GRID!$B$1:$U$1)*(КАЛЕНДАРЬ!X28=GRID!$B$3:$U$3),0)),
INDEX(GRID!$B$18:$U$29,MATCH(K$7,GRID!$A$18:$A$29,0),MATCH(1,($U$2=GRID!$B$1:$U$1)*(КАЛЕНДАРЬ!X28=GRID!$B$3:$U$3),0))*(1-GRID!$L$45))</f>
        <v>89100</v>
      </c>
      <c r="M244" s="8" cm="1">
        <f t="array" ref="M244">IF($I$2="Каникулы вместе",INDEX(GRID!$B$4:$U$15,MATCH(M$7,GRID!$A$4:$A$15,0),MATCH(1,($U$2=GRID!$B$1:$U$1)*(КАЛЕНДАРЬ!X28=GRID!$B$3:$U$3),0)),
INDEX(GRID!$B$4:$U$15,MATCH(M$7,GRID!$A$4:$A$15,0),MATCH(1,($U$2=GRID!$B$1:$U$1)*(КАЛЕНДАРЬ!X28=GRID!$B$3:$U$3),0))*(1-GRID!$L$45))</f>
        <v>110400</v>
      </c>
      <c r="N244" s="8" cm="1">
        <f t="array" ref="N244">IF($I$2="Каникулы вместе",INDEX(GRID!$B$18:$U$29,MATCH(M$7,GRID!$A$18:$A$29,0),MATCH(1,($U$2=GRID!$B$1:$U$1)*(КАЛЕНДАРЬ!X28=GRID!$B$3:$U$3),0)),
INDEX(GRID!$B$18:$U$29,MATCH(M$7,GRID!$A$18:$A$29,0),MATCH(1,($U$2=GRID!$B$1:$U$1)*(КАЛЕНДАРЬ!X28=GRID!$B$3:$U$3),0))*(1-GRID!$L$45))</f>
        <v>115400</v>
      </c>
      <c r="O244" s="8" cm="1">
        <f t="array" ref="O244">IF($I$2="Каникулы вместе",INDEX(GRID!$B$4:$U$15,MATCH(O$7,GRID!$A$4:$A$15,0),MATCH(1,($U$2=GRID!$B$1:$U$1)*(КАЛЕНДАРЬ!X28=GRID!$B$3:$U$3),0)),
INDEX(GRID!$B$4:$U$15,MATCH(O$7,GRID!$A$4:$A$15,0),MATCH(1,($U$2=GRID!$B$1:$U$1)*(КАЛЕНДАРЬ!X28=GRID!$B$3:$U$3),0))*(1-GRID!$L$45))</f>
        <v>151000</v>
      </c>
      <c r="P244" s="8" cm="1">
        <f t="array" ref="P244">IF($I$2="Каникулы вместе",INDEX(GRID!$B$4:$U$15,MATCH(P$7,GRID!$A$4:$A$15,0),MATCH(1,($U$2=GRID!$B$1:$U$1)*(КАЛЕНДАРЬ!X28=GRID!$B$3:$U$3),0)),
INDEX(GRID!$B$4:$U$15,MATCH(P$7,GRID!$A$4:$A$15,0),MATCH(1,($U$2=GRID!$B$1:$U$1)*(КАЛЕНДАРЬ!X28=GRID!$B$3:$U$3),0))*(1-GRID!$L$45))</f>
        <v>199300</v>
      </c>
      <c r="Q244" s="8" cm="1">
        <f t="array" ref="Q244">IF($I$2="Каникулы вместе",INDEX(GRID!$B$4:$U$15,MATCH(Q$7,GRID!$A$4:$A$15,0),MATCH(1,($U$2=GRID!$B$1:$U$1)*(КАЛЕНДАРЬ!X28=GRID!$B$3:$U$3),0)),
INDEX(GRID!$B$4:$U$15,MATCH(Q$7,GRID!$A$4:$A$15,0),MATCH(1,($U$2=GRID!$B$1:$U$1)*(КАЛЕНДАРЬ!X28=GRID!$B$3:$U$3),0))*(1-GRID!$L$45))</f>
        <v>230600</v>
      </c>
      <c r="R244" s="8" cm="1">
        <f t="array" ref="R244">IF($I$2="Каникулы вместе",INDEX(GRID!$B$18:$U$29,MATCH(R$7,GRID!$A$18:$A$29,0),MATCH(1,($U$2=GRID!$B$1:$U$1)*(КАЛЕНДАРЬ!X28=GRID!$B$3:$U$3),0)),
INDEX(GRID!$B$18:$U$29,MATCH(R$7,GRID!$A$18:$A$29,0),MATCH(1,($U$2=GRID!$B$1:$U$1)*(КАЛЕНДАРЬ!X28=GRID!$B$3:$U$3),0))*(1-GRID!$L$45))</f>
        <v>263600</v>
      </c>
      <c r="S244" s="8">
        <f t="array" ref="S244">IF($I$2="Каникулы вместе",INDEX(GRID!$B$4:$U$15,MATCH(S$7,GRID!$A$4:$A$15,0),MATCH(1,($U$2=GRID!$B$1:$U$1)*(КАЛЕНДАРЬ!X28=GRID!$B$3:$U$3),0)),
INDEX(GRID!$B$4:$U$15,MATCH(S$7,GRID!$A$4:$A$15,0),MATCH(1,($U$2=GRID!$B$1:$U$1)*(КАЛЕНДАРЬ!X28=GRID!$B$3:$U$3),0))*(1-GRID!$L$41))</f>
        <v>698800</v>
      </c>
      <c r="T244" s="8">
        <f t="array" ref="T244">IF($I$2="Каникулы вместе",INDEX(GRID!$B$4:$U$15,MATCH(T$7,GRID!$A$4:$A$15,0),MATCH(1,($U$2=GRID!$B$1:$U$1)*(КАЛЕНДАРЬ!X28=GRID!$B$3:$U$3),0)),
INDEX(GRID!$B$4:$U$15,MATCH(T$7,GRID!$A$4:$A$15,0),MATCH(1,($U$2=GRID!$B$1:$U$1)*(КАЛЕНДАРЬ!X28=GRID!$B$3:$U$3),0))*(1-GRID!$L$41))</f>
        <v>861600</v>
      </c>
    </row>
    <row r="245" spans="1:20" hidden="1">
      <c r="A245" s="148" t="s">
        <v>13</v>
      </c>
      <c r="B245" s="149">
        <v>26</v>
      </c>
      <c r="C245" s="8" cm="1">
        <f t="array" ref="C245">IF($I$2="Каникулы вместе",INDEX(GRID!$B$4:$U$15,MATCH(C$7,GRID!$A$4:$A$15,0),MATCH(1,($U$2=GRID!$B$1:$U$1)*(КАЛЕНДАРЬ!X29=GRID!$B$3:$U$3),0)),
INDEX(GRID!$B$4:$U$15,MATCH(C$7,GRID!$A$4:$A$15,0),MATCH(1,($U$2=GRID!$B$1:$U$1)*(КАЛЕНДАРЬ!X29=GRID!$B$3:$U$3),0))*(1-GRID!$L$45))</f>
        <v>52600</v>
      </c>
      <c r="D245" s="8" cm="1">
        <f t="array" ref="D245">IF($I$2="Каникулы вместе",INDEX(GRID!$B$18:$U$29,MATCH(C$7,GRID!$A$18:$A$29,0),MATCH(1,($U$2=GRID!$B$1:$U$1)*(КАЛЕНДАРЬ!X29=GRID!$B$3:$U$3),0)),
INDEX(GRID!$B$18:$U$29,MATCH(C$7,GRID!$A$18:$A$29,0),MATCH(1,($U$2=GRID!$B$1:$U$1)*(КАЛЕНДАРЬ!X29=GRID!$B$3:$U$3),0))*(1-GRID!$L$45))</f>
        <v>57600</v>
      </c>
      <c r="E245" s="8" cm="1">
        <f t="array" ref="E245">IF($I$2="Каникулы вместе",INDEX(GRID!$B$4:$U$15,MATCH(E$7,GRID!$A$4:$A$15,0),MATCH(1,($U$2=GRID!$B$1:$U$1)*(КАЛЕНДАРЬ!X29=GRID!$B$3:$U$3),0)),
INDEX(GRID!$B$4:$U$15,MATCH(E$7,GRID!$A$4:$A$15,0),MATCH(1,($U$2=GRID!$B$1:$U$1)*(КАЛЕНДАРЬ!X29=GRID!$B$3:$U$3),0))*(1-GRID!$L$45))</f>
        <v>62100</v>
      </c>
      <c r="F245" s="8" cm="1">
        <f t="array" ref="F245">IF($I$2="Каникулы вместе",INDEX(GRID!$B$18:$U$29,MATCH(E$7,GRID!$A$18:$A$29,0),MATCH(1,($U$2=GRID!$B$1:$U$1)*(КАЛЕНДАРЬ!X29=GRID!$B$3:$U$3),0)),
INDEX(GRID!$B$18:$U$29,MATCH(E$7,GRID!$A$18:$A$29,0),MATCH(1,($U$2=GRID!$B$1:$U$1)*(КАЛЕНДАРЬ!X29=GRID!$B$3:$U$3),0))*(1-GRID!$L$45))</f>
        <v>67100</v>
      </c>
      <c r="G245" s="8" cm="1">
        <f t="array" ref="G245">IF($I$2="Каникулы вместе",INDEX(GRID!$B$4:$U$15,MATCH(G$7,GRID!$A$4:$A$15,0),MATCH(1,($U$2=GRID!$B$1:$U$1)*(КАЛЕНДАРЬ!X29=GRID!$B$3:$U$3),0)),
INDEX(GRID!$B$4:$U$15,MATCH(G$7,GRID!$A$4:$A$15,0),MATCH(1,($U$2=GRID!$B$1:$U$1)*(КАЛЕНДАРЬ!X29=GRID!$B$3:$U$3),0))*(1-GRID!$L$45))</f>
        <v>69200</v>
      </c>
      <c r="H245" s="8" cm="1">
        <f t="array" ref="H245">IF($I$2="Каникулы вместе",INDEX(GRID!$B$18:$U$29,MATCH(G$7,GRID!$A$18:$A$29,0),MATCH(1,($U$2=GRID!$B$1:$U$1)*(КАЛЕНДАРЬ!X29=GRID!$B$3:$U$3),0)),
INDEX(GRID!$B$18:$U$29,MATCH(G$7,GRID!$A$18:$A$29,0),MATCH(1,($U$2=GRID!$B$1:$U$1)*(КАЛЕНДАРЬ!X29=GRID!$B$3:$U$3),0))*(1-GRID!$L$45))</f>
        <v>74200</v>
      </c>
      <c r="I245" s="8" cm="1">
        <f t="array" ref="I245">IF($I$2="Каникулы вместе",INDEX(GRID!$B$4:$U$15,MATCH(I$7,GRID!$A$4:$A$15,0),MATCH(1,($U$2=GRID!$B$1:$U$1)*(КАЛЕНДАРЬ!X29=GRID!$B$3:$U$3),0)),
INDEX(GRID!$B$4:$U$15,MATCH(I$7,GRID!$A$4:$A$15,0),MATCH(1,($U$2=GRID!$B$1:$U$1)*(КАЛЕНДАРЬ!X29=GRID!$B$3:$U$3),0))*(1-GRID!$L$45))</f>
        <v>76600</v>
      </c>
      <c r="J245" s="8" cm="1">
        <f t="array" ref="J245">IF($I$2="Каникулы вместе",INDEX(GRID!$B$18:$U$29,MATCH(I$7,GRID!$A$18:$A$29,0),MATCH(1,($U$2=GRID!$B$1:$U$1)*(КАЛЕНДАРЬ!X29=GRID!$B$3:$U$3),0)),
INDEX(GRID!$B$18:$U$29,MATCH(I$7,GRID!$A$18:$A$29,0),MATCH(1,($U$2=GRID!$B$1:$U$1)*(КАЛЕНДАРЬ!X29=GRID!$B$3:$U$3),0))*(1-GRID!$L$45))</f>
        <v>81600</v>
      </c>
      <c r="K245" s="8" cm="1">
        <f t="array" ref="K245">IF($I$2="Каникулы вместе",INDEX(GRID!$B$4:$U$15,MATCH(K$7,GRID!$A$4:$A$15,0),MATCH(1,($U$2=GRID!$B$1:$U$1)*(КАЛЕНДАРЬ!X29=GRID!$B$3:$U$3),0)),
INDEX(GRID!$B$4:$U$15,MATCH(K$7,GRID!$A$4:$A$15,0),MATCH(1,($U$2=GRID!$B$1:$U$1)*(КАЛЕНДАРЬ!X29=GRID!$B$3:$U$3),0))*(1-GRID!$L$45))</f>
        <v>84100</v>
      </c>
      <c r="L245" s="8" cm="1">
        <f t="array" ref="L245">IF($I$2="Каникулы вместе",INDEX(GRID!$B$18:$U$29,MATCH(K$7,GRID!$A$18:$A$29,0),MATCH(1,($U$2=GRID!$B$1:$U$1)*(КАЛЕНДАРЬ!X29=GRID!$B$3:$U$3),0)),
INDEX(GRID!$B$18:$U$29,MATCH(K$7,GRID!$A$18:$A$29,0),MATCH(1,($U$2=GRID!$B$1:$U$1)*(КАЛЕНДАРЬ!X29=GRID!$B$3:$U$3),0))*(1-GRID!$L$45))</f>
        <v>89100</v>
      </c>
      <c r="M245" s="8" cm="1">
        <f t="array" ref="M245">IF($I$2="Каникулы вместе",INDEX(GRID!$B$4:$U$15,MATCH(M$7,GRID!$A$4:$A$15,0),MATCH(1,($U$2=GRID!$B$1:$U$1)*(КАЛЕНДАРЬ!X29=GRID!$B$3:$U$3),0)),
INDEX(GRID!$B$4:$U$15,MATCH(M$7,GRID!$A$4:$A$15,0),MATCH(1,($U$2=GRID!$B$1:$U$1)*(КАЛЕНДАРЬ!X29=GRID!$B$3:$U$3),0))*(1-GRID!$L$45))</f>
        <v>110400</v>
      </c>
      <c r="N245" s="8" cm="1">
        <f t="array" ref="N245">IF($I$2="Каникулы вместе",INDEX(GRID!$B$18:$U$29,MATCH(M$7,GRID!$A$18:$A$29,0),MATCH(1,($U$2=GRID!$B$1:$U$1)*(КАЛЕНДАРЬ!X29=GRID!$B$3:$U$3),0)),
INDEX(GRID!$B$18:$U$29,MATCH(M$7,GRID!$A$18:$A$29,0),MATCH(1,($U$2=GRID!$B$1:$U$1)*(КАЛЕНДАРЬ!X29=GRID!$B$3:$U$3),0))*(1-GRID!$L$45))</f>
        <v>115400</v>
      </c>
      <c r="O245" s="8" cm="1">
        <f t="array" ref="O245">IF($I$2="Каникулы вместе",INDEX(GRID!$B$4:$U$15,MATCH(O$7,GRID!$A$4:$A$15,0),MATCH(1,($U$2=GRID!$B$1:$U$1)*(КАЛЕНДАРЬ!X29=GRID!$B$3:$U$3),0)),
INDEX(GRID!$B$4:$U$15,MATCH(O$7,GRID!$A$4:$A$15,0),MATCH(1,($U$2=GRID!$B$1:$U$1)*(КАЛЕНДАРЬ!X29=GRID!$B$3:$U$3),0))*(1-GRID!$L$45))</f>
        <v>151000</v>
      </c>
      <c r="P245" s="8" cm="1">
        <f t="array" ref="P245">IF($I$2="Каникулы вместе",INDEX(GRID!$B$4:$U$15,MATCH(P$7,GRID!$A$4:$A$15,0),MATCH(1,($U$2=GRID!$B$1:$U$1)*(КАЛЕНДАРЬ!X29=GRID!$B$3:$U$3),0)),
INDEX(GRID!$B$4:$U$15,MATCH(P$7,GRID!$A$4:$A$15,0),MATCH(1,($U$2=GRID!$B$1:$U$1)*(КАЛЕНДАРЬ!X29=GRID!$B$3:$U$3),0))*(1-GRID!$L$45))</f>
        <v>199300</v>
      </c>
      <c r="Q245" s="8" cm="1">
        <f t="array" ref="Q245">IF($I$2="Каникулы вместе",INDEX(GRID!$B$4:$U$15,MATCH(Q$7,GRID!$A$4:$A$15,0),MATCH(1,($U$2=GRID!$B$1:$U$1)*(КАЛЕНДАРЬ!X29=GRID!$B$3:$U$3),0)),
INDEX(GRID!$B$4:$U$15,MATCH(Q$7,GRID!$A$4:$A$15,0),MATCH(1,($U$2=GRID!$B$1:$U$1)*(КАЛЕНДАРЬ!X29=GRID!$B$3:$U$3),0))*(1-GRID!$L$45))</f>
        <v>230600</v>
      </c>
      <c r="R245" s="8" cm="1">
        <f t="array" ref="R245">IF($I$2="Каникулы вместе",INDEX(GRID!$B$18:$U$29,MATCH(R$7,GRID!$A$18:$A$29,0),MATCH(1,($U$2=GRID!$B$1:$U$1)*(КАЛЕНДАРЬ!X29=GRID!$B$3:$U$3),0)),
INDEX(GRID!$B$18:$U$29,MATCH(R$7,GRID!$A$18:$A$29,0),MATCH(1,($U$2=GRID!$B$1:$U$1)*(КАЛЕНДАРЬ!X29=GRID!$B$3:$U$3),0))*(1-GRID!$L$45))</f>
        <v>263600</v>
      </c>
      <c r="S245" s="8">
        <f t="array" ref="S245">IF($I$2="Каникулы вместе",INDEX(GRID!$B$4:$U$15,MATCH(S$7,GRID!$A$4:$A$15,0),MATCH(1,($U$2=GRID!$B$1:$U$1)*(КАЛЕНДАРЬ!X29=GRID!$B$3:$U$3),0)),
INDEX(GRID!$B$4:$U$15,MATCH(S$7,GRID!$A$4:$A$15,0),MATCH(1,($U$2=GRID!$B$1:$U$1)*(КАЛЕНДАРЬ!X29=GRID!$B$3:$U$3),0))*(1-GRID!$L$41))</f>
        <v>698800</v>
      </c>
      <c r="T245" s="8">
        <f t="array" ref="T245">IF($I$2="Каникулы вместе",INDEX(GRID!$B$4:$U$15,MATCH(T$7,GRID!$A$4:$A$15,0),MATCH(1,($U$2=GRID!$B$1:$U$1)*(КАЛЕНДАРЬ!X29=GRID!$B$3:$U$3),0)),
INDEX(GRID!$B$4:$U$15,MATCH(T$7,GRID!$A$4:$A$15,0),MATCH(1,($U$2=GRID!$B$1:$U$1)*(КАЛЕНДАРЬ!X29=GRID!$B$3:$U$3),0))*(1-GRID!$L$41))</f>
        <v>861600</v>
      </c>
    </row>
    <row r="246" spans="1:20" hidden="1">
      <c r="A246" s="148" t="s">
        <v>14</v>
      </c>
      <c r="B246" s="149">
        <v>27</v>
      </c>
      <c r="C246" s="8" cm="1">
        <f t="array" ref="C246">IF($I$2="Каникулы вместе",INDEX(GRID!$B$4:$U$15,MATCH(C$7,GRID!$A$4:$A$15,0),MATCH(1,($U$2=GRID!$B$1:$U$1)*(КАЛЕНДАРЬ!X30=GRID!$B$3:$U$3),0)),
INDEX(GRID!$B$4:$U$15,MATCH(C$7,GRID!$A$4:$A$15,0),MATCH(1,($U$2=GRID!$B$1:$U$1)*(КАЛЕНДАРЬ!X30=GRID!$B$3:$U$3),0))*(1-GRID!$L$45))</f>
        <v>52600</v>
      </c>
      <c r="D246" s="8" cm="1">
        <f t="array" ref="D246">IF($I$2="Каникулы вместе",INDEX(GRID!$B$18:$U$29,MATCH(C$7,GRID!$A$18:$A$29,0),MATCH(1,($U$2=GRID!$B$1:$U$1)*(КАЛЕНДАРЬ!X30=GRID!$B$3:$U$3),0)),
INDEX(GRID!$B$18:$U$29,MATCH(C$7,GRID!$A$18:$A$29,0),MATCH(1,($U$2=GRID!$B$1:$U$1)*(КАЛЕНДАРЬ!X30=GRID!$B$3:$U$3),0))*(1-GRID!$L$45))</f>
        <v>57600</v>
      </c>
      <c r="E246" s="8" cm="1">
        <f t="array" ref="E246">IF($I$2="Каникулы вместе",INDEX(GRID!$B$4:$U$15,MATCH(E$7,GRID!$A$4:$A$15,0),MATCH(1,($U$2=GRID!$B$1:$U$1)*(КАЛЕНДАРЬ!X30=GRID!$B$3:$U$3),0)),
INDEX(GRID!$B$4:$U$15,MATCH(E$7,GRID!$A$4:$A$15,0),MATCH(1,($U$2=GRID!$B$1:$U$1)*(КАЛЕНДАРЬ!X30=GRID!$B$3:$U$3),0))*(1-GRID!$L$45))</f>
        <v>62100</v>
      </c>
      <c r="F246" s="8" cm="1">
        <f t="array" ref="F246">IF($I$2="Каникулы вместе",INDEX(GRID!$B$18:$U$29,MATCH(E$7,GRID!$A$18:$A$29,0),MATCH(1,($U$2=GRID!$B$1:$U$1)*(КАЛЕНДАРЬ!X30=GRID!$B$3:$U$3),0)),
INDEX(GRID!$B$18:$U$29,MATCH(E$7,GRID!$A$18:$A$29,0),MATCH(1,($U$2=GRID!$B$1:$U$1)*(КАЛЕНДАРЬ!X30=GRID!$B$3:$U$3),0))*(1-GRID!$L$45))</f>
        <v>67100</v>
      </c>
      <c r="G246" s="8" cm="1">
        <f t="array" ref="G246">IF($I$2="Каникулы вместе",INDEX(GRID!$B$4:$U$15,MATCH(G$7,GRID!$A$4:$A$15,0),MATCH(1,($U$2=GRID!$B$1:$U$1)*(КАЛЕНДАРЬ!X30=GRID!$B$3:$U$3),0)),
INDEX(GRID!$B$4:$U$15,MATCH(G$7,GRID!$A$4:$A$15,0),MATCH(1,($U$2=GRID!$B$1:$U$1)*(КАЛЕНДАРЬ!X30=GRID!$B$3:$U$3),0))*(1-GRID!$L$45))</f>
        <v>69200</v>
      </c>
      <c r="H246" s="8" cm="1">
        <f t="array" ref="H246">IF($I$2="Каникулы вместе",INDEX(GRID!$B$18:$U$29,MATCH(G$7,GRID!$A$18:$A$29,0),MATCH(1,($U$2=GRID!$B$1:$U$1)*(КАЛЕНДАРЬ!X30=GRID!$B$3:$U$3),0)),
INDEX(GRID!$B$18:$U$29,MATCH(G$7,GRID!$A$18:$A$29,0),MATCH(1,($U$2=GRID!$B$1:$U$1)*(КАЛЕНДАРЬ!X30=GRID!$B$3:$U$3),0))*(1-GRID!$L$45))</f>
        <v>74200</v>
      </c>
      <c r="I246" s="8" cm="1">
        <f t="array" ref="I246">IF($I$2="Каникулы вместе",INDEX(GRID!$B$4:$U$15,MATCH(I$7,GRID!$A$4:$A$15,0),MATCH(1,($U$2=GRID!$B$1:$U$1)*(КАЛЕНДАРЬ!X30=GRID!$B$3:$U$3),0)),
INDEX(GRID!$B$4:$U$15,MATCH(I$7,GRID!$A$4:$A$15,0),MATCH(1,($U$2=GRID!$B$1:$U$1)*(КАЛЕНДАРЬ!X30=GRID!$B$3:$U$3),0))*(1-GRID!$L$45))</f>
        <v>76600</v>
      </c>
      <c r="J246" s="8" cm="1">
        <f t="array" ref="J246">IF($I$2="Каникулы вместе",INDEX(GRID!$B$18:$U$29,MATCH(I$7,GRID!$A$18:$A$29,0),MATCH(1,($U$2=GRID!$B$1:$U$1)*(КАЛЕНДАРЬ!X30=GRID!$B$3:$U$3),0)),
INDEX(GRID!$B$18:$U$29,MATCH(I$7,GRID!$A$18:$A$29,0),MATCH(1,($U$2=GRID!$B$1:$U$1)*(КАЛЕНДАРЬ!X30=GRID!$B$3:$U$3),0))*(1-GRID!$L$45))</f>
        <v>81600</v>
      </c>
      <c r="K246" s="8" cm="1">
        <f t="array" ref="K246">IF($I$2="Каникулы вместе",INDEX(GRID!$B$4:$U$15,MATCH(K$7,GRID!$A$4:$A$15,0),MATCH(1,($U$2=GRID!$B$1:$U$1)*(КАЛЕНДАРЬ!X30=GRID!$B$3:$U$3),0)),
INDEX(GRID!$B$4:$U$15,MATCH(K$7,GRID!$A$4:$A$15,0),MATCH(1,($U$2=GRID!$B$1:$U$1)*(КАЛЕНДАРЬ!X30=GRID!$B$3:$U$3),0))*(1-GRID!$L$45))</f>
        <v>84100</v>
      </c>
      <c r="L246" s="8" cm="1">
        <f t="array" ref="L246">IF($I$2="Каникулы вместе",INDEX(GRID!$B$18:$U$29,MATCH(K$7,GRID!$A$18:$A$29,0),MATCH(1,($U$2=GRID!$B$1:$U$1)*(КАЛЕНДАРЬ!X30=GRID!$B$3:$U$3),0)),
INDEX(GRID!$B$18:$U$29,MATCH(K$7,GRID!$A$18:$A$29,0),MATCH(1,($U$2=GRID!$B$1:$U$1)*(КАЛЕНДАРЬ!X30=GRID!$B$3:$U$3),0))*(1-GRID!$L$45))</f>
        <v>89100</v>
      </c>
      <c r="M246" s="8" cm="1">
        <f t="array" ref="M246">IF($I$2="Каникулы вместе",INDEX(GRID!$B$4:$U$15,MATCH(M$7,GRID!$A$4:$A$15,0),MATCH(1,($U$2=GRID!$B$1:$U$1)*(КАЛЕНДАРЬ!X30=GRID!$B$3:$U$3),0)),
INDEX(GRID!$B$4:$U$15,MATCH(M$7,GRID!$A$4:$A$15,0),MATCH(1,($U$2=GRID!$B$1:$U$1)*(КАЛЕНДАРЬ!X30=GRID!$B$3:$U$3),0))*(1-GRID!$L$45))</f>
        <v>110400</v>
      </c>
      <c r="N246" s="8" cm="1">
        <f t="array" ref="N246">IF($I$2="Каникулы вместе",INDEX(GRID!$B$18:$U$29,MATCH(M$7,GRID!$A$18:$A$29,0),MATCH(1,($U$2=GRID!$B$1:$U$1)*(КАЛЕНДАРЬ!X30=GRID!$B$3:$U$3),0)),
INDEX(GRID!$B$18:$U$29,MATCH(M$7,GRID!$A$18:$A$29,0),MATCH(1,($U$2=GRID!$B$1:$U$1)*(КАЛЕНДАРЬ!X30=GRID!$B$3:$U$3),0))*(1-GRID!$L$45))</f>
        <v>115400</v>
      </c>
      <c r="O246" s="8" cm="1">
        <f t="array" ref="O246">IF($I$2="Каникулы вместе",INDEX(GRID!$B$4:$U$15,MATCH(O$7,GRID!$A$4:$A$15,0),MATCH(1,($U$2=GRID!$B$1:$U$1)*(КАЛЕНДАРЬ!X30=GRID!$B$3:$U$3),0)),
INDEX(GRID!$B$4:$U$15,MATCH(O$7,GRID!$A$4:$A$15,0),MATCH(1,($U$2=GRID!$B$1:$U$1)*(КАЛЕНДАРЬ!X30=GRID!$B$3:$U$3),0))*(1-GRID!$L$45))</f>
        <v>151000</v>
      </c>
      <c r="P246" s="8" cm="1">
        <f t="array" ref="P246">IF($I$2="Каникулы вместе",INDEX(GRID!$B$4:$U$15,MATCH(P$7,GRID!$A$4:$A$15,0),MATCH(1,($U$2=GRID!$B$1:$U$1)*(КАЛЕНДАРЬ!X30=GRID!$B$3:$U$3),0)),
INDEX(GRID!$B$4:$U$15,MATCH(P$7,GRID!$A$4:$A$15,0),MATCH(1,($U$2=GRID!$B$1:$U$1)*(КАЛЕНДАРЬ!X30=GRID!$B$3:$U$3),0))*(1-GRID!$L$45))</f>
        <v>199300</v>
      </c>
      <c r="Q246" s="8" cm="1">
        <f t="array" ref="Q246">IF($I$2="Каникулы вместе",INDEX(GRID!$B$4:$U$15,MATCH(Q$7,GRID!$A$4:$A$15,0),MATCH(1,($U$2=GRID!$B$1:$U$1)*(КАЛЕНДАРЬ!X30=GRID!$B$3:$U$3),0)),
INDEX(GRID!$B$4:$U$15,MATCH(Q$7,GRID!$A$4:$A$15,0),MATCH(1,($U$2=GRID!$B$1:$U$1)*(КАЛЕНДАРЬ!X30=GRID!$B$3:$U$3),0))*(1-GRID!$L$45))</f>
        <v>230600</v>
      </c>
      <c r="R246" s="8" cm="1">
        <f t="array" ref="R246">IF($I$2="Каникулы вместе",INDEX(GRID!$B$18:$U$29,MATCH(R$7,GRID!$A$18:$A$29,0),MATCH(1,($U$2=GRID!$B$1:$U$1)*(КАЛЕНДАРЬ!X30=GRID!$B$3:$U$3),0)),
INDEX(GRID!$B$18:$U$29,MATCH(R$7,GRID!$A$18:$A$29,0),MATCH(1,($U$2=GRID!$B$1:$U$1)*(КАЛЕНДАРЬ!X30=GRID!$B$3:$U$3),0))*(1-GRID!$L$45))</f>
        <v>263600</v>
      </c>
      <c r="S246" s="8">
        <f t="array" ref="S246">IF($I$2="Каникулы вместе",INDEX(GRID!$B$4:$U$15,MATCH(S$7,GRID!$A$4:$A$15,0),MATCH(1,($U$2=GRID!$B$1:$U$1)*(КАЛЕНДАРЬ!X30=GRID!$B$3:$U$3),0)),
INDEX(GRID!$B$4:$U$15,MATCH(S$7,GRID!$A$4:$A$15,0),MATCH(1,($U$2=GRID!$B$1:$U$1)*(КАЛЕНДАРЬ!X30=GRID!$B$3:$U$3),0))*(1-GRID!$L$41))</f>
        <v>698800</v>
      </c>
      <c r="T246" s="8">
        <f t="array" ref="T246">IF($I$2="Каникулы вместе",INDEX(GRID!$B$4:$U$15,MATCH(T$7,GRID!$A$4:$A$15,0),MATCH(1,($U$2=GRID!$B$1:$U$1)*(КАЛЕНДАРЬ!X30=GRID!$B$3:$U$3),0)),
INDEX(GRID!$B$4:$U$15,MATCH(T$7,GRID!$A$4:$A$15,0),MATCH(1,($U$2=GRID!$B$1:$U$1)*(КАЛЕНДАРЬ!X30=GRID!$B$3:$U$3),0))*(1-GRID!$L$41))</f>
        <v>861600</v>
      </c>
    </row>
    <row r="247" spans="1:20" hidden="1">
      <c r="A247" s="148" t="s">
        <v>15</v>
      </c>
      <c r="B247" s="149">
        <v>28</v>
      </c>
      <c r="C247" s="8" cm="1">
        <f t="array" ref="C247">IF($I$2="Каникулы вместе",INDEX(GRID!$B$4:$U$15,MATCH(C$7,GRID!$A$4:$A$15,0),MATCH(1,($U$2=GRID!$B$1:$U$1)*(КАЛЕНДАРЬ!X31=GRID!$B$3:$U$3),0)),
INDEX(GRID!$B$4:$U$15,MATCH(C$7,GRID!$A$4:$A$15,0),MATCH(1,($U$2=GRID!$B$1:$U$1)*(КАЛЕНДАРЬ!X31=GRID!$B$3:$U$3),0))*(1-GRID!$L$45))</f>
        <v>52600</v>
      </c>
      <c r="D247" s="8" cm="1">
        <f t="array" ref="D247">IF($I$2="Каникулы вместе",INDEX(GRID!$B$18:$U$29,MATCH(C$7,GRID!$A$18:$A$29,0),MATCH(1,($U$2=GRID!$B$1:$U$1)*(КАЛЕНДАРЬ!X31=GRID!$B$3:$U$3),0)),
INDEX(GRID!$B$18:$U$29,MATCH(C$7,GRID!$A$18:$A$29,0),MATCH(1,($U$2=GRID!$B$1:$U$1)*(КАЛЕНДАРЬ!X31=GRID!$B$3:$U$3),0))*(1-GRID!$L$45))</f>
        <v>57600</v>
      </c>
      <c r="E247" s="8" cm="1">
        <f t="array" ref="E247">IF($I$2="Каникулы вместе",INDEX(GRID!$B$4:$U$15,MATCH(E$7,GRID!$A$4:$A$15,0),MATCH(1,($U$2=GRID!$B$1:$U$1)*(КАЛЕНДАРЬ!X31=GRID!$B$3:$U$3),0)),
INDEX(GRID!$B$4:$U$15,MATCH(E$7,GRID!$A$4:$A$15,0),MATCH(1,($U$2=GRID!$B$1:$U$1)*(КАЛЕНДАРЬ!X31=GRID!$B$3:$U$3),0))*(1-GRID!$L$45))</f>
        <v>62100</v>
      </c>
      <c r="F247" s="8" cm="1">
        <f t="array" ref="F247">IF($I$2="Каникулы вместе",INDEX(GRID!$B$18:$U$29,MATCH(E$7,GRID!$A$18:$A$29,0),MATCH(1,($U$2=GRID!$B$1:$U$1)*(КАЛЕНДАРЬ!X31=GRID!$B$3:$U$3),0)),
INDEX(GRID!$B$18:$U$29,MATCH(E$7,GRID!$A$18:$A$29,0),MATCH(1,($U$2=GRID!$B$1:$U$1)*(КАЛЕНДАРЬ!X31=GRID!$B$3:$U$3),0))*(1-GRID!$L$45))</f>
        <v>67100</v>
      </c>
      <c r="G247" s="8" cm="1">
        <f t="array" ref="G247">IF($I$2="Каникулы вместе",INDEX(GRID!$B$4:$U$15,MATCH(G$7,GRID!$A$4:$A$15,0),MATCH(1,($U$2=GRID!$B$1:$U$1)*(КАЛЕНДАРЬ!X31=GRID!$B$3:$U$3),0)),
INDEX(GRID!$B$4:$U$15,MATCH(G$7,GRID!$A$4:$A$15,0),MATCH(1,($U$2=GRID!$B$1:$U$1)*(КАЛЕНДАРЬ!X31=GRID!$B$3:$U$3),0))*(1-GRID!$L$45))</f>
        <v>69200</v>
      </c>
      <c r="H247" s="8" cm="1">
        <f t="array" ref="H247">IF($I$2="Каникулы вместе",INDEX(GRID!$B$18:$U$29,MATCH(G$7,GRID!$A$18:$A$29,0),MATCH(1,($U$2=GRID!$B$1:$U$1)*(КАЛЕНДАРЬ!X31=GRID!$B$3:$U$3),0)),
INDEX(GRID!$B$18:$U$29,MATCH(G$7,GRID!$A$18:$A$29,0),MATCH(1,($U$2=GRID!$B$1:$U$1)*(КАЛЕНДАРЬ!X31=GRID!$B$3:$U$3),0))*(1-GRID!$L$45))</f>
        <v>74200</v>
      </c>
      <c r="I247" s="8" cm="1">
        <f t="array" ref="I247">IF($I$2="Каникулы вместе",INDEX(GRID!$B$4:$U$15,MATCH(I$7,GRID!$A$4:$A$15,0),MATCH(1,($U$2=GRID!$B$1:$U$1)*(КАЛЕНДАРЬ!X31=GRID!$B$3:$U$3),0)),
INDEX(GRID!$B$4:$U$15,MATCH(I$7,GRID!$A$4:$A$15,0),MATCH(1,($U$2=GRID!$B$1:$U$1)*(КАЛЕНДАРЬ!X31=GRID!$B$3:$U$3),0))*(1-GRID!$L$45))</f>
        <v>76600</v>
      </c>
      <c r="J247" s="8" cm="1">
        <f t="array" ref="J247">IF($I$2="Каникулы вместе",INDEX(GRID!$B$18:$U$29,MATCH(I$7,GRID!$A$18:$A$29,0),MATCH(1,($U$2=GRID!$B$1:$U$1)*(КАЛЕНДАРЬ!X31=GRID!$B$3:$U$3),0)),
INDEX(GRID!$B$18:$U$29,MATCH(I$7,GRID!$A$18:$A$29,0),MATCH(1,($U$2=GRID!$B$1:$U$1)*(КАЛЕНДАРЬ!X31=GRID!$B$3:$U$3),0))*(1-GRID!$L$45))</f>
        <v>81600</v>
      </c>
      <c r="K247" s="8" cm="1">
        <f t="array" ref="K247">IF($I$2="Каникулы вместе",INDEX(GRID!$B$4:$U$15,MATCH(K$7,GRID!$A$4:$A$15,0),MATCH(1,($U$2=GRID!$B$1:$U$1)*(КАЛЕНДАРЬ!X31=GRID!$B$3:$U$3),0)),
INDEX(GRID!$B$4:$U$15,MATCH(K$7,GRID!$A$4:$A$15,0),MATCH(1,($U$2=GRID!$B$1:$U$1)*(КАЛЕНДАРЬ!X31=GRID!$B$3:$U$3),0))*(1-GRID!$L$45))</f>
        <v>84100</v>
      </c>
      <c r="L247" s="8" cm="1">
        <f t="array" ref="L247">IF($I$2="Каникулы вместе",INDEX(GRID!$B$18:$U$29,MATCH(K$7,GRID!$A$18:$A$29,0),MATCH(1,($U$2=GRID!$B$1:$U$1)*(КАЛЕНДАРЬ!X31=GRID!$B$3:$U$3),0)),
INDEX(GRID!$B$18:$U$29,MATCH(K$7,GRID!$A$18:$A$29,0),MATCH(1,($U$2=GRID!$B$1:$U$1)*(КАЛЕНДАРЬ!X31=GRID!$B$3:$U$3),0))*(1-GRID!$L$45))</f>
        <v>89100</v>
      </c>
      <c r="M247" s="8" cm="1">
        <f t="array" ref="M247">IF($I$2="Каникулы вместе",INDEX(GRID!$B$4:$U$15,MATCH(M$7,GRID!$A$4:$A$15,0),MATCH(1,($U$2=GRID!$B$1:$U$1)*(КАЛЕНДАРЬ!X31=GRID!$B$3:$U$3),0)),
INDEX(GRID!$B$4:$U$15,MATCH(M$7,GRID!$A$4:$A$15,0),MATCH(1,($U$2=GRID!$B$1:$U$1)*(КАЛЕНДАРЬ!X31=GRID!$B$3:$U$3),0))*(1-GRID!$L$45))</f>
        <v>110400</v>
      </c>
      <c r="N247" s="8" cm="1">
        <f t="array" ref="N247">IF($I$2="Каникулы вместе",INDEX(GRID!$B$18:$U$29,MATCH(M$7,GRID!$A$18:$A$29,0),MATCH(1,($U$2=GRID!$B$1:$U$1)*(КАЛЕНДАРЬ!X31=GRID!$B$3:$U$3),0)),
INDEX(GRID!$B$18:$U$29,MATCH(M$7,GRID!$A$18:$A$29,0),MATCH(1,($U$2=GRID!$B$1:$U$1)*(КАЛЕНДАРЬ!X31=GRID!$B$3:$U$3),0))*(1-GRID!$L$45))</f>
        <v>115400</v>
      </c>
      <c r="O247" s="8" cm="1">
        <f t="array" ref="O247">IF($I$2="Каникулы вместе",INDEX(GRID!$B$4:$U$15,MATCH(O$7,GRID!$A$4:$A$15,0),MATCH(1,($U$2=GRID!$B$1:$U$1)*(КАЛЕНДАРЬ!X31=GRID!$B$3:$U$3),0)),
INDEX(GRID!$B$4:$U$15,MATCH(O$7,GRID!$A$4:$A$15,0),MATCH(1,($U$2=GRID!$B$1:$U$1)*(КАЛЕНДАРЬ!X31=GRID!$B$3:$U$3),0))*(1-GRID!$L$45))</f>
        <v>151000</v>
      </c>
      <c r="P247" s="8" cm="1">
        <f t="array" ref="P247">IF($I$2="Каникулы вместе",INDEX(GRID!$B$4:$U$15,MATCH(P$7,GRID!$A$4:$A$15,0),MATCH(1,($U$2=GRID!$B$1:$U$1)*(КАЛЕНДАРЬ!X31=GRID!$B$3:$U$3),0)),
INDEX(GRID!$B$4:$U$15,MATCH(P$7,GRID!$A$4:$A$15,0),MATCH(1,($U$2=GRID!$B$1:$U$1)*(КАЛЕНДАРЬ!X31=GRID!$B$3:$U$3),0))*(1-GRID!$L$45))</f>
        <v>199300</v>
      </c>
      <c r="Q247" s="8" cm="1">
        <f t="array" ref="Q247">IF($I$2="Каникулы вместе",INDEX(GRID!$B$4:$U$15,MATCH(Q$7,GRID!$A$4:$A$15,0),MATCH(1,($U$2=GRID!$B$1:$U$1)*(КАЛЕНДАРЬ!X31=GRID!$B$3:$U$3),0)),
INDEX(GRID!$B$4:$U$15,MATCH(Q$7,GRID!$A$4:$A$15,0),MATCH(1,($U$2=GRID!$B$1:$U$1)*(КАЛЕНДАРЬ!X31=GRID!$B$3:$U$3),0))*(1-GRID!$L$45))</f>
        <v>230600</v>
      </c>
      <c r="R247" s="8" cm="1">
        <f t="array" ref="R247">IF($I$2="Каникулы вместе",INDEX(GRID!$B$18:$U$29,MATCH(R$7,GRID!$A$18:$A$29,0),MATCH(1,($U$2=GRID!$B$1:$U$1)*(КАЛЕНДАРЬ!X31=GRID!$B$3:$U$3),0)),
INDEX(GRID!$B$18:$U$29,MATCH(R$7,GRID!$A$18:$A$29,0),MATCH(1,($U$2=GRID!$B$1:$U$1)*(КАЛЕНДАРЬ!X31=GRID!$B$3:$U$3),0))*(1-GRID!$L$45))</f>
        <v>263600</v>
      </c>
      <c r="S247" s="8">
        <f t="array" ref="S247">IF($I$2="Каникулы вместе",INDEX(GRID!$B$4:$U$15,MATCH(S$7,GRID!$A$4:$A$15,0),MATCH(1,($U$2=GRID!$B$1:$U$1)*(КАЛЕНДАРЬ!X31=GRID!$B$3:$U$3),0)),
INDEX(GRID!$B$4:$U$15,MATCH(S$7,GRID!$A$4:$A$15,0),MATCH(1,($U$2=GRID!$B$1:$U$1)*(КАЛЕНДАРЬ!X31=GRID!$B$3:$U$3),0))*(1-GRID!$L$41))</f>
        <v>698800</v>
      </c>
      <c r="T247" s="8">
        <f t="array" ref="T247">IF($I$2="Каникулы вместе",INDEX(GRID!$B$4:$U$15,MATCH(T$7,GRID!$A$4:$A$15,0),MATCH(1,($U$2=GRID!$B$1:$U$1)*(КАЛЕНДАРЬ!X31=GRID!$B$3:$U$3),0)),
INDEX(GRID!$B$4:$U$15,MATCH(T$7,GRID!$A$4:$A$15,0),MATCH(1,($U$2=GRID!$B$1:$U$1)*(КАЛЕНДАРЬ!X31=GRID!$B$3:$U$3),0))*(1-GRID!$L$41))</f>
        <v>861600</v>
      </c>
    </row>
    <row r="248" spans="1:20" hidden="1">
      <c r="A248" s="148" t="s">
        <v>16</v>
      </c>
      <c r="B248" s="149">
        <v>29</v>
      </c>
      <c r="C248" s="8" cm="1">
        <f t="array" ref="C248">IF($I$2="Каникулы вместе",INDEX(GRID!$B$4:$U$15,MATCH(C$7,GRID!$A$4:$A$15,0),MATCH(1,($U$2=GRID!$B$1:$U$1)*(КАЛЕНДАРЬ!X32=GRID!$B$3:$U$3),0)),
INDEX(GRID!$B$4:$U$15,MATCH(C$7,GRID!$A$4:$A$15,0),MATCH(1,($U$2=GRID!$B$1:$U$1)*(КАЛЕНДАРЬ!X32=GRID!$B$3:$U$3),0))*(1-GRID!$L$45))</f>
        <v>52600</v>
      </c>
      <c r="D248" s="8" cm="1">
        <f t="array" ref="D248">IF($I$2="Каникулы вместе",INDEX(GRID!$B$18:$U$29,MATCH(C$7,GRID!$A$18:$A$29,0),MATCH(1,($U$2=GRID!$B$1:$U$1)*(КАЛЕНДАРЬ!X32=GRID!$B$3:$U$3),0)),
INDEX(GRID!$B$18:$U$29,MATCH(C$7,GRID!$A$18:$A$29,0),MATCH(1,($U$2=GRID!$B$1:$U$1)*(КАЛЕНДАРЬ!X32=GRID!$B$3:$U$3),0))*(1-GRID!$L$45))</f>
        <v>57600</v>
      </c>
      <c r="E248" s="8" cm="1">
        <f t="array" ref="E248">IF($I$2="Каникулы вместе",INDEX(GRID!$B$4:$U$15,MATCH(E$7,GRID!$A$4:$A$15,0),MATCH(1,($U$2=GRID!$B$1:$U$1)*(КАЛЕНДАРЬ!X32=GRID!$B$3:$U$3),0)),
INDEX(GRID!$B$4:$U$15,MATCH(E$7,GRID!$A$4:$A$15,0),MATCH(1,($U$2=GRID!$B$1:$U$1)*(КАЛЕНДАРЬ!X32=GRID!$B$3:$U$3),0))*(1-GRID!$L$45))</f>
        <v>62100</v>
      </c>
      <c r="F248" s="8" cm="1">
        <f t="array" ref="F248">IF($I$2="Каникулы вместе",INDEX(GRID!$B$18:$U$29,MATCH(E$7,GRID!$A$18:$A$29,0),MATCH(1,($U$2=GRID!$B$1:$U$1)*(КАЛЕНДАРЬ!X32=GRID!$B$3:$U$3),0)),
INDEX(GRID!$B$18:$U$29,MATCH(E$7,GRID!$A$18:$A$29,0),MATCH(1,($U$2=GRID!$B$1:$U$1)*(КАЛЕНДАРЬ!X32=GRID!$B$3:$U$3),0))*(1-GRID!$L$45))</f>
        <v>67100</v>
      </c>
      <c r="G248" s="8" cm="1">
        <f t="array" ref="G248">IF($I$2="Каникулы вместе",INDEX(GRID!$B$4:$U$15,MATCH(G$7,GRID!$A$4:$A$15,0),MATCH(1,($U$2=GRID!$B$1:$U$1)*(КАЛЕНДАРЬ!X32=GRID!$B$3:$U$3),0)),
INDEX(GRID!$B$4:$U$15,MATCH(G$7,GRID!$A$4:$A$15,0),MATCH(1,($U$2=GRID!$B$1:$U$1)*(КАЛЕНДАРЬ!X32=GRID!$B$3:$U$3),0))*(1-GRID!$L$45))</f>
        <v>69200</v>
      </c>
      <c r="H248" s="8" cm="1">
        <f t="array" ref="H248">IF($I$2="Каникулы вместе",INDEX(GRID!$B$18:$U$29,MATCH(G$7,GRID!$A$18:$A$29,0),MATCH(1,($U$2=GRID!$B$1:$U$1)*(КАЛЕНДАРЬ!X32=GRID!$B$3:$U$3),0)),
INDEX(GRID!$B$18:$U$29,MATCH(G$7,GRID!$A$18:$A$29,0),MATCH(1,($U$2=GRID!$B$1:$U$1)*(КАЛЕНДАРЬ!X32=GRID!$B$3:$U$3),0))*(1-GRID!$L$45))</f>
        <v>74200</v>
      </c>
      <c r="I248" s="8" cm="1">
        <f t="array" ref="I248">IF($I$2="Каникулы вместе",INDEX(GRID!$B$4:$U$15,MATCH(I$7,GRID!$A$4:$A$15,0),MATCH(1,($U$2=GRID!$B$1:$U$1)*(КАЛЕНДАРЬ!X32=GRID!$B$3:$U$3),0)),
INDEX(GRID!$B$4:$U$15,MATCH(I$7,GRID!$A$4:$A$15,0),MATCH(1,($U$2=GRID!$B$1:$U$1)*(КАЛЕНДАРЬ!X32=GRID!$B$3:$U$3),0))*(1-GRID!$L$45))</f>
        <v>76600</v>
      </c>
      <c r="J248" s="8" cm="1">
        <f t="array" ref="J248">IF($I$2="Каникулы вместе",INDEX(GRID!$B$18:$U$29,MATCH(I$7,GRID!$A$18:$A$29,0),MATCH(1,($U$2=GRID!$B$1:$U$1)*(КАЛЕНДАРЬ!X32=GRID!$B$3:$U$3),0)),
INDEX(GRID!$B$18:$U$29,MATCH(I$7,GRID!$A$18:$A$29,0),MATCH(1,($U$2=GRID!$B$1:$U$1)*(КАЛЕНДАРЬ!X32=GRID!$B$3:$U$3),0))*(1-GRID!$L$45))</f>
        <v>81600</v>
      </c>
      <c r="K248" s="8" cm="1">
        <f t="array" ref="K248">IF($I$2="Каникулы вместе",INDEX(GRID!$B$4:$U$15,MATCH(K$7,GRID!$A$4:$A$15,0),MATCH(1,($U$2=GRID!$B$1:$U$1)*(КАЛЕНДАРЬ!X32=GRID!$B$3:$U$3),0)),
INDEX(GRID!$B$4:$U$15,MATCH(K$7,GRID!$A$4:$A$15,0),MATCH(1,($U$2=GRID!$B$1:$U$1)*(КАЛЕНДАРЬ!X32=GRID!$B$3:$U$3),0))*(1-GRID!$L$45))</f>
        <v>84100</v>
      </c>
      <c r="L248" s="8" cm="1">
        <f t="array" ref="L248">IF($I$2="Каникулы вместе",INDEX(GRID!$B$18:$U$29,MATCH(K$7,GRID!$A$18:$A$29,0),MATCH(1,($U$2=GRID!$B$1:$U$1)*(КАЛЕНДАРЬ!X32=GRID!$B$3:$U$3),0)),
INDEX(GRID!$B$18:$U$29,MATCH(K$7,GRID!$A$18:$A$29,0),MATCH(1,($U$2=GRID!$B$1:$U$1)*(КАЛЕНДАРЬ!X32=GRID!$B$3:$U$3),0))*(1-GRID!$L$45))</f>
        <v>89100</v>
      </c>
      <c r="M248" s="8" cm="1">
        <f t="array" ref="M248">IF($I$2="Каникулы вместе",INDEX(GRID!$B$4:$U$15,MATCH(M$7,GRID!$A$4:$A$15,0),MATCH(1,($U$2=GRID!$B$1:$U$1)*(КАЛЕНДАРЬ!X32=GRID!$B$3:$U$3),0)),
INDEX(GRID!$B$4:$U$15,MATCH(M$7,GRID!$A$4:$A$15,0),MATCH(1,($U$2=GRID!$B$1:$U$1)*(КАЛЕНДАРЬ!X32=GRID!$B$3:$U$3),0))*(1-GRID!$L$45))</f>
        <v>110400</v>
      </c>
      <c r="N248" s="8" cm="1">
        <f t="array" ref="N248">IF($I$2="Каникулы вместе",INDEX(GRID!$B$18:$U$29,MATCH(M$7,GRID!$A$18:$A$29,0),MATCH(1,($U$2=GRID!$B$1:$U$1)*(КАЛЕНДАРЬ!X32=GRID!$B$3:$U$3),0)),
INDEX(GRID!$B$18:$U$29,MATCH(M$7,GRID!$A$18:$A$29,0),MATCH(1,($U$2=GRID!$B$1:$U$1)*(КАЛЕНДАРЬ!X32=GRID!$B$3:$U$3),0))*(1-GRID!$L$45))</f>
        <v>115400</v>
      </c>
      <c r="O248" s="8" cm="1">
        <f t="array" ref="O248">IF($I$2="Каникулы вместе",INDEX(GRID!$B$4:$U$15,MATCH(O$7,GRID!$A$4:$A$15,0),MATCH(1,($U$2=GRID!$B$1:$U$1)*(КАЛЕНДАРЬ!X32=GRID!$B$3:$U$3),0)),
INDEX(GRID!$B$4:$U$15,MATCH(O$7,GRID!$A$4:$A$15,0),MATCH(1,($U$2=GRID!$B$1:$U$1)*(КАЛЕНДАРЬ!X32=GRID!$B$3:$U$3),0))*(1-GRID!$L$45))</f>
        <v>151000</v>
      </c>
      <c r="P248" s="8" cm="1">
        <f t="array" ref="P248">IF($I$2="Каникулы вместе",INDEX(GRID!$B$4:$U$15,MATCH(P$7,GRID!$A$4:$A$15,0),MATCH(1,($U$2=GRID!$B$1:$U$1)*(КАЛЕНДАРЬ!X32=GRID!$B$3:$U$3),0)),
INDEX(GRID!$B$4:$U$15,MATCH(P$7,GRID!$A$4:$A$15,0),MATCH(1,($U$2=GRID!$B$1:$U$1)*(КАЛЕНДАРЬ!X32=GRID!$B$3:$U$3),0))*(1-GRID!$L$45))</f>
        <v>199300</v>
      </c>
      <c r="Q248" s="8" cm="1">
        <f t="array" ref="Q248">IF($I$2="Каникулы вместе",INDEX(GRID!$B$4:$U$15,MATCH(Q$7,GRID!$A$4:$A$15,0),MATCH(1,($U$2=GRID!$B$1:$U$1)*(КАЛЕНДАРЬ!X32=GRID!$B$3:$U$3),0)),
INDEX(GRID!$B$4:$U$15,MATCH(Q$7,GRID!$A$4:$A$15,0),MATCH(1,($U$2=GRID!$B$1:$U$1)*(КАЛЕНДАРЬ!X32=GRID!$B$3:$U$3),0))*(1-GRID!$L$45))</f>
        <v>230600</v>
      </c>
      <c r="R248" s="8" cm="1">
        <f t="array" ref="R248">IF($I$2="Каникулы вместе",INDEX(GRID!$B$18:$U$29,MATCH(R$7,GRID!$A$18:$A$29,0),MATCH(1,($U$2=GRID!$B$1:$U$1)*(КАЛЕНДАРЬ!X32=GRID!$B$3:$U$3),0)),
INDEX(GRID!$B$18:$U$29,MATCH(R$7,GRID!$A$18:$A$29,0),MATCH(1,($U$2=GRID!$B$1:$U$1)*(КАЛЕНДАРЬ!X32=GRID!$B$3:$U$3),0))*(1-GRID!$L$45))</f>
        <v>263600</v>
      </c>
      <c r="S248" s="8">
        <f t="array" ref="S248">IF($I$2="Каникулы вместе",INDEX(GRID!$B$4:$U$15,MATCH(S$7,GRID!$A$4:$A$15,0),MATCH(1,($U$2=GRID!$B$1:$U$1)*(КАЛЕНДАРЬ!X32=GRID!$B$3:$U$3),0)),
INDEX(GRID!$B$4:$U$15,MATCH(S$7,GRID!$A$4:$A$15,0),MATCH(1,($U$2=GRID!$B$1:$U$1)*(КАЛЕНДАРЬ!X32=GRID!$B$3:$U$3),0))*(1-GRID!$L$41))</f>
        <v>698800</v>
      </c>
      <c r="T248" s="8">
        <f t="array" ref="T248">IF($I$2="Каникулы вместе",INDEX(GRID!$B$4:$U$15,MATCH(T$7,GRID!$A$4:$A$15,0),MATCH(1,($U$2=GRID!$B$1:$U$1)*(КАЛЕНДАРЬ!X32=GRID!$B$3:$U$3),0)),
INDEX(GRID!$B$4:$U$15,MATCH(T$7,GRID!$A$4:$A$15,0),MATCH(1,($U$2=GRID!$B$1:$U$1)*(КАЛЕНДАРЬ!X32=GRID!$B$3:$U$3),0))*(1-GRID!$L$41))</f>
        <v>861600</v>
      </c>
    </row>
    <row r="249" spans="1:20" hidden="1">
      <c r="A249" s="148" t="s">
        <v>17</v>
      </c>
      <c r="B249" s="149">
        <v>30</v>
      </c>
      <c r="C249" s="8" cm="1">
        <f t="array" ref="C249">IF($I$2="Каникулы вместе",INDEX(GRID!$B$4:$U$15,MATCH(C$7,GRID!$A$4:$A$15,0),MATCH(1,($U$2=GRID!$B$1:$U$1)*(КАЛЕНДАРЬ!X33=GRID!$B$3:$U$3),0)),
INDEX(GRID!$B$4:$U$15,MATCH(C$7,GRID!$A$4:$A$15,0),MATCH(1,($U$2=GRID!$B$1:$U$1)*(КАЛЕНДАРЬ!X33=GRID!$B$3:$U$3),0))*(1-GRID!$L$45))</f>
        <v>52600</v>
      </c>
      <c r="D249" s="8" cm="1">
        <f t="array" ref="D249">IF($I$2="Каникулы вместе",INDEX(GRID!$B$18:$U$29,MATCH(C$7,GRID!$A$18:$A$29,0),MATCH(1,($U$2=GRID!$B$1:$U$1)*(КАЛЕНДАРЬ!X33=GRID!$B$3:$U$3),0)),
INDEX(GRID!$B$18:$U$29,MATCH(C$7,GRID!$A$18:$A$29,0),MATCH(1,($U$2=GRID!$B$1:$U$1)*(КАЛЕНДАРЬ!X33=GRID!$B$3:$U$3),0))*(1-GRID!$L$45))</f>
        <v>57600</v>
      </c>
      <c r="E249" s="8" cm="1">
        <f t="array" ref="E249">IF($I$2="Каникулы вместе",INDEX(GRID!$B$4:$U$15,MATCH(E$7,GRID!$A$4:$A$15,0),MATCH(1,($U$2=GRID!$B$1:$U$1)*(КАЛЕНДАРЬ!X33=GRID!$B$3:$U$3),0)),
INDEX(GRID!$B$4:$U$15,MATCH(E$7,GRID!$A$4:$A$15,0),MATCH(1,($U$2=GRID!$B$1:$U$1)*(КАЛЕНДАРЬ!X33=GRID!$B$3:$U$3),0))*(1-GRID!$L$45))</f>
        <v>62100</v>
      </c>
      <c r="F249" s="8" cm="1">
        <f t="array" ref="F249">IF($I$2="Каникулы вместе",INDEX(GRID!$B$18:$U$29,MATCH(E$7,GRID!$A$18:$A$29,0),MATCH(1,($U$2=GRID!$B$1:$U$1)*(КАЛЕНДАРЬ!X33=GRID!$B$3:$U$3),0)),
INDEX(GRID!$B$18:$U$29,MATCH(E$7,GRID!$A$18:$A$29,0),MATCH(1,($U$2=GRID!$B$1:$U$1)*(КАЛЕНДАРЬ!X33=GRID!$B$3:$U$3),0))*(1-GRID!$L$45))</f>
        <v>67100</v>
      </c>
      <c r="G249" s="8" cm="1">
        <f t="array" ref="G249">IF($I$2="Каникулы вместе",INDEX(GRID!$B$4:$U$15,MATCH(G$7,GRID!$A$4:$A$15,0),MATCH(1,($U$2=GRID!$B$1:$U$1)*(КАЛЕНДАРЬ!X33=GRID!$B$3:$U$3),0)),
INDEX(GRID!$B$4:$U$15,MATCH(G$7,GRID!$A$4:$A$15,0),MATCH(1,($U$2=GRID!$B$1:$U$1)*(КАЛЕНДАРЬ!X33=GRID!$B$3:$U$3),0))*(1-GRID!$L$45))</f>
        <v>69200</v>
      </c>
      <c r="H249" s="8" cm="1">
        <f t="array" ref="H249">IF($I$2="Каникулы вместе",INDEX(GRID!$B$18:$U$29,MATCH(G$7,GRID!$A$18:$A$29,0),MATCH(1,($U$2=GRID!$B$1:$U$1)*(КАЛЕНДАРЬ!X33=GRID!$B$3:$U$3),0)),
INDEX(GRID!$B$18:$U$29,MATCH(G$7,GRID!$A$18:$A$29,0),MATCH(1,($U$2=GRID!$B$1:$U$1)*(КАЛЕНДАРЬ!X33=GRID!$B$3:$U$3),0))*(1-GRID!$L$45))</f>
        <v>74200</v>
      </c>
      <c r="I249" s="8" cm="1">
        <f t="array" ref="I249">IF($I$2="Каникулы вместе",INDEX(GRID!$B$4:$U$15,MATCH(I$7,GRID!$A$4:$A$15,0),MATCH(1,($U$2=GRID!$B$1:$U$1)*(КАЛЕНДАРЬ!X33=GRID!$B$3:$U$3),0)),
INDEX(GRID!$B$4:$U$15,MATCH(I$7,GRID!$A$4:$A$15,0),MATCH(1,($U$2=GRID!$B$1:$U$1)*(КАЛЕНДАРЬ!X33=GRID!$B$3:$U$3),0))*(1-GRID!$L$45))</f>
        <v>76600</v>
      </c>
      <c r="J249" s="8" cm="1">
        <f t="array" ref="J249">IF($I$2="Каникулы вместе",INDEX(GRID!$B$18:$U$29,MATCH(I$7,GRID!$A$18:$A$29,0),MATCH(1,($U$2=GRID!$B$1:$U$1)*(КАЛЕНДАРЬ!X33=GRID!$B$3:$U$3),0)),
INDEX(GRID!$B$18:$U$29,MATCH(I$7,GRID!$A$18:$A$29,0),MATCH(1,($U$2=GRID!$B$1:$U$1)*(КАЛЕНДАРЬ!X33=GRID!$B$3:$U$3),0))*(1-GRID!$L$45))</f>
        <v>81600</v>
      </c>
      <c r="K249" s="8" cm="1">
        <f t="array" ref="K249">IF($I$2="Каникулы вместе",INDEX(GRID!$B$4:$U$15,MATCH(K$7,GRID!$A$4:$A$15,0),MATCH(1,($U$2=GRID!$B$1:$U$1)*(КАЛЕНДАРЬ!X33=GRID!$B$3:$U$3),0)),
INDEX(GRID!$B$4:$U$15,MATCH(K$7,GRID!$A$4:$A$15,0),MATCH(1,($U$2=GRID!$B$1:$U$1)*(КАЛЕНДАРЬ!X33=GRID!$B$3:$U$3),0))*(1-GRID!$L$45))</f>
        <v>84100</v>
      </c>
      <c r="L249" s="8" cm="1">
        <f t="array" ref="L249">IF($I$2="Каникулы вместе",INDEX(GRID!$B$18:$U$29,MATCH(K$7,GRID!$A$18:$A$29,0),MATCH(1,($U$2=GRID!$B$1:$U$1)*(КАЛЕНДАРЬ!X33=GRID!$B$3:$U$3),0)),
INDEX(GRID!$B$18:$U$29,MATCH(K$7,GRID!$A$18:$A$29,0),MATCH(1,($U$2=GRID!$B$1:$U$1)*(КАЛЕНДАРЬ!X33=GRID!$B$3:$U$3),0))*(1-GRID!$L$45))</f>
        <v>89100</v>
      </c>
      <c r="M249" s="8" cm="1">
        <f t="array" ref="M249">IF($I$2="Каникулы вместе",INDEX(GRID!$B$4:$U$15,MATCH(M$7,GRID!$A$4:$A$15,0),MATCH(1,($U$2=GRID!$B$1:$U$1)*(КАЛЕНДАРЬ!X33=GRID!$B$3:$U$3),0)),
INDEX(GRID!$B$4:$U$15,MATCH(M$7,GRID!$A$4:$A$15,0),MATCH(1,($U$2=GRID!$B$1:$U$1)*(КАЛЕНДАРЬ!X33=GRID!$B$3:$U$3),0))*(1-GRID!$L$45))</f>
        <v>110400</v>
      </c>
      <c r="N249" s="8" cm="1">
        <f t="array" ref="N249">IF($I$2="Каникулы вместе",INDEX(GRID!$B$18:$U$29,MATCH(M$7,GRID!$A$18:$A$29,0),MATCH(1,($U$2=GRID!$B$1:$U$1)*(КАЛЕНДАРЬ!X33=GRID!$B$3:$U$3),0)),
INDEX(GRID!$B$18:$U$29,MATCH(M$7,GRID!$A$18:$A$29,0),MATCH(1,($U$2=GRID!$B$1:$U$1)*(КАЛЕНДАРЬ!X33=GRID!$B$3:$U$3),0))*(1-GRID!$L$45))</f>
        <v>115400</v>
      </c>
      <c r="O249" s="8" cm="1">
        <f t="array" ref="O249">IF($I$2="Каникулы вместе",INDEX(GRID!$B$4:$U$15,MATCH(O$7,GRID!$A$4:$A$15,0),MATCH(1,($U$2=GRID!$B$1:$U$1)*(КАЛЕНДАРЬ!X33=GRID!$B$3:$U$3),0)),
INDEX(GRID!$B$4:$U$15,MATCH(O$7,GRID!$A$4:$A$15,0),MATCH(1,($U$2=GRID!$B$1:$U$1)*(КАЛЕНДАРЬ!X33=GRID!$B$3:$U$3),0))*(1-GRID!$L$45))</f>
        <v>151000</v>
      </c>
      <c r="P249" s="8" cm="1">
        <f t="array" ref="P249">IF($I$2="Каникулы вместе",INDEX(GRID!$B$4:$U$15,MATCH(P$7,GRID!$A$4:$A$15,0),MATCH(1,($U$2=GRID!$B$1:$U$1)*(КАЛЕНДАРЬ!X33=GRID!$B$3:$U$3),0)),
INDEX(GRID!$B$4:$U$15,MATCH(P$7,GRID!$A$4:$A$15,0),MATCH(1,($U$2=GRID!$B$1:$U$1)*(КАЛЕНДАРЬ!X33=GRID!$B$3:$U$3),0))*(1-GRID!$L$45))</f>
        <v>199300</v>
      </c>
      <c r="Q249" s="8" cm="1">
        <f t="array" ref="Q249">IF($I$2="Каникулы вместе",INDEX(GRID!$B$4:$U$15,MATCH(Q$7,GRID!$A$4:$A$15,0),MATCH(1,($U$2=GRID!$B$1:$U$1)*(КАЛЕНДАРЬ!X33=GRID!$B$3:$U$3),0)),
INDEX(GRID!$B$4:$U$15,MATCH(Q$7,GRID!$A$4:$A$15,0),MATCH(1,($U$2=GRID!$B$1:$U$1)*(КАЛЕНДАРЬ!X33=GRID!$B$3:$U$3),0))*(1-GRID!$L$45))</f>
        <v>230600</v>
      </c>
      <c r="R249" s="8" cm="1">
        <f t="array" ref="R249">IF($I$2="Каникулы вместе",INDEX(GRID!$B$18:$U$29,MATCH(R$7,GRID!$A$18:$A$29,0),MATCH(1,($U$2=GRID!$B$1:$U$1)*(КАЛЕНДАРЬ!X33=GRID!$B$3:$U$3),0)),
INDEX(GRID!$B$18:$U$29,MATCH(R$7,GRID!$A$18:$A$29,0),MATCH(1,($U$2=GRID!$B$1:$U$1)*(КАЛЕНДАРЬ!X33=GRID!$B$3:$U$3),0))*(1-GRID!$L$45))</f>
        <v>263600</v>
      </c>
      <c r="S249" s="8">
        <f t="array" ref="S249">IF($I$2="Каникулы вместе",INDEX(GRID!$B$4:$U$15,MATCH(S$7,GRID!$A$4:$A$15,0),MATCH(1,($U$2=GRID!$B$1:$U$1)*(КАЛЕНДАРЬ!X33=GRID!$B$3:$U$3),0)),
INDEX(GRID!$B$4:$U$15,MATCH(S$7,GRID!$A$4:$A$15,0),MATCH(1,($U$2=GRID!$B$1:$U$1)*(КАЛЕНДАРЬ!X33=GRID!$B$3:$U$3),0))*(1-GRID!$L$41))</f>
        <v>698800</v>
      </c>
      <c r="T249" s="8">
        <f t="array" ref="T249">IF($I$2="Каникулы вместе",INDEX(GRID!$B$4:$U$15,MATCH(T$7,GRID!$A$4:$A$15,0),MATCH(1,($U$2=GRID!$B$1:$U$1)*(КАЛЕНДАРЬ!X33=GRID!$B$3:$U$3),0)),
INDEX(GRID!$B$4:$U$15,MATCH(T$7,GRID!$A$4:$A$15,0),MATCH(1,($U$2=GRID!$B$1:$U$1)*(КАЛЕНДАРЬ!X33=GRID!$B$3:$U$3),0))*(1-GRID!$L$41))</f>
        <v>861600</v>
      </c>
    </row>
    <row r="250" spans="1:20" hidden="1">
      <c r="A250" s="148" t="s">
        <v>11</v>
      </c>
      <c r="B250" s="149">
        <v>31</v>
      </c>
      <c r="C250" s="8" cm="1">
        <f t="array" ref="C250">IF($I$2="Каникулы вместе",INDEX(GRID!$B$4:$U$15,MATCH(C$7,GRID!$A$4:$A$15,0),MATCH(1,($U$2=GRID!$B$1:$U$1)*(КАЛЕНДАРЬ!X34=GRID!$B$3:$U$3),0)),
INDEX(GRID!$B$4:$U$15,MATCH(C$7,GRID!$A$4:$A$15,0),MATCH(1,($U$2=GRID!$B$1:$U$1)*(КАЛЕНДАРЬ!X34=GRID!$B$3:$U$3),0))*(1-GRID!$L$45))</f>
        <v>52600</v>
      </c>
      <c r="D250" s="8" cm="1">
        <f t="array" ref="D250">IF($I$2="Каникулы вместе",INDEX(GRID!$B$18:$U$29,MATCH(C$7,GRID!$A$18:$A$29,0),MATCH(1,($U$2=GRID!$B$1:$U$1)*(КАЛЕНДАРЬ!X34=GRID!$B$3:$U$3),0)),
INDEX(GRID!$B$18:$U$29,MATCH(C$7,GRID!$A$18:$A$29,0),MATCH(1,($U$2=GRID!$B$1:$U$1)*(КАЛЕНДАРЬ!X34=GRID!$B$3:$U$3),0))*(1-GRID!$L$45))</f>
        <v>57600</v>
      </c>
      <c r="E250" s="8" cm="1">
        <f t="array" ref="E250">IF($I$2="Каникулы вместе",INDEX(GRID!$B$4:$U$15,MATCH(E$7,GRID!$A$4:$A$15,0),MATCH(1,($U$2=GRID!$B$1:$U$1)*(КАЛЕНДАРЬ!X34=GRID!$B$3:$U$3),0)),
INDEX(GRID!$B$4:$U$15,MATCH(E$7,GRID!$A$4:$A$15,0),MATCH(1,($U$2=GRID!$B$1:$U$1)*(КАЛЕНДАРЬ!X34=GRID!$B$3:$U$3),0))*(1-GRID!$L$45))</f>
        <v>62100</v>
      </c>
      <c r="F250" s="8" cm="1">
        <f t="array" ref="F250">IF($I$2="Каникулы вместе",INDEX(GRID!$B$18:$U$29,MATCH(E$7,GRID!$A$18:$A$29,0),MATCH(1,($U$2=GRID!$B$1:$U$1)*(КАЛЕНДАРЬ!X34=GRID!$B$3:$U$3),0)),
INDEX(GRID!$B$18:$U$29,MATCH(E$7,GRID!$A$18:$A$29,0),MATCH(1,($U$2=GRID!$B$1:$U$1)*(КАЛЕНДАРЬ!X34=GRID!$B$3:$U$3),0))*(1-GRID!$L$45))</f>
        <v>67100</v>
      </c>
      <c r="G250" s="8" cm="1">
        <f t="array" ref="G250">IF($I$2="Каникулы вместе",INDEX(GRID!$B$4:$U$15,MATCH(G$7,GRID!$A$4:$A$15,0),MATCH(1,($U$2=GRID!$B$1:$U$1)*(КАЛЕНДАРЬ!X34=GRID!$B$3:$U$3),0)),
INDEX(GRID!$B$4:$U$15,MATCH(G$7,GRID!$A$4:$A$15,0),MATCH(1,($U$2=GRID!$B$1:$U$1)*(КАЛЕНДАРЬ!X34=GRID!$B$3:$U$3),0))*(1-GRID!$L$45))</f>
        <v>69200</v>
      </c>
      <c r="H250" s="8" cm="1">
        <f t="array" ref="H250">IF($I$2="Каникулы вместе",INDEX(GRID!$B$18:$U$29,MATCH(G$7,GRID!$A$18:$A$29,0),MATCH(1,($U$2=GRID!$B$1:$U$1)*(КАЛЕНДАРЬ!X34=GRID!$B$3:$U$3),0)),
INDEX(GRID!$B$18:$U$29,MATCH(G$7,GRID!$A$18:$A$29,0),MATCH(1,($U$2=GRID!$B$1:$U$1)*(КАЛЕНДАРЬ!X34=GRID!$B$3:$U$3),0))*(1-GRID!$L$45))</f>
        <v>74200</v>
      </c>
      <c r="I250" s="8" cm="1">
        <f t="array" ref="I250">IF($I$2="Каникулы вместе",INDEX(GRID!$B$4:$U$15,MATCH(I$7,GRID!$A$4:$A$15,0),MATCH(1,($U$2=GRID!$B$1:$U$1)*(КАЛЕНДАРЬ!X34=GRID!$B$3:$U$3),0)),
INDEX(GRID!$B$4:$U$15,MATCH(I$7,GRID!$A$4:$A$15,0),MATCH(1,($U$2=GRID!$B$1:$U$1)*(КАЛЕНДАРЬ!X34=GRID!$B$3:$U$3),0))*(1-GRID!$L$45))</f>
        <v>76600</v>
      </c>
      <c r="J250" s="8" cm="1">
        <f t="array" ref="J250">IF($I$2="Каникулы вместе",INDEX(GRID!$B$18:$U$29,MATCH(I$7,GRID!$A$18:$A$29,0),MATCH(1,($U$2=GRID!$B$1:$U$1)*(КАЛЕНДАРЬ!X34=GRID!$B$3:$U$3),0)),
INDEX(GRID!$B$18:$U$29,MATCH(I$7,GRID!$A$18:$A$29,0),MATCH(1,($U$2=GRID!$B$1:$U$1)*(КАЛЕНДАРЬ!X34=GRID!$B$3:$U$3),0))*(1-GRID!$L$45))</f>
        <v>81600</v>
      </c>
      <c r="K250" s="8" cm="1">
        <f t="array" ref="K250">IF($I$2="Каникулы вместе",INDEX(GRID!$B$4:$U$15,MATCH(K$7,GRID!$A$4:$A$15,0),MATCH(1,($U$2=GRID!$B$1:$U$1)*(КАЛЕНДАРЬ!X34=GRID!$B$3:$U$3),0)),
INDEX(GRID!$B$4:$U$15,MATCH(K$7,GRID!$A$4:$A$15,0),MATCH(1,($U$2=GRID!$B$1:$U$1)*(КАЛЕНДАРЬ!X34=GRID!$B$3:$U$3),0))*(1-GRID!$L$45))</f>
        <v>84100</v>
      </c>
      <c r="L250" s="8" cm="1">
        <f t="array" ref="L250">IF($I$2="Каникулы вместе",INDEX(GRID!$B$18:$U$29,MATCH(K$7,GRID!$A$18:$A$29,0),MATCH(1,($U$2=GRID!$B$1:$U$1)*(КАЛЕНДАРЬ!X34=GRID!$B$3:$U$3),0)),
INDEX(GRID!$B$18:$U$29,MATCH(K$7,GRID!$A$18:$A$29,0),MATCH(1,($U$2=GRID!$B$1:$U$1)*(КАЛЕНДАРЬ!X34=GRID!$B$3:$U$3),0))*(1-GRID!$L$45))</f>
        <v>89100</v>
      </c>
      <c r="M250" s="8" cm="1">
        <f t="array" ref="M250">IF($I$2="Каникулы вместе",INDEX(GRID!$B$4:$U$15,MATCH(M$7,GRID!$A$4:$A$15,0),MATCH(1,($U$2=GRID!$B$1:$U$1)*(КАЛЕНДАРЬ!X34=GRID!$B$3:$U$3),0)),
INDEX(GRID!$B$4:$U$15,MATCH(M$7,GRID!$A$4:$A$15,0),MATCH(1,($U$2=GRID!$B$1:$U$1)*(КАЛЕНДАРЬ!X34=GRID!$B$3:$U$3),0))*(1-GRID!$L$45))</f>
        <v>110400</v>
      </c>
      <c r="N250" s="8" cm="1">
        <f t="array" ref="N250">IF($I$2="Каникулы вместе",INDEX(GRID!$B$18:$U$29,MATCH(M$7,GRID!$A$18:$A$29,0),MATCH(1,($U$2=GRID!$B$1:$U$1)*(КАЛЕНДАРЬ!X34=GRID!$B$3:$U$3),0)),
INDEX(GRID!$B$18:$U$29,MATCH(M$7,GRID!$A$18:$A$29,0),MATCH(1,($U$2=GRID!$B$1:$U$1)*(КАЛЕНДАРЬ!X34=GRID!$B$3:$U$3),0))*(1-GRID!$L$45))</f>
        <v>115400</v>
      </c>
      <c r="O250" s="8" cm="1">
        <f t="array" ref="O250">IF($I$2="Каникулы вместе",INDEX(GRID!$B$4:$U$15,MATCH(O$7,GRID!$A$4:$A$15,0),MATCH(1,($U$2=GRID!$B$1:$U$1)*(КАЛЕНДАРЬ!X34=GRID!$B$3:$U$3),0)),
INDEX(GRID!$B$4:$U$15,MATCH(O$7,GRID!$A$4:$A$15,0),MATCH(1,($U$2=GRID!$B$1:$U$1)*(КАЛЕНДАРЬ!X34=GRID!$B$3:$U$3),0))*(1-GRID!$L$45))</f>
        <v>151000</v>
      </c>
      <c r="P250" s="8" cm="1">
        <f t="array" ref="P250">IF($I$2="Каникулы вместе",INDEX(GRID!$B$4:$U$15,MATCH(P$7,GRID!$A$4:$A$15,0),MATCH(1,($U$2=GRID!$B$1:$U$1)*(КАЛЕНДАРЬ!X34=GRID!$B$3:$U$3),0)),
INDEX(GRID!$B$4:$U$15,MATCH(P$7,GRID!$A$4:$A$15,0),MATCH(1,($U$2=GRID!$B$1:$U$1)*(КАЛЕНДАРЬ!X34=GRID!$B$3:$U$3),0))*(1-GRID!$L$45))</f>
        <v>199300</v>
      </c>
      <c r="Q250" s="8" cm="1">
        <f t="array" ref="Q250">IF($I$2="Каникулы вместе",INDEX(GRID!$B$4:$U$15,MATCH(Q$7,GRID!$A$4:$A$15,0),MATCH(1,($U$2=GRID!$B$1:$U$1)*(КАЛЕНДАРЬ!X34=GRID!$B$3:$U$3),0)),
INDEX(GRID!$B$4:$U$15,MATCH(Q$7,GRID!$A$4:$A$15,0),MATCH(1,($U$2=GRID!$B$1:$U$1)*(КАЛЕНДАРЬ!X34=GRID!$B$3:$U$3),0))*(1-GRID!$L$45))</f>
        <v>230600</v>
      </c>
      <c r="R250" s="8" cm="1">
        <f t="array" ref="R250">IF($I$2="Каникулы вместе",INDEX(GRID!$B$18:$U$29,MATCH(R$7,GRID!$A$18:$A$29,0),MATCH(1,($U$2=GRID!$B$1:$U$1)*(КАЛЕНДАРЬ!X34=GRID!$B$3:$U$3),0)),
INDEX(GRID!$B$18:$U$29,MATCH(R$7,GRID!$A$18:$A$29,0),MATCH(1,($U$2=GRID!$B$1:$U$1)*(КАЛЕНДАРЬ!X34=GRID!$B$3:$U$3),0))*(1-GRID!$L$45))</f>
        <v>263600</v>
      </c>
      <c r="S250" s="8">
        <f t="array" ref="S250">IF($I$2="Каникулы вместе",INDEX(GRID!$B$4:$U$15,MATCH(S$7,GRID!$A$4:$A$15,0),MATCH(1,($U$2=GRID!$B$1:$U$1)*(КАЛЕНДАРЬ!X34=GRID!$B$3:$U$3),0)),
INDEX(GRID!$B$4:$U$15,MATCH(S$7,GRID!$A$4:$A$15,0),MATCH(1,($U$2=GRID!$B$1:$U$1)*(КАЛЕНДАРЬ!X34=GRID!$B$3:$U$3),0))*(1-GRID!$L$41))</f>
        <v>698800</v>
      </c>
      <c r="T250" s="8">
        <f t="array" ref="T250">IF($I$2="Каникулы вместе",INDEX(GRID!$B$4:$U$15,MATCH(T$7,GRID!$A$4:$A$15,0),MATCH(1,($U$2=GRID!$B$1:$U$1)*(КАЛЕНДАРЬ!X34=GRID!$B$3:$U$3),0)),
INDEX(GRID!$B$4:$U$15,MATCH(T$7,GRID!$A$4:$A$15,0),MATCH(1,($U$2=GRID!$B$1:$U$1)*(КАЛЕНДАРЬ!X34=GRID!$B$3:$U$3),0))*(1-GRID!$L$41))</f>
        <v>861600</v>
      </c>
    </row>
    <row r="251" spans="1:20" hidden="1">
      <c r="A251" s="146"/>
      <c r="B251" s="147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  <c r="O251" s="160"/>
      <c r="P251" s="160"/>
      <c r="Q251" s="160"/>
      <c r="R251" s="160"/>
      <c r="S251" s="160"/>
      <c r="T251" s="160"/>
    </row>
    <row r="252" spans="1:20" s="9" customFormat="1" ht="17.25" hidden="1" customHeight="1">
      <c r="A252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</row>
    <row r="253" spans="1:20" hidden="1">
      <c r="A253" s="172" t="s">
        <v>108</v>
      </c>
      <c r="B253" s="173"/>
      <c r="C253" s="173"/>
      <c r="D253" s="173"/>
      <c r="E253" s="173"/>
      <c r="F253" s="173"/>
      <c r="G253" s="173"/>
      <c r="H253" s="173"/>
      <c r="I253" s="173"/>
      <c r="J253" s="173"/>
      <c r="K253" s="173"/>
      <c r="L253" s="173"/>
      <c r="M253" s="173"/>
      <c r="N253" s="173"/>
      <c r="O253" s="173"/>
      <c r="P253" s="173"/>
      <c r="Q253" s="173"/>
      <c r="R253" s="173"/>
      <c r="S253" s="173"/>
      <c r="T253" s="173"/>
    </row>
    <row r="254" spans="1:20" ht="56.25" hidden="1" customHeight="1">
      <c r="A254" s="174" t="s">
        <v>8</v>
      </c>
      <c r="B254" s="175"/>
      <c r="C254" s="178" t="s">
        <v>101</v>
      </c>
      <c r="D254" s="179"/>
      <c r="E254" s="164" t="s">
        <v>93</v>
      </c>
      <c r="F254" s="165"/>
      <c r="G254" s="166" t="s">
        <v>94</v>
      </c>
      <c r="H254" s="166"/>
      <c r="I254" s="167" t="s">
        <v>95</v>
      </c>
      <c r="J254" s="168"/>
      <c r="K254" s="169" t="s">
        <v>96</v>
      </c>
      <c r="L254" s="169"/>
      <c r="M254" s="170" t="s">
        <v>97</v>
      </c>
      <c r="N254" s="170"/>
      <c r="O254" s="21" t="s">
        <v>71</v>
      </c>
      <c r="P254" s="22" t="s">
        <v>72</v>
      </c>
      <c r="Q254" s="23" t="s">
        <v>73</v>
      </c>
      <c r="R254" s="24" t="s">
        <v>74</v>
      </c>
      <c r="S254" s="25" t="s">
        <v>75</v>
      </c>
      <c r="T254" s="26" t="s">
        <v>76</v>
      </c>
    </row>
    <row r="255" spans="1:20" hidden="1">
      <c r="A255" s="176"/>
      <c r="B255" s="177"/>
      <c r="C255" s="55" t="s">
        <v>9</v>
      </c>
      <c r="D255" s="55" t="s">
        <v>10</v>
      </c>
      <c r="E255" s="55" t="s">
        <v>9</v>
      </c>
      <c r="F255" s="55" t="s">
        <v>10</v>
      </c>
      <c r="G255" s="55" t="s">
        <v>9</v>
      </c>
      <c r="H255" s="55" t="s">
        <v>10</v>
      </c>
      <c r="I255" s="55" t="s">
        <v>9</v>
      </c>
      <c r="J255" s="55" t="s">
        <v>10</v>
      </c>
      <c r="K255" s="55" t="s">
        <v>9</v>
      </c>
      <c r="L255" s="55" t="s">
        <v>10</v>
      </c>
      <c r="M255" s="55" t="s">
        <v>9</v>
      </c>
      <c r="N255" s="55" t="s">
        <v>10</v>
      </c>
      <c r="O255" s="55" t="s">
        <v>99</v>
      </c>
      <c r="P255" s="55" t="s">
        <v>100</v>
      </c>
      <c r="Q255" s="55" t="s">
        <v>100</v>
      </c>
      <c r="R255" s="55" t="s">
        <v>118</v>
      </c>
      <c r="S255" s="55" t="s">
        <v>118</v>
      </c>
      <c r="T255" s="55" t="s">
        <v>118</v>
      </c>
    </row>
    <row r="256" spans="1:20" hidden="1">
      <c r="A256" s="148" t="s">
        <v>12</v>
      </c>
      <c r="B256" s="149">
        <v>1</v>
      </c>
      <c r="C256" s="8" cm="1">
        <f t="array" ref="C256">IF($I$2="Каникулы вместе",INDEX(GRID!$B$4:$U$15,MATCH(C$7,GRID!$A$4:$A$15,0),MATCH(1,($U$2=GRID!$B$1:$U$1)*(КАЛЕНДАРЬ!AA4=GRID!$B$3:$U$3),0)),
INDEX(GRID!$B$4:$U$15,MATCH(C$7,GRID!$A$4:$A$15,0),MATCH(1,($U$2=GRID!$B$1:$U$1)*(КАЛЕНДАРЬ!AA4=GRID!$B$3:$U$3),0))*(1-GRID!$L$45))</f>
        <v>48100</v>
      </c>
      <c r="D256" s="8" cm="1">
        <f t="array" ref="D256">IF($I$2="Каникулы вместе",INDEX(GRID!$B$18:$U$29,MATCH(C$7,GRID!$A$18:$A$29,0),MATCH(1,($U$2=GRID!$B$1:$U$1)*(КАЛЕНДАРЬ!AA4=GRID!$B$3:$U$3),0)),
INDEX(GRID!$B$18:$U$29,MATCH(C$7,GRID!$A$18:$A$29,0),MATCH(1,($U$2=GRID!$B$1:$U$1)*(КАЛЕНДАРЬ!AA4=GRID!$B$3:$U$3),0))*(1-GRID!$L$45))</f>
        <v>53100</v>
      </c>
      <c r="E256" s="8" cm="1">
        <f t="array" ref="E256">IF($I$2="Каникулы вместе",INDEX(GRID!$B$4:$U$15,MATCH(E$7,GRID!$A$4:$A$15,0),MATCH(1,($U$2=GRID!$B$1:$U$1)*(КАЛЕНДАРЬ!AA4=GRID!$B$3:$U$3),0)),
INDEX(GRID!$B$4:$U$15,MATCH(E$7,GRID!$A$4:$A$15,0),MATCH(1,($U$2=GRID!$B$1:$U$1)*(КАЛЕНДАРЬ!AA4=GRID!$B$3:$U$3),0))*(1-GRID!$L$45))</f>
        <v>57100</v>
      </c>
      <c r="F256" s="8" cm="1">
        <f t="array" ref="F256">IF($I$2="Каникулы вместе",INDEX(GRID!$B$18:$U$29,MATCH(E$7,GRID!$A$18:$A$29,0),MATCH(1,($U$2=GRID!$B$1:$U$1)*(КАЛЕНДАРЬ!AA4=GRID!$B$3:$U$3),0)),
INDEX(GRID!$B$18:$U$29,MATCH(E$7,GRID!$A$18:$A$29,0),MATCH(1,($U$2=GRID!$B$1:$U$1)*(КАЛЕНДАРЬ!AA4=GRID!$B$3:$U$3),0))*(1-GRID!$L$45))</f>
        <v>62100</v>
      </c>
      <c r="G256" s="8" cm="1">
        <f t="array" ref="G256">IF($I$2="Каникулы вместе",INDEX(GRID!$B$4:$U$15,MATCH(G$7,GRID!$A$4:$A$15,0),MATCH(1,($U$2=GRID!$B$1:$U$1)*(КАЛЕНДАРЬ!AA4=GRID!$B$3:$U$3),0)),
INDEX(GRID!$B$4:$U$15,MATCH(G$7,GRID!$A$4:$A$15,0),MATCH(1,($U$2=GRID!$B$1:$U$1)*(КАЛЕНДАРЬ!AA4=GRID!$B$3:$U$3),0))*(1-GRID!$L$45))</f>
        <v>64000</v>
      </c>
      <c r="H256" s="8" cm="1">
        <f t="array" ref="H256">IF($I$2="Каникулы вместе",INDEX(GRID!$B$18:$U$29,MATCH(G$7,GRID!$A$18:$A$29,0),MATCH(1,($U$2=GRID!$B$1:$U$1)*(КАЛЕНДАРЬ!AA4=GRID!$B$3:$U$3),0)),
INDEX(GRID!$B$18:$U$29,MATCH(G$7,GRID!$A$18:$A$29,0),MATCH(1,($U$2=GRID!$B$1:$U$1)*(КАЛЕНДАРЬ!AA4=GRID!$B$3:$U$3),0))*(1-GRID!$L$45))</f>
        <v>69000</v>
      </c>
      <c r="I256" s="8" cm="1">
        <f t="array" ref="I256">IF($I$2="Каникулы вместе",INDEX(GRID!$B$4:$U$15,MATCH(I$7,GRID!$A$4:$A$15,0),MATCH(1,($U$2=GRID!$B$1:$U$1)*(КАЛЕНДАРЬ!AA4=GRID!$B$3:$U$3),0)),
INDEX(GRID!$B$4:$U$15,MATCH(I$7,GRID!$A$4:$A$15,0),MATCH(1,($U$2=GRID!$B$1:$U$1)*(КАЛЕНДАРЬ!AA4=GRID!$B$3:$U$3),0))*(1-GRID!$L$45))</f>
        <v>71000</v>
      </c>
      <c r="J256" s="8" cm="1">
        <f t="array" ref="J256">IF($I$2="Каникулы вместе",INDEX(GRID!$B$18:$U$29,MATCH(I$7,GRID!$A$18:$A$29,0),MATCH(1,($U$2=GRID!$B$1:$U$1)*(КАЛЕНДАРЬ!AA4=GRID!$B$3:$U$3),0)),
INDEX(GRID!$B$18:$U$29,MATCH(I$7,GRID!$A$18:$A$29,0),MATCH(1,($U$2=GRID!$B$1:$U$1)*(КАЛЕНДАРЬ!AA4=GRID!$B$3:$U$3),0))*(1-GRID!$L$45))</f>
        <v>76000</v>
      </c>
      <c r="K256" s="8" cm="1">
        <f t="array" ref="K256">IF($I$2="Каникулы вместе",INDEX(GRID!$B$4:$U$15,MATCH(K$7,GRID!$A$4:$A$15,0),MATCH(1,($U$2=GRID!$B$1:$U$1)*(КАЛЕНДАРЬ!AA4=GRID!$B$3:$U$3),0)),
INDEX(GRID!$B$4:$U$15,MATCH(K$7,GRID!$A$4:$A$15,0),MATCH(1,($U$2=GRID!$B$1:$U$1)*(КАЛЕНДАРЬ!AA4=GRID!$B$3:$U$3),0))*(1-GRID!$L$45))</f>
        <v>78200</v>
      </c>
      <c r="L256" s="8" cm="1">
        <f t="array" ref="L256">IF($I$2="Каникулы вместе",INDEX(GRID!$B$18:$U$29,MATCH(K$7,GRID!$A$18:$A$29,0),MATCH(1,($U$2=GRID!$B$1:$U$1)*(КАЛЕНДАРЬ!AA4=GRID!$B$3:$U$3),0)),
INDEX(GRID!$B$18:$U$29,MATCH(K$7,GRID!$A$18:$A$29,0),MATCH(1,($U$2=GRID!$B$1:$U$1)*(КАЛЕНДАРЬ!AA4=GRID!$B$3:$U$3),0))*(1-GRID!$L$45))</f>
        <v>83200</v>
      </c>
      <c r="M256" s="8" cm="1">
        <f t="array" ref="M256">IF($I$2="Каникулы вместе",INDEX(GRID!$B$4:$U$15,MATCH(M$7,GRID!$A$4:$A$15,0),MATCH(1,($U$2=GRID!$B$1:$U$1)*(КАЛЕНДАРЬ!AA4=GRID!$B$3:$U$3),0)),
INDEX(GRID!$B$4:$U$15,MATCH(M$7,GRID!$A$4:$A$15,0),MATCH(1,($U$2=GRID!$B$1:$U$1)*(КАЛЕНДАРЬ!AA4=GRID!$B$3:$U$3),0))*(1-GRID!$L$45))</f>
        <v>103200</v>
      </c>
      <c r="N256" s="8" cm="1">
        <f t="array" ref="N256">IF($I$2="Каникулы вместе",INDEX(GRID!$B$18:$U$29,MATCH(M$7,GRID!$A$18:$A$29,0),MATCH(1,($U$2=GRID!$B$1:$U$1)*(КАЛЕНДАРЬ!AA4=GRID!$B$3:$U$3),0)),
INDEX(GRID!$B$18:$U$29,MATCH(M$7,GRID!$A$18:$A$29,0),MATCH(1,($U$2=GRID!$B$1:$U$1)*(КАЛЕНДАРЬ!AA4=GRID!$B$3:$U$3),0))*(1-GRID!$L$45))</f>
        <v>108200</v>
      </c>
      <c r="O256" s="8" cm="1">
        <f t="array" ref="O256">IF($I$2="Каникулы вместе",INDEX(GRID!$B$4:$U$15,MATCH(O$7,GRID!$A$4:$A$15,0),MATCH(1,($U$2=GRID!$B$1:$U$1)*(КАЛЕНДАРЬ!AA4=GRID!$B$3:$U$3),0)),
INDEX(GRID!$B$4:$U$15,MATCH(O$7,GRID!$A$4:$A$15,0),MATCH(1,($U$2=GRID!$B$1:$U$1)*(КАЛЕНДАРЬ!AA4=GRID!$B$3:$U$3),0))*(1-GRID!$L$45))</f>
        <v>142800</v>
      </c>
      <c r="P256" s="8" cm="1">
        <f t="array" ref="P256">IF($I$2="Каникулы вместе",INDEX(GRID!$B$4:$U$15,MATCH(P$7,GRID!$A$4:$A$15,0),MATCH(1,($U$2=GRID!$B$1:$U$1)*(КАЛЕНДАРЬ!AA4=GRID!$B$3:$U$3),0)),
INDEX(GRID!$B$4:$U$15,MATCH(P$7,GRID!$A$4:$A$15,0),MATCH(1,($U$2=GRID!$B$1:$U$1)*(КАЛЕНДАРЬ!AA4=GRID!$B$3:$U$3),0))*(1-GRID!$L$45))</f>
        <v>190100</v>
      </c>
      <c r="Q256" s="8" cm="1">
        <f t="array" ref="Q256">IF($I$2="Каникулы вместе",INDEX(GRID!$B$4:$U$15,MATCH(Q$7,GRID!$A$4:$A$15,0),MATCH(1,($U$2=GRID!$B$1:$U$1)*(КАЛЕНДАРЬ!AA4=GRID!$B$3:$U$3),0)),
INDEX(GRID!$B$4:$U$15,MATCH(Q$7,GRID!$A$4:$A$15,0),MATCH(1,($U$2=GRID!$B$1:$U$1)*(КАЛЕНДАРЬ!AA4=GRID!$B$3:$U$3),0))*(1-GRID!$L$45))</f>
        <v>220900</v>
      </c>
      <c r="R256" s="8" cm="1">
        <f t="array" ref="R256">IF($I$2="Каникулы вместе",INDEX(GRID!$B$18:$U$29,MATCH(R$7,GRID!$A$18:$A$29,0),MATCH(1,($U$2=GRID!$B$1:$U$1)*(КАЛЕНДАРЬ!AA4=GRID!$B$3:$U$3),0)),
INDEX(GRID!$B$18:$U$29,MATCH(R$7,GRID!$A$18:$A$29,0),MATCH(1,($U$2=GRID!$B$1:$U$1)*(КАЛЕНДАРЬ!AA4=GRID!$B$3:$U$3),0))*(1-GRID!$L$45))</f>
        <v>251900</v>
      </c>
      <c r="S256" s="8">
        <f t="array" ref="S256">IF($I$2="Каникулы вместе",INDEX(GRID!$B$4:$U$15,MATCH(S$7,GRID!$A$4:$A$15,0),MATCH(1,($U$2=GRID!$B$1:$U$1)*(КАЛЕНДАРЬ!AA4=GRID!$B$3:$U$3),0)),
INDEX(GRID!$B$4:$U$15,MATCH(S$7,GRID!$A$4:$A$15,0),MATCH(1,($U$2=GRID!$B$1:$U$1)*(КАЛЕНДАРЬ!AA4=GRID!$B$3:$U$3),0))*(1-GRID!$L$41))</f>
        <v>661000</v>
      </c>
      <c r="T256" s="8">
        <f t="array" ref="T256">IF($I$2="Каникулы вместе",INDEX(GRID!$B$4:$U$15,MATCH(T$7,GRID!$A$4:$A$15,0),MATCH(1,($U$2=GRID!$B$1:$U$1)*(КАЛЕНДАРЬ!AA4=GRID!$B$3:$U$3),0)),
INDEX(GRID!$B$4:$U$15,MATCH(T$7,GRID!$A$4:$A$15,0),MATCH(1,($U$2=GRID!$B$1:$U$1)*(КАЛЕНДАРЬ!AA4=GRID!$B$3:$U$3),0))*(1-GRID!$L$41))</f>
        <v>814300</v>
      </c>
    </row>
    <row r="257" spans="1:20" hidden="1">
      <c r="A257" s="148" t="s">
        <v>13</v>
      </c>
      <c r="B257" s="149">
        <v>2</v>
      </c>
      <c r="C257" s="8" cm="1">
        <f t="array" ref="C257">IF($I$2="Каникулы вместе",INDEX(GRID!$B$4:$U$15,MATCH(C$7,GRID!$A$4:$A$15,0),MATCH(1,($U$2=GRID!$B$1:$U$1)*(КАЛЕНДАРЬ!AA5=GRID!$B$3:$U$3),0)),
INDEX(GRID!$B$4:$U$15,MATCH(C$7,GRID!$A$4:$A$15,0),MATCH(1,($U$2=GRID!$B$1:$U$1)*(КАЛЕНДАРЬ!AA5=GRID!$B$3:$U$3),0))*(1-GRID!$L$45))</f>
        <v>48100</v>
      </c>
      <c r="D257" s="8" cm="1">
        <f t="array" ref="D257">IF($I$2="Каникулы вместе",INDEX(GRID!$B$18:$U$29,MATCH(C$7,GRID!$A$18:$A$29,0),MATCH(1,($U$2=GRID!$B$1:$U$1)*(КАЛЕНДАРЬ!AA5=GRID!$B$3:$U$3),0)),
INDEX(GRID!$B$18:$U$29,MATCH(C$7,GRID!$A$18:$A$29,0),MATCH(1,($U$2=GRID!$B$1:$U$1)*(КАЛЕНДАРЬ!AA5=GRID!$B$3:$U$3),0))*(1-GRID!$L$45))</f>
        <v>53100</v>
      </c>
      <c r="E257" s="8" cm="1">
        <f t="array" ref="E257">IF($I$2="Каникулы вместе",INDEX(GRID!$B$4:$U$15,MATCH(E$7,GRID!$A$4:$A$15,0),MATCH(1,($U$2=GRID!$B$1:$U$1)*(КАЛЕНДАРЬ!AA5=GRID!$B$3:$U$3),0)),
INDEX(GRID!$B$4:$U$15,MATCH(E$7,GRID!$A$4:$A$15,0),MATCH(1,($U$2=GRID!$B$1:$U$1)*(КАЛЕНДАРЬ!AA5=GRID!$B$3:$U$3),0))*(1-GRID!$L$45))</f>
        <v>57100</v>
      </c>
      <c r="F257" s="8" cm="1">
        <f t="array" ref="F257">IF($I$2="Каникулы вместе",INDEX(GRID!$B$18:$U$29,MATCH(E$7,GRID!$A$18:$A$29,0),MATCH(1,($U$2=GRID!$B$1:$U$1)*(КАЛЕНДАРЬ!AA5=GRID!$B$3:$U$3),0)),
INDEX(GRID!$B$18:$U$29,MATCH(E$7,GRID!$A$18:$A$29,0),MATCH(1,($U$2=GRID!$B$1:$U$1)*(КАЛЕНДАРЬ!AA5=GRID!$B$3:$U$3),0))*(1-GRID!$L$45))</f>
        <v>62100</v>
      </c>
      <c r="G257" s="8" cm="1">
        <f t="array" ref="G257">IF($I$2="Каникулы вместе",INDEX(GRID!$B$4:$U$15,MATCH(G$7,GRID!$A$4:$A$15,0),MATCH(1,($U$2=GRID!$B$1:$U$1)*(КАЛЕНДАРЬ!AA5=GRID!$B$3:$U$3),0)),
INDEX(GRID!$B$4:$U$15,MATCH(G$7,GRID!$A$4:$A$15,0),MATCH(1,($U$2=GRID!$B$1:$U$1)*(КАЛЕНДАРЬ!AA5=GRID!$B$3:$U$3),0))*(1-GRID!$L$45))</f>
        <v>64000</v>
      </c>
      <c r="H257" s="8" cm="1">
        <f t="array" ref="H257">IF($I$2="Каникулы вместе",INDEX(GRID!$B$18:$U$29,MATCH(G$7,GRID!$A$18:$A$29,0),MATCH(1,($U$2=GRID!$B$1:$U$1)*(КАЛЕНДАРЬ!AA5=GRID!$B$3:$U$3),0)),
INDEX(GRID!$B$18:$U$29,MATCH(G$7,GRID!$A$18:$A$29,0),MATCH(1,($U$2=GRID!$B$1:$U$1)*(КАЛЕНДАРЬ!AA5=GRID!$B$3:$U$3),0))*(1-GRID!$L$45))</f>
        <v>69000</v>
      </c>
      <c r="I257" s="8" cm="1">
        <f t="array" ref="I257">IF($I$2="Каникулы вместе",INDEX(GRID!$B$4:$U$15,MATCH(I$7,GRID!$A$4:$A$15,0),MATCH(1,($U$2=GRID!$B$1:$U$1)*(КАЛЕНДАРЬ!AA5=GRID!$B$3:$U$3),0)),
INDEX(GRID!$B$4:$U$15,MATCH(I$7,GRID!$A$4:$A$15,0),MATCH(1,($U$2=GRID!$B$1:$U$1)*(КАЛЕНДАРЬ!AA5=GRID!$B$3:$U$3),0))*(1-GRID!$L$45))</f>
        <v>71000</v>
      </c>
      <c r="J257" s="8" cm="1">
        <f t="array" ref="J257">IF($I$2="Каникулы вместе",INDEX(GRID!$B$18:$U$29,MATCH(I$7,GRID!$A$18:$A$29,0),MATCH(1,($U$2=GRID!$B$1:$U$1)*(КАЛЕНДАРЬ!AA5=GRID!$B$3:$U$3),0)),
INDEX(GRID!$B$18:$U$29,MATCH(I$7,GRID!$A$18:$A$29,0),MATCH(1,($U$2=GRID!$B$1:$U$1)*(КАЛЕНДАРЬ!AA5=GRID!$B$3:$U$3),0))*(1-GRID!$L$45))</f>
        <v>76000</v>
      </c>
      <c r="K257" s="8" cm="1">
        <f t="array" ref="K257">IF($I$2="Каникулы вместе",INDEX(GRID!$B$4:$U$15,MATCH(K$7,GRID!$A$4:$A$15,0),MATCH(1,($U$2=GRID!$B$1:$U$1)*(КАЛЕНДАРЬ!AA5=GRID!$B$3:$U$3),0)),
INDEX(GRID!$B$4:$U$15,MATCH(K$7,GRID!$A$4:$A$15,0),MATCH(1,($U$2=GRID!$B$1:$U$1)*(КАЛЕНДАРЬ!AA5=GRID!$B$3:$U$3),0))*(1-GRID!$L$45))</f>
        <v>78200</v>
      </c>
      <c r="L257" s="8" cm="1">
        <f t="array" ref="L257">IF($I$2="Каникулы вместе",INDEX(GRID!$B$18:$U$29,MATCH(K$7,GRID!$A$18:$A$29,0),MATCH(1,($U$2=GRID!$B$1:$U$1)*(КАЛЕНДАРЬ!AA5=GRID!$B$3:$U$3),0)),
INDEX(GRID!$B$18:$U$29,MATCH(K$7,GRID!$A$18:$A$29,0),MATCH(1,($U$2=GRID!$B$1:$U$1)*(КАЛЕНДАРЬ!AA5=GRID!$B$3:$U$3),0))*(1-GRID!$L$45))</f>
        <v>83200</v>
      </c>
      <c r="M257" s="8" cm="1">
        <f t="array" ref="M257">IF($I$2="Каникулы вместе",INDEX(GRID!$B$4:$U$15,MATCH(M$7,GRID!$A$4:$A$15,0),MATCH(1,($U$2=GRID!$B$1:$U$1)*(КАЛЕНДАРЬ!AA5=GRID!$B$3:$U$3),0)),
INDEX(GRID!$B$4:$U$15,MATCH(M$7,GRID!$A$4:$A$15,0),MATCH(1,($U$2=GRID!$B$1:$U$1)*(КАЛЕНДАРЬ!AA5=GRID!$B$3:$U$3),0))*(1-GRID!$L$45))</f>
        <v>103200</v>
      </c>
      <c r="N257" s="8" cm="1">
        <f t="array" ref="N257">IF($I$2="Каникулы вместе",INDEX(GRID!$B$18:$U$29,MATCH(M$7,GRID!$A$18:$A$29,0),MATCH(1,($U$2=GRID!$B$1:$U$1)*(КАЛЕНДАРЬ!AA5=GRID!$B$3:$U$3),0)),
INDEX(GRID!$B$18:$U$29,MATCH(M$7,GRID!$A$18:$A$29,0),MATCH(1,($U$2=GRID!$B$1:$U$1)*(КАЛЕНДАРЬ!AA5=GRID!$B$3:$U$3),0))*(1-GRID!$L$45))</f>
        <v>108200</v>
      </c>
      <c r="O257" s="8" cm="1">
        <f t="array" ref="O257">IF($I$2="Каникулы вместе",INDEX(GRID!$B$4:$U$15,MATCH(O$7,GRID!$A$4:$A$15,0),MATCH(1,($U$2=GRID!$B$1:$U$1)*(КАЛЕНДАРЬ!AA5=GRID!$B$3:$U$3),0)),
INDEX(GRID!$B$4:$U$15,MATCH(O$7,GRID!$A$4:$A$15,0),MATCH(1,($U$2=GRID!$B$1:$U$1)*(КАЛЕНДАРЬ!AA5=GRID!$B$3:$U$3),0))*(1-GRID!$L$45))</f>
        <v>142800</v>
      </c>
      <c r="P257" s="8" cm="1">
        <f t="array" ref="P257">IF($I$2="Каникулы вместе",INDEX(GRID!$B$4:$U$15,MATCH(P$7,GRID!$A$4:$A$15,0),MATCH(1,($U$2=GRID!$B$1:$U$1)*(КАЛЕНДАРЬ!AA5=GRID!$B$3:$U$3),0)),
INDEX(GRID!$B$4:$U$15,MATCH(P$7,GRID!$A$4:$A$15,0),MATCH(1,($U$2=GRID!$B$1:$U$1)*(КАЛЕНДАРЬ!AA5=GRID!$B$3:$U$3),0))*(1-GRID!$L$45))</f>
        <v>190100</v>
      </c>
      <c r="Q257" s="8" cm="1">
        <f t="array" ref="Q257">IF($I$2="Каникулы вместе",INDEX(GRID!$B$4:$U$15,MATCH(Q$7,GRID!$A$4:$A$15,0),MATCH(1,($U$2=GRID!$B$1:$U$1)*(КАЛЕНДАРЬ!AA5=GRID!$B$3:$U$3),0)),
INDEX(GRID!$B$4:$U$15,MATCH(Q$7,GRID!$A$4:$A$15,0),MATCH(1,($U$2=GRID!$B$1:$U$1)*(КАЛЕНДАРЬ!AA5=GRID!$B$3:$U$3),0))*(1-GRID!$L$45))</f>
        <v>220900</v>
      </c>
      <c r="R257" s="8" cm="1">
        <f t="array" ref="R257">IF($I$2="Каникулы вместе",INDEX(GRID!$B$18:$U$29,MATCH(R$7,GRID!$A$18:$A$29,0),MATCH(1,($U$2=GRID!$B$1:$U$1)*(КАЛЕНДАРЬ!AA5=GRID!$B$3:$U$3),0)),
INDEX(GRID!$B$18:$U$29,MATCH(R$7,GRID!$A$18:$A$29,0),MATCH(1,($U$2=GRID!$B$1:$U$1)*(КАЛЕНДАРЬ!AA5=GRID!$B$3:$U$3),0))*(1-GRID!$L$45))</f>
        <v>251900</v>
      </c>
      <c r="S257" s="8">
        <f t="array" ref="S257">IF($I$2="Каникулы вместе",INDEX(GRID!$B$4:$U$15,MATCH(S$7,GRID!$A$4:$A$15,0),MATCH(1,($U$2=GRID!$B$1:$U$1)*(КАЛЕНДАРЬ!AA5=GRID!$B$3:$U$3),0)),
INDEX(GRID!$B$4:$U$15,MATCH(S$7,GRID!$A$4:$A$15,0),MATCH(1,($U$2=GRID!$B$1:$U$1)*(КАЛЕНДАРЬ!AA5=GRID!$B$3:$U$3),0))*(1-GRID!$L$41))</f>
        <v>661000</v>
      </c>
      <c r="T257" s="8">
        <f t="array" ref="T257">IF($I$2="Каникулы вместе",INDEX(GRID!$B$4:$U$15,MATCH(T$7,GRID!$A$4:$A$15,0),MATCH(1,($U$2=GRID!$B$1:$U$1)*(КАЛЕНДАРЬ!AA5=GRID!$B$3:$U$3),0)),
INDEX(GRID!$B$4:$U$15,MATCH(T$7,GRID!$A$4:$A$15,0),MATCH(1,($U$2=GRID!$B$1:$U$1)*(КАЛЕНДАРЬ!AA5=GRID!$B$3:$U$3),0))*(1-GRID!$L$41))</f>
        <v>814300</v>
      </c>
    </row>
    <row r="258" spans="1:20" hidden="1">
      <c r="A258" s="148" t="s">
        <v>14</v>
      </c>
      <c r="B258" s="149">
        <v>3</v>
      </c>
      <c r="C258" s="8" cm="1">
        <f t="array" ref="C258">IF($I$2="Каникулы вместе",INDEX(GRID!$B$4:$U$15,MATCH(C$7,GRID!$A$4:$A$15,0),MATCH(1,($U$2=GRID!$B$1:$U$1)*(КАЛЕНДАРЬ!AA6=GRID!$B$3:$U$3),0)),
INDEX(GRID!$B$4:$U$15,MATCH(C$7,GRID!$A$4:$A$15,0),MATCH(1,($U$2=GRID!$B$1:$U$1)*(КАЛЕНДАРЬ!AA6=GRID!$B$3:$U$3),0))*(1-GRID!$L$45))</f>
        <v>48100</v>
      </c>
      <c r="D258" s="8" cm="1">
        <f t="array" ref="D258">IF($I$2="Каникулы вместе",INDEX(GRID!$B$18:$U$29,MATCH(C$7,GRID!$A$18:$A$29,0),MATCH(1,($U$2=GRID!$B$1:$U$1)*(КАЛЕНДАРЬ!AA6=GRID!$B$3:$U$3),0)),
INDEX(GRID!$B$18:$U$29,MATCH(C$7,GRID!$A$18:$A$29,0),MATCH(1,($U$2=GRID!$B$1:$U$1)*(КАЛЕНДАРЬ!AA6=GRID!$B$3:$U$3),0))*(1-GRID!$L$45))</f>
        <v>53100</v>
      </c>
      <c r="E258" s="8" cm="1">
        <f t="array" ref="E258">IF($I$2="Каникулы вместе",INDEX(GRID!$B$4:$U$15,MATCH(E$7,GRID!$A$4:$A$15,0),MATCH(1,($U$2=GRID!$B$1:$U$1)*(КАЛЕНДАРЬ!AA6=GRID!$B$3:$U$3),0)),
INDEX(GRID!$B$4:$U$15,MATCH(E$7,GRID!$A$4:$A$15,0),MATCH(1,($U$2=GRID!$B$1:$U$1)*(КАЛЕНДАРЬ!AA6=GRID!$B$3:$U$3),0))*(1-GRID!$L$45))</f>
        <v>57100</v>
      </c>
      <c r="F258" s="8" cm="1">
        <f t="array" ref="F258">IF($I$2="Каникулы вместе",INDEX(GRID!$B$18:$U$29,MATCH(E$7,GRID!$A$18:$A$29,0),MATCH(1,($U$2=GRID!$B$1:$U$1)*(КАЛЕНДАРЬ!AA6=GRID!$B$3:$U$3),0)),
INDEX(GRID!$B$18:$U$29,MATCH(E$7,GRID!$A$18:$A$29,0),MATCH(1,($U$2=GRID!$B$1:$U$1)*(КАЛЕНДАРЬ!AA6=GRID!$B$3:$U$3),0))*(1-GRID!$L$45))</f>
        <v>62100</v>
      </c>
      <c r="G258" s="8" cm="1">
        <f t="array" ref="G258">IF($I$2="Каникулы вместе",INDEX(GRID!$B$4:$U$15,MATCH(G$7,GRID!$A$4:$A$15,0),MATCH(1,($U$2=GRID!$B$1:$U$1)*(КАЛЕНДАРЬ!AA6=GRID!$B$3:$U$3),0)),
INDEX(GRID!$B$4:$U$15,MATCH(G$7,GRID!$A$4:$A$15,0),MATCH(1,($U$2=GRID!$B$1:$U$1)*(КАЛЕНДАРЬ!AA6=GRID!$B$3:$U$3),0))*(1-GRID!$L$45))</f>
        <v>64000</v>
      </c>
      <c r="H258" s="8" cm="1">
        <f t="array" ref="H258">IF($I$2="Каникулы вместе",INDEX(GRID!$B$18:$U$29,MATCH(G$7,GRID!$A$18:$A$29,0),MATCH(1,($U$2=GRID!$B$1:$U$1)*(КАЛЕНДАРЬ!AA6=GRID!$B$3:$U$3),0)),
INDEX(GRID!$B$18:$U$29,MATCH(G$7,GRID!$A$18:$A$29,0),MATCH(1,($U$2=GRID!$B$1:$U$1)*(КАЛЕНДАРЬ!AA6=GRID!$B$3:$U$3),0))*(1-GRID!$L$45))</f>
        <v>69000</v>
      </c>
      <c r="I258" s="8" cm="1">
        <f t="array" ref="I258">IF($I$2="Каникулы вместе",INDEX(GRID!$B$4:$U$15,MATCH(I$7,GRID!$A$4:$A$15,0),MATCH(1,($U$2=GRID!$B$1:$U$1)*(КАЛЕНДАРЬ!AA6=GRID!$B$3:$U$3),0)),
INDEX(GRID!$B$4:$U$15,MATCH(I$7,GRID!$A$4:$A$15,0),MATCH(1,($U$2=GRID!$B$1:$U$1)*(КАЛЕНДАРЬ!AA6=GRID!$B$3:$U$3),0))*(1-GRID!$L$45))</f>
        <v>71000</v>
      </c>
      <c r="J258" s="8" cm="1">
        <f t="array" ref="J258">IF($I$2="Каникулы вместе",INDEX(GRID!$B$18:$U$29,MATCH(I$7,GRID!$A$18:$A$29,0),MATCH(1,($U$2=GRID!$B$1:$U$1)*(КАЛЕНДАРЬ!AA6=GRID!$B$3:$U$3),0)),
INDEX(GRID!$B$18:$U$29,MATCH(I$7,GRID!$A$18:$A$29,0),MATCH(1,($U$2=GRID!$B$1:$U$1)*(КАЛЕНДАРЬ!AA6=GRID!$B$3:$U$3),0))*(1-GRID!$L$45))</f>
        <v>76000</v>
      </c>
      <c r="K258" s="8" cm="1">
        <f t="array" ref="K258">IF($I$2="Каникулы вместе",INDEX(GRID!$B$4:$U$15,MATCH(K$7,GRID!$A$4:$A$15,0),MATCH(1,($U$2=GRID!$B$1:$U$1)*(КАЛЕНДАРЬ!AA6=GRID!$B$3:$U$3),0)),
INDEX(GRID!$B$4:$U$15,MATCH(K$7,GRID!$A$4:$A$15,0),MATCH(1,($U$2=GRID!$B$1:$U$1)*(КАЛЕНДАРЬ!AA6=GRID!$B$3:$U$3),0))*(1-GRID!$L$45))</f>
        <v>78200</v>
      </c>
      <c r="L258" s="8" cm="1">
        <f t="array" ref="L258">IF($I$2="Каникулы вместе",INDEX(GRID!$B$18:$U$29,MATCH(K$7,GRID!$A$18:$A$29,0),MATCH(1,($U$2=GRID!$B$1:$U$1)*(КАЛЕНДАРЬ!AA6=GRID!$B$3:$U$3),0)),
INDEX(GRID!$B$18:$U$29,MATCH(K$7,GRID!$A$18:$A$29,0),MATCH(1,($U$2=GRID!$B$1:$U$1)*(КАЛЕНДАРЬ!AA6=GRID!$B$3:$U$3),0))*(1-GRID!$L$45))</f>
        <v>83200</v>
      </c>
      <c r="M258" s="8" cm="1">
        <f t="array" ref="M258">IF($I$2="Каникулы вместе",INDEX(GRID!$B$4:$U$15,MATCH(M$7,GRID!$A$4:$A$15,0),MATCH(1,($U$2=GRID!$B$1:$U$1)*(КАЛЕНДАРЬ!AA6=GRID!$B$3:$U$3),0)),
INDEX(GRID!$B$4:$U$15,MATCH(M$7,GRID!$A$4:$A$15,0),MATCH(1,($U$2=GRID!$B$1:$U$1)*(КАЛЕНДАРЬ!AA6=GRID!$B$3:$U$3),0))*(1-GRID!$L$45))</f>
        <v>103200</v>
      </c>
      <c r="N258" s="8" cm="1">
        <f t="array" ref="N258">IF($I$2="Каникулы вместе",INDEX(GRID!$B$18:$U$29,MATCH(M$7,GRID!$A$18:$A$29,0),MATCH(1,($U$2=GRID!$B$1:$U$1)*(КАЛЕНДАРЬ!AA6=GRID!$B$3:$U$3),0)),
INDEX(GRID!$B$18:$U$29,MATCH(M$7,GRID!$A$18:$A$29,0),MATCH(1,($U$2=GRID!$B$1:$U$1)*(КАЛЕНДАРЬ!AA6=GRID!$B$3:$U$3),0))*(1-GRID!$L$45))</f>
        <v>108200</v>
      </c>
      <c r="O258" s="8" cm="1">
        <f t="array" ref="O258">IF($I$2="Каникулы вместе",INDEX(GRID!$B$4:$U$15,MATCH(O$7,GRID!$A$4:$A$15,0),MATCH(1,($U$2=GRID!$B$1:$U$1)*(КАЛЕНДАРЬ!AA6=GRID!$B$3:$U$3),0)),
INDEX(GRID!$B$4:$U$15,MATCH(O$7,GRID!$A$4:$A$15,0),MATCH(1,($U$2=GRID!$B$1:$U$1)*(КАЛЕНДАРЬ!AA6=GRID!$B$3:$U$3),0))*(1-GRID!$L$45))</f>
        <v>142800</v>
      </c>
      <c r="P258" s="8" cm="1">
        <f t="array" ref="P258">IF($I$2="Каникулы вместе",INDEX(GRID!$B$4:$U$15,MATCH(P$7,GRID!$A$4:$A$15,0),MATCH(1,($U$2=GRID!$B$1:$U$1)*(КАЛЕНДАРЬ!AA6=GRID!$B$3:$U$3),0)),
INDEX(GRID!$B$4:$U$15,MATCH(P$7,GRID!$A$4:$A$15,0),MATCH(1,($U$2=GRID!$B$1:$U$1)*(КАЛЕНДАРЬ!AA6=GRID!$B$3:$U$3),0))*(1-GRID!$L$45))</f>
        <v>190100</v>
      </c>
      <c r="Q258" s="8" cm="1">
        <f t="array" ref="Q258">IF($I$2="Каникулы вместе",INDEX(GRID!$B$4:$U$15,MATCH(Q$7,GRID!$A$4:$A$15,0),MATCH(1,($U$2=GRID!$B$1:$U$1)*(КАЛЕНДАРЬ!AA6=GRID!$B$3:$U$3),0)),
INDEX(GRID!$B$4:$U$15,MATCH(Q$7,GRID!$A$4:$A$15,0),MATCH(1,($U$2=GRID!$B$1:$U$1)*(КАЛЕНДАРЬ!AA6=GRID!$B$3:$U$3),0))*(1-GRID!$L$45))</f>
        <v>220900</v>
      </c>
      <c r="R258" s="8" cm="1">
        <f t="array" ref="R258">IF($I$2="Каникулы вместе",INDEX(GRID!$B$18:$U$29,MATCH(R$7,GRID!$A$18:$A$29,0),MATCH(1,($U$2=GRID!$B$1:$U$1)*(КАЛЕНДАРЬ!AA6=GRID!$B$3:$U$3),0)),
INDEX(GRID!$B$18:$U$29,MATCH(R$7,GRID!$A$18:$A$29,0),MATCH(1,($U$2=GRID!$B$1:$U$1)*(КАЛЕНДАРЬ!AA6=GRID!$B$3:$U$3),0))*(1-GRID!$L$45))</f>
        <v>251900</v>
      </c>
      <c r="S258" s="8">
        <f t="array" ref="S258">IF($I$2="Каникулы вместе",INDEX(GRID!$B$4:$U$15,MATCH(S$7,GRID!$A$4:$A$15,0),MATCH(1,($U$2=GRID!$B$1:$U$1)*(КАЛЕНДАРЬ!AA6=GRID!$B$3:$U$3),0)),
INDEX(GRID!$B$4:$U$15,MATCH(S$7,GRID!$A$4:$A$15,0),MATCH(1,($U$2=GRID!$B$1:$U$1)*(КАЛЕНДАРЬ!AA6=GRID!$B$3:$U$3),0))*(1-GRID!$L$41))</f>
        <v>661000</v>
      </c>
      <c r="T258" s="8">
        <f t="array" ref="T258">IF($I$2="Каникулы вместе",INDEX(GRID!$B$4:$U$15,MATCH(T$7,GRID!$A$4:$A$15,0),MATCH(1,($U$2=GRID!$B$1:$U$1)*(КАЛЕНДАРЬ!AA6=GRID!$B$3:$U$3),0)),
INDEX(GRID!$B$4:$U$15,MATCH(T$7,GRID!$A$4:$A$15,0),MATCH(1,($U$2=GRID!$B$1:$U$1)*(КАЛЕНДАРЬ!AA6=GRID!$B$3:$U$3),0))*(1-GRID!$L$41))</f>
        <v>814300</v>
      </c>
    </row>
    <row r="259" spans="1:20" hidden="1">
      <c r="A259" s="148" t="s">
        <v>15</v>
      </c>
      <c r="B259" s="149">
        <v>4</v>
      </c>
      <c r="C259" s="8" cm="1">
        <f t="array" ref="C259">IF($I$2="Каникулы вместе",INDEX(GRID!$B$4:$U$15,MATCH(C$7,GRID!$A$4:$A$15,0),MATCH(1,($U$2=GRID!$B$1:$U$1)*(КАЛЕНДАРЬ!AA7=GRID!$B$3:$U$3),0)),
INDEX(GRID!$B$4:$U$15,MATCH(C$7,GRID!$A$4:$A$15,0),MATCH(1,($U$2=GRID!$B$1:$U$1)*(КАЛЕНДАРЬ!AA7=GRID!$B$3:$U$3),0))*(1-GRID!$L$45))</f>
        <v>48100</v>
      </c>
      <c r="D259" s="8" cm="1">
        <f t="array" ref="D259">IF($I$2="Каникулы вместе",INDEX(GRID!$B$18:$U$29,MATCH(C$7,GRID!$A$18:$A$29,0),MATCH(1,($U$2=GRID!$B$1:$U$1)*(КАЛЕНДАРЬ!AA7=GRID!$B$3:$U$3),0)),
INDEX(GRID!$B$18:$U$29,MATCH(C$7,GRID!$A$18:$A$29,0),MATCH(1,($U$2=GRID!$B$1:$U$1)*(КАЛЕНДАРЬ!AA7=GRID!$B$3:$U$3),0))*(1-GRID!$L$45))</f>
        <v>53100</v>
      </c>
      <c r="E259" s="8" cm="1">
        <f t="array" ref="E259">IF($I$2="Каникулы вместе",INDEX(GRID!$B$4:$U$15,MATCH(E$7,GRID!$A$4:$A$15,0),MATCH(1,($U$2=GRID!$B$1:$U$1)*(КАЛЕНДАРЬ!AA7=GRID!$B$3:$U$3),0)),
INDEX(GRID!$B$4:$U$15,MATCH(E$7,GRID!$A$4:$A$15,0),MATCH(1,($U$2=GRID!$B$1:$U$1)*(КАЛЕНДАРЬ!AA7=GRID!$B$3:$U$3),0))*(1-GRID!$L$45))</f>
        <v>57100</v>
      </c>
      <c r="F259" s="8" cm="1">
        <f t="array" ref="F259">IF($I$2="Каникулы вместе",INDEX(GRID!$B$18:$U$29,MATCH(E$7,GRID!$A$18:$A$29,0),MATCH(1,($U$2=GRID!$B$1:$U$1)*(КАЛЕНДАРЬ!AA7=GRID!$B$3:$U$3),0)),
INDEX(GRID!$B$18:$U$29,MATCH(E$7,GRID!$A$18:$A$29,0),MATCH(1,($U$2=GRID!$B$1:$U$1)*(КАЛЕНДАРЬ!AA7=GRID!$B$3:$U$3),0))*(1-GRID!$L$45))</f>
        <v>62100</v>
      </c>
      <c r="G259" s="8" cm="1">
        <f t="array" ref="G259">IF($I$2="Каникулы вместе",INDEX(GRID!$B$4:$U$15,MATCH(G$7,GRID!$A$4:$A$15,0),MATCH(1,($U$2=GRID!$B$1:$U$1)*(КАЛЕНДАРЬ!AA7=GRID!$B$3:$U$3),0)),
INDEX(GRID!$B$4:$U$15,MATCH(G$7,GRID!$A$4:$A$15,0),MATCH(1,($U$2=GRID!$B$1:$U$1)*(КАЛЕНДАРЬ!AA7=GRID!$B$3:$U$3),0))*(1-GRID!$L$45))</f>
        <v>64000</v>
      </c>
      <c r="H259" s="8" cm="1">
        <f t="array" ref="H259">IF($I$2="Каникулы вместе",INDEX(GRID!$B$18:$U$29,MATCH(G$7,GRID!$A$18:$A$29,0),MATCH(1,($U$2=GRID!$B$1:$U$1)*(КАЛЕНДАРЬ!AA7=GRID!$B$3:$U$3),0)),
INDEX(GRID!$B$18:$U$29,MATCH(G$7,GRID!$A$18:$A$29,0),MATCH(1,($U$2=GRID!$B$1:$U$1)*(КАЛЕНДАРЬ!AA7=GRID!$B$3:$U$3),0))*(1-GRID!$L$45))</f>
        <v>69000</v>
      </c>
      <c r="I259" s="8" cm="1">
        <f t="array" ref="I259">IF($I$2="Каникулы вместе",INDEX(GRID!$B$4:$U$15,MATCH(I$7,GRID!$A$4:$A$15,0),MATCH(1,($U$2=GRID!$B$1:$U$1)*(КАЛЕНДАРЬ!AA7=GRID!$B$3:$U$3),0)),
INDEX(GRID!$B$4:$U$15,MATCH(I$7,GRID!$A$4:$A$15,0),MATCH(1,($U$2=GRID!$B$1:$U$1)*(КАЛЕНДАРЬ!AA7=GRID!$B$3:$U$3),0))*(1-GRID!$L$45))</f>
        <v>71000</v>
      </c>
      <c r="J259" s="8" cm="1">
        <f t="array" ref="J259">IF($I$2="Каникулы вместе",INDEX(GRID!$B$18:$U$29,MATCH(I$7,GRID!$A$18:$A$29,0),MATCH(1,($U$2=GRID!$B$1:$U$1)*(КАЛЕНДАРЬ!AA7=GRID!$B$3:$U$3),0)),
INDEX(GRID!$B$18:$U$29,MATCH(I$7,GRID!$A$18:$A$29,0),MATCH(1,($U$2=GRID!$B$1:$U$1)*(КАЛЕНДАРЬ!AA7=GRID!$B$3:$U$3),0))*(1-GRID!$L$45))</f>
        <v>76000</v>
      </c>
      <c r="K259" s="8" cm="1">
        <f t="array" ref="K259">IF($I$2="Каникулы вместе",INDEX(GRID!$B$4:$U$15,MATCH(K$7,GRID!$A$4:$A$15,0),MATCH(1,($U$2=GRID!$B$1:$U$1)*(КАЛЕНДАРЬ!AA7=GRID!$B$3:$U$3),0)),
INDEX(GRID!$B$4:$U$15,MATCH(K$7,GRID!$A$4:$A$15,0),MATCH(1,($U$2=GRID!$B$1:$U$1)*(КАЛЕНДАРЬ!AA7=GRID!$B$3:$U$3),0))*(1-GRID!$L$45))</f>
        <v>78200</v>
      </c>
      <c r="L259" s="8" cm="1">
        <f t="array" ref="L259">IF($I$2="Каникулы вместе",INDEX(GRID!$B$18:$U$29,MATCH(K$7,GRID!$A$18:$A$29,0),MATCH(1,($U$2=GRID!$B$1:$U$1)*(КАЛЕНДАРЬ!AA7=GRID!$B$3:$U$3),0)),
INDEX(GRID!$B$18:$U$29,MATCH(K$7,GRID!$A$18:$A$29,0),MATCH(1,($U$2=GRID!$B$1:$U$1)*(КАЛЕНДАРЬ!AA7=GRID!$B$3:$U$3),0))*(1-GRID!$L$45))</f>
        <v>83200</v>
      </c>
      <c r="M259" s="8" cm="1">
        <f t="array" ref="M259">IF($I$2="Каникулы вместе",INDEX(GRID!$B$4:$U$15,MATCH(M$7,GRID!$A$4:$A$15,0),MATCH(1,($U$2=GRID!$B$1:$U$1)*(КАЛЕНДАРЬ!AA7=GRID!$B$3:$U$3),0)),
INDEX(GRID!$B$4:$U$15,MATCH(M$7,GRID!$A$4:$A$15,0),MATCH(1,($U$2=GRID!$B$1:$U$1)*(КАЛЕНДАРЬ!AA7=GRID!$B$3:$U$3),0))*(1-GRID!$L$45))</f>
        <v>103200</v>
      </c>
      <c r="N259" s="8" cm="1">
        <f t="array" ref="N259">IF($I$2="Каникулы вместе",INDEX(GRID!$B$18:$U$29,MATCH(M$7,GRID!$A$18:$A$29,0),MATCH(1,($U$2=GRID!$B$1:$U$1)*(КАЛЕНДАРЬ!AA7=GRID!$B$3:$U$3),0)),
INDEX(GRID!$B$18:$U$29,MATCH(M$7,GRID!$A$18:$A$29,0),MATCH(1,($U$2=GRID!$B$1:$U$1)*(КАЛЕНДАРЬ!AA7=GRID!$B$3:$U$3),0))*(1-GRID!$L$45))</f>
        <v>108200</v>
      </c>
      <c r="O259" s="8" cm="1">
        <f t="array" ref="O259">IF($I$2="Каникулы вместе",INDEX(GRID!$B$4:$U$15,MATCH(O$7,GRID!$A$4:$A$15,0),MATCH(1,($U$2=GRID!$B$1:$U$1)*(КАЛЕНДАРЬ!AA7=GRID!$B$3:$U$3),0)),
INDEX(GRID!$B$4:$U$15,MATCH(O$7,GRID!$A$4:$A$15,0),MATCH(1,($U$2=GRID!$B$1:$U$1)*(КАЛЕНДАРЬ!AA7=GRID!$B$3:$U$3),0))*(1-GRID!$L$45))</f>
        <v>142800</v>
      </c>
      <c r="P259" s="8" cm="1">
        <f t="array" ref="P259">IF($I$2="Каникулы вместе",INDEX(GRID!$B$4:$U$15,MATCH(P$7,GRID!$A$4:$A$15,0),MATCH(1,($U$2=GRID!$B$1:$U$1)*(КАЛЕНДАРЬ!AA7=GRID!$B$3:$U$3),0)),
INDEX(GRID!$B$4:$U$15,MATCH(P$7,GRID!$A$4:$A$15,0),MATCH(1,($U$2=GRID!$B$1:$U$1)*(КАЛЕНДАРЬ!AA7=GRID!$B$3:$U$3),0))*(1-GRID!$L$45))</f>
        <v>190100</v>
      </c>
      <c r="Q259" s="8" cm="1">
        <f t="array" ref="Q259">IF($I$2="Каникулы вместе",INDEX(GRID!$B$4:$U$15,MATCH(Q$7,GRID!$A$4:$A$15,0),MATCH(1,($U$2=GRID!$B$1:$U$1)*(КАЛЕНДАРЬ!AA7=GRID!$B$3:$U$3),0)),
INDEX(GRID!$B$4:$U$15,MATCH(Q$7,GRID!$A$4:$A$15,0),MATCH(1,($U$2=GRID!$B$1:$U$1)*(КАЛЕНДАРЬ!AA7=GRID!$B$3:$U$3),0))*(1-GRID!$L$45))</f>
        <v>220900</v>
      </c>
      <c r="R259" s="8" cm="1">
        <f t="array" ref="R259">IF($I$2="Каникулы вместе",INDEX(GRID!$B$18:$U$29,MATCH(R$7,GRID!$A$18:$A$29,0),MATCH(1,($U$2=GRID!$B$1:$U$1)*(КАЛЕНДАРЬ!AA7=GRID!$B$3:$U$3),0)),
INDEX(GRID!$B$18:$U$29,MATCH(R$7,GRID!$A$18:$A$29,0),MATCH(1,($U$2=GRID!$B$1:$U$1)*(КАЛЕНДАРЬ!AA7=GRID!$B$3:$U$3),0))*(1-GRID!$L$45))</f>
        <v>251900</v>
      </c>
      <c r="S259" s="8">
        <f t="array" ref="S259">IF($I$2="Каникулы вместе",INDEX(GRID!$B$4:$U$15,MATCH(S$7,GRID!$A$4:$A$15,0),MATCH(1,($U$2=GRID!$B$1:$U$1)*(КАЛЕНДАРЬ!AA7=GRID!$B$3:$U$3),0)),
INDEX(GRID!$B$4:$U$15,MATCH(S$7,GRID!$A$4:$A$15,0),MATCH(1,($U$2=GRID!$B$1:$U$1)*(КАЛЕНДАРЬ!AA7=GRID!$B$3:$U$3),0))*(1-GRID!$L$41))</f>
        <v>661000</v>
      </c>
      <c r="T259" s="8">
        <f t="array" ref="T259">IF($I$2="Каникулы вместе",INDEX(GRID!$B$4:$U$15,MATCH(T$7,GRID!$A$4:$A$15,0),MATCH(1,($U$2=GRID!$B$1:$U$1)*(КАЛЕНДАРЬ!AA7=GRID!$B$3:$U$3),0)),
INDEX(GRID!$B$4:$U$15,MATCH(T$7,GRID!$A$4:$A$15,0),MATCH(1,($U$2=GRID!$B$1:$U$1)*(КАЛЕНДАРЬ!AA7=GRID!$B$3:$U$3),0))*(1-GRID!$L$41))</f>
        <v>814300</v>
      </c>
    </row>
    <row r="260" spans="1:20" hidden="1">
      <c r="A260" s="148" t="s">
        <v>16</v>
      </c>
      <c r="B260" s="149">
        <v>5</v>
      </c>
      <c r="C260" s="8" cm="1">
        <f t="array" ref="C260">IF($I$2="Каникулы вместе",INDEX(GRID!$B$4:$U$15,MATCH(C$7,GRID!$A$4:$A$15,0),MATCH(1,($U$2=GRID!$B$1:$U$1)*(КАЛЕНДАРЬ!AA8=GRID!$B$3:$U$3),0)),
INDEX(GRID!$B$4:$U$15,MATCH(C$7,GRID!$A$4:$A$15,0),MATCH(1,($U$2=GRID!$B$1:$U$1)*(КАЛЕНДАРЬ!AA8=GRID!$B$3:$U$3),0))*(1-GRID!$L$45))</f>
        <v>48100</v>
      </c>
      <c r="D260" s="8" cm="1">
        <f t="array" ref="D260">IF($I$2="Каникулы вместе",INDEX(GRID!$B$18:$U$29,MATCH(C$7,GRID!$A$18:$A$29,0),MATCH(1,($U$2=GRID!$B$1:$U$1)*(КАЛЕНДАРЬ!AA8=GRID!$B$3:$U$3),0)),
INDEX(GRID!$B$18:$U$29,MATCH(C$7,GRID!$A$18:$A$29,0),MATCH(1,($U$2=GRID!$B$1:$U$1)*(КАЛЕНДАРЬ!AA8=GRID!$B$3:$U$3),0))*(1-GRID!$L$45))</f>
        <v>53100</v>
      </c>
      <c r="E260" s="8" cm="1">
        <f t="array" ref="E260">IF($I$2="Каникулы вместе",INDEX(GRID!$B$4:$U$15,MATCH(E$7,GRID!$A$4:$A$15,0),MATCH(1,($U$2=GRID!$B$1:$U$1)*(КАЛЕНДАРЬ!AA8=GRID!$B$3:$U$3),0)),
INDEX(GRID!$B$4:$U$15,MATCH(E$7,GRID!$A$4:$A$15,0),MATCH(1,($U$2=GRID!$B$1:$U$1)*(КАЛЕНДАРЬ!AA8=GRID!$B$3:$U$3),0))*(1-GRID!$L$45))</f>
        <v>57100</v>
      </c>
      <c r="F260" s="8" cm="1">
        <f t="array" ref="F260">IF($I$2="Каникулы вместе",INDEX(GRID!$B$18:$U$29,MATCH(E$7,GRID!$A$18:$A$29,0),MATCH(1,($U$2=GRID!$B$1:$U$1)*(КАЛЕНДАРЬ!AA8=GRID!$B$3:$U$3),0)),
INDEX(GRID!$B$18:$U$29,MATCH(E$7,GRID!$A$18:$A$29,0),MATCH(1,($U$2=GRID!$B$1:$U$1)*(КАЛЕНДАРЬ!AA8=GRID!$B$3:$U$3),0))*(1-GRID!$L$45))</f>
        <v>62100</v>
      </c>
      <c r="G260" s="8" cm="1">
        <f t="array" ref="G260">IF($I$2="Каникулы вместе",INDEX(GRID!$B$4:$U$15,MATCH(G$7,GRID!$A$4:$A$15,0),MATCH(1,($U$2=GRID!$B$1:$U$1)*(КАЛЕНДАРЬ!AA8=GRID!$B$3:$U$3),0)),
INDEX(GRID!$B$4:$U$15,MATCH(G$7,GRID!$A$4:$A$15,0),MATCH(1,($U$2=GRID!$B$1:$U$1)*(КАЛЕНДАРЬ!AA8=GRID!$B$3:$U$3),0))*(1-GRID!$L$45))</f>
        <v>64000</v>
      </c>
      <c r="H260" s="8" cm="1">
        <f t="array" ref="H260">IF($I$2="Каникулы вместе",INDEX(GRID!$B$18:$U$29,MATCH(G$7,GRID!$A$18:$A$29,0),MATCH(1,($U$2=GRID!$B$1:$U$1)*(КАЛЕНДАРЬ!AA8=GRID!$B$3:$U$3),0)),
INDEX(GRID!$B$18:$U$29,MATCH(G$7,GRID!$A$18:$A$29,0),MATCH(1,($U$2=GRID!$B$1:$U$1)*(КАЛЕНДАРЬ!AA8=GRID!$B$3:$U$3),0))*(1-GRID!$L$45))</f>
        <v>69000</v>
      </c>
      <c r="I260" s="8" cm="1">
        <f t="array" ref="I260">IF($I$2="Каникулы вместе",INDEX(GRID!$B$4:$U$15,MATCH(I$7,GRID!$A$4:$A$15,0),MATCH(1,($U$2=GRID!$B$1:$U$1)*(КАЛЕНДАРЬ!AA8=GRID!$B$3:$U$3),0)),
INDEX(GRID!$B$4:$U$15,MATCH(I$7,GRID!$A$4:$A$15,0),MATCH(1,($U$2=GRID!$B$1:$U$1)*(КАЛЕНДАРЬ!AA8=GRID!$B$3:$U$3),0))*(1-GRID!$L$45))</f>
        <v>71000</v>
      </c>
      <c r="J260" s="8" cm="1">
        <f t="array" ref="J260">IF($I$2="Каникулы вместе",INDEX(GRID!$B$18:$U$29,MATCH(I$7,GRID!$A$18:$A$29,0),MATCH(1,($U$2=GRID!$B$1:$U$1)*(КАЛЕНДАРЬ!AA8=GRID!$B$3:$U$3),0)),
INDEX(GRID!$B$18:$U$29,MATCH(I$7,GRID!$A$18:$A$29,0),MATCH(1,($U$2=GRID!$B$1:$U$1)*(КАЛЕНДАРЬ!AA8=GRID!$B$3:$U$3),0))*(1-GRID!$L$45))</f>
        <v>76000</v>
      </c>
      <c r="K260" s="8" cm="1">
        <f t="array" ref="K260">IF($I$2="Каникулы вместе",INDEX(GRID!$B$4:$U$15,MATCH(K$7,GRID!$A$4:$A$15,0),MATCH(1,($U$2=GRID!$B$1:$U$1)*(КАЛЕНДАРЬ!AA8=GRID!$B$3:$U$3),0)),
INDEX(GRID!$B$4:$U$15,MATCH(K$7,GRID!$A$4:$A$15,0),MATCH(1,($U$2=GRID!$B$1:$U$1)*(КАЛЕНДАРЬ!AA8=GRID!$B$3:$U$3),0))*(1-GRID!$L$45))</f>
        <v>78200</v>
      </c>
      <c r="L260" s="8" cm="1">
        <f t="array" ref="L260">IF($I$2="Каникулы вместе",INDEX(GRID!$B$18:$U$29,MATCH(K$7,GRID!$A$18:$A$29,0),MATCH(1,($U$2=GRID!$B$1:$U$1)*(КАЛЕНДАРЬ!AA8=GRID!$B$3:$U$3),0)),
INDEX(GRID!$B$18:$U$29,MATCH(K$7,GRID!$A$18:$A$29,0),MATCH(1,($U$2=GRID!$B$1:$U$1)*(КАЛЕНДАРЬ!AA8=GRID!$B$3:$U$3),0))*(1-GRID!$L$45))</f>
        <v>83200</v>
      </c>
      <c r="M260" s="8" cm="1">
        <f t="array" ref="M260">IF($I$2="Каникулы вместе",INDEX(GRID!$B$4:$U$15,MATCH(M$7,GRID!$A$4:$A$15,0),MATCH(1,($U$2=GRID!$B$1:$U$1)*(КАЛЕНДАРЬ!AA8=GRID!$B$3:$U$3),0)),
INDEX(GRID!$B$4:$U$15,MATCH(M$7,GRID!$A$4:$A$15,0),MATCH(1,($U$2=GRID!$B$1:$U$1)*(КАЛЕНДАРЬ!AA8=GRID!$B$3:$U$3),0))*(1-GRID!$L$45))</f>
        <v>103200</v>
      </c>
      <c r="N260" s="8" cm="1">
        <f t="array" ref="N260">IF($I$2="Каникулы вместе",INDEX(GRID!$B$18:$U$29,MATCH(M$7,GRID!$A$18:$A$29,0),MATCH(1,($U$2=GRID!$B$1:$U$1)*(КАЛЕНДАРЬ!AA8=GRID!$B$3:$U$3),0)),
INDEX(GRID!$B$18:$U$29,MATCH(M$7,GRID!$A$18:$A$29,0),MATCH(1,($U$2=GRID!$B$1:$U$1)*(КАЛЕНДАРЬ!AA8=GRID!$B$3:$U$3),0))*(1-GRID!$L$45))</f>
        <v>108200</v>
      </c>
      <c r="O260" s="8" cm="1">
        <f t="array" ref="O260">IF($I$2="Каникулы вместе",INDEX(GRID!$B$4:$U$15,MATCH(O$7,GRID!$A$4:$A$15,0),MATCH(1,($U$2=GRID!$B$1:$U$1)*(КАЛЕНДАРЬ!AA8=GRID!$B$3:$U$3),0)),
INDEX(GRID!$B$4:$U$15,MATCH(O$7,GRID!$A$4:$A$15,0),MATCH(1,($U$2=GRID!$B$1:$U$1)*(КАЛЕНДАРЬ!AA8=GRID!$B$3:$U$3),0))*(1-GRID!$L$45))</f>
        <v>142800</v>
      </c>
      <c r="P260" s="8" cm="1">
        <f t="array" ref="P260">IF($I$2="Каникулы вместе",INDEX(GRID!$B$4:$U$15,MATCH(P$7,GRID!$A$4:$A$15,0),MATCH(1,($U$2=GRID!$B$1:$U$1)*(КАЛЕНДАРЬ!AA8=GRID!$B$3:$U$3),0)),
INDEX(GRID!$B$4:$U$15,MATCH(P$7,GRID!$A$4:$A$15,0),MATCH(1,($U$2=GRID!$B$1:$U$1)*(КАЛЕНДАРЬ!AA8=GRID!$B$3:$U$3),0))*(1-GRID!$L$45))</f>
        <v>190100</v>
      </c>
      <c r="Q260" s="8" cm="1">
        <f t="array" ref="Q260">IF($I$2="Каникулы вместе",INDEX(GRID!$B$4:$U$15,MATCH(Q$7,GRID!$A$4:$A$15,0),MATCH(1,($U$2=GRID!$B$1:$U$1)*(КАЛЕНДАРЬ!AA8=GRID!$B$3:$U$3),0)),
INDEX(GRID!$B$4:$U$15,MATCH(Q$7,GRID!$A$4:$A$15,0),MATCH(1,($U$2=GRID!$B$1:$U$1)*(КАЛЕНДАРЬ!AA8=GRID!$B$3:$U$3),0))*(1-GRID!$L$45))</f>
        <v>220900</v>
      </c>
      <c r="R260" s="8" cm="1">
        <f t="array" ref="R260">IF($I$2="Каникулы вместе",INDEX(GRID!$B$18:$U$29,MATCH(R$7,GRID!$A$18:$A$29,0),MATCH(1,($U$2=GRID!$B$1:$U$1)*(КАЛЕНДАРЬ!AA8=GRID!$B$3:$U$3),0)),
INDEX(GRID!$B$18:$U$29,MATCH(R$7,GRID!$A$18:$A$29,0),MATCH(1,($U$2=GRID!$B$1:$U$1)*(КАЛЕНДАРЬ!AA8=GRID!$B$3:$U$3),0))*(1-GRID!$L$45))</f>
        <v>251900</v>
      </c>
      <c r="S260" s="8">
        <f t="array" ref="S260">IF($I$2="Каникулы вместе",INDEX(GRID!$B$4:$U$15,MATCH(S$7,GRID!$A$4:$A$15,0),MATCH(1,($U$2=GRID!$B$1:$U$1)*(КАЛЕНДАРЬ!AA8=GRID!$B$3:$U$3),0)),
INDEX(GRID!$B$4:$U$15,MATCH(S$7,GRID!$A$4:$A$15,0),MATCH(1,($U$2=GRID!$B$1:$U$1)*(КАЛЕНДАРЬ!AA8=GRID!$B$3:$U$3),0))*(1-GRID!$L$41))</f>
        <v>661000</v>
      </c>
      <c r="T260" s="8">
        <f t="array" ref="T260">IF($I$2="Каникулы вместе",INDEX(GRID!$B$4:$U$15,MATCH(T$7,GRID!$A$4:$A$15,0),MATCH(1,($U$2=GRID!$B$1:$U$1)*(КАЛЕНДАРЬ!AA8=GRID!$B$3:$U$3),0)),
INDEX(GRID!$B$4:$U$15,MATCH(T$7,GRID!$A$4:$A$15,0),MATCH(1,($U$2=GRID!$B$1:$U$1)*(КАЛЕНДАРЬ!AA8=GRID!$B$3:$U$3),0))*(1-GRID!$L$41))</f>
        <v>814300</v>
      </c>
    </row>
    <row r="261" spans="1:20" hidden="1">
      <c r="A261" s="148" t="s">
        <v>17</v>
      </c>
      <c r="B261" s="149">
        <v>6</v>
      </c>
      <c r="C261" s="8" cm="1">
        <f t="array" ref="C261">IF($I$2="Каникулы вместе",INDEX(GRID!$B$4:$U$15,MATCH(C$7,GRID!$A$4:$A$15,0),MATCH(1,($U$2=GRID!$B$1:$U$1)*(КАЛЕНДАРЬ!AA9=GRID!$B$3:$U$3),0)),
INDEX(GRID!$B$4:$U$15,MATCH(C$7,GRID!$A$4:$A$15,0),MATCH(1,($U$2=GRID!$B$1:$U$1)*(КАЛЕНДАРЬ!AA9=GRID!$B$3:$U$3),0))*(1-GRID!$L$45))</f>
        <v>48100</v>
      </c>
      <c r="D261" s="8" cm="1">
        <f t="array" ref="D261">IF($I$2="Каникулы вместе",INDEX(GRID!$B$18:$U$29,MATCH(C$7,GRID!$A$18:$A$29,0),MATCH(1,($U$2=GRID!$B$1:$U$1)*(КАЛЕНДАРЬ!AA9=GRID!$B$3:$U$3),0)),
INDEX(GRID!$B$18:$U$29,MATCH(C$7,GRID!$A$18:$A$29,0),MATCH(1,($U$2=GRID!$B$1:$U$1)*(КАЛЕНДАРЬ!AA9=GRID!$B$3:$U$3),0))*(1-GRID!$L$45))</f>
        <v>53100</v>
      </c>
      <c r="E261" s="8" cm="1">
        <f t="array" ref="E261">IF($I$2="Каникулы вместе",INDEX(GRID!$B$4:$U$15,MATCH(E$7,GRID!$A$4:$A$15,0),MATCH(1,($U$2=GRID!$B$1:$U$1)*(КАЛЕНДАРЬ!AA9=GRID!$B$3:$U$3),0)),
INDEX(GRID!$B$4:$U$15,MATCH(E$7,GRID!$A$4:$A$15,0),MATCH(1,($U$2=GRID!$B$1:$U$1)*(КАЛЕНДАРЬ!AA9=GRID!$B$3:$U$3),0))*(1-GRID!$L$45))</f>
        <v>57100</v>
      </c>
      <c r="F261" s="8" cm="1">
        <f t="array" ref="F261">IF($I$2="Каникулы вместе",INDEX(GRID!$B$18:$U$29,MATCH(E$7,GRID!$A$18:$A$29,0),MATCH(1,($U$2=GRID!$B$1:$U$1)*(КАЛЕНДАРЬ!AA9=GRID!$B$3:$U$3),0)),
INDEX(GRID!$B$18:$U$29,MATCH(E$7,GRID!$A$18:$A$29,0),MATCH(1,($U$2=GRID!$B$1:$U$1)*(КАЛЕНДАРЬ!AA9=GRID!$B$3:$U$3),0))*(1-GRID!$L$45))</f>
        <v>62100</v>
      </c>
      <c r="G261" s="8" cm="1">
        <f t="array" ref="G261">IF($I$2="Каникулы вместе",INDEX(GRID!$B$4:$U$15,MATCH(G$7,GRID!$A$4:$A$15,0),MATCH(1,($U$2=GRID!$B$1:$U$1)*(КАЛЕНДАРЬ!AA9=GRID!$B$3:$U$3),0)),
INDEX(GRID!$B$4:$U$15,MATCH(G$7,GRID!$A$4:$A$15,0),MATCH(1,($U$2=GRID!$B$1:$U$1)*(КАЛЕНДАРЬ!AA9=GRID!$B$3:$U$3),0))*(1-GRID!$L$45))</f>
        <v>64000</v>
      </c>
      <c r="H261" s="8" cm="1">
        <f t="array" ref="H261">IF($I$2="Каникулы вместе",INDEX(GRID!$B$18:$U$29,MATCH(G$7,GRID!$A$18:$A$29,0),MATCH(1,($U$2=GRID!$B$1:$U$1)*(КАЛЕНДАРЬ!AA9=GRID!$B$3:$U$3),0)),
INDEX(GRID!$B$18:$U$29,MATCH(G$7,GRID!$A$18:$A$29,0),MATCH(1,($U$2=GRID!$B$1:$U$1)*(КАЛЕНДАРЬ!AA9=GRID!$B$3:$U$3),0))*(1-GRID!$L$45))</f>
        <v>69000</v>
      </c>
      <c r="I261" s="8" cm="1">
        <f t="array" ref="I261">IF($I$2="Каникулы вместе",INDEX(GRID!$B$4:$U$15,MATCH(I$7,GRID!$A$4:$A$15,0),MATCH(1,($U$2=GRID!$B$1:$U$1)*(КАЛЕНДАРЬ!AA9=GRID!$B$3:$U$3),0)),
INDEX(GRID!$B$4:$U$15,MATCH(I$7,GRID!$A$4:$A$15,0),MATCH(1,($U$2=GRID!$B$1:$U$1)*(КАЛЕНДАРЬ!AA9=GRID!$B$3:$U$3),0))*(1-GRID!$L$45))</f>
        <v>71000</v>
      </c>
      <c r="J261" s="8" cm="1">
        <f t="array" ref="J261">IF($I$2="Каникулы вместе",INDEX(GRID!$B$18:$U$29,MATCH(I$7,GRID!$A$18:$A$29,0),MATCH(1,($U$2=GRID!$B$1:$U$1)*(КАЛЕНДАРЬ!AA9=GRID!$B$3:$U$3),0)),
INDEX(GRID!$B$18:$U$29,MATCH(I$7,GRID!$A$18:$A$29,0),MATCH(1,($U$2=GRID!$B$1:$U$1)*(КАЛЕНДАРЬ!AA9=GRID!$B$3:$U$3),0))*(1-GRID!$L$45))</f>
        <v>76000</v>
      </c>
      <c r="K261" s="8" cm="1">
        <f t="array" ref="K261">IF($I$2="Каникулы вместе",INDEX(GRID!$B$4:$U$15,MATCH(K$7,GRID!$A$4:$A$15,0),MATCH(1,($U$2=GRID!$B$1:$U$1)*(КАЛЕНДАРЬ!AA9=GRID!$B$3:$U$3),0)),
INDEX(GRID!$B$4:$U$15,MATCH(K$7,GRID!$A$4:$A$15,0),MATCH(1,($U$2=GRID!$B$1:$U$1)*(КАЛЕНДАРЬ!AA9=GRID!$B$3:$U$3),0))*(1-GRID!$L$45))</f>
        <v>78200</v>
      </c>
      <c r="L261" s="8" cm="1">
        <f t="array" ref="L261">IF($I$2="Каникулы вместе",INDEX(GRID!$B$18:$U$29,MATCH(K$7,GRID!$A$18:$A$29,0),MATCH(1,($U$2=GRID!$B$1:$U$1)*(КАЛЕНДАРЬ!AA9=GRID!$B$3:$U$3),0)),
INDEX(GRID!$B$18:$U$29,MATCH(K$7,GRID!$A$18:$A$29,0),MATCH(1,($U$2=GRID!$B$1:$U$1)*(КАЛЕНДАРЬ!AA9=GRID!$B$3:$U$3),0))*(1-GRID!$L$45))</f>
        <v>83200</v>
      </c>
      <c r="M261" s="8" cm="1">
        <f t="array" ref="M261">IF($I$2="Каникулы вместе",INDEX(GRID!$B$4:$U$15,MATCH(M$7,GRID!$A$4:$A$15,0),MATCH(1,($U$2=GRID!$B$1:$U$1)*(КАЛЕНДАРЬ!AA9=GRID!$B$3:$U$3),0)),
INDEX(GRID!$B$4:$U$15,MATCH(M$7,GRID!$A$4:$A$15,0),MATCH(1,($U$2=GRID!$B$1:$U$1)*(КАЛЕНДАРЬ!AA9=GRID!$B$3:$U$3),0))*(1-GRID!$L$45))</f>
        <v>103200</v>
      </c>
      <c r="N261" s="8" cm="1">
        <f t="array" ref="N261">IF($I$2="Каникулы вместе",INDEX(GRID!$B$18:$U$29,MATCH(M$7,GRID!$A$18:$A$29,0),MATCH(1,($U$2=GRID!$B$1:$U$1)*(КАЛЕНДАРЬ!AA9=GRID!$B$3:$U$3),0)),
INDEX(GRID!$B$18:$U$29,MATCH(M$7,GRID!$A$18:$A$29,0),MATCH(1,($U$2=GRID!$B$1:$U$1)*(КАЛЕНДАРЬ!AA9=GRID!$B$3:$U$3),0))*(1-GRID!$L$45))</f>
        <v>108200</v>
      </c>
      <c r="O261" s="8" cm="1">
        <f t="array" ref="O261">IF($I$2="Каникулы вместе",INDEX(GRID!$B$4:$U$15,MATCH(O$7,GRID!$A$4:$A$15,0),MATCH(1,($U$2=GRID!$B$1:$U$1)*(КАЛЕНДАРЬ!AA9=GRID!$B$3:$U$3),0)),
INDEX(GRID!$B$4:$U$15,MATCH(O$7,GRID!$A$4:$A$15,0),MATCH(1,($U$2=GRID!$B$1:$U$1)*(КАЛЕНДАРЬ!AA9=GRID!$B$3:$U$3),0))*(1-GRID!$L$45))</f>
        <v>142800</v>
      </c>
      <c r="P261" s="8" cm="1">
        <f t="array" ref="P261">IF($I$2="Каникулы вместе",INDEX(GRID!$B$4:$U$15,MATCH(P$7,GRID!$A$4:$A$15,0),MATCH(1,($U$2=GRID!$B$1:$U$1)*(КАЛЕНДАРЬ!AA9=GRID!$B$3:$U$3),0)),
INDEX(GRID!$B$4:$U$15,MATCH(P$7,GRID!$A$4:$A$15,0),MATCH(1,($U$2=GRID!$B$1:$U$1)*(КАЛЕНДАРЬ!AA9=GRID!$B$3:$U$3),0))*(1-GRID!$L$45))</f>
        <v>190100</v>
      </c>
      <c r="Q261" s="8" cm="1">
        <f t="array" ref="Q261">IF($I$2="Каникулы вместе",INDEX(GRID!$B$4:$U$15,MATCH(Q$7,GRID!$A$4:$A$15,0),MATCH(1,($U$2=GRID!$B$1:$U$1)*(КАЛЕНДАРЬ!AA9=GRID!$B$3:$U$3),0)),
INDEX(GRID!$B$4:$U$15,MATCH(Q$7,GRID!$A$4:$A$15,0),MATCH(1,($U$2=GRID!$B$1:$U$1)*(КАЛЕНДАРЬ!AA9=GRID!$B$3:$U$3),0))*(1-GRID!$L$45))</f>
        <v>220900</v>
      </c>
      <c r="R261" s="8" cm="1">
        <f t="array" ref="R261">IF($I$2="Каникулы вместе",INDEX(GRID!$B$18:$U$29,MATCH(R$7,GRID!$A$18:$A$29,0),MATCH(1,($U$2=GRID!$B$1:$U$1)*(КАЛЕНДАРЬ!AA9=GRID!$B$3:$U$3),0)),
INDEX(GRID!$B$18:$U$29,MATCH(R$7,GRID!$A$18:$A$29,0),MATCH(1,($U$2=GRID!$B$1:$U$1)*(КАЛЕНДАРЬ!AA9=GRID!$B$3:$U$3),0))*(1-GRID!$L$45))</f>
        <v>251900</v>
      </c>
      <c r="S261" s="8">
        <f t="array" ref="S261">IF($I$2="Каникулы вместе",INDEX(GRID!$B$4:$U$15,MATCH(S$7,GRID!$A$4:$A$15,0),MATCH(1,($U$2=GRID!$B$1:$U$1)*(КАЛЕНДАРЬ!AA9=GRID!$B$3:$U$3),0)),
INDEX(GRID!$B$4:$U$15,MATCH(S$7,GRID!$A$4:$A$15,0),MATCH(1,($U$2=GRID!$B$1:$U$1)*(КАЛЕНДАРЬ!AA9=GRID!$B$3:$U$3),0))*(1-GRID!$L$41))</f>
        <v>661000</v>
      </c>
      <c r="T261" s="8">
        <f t="array" ref="T261">IF($I$2="Каникулы вместе",INDEX(GRID!$B$4:$U$15,MATCH(T$7,GRID!$A$4:$A$15,0),MATCH(1,($U$2=GRID!$B$1:$U$1)*(КАЛЕНДАРЬ!AA9=GRID!$B$3:$U$3),0)),
INDEX(GRID!$B$4:$U$15,MATCH(T$7,GRID!$A$4:$A$15,0),MATCH(1,($U$2=GRID!$B$1:$U$1)*(КАЛЕНДАРЬ!AA9=GRID!$B$3:$U$3),0))*(1-GRID!$L$41))</f>
        <v>814300</v>
      </c>
    </row>
    <row r="262" spans="1:20" hidden="1">
      <c r="A262" s="148" t="s">
        <v>11</v>
      </c>
      <c r="B262" s="149">
        <v>7</v>
      </c>
      <c r="C262" s="8" cm="1">
        <f t="array" ref="C262">IF($I$2="Каникулы вместе",INDEX(GRID!$B$4:$U$15,MATCH(C$7,GRID!$A$4:$A$15,0),MATCH(1,($U$2=GRID!$B$1:$U$1)*(КАЛЕНДАРЬ!AA10=GRID!$B$3:$U$3),0)),
INDEX(GRID!$B$4:$U$15,MATCH(C$7,GRID!$A$4:$A$15,0),MATCH(1,($U$2=GRID!$B$1:$U$1)*(КАЛЕНДАРЬ!AA10=GRID!$B$3:$U$3),0))*(1-GRID!$L$45))</f>
        <v>48100</v>
      </c>
      <c r="D262" s="8" cm="1">
        <f t="array" ref="D262">IF($I$2="Каникулы вместе",INDEX(GRID!$B$18:$U$29,MATCH(C$7,GRID!$A$18:$A$29,0),MATCH(1,($U$2=GRID!$B$1:$U$1)*(КАЛЕНДАРЬ!AA10=GRID!$B$3:$U$3),0)),
INDEX(GRID!$B$18:$U$29,MATCH(C$7,GRID!$A$18:$A$29,0),MATCH(1,($U$2=GRID!$B$1:$U$1)*(КАЛЕНДАРЬ!AA10=GRID!$B$3:$U$3),0))*(1-GRID!$L$45))</f>
        <v>53100</v>
      </c>
      <c r="E262" s="8" cm="1">
        <f t="array" ref="E262">IF($I$2="Каникулы вместе",INDEX(GRID!$B$4:$U$15,MATCH(E$7,GRID!$A$4:$A$15,0),MATCH(1,($U$2=GRID!$B$1:$U$1)*(КАЛЕНДАРЬ!AA10=GRID!$B$3:$U$3),0)),
INDEX(GRID!$B$4:$U$15,MATCH(E$7,GRID!$A$4:$A$15,0),MATCH(1,($U$2=GRID!$B$1:$U$1)*(КАЛЕНДАРЬ!AA10=GRID!$B$3:$U$3),0))*(1-GRID!$L$45))</f>
        <v>57100</v>
      </c>
      <c r="F262" s="8" cm="1">
        <f t="array" ref="F262">IF($I$2="Каникулы вместе",INDEX(GRID!$B$18:$U$29,MATCH(E$7,GRID!$A$18:$A$29,0),MATCH(1,($U$2=GRID!$B$1:$U$1)*(КАЛЕНДАРЬ!AA10=GRID!$B$3:$U$3),0)),
INDEX(GRID!$B$18:$U$29,MATCH(E$7,GRID!$A$18:$A$29,0),MATCH(1,($U$2=GRID!$B$1:$U$1)*(КАЛЕНДАРЬ!AA10=GRID!$B$3:$U$3),0))*(1-GRID!$L$45))</f>
        <v>62100</v>
      </c>
      <c r="G262" s="8" cm="1">
        <f t="array" ref="G262">IF($I$2="Каникулы вместе",INDEX(GRID!$B$4:$U$15,MATCH(G$7,GRID!$A$4:$A$15,0),MATCH(1,($U$2=GRID!$B$1:$U$1)*(КАЛЕНДАРЬ!AA10=GRID!$B$3:$U$3),0)),
INDEX(GRID!$B$4:$U$15,MATCH(G$7,GRID!$A$4:$A$15,0),MATCH(1,($U$2=GRID!$B$1:$U$1)*(КАЛЕНДАРЬ!AA10=GRID!$B$3:$U$3),0))*(1-GRID!$L$45))</f>
        <v>64000</v>
      </c>
      <c r="H262" s="8" cm="1">
        <f t="array" ref="H262">IF($I$2="Каникулы вместе",INDEX(GRID!$B$18:$U$29,MATCH(G$7,GRID!$A$18:$A$29,0),MATCH(1,($U$2=GRID!$B$1:$U$1)*(КАЛЕНДАРЬ!AA10=GRID!$B$3:$U$3),0)),
INDEX(GRID!$B$18:$U$29,MATCH(G$7,GRID!$A$18:$A$29,0),MATCH(1,($U$2=GRID!$B$1:$U$1)*(КАЛЕНДАРЬ!AA10=GRID!$B$3:$U$3),0))*(1-GRID!$L$45))</f>
        <v>69000</v>
      </c>
      <c r="I262" s="8" cm="1">
        <f t="array" ref="I262">IF($I$2="Каникулы вместе",INDEX(GRID!$B$4:$U$15,MATCH(I$7,GRID!$A$4:$A$15,0),MATCH(1,($U$2=GRID!$B$1:$U$1)*(КАЛЕНДАРЬ!AA10=GRID!$B$3:$U$3),0)),
INDEX(GRID!$B$4:$U$15,MATCH(I$7,GRID!$A$4:$A$15,0),MATCH(1,($U$2=GRID!$B$1:$U$1)*(КАЛЕНДАРЬ!AA10=GRID!$B$3:$U$3),0))*(1-GRID!$L$45))</f>
        <v>71000</v>
      </c>
      <c r="J262" s="8" cm="1">
        <f t="array" ref="J262">IF($I$2="Каникулы вместе",INDEX(GRID!$B$18:$U$29,MATCH(I$7,GRID!$A$18:$A$29,0),MATCH(1,($U$2=GRID!$B$1:$U$1)*(КАЛЕНДАРЬ!AA10=GRID!$B$3:$U$3),0)),
INDEX(GRID!$B$18:$U$29,MATCH(I$7,GRID!$A$18:$A$29,0),MATCH(1,($U$2=GRID!$B$1:$U$1)*(КАЛЕНДАРЬ!AA10=GRID!$B$3:$U$3),0))*(1-GRID!$L$45))</f>
        <v>76000</v>
      </c>
      <c r="K262" s="8" cm="1">
        <f t="array" ref="K262">IF($I$2="Каникулы вместе",INDEX(GRID!$B$4:$U$15,MATCH(K$7,GRID!$A$4:$A$15,0),MATCH(1,($U$2=GRID!$B$1:$U$1)*(КАЛЕНДАРЬ!AA10=GRID!$B$3:$U$3),0)),
INDEX(GRID!$B$4:$U$15,MATCH(K$7,GRID!$A$4:$A$15,0),MATCH(1,($U$2=GRID!$B$1:$U$1)*(КАЛЕНДАРЬ!AA10=GRID!$B$3:$U$3),0))*(1-GRID!$L$45))</f>
        <v>78200</v>
      </c>
      <c r="L262" s="8" cm="1">
        <f t="array" ref="L262">IF($I$2="Каникулы вместе",INDEX(GRID!$B$18:$U$29,MATCH(K$7,GRID!$A$18:$A$29,0),MATCH(1,($U$2=GRID!$B$1:$U$1)*(КАЛЕНДАРЬ!AA10=GRID!$B$3:$U$3),0)),
INDEX(GRID!$B$18:$U$29,MATCH(K$7,GRID!$A$18:$A$29,0),MATCH(1,($U$2=GRID!$B$1:$U$1)*(КАЛЕНДАРЬ!AA10=GRID!$B$3:$U$3),0))*(1-GRID!$L$45))</f>
        <v>83200</v>
      </c>
      <c r="M262" s="8" cm="1">
        <f t="array" ref="M262">IF($I$2="Каникулы вместе",INDEX(GRID!$B$4:$U$15,MATCH(M$7,GRID!$A$4:$A$15,0),MATCH(1,($U$2=GRID!$B$1:$U$1)*(КАЛЕНДАРЬ!AA10=GRID!$B$3:$U$3),0)),
INDEX(GRID!$B$4:$U$15,MATCH(M$7,GRID!$A$4:$A$15,0),MATCH(1,($U$2=GRID!$B$1:$U$1)*(КАЛЕНДАРЬ!AA10=GRID!$B$3:$U$3),0))*(1-GRID!$L$45))</f>
        <v>103200</v>
      </c>
      <c r="N262" s="8" cm="1">
        <f t="array" ref="N262">IF($I$2="Каникулы вместе",INDEX(GRID!$B$18:$U$29,MATCH(M$7,GRID!$A$18:$A$29,0),MATCH(1,($U$2=GRID!$B$1:$U$1)*(КАЛЕНДАРЬ!AA10=GRID!$B$3:$U$3),0)),
INDEX(GRID!$B$18:$U$29,MATCH(M$7,GRID!$A$18:$A$29,0),MATCH(1,($U$2=GRID!$B$1:$U$1)*(КАЛЕНДАРЬ!AA10=GRID!$B$3:$U$3),0))*(1-GRID!$L$45))</f>
        <v>108200</v>
      </c>
      <c r="O262" s="8" cm="1">
        <f t="array" ref="O262">IF($I$2="Каникулы вместе",INDEX(GRID!$B$4:$U$15,MATCH(O$7,GRID!$A$4:$A$15,0),MATCH(1,($U$2=GRID!$B$1:$U$1)*(КАЛЕНДАРЬ!AA10=GRID!$B$3:$U$3),0)),
INDEX(GRID!$B$4:$U$15,MATCH(O$7,GRID!$A$4:$A$15,0),MATCH(1,($U$2=GRID!$B$1:$U$1)*(КАЛЕНДАРЬ!AA10=GRID!$B$3:$U$3),0))*(1-GRID!$L$45))</f>
        <v>142800</v>
      </c>
      <c r="P262" s="8" cm="1">
        <f t="array" ref="P262">IF($I$2="Каникулы вместе",INDEX(GRID!$B$4:$U$15,MATCH(P$7,GRID!$A$4:$A$15,0),MATCH(1,($U$2=GRID!$B$1:$U$1)*(КАЛЕНДАРЬ!AA10=GRID!$B$3:$U$3),0)),
INDEX(GRID!$B$4:$U$15,MATCH(P$7,GRID!$A$4:$A$15,0),MATCH(1,($U$2=GRID!$B$1:$U$1)*(КАЛЕНДАРЬ!AA10=GRID!$B$3:$U$3),0))*(1-GRID!$L$45))</f>
        <v>190100</v>
      </c>
      <c r="Q262" s="8" cm="1">
        <f t="array" ref="Q262">IF($I$2="Каникулы вместе",INDEX(GRID!$B$4:$U$15,MATCH(Q$7,GRID!$A$4:$A$15,0),MATCH(1,($U$2=GRID!$B$1:$U$1)*(КАЛЕНДАРЬ!AA10=GRID!$B$3:$U$3),0)),
INDEX(GRID!$B$4:$U$15,MATCH(Q$7,GRID!$A$4:$A$15,0),MATCH(1,($U$2=GRID!$B$1:$U$1)*(КАЛЕНДАРЬ!AA10=GRID!$B$3:$U$3),0))*(1-GRID!$L$45))</f>
        <v>220900</v>
      </c>
      <c r="R262" s="8" cm="1">
        <f t="array" ref="R262">IF($I$2="Каникулы вместе",INDEX(GRID!$B$18:$U$29,MATCH(R$7,GRID!$A$18:$A$29,0),MATCH(1,($U$2=GRID!$B$1:$U$1)*(КАЛЕНДАРЬ!AA10=GRID!$B$3:$U$3),0)),
INDEX(GRID!$B$18:$U$29,MATCH(R$7,GRID!$A$18:$A$29,0),MATCH(1,($U$2=GRID!$B$1:$U$1)*(КАЛЕНДАРЬ!AA10=GRID!$B$3:$U$3),0))*(1-GRID!$L$45))</f>
        <v>251900</v>
      </c>
      <c r="S262" s="8">
        <f t="array" ref="S262">IF($I$2="Каникулы вместе",INDEX(GRID!$B$4:$U$15,MATCH(S$7,GRID!$A$4:$A$15,0),MATCH(1,($U$2=GRID!$B$1:$U$1)*(КАЛЕНДАРЬ!AA10=GRID!$B$3:$U$3),0)),
INDEX(GRID!$B$4:$U$15,MATCH(S$7,GRID!$A$4:$A$15,0),MATCH(1,($U$2=GRID!$B$1:$U$1)*(КАЛЕНДАРЬ!AA10=GRID!$B$3:$U$3),0))*(1-GRID!$L$41))</f>
        <v>661000</v>
      </c>
      <c r="T262" s="8">
        <f t="array" ref="T262">IF($I$2="Каникулы вместе",INDEX(GRID!$B$4:$U$15,MATCH(T$7,GRID!$A$4:$A$15,0),MATCH(1,($U$2=GRID!$B$1:$U$1)*(КАЛЕНДАРЬ!AA10=GRID!$B$3:$U$3),0)),
INDEX(GRID!$B$4:$U$15,MATCH(T$7,GRID!$A$4:$A$15,0),MATCH(1,($U$2=GRID!$B$1:$U$1)*(КАЛЕНДАРЬ!AA10=GRID!$B$3:$U$3),0))*(1-GRID!$L$41))</f>
        <v>814300</v>
      </c>
    </row>
    <row r="263" spans="1:20" hidden="1">
      <c r="A263" s="148" t="s">
        <v>12</v>
      </c>
      <c r="B263" s="149">
        <v>8</v>
      </c>
      <c r="C263" s="8" cm="1">
        <f t="array" ref="C263">IF($I$2="Каникулы вместе",INDEX(GRID!$B$4:$U$15,MATCH(C$7,GRID!$A$4:$A$15,0),MATCH(1,($U$2=GRID!$B$1:$U$1)*(КАЛЕНДАРЬ!AA11=GRID!$B$3:$U$3),0)),
INDEX(GRID!$B$4:$U$15,MATCH(C$7,GRID!$A$4:$A$15,0),MATCH(1,($U$2=GRID!$B$1:$U$1)*(КАЛЕНДАРЬ!AA11=GRID!$B$3:$U$3),0))*(1-GRID!$L$45))</f>
        <v>48100</v>
      </c>
      <c r="D263" s="8" cm="1">
        <f t="array" ref="D263">IF($I$2="Каникулы вместе",INDEX(GRID!$B$18:$U$29,MATCH(C$7,GRID!$A$18:$A$29,0),MATCH(1,($U$2=GRID!$B$1:$U$1)*(КАЛЕНДАРЬ!AA11=GRID!$B$3:$U$3),0)),
INDEX(GRID!$B$18:$U$29,MATCH(C$7,GRID!$A$18:$A$29,0),MATCH(1,($U$2=GRID!$B$1:$U$1)*(КАЛЕНДАРЬ!AA11=GRID!$B$3:$U$3),0))*(1-GRID!$L$45))</f>
        <v>53100</v>
      </c>
      <c r="E263" s="8" cm="1">
        <f t="array" ref="E263">IF($I$2="Каникулы вместе",INDEX(GRID!$B$4:$U$15,MATCH(E$7,GRID!$A$4:$A$15,0),MATCH(1,($U$2=GRID!$B$1:$U$1)*(КАЛЕНДАРЬ!AA11=GRID!$B$3:$U$3),0)),
INDEX(GRID!$B$4:$U$15,MATCH(E$7,GRID!$A$4:$A$15,0),MATCH(1,($U$2=GRID!$B$1:$U$1)*(КАЛЕНДАРЬ!AA11=GRID!$B$3:$U$3),0))*(1-GRID!$L$45))</f>
        <v>57100</v>
      </c>
      <c r="F263" s="8" cm="1">
        <f t="array" ref="F263">IF($I$2="Каникулы вместе",INDEX(GRID!$B$18:$U$29,MATCH(E$7,GRID!$A$18:$A$29,0),MATCH(1,($U$2=GRID!$B$1:$U$1)*(КАЛЕНДАРЬ!AA11=GRID!$B$3:$U$3),0)),
INDEX(GRID!$B$18:$U$29,MATCH(E$7,GRID!$A$18:$A$29,0),MATCH(1,($U$2=GRID!$B$1:$U$1)*(КАЛЕНДАРЬ!AA11=GRID!$B$3:$U$3),0))*(1-GRID!$L$45))</f>
        <v>62100</v>
      </c>
      <c r="G263" s="8" cm="1">
        <f t="array" ref="G263">IF($I$2="Каникулы вместе",INDEX(GRID!$B$4:$U$15,MATCH(G$7,GRID!$A$4:$A$15,0),MATCH(1,($U$2=GRID!$B$1:$U$1)*(КАЛЕНДАРЬ!AA11=GRID!$B$3:$U$3),0)),
INDEX(GRID!$B$4:$U$15,MATCH(G$7,GRID!$A$4:$A$15,0),MATCH(1,($U$2=GRID!$B$1:$U$1)*(КАЛЕНДАРЬ!AA11=GRID!$B$3:$U$3),0))*(1-GRID!$L$45))</f>
        <v>64000</v>
      </c>
      <c r="H263" s="8" cm="1">
        <f t="array" ref="H263">IF($I$2="Каникулы вместе",INDEX(GRID!$B$18:$U$29,MATCH(G$7,GRID!$A$18:$A$29,0),MATCH(1,($U$2=GRID!$B$1:$U$1)*(КАЛЕНДАРЬ!AA11=GRID!$B$3:$U$3),0)),
INDEX(GRID!$B$18:$U$29,MATCH(G$7,GRID!$A$18:$A$29,0),MATCH(1,($U$2=GRID!$B$1:$U$1)*(КАЛЕНДАРЬ!AA11=GRID!$B$3:$U$3),0))*(1-GRID!$L$45))</f>
        <v>69000</v>
      </c>
      <c r="I263" s="8" cm="1">
        <f t="array" ref="I263">IF($I$2="Каникулы вместе",INDEX(GRID!$B$4:$U$15,MATCH(I$7,GRID!$A$4:$A$15,0),MATCH(1,($U$2=GRID!$B$1:$U$1)*(КАЛЕНДАРЬ!AA11=GRID!$B$3:$U$3),0)),
INDEX(GRID!$B$4:$U$15,MATCH(I$7,GRID!$A$4:$A$15,0),MATCH(1,($U$2=GRID!$B$1:$U$1)*(КАЛЕНДАРЬ!AA11=GRID!$B$3:$U$3),0))*(1-GRID!$L$45))</f>
        <v>71000</v>
      </c>
      <c r="J263" s="8" cm="1">
        <f t="array" ref="J263">IF($I$2="Каникулы вместе",INDEX(GRID!$B$18:$U$29,MATCH(I$7,GRID!$A$18:$A$29,0),MATCH(1,($U$2=GRID!$B$1:$U$1)*(КАЛЕНДАРЬ!AA11=GRID!$B$3:$U$3),0)),
INDEX(GRID!$B$18:$U$29,MATCH(I$7,GRID!$A$18:$A$29,0),MATCH(1,($U$2=GRID!$B$1:$U$1)*(КАЛЕНДАРЬ!AA11=GRID!$B$3:$U$3),0))*(1-GRID!$L$45))</f>
        <v>76000</v>
      </c>
      <c r="K263" s="8" cm="1">
        <f t="array" ref="K263">IF($I$2="Каникулы вместе",INDEX(GRID!$B$4:$U$15,MATCH(K$7,GRID!$A$4:$A$15,0),MATCH(1,($U$2=GRID!$B$1:$U$1)*(КАЛЕНДАРЬ!AA11=GRID!$B$3:$U$3),0)),
INDEX(GRID!$B$4:$U$15,MATCH(K$7,GRID!$A$4:$A$15,0),MATCH(1,($U$2=GRID!$B$1:$U$1)*(КАЛЕНДАРЬ!AA11=GRID!$B$3:$U$3),0))*(1-GRID!$L$45))</f>
        <v>78200</v>
      </c>
      <c r="L263" s="8" cm="1">
        <f t="array" ref="L263">IF($I$2="Каникулы вместе",INDEX(GRID!$B$18:$U$29,MATCH(K$7,GRID!$A$18:$A$29,0),MATCH(1,($U$2=GRID!$B$1:$U$1)*(КАЛЕНДАРЬ!AA11=GRID!$B$3:$U$3),0)),
INDEX(GRID!$B$18:$U$29,MATCH(K$7,GRID!$A$18:$A$29,0),MATCH(1,($U$2=GRID!$B$1:$U$1)*(КАЛЕНДАРЬ!AA11=GRID!$B$3:$U$3),0))*(1-GRID!$L$45))</f>
        <v>83200</v>
      </c>
      <c r="M263" s="8" cm="1">
        <f t="array" ref="M263">IF($I$2="Каникулы вместе",INDEX(GRID!$B$4:$U$15,MATCH(M$7,GRID!$A$4:$A$15,0),MATCH(1,($U$2=GRID!$B$1:$U$1)*(КАЛЕНДАРЬ!AA11=GRID!$B$3:$U$3),0)),
INDEX(GRID!$B$4:$U$15,MATCH(M$7,GRID!$A$4:$A$15,0),MATCH(1,($U$2=GRID!$B$1:$U$1)*(КАЛЕНДАРЬ!AA11=GRID!$B$3:$U$3),0))*(1-GRID!$L$45))</f>
        <v>103200</v>
      </c>
      <c r="N263" s="8" cm="1">
        <f t="array" ref="N263">IF($I$2="Каникулы вместе",INDEX(GRID!$B$18:$U$29,MATCH(M$7,GRID!$A$18:$A$29,0),MATCH(1,($U$2=GRID!$B$1:$U$1)*(КАЛЕНДАРЬ!AA11=GRID!$B$3:$U$3),0)),
INDEX(GRID!$B$18:$U$29,MATCH(M$7,GRID!$A$18:$A$29,0),MATCH(1,($U$2=GRID!$B$1:$U$1)*(КАЛЕНДАРЬ!AA11=GRID!$B$3:$U$3),0))*(1-GRID!$L$45))</f>
        <v>108200</v>
      </c>
      <c r="O263" s="8" cm="1">
        <f t="array" ref="O263">IF($I$2="Каникулы вместе",INDEX(GRID!$B$4:$U$15,MATCH(O$7,GRID!$A$4:$A$15,0),MATCH(1,($U$2=GRID!$B$1:$U$1)*(КАЛЕНДАРЬ!AA11=GRID!$B$3:$U$3),0)),
INDEX(GRID!$B$4:$U$15,MATCH(O$7,GRID!$A$4:$A$15,0),MATCH(1,($U$2=GRID!$B$1:$U$1)*(КАЛЕНДАРЬ!AA11=GRID!$B$3:$U$3),0))*(1-GRID!$L$45))</f>
        <v>142800</v>
      </c>
      <c r="P263" s="8" cm="1">
        <f t="array" ref="P263">IF($I$2="Каникулы вместе",INDEX(GRID!$B$4:$U$15,MATCH(P$7,GRID!$A$4:$A$15,0),MATCH(1,($U$2=GRID!$B$1:$U$1)*(КАЛЕНДАРЬ!AA11=GRID!$B$3:$U$3),0)),
INDEX(GRID!$B$4:$U$15,MATCH(P$7,GRID!$A$4:$A$15,0),MATCH(1,($U$2=GRID!$B$1:$U$1)*(КАЛЕНДАРЬ!AA11=GRID!$B$3:$U$3),0))*(1-GRID!$L$45))</f>
        <v>190100</v>
      </c>
      <c r="Q263" s="8" cm="1">
        <f t="array" ref="Q263">IF($I$2="Каникулы вместе",INDEX(GRID!$B$4:$U$15,MATCH(Q$7,GRID!$A$4:$A$15,0),MATCH(1,($U$2=GRID!$B$1:$U$1)*(КАЛЕНДАРЬ!AA11=GRID!$B$3:$U$3),0)),
INDEX(GRID!$B$4:$U$15,MATCH(Q$7,GRID!$A$4:$A$15,0),MATCH(1,($U$2=GRID!$B$1:$U$1)*(КАЛЕНДАРЬ!AA11=GRID!$B$3:$U$3),0))*(1-GRID!$L$45))</f>
        <v>220900</v>
      </c>
      <c r="R263" s="8" cm="1">
        <f t="array" ref="R263">IF($I$2="Каникулы вместе",INDEX(GRID!$B$18:$U$29,MATCH(R$7,GRID!$A$18:$A$29,0),MATCH(1,($U$2=GRID!$B$1:$U$1)*(КАЛЕНДАРЬ!AA11=GRID!$B$3:$U$3),0)),
INDEX(GRID!$B$18:$U$29,MATCH(R$7,GRID!$A$18:$A$29,0),MATCH(1,($U$2=GRID!$B$1:$U$1)*(КАЛЕНДАРЬ!AA11=GRID!$B$3:$U$3),0))*(1-GRID!$L$45))</f>
        <v>251900</v>
      </c>
      <c r="S263" s="8">
        <f t="array" ref="S263">IF($I$2="Каникулы вместе",INDEX(GRID!$B$4:$U$15,MATCH(S$7,GRID!$A$4:$A$15,0),MATCH(1,($U$2=GRID!$B$1:$U$1)*(КАЛЕНДАРЬ!AA11=GRID!$B$3:$U$3),0)),
INDEX(GRID!$B$4:$U$15,MATCH(S$7,GRID!$A$4:$A$15,0),MATCH(1,($U$2=GRID!$B$1:$U$1)*(КАЛЕНДАРЬ!AA11=GRID!$B$3:$U$3),0))*(1-GRID!$L$41))</f>
        <v>661000</v>
      </c>
      <c r="T263" s="8">
        <f t="array" ref="T263">IF($I$2="Каникулы вместе",INDEX(GRID!$B$4:$U$15,MATCH(T$7,GRID!$A$4:$A$15,0),MATCH(1,($U$2=GRID!$B$1:$U$1)*(КАЛЕНДАРЬ!AA11=GRID!$B$3:$U$3),0)),
INDEX(GRID!$B$4:$U$15,MATCH(T$7,GRID!$A$4:$A$15,0),MATCH(1,($U$2=GRID!$B$1:$U$1)*(КАЛЕНДАРЬ!AA11=GRID!$B$3:$U$3),0))*(1-GRID!$L$41))</f>
        <v>814300</v>
      </c>
    </row>
    <row r="264" spans="1:20" hidden="1">
      <c r="A264" s="148" t="s">
        <v>13</v>
      </c>
      <c r="B264" s="149">
        <v>9</v>
      </c>
      <c r="C264" s="8" cm="1">
        <f t="array" ref="C264">IF($I$2="Каникулы вместе",INDEX(GRID!$B$4:$U$15,MATCH(C$7,GRID!$A$4:$A$15,0),MATCH(1,($U$2=GRID!$B$1:$U$1)*(КАЛЕНДАРЬ!AA12=GRID!$B$3:$U$3),0)),
INDEX(GRID!$B$4:$U$15,MATCH(C$7,GRID!$A$4:$A$15,0),MATCH(1,($U$2=GRID!$B$1:$U$1)*(КАЛЕНДАРЬ!AA12=GRID!$B$3:$U$3),0))*(1-GRID!$L$45))</f>
        <v>48100</v>
      </c>
      <c r="D264" s="8" cm="1">
        <f t="array" ref="D264">IF($I$2="Каникулы вместе",INDEX(GRID!$B$18:$U$29,MATCH(C$7,GRID!$A$18:$A$29,0),MATCH(1,($U$2=GRID!$B$1:$U$1)*(КАЛЕНДАРЬ!AA12=GRID!$B$3:$U$3),0)),
INDEX(GRID!$B$18:$U$29,MATCH(C$7,GRID!$A$18:$A$29,0),MATCH(1,($U$2=GRID!$B$1:$U$1)*(КАЛЕНДАРЬ!AA12=GRID!$B$3:$U$3),0))*(1-GRID!$L$45))</f>
        <v>53100</v>
      </c>
      <c r="E264" s="8" cm="1">
        <f t="array" ref="E264">IF($I$2="Каникулы вместе",INDEX(GRID!$B$4:$U$15,MATCH(E$7,GRID!$A$4:$A$15,0),MATCH(1,($U$2=GRID!$B$1:$U$1)*(КАЛЕНДАРЬ!AA12=GRID!$B$3:$U$3),0)),
INDEX(GRID!$B$4:$U$15,MATCH(E$7,GRID!$A$4:$A$15,0),MATCH(1,($U$2=GRID!$B$1:$U$1)*(КАЛЕНДАРЬ!AA12=GRID!$B$3:$U$3),0))*(1-GRID!$L$45))</f>
        <v>57100</v>
      </c>
      <c r="F264" s="8" cm="1">
        <f t="array" ref="F264">IF($I$2="Каникулы вместе",INDEX(GRID!$B$18:$U$29,MATCH(E$7,GRID!$A$18:$A$29,0),MATCH(1,($U$2=GRID!$B$1:$U$1)*(КАЛЕНДАРЬ!AA12=GRID!$B$3:$U$3),0)),
INDEX(GRID!$B$18:$U$29,MATCH(E$7,GRID!$A$18:$A$29,0),MATCH(1,($U$2=GRID!$B$1:$U$1)*(КАЛЕНДАРЬ!AA12=GRID!$B$3:$U$3),0))*(1-GRID!$L$45))</f>
        <v>62100</v>
      </c>
      <c r="G264" s="8" cm="1">
        <f t="array" ref="G264">IF($I$2="Каникулы вместе",INDEX(GRID!$B$4:$U$15,MATCH(G$7,GRID!$A$4:$A$15,0),MATCH(1,($U$2=GRID!$B$1:$U$1)*(КАЛЕНДАРЬ!AA12=GRID!$B$3:$U$3),0)),
INDEX(GRID!$B$4:$U$15,MATCH(G$7,GRID!$A$4:$A$15,0),MATCH(1,($U$2=GRID!$B$1:$U$1)*(КАЛЕНДАРЬ!AA12=GRID!$B$3:$U$3),0))*(1-GRID!$L$45))</f>
        <v>64000</v>
      </c>
      <c r="H264" s="8" cm="1">
        <f t="array" ref="H264">IF($I$2="Каникулы вместе",INDEX(GRID!$B$18:$U$29,MATCH(G$7,GRID!$A$18:$A$29,0),MATCH(1,($U$2=GRID!$B$1:$U$1)*(КАЛЕНДАРЬ!AA12=GRID!$B$3:$U$3),0)),
INDEX(GRID!$B$18:$U$29,MATCH(G$7,GRID!$A$18:$A$29,0),MATCH(1,($U$2=GRID!$B$1:$U$1)*(КАЛЕНДАРЬ!AA12=GRID!$B$3:$U$3),0))*(1-GRID!$L$45))</f>
        <v>69000</v>
      </c>
      <c r="I264" s="8" cm="1">
        <f t="array" ref="I264">IF($I$2="Каникулы вместе",INDEX(GRID!$B$4:$U$15,MATCH(I$7,GRID!$A$4:$A$15,0),MATCH(1,($U$2=GRID!$B$1:$U$1)*(КАЛЕНДАРЬ!AA12=GRID!$B$3:$U$3),0)),
INDEX(GRID!$B$4:$U$15,MATCH(I$7,GRID!$A$4:$A$15,0),MATCH(1,($U$2=GRID!$B$1:$U$1)*(КАЛЕНДАРЬ!AA12=GRID!$B$3:$U$3),0))*(1-GRID!$L$45))</f>
        <v>71000</v>
      </c>
      <c r="J264" s="8" cm="1">
        <f t="array" ref="J264">IF($I$2="Каникулы вместе",INDEX(GRID!$B$18:$U$29,MATCH(I$7,GRID!$A$18:$A$29,0),MATCH(1,($U$2=GRID!$B$1:$U$1)*(КАЛЕНДАРЬ!AA12=GRID!$B$3:$U$3),0)),
INDEX(GRID!$B$18:$U$29,MATCH(I$7,GRID!$A$18:$A$29,0),MATCH(1,($U$2=GRID!$B$1:$U$1)*(КАЛЕНДАРЬ!AA12=GRID!$B$3:$U$3),0))*(1-GRID!$L$45))</f>
        <v>76000</v>
      </c>
      <c r="K264" s="8" cm="1">
        <f t="array" ref="K264">IF($I$2="Каникулы вместе",INDEX(GRID!$B$4:$U$15,MATCH(K$7,GRID!$A$4:$A$15,0),MATCH(1,($U$2=GRID!$B$1:$U$1)*(КАЛЕНДАРЬ!AA12=GRID!$B$3:$U$3),0)),
INDEX(GRID!$B$4:$U$15,MATCH(K$7,GRID!$A$4:$A$15,0),MATCH(1,($U$2=GRID!$B$1:$U$1)*(КАЛЕНДАРЬ!AA12=GRID!$B$3:$U$3),0))*(1-GRID!$L$45))</f>
        <v>78200</v>
      </c>
      <c r="L264" s="8" cm="1">
        <f t="array" ref="L264">IF($I$2="Каникулы вместе",INDEX(GRID!$B$18:$U$29,MATCH(K$7,GRID!$A$18:$A$29,0),MATCH(1,($U$2=GRID!$B$1:$U$1)*(КАЛЕНДАРЬ!AA12=GRID!$B$3:$U$3),0)),
INDEX(GRID!$B$18:$U$29,MATCH(K$7,GRID!$A$18:$A$29,0),MATCH(1,($U$2=GRID!$B$1:$U$1)*(КАЛЕНДАРЬ!AA12=GRID!$B$3:$U$3),0))*(1-GRID!$L$45))</f>
        <v>83200</v>
      </c>
      <c r="M264" s="8" cm="1">
        <f t="array" ref="M264">IF($I$2="Каникулы вместе",INDEX(GRID!$B$4:$U$15,MATCH(M$7,GRID!$A$4:$A$15,0),MATCH(1,($U$2=GRID!$B$1:$U$1)*(КАЛЕНДАРЬ!AA12=GRID!$B$3:$U$3),0)),
INDEX(GRID!$B$4:$U$15,MATCH(M$7,GRID!$A$4:$A$15,0),MATCH(1,($U$2=GRID!$B$1:$U$1)*(КАЛЕНДАРЬ!AA12=GRID!$B$3:$U$3),0))*(1-GRID!$L$45))</f>
        <v>103200</v>
      </c>
      <c r="N264" s="8" cm="1">
        <f t="array" ref="N264">IF($I$2="Каникулы вместе",INDEX(GRID!$B$18:$U$29,MATCH(M$7,GRID!$A$18:$A$29,0),MATCH(1,($U$2=GRID!$B$1:$U$1)*(КАЛЕНДАРЬ!AA12=GRID!$B$3:$U$3),0)),
INDEX(GRID!$B$18:$U$29,MATCH(M$7,GRID!$A$18:$A$29,0),MATCH(1,($U$2=GRID!$B$1:$U$1)*(КАЛЕНДАРЬ!AA12=GRID!$B$3:$U$3),0))*(1-GRID!$L$45))</f>
        <v>108200</v>
      </c>
      <c r="O264" s="8" cm="1">
        <f t="array" ref="O264">IF($I$2="Каникулы вместе",INDEX(GRID!$B$4:$U$15,MATCH(O$7,GRID!$A$4:$A$15,0),MATCH(1,($U$2=GRID!$B$1:$U$1)*(КАЛЕНДАРЬ!AA12=GRID!$B$3:$U$3),0)),
INDEX(GRID!$B$4:$U$15,MATCH(O$7,GRID!$A$4:$A$15,0),MATCH(1,($U$2=GRID!$B$1:$U$1)*(КАЛЕНДАРЬ!AA12=GRID!$B$3:$U$3),0))*(1-GRID!$L$45))</f>
        <v>142800</v>
      </c>
      <c r="P264" s="8" cm="1">
        <f t="array" ref="P264">IF($I$2="Каникулы вместе",INDEX(GRID!$B$4:$U$15,MATCH(P$7,GRID!$A$4:$A$15,0),MATCH(1,($U$2=GRID!$B$1:$U$1)*(КАЛЕНДАРЬ!AA12=GRID!$B$3:$U$3),0)),
INDEX(GRID!$B$4:$U$15,MATCH(P$7,GRID!$A$4:$A$15,0),MATCH(1,($U$2=GRID!$B$1:$U$1)*(КАЛЕНДАРЬ!AA12=GRID!$B$3:$U$3),0))*(1-GRID!$L$45))</f>
        <v>190100</v>
      </c>
      <c r="Q264" s="8" cm="1">
        <f t="array" ref="Q264">IF($I$2="Каникулы вместе",INDEX(GRID!$B$4:$U$15,MATCH(Q$7,GRID!$A$4:$A$15,0),MATCH(1,($U$2=GRID!$B$1:$U$1)*(КАЛЕНДАРЬ!AA12=GRID!$B$3:$U$3),0)),
INDEX(GRID!$B$4:$U$15,MATCH(Q$7,GRID!$A$4:$A$15,0),MATCH(1,($U$2=GRID!$B$1:$U$1)*(КАЛЕНДАРЬ!AA12=GRID!$B$3:$U$3),0))*(1-GRID!$L$45))</f>
        <v>220900</v>
      </c>
      <c r="R264" s="8" cm="1">
        <f t="array" ref="R264">IF($I$2="Каникулы вместе",INDEX(GRID!$B$18:$U$29,MATCH(R$7,GRID!$A$18:$A$29,0),MATCH(1,($U$2=GRID!$B$1:$U$1)*(КАЛЕНДАРЬ!AA12=GRID!$B$3:$U$3),0)),
INDEX(GRID!$B$18:$U$29,MATCH(R$7,GRID!$A$18:$A$29,0),MATCH(1,($U$2=GRID!$B$1:$U$1)*(КАЛЕНДАРЬ!AA12=GRID!$B$3:$U$3),0))*(1-GRID!$L$45))</f>
        <v>251900</v>
      </c>
      <c r="S264" s="8">
        <f t="array" ref="S264">IF($I$2="Каникулы вместе",INDEX(GRID!$B$4:$U$15,MATCH(S$7,GRID!$A$4:$A$15,0),MATCH(1,($U$2=GRID!$B$1:$U$1)*(КАЛЕНДАРЬ!AA12=GRID!$B$3:$U$3),0)),
INDEX(GRID!$B$4:$U$15,MATCH(S$7,GRID!$A$4:$A$15,0),MATCH(1,($U$2=GRID!$B$1:$U$1)*(КАЛЕНДАРЬ!AA12=GRID!$B$3:$U$3),0))*(1-GRID!$L$41))</f>
        <v>661000</v>
      </c>
      <c r="T264" s="8">
        <f t="array" ref="T264">IF($I$2="Каникулы вместе",INDEX(GRID!$B$4:$U$15,MATCH(T$7,GRID!$A$4:$A$15,0),MATCH(1,($U$2=GRID!$B$1:$U$1)*(КАЛЕНДАРЬ!AA12=GRID!$B$3:$U$3),0)),
INDEX(GRID!$B$4:$U$15,MATCH(T$7,GRID!$A$4:$A$15,0),MATCH(1,($U$2=GRID!$B$1:$U$1)*(КАЛЕНДАРЬ!AA12=GRID!$B$3:$U$3),0))*(1-GRID!$L$41))</f>
        <v>814300</v>
      </c>
    </row>
    <row r="265" spans="1:20" hidden="1">
      <c r="A265" s="148" t="s">
        <v>14</v>
      </c>
      <c r="B265" s="149">
        <v>10</v>
      </c>
      <c r="C265" s="8" cm="1">
        <f t="array" ref="C265">IF($I$2="Каникулы вместе",INDEX(GRID!$B$4:$U$15,MATCH(C$7,GRID!$A$4:$A$15,0),MATCH(1,($U$2=GRID!$B$1:$U$1)*(КАЛЕНДАРЬ!AA13=GRID!$B$3:$U$3),0)),
INDEX(GRID!$B$4:$U$15,MATCH(C$7,GRID!$A$4:$A$15,0),MATCH(1,($U$2=GRID!$B$1:$U$1)*(КАЛЕНДАРЬ!AA13=GRID!$B$3:$U$3),0))*(1-GRID!$L$45))</f>
        <v>48100</v>
      </c>
      <c r="D265" s="8" cm="1">
        <f t="array" ref="D265">IF($I$2="Каникулы вместе",INDEX(GRID!$B$18:$U$29,MATCH(C$7,GRID!$A$18:$A$29,0),MATCH(1,($U$2=GRID!$B$1:$U$1)*(КАЛЕНДАРЬ!AA13=GRID!$B$3:$U$3),0)),
INDEX(GRID!$B$18:$U$29,MATCH(C$7,GRID!$A$18:$A$29,0),MATCH(1,($U$2=GRID!$B$1:$U$1)*(КАЛЕНДАРЬ!AA13=GRID!$B$3:$U$3),0))*(1-GRID!$L$45))</f>
        <v>53100</v>
      </c>
      <c r="E265" s="8" cm="1">
        <f t="array" ref="E265">IF($I$2="Каникулы вместе",INDEX(GRID!$B$4:$U$15,MATCH(E$7,GRID!$A$4:$A$15,0),MATCH(1,($U$2=GRID!$B$1:$U$1)*(КАЛЕНДАРЬ!AA13=GRID!$B$3:$U$3),0)),
INDEX(GRID!$B$4:$U$15,MATCH(E$7,GRID!$A$4:$A$15,0),MATCH(1,($U$2=GRID!$B$1:$U$1)*(КАЛЕНДАРЬ!AA13=GRID!$B$3:$U$3),0))*(1-GRID!$L$45))</f>
        <v>57100</v>
      </c>
      <c r="F265" s="8" cm="1">
        <f t="array" ref="F265">IF($I$2="Каникулы вместе",INDEX(GRID!$B$18:$U$29,MATCH(E$7,GRID!$A$18:$A$29,0),MATCH(1,($U$2=GRID!$B$1:$U$1)*(КАЛЕНДАРЬ!AA13=GRID!$B$3:$U$3),0)),
INDEX(GRID!$B$18:$U$29,MATCH(E$7,GRID!$A$18:$A$29,0),MATCH(1,($U$2=GRID!$B$1:$U$1)*(КАЛЕНДАРЬ!AA13=GRID!$B$3:$U$3),0))*(1-GRID!$L$45))</f>
        <v>62100</v>
      </c>
      <c r="G265" s="8" cm="1">
        <f t="array" ref="G265">IF($I$2="Каникулы вместе",INDEX(GRID!$B$4:$U$15,MATCH(G$7,GRID!$A$4:$A$15,0),MATCH(1,($U$2=GRID!$B$1:$U$1)*(КАЛЕНДАРЬ!AA13=GRID!$B$3:$U$3),0)),
INDEX(GRID!$B$4:$U$15,MATCH(G$7,GRID!$A$4:$A$15,0),MATCH(1,($U$2=GRID!$B$1:$U$1)*(КАЛЕНДАРЬ!AA13=GRID!$B$3:$U$3),0))*(1-GRID!$L$45))</f>
        <v>64000</v>
      </c>
      <c r="H265" s="8" cm="1">
        <f t="array" ref="H265">IF($I$2="Каникулы вместе",INDEX(GRID!$B$18:$U$29,MATCH(G$7,GRID!$A$18:$A$29,0),MATCH(1,($U$2=GRID!$B$1:$U$1)*(КАЛЕНДАРЬ!AA13=GRID!$B$3:$U$3),0)),
INDEX(GRID!$B$18:$U$29,MATCH(G$7,GRID!$A$18:$A$29,0),MATCH(1,($U$2=GRID!$B$1:$U$1)*(КАЛЕНДАРЬ!AA13=GRID!$B$3:$U$3),0))*(1-GRID!$L$45))</f>
        <v>69000</v>
      </c>
      <c r="I265" s="8" cm="1">
        <f t="array" ref="I265">IF($I$2="Каникулы вместе",INDEX(GRID!$B$4:$U$15,MATCH(I$7,GRID!$A$4:$A$15,0),MATCH(1,($U$2=GRID!$B$1:$U$1)*(КАЛЕНДАРЬ!AA13=GRID!$B$3:$U$3),0)),
INDEX(GRID!$B$4:$U$15,MATCH(I$7,GRID!$A$4:$A$15,0),MATCH(1,($U$2=GRID!$B$1:$U$1)*(КАЛЕНДАРЬ!AA13=GRID!$B$3:$U$3),0))*(1-GRID!$L$45))</f>
        <v>71000</v>
      </c>
      <c r="J265" s="8" cm="1">
        <f t="array" ref="J265">IF($I$2="Каникулы вместе",INDEX(GRID!$B$18:$U$29,MATCH(I$7,GRID!$A$18:$A$29,0),MATCH(1,($U$2=GRID!$B$1:$U$1)*(КАЛЕНДАРЬ!AA13=GRID!$B$3:$U$3),0)),
INDEX(GRID!$B$18:$U$29,MATCH(I$7,GRID!$A$18:$A$29,0),MATCH(1,($U$2=GRID!$B$1:$U$1)*(КАЛЕНДАРЬ!AA13=GRID!$B$3:$U$3),0))*(1-GRID!$L$45))</f>
        <v>76000</v>
      </c>
      <c r="K265" s="8" cm="1">
        <f t="array" ref="K265">IF($I$2="Каникулы вместе",INDEX(GRID!$B$4:$U$15,MATCH(K$7,GRID!$A$4:$A$15,0),MATCH(1,($U$2=GRID!$B$1:$U$1)*(КАЛЕНДАРЬ!AA13=GRID!$B$3:$U$3),0)),
INDEX(GRID!$B$4:$U$15,MATCH(K$7,GRID!$A$4:$A$15,0),MATCH(1,($U$2=GRID!$B$1:$U$1)*(КАЛЕНДАРЬ!AA13=GRID!$B$3:$U$3),0))*(1-GRID!$L$45))</f>
        <v>78200</v>
      </c>
      <c r="L265" s="8" cm="1">
        <f t="array" ref="L265">IF($I$2="Каникулы вместе",INDEX(GRID!$B$18:$U$29,MATCH(K$7,GRID!$A$18:$A$29,0),MATCH(1,($U$2=GRID!$B$1:$U$1)*(КАЛЕНДАРЬ!AA13=GRID!$B$3:$U$3),0)),
INDEX(GRID!$B$18:$U$29,MATCH(K$7,GRID!$A$18:$A$29,0),MATCH(1,($U$2=GRID!$B$1:$U$1)*(КАЛЕНДАРЬ!AA13=GRID!$B$3:$U$3),0))*(1-GRID!$L$45))</f>
        <v>83200</v>
      </c>
      <c r="M265" s="8" cm="1">
        <f t="array" ref="M265">IF($I$2="Каникулы вместе",INDEX(GRID!$B$4:$U$15,MATCH(M$7,GRID!$A$4:$A$15,0),MATCH(1,($U$2=GRID!$B$1:$U$1)*(КАЛЕНДАРЬ!AA13=GRID!$B$3:$U$3),0)),
INDEX(GRID!$B$4:$U$15,MATCH(M$7,GRID!$A$4:$A$15,0),MATCH(1,($U$2=GRID!$B$1:$U$1)*(КАЛЕНДАРЬ!AA13=GRID!$B$3:$U$3),0))*(1-GRID!$L$45))</f>
        <v>103200</v>
      </c>
      <c r="N265" s="8" cm="1">
        <f t="array" ref="N265">IF($I$2="Каникулы вместе",INDEX(GRID!$B$18:$U$29,MATCH(M$7,GRID!$A$18:$A$29,0),MATCH(1,($U$2=GRID!$B$1:$U$1)*(КАЛЕНДАРЬ!AA13=GRID!$B$3:$U$3),0)),
INDEX(GRID!$B$18:$U$29,MATCH(M$7,GRID!$A$18:$A$29,0),MATCH(1,($U$2=GRID!$B$1:$U$1)*(КАЛЕНДАРЬ!AA13=GRID!$B$3:$U$3),0))*(1-GRID!$L$45))</f>
        <v>108200</v>
      </c>
      <c r="O265" s="8" cm="1">
        <f t="array" ref="O265">IF($I$2="Каникулы вместе",INDEX(GRID!$B$4:$U$15,MATCH(O$7,GRID!$A$4:$A$15,0),MATCH(1,($U$2=GRID!$B$1:$U$1)*(КАЛЕНДАРЬ!AA13=GRID!$B$3:$U$3),0)),
INDEX(GRID!$B$4:$U$15,MATCH(O$7,GRID!$A$4:$A$15,0),MATCH(1,($U$2=GRID!$B$1:$U$1)*(КАЛЕНДАРЬ!AA13=GRID!$B$3:$U$3),0))*(1-GRID!$L$45))</f>
        <v>142800</v>
      </c>
      <c r="P265" s="8" cm="1">
        <f t="array" ref="P265">IF($I$2="Каникулы вместе",INDEX(GRID!$B$4:$U$15,MATCH(P$7,GRID!$A$4:$A$15,0),MATCH(1,($U$2=GRID!$B$1:$U$1)*(КАЛЕНДАРЬ!AA13=GRID!$B$3:$U$3),0)),
INDEX(GRID!$B$4:$U$15,MATCH(P$7,GRID!$A$4:$A$15,0),MATCH(1,($U$2=GRID!$B$1:$U$1)*(КАЛЕНДАРЬ!AA13=GRID!$B$3:$U$3),0))*(1-GRID!$L$45))</f>
        <v>190100</v>
      </c>
      <c r="Q265" s="8" cm="1">
        <f t="array" ref="Q265">IF($I$2="Каникулы вместе",INDEX(GRID!$B$4:$U$15,MATCH(Q$7,GRID!$A$4:$A$15,0),MATCH(1,($U$2=GRID!$B$1:$U$1)*(КАЛЕНДАРЬ!AA13=GRID!$B$3:$U$3),0)),
INDEX(GRID!$B$4:$U$15,MATCH(Q$7,GRID!$A$4:$A$15,0),MATCH(1,($U$2=GRID!$B$1:$U$1)*(КАЛЕНДАРЬ!AA13=GRID!$B$3:$U$3),0))*(1-GRID!$L$45))</f>
        <v>220900</v>
      </c>
      <c r="R265" s="8" cm="1">
        <f t="array" ref="R265">IF($I$2="Каникулы вместе",INDEX(GRID!$B$18:$U$29,MATCH(R$7,GRID!$A$18:$A$29,0),MATCH(1,($U$2=GRID!$B$1:$U$1)*(КАЛЕНДАРЬ!AA13=GRID!$B$3:$U$3),0)),
INDEX(GRID!$B$18:$U$29,MATCH(R$7,GRID!$A$18:$A$29,0),MATCH(1,($U$2=GRID!$B$1:$U$1)*(КАЛЕНДАРЬ!AA13=GRID!$B$3:$U$3),0))*(1-GRID!$L$45))</f>
        <v>251900</v>
      </c>
      <c r="S265" s="8">
        <f t="array" ref="S265">IF($I$2="Каникулы вместе",INDEX(GRID!$B$4:$U$15,MATCH(S$7,GRID!$A$4:$A$15,0),MATCH(1,($U$2=GRID!$B$1:$U$1)*(КАЛЕНДАРЬ!AA13=GRID!$B$3:$U$3),0)),
INDEX(GRID!$B$4:$U$15,MATCH(S$7,GRID!$A$4:$A$15,0),MATCH(1,($U$2=GRID!$B$1:$U$1)*(КАЛЕНДАРЬ!AA13=GRID!$B$3:$U$3),0))*(1-GRID!$L$41))</f>
        <v>661000</v>
      </c>
      <c r="T265" s="8">
        <f t="array" ref="T265">IF($I$2="Каникулы вместе",INDEX(GRID!$B$4:$U$15,MATCH(T$7,GRID!$A$4:$A$15,0),MATCH(1,($U$2=GRID!$B$1:$U$1)*(КАЛЕНДАРЬ!AA13=GRID!$B$3:$U$3),0)),
INDEX(GRID!$B$4:$U$15,MATCH(T$7,GRID!$A$4:$A$15,0),MATCH(1,($U$2=GRID!$B$1:$U$1)*(КАЛЕНДАРЬ!AA13=GRID!$B$3:$U$3),0))*(1-GRID!$L$41))</f>
        <v>814300</v>
      </c>
    </row>
    <row r="266" spans="1:20" hidden="1">
      <c r="A266" s="148" t="s">
        <v>15</v>
      </c>
      <c r="B266" s="149">
        <v>11</v>
      </c>
      <c r="C266" s="8" cm="1">
        <f t="array" ref="C266">IF($I$2="Каникулы вместе",INDEX(GRID!$B$4:$U$15,MATCH(C$7,GRID!$A$4:$A$15,0),MATCH(1,($U$2=GRID!$B$1:$U$1)*(КАЛЕНДАРЬ!AA14=GRID!$B$3:$U$3),0)),
INDEX(GRID!$B$4:$U$15,MATCH(C$7,GRID!$A$4:$A$15,0),MATCH(1,($U$2=GRID!$B$1:$U$1)*(КАЛЕНДАРЬ!AA14=GRID!$B$3:$U$3),0))*(1-GRID!$L$45))</f>
        <v>48100</v>
      </c>
      <c r="D266" s="8" cm="1">
        <f t="array" ref="D266">IF($I$2="Каникулы вместе",INDEX(GRID!$B$18:$U$29,MATCH(C$7,GRID!$A$18:$A$29,0),MATCH(1,($U$2=GRID!$B$1:$U$1)*(КАЛЕНДАРЬ!AA14=GRID!$B$3:$U$3),0)),
INDEX(GRID!$B$18:$U$29,MATCH(C$7,GRID!$A$18:$A$29,0),MATCH(1,($U$2=GRID!$B$1:$U$1)*(КАЛЕНДАРЬ!AA14=GRID!$B$3:$U$3),0))*(1-GRID!$L$45))</f>
        <v>53100</v>
      </c>
      <c r="E266" s="8" cm="1">
        <f t="array" ref="E266">IF($I$2="Каникулы вместе",INDEX(GRID!$B$4:$U$15,MATCH(E$7,GRID!$A$4:$A$15,0),MATCH(1,($U$2=GRID!$B$1:$U$1)*(КАЛЕНДАРЬ!AA14=GRID!$B$3:$U$3),0)),
INDEX(GRID!$B$4:$U$15,MATCH(E$7,GRID!$A$4:$A$15,0),MATCH(1,($U$2=GRID!$B$1:$U$1)*(КАЛЕНДАРЬ!AA14=GRID!$B$3:$U$3),0))*(1-GRID!$L$45))</f>
        <v>57100</v>
      </c>
      <c r="F266" s="8" cm="1">
        <f t="array" ref="F266">IF($I$2="Каникулы вместе",INDEX(GRID!$B$18:$U$29,MATCH(E$7,GRID!$A$18:$A$29,0),MATCH(1,($U$2=GRID!$B$1:$U$1)*(КАЛЕНДАРЬ!AA14=GRID!$B$3:$U$3),0)),
INDEX(GRID!$B$18:$U$29,MATCH(E$7,GRID!$A$18:$A$29,0),MATCH(1,($U$2=GRID!$B$1:$U$1)*(КАЛЕНДАРЬ!AA14=GRID!$B$3:$U$3),0))*(1-GRID!$L$45))</f>
        <v>62100</v>
      </c>
      <c r="G266" s="8" cm="1">
        <f t="array" ref="G266">IF($I$2="Каникулы вместе",INDEX(GRID!$B$4:$U$15,MATCH(G$7,GRID!$A$4:$A$15,0),MATCH(1,($U$2=GRID!$B$1:$U$1)*(КАЛЕНДАРЬ!AA14=GRID!$B$3:$U$3),0)),
INDEX(GRID!$B$4:$U$15,MATCH(G$7,GRID!$A$4:$A$15,0),MATCH(1,($U$2=GRID!$B$1:$U$1)*(КАЛЕНДАРЬ!AA14=GRID!$B$3:$U$3),0))*(1-GRID!$L$45))</f>
        <v>64000</v>
      </c>
      <c r="H266" s="8" cm="1">
        <f t="array" ref="H266">IF($I$2="Каникулы вместе",INDEX(GRID!$B$18:$U$29,MATCH(G$7,GRID!$A$18:$A$29,0),MATCH(1,($U$2=GRID!$B$1:$U$1)*(КАЛЕНДАРЬ!AA14=GRID!$B$3:$U$3),0)),
INDEX(GRID!$B$18:$U$29,MATCH(G$7,GRID!$A$18:$A$29,0),MATCH(1,($U$2=GRID!$B$1:$U$1)*(КАЛЕНДАРЬ!AA14=GRID!$B$3:$U$3),0))*(1-GRID!$L$45))</f>
        <v>69000</v>
      </c>
      <c r="I266" s="8" cm="1">
        <f t="array" ref="I266">IF($I$2="Каникулы вместе",INDEX(GRID!$B$4:$U$15,MATCH(I$7,GRID!$A$4:$A$15,0),MATCH(1,($U$2=GRID!$B$1:$U$1)*(КАЛЕНДАРЬ!AA14=GRID!$B$3:$U$3),0)),
INDEX(GRID!$B$4:$U$15,MATCH(I$7,GRID!$A$4:$A$15,0),MATCH(1,($U$2=GRID!$B$1:$U$1)*(КАЛЕНДАРЬ!AA14=GRID!$B$3:$U$3),0))*(1-GRID!$L$45))</f>
        <v>71000</v>
      </c>
      <c r="J266" s="8" cm="1">
        <f t="array" ref="J266">IF($I$2="Каникулы вместе",INDEX(GRID!$B$18:$U$29,MATCH(I$7,GRID!$A$18:$A$29,0),MATCH(1,($U$2=GRID!$B$1:$U$1)*(КАЛЕНДАРЬ!AA14=GRID!$B$3:$U$3),0)),
INDEX(GRID!$B$18:$U$29,MATCH(I$7,GRID!$A$18:$A$29,0),MATCH(1,($U$2=GRID!$B$1:$U$1)*(КАЛЕНДАРЬ!AA14=GRID!$B$3:$U$3),0))*(1-GRID!$L$45))</f>
        <v>76000</v>
      </c>
      <c r="K266" s="8" cm="1">
        <f t="array" ref="K266">IF($I$2="Каникулы вместе",INDEX(GRID!$B$4:$U$15,MATCH(K$7,GRID!$A$4:$A$15,0),MATCH(1,($U$2=GRID!$B$1:$U$1)*(КАЛЕНДАРЬ!AA14=GRID!$B$3:$U$3),0)),
INDEX(GRID!$B$4:$U$15,MATCH(K$7,GRID!$A$4:$A$15,0),MATCH(1,($U$2=GRID!$B$1:$U$1)*(КАЛЕНДАРЬ!AA14=GRID!$B$3:$U$3),0))*(1-GRID!$L$45))</f>
        <v>78200</v>
      </c>
      <c r="L266" s="8" cm="1">
        <f t="array" ref="L266">IF($I$2="Каникулы вместе",INDEX(GRID!$B$18:$U$29,MATCH(K$7,GRID!$A$18:$A$29,0),MATCH(1,($U$2=GRID!$B$1:$U$1)*(КАЛЕНДАРЬ!AA14=GRID!$B$3:$U$3),0)),
INDEX(GRID!$B$18:$U$29,MATCH(K$7,GRID!$A$18:$A$29,0),MATCH(1,($U$2=GRID!$B$1:$U$1)*(КАЛЕНДАРЬ!AA14=GRID!$B$3:$U$3),0))*(1-GRID!$L$45))</f>
        <v>83200</v>
      </c>
      <c r="M266" s="8" cm="1">
        <f t="array" ref="M266">IF($I$2="Каникулы вместе",INDEX(GRID!$B$4:$U$15,MATCH(M$7,GRID!$A$4:$A$15,0),MATCH(1,($U$2=GRID!$B$1:$U$1)*(КАЛЕНДАРЬ!AA14=GRID!$B$3:$U$3),0)),
INDEX(GRID!$B$4:$U$15,MATCH(M$7,GRID!$A$4:$A$15,0),MATCH(1,($U$2=GRID!$B$1:$U$1)*(КАЛЕНДАРЬ!AA14=GRID!$B$3:$U$3),0))*(1-GRID!$L$45))</f>
        <v>103200</v>
      </c>
      <c r="N266" s="8" cm="1">
        <f t="array" ref="N266">IF($I$2="Каникулы вместе",INDEX(GRID!$B$18:$U$29,MATCH(M$7,GRID!$A$18:$A$29,0),MATCH(1,($U$2=GRID!$B$1:$U$1)*(КАЛЕНДАРЬ!AA14=GRID!$B$3:$U$3),0)),
INDEX(GRID!$B$18:$U$29,MATCH(M$7,GRID!$A$18:$A$29,0),MATCH(1,($U$2=GRID!$B$1:$U$1)*(КАЛЕНДАРЬ!AA14=GRID!$B$3:$U$3),0))*(1-GRID!$L$45))</f>
        <v>108200</v>
      </c>
      <c r="O266" s="8" cm="1">
        <f t="array" ref="O266">IF($I$2="Каникулы вместе",INDEX(GRID!$B$4:$U$15,MATCH(O$7,GRID!$A$4:$A$15,0),MATCH(1,($U$2=GRID!$B$1:$U$1)*(КАЛЕНДАРЬ!AA14=GRID!$B$3:$U$3),0)),
INDEX(GRID!$B$4:$U$15,MATCH(O$7,GRID!$A$4:$A$15,0),MATCH(1,($U$2=GRID!$B$1:$U$1)*(КАЛЕНДАРЬ!AA14=GRID!$B$3:$U$3),0))*(1-GRID!$L$45))</f>
        <v>142800</v>
      </c>
      <c r="P266" s="8" cm="1">
        <f t="array" ref="P266">IF($I$2="Каникулы вместе",INDEX(GRID!$B$4:$U$15,MATCH(P$7,GRID!$A$4:$A$15,0),MATCH(1,($U$2=GRID!$B$1:$U$1)*(КАЛЕНДАРЬ!AA14=GRID!$B$3:$U$3),0)),
INDEX(GRID!$B$4:$U$15,MATCH(P$7,GRID!$A$4:$A$15,0),MATCH(1,($U$2=GRID!$B$1:$U$1)*(КАЛЕНДАРЬ!AA14=GRID!$B$3:$U$3),0))*(1-GRID!$L$45))</f>
        <v>190100</v>
      </c>
      <c r="Q266" s="8" cm="1">
        <f t="array" ref="Q266">IF($I$2="Каникулы вместе",INDEX(GRID!$B$4:$U$15,MATCH(Q$7,GRID!$A$4:$A$15,0),MATCH(1,($U$2=GRID!$B$1:$U$1)*(КАЛЕНДАРЬ!AA14=GRID!$B$3:$U$3),0)),
INDEX(GRID!$B$4:$U$15,MATCH(Q$7,GRID!$A$4:$A$15,0),MATCH(1,($U$2=GRID!$B$1:$U$1)*(КАЛЕНДАРЬ!AA14=GRID!$B$3:$U$3),0))*(1-GRID!$L$45))</f>
        <v>220900</v>
      </c>
      <c r="R266" s="8" cm="1">
        <f t="array" ref="R266">IF($I$2="Каникулы вместе",INDEX(GRID!$B$18:$U$29,MATCH(R$7,GRID!$A$18:$A$29,0),MATCH(1,($U$2=GRID!$B$1:$U$1)*(КАЛЕНДАРЬ!AA14=GRID!$B$3:$U$3),0)),
INDEX(GRID!$B$18:$U$29,MATCH(R$7,GRID!$A$18:$A$29,0),MATCH(1,($U$2=GRID!$B$1:$U$1)*(КАЛЕНДАРЬ!AA14=GRID!$B$3:$U$3),0))*(1-GRID!$L$45))</f>
        <v>251900</v>
      </c>
      <c r="S266" s="8">
        <f t="array" ref="S266">IF($I$2="Каникулы вместе",INDEX(GRID!$B$4:$U$15,MATCH(S$7,GRID!$A$4:$A$15,0),MATCH(1,($U$2=GRID!$B$1:$U$1)*(КАЛЕНДАРЬ!AA14=GRID!$B$3:$U$3),0)),
INDEX(GRID!$B$4:$U$15,MATCH(S$7,GRID!$A$4:$A$15,0),MATCH(1,($U$2=GRID!$B$1:$U$1)*(КАЛЕНДАРЬ!AA14=GRID!$B$3:$U$3),0))*(1-GRID!$L$41))</f>
        <v>661000</v>
      </c>
      <c r="T266" s="8">
        <f t="array" ref="T266">IF($I$2="Каникулы вместе",INDEX(GRID!$B$4:$U$15,MATCH(T$7,GRID!$A$4:$A$15,0),MATCH(1,($U$2=GRID!$B$1:$U$1)*(КАЛЕНДАРЬ!AA14=GRID!$B$3:$U$3),0)),
INDEX(GRID!$B$4:$U$15,MATCH(T$7,GRID!$A$4:$A$15,0),MATCH(1,($U$2=GRID!$B$1:$U$1)*(КАЛЕНДАРЬ!AA14=GRID!$B$3:$U$3),0))*(1-GRID!$L$41))</f>
        <v>814300</v>
      </c>
    </row>
    <row r="267" spans="1:20" hidden="1">
      <c r="A267" s="148" t="s">
        <v>16</v>
      </c>
      <c r="B267" s="149">
        <v>12</v>
      </c>
      <c r="C267" s="8" cm="1">
        <f t="array" ref="C267">IF($I$2="Каникулы вместе",INDEX(GRID!$B$4:$U$15,MATCH(C$7,GRID!$A$4:$A$15,0),MATCH(1,($U$2=GRID!$B$1:$U$1)*(КАЛЕНДАРЬ!AA15=GRID!$B$3:$U$3),0)),
INDEX(GRID!$B$4:$U$15,MATCH(C$7,GRID!$A$4:$A$15,0),MATCH(1,($U$2=GRID!$B$1:$U$1)*(КАЛЕНДАРЬ!AA15=GRID!$B$3:$U$3),0))*(1-GRID!$L$45))</f>
        <v>48100</v>
      </c>
      <c r="D267" s="8" cm="1">
        <f t="array" ref="D267">IF($I$2="Каникулы вместе",INDEX(GRID!$B$18:$U$29,MATCH(C$7,GRID!$A$18:$A$29,0),MATCH(1,($U$2=GRID!$B$1:$U$1)*(КАЛЕНДАРЬ!AA15=GRID!$B$3:$U$3),0)),
INDEX(GRID!$B$18:$U$29,MATCH(C$7,GRID!$A$18:$A$29,0),MATCH(1,($U$2=GRID!$B$1:$U$1)*(КАЛЕНДАРЬ!AA15=GRID!$B$3:$U$3),0))*(1-GRID!$L$45))</f>
        <v>53100</v>
      </c>
      <c r="E267" s="8" cm="1">
        <f t="array" ref="E267">IF($I$2="Каникулы вместе",INDEX(GRID!$B$4:$U$15,MATCH(E$7,GRID!$A$4:$A$15,0),MATCH(1,($U$2=GRID!$B$1:$U$1)*(КАЛЕНДАРЬ!AA15=GRID!$B$3:$U$3),0)),
INDEX(GRID!$B$4:$U$15,MATCH(E$7,GRID!$A$4:$A$15,0),MATCH(1,($U$2=GRID!$B$1:$U$1)*(КАЛЕНДАРЬ!AA15=GRID!$B$3:$U$3),0))*(1-GRID!$L$45))</f>
        <v>57100</v>
      </c>
      <c r="F267" s="8" cm="1">
        <f t="array" ref="F267">IF($I$2="Каникулы вместе",INDEX(GRID!$B$18:$U$29,MATCH(E$7,GRID!$A$18:$A$29,0),MATCH(1,($U$2=GRID!$B$1:$U$1)*(КАЛЕНДАРЬ!AA15=GRID!$B$3:$U$3),0)),
INDEX(GRID!$B$18:$U$29,MATCH(E$7,GRID!$A$18:$A$29,0),MATCH(1,($U$2=GRID!$B$1:$U$1)*(КАЛЕНДАРЬ!AA15=GRID!$B$3:$U$3),0))*(1-GRID!$L$45))</f>
        <v>62100</v>
      </c>
      <c r="G267" s="8" cm="1">
        <f t="array" ref="G267">IF($I$2="Каникулы вместе",INDEX(GRID!$B$4:$U$15,MATCH(G$7,GRID!$A$4:$A$15,0),MATCH(1,($U$2=GRID!$B$1:$U$1)*(КАЛЕНДАРЬ!AA15=GRID!$B$3:$U$3),0)),
INDEX(GRID!$B$4:$U$15,MATCH(G$7,GRID!$A$4:$A$15,0),MATCH(1,($U$2=GRID!$B$1:$U$1)*(КАЛЕНДАРЬ!AA15=GRID!$B$3:$U$3),0))*(1-GRID!$L$45))</f>
        <v>64000</v>
      </c>
      <c r="H267" s="8" cm="1">
        <f t="array" ref="H267">IF($I$2="Каникулы вместе",INDEX(GRID!$B$18:$U$29,MATCH(G$7,GRID!$A$18:$A$29,0),MATCH(1,($U$2=GRID!$B$1:$U$1)*(КАЛЕНДАРЬ!AA15=GRID!$B$3:$U$3),0)),
INDEX(GRID!$B$18:$U$29,MATCH(G$7,GRID!$A$18:$A$29,0),MATCH(1,($U$2=GRID!$B$1:$U$1)*(КАЛЕНДАРЬ!AA15=GRID!$B$3:$U$3),0))*(1-GRID!$L$45))</f>
        <v>69000</v>
      </c>
      <c r="I267" s="8" cm="1">
        <f t="array" ref="I267">IF($I$2="Каникулы вместе",INDEX(GRID!$B$4:$U$15,MATCH(I$7,GRID!$A$4:$A$15,0),MATCH(1,($U$2=GRID!$B$1:$U$1)*(КАЛЕНДАРЬ!AA15=GRID!$B$3:$U$3),0)),
INDEX(GRID!$B$4:$U$15,MATCH(I$7,GRID!$A$4:$A$15,0),MATCH(1,($U$2=GRID!$B$1:$U$1)*(КАЛЕНДАРЬ!AA15=GRID!$B$3:$U$3),0))*(1-GRID!$L$45))</f>
        <v>71000</v>
      </c>
      <c r="J267" s="8" cm="1">
        <f t="array" ref="J267">IF($I$2="Каникулы вместе",INDEX(GRID!$B$18:$U$29,MATCH(I$7,GRID!$A$18:$A$29,0),MATCH(1,($U$2=GRID!$B$1:$U$1)*(КАЛЕНДАРЬ!AA15=GRID!$B$3:$U$3),0)),
INDEX(GRID!$B$18:$U$29,MATCH(I$7,GRID!$A$18:$A$29,0),MATCH(1,($U$2=GRID!$B$1:$U$1)*(КАЛЕНДАРЬ!AA15=GRID!$B$3:$U$3),0))*(1-GRID!$L$45))</f>
        <v>76000</v>
      </c>
      <c r="K267" s="8" cm="1">
        <f t="array" ref="K267">IF($I$2="Каникулы вместе",INDEX(GRID!$B$4:$U$15,MATCH(K$7,GRID!$A$4:$A$15,0),MATCH(1,($U$2=GRID!$B$1:$U$1)*(КАЛЕНДАРЬ!AA15=GRID!$B$3:$U$3),0)),
INDEX(GRID!$B$4:$U$15,MATCH(K$7,GRID!$A$4:$A$15,0),MATCH(1,($U$2=GRID!$B$1:$U$1)*(КАЛЕНДАРЬ!AA15=GRID!$B$3:$U$3),0))*(1-GRID!$L$45))</f>
        <v>78200</v>
      </c>
      <c r="L267" s="8" cm="1">
        <f t="array" ref="L267">IF($I$2="Каникулы вместе",INDEX(GRID!$B$18:$U$29,MATCH(K$7,GRID!$A$18:$A$29,0),MATCH(1,($U$2=GRID!$B$1:$U$1)*(КАЛЕНДАРЬ!AA15=GRID!$B$3:$U$3),0)),
INDEX(GRID!$B$18:$U$29,MATCH(K$7,GRID!$A$18:$A$29,0),MATCH(1,($U$2=GRID!$B$1:$U$1)*(КАЛЕНДАРЬ!AA15=GRID!$B$3:$U$3),0))*(1-GRID!$L$45))</f>
        <v>83200</v>
      </c>
      <c r="M267" s="8" cm="1">
        <f t="array" ref="M267">IF($I$2="Каникулы вместе",INDEX(GRID!$B$4:$U$15,MATCH(M$7,GRID!$A$4:$A$15,0),MATCH(1,($U$2=GRID!$B$1:$U$1)*(КАЛЕНДАРЬ!AA15=GRID!$B$3:$U$3),0)),
INDEX(GRID!$B$4:$U$15,MATCH(M$7,GRID!$A$4:$A$15,0),MATCH(1,($U$2=GRID!$B$1:$U$1)*(КАЛЕНДАРЬ!AA15=GRID!$B$3:$U$3),0))*(1-GRID!$L$45))</f>
        <v>103200</v>
      </c>
      <c r="N267" s="8" cm="1">
        <f t="array" ref="N267">IF($I$2="Каникулы вместе",INDEX(GRID!$B$18:$U$29,MATCH(M$7,GRID!$A$18:$A$29,0),MATCH(1,($U$2=GRID!$B$1:$U$1)*(КАЛЕНДАРЬ!AA15=GRID!$B$3:$U$3),0)),
INDEX(GRID!$B$18:$U$29,MATCH(M$7,GRID!$A$18:$A$29,0),MATCH(1,($U$2=GRID!$B$1:$U$1)*(КАЛЕНДАРЬ!AA15=GRID!$B$3:$U$3),0))*(1-GRID!$L$45))</f>
        <v>108200</v>
      </c>
      <c r="O267" s="8" cm="1">
        <f t="array" ref="O267">IF($I$2="Каникулы вместе",INDEX(GRID!$B$4:$U$15,MATCH(O$7,GRID!$A$4:$A$15,0),MATCH(1,($U$2=GRID!$B$1:$U$1)*(КАЛЕНДАРЬ!AA15=GRID!$B$3:$U$3),0)),
INDEX(GRID!$B$4:$U$15,MATCH(O$7,GRID!$A$4:$A$15,0),MATCH(1,($U$2=GRID!$B$1:$U$1)*(КАЛЕНДАРЬ!AA15=GRID!$B$3:$U$3),0))*(1-GRID!$L$45))</f>
        <v>142800</v>
      </c>
      <c r="P267" s="8" cm="1">
        <f t="array" ref="P267">IF($I$2="Каникулы вместе",INDEX(GRID!$B$4:$U$15,MATCH(P$7,GRID!$A$4:$A$15,0),MATCH(1,($U$2=GRID!$B$1:$U$1)*(КАЛЕНДАРЬ!AA15=GRID!$B$3:$U$3),0)),
INDEX(GRID!$B$4:$U$15,MATCH(P$7,GRID!$A$4:$A$15,0),MATCH(1,($U$2=GRID!$B$1:$U$1)*(КАЛЕНДАРЬ!AA15=GRID!$B$3:$U$3),0))*(1-GRID!$L$45))</f>
        <v>190100</v>
      </c>
      <c r="Q267" s="8" cm="1">
        <f t="array" ref="Q267">IF($I$2="Каникулы вместе",INDEX(GRID!$B$4:$U$15,MATCH(Q$7,GRID!$A$4:$A$15,0),MATCH(1,($U$2=GRID!$B$1:$U$1)*(КАЛЕНДАРЬ!AA15=GRID!$B$3:$U$3),0)),
INDEX(GRID!$B$4:$U$15,MATCH(Q$7,GRID!$A$4:$A$15,0),MATCH(1,($U$2=GRID!$B$1:$U$1)*(КАЛЕНДАРЬ!AA15=GRID!$B$3:$U$3),0))*(1-GRID!$L$45))</f>
        <v>220900</v>
      </c>
      <c r="R267" s="8" cm="1">
        <f t="array" ref="R267">IF($I$2="Каникулы вместе",INDEX(GRID!$B$18:$U$29,MATCH(R$7,GRID!$A$18:$A$29,0),MATCH(1,($U$2=GRID!$B$1:$U$1)*(КАЛЕНДАРЬ!AA15=GRID!$B$3:$U$3),0)),
INDEX(GRID!$B$18:$U$29,MATCH(R$7,GRID!$A$18:$A$29,0),MATCH(1,($U$2=GRID!$B$1:$U$1)*(КАЛЕНДАРЬ!AA15=GRID!$B$3:$U$3),0))*(1-GRID!$L$45))</f>
        <v>251900</v>
      </c>
      <c r="S267" s="8">
        <f t="array" ref="S267">IF($I$2="Каникулы вместе",INDEX(GRID!$B$4:$U$15,MATCH(S$7,GRID!$A$4:$A$15,0),MATCH(1,($U$2=GRID!$B$1:$U$1)*(КАЛЕНДАРЬ!AA15=GRID!$B$3:$U$3),0)),
INDEX(GRID!$B$4:$U$15,MATCH(S$7,GRID!$A$4:$A$15,0),MATCH(1,($U$2=GRID!$B$1:$U$1)*(КАЛЕНДАРЬ!AA15=GRID!$B$3:$U$3),0))*(1-GRID!$L$41))</f>
        <v>661000</v>
      </c>
      <c r="T267" s="8">
        <f t="array" ref="T267">IF($I$2="Каникулы вместе",INDEX(GRID!$B$4:$U$15,MATCH(T$7,GRID!$A$4:$A$15,0),MATCH(1,($U$2=GRID!$B$1:$U$1)*(КАЛЕНДАРЬ!AA15=GRID!$B$3:$U$3),0)),
INDEX(GRID!$B$4:$U$15,MATCH(T$7,GRID!$A$4:$A$15,0),MATCH(1,($U$2=GRID!$B$1:$U$1)*(КАЛЕНДАРЬ!AA15=GRID!$B$3:$U$3),0))*(1-GRID!$L$41))</f>
        <v>814300</v>
      </c>
    </row>
    <row r="268" spans="1:20" hidden="1">
      <c r="A268" s="148" t="s">
        <v>17</v>
      </c>
      <c r="B268" s="149">
        <v>13</v>
      </c>
      <c r="C268" s="8" cm="1">
        <f t="array" ref="C268">IF($I$2="Каникулы вместе",INDEX(GRID!$B$4:$U$15,MATCH(C$7,GRID!$A$4:$A$15,0),MATCH(1,($U$2=GRID!$B$1:$U$1)*(КАЛЕНДАРЬ!AA16=GRID!$B$3:$U$3),0)),
INDEX(GRID!$B$4:$U$15,MATCH(C$7,GRID!$A$4:$A$15,0),MATCH(1,($U$2=GRID!$B$1:$U$1)*(КАЛЕНДАРЬ!AA16=GRID!$B$3:$U$3),0))*(1-GRID!$L$45))</f>
        <v>48100</v>
      </c>
      <c r="D268" s="8" cm="1">
        <f t="array" ref="D268">IF($I$2="Каникулы вместе",INDEX(GRID!$B$18:$U$29,MATCH(C$7,GRID!$A$18:$A$29,0),MATCH(1,($U$2=GRID!$B$1:$U$1)*(КАЛЕНДАРЬ!AA16=GRID!$B$3:$U$3),0)),
INDEX(GRID!$B$18:$U$29,MATCH(C$7,GRID!$A$18:$A$29,0),MATCH(1,($U$2=GRID!$B$1:$U$1)*(КАЛЕНДАРЬ!AA16=GRID!$B$3:$U$3),0))*(1-GRID!$L$45))</f>
        <v>53100</v>
      </c>
      <c r="E268" s="8" cm="1">
        <f t="array" ref="E268">IF($I$2="Каникулы вместе",INDEX(GRID!$B$4:$U$15,MATCH(E$7,GRID!$A$4:$A$15,0),MATCH(1,($U$2=GRID!$B$1:$U$1)*(КАЛЕНДАРЬ!AA16=GRID!$B$3:$U$3),0)),
INDEX(GRID!$B$4:$U$15,MATCH(E$7,GRID!$A$4:$A$15,0),MATCH(1,($U$2=GRID!$B$1:$U$1)*(КАЛЕНДАРЬ!AA16=GRID!$B$3:$U$3),0))*(1-GRID!$L$45))</f>
        <v>57100</v>
      </c>
      <c r="F268" s="8" cm="1">
        <f t="array" ref="F268">IF($I$2="Каникулы вместе",INDEX(GRID!$B$18:$U$29,MATCH(E$7,GRID!$A$18:$A$29,0),MATCH(1,($U$2=GRID!$B$1:$U$1)*(КАЛЕНДАРЬ!AA16=GRID!$B$3:$U$3),0)),
INDEX(GRID!$B$18:$U$29,MATCH(E$7,GRID!$A$18:$A$29,0),MATCH(1,($U$2=GRID!$B$1:$U$1)*(КАЛЕНДАРЬ!AA16=GRID!$B$3:$U$3),0))*(1-GRID!$L$45))</f>
        <v>62100</v>
      </c>
      <c r="G268" s="8" cm="1">
        <f t="array" ref="G268">IF($I$2="Каникулы вместе",INDEX(GRID!$B$4:$U$15,MATCH(G$7,GRID!$A$4:$A$15,0),MATCH(1,($U$2=GRID!$B$1:$U$1)*(КАЛЕНДАРЬ!AA16=GRID!$B$3:$U$3),0)),
INDEX(GRID!$B$4:$U$15,MATCH(G$7,GRID!$A$4:$A$15,0),MATCH(1,($U$2=GRID!$B$1:$U$1)*(КАЛЕНДАРЬ!AA16=GRID!$B$3:$U$3),0))*(1-GRID!$L$45))</f>
        <v>64000</v>
      </c>
      <c r="H268" s="8" cm="1">
        <f t="array" ref="H268">IF($I$2="Каникулы вместе",INDEX(GRID!$B$18:$U$29,MATCH(G$7,GRID!$A$18:$A$29,0),MATCH(1,($U$2=GRID!$B$1:$U$1)*(КАЛЕНДАРЬ!AA16=GRID!$B$3:$U$3),0)),
INDEX(GRID!$B$18:$U$29,MATCH(G$7,GRID!$A$18:$A$29,0),MATCH(1,($U$2=GRID!$B$1:$U$1)*(КАЛЕНДАРЬ!AA16=GRID!$B$3:$U$3),0))*(1-GRID!$L$45))</f>
        <v>69000</v>
      </c>
      <c r="I268" s="8" cm="1">
        <f t="array" ref="I268">IF($I$2="Каникулы вместе",INDEX(GRID!$B$4:$U$15,MATCH(I$7,GRID!$A$4:$A$15,0),MATCH(1,($U$2=GRID!$B$1:$U$1)*(КАЛЕНДАРЬ!AA16=GRID!$B$3:$U$3),0)),
INDEX(GRID!$B$4:$U$15,MATCH(I$7,GRID!$A$4:$A$15,0),MATCH(1,($U$2=GRID!$B$1:$U$1)*(КАЛЕНДАРЬ!AA16=GRID!$B$3:$U$3),0))*(1-GRID!$L$45))</f>
        <v>71000</v>
      </c>
      <c r="J268" s="8" cm="1">
        <f t="array" ref="J268">IF($I$2="Каникулы вместе",INDEX(GRID!$B$18:$U$29,MATCH(I$7,GRID!$A$18:$A$29,0),MATCH(1,($U$2=GRID!$B$1:$U$1)*(КАЛЕНДАРЬ!AA16=GRID!$B$3:$U$3),0)),
INDEX(GRID!$B$18:$U$29,MATCH(I$7,GRID!$A$18:$A$29,0),MATCH(1,($U$2=GRID!$B$1:$U$1)*(КАЛЕНДАРЬ!AA16=GRID!$B$3:$U$3),0))*(1-GRID!$L$45))</f>
        <v>76000</v>
      </c>
      <c r="K268" s="8" cm="1">
        <f t="array" ref="K268">IF($I$2="Каникулы вместе",INDEX(GRID!$B$4:$U$15,MATCH(K$7,GRID!$A$4:$A$15,0),MATCH(1,($U$2=GRID!$B$1:$U$1)*(КАЛЕНДАРЬ!AA16=GRID!$B$3:$U$3),0)),
INDEX(GRID!$B$4:$U$15,MATCH(K$7,GRID!$A$4:$A$15,0),MATCH(1,($U$2=GRID!$B$1:$U$1)*(КАЛЕНДАРЬ!AA16=GRID!$B$3:$U$3),0))*(1-GRID!$L$45))</f>
        <v>78200</v>
      </c>
      <c r="L268" s="8" cm="1">
        <f t="array" ref="L268">IF($I$2="Каникулы вместе",INDEX(GRID!$B$18:$U$29,MATCH(K$7,GRID!$A$18:$A$29,0),MATCH(1,($U$2=GRID!$B$1:$U$1)*(КАЛЕНДАРЬ!AA16=GRID!$B$3:$U$3),0)),
INDEX(GRID!$B$18:$U$29,MATCH(K$7,GRID!$A$18:$A$29,0),MATCH(1,($U$2=GRID!$B$1:$U$1)*(КАЛЕНДАРЬ!AA16=GRID!$B$3:$U$3),0))*(1-GRID!$L$45))</f>
        <v>83200</v>
      </c>
      <c r="M268" s="8" cm="1">
        <f t="array" ref="M268">IF($I$2="Каникулы вместе",INDEX(GRID!$B$4:$U$15,MATCH(M$7,GRID!$A$4:$A$15,0),MATCH(1,($U$2=GRID!$B$1:$U$1)*(КАЛЕНДАРЬ!AA16=GRID!$B$3:$U$3),0)),
INDEX(GRID!$B$4:$U$15,MATCH(M$7,GRID!$A$4:$A$15,0),MATCH(1,($U$2=GRID!$B$1:$U$1)*(КАЛЕНДАРЬ!AA16=GRID!$B$3:$U$3),0))*(1-GRID!$L$45))</f>
        <v>103200</v>
      </c>
      <c r="N268" s="8" cm="1">
        <f t="array" ref="N268">IF($I$2="Каникулы вместе",INDEX(GRID!$B$18:$U$29,MATCH(M$7,GRID!$A$18:$A$29,0),MATCH(1,($U$2=GRID!$B$1:$U$1)*(КАЛЕНДАРЬ!AA16=GRID!$B$3:$U$3),0)),
INDEX(GRID!$B$18:$U$29,MATCH(M$7,GRID!$A$18:$A$29,0),MATCH(1,($U$2=GRID!$B$1:$U$1)*(КАЛЕНДАРЬ!AA16=GRID!$B$3:$U$3),0))*(1-GRID!$L$45))</f>
        <v>108200</v>
      </c>
      <c r="O268" s="8" cm="1">
        <f t="array" ref="O268">IF($I$2="Каникулы вместе",INDEX(GRID!$B$4:$U$15,MATCH(O$7,GRID!$A$4:$A$15,0),MATCH(1,($U$2=GRID!$B$1:$U$1)*(КАЛЕНДАРЬ!AA16=GRID!$B$3:$U$3),0)),
INDEX(GRID!$B$4:$U$15,MATCH(O$7,GRID!$A$4:$A$15,0),MATCH(1,($U$2=GRID!$B$1:$U$1)*(КАЛЕНДАРЬ!AA16=GRID!$B$3:$U$3),0))*(1-GRID!$L$45))</f>
        <v>142800</v>
      </c>
      <c r="P268" s="8" cm="1">
        <f t="array" ref="P268">IF($I$2="Каникулы вместе",INDEX(GRID!$B$4:$U$15,MATCH(P$7,GRID!$A$4:$A$15,0),MATCH(1,($U$2=GRID!$B$1:$U$1)*(КАЛЕНДАРЬ!AA16=GRID!$B$3:$U$3),0)),
INDEX(GRID!$B$4:$U$15,MATCH(P$7,GRID!$A$4:$A$15,0),MATCH(1,($U$2=GRID!$B$1:$U$1)*(КАЛЕНДАРЬ!AA16=GRID!$B$3:$U$3),0))*(1-GRID!$L$45))</f>
        <v>190100</v>
      </c>
      <c r="Q268" s="8" cm="1">
        <f t="array" ref="Q268">IF($I$2="Каникулы вместе",INDEX(GRID!$B$4:$U$15,MATCH(Q$7,GRID!$A$4:$A$15,0),MATCH(1,($U$2=GRID!$B$1:$U$1)*(КАЛЕНДАРЬ!AA16=GRID!$B$3:$U$3),0)),
INDEX(GRID!$B$4:$U$15,MATCH(Q$7,GRID!$A$4:$A$15,0),MATCH(1,($U$2=GRID!$B$1:$U$1)*(КАЛЕНДАРЬ!AA16=GRID!$B$3:$U$3),0))*(1-GRID!$L$45))</f>
        <v>220900</v>
      </c>
      <c r="R268" s="8" cm="1">
        <f t="array" ref="R268">IF($I$2="Каникулы вместе",INDEX(GRID!$B$18:$U$29,MATCH(R$7,GRID!$A$18:$A$29,0),MATCH(1,($U$2=GRID!$B$1:$U$1)*(КАЛЕНДАРЬ!AA16=GRID!$B$3:$U$3),0)),
INDEX(GRID!$B$18:$U$29,MATCH(R$7,GRID!$A$18:$A$29,0),MATCH(1,($U$2=GRID!$B$1:$U$1)*(КАЛЕНДАРЬ!AA16=GRID!$B$3:$U$3),0))*(1-GRID!$L$45))</f>
        <v>251900</v>
      </c>
      <c r="S268" s="8">
        <f t="array" ref="S268">IF($I$2="Каникулы вместе",INDEX(GRID!$B$4:$U$15,MATCH(S$7,GRID!$A$4:$A$15,0),MATCH(1,($U$2=GRID!$B$1:$U$1)*(КАЛЕНДАРЬ!AA16=GRID!$B$3:$U$3),0)),
INDEX(GRID!$B$4:$U$15,MATCH(S$7,GRID!$A$4:$A$15,0),MATCH(1,($U$2=GRID!$B$1:$U$1)*(КАЛЕНДАРЬ!AA16=GRID!$B$3:$U$3),0))*(1-GRID!$L$41))</f>
        <v>661000</v>
      </c>
      <c r="T268" s="8">
        <f t="array" ref="T268">IF($I$2="Каникулы вместе",INDEX(GRID!$B$4:$U$15,MATCH(T$7,GRID!$A$4:$A$15,0),MATCH(1,($U$2=GRID!$B$1:$U$1)*(КАЛЕНДАРЬ!AA16=GRID!$B$3:$U$3),0)),
INDEX(GRID!$B$4:$U$15,MATCH(T$7,GRID!$A$4:$A$15,0),MATCH(1,($U$2=GRID!$B$1:$U$1)*(КАЛЕНДАРЬ!AA16=GRID!$B$3:$U$3),0))*(1-GRID!$L$41))</f>
        <v>814300</v>
      </c>
    </row>
    <row r="269" spans="1:20" hidden="1">
      <c r="A269" s="148" t="s">
        <v>11</v>
      </c>
      <c r="B269" s="149">
        <v>14</v>
      </c>
      <c r="C269" s="8" cm="1">
        <f t="array" ref="C269">IF($I$2="Каникулы вместе",INDEX(GRID!$B$4:$U$15,MATCH(C$7,GRID!$A$4:$A$15,0),MATCH(1,($U$2=GRID!$B$1:$U$1)*(КАЛЕНДАРЬ!AA17=GRID!$B$3:$U$3),0)),
INDEX(GRID!$B$4:$U$15,MATCH(C$7,GRID!$A$4:$A$15,0),MATCH(1,($U$2=GRID!$B$1:$U$1)*(КАЛЕНДАРЬ!AA17=GRID!$B$3:$U$3),0))*(1-GRID!$L$45))</f>
        <v>48100</v>
      </c>
      <c r="D269" s="8" cm="1">
        <f t="array" ref="D269">IF($I$2="Каникулы вместе",INDEX(GRID!$B$18:$U$29,MATCH(C$7,GRID!$A$18:$A$29,0),MATCH(1,($U$2=GRID!$B$1:$U$1)*(КАЛЕНДАРЬ!AA17=GRID!$B$3:$U$3),0)),
INDEX(GRID!$B$18:$U$29,MATCH(C$7,GRID!$A$18:$A$29,0),MATCH(1,($U$2=GRID!$B$1:$U$1)*(КАЛЕНДАРЬ!AA17=GRID!$B$3:$U$3),0))*(1-GRID!$L$45))</f>
        <v>53100</v>
      </c>
      <c r="E269" s="8" cm="1">
        <f t="array" ref="E269">IF($I$2="Каникулы вместе",INDEX(GRID!$B$4:$U$15,MATCH(E$7,GRID!$A$4:$A$15,0),MATCH(1,($U$2=GRID!$B$1:$U$1)*(КАЛЕНДАРЬ!AA17=GRID!$B$3:$U$3),0)),
INDEX(GRID!$B$4:$U$15,MATCH(E$7,GRID!$A$4:$A$15,0),MATCH(1,($U$2=GRID!$B$1:$U$1)*(КАЛЕНДАРЬ!AA17=GRID!$B$3:$U$3),0))*(1-GRID!$L$45))</f>
        <v>57100</v>
      </c>
      <c r="F269" s="8" cm="1">
        <f t="array" ref="F269">IF($I$2="Каникулы вместе",INDEX(GRID!$B$18:$U$29,MATCH(E$7,GRID!$A$18:$A$29,0),MATCH(1,($U$2=GRID!$B$1:$U$1)*(КАЛЕНДАРЬ!AA17=GRID!$B$3:$U$3),0)),
INDEX(GRID!$B$18:$U$29,MATCH(E$7,GRID!$A$18:$A$29,0),MATCH(1,($U$2=GRID!$B$1:$U$1)*(КАЛЕНДАРЬ!AA17=GRID!$B$3:$U$3),0))*(1-GRID!$L$45))</f>
        <v>62100</v>
      </c>
      <c r="G269" s="8" cm="1">
        <f t="array" ref="G269">IF($I$2="Каникулы вместе",INDEX(GRID!$B$4:$U$15,MATCH(G$7,GRID!$A$4:$A$15,0),MATCH(1,($U$2=GRID!$B$1:$U$1)*(КАЛЕНДАРЬ!AA17=GRID!$B$3:$U$3),0)),
INDEX(GRID!$B$4:$U$15,MATCH(G$7,GRID!$A$4:$A$15,0),MATCH(1,($U$2=GRID!$B$1:$U$1)*(КАЛЕНДАРЬ!AA17=GRID!$B$3:$U$3),0))*(1-GRID!$L$45))</f>
        <v>64000</v>
      </c>
      <c r="H269" s="8" cm="1">
        <f t="array" ref="H269">IF($I$2="Каникулы вместе",INDEX(GRID!$B$18:$U$29,MATCH(G$7,GRID!$A$18:$A$29,0),MATCH(1,($U$2=GRID!$B$1:$U$1)*(КАЛЕНДАРЬ!AA17=GRID!$B$3:$U$3),0)),
INDEX(GRID!$B$18:$U$29,MATCH(G$7,GRID!$A$18:$A$29,0),MATCH(1,($U$2=GRID!$B$1:$U$1)*(КАЛЕНДАРЬ!AA17=GRID!$B$3:$U$3),0))*(1-GRID!$L$45))</f>
        <v>69000</v>
      </c>
      <c r="I269" s="8" cm="1">
        <f t="array" ref="I269">IF($I$2="Каникулы вместе",INDEX(GRID!$B$4:$U$15,MATCH(I$7,GRID!$A$4:$A$15,0),MATCH(1,($U$2=GRID!$B$1:$U$1)*(КАЛЕНДАРЬ!AA17=GRID!$B$3:$U$3),0)),
INDEX(GRID!$B$4:$U$15,MATCH(I$7,GRID!$A$4:$A$15,0),MATCH(1,($U$2=GRID!$B$1:$U$1)*(КАЛЕНДАРЬ!AA17=GRID!$B$3:$U$3),0))*(1-GRID!$L$45))</f>
        <v>71000</v>
      </c>
      <c r="J269" s="8" cm="1">
        <f t="array" ref="J269">IF($I$2="Каникулы вместе",INDEX(GRID!$B$18:$U$29,MATCH(I$7,GRID!$A$18:$A$29,0),MATCH(1,($U$2=GRID!$B$1:$U$1)*(КАЛЕНДАРЬ!AA17=GRID!$B$3:$U$3),0)),
INDEX(GRID!$B$18:$U$29,MATCH(I$7,GRID!$A$18:$A$29,0),MATCH(1,($U$2=GRID!$B$1:$U$1)*(КАЛЕНДАРЬ!AA17=GRID!$B$3:$U$3),0))*(1-GRID!$L$45))</f>
        <v>76000</v>
      </c>
      <c r="K269" s="8" cm="1">
        <f t="array" ref="K269">IF($I$2="Каникулы вместе",INDEX(GRID!$B$4:$U$15,MATCH(K$7,GRID!$A$4:$A$15,0),MATCH(1,($U$2=GRID!$B$1:$U$1)*(КАЛЕНДАРЬ!AA17=GRID!$B$3:$U$3),0)),
INDEX(GRID!$B$4:$U$15,MATCH(K$7,GRID!$A$4:$A$15,0),MATCH(1,($U$2=GRID!$B$1:$U$1)*(КАЛЕНДАРЬ!AA17=GRID!$B$3:$U$3),0))*(1-GRID!$L$45))</f>
        <v>78200</v>
      </c>
      <c r="L269" s="8" cm="1">
        <f t="array" ref="L269">IF($I$2="Каникулы вместе",INDEX(GRID!$B$18:$U$29,MATCH(K$7,GRID!$A$18:$A$29,0),MATCH(1,($U$2=GRID!$B$1:$U$1)*(КАЛЕНДАРЬ!AA17=GRID!$B$3:$U$3),0)),
INDEX(GRID!$B$18:$U$29,MATCH(K$7,GRID!$A$18:$A$29,0),MATCH(1,($U$2=GRID!$B$1:$U$1)*(КАЛЕНДАРЬ!AA17=GRID!$B$3:$U$3),0))*(1-GRID!$L$45))</f>
        <v>83200</v>
      </c>
      <c r="M269" s="8" cm="1">
        <f t="array" ref="M269">IF($I$2="Каникулы вместе",INDEX(GRID!$B$4:$U$15,MATCH(M$7,GRID!$A$4:$A$15,0),MATCH(1,($U$2=GRID!$B$1:$U$1)*(КАЛЕНДАРЬ!AA17=GRID!$B$3:$U$3),0)),
INDEX(GRID!$B$4:$U$15,MATCH(M$7,GRID!$A$4:$A$15,0),MATCH(1,($U$2=GRID!$B$1:$U$1)*(КАЛЕНДАРЬ!AA17=GRID!$B$3:$U$3),0))*(1-GRID!$L$45))</f>
        <v>103200</v>
      </c>
      <c r="N269" s="8" cm="1">
        <f t="array" ref="N269">IF($I$2="Каникулы вместе",INDEX(GRID!$B$18:$U$29,MATCH(M$7,GRID!$A$18:$A$29,0),MATCH(1,($U$2=GRID!$B$1:$U$1)*(КАЛЕНДАРЬ!AA17=GRID!$B$3:$U$3),0)),
INDEX(GRID!$B$18:$U$29,MATCH(M$7,GRID!$A$18:$A$29,0),MATCH(1,($U$2=GRID!$B$1:$U$1)*(КАЛЕНДАРЬ!AA17=GRID!$B$3:$U$3),0))*(1-GRID!$L$45))</f>
        <v>108200</v>
      </c>
      <c r="O269" s="8" cm="1">
        <f t="array" ref="O269">IF($I$2="Каникулы вместе",INDEX(GRID!$B$4:$U$15,MATCH(O$7,GRID!$A$4:$A$15,0),MATCH(1,($U$2=GRID!$B$1:$U$1)*(КАЛЕНДАРЬ!AA17=GRID!$B$3:$U$3),0)),
INDEX(GRID!$B$4:$U$15,MATCH(O$7,GRID!$A$4:$A$15,0),MATCH(1,($U$2=GRID!$B$1:$U$1)*(КАЛЕНДАРЬ!AA17=GRID!$B$3:$U$3),0))*(1-GRID!$L$45))</f>
        <v>142800</v>
      </c>
      <c r="P269" s="8" cm="1">
        <f t="array" ref="P269">IF($I$2="Каникулы вместе",INDEX(GRID!$B$4:$U$15,MATCH(P$7,GRID!$A$4:$A$15,0),MATCH(1,($U$2=GRID!$B$1:$U$1)*(КАЛЕНДАРЬ!AA17=GRID!$B$3:$U$3),0)),
INDEX(GRID!$B$4:$U$15,MATCH(P$7,GRID!$A$4:$A$15,0),MATCH(1,($U$2=GRID!$B$1:$U$1)*(КАЛЕНДАРЬ!AA17=GRID!$B$3:$U$3),0))*(1-GRID!$L$45))</f>
        <v>190100</v>
      </c>
      <c r="Q269" s="8" cm="1">
        <f t="array" ref="Q269">IF($I$2="Каникулы вместе",INDEX(GRID!$B$4:$U$15,MATCH(Q$7,GRID!$A$4:$A$15,0),MATCH(1,($U$2=GRID!$B$1:$U$1)*(КАЛЕНДАРЬ!AA17=GRID!$B$3:$U$3),0)),
INDEX(GRID!$B$4:$U$15,MATCH(Q$7,GRID!$A$4:$A$15,0),MATCH(1,($U$2=GRID!$B$1:$U$1)*(КАЛЕНДАРЬ!AA17=GRID!$B$3:$U$3),0))*(1-GRID!$L$45))</f>
        <v>220900</v>
      </c>
      <c r="R269" s="8" cm="1">
        <f t="array" ref="R269">IF($I$2="Каникулы вместе",INDEX(GRID!$B$18:$U$29,MATCH(R$7,GRID!$A$18:$A$29,0),MATCH(1,($U$2=GRID!$B$1:$U$1)*(КАЛЕНДАРЬ!AA17=GRID!$B$3:$U$3),0)),
INDEX(GRID!$B$18:$U$29,MATCH(R$7,GRID!$A$18:$A$29,0),MATCH(1,($U$2=GRID!$B$1:$U$1)*(КАЛЕНДАРЬ!AA17=GRID!$B$3:$U$3),0))*(1-GRID!$L$45))</f>
        <v>251900</v>
      </c>
      <c r="S269" s="8">
        <f t="array" ref="S269">IF($I$2="Каникулы вместе",INDEX(GRID!$B$4:$U$15,MATCH(S$7,GRID!$A$4:$A$15,0),MATCH(1,($U$2=GRID!$B$1:$U$1)*(КАЛЕНДАРЬ!AA17=GRID!$B$3:$U$3),0)),
INDEX(GRID!$B$4:$U$15,MATCH(S$7,GRID!$A$4:$A$15,0),MATCH(1,($U$2=GRID!$B$1:$U$1)*(КАЛЕНДАРЬ!AA17=GRID!$B$3:$U$3),0))*(1-GRID!$L$41))</f>
        <v>661000</v>
      </c>
      <c r="T269" s="8">
        <f t="array" ref="T269">IF($I$2="Каникулы вместе",INDEX(GRID!$B$4:$U$15,MATCH(T$7,GRID!$A$4:$A$15,0),MATCH(1,($U$2=GRID!$B$1:$U$1)*(КАЛЕНДАРЬ!AA17=GRID!$B$3:$U$3),0)),
INDEX(GRID!$B$4:$U$15,MATCH(T$7,GRID!$A$4:$A$15,0),MATCH(1,($U$2=GRID!$B$1:$U$1)*(КАЛЕНДАРЬ!AA17=GRID!$B$3:$U$3),0))*(1-GRID!$L$41))</f>
        <v>814300</v>
      </c>
    </row>
    <row r="270" spans="1:20" hidden="1">
      <c r="A270" s="148" t="s">
        <v>12</v>
      </c>
      <c r="B270" s="149">
        <v>15</v>
      </c>
      <c r="C270" s="8" cm="1">
        <f t="array" ref="C270">IF($I$2="Каникулы вместе",INDEX(GRID!$B$4:$U$15,MATCH(C$7,GRID!$A$4:$A$15,0),MATCH(1,($U$2=GRID!$B$1:$U$1)*(КАЛЕНДАРЬ!AA18=GRID!$B$3:$U$3),0)),
INDEX(GRID!$B$4:$U$15,MATCH(C$7,GRID!$A$4:$A$15,0),MATCH(1,($U$2=GRID!$B$1:$U$1)*(КАЛЕНДАРЬ!AA18=GRID!$B$3:$U$3),0))*(1-GRID!$L$45))</f>
        <v>48100</v>
      </c>
      <c r="D270" s="8" cm="1">
        <f t="array" ref="D270">IF($I$2="Каникулы вместе",INDEX(GRID!$B$18:$U$29,MATCH(C$7,GRID!$A$18:$A$29,0),MATCH(1,($U$2=GRID!$B$1:$U$1)*(КАЛЕНДАРЬ!AA18=GRID!$B$3:$U$3),0)),
INDEX(GRID!$B$18:$U$29,MATCH(C$7,GRID!$A$18:$A$29,0),MATCH(1,($U$2=GRID!$B$1:$U$1)*(КАЛЕНДАРЬ!AA18=GRID!$B$3:$U$3),0))*(1-GRID!$L$45))</f>
        <v>53100</v>
      </c>
      <c r="E270" s="8" cm="1">
        <f t="array" ref="E270">IF($I$2="Каникулы вместе",INDEX(GRID!$B$4:$U$15,MATCH(E$7,GRID!$A$4:$A$15,0),MATCH(1,($U$2=GRID!$B$1:$U$1)*(КАЛЕНДАРЬ!AA18=GRID!$B$3:$U$3),0)),
INDEX(GRID!$B$4:$U$15,MATCH(E$7,GRID!$A$4:$A$15,0),MATCH(1,($U$2=GRID!$B$1:$U$1)*(КАЛЕНДАРЬ!AA18=GRID!$B$3:$U$3),0))*(1-GRID!$L$45))</f>
        <v>57100</v>
      </c>
      <c r="F270" s="8" cm="1">
        <f t="array" ref="F270">IF($I$2="Каникулы вместе",INDEX(GRID!$B$18:$U$29,MATCH(E$7,GRID!$A$18:$A$29,0),MATCH(1,($U$2=GRID!$B$1:$U$1)*(КАЛЕНДАРЬ!AA18=GRID!$B$3:$U$3),0)),
INDEX(GRID!$B$18:$U$29,MATCH(E$7,GRID!$A$18:$A$29,0),MATCH(1,($U$2=GRID!$B$1:$U$1)*(КАЛЕНДАРЬ!AA18=GRID!$B$3:$U$3),0))*(1-GRID!$L$45))</f>
        <v>62100</v>
      </c>
      <c r="G270" s="8" cm="1">
        <f t="array" ref="G270">IF($I$2="Каникулы вместе",INDEX(GRID!$B$4:$U$15,MATCH(G$7,GRID!$A$4:$A$15,0),MATCH(1,($U$2=GRID!$B$1:$U$1)*(КАЛЕНДАРЬ!AA18=GRID!$B$3:$U$3),0)),
INDEX(GRID!$B$4:$U$15,MATCH(G$7,GRID!$A$4:$A$15,0),MATCH(1,($U$2=GRID!$B$1:$U$1)*(КАЛЕНДАРЬ!AA18=GRID!$B$3:$U$3),0))*(1-GRID!$L$45))</f>
        <v>64000</v>
      </c>
      <c r="H270" s="8" cm="1">
        <f t="array" ref="H270">IF($I$2="Каникулы вместе",INDEX(GRID!$B$18:$U$29,MATCH(G$7,GRID!$A$18:$A$29,0),MATCH(1,($U$2=GRID!$B$1:$U$1)*(КАЛЕНДАРЬ!AA18=GRID!$B$3:$U$3),0)),
INDEX(GRID!$B$18:$U$29,MATCH(G$7,GRID!$A$18:$A$29,0),MATCH(1,($U$2=GRID!$B$1:$U$1)*(КАЛЕНДАРЬ!AA18=GRID!$B$3:$U$3),0))*(1-GRID!$L$45))</f>
        <v>69000</v>
      </c>
      <c r="I270" s="8" cm="1">
        <f t="array" ref="I270">IF($I$2="Каникулы вместе",INDEX(GRID!$B$4:$U$15,MATCH(I$7,GRID!$A$4:$A$15,0),MATCH(1,($U$2=GRID!$B$1:$U$1)*(КАЛЕНДАРЬ!AA18=GRID!$B$3:$U$3),0)),
INDEX(GRID!$B$4:$U$15,MATCH(I$7,GRID!$A$4:$A$15,0),MATCH(1,($U$2=GRID!$B$1:$U$1)*(КАЛЕНДАРЬ!AA18=GRID!$B$3:$U$3),0))*(1-GRID!$L$45))</f>
        <v>71000</v>
      </c>
      <c r="J270" s="8" cm="1">
        <f t="array" ref="J270">IF($I$2="Каникулы вместе",INDEX(GRID!$B$18:$U$29,MATCH(I$7,GRID!$A$18:$A$29,0),MATCH(1,($U$2=GRID!$B$1:$U$1)*(КАЛЕНДАРЬ!AA18=GRID!$B$3:$U$3),0)),
INDEX(GRID!$B$18:$U$29,MATCH(I$7,GRID!$A$18:$A$29,0),MATCH(1,($U$2=GRID!$B$1:$U$1)*(КАЛЕНДАРЬ!AA18=GRID!$B$3:$U$3),0))*(1-GRID!$L$45))</f>
        <v>76000</v>
      </c>
      <c r="K270" s="8" cm="1">
        <f t="array" ref="K270">IF($I$2="Каникулы вместе",INDEX(GRID!$B$4:$U$15,MATCH(K$7,GRID!$A$4:$A$15,0),MATCH(1,($U$2=GRID!$B$1:$U$1)*(КАЛЕНДАРЬ!AA18=GRID!$B$3:$U$3),0)),
INDEX(GRID!$B$4:$U$15,MATCH(K$7,GRID!$A$4:$A$15,0),MATCH(1,($U$2=GRID!$B$1:$U$1)*(КАЛЕНДАРЬ!AA18=GRID!$B$3:$U$3),0))*(1-GRID!$L$45))</f>
        <v>78200</v>
      </c>
      <c r="L270" s="8" cm="1">
        <f t="array" ref="L270">IF($I$2="Каникулы вместе",INDEX(GRID!$B$18:$U$29,MATCH(K$7,GRID!$A$18:$A$29,0),MATCH(1,($U$2=GRID!$B$1:$U$1)*(КАЛЕНДАРЬ!AA18=GRID!$B$3:$U$3),0)),
INDEX(GRID!$B$18:$U$29,MATCH(K$7,GRID!$A$18:$A$29,0),MATCH(1,($U$2=GRID!$B$1:$U$1)*(КАЛЕНДАРЬ!AA18=GRID!$B$3:$U$3),0))*(1-GRID!$L$45))</f>
        <v>83200</v>
      </c>
      <c r="M270" s="8" cm="1">
        <f t="array" ref="M270">IF($I$2="Каникулы вместе",INDEX(GRID!$B$4:$U$15,MATCH(M$7,GRID!$A$4:$A$15,0),MATCH(1,($U$2=GRID!$B$1:$U$1)*(КАЛЕНДАРЬ!AA18=GRID!$B$3:$U$3),0)),
INDEX(GRID!$B$4:$U$15,MATCH(M$7,GRID!$A$4:$A$15,0),MATCH(1,($U$2=GRID!$B$1:$U$1)*(КАЛЕНДАРЬ!AA18=GRID!$B$3:$U$3),0))*(1-GRID!$L$45))</f>
        <v>103200</v>
      </c>
      <c r="N270" s="8" cm="1">
        <f t="array" ref="N270">IF($I$2="Каникулы вместе",INDEX(GRID!$B$18:$U$29,MATCH(M$7,GRID!$A$18:$A$29,0),MATCH(1,($U$2=GRID!$B$1:$U$1)*(КАЛЕНДАРЬ!AA18=GRID!$B$3:$U$3),0)),
INDEX(GRID!$B$18:$U$29,MATCH(M$7,GRID!$A$18:$A$29,0),MATCH(1,($U$2=GRID!$B$1:$U$1)*(КАЛЕНДАРЬ!AA18=GRID!$B$3:$U$3),0))*(1-GRID!$L$45))</f>
        <v>108200</v>
      </c>
      <c r="O270" s="8" cm="1">
        <f t="array" ref="O270">IF($I$2="Каникулы вместе",INDEX(GRID!$B$4:$U$15,MATCH(O$7,GRID!$A$4:$A$15,0),MATCH(1,($U$2=GRID!$B$1:$U$1)*(КАЛЕНДАРЬ!AA18=GRID!$B$3:$U$3),0)),
INDEX(GRID!$B$4:$U$15,MATCH(O$7,GRID!$A$4:$A$15,0),MATCH(1,($U$2=GRID!$B$1:$U$1)*(КАЛЕНДАРЬ!AA18=GRID!$B$3:$U$3),0))*(1-GRID!$L$45))</f>
        <v>142800</v>
      </c>
      <c r="P270" s="8" cm="1">
        <f t="array" ref="P270">IF($I$2="Каникулы вместе",INDEX(GRID!$B$4:$U$15,MATCH(P$7,GRID!$A$4:$A$15,0),MATCH(1,($U$2=GRID!$B$1:$U$1)*(КАЛЕНДАРЬ!AA18=GRID!$B$3:$U$3),0)),
INDEX(GRID!$B$4:$U$15,MATCH(P$7,GRID!$A$4:$A$15,0),MATCH(1,($U$2=GRID!$B$1:$U$1)*(КАЛЕНДАРЬ!AA18=GRID!$B$3:$U$3),0))*(1-GRID!$L$45))</f>
        <v>190100</v>
      </c>
      <c r="Q270" s="8" cm="1">
        <f t="array" ref="Q270">IF($I$2="Каникулы вместе",INDEX(GRID!$B$4:$U$15,MATCH(Q$7,GRID!$A$4:$A$15,0),MATCH(1,($U$2=GRID!$B$1:$U$1)*(КАЛЕНДАРЬ!AA18=GRID!$B$3:$U$3),0)),
INDEX(GRID!$B$4:$U$15,MATCH(Q$7,GRID!$A$4:$A$15,0),MATCH(1,($U$2=GRID!$B$1:$U$1)*(КАЛЕНДАРЬ!AA18=GRID!$B$3:$U$3),0))*(1-GRID!$L$45))</f>
        <v>220900</v>
      </c>
      <c r="R270" s="8" cm="1">
        <f t="array" ref="R270">IF($I$2="Каникулы вместе",INDEX(GRID!$B$18:$U$29,MATCH(R$7,GRID!$A$18:$A$29,0),MATCH(1,($U$2=GRID!$B$1:$U$1)*(КАЛЕНДАРЬ!AA18=GRID!$B$3:$U$3),0)),
INDEX(GRID!$B$18:$U$29,MATCH(R$7,GRID!$A$18:$A$29,0),MATCH(1,($U$2=GRID!$B$1:$U$1)*(КАЛЕНДАРЬ!AA18=GRID!$B$3:$U$3),0))*(1-GRID!$L$45))</f>
        <v>251900</v>
      </c>
      <c r="S270" s="8">
        <f t="array" ref="S270">IF($I$2="Каникулы вместе",INDEX(GRID!$B$4:$U$15,MATCH(S$7,GRID!$A$4:$A$15,0),MATCH(1,($U$2=GRID!$B$1:$U$1)*(КАЛЕНДАРЬ!AA18=GRID!$B$3:$U$3),0)),
INDEX(GRID!$B$4:$U$15,MATCH(S$7,GRID!$A$4:$A$15,0),MATCH(1,($U$2=GRID!$B$1:$U$1)*(КАЛЕНДАРЬ!AA18=GRID!$B$3:$U$3),0))*(1-GRID!$L$41))</f>
        <v>661000</v>
      </c>
      <c r="T270" s="8">
        <f t="array" ref="T270">IF($I$2="Каникулы вместе",INDEX(GRID!$B$4:$U$15,MATCH(T$7,GRID!$A$4:$A$15,0),MATCH(1,($U$2=GRID!$B$1:$U$1)*(КАЛЕНДАРЬ!AA18=GRID!$B$3:$U$3),0)),
INDEX(GRID!$B$4:$U$15,MATCH(T$7,GRID!$A$4:$A$15,0),MATCH(1,($U$2=GRID!$B$1:$U$1)*(КАЛЕНДАРЬ!AA18=GRID!$B$3:$U$3),0))*(1-GRID!$L$41))</f>
        <v>814300</v>
      </c>
    </row>
    <row r="271" spans="1:20" hidden="1">
      <c r="A271" s="148" t="s">
        <v>13</v>
      </c>
      <c r="B271" s="149">
        <v>16</v>
      </c>
      <c r="C271" s="8" cm="1">
        <f t="array" ref="C271">IF($I$2="Каникулы вместе",INDEX(GRID!$B$4:$U$15,MATCH(C$7,GRID!$A$4:$A$15,0),MATCH(1,($U$2=GRID!$B$1:$U$1)*(КАЛЕНДАРЬ!AA19=GRID!$B$3:$U$3),0)),
INDEX(GRID!$B$4:$U$15,MATCH(C$7,GRID!$A$4:$A$15,0),MATCH(1,($U$2=GRID!$B$1:$U$1)*(КАЛЕНДАРЬ!AA19=GRID!$B$3:$U$3),0))*(1-GRID!$L$45))</f>
        <v>48100</v>
      </c>
      <c r="D271" s="8" cm="1">
        <f t="array" ref="D271">IF($I$2="Каникулы вместе",INDEX(GRID!$B$18:$U$29,MATCH(C$7,GRID!$A$18:$A$29,0),MATCH(1,($U$2=GRID!$B$1:$U$1)*(КАЛЕНДАРЬ!AA19=GRID!$B$3:$U$3),0)),
INDEX(GRID!$B$18:$U$29,MATCH(C$7,GRID!$A$18:$A$29,0),MATCH(1,($U$2=GRID!$B$1:$U$1)*(КАЛЕНДАРЬ!AA19=GRID!$B$3:$U$3),0))*(1-GRID!$L$45))</f>
        <v>53100</v>
      </c>
      <c r="E271" s="8" cm="1">
        <f t="array" ref="E271">IF($I$2="Каникулы вместе",INDEX(GRID!$B$4:$U$15,MATCH(E$7,GRID!$A$4:$A$15,0),MATCH(1,($U$2=GRID!$B$1:$U$1)*(КАЛЕНДАРЬ!AA19=GRID!$B$3:$U$3),0)),
INDEX(GRID!$B$4:$U$15,MATCH(E$7,GRID!$A$4:$A$15,0),MATCH(1,($U$2=GRID!$B$1:$U$1)*(КАЛЕНДАРЬ!AA19=GRID!$B$3:$U$3),0))*(1-GRID!$L$45))</f>
        <v>57100</v>
      </c>
      <c r="F271" s="8" cm="1">
        <f t="array" ref="F271">IF($I$2="Каникулы вместе",INDEX(GRID!$B$18:$U$29,MATCH(E$7,GRID!$A$18:$A$29,0),MATCH(1,($U$2=GRID!$B$1:$U$1)*(КАЛЕНДАРЬ!AA19=GRID!$B$3:$U$3),0)),
INDEX(GRID!$B$18:$U$29,MATCH(E$7,GRID!$A$18:$A$29,0),MATCH(1,($U$2=GRID!$B$1:$U$1)*(КАЛЕНДАРЬ!AA19=GRID!$B$3:$U$3),0))*(1-GRID!$L$45))</f>
        <v>62100</v>
      </c>
      <c r="G271" s="8" cm="1">
        <f t="array" ref="G271">IF($I$2="Каникулы вместе",INDEX(GRID!$B$4:$U$15,MATCH(G$7,GRID!$A$4:$A$15,0),MATCH(1,($U$2=GRID!$B$1:$U$1)*(КАЛЕНДАРЬ!AA19=GRID!$B$3:$U$3),0)),
INDEX(GRID!$B$4:$U$15,MATCH(G$7,GRID!$A$4:$A$15,0),MATCH(1,($U$2=GRID!$B$1:$U$1)*(КАЛЕНДАРЬ!AA19=GRID!$B$3:$U$3),0))*(1-GRID!$L$45))</f>
        <v>64000</v>
      </c>
      <c r="H271" s="8" cm="1">
        <f t="array" ref="H271">IF($I$2="Каникулы вместе",INDEX(GRID!$B$18:$U$29,MATCH(G$7,GRID!$A$18:$A$29,0),MATCH(1,($U$2=GRID!$B$1:$U$1)*(КАЛЕНДАРЬ!AA19=GRID!$B$3:$U$3),0)),
INDEX(GRID!$B$18:$U$29,MATCH(G$7,GRID!$A$18:$A$29,0),MATCH(1,($U$2=GRID!$B$1:$U$1)*(КАЛЕНДАРЬ!AA19=GRID!$B$3:$U$3),0))*(1-GRID!$L$45))</f>
        <v>69000</v>
      </c>
      <c r="I271" s="8" cm="1">
        <f t="array" ref="I271">IF($I$2="Каникулы вместе",INDEX(GRID!$B$4:$U$15,MATCH(I$7,GRID!$A$4:$A$15,0),MATCH(1,($U$2=GRID!$B$1:$U$1)*(КАЛЕНДАРЬ!AA19=GRID!$B$3:$U$3),0)),
INDEX(GRID!$B$4:$U$15,MATCH(I$7,GRID!$A$4:$A$15,0),MATCH(1,($U$2=GRID!$B$1:$U$1)*(КАЛЕНДАРЬ!AA19=GRID!$B$3:$U$3),0))*(1-GRID!$L$45))</f>
        <v>71000</v>
      </c>
      <c r="J271" s="8" cm="1">
        <f t="array" ref="J271">IF($I$2="Каникулы вместе",INDEX(GRID!$B$18:$U$29,MATCH(I$7,GRID!$A$18:$A$29,0),MATCH(1,($U$2=GRID!$B$1:$U$1)*(КАЛЕНДАРЬ!AA19=GRID!$B$3:$U$3),0)),
INDEX(GRID!$B$18:$U$29,MATCH(I$7,GRID!$A$18:$A$29,0),MATCH(1,($U$2=GRID!$B$1:$U$1)*(КАЛЕНДАРЬ!AA19=GRID!$B$3:$U$3),0))*(1-GRID!$L$45))</f>
        <v>76000</v>
      </c>
      <c r="K271" s="8" cm="1">
        <f t="array" ref="K271">IF($I$2="Каникулы вместе",INDEX(GRID!$B$4:$U$15,MATCH(K$7,GRID!$A$4:$A$15,0),MATCH(1,($U$2=GRID!$B$1:$U$1)*(КАЛЕНДАРЬ!AA19=GRID!$B$3:$U$3),0)),
INDEX(GRID!$B$4:$U$15,MATCH(K$7,GRID!$A$4:$A$15,0),MATCH(1,($U$2=GRID!$B$1:$U$1)*(КАЛЕНДАРЬ!AA19=GRID!$B$3:$U$3),0))*(1-GRID!$L$45))</f>
        <v>78200</v>
      </c>
      <c r="L271" s="8" cm="1">
        <f t="array" ref="L271">IF($I$2="Каникулы вместе",INDEX(GRID!$B$18:$U$29,MATCH(K$7,GRID!$A$18:$A$29,0),MATCH(1,($U$2=GRID!$B$1:$U$1)*(КАЛЕНДАРЬ!AA19=GRID!$B$3:$U$3),0)),
INDEX(GRID!$B$18:$U$29,MATCH(K$7,GRID!$A$18:$A$29,0),MATCH(1,($U$2=GRID!$B$1:$U$1)*(КАЛЕНДАРЬ!AA19=GRID!$B$3:$U$3),0))*(1-GRID!$L$45))</f>
        <v>83200</v>
      </c>
      <c r="M271" s="8" cm="1">
        <f t="array" ref="M271">IF($I$2="Каникулы вместе",INDEX(GRID!$B$4:$U$15,MATCH(M$7,GRID!$A$4:$A$15,0),MATCH(1,($U$2=GRID!$B$1:$U$1)*(КАЛЕНДАРЬ!AA19=GRID!$B$3:$U$3),0)),
INDEX(GRID!$B$4:$U$15,MATCH(M$7,GRID!$A$4:$A$15,0),MATCH(1,($U$2=GRID!$B$1:$U$1)*(КАЛЕНДАРЬ!AA19=GRID!$B$3:$U$3),0))*(1-GRID!$L$45))</f>
        <v>103200</v>
      </c>
      <c r="N271" s="8" cm="1">
        <f t="array" ref="N271">IF($I$2="Каникулы вместе",INDEX(GRID!$B$18:$U$29,MATCH(M$7,GRID!$A$18:$A$29,0),MATCH(1,($U$2=GRID!$B$1:$U$1)*(КАЛЕНДАРЬ!AA19=GRID!$B$3:$U$3),0)),
INDEX(GRID!$B$18:$U$29,MATCH(M$7,GRID!$A$18:$A$29,0),MATCH(1,($U$2=GRID!$B$1:$U$1)*(КАЛЕНДАРЬ!AA19=GRID!$B$3:$U$3),0))*(1-GRID!$L$45))</f>
        <v>108200</v>
      </c>
      <c r="O271" s="8" cm="1">
        <f t="array" ref="O271">IF($I$2="Каникулы вместе",INDEX(GRID!$B$4:$U$15,MATCH(O$7,GRID!$A$4:$A$15,0),MATCH(1,($U$2=GRID!$B$1:$U$1)*(КАЛЕНДАРЬ!AA19=GRID!$B$3:$U$3),0)),
INDEX(GRID!$B$4:$U$15,MATCH(O$7,GRID!$A$4:$A$15,0),MATCH(1,($U$2=GRID!$B$1:$U$1)*(КАЛЕНДАРЬ!AA19=GRID!$B$3:$U$3),0))*(1-GRID!$L$45))</f>
        <v>142800</v>
      </c>
      <c r="P271" s="8" cm="1">
        <f t="array" ref="P271">IF($I$2="Каникулы вместе",INDEX(GRID!$B$4:$U$15,MATCH(P$7,GRID!$A$4:$A$15,0),MATCH(1,($U$2=GRID!$B$1:$U$1)*(КАЛЕНДАРЬ!AA19=GRID!$B$3:$U$3),0)),
INDEX(GRID!$B$4:$U$15,MATCH(P$7,GRID!$A$4:$A$15,0),MATCH(1,($U$2=GRID!$B$1:$U$1)*(КАЛЕНДАРЬ!AA19=GRID!$B$3:$U$3),0))*(1-GRID!$L$45))</f>
        <v>190100</v>
      </c>
      <c r="Q271" s="8" cm="1">
        <f t="array" ref="Q271">IF($I$2="Каникулы вместе",INDEX(GRID!$B$4:$U$15,MATCH(Q$7,GRID!$A$4:$A$15,0),MATCH(1,($U$2=GRID!$B$1:$U$1)*(КАЛЕНДАРЬ!AA19=GRID!$B$3:$U$3),0)),
INDEX(GRID!$B$4:$U$15,MATCH(Q$7,GRID!$A$4:$A$15,0),MATCH(1,($U$2=GRID!$B$1:$U$1)*(КАЛЕНДАРЬ!AA19=GRID!$B$3:$U$3),0))*(1-GRID!$L$45))</f>
        <v>220900</v>
      </c>
      <c r="R271" s="8" cm="1">
        <f t="array" ref="R271">IF($I$2="Каникулы вместе",INDEX(GRID!$B$18:$U$29,MATCH(R$7,GRID!$A$18:$A$29,0),MATCH(1,($U$2=GRID!$B$1:$U$1)*(КАЛЕНДАРЬ!AA19=GRID!$B$3:$U$3),0)),
INDEX(GRID!$B$18:$U$29,MATCH(R$7,GRID!$A$18:$A$29,0),MATCH(1,($U$2=GRID!$B$1:$U$1)*(КАЛЕНДАРЬ!AA19=GRID!$B$3:$U$3),0))*(1-GRID!$L$45))</f>
        <v>251900</v>
      </c>
      <c r="S271" s="8">
        <f t="array" ref="S271">IF($I$2="Каникулы вместе",INDEX(GRID!$B$4:$U$15,MATCH(S$7,GRID!$A$4:$A$15,0),MATCH(1,($U$2=GRID!$B$1:$U$1)*(КАЛЕНДАРЬ!AA19=GRID!$B$3:$U$3),0)),
INDEX(GRID!$B$4:$U$15,MATCH(S$7,GRID!$A$4:$A$15,0),MATCH(1,($U$2=GRID!$B$1:$U$1)*(КАЛЕНДАРЬ!AA19=GRID!$B$3:$U$3),0))*(1-GRID!$L$41))</f>
        <v>661000</v>
      </c>
      <c r="T271" s="8">
        <f t="array" ref="T271">IF($I$2="Каникулы вместе",INDEX(GRID!$B$4:$U$15,MATCH(T$7,GRID!$A$4:$A$15,0),MATCH(1,($U$2=GRID!$B$1:$U$1)*(КАЛЕНДАРЬ!AA19=GRID!$B$3:$U$3),0)),
INDEX(GRID!$B$4:$U$15,MATCH(T$7,GRID!$A$4:$A$15,0),MATCH(1,($U$2=GRID!$B$1:$U$1)*(КАЛЕНДАРЬ!AA19=GRID!$B$3:$U$3),0))*(1-GRID!$L$41))</f>
        <v>814300</v>
      </c>
    </row>
    <row r="272" spans="1:20" hidden="1">
      <c r="A272" s="148" t="s">
        <v>14</v>
      </c>
      <c r="B272" s="149">
        <v>17</v>
      </c>
      <c r="C272" s="8" cm="1">
        <f t="array" ref="C272">IF($I$2="Каникулы вместе",INDEX(GRID!$B$4:$U$15,MATCH(C$7,GRID!$A$4:$A$15,0),MATCH(1,($U$2=GRID!$B$1:$U$1)*(КАЛЕНДАРЬ!AA20=GRID!$B$3:$U$3),0)),
INDEX(GRID!$B$4:$U$15,MATCH(C$7,GRID!$A$4:$A$15,0),MATCH(1,($U$2=GRID!$B$1:$U$1)*(КАЛЕНДАРЬ!AA20=GRID!$B$3:$U$3),0))*(1-GRID!$L$45))</f>
        <v>48100</v>
      </c>
      <c r="D272" s="8" cm="1">
        <f t="array" ref="D272">IF($I$2="Каникулы вместе",INDEX(GRID!$B$18:$U$29,MATCH(C$7,GRID!$A$18:$A$29,0),MATCH(1,($U$2=GRID!$B$1:$U$1)*(КАЛЕНДАРЬ!AA20=GRID!$B$3:$U$3),0)),
INDEX(GRID!$B$18:$U$29,MATCH(C$7,GRID!$A$18:$A$29,0),MATCH(1,($U$2=GRID!$B$1:$U$1)*(КАЛЕНДАРЬ!AA20=GRID!$B$3:$U$3),0))*(1-GRID!$L$45))</f>
        <v>53100</v>
      </c>
      <c r="E272" s="8" cm="1">
        <f t="array" ref="E272">IF($I$2="Каникулы вместе",INDEX(GRID!$B$4:$U$15,MATCH(E$7,GRID!$A$4:$A$15,0),MATCH(1,($U$2=GRID!$B$1:$U$1)*(КАЛЕНДАРЬ!AA20=GRID!$B$3:$U$3),0)),
INDEX(GRID!$B$4:$U$15,MATCH(E$7,GRID!$A$4:$A$15,0),MATCH(1,($U$2=GRID!$B$1:$U$1)*(КАЛЕНДАРЬ!AA20=GRID!$B$3:$U$3),0))*(1-GRID!$L$45))</f>
        <v>57100</v>
      </c>
      <c r="F272" s="8" cm="1">
        <f t="array" ref="F272">IF($I$2="Каникулы вместе",INDEX(GRID!$B$18:$U$29,MATCH(E$7,GRID!$A$18:$A$29,0),MATCH(1,($U$2=GRID!$B$1:$U$1)*(КАЛЕНДАРЬ!AA20=GRID!$B$3:$U$3),0)),
INDEX(GRID!$B$18:$U$29,MATCH(E$7,GRID!$A$18:$A$29,0),MATCH(1,($U$2=GRID!$B$1:$U$1)*(КАЛЕНДАРЬ!AA20=GRID!$B$3:$U$3),0))*(1-GRID!$L$45))</f>
        <v>62100</v>
      </c>
      <c r="G272" s="8" cm="1">
        <f t="array" ref="G272">IF($I$2="Каникулы вместе",INDEX(GRID!$B$4:$U$15,MATCH(G$7,GRID!$A$4:$A$15,0),MATCH(1,($U$2=GRID!$B$1:$U$1)*(КАЛЕНДАРЬ!AA20=GRID!$B$3:$U$3),0)),
INDEX(GRID!$B$4:$U$15,MATCH(G$7,GRID!$A$4:$A$15,0),MATCH(1,($U$2=GRID!$B$1:$U$1)*(КАЛЕНДАРЬ!AA20=GRID!$B$3:$U$3),0))*(1-GRID!$L$45))</f>
        <v>64000</v>
      </c>
      <c r="H272" s="8" cm="1">
        <f t="array" ref="H272">IF($I$2="Каникулы вместе",INDEX(GRID!$B$18:$U$29,MATCH(G$7,GRID!$A$18:$A$29,0),MATCH(1,($U$2=GRID!$B$1:$U$1)*(КАЛЕНДАРЬ!AA20=GRID!$B$3:$U$3),0)),
INDEX(GRID!$B$18:$U$29,MATCH(G$7,GRID!$A$18:$A$29,0),MATCH(1,($U$2=GRID!$B$1:$U$1)*(КАЛЕНДАРЬ!AA20=GRID!$B$3:$U$3),0))*(1-GRID!$L$45))</f>
        <v>69000</v>
      </c>
      <c r="I272" s="8" cm="1">
        <f t="array" ref="I272">IF($I$2="Каникулы вместе",INDEX(GRID!$B$4:$U$15,MATCH(I$7,GRID!$A$4:$A$15,0),MATCH(1,($U$2=GRID!$B$1:$U$1)*(КАЛЕНДАРЬ!AA20=GRID!$B$3:$U$3),0)),
INDEX(GRID!$B$4:$U$15,MATCH(I$7,GRID!$A$4:$A$15,0),MATCH(1,($U$2=GRID!$B$1:$U$1)*(КАЛЕНДАРЬ!AA20=GRID!$B$3:$U$3),0))*(1-GRID!$L$45))</f>
        <v>71000</v>
      </c>
      <c r="J272" s="8" cm="1">
        <f t="array" ref="J272">IF($I$2="Каникулы вместе",INDEX(GRID!$B$18:$U$29,MATCH(I$7,GRID!$A$18:$A$29,0),MATCH(1,($U$2=GRID!$B$1:$U$1)*(КАЛЕНДАРЬ!AA20=GRID!$B$3:$U$3),0)),
INDEX(GRID!$B$18:$U$29,MATCH(I$7,GRID!$A$18:$A$29,0),MATCH(1,($U$2=GRID!$B$1:$U$1)*(КАЛЕНДАРЬ!AA20=GRID!$B$3:$U$3),0))*(1-GRID!$L$45))</f>
        <v>76000</v>
      </c>
      <c r="K272" s="8" cm="1">
        <f t="array" ref="K272">IF($I$2="Каникулы вместе",INDEX(GRID!$B$4:$U$15,MATCH(K$7,GRID!$A$4:$A$15,0),MATCH(1,($U$2=GRID!$B$1:$U$1)*(КАЛЕНДАРЬ!AA20=GRID!$B$3:$U$3),0)),
INDEX(GRID!$B$4:$U$15,MATCH(K$7,GRID!$A$4:$A$15,0),MATCH(1,($U$2=GRID!$B$1:$U$1)*(КАЛЕНДАРЬ!AA20=GRID!$B$3:$U$3),0))*(1-GRID!$L$45))</f>
        <v>78200</v>
      </c>
      <c r="L272" s="8" cm="1">
        <f t="array" ref="L272">IF($I$2="Каникулы вместе",INDEX(GRID!$B$18:$U$29,MATCH(K$7,GRID!$A$18:$A$29,0),MATCH(1,($U$2=GRID!$B$1:$U$1)*(КАЛЕНДАРЬ!AA20=GRID!$B$3:$U$3),0)),
INDEX(GRID!$B$18:$U$29,MATCH(K$7,GRID!$A$18:$A$29,0),MATCH(1,($U$2=GRID!$B$1:$U$1)*(КАЛЕНДАРЬ!AA20=GRID!$B$3:$U$3),0))*(1-GRID!$L$45))</f>
        <v>83200</v>
      </c>
      <c r="M272" s="8" cm="1">
        <f t="array" ref="M272">IF($I$2="Каникулы вместе",INDEX(GRID!$B$4:$U$15,MATCH(M$7,GRID!$A$4:$A$15,0),MATCH(1,($U$2=GRID!$B$1:$U$1)*(КАЛЕНДАРЬ!AA20=GRID!$B$3:$U$3),0)),
INDEX(GRID!$B$4:$U$15,MATCH(M$7,GRID!$A$4:$A$15,0),MATCH(1,($U$2=GRID!$B$1:$U$1)*(КАЛЕНДАРЬ!AA20=GRID!$B$3:$U$3),0))*(1-GRID!$L$45))</f>
        <v>103200</v>
      </c>
      <c r="N272" s="8" cm="1">
        <f t="array" ref="N272">IF($I$2="Каникулы вместе",INDEX(GRID!$B$18:$U$29,MATCH(M$7,GRID!$A$18:$A$29,0),MATCH(1,($U$2=GRID!$B$1:$U$1)*(КАЛЕНДАРЬ!AA20=GRID!$B$3:$U$3),0)),
INDEX(GRID!$B$18:$U$29,MATCH(M$7,GRID!$A$18:$A$29,0),MATCH(1,($U$2=GRID!$B$1:$U$1)*(КАЛЕНДАРЬ!AA20=GRID!$B$3:$U$3),0))*(1-GRID!$L$45))</f>
        <v>108200</v>
      </c>
      <c r="O272" s="8" cm="1">
        <f t="array" ref="O272">IF($I$2="Каникулы вместе",INDEX(GRID!$B$4:$U$15,MATCH(O$7,GRID!$A$4:$A$15,0),MATCH(1,($U$2=GRID!$B$1:$U$1)*(КАЛЕНДАРЬ!AA20=GRID!$B$3:$U$3),0)),
INDEX(GRID!$B$4:$U$15,MATCH(O$7,GRID!$A$4:$A$15,0),MATCH(1,($U$2=GRID!$B$1:$U$1)*(КАЛЕНДАРЬ!AA20=GRID!$B$3:$U$3),0))*(1-GRID!$L$45))</f>
        <v>142800</v>
      </c>
      <c r="P272" s="8" cm="1">
        <f t="array" ref="P272">IF($I$2="Каникулы вместе",INDEX(GRID!$B$4:$U$15,MATCH(P$7,GRID!$A$4:$A$15,0),MATCH(1,($U$2=GRID!$B$1:$U$1)*(КАЛЕНДАРЬ!AA20=GRID!$B$3:$U$3),0)),
INDEX(GRID!$B$4:$U$15,MATCH(P$7,GRID!$A$4:$A$15,0),MATCH(1,($U$2=GRID!$B$1:$U$1)*(КАЛЕНДАРЬ!AA20=GRID!$B$3:$U$3),0))*(1-GRID!$L$45))</f>
        <v>190100</v>
      </c>
      <c r="Q272" s="8" cm="1">
        <f t="array" ref="Q272">IF($I$2="Каникулы вместе",INDEX(GRID!$B$4:$U$15,MATCH(Q$7,GRID!$A$4:$A$15,0),MATCH(1,($U$2=GRID!$B$1:$U$1)*(КАЛЕНДАРЬ!AA20=GRID!$B$3:$U$3),0)),
INDEX(GRID!$B$4:$U$15,MATCH(Q$7,GRID!$A$4:$A$15,0),MATCH(1,($U$2=GRID!$B$1:$U$1)*(КАЛЕНДАРЬ!AA20=GRID!$B$3:$U$3),0))*(1-GRID!$L$45))</f>
        <v>220900</v>
      </c>
      <c r="R272" s="8" cm="1">
        <f t="array" ref="R272">IF($I$2="Каникулы вместе",INDEX(GRID!$B$18:$U$29,MATCH(R$7,GRID!$A$18:$A$29,0),MATCH(1,($U$2=GRID!$B$1:$U$1)*(КАЛЕНДАРЬ!AA20=GRID!$B$3:$U$3),0)),
INDEX(GRID!$B$18:$U$29,MATCH(R$7,GRID!$A$18:$A$29,0),MATCH(1,($U$2=GRID!$B$1:$U$1)*(КАЛЕНДАРЬ!AA20=GRID!$B$3:$U$3),0))*(1-GRID!$L$45))</f>
        <v>251900</v>
      </c>
      <c r="S272" s="8">
        <f t="array" ref="S272">IF($I$2="Каникулы вместе",INDEX(GRID!$B$4:$U$15,MATCH(S$7,GRID!$A$4:$A$15,0),MATCH(1,($U$2=GRID!$B$1:$U$1)*(КАЛЕНДАРЬ!AA20=GRID!$B$3:$U$3),0)),
INDEX(GRID!$B$4:$U$15,MATCH(S$7,GRID!$A$4:$A$15,0),MATCH(1,($U$2=GRID!$B$1:$U$1)*(КАЛЕНДАРЬ!AA20=GRID!$B$3:$U$3),0))*(1-GRID!$L$41))</f>
        <v>661000</v>
      </c>
      <c r="T272" s="8">
        <f t="array" ref="T272">IF($I$2="Каникулы вместе",INDEX(GRID!$B$4:$U$15,MATCH(T$7,GRID!$A$4:$A$15,0),MATCH(1,($U$2=GRID!$B$1:$U$1)*(КАЛЕНДАРЬ!AA20=GRID!$B$3:$U$3),0)),
INDEX(GRID!$B$4:$U$15,MATCH(T$7,GRID!$A$4:$A$15,0),MATCH(1,($U$2=GRID!$B$1:$U$1)*(КАЛЕНДАРЬ!AA20=GRID!$B$3:$U$3),0))*(1-GRID!$L$41))</f>
        <v>814300</v>
      </c>
    </row>
    <row r="273" spans="1:20" hidden="1">
      <c r="A273" s="148" t="s">
        <v>15</v>
      </c>
      <c r="B273" s="149">
        <v>18</v>
      </c>
      <c r="C273" s="8" cm="1">
        <f t="array" ref="C273">IF($I$2="Каникулы вместе",INDEX(GRID!$B$4:$U$15,MATCH(C$7,GRID!$A$4:$A$15,0),MATCH(1,($U$2=GRID!$B$1:$U$1)*(КАЛЕНДАРЬ!AA21=GRID!$B$3:$U$3),0)),
INDEX(GRID!$B$4:$U$15,MATCH(C$7,GRID!$A$4:$A$15,0),MATCH(1,($U$2=GRID!$B$1:$U$1)*(КАЛЕНДАРЬ!AA21=GRID!$B$3:$U$3),0))*(1-GRID!$L$45))</f>
        <v>48100</v>
      </c>
      <c r="D273" s="8" cm="1">
        <f t="array" ref="D273">IF($I$2="Каникулы вместе",INDEX(GRID!$B$18:$U$29,MATCH(C$7,GRID!$A$18:$A$29,0),MATCH(1,($U$2=GRID!$B$1:$U$1)*(КАЛЕНДАРЬ!AA21=GRID!$B$3:$U$3),0)),
INDEX(GRID!$B$18:$U$29,MATCH(C$7,GRID!$A$18:$A$29,0),MATCH(1,($U$2=GRID!$B$1:$U$1)*(КАЛЕНДАРЬ!AA21=GRID!$B$3:$U$3),0))*(1-GRID!$L$45))</f>
        <v>53100</v>
      </c>
      <c r="E273" s="8" cm="1">
        <f t="array" ref="E273">IF($I$2="Каникулы вместе",INDEX(GRID!$B$4:$U$15,MATCH(E$7,GRID!$A$4:$A$15,0),MATCH(1,($U$2=GRID!$B$1:$U$1)*(КАЛЕНДАРЬ!AA21=GRID!$B$3:$U$3),0)),
INDEX(GRID!$B$4:$U$15,MATCH(E$7,GRID!$A$4:$A$15,0),MATCH(1,($U$2=GRID!$B$1:$U$1)*(КАЛЕНДАРЬ!AA21=GRID!$B$3:$U$3),0))*(1-GRID!$L$45))</f>
        <v>57100</v>
      </c>
      <c r="F273" s="8" cm="1">
        <f t="array" ref="F273">IF($I$2="Каникулы вместе",INDEX(GRID!$B$18:$U$29,MATCH(E$7,GRID!$A$18:$A$29,0),MATCH(1,($U$2=GRID!$B$1:$U$1)*(КАЛЕНДАРЬ!AA21=GRID!$B$3:$U$3),0)),
INDEX(GRID!$B$18:$U$29,MATCH(E$7,GRID!$A$18:$A$29,0),MATCH(1,($U$2=GRID!$B$1:$U$1)*(КАЛЕНДАРЬ!AA21=GRID!$B$3:$U$3),0))*(1-GRID!$L$45))</f>
        <v>62100</v>
      </c>
      <c r="G273" s="8" cm="1">
        <f t="array" ref="G273">IF($I$2="Каникулы вместе",INDEX(GRID!$B$4:$U$15,MATCH(G$7,GRID!$A$4:$A$15,0),MATCH(1,($U$2=GRID!$B$1:$U$1)*(КАЛЕНДАРЬ!AA21=GRID!$B$3:$U$3),0)),
INDEX(GRID!$B$4:$U$15,MATCH(G$7,GRID!$A$4:$A$15,0),MATCH(1,($U$2=GRID!$B$1:$U$1)*(КАЛЕНДАРЬ!AA21=GRID!$B$3:$U$3),0))*(1-GRID!$L$45))</f>
        <v>64000</v>
      </c>
      <c r="H273" s="8" cm="1">
        <f t="array" ref="H273">IF($I$2="Каникулы вместе",INDEX(GRID!$B$18:$U$29,MATCH(G$7,GRID!$A$18:$A$29,0),MATCH(1,($U$2=GRID!$B$1:$U$1)*(КАЛЕНДАРЬ!AA21=GRID!$B$3:$U$3),0)),
INDEX(GRID!$B$18:$U$29,MATCH(G$7,GRID!$A$18:$A$29,0),MATCH(1,($U$2=GRID!$B$1:$U$1)*(КАЛЕНДАРЬ!AA21=GRID!$B$3:$U$3),0))*(1-GRID!$L$45))</f>
        <v>69000</v>
      </c>
      <c r="I273" s="8" cm="1">
        <f t="array" ref="I273">IF($I$2="Каникулы вместе",INDEX(GRID!$B$4:$U$15,MATCH(I$7,GRID!$A$4:$A$15,0),MATCH(1,($U$2=GRID!$B$1:$U$1)*(КАЛЕНДАРЬ!AA21=GRID!$B$3:$U$3),0)),
INDEX(GRID!$B$4:$U$15,MATCH(I$7,GRID!$A$4:$A$15,0),MATCH(1,($U$2=GRID!$B$1:$U$1)*(КАЛЕНДАРЬ!AA21=GRID!$B$3:$U$3),0))*(1-GRID!$L$45))</f>
        <v>71000</v>
      </c>
      <c r="J273" s="8" cm="1">
        <f t="array" ref="J273">IF($I$2="Каникулы вместе",INDEX(GRID!$B$18:$U$29,MATCH(I$7,GRID!$A$18:$A$29,0),MATCH(1,($U$2=GRID!$B$1:$U$1)*(КАЛЕНДАРЬ!AA21=GRID!$B$3:$U$3),0)),
INDEX(GRID!$B$18:$U$29,MATCH(I$7,GRID!$A$18:$A$29,0),MATCH(1,($U$2=GRID!$B$1:$U$1)*(КАЛЕНДАРЬ!AA21=GRID!$B$3:$U$3),0))*(1-GRID!$L$45))</f>
        <v>76000</v>
      </c>
      <c r="K273" s="8" cm="1">
        <f t="array" ref="K273">IF($I$2="Каникулы вместе",INDEX(GRID!$B$4:$U$15,MATCH(K$7,GRID!$A$4:$A$15,0),MATCH(1,($U$2=GRID!$B$1:$U$1)*(КАЛЕНДАРЬ!AA21=GRID!$B$3:$U$3),0)),
INDEX(GRID!$B$4:$U$15,MATCH(K$7,GRID!$A$4:$A$15,0),MATCH(1,($U$2=GRID!$B$1:$U$1)*(КАЛЕНДАРЬ!AA21=GRID!$B$3:$U$3),0))*(1-GRID!$L$45))</f>
        <v>78200</v>
      </c>
      <c r="L273" s="8" cm="1">
        <f t="array" ref="L273">IF($I$2="Каникулы вместе",INDEX(GRID!$B$18:$U$29,MATCH(K$7,GRID!$A$18:$A$29,0),MATCH(1,($U$2=GRID!$B$1:$U$1)*(КАЛЕНДАРЬ!AA21=GRID!$B$3:$U$3),0)),
INDEX(GRID!$B$18:$U$29,MATCH(K$7,GRID!$A$18:$A$29,0),MATCH(1,($U$2=GRID!$B$1:$U$1)*(КАЛЕНДАРЬ!AA21=GRID!$B$3:$U$3),0))*(1-GRID!$L$45))</f>
        <v>83200</v>
      </c>
      <c r="M273" s="8" cm="1">
        <f t="array" ref="M273">IF($I$2="Каникулы вместе",INDEX(GRID!$B$4:$U$15,MATCH(M$7,GRID!$A$4:$A$15,0),MATCH(1,($U$2=GRID!$B$1:$U$1)*(КАЛЕНДАРЬ!AA21=GRID!$B$3:$U$3),0)),
INDEX(GRID!$B$4:$U$15,MATCH(M$7,GRID!$A$4:$A$15,0),MATCH(1,($U$2=GRID!$B$1:$U$1)*(КАЛЕНДАРЬ!AA21=GRID!$B$3:$U$3),0))*(1-GRID!$L$45))</f>
        <v>103200</v>
      </c>
      <c r="N273" s="8" cm="1">
        <f t="array" ref="N273">IF($I$2="Каникулы вместе",INDEX(GRID!$B$18:$U$29,MATCH(M$7,GRID!$A$18:$A$29,0),MATCH(1,($U$2=GRID!$B$1:$U$1)*(КАЛЕНДАРЬ!AA21=GRID!$B$3:$U$3),0)),
INDEX(GRID!$B$18:$U$29,MATCH(M$7,GRID!$A$18:$A$29,0),MATCH(1,($U$2=GRID!$B$1:$U$1)*(КАЛЕНДАРЬ!AA21=GRID!$B$3:$U$3),0))*(1-GRID!$L$45))</f>
        <v>108200</v>
      </c>
      <c r="O273" s="8" cm="1">
        <f t="array" ref="O273">IF($I$2="Каникулы вместе",INDEX(GRID!$B$4:$U$15,MATCH(O$7,GRID!$A$4:$A$15,0),MATCH(1,($U$2=GRID!$B$1:$U$1)*(КАЛЕНДАРЬ!AA21=GRID!$B$3:$U$3),0)),
INDEX(GRID!$B$4:$U$15,MATCH(O$7,GRID!$A$4:$A$15,0),MATCH(1,($U$2=GRID!$B$1:$U$1)*(КАЛЕНДАРЬ!AA21=GRID!$B$3:$U$3),0))*(1-GRID!$L$45))</f>
        <v>142800</v>
      </c>
      <c r="P273" s="8" cm="1">
        <f t="array" ref="P273">IF($I$2="Каникулы вместе",INDEX(GRID!$B$4:$U$15,MATCH(P$7,GRID!$A$4:$A$15,0),MATCH(1,($U$2=GRID!$B$1:$U$1)*(КАЛЕНДАРЬ!AA21=GRID!$B$3:$U$3),0)),
INDEX(GRID!$B$4:$U$15,MATCH(P$7,GRID!$A$4:$A$15,0),MATCH(1,($U$2=GRID!$B$1:$U$1)*(КАЛЕНДАРЬ!AA21=GRID!$B$3:$U$3),0))*(1-GRID!$L$45))</f>
        <v>190100</v>
      </c>
      <c r="Q273" s="8" cm="1">
        <f t="array" ref="Q273">IF($I$2="Каникулы вместе",INDEX(GRID!$B$4:$U$15,MATCH(Q$7,GRID!$A$4:$A$15,0),MATCH(1,($U$2=GRID!$B$1:$U$1)*(КАЛЕНДАРЬ!AA21=GRID!$B$3:$U$3),0)),
INDEX(GRID!$B$4:$U$15,MATCH(Q$7,GRID!$A$4:$A$15,0),MATCH(1,($U$2=GRID!$B$1:$U$1)*(КАЛЕНДАРЬ!AA21=GRID!$B$3:$U$3),0))*(1-GRID!$L$45))</f>
        <v>220900</v>
      </c>
      <c r="R273" s="8" cm="1">
        <f t="array" ref="R273">IF($I$2="Каникулы вместе",INDEX(GRID!$B$18:$U$29,MATCH(R$7,GRID!$A$18:$A$29,0),MATCH(1,($U$2=GRID!$B$1:$U$1)*(КАЛЕНДАРЬ!AA21=GRID!$B$3:$U$3),0)),
INDEX(GRID!$B$18:$U$29,MATCH(R$7,GRID!$A$18:$A$29,0),MATCH(1,($U$2=GRID!$B$1:$U$1)*(КАЛЕНДАРЬ!AA21=GRID!$B$3:$U$3),0))*(1-GRID!$L$45))</f>
        <v>251900</v>
      </c>
      <c r="S273" s="8">
        <f t="array" ref="S273">IF($I$2="Каникулы вместе",INDEX(GRID!$B$4:$U$15,MATCH(S$7,GRID!$A$4:$A$15,0),MATCH(1,($U$2=GRID!$B$1:$U$1)*(КАЛЕНДАРЬ!AA21=GRID!$B$3:$U$3),0)),
INDEX(GRID!$B$4:$U$15,MATCH(S$7,GRID!$A$4:$A$15,0),MATCH(1,($U$2=GRID!$B$1:$U$1)*(КАЛЕНДАРЬ!AA21=GRID!$B$3:$U$3),0))*(1-GRID!$L$41))</f>
        <v>661000</v>
      </c>
      <c r="T273" s="8">
        <f t="array" ref="T273">IF($I$2="Каникулы вместе",INDEX(GRID!$B$4:$U$15,MATCH(T$7,GRID!$A$4:$A$15,0),MATCH(1,($U$2=GRID!$B$1:$U$1)*(КАЛЕНДАРЬ!AA21=GRID!$B$3:$U$3),0)),
INDEX(GRID!$B$4:$U$15,MATCH(T$7,GRID!$A$4:$A$15,0),MATCH(1,($U$2=GRID!$B$1:$U$1)*(КАЛЕНДАРЬ!AA21=GRID!$B$3:$U$3),0))*(1-GRID!$L$41))</f>
        <v>814300</v>
      </c>
    </row>
    <row r="274" spans="1:20" hidden="1">
      <c r="A274" s="148" t="s">
        <v>16</v>
      </c>
      <c r="B274" s="149">
        <v>19</v>
      </c>
      <c r="C274" s="8" cm="1">
        <f t="array" ref="C274">IF($I$2="Каникулы вместе",INDEX(GRID!$B$4:$U$15,MATCH(C$7,GRID!$A$4:$A$15,0),MATCH(1,($U$2=GRID!$B$1:$U$1)*(КАЛЕНДАРЬ!AA22=GRID!$B$3:$U$3),0)),
INDEX(GRID!$B$4:$U$15,MATCH(C$7,GRID!$A$4:$A$15,0),MATCH(1,($U$2=GRID!$B$1:$U$1)*(КАЛЕНДАРЬ!AA22=GRID!$B$3:$U$3),0))*(1-GRID!$L$45))</f>
        <v>57300</v>
      </c>
      <c r="D274" s="8" cm="1">
        <f t="array" ref="D274">IF($I$2="Каникулы вместе",INDEX(GRID!$B$18:$U$29,MATCH(C$7,GRID!$A$18:$A$29,0),MATCH(1,($U$2=GRID!$B$1:$U$1)*(КАЛЕНДАРЬ!AA22=GRID!$B$3:$U$3),0)),
INDEX(GRID!$B$18:$U$29,MATCH(C$7,GRID!$A$18:$A$29,0),MATCH(1,($U$2=GRID!$B$1:$U$1)*(КАЛЕНДАРЬ!AA22=GRID!$B$3:$U$3),0))*(1-GRID!$L$45))</f>
        <v>62300</v>
      </c>
      <c r="E274" s="8" cm="1">
        <f t="array" ref="E274">IF($I$2="Каникулы вместе",INDEX(GRID!$B$4:$U$15,MATCH(E$7,GRID!$A$4:$A$15,0),MATCH(1,($U$2=GRID!$B$1:$U$1)*(КАЛЕНДАРЬ!AA22=GRID!$B$3:$U$3),0)),
INDEX(GRID!$B$4:$U$15,MATCH(E$7,GRID!$A$4:$A$15,0),MATCH(1,($U$2=GRID!$B$1:$U$1)*(КАЛЕНДАРЬ!AA22=GRID!$B$3:$U$3),0))*(1-GRID!$L$45))</f>
        <v>67400</v>
      </c>
      <c r="F274" s="8" cm="1">
        <f t="array" ref="F274">IF($I$2="Каникулы вместе",INDEX(GRID!$B$18:$U$29,MATCH(E$7,GRID!$A$18:$A$29,0),MATCH(1,($U$2=GRID!$B$1:$U$1)*(КАЛЕНДАРЬ!AA22=GRID!$B$3:$U$3),0)),
INDEX(GRID!$B$18:$U$29,MATCH(E$7,GRID!$A$18:$A$29,0),MATCH(1,($U$2=GRID!$B$1:$U$1)*(КАЛЕНДАРЬ!AA22=GRID!$B$3:$U$3),0))*(1-GRID!$L$45))</f>
        <v>72400</v>
      </c>
      <c r="G274" s="8" cm="1">
        <f t="array" ref="G274">IF($I$2="Каникулы вместе",INDEX(GRID!$B$4:$U$15,MATCH(G$7,GRID!$A$4:$A$15,0),MATCH(1,($U$2=GRID!$B$1:$U$1)*(КАЛЕНДАРЬ!AA22=GRID!$B$3:$U$3),0)),
INDEX(GRID!$B$4:$U$15,MATCH(G$7,GRID!$A$4:$A$15,0),MATCH(1,($U$2=GRID!$B$1:$U$1)*(КАЛЕНДАРЬ!AA22=GRID!$B$3:$U$3),0))*(1-GRID!$L$45))</f>
        <v>74800</v>
      </c>
      <c r="H274" s="8" cm="1">
        <f t="array" ref="H274">IF($I$2="Каникулы вместе",INDEX(GRID!$B$18:$U$29,MATCH(G$7,GRID!$A$18:$A$29,0),MATCH(1,($U$2=GRID!$B$1:$U$1)*(КАЛЕНДАРЬ!AA22=GRID!$B$3:$U$3),0)),
INDEX(GRID!$B$18:$U$29,MATCH(G$7,GRID!$A$18:$A$29,0),MATCH(1,($U$2=GRID!$B$1:$U$1)*(КАЛЕНДАРЬ!AA22=GRID!$B$3:$U$3),0))*(1-GRID!$L$45))</f>
        <v>79800</v>
      </c>
      <c r="I274" s="8" cm="1">
        <f t="array" ref="I274">IF($I$2="Каникулы вместе",INDEX(GRID!$B$4:$U$15,MATCH(I$7,GRID!$A$4:$A$15,0),MATCH(1,($U$2=GRID!$B$1:$U$1)*(КАЛЕНДАРЬ!AA22=GRID!$B$3:$U$3),0)),
INDEX(GRID!$B$4:$U$15,MATCH(I$7,GRID!$A$4:$A$15,0),MATCH(1,($U$2=GRID!$B$1:$U$1)*(КАЛЕНДАРЬ!AA22=GRID!$B$3:$U$3),0))*(1-GRID!$L$45))</f>
        <v>82500</v>
      </c>
      <c r="J274" s="8" cm="1">
        <f t="array" ref="J274">IF($I$2="Каникулы вместе",INDEX(GRID!$B$18:$U$29,MATCH(I$7,GRID!$A$18:$A$29,0),MATCH(1,($U$2=GRID!$B$1:$U$1)*(КАЛЕНДАРЬ!AA22=GRID!$B$3:$U$3),0)),
INDEX(GRID!$B$18:$U$29,MATCH(I$7,GRID!$A$18:$A$29,0),MATCH(1,($U$2=GRID!$B$1:$U$1)*(КАЛЕНДАРЬ!AA22=GRID!$B$3:$U$3),0))*(1-GRID!$L$45))</f>
        <v>87500</v>
      </c>
      <c r="K274" s="8" cm="1">
        <f t="array" ref="K274">IF($I$2="Каникулы вместе",INDEX(GRID!$B$4:$U$15,MATCH(K$7,GRID!$A$4:$A$15,0),MATCH(1,($U$2=GRID!$B$1:$U$1)*(КАЛЕНДАРЬ!AA22=GRID!$B$3:$U$3),0)),
INDEX(GRID!$B$4:$U$15,MATCH(K$7,GRID!$A$4:$A$15,0),MATCH(1,($U$2=GRID!$B$1:$U$1)*(КАЛЕНДАРЬ!AA22=GRID!$B$3:$U$3),0))*(1-GRID!$L$45))</f>
        <v>90600</v>
      </c>
      <c r="L274" s="8" cm="1">
        <f t="array" ref="L274">IF($I$2="Каникулы вместе",INDEX(GRID!$B$18:$U$29,MATCH(K$7,GRID!$A$18:$A$29,0),MATCH(1,($U$2=GRID!$B$1:$U$1)*(КАЛЕНДАРЬ!AA22=GRID!$B$3:$U$3),0)),
INDEX(GRID!$B$18:$U$29,MATCH(K$7,GRID!$A$18:$A$29,0),MATCH(1,($U$2=GRID!$B$1:$U$1)*(КАЛЕНДАРЬ!AA22=GRID!$B$3:$U$3),0))*(1-GRID!$L$45))</f>
        <v>95600</v>
      </c>
      <c r="M274" s="8" cm="1">
        <f t="array" ref="M274">IF($I$2="Каникулы вместе",INDEX(GRID!$B$4:$U$15,MATCH(M$7,GRID!$A$4:$A$15,0),MATCH(1,($U$2=GRID!$B$1:$U$1)*(КАЛЕНДАРЬ!AA22=GRID!$B$3:$U$3),0)),
INDEX(GRID!$B$4:$U$15,MATCH(M$7,GRID!$A$4:$A$15,0),MATCH(1,($U$2=GRID!$B$1:$U$1)*(КАЛЕНДАРЬ!AA22=GRID!$B$3:$U$3),0))*(1-GRID!$L$45))</f>
        <v>118300</v>
      </c>
      <c r="N274" s="8" cm="1">
        <f t="array" ref="N274">IF($I$2="Каникулы вместе",INDEX(GRID!$B$18:$U$29,MATCH(M$7,GRID!$A$18:$A$29,0),MATCH(1,($U$2=GRID!$B$1:$U$1)*(КАЛЕНДАРЬ!AA22=GRID!$B$3:$U$3),0)),
INDEX(GRID!$B$18:$U$29,MATCH(M$7,GRID!$A$18:$A$29,0),MATCH(1,($U$2=GRID!$B$1:$U$1)*(КАЛЕНДАРЬ!AA22=GRID!$B$3:$U$3),0))*(1-GRID!$L$45))</f>
        <v>123300</v>
      </c>
      <c r="O274" s="8" cm="1">
        <f t="array" ref="O274">IF($I$2="Каникулы вместе",INDEX(GRID!$B$4:$U$15,MATCH(O$7,GRID!$A$4:$A$15,0),MATCH(1,($U$2=GRID!$B$1:$U$1)*(КАЛЕНДАРЬ!AA22=GRID!$B$3:$U$3),0)),
INDEX(GRID!$B$4:$U$15,MATCH(O$7,GRID!$A$4:$A$15,0),MATCH(1,($U$2=GRID!$B$1:$U$1)*(КАЛЕНДАРЬ!AA22=GRID!$B$3:$U$3),0))*(1-GRID!$L$45))</f>
        <v>159400</v>
      </c>
      <c r="P274" s="8" cm="1">
        <f t="array" ref="P274">IF($I$2="Каникулы вместе",INDEX(GRID!$B$4:$U$15,MATCH(P$7,GRID!$A$4:$A$15,0),MATCH(1,($U$2=GRID!$B$1:$U$1)*(КАЛЕНДАРЬ!AA22=GRID!$B$3:$U$3),0)),
INDEX(GRID!$B$4:$U$15,MATCH(P$7,GRID!$A$4:$A$15,0),MATCH(1,($U$2=GRID!$B$1:$U$1)*(КАЛЕНДАРЬ!AA22=GRID!$B$3:$U$3),0))*(1-GRID!$L$45))</f>
        <v>208900</v>
      </c>
      <c r="Q274" s="8" cm="1">
        <f t="array" ref="Q274">IF($I$2="Каникулы вместе",INDEX(GRID!$B$4:$U$15,MATCH(Q$7,GRID!$A$4:$A$15,0),MATCH(1,($U$2=GRID!$B$1:$U$1)*(КАЛЕНДАРЬ!AA22=GRID!$B$3:$U$3),0)),
INDEX(GRID!$B$4:$U$15,MATCH(Q$7,GRID!$A$4:$A$15,0),MATCH(1,($U$2=GRID!$B$1:$U$1)*(КАЛЕНДАРЬ!AA22=GRID!$B$3:$U$3),0))*(1-GRID!$L$45))</f>
        <v>240900</v>
      </c>
      <c r="R274" s="8" cm="1">
        <f t="array" ref="R274">IF($I$2="Каникулы вместе",INDEX(GRID!$B$18:$U$29,MATCH(R$7,GRID!$A$18:$A$29,0),MATCH(1,($U$2=GRID!$B$1:$U$1)*(КАЛЕНДАРЬ!AA22=GRID!$B$3:$U$3),0)),
INDEX(GRID!$B$18:$U$29,MATCH(R$7,GRID!$A$18:$A$29,0),MATCH(1,($U$2=GRID!$B$1:$U$1)*(КАЛЕНДАРЬ!AA22=GRID!$B$3:$U$3),0))*(1-GRID!$L$45))</f>
        <v>275700</v>
      </c>
      <c r="S274" s="8">
        <f t="array" ref="S274">IF($I$2="Каникулы вместе",INDEX(GRID!$B$4:$U$15,MATCH(S$7,GRID!$A$4:$A$15,0),MATCH(1,($U$2=GRID!$B$1:$U$1)*(КАЛЕНДАРЬ!AA22=GRID!$B$3:$U$3),0)),
INDEX(GRID!$B$4:$U$15,MATCH(S$7,GRID!$A$4:$A$15,0),MATCH(1,($U$2=GRID!$B$1:$U$1)*(КАЛЕНДАРЬ!AA22=GRID!$B$3:$U$3),0))*(1-GRID!$L$41))</f>
        <v>736800</v>
      </c>
      <c r="T274" s="8">
        <f t="array" ref="T274">IF($I$2="Каникулы вместе",INDEX(GRID!$B$4:$U$15,MATCH(T$7,GRID!$A$4:$A$15,0),MATCH(1,($U$2=GRID!$B$1:$U$1)*(КАЛЕНДАРЬ!AA22=GRID!$B$3:$U$3),0)),
INDEX(GRID!$B$4:$U$15,MATCH(T$7,GRID!$A$4:$A$15,0),MATCH(1,($U$2=GRID!$B$1:$U$1)*(КАЛЕНДАРЬ!AA22=GRID!$B$3:$U$3),0))*(1-GRID!$L$41))</f>
        <v>912900</v>
      </c>
    </row>
    <row r="275" spans="1:20" hidden="1">
      <c r="A275" s="148" t="s">
        <v>17</v>
      </c>
      <c r="B275" s="149">
        <v>20</v>
      </c>
      <c r="C275" s="8" cm="1">
        <f t="array" ref="C275">IF($I$2="Каникулы вместе",INDEX(GRID!$B$4:$U$15,MATCH(C$7,GRID!$A$4:$A$15,0),MATCH(1,($U$2=GRID!$B$1:$U$1)*(КАЛЕНДАРЬ!AA23=GRID!$B$3:$U$3),0)),
INDEX(GRID!$B$4:$U$15,MATCH(C$7,GRID!$A$4:$A$15,0),MATCH(1,($U$2=GRID!$B$1:$U$1)*(КАЛЕНДАРЬ!AA23=GRID!$B$3:$U$3),0))*(1-GRID!$L$45))</f>
        <v>57300</v>
      </c>
      <c r="D275" s="8" cm="1">
        <f t="array" ref="D275">IF($I$2="Каникулы вместе",INDEX(GRID!$B$18:$U$29,MATCH(C$7,GRID!$A$18:$A$29,0),MATCH(1,($U$2=GRID!$B$1:$U$1)*(КАЛЕНДАРЬ!AA23=GRID!$B$3:$U$3),0)),
INDEX(GRID!$B$18:$U$29,MATCH(C$7,GRID!$A$18:$A$29,0),MATCH(1,($U$2=GRID!$B$1:$U$1)*(КАЛЕНДАРЬ!AA23=GRID!$B$3:$U$3),0))*(1-GRID!$L$45))</f>
        <v>62300</v>
      </c>
      <c r="E275" s="8" cm="1">
        <f t="array" ref="E275">IF($I$2="Каникулы вместе",INDEX(GRID!$B$4:$U$15,MATCH(E$7,GRID!$A$4:$A$15,0),MATCH(1,($U$2=GRID!$B$1:$U$1)*(КАЛЕНДАРЬ!AA23=GRID!$B$3:$U$3),0)),
INDEX(GRID!$B$4:$U$15,MATCH(E$7,GRID!$A$4:$A$15,0),MATCH(1,($U$2=GRID!$B$1:$U$1)*(КАЛЕНДАРЬ!AA23=GRID!$B$3:$U$3),0))*(1-GRID!$L$45))</f>
        <v>67400</v>
      </c>
      <c r="F275" s="8" cm="1">
        <f t="array" ref="F275">IF($I$2="Каникулы вместе",INDEX(GRID!$B$18:$U$29,MATCH(E$7,GRID!$A$18:$A$29,0),MATCH(1,($U$2=GRID!$B$1:$U$1)*(КАЛЕНДАРЬ!AA23=GRID!$B$3:$U$3),0)),
INDEX(GRID!$B$18:$U$29,MATCH(E$7,GRID!$A$18:$A$29,0),MATCH(1,($U$2=GRID!$B$1:$U$1)*(КАЛЕНДАРЬ!AA23=GRID!$B$3:$U$3),0))*(1-GRID!$L$45))</f>
        <v>72400</v>
      </c>
      <c r="G275" s="8" cm="1">
        <f t="array" ref="G275">IF($I$2="Каникулы вместе",INDEX(GRID!$B$4:$U$15,MATCH(G$7,GRID!$A$4:$A$15,0),MATCH(1,($U$2=GRID!$B$1:$U$1)*(КАЛЕНДАРЬ!AA23=GRID!$B$3:$U$3),0)),
INDEX(GRID!$B$4:$U$15,MATCH(G$7,GRID!$A$4:$A$15,0),MATCH(1,($U$2=GRID!$B$1:$U$1)*(КАЛЕНДАРЬ!AA23=GRID!$B$3:$U$3),0))*(1-GRID!$L$45))</f>
        <v>74800</v>
      </c>
      <c r="H275" s="8" cm="1">
        <f t="array" ref="H275">IF($I$2="Каникулы вместе",INDEX(GRID!$B$18:$U$29,MATCH(G$7,GRID!$A$18:$A$29,0),MATCH(1,($U$2=GRID!$B$1:$U$1)*(КАЛЕНДАРЬ!AA23=GRID!$B$3:$U$3),0)),
INDEX(GRID!$B$18:$U$29,MATCH(G$7,GRID!$A$18:$A$29,0),MATCH(1,($U$2=GRID!$B$1:$U$1)*(КАЛЕНДАРЬ!AA23=GRID!$B$3:$U$3),0))*(1-GRID!$L$45))</f>
        <v>79800</v>
      </c>
      <c r="I275" s="8" cm="1">
        <f t="array" ref="I275">IF($I$2="Каникулы вместе",INDEX(GRID!$B$4:$U$15,MATCH(I$7,GRID!$A$4:$A$15,0),MATCH(1,($U$2=GRID!$B$1:$U$1)*(КАЛЕНДАРЬ!AA23=GRID!$B$3:$U$3),0)),
INDEX(GRID!$B$4:$U$15,MATCH(I$7,GRID!$A$4:$A$15,0),MATCH(1,($U$2=GRID!$B$1:$U$1)*(КАЛЕНДАРЬ!AA23=GRID!$B$3:$U$3),0))*(1-GRID!$L$45))</f>
        <v>82500</v>
      </c>
      <c r="J275" s="8" cm="1">
        <f t="array" ref="J275">IF($I$2="Каникулы вместе",INDEX(GRID!$B$18:$U$29,MATCH(I$7,GRID!$A$18:$A$29,0),MATCH(1,($U$2=GRID!$B$1:$U$1)*(КАЛЕНДАРЬ!AA23=GRID!$B$3:$U$3),0)),
INDEX(GRID!$B$18:$U$29,MATCH(I$7,GRID!$A$18:$A$29,0),MATCH(1,($U$2=GRID!$B$1:$U$1)*(КАЛЕНДАРЬ!AA23=GRID!$B$3:$U$3),0))*(1-GRID!$L$45))</f>
        <v>87500</v>
      </c>
      <c r="K275" s="8" cm="1">
        <f t="array" ref="K275">IF($I$2="Каникулы вместе",INDEX(GRID!$B$4:$U$15,MATCH(K$7,GRID!$A$4:$A$15,0),MATCH(1,($U$2=GRID!$B$1:$U$1)*(КАЛЕНДАРЬ!AA23=GRID!$B$3:$U$3),0)),
INDEX(GRID!$B$4:$U$15,MATCH(K$7,GRID!$A$4:$A$15,0),MATCH(1,($U$2=GRID!$B$1:$U$1)*(КАЛЕНДАРЬ!AA23=GRID!$B$3:$U$3),0))*(1-GRID!$L$45))</f>
        <v>90600</v>
      </c>
      <c r="L275" s="8" cm="1">
        <f t="array" ref="L275">IF($I$2="Каникулы вместе",INDEX(GRID!$B$18:$U$29,MATCH(K$7,GRID!$A$18:$A$29,0),MATCH(1,($U$2=GRID!$B$1:$U$1)*(КАЛЕНДАРЬ!AA23=GRID!$B$3:$U$3),0)),
INDEX(GRID!$B$18:$U$29,MATCH(K$7,GRID!$A$18:$A$29,0),MATCH(1,($U$2=GRID!$B$1:$U$1)*(КАЛЕНДАРЬ!AA23=GRID!$B$3:$U$3),0))*(1-GRID!$L$45))</f>
        <v>95600</v>
      </c>
      <c r="M275" s="8" cm="1">
        <f t="array" ref="M275">IF($I$2="Каникулы вместе",INDEX(GRID!$B$4:$U$15,MATCH(M$7,GRID!$A$4:$A$15,0),MATCH(1,($U$2=GRID!$B$1:$U$1)*(КАЛЕНДАРЬ!AA23=GRID!$B$3:$U$3),0)),
INDEX(GRID!$B$4:$U$15,MATCH(M$7,GRID!$A$4:$A$15,0),MATCH(1,($U$2=GRID!$B$1:$U$1)*(КАЛЕНДАРЬ!AA23=GRID!$B$3:$U$3),0))*(1-GRID!$L$45))</f>
        <v>118300</v>
      </c>
      <c r="N275" s="8" cm="1">
        <f t="array" ref="N275">IF($I$2="Каникулы вместе",INDEX(GRID!$B$18:$U$29,MATCH(M$7,GRID!$A$18:$A$29,0),MATCH(1,($U$2=GRID!$B$1:$U$1)*(КАЛЕНДАРЬ!AA23=GRID!$B$3:$U$3),0)),
INDEX(GRID!$B$18:$U$29,MATCH(M$7,GRID!$A$18:$A$29,0),MATCH(1,($U$2=GRID!$B$1:$U$1)*(КАЛЕНДАРЬ!AA23=GRID!$B$3:$U$3),0))*(1-GRID!$L$45))</f>
        <v>123300</v>
      </c>
      <c r="O275" s="8" cm="1">
        <f t="array" ref="O275">IF($I$2="Каникулы вместе",INDEX(GRID!$B$4:$U$15,MATCH(O$7,GRID!$A$4:$A$15,0),MATCH(1,($U$2=GRID!$B$1:$U$1)*(КАЛЕНДАРЬ!AA23=GRID!$B$3:$U$3),0)),
INDEX(GRID!$B$4:$U$15,MATCH(O$7,GRID!$A$4:$A$15,0),MATCH(1,($U$2=GRID!$B$1:$U$1)*(КАЛЕНДАРЬ!AA23=GRID!$B$3:$U$3),0))*(1-GRID!$L$45))</f>
        <v>159400</v>
      </c>
      <c r="P275" s="8" cm="1">
        <f t="array" ref="P275">IF($I$2="Каникулы вместе",INDEX(GRID!$B$4:$U$15,MATCH(P$7,GRID!$A$4:$A$15,0),MATCH(1,($U$2=GRID!$B$1:$U$1)*(КАЛЕНДАРЬ!AA23=GRID!$B$3:$U$3),0)),
INDEX(GRID!$B$4:$U$15,MATCH(P$7,GRID!$A$4:$A$15,0),MATCH(1,($U$2=GRID!$B$1:$U$1)*(КАЛЕНДАРЬ!AA23=GRID!$B$3:$U$3),0))*(1-GRID!$L$45))</f>
        <v>208900</v>
      </c>
      <c r="Q275" s="8" cm="1">
        <f t="array" ref="Q275">IF($I$2="Каникулы вместе",INDEX(GRID!$B$4:$U$15,MATCH(Q$7,GRID!$A$4:$A$15,0),MATCH(1,($U$2=GRID!$B$1:$U$1)*(КАЛЕНДАРЬ!AA23=GRID!$B$3:$U$3),0)),
INDEX(GRID!$B$4:$U$15,MATCH(Q$7,GRID!$A$4:$A$15,0),MATCH(1,($U$2=GRID!$B$1:$U$1)*(КАЛЕНДАРЬ!AA23=GRID!$B$3:$U$3),0))*(1-GRID!$L$45))</f>
        <v>240900</v>
      </c>
      <c r="R275" s="8" cm="1">
        <f t="array" ref="R275">IF($I$2="Каникулы вместе",INDEX(GRID!$B$18:$U$29,MATCH(R$7,GRID!$A$18:$A$29,0),MATCH(1,($U$2=GRID!$B$1:$U$1)*(КАЛЕНДАРЬ!AA23=GRID!$B$3:$U$3),0)),
INDEX(GRID!$B$18:$U$29,MATCH(R$7,GRID!$A$18:$A$29,0),MATCH(1,($U$2=GRID!$B$1:$U$1)*(КАЛЕНДАРЬ!AA23=GRID!$B$3:$U$3),0))*(1-GRID!$L$45))</f>
        <v>275700</v>
      </c>
      <c r="S275" s="8">
        <f t="array" ref="S275">IF($I$2="Каникулы вместе",INDEX(GRID!$B$4:$U$15,MATCH(S$7,GRID!$A$4:$A$15,0),MATCH(1,($U$2=GRID!$B$1:$U$1)*(КАЛЕНДАРЬ!AA23=GRID!$B$3:$U$3),0)),
INDEX(GRID!$B$4:$U$15,MATCH(S$7,GRID!$A$4:$A$15,0),MATCH(1,($U$2=GRID!$B$1:$U$1)*(КАЛЕНДАРЬ!AA23=GRID!$B$3:$U$3),0))*(1-GRID!$L$41))</f>
        <v>736800</v>
      </c>
      <c r="T275" s="8">
        <f t="array" ref="T275">IF($I$2="Каникулы вместе",INDEX(GRID!$B$4:$U$15,MATCH(T$7,GRID!$A$4:$A$15,0),MATCH(1,($U$2=GRID!$B$1:$U$1)*(КАЛЕНДАРЬ!AA23=GRID!$B$3:$U$3),0)),
INDEX(GRID!$B$4:$U$15,MATCH(T$7,GRID!$A$4:$A$15,0),MATCH(1,($U$2=GRID!$B$1:$U$1)*(КАЛЕНДАРЬ!AA23=GRID!$B$3:$U$3),0))*(1-GRID!$L$41))</f>
        <v>912900</v>
      </c>
    </row>
    <row r="276" spans="1:20" hidden="1">
      <c r="A276" s="148" t="s">
        <v>11</v>
      </c>
      <c r="B276" s="149">
        <v>21</v>
      </c>
      <c r="C276" s="8" cm="1">
        <f t="array" ref="C276">IF($I$2="Каникулы вместе",INDEX(GRID!$B$4:$U$15,MATCH(C$7,GRID!$A$4:$A$15,0),MATCH(1,($U$2=GRID!$B$1:$U$1)*(КАЛЕНДАРЬ!AA24=GRID!$B$3:$U$3),0)),
INDEX(GRID!$B$4:$U$15,MATCH(C$7,GRID!$A$4:$A$15,0),MATCH(1,($U$2=GRID!$B$1:$U$1)*(КАЛЕНДАРЬ!AA24=GRID!$B$3:$U$3),0))*(1-GRID!$L$45))</f>
        <v>40100</v>
      </c>
      <c r="D276" s="8" cm="1">
        <f t="array" ref="D276">IF($I$2="Каникулы вместе",INDEX(GRID!$B$18:$U$29,MATCH(C$7,GRID!$A$18:$A$29,0),MATCH(1,($U$2=GRID!$B$1:$U$1)*(КАЛЕНДАРЬ!AA24=GRID!$B$3:$U$3),0)),
INDEX(GRID!$B$18:$U$29,MATCH(C$7,GRID!$A$18:$A$29,0),MATCH(1,($U$2=GRID!$B$1:$U$1)*(КАЛЕНДАРЬ!AA24=GRID!$B$3:$U$3),0))*(1-GRID!$L$45))</f>
        <v>45100</v>
      </c>
      <c r="E276" s="8" cm="1">
        <f t="array" ref="E276">IF($I$2="Каникулы вместе",INDEX(GRID!$B$4:$U$15,MATCH(E$7,GRID!$A$4:$A$15,0),MATCH(1,($U$2=GRID!$B$1:$U$1)*(КАЛЕНДАРЬ!AA24=GRID!$B$3:$U$3),0)),
INDEX(GRID!$B$4:$U$15,MATCH(E$7,GRID!$A$4:$A$15,0),MATCH(1,($U$2=GRID!$B$1:$U$1)*(КАЛЕНДАРЬ!AA24=GRID!$B$3:$U$3),0))*(1-GRID!$L$45))</f>
        <v>47900</v>
      </c>
      <c r="F276" s="8" cm="1">
        <f t="array" ref="F276">IF($I$2="Каникулы вместе",INDEX(GRID!$B$18:$U$29,MATCH(E$7,GRID!$A$18:$A$29,0),MATCH(1,($U$2=GRID!$B$1:$U$1)*(КАЛЕНДАРЬ!AA24=GRID!$B$3:$U$3),0)),
INDEX(GRID!$B$18:$U$29,MATCH(E$7,GRID!$A$18:$A$29,0),MATCH(1,($U$2=GRID!$B$1:$U$1)*(КАЛЕНДАРЬ!AA24=GRID!$B$3:$U$3),0))*(1-GRID!$L$45))</f>
        <v>52900</v>
      </c>
      <c r="G276" s="8" cm="1">
        <f t="array" ref="G276">IF($I$2="Каникулы вместе",INDEX(GRID!$B$4:$U$15,MATCH(G$7,GRID!$A$4:$A$15,0),MATCH(1,($U$2=GRID!$B$1:$U$1)*(КАЛЕНДАРЬ!AA24=GRID!$B$3:$U$3),0)),
INDEX(GRID!$B$4:$U$15,MATCH(G$7,GRID!$A$4:$A$15,0),MATCH(1,($U$2=GRID!$B$1:$U$1)*(КАЛЕНДАРЬ!AA24=GRID!$B$3:$U$3),0))*(1-GRID!$L$45))</f>
        <v>54500</v>
      </c>
      <c r="H276" s="8" cm="1">
        <f t="array" ref="H276">IF($I$2="Каникулы вместе",INDEX(GRID!$B$18:$U$29,MATCH(G$7,GRID!$A$18:$A$29,0),MATCH(1,($U$2=GRID!$B$1:$U$1)*(КАЛЕНДАРЬ!AA24=GRID!$B$3:$U$3),0)),
INDEX(GRID!$B$18:$U$29,MATCH(G$7,GRID!$A$18:$A$29,0),MATCH(1,($U$2=GRID!$B$1:$U$1)*(КАЛЕНДАРЬ!AA24=GRID!$B$3:$U$3),0))*(1-GRID!$L$45))</f>
        <v>59500</v>
      </c>
      <c r="I276" s="8" cm="1">
        <f t="array" ref="I276">IF($I$2="Каникулы вместе",INDEX(GRID!$B$4:$U$15,MATCH(I$7,GRID!$A$4:$A$15,0),MATCH(1,($U$2=GRID!$B$1:$U$1)*(КАЛЕНДАРЬ!AA24=GRID!$B$3:$U$3),0)),
INDEX(GRID!$B$4:$U$15,MATCH(I$7,GRID!$A$4:$A$15,0),MATCH(1,($U$2=GRID!$B$1:$U$1)*(КАЛЕНДАРЬ!AA24=GRID!$B$3:$U$3),0))*(1-GRID!$L$45))</f>
        <v>60900</v>
      </c>
      <c r="J276" s="8" cm="1">
        <f t="array" ref="J276">IF($I$2="Каникулы вместе",INDEX(GRID!$B$18:$U$29,MATCH(I$7,GRID!$A$18:$A$29,0),MATCH(1,($U$2=GRID!$B$1:$U$1)*(КАЛЕНДАРЬ!AA24=GRID!$B$3:$U$3),0)),
INDEX(GRID!$B$18:$U$29,MATCH(I$7,GRID!$A$18:$A$29,0),MATCH(1,($U$2=GRID!$B$1:$U$1)*(КАЛЕНДАРЬ!AA24=GRID!$B$3:$U$3),0))*(1-GRID!$L$45))</f>
        <v>65900</v>
      </c>
      <c r="K276" s="8" cm="1">
        <f t="array" ref="K276">IF($I$2="Каникулы вместе",INDEX(GRID!$B$4:$U$15,MATCH(K$7,GRID!$A$4:$A$15,0),MATCH(1,($U$2=GRID!$B$1:$U$1)*(КАЛЕНДАРЬ!AA24=GRID!$B$3:$U$3),0)),
INDEX(GRID!$B$4:$U$15,MATCH(K$7,GRID!$A$4:$A$15,0),MATCH(1,($U$2=GRID!$B$1:$U$1)*(КАЛЕНДАРЬ!AA24=GRID!$B$3:$U$3),0))*(1-GRID!$L$45))</f>
        <v>67400</v>
      </c>
      <c r="L276" s="8" cm="1">
        <f t="array" ref="L276">IF($I$2="Каникулы вместе",INDEX(GRID!$B$18:$U$29,MATCH(K$7,GRID!$A$18:$A$29,0),MATCH(1,($U$2=GRID!$B$1:$U$1)*(КАЛЕНДАРЬ!AA24=GRID!$B$3:$U$3),0)),
INDEX(GRID!$B$18:$U$29,MATCH(K$7,GRID!$A$18:$A$29,0),MATCH(1,($U$2=GRID!$B$1:$U$1)*(КАЛЕНДАРЬ!AA24=GRID!$B$3:$U$3),0))*(1-GRID!$L$45))</f>
        <v>72400</v>
      </c>
      <c r="M276" s="8" cm="1">
        <f t="array" ref="M276">IF($I$2="Каникулы вместе",INDEX(GRID!$B$4:$U$15,MATCH(M$7,GRID!$A$4:$A$15,0),MATCH(1,($U$2=GRID!$B$1:$U$1)*(КАЛЕНДАРЬ!AA24=GRID!$B$3:$U$3),0)),
INDEX(GRID!$B$4:$U$15,MATCH(M$7,GRID!$A$4:$A$15,0),MATCH(1,($U$2=GRID!$B$1:$U$1)*(КАЛЕНДАРЬ!AA24=GRID!$B$3:$U$3),0))*(1-GRID!$L$45))</f>
        <v>90200</v>
      </c>
      <c r="N276" s="8" cm="1">
        <f t="array" ref="N276">IF($I$2="Каникулы вместе",INDEX(GRID!$B$18:$U$29,MATCH(M$7,GRID!$A$18:$A$29,0),MATCH(1,($U$2=GRID!$B$1:$U$1)*(КАЛЕНДАРЬ!AA24=GRID!$B$3:$U$3),0)),
INDEX(GRID!$B$18:$U$29,MATCH(M$7,GRID!$A$18:$A$29,0),MATCH(1,($U$2=GRID!$B$1:$U$1)*(КАЛЕНДАРЬ!AA24=GRID!$B$3:$U$3),0))*(1-GRID!$L$45))</f>
        <v>95200</v>
      </c>
      <c r="O276" s="8" cm="1">
        <f t="array" ref="O276">IF($I$2="Каникулы вместе",INDEX(GRID!$B$4:$U$15,MATCH(O$7,GRID!$A$4:$A$15,0),MATCH(1,($U$2=GRID!$B$1:$U$1)*(КАЛЕНДАРЬ!AA24=GRID!$B$3:$U$3),0)),
INDEX(GRID!$B$4:$U$15,MATCH(O$7,GRID!$A$4:$A$15,0),MATCH(1,($U$2=GRID!$B$1:$U$1)*(КАЛЕНДАРЬ!AA24=GRID!$B$3:$U$3),0))*(1-GRID!$L$45))</f>
        <v>127800</v>
      </c>
      <c r="P276" s="8" cm="1">
        <f t="array" ref="P276">IF($I$2="Каникулы вместе",INDEX(GRID!$B$4:$U$15,MATCH(P$7,GRID!$A$4:$A$15,0),MATCH(1,($U$2=GRID!$B$1:$U$1)*(КАЛЕНДАРЬ!AA24=GRID!$B$3:$U$3),0)),
INDEX(GRID!$B$4:$U$15,MATCH(P$7,GRID!$A$4:$A$15,0),MATCH(1,($U$2=GRID!$B$1:$U$1)*(КАЛЕНДАРЬ!AA24=GRID!$B$3:$U$3),0))*(1-GRID!$L$45))</f>
        <v>172900</v>
      </c>
      <c r="Q276" s="8" cm="1">
        <f t="array" ref="Q276">IF($I$2="Каникулы вместе",INDEX(GRID!$B$4:$U$15,MATCH(Q$7,GRID!$A$4:$A$15,0),MATCH(1,($U$2=GRID!$B$1:$U$1)*(КАЛЕНДАРЬ!AA24=GRID!$B$3:$U$3),0)),
INDEX(GRID!$B$4:$U$15,MATCH(Q$7,GRID!$A$4:$A$15,0),MATCH(1,($U$2=GRID!$B$1:$U$1)*(КАЛЕНДАРЬ!AA24=GRID!$B$3:$U$3),0))*(1-GRID!$L$45))</f>
        <v>202400</v>
      </c>
      <c r="R276" s="8" cm="1">
        <f t="array" ref="R276">IF($I$2="Каникулы вместе",INDEX(GRID!$B$18:$U$29,MATCH(R$7,GRID!$A$18:$A$29,0),MATCH(1,($U$2=GRID!$B$1:$U$1)*(КАЛЕНДАРЬ!AA24=GRID!$B$3:$U$3),0)),
INDEX(GRID!$B$18:$U$29,MATCH(R$7,GRID!$A$18:$A$29,0),MATCH(1,($U$2=GRID!$B$1:$U$1)*(КАЛЕНДАРЬ!AA24=GRID!$B$3:$U$3),0))*(1-GRID!$L$45))</f>
        <v>230600</v>
      </c>
      <c r="S276" s="8">
        <f t="array" ref="S276">IF($I$2="Каникулы вместе",INDEX(GRID!$B$4:$U$15,MATCH(S$7,GRID!$A$4:$A$15,0),MATCH(1,($U$2=GRID!$B$1:$U$1)*(КАЛЕНДАРЬ!AA24=GRID!$B$3:$U$3),0)),
INDEX(GRID!$B$4:$U$15,MATCH(S$7,GRID!$A$4:$A$15,0),MATCH(1,($U$2=GRID!$B$1:$U$1)*(КАЛЕНДАРЬ!AA24=GRID!$B$3:$U$3),0))*(1-GRID!$L$41))</f>
        <v>592800</v>
      </c>
      <c r="T276" s="8">
        <f t="array" ref="T276">IF($I$2="Каникулы вместе",INDEX(GRID!$B$4:$U$15,MATCH(T$7,GRID!$A$4:$A$15,0),MATCH(1,($U$2=GRID!$B$1:$U$1)*(КАЛЕНДАРЬ!AA24=GRID!$B$3:$U$3),0)),
INDEX(GRID!$B$4:$U$15,MATCH(T$7,GRID!$A$4:$A$15,0),MATCH(1,($U$2=GRID!$B$1:$U$1)*(КАЛЕНДАРЬ!AA24=GRID!$B$3:$U$3),0))*(1-GRID!$L$41))</f>
        <v>726900</v>
      </c>
    </row>
    <row r="277" spans="1:20" hidden="1">
      <c r="A277" s="148" t="s">
        <v>12</v>
      </c>
      <c r="B277" s="149">
        <v>22</v>
      </c>
      <c r="C277" s="8" cm="1">
        <f t="array" ref="C277">IF($I$2="Каникулы вместе",INDEX(GRID!$B$4:$U$15,MATCH(C$7,GRID!$A$4:$A$15,0),MATCH(1,($U$2=GRID!$B$1:$U$1)*(КАЛЕНДАРЬ!AA25=GRID!$B$3:$U$3),0)),
INDEX(GRID!$B$4:$U$15,MATCH(C$7,GRID!$A$4:$A$15,0),MATCH(1,($U$2=GRID!$B$1:$U$1)*(КАЛЕНДАРЬ!AA25=GRID!$B$3:$U$3),0))*(1-GRID!$L$45))</f>
        <v>40100</v>
      </c>
      <c r="D277" s="8" cm="1">
        <f t="array" ref="D277">IF($I$2="Каникулы вместе",INDEX(GRID!$B$18:$U$29,MATCH(C$7,GRID!$A$18:$A$29,0),MATCH(1,($U$2=GRID!$B$1:$U$1)*(КАЛЕНДАРЬ!AA25=GRID!$B$3:$U$3),0)),
INDEX(GRID!$B$18:$U$29,MATCH(C$7,GRID!$A$18:$A$29,0),MATCH(1,($U$2=GRID!$B$1:$U$1)*(КАЛЕНДАРЬ!AA25=GRID!$B$3:$U$3),0))*(1-GRID!$L$45))</f>
        <v>45100</v>
      </c>
      <c r="E277" s="8" cm="1">
        <f t="array" ref="E277">IF($I$2="Каникулы вместе",INDEX(GRID!$B$4:$U$15,MATCH(E$7,GRID!$A$4:$A$15,0),MATCH(1,($U$2=GRID!$B$1:$U$1)*(КАЛЕНДАРЬ!AA25=GRID!$B$3:$U$3),0)),
INDEX(GRID!$B$4:$U$15,MATCH(E$7,GRID!$A$4:$A$15,0),MATCH(1,($U$2=GRID!$B$1:$U$1)*(КАЛЕНДАРЬ!AA25=GRID!$B$3:$U$3),0))*(1-GRID!$L$45))</f>
        <v>47900</v>
      </c>
      <c r="F277" s="8" cm="1">
        <f t="array" ref="F277">IF($I$2="Каникулы вместе",INDEX(GRID!$B$18:$U$29,MATCH(E$7,GRID!$A$18:$A$29,0),MATCH(1,($U$2=GRID!$B$1:$U$1)*(КАЛЕНДАРЬ!AA25=GRID!$B$3:$U$3),0)),
INDEX(GRID!$B$18:$U$29,MATCH(E$7,GRID!$A$18:$A$29,0),MATCH(1,($U$2=GRID!$B$1:$U$1)*(КАЛЕНДАРЬ!AA25=GRID!$B$3:$U$3),0))*(1-GRID!$L$45))</f>
        <v>52900</v>
      </c>
      <c r="G277" s="8" cm="1">
        <f t="array" ref="G277">IF($I$2="Каникулы вместе",INDEX(GRID!$B$4:$U$15,MATCH(G$7,GRID!$A$4:$A$15,0),MATCH(1,($U$2=GRID!$B$1:$U$1)*(КАЛЕНДАРЬ!AA25=GRID!$B$3:$U$3),0)),
INDEX(GRID!$B$4:$U$15,MATCH(G$7,GRID!$A$4:$A$15,0),MATCH(1,($U$2=GRID!$B$1:$U$1)*(КАЛЕНДАРЬ!AA25=GRID!$B$3:$U$3),0))*(1-GRID!$L$45))</f>
        <v>54500</v>
      </c>
      <c r="H277" s="8" cm="1">
        <f t="array" ref="H277">IF($I$2="Каникулы вместе",INDEX(GRID!$B$18:$U$29,MATCH(G$7,GRID!$A$18:$A$29,0),MATCH(1,($U$2=GRID!$B$1:$U$1)*(КАЛЕНДАРЬ!AA25=GRID!$B$3:$U$3),0)),
INDEX(GRID!$B$18:$U$29,MATCH(G$7,GRID!$A$18:$A$29,0),MATCH(1,($U$2=GRID!$B$1:$U$1)*(КАЛЕНДАРЬ!AA25=GRID!$B$3:$U$3),0))*(1-GRID!$L$45))</f>
        <v>59500</v>
      </c>
      <c r="I277" s="8" cm="1">
        <f t="array" ref="I277">IF($I$2="Каникулы вместе",INDEX(GRID!$B$4:$U$15,MATCH(I$7,GRID!$A$4:$A$15,0),MATCH(1,($U$2=GRID!$B$1:$U$1)*(КАЛЕНДАРЬ!AA25=GRID!$B$3:$U$3),0)),
INDEX(GRID!$B$4:$U$15,MATCH(I$7,GRID!$A$4:$A$15,0),MATCH(1,($U$2=GRID!$B$1:$U$1)*(КАЛЕНДАРЬ!AA25=GRID!$B$3:$U$3),0))*(1-GRID!$L$45))</f>
        <v>60900</v>
      </c>
      <c r="J277" s="8" cm="1">
        <f t="array" ref="J277">IF($I$2="Каникулы вместе",INDEX(GRID!$B$18:$U$29,MATCH(I$7,GRID!$A$18:$A$29,0),MATCH(1,($U$2=GRID!$B$1:$U$1)*(КАЛЕНДАРЬ!AA25=GRID!$B$3:$U$3),0)),
INDEX(GRID!$B$18:$U$29,MATCH(I$7,GRID!$A$18:$A$29,0),MATCH(1,($U$2=GRID!$B$1:$U$1)*(КАЛЕНДАРЬ!AA25=GRID!$B$3:$U$3),0))*(1-GRID!$L$45))</f>
        <v>65900</v>
      </c>
      <c r="K277" s="8" cm="1">
        <f t="array" ref="K277">IF($I$2="Каникулы вместе",INDEX(GRID!$B$4:$U$15,MATCH(K$7,GRID!$A$4:$A$15,0),MATCH(1,($U$2=GRID!$B$1:$U$1)*(КАЛЕНДАРЬ!AA25=GRID!$B$3:$U$3),0)),
INDEX(GRID!$B$4:$U$15,MATCH(K$7,GRID!$A$4:$A$15,0),MATCH(1,($U$2=GRID!$B$1:$U$1)*(КАЛЕНДАРЬ!AA25=GRID!$B$3:$U$3),0))*(1-GRID!$L$45))</f>
        <v>67400</v>
      </c>
      <c r="L277" s="8" cm="1">
        <f t="array" ref="L277">IF($I$2="Каникулы вместе",INDEX(GRID!$B$18:$U$29,MATCH(K$7,GRID!$A$18:$A$29,0),MATCH(1,($U$2=GRID!$B$1:$U$1)*(КАЛЕНДАРЬ!AA25=GRID!$B$3:$U$3),0)),
INDEX(GRID!$B$18:$U$29,MATCH(K$7,GRID!$A$18:$A$29,0),MATCH(1,($U$2=GRID!$B$1:$U$1)*(КАЛЕНДАРЬ!AA25=GRID!$B$3:$U$3),0))*(1-GRID!$L$45))</f>
        <v>72400</v>
      </c>
      <c r="M277" s="8" cm="1">
        <f t="array" ref="M277">IF($I$2="Каникулы вместе",INDEX(GRID!$B$4:$U$15,MATCH(M$7,GRID!$A$4:$A$15,0),MATCH(1,($U$2=GRID!$B$1:$U$1)*(КАЛЕНДАРЬ!AA25=GRID!$B$3:$U$3),0)),
INDEX(GRID!$B$4:$U$15,MATCH(M$7,GRID!$A$4:$A$15,0),MATCH(1,($U$2=GRID!$B$1:$U$1)*(КАЛЕНДАРЬ!AA25=GRID!$B$3:$U$3),0))*(1-GRID!$L$45))</f>
        <v>90200</v>
      </c>
      <c r="N277" s="8" cm="1">
        <f t="array" ref="N277">IF($I$2="Каникулы вместе",INDEX(GRID!$B$18:$U$29,MATCH(M$7,GRID!$A$18:$A$29,0),MATCH(1,($U$2=GRID!$B$1:$U$1)*(КАЛЕНДАРЬ!AA25=GRID!$B$3:$U$3),0)),
INDEX(GRID!$B$18:$U$29,MATCH(M$7,GRID!$A$18:$A$29,0),MATCH(1,($U$2=GRID!$B$1:$U$1)*(КАЛЕНДАРЬ!AA25=GRID!$B$3:$U$3),0))*(1-GRID!$L$45))</f>
        <v>95200</v>
      </c>
      <c r="O277" s="8" cm="1">
        <f t="array" ref="O277">IF($I$2="Каникулы вместе",INDEX(GRID!$B$4:$U$15,MATCH(O$7,GRID!$A$4:$A$15,0),MATCH(1,($U$2=GRID!$B$1:$U$1)*(КАЛЕНДАРЬ!AA25=GRID!$B$3:$U$3),0)),
INDEX(GRID!$B$4:$U$15,MATCH(O$7,GRID!$A$4:$A$15,0),MATCH(1,($U$2=GRID!$B$1:$U$1)*(КАЛЕНДАРЬ!AA25=GRID!$B$3:$U$3),0))*(1-GRID!$L$45))</f>
        <v>127800</v>
      </c>
      <c r="P277" s="8" cm="1">
        <f t="array" ref="P277">IF($I$2="Каникулы вместе",INDEX(GRID!$B$4:$U$15,MATCH(P$7,GRID!$A$4:$A$15,0),MATCH(1,($U$2=GRID!$B$1:$U$1)*(КАЛЕНДАРЬ!AA25=GRID!$B$3:$U$3),0)),
INDEX(GRID!$B$4:$U$15,MATCH(P$7,GRID!$A$4:$A$15,0),MATCH(1,($U$2=GRID!$B$1:$U$1)*(КАЛЕНДАРЬ!AA25=GRID!$B$3:$U$3),0))*(1-GRID!$L$45))</f>
        <v>172900</v>
      </c>
      <c r="Q277" s="8" cm="1">
        <f t="array" ref="Q277">IF($I$2="Каникулы вместе",INDEX(GRID!$B$4:$U$15,MATCH(Q$7,GRID!$A$4:$A$15,0),MATCH(1,($U$2=GRID!$B$1:$U$1)*(КАЛЕНДАРЬ!AA25=GRID!$B$3:$U$3),0)),
INDEX(GRID!$B$4:$U$15,MATCH(Q$7,GRID!$A$4:$A$15,0),MATCH(1,($U$2=GRID!$B$1:$U$1)*(КАЛЕНДАРЬ!AA25=GRID!$B$3:$U$3),0))*(1-GRID!$L$45))</f>
        <v>202400</v>
      </c>
      <c r="R277" s="8" cm="1">
        <f t="array" ref="R277">IF($I$2="Каникулы вместе",INDEX(GRID!$B$18:$U$29,MATCH(R$7,GRID!$A$18:$A$29,0),MATCH(1,($U$2=GRID!$B$1:$U$1)*(КАЛЕНДАРЬ!AA25=GRID!$B$3:$U$3),0)),
INDEX(GRID!$B$18:$U$29,MATCH(R$7,GRID!$A$18:$A$29,0),MATCH(1,($U$2=GRID!$B$1:$U$1)*(КАЛЕНДАРЬ!AA25=GRID!$B$3:$U$3),0))*(1-GRID!$L$45))</f>
        <v>230600</v>
      </c>
      <c r="S277" s="8">
        <f t="array" ref="S277">IF($I$2="Каникулы вместе",INDEX(GRID!$B$4:$U$15,MATCH(S$7,GRID!$A$4:$A$15,0),MATCH(1,($U$2=GRID!$B$1:$U$1)*(КАЛЕНДАРЬ!AA25=GRID!$B$3:$U$3),0)),
INDEX(GRID!$B$4:$U$15,MATCH(S$7,GRID!$A$4:$A$15,0),MATCH(1,($U$2=GRID!$B$1:$U$1)*(КАЛЕНДАРЬ!AA25=GRID!$B$3:$U$3),0))*(1-GRID!$L$41))</f>
        <v>592800</v>
      </c>
      <c r="T277" s="8">
        <f t="array" ref="T277">IF($I$2="Каникулы вместе",INDEX(GRID!$B$4:$U$15,MATCH(T$7,GRID!$A$4:$A$15,0),MATCH(1,($U$2=GRID!$B$1:$U$1)*(КАЛЕНДАРЬ!AA25=GRID!$B$3:$U$3),0)),
INDEX(GRID!$B$4:$U$15,MATCH(T$7,GRID!$A$4:$A$15,0),MATCH(1,($U$2=GRID!$B$1:$U$1)*(КАЛЕНДАРЬ!AA25=GRID!$B$3:$U$3),0))*(1-GRID!$L$41))</f>
        <v>726900</v>
      </c>
    </row>
    <row r="278" spans="1:20" hidden="1">
      <c r="A278" s="148" t="s">
        <v>13</v>
      </c>
      <c r="B278" s="149">
        <v>23</v>
      </c>
      <c r="C278" s="8" cm="1">
        <f t="array" ref="C278">IF($I$2="Каникулы вместе",INDEX(GRID!$B$4:$U$15,MATCH(C$7,GRID!$A$4:$A$15,0),MATCH(1,($U$2=GRID!$B$1:$U$1)*(КАЛЕНДАРЬ!AA26=GRID!$B$3:$U$3),0)),
INDEX(GRID!$B$4:$U$15,MATCH(C$7,GRID!$A$4:$A$15,0),MATCH(1,($U$2=GRID!$B$1:$U$1)*(КАЛЕНДАРЬ!AA26=GRID!$B$3:$U$3),0))*(1-GRID!$L$45))</f>
        <v>40100</v>
      </c>
      <c r="D278" s="8" cm="1">
        <f t="array" ref="D278">IF($I$2="Каникулы вместе",INDEX(GRID!$B$18:$U$29,MATCH(C$7,GRID!$A$18:$A$29,0),MATCH(1,($U$2=GRID!$B$1:$U$1)*(КАЛЕНДАРЬ!AA26=GRID!$B$3:$U$3),0)),
INDEX(GRID!$B$18:$U$29,MATCH(C$7,GRID!$A$18:$A$29,0),MATCH(1,($U$2=GRID!$B$1:$U$1)*(КАЛЕНДАРЬ!AA26=GRID!$B$3:$U$3),0))*(1-GRID!$L$45))</f>
        <v>45100</v>
      </c>
      <c r="E278" s="8" cm="1">
        <f t="array" ref="E278">IF($I$2="Каникулы вместе",INDEX(GRID!$B$4:$U$15,MATCH(E$7,GRID!$A$4:$A$15,0),MATCH(1,($U$2=GRID!$B$1:$U$1)*(КАЛЕНДАРЬ!AA26=GRID!$B$3:$U$3),0)),
INDEX(GRID!$B$4:$U$15,MATCH(E$7,GRID!$A$4:$A$15,0),MATCH(1,($U$2=GRID!$B$1:$U$1)*(КАЛЕНДАРЬ!AA26=GRID!$B$3:$U$3),0))*(1-GRID!$L$45))</f>
        <v>47900</v>
      </c>
      <c r="F278" s="8" cm="1">
        <f t="array" ref="F278">IF($I$2="Каникулы вместе",INDEX(GRID!$B$18:$U$29,MATCH(E$7,GRID!$A$18:$A$29,0),MATCH(1,($U$2=GRID!$B$1:$U$1)*(КАЛЕНДАРЬ!AA26=GRID!$B$3:$U$3),0)),
INDEX(GRID!$B$18:$U$29,MATCH(E$7,GRID!$A$18:$A$29,0),MATCH(1,($U$2=GRID!$B$1:$U$1)*(КАЛЕНДАРЬ!AA26=GRID!$B$3:$U$3),0))*(1-GRID!$L$45))</f>
        <v>52900</v>
      </c>
      <c r="G278" s="8" cm="1">
        <f t="array" ref="G278">IF($I$2="Каникулы вместе",INDEX(GRID!$B$4:$U$15,MATCH(G$7,GRID!$A$4:$A$15,0),MATCH(1,($U$2=GRID!$B$1:$U$1)*(КАЛЕНДАРЬ!AA26=GRID!$B$3:$U$3),0)),
INDEX(GRID!$B$4:$U$15,MATCH(G$7,GRID!$A$4:$A$15,0),MATCH(1,($U$2=GRID!$B$1:$U$1)*(КАЛЕНДАРЬ!AA26=GRID!$B$3:$U$3),0))*(1-GRID!$L$45))</f>
        <v>54500</v>
      </c>
      <c r="H278" s="8" cm="1">
        <f t="array" ref="H278">IF($I$2="Каникулы вместе",INDEX(GRID!$B$18:$U$29,MATCH(G$7,GRID!$A$18:$A$29,0),MATCH(1,($U$2=GRID!$B$1:$U$1)*(КАЛЕНДАРЬ!AA26=GRID!$B$3:$U$3),0)),
INDEX(GRID!$B$18:$U$29,MATCH(G$7,GRID!$A$18:$A$29,0),MATCH(1,($U$2=GRID!$B$1:$U$1)*(КАЛЕНДАРЬ!AA26=GRID!$B$3:$U$3),0))*(1-GRID!$L$45))</f>
        <v>59500</v>
      </c>
      <c r="I278" s="8" cm="1">
        <f t="array" ref="I278">IF($I$2="Каникулы вместе",INDEX(GRID!$B$4:$U$15,MATCH(I$7,GRID!$A$4:$A$15,0),MATCH(1,($U$2=GRID!$B$1:$U$1)*(КАЛЕНДАРЬ!AA26=GRID!$B$3:$U$3),0)),
INDEX(GRID!$B$4:$U$15,MATCH(I$7,GRID!$A$4:$A$15,0),MATCH(1,($U$2=GRID!$B$1:$U$1)*(КАЛЕНДАРЬ!AA26=GRID!$B$3:$U$3),0))*(1-GRID!$L$45))</f>
        <v>60900</v>
      </c>
      <c r="J278" s="8" cm="1">
        <f t="array" ref="J278">IF($I$2="Каникулы вместе",INDEX(GRID!$B$18:$U$29,MATCH(I$7,GRID!$A$18:$A$29,0),MATCH(1,($U$2=GRID!$B$1:$U$1)*(КАЛЕНДАРЬ!AA26=GRID!$B$3:$U$3),0)),
INDEX(GRID!$B$18:$U$29,MATCH(I$7,GRID!$A$18:$A$29,0),MATCH(1,($U$2=GRID!$B$1:$U$1)*(КАЛЕНДАРЬ!AA26=GRID!$B$3:$U$3),0))*(1-GRID!$L$45))</f>
        <v>65900</v>
      </c>
      <c r="K278" s="8" cm="1">
        <f t="array" ref="K278">IF($I$2="Каникулы вместе",INDEX(GRID!$B$4:$U$15,MATCH(K$7,GRID!$A$4:$A$15,0),MATCH(1,($U$2=GRID!$B$1:$U$1)*(КАЛЕНДАРЬ!AA26=GRID!$B$3:$U$3),0)),
INDEX(GRID!$B$4:$U$15,MATCH(K$7,GRID!$A$4:$A$15,0),MATCH(1,($U$2=GRID!$B$1:$U$1)*(КАЛЕНДАРЬ!AA26=GRID!$B$3:$U$3),0))*(1-GRID!$L$45))</f>
        <v>67400</v>
      </c>
      <c r="L278" s="8" cm="1">
        <f t="array" ref="L278">IF($I$2="Каникулы вместе",INDEX(GRID!$B$18:$U$29,MATCH(K$7,GRID!$A$18:$A$29,0),MATCH(1,($U$2=GRID!$B$1:$U$1)*(КАЛЕНДАРЬ!AA26=GRID!$B$3:$U$3),0)),
INDEX(GRID!$B$18:$U$29,MATCH(K$7,GRID!$A$18:$A$29,0),MATCH(1,($U$2=GRID!$B$1:$U$1)*(КАЛЕНДАРЬ!AA26=GRID!$B$3:$U$3),0))*(1-GRID!$L$45))</f>
        <v>72400</v>
      </c>
      <c r="M278" s="8" cm="1">
        <f t="array" ref="M278">IF($I$2="Каникулы вместе",INDEX(GRID!$B$4:$U$15,MATCH(M$7,GRID!$A$4:$A$15,0),MATCH(1,($U$2=GRID!$B$1:$U$1)*(КАЛЕНДАРЬ!AA26=GRID!$B$3:$U$3),0)),
INDEX(GRID!$B$4:$U$15,MATCH(M$7,GRID!$A$4:$A$15,0),MATCH(1,($U$2=GRID!$B$1:$U$1)*(КАЛЕНДАРЬ!AA26=GRID!$B$3:$U$3),0))*(1-GRID!$L$45))</f>
        <v>90200</v>
      </c>
      <c r="N278" s="8" cm="1">
        <f t="array" ref="N278">IF($I$2="Каникулы вместе",INDEX(GRID!$B$18:$U$29,MATCH(M$7,GRID!$A$18:$A$29,0),MATCH(1,($U$2=GRID!$B$1:$U$1)*(КАЛЕНДАРЬ!AA26=GRID!$B$3:$U$3),0)),
INDEX(GRID!$B$18:$U$29,MATCH(M$7,GRID!$A$18:$A$29,0),MATCH(1,($U$2=GRID!$B$1:$U$1)*(КАЛЕНДАРЬ!AA26=GRID!$B$3:$U$3),0))*(1-GRID!$L$45))</f>
        <v>95200</v>
      </c>
      <c r="O278" s="8" cm="1">
        <f t="array" ref="O278">IF($I$2="Каникулы вместе",INDEX(GRID!$B$4:$U$15,MATCH(O$7,GRID!$A$4:$A$15,0),MATCH(1,($U$2=GRID!$B$1:$U$1)*(КАЛЕНДАРЬ!AA26=GRID!$B$3:$U$3),0)),
INDEX(GRID!$B$4:$U$15,MATCH(O$7,GRID!$A$4:$A$15,0),MATCH(1,($U$2=GRID!$B$1:$U$1)*(КАЛЕНДАРЬ!AA26=GRID!$B$3:$U$3),0))*(1-GRID!$L$45))</f>
        <v>127800</v>
      </c>
      <c r="P278" s="8" cm="1">
        <f t="array" ref="P278">IF($I$2="Каникулы вместе",INDEX(GRID!$B$4:$U$15,MATCH(P$7,GRID!$A$4:$A$15,0),MATCH(1,($U$2=GRID!$B$1:$U$1)*(КАЛЕНДАРЬ!AA26=GRID!$B$3:$U$3),0)),
INDEX(GRID!$B$4:$U$15,MATCH(P$7,GRID!$A$4:$A$15,0),MATCH(1,($U$2=GRID!$B$1:$U$1)*(КАЛЕНДАРЬ!AA26=GRID!$B$3:$U$3),0))*(1-GRID!$L$45))</f>
        <v>172900</v>
      </c>
      <c r="Q278" s="8" cm="1">
        <f t="array" ref="Q278">IF($I$2="Каникулы вместе",INDEX(GRID!$B$4:$U$15,MATCH(Q$7,GRID!$A$4:$A$15,0),MATCH(1,($U$2=GRID!$B$1:$U$1)*(КАЛЕНДАРЬ!AA26=GRID!$B$3:$U$3),0)),
INDEX(GRID!$B$4:$U$15,MATCH(Q$7,GRID!$A$4:$A$15,0),MATCH(1,($U$2=GRID!$B$1:$U$1)*(КАЛЕНДАРЬ!AA26=GRID!$B$3:$U$3),0))*(1-GRID!$L$45))</f>
        <v>202400</v>
      </c>
      <c r="R278" s="8" cm="1">
        <f t="array" ref="R278">IF($I$2="Каникулы вместе",INDEX(GRID!$B$18:$U$29,MATCH(R$7,GRID!$A$18:$A$29,0),MATCH(1,($U$2=GRID!$B$1:$U$1)*(КАЛЕНДАРЬ!AA26=GRID!$B$3:$U$3),0)),
INDEX(GRID!$B$18:$U$29,MATCH(R$7,GRID!$A$18:$A$29,0),MATCH(1,($U$2=GRID!$B$1:$U$1)*(КАЛЕНДАРЬ!AA26=GRID!$B$3:$U$3),0))*(1-GRID!$L$45))</f>
        <v>230600</v>
      </c>
      <c r="S278" s="8">
        <f t="array" ref="S278">IF($I$2="Каникулы вместе",INDEX(GRID!$B$4:$U$15,MATCH(S$7,GRID!$A$4:$A$15,0),MATCH(1,($U$2=GRID!$B$1:$U$1)*(КАЛЕНДАРЬ!AA26=GRID!$B$3:$U$3),0)),
INDEX(GRID!$B$4:$U$15,MATCH(S$7,GRID!$A$4:$A$15,0),MATCH(1,($U$2=GRID!$B$1:$U$1)*(КАЛЕНДАРЬ!AA26=GRID!$B$3:$U$3),0))*(1-GRID!$L$41))</f>
        <v>592800</v>
      </c>
      <c r="T278" s="8">
        <f t="array" ref="T278">IF($I$2="Каникулы вместе",INDEX(GRID!$B$4:$U$15,MATCH(T$7,GRID!$A$4:$A$15,0),MATCH(1,($U$2=GRID!$B$1:$U$1)*(КАЛЕНДАРЬ!AA26=GRID!$B$3:$U$3),0)),
INDEX(GRID!$B$4:$U$15,MATCH(T$7,GRID!$A$4:$A$15,0),MATCH(1,($U$2=GRID!$B$1:$U$1)*(КАЛЕНДАРЬ!AA26=GRID!$B$3:$U$3),0))*(1-GRID!$L$41))</f>
        <v>726900</v>
      </c>
    </row>
    <row r="279" spans="1:20" hidden="1">
      <c r="A279" s="148" t="s">
        <v>14</v>
      </c>
      <c r="B279" s="149">
        <v>24</v>
      </c>
      <c r="C279" s="8" cm="1">
        <f t="array" ref="C279">IF($I$2="Каникулы вместе",INDEX(GRID!$B$4:$U$15,MATCH(C$7,GRID!$A$4:$A$15,0),MATCH(1,($U$2=GRID!$B$1:$U$1)*(КАЛЕНДАРЬ!AA27=GRID!$B$3:$U$3),0)),
INDEX(GRID!$B$4:$U$15,MATCH(C$7,GRID!$A$4:$A$15,0),MATCH(1,($U$2=GRID!$B$1:$U$1)*(КАЛЕНДАРЬ!AA27=GRID!$B$3:$U$3),0))*(1-GRID!$L$45))</f>
        <v>40100</v>
      </c>
      <c r="D279" s="8" cm="1">
        <f t="array" ref="D279">IF($I$2="Каникулы вместе",INDEX(GRID!$B$18:$U$29,MATCH(C$7,GRID!$A$18:$A$29,0),MATCH(1,($U$2=GRID!$B$1:$U$1)*(КАЛЕНДАРЬ!AA27=GRID!$B$3:$U$3),0)),
INDEX(GRID!$B$18:$U$29,MATCH(C$7,GRID!$A$18:$A$29,0),MATCH(1,($U$2=GRID!$B$1:$U$1)*(КАЛЕНДАРЬ!AA27=GRID!$B$3:$U$3),0))*(1-GRID!$L$45))</f>
        <v>45100</v>
      </c>
      <c r="E279" s="8" cm="1">
        <f t="array" ref="E279">IF($I$2="Каникулы вместе",INDEX(GRID!$B$4:$U$15,MATCH(E$7,GRID!$A$4:$A$15,0),MATCH(1,($U$2=GRID!$B$1:$U$1)*(КАЛЕНДАРЬ!AA27=GRID!$B$3:$U$3),0)),
INDEX(GRID!$B$4:$U$15,MATCH(E$7,GRID!$A$4:$A$15,0),MATCH(1,($U$2=GRID!$B$1:$U$1)*(КАЛЕНДАРЬ!AA27=GRID!$B$3:$U$3),0))*(1-GRID!$L$45))</f>
        <v>47900</v>
      </c>
      <c r="F279" s="8" cm="1">
        <f t="array" ref="F279">IF($I$2="Каникулы вместе",INDEX(GRID!$B$18:$U$29,MATCH(E$7,GRID!$A$18:$A$29,0),MATCH(1,($U$2=GRID!$B$1:$U$1)*(КАЛЕНДАРЬ!AA27=GRID!$B$3:$U$3),0)),
INDEX(GRID!$B$18:$U$29,MATCH(E$7,GRID!$A$18:$A$29,0),MATCH(1,($U$2=GRID!$B$1:$U$1)*(КАЛЕНДАРЬ!AA27=GRID!$B$3:$U$3),0))*(1-GRID!$L$45))</f>
        <v>52900</v>
      </c>
      <c r="G279" s="8" cm="1">
        <f t="array" ref="G279">IF($I$2="Каникулы вместе",INDEX(GRID!$B$4:$U$15,MATCH(G$7,GRID!$A$4:$A$15,0),MATCH(1,($U$2=GRID!$B$1:$U$1)*(КАЛЕНДАРЬ!AA27=GRID!$B$3:$U$3),0)),
INDEX(GRID!$B$4:$U$15,MATCH(G$7,GRID!$A$4:$A$15,0),MATCH(1,($U$2=GRID!$B$1:$U$1)*(КАЛЕНДАРЬ!AA27=GRID!$B$3:$U$3),0))*(1-GRID!$L$45))</f>
        <v>54500</v>
      </c>
      <c r="H279" s="8" cm="1">
        <f t="array" ref="H279">IF($I$2="Каникулы вместе",INDEX(GRID!$B$18:$U$29,MATCH(G$7,GRID!$A$18:$A$29,0),MATCH(1,($U$2=GRID!$B$1:$U$1)*(КАЛЕНДАРЬ!AA27=GRID!$B$3:$U$3),0)),
INDEX(GRID!$B$18:$U$29,MATCH(G$7,GRID!$A$18:$A$29,0),MATCH(1,($U$2=GRID!$B$1:$U$1)*(КАЛЕНДАРЬ!AA27=GRID!$B$3:$U$3),0))*(1-GRID!$L$45))</f>
        <v>59500</v>
      </c>
      <c r="I279" s="8" cm="1">
        <f t="array" ref="I279">IF($I$2="Каникулы вместе",INDEX(GRID!$B$4:$U$15,MATCH(I$7,GRID!$A$4:$A$15,0),MATCH(1,($U$2=GRID!$B$1:$U$1)*(КАЛЕНДАРЬ!AA27=GRID!$B$3:$U$3),0)),
INDEX(GRID!$B$4:$U$15,MATCH(I$7,GRID!$A$4:$A$15,0),MATCH(1,($U$2=GRID!$B$1:$U$1)*(КАЛЕНДАРЬ!AA27=GRID!$B$3:$U$3),0))*(1-GRID!$L$45))</f>
        <v>60900</v>
      </c>
      <c r="J279" s="8" cm="1">
        <f t="array" ref="J279">IF($I$2="Каникулы вместе",INDEX(GRID!$B$18:$U$29,MATCH(I$7,GRID!$A$18:$A$29,0),MATCH(1,($U$2=GRID!$B$1:$U$1)*(КАЛЕНДАРЬ!AA27=GRID!$B$3:$U$3),0)),
INDEX(GRID!$B$18:$U$29,MATCH(I$7,GRID!$A$18:$A$29,0),MATCH(1,($U$2=GRID!$B$1:$U$1)*(КАЛЕНДАРЬ!AA27=GRID!$B$3:$U$3),0))*(1-GRID!$L$45))</f>
        <v>65900</v>
      </c>
      <c r="K279" s="8" cm="1">
        <f t="array" ref="K279">IF($I$2="Каникулы вместе",INDEX(GRID!$B$4:$U$15,MATCH(K$7,GRID!$A$4:$A$15,0),MATCH(1,($U$2=GRID!$B$1:$U$1)*(КАЛЕНДАРЬ!AA27=GRID!$B$3:$U$3),0)),
INDEX(GRID!$B$4:$U$15,MATCH(K$7,GRID!$A$4:$A$15,0),MATCH(1,($U$2=GRID!$B$1:$U$1)*(КАЛЕНДАРЬ!AA27=GRID!$B$3:$U$3),0))*(1-GRID!$L$45))</f>
        <v>67400</v>
      </c>
      <c r="L279" s="8" cm="1">
        <f t="array" ref="L279">IF($I$2="Каникулы вместе",INDEX(GRID!$B$18:$U$29,MATCH(K$7,GRID!$A$18:$A$29,0),MATCH(1,($U$2=GRID!$B$1:$U$1)*(КАЛЕНДАРЬ!AA27=GRID!$B$3:$U$3),0)),
INDEX(GRID!$B$18:$U$29,MATCH(K$7,GRID!$A$18:$A$29,0),MATCH(1,($U$2=GRID!$B$1:$U$1)*(КАЛЕНДАРЬ!AA27=GRID!$B$3:$U$3),0))*(1-GRID!$L$45))</f>
        <v>72400</v>
      </c>
      <c r="M279" s="8" cm="1">
        <f t="array" ref="M279">IF($I$2="Каникулы вместе",INDEX(GRID!$B$4:$U$15,MATCH(M$7,GRID!$A$4:$A$15,0),MATCH(1,($U$2=GRID!$B$1:$U$1)*(КАЛЕНДАРЬ!AA27=GRID!$B$3:$U$3),0)),
INDEX(GRID!$B$4:$U$15,MATCH(M$7,GRID!$A$4:$A$15,0),MATCH(1,($U$2=GRID!$B$1:$U$1)*(КАЛЕНДАРЬ!AA27=GRID!$B$3:$U$3),0))*(1-GRID!$L$45))</f>
        <v>90200</v>
      </c>
      <c r="N279" s="8" cm="1">
        <f t="array" ref="N279">IF($I$2="Каникулы вместе",INDEX(GRID!$B$18:$U$29,MATCH(M$7,GRID!$A$18:$A$29,0),MATCH(1,($U$2=GRID!$B$1:$U$1)*(КАЛЕНДАРЬ!AA27=GRID!$B$3:$U$3),0)),
INDEX(GRID!$B$18:$U$29,MATCH(M$7,GRID!$A$18:$A$29,0),MATCH(1,($U$2=GRID!$B$1:$U$1)*(КАЛЕНДАРЬ!AA27=GRID!$B$3:$U$3),0))*(1-GRID!$L$45))</f>
        <v>95200</v>
      </c>
      <c r="O279" s="8" cm="1">
        <f t="array" ref="O279">IF($I$2="Каникулы вместе",INDEX(GRID!$B$4:$U$15,MATCH(O$7,GRID!$A$4:$A$15,0),MATCH(1,($U$2=GRID!$B$1:$U$1)*(КАЛЕНДАРЬ!AA27=GRID!$B$3:$U$3),0)),
INDEX(GRID!$B$4:$U$15,MATCH(O$7,GRID!$A$4:$A$15,0),MATCH(1,($U$2=GRID!$B$1:$U$1)*(КАЛЕНДАРЬ!AA27=GRID!$B$3:$U$3),0))*(1-GRID!$L$45))</f>
        <v>127800</v>
      </c>
      <c r="P279" s="8" cm="1">
        <f t="array" ref="P279">IF($I$2="Каникулы вместе",INDEX(GRID!$B$4:$U$15,MATCH(P$7,GRID!$A$4:$A$15,0),MATCH(1,($U$2=GRID!$B$1:$U$1)*(КАЛЕНДАРЬ!AA27=GRID!$B$3:$U$3),0)),
INDEX(GRID!$B$4:$U$15,MATCH(P$7,GRID!$A$4:$A$15,0),MATCH(1,($U$2=GRID!$B$1:$U$1)*(КАЛЕНДАРЬ!AA27=GRID!$B$3:$U$3),0))*(1-GRID!$L$45))</f>
        <v>172900</v>
      </c>
      <c r="Q279" s="8" cm="1">
        <f t="array" ref="Q279">IF($I$2="Каникулы вместе",INDEX(GRID!$B$4:$U$15,MATCH(Q$7,GRID!$A$4:$A$15,0),MATCH(1,($U$2=GRID!$B$1:$U$1)*(КАЛЕНДАРЬ!AA27=GRID!$B$3:$U$3),0)),
INDEX(GRID!$B$4:$U$15,MATCH(Q$7,GRID!$A$4:$A$15,0),MATCH(1,($U$2=GRID!$B$1:$U$1)*(КАЛЕНДАРЬ!AA27=GRID!$B$3:$U$3),0))*(1-GRID!$L$45))</f>
        <v>202400</v>
      </c>
      <c r="R279" s="8" cm="1">
        <f t="array" ref="R279">IF($I$2="Каникулы вместе",INDEX(GRID!$B$18:$U$29,MATCH(R$7,GRID!$A$18:$A$29,0),MATCH(1,($U$2=GRID!$B$1:$U$1)*(КАЛЕНДАРЬ!AA27=GRID!$B$3:$U$3),0)),
INDEX(GRID!$B$18:$U$29,MATCH(R$7,GRID!$A$18:$A$29,0),MATCH(1,($U$2=GRID!$B$1:$U$1)*(КАЛЕНДАРЬ!AA27=GRID!$B$3:$U$3),0))*(1-GRID!$L$45))</f>
        <v>230600</v>
      </c>
      <c r="S279" s="8">
        <f t="array" ref="S279">IF($I$2="Каникулы вместе",INDEX(GRID!$B$4:$U$15,MATCH(S$7,GRID!$A$4:$A$15,0),MATCH(1,($U$2=GRID!$B$1:$U$1)*(КАЛЕНДАРЬ!AA27=GRID!$B$3:$U$3),0)),
INDEX(GRID!$B$4:$U$15,MATCH(S$7,GRID!$A$4:$A$15,0),MATCH(1,($U$2=GRID!$B$1:$U$1)*(КАЛЕНДАРЬ!AA27=GRID!$B$3:$U$3),0))*(1-GRID!$L$41))</f>
        <v>592800</v>
      </c>
      <c r="T279" s="8">
        <f t="array" ref="T279">IF($I$2="Каникулы вместе",INDEX(GRID!$B$4:$U$15,MATCH(T$7,GRID!$A$4:$A$15,0),MATCH(1,($U$2=GRID!$B$1:$U$1)*(КАЛЕНДАРЬ!AA27=GRID!$B$3:$U$3),0)),
INDEX(GRID!$B$4:$U$15,MATCH(T$7,GRID!$A$4:$A$15,0),MATCH(1,($U$2=GRID!$B$1:$U$1)*(КАЛЕНДАРЬ!AA27=GRID!$B$3:$U$3),0))*(1-GRID!$L$41))</f>
        <v>726900</v>
      </c>
    </row>
    <row r="280" spans="1:20" hidden="1">
      <c r="A280" s="148" t="s">
        <v>15</v>
      </c>
      <c r="B280" s="149">
        <v>25</v>
      </c>
      <c r="C280" s="8" cm="1">
        <f t="array" ref="C280">IF($I$2="Каникулы вместе",INDEX(GRID!$B$4:$U$15,MATCH(C$7,GRID!$A$4:$A$15,0),MATCH(1,($U$2=GRID!$B$1:$U$1)*(КАЛЕНДАРЬ!AA28=GRID!$B$3:$U$3),0)),
INDEX(GRID!$B$4:$U$15,MATCH(C$7,GRID!$A$4:$A$15,0),MATCH(1,($U$2=GRID!$B$1:$U$1)*(КАЛЕНДАРЬ!AA28=GRID!$B$3:$U$3),0))*(1-GRID!$L$45))</f>
        <v>40100</v>
      </c>
      <c r="D280" s="8" cm="1">
        <f t="array" ref="D280">IF($I$2="Каникулы вместе",INDEX(GRID!$B$18:$U$29,MATCH(C$7,GRID!$A$18:$A$29,0),MATCH(1,($U$2=GRID!$B$1:$U$1)*(КАЛЕНДАРЬ!AA28=GRID!$B$3:$U$3),0)),
INDEX(GRID!$B$18:$U$29,MATCH(C$7,GRID!$A$18:$A$29,0),MATCH(1,($U$2=GRID!$B$1:$U$1)*(КАЛЕНДАРЬ!AA28=GRID!$B$3:$U$3),0))*(1-GRID!$L$45))</f>
        <v>45100</v>
      </c>
      <c r="E280" s="8" cm="1">
        <f t="array" ref="E280">IF($I$2="Каникулы вместе",INDEX(GRID!$B$4:$U$15,MATCH(E$7,GRID!$A$4:$A$15,0),MATCH(1,($U$2=GRID!$B$1:$U$1)*(КАЛЕНДАРЬ!AA28=GRID!$B$3:$U$3),0)),
INDEX(GRID!$B$4:$U$15,MATCH(E$7,GRID!$A$4:$A$15,0),MATCH(1,($U$2=GRID!$B$1:$U$1)*(КАЛЕНДАРЬ!AA28=GRID!$B$3:$U$3),0))*(1-GRID!$L$45))</f>
        <v>47900</v>
      </c>
      <c r="F280" s="8" cm="1">
        <f t="array" ref="F280">IF($I$2="Каникулы вместе",INDEX(GRID!$B$18:$U$29,MATCH(E$7,GRID!$A$18:$A$29,0),MATCH(1,($U$2=GRID!$B$1:$U$1)*(КАЛЕНДАРЬ!AA28=GRID!$B$3:$U$3),0)),
INDEX(GRID!$B$18:$U$29,MATCH(E$7,GRID!$A$18:$A$29,0),MATCH(1,($U$2=GRID!$B$1:$U$1)*(КАЛЕНДАРЬ!AA28=GRID!$B$3:$U$3),0))*(1-GRID!$L$45))</f>
        <v>52900</v>
      </c>
      <c r="G280" s="8" cm="1">
        <f t="array" ref="G280">IF($I$2="Каникулы вместе",INDEX(GRID!$B$4:$U$15,MATCH(G$7,GRID!$A$4:$A$15,0),MATCH(1,($U$2=GRID!$B$1:$U$1)*(КАЛЕНДАРЬ!AA28=GRID!$B$3:$U$3),0)),
INDEX(GRID!$B$4:$U$15,MATCH(G$7,GRID!$A$4:$A$15,0),MATCH(1,($U$2=GRID!$B$1:$U$1)*(КАЛЕНДАРЬ!AA28=GRID!$B$3:$U$3),0))*(1-GRID!$L$45))</f>
        <v>54500</v>
      </c>
      <c r="H280" s="8" cm="1">
        <f t="array" ref="H280">IF($I$2="Каникулы вместе",INDEX(GRID!$B$18:$U$29,MATCH(G$7,GRID!$A$18:$A$29,0),MATCH(1,($U$2=GRID!$B$1:$U$1)*(КАЛЕНДАРЬ!AA28=GRID!$B$3:$U$3),0)),
INDEX(GRID!$B$18:$U$29,MATCH(G$7,GRID!$A$18:$A$29,0),MATCH(1,($U$2=GRID!$B$1:$U$1)*(КАЛЕНДАРЬ!AA28=GRID!$B$3:$U$3),0))*(1-GRID!$L$45))</f>
        <v>59500</v>
      </c>
      <c r="I280" s="8" cm="1">
        <f t="array" ref="I280">IF($I$2="Каникулы вместе",INDEX(GRID!$B$4:$U$15,MATCH(I$7,GRID!$A$4:$A$15,0),MATCH(1,($U$2=GRID!$B$1:$U$1)*(КАЛЕНДАРЬ!AA28=GRID!$B$3:$U$3),0)),
INDEX(GRID!$B$4:$U$15,MATCH(I$7,GRID!$A$4:$A$15,0),MATCH(1,($U$2=GRID!$B$1:$U$1)*(КАЛЕНДАРЬ!AA28=GRID!$B$3:$U$3),0))*(1-GRID!$L$45))</f>
        <v>60900</v>
      </c>
      <c r="J280" s="8" cm="1">
        <f t="array" ref="J280">IF($I$2="Каникулы вместе",INDEX(GRID!$B$18:$U$29,MATCH(I$7,GRID!$A$18:$A$29,0),MATCH(1,($U$2=GRID!$B$1:$U$1)*(КАЛЕНДАРЬ!AA28=GRID!$B$3:$U$3),0)),
INDEX(GRID!$B$18:$U$29,MATCH(I$7,GRID!$A$18:$A$29,0),MATCH(1,($U$2=GRID!$B$1:$U$1)*(КАЛЕНДАРЬ!AA28=GRID!$B$3:$U$3),0))*(1-GRID!$L$45))</f>
        <v>65900</v>
      </c>
      <c r="K280" s="8" cm="1">
        <f t="array" ref="K280">IF($I$2="Каникулы вместе",INDEX(GRID!$B$4:$U$15,MATCH(K$7,GRID!$A$4:$A$15,0),MATCH(1,($U$2=GRID!$B$1:$U$1)*(КАЛЕНДАРЬ!AA28=GRID!$B$3:$U$3),0)),
INDEX(GRID!$B$4:$U$15,MATCH(K$7,GRID!$A$4:$A$15,0),MATCH(1,($U$2=GRID!$B$1:$U$1)*(КАЛЕНДАРЬ!AA28=GRID!$B$3:$U$3),0))*(1-GRID!$L$45))</f>
        <v>67400</v>
      </c>
      <c r="L280" s="8" cm="1">
        <f t="array" ref="L280">IF($I$2="Каникулы вместе",INDEX(GRID!$B$18:$U$29,MATCH(K$7,GRID!$A$18:$A$29,0),MATCH(1,($U$2=GRID!$B$1:$U$1)*(КАЛЕНДАРЬ!AA28=GRID!$B$3:$U$3),0)),
INDEX(GRID!$B$18:$U$29,MATCH(K$7,GRID!$A$18:$A$29,0),MATCH(1,($U$2=GRID!$B$1:$U$1)*(КАЛЕНДАРЬ!AA28=GRID!$B$3:$U$3),0))*(1-GRID!$L$45))</f>
        <v>72400</v>
      </c>
      <c r="M280" s="8" cm="1">
        <f t="array" ref="M280">IF($I$2="Каникулы вместе",INDEX(GRID!$B$4:$U$15,MATCH(M$7,GRID!$A$4:$A$15,0),MATCH(1,($U$2=GRID!$B$1:$U$1)*(КАЛЕНДАРЬ!AA28=GRID!$B$3:$U$3),0)),
INDEX(GRID!$B$4:$U$15,MATCH(M$7,GRID!$A$4:$A$15,0),MATCH(1,($U$2=GRID!$B$1:$U$1)*(КАЛЕНДАРЬ!AA28=GRID!$B$3:$U$3),0))*(1-GRID!$L$45))</f>
        <v>90200</v>
      </c>
      <c r="N280" s="8" cm="1">
        <f t="array" ref="N280">IF($I$2="Каникулы вместе",INDEX(GRID!$B$18:$U$29,MATCH(M$7,GRID!$A$18:$A$29,0),MATCH(1,($U$2=GRID!$B$1:$U$1)*(КАЛЕНДАРЬ!AA28=GRID!$B$3:$U$3),0)),
INDEX(GRID!$B$18:$U$29,MATCH(M$7,GRID!$A$18:$A$29,0),MATCH(1,($U$2=GRID!$B$1:$U$1)*(КАЛЕНДАРЬ!AA28=GRID!$B$3:$U$3),0))*(1-GRID!$L$45))</f>
        <v>95200</v>
      </c>
      <c r="O280" s="8" cm="1">
        <f t="array" ref="O280">IF($I$2="Каникулы вместе",INDEX(GRID!$B$4:$U$15,MATCH(O$7,GRID!$A$4:$A$15,0),MATCH(1,($U$2=GRID!$B$1:$U$1)*(КАЛЕНДАРЬ!AA28=GRID!$B$3:$U$3),0)),
INDEX(GRID!$B$4:$U$15,MATCH(O$7,GRID!$A$4:$A$15,0),MATCH(1,($U$2=GRID!$B$1:$U$1)*(КАЛЕНДАРЬ!AA28=GRID!$B$3:$U$3),0))*(1-GRID!$L$45))</f>
        <v>127800</v>
      </c>
      <c r="P280" s="8" cm="1">
        <f t="array" ref="P280">IF($I$2="Каникулы вместе",INDEX(GRID!$B$4:$U$15,MATCH(P$7,GRID!$A$4:$A$15,0),MATCH(1,($U$2=GRID!$B$1:$U$1)*(КАЛЕНДАРЬ!AA28=GRID!$B$3:$U$3),0)),
INDEX(GRID!$B$4:$U$15,MATCH(P$7,GRID!$A$4:$A$15,0),MATCH(1,($U$2=GRID!$B$1:$U$1)*(КАЛЕНДАРЬ!AA28=GRID!$B$3:$U$3),0))*(1-GRID!$L$45))</f>
        <v>172900</v>
      </c>
      <c r="Q280" s="8" cm="1">
        <f t="array" ref="Q280">IF($I$2="Каникулы вместе",INDEX(GRID!$B$4:$U$15,MATCH(Q$7,GRID!$A$4:$A$15,0),MATCH(1,($U$2=GRID!$B$1:$U$1)*(КАЛЕНДАРЬ!AA28=GRID!$B$3:$U$3),0)),
INDEX(GRID!$B$4:$U$15,MATCH(Q$7,GRID!$A$4:$A$15,0),MATCH(1,($U$2=GRID!$B$1:$U$1)*(КАЛЕНДАРЬ!AA28=GRID!$B$3:$U$3),0))*(1-GRID!$L$45))</f>
        <v>202400</v>
      </c>
      <c r="R280" s="8" cm="1">
        <f t="array" ref="R280">IF($I$2="Каникулы вместе",INDEX(GRID!$B$18:$U$29,MATCH(R$7,GRID!$A$18:$A$29,0),MATCH(1,($U$2=GRID!$B$1:$U$1)*(КАЛЕНДАРЬ!AA28=GRID!$B$3:$U$3),0)),
INDEX(GRID!$B$18:$U$29,MATCH(R$7,GRID!$A$18:$A$29,0),MATCH(1,($U$2=GRID!$B$1:$U$1)*(КАЛЕНДАРЬ!AA28=GRID!$B$3:$U$3),0))*(1-GRID!$L$45))</f>
        <v>230600</v>
      </c>
      <c r="S280" s="8">
        <f t="array" ref="S280">IF($I$2="Каникулы вместе",INDEX(GRID!$B$4:$U$15,MATCH(S$7,GRID!$A$4:$A$15,0),MATCH(1,($U$2=GRID!$B$1:$U$1)*(КАЛЕНДАРЬ!AA28=GRID!$B$3:$U$3),0)),
INDEX(GRID!$B$4:$U$15,MATCH(S$7,GRID!$A$4:$A$15,0),MATCH(1,($U$2=GRID!$B$1:$U$1)*(КАЛЕНДАРЬ!AA28=GRID!$B$3:$U$3),0))*(1-GRID!$L$41))</f>
        <v>592800</v>
      </c>
      <c r="T280" s="8">
        <f t="array" ref="T280">IF($I$2="Каникулы вместе",INDEX(GRID!$B$4:$U$15,MATCH(T$7,GRID!$A$4:$A$15,0),MATCH(1,($U$2=GRID!$B$1:$U$1)*(КАЛЕНДАРЬ!AA28=GRID!$B$3:$U$3),0)),
INDEX(GRID!$B$4:$U$15,MATCH(T$7,GRID!$A$4:$A$15,0),MATCH(1,($U$2=GRID!$B$1:$U$1)*(КАЛЕНДАРЬ!AA28=GRID!$B$3:$U$3),0))*(1-GRID!$L$41))</f>
        <v>726900</v>
      </c>
    </row>
    <row r="281" spans="1:20" hidden="1">
      <c r="A281" s="148" t="s">
        <v>16</v>
      </c>
      <c r="B281" s="149">
        <v>26</v>
      </c>
      <c r="C281" s="8" cm="1">
        <f t="array" ref="C281">IF($I$2="Каникулы вместе",INDEX(GRID!$B$4:$U$15,MATCH(C$7,GRID!$A$4:$A$15,0),MATCH(1,($U$2=GRID!$B$1:$U$1)*(КАЛЕНДАРЬ!AA29=GRID!$B$3:$U$3),0)),
INDEX(GRID!$B$4:$U$15,MATCH(C$7,GRID!$A$4:$A$15,0),MATCH(1,($U$2=GRID!$B$1:$U$1)*(КАЛЕНДАРЬ!AA29=GRID!$B$3:$U$3),0))*(1-GRID!$L$45))</f>
        <v>40100</v>
      </c>
      <c r="D281" s="8" cm="1">
        <f t="array" ref="D281">IF($I$2="Каникулы вместе",INDEX(GRID!$B$18:$U$29,MATCH(C$7,GRID!$A$18:$A$29,0),MATCH(1,($U$2=GRID!$B$1:$U$1)*(КАЛЕНДАРЬ!AA29=GRID!$B$3:$U$3),0)),
INDEX(GRID!$B$18:$U$29,MATCH(C$7,GRID!$A$18:$A$29,0),MATCH(1,($U$2=GRID!$B$1:$U$1)*(КАЛЕНДАРЬ!AA29=GRID!$B$3:$U$3),0))*(1-GRID!$L$45))</f>
        <v>45100</v>
      </c>
      <c r="E281" s="8" cm="1">
        <f t="array" ref="E281">IF($I$2="Каникулы вместе",INDEX(GRID!$B$4:$U$15,MATCH(E$7,GRID!$A$4:$A$15,0),MATCH(1,($U$2=GRID!$B$1:$U$1)*(КАЛЕНДАРЬ!AA29=GRID!$B$3:$U$3),0)),
INDEX(GRID!$B$4:$U$15,MATCH(E$7,GRID!$A$4:$A$15,0),MATCH(1,($U$2=GRID!$B$1:$U$1)*(КАЛЕНДАРЬ!AA29=GRID!$B$3:$U$3),0))*(1-GRID!$L$45))</f>
        <v>47900</v>
      </c>
      <c r="F281" s="8" cm="1">
        <f t="array" ref="F281">IF($I$2="Каникулы вместе",INDEX(GRID!$B$18:$U$29,MATCH(E$7,GRID!$A$18:$A$29,0),MATCH(1,($U$2=GRID!$B$1:$U$1)*(КАЛЕНДАРЬ!AA29=GRID!$B$3:$U$3),0)),
INDEX(GRID!$B$18:$U$29,MATCH(E$7,GRID!$A$18:$A$29,0),MATCH(1,($U$2=GRID!$B$1:$U$1)*(КАЛЕНДАРЬ!AA29=GRID!$B$3:$U$3),0))*(1-GRID!$L$45))</f>
        <v>52900</v>
      </c>
      <c r="G281" s="8" cm="1">
        <f t="array" ref="G281">IF($I$2="Каникулы вместе",INDEX(GRID!$B$4:$U$15,MATCH(G$7,GRID!$A$4:$A$15,0),MATCH(1,($U$2=GRID!$B$1:$U$1)*(КАЛЕНДАРЬ!AA29=GRID!$B$3:$U$3),0)),
INDEX(GRID!$B$4:$U$15,MATCH(G$7,GRID!$A$4:$A$15,0),MATCH(1,($U$2=GRID!$B$1:$U$1)*(КАЛЕНДАРЬ!AA29=GRID!$B$3:$U$3),0))*(1-GRID!$L$45))</f>
        <v>54500</v>
      </c>
      <c r="H281" s="8" cm="1">
        <f t="array" ref="H281">IF($I$2="Каникулы вместе",INDEX(GRID!$B$18:$U$29,MATCH(G$7,GRID!$A$18:$A$29,0),MATCH(1,($U$2=GRID!$B$1:$U$1)*(КАЛЕНДАРЬ!AA29=GRID!$B$3:$U$3),0)),
INDEX(GRID!$B$18:$U$29,MATCH(G$7,GRID!$A$18:$A$29,0),MATCH(1,($U$2=GRID!$B$1:$U$1)*(КАЛЕНДАРЬ!AA29=GRID!$B$3:$U$3),0))*(1-GRID!$L$45))</f>
        <v>59500</v>
      </c>
      <c r="I281" s="8" cm="1">
        <f t="array" ref="I281">IF($I$2="Каникулы вместе",INDEX(GRID!$B$4:$U$15,MATCH(I$7,GRID!$A$4:$A$15,0),MATCH(1,($U$2=GRID!$B$1:$U$1)*(КАЛЕНДАРЬ!AA29=GRID!$B$3:$U$3),0)),
INDEX(GRID!$B$4:$U$15,MATCH(I$7,GRID!$A$4:$A$15,0),MATCH(1,($U$2=GRID!$B$1:$U$1)*(КАЛЕНДАРЬ!AA29=GRID!$B$3:$U$3),0))*(1-GRID!$L$45))</f>
        <v>60900</v>
      </c>
      <c r="J281" s="8" cm="1">
        <f t="array" ref="J281">IF($I$2="Каникулы вместе",INDEX(GRID!$B$18:$U$29,MATCH(I$7,GRID!$A$18:$A$29,0),MATCH(1,($U$2=GRID!$B$1:$U$1)*(КАЛЕНДАРЬ!AA29=GRID!$B$3:$U$3),0)),
INDEX(GRID!$B$18:$U$29,MATCH(I$7,GRID!$A$18:$A$29,0),MATCH(1,($U$2=GRID!$B$1:$U$1)*(КАЛЕНДАРЬ!AA29=GRID!$B$3:$U$3),0))*(1-GRID!$L$45))</f>
        <v>65900</v>
      </c>
      <c r="K281" s="8" cm="1">
        <f t="array" ref="K281">IF($I$2="Каникулы вместе",INDEX(GRID!$B$4:$U$15,MATCH(K$7,GRID!$A$4:$A$15,0),MATCH(1,($U$2=GRID!$B$1:$U$1)*(КАЛЕНДАРЬ!AA29=GRID!$B$3:$U$3),0)),
INDEX(GRID!$B$4:$U$15,MATCH(K$7,GRID!$A$4:$A$15,0),MATCH(1,($U$2=GRID!$B$1:$U$1)*(КАЛЕНДАРЬ!AA29=GRID!$B$3:$U$3),0))*(1-GRID!$L$45))</f>
        <v>67400</v>
      </c>
      <c r="L281" s="8" cm="1">
        <f t="array" ref="L281">IF($I$2="Каникулы вместе",INDEX(GRID!$B$18:$U$29,MATCH(K$7,GRID!$A$18:$A$29,0),MATCH(1,($U$2=GRID!$B$1:$U$1)*(КАЛЕНДАРЬ!AA29=GRID!$B$3:$U$3),0)),
INDEX(GRID!$B$18:$U$29,MATCH(K$7,GRID!$A$18:$A$29,0),MATCH(1,($U$2=GRID!$B$1:$U$1)*(КАЛЕНДАРЬ!AA29=GRID!$B$3:$U$3),0))*(1-GRID!$L$45))</f>
        <v>72400</v>
      </c>
      <c r="M281" s="8" cm="1">
        <f t="array" ref="M281">IF($I$2="Каникулы вместе",INDEX(GRID!$B$4:$U$15,MATCH(M$7,GRID!$A$4:$A$15,0),MATCH(1,($U$2=GRID!$B$1:$U$1)*(КАЛЕНДАРЬ!AA29=GRID!$B$3:$U$3),0)),
INDEX(GRID!$B$4:$U$15,MATCH(M$7,GRID!$A$4:$A$15,0),MATCH(1,($U$2=GRID!$B$1:$U$1)*(КАЛЕНДАРЬ!AA29=GRID!$B$3:$U$3),0))*(1-GRID!$L$45))</f>
        <v>90200</v>
      </c>
      <c r="N281" s="8" cm="1">
        <f t="array" ref="N281">IF($I$2="Каникулы вместе",INDEX(GRID!$B$18:$U$29,MATCH(M$7,GRID!$A$18:$A$29,0),MATCH(1,($U$2=GRID!$B$1:$U$1)*(КАЛЕНДАРЬ!AA29=GRID!$B$3:$U$3),0)),
INDEX(GRID!$B$18:$U$29,MATCH(M$7,GRID!$A$18:$A$29,0),MATCH(1,($U$2=GRID!$B$1:$U$1)*(КАЛЕНДАРЬ!AA29=GRID!$B$3:$U$3),0))*(1-GRID!$L$45))</f>
        <v>95200</v>
      </c>
      <c r="O281" s="8" cm="1">
        <f t="array" ref="O281">IF($I$2="Каникулы вместе",INDEX(GRID!$B$4:$U$15,MATCH(O$7,GRID!$A$4:$A$15,0),MATCH(1,($U$2=GRID!$B$1:$U$1)*(КАЛЕНДАРЬ!AA29=GRID!$B$3:$U$3),0)),
INDEX(GRID!$B$4:$U$15,MATCH(O$7,GRID!$A$4:$A$15,0),MATCH(1,($U$2=GRID!$B$1:$U$1)*(КАЛЕНДАРЬ!AA29=GRID!$B$3:$U$3),0))*(1-GRID!$L$45))</f>
        <v>127800</v>
      </c>
      <c r="P281" s="8" cm="1">
        <f t="array" ref="P281">IF($I$2="Каникулы вместе",INDEX(GRID!$B$4:$U$15,MATCH(P$7,GRID!$A$4:$A$15,0),MATCH(1,($U$2=GRID!$B$1:$U$1)*(КАЛЕНДАРЬ!AA29=GRID!$B$3:$U$3),0)),
INDEX(GRID!$B$4:$U$15,MATCH(P$7,GRID!$A$4:$A$15,0),MATCH(1,($U$2=GRID!$B$1:$U$1)*(КАЛЕНДАРЬ!AA29=GRID!$B$3:$U$3),0))*(1-GRID!$L$45))</f>
        <v>172900</v>
      </c>
      <c r="Q281" s="8" cm="1">
        <f t="array" ref="Q281">IF($I$2="Каникулы вместе",INDEX(GRID!$B$4:$U$15,MATCH(Q$7,GRID!$A$4:$A$15,0),MATCH(1,($U$2=GRID!$B$1:$U$1)*(КАЛЕНДАРЬ!AA29=GRID!$B$3:$U$3),0)),
INDEX(GRID!$B$4:$U$15,MATCH(Q$7,GRID!$A$4:$A$15,0),MATCH(1,($U$2=GRID!$B$1:$U$1)*(КАЛЕНДАРЬ!AA29=GRID!$B$3:$U$3),0))*(1-GRID!$L$45))</f>
        <v>202400</v>
      </c>
      <c r="R281" s="8" cm="1">
        <f t="array" ref="R281">IF($I$2="Каникулы вместе",INDEX(GRID!$B$18:$U$29,MATCH(R$7,GRID!$A$18:$A$29,0),MATCH(1,($U$2=GRID!$B$1:$U$1)*(КАЛЕНДАРЬ!AA29=GRID!$B$3:$U$3),0)),
INDEX(GRID!$B$18:$U$29,MATCH(R$7,GRID!$A$18:$A$29,0),MATCH(1,($U$2=GRID!$B$1:$U$1)*(КАЛЕНДАРЬ!AA29=GRID!$B$3:$U$3),0))*(1-GRID!$L$45))</f>
        <v>230600</v>
      </c>
      <c r="S281" s="8">
        <f t="array" ref="S281">IF($I$2="Каникулы вместе",INDEX(GRID!$B$4:$U$15,MATCH(S$7,GRID!$A$4:$A$15,0),MATCH(1,($U$2=GRID!$B$1:$U$1)*(КАЛЕНДАРЬ!AA29=GRID!$B$3:$U$3),0)),
INDEX(GRID!$B$4:$U$15,MATCH(S$7,GRID!$A$4:$A$15,0),MATCH(1,($U$2=GRID!$B$1:$U$1)*(КАЛЕНДАРЬ!AA29=GRID!$B$3:$U$3),0))*(1-GRID!$L$41))</f>
        <v>592800</v>
      </c>
      <c r="T281" s="8">
        <f t="array" ref="T281">IF($I$2="Каникулы вместе",INDEX(GRID!$B$4:$U$15,MATCH(T$7,GRID!$A$4:$A$15,0),MATCH(1,($U$2=GRID!$B$1:$U$1)*(КАЛЕНДАРЬ!AA29=GRID!$B$3:$U$3),0)),
INDEX(GRID!$B$4:$U$15,MATCH(T$7,GRID!$A$4:$A$15,0),MATCH(1,($U$2=GRID!$B$1:$U$1)*(КАЛЕНДАРЬ!AA29=GRID!$B$3:$U$3),0))*(1-GRID!$L$41))</f>
        <v>726900</v>
      </c>
    </row>
    <row r="282" spans="1:20" hidden="1">
      <c r="A282" s="148" t="s">
        <v>17</v>
      </c>
      <c r="B282" s="149">
        <v>27</v>
      </c>
      <c r="C282" s="8" cm="1">
        <f t="array" ref="C282">IF($I$2="Каникулы вместе",INDEX(GRID!$B$4:$U$15,MATCH(C$7,GRID!$A$4:$A$15,0),MATCH(1,($U$2=GRID!$B$1:$U$1)*(КАЛЕНДАРЬ!AA30=GRID!$B$3:$U$3),0)),
INDEX(GRID!$B$4:$U$15,MATCH(C$7,GRID!$A$4:$A$15,0),MATCH(1,($U$2=GRID!$B$1:$U$1)*(КАЛЕНДАРЬ!AA30=GRID!$B$3:$U$3),0))*(1-GRID!$L$45))</f>
        <v>40100</v>
      </c>
      <c r="D282" s="8" cm="1">
        <f t="array" ref="D282">IF($I$2="Каникулы вместе",INDEX(GRID!$B$18:$U$29,MATCH(C$7,GRID!$A$18:$A$29,0),MATCH(1,($U$2=GRID!$B$1:$U$1)*(КАЛЕНДАРЬ!AA30=GRID!$B$3:$U$3),0)),
INDEX(GRID!$B$18:$U$29,MATCH(C$7,GRID!$A$18:$A$29,0),MATCH(1,($U$2=GRID!$B$1:$U$1)*(КАЛЕНДАРЬ!AA30=GRID!$B$3:$U$3),0))*(1-GRID!$L$45))</f>
        <v>45100</v>
      </c>
      <c r="E282" s="8" cm="1">
        <f t="array" ref="E282">IF($I$2="Каникулы вместе",INDEX(GRID!$B$4:$U$15,MATCH(E$7,GRID!$A$4:$A$15,0),MATCH(1,($U$2=GRID!$B$1:$U$1)*(КАЛЕНДАРЬ!AA30=GRID!$B$3:$U$3),0)),
INDEX(GRID!$B$4:$U$15,MATCH(E$7,GRID!$A$4:$A$15,0),MATCH(1,($U$2=GRID!$B$1:$U$1)*(КАЛЕНДАРЬ!AA30=GRID!$B$3:$U$3),0))*(1-GRID!$L$45))</f>
        <v>47900</v>
      </c>
      <c r="F282" s="8" cm="1">
        <f t="array" ref="F282">IF($I$2="Каникулы вместе",INDEX(GRID!$B$18:$U$29,MATCH(E$7,GRID!$A$18:$A$29,0),MATCH(1,($U$2=GRID!$B$1:$U$1)*(КАЛЕНДАРЬ!AA30=GRID!$B$3:$U$3),0)),
INDEX(GRID!$B$18:$U$29,MATCH(E$7,GRID!$A$18:$A$29,0),MATCH(1,($U$2=GRID!$B$1:$U$1)*(КАЛЕНДАРЬ!AA30=GRID!$B$3:$U$3),0))*(1-GRID!$L$45))</f>
        <v>52900</v>
      </c>
      <c r="G282" s="8" cm="1">
        <f t="array" ref="G282">IF($I$2="Каникулы вместе",INDEX(GRID!$B$4:$U$15,MATCH(G$7,GRID!$A$4:$A$15,0),MATCH(1,($U$2=GRID!$B$1:$U$1)*(КАЛЕНДАРЬ!AA30=GRID!$B$3:$U$3),0)),
INDEX(GRID!$B$4:$U$15,MATCH(G$7,GRID!$A$4:$A$15,0),MATCH(1,($U$2=GRID!$B$1:$U$1)*(КАЛЕНДАРЬ!AA30=GRID!$B$3:$U$3),0))*(1-GRID!$L$45))</f>
        <v>54500</v>
      </c>
      <c r="H282" s="8" cm="1">
        <f t="array" ref="H282">IF($I$2="Каникулы вместе",INDEX(GRID!$B$18:$U$29,MATCH(G$7,GRID!$A$18:$A$29,0),MATCH(1,($U$2=GRID!$B$1:$U$1)*(КАЛЕНДАРЬ!AA30=GRID!$B$3:$U$3),0)),
INDEX(GRID!$B$18:$U$29,MATCH(G$7,GRID!$A$18:$A$29,0),MATCH(1,($U$2=GRID!$B$1:$U$1)*(КАЛЕНДАРЬ!AA30=GRID!$B$3:$U$3),0))*(1-GRID!$L$45))</f>
        <v>59500</v>
      </c>
      <c r="I282" s="8" cm="1">
        <f t="array" ref="I282">IF($I$2="Каникулы вместе",INDEX(GRID!$B$4:$U$15,MATCH(I$7,GRID!$A$4:$A$15,0),MATCH(1,($U$2=GRID!$B$1:$U$1)*(КАЛЕНДАРЬ!AA30=GRID!$B$3:$U$3),0)),
INDEX(GRID!$B$4:$U$15,MATCH(I$7,GRID!$A$4:$A$15,0),MATCH(1,($U$2=GRID!$B$1:$U$1)*(КАЛЕНДАРЬ!AA30=GRID!$B$3:$U$3),0))*(1-GRID!$L$45))</f>
        <v>60900</v>
      </c>
      <c r="J282" s="8" cm="1">
        <f t="array" ref="J282">IF($I$2="Каникулы вместе",INDEX(GRID!$B$18:$U$29,MATCH(I$7,GRID!$A$18:$A$29,0),MATCH(1,($U$2=GRID!$B$1:$U$1)*(КАЛЕНДАРЬ!AA30=GRID!$B$3:$U$3),0)),
INDEX(GRID!$B$18:$U$29,MATCH(I$7,GRID!$A$18:$A$29,0),MATCH(1,($U$2=GRID!$B$1:$U$1)*(КАЛЕНДАРЬ!AA30=GRID!$B$3:$U$3),0))*(1-GRID!$L$45))</f>
        <v>65900</v>
      </c>
      <c r="K282" s="8" cm="1">
        <f t="array" ref="K282">IF($I$2="Каникулы вместе",INDEX(GRID!$B$4:$U$15,MATCH(K$7,GRID!$A$4:$A$15,0),MATCH(1,($U$2=GRID!$B$1:$U$1)*(КАЛЕНДАРЬ!AA30=GRID!$B$3:$U$3),0)),
INDEX(GRID!$B$4:$U$15,MATCH(K$7,GRID!$A$4:$A$15,0),MATCH(1,($U$2=GRID!$B$1:$U$1)*(КАЛЕНДАРЬ!AA30=GRID!$B$3:$U$3),0))*(1-GRID!$L$45))</f>
        <v>67400</v>
      </c>
      <c r="L282" s="8" cm="1">
        <f t="array" ref="L282">IF($I$2="Каникулы вместе",INDEX(GRID!$B$18:$U$29,MATCH(K$7,GRID!$A$18:$A$29,0),MATCH(1,($U$2=GRID!$B$1:$U$1)*(КАЛЕНДАРЬ!AA30=GRID!$B$3:$U$3),0)),
INDEX(GRID!$B$18:$U$29,MATCH(K$7,GRID!$A$18:$A$29,0),MATCH(1,($U$2=GRID!$B$1:$U$1)*(КАЛЕНДАРЬ!AA30=GRID!$B$3:$U$3),0))*(1-GRID!$L$45))</f>
        <v>72400</v>
      </c>
      <c r="M282" s="8" cm="1">
        <f t="array" ref="M282">IF($I$2="Каникулы вместе",INDEX(GRID!$B$4:$U$15,MATCH(M$7,GRID!$A$4:$A$15,0),MATCH(1,($U$2=GRID!$B$1:$U$1)*(КАЛЕНДАРЬ!AA30=GRID!$B$3:$U$3),0)),
INDEX(GRID!$B$4:$U$15,MATCH(M$7,GRID!$A$4:$A$15,0),MATCH(1,($U$2=GRID!$B$1:$U$1)*(КАЛЕНДАРЬ!AA30=GRID!$B$3:$U$3),0))*(1-GRID!$L$45))</f>
        <v>90200</v>
      </c>
      <c r="N282" s="8" cm="1">
        <f t="array" ref="N282">IF($I$2="Каникулы вместе",INDEX(GRID!$B$18:$U$29,MATCH(M$7,GRID!$A$18:$A$29,0),MATCH(1,($U$2=GRID!$B$1:$U$1)*(КАЛЕНДАРЬ!AA30=GRID!$B$3:$U$3),0)),
INDEX(GRID!$B$18:$U$29,MATCH(M$7,GRID!$A$18:$A$29,0),MATCH(1,($U$2=GRID!$B$1:$U$1)*(КАЛЕНДАРЬ!AA30=GRID!$B$3:$U$3),0))*(1-GRID!$L$45))</f>
        <v>95200</v>
      </c>
      <c r="O282" s="8" cm="1">
        <f t="array" ref="O282">IF($I$2="Каникулы вместе",INDEX(GRID!$B$4:$U$15,MATCH(O$7,GRID!$A$4:$A$15,0),MATCH(1,($U$2=GRID!$B$1:$U$1)*(КАЛЕНДАРЬ!AA30=GRID!$B$3:$U$3),0)),
INDEX(GRID!$B$4:$U$15,MATCH(O$7,GRID!$A$4:$A$15,0),MATCH(1,($U$2=GRID!$B$1:$U$1)*(КАЛЕНДАРЬ!AA30=GRID!$B$3:$U$3),0))*(1-GRID!$L$45))</f>
        <v>127800</v>
      </c>
      <c r="P282" s="8" cm="1">
        <f t="array" ref="P282">IF($I$2="Каникулы вместе",INDEX(GRID!$B$4:$U$15,MATCH(P$7,GRID!$A$4:$A$15,0),MATCH(1,($U$2=GRID!$B$1:$U$1)*(КАЛЕНДАРЬ!AA30=GRID!$B$3:$U$3),0)),
INDEX(GRID!$B$4:$U$15,MATCH(P$7,GRID!$A$4:$A$15,0),MATCH(1,($U$2=GRID!$B$1:$U$1)*(КАЛЕНДАРЬ!AA30=GRID!$B$3:$U$3),0))*(1-GRID!$L$45))</f>
        <v>172900</v>
      </c>
      <c r="Q282" s="8" cm="1">
        <f t="array" ref="Q282">IF($I$2="Каникулы вместе",INDEX(GRID!$B$4:$U$15,MATCH(Q$7,GRID!$A$4:$A$15,0),MATCH(1,($U$2=GRID!$B$1:$U$1)*(КАЛЕНДАРЬ!AA30=GRID!$B$3:$U$3),0)),
INDEX(GRID!$B$4:$U$15,MATCH(Q$7,GRID!$A$4:$A$15,0),MATCH(1,($U$2=GRID!$B$1:$U$1)*(КАЛЕНДАРЬ!AA30=GRID!$B$3:$U$3),0))*(1-GRID!$L$45))</f>
        <v>202400</v>
      </c>
      <c r="R282" s="8" cm="1">
        <f t="array" ref="R282">IF($I$2="Каникулы вместе",INDEX(GRID!$B$18:$U$29,MATCH(R$7,GRID!$A$18:$A$29,0),MATCH(1,($U$2=GRID!$B$1:$U$1)*(КАЛЕНДАРЬ!AA30=GRID!$B$3:$U$3),0)),
INDEX(GRID!$B$18:$U$29,MATCH(R$7,GRID!$A$18:$A$29,0),MATCH(1,($U$2=GRID!$B$1:$U$1)*(КАЛЕНДАРЬ!AA30=GRID!$B$3:$U$3),0))*(1-GRID!$L$45))</f>
        <v>230600</v>
      </c>
      <c r="S282" s="8">
        <f t="array" ref="S282">IF($I$2="Каникулы вместе",INDEX(GRID!$B$4:$U$15,MATCH(S$7,GRID!$A$4:$A$15,0),MATCH(1,($U$2=GRID!$B$1:$U$1)*(КАЛЕНДАРЬ!AA30=GRID!$B$3:$U$3),0)),
INDEX(GRID!$B$4:$U$15,MATCH(S$7,GRID!$A$4:$A$15,0),MATCH(1,($U$2=GRID!$B$1:$U$1)*(КАЛЕНДАРЬ!AA30=GRID!$B$3:$U$3),0))*(1-GRID!$L$41))</f>
        <v>592800</v>
      </c>
      <c r="T282" s="8">
        <f t="array" ref="T282">IF($I$2="Каникулы вместе",INDEX(GRID!$B$4:$U$15,MATCH(T$7,GRID!$A$4:$A$15,0),MATCH(1,($U$2=GRID!$B$1:$U$1)*(КАЛЕНДАРЬ!AA30=GRID!$B$3:$U$3),0)),
INDEX(GRID!$B$4:$U$15,MATCH(T$7,GRID!$A$4:$A$15,0),MATCH(1,($U$2=GRID!$B$1:$U$1)*(КАЛЕНДАРЬ!AA30=GRID!$B$3:$U$3),0))*(1-GRID!$L$41))</f>
        <v>726900</v>
      </c>
    </row>
    <row r="283" spans="1:20" hidden="1">
      <c r="A283" s="148" t="s">
        <v>11</v>
      </c>
      <c r="B283" s="149">
        <v>28</v>
      </c>
      <c r="C283" s="8" cm="1">
        <f t="array" ref="C283">IF($I$2="Каникулы вместе",INDEX(GRID!$B$4:$U$15,MATCH(C$7,GRID!$A$4:$A$15,0),MATCH(1,($U$2=GRID!$B$1:$U$1)*(КАЛЕНДАРЬ!AA31=GRID!$B$3:$U$3),0)),
INDEX(GRID!$B$4:$U$15,MATCH(C$7,GRID!$A$4:$A$15,0),MATCH(1,($U$2=GRID!$B$1:$U$1)*(КАЛЕНДАРЬ!AA31=GRID!$B$3:$U$3),0))*(1-GRID!$L$45))</f>
        <v>36500</v>
      </c>
      <c r="D283" s="8" cm="1">
        <f t="array" ref="D283">IF($I$2="Каникулы вместе",INDEX(GRID!$B$18:$U$29,MATCH(C$7,GRID!$A$18:$A$29,0),MATCH(1,($U$2=GRID!$B$1:$U$1)*(КАЛЕНДАРЬ!AA31=GRID!$B$3:$U$3),0)),
INDEX(GRID!$B$18:$U$29,MATCH(C$7,GRID!$A$18:$A$29,0),MATCH(1,($U$2=GRID!$B$1:$U$1)*(КАЛЕНДАРЬ!AA31=GRID!$B$3:$U$3),0))*(1-GRID!$L$45))</f>
        <v>41500</v>
      </c>
      <c r="E283" s="8" cm="1">
        <f t="array" ref="E283">IF($I$2="Каникулы вместе",INDEX(GRID!$B$4:$U$15,MATCH(E$7,GRID!$A$4:$A$15,0),MATCH(1,($U$2=GRID!$B$1:$U$1)*(КАЛЕНДАРЬ!AA31=GRID!$B$3:$U$3),0)),
INDEX(GRID!$B$4:$U$15,MATCH(E$7,GRID!$A$4:$A$15,0),MATCH(1,($U$2=GRID!$B$1:$U$1)*(КАЛЕНДАРЬ!AA31=GRID!$B$3:$U$3),0))*(1-GRID!$L$45))</f>
        <v>43700</v>
      </c>
      <c r="F283" s="8" cm="1">
        <f t="array" ref="F283">IF($I$2="Каникулы вместе",INDEX(GRID!$B$18:$U$29,MATCH(E$7,GRID!$A$18:$A$29,0),MATCH(1,($U$2=GRID!$B$1:$U$1)*(КАЛЕНДАРЬ!AA31=GRID!$B$3:$U$3),0)),
INDEX(GRID!$B$18:$U$29,MATCH(E$7,GRID!$A$18:$A$29,0),MATCH(1,($U$2=GRID!$B$1:$U$1)*(КАЛЕНДАРЬ!AA31=GRID!$B$3:$U$3),0))*(1-GRID!$L$45))</f>
        <v>48700</v>
      </c>
      <c r="G283" s="8" cm="1">
        <f t="array" ref="G283">IF($I$2="Каникулы вместе",INDEX(GRID!$B$4:$U$15,MATCH(G$7,GRID!$A$4:$A$15,0),MATCH(1,($U$2=GRID!$B$1:$U$1)*(КАЛЕНДАРЬ!AA31=GRID!$B$3:$U$3),0)),
INDEX(GRID!$B$4:$U$15,MATCH(G$7,GRID!$A$4:$A$15,0),MATCH(1,($U$2=GRID!$B$1:$U$1)*(КАЛЕНДАРЬ!AA31=GRID!$B$3:$U$3),0))*(1-GRID!$L$45))</f>
        <v>50200</v>
      </c>
      <c r="H283" s="8" cm="1">
        <f t="array" ref="H283">IF($I$2="Каникулы вместе",INDEX(GRID!$B$18:$U$29,MATCH(G$7,GRID!$A$18:$A$29,0),MATCH(1,($U$2=GRID!$B$1:$U$1)*(КАЛЕНДАРЬ!AA31=GRID!$B$3:$U$3),0)),
INDEX(GRID!$B$18:$U$29,MATCH(G$7,GRID!$A$18:$A$29,0),MATCH(1,($U$2=GRID!$B$1:$U$1)*(КАЛЕНДАРЬ!AA31=GRID!$B$3:$U$3),0))*(1-GRID!$L$45))</f>
        <v>55200</v>
      </c>
      <c r="I283" s="8" cm="1">
        <f t="array" ref="I283">IF($I$2="Каникулы вместе",INDEX(GRID!$B$4:$U$15,MATCH(I$7,GRID!$A$4:$A$15,0),MATCH(1,($U$2=GRID!$B$1:$U$1)*(КАЛЕНДАРЬ!AA31=GRID!$B$3:$U$3),0)),
INDEX(GRID!$B$4:$U$15,MATCH(I$7,GRID!$A$4:$A$15,0),MATCH(1,($U$2=GRID!$B$1:$U$1)*(КАЛЕНДАРЬ!AA31=GRID!$B$3:$U$3),0))*(1-GRID!$L$45))</f>
        <v>56200</v>
      </c>
      <c r="J283" s="8" cm="1">
        <f t="array" ref="J283">IF($I$2="Каникулы вместе",INDEX(GRID!$B$18:$U$29,MATCH(I$7,GRID!$A$18:$A$29,0),MATCH(1,($U$2=GRID!$B$1:$U$1)*(КАЛЕНДАРЬ!AA31=GRID!$B$3:$U$3),0)),
INDEX(GRID!$B$18:$U$29,MATCH(I$7,GRID!$A$18:$A$29,0),MATCH(1,($U$2=GRID!$B$1:$U$1)*(КАЛЕНДАРЬ!AA31=GRID!$B$3:$U$3),0))*(1-GRID!$L$45))</f>
        <v>61200</v>
      </c>
      <c r="K283" s="8" cm="1">
        <f t="array" ref="K283">IF($I$2="Каникулы вместе",INDEX(GRID!$B$4:$U$15,MATCH(K$7,GRID!$A$4:$A$15,0),MATCH(1,($U$2=GRID!$B$1:$U$1)*(КАЛЕНДАРЬ!AA31=GRID!$B$3:$U$3),0)),
INDEX(GRID!$B$4:$U$15,MATCH(K$7,GRID!$A$4:$A$15,0),MATCH(1,($U$2=GRID!$B$1:$U$1)*(КАЛЕНДАРЬ!AA31=GRID!$B$3:$U$3),0))*(1-GRID!$L$45))</f>
        <v>62500</v>
      </c>
      <c r="L283" s="8" cm="1">
        <f t="array" ref="L283">IF($I$2="Каникулы вместе",INDEX(GRID!$B$18:$U$29,MATCH(K$7,GRID!$A$18:$A$29,0),MATCH(1,($U$2=GRID!$B$1:$U$1)*(КАЛЕНДАРЬ!AA31=GRID!$B$3:$U$3),0)),
INDEX(GRID!$B$18:$U$29,MATCH(K$7,GRID!$A$18:$A$29,0),MATCH(1,($U$2=GRID!$B$1:$U$1)*(КАЛЕНДАРЬ!AA31=GRID!$B$3:$U$3),0))*(1-GRID!$L$45))</f>
        <v>67500</v>
      </c>
      <c r="M283" s="8" cm="1">
        <f t="array" ref="M283">IF($I$2="Каникулы вместе",INDEX(GRID!$B$4:$U$15,MATCH(M$7,GRID!$A$4:$A$15,0),MATCH(1,($U$2=GRID!$B$1:$U$1)*(КАЛЕНДАРЬ!AA31=GRID!$B$3:$U$3),0)),
INDEX(GRID!$B$4:$U$15,MATCH(M$7,GRID!$A$4:$A$15,0),MATCH(1,($U$2=GRID!$B$1:$U$1)*(КАЛЕНДАРЬ!AA31=GRID!$B$3:$U$3),0))*(1-GRID!$L$45))</f>
        <v>84300</v>
      </c>
      <c r="N283" s="8" cm="1">
        <f t="array" ref="N283">IF($I$2="Каникулы вместе",INDEX(GRID!$B$18:$U$29,MATCH(M$7,GRID!$A$18:$A$29,0),MATCH(1,($U$2=GRID!$B$1:$U$1)*(КАЛЕНДАРЬ!AA31=GRID!$B$3:$U$3),0)),
INDEX(GRID!$B$18:$U$29,MATCH(M$7,GRID!$A$18:$A$29,0),MATCH(1,($U$2=GRID!$B$1:$U$1)*(КАЛЕНДАРЬ!AA31=GRID!$B$3:$U$3),0))*(1-GRID!$L$45))</f>
        <v>89300</v>
      </c>
      <c r="O283" s="8" cm="1">
        <f t="array" ref="O283">IF($I$2="Каникулы вместе",INDEX(GRID!$B$4:$U$15,MATCH(O$7,GRID!$A$4:$A$15,0),MATCH(1,($U$2=GRID!$B$1:$U$1)*(КАЛЕНДАРЬ!AA31=GRID!$B$3:$U$3),0)),
INDEX(GRID!$B$4:$U$15,MATCH(O$7,GRID!$A$4:$A$15,0),MATCH(1,($U$2=GRID!$B$1:$U$1)*(КАЛЕНДАРЬ!AA31=GRID!$B$3:$U$3),0))*(1-GRID!$L$45))</f>
        <v>121100</v>
      </c>
      <c r="P283" s="8" cm="1">
        <f t="array" ref="P283">IF($I$2="Каникулы вместе",INDEX(GRID!$B$4:$U$15,MATCH(P$7,GRID!$A$4:$A$15,0),MATCH(1,($U$2=GRID!$B$1:$U$1)*(КАЛЕНДАРЬ!AA31=GRID!$B$3:$U$3),0)),
INDEX(GRID!$B$4:$U$15,MATCH(P$7,GRID!$A$4:$A$15,0),MATCH(1,($U$2=GRID!$B$1:$U$1)*(КАЛЕНДАРЬ!AA31=GRID!$B$3:$U$3),0))*(1-GRID!$L$45))</f>
        <v>165200</v>
      </c>
      <c r="Q283" s="8" cm="1">
        <f t="array" ref="Q283">IF($I$2="Каникулы вместе",INDEX(GRID!$B$4:$U$15,MATCH(Q$7,GRID!$A$4:$A$15,0),MATCH(1,($U$2=GRID!$B$1:$U$1)*(КАЛЕНДАРЬ!AA31=GRID!$B$3:$U$3),0)),
INDEX(GRID!$B$4:$U$15,MATCH(Q$7,GRID!$A$4:$A$15,0),MATCH(1,($U$2=GRID!$B$1:$U$1)*(КАЛЕНДАРЬ!AA31=GRID!$B$3:$U$3),0))*(1-GRID!$L$45))</f>
        <v>193700</v>
      </c>
      <c r="R283" s="8" cm="1">
        <f t="array" ref="R283">IF($I$2="Каникулы вместе",INDEX(GRID!$B$18:$U$29,MATCH(R$7,GRID!$A$18:$A$29,0),MATCH(1,($U$2=GRID!$B$1:$U$1)*(КАЛЕНДАРЬ!AA31=GRID!$B$3:$U$3),0)),
INDEX(GRID!$B$18:$U$29,MATCH(R$7,GRID!$A$18:$A$29,0),MATCH(1,($U$2=GRID!$B$1:$U$1)*(КАЛЕНДАРЬ!AA31=GRID!$B$3:$U$3),0))*(1-GRID!$L$45))</f>
        <v>220700</v>
      </c>
      <c r="S283" s="8">
        <f t="array" ref="S283">IF($I$2="Каникулы вместе",INDEX(GRID!$B$4:$U$15,MATCH(S$7,GRID!$A$4:$A$15,0),MATCH(1,($U$2=GRID!$B$1:$U$1)*(КАЛЕНДАРЬ!AA31=GRID!$B$3:$U$3),0)),
INDEX(GRID!$B$4:$U$15,MATCH(S$7,GRID!$A$4:$A$15,0),MATCH(1,($U$2=GRID!$B$1:$U$1)*(КАЛЕНДАРЬ!AA31=GRID!$B$3:$U$3),0))*(1-GRID!$L$41))</f>
        <v>561500</v>
      </c>
      <c r="T283" s="8">
        <f t="array" ref="T283">IF($I$2="Каникулы вместе",INDEX(GRID!$B$4:$U$15,MATCH(T$7,GRID!$A$4:$A$15,0),MATCH(1,($U$2=GRID!$B$1:$U$1)*(КАЛЕНДАРЬ!AA31=GRID!$B$3:$U$3),0)),
INDEX(GRID!$B$4:$U$15,MATCH(T$7,GRID!$A$4:$A$15,0),MATCH(1,($U$2=GRID!$B$1:$U$1)*(КАЛЕНДАРЬ!AA31=GRID!$B$3:$U$3),0))*(1-GRID!$L$41))</f>
        <v>688100</v>
      </c>
    </row>
    <row r="284" spans="1:20" hidden="1">
      <c r="A284" s="148" t="s">
        <v>12</v>
      </c>
      <c r="B284" s="149">
        <v>29</v>
      </c>
      <c r="C284" s="8" cm="1">
        <f t="array" ref="C284">IF($I$2="Каникулы вместе",INDEX(GRID!$B$4:$U$15,MATCH(C$7,GRID!$A$4:$A$15,0),MATCH(1,($U$2=GRID!$B$1:$U$1)*(КАЛЕНДАРЬ!AA32=GRID!$B$3:$U$3),0)),
INDEX(GRID!$B$4:$U$15,MATCH(C$7,GRID!$A$4:$A$15,0),MATCH(1,($U$2=GRID!$B$1:$U$1)*(КАЛЕНДАРЬ!AA32=GRID!$B$3:$U$3),0))*(1-GRID!$L$45))</f>
        <v>36500</v>
      </c>
      <c r="D284" s="8" cm="1">
        <f t="array" ref="D284">IF($I$2="Каникулы вместе",INDEX(GRID!$B$18:$U$29,MATCH(C$7,GRID!$A$18:$A$29,0),MATCH(1,($U$2=GRID!$B$1:$U$1)*(КАЛЕНДАРЬ!AA32=GRID!$B$3:$U$3),0)),
INDEX(GRID!$B$18:$U$29,MATCH(C$7,GRID!$A$18:$A$29,0),MATCH(1,($U$2=GRID!$B$1:$U$1)*(КАЛЕНДАРЬ!AA32=GRID!$B$3:$U$3),0))*(1-GRID!$L$45))</f>
        <v>41500</v>
      </c>
      <c r="E284" s="8" cm="1">
        <f t="array" ref="E284">IF($I$2="Каникулы вместе",INDEX(GRID!$B$4:$U$15,MATCH(E$7,GRID!$A$4:$A$15,0),MATCH(1,($U$2=GRID!$B$1:$U$1)*(КАЛЕНДАРЬ!AA32=GRID!$B$3:$U$3),0)),
INDEX(GRID!$B$4:$U$15,MATCH(E$7,GRID!$A$4:$A$15,0),MATCH(1,($U$2=GRID!$B$1:$U$1)*(КАЛЕНДАРЬ!AA32=GRID!$B$3:$U$3),0))*(1-GRID!$L$45))</f>
        <v>43700</v>
      </c>
      <c r="F284" s="8" cm="1">
        <f t="array" ref="F284">IF($I$2="Каникулы вместе",INDEX(GRID!$B$18:$U$29,MATCH(E$7,GRID!$A$18:$A$29,0),MATCH(1,($U$2=GRID!$B$1:$U$1)*(КАЛЕНДАРЬ!AA32=GRID!$B$3:$U$3),0)),
INDEX(GRID!$B$18:$U$29,MATCH(E$7,GRID!$A$18:$A$29,0),MATCH(1,($U$2=GRID!$B$1:$U$1)*(КАЛЕНДАРЬ!AA32=GRID!$B$3:$U$3),0))*(1-GRID!$L$45))</f>
        <v>48700</v>
      </c>
      <c r="G284" s="8" cm="1">
        <f t="array" ref="G284">IF($I$2="Каникулы вместе",INDEX(GRID!$B$4:$U$15,MATCH(G$7,GRID!$A$4:$A$15,0),MATCH(1,($U$2=GRID!$B$1:$U$1)*(КАЛЕНДАРЬ!AA32=GRID!$B$3:$U$3),0)),
INDEX(GRID!$B$4:$U$15,MATCH(G$7,GRID!$A$4:$A$15,0),MATCH(1,($U$2=GRID!$B$1:$U$1)*(КАЛЕНДАРЬ!AA32=GRID!$B$3:$U$3),0))*(1-GRID!$L$45))</f>
        <v>50200</v>
      </c>
      <c r="H284" s="8" cm="1">
        <f t="array" ref="H284">IF($I$2="Каникулы вместе",INDEX(GRID!$B$18:$U$29,MATCH(G$7,GRID!$A$18:$A$29,0),MATCH(1,($U$2=GRID!$B$1:$U$1)*(КАЛЕНДАРЬ!AA32=GRID!$B$3:$U$3),0)),
INDEX(GRID!$B$18:$U$29,MATCH(G$7,GRID!$A$18:$A$29,0),MATCH(1,($U$2=GRID!$B$1:$U$1)*(КАЛЕНДАРЬ!AA32=GRID!$B$3:$U$3),0))*(1-GRID!$L$45))</f>
        <v>55200</v>
      </c>
      <c r="I284" s="8" cm="1">
        <f t="array" ref="I284">IF($I$2="Каникулы вместе",INDEX(GRID!$B$4:$U$15,MATCH(I$7,GRID!$A$4:$A$15,0),MATCH(1,($U$2=GRID!$B$1:$U$1)*(КАЛЕНДАРЬ!AA32=GRID!$B$3:$U$3),0)),
INDEX(GRID!$B$4:$U$15,MATCH(I$7,GRID!$A$4:$A$15,0),MATCH(1,($U$2=GRID!$B$1:$U$1)*(КАЛЕНДАРЬ!AA32=GRID!$B$3:$U$3),0))*(1-GRID!$L$45))</f>
        <v>56200</v>
      </c>
      <c r="J284" s="8" cm="1">
        <f t="array" ref="J284">IF($I$2="Каникулы вместе",INDEX(GRID!$B$18:$U$29,MATCH(I$7,GRID!$A$18:$A$29,0),MATCH(1,($U$2=GRID!$B$1:$U$1)*(КАЛЕНДАРЬ!AA32=GRID!$B$3:$U$3),0)),
INDEX(GRID!$B$18:$U$29,MATCH(I$7,GRID!$A$18:$A$29,0),MATCH(1,($U$2=GRID!$B$1:$U$1)*(КАЛЕНДАРЬ!AA32=GRID!$B$3:$U$3),0))*(1-GRID!$L$45))</f>
        <v>61200</v>
      </c>
      <c r="K284" s="8" cm="1">
        <f t="array" ref="K284">IF($I$2="Каникулы вместе",INDEX(GRID!$B$4:$U$15,MATCH(K$7,GRID!$A$4:$A$15,0),MATCH(1,($U$2=GRID!$B$1:$U$1)*(КАЛЕНДАРЬ!AA32=GRID!$B$3:$U$3),0)),
INDEX(GRID!$B$4:$U$15,MATCH(K$7,GRID!$A$4:$A$15,0),MATCH(1,($U$2=GRID!$B$1:$U$1)*(КАЛЕНДАРЬ!AA32=GRID!$B$3:$U$3),0))*(1-GRID!$L$45))</f>
        <v>62500</v>
      </c>
      <c r="L284" s="8" cm="1">
        <f t="array" ref="L284">IF($I$2="Каникулы вместе",INDEX(GRID!$B$18:$U$29,MATCH(K$7,GRID!$A$18:$A$29,0),MATCH(1,($U$2=GRID!$B$1:$U$1)*(КАЛЕНДАРЬ!AA32=GRID!$B$3:$U$3),0)),
INDEX(GRID!$B$18:$U$29,MATCH(K$7,GRID!$A$18:$A$29,0),MATCH(1,($U$2=GRID!$B$1:$U$1)*(КАЛЕНДАРЬ!AA32=GRID!$B$3:$U$3),0))*(1-GRID!$L$45))</f>
        <v>67500</v>
      </c>
      <c r="M284" s="8" cm="1">
        <f t="array" ref="M284">IF($I$2="Каникулы вместе",INDEX(GRID!$B$4:$U$15,MATCH(M$7,GRID!$A$4:$A$15,0),MATCH(1,($U$2=GRID!$B$1:$U$1)*(КАЛЕНДАРЬ!AA32=GRID!$B$3:$U$3),0)),
INDEX(GRID!$B$4:$U$15,MATCH(M$7,GRID!$A$4:$A$15,0),MATCH(1,($U$2=GRID!$B$1:$U$1)*(КАЛЕНДАРЬ!AA32=GRID!$B$3:$U$3),0))*(1-GRID!$L$45))</f>
        <v>84300</v>
      </c>
      <c r="N284" s="8" cm="1">
        <f t="array" ref="N284">IF($I$2="Каникулы вместе",INDEX(GRID!$B$18:$U$29,MATCH(M$7,GRID!$A$18:$A$29,0),MATCH(1,($U$2=GRID!$B$1:$U$1)*(КАЛЕНДАРЬ!AA32=GRID!$B$3:$U$3),0)),
INDEX(GRID!$B$18:$U$29,MATCH(M$7,GRID!$A$18:$A$29,0),MATCH(1,($U$2=GRID!$B$1:$U$1)*(КАЛЕНДАРЬ!AA32=GRID!$B$3:$U$3),0))*(1-GRID!$L$45))</f>
        <v>89300</v>
      </c>
      <c r="O284" s="8" cm="1">
        <f t="array" ref="O284">IF($I$2="Каникулы вместе",INDEX(GRID!$B$4:$U$15,MATCH(O$7,GRID!$A$4:$A$15,0),MATCH(1,($U$2=GRID!$B$1:$U$1)*(КАЛЕНДАРЬ!AA32=GRID!$B$3:$U$3),0)),
INDEX(GRID!$B$4:$U$15,MATCH(O$7,GRID!$A$4:$A$15,0),MATCH(1,($U$2=GRID!$B$1:$U$1)*(КАЛЕНДАРЬ!AA32=GRID!$B$3:$U$3),0))*(1-GRID!$L$45))</f>
        <v>121100</v>
      </c>
      <c r="P284" s="8" cm="1">
        <f t="array" ref="P284">IF($I$2="Каникулы вместе",INDEX(GRID!$B$4:$U$15,MATCH(P$7,GRID!$A$4:$A$15,0),MATCH(1,($U$2=GRID!$B$1:$U$1)*(КАЛЕНДАРЬ!AA32=GRID!$B$3:$U$3),0)),
INDEX(GRID!$B$4:$U$15,MATCH(P$7,GRID!$A$4:$A$15,0),MATCH(1,($U$2=GRID!$B$1:$U$1)*(КАЛЕНДАРЬ!AA32=GRID!$B$3:$U$3),0))*(1-GRID!$L$45))</f>
        <v>165200</v>
      </c>
      <c r="Q284" s="8" cm="1">
        <f t="array" ref="Q284">IF($I$2="Каникулы вместе",INDEX(GRID!$B$4:$U$15,MATCH(Q$7,GRID!$A$4:$A$15,0),MATCH(1,($U$2=GRID!$B$1:$U$1)*(КАЛЕНДАРЬ!AA32=GRID!$B$3:$U$3),0)),
INDEX(GRID!$B$4:$U$15,MATCH(Q$7,GRID!$A$4:$A$15,0),MATCH(1,($U$2=GRID!$B$1:$U$1)*(КАЛЕНДАРЬ!AA32=GRID!$B$3:$U$3),0))*(1-GRID!$L$45))</f>
        <v>193700</v>
      </c>
      <c r="R284" s="8" cm="1">
        <f t="array" ref="R284">IF($I$2="Каникулы вместе",INDEX(GRID!$B$18:$U$29,MATCH(R$7,GRID!$A$18:$A$29,0),MATCH(1,($U$2=GRID!$B$1:$U$1)*(КАЛЕНДАРЬ!AA32=GRID!$B$3:$U$3),0)),
INDEX(GRID!$B$18:$U$29,MATCH(R$7,GRID!$A$18:$A$29,0),MATCH(1,($U$2=GRID!$B$1:$U$1)*(КАЛЕНДАРЬ!AA32=GRID!$B$3:$U$3),0))*(1-GRID!$L$45))</f>
        <v>220700</v>
      </c>
      <c r="S284" s="8">
        <f t="array" ref="S284">IF($I$2="Каникулы вместе",INDEX(GRID!$B$4:$U$15,MATCH(S$7,GRID!$A$4:$A$15,0),MATCH(1,($U$2=GRID!$B$1:$U$1)*(КАЛЕНДАРЬ!AA32=GRID!$B$3:$U$3),0)),
INDEX(GRID!$B$4:$U$15,MATCH(S$7,GRID!$A$4:$A$15,0),MATCH(1,($U$2=GRID!$B$1:$U$1)*(КАЛЕНДАРЬ!AA32=GRID!$B$3:$U$3),0))*(1-GRID!$L$41))</f>
        <v>561500</v>
      </c>
      <c r="T284" s="8">
        <f t="array" ref="T284">IF($I$2="Каникулы вместе",INDEX(GRID!$B$4:$U$15,MATCH(T$7,GRID!$A$4:$A$15,0),MATCH(1,($U$2=GRID!$B$1:$U$1)*(КАЛЕНДАРЬ!AA32=GRID!$B$3:$U$3),0)),
INDEX(GRID!$B$4:$U$15,MATCH(T$7,GRID!$A$4:$A$15,0),MATCH(1,($U$2=GRID!$B$1:$U$1)*(КАЛЕНДАРЬ!AA32=GRID!$B$3:$U$3),0))*(1-GRID!$L$41))</f>
        <v>688100</v>
      </c>
    </row>
    <row r="285" spans="1:20" hidden="1">
      <c r="A285" s="148" t="s">
        <v>13</v>
      </c>
      <c r="B285" s="149">
        <v>30</v>
      </c>
      <c r="C285" s="8" cm="1">
        <f t="array" ref="C285">IF($I$2="Каникулы вместе",INDEX(GRID!$B$4:$U$15,MATCH(C$7,GRID!$A$4:$A$15,0),MATCH(1,($U$2=GRID!$B$1:$U$1)*(КАЛЕНДАРЬ!AA33=GRID!$B$3:$U$3),0)),
INDEX(GRID!$B$4:$U$15,MATCH(C$7,GRID!$A$4:$A$15,0),MATCH(1,($U$2=GRID!$B$1:$U$1)*(КАЛЕНДАРЬ!AA33=GRID!$B$3:$U$3),0))*(1-GRID!$L$45))</f>
        <v>36500</v>
      </c>
      <c r="D285" s="8" cm="1">
        <f t="array" ref="D285">IF($I$2="Каникулы вместе",INDEX(GRID!$B$18:$U$29,MATCH(C$7,GRID!$A$18:$A$29,0),MATCH(1,($U$2=GRID!$B$1:$U$1)*(КАЛЕНДАРЬ!AA33=GRID!$B$3:$U$3),0)),
INDEX(GRID!$B$18:$U$29,MATCH(C$7,GRID!$A$18:$A$29,0),MATCH(1,($U$2=GRID!$B$1:$U$1)*(КАЛЕНДАРЬ!AA33=GRID!$B$3:$U$3),0))*(1-GRID!$L$45))</f>
        <v>41500</v>
      </c>
      <c r="E285" s="8" cm="1">
        <f t="array" ref="E285">IF($I$2="Каникулы вместе",INDEX(GRID!$B$4:$U$15,MATCH(E$7,GRID!$A$4:$A$15,0),MATCH(1,($U$2=GRID!$B$1:$U$1)*(КАЛЕНДАРЬ!AA33=GRID!$B$3:$U$3),0)),
INDEX(GRID!$B$4:$U$15,MATCH(E$7,GRID!$A$4:$A$15,0),MATCH(1,($U$2=GRID!$B$1:$U$1)*(КАЛЕНДАРЬ!AA33=GRID!$B$3:$U$3),0))*(1-GRID!$L$45))</f>
        <v>43700</v>
      </c>
      <c r="F285" s="8" cm="1">
        <f t="array" ref="F285">IF($I$2="Каникулы вместе",INDEX(GRID!$B$18:$U$29,MATCH(E$7,GRID!$A$18:$A$29,0),MATCH(1,($U$2=GRID!$B$1:$U$1)*(КАЛЕНДАРЬ!AA33=GRID!$B$3:$U$3),0)),
INDEX(GRID!$B$18:$U$29,MATCH(E$7,GRID!$A$18:$A$29,0),MATCH(1,($U$2=GRID!$B$1:$U$1)*(КАЛЕНДАРЬ!AA33=GRID!$B$3:$U$3),0))*(1-GRID!$L$45))</f>
        <v>48700</v>
      </c>
      <c r="G285" s="8" cm="1">
        <f t="array" ref="G285">IF($I$2="Каникулы вместе",INDEX(GRID!$B$4:$U$15,MATCH(G$7,GRID!$A$4:$A$15,0),MATCH(1,($U$2=GRID!$B$1:$U$1)*(КАЛЕНДАРЬ!AA33=GRID!$B$3:$U$3),0)),
INDEX(GRID!$B$4:$U$15,MATCH(G$7,GRID!$A$4:$A$15,0),MATCH(1,($U$2=GRID!$B$1:$U$1)*(КАЛЕНДАРЬ!AA33=GRID!$B$3:$U$3),0))*(1-GRID!$L$45))</f>
        <v>50200</v>
      </c>
      <c r="H285" s="8" cm="1">
        <f t="array" ref="H285">IF($I$2="Каникулы вместе",INDEX(GRID!$B$18:$U$29,MATCH(G$7,GRID!$A$18:$A$29,0),MATCH(1,($U$2=GRID!$B$1:$U$1)*(КАЛЕНДАРЬ!AA33=GRID!$B$3:$U$3),0)),
INDEX(GRID!$B$18:$U$29,MATCH(G$7,GRID!$A$18:$A$29,0),MATCH(1,($U$2=GRID!$B$1:$U$1)*(КАЛЕНДАРЬ!AA33=GRID!$B$3:$U$3),0))*(1-GRID!$L$45))</f>
        <v>55200</v>
      </c>
      <c r="I285" s="8" cm="1">
        <f t="array" ref="I285">IF($I$2="Каникулы вместе",INDEX(GRID!$B$4:$U$15,MATCH(I$7,GRID!$A$4:$A$15,0),MATCH(1,($U$2=GRID!$B$1:$U$1)*(КАЛЕНДАРЬ!AA33=GRID!$B$3:$U$3),0)),
INDEX(GRID!$B$4:$U$15,MATCH(I$7,GRID!$A$4:$A$15,0),MATCH(1,($U$2=GRID!$B$1:$U$1)*(КАЛЕНДАРЬ!AA33=GRID!$B$3:$U$3),0))*(1-GRID!$L$45))</f>
        <v>56200</v>
      </c>
      <c r="J285" s="8" cm="1">
        <f t="array" ref="J285">IF($I$2="Каникулы вместе",INDEX(GRID!$B$18:$U$29,MATCH(I$7,GRID!$A$18:$A$29,0),MATCH(1,($U$2=GRID!$B$1:$U$1)*(КАЛЕНДАРЬ!AA33=GRID!$B$3:$U$3),0)),
INDEX(GRID!$B$18:$U$29,MATCH(I$7,GRID!$A$18:$A$29,0),MATCH(1,($U$2=GRID!$B$1:$U$1)*(КАЛЕНДАРЬ!AA33=GRID!$B$3:$U$3),0))*(1-GRID!$L$45))</f>
        <v>61200</v>
      </c>
      <c r="K285" s="8" cm="1">
        <f t="array" ref="K285">IF($I$2="Каникулы вместе",INDEX(GRID!$B$4:$U$15,MATCH(K$7,GRID!$A$4:$A$15,0),MATCH(1,($U$2=GRID!$B$1:$U$1)*(КАЛЕНДАРЬ!AA33=GRID!$B$3:$U$3),0)),
INDEX(GRID!$B$4:$U$15,MATCH(K$7,GRID!$A$4:$A$15,0),MATCH(1,($U$2=GRID!$B$1:$U$1)*(КАЛЕНДАРЬ!AA33=GRID!$B$3:$U$3),0))*(1-GRID!$L$45))</f>
        <v>62500</v>
      </c>
      <c r="L285" s="8" cm="1">
        <f t="array" ref="L285">IF($I$2="Каникулы вместе",INDEX(GRID!$B$18:$U$29,MATCH(K$7,GRID!$A$18:$A$29,0),MATCH(1,($U$2=GRID!$B$1:$U$1)*(КАЛЕНДАРЬ!AA33=GRID!$B$3:$U$3),0)),
INDEX(GRID!$B$18:$U$29,MATCH(K$7,GRID!$A$18:$A$29,0),MATCH(1,($U$2=GRID!$B$1:$U$1)*(КАЛЕНДАРЬ!AA33=GRID!$B$3:$U$3),0))*(1-GRID!$L$45))</f>
        <v>67500</v>
      </c>
      <c r="M285" s="8" cm="1">
        <f t="array" ref="M285">IF($I$2="Каникулы вместе",INDEX(GRID!$B$4:$U$15,MATCH(M$7,GRID!$A$4:$A$15,0),MATCH(1,($U$2=GRID!$B$1:$U$1)*(КАЛЕНДАРЬ!AA33=GRID!$B$3:$U$3),0)),
INDEX(GRID!$B$4:$U$15,MATCH(M$7,GRID!$A$4:$A$15,0),MATCH(1,($U$2=GRID!$B$1:$U$1)*(КАЛЕНДАРЬ!AA33=GRID!$B$3:$U$3),0))*(1-GRID!$L$45))</f>
        <v>84300</v>
      </c>
      <c r="N285" s="8" cm="1">
        <f t="array" ref="N285">IF($I$2="Каникулы вместе",INDEX(GRID!$B$18:$U$29,MATCH(M$7,GRID!$A$18:$A$29,0),MATCH(1,($U$2=GRID!$B$1:$U$1)*(КАЛЕНДАРЬ!AA33=GRID!$B$3:$U$3),0)),
INDEX(GRID!$B$18:$U$29,MATCH(M$7,GRID!$A$18:$A$29,0),MATCH(1,($U$2=GRID!$B$1:$U$1)*(КАЛЕНДАРЬ!AA33=GRID!$B$3:$U$3),0))*(1-GRID!$L$45))</f>
        <v>89300</v>
      </c>
      <c r="O285" s="8" cm="1">
        <f t="array" ref="O285">IF($I$2="Каникулы вместе",INDEX(GRID!$B$4:$U$15,MATCH(O$7,GRID!$A$4:$A$15,0),MATCH(1,($U$2=GRID!$B$1:$U$1)*(КАЛЕНДАРЬ!AA33=GRID!$B$3:$U$3),0)),
INDEX(GRID!$B$4:$U$15,MATCH(O$7,GRID!$A$4:$A$15,0),MATCH(1,($U$2=GRID!$B$1:$U$1)*(КАЛЕНДАРЬ!AA33=GRID!$B$3:$U$3),0))*(1-GRID!$L$45))</f>
        <v>121100</v>
      </c>
      <c r="P285" s="8" cm="1">
        <f t="array" ref="P285">IF($I$2="Каникулы вместе",INDEX(GRID!$B$4:$U$15,MATCH(P$7,GRID!$A$4:$A$15,0),MATCH(1,($U$2=GRID!$B$1:$U$1)*(КАЛЕНДАРЬ!AA33=GRID!$B$3:$U$3),0)),
INDEX(GRID!$B$4:$U$15,MATCH(P$7,GRID!$A$4:$A$15,0),MATCH(1,($U$2=GRID!$B$1:$U$1)*(КАЛЕНДАРЬ!AA33=GRID!$B$3:$U$3),0))*(1-GRID!$L$45))</f>
        <v>165200</v>
      </c>
      <c r="Q285" s="8" cm="1">
        <f t="array" ref="Q285">IF($I$2="Каникулы вместе",INDEX(GRID!$B$4:$U$15,MATCH(Q$7,GRID!$A$4:$A$15,0),MATCH(1,($U$2=GRID!$B$1:$U$1)*(КАЛЕНДАРЬ!AA33=GRID!$B$3:$U$3),0)),
INDEX(GRID!$B$4:$U$15,MATCH(Q$7,GRID!$A$4:$A$15,0),MATCH(1,($U$2=GRID!$B$1:$U$1)*(КАЛЕНДАРЬ!AA33=GRID!$B$3:$U$3),0))*(1-GRID!$L$45))</f>
        <v>193700</v>
      </c>
      <c r="R285" s="8" cm="1">
        <f t="array" ref="R285">IF($I$2="Каникулы вместе",INDEX(GRID!$B$18:$U$29,MATCH(R$7,GRID!$A$18:$A$29,0),MATCH(1,($U$2=GRID!$B$1:$U$1)*(КАЛЕНДАРЬ!AA33=GRID!$B$3:$U$3),0)),
INDEX(GRID!$B$18:$U$29,MATCH(R$7,GRID!$A$18:$A$29,0),MATCH(1,($U$2=GRID!$B$1:$U$1)*(КАЛЕНДАРЬ!AA33=GRID!$B$3:$U$3),0))*(1-GRID!$L$45))</f>
        <v>220700</v>
      </c>
      <c r="S285" s="8">
        <f t="array" ref="S285">IF($I$2="Каникулы вместе",INDEX(GRID!$B$4:$U$15,MATCH(S$7,GRID!$A$4:$A$15,0),MATCH(1,($U$2=GRID!$B$1:$U$1)*(КАЛЕНДАРЬ!AA33=GRID!$B$3:$U$3),0)),
INDEX(GRID!$B$4:$U$15,MATCH(S$7,GRID!$A$4:$A$15,0),MATCH(1,($U$2=GRID!$B$1:$U$1)*(КАЛЕНДАРЬ!AA33=GRID!$B$3:$U$3),0))*(1-GRID!$L$41))</f>
        <v>561500</v>
      </c>
      <c r="T285" s="8">
        <f t="array" ref="T285">IF($I$2="Каникулы вместе",INDEX(GRID!$B$4:$U$15,MATCH(T$7,GRID!$A$4:$A$15,0),MATCH(1,($U$2=GRID!$B$1:$U$1)*(КАЛЕНДАРЬ!AA33=GRID!$B$3:$U$3),0)),
INDEX(GRID!$B$4:$U$15,MATCH(T$7,GRID!$A$4:$A$15,0),MATCH(1,($U$2=GRID!$B$1:$U$1)*(КАЛЕНДАРЬ!AA33=GRID!$B$3:$U$3),0))*(1-GRID!$L$41))</f>
        <v>688100</v>
      </c>
    </row>
    <row r="286" spans="1:20">
      <c r="A286" s="146"/>
      <c r="B286" s="147"/>
      <c r="C286" s="160"/>
      <c r="D286" s="160"/>
      <c r="E286" s="160"/>
      <c r="F286" s="160"/>
      <c r="G286" s="160"/>
      <c r="H286" s="160"/>
      <c r="I286" s="160"/>
      <c r="J286" s="160"/>
      <c r="K286" s="160"/>
      <c r="L286" s="160"/>
      <c r="M286" s="160"/>
      <c r="N286" s="160"/>
      <c r="O286" s="160"/>
      <c r="P286" s="160"/>
      <c r="Q286" s="160"/>
      <c r="R286" s="160"/>
      <c r="S286" s="160"/>
      <c r="T286" s="160"/>
    </row>
    <row r="287" spans="1:20" s="9" customFormat="1" ht="17.25" customHeight="1">
      <c r="A287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287" s="171"/>
      <c r="C287" s="171"/>
      <c r="D287" s="17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</row>
    <row r="288" spans="1:20">
      <c r="A288" s="172" t="s">
        <v>109</v>
      </c>
      <c r="B288" s="173"/>
      <c r="C288" s="173"/>
      <c r="D288" s="173"/>
      <c r="E288" s="173"/>
      <c r="F288" s="173"/>
      <c r="G288" s="173"/>
      <c r="H288" s="173"/>
      <c r="I288" s="173"/>
      <c r="J288" s="173"/>
      <c r="K288" s="173"/>
      <c r="L288" s="173"/>
      <c r="M288" s="173"/>
      <c r="N288" s="173"/>
      <c r="O288" s="173"/>
      <c r="P288" s="173"/>
      <c r="Q288" s="173"/>
      <c r="R288" s="173"/>
      <c r="S288" s="173"/>
      <c r="T288" s="173"/>
    </row>
    <row r="289" spans="1:20" ht="56.25" customHeight="1">
      <c r="A289" s="174" t="s">
        <v>8</v>
      </c>
      <c r="B289" s="175"/>
      <c r="C289" s="178" t="s">
        <v>101</v>
      </c>
      <c r="D289" s="179"/>
      <c r="E289" s="164" t="s">
        <v>93</v>
      </c>
      <c r="F289" s="165"/>
      <c r="G289" s="166" t="s">
        <v>94</v>
      </c>
      <c r="H289" s="166"/>
      <c r="I289" s="167" t="s">
        <v>95</v>
      </c>
      <c r="J289" s="168"/>
      <c r="K289" s="169" t="s">
        <v>96</v>
      </c>
      <c r="L289" s="169"/>
      <c r="M289" s="170" t="s">
        <v>97</v>
      </c>
      <c r="N289" s="170"/>
      <c r="O289" s="21" t="s">
        <v>71</v>
      </c>
      <c r="P289" s="22" t="s">
        <v>72</v>
      </c>
      <c r="Q289" s="23" t="s">
        <v>73</v>
      </c>
      <c r="R289" s="24" t="s">
        <v>74</v>
      </c>
      <c r="S289" s="25" t="s">
        <v>75</v>
      </c>
      <c r="T289" s="26" t="s">
        <v>76</v>
      </c>
    </row>
    <row r="290" spans="1:20">
      <c r="A290" s="176"/>
      <c r="B290" s="177"/>
      <c r="C290" s="55" t="s">
        <v>9</v>
      </c>
      <c r="D290" s="55" t="s">
        <v>10</v>
      </c>
      <c r="E290" s="55" t="s">
        <v>9</v>
      </c>
      <c r="F290" s="55" t="s">
        <v>10</v>
      </c>
      <c r="G290" s="55" t="s">
        <v>9</v>
      </c>
      <c r="H290" s="55" t="s">
        <v>10</v>
      </c>
      <c r="I290" s="55" t="s">
        <v>9</v>
      </c>
      <c r="J290" s="55" t="s">
        <v>10</v>
      </c>
      <c r="K290" s="55" t="s">
        <v>9</v>
      </c>
      <c r="L290" s="55" t="s">
        <v>10</v>
      </c>
      <c r="M290" s="55" t="s">
        <v>9</v>
      </c>
      <c r="N290" s="55" t="s">
        <v>10</v>
      </c>
      <c r="O290" s="55" t="s">
        <v>99</v>
      </c>
      <c r="P290" s="55" t="s">
        <v>100</v>
      </c>
      <c r="Q290" s="55" t="s">
        <v>100</v>
      </c>
      <c r="R290" s="55" t="s">
        <v>118</v>
      </c>
      <c r="S290" s="55" t="s">
        <v>118</v>
      </c>
      <c r="T290" s="55" t="s">
        <v>118</v>
      </c>
    </row>
    <row r="291" spans="1:20" hidden="1">
      <c r="A291" s="148" t="s">
        <v>14</v>
      </c>
      <c r="B291" s="149">
        <v>1</v>
      </c>
      <c r="C291" s="8" cm="1">
        <f t="array" ref="C291">IF($I$2="Каникулы вместе",INDEX(GRID!$B$4:$U$15,MATCH(C$7,GRID!$A$4:$A$15,0),MATCH(1,($U$2=GRID!$B$1:$U$1)*(КАЛЕНДАРЬ!AD4=GRID!$B$3:$U$3),0)),
INDEX(GRID!$B$4:$U$15,MATCH(C$7,GRID!$A$4:$A$15,0),MATCH(1,($U$2=GRID!$B$1:$U$1)*(КАЛЕНДАРЬ!AD4=GRID!$B$3:$U$3),0))*(1-GRID!$L$45))</f>
        <v>30200.000000000004</v>
      </c>
      <c r="D291" s="8" cm="1">
        <f t="array" ref="D291">IF($I$2="Каникулы вместе",INDEX(GRID!$B$18:$U$29,MATCH(C$7,GRID!$A$18:$A$29,0),MATCH(1,($U$2=GRID!$B$1:$U$1)*(КАЛЕНДАРЬ!AD4=GRID!$B$3:$U$3),0)),
INDEX(GRID!$B$18:$U$29,MATCH(C$7,GRID!$A$18:$A$29,0),MATCH(1,($U$2=GRID!$B$1:$U$1)*(КАЛЕНДАРЬ!AD4=GRID!$B$3:$U$3),0))*(1-GRID!$L$45))</f>
        <v>35200</v>
      </c>
      <c r="E291" s="8" cm="1">
        <f t="array" ref="E291">IF($I$2="Каникулы вместе",INDEX(GRID!$B$4:$U$15,MATCH(E$7,GRID!$A$4:$A$15,0),MATCH(1,($U$2=GRID!$B$1:$U$1)*(КАЛЕНДАРЬ!AD4=GRID!$B$3:$U$3),0)),
INDEX(GRID!$B$4:$U$15,MATCH(E$7,GRID!$A$4:$A$15,0),MATCH(1,($U$2=GRID!$B$1:$U$1)*(КАЛЕНДАРЬ!AD4=GRID!$B$3:$U$3),0))*(1-GRID!$L$45))</f>
        <v>36300</v>
      </c>
      <c r="F291" s="8" cm="1">
        <f t="array" ref="F291">IF($I$2="Каникулы вместе",INDEX(GRID!$B$18:$U$29,MATCH(E$7,GRID!$A$18:$A$29,0),MATCH(1,($U$2=GRID!$B$1:$U$1)*(КАЛЕНДАРЬ!AD4=GRID!$B$3:$U$3),0)),
INDEX(GRID!$B$18:$U$29,MATCH(E$7,GRID!$A$18:$A$29,0),MATCH(1,($U$2=GRID!$B$1:$U$1)*(КАЛЕНДАРЬ!AD4=GRID!$B$3:$U$3),0))*(1-GRID!$L$45))</f>
        <v>41300</v>
      </c>
      <c r="G291" s="8" cm="1">
        <f t="array" ref="G291">IF($I$2="Каникулы вместе",INDEX(GRID!$B$4:$U$15,MATCH(G$7,GRID!$A$4:$A$15,0),MATCH(1,($U$2=GRID!$B$1:$U$1)*(КАЛЕНДАРЬ!AD4=GRID!$B$3:$U$3),0)),
INDEX(GRID!$B$4:$U$15,MATCH(G$7,GRID!$A$4:$A$15,0),MATCH(1,($U$2=GRID!$B$1:$U$1)*(КАЛЕНДАРЬ!AD4=GRID!$B$3:$U$3),0))*(1-GRID!$L$45))</f>
        <v>42500</v>
      </c>
      <c r="H291" s="8" cm="1">
        <f t="array" ref="H291">IF($I$2="Каникулы вместе",INDEX(GRID!$B$18:$U$29,MATCH(G$7,GRID!$A$18:$A$29,0),MATCH(1,($U$2=GRID!$B$1:$U$1)*(КАЛЕНДАРЬ!AD4=GRID!$B$3:$U$3),0)),
INDEX(GRID!$B$18:$U$29,MATCH(G$7,GRID!$A$18:$A$29,0),MATCH(1,($U$2=GRID!$B$1:$U$1)*(КАЛЕНДАРЬ!AD4=GRID!$B$3:$U$3),0))*(1-GRID!$L$45))</f>
        <v>47500</v>
      </c>
      <c r="I291" s="8" cm="1">
        <f t="array" ref="I291">IF($I$2="Каникулы вместе",INDEX(GRID!$B$4:$U$15,MATCH(I$7,GRID!$A$4:$A$15,0),MATCH(1,($U$2=GRID!$B$1:$U$1)*(КАЛЕНДАРЬ!AD4=GRID!$B$3:$U$3),0)),
INDEX(GRID!$B$4:$U$15,MATCH(I$7,GRID!$A$4:$A$15,0),MATCH(1,($U$2=GRID!$B$1:$U$1)*(КАЛЕНДАРЬ!AD4=GRID!$B$3:$U$3),0))*(1-GRID!$L$45))</f>
        <v>47400</v>
      </c>
      <c r="J291" s="8" cm="1">
        <f t="array" ref="J291">IF($I$2="Каникулы вместе",INDEX(GRID!$B$18:$U$29,MATCH(I$7,GRID!$A$18:$A$29,0),MATCH(1,($U$2=GRID!$B$1:$U$1)*(КАЛЕНДАРЬ!AD4=GRID!$B$3:$U$3),0)),
INDEX(GRID!$B$18:$U$29,MATCH(I$7,GRID!$A$18:$A$29,0),MATCH(1,($U$2=GRID!$B$1:$U$1)*(КАЛЕНДАРЬ!AD4=GRID!$B$3:$U$3),0))*(1-GRID!$L$45))</f>
        <v>52400</v>
      </c>
      <c r="K291" s="8" cm="1">
        <f t="array" ref="K291">IF($I$2="Каникулы вместе",INDEX(GRID!$B$4:$U$15,MATCH(K$7,GRID!$A$4:$A$15,0),MATCH(1,($U$2=GRID!$B$1:$U$1)*(КАЛЕНДАРЬ!AD4=GRID!$B$3:$U$3),0)),
INDEX(GRID!$B$4:$U$15,MATCH(K$7,GRID!$A$4:$A$15,0),MATCH(1,($U$2=GRID!$B$1:$U$1)*(КАЛЕНДАРЬ!AD4=GRID!$B$3:$U$3),0))*(1-GRID!$L$45))</f>
        <v>53300</v>
      </c>
      <c r="L291" s="8" cm="1">
        <f t="array" ref="L291">IF($I$2="Каникулы вместе",INDEX(GRID!$B$18:$U$29,MATCH(K$7,GRID!$A$18:$A$29,0),MATCH(1,($U$2=GRID!$B$1:$U$1)*(КАЛЕНДАРЬ!AD4=GRID!$B$3:$U$3),0)),
INDEX(GRID!$B$18:$U$29,MATCH(K$7,GRID!$A$18:$A$29,0),MATCH(1,($U$2=GRID!$B$1:$U$1)*(КАЛЕНДАРЬ!AD4=GRID!$B$3:$U$3),0))*(1-GRID!$L$45))</f>
        <v>58300</v>
      </c>
      <c r="M291" s="8" cm="1">
        <f t="array" ref="M291">IF($I$2="Каникулы вместе",INDEX(GRID!$B$4:$U$15,MATCH(M$7,GRID!$A$4:$A$15,0),MATCH(1,($U$2=GRID!$B$1:$U$1)*(КАЛЕНДАРЬ!AD4=GRID!$B$3:$U$3),0)),
INDEX(GRID!$B$4:$U$15,MATCH(M$7,GRID!$A$4:$A$15,0),MATCH(1,($U$2=GRID!$B$1:$U$1)*(КАЛЕНДАРЬ!AD4=GRID!$B$3:$U$3),0))*(1-GRID!$L$45))</f>
        <v>74000</v>
      </c>
      <c r="N291" s="8" cm="1">
        <f t="array" ref="N291">IF($I$2="Каникулы вместе",INDEX(GRID!$B$18:$U$29,MATCH(M$7,GRID!$A$18:$A$29,0),MATCH(1,($U$2=GRID!$B$1:$U$1)*(КАЛЕНДАРЬ!AD4=GRID!$B$3:$U$3),0)),
INDEX(GRID!$B$18:$U$29,MATCH(M$7,GRID!$A$18:$A$29,0),MATCH(1,($U$2=GRID!$B$1:$U$1)*(КАЛЕНДАРЬ!AD4=GRID!$B$3:$U$3),0))*(1-GRID!$L$45))</f>
        <v>79000</v>
      </c>
      <c r="O291" s="8" cm="1">
        <f t="array" ref="O291">IF($I$2="Каникулы вместе",INDEX(GRID!$B$4:$U$15,MATCH(O$7,GRID!$A$4:$A$15,0),MATCH(1,($U$2=GRID!$B$1:$U$1)*(КАЛЕНДАРЬ!AD4=GRID!$B$3:$U$3),0)),
INDEX(GRID!$B$4:$U$15,MATCH(O$7,GRID!$A$4:$A$15,0),MATCH(1,($U$2=GRID!$B$1:$U$1)*(КАЛЕНДАРЬ!AD4=GRID!$B$3:$U$3),0))*(1-GRID!$L$45))</f>
        <v>108800</v>
      </c>
      <c r="P291" s="8" cm="1">
        <f t="array" ref="P291">IF($I$2="Каникулы вместе",INDEX(GRID!$B$4:$U$15,MATCH(P$7,GRID!$A$4:$A$15,0),MATCH(1,($U$2=GRID!$B$1:$U$1)*(КАЛЕНДАРЬ!AD4=GRID!$B$3:$U$3),0)),
INDEX(GRID!$B$4:$U$15,MATCH(P$7,GRID!$A$4:$A$15,0),MATCH(1,($U$2=GRID!$B$1:$U$1)*(КАЛЕНДАРЬ!AD4=GRID!$B$3:$U$3),0))*(1-GRID!$L$45))</f>
        <v>151400</v>
      </c>
      <c r="Q291" s="8" cm="1">
        <f t="array" ref="Q291">IF($I$2="Каникулы вместе",INDEX(GRID!$B$4:$U$15,MATCH(Q$7,GRID!$A$4:$A$15,0),MATCH(1,($U$2=GRID!$B$1:$U$1)*(КАЛЕНДАРЬ!AD4=GRID!$B$3:$U$3),0)),
INDEX(GRID!$B$4:$U$15,MATCH(Q$7,GRID!$A$4:$A$15,0),MATCH(1,($U$2=GRID!$B$1:$U$1)*(КАЛЕНДАРЬ!AD4=GRID!$B$3:$U$3),0))*(1-GRID!$L$45))</f>
        <v>177900</v>
      </c>
      <c r="R291" s="8" cm="1">
        <f t="array" ref="R291">IF($I$2="Каникулы вместе",INDEX(GRID!$B$18:$U$29,MATCH(R$7,GRID!$A$18:$A$29,0),MATCH(1,($U$2=GRID!$B$1:$U$1)*(КАЛЕНДАРЬ!AD4=GRID!$B$3:$U$3),0)),
INDEX(GRID!$B$18:$U$29,MATCH(R$7,GRID!$A$18:$A$29,0),MATCH(1,($U$2=GRID!$B$1:$U$1)*(КАЛЕНДАРЬ!AD4=GRID!$B$3:$U$3),0))*(1-GRID!$L$45))</f>
        <v>202400</v>
      </c>
      <c r="S291" s="8">
        <f t="array" ref="S291">IF($I$2="Каникулы вместе",INDEX(GRID!$B$4:$U$15,MATCH(S$7,GRID!$A$4:$A$15,0),MATCH(1,($U$2=GRID!$B$1:$U$1)*(КАЛЕНДАРЬ!AD4=GRID!$B$3:$U$3),0)),
INDEX(GRID!$B$4:$U$15,MATCH(S$7,GRID!$A$4:$A$15,0),MATCH(1,($U$2=GRID!$B$1:$U$1)*(КАЛЕНДАРЬ!AD4=GRID!$B$3:$U$3),0))*(1-GRID!$L$41))</f>
        <v>507400</v>
      </c>
      <c r="T291" s="8">
        <f t="array" ref="T291">IF($I$2="Каникулы вместе",INDEX(GRID!$B$4:$U$15,MATCH(T$7,GRID!$A$4:$A$15,0),MATCH(1,($U$2=GRID!$B$1:$U$1)*(КАЛЕНДАРЬ!AD4=GRID!$B$3:$U$3),0)),
INDEX(GRID!$B$4:$U$15,MATCH(T$7,GRID!$A$4:$A$15,0),MATCH(1,($U$2=GRID!$B$1:$U$1)*(КАЛЕНДАРЬ!AD4=GRID!$B$3:$U$3),0))*(1-GRID!$L$41))</f>
        <v>617900</v>
      </c>
    </row>
    <row r="292" spans="1:20" hidden="1">
      <c r="A292" s="148" t="s">
        <v>15</v>
      </c>
      <c r="B292" s="149">
        <v>2</v>
      </c>
      <c r="C292" s="8" cm="1">
        <f t="array" ref="C292">IF($I$2="Каникулы вместе",INDEX(GRID!$B$4:$U$15,MATCH(C$7,GRID!$A$4:$A$15,0),MATCH(1,($U$2=GRID!$B$1:$U$1)*(КАЛЕНДАРЬ!AD5=GRID!$B$3:$U$3),0)),
INDEX(GRID!$B$4:$U$15,MATCH(C$7,GRID!$A$4:$A$15,0),MATCH(1,($U$2=GRID!$B$1:$U$1)*(КАЛЕНДАРЬ!AD5=GRID!$B$3:$U$3),0))*(1-GRID!$L$45))</f>
        <v>30200.000000000004</v>
      </c>
      <c r="D292" s="8" cm="1">
        <f t="array" ref="D292">IF($I$2="Каникулы вместе",INDEX(GRID!$B$18:$U$29,MATCH(C$7,GRID!$A$18:$A$29,0),MATCH(1,($U$2=GRID!$B$1:$U$1)*(КАЛЕНДАРЬ!AD5=GRID!$B$3:$U$3),0)),
INDEX(GRID!$B$18:$U$29,MATCH(C$7,GRID!$A$18:$A$29,0),MATCH(1,($U$2=GRID!$B$1:$U$1)*(КАЛЕНДАРЬ!AD5=GRID!$B$3:$U$3),0))*(1-GRID!$L$45))</f>
        <v>35200</v>
      </c>
      <c r="E292" s="8" cm="1">
        <f t="array" ref="E292">IF($I$2="Каникулы вместе",INDEX(GRID!$B$4:$U$15,MATCH(E$7,GRID!$A$4:$A$15,0),MATCH(1,($U$2=GRID!$B$1:$U$1)*(КАЛЕНДАРЬ!AD5=GRID!$B$3:$U$3),0)),
INDEX(GRID!$B$4:$U$15,MATCH(E$7,GRID!$A$4:$A$15,0),MATCH(1,($U$2=GRID!$B$1:$U$1)*(КАЛЕНДАРЬ!AD5=GRID!$B$3:$U$3),0))*(1-GRID!$L$45))</f>
        <v>36300</v>
      </c>
      <c r="F292" s="8" cm="1">
        <f t="array" ref="F292">IF($I$2="Каникулы вместе",INDEX(GRID!$B$18:$U$29,MATCH(E$7,GRID!$A$18:$A$29,0),MATCH(1,($U$2=GRID!$B$1:$U$1)*(КАЛЕНДАРЬ!AD5=GRID!$B$3:$U$3),0)),
INDEX(GRID!$B$18:$U$29,MATCH(E$7,GRID!$A$18:$A$29,0),MATCH(1,($U$2=GRID!$B$1:$U$1)*(КАЛЕНДАРЬ!AD5=GRID!$B$3:$U$3),0))*(1-GRID!$L$45))</f>
        <v>41300</v>
      </c>
      <c r="G292" s="8" cm="1">
        <f t="array" ref="G292">IF($I$2="Каникулы вместе",INDEX(GRID!$B$4:$U$15,MATCH(G$7,GRID!$A$4:$A$15,0),MATCH(1,($U$2=GRID!$B$1:$U$1)*(КАЛЕНДАРЬ!AD5=GRID!$B$3:$U$3),0)),
INDEX(GRID!$B$4:$U$15,MATCH(G$7,GRID!$A$4:$A$15,0),MATCH(1,($U$2=GRID!$B$1:$U$1)*(КАЛЕНДАРЬ!AD5=GRID!$B$3:$U$3),0))*(1-GRID!$L$45))</f>
        <v>42500</v>
      </c>
      <c r="H292" s="8" cm="1">
        <f t="array" ref="H292">IF($I$2="Каникулы вместе",INDEX(GRID!$B$18:$U$29,MATCH(G$7,GRID!$A$18:$A$29,0),MATCH(1,($U$2=GRID!$B$1:$U$1)*(КАЛЕНДАРЬ!AD5=GRID!$B$3:$U$3),0)),
INDEX(GRID!$B$18:$U$29,MATCH(G$7,GRID!$A$18:$A$29,0),MATCH(1,($U$2=GRID!$B$1:$U$1)*(КАЛЕНДАРЬ!AD5=GRID!$B$3:$U$3),0))*(1-GRID!$L$45))</f>
        <v>47500</v>
      </c>
      <c r="I292" s="8" cm="1">
        <f t="array" ref="I292">IF($I$2="Каникулы вместе",INDEX(GRID!$B$4:$U$15,MATCH(I$7,GRID!$A$4:$A$15,0),MATCH(1,($U$2=GRID!$B$1:$U$1)*(КАЛЕНДАРЬ!AD5=GRID!$B$3:$U$3),0)),
INDEX(GRID!$B$4:$U$15,MATCH(I$7,GRID!$A$4:$A$15,0),MATCH(1,($U$2=GRID!$B$1:$U$1)*(КАЛЕНДАРЬ!AD5=GRID!$B$3:$U$3),0))*(1-GRID!$L$45))</f>
        <v>47400</v>
      </c>
      <c r="J292" s="8" cm="1">
        <f t="array" ref="J292">IF($I$2="Каникулы вместе",INDEX(GRID!$B$18:$U$29,MATCH(I$7,GRID!$A$18:$A$29,0),MATCH(1,($U$2=GRID!$B$1:$U$1)*(КАЛЕНДАРЬ!AD5=GRID!$B$3:$U$3),0)),
INDEX(GRID!$B$18:$U$29,MATCH(I$7,GRID!$A$18:$A$29,0),MATCH(1,($U$2=GRID!$B$1:$U$1)*(КАЛЕНДАРЬ!AD5=GRID!$B$3:$U$3),0))*(1-GRID!$L$45))</f>
        <v>52400</v>
      </c>
      <c r="K292" s="8" cm="1">
        <f t="array" ref="K292">IF($I$2="Каникулы вместе",INDEX(GRID!$B$4:$U$15,MATCH(K$7,GRID!$A$4:$A$15,0),MATCH(1,($U$2=GRID!$B$1:$U$1)*(КАЛЕНДАРЬ!AD5=GRID!$B$3:$U$3),0)),
INDEX(GRID!$B$4:$U$15,MATCH(K$7,GRID!$A$4:$A$15,0),MATCH(1,($U$2=GRID!$B$1:$U$1)*(КАЛЕНДАРЬ!AD5=GRID!$B$3:$U$3),0))*(1-GRID!$L$45))</f>
        <v>53300</v>
      </c>
      <c r="L292" s="8" cm="1">
        <f t="array" ref="L292">IF($I$2="Каникулы вместе",INDEX(GRID!$B$18:$U$29,MATCH(K$7,GRID!$A$18:$A$29,0),MATCH(1,($U$2=GRID!$B$1:$U$1)*(КАЛЕНДАРЬ!AD5=GRID!$B$3:$U$3),0)),
INDEX(GRID!$B$18:$U$29,MATCH(K$7,GRID!$A$18:$A$29,0),MATCH(1,($U$2=GRID!$B$1:$U$1)*(КАЛЕНДАРЬ!AD5=GRID!$B$3:$U$3),0))*(1-GRID!$L$45))</f>
        <v>58300</v>
      </c>
      <c r="M292" s="8" cm="1">
        <f t="array" ref="M292">IF($I$2="Каникулы вместе",INDEX(GRID!$B$4:$U$15,MATCH(M$7,GRID!$A$4:$A$15,0),MATCH(1,($U$2=GRID!$B$1:$U$1)*(КАЛЕНДАРЬ!AD5=GRID!$B$3:$U$3),0)),
INDEX(GRID!$B$4:$U$15,MATCH(M$7,GRID!$A$4:$A$15,0),MATCH(1,($U$2=GRID!$B$1:$U$1)*(КАЛЕНДАРЬ!AD5=GRID!$B$3:$U$3),0))*(1-GRID!$L$45))</f>
        <v>74000</v>
      </c>
      <c r="N292" s="8" cm="1">
        <f t="array" ref="N292">IF($I$2="Каникулы вместе",INDEX(GRID!$B$18:$U$29,MATCH(M$7,GRID!$A$18:$A$29,0),MATCH(1,($U$2=GRID!$B$1:$U$1)*(КАЛЕНДАРЬ!AD5=GRID!$B$3:$U$3),0)),
INDEX(GRID!$B$18:$U$29,MATCH(M$7,GRID!$A$18:$A$29,0),MATCH(1,($U$2=GRID!$B$1:$U$1)*(КАЛЕНДАРЬ!AD5=GRID!$B$3:$U$3),0))*(1-GRID!$L$45))</f>
        <v>79000</v>
      </c>
      <c r="O292" s="8" cm="1">
        <f t="array" ref="O292">IF($I$2="Каникулы вместе",INDEX(GRID!$B$4:$U$15,MATCH(O$7,GRID!$A$4:$A$15,0),MATCH(1,($U$2=GRID!$B$1:$U$1)*(КАЛЕНДАРЬ!AD5=GRID!$B$3:$U$3),0)),
INDEX(GRID!$B$4:$U$15,MATCH(O$7,GRID!$A$4:$A$15,0),MATCH(1,($U$2=GRID!$B$1:$U$1)*(КАЛЕНДАРЬ!AD5=GRID!$B$3:$U$3),0))*(1-GRID!$L$45))</f>
        <v>108800</v>
      </c>
      <c r="P292" s="8" cm="1">
        <f t="array" ref="P292">IF($I$2="Каникулы вместе",INDEX(GRID!$B$4:$U$15,MATCH(P$7,GRID!$A$4:$A$15,0),MATCH(1,($U$2=GRID!$B$1:$U$1)*(КАЛЕНДАРЬ!AD5=GRID!$B$3:$U$3),0)),
INDEX(GRID!$B$4:$U$15,MATCH(P$7,GRID!$A$4:$A$15,0),MATCH(1,($U$2=GRID!$B$1:$U$1)*(КАЛЕНДАРЬ!AD5=GRID!$B$3:$U$3),0))*(1-GRID!$L$45))</f>
        <v>151400</v>
      </c>
      <c r="Q292" s="8" cm="1">
        <f t="array" ref="Q292">IF($I$2="Каникулы вместе",INDEX(GRID!$B$4:$U$15,MATCH(Q$7,GRID!$A$4:$A$15,0),MATCH(1,($U$2=GRID!$B$1:$U$1)*(КАЛЕНДАРЬ!AD5=GRID!$B$3:$U$3),0)),
INDEX(GRID!$B$4:$U$15,MATCH(Q$7,GRID!$A$4:$A$15,0),MATCH(1,($U$2=GRID!$B$1:$U$1)*(КАЛЕНДАРЬ!AD5=GRID!$B$3:$U$3),0))*(1-GRID!$L$45))</f>
        <v>177900</v>
      </c>
      <c r="R292" s="8" cm="1">
        <f t="array" ref="R292">IF($I$2="Каникулы вместе",INDEX(GRID!$B$18:$U$29,MATCH(R$7,GRID!$A$18:$A$29,0),MATCH(1,($U$2=GRID!$B$1:$U$1)*(КАЛЕНДАРЬ!AD5=GRID!$B$3:$U$3),0)),
INDEX(GRID!$B$18:$U$29,MATCH(R$7,GRID!$A$18:$A$29,0),MATCH(1,($U$2=GRID!$B$1:$U$1)*(КАЛЕНДАРЬ!AD5=GRID!$B$3:$U$3),0))*(1-GRID!$L$45))</f>
        <v>202400</v>
      </c>
      <c r="S292" s="8">
        <f t="array" ref="S292">IF($I$2="Каникулы вместе",INDEX(GRID!$B$4:$U$15,MATCH(S$7,GRID!$A$4:$A$15,0),MATCH(1,($U$2=GRID!$B$1:$U$1)*(КАЛЕНДАРЬ!AD5=GRID!$B$3:$U$3),0)),
INDEX(GRID!$B$4:$U$15,MATCH(S$7,GRID!$A$4:$A$15,0),MATCH(1,($U$2=GRID!$B$1:$U$1)*(КАЛЕНДАРЬ!AD5=GRID!$B$3:$U$3),0))*(1-GRID!$L$41))</f>
        <v>507400</v>
      </c>
      <c r="T292" s="8">
        <f t="array" ref="T292">IF($I$2="Каникулы вместе",INDEX(GRID!$B$4:$U$15,MATCH(T$7,GRID!$A$4:$A$15,0),MATCH(1,($U$2=GRID!$B$1:$U$1)*(КАЛЕНДАРЬ!AD5=GRID!$B$3:$U$3),0)),
INDEX(GRID!$B$4:$U$15,MATCH(T$7,GRID!$A$4:$A$15,0),MATCH(1,($U$2=GRID!$B$1:$U$1)*(КАЛЕНДАРЬ!AD5=GRID!$B$3:$U$3),0))*(1-GRID!$L$41))</f>
        <v>617900</v>
      </c>
    </row>
    <row r="293" spans="1:20" hidden="1">
      <c r="A293" s="148" t="s">
        <v>16</v>
      </c>
      <c r="B293" s="149">
        <v>3</v>
      </c>
      <c r="C293" s="8" cm="1">
        <f t="array" ref="C293">IF($I$2="Каникулы вместе",INDEX(GRID!$B$4:$U$15,MATCH(C$7,GRID!$A$4:$A$15,0),MATCH(1,($U$2=GRID!$B$1:$U$1)*(КАЛЕНДАРЬ!AD6=GRID!$B$3:$U$3),0)),
INDEX(GRID!$B$4:$U$15,MATCH(C$7,GRID!$A$4:$A$15,0),MATCH(1,($U$2=GRID!$B$1:$U$1)*(КАЛЕНДАРЬ!AD6=GRID!$B$3:$U$3),0))*(1-GRID!$L$45))</f>
        <v>30200.000000000004</v>
      </c>
      <c r="D293" s="8" cm="1">
        <f t="array" ref="D293">IF($I$2="Каникулы вместе",INDEX(GRID!$B$18:$U$29,MATCH(C$7,GRID!$A$18:$A$29,0),MATCH(1,($U$2=GRID!$B$1:$U$1)*(КАЛЕНДАРЬ!AD6=GRID!$B$3:$U$3),0)),
INDEX(GRID!$B$18:$U$29,MATCH(C$7,GRID!$A$18:$A$29,0),MATCH(1,($U$2=GRID!$B$1:$U$1)*(КАЛЕНДАРЬ!AD6=GRID!$B$3:$U$3),0))*(1-GRID!$L$45))</f>
        <v>35200</v>
      </c>
      <c r="E293" s="8" cm="1">
        <f t="array" ref="E293">IF($I$2="Каникулы вместе",INDEX(GRID!$B$4:$U$15,MATCH(E$7,GRID!$A$4:$A$15,0),MATCH(1,($U$2=GRID!$B$1:$U$1)*(КАЛЕНДАРЬ!AD6=GRID!$B$3:$U$3),0)),
INDEX(GRID!$B$4:$U$15,MATCH(E$7,GRID!$A$4:$A$15,0),MATCH(1,($U$2=GRID!$B$1:$U$1)*(КАЛЕНДАРЬ!AD6=GRID!$B$3:$U$3),0))*(1-GRID!$L$45))</f>
        <v>36300</v>
      </c>
      <c r="F293" s="8" cm="1">
        <f t="array" ref="F293">IF($I$2="Каникулы вместе",INDEX(GRID!$B$18:$U$29,MATCH(E$7,GRID!$A$18:$A$29,0),MATCH(1,($U$2=GRID!$B$1:$U$1)*(КАЛЕНДАРЬ!AD6=GRID!$B$3:$U$3),0)),
INDEX(GRID!$B$18:$U$29,MATCH(E$7,GRID!$A$18:$A$29,0),MATCH(1,($U$2=GRID!$B$1:$U$1)*(КАЛЕНДАРЬ!AD6=GRID!$B$3:$U$3),0))*(1-GRID!$L$45))</f>
        <v>41300</v>
      </c>
      <c r="G293" s="8" cm="1">
        <f t="array" ref="G293">IF($I$2="Каникулы вместе",INDEX(GRID!$B$4:$U$15,MATCH(G$7,GRID!$A$4:$A$15,0),MATCH(1,($U$2=GRID!$B$1:$U$1)*(КАЛЕНДАРЬ!AD6=GRID!$B$3:$U$3),0)),
INDEX(GRID!$B$4:$U$15,MATCH(G$7,GRID!$A$4:$A$15,0),MATCH(1,($U$2=GRID!$B$1:$U$1)*(КАЛЕНДАРЬ!AD6=GRID!$B$3:$U$3),0))*(1-GRID!$L$45))</f>
        <v>42500</v>
      </c>
      <c r="H293" s="8" cm="1">
        <f t="array" ref="H293">IF($I$2="Каникулы вместе",INDEX(GRID!$B$18:$U$29,MATCH(G$7,GRID!$A$18:$A$29,0),MATCH(1,($U$2=GRID!$B$1:$U$1)*(КАЛЕНДАРЬ!AD6=GRID!$B$3:$U$3),0)),
INDEX(GRID!$B$18:$U$29,MATCH(G$7,GRID!$A$18:$A$29,0),MATCH(1,($U$2=GRID!$B$1:$U$1)*(КАЛЕНДАРЬ!AD6=GRID!$B$3:$U$3),0))*(1-GRID!$L$45))</f>
        <v>47500</v>
      </c>
      <c r="I293" s="8" cm="1">
        <f t="array" ref="I293">IF($I$2="Каникулы вместе",INDEX(GRID!$B$4:$U$15,MATCH(I$7,GRID!$A$4:$A$15,0),MATCH(1,($U$2=GRID!$B$1:$U$1)*(КАЛЕНДАРЬ!AD6=GRID!$B$3:$U$3),0)),
INDEX(GRID!$B$4:$U$15,MATCH(I$7,GRID!$A$4:$A$15,0),MATCH(1,($U$2=GRID!$B$1:$U$1)*(КАЛЕНДАРЬ!AD6=GRID!$B$3:$U$3),0))*(1-GRID!$L$45))</f>
        <v>47400</v>
      </c>
      <c r="J293" s="8" cm="1">
        <f t="array" ref="J293">IF($I$2="Каникулы вместе",INDEX(GRID!$B$18:$U$29,MATCH(I$7,GRID!$A$18:$A$29,0),MATCH(1,($U$2=GRID!$B$1:$U$1)*(КАЛЕНДАРЬ!AD6=GRID!$B$3:$U$3),0)),
INDEX(GRID!$B$18:$U$29,MATCH(I$7,GRID!$A$18:$A$29,0),MATCH(1,($U$2=GRID!$B$1:$U$1)*(КАЛЕНДАРЬ!AD6=GRID!$B$3:$U$3),0))*(1-GRID!$L$45))</f>
        <v>52400</v>
      </c>
      <c r="K293" s="8" cm="1">
        <f t="array" ref="K293">IF($I$2="Каникулы вместе",INDEX(GRID!$B$4:$U$15,MATCH(K$7,GRID!$A$4:$A$15,0),MATCH(1,($U$2=GRID!$B$1:$U$1)*(КАЛЕНДАРЬ!AD6=GRID!$B$3:$U$3),0)),
INDEX(GRID!$B$4:$U$15,MATCH(K$7,GRID!$A$4:$A$15,0),MATCH(1,($U$2=GRID!$B$1:$U$1)*(КАЛЕНДАРЬ!AD6=GRID!$B$3:$U$3),0))*(1-GRID!$L$45))</f>
        <v>53300</v>
      </c>
      <c r="L293" s="8" cm="1">
        <f t="array" ref="L293">IF($I$2="Каникулы вместе",INDEX(GRID!$B$18:$U$29,MATCH(K$7,GRID!$A$18:$A$29,0),MATCH(1,($U$2=GRID!$B$1:$U$1)*(КАЛЕНДАРЬ!AD6=GRID!$B$3:$U$3),0)),
INDEX(GRID!$B$18:$U$29,MATCH(K$7,GRID!$A$18:$A$29,0),MATCH(1,($U$2=GRID!$B$1:$U$1)*(КАЛЕНДАРЬ!AD6=GRID!$B$3:$U$3),0))*(1-GRID!$L$45))</f>
        <v>58300</v>
      </c>
      <c r="M293" s="8" cm="1">
        <f t="array" ref="M293">IF($I$2="Каникулы вместе",INDEX(GRID!$B$4:$U$15,MATCH(M$7,GRID!$A$4:$A$15,0),MATCH(1,($U$2=GRID!$B$1:$U$1)*(КАЛЕНДАРЬ!AD6=GRID!$B$3:$U$3),0)),
INDEX(GRID!$B$4:$U$15,MATCH(M$7,GRID!$A$4:$A$15,0),MATCH(1,($U$2=GRID!$B$1:$U$1)*(КАЛЕНДАРЬ!AD6=GRID!$B$3:$U$3),0))*(1-GRID!$L$45))</f>
        <v>74000</v>
      </c>
      <c r="N293" s="8" cm="1">
        <f t="array" ref="N293">IF($I$2="Каникулы вместе",INDEX(GRID!$B$18:$U$29,MATCH(M$7,GRID!$A$18:$A$29,0),MATCH(1,($U$2=GRID!$B$1:$U$1)*(КАЛЕНДАРЬ!AD6=GRID!$B$3:$U$3),0)),
INDEX(GRID!$B$18:$U$29,MATCH(M$7,GRID!$A$18:$A$29,0),MATCH(1,($U$2=GRID!$B$1:$U$1)*(КАЛЕНДАРЬ!AD6=GRID!$B$3:$U$3),0))*(1-GRID!$L$45))</f>
        <v>79000</v>
      </c>
      <c r="O293" s="8" cm="1">
        <f t="array" ref="O293">IF($I$2="Каникулы вместе",INDEX(GRID!$B$4:$U$15,MATCH(O$7,GRID!$A$4:$A$15,0),MATCH(1,($U$2=GRID!$B$1:$U$1)*(КАЛЕНДАРЬ!AD6=GRID!$B$3:$U$3),0)),
INDEX(GRID!$B$4:$U$15,MATCH(O$7,GRID!$A$4:$A$15,0),MATCH(1,($U$2=GRID!$B$1:$U$1)*(КАЛЕНДАРЬ!AD6=GRID!$B$3:$U$3),0))*(1-GRID!$L$45))</f>
        <v>108800</v>
      </c>
      <c r="P293" s="8" cm="1">
        <f t="array" ref="P293">IF($I$2="Каникулы вместе",INDEX(GRID!$B$4:$U$15,MATCH(P$7,GRID!$A$4:$A$15,0),MATCH(1,($U$2=GRID!$B$1:$U$1)*(КАЛЕНДАРЬ!AD6=GRID!$B$3:$U$3),0)),
INDEX(GRID!$B$4:$U$15,MATCH(P$7,GRID!$A$4:$A$15,0),MATCH(1,($U$2=GRID!$B$1:$U$1)*(КАЛЕНДАРЬ!AD6=GRID!$B$3:$U$3),0))*(1-GRID!$L$45))</f>
        <v>151400</v>
      </c>
      <c r="Q293" s="8" cm="1">
        <f t="array" ref="Q293">IF($I$2="Каникулы вместе",INDEX(GRID!$B$4:$U$15,MATCH(Q$7,GRID!$A$4:$A$15,0),MATCH(1,($U$2=GRID!$B$1:$U$1)*(КАЛЕНДАРЬ!AD6=GRID!$B$3:$U$3),0)),
INDEX(GRID!$B$4:$U$15,MATCH(Q$7,GRID!$A$4:$A$15,0),MATCH(1,($U$2=GRID!$B$1:$U$1)*(КАЛЕНДАРЬ!AD6=GRID!$B$3:$U$3),0))*(1-GRID!$L$45))</f>
        <v>177900</v>
      </c>
      <c r="R293" s="8" cm="1">
        <f t="array" ref="R293">IF($I$2="Каникулы вместе",INDEX(GRID!$B$18:$U$29,MATCH(R$7,GRID!$A$18:$A$29,0),MATCH(1,($U$2=GRID!$B$1:$U$1)*(КАЛЕНДАРЬ!AD6=GRID!$B$3:$U$3),0)),
INDEX(GRID!$B$18:$U$29,MATCH(R$7,GRID!$A$18:$A$29,0),MATCH(1,($U$2=GRID!$B$1:$U$1)*(КАЛЕНДАРЬ!AD6=GRID!$B$3:$U$3),0))*(1-GRID!$L$45))</f>
        <v>202400</v>
      </c>
      <c r="S293" s="8">
        <f t="array" ref="S293">IF($I$2="Каникулы вместе",INDEX(GRID!$B$4:$U$15,MATCH(S$7,GRID!$A$4:$A$15,0),MATCH(1,($U$2=GRID!$B$1:$U$1)*(КАЛЕНДАРЬ!AD6=GRID!$B$3:$U$3),0)),
INDEX(GRID!$B$4:$U$15,MATCH(S$7,GRID!$A$4:$A$15,0),MATCH(1,($U$2=GRID!$B$1:$U$1)*(КАЛЕНДАРЬ!AD6=GRID!$B$3:$U$3),0))*(1-GRID!$L$41))</f>
        <v>507400</v>
      </c>
      <c r="T293" s="8">
        <f t="array" ref="T293">IF($I$2="Каникулы вместе",INDEX(GRID!$B$4:$U$15,MATCH(T$7,GRID!$A$4:$A$15,0),MATCH(1,($U$2=GRID!$B$1:$U$1)*(КАЛЕНДАРЬ!AD6=GRID!$B$3:$U$3),0)),
INDEX(GRID!$B$4:$U$15,MATCH(T$7,GRID!$A$4:$A$15,0),MATCH(1,($U$2=GRID!$B$1:$U$1)*(КАЛЕНДАРЬ!AD6=GRID!$B$3:$U$3),0))*(1-GRID!$L$41))</f>
        <v>617900</v>
      </c>
    </row>
    <row r="294" spans="1:20" hidden="1">
      <c r="A294" s="148" t="s">
        <v>17</v>
      </c>
      <c r="B294" s="149">
        <v>4</v>
      </c>
      <c r="C294" s="8" cm="1">
        <f t="array" ref="C294">IF($I$2="Каникулы вместе",INDEX(GRID!$B$4:$U$15,MATCH(C$7,GRID!$A$4:$A$15,0),MATCH(1,($U$2=GRID!$B$1:$U$1)*(КАЛЕНДАРЬ!AD7=GRID!$B$3:$U$3),0)),
INDEX(GRID!$B$4:$U$15,MATCH(C$7,GRID!$A$4:$A$15,0),MATCH(1,($U$2=GRID!$B$1:$U$1)*(КАЛЕНДАРЬ!AD7=GRID!$B$3:$U$3),0))*(1-GRID!$L$45))</f>
        <v>30200.000000000004</v>
      </c>
      <c r="D294" s="8" cm="1">
        <f t="array" ref="D294">IF($I$2="Каникулы вместе",INDEX(GRID!$B$18:$U$29,MATCH(C$7,GRID!$A$18:$A$29,0),MATCH(1,($U$2=GRID!$B$1:$U$1)*(КАЛЕНДАРЬ!AD7=GRID!$B$3:$U$3),0)),
INDEX(GRID!$B$18:$U$29,MATCH(C$7,GRID!$A$18:$A$29,0),MATCH(1,($U$2=GRID!$B$1:$U$1)*(КАЛЕНДАРЬ!AD7=GRID!$B$3:$U$3),0))*(1-GRID!$L$45))</f>
        <v>35200</v>
      </c>
      <c r="E294" s="8" cm="1">
        <f t="array" ref="E294">IF($I$2="Каникулы вместе",INDEX(GRID!$B$4:$U$15,MATCH(E$7,GRID!$A$4:$A$15,0),MATCH(1,($U$2=GRID!$B$1:$U$1)*(КАЛЕНДАРЬ!AD7=GRID!$B$3:$U$3),0)),
INDEX(GRID!$B$4:$U$15,MATCH(E$7,GRID!$A$4:$A$15,0),MATCH(1,($U$2=GRID!$B$1:$U$1)*(КАЛЕНДАРЬ!AD7=GRID!$B$3:$U$3),0))*(1-GRID!$L$45))</f>
        <v>36300</v>
      </c>
      <c r="F294" s="8" cm="1">
        <f t="array" ref="F294">IF($I$2="Каникулы вместе",INDEX(GRID!$B$18:$U$29,MATCH(E$7,GRID!$A$18:$A$29,0),MATCH(1,($U$2=GRID!$B$1:$U$1)*(КАЛЕНДАРЬ!AD7=GRID!$B$3:$U$3),0)),
INDEX(GRID!$B$18:$U$29,MATCH(E$7,GRID!$A$18:$A$29,0),MATCH(1,($U$2=GRID!$B$1:$U$1)*(КАЛЕНДАРЬ!AD7=GRID!$B$3:$U$3),0))*(1-GRID!$L$45))</f>
        <v>41300</v>
      </c>
      <c r="G294" s="8" cm="1">
        <f t="array" ref="G294">IF($I$2="Каникулы вместе",INDEX(GRID!$B$4:$U$15,MATCH(G$7,GRID!$A$4:$A$15,0),MATCH(1,($U$2=GRID!$B$1:$U$1)*(КАЛЕНДАРЬ!AD7=GRID!$B$3:$U$3),0)),
INDEX(GRID!$B$4:$U$15,MATCH(G$7,GRID!$A$4:$A$15,0),MATCH(1,($U$2=GRID!$B$1:$U$1)*(КАЛЕНДАРЬ!AD7=GRID!$B$3:$U$3),0))*(1-GRID!$L$45))</f>
        <v>42500</v>
      </c>
      <c r="H294" s="8" cm="1">
        <f t="array" ref="H294">IF($I$2="Каникулы вместе",INDEX(GRID!$B$18:$U$29,MATCH(G$7,GRID!$A$18:$A$29,0),MATCH(1,($U$2=GRID!$B$1:$U$1)*(КАЛЕНДАРЬ!AD7=GRID!$B$3:$U$3),0)),
INDEX(GRID!$B$18:$U$29,MATCH(G$7,GRID!$A$18:$A$29,0),MATCH(1,($U$2=GRID!$B$1:$U$1)*(КАЛЕНДАРЬ!AD7=GRID!$B$3:$U$3),0))*(1-GRID!$L$45))</f>
        <v>47500</v>
      </c>
      <c r="I294" s="8" cm="1">
        <f t="array" ref="I294">IF($I$2="Каникулы вместе",INDEX(GRID!$B$4:$U$15,MATCH(I$7,GRID!$A$4:$A$15,0),MATCH(1,($U$2=GRID!$B$1:$U$1)*(КАЛЕНДАРЬ!AD7=GRID!$B$3:$U$3),0)),
INDEX(GRID!$B$4:$U$15,MATCH(I$7,GRID!$A$4:$A$15,0),MATCH(1,($U$2=GRID!$B$1:$U$1)*(КАЛЕНДАРЬ!AD7=GRID!$B$3:$U$3),0))*(1-GRID!$L$45))</f>
        <v>47400</v>
      </c>
      <c r="J294" s="8" cm="1">
        <f t="array" ref="J294">IF($I$2="Каникулы вместе",INDEX(GRID!$B$18:$U$29,MATCH(I$7,GRID!$A$18:$A$29,0),MATCH(1,($U$2=GRID!$B$1:$U$1)*(КАЛЕНДАРЬ!AD7=GRID!$B$3:$U$3),0)),
INDEX(GRID!$B$18:$U$29,MATCH(I$7,GRID!$A$18:$A$29,0),MATCH(1,($U$2=GRID!$B$1:$U$1)*(КАЛЕНДАРЬ!AD7=GRID!$B$3:$U$3),0))*(1-GRID!$L$45))</f>
        <v>52400</v>
      </c>
      <c r="K294" s="8" cm="1">
        <f t="array" ref="K294">IF($I$2="Каникулы вместе",INDEX(GRID!$B$4:$U$15,MATCH(K$7,GRID!$A$4:$A$15,0),MATCH(1,($U$2=GRID!$B$1:$U$1)*(КАЛЕНДАРЬ!AD7=GRID!$B$3:$U$3),0)),
INDEX(GRID!$B$4:$U$15,MATCH(K$7,GRID!$A$4:$A$15,0),MATCH(1,($U$2=GRID!$B$1:$U$1)*(КАЛЕНДАРЬ!AD7=GRID!$B$3:$U$3),0))*(1-GRID!$L$45))</f>
        <v>53300</v>
      </c>
      <c r="L294" s="8" cm="1">
        <f t="array" ref="L294">IF($I$2="Каникулы вместе",INDEX(GRID!$B$18:$U$29,MATCH(K$7,GRID!$A$18:$A$29,0),MATCH(1,($U$2=GRID!$B$1:$U$1)*(КАЛЕНДАРЬ!AD7=GRID!$B$3:$U$3),0)),
INDEX(GRID!$B$18:$U$29,MATCH(K$7,GRID!$A$18:$A$29,0),MATCH(1,($U$2=GRID!$B$1:$U$1)*(КАЛЕНДАРЬ!AD7=GRID!$B$3:$U$3),0))*(1-GRID!$L$45))</f>
        <v>58300</v>
      </c>
      <c r="M294" s="8" cm="1">
        <f t="array" ref="M294">IF($I$2="Каникулы вместе",INDEX(GRID!$B$4:$U$15,MATCH(M$7,GRID!$A$4:$A$15,0),MATCH(1,($U$2=GRID!$B$1:$U$1)*(КАЛЕНДАРЬ!AD7=GRID!$B$3:$U$3),0)),
INDEX(GRID!$B$4:$U$15,MATCH(M$7,GRID!$A$4:$A$15,0),MATCH(1,($U$2=GRID!$B$1:$U$1)*(КАЛЕНДАРЬ!AD7=GRID!$B$3:$U$3),0))*(1-GRID!$L$45))</f>
        <v>74000</v>
      </c>
      <c r="N294" s="8" cm="1">
        <f t="array" ref="N294">IF($I$2="Каникулы вместе",INDEX(GRID!$B$18:$U$29,MATCH(M$7,GRID!$A$18:$A$29,0),MATCH(1,($U$2=GRID!$B$1:$U$1)*(КАЛЕНДАРЬ!AD7=GRID!$B$3:$U$3),0)),
INDEX(GRID!$B$18:$U$29,MATCH(M$7,GRID!$A$18:$A$29,0),MATCH(1,($U$2=GRID!$B$1:$U$1)*(КАЛЕНДАРЬ!AD7=GRID!$B$3:$U$3),0))*(1-GRID!$L$45))</f>
        <v>79000</v>
      </c>
      <c r="O294" s="8" cm="1">
        <f t="array" ref="O294">IF($I$2="Каникулы вместе",INDEX(GRID!$B$4:$U$15,MATCH(O$7,GRID!$A$4:$A$15,0),MATCH(1,($U$2=GRID!$B$1:$U$1)*(КАЛЕНДАРЬ!AD7=GRID!$B$3:$U$3),0)),
INDEX(GRID!$B$4:$U$15,MATCH(O$7,GRID!$A$4:$A$15,0),MATCH(1,($U$2=GRID!$B$1:$U$1)*(КАЛЕНДАРЬ!AD7=GRID!$B$3:$U$3),0))*(1-GRID!$L$45))</f>
        <v>108800</v>
      </c>
      <c r="P294" s="8" cm="1">
        <f t="array" ref="P294">IF($I$2="Каникулы вместе",INDEX(GRID!$B$4:$U$15,MATCH(P$7,GRID!$A$4:$A$15,0),MATCH(1,($U$2=GRID!$B$1:$U$1)*(КАЛЕНДАРЬ!AD7=GRID!$B$3:$U$3),0)),
INDEX(GRID!$B$4:$U$15,MATCH(P$7,GRID!$A$4:$A$15,0),MATCH(1,($U$2=GRID!$B$1:$U$1)*(КАЛЕНДАРЬ!AD7=GRID!$B$3:$U$3),0))*(1-GRID!$L$45))</f>
        <v>151400</v>
      </c>
      <c r="Q294" s="8" cm="1">
        <f t="array" ref="Q294">IF($I$2="Каникулы вместе",INDEX(GRID!$B$4:$U$15,MATCH(Q$7,GRID!$A$4:$A$15,0),MATCH(1,($U$2=GRID!$B$1:$U$1)*(КАЛЕНДАРЬ!AD7=GRID!$B$3:$U$3),0)),
INDEX(GRID!$B$4:$U$15,MATCH(Q$7,GRID!$A$4:$A$15,0),MATCH(1,($U$2=GRID!$B$1:$U$1)*(КАЛЕНДАРЬ!AD7=GRID!$B$3:$U$3),0))*(1-GRID!$L$45))</f>
        <v>177900</v>
      </c>
      <c r="R294" s="8" cm="1">
        <f t="array" ref="R294">IF($I$2="Каникулы вместе",INDEX(GRID!$B$18:$U$29,MATCH(R$7,GRID!$A$18:$A$29,0),MATCH(1,($U$2=GRID!$B$1:$U$1)*(КАЛЕНДАРЬ!AD7=GRID!$B$3:$U$3),0)),
INDEX(GRID!$B$18:$U$29,MATCH(R$7,GRID!$A$18:$A$29,0),MATCH(1,($U$2=GRID!$B$1:$U$1)*(КАЛЕНДАРЬ!AD7=GRID!$B$3:$U$3),0))*(1-GRID!$L$45))</f>
        <v>202400</v>
      </c>
      <c r="S294" s="8">
        <f t="array" ref="S294">IF($I$2="Каникулы вместе",INDEX(GRID!$B$4:$U$15,MATCH(S$7,GRID!$A$4:$A$15,0),MATCH(1,($U$2=GRID!$B$1:$U$1)*(КАЛЕНДАРЬ!AD7=GRID!$B$3:$U$3),0)),
INDEX(GRID!$B$4:$U$15,MATCH(S$7,GRID!$A$4:$A$15,0),MATCH(1,($U$2=GRID!$B$1:$U$1)*(КАЛЕНДАРЬ!AD7=GRID!$B$3:$U$3),0))*(1-GRID!$L$41))</f>
        <v>507400</v>
      </c>
      <c r="T294" s="8">
        <f t="array" ref="T294">IF($I$2="Каникулы вместе",INDEX(GRID!$B$4:$U$15,MATCH(T$7,GRID!$A$4:$A$15,0),MATCH(1,($U$2=GRID!$B$1:$U$1)*(КАЛЕНДАРЬ!AD7=GRID!$B$3:$U$3),0)),
INDEX(GRID!$B$4:$U$15,MATCH(T$7,GRID!$A$4:$A$15,0),MATCH(1,($U$2=GRID!$B$1:$U$1)*(КАЛЕНДАРЬ!AD7=GRID!$B$3:$U$3),0))*(1-GRID!$L$41))</f>
        <v>617900</v>
      </c>
    </row>
    <row r="295" spans="1:20" hidden="1">
      <c r="A295" s="148" t="s">
        <v>11</v>
      </c>
      <c r="B295" s="149">
        <v>5</v>
      </c>
      <c r="C295" s="8" cm="1">
        <f t="array" ref="C295">IF($I$2="Каникулы вместе",INDEX(GRID!$B$4:$U$15,MATCH(C$7,GRID!$A$4:$A$15,0),MATCH(1,($U$2=GRID!$B$1:$U$1)*(КАЛЕНДАРЬ!AD8=GRID!$B$3:$U$3),0)),
INDEX(GRID!$B$4:$U$15,MATCH(C$7,GRID!$A$4:$A$15,0),MATCH(1,($U$2=GRID!$B$1:$U$1)*(КАЛЕНДАРЬ!AD8=GRID!$B$3:$U$3),0))*(1-GRID!$L$45))</f>
        <v>30200.000000000004</v>
      </c>
      <c r="D295" s="8" cm="1">
        <f t="array" ref="D295">IF($I$2="Каникулы вместе",INDEX(GRID!$B$18:$U$29,MATCH(C$7,GRID!$A$18:$A$29,0),MATCH(1,($U$2=GRID!$B$1:$U$1)*(КАЛЕНДАРЬ!AD8=GRID!$B$3:$U$3),0)),
INDEX(GRID!$B$18:$U$29,MATCH(C$7,GRID!$A$18:$A$29,0),MATCH(1,($U$2=GRID!$B$1:$U$1)*(КАЛЕНДАРЬ!AD8=GRID!$B$3:$U$3),0))*(1-GRID!$L$45))</f>
        <v>35200</v>
      </c>
      <c r="E295" s="8" cm="1">
        <f t="array" ref="E295">IF($I$2="Каникулы вместе",INDEX(GRID!$B$4:$U$15,MATCH(E$7,GRID!$A$4:$A$15,0),MATCH(1,($U$2=GRID!$B$1:$U$1)*(КАЛЕНДАРЬ!AD8=GRID!$B$3:$U$3),0)),
INDEX(GRID!$B$4:$U$15,MATCH(E$7,GRID!$A$4:$A$15,0),MATCH(1,($U$2=GRID!$B$1:$U$1)*(КАЛЕНДАРЬ!AD8=GRID!$B$3:$U$3),0))*(1-GRID!$L$45))</f>
        <v>36300</v>
      </c>
      <c r="F295" s="8" cm="1">
        <f t="array" ref="F295">IF($I$2="Каникулы вместе",INDEX(GRID!$B$18:$U$29,MATCH(E$7,GRID!$A$18:$A$29,0),MATCH(1,($U$2=GRID!$B$1:$U$1)*(КАЛЕНДАРЬ!AD8=GRID!$B$3:$U$3),0)),
INDEX(GRID!$B$18:$U$29,MATCH(E$7,GRID!$A$18:$A$29,0),MATCH(1,($U$2=GRID!$B$1:$U$1)*(КАЛЕНДАРЬ!AD8=GRID!$B$3:$U$3),0))*(1-GRID!$L$45))</f>
        <v>41300</v>
      </c>
      <c r="G295" s="8" cm="1">
        <f t="array" ref="G295">IF($I$2="Каникулы вместе",INDEX(GRID!$B$4:$U$15,MATCH(G$7,GRID!$A$4:$A$15,0),MATCH(1,($U$2=GRID!$B$1:$U$1)*(КАЛЕНДАРЬ!AD8=GRID!$B$3:$U$3),0)),
INDEX(GRID!$B$4:$U$15,MATCH(G$7,GRID!$A$4:$A$15,0),MATCH(1,($U$2=GRID!$B$1:$U$1)*(КАЛЕНДАРЬ!AD8=GRID!$B$3:$U$3),0))*(1-GRID!$L$45))</f>
        <v>42500</v>
      </c>
      <c r="H295" s="8" cm="1">
        <f t="array" ref="H295">IF($I$2="Каникулы вместе",INDEX(GRID!$B$18:$U$29,MATCH(G$7,GRID!$A$18:$A$29,0),MATCH(1,($U$2=GRID!$B$1:$U$1)*(КАЛЕНДАРЬ!AD8=GRID!$B$3:$U$3),0)),
INDEX(GRID!$B$18:$U$29,MATCH(G$7,GRID!$A$18:$A$29,0),MATCH(1,($U$2=GRID!$B$1:$U$1)*(КАЛЕНДАРЬ!AD8=GRID!$B$3:$U$3),0))*(1-GRID!$L$45))</f>
        <v>47500</v>
      </c>
      <c r="I295" s="8" cm="1">
        <f t="array" ref="I295">IF($I$2="Каникулы вместе",INDEX(GRID!$B$4:$U$15,MATCH(I$7,GRID!$A$4:$A$15,0),MATCH(1,($U$2=GRID!$B$1:$U$1)*(КАЛЕНДАРЬ!AD8=GRID!$B$3:$U$3),0)),
INDEX(GRID!$B$4:$U$15,MATCH(I$7,GRID!$A$4:$A$15,0),MATCH(1,($U$2=GRID!$B$1:$U$1)*(КАЛЕНДАРЬ!AD8=GRID!$B$3:$U$3),0))*(1-GRID!$L$45))</f>
        <v>47400</v>
      </c>
      <c r="J295" s="8" cm="1">
        <f t="array" ref="J295">IF($I$2="Каникулы вместе",INDEX(GRID!$B$18:$U$29,MATCH(I$7,GRID!$A$18:$A$29,0),MATCH(1,($U$2=GRID!$B$1:$U$1)*(КАЛЕНДАРЬ!AD8=GRID!$B$3:$U$3),0)),
INDEX(GRID!$B$18:$U$29,MATCH(I$7,GRID!$A$18:$A$29,0),MATCH(1,($U$2=GRID!$B$1:$U$1)*(КАЛЕНДАРЬ!AD8=GRID!$B$3:$U$3),0))*(1-GRID!$L$45))</f>
        <v>52400</v>
      </c>
      <c r="K295" s="8" cm="1">
        <f t="array" ref="K295">IF($I$2="Каникулы вместе",INDEX(GRID!$B$4:$U$15,MATCH(K$7,GRID!$A$4:$A$15,0),MATCH(1,($U$2=GRID!$B$1:$U$1)*(КАЛЕНДАРЬ!AD8=GRID!$B$3:$U$3),0)),
INDEX(GRID!$B$4:$U$15,MATCH(K$7,GRID!$A$4:$A$15,0),MATCH(1,($U$2=GRID!$B$1:$U$1)*(КАЛЕНДАРЬ!AD8=GRID!$B$3:$U$3),0))*(1-GRID!$L$45))</f>
        <v>53300</v>
      </c>
      <c r="L295" s="8" cm="1">
        <f t="array" ref="L295">IF($I$2="Каникулы вместе",INDEX(GRID!$B$18:$U$29,MATCH(K$7,GRID!$A$18:$A$29,0),MATCH(1,($U$2=GRID!$B$1:$U$1)*(КАЛЕНДАРЬ!AD8=GRID!$B$3:$U$3),0)),
INDEX(GRID!$B$18:$U$29,MATCH(K$7,GRID!$A$18:$A$29,0),MATCH(1,($U$2=GRID!$B$1:$U$1)*(КАЛЕНДАРЬ!AD8=GRID!$B$3:$U$3),0))*(1-GRID!$L$45))</f>
        <v>58300</v>
      </c>
      <c r="M295" s="8" cm="1">
        <f t="array" ref="M295">IF($I$2="Каникулы вместе",INDEX(GRID!$B$4:$U$15,MATCH(M$7,GRID!$A$4:$A$15,0),MATCH(1,($U$2=GRID!$B$1:$U$1)*(КАЛЕНДАРЬ!AD8=GRID!$B$3:$U$3),0)),
INDEX(GRID!$B$4:$U$15,MATCH(M$7,GRID!$A$4:$A$15,0),MATCH(1,($U$2=GRID!$B$1:$U$1)*(КАЛЕНДАРЬ!AD8=GRID!$B$3:$U$3),0))*(1-GRID!$L$45))</f>
        <v>74000</v>
      </c>
      <c r="N295" s="8" cm="1">
        <f t="array" ref="N295">IF($I$2="Каникулы вместе",INDEX(GRID!$B$18:$U$29,MATCH(M$7,GRID!$A$18:$A$29,0),MATCH(1,($U$2=GRID!$B$1:$U$1)*(КАЛЕНДАРЬ!AD8=GRID!$B$3:$U$3),0)),
INDEX(GRID!$B$18:$U$29,MATCH(M$7,GRID!$A$18:$A$29,0),MATCH(1,($U$2=GRID!$B$1:$U$1)*(КАЛЕНДАРЬ!AD8=GRID!$B$3:$U$3),0))*(1-GRID!$L$45))</f>
        <v>79000</v>
      </c>
      <c r="O295" s="8" cm="1">
        <f t="array" ref="O295">IF($I$2="Каникулы вместе",INDEX(GRID!$B$4:$U$15,MATCH(O$7,GRID!$A$4:$A$15,0),MATCH(1,($U$2=GRID!$B$1:$U$1)*(КАЛЕНДАРЬ!AD8=GRID!$B$3:$U$3),0)),
INDEX(GRID!$B$4:$U$15,MATCH(O$7,GRID!$A$4:$A$15,0),MATCH(1,($U$2=GRID!$B$1:$U$1)*(КАЛЕНДАРЬ!AD8=GRID!$B$3:$U$3),0))*(1-GRID!$L$45))</f>
        <v>108800</v>
      </c>
      <c r="P295" s="8" cm="1">
        <f t="array" ref="P295">IF($I$2="Каникулы вместе",INDEX(GRID!$B$4:$U$15,MATCH(P$7,GRID!$A$4:$A$15,0),MATCH(1,($U$2=GRID!$B$1:$U$1)*(КАЛЕНДАРЬ!AD8=GRID!$B$3:$U$3),0)),
INDEX(GRID!$B$4:$U$15,MATCH(P$7,GRID!$A$4:$A$15,0),MATCH(1,($U$2=GRID!$B$1:$U$1)*(КАЛЕНДАРЬ!AD8=GRID!$B$3:$U$3),0))*(1-GRID!$L$45))</f>
        <v>151400</v>
      </c>
      <c r="Q295" s="8" cm="1">
        <f t="array" ref="Q295">IF($I$2="Каникулы вместе",INDEX(GRID!$B$4:$U$15,MATCH(Q$7,GRID!$A$4:$A$15,0),MATCH(1,($U$2=GRID!$B$1:$U$1)*(КАЛЕНДАРЬ!AD8=GRID!$B$3:$U$3),0)),
INDEX(GRID!$B$4:$U$15,MATCH(Q$7,GRID!$A$4:$A$15,0),MATCH(1,($U$2=GRID!$B$1:$U$1)*(КАЛЕНДАРЬ!AD8=GRID!$B$3:$U$3),0))*(1-GRID!$L$45))</f>
        <v>177900</v>
      </c>
      <c r="R295" s="8" cm="1">
        <f t="array" ref="R295">IF($I$2="Каникулы вместе",INDEX(GRID!$B$18:$U$29,MATCH(R$7,GRID!$A$18:$A$29,0),MATCH(1,($U$2=GRID!$B$1:$U$1)*(КАЛЕНДАРЬ!AD8=GRID!$B$3:$U$3),0)),
INDEX(GRID!$B$18:$U$29,MATCH(R$7,GRID!$A$18:$A$29,0),MATCH(1,($U$2=GRID!$B$1:$U$1)*(КАЛЕНДАРЬ!AD8=GRID!$B$3:$U$3),0))*(1-GRID!$L$45))</f>
        <v>202400</v>
      </c>
      <c r="S295" s="8">
        <f t="array" ref="S295">IF($I$2="Каникулы вместе",INDEX(GRID!$B$4:$U$15,MATCH(S$7,GRID!$A$4:$A$15,0),MATCH(1,($U$2=GRID!$B$1:$U$1)*(КАЛЕНДАРЬ!AD8=GRID!$B$3:$U$3),0)),
INDEX(GRID!$B$4:$U$15,MATCH(S$7,GRID!$A$4:$A$15,0),MATCH(1,($U$2=GRID!$B$1:$U$1)*(КАЛЕНДАРЬ!AD8=GRID!$B$3:$U$3),0))*(1-GRID!$L$41))</f>
        <v>507400</v>
      </c>
      <c r="T295" s="8">
        <f t="array" ref="T295">IF($I$2="Каникулы вместе",INDEX(GRID!$B$4:$U$15,MATCH(T$7,GRID!$A$4:$A$15,0),MATCH(1,($U$2=GRID!$B$1:$U$1)*(КАЛЕНДАРЬ!AD8=GRID!$B$3:$U$3),0)),
INDEX(GRID!$B$4:$U$15,MATCH(T$7,GRID!$A$4:$A$15,0),MATCH(1,($U$2=GRID!$B$1:$U$1)*(КАЛЕНДАРЬ!AD8=GRID!$B$3:$U$3),0))*(1-GRID!$L$41))</f>
        <v>617900</v>
      </c>
    </row>
    <row r="296" spans="1:20" hidden="1">
      <c r="A296" s="148" t="s">
        <v>12</v>
      </c>
      <c r="B296" s="149">
        <v>6</v>
      </c>
      <c r="C296" s="8" cm="1">
        <f t="array" ref="C296">IF($I$2="Каникулы вместе",INDEX(GRID!$B$4:$U$15,MATCH(C$7,GRID!$A$4:$A$15,0),MATCH(1,($U$2=GRID!$B$1:$U$1)*(КАЛЕНДАРЬ!AD9=GRID!$B$3:$U$3),0)),
INDEX(GRID!$B$4:$U$15,MATCH(C$7,GRID!$A$4:$A$15,0),MATCH(1,($U$2=GRID!$B$1:$U$1)*(КАЛЕНДАРЬ!AD9=GRID!$B$3:$U$3),0))*(1-GRID!$L$45))</f>
        <v>30200.000000000004</v>
      </c>
      <c r="D296" s="8" cm="1">
        <f t="array" ref="D296">IF($I$2="Каникулы вместе",INDEX(GRID!$B$18:$U$29,MATCH(C$7,GRID!$A$18:$A$29,0),MATCH(1,($U$2=GRID!$B$1:$U$1)*(КАЛЕНДАРЬ!AD9=GRID!$B$3:$U$3),0)),
INDEX(GRID!$B$18:$U$29,MATCH(C$7,GRID!$A$18:$A$29,0),MATCH(1,($U$2=GRID!$B$1:$U$1)*(КАЛЕНДАРЬ!AD9=GRID!$B$3:$U$3),0))*(1-GRID!$L$45))</f>
        <v>35200</v>
      </c>
      <c r="E296" s="8" cm="1">
        <f t="array" ref="E296">IF($I$2="Каникулы вместе",INDEX(GRID!$B$4:$U$15,MATCH(E$7,GRID!$A$4:$A$15,0),MATCH(1,($U$2=GRID!$B$1:$U$1)*(КАЛЕНДАРЬ!AD9=GRID!$B$3:$U$3),0)),
INDEX(GRID!$B$4:$U$15,MATCH(E$7,GRID!$A$4:$A$15,0),MATCH(1,($U$2=GRID!$B$1:$U$1)*(КАЛЕНДАРЬ!AD9=GRID!$B$3:$U$3),0))*(1-GRID!$L$45))</f>
        <v>36300</v>
      </c>
      <c r="F296" s="8" cm="1">
        <f t="array" ref="F296">IF($I$2="Каникулы вместе",INDEX(GRID!$B$18:$U$29,MATCH(E$7,GRID!$A$18:$A$29,0),MATCH(1,($U$2=GRID!$B$1:$U$1)*(КАЛЕНДАРЬ!AD9=GRID!$B$3:$U$3),0)),
INDEX(GRID!$B$18:$U$29,MATCH(E$7,GRID!$A$18:$A$29,0),MATCH(1,($U$2=GRID!$B$1:$U$1)*(КАЛЕНДАРЬ!AD9=GRID!$B$3:$U$3),0))*(1-GRID!$L$45))</f>
        <v>41300</v>
      </c>
      <c r="G296" s="8" cm="1">
        <f t="array" ref="G296">IF($I$2="Каникулы вместе",INDEX(GRID!$B$4:$U$15,MATCH(G$7,GRID!$A$4:$A$15,0),MATCH(1,($U$2=GRID!$B$1:$U$1)*(КАЛЕНДАРЬ!AD9=GRID!$B$3:$U$3),0)),
INDEX(GRID!$B$4:$U$15,MATCH(G$7,GRID!$A$4:$A$15,0),MATCH(1,($U$2=GRID!$B$1:$U$1)*(КАЛЕНДАРЬ!AD9=GRID!$B$3:$U$3),0))*(1-GRID!$L$45))</f>
        <v>42500</v>
      </c>
      <c r="H296" s="8" cm="1">
        <f t="array" ref="H296">IF($I$2="Каникулы вместе",INDEX(GRID!$B$18:$U$29,MATCH(G$7,GRID!$A$18:$A$29,0),MATCH(1,($U$2=GRID!$B$1:$U$1)*(КАЛЕНДАРЬ!AD9=GRID!$B$3:$U$3),0)),
INDEX(GRID!$B$18:$U$29,MATCH(G$7,GRID!$A$18:$A$29,0),MATCH(1,($U$2=GRID!$B$1:$U$1)*(КАЛЕНДАРЬ!AD9=GRID!$B$3:$U$3),0))*(1-GRID!$L$45))</f>
        <v>47500</v>
      </c>
      <c r="I296" s="8" cm="1">
        <f t="array" ref="I296">IF($I$2="Каникулы вместе",INDEX(GRID!$B$4:$U$15,MATCH(I$7,GRID!$A$4:$A$15,0),MATCH(1,($U$2=GRID!$B$1:$U$1)*(КАЛЕНДАРЬ!AD9=GRID!$B$3:$U$3),0)),
INDEX(GRID!$B$4:$U$15,MATCH(I$7,GRID!$A$4:$A$15,0),MATCH(1,($U$2=GRID!$B$1:$U$1)*(КАЛЕНДАРЬ!AD9=GRID!$B$3:$U$3),0))*(1-GRID!$L$45))</f>
        <v>47400</v>
      </c>
      <c r="J296" s="8" cm="1">
        <f t="array" ref="J296">IF($I$2="Каникулы вместе",INDEX(GRID!$B$18:$U$29,MATCH(I$7,GRID!$A$18:$A$29,0),MATCH(1,($U$2=GRID!$B$1:$U$1)*(КАЛЕНДАРЬ!AD9=GRID!$B$3:$U$3),0)),
INDEX(GRID!$B$18:$U$29,MATCH(I$7,GRID!$A$18:$A$29,0),MATCH(1,($U$2=GRID!$B$1:$U$1)*(КАЛЕНДАРЬ!AD9=GRID!$B$3:$U$3),0))*(1-GRID!$L$45))</f>
        <v>52400</v>
      </c>
      <c r="K296" s="8" cm="1">
        <f t="array" ref="K296">IF($I$2="Каникулы вместе",INDEX(GRID!$B$4:$U$15,MATCH(K$7,GRID!$A$4:$A$15,0),MATCH(1,($U$2=GRID!$B$1:$U$1)*(КАЛЕНДАРЬ!AD9=GRID!$B$3:$U$3),0)),
INDEX(GRID!$B$4:$U$15,MATCH(K$7,GRID!$A$4:$A$15,0),MATCH(1,($U$2=GRID!$B$1:$U$1)*(КАЛЕНДАРЬ!AD9=GRID!$B$3:$U$3),0))*(1-GRID!$L$45))</f>
        <v>53300</v>
      </c>
      <c r="L296" s="8" cm="1">
        <f t="array" ref="L296">IF($I$2="Каникулы вместе",INDEX(GRID!$B$18:$U$29,MATCH(K$7,GRID!$A$18:$A$29,0),MATCH(1,($U$2=GRID!$B$1:$U$1)*(КАЛЕНДАРЬ!AD9=GRID!$B$3:$U$3),0)),
INDEX(GRID!$B$18:$U$29,MATCH(K$7,GRID!$A$18:$A$29,0),MATCH(1,($U$2=GRID!$B$1:$U$1)*(КАЛЕНДАРЬ!AD9=GRID!$B$3:$U$3),0))*(1-GRID!$L$45))</f>
        <v>58300</v>
      </c>
      <c r="M296" s="8" cm="1">
        <f t="array" ref="M296">IF($I$2="Каникулы вместе",INDEX(GRID!$B$4:$U$15,MATCH(M$7,GRID!$A$4:$A$15,0),MATCH(1,($U$2=GRID!$B$1:$U$1)*(КАЛЕНДАРЬ!AD9=GRID!$B$3:$U$3),0)),
INDEX(GRID!$B$4:$U$15,MATCH(M$7,GRID!$A$4:$A$15,0),MATCH(1,($U$2=GRID!$B$1:$U$1)*(КАЛЕНДАРЬ!AD9=GRID!$B$3:$U$3),0))*(1-GRID!$L$45))</f>
        <v>74000</v>
      </c>
      <c r="N296" s="8" cm="1">
        <f t="array" ref="N296">IF($I$2="Каникулы вместе",INDEX(GRID!$B$18:$U$29,MATCH(M$7,GRID!$A$18:$A$29,0),MATCH(1,($U$2=GRID!$B$1:$U$1)*(КАЛЕНДАРЬ!AD9=GRID!$B$3:$U$3),0)),
INDEX(GRID!$B$18:$U$29,MATCH(M$7,GRID!$A$18:$A$29,0),MATCH(1,($U$2=GRID!$B$1:$U$1)*(КАЛЕНДАРЬ!AD9=GRID!$B$3:$U$3),0))*(1-GRID!$L$45))</f>
        <v>79000</v>
      </c>
      <c r="O296" s="8" cm="1">
        <f t="array" ref="O296">IF($I$2="Каникулы вместе",INDEX(GRID!$B$4:$U$15,MATCH(O$7,GRID!$A$4:$A$15,0),MATCH(1,($U$2=GRID!$B$1:$U$1)*(КАЛЕНДАРЬ!AD9=GRID!$B$3:$U$3),0)),
INDEX(GRID!$B$4:$U$15,MATCH(O$7,GRID!$A$4:$A$15,0),MATCH(1,($U$2=GRID!$B$1:$U$1)*(КАЛЕНДАРЬ!AD9=GRID!$B$3:$U$3),0))*(1-GRID!$L$45))</f>
        <v>108800</v>
      </c>
      <c r="P296" s="8" cm="1">
        <f t="array" ref="P296">IF($I$2="Каникулы вместе",INDEX(GRID!$B$4:$U$15,MATCH(P$7,GRID!$A$4:$A$15,0),MATCH(1,($U$2=GRID!$B$1:$U$1)*(КАЛЕНДАРЬ!AD9=GRID!$B$3:$U$3),0)),
INDEX(GRID!$B$4:$U$15,MATCH(P$7,GRID!$A$4:$A$15,0),MATCH(1,($U$2=GRID!$B$1:$U$1)*(КАЛЕНДАРЬ!AD9=GRID!$B$3:$U$3),0))*(1-GRID!$L$45))</f>
        <v>151400</v>
      </c>
      <c r="Q296" s="8" cm="1">
        <f t="array" ref="Q296">IF($I$2="Каникулы вместе",INDEX(GRID!$B$4:$U$15,MATCH(Q$7,GRID!$A$4:$A$15,0),MATCH(1,($U$2=GRID!$B$1:$U$1)*(КАЛЕНДАРЬ!AD9=GRID!$B$3:$U$3),0)),
INDEX(GRID!$B$4:$U$15,MATCH(Q$7,GRID!$A$4:$A$15,0),MATCH(1,($U$2=GRID!$B$1:$U$1)*(КАЛЕНДАРЬ!AD9=GRID!$B$3:$U$3),0))*(1-GRID!$L$45))</f>
        <v>177900</v>
      </c>
      <c r="R296" s="8" cm="1">
        <f t="array" ref="R296">IF($I$2="Каникулы вместе",INDEX(GRID!$B$18:$U$29,MATCH(R$7,GRID!$A$18:$A$29,0),MATCH(1,($U$2=GRID!$B$1:$U$1)*(КАЛЕНДАРЬ!AD9=GRID!$B$3:$U$3),0)),
INDEX(GRID!$B$18:$U$29,MATCH(R$7,GRID!$A$18:$A$29,0),MATCH(1,($U$2=GRID!$B$1:$U$1)*(КАЛЕНДАРЬ!AD9=GRID!$B$3:$U$3),0))*(1-GRID!$L$45))</f>
        <v>202400</v>
      </c>
      <c r="S296" s="8">
        <f t="array" ref="S296">IF($I$2="Каникулы вместе",INDEX(GRID!$B$4:$U$15,MATCH(S$7,GRID!$A$4:$A$15,0),MATCH(1,($U$2=GRID!$B$1:$U$1)*(КАЛЕНДАРЬ!AD9=GRID!$B$3:$U$3),0)),
INDEX(GRID!$B$4:$U$15,MATCH(S$7,GRID!$A$4:$A$15,0),MATCH(1,($U$2=GRID!$B$1:$U$1)*(КАЛЕНДАРЬ!AD9=GRID!$B$3:$U$3),0))*(1-GRID!$L$41))</f>
        <v>507400</v>
      </c>
      <c r="T296" s="8">
        <f t="array" ref="T296">IF($I$2="Каникулы вместе",INDEX(GRID!$B$4:$U$15,MATCH(T$7,GRID!$A$4:$A$15,0),MATCH(1,($U$2=GRID!$B$1:$U$1)*(КАЛЕНДАРЬ!AD9=GRID!$B$3:$U$3),0)),
INDEX(GRID!$B$4:$U$15,MATCH(T$7,GRID!$A$4:$A$15,0),MATCH(1,($U$2=GRID!$B$1:$U$1)*(КАЛЕНДАРЬ!AD9=GRID!$B$3:$U$3),0))*(1-GRID!$L$41))</f>
        <v>617900</v>
      </c>
    </row>
    <row r="297" spans="1:20" hidden="1">
      <c r="A297" s="148" t="s">
        <v>13</v>
      </c>
      <c r="B297" s="149">
        <v>7</v>
      </c>
      <c r="C297" s="8" cm="1">
        <f t="array" ref="C297">IF($I$2="Каникулы вместе",INDEX(GRID!$B$4:$U$15,MATCH(C$7,GRID!$A$4:$A$15,0),MATCH(1,($U$2=GRID!$B$1:$U$1)*(КАЛЕНДАРЬ!AD10=GRID!$B$3:$U$3),0)),
INDEX(GRID!$B$4:$U$15,MATCH(C$7,GRID!$A$4:$A$15,0),MATCH(1,($U$2=GRID!$B$1:$U$1)*(КАЛЕНДАРЬ!AD10=GRID!$B$3:$U$3),0))*(1-GRID!$L$45))</f>
        <v>67600</v>
      </c>
      <c r="D297" s="8" cm="1">
        <f t="array" ref="D297">IF($I$2="Каникулы вместе",INDEX(GRID!$B$18:$U$29,MATCH(C$7,GRID!$A$18:$A$29,0),MATCH(1,($U$2=GRID!$B$1:$U$1)*(КАЛЕНДАРЬ!AD10=GRID!$B$3:$U$3),0)),
INDEX(GRID!$B$18:$U$29,MATCH(C$7,GRID!$A$18:$A$29,0),MATCH(1,($U$2=GRID!$B$1:$U$1)*(КАЛЕНДАРЬ!AD10=GRID!$B$3:$U$3),0))*(1-GRID!$L$45))</f>
        <v>72600</v>
      </c>
      <c r="E297" s="8" cm="1">
        <f t="array" ref="E297">IF($I$2="Каникулы вместе",INDEX(GRID!$B$4:$U$15,MATCH(E$7,GRID!$A$4:$A$15,0),MATCH(1,($U$2=GRID!$B$1:$U$1)*(КАЛЕНДАРЬ!AD10=GRID!$B$3:$U$3),0)),
INDEX(GRID!$B$4:$U$15,MATCH(E$7,GRID!$A$4:$A$15,0),MATCH(1,($U$2=GRID!$B$1:$U$1)*(КАЛЕНДАРЬ!AD10=GRID!$B$3:$U$3),0))*(1-GRID!$L$45))</f>
        <v>78600</v>
      </c>
      <c r="F297" s="8" cm="1">
        <f t="array" ref="F297">IF($I$2="Каникулы вместе",INDEX(GRID!$B$18:$U$29,MATCH(E$7,GRID!$A$18:$A$29,0),MATCH(1,($U$2=GRID!$B$1:$U$1)*(КАЛЕНДАРЬ!AD10=GRID!$B$3:$U$3),0)),
INDEX(GRID!$B$18:$U$29,MATCH(E$7,GRID!$A$18:$A$29,0),MATCH(1,($U$2=GRID!$B$1:$U$1)*(КАЛЕНДАРЬ!AD10=GRID!$B$3:$U$3),0))*(1-GRID!$L$45))</f>
        <v>83600</v>
      </c>
      <c r="G297" s="8" cm="1">
        <f t="array" ref="G297">IF($I$2="Каникулы вместе",INDEX(GRID!$B$4:$U$15,MATCH(G$7,GRID!$A$4:$A$15,0),MATCH(1,($U$2=GRID!$B$1:$U$1)*(КАЛЕНДАРЬ!AD10=GRID!$B$3:$U$3),0)),
INDEX(GRID!$B$4:$U$15,MATCH(G$7,GRID!$A$4:$A$15,0),MATCH(1,($U$2=GRID!$B$1:$U$1)*(КАЛЕНДАРЬ!AD10=GRID!$B$3:$U$3),0))*(1-GRID!$L$45))</f>
        <v>87200</v>
      </c>
      <c r="H297" s="8" cm="1">
        <f t="array" ref="H297">IF($I$2="Каникулы вместе",INDEX(GRID!$B$18:$U$29,MATCH(G$7,GRID!$A$18:$A$29,0),MATCH(1,($U$2=GRID!$B$1:$U$1)*(КАЛЕНДАРЬ!AD10=GRID!$B$3:$U$3),0)),
INDEX(GRID!$B$18:$U$29,MATCH(G$7,GRID!$A$18:$A$29,0),MATCH(1,($U$2=GRID!$B$1:$U$1)*(КАЛЕНДАРЬ!AD10=GRID!$B$3:$U$3),0))*(1-GRID!$L$45))</f>
        <v>92200</v>
      </c>
      <c r="I297" s="8" cm="1">
        <f t="array" ref="I297">IF($I$2="Каникулы вместе",INDEX(GRID!$B$4:$U$15,MATCH(I$7,GRID!$A$4:$A$15,0),MATCH(1,($U$2=GRID!$B$1:$U$1)*(КАЛЕНДАРЬ!AD10=GRID!$B$3:$U$3),0)),
INDEX(GRID!$B$4:$U$15,MATCH(I$7,GRID!$A$4:$A$15,0),MATCH(1,($U$2=GRID!$B$1:$U$1)*(КАЛЕНДАРЬ!AD10=GRID!$B$3:$U$3),0))*(1-GRID!$L$45))</f>
        <v>95900</v>
      </c>
      <c r="J297" s="8" cm="1">
        <f t="array" ref="J297">IF($I$2="Каникулы вместе",INDEX(GRID!$B$18:$U$29,MATCH(I$7,GRID!$A$18:$A$29,0),MATCH(1,($U$2=GRID!$B$1:$U$1)*(КАЛЕНДАРЬ!AD10=GRID!$B$3:$U$3),0)),
INDEX(GRID!$B$18:$U$29,MATCH(I$7,GRID!$A$18:$A$29,0),MATCH(1,($U$2=GRID!$B$1:$U$1)*(КАЛЕНДАРЬ!AD10=GRID!$B$3:$U$3),0))*(1-GRID!$L$45))</f>
        <v>100900</v>
      </c>
      <c r="K297" s="8" cm="1">
        <f t="array" ref="K297">IF($I$2="Каникулы вместе",INDEX(GRID!$B$4:$U$15,MATCH(K$7,GRID!$A$4:$A$15,0),MATCH(1,($U$2=GRID!$B$1:$U$1)*(КАЛЕНДАРЬ!AD10=GRID!$B$3:$U$3),0)),
INDEX(GRID!$B$4:$U$15,MATCH(K$7,GRID!$A$4:$A$15,0),MATCH(1,($U$2=GRID!$B$1:$U$1)*(КАЛЕНДАРЬ!AD10=GRID!$B$3:$U$3),0))*(1-GRID!$L$45))</f>
        <v>104700</v>
      </c>
      <c r="L297" s="8" cm="1">
        <f t="array" ref="L297">IF($I$2="Каникулы вместе",INDEX(GRID!$B$18:$U$29,MATCH(K$7,GRID!$A$18:$A$29,0),MATCH(1,($U$2=GRID!$B$1:$U$1)*(КАЛЕНДАРЬ!AD10=GRID!$B$3:$U$3),0)),
INDEX(GRID!$B$18:$U$29,MATCH(K$7,GRID!$A$18:$A$29,0),MATCH(1,($U$2=GRID!$B$1:$U$1)*(КАЛЕНДАРЬ!AD10=GRID!$B$3:$U$3),0))*(1-GRID!$L$45))</f>
        <v>109700</v>
      </c>
      <c r="M297" s="8" cm="1">
        <f t="array" ref="M297">IF($I$2="Каникулы вместе",INDEX(GRID!$B$4:$U$15,MATCH(M$7,GRID!$A$4:$A$15,0),MATCH(1,($U$2=GRID!$B$1:$U$1)*(КАЛЕНДАРЬ!AD10=GRID!$B$3:$U$3),0)),
INDEX(GRID!$B$4:$U$15,MATCH(M$7,GRID!$A$4:$A$15,0),MATCH(1,($U$2=GRID!$B$1:$U$1)*(КАЛЕНДАРЬ!AD10=GRID!$B$3:$U$3),0))*(1-GRID!$L$45))</f>
        <v>135500</v>
      </c>
      <c r="N297" s="8" cm="1">
        <f t="array" ref="N297">IF($I$2="Каникулы вместе",INDEX(GRID!$B$18:$U$29,MATCH(M$7,GRID!$A$18:$A$29,0),MATCH(1,($U$2=GRID!$B$1:$U$1)*(КАЛЕНДАРЬ!AD10=GRID!$B$3:$U$3),0)),
INDEX(GRID!$B$18:$U$29,MATCH(M$7,GRID!$A$18:$A$29,0),MATCH(1,($U$2=GRID!$B$1:$U$1)*(КАЛЕНДАРЬ!AD10=GRID!$B$3:$U$3),0))*(1-GRID!$L$45))</f>
        <v>140500</v>
      </c>
      <c r="O297" s="8" cm="1">
        <f t="array" ref="O297">IF($I$2="Каникулы вместе",INDEX(GRID!$B$4:$U$15,MATCH(O$7,GRID!$A$4:$A$15,0),MATCH(1,($U$2=GRID!$B$1:$U$1)*(КАЛЕНДАРЬ!AD10=GRID!$B$3:$U$3),0)),
INDEX(GRID!$B$4:$U$15,MATCH(O$7,GRID!$A$4:$A$15,0),MATCH(1,($U$2=GRID!$B$1:$U$1)*(КАЛЕНДАРЬ!AD10=GRID!$B$3:$U$3),0))*(1-GRID!$L$45))</f>
        <v>177500</v>
      </c>
      <c r="P297" s="8" cm="1">
        <f t="array" ref="P297">IF($I$2="Каникулы вместе",INDEX(GRID!$B$4:$U$15,MATCH(P$7,GRID!$A$4:$A$15,0),MATCH(1,($U$2=GRID!$B$1:$U$1)*(КАЛЕНДАРЬ!AD10=GRID!$B$3:$U$3),0)),
INDEX(GRID!$B$4:$U$15,MATCH(P$7,GRID!$A$4:$A$15,0),MATCH(1,($U$2=GRID!$B$1:$U$1)*(КАЛЕНДАРЬ!AD10=GRID!$B$3:$U$3),0))*(1-GRID!$L$45))</f>
        <v>229900</v>
      </c>
      <c r="Q297" s="8" cm="1">
        <f t="array" ref="Q297">IF($I$2="Каникулы вместе",INDEX(GRID!$B$4:$U$15,MATCH(Q$7,GRID!$A$4:$A$15,0),MATCH(1,($U$2=GRID!$B$1:$U$1)*(КАЛЕНДАРЬ!AD10=GRID!$B$3:$U$3),0)),
INDEX(GRID!$B$4:$U$15,MATCH(Q$7,GRID!$A$4:$A$15,0),MATCH(1,($U$2=GRID!$B$1:$U$1)*(КАЛЕНДАРЬ!AD10=GRID!$B$3:$U$3),0))*(1-GRID!$L$45))</f>
        <v>264400</v>
      </c>
      <c r="R297" s="8" cm="1">
        <f t="array" ref="R297">IF($I$2="Каникулы вместе",INDEX(GRID!$B$18:$U$29,MATCH(R$7,GRID!$A$18:$A$29,0),MATCH(1,($U$2=GRID!$B$1:$U$1)*(КАЛЕНДАРЬ!AD10=GRID!$B$3:$U$3),0)),
INDEX(GRID!$B$18:$U$29,MATCH(R$7,GRID!$A$18:$A$29,0),MATCH(1,($U$2=GRID!$B$1:$U$1)*(КАЛЕНДАРЬ!AD10=GRID!$B$3:$U$3),0))*(1-GRID!$L$45))</f>
        <v>303800</v>
      </c>
      <c r="S297" s="8">
        <f t="array" ref="S297">IF($I$2="Каникулы вместе",INDEX(GRID!$B$4:$U$15,MATCH(S$7,GRID!$A$4:$A$15,0),MATCH(1,($U$2=GRID!$B$1:$U$1)*(КАЛЕНДАРЬ!AD10=GRID!$B$3:$U$3),0)),
INDEX(GRID!$B$4:$U$15,MATCH(S$7,GRID!$A$4:$A$15,0),MATCH(1,($U$2=GRID!$B$1:$U$1)*(КАЛЕНДАРЬ!AD10=GRID!$B$3:$U$3),0))*(1-GRID!$L$41))</f>
        <v>815600</v>
      </c>
      <c r="T297" s="8">
        <f t="array" ref="T297">IF($I$2="Каникулы вместе",INDEX(GRID!$B$4:$U$15,MATCH(T$7,GRID!$A$4:$A$15,0),MATCH(1,($U$2=GRID!$B$1:$U$1)*(КАЛЕНДАРЬ!AD10=GRID!$B$3:$U$3),0)),
INDEX(GRID!$B$4:$U$15,MATCH(T$7,GRID!$A$4:$A$15,0),MATCH(1,($U$2=GRID!$B$1:$U$1)*(КАЛЕНДАРЬ!AD10=GRID!$B$3:$U$3),0))*(1-GRID!$L$41))</f>
        <v>1021500</v>
      </c>
    </row>
    <row r="298" spans="1:20" hidden="1">
      <c r="A298" s="148" t="s">
        <v>14</v>
      </c>
      <c r="B298" s="149">
        <v>8</v>
      </c>
      <c r="C298" s="8" cm="1">
        <f t="array" ref="C298">IF($I$2="Каникулы вместе",INDEX(GRID!$B$4:$U$15,MATCH(C$7,GRID!$A$4:$A$15,0),MATCH(1,($U$2=GRID!$B$1:$U$1)*(КАЛЕНДАРЬ!AD11=GRID!$B$3:$U$3),0)),
INDEX(GRID!$B$4:$U$15,MATCH(C$7,GRID!$A$4:$A$15,0),MATCH(1,($U$2=GRID!$B$1:$U$1)*(КАЛЕНДАРЬ!AD11=GRID!$B$3:$U$3),0))*(1-GRID!$L$45))</f>
        <v>67600</v>
      </c>
      <c r="D298" s="8" cm="1">
        <f t="array" ref="D298">IF($I$2="Каникулы вместе",INDEX(GRID!$B$18:$U$29,MATCH(C$7,GRID!$A$18:$A$29,0),MATCH(1,($U$2=GRID!$B$1:$U$1)*(КАЛЕНДАРЬ!AD11=GRID!$B$3:$U$3),0)),
INDEX(GRID!$B$18:$U$29,MATCH(C$7,GRID!$A$18:$A$29,0),MATCH(1,($U$2=GRID!$B$1:$U$1)*(КАЛЕНДАРЬ!AD11=GRID!$B$3:$U$3),0))*(1-GRID!$L$45))</f>
        <v>72600</v>
      </c>
      <c r="E298" s="8" cm="1">
        <f t="array" ref="E298">IF($I$2="Каникулы вместе",INDEX(GRID!$B$4:$U$15,MATCH(E$7,GRID!$A$4:$A$15,0),MATCH(1,($U$2=GRID!$B$1:$U$1)*(КАЛЕНДАРЬ!AD11=GRID!$B$3:$U$3),0)),
INDEX(GRID!$B$4:$U$15,MATCH(E$7,GRID!$A$4:$A$15,0),MATCH(1,($U$2=GRID!$B$1:$U$1)*(КАЛЕНДАРЬ!AD11=GRID!$B$3:$U$3),0))*(1-GRID!$L$45))</f>
        <v>78600</v>
      </c>
      <c r="F298" s="8" cm="1">
        <f t="array" ref="F298">IF($I$2="Каникулы вместе",INDEX(GRID!$B$18:$U$29,MATCH(E$7,GRID!$A$18:$A$29,0),MATCH(1,($U$2=GRID!$B$1:$U$1)*(КАЛЕНДАРЬ!AD11=GRID!$B$3:$U$3),0)),
INDEX(GRID!$B$18:$U$29,MATCH(E$7,GRID!$A$18:$A$29,0),MATCH(1,($U$2=GRID!$B$1:$U$1)*(КАЛЕНДАРЬ!AD11=GRID!$B$3:$U$3),0))*(1-GRID!$L$45))</f>
        <v>83600</v>
      </c>
      <c r="G298" s="8" cm="1">
        <f t="array" ref="G298">IF($I$2="Каникулы вместе",INDEX(GRID!$B$4:$U$15,MATCH(G$7,GRID!$A$4:$A$15,0),MATCH(1,($U$2=GRID!$B$1:$U$1)*(КАЛЕНДАРЬ!AD11=GRID!$B$3:$U$3),0)),
INDEX(GRID!$B$4:$U$15,MATCH(G$7,GRID!$A$4:$A$15,0),MATCH(1,($U$2=GRID!$B$1:$U$1)*(КАЛЕНДАРЬ!AD11=GRID!$B$3:$U$3),0))*(1-GRID!$L$45))</f>
        <v>87200</v>
      </c>
      <c r="H298" s="8" cm="1">
        <f t="array" ref="H298">IF($I$2="Каникулы вместе",INDEX(GRID!$B$18:$U$29,MATCH(G$7,GRID!$A$18:$A$29,0),MATCH(1,($U$2=GRID!$B$1:$U$1)*(КАЛЕНДАРЬ!AD11=GRID!$B$3:$U$3),0)),
INDEX(GRID!$B$18:$U$29,MATCH(G$7,GRID!$A$18:$A$29,0),MATCH(1,($U$2=GRID!$B$1:$U$1)*(КАЛЕНДАРЬ!AD11=GRID!$B$3:$U$3),0))*(1-GRID!$L$45))</f>
        <v>92200</v>
      </c>
      <c r="I298" s="8" cm="1">
        <f t="array" ref="I298">IF($I$2="Каникулы вместе",INDEX(GRID!$B$4:$U$15,MATCH(I$7,GRID!$A$4:$A$15,0),MATCH(1,($U$2=GRID!$B$1:$U$1)*(КАЛЕНДАРЬ!AD11=GRID!$B$3:$U$3),0)),
INDEX(GRID!$B$4:$U$15,MATCH(I$7,GRID!$A$4:$A$15,0),MATCH(1,($U$2=GRID!$B$1:$U$1)*(КАЛЕНДАРЬ!AD11=GRID!$B$3:$U$3),0))*(1-GRID!$L$45))</f>
        <v>95900</v>
      </c>
      <c r="J298" s="8" cm="1">
        <f t="array" ref="J298">IF($I$2="Каникулы вместе",INDEX(GRID!$B$18:$U$29,MATCH(I$7,GRID!$A$18:$A$29,0),MATCH(1,($U$2=GRID!$B$1:$U$1)*(КАЛЕНДАРЬ!AD11=GRID!$B$3:$U$3),0)),
INDEX(GRID!$B$18:$U$29,MATCH(I$7,GRID!$A$18:$A$29,0),MATCH(1,($U$2=GRID!$B$1:$U$1)*(КАЛЕНДАРЬ!AD11=GRID!$B$3:$U$3),0))*(1-GRID!$L$45))</f>
        <v>100900</v>
      </c>
      <c r="K298" s="8" cm="1">
        <f t="array" ref="K298">IF($I$2="Каникулы вместе",INDEX(GRID!$B$4:$U$15,MATCH(K$7,GRID!$A$4:$A$15,0),MATCH(1,($U$2=GRID!$B$1:$U$1)*(КАЛЕНДАРЬ!AD11=GRID!$B$3:$U$3),0)),
INDEX(GRID!$B$4:$U$15,MATCH(K$7,GRID!$A$4:$A$15,0),MATCH(1,($U$2=GRID!$B$1:$U$1)*(КАЛЕНДАРЬ!AD11=GRID!$B$3:$U$3),0))*(1-GRID!$L$45))</f>
        <v>104700</v>
      </c>
      <c r="L298" s="8" cm="1">
        <f t="array" ref="L298">IF($I$2="Каникулы вместе",INDEX(GRID!$B$18:$U$29,MATCH(K$7,GRID!$A$18:$A$29,0),MATCH(1,($U$2=GRID!$B$1:$U$1)*(КАЛЕНДАРЬ!AD11=GRID!$B$3:$U$3),0)),
INDEX(GRID!$B$18:$U$29,MATCH(K$7,GRID!$A$18:$A$29,0),MATCH(1,($U$2=GRID!$B$1:$U$1)*(КАЛЕНДАРЬ!AD11=GRID!$B$3:$U$3),0))*(1-GRID!$L$45))</f>
        <v>109700</v>
      </c>
      <c r="M298" s="8" cm="1">
        <f t="array" ref="M298">IF($I$2="Каникулы вместе",INDEX(GRID!$B$4:$U$15,MATCH(M$7,GRID!$A$4:$A$15,0),MATCH(1,($U$2=GRID!$B$1:$U$1)*(КАЛЕНДАРЬ!AD11=GRID!$B$3:$U$3),0)),
INDEX(GRID!$B$4:$U$15,MATCH(M$7,GRID!$A$4:$A$15,0),MATCH(1,($U$2=GRID!$B$1:$U$1)*(КАЛЕНДАРЬ!AD11=GRID!$B$3:$U$3),0))*(1-GRID!$L$45))</f>
        <v>135500</v>
      </c>
      <c r="N298" s="8" cm="1">
        <f t="array" ref="N298">IF($I$2="Каникулы вместе",INDEX(GRID!$B$18:$U$29,MATCH(M$7,GRID!$A$18:$A$29,0),MATCH(1,($U$2=GRID!$B$1:$U$1)*(КАЛЕНДАРЬ!AD11=GRID!$B$3:$U$3),0)),
INDEX(GRID!$B$18:$U$29,MATCH(M$7,GRID!$A$18:$A$29,0),MATCH(1,($U$2=GRID!$B$1:$U$1)*(КАЛЕНДАРЬ!AD11=GRID!$B$3:$U$3),0))*(1-GRID!$L$45))</f>
        <v>140500</v>
      </c>
      <c r="O298" s="8" cm="1">
        <f t="array" ref="O298">IF($I$2="Каникулы вместе",INDEX(GRID!$B$4:$U$15,MATCH(O$7,GRID!$A$4:$A$15,0),MATCH(1,($U$2=GRID!$B$1:$U$1)*(КАЛЕНДАРЬ!AD11=GRID!$B$3:$U$3),0)),
INDEX(GRID!$B$4:$U$15,MATCH(O$7,GRID!$A$4:$A$15,0),MATCH(1,($U$2=GRID!$B$1:$U$1)*(КАЛЕНДАРЬ!AD11=GRID!$B$3:$U$3),0))*(1-GRID!$L$45))</f>
        <v>177500</v>
      </c>
      <c r="P298" s="8" cm="1">
        <f t="array" ref="P298">IF($I$2="Каникулы вместе",INDEX(GRID!$B$4:$U$15,MATCH(P$7,GRID!$A$4:$A$15,0),MATCH(1,($U$2=GRID!$B$1:$U$1)*(КАЛЕНДАРЬ!AD11=GRID!$B$3:$U$3),0)),
INDEX(GRID!$B$4:$U$15,MATCH(P$7,GRID!$A$4:$A$15,0),MATCH(1,($U$2=GRID!$B$1:$U$1)*(КАЛЕНДАРЬ!AD11=GRID!$B$3:$U$3),0))*(1-GRID!$L$45))</f>
        <v>229900</v>
      </c>
      <c r="Q298" s="8" cm="1">
        <f t="array" ref="Q298">IF($I$2="Каникулы вместе",INDEX(GRID!$B$4:$U$15,MATCH(Q$7,GRID!$A$4:$A$15,0),MATCH(1,($U$2=GRID!$B$1:$U$1)*(КАЛЕНДАРЬ!AD11=GRID!$B$3:$U$3),0)),
INDEX(GRID!$B$4:$U$15,MATCH(Q$7,GRID!$A$4:$A$15,0),MATCH(1,($U$2=GRID!$B$1:$U$1)*(КАЛЕНДАРЬ!AD11=GRID!$B$3:$U$3),0))*(1-GRID!$L$45))</f>
        <v>264400</v>
      </c>
      <c r="R298" s="8" cm="1">
        <f t="array" ref="R298">IF($I$2="Каникулы вместе",INDEX(GRID!$B$18:$U$29,MATCH(R$7,GRID!$A$18:$A$29,0),MATCH(1,($U$2=GRID!$B$1:$U$1)*(КАЛЕНДАРЬ!AD11=GRID!$B$3:$U$3),0)),
INDEX(GRID!$B$18:$U$29,MATCH(R$7,GRID!$A$18:$A$29,0),MATCH(1,($U$2=GRID!$B$1:$U$1)*(КАЛЕНДАРЬ!AD11=GRID!$B$3:$U$3),0))*(1-GRID!$L$45))</f>
        <v>303800</v>
      </c>
      <c r="S298" s="8">
        <f t="array" ref="S298">IF($I$2="Каникулы вместе",INDEX(GRID!$B$4:$U$15,MATCH(S$7,GRID!$A$4:$A$15,0),MATCH(1,($U$2=GRID!$B$1:$U$1)*(КАЛЕНДАРЬ!AD11=GRID!$B$3:$U$3),0)),
INDEX(GRID!$B$4:$U$15,MATCH(S$7,GRID!$A$4:$A$15,0),MATCH(1,($U$2=GRID!$B$1:$U$1)*(КАЛЕНДАРЬ!AD11=GRID!$B$3:$U$3),0))*(1-GRID!$L$41))</f>
        <v>815600</v>
      </c>
      <c r="T298" s="8">
        <f t="array" ref="T298">IF($I$2="Каникулы вместе",INDEX(GRID!$B$4:$U$15,MATCH(T$7,GRID!$A$4:$A$15,0),MATCH(1,($U$2=GRID!$B$1:$U$1)*(КАЛЕНДАРЬ!AD11=GRID!$B$3:$U$3),0)),
INDEX(GRID!$B$4:$U$15,MATCH(T$7,GRID!$A$4:$A$15,0),MATCH(1,($U$2=GRID!$B$1:$U$1)*(КАЛЕНДАРЬ!AD11=GRID!$B$3:$U$3),0))*(1-GRID!$L$41))</f>
        <v>1021500</v>
      </c>
    </row>
    <row r="299" spans="1:20" hidden="1">
      <c r="A299" s="148" t="s">
        <v>15</v>
      </c>
      <c r="B299" s="149">
        <v>9</v>
      </c>
      <c r="C299" s="8" cm="1">
        <f t="array" ref="C299">IF($I$2="Каникулы вместе",INDEX(GRID!$B$4:$U$15,MATCH(C$7,GRID!$A$4:$A$15,0),MATCH(1,($U$2=GRID!$B$1:$U$1)*(КАЛЕНДАРЬ!AD12=GRID!$B$3:$U$3),0)),
INDEX(GRID!$B$4:$U$15,MATCH(C$7,GRID!$A$4:$A$15,0),MATCH(1,($U$2=GRID!$B$1:$U$1)*(КАЛЕНДАРЬ!AD12=GRID!$B$3:$U$3),0))*(1-GRID!$L$45))</f>
        <v>67600</v>
      </c>
      <c r="D299" s="8" cm="1">
        <f t="array" ref="D299">IF($I$2="Каникулы вместе",INDEX(GRID!$B$18:$U$29,MATCH(C$7,GRID!$A$18:$A$29,0),MATCH(1,($U$2=GRID!$B$1:$U$1)*(КАЛЕНДАРЬ!AD12=GRID!$B$3:$U$3),0)),
INDEX(GRID!$B$18:$U$29,MATCH(C$7,GRID!$A$18:$A$29,0),MATCH(1,($U$2=GRID!$B$1:$U$1)*(КАЛЕНДАРЬ!AD12=GRID!$B$3:$U$3),0))*(1-GRID!$L$45))</f>
        <v>72600</v>
      </c>
      <c r="E299" s="8" cm="1">
        <f t="array" ref="E299">IF($I$2="Каникулы вместе",INDEX(GRID!$B$4:$U$15,MATCH(E$7,GRID!$A$4:$A$15,0),MATCH(1,($U$2=GRID!$B$1:$U$1)*(КАЛЕНДАРЬ!AD12=GRID!$B$3:$U$3),0)),
INDEX(GRID!$B$4:$U$15,MATCH(E$7,GRID!$A$4:$A$15,0),MATCH(1,($U$2=GRID!$B$1:$U$1)*(КАЛЕНДАРЬ!AD12=GRID!$B$3:$U$3),0))*(1-GRID!$L$45))</f>
        <v>78600</v>
      </c>
      <c r="F299" s="8" cm="1">
        <f t="array" ref="F299">IF($I$2="Каникулы вместе",INDEX(GRID!$B$18:$U$29,MATCH(E$7,GRID!$A$18:$A$29,0),MATCH(1,($U$2=GRID!$B$1:$U$1)*(КАЛЕНДАРЬ!AD12=GRID!$B$3:$U$3),0)),
INDEX(GRID!$B$18:$U$29,MATCH(E$7,GRID!$A$18:$A$29,0),MATCH(1,($U$2=GRID!$B$1:$U$1)*(КАЛЕНДАРЬ!AD12=GRID!$B$3:$U$3),0))*(1-GRID!$L$45))</f>
        <v>83600</v>
      </c>
      <c r="G299" s="8" cm="1">
        <f t="array" ref="G299">IF($I$2="Каникулы вместе",INDEX(GRID!$B$4:$U$15,MATCH(G$7,GRID!$A$4:$A$15,0),MATCH(1,($U$2=GRID!$B$1:$U$1)*(КАЛЕНДАРЬ!AD12=GRID!$B$3:$U$3),0)),
INDEX(GRID!$B$4:$U$15,MATCH(G$7,GRID!$A$4:$A$15,0),MATCH(1,($U$2=GRID!$B$1:$U$1)*(КАЛЕНДАРЬ!AD12=GRID!$B$3:$U$3),0))*(1-GRID!$L$45))</f>
        <v>87200</v>
      </c>
      <c r="H299" s="8" cm="1">
        <f t="array" ref="H299">IF($I$2="Каникулы вместе",INDEX(GRID!$B$18:$U$29,MATCH(G$7,GRID!$A$18:$A$29,0),MATCH(1,($U$2=GRID!$B$1:$U$1)*(КАЛЕНДАРЬ!AD12=GRID!$B$3:$U$3),0)),
INDEX(GRID!$B$18:$U$29,MATCH(G$7,GRID!$A$18:$A$29,0),MATCH(1,($U$2=GRID!$B$1:$U$1)*(КАЛЕНДАРЬ!AD12=GRID!$B$3:$U$3),0))*(1-GRID!$L$45))</f>
        <v>92200</v>
      </c>
      <c r="I299" s="8" cm="1">
        <f t="array" ref="I299">IF($I$2="Каникулы вместе",INDEX(GRID!$B$4:$U$15,MATCH(I$7,GRID!$A$4:$A$15,0),MATCH(1,($U$2=GRID!$B$1:$U$1)*(КАЛЕНДАРЬ!AD12=GRID!$B$3:$U$3),0)),
INDEX(GRID!$B$4:$U$15,MATCH(I$7,GRID!$A$4:$A$15,0),MATCH(1,($U$2=GRID!$B$1:$U$1)*(КАЛЕНДАРЬ!AD12=GRID!$B$3:$U$3),0))*(1-GRID!$L$45))</f>
        <v>95900</v>
      </c>
      <c r="J299" s="8" cm="1">
        <f t="array" ref="J299">IF($I$2="Каникулы вместе",INDEX(GRID!$B$18:$U$29,MATCH(I$7,GRID!$A$18:$A$29,0),MATCH(1,($U$2=GRID!$B$1:$U$1)*(КАЛЕНДАРЬ!AD12=GRID!$B$3:$U$3),0)),
INDEX(GRID!$B$18:$U$29,MATCH(I$7,GRID!$A$18:$A$29,0),MATCH(1,($U$2=GRID!$B$1:$U$1)*(КАЛЕНДАРЬ!AD12=GRID!$B$3:$U$3),0))*(1-GRID!$L$45))</f>
        <v>100900</v>
      </c>
      <c r="K299" s="8" cm="1">
        <f t="array" ref="K299">IF($I$2="Каникулы вместе",INDEX(GRID!$B$4:$U$15,MATCH(K$7,GRID!$A$4:$A$15,0),MATCH(1,($U$2=GRID!$B$1:$U$1)*(КАЛЕНДАРЬ!AD12=GRID!$B$3:$U$3),0)),
INDEX(GRID!$B$4:$U$15,MATCH(K$7,GRID!$A$4:$A$15,0),MATCH(1,($U$2=GRID!$B$1:$U$1)*(КАЛЕНДАРЬ!AD12=GRID!$B$3:$U$3),0))*(1-GRID!$L$45))</f>
        <v>104700</v>
      </c>
      <c r="L299" s="8" cm="1">
        <f t="array" ref="L299">IF($I$2="Каникулы вместе",INDEX(GRID!$B$18:$U$29,MATCH(K$7,GRID!$A$18:$A$29,0),MATCH(1,($U$2=GRID!$B$1:$U$1)*(КАЛЕНДАРЬ!AD12=GRID!$B$3:$U$3),0)),
INDEX(GRID!$B$18:$U$29,MATCH(K$7,GRID!$A$18:$A$29,0),MATCH(1,($U$2=GRID!$B$1:$U$1)*(КАЛЕНДАРЬ!AD12=GRID!$B$3:$U$3),0))*(1-GRID!$L$45))</f>
        <v>109700</v>
      </c>
      <c r="M299" s="8" cm="1">
        <f t="array" ref="M299">IF($I$2="Каникулы вместе",INDEX(GRID!$B$4:$U$15,MATCH(M$7,GRID!$A$4:$A$15,0),MATCH(1,($U$2=GRID!$B$1:$U$1)*(КАЛЕНДАРЬ!AD12=GRID!$B$3:$U$3),0)),
INDEX(GRID!$B$4:$U$15,MATCH(M$7,GRID!$A$4:$A$15,0),MATCH(1,($U$2=GRID!$B$1:$U$1)*(КАЛЕНДАРЬ!AD12=GRID!$B$3:$U$3),0))*(1-GRID!$L$45))</f>
        <v>135500</v>
      </c>
      <c r="N299" s="8" cm="1">
        <f t="array" ref="N299">IF($I$2="Каникулы вместе",INDEX(GRID!$B$18:$U$29,MATCH(M$7,GRID!$A$18:$A$29,0),MATCH(1,($U$2=GRID!$B$1:$U$1)*(КАЛЕНДАРЬ!AD12=GRID!$B$3:$U$3),0)),
INDEX(GRID!$B$18:$U$29,MATCH(M$7,GRID!$A$18:$A$29,0),MATCH(1,($U$2=GRID!$B$1:$U$1)*(КАЛЕНДАРЬ!AD12=GRID!$B$3:$U$3),0))*(1-GRID!$L$45))</f>
        <v>140500</v>
      </c>
      <c r="O299" s="8" cm="1">
        <f t="array" ref="O299">IF($I$2="Каникулы вместе",INDEX(GRID!$B$4:$U$15,MATCH(O$7,GRID!$A$4:$A$15,0),MATCH(1,($U$2=GRID!$B$1:$U$1)*(КАЛЕНДАРЬ!AD12=GRID!$B$3:$U$3),0)),
INDEX(GRID!$B$4:$U$15,MATCH(O$7,GRID!$A$4:$A$15,0),MATCH(1,($U$2=GRID!$B$1:$U$1)*(КАЛЕНДАРЬ!AD12=GRID!$B$3:$U$3),0))*(1-GRID!$L$45))</f>
        <v>177500</v>
      </c>
      <c r="P299" s="8" cm="1">
        <f t="array" ref="P299">IF($I$2="Каникулы вместе",INDEX(GRID!$B$4:$U$15,MATCH(P$7,GRID!$A$4:$A$15,0),MATCH(1,($U$2=GRID!$B$1:$U$1)*(КАЛЕНДАРЬ!AD12=GRID!$B$3:$U$3),0)),
INDEX(GRID!$B$4:$U$15,MATCH(P$7,GRID!$A$4:$A$15,0),MATCH(1,($U$2=GRID!$B$1:$U$1)*(КАЛЕНДАРЬ!AD12=GRID!$B$3:$U$3),0))*(1-GRID!$L$45))</f>
        <v>229900</v>
      </c>
      <c r="Q299" s="8" cm="1">
        <f t="array" ref="Q299">IF($I$2="Каникулы вместе",INDEX(GRID!$B$4:$U$15,MATCH(Q$7,GRID!$A$4:$A$15,0),MATCH(1,($U$2=GRID!$B$1:$U$1)*(КАЛЕНДАРЬ!AD12=GRID!$B$3:$U$3),0)),
INDEX(GRID!$B$4:$U$15,MATCH(Q$7,GRID!$A$4:$A$15,0),MATCH(1,($U$2=GRID!$B$1:$U$1)*(КАЛЕНДАРЬ!AD12=GRID!$B$3:$U$3),0))*(1-GRID!$L$45))</f>
        <v>264400</v>
      </c>
      <c r="R299" s="8" cm="1">
        <f t="array" ref="R299">IF($I$2="Каникулы вместе",INDEX(GRID!$B$18:$U$29,MATCH(R$7,GRID!$A$18:$A$29,0),MATCH(1,($U$2=GRID!$B$1:$U$1)*(КАЛЕНДАРЬ!AD12=GRID!$B$3:$U$3),0)),
INDEX(GRID!$B$18:$U$29,MATCH(R$7,GRID!$A$18:$A$29,0),MATCH(1,($U$2=GRID!$B$1:$U$1)*(КАЛЕНДАРЬ!AD12=GRID!$B$3:$U$3),0))*(1-GRID!$L$45))</f>
        <v>303800</v>
      </c>
      <c r="S299" s="8">
        <f t="array" ref="S299">IF($I$2="Каникулы вместе",INDEX(GRID!$B$4:$U$15,MATCH(S$7,GRID!$A$4:$A$15,0),MATCH(1,($U$2=GRID!$B$1:$U$1)*(КАЛЕНДАРЬ!AD12=GRID!$B$3:$U$3),0)),
INDEX(GRID!$B$4:$U$15,MATCH(S$7,GRID!$A$4:$A$15,0),MATCH(1,($U$2=GRID!$B$1:$U$1)*(КАЛЕНДАРЬ!AD12=GRID!$B$3:$U$3),0))*(1-GRID!$L$41))</f>
        <v>815600</v>
      </c>
      <c r="T299" s="8">
        <f t="array" ref="T299">IF($I$2="Каникулы вместе",INDEX(GRID!$B$4:$U$15,MATCH(T$7,GRID!$A$4:$A$15,0),MATCH(1,($U$2=GRID!$B$1:$U$1)*(КАЛЕНДАРЬ!AD12=GRID!$B$3:$U$3),0)),
INDEX(GRID!$B$4:$U$15,MATCH(T$7,GRID!$A$4:$A$15,0),MATCH(1,($U$2=GRID!$B$1:$U$1)*(КАЛЕНДАРЬ!AD12=GRID!$B$3:$U$3),0))*(1-GRID!$L$41))</f>
        <v>1021500</v>
      </c>
    </row>
    <row r="300" spans="1:20" hidden="1">
      <c r="A300" s="148" t="s">
        <v>16</v>
      </c>
      <c r="B300" s="149">
        <v>10</v>
      </c>
      <c r="C300" s="8" cm="1">
        <f t="array" ref="C300">IF($I$2="Каникулы вместе",INDEX(GRID!$B$4:$U$15,MATCH(C$7,GRID!$A$4:$A$15,0),MATCH(1,($U$2=GRID!$B$1:$U$1)*(КАЛЕНДАРЬ!AD13=GRID!$B$3:$U$3),0)),
INDEX(GRID!$B$4:$U$15,MATCH(C$7,GRID!$A$4:$A$15,0),MATCH(1,($U$2=GRID!$B$1:$U$1)*(КАЛЕНДАРЬ!AD13=GRID!$B$3:$U$3),0))*(1-GRID!$L$45))</f>
        <v>67600</v>
      </c>
      <c r="D300" s="8" cm="1">
        <f t="array" ref="D300">IF($I$2="Каникулы вместе",INDEX(GRID!$B$18:$U$29,MATCH(C$7,GRID!$A$18:$A$29,0),MATCH(1,($U$2=GRID!$B$1:$U$1)*(КАЛЕНДАРЬ!AD13=GRID!$B$3:$U$3),0)),
INDEX(GRID!$B$18:$U$29,MATCH(C$7,GRID!$A$18:$A$29,0),MATCH(1,($U$2=GRID!$B$1:$U$1)*(КАЛЕНДАРЬ!AD13=GRID!$B$3:$U$3),0))*(1-GRID!$L$45))</f>
        <v>72600</v>
      </c>
      <c r="E300" s="8" cm="1">
        <f t="array" ref="E300">IF($I$2="Каникулы вместе",INDEX(GRID!$B$4:$U$15,MATCH(E$7,GRID!$A$4:$A$15,0),MATCH(1,($U$2=GRID!$B$1:$U$1)*(КАЛЕНДАРЬ!AD13=GRID!$B$3:$U$3),0)),
INDEX(GRID!$B$4:$U$15,MATCH(E$7,GRID!$A$4:$A$15,0),MATCH(1,($U$2=GRID!$B$1:$U$1)*(КАЛЕНДАРЬ!AD13=GRID!$B$3:$U$3),0))*(1-GRID!$L$45))</f>
        <v>78600</v>
      </c>
      <c r="F300" s="8" cm="1">
        <f t="array" ref="F300">IF($I$2="Каникулы вместе",INDEX(GRID!$B$18:$U$29,MATCH(E$7,GRID!$A$18:$A$29,0),MATCH(1,($U$2=GRID!$B$1:$U$1)*(КАЛЕНДАРЬ!AD13=GRID!$B$3:$U$3),0)),
INDEX(GRID!$B$18:$U$29,MATCH(E$7,GRID!$A$18:$A$29,0),MATCH(1,($U$2=GRID!$B$1:$U$1)*(КАЛЕНДАРЬ!AD13=GRID!$B$3:$U$3),0))*(1-GRID!$L$45))</f>
        <v>83600</v>
      </c>
      <c r="G300" s="8" cm="1">
        <f t="array" ref="G300">IF($I$2="Каникулы вместе",INDEX(GRID!$B$4:$U$15,MATCH(G$7,GRID!$A$4:$A$15,0),MATCH(1,($U$2=GRID!$B$1:$U$1)*(КАЛЕНДАРЬ!AD13=GRID!$B$3:$U$3),0)),
INDEX(GRID!$B$4:$U$15,MATCH(G$7,GRID!$A$4:$A$15,0),MATCH(1,($U$2=GRID!$B$1:$U$1)*(КАЛЕНДАРЬ!AD13=GRID!$B$3:$U$3),0))*(1-GRID!$L$45))</f>
        <v>87200</v>
      </c>
      <c r="H300" s="8" cm="1">
        <f t="array" ref="H300">IF($I$2="Каникулы вместе",INDEX(GRID!$B$18:$U$29,MATCH(G$7,GRID!$A$18:$A$29,0),MATCH(1,($U$2=GRID!$B$1:$U$1)*(КАЛЕНДАРЬ!AD13=GRID!$B$3:$U$3),0)),
INDEX(GRID!$B$18:$U$29,MATCH(G$7,GRID!$A$18:$A$29,0),MATCH(1,($U$2=GRID!$B$1:$U$1)*(КАЛЕНДАРЬ!AD13=GRID!$B$3:$U$3),0))*(1-GRID!$L$45))</f>
        <v>92200</v>
      </c>
      <c r="I300" s="8" cm="1">
        <f t="array" ref="I300">IF($I$2="Каникулы вместе",INDEX(GRID!$B$4:$U$15,MATCH(I$7,GRID!$A$4:$A$15,0),MATCH(1,($U$2=GRID!$B$1:$U$1)*(КАЛЕНДАРЬ!AD13=GRID!$B$3:$U$3),0)),
INDEX(GRID!$B$4:$U$15,MATCH(I$7,GRID!$A$4:$A$15,0),MATCH(1,($U$2=GRID!$B$1:$U$1)*(КАЛЕНДАРЬ!AD13=GRID!$B$3:$U$3),0))*(1-GRID!$L$45))</f>
        <v>95900</v>
      </c>
      <c r="J300" s="8" cm="1">
        <f t="array" ref="J300">IF($I$2="Каникулы вместе",INDEX(GRID!$B$18:$U$29,MATCH(I$7,GRID!$A$18:$A$29,0),MATCH(1,($U$2=GRID!$B$1:$U$1)*(КАЛЕНДАРЬ!AD13=GRID!$B$3:$U$3),0)),
INDEX(GRID!$B$18:$U$29,MATCH(I$7,GRID!$A$18:$A$29,0),MATCH(1,($U$2=GRID!$B$1:$U$1)*(КАЛЕНДАРЬ!AD13=GRID!$B$3:$U$3),0))*(1-GRID!$L$45))</f>
        <v>100900</v>
      </c>
      <c r="K300" s="8" cm="1">
        <f t="array" ref="K300">IF($I$2="Каникулы вместе",INDEX(GRID!$B$4:$U$15,MATCH(K$7,GRID!$A$4:$A$15,0),MATCH(1,($U$2=GRID!$B$1:$U$1)*(КАЛЕНДАРЬ!AD13=GRID!$B$3:$U$3),0)),
INDEX(GRID!$B$4:$U$15,MATCH(K$7,GRID!$A$4:$A$15,0),MATCH(1,($U$2=GRID!$B$1:$U$1)*(КАЛЕНДАРЬ!AD13=GRID!$B$3:$U$3),0))*(1-GRID!$L$45))</f>
        <v>104700</v>
      </c>
      <c r="L300" s="8" cm="1">
        <f t="array" ref="L300">IF($I$2="Каникулы вместе",INDEX(GRID!$B$18:$U$29,MATCH(K$7,GRID!$A$18:$A$29,0),MATCH(1,($U$2=GRID!$B$1:$U$1)*(КАЛЕНДАРЬ!AD13=GRID!$B$3:$U$3),0)),
INDEX(GRID!$B$18:$U$29,MATCH(K$7,GRID!$A$18:$A$29,0),MATCH(1,($U$2=GRID!$B$1:$U$1)*(КАЛЕНДАРЬ!AD13=GRID!$B$3:$U$3),0))*(1-GRID!$L$45))</f>
        <v>109700</v>
      </c>
      <c r="M300" s="8" cm="1">
        <f t="array" ref="M300">IF($I$2="Каникулы вместе",INDEX(GRID!$B$4:$U$15,MATCH(M$7,GRID!$A$4:$A$15,0),MATCH(1,($U$2=GRID!$B$1:$U$1)*(КАЛЕНДАРЬ!AD13=GRID!$B$3:$U$3),0)),
INDEX(GRID!$B$4:$U$15,MATCH(M$7,GRID!$A$4:$A$15,0),MATCH(1,($U$2=GRID!$B$1:$U$1)*(КАЛЕНДАРЬ!AD13=GRID!$B$3:$U$3),0))*(1-GRID!$L$45))</f>
        <v>135500</v>
      </c>
      <c r="N300" s="8" cm="1">
        <f t="array" ref="N300">IF($I$2="Каникулы вместе",INDEX(GRID!$B$18:$U$29,MATCH(M$7,GRID!$A$18:$A$29,0),MATCH(1,($U$2=GRID!$B$1:$U$1)*(КАЛЕНДАРЬ!AD13=GRID!$B$3:$U$3),0)),
INDEX(GRID!$B$18:$U$29,MATCH(M$7,GRID!$A$18:$A$29,0),MATCH(1,($U$2=GRID!$B$1:$U$1)*(КАЛЕНДАРЬ!AD13=GRID!$B$3:$U$3),0))*(1-GRID!$L$45))</f>
        <v>140500</v>
      </c>
      <c r="O300" s="8" cm="1">
        <f t="array" ref="O300">IF($I$2="Каникулы вместе",INDEX(GRID!$B$4:$U$15,MATCH(O$7,GRID!$A$4:$A$15,0),MATCH(1,($U$2=GRID!$B$1:$U$1)*(КАЛЕНДАРЬ!AD13=GRID!$B$3:$U$3),0)),
INDEX(GRID!$B$4:$U$15,MATCH(O$7,GRID!$A$4:$A$15,0),MATCH(1,($U$2=GRID!$B$1:$U$1)*(КАЛЕНДАРЬ!AD13=GRID!$B$3:$U$3),0))*(1-GRID!$L$45))</f>
        <v>177500</v>
      </c>
      <c r="P300" s="8" cm="1">
        <f t="array" ref="P300">IF($I$2="Каникулы вместе",INDEX(GRID!$B$4:$U$15,MATCH(P$7,GRID!$A$4:$A$15,0),MATCH(1,($U$2=GRID!$B$1:$U$1)*(КАЛЕНДАРЬ!AD13=GRID!$B$3:$U$3),0)),
INDEX(GRID!$B$4:$U$15,MATCH(P$7,GRID!$A$4:$A$15,0),MATCH(1,($U$2=GRID!$B$1:$U$1)*(КАЛЕНДАРЬ!AD13=GRID!$B$3:$U$3),0))*(1-GRID!$L$45))</f>
        <v>229900</v>
      </c>
      <c r="Q300" s="8" cm="1">
        <f t="array" ref="Q300">IF($I$2="Каникулы вместе",INDEX(GRID!$B$4:$U$15,MATCH(Q$7,GRID!$A$4:$A$15,0),MATCH(1,($U$2=GRID!$B$1:$U$1)*(КАЛЕНДАРЬ!AD13=GRID!$B$3:$U$3),0)),
INDEX(GRID!$B$4:$U$15,MATCH(Q$7,GRID!$A$4:$A$15,0),MATCH(1,($U$2=GRID!$B$1:$U$1)*(КАЛЕНДАРЬ!AD13=GRID!$B$3:$U$3),0))*(1-GRID!$L$45))</f>
        <v>264400</v>
      </c>
      <c r="R300" s="8" cm="1">
        <f t="array" ref="R300">IF($I$2="Каникулы вместе",INDEX(GRID!$B$18:$U$29,MATCH(R$7,GRID!$A$18:$A$29,0),MATCH(1,($U$2=GRID!$B$1:$U$1)*(КАЛЕНДАРЬ!AD13=GRID!$B$3:$U$3),0)),
INDEX(GRID!$B$18:$U$29,MATCH(R$7,GRID!$A$18:$A$29,0),MATCH(1,($U$2=GRID!$B$1:$U$1)*(КАЛЕНДАРЬ!AD13=GRID!$B$3:$U$3),0))*(1-GRID!$L$45))</f>
        <v>303800</v>
      </c>
      <c r="S300" s="8">
        <f t="array" ref="S300">IF($I$2="Каникулы вместе",INDEX(GRID!$B$4:$U$15,MATCH(S$7,GRID!$A$4:$A$15,0),MATCH(1,($U$2=GRID!$B$1:$U$1)*(КАЛЕНДАРЬ!AD13=GRID!$B$3:$U$3),0)),
INDEX(GRID!$B$4:$U$15,MATCH(S$7,GRID!$A$4:$A$15,0),MATCH(1,($U$2=GRID!$B$1:$U$1)*(КАЛЕНДАРЬ!AD13=GRID!$B$3:$U$3),0))*(1-GRID!$L$41))</f>
        <v>815600</v>
      </c>
      <c r="T300" s="8">
        <f t="array" ref="T300">IF($I$2="Каникулы вместе",INDEX(GRID!$B$4:$U$15,MATCH(T$7,GRID!$A$4:$A$15,0),MATCH(1,($U$2=GRID!$B$1:$U$1)*(КАЛЕНДАРЬ!AD13=GRID!$B$3:$U$3),0)),
INDEX(GRID!$B$4:$U$15,MATCH(T$7,GRID!$A$4:$A$15,0),MATCH(1,($U$2=GRID!$B$1:$U$1)*(КАЛЕНДАРЬ!AD13=GRID!$B$3:$U$3),0))*(1-GRID!$L$41))</f>
        <v>1021500</v>
      </c>
    </row>
    <row r="301" spans="1:20" hidden="1">
      <c r="A301" s="148" t="s">
        <v>17</v>
      </c>
      <c r="B301" s="149">
        <v>11</v>
      </c>
      <c r="C301" s="8" cm="1">
        <f t="array" ref="C301">IF($I$2="Каникулы вместе",INDEX(GRID!$B$4:$U$15,MATCH(C$7,GRID!$A$4:$A$15,0),MATCH(1,($U$2=GRID!$B$1:$U$1)*(КАЛЕНДАРЬ!AD14=GRID!$B$3:$U$3),0)),
INDEX(GRID!$B$4:$U$15,MATCH(C$7,GRID!$A$4:$A$15,0),MATCH(1,($U$2=GRID!$B$1:$U$1)*(КАЛЕНДАРЬ!AD14=GRID!$B$3:$U$3),0))*(1-GRID!$L$45))</f>
        <v>52600</v>
      </c>
      <c r="D301" s="8" cm="1">
        <f t="array" ref="D301">IF($I$2="Каникулы вместе",INDEX(GRID!$B$18:$U$29,MATCH(C$7,GRID!$A$18:$A$29,0),MATCH(1,($U$2=GRID!$B$1:$U$1)*(КАЛЕНДАРЬ!AD14=GRID!$B$3:$U$3),0)),
INDEX(GRID!$B$18:$U$29,MATCH(C$7,GRID!$A$18:$A$29,0),MATCH(1,($U$2=GRID!$B$1:$U$1)*(КАЛЕНДАРЬ!AD14=GRID!$B$3:$U$3),0))*(1-GRID!$L$45))</f>
        <v>57600</v>
      </c>
      <c r="E301" s="8" cm="1">
        <f t="array" ref="E301">IF($I$2="Каникулы вместе",INDEX(GRID!$B$4:$U$15,MATCH(E$7,GRID!$A$4:$A$15,0),MATCH(1,($U$2=GRID!$B$1:$U$1)*(КАЛЕНДАРЬ!AD14=GRID!$B$3:$U$3),0)),
INDEX(GRID!$B$4:$U$15,MATCH(E$7,GRID!$A$4:$A$15,0),MATCH(1,($U$2=GRID!$B$1:$U$1)*(КАЛЕНДАРЬ!AD14=GRID!$B$3:$U$3),0))*(1-GRID!$L$45))</f>
        <v>62100</v>
      </c>
      <c r="F301" s="8" cm="1">
        <f t="array" ref="F301">IF($I$2="Каникулы вместе",INDEX(GRID!$B$18:$U$29,MATCH(E$7,GRID!$A$18:$A$29,0),MATCH(1,($U$2=GRID!$B$1:$U$1)*(КАЛЕНДАРЬ!AD14=GRID!$B$3:$U$3),0)),
INDEX(GRID!$B$18:$U$29,MATCH(E$7,GRID!$A$18:$A$29,0),MATCH(1,($U$2=GRID!$B$1:$U$1)*(КАЛЕНДАРЬ!AD14=GRID!$B$3:$U$3),0))*(1-GRID!$L$45))</f>
        <v>67100</v>
      </c>
      <c r="G301" s="8" cm="1">
        <f t="array" ref="G301">IF($I$2="Каникулы вместе",INDEX(GRID!$B$4:$U$15,MATCH(G$7,GRID!$A$4:$A$15,0),MATCH(1,($U$2=GRID!$B$1:$U$1)*(КАЛЕНДАРЬ!AD14=GRID!$B$3:$U$3),0)),
INDEX(GRID!$B$4:$U$15,MATCH(G$7,GRID!$A$4:$A$15,0),MATCH(1,($U$2=GRID!$B$1:$U$1)*(КАЛЕНДАРЬ!AD14=GRID!$B$3:$U$3),0))*(1-GRID!$L$45))</f>
        <v>69200</v>
      </c>
      <c r="H301" s="8" cm="1">
        <f t="array" ref="H301">IF($I$2="Каникулы вместе",INDEX(GRID!$B$18:$U$29,MATCH(G$7,GRID!$A$18:$A$29,0),MATCH(1,($U$2=GRID!$B$1:$U$1)*(КАЛЕНДАРЬ!AD14=GRID!$B$3:$U$3),0)),
INDEX(GRID!$B$18:$U$29,MATCH(G$7,GRID!$A$18:$A$29,0),MATCH(1,($U$2=GRID!$B$1:$U$1)*(КАЛЕНДАРЬ!AD14=GRID!$B$3:$U$3),0))*(1-GRID!$L$45))</f>
        <v>74200</v>
      </c>
      <c r="I301" s="8" cm="1">
        <f t="array" ref="I301">IF($I$2="Каникулы вместе",INDEX(GRID!$B$4:$U$15,MATCH(I$7,GRID!$A$4:$A$15,0),MATCH(1,($U$2=GRID!$B$1:$U$1)*(КАЛЕНДАРЬ!AD14=GRID!$B$3:$U$3),0)),
INDEX(GRID!$B$4:$U$15,MATCH(I$7,GRID!$A$4:$A$15,0),MATCH(1,($U$2=GRID!$B$1:$U$1)*(КАЛЕНДАРЬ!AD14=GRID!$B$3:$U$3),0))*(1-GRID!$L$45))</f>
        <v>76600</v>
      </c>
      <c r="J301" s="8" cm="1">
        <f t="array" ref="J301">IF($I$2="Каникулы вместе",INDEX(GRID!$B$18:$U$29,MATCH(I$7,GRID!$A$18:$A$29,0),MATCH(1,($U$2=GRID!$B$1:$U$1)*(КАЛЕНДАРЬ!AD14=GRID!$B$3:$U$3),0)),
INDEX(GRID!$B$18:$U$29,MATCH(I$7,GRID!$A$18:$A$29,0),MATCH(1,($U$2=GRID!$B$1:$U$1)*(КАЛЕНДАРЬ!AD14=GRID!$B$3:$U$3),0))*(1-GRID!$L$45))</f>
        <v>81600</v>
      </c>
      <c r="K301" s="8" cm="1">
        <f t="array" ref="K301">IF($I$2="Каникулы вместе",INDEX(GRID!$B$4:$U$15,MATCH(K$7,GRID!$A$4:$A$15,0),MATCH(1,($U$2=GRID!$B$1:$U$1)*(КАЛЕНДАРЬ!AD14=GRID!$B$3:$U$3),0)),
INDEX(GRID!$B$4:$U$15,MATCH(K$7,GRID!$A$4:$A$15,0),MATCH(1,($U$2=GRID!$B$1:$U$1)*(КАЛЕНДАРЬ!AD14=GRID!$B$3:$U$3),0))*(1-GRID!$L$45))</f>
        <v>84100</v>
      </c>
      <c r="L301" s="8" cm="1">
        <f t="array" ref="L301">IF($I$2="Каникулы вместе",INDEX(GRID!$B$18:$U$29,MATCH(K$7,GRID!$A$18:$A$29,0),MATCH(1,($U$2=GRID!$B$1:$U$1)*(КАЛЕНДАРЬ!AD14=GRID!$B$3:$U$3),0)),
INDEX(GRID!$B$18:$U$29,MATCH(K$7,GRID!$A$18:$A$29,0),MATCH(1,($U$2=GRID!$B$1:$U$1)*(КАЛЕНДАРЬ!AD14=GRID!$B$3:$U$3),0))*(1-GRID!$L$45))</f>
        <v>89100</v>
      </c>
      <c r="M301" s="8" cm="1">
        <f t="array" ref="M301">IF($I$2="Каникулы вместе",INDEX(GRID!$B$4:$U$15,MATCH(M$7,GRID!$A$4:$A$15,0),MATCH(1,($U$2=GRID!$B$1:$U$1)*(КАЛЕНДАРЬ!AD14=GRID!$B$3:$U$3),0)),
INDEX(GRID!$B$4:$U$15,MATCH(M$7,GRID!$A$4:$A$15,0),MATCH(1,($U$2=GRID!$B$1:$U$1)*(КАЛЕНДАРЬ!AD14=GRID!$B$3:$U$3),0))*(1-GRID!$L$45))</f>
        <v>110400</v>
      </c>
      <c r="N301" s="8" cm="1">
        <f t="array" ref="N301">IF($I$2="Каникулы вместе",INDEX(GRID!$B$18:$U$29,MATCH(M$7,GRID!$A$18:$A$29,0),MATCH(1,($U$2=GRID!$B$1:$U$1)*(КАЛЕНДАРЬ!AD14=GRID!$B$3:$U$3),0)),
INDEX(GRID!$B$18:$U$29,MATCH(M$7,GRID!$A$18:$A$29,0),MATCH(1,($U$2=GRID!$B$1:$U$1)*(КАЛЕНДАРЬ!AD14=GRID!$B$3:$U$3),0))*(1-GRID!$L$45))</f>
        <v>115400</v>
      </c>
      <c r="O301" s="8" cm="1">
        <f t="array" ref="O301">IF($I$2="Каникулы вместе",INDEX(GRID!$B$4:$U$15,MATCH(O$7,GRID!$A$4:$A$15,0),MATCH(1,($U$2=GRID!$B$1:$U$1)*(КАЛЕНДАРЬ!AD14=GRID!$B$3:$U$3),0)),
INDEX(GRID!$B$4:$U$15,MATCH(O$7,GRID!$A$4:$A$15,0),MATCH(1,($U$2=GRID!$B$1:$U$1)*(КАЛЕНДАРЬ!AD14=GRID!$B$3:$U$3),0))*(1-GRID!$L$45))</f>
        <v>151000</v>
      </c>
      <c r="P301" s="8" cm="1">
        <f t="array" ref="P301">IF($I$2="Каникулы вместе",INDEX(GRID!$B$4:$U$15,MATCH(P$7,GRID!$A$4:$A$15,0),MATCH(1,($U$2=GRID!$B$1:$U$1)*(КАЛЕНДАРЬ!AD14=GRID!$B$3:$U$3),0)),
INDEX(GRID!$B$4:$U$15,MATCH(P$7,GRID!$A$4:$A$15,0),MATCH(1,($U$2=GRID!$B$1:$U$1)*(КАЛЕНДАРЬ!AD14=GRID!$B$3:$U$3),0))*(1-GRID!$L$45))</f>
        <v>199300</v>
      </c>
      <c r="Q301" s="8" cm="1">
        <f t="array" ref="Q301">IF($I$2="Каникулы вместе",INDEX(GRID!$B$4:$U$15,MATCH(Q$7,GRID!$A$4:$A$15,0),MATCH(1,($U$2=GRID!$B$1:$U$1)*(КАЛЕНДАРЬ!AD14=GRID!$B$3:$U$3),0)),
INDEX(GRID!$B$4:$U$15,MATCH(Q$7,GRID!$A$4:$A$15,0),MATCH(1,($U$2=GRID!$B$1:$U$1)*(КАЛЕНДАРЬ!AD14=GRID!$B$3:$U$3),0))*(1-GRID!$L$45))</f>
        <v>230600</v>
      </c>
      <c r="R301" s="8" cm="1">
        <f t="array" ref="R301">IF($I$2="Каникулы вместе",INDEX(GRID!$B$18:$U$29,MATCH(R$7,GRID!$A$18:$A$29,0),MATCH(1,($U$2=GRID!$B$1:$U$1)*(КАЛЕНДАРЬ!AD14=GRID!$B$3:$U$3),0)),
INDEX(GRID!$B$18:$U$29,MATCH(R$7,GRID!$A$18:$A$29,0),MATCH(1,($U$2=GRID!$B$1:$U$1)*(КАЛЕНДАРЬ!AD14=GRID!$B$3:$U$3),0))*(1-GRID!$L$45))</f>
        <v>263600</v>
      </c>
      <c r="S301" s="8">
        <f t="array" ref="S301">IF($I$2="Каникулы вместе",INDEX(GRID!$B$4:$U$15,MATCH(S$7,GRID!$A$4:$A$15,0),MATCH(1,($U$2=GRID!$B$1:$U$1)*(КАЛЕНДАРЬ!AD14=GRID!$B$3:$U$3),0)),
INDEX(GRID!$B$4:$U$15,MATCH(S$7,GRID!$A$4:$A$15,0),MATCH(1,($U$2=GRID!$B$1:$U$1)*(КАЛЕНДАРЬ!AD14=GRID!$B$3:$U$3),0))*(1-GRID!$L$41))</f>
        <v>698800</v>
      </c>
      <c r="T301" s="8">
        <f t="array" ref="T301">IF($I$2="Каникулы вместе",INDEX(GRID!$B$4:$U$15,MATCH(T$7,GRID!$A$4:$A$15,0),MATCH(1,($U$2=GRID!$B$1:$U$1)*(КАЛЕНДАРЬ!AD14=GRID!$B$3:$U$3),0)),
INDEX(GRID!$B$4:$U$15,MATCH(T$7,GRID!$A$4:$A$15,0),MATCH(1,($U$2=GRID!$B$1:$U$1)*(КАЛЕНДАРЬ!AD14=GRID!$B$3:$U$3),0))*(1-GRID!$L$41))</f>
        <v>861600</v>
      </c>
    </row>
    <row r="302" spans="1:20" hidden="1">
      <c r="A302" s="148" t="s">
        <v>11</v>
      </c>
      <c r="B302" s="149">
        <v>12</v>
      </c>
      <c r="C302" s="8" cm="1">
        <f t="array" ref="C302">IF($I$2="Каникулы вместе",INDEX(GRID!$B$4:$U$15,MATCH(C$7,GRID!$A$4:$A$15,0),MATCH(1,($U$2=GRID!$B$1:$U$1)*(КАЛЕНДАРЬ!AD15=GRID!$B$3:$U$3),0)),
INDEX(GRID!$B$4:$U$15,MATCH(C$7,GRID!$A$4:$A$15,0),MATCH(1,($U$2=GRID!$B$1:$U$1)*(КАЛЕНДАРЬ!AD15=GRID!$B$3:$U$3),0))*(1-GRID!$L$45))</f>
        <v>27500.000000000004</v>
      </c>
      <c r="D302" s="8" cm="1">
        <f t="array" ref="D302">IF($I$2="Каникулы вместе",INDEX(GRID!$B$18:$U$29,MATCH(C$7,GRID!$A$18:$A$29,0),MATCH(1,($U$2=GRID!$B$1:$U$1)*(КАЛЕНДАРЬ!AD15=GRID!$B$3:$U$3),0)),
INDEX(GRID!$B$18:$U$29,MATCH(C$7,GRID!$A$18:$A$29,0),MATCH(1,($U$2=GRID!$B$1:$U$1)*(КАЛЕНДАРЬ!AD15=GRID!$B$3:$U$3),0))*(1-GRID!$L$45))</f>
        <v>32500.000000000004</v>
      </c>
      <c r="E302" s="8" cm="1">
        <f t="array" ref="E302">IF($I$2="Каникулы вместе",INDEX(GRID!$B$4:$U$15,MATCH(E$7,GRID!$A$4:$A$15,0),MATCH(1,($U$2=GRID!$B$1:$U$1)*(КАЛЕНДАРЬ!AD15=GRID!$B$3:$U$3),0)),
INDEX(GRID!$B$4:$U$15,MATCH(E$7,GRID!$A$4:$A$15,0),MATCH(1,($U$2=GRID!$B$1:$U$1)*(КАЛЕНДАРЬ!AD15=GRID!$B$3:$U$3),0))*(1-GRID!$L$45))</f>
        <v>33000</v>
      </c>
      <c r="F302" s="8" cm="1">
        <f t="array" ref="F302">IF($I$2="Каникулы вместе",INDEX(GRID!$B$18:$U$29,MATCH(E$7,GRID!$A$18:$A$29,0),MATCH(1,($U$2=GRID!$B$1:$U$1)*(КАЛЕНДАРЬ!AD15=GRID!$B$3:$U$3),0)),
INDEX(GRID!$B$18:$U$29,MATCH(E$7,GRID!$A$18:$A$29,0),MATCH(1,($U$2=GRID!$B$1:$U$1)*(КАЛЕНДАРЬ!AD15=GRID!$B$3:$U$3),0))*(1-GRID!$L$45))</f>
        <v>38000</v>
      </c>
      <c r="G302" s="8" cm="1">
        <f t="array" ref="G302">IF($I$2="Каникулы вместе",INDEX(GRID!$B$4:$U$15,MATCH(G$7,GRID!$A$4:$A$15,0),MATCH(1,($U$2=GRID!$B$1:$U$1)*(КАЛЕНДАРЬ!AD15=GRID!$B$3:$U$3),0)),
INDEX(GRID!$B$4:$U$15,MATCH(G$7,GRID!$A$4:$A$15,0),MATCH(1,($U$2=GRID!$B$1:$U$1)*(КАЛЕНДАРЬ!AD15=GRID!$B$3:$U$3),0))*(1-GRID!$L$45))</f>
        <v>39000</v>
      </c>
      <c r="H302" s="8" cm="1">
        <f t="array" ref="H302">IF($I$2="Каникулы вместе",INDEX(GRID!$B$18:$U$29,MATCH(G$7,GRID!$A$18:$A$29,0),MATCH(1,($U$2=GRID!$B$1:$U$1)*(КАЛЕНДАРЬ!AD15=GRID!$B$3:$U$3),0)),
INDEX(GRID!$B$18:$U$29,MATCH(G$7,GRID!$A$18:$A$29,0),MATCH(1,($U$2=GRID!$B$1:$U$1)*(КАЛЕНДАРЬ!AD15=GRID!$B$3:$U$3),0))*(1-GRID!$L$45))</f>
        <v>44000</v>
      </c>
      <c r="I302" s="8" cm="1">
        <f t="array" ref="I302">IF($I$2="Каникулы вместе",INDEX(GRID!$B$4:$U$15,MATCH(I$7,GRID!$A$4:$A$15,0),MATCH(1,($U$2=GRID!$B$1:$U$1)*(КАЛЕНДАРЬ!AD15=GRID!$B$3:$U$3),0)),
INDEX(GRID!$B$4:$U$15,MATCH(I$7,GRID!$A$4:$A$15,0),MATCH(1,($U$2=GRID!$B$1:$U$1)*(КАЛЕНДАРЬ!AD15=GRID!$B$3:$U$3),0))*(1-GRID!$L$45))</f>
        <v>43400</v>
      </c>
      <c r="J302" s="8" cm="1">
        <f t="array" ref="J302">IF($I$2="Каникулы вместе",INDEX(GRID!$B$18:$U$29,MATCH(I$7,GRID!$A$18:$A$29,0),MATCH(1,($U$2=GRID!$B$1:$U$1)*(КАЛЕНДАРЬ!AD15=GRID!$B$3:$U$3),0)),
INDEX(GRID!$B$18:$U$29,MATCH(I$7,GRID!$A$18:$A$29,0),MATCH(1,($U$2=GRID!$B$1:$U$1)*(КАЛЕНДАРЬ!AD15=GRID!$B$3:$U$3),0))*(1-GRID!$L$45))</f>
        <v>48400</v>
      </c>
      <c r="K302" s="8" cm="1">
        <f t="array" ref="K302">IF($I$2="Каникулы вместе",INDEX(GRID!$B$4:$U$15,MATCH(K$7,GRID!$A$4:$A$15,0),MATCH(1,($U$2=GRID!$B$1:$U$1)*(КАЛЕНДАРЬ!AD15=GRID!$B$3:$U$3),0)),
INDEX(GRID!$B$4:$U$15,MATCH(K$7,GRID!$A$4:$A$15,0),MATCH(1,($U$2=GRID!$B$1:$U$1)*(КАЛЕНДАРЬ!AD15=GRID!$B$3:$U$3),0))*(1-GRID!$L$45))</f>
        <v>49000</v>
      </c>
      <c r="L302" s="8" cm="1">
        <f t="array" ref="L302">IF($I$2="Каникулы вместе",INDEX(GRID!$B$18:$U$29,MATCH(K$7,GRID!$A$18:$A$29,0),MATCH(1,($U$2=GRID!$B$1:$U$1)*(КАЛЕНДАРЬ!AD15=GRID!$B$3:$U$3),0)),
INDEX(GRID!$B$18:$U$29,MATCH(K$7,GRID!$A$18:$A$29,0),MATCH(1,($U$2=GRID!$B$1:$U$1)*(КАЛЕНДАРЬ!AD15=GRID!$B$3:$U$3),0))*(1-GRID!$L$45))</f>
        <v>54000</v>
      </c>
      <c r="M302" s="8" cm="1">
        <f t="array" ref="M302">IF($I$2="Каникулы вместе",INDEX(GRID!$B$4:$U$15,MATCH(M$7,GRID!$A$4:$A$15,0),MATCH(1,($U$2=GRID!$B$1:$U$1)*(КАЛЕНДАРЬ!AD15=GRID!$B$3:$U$3),0)),
INDEX(GRID!$B$4:$U$15,MATCH(M$7,GRID!$A$4:$A$15,0),MATCH(1,($U$2=GRID!$B$1:$U$1)*(КАЛЕНДАРЬ!AD15=GRID!$B$3:$U$3),0))*(1-GRID!$L$45))</f>
        <v>69500</v>
      </c>
      <c r="N302" s="8" cm="1">
        <f t="array" ref="N302">IF($I$2="Каникулы вместе",INDEX(GRID!$B$18:$U$29,MATCH(M$7,GRID!$A$18:$A$29,0),MATCH(1,($U$2=GRID!$B$1:$U$1)*(КАЛЕНДАРЬ!AD15=GRID!$B$3:$U$3),0)),
INDEX(GRID!$B$18:$U$29,MATCH(M$7,GRID!$A$18:$A$29,0),MATCH(1,($U$2=GRID!$B$1:$U$1)*(КАЛЕНДАРЬ!AD15=GRID!$B$3:$U$3),0))*(1-GRID!$L$45))</f>
        <v>74500</v>
      </c>
      <c r="O302" s="8" cm="1">
        <f t="array" ref="O302">IF($I$2="Каникулы вместе",INDEX(GRID!$B$4:$U$15,MATCH(O$7,GRID!$A$4:$A$15,0),MATCH(1,($U$2=GRID!$B$1:$U$1)*(КАЛЕНДАРЬ!AD15=GRID!$B$3:$U$3),0)),
INDEX(GRID!$B$4:$U$15,MATCH(O$7,GRID!$A$4:$A$15,0),MATCH(1,($U$2=GRID!$B$1:$U$1)*(КАЛЕНДАРЬ!AD15=GRID!$B$3:$U$3),0))*(1-GRID!$L$45))</f>
        <v>103200</v>
      </c>
      <c r="P302" s="8" cm="1">
        <f t="array" ref="P302">IF($I$2="Каникулы вместе",INDEX(GRID!$B$4:$U$15,MATCH(P$7,GRID!$A$4:$A$15,0),MATCH(1,($U$2=GRID!$B$1:$U$1)*(КАЛЕНДАРЬ!AD15=GRID!$B$3:$U$3),0)),
INDEX(GRID!$B$4:$U$15,MATCH(P$7,GRID!$A$4:$A$15,0),MATCH(1,($U$2=GRID!$B$1:$U$1)*(КАЛЕНДАРЬ!AD15=GRID!$B$3:$U$3),0))*(1-GRID!$L$45))</f>
        <v>145400</v>
      </c>
      <c r="Q302" s="8" cm="1">
        <f t="array" ref="Q302">IF($I$2="Каникулы вместе",INDEX(GRID!$B$4:$U$15,MATCH(Q$7,GRID!$A$4:$A$15,0),MATCH(1,($U$2=GRID!$B$1:$U$1)*(КАЛЕНДАРЬ!AD15=GRID!$B$3:$U$3),0)),
INDEX(GRID!$B$4:$U$15,MATCH(Q$7,GRID!$A$4:$A$15,0),MATCH(1,($U$2=GRID!$B$1:$U$1)*(КАЛЕНДАРЬ!AD15=GRID!$B$3:$U$3),0))*(1-GRID!$L$45))</f>
        <v>170900</v>
      </c>
      <c r="R302" s="8" cm="1">
        <f t="array" ref="R302">IF($I$2="Каникулы вместе",INDEX(GRID!$B$18:$U$29,MATCH(R$7,GRID!$A$18:$A$29,0),MATCH(1,($U$2=GRID!$B$1:$U$1)*(КАЛЕНДАРЬ!AD15=GRID!$B$3:$U$3),0)),
INDEX(GRID!$B$18:$U$29,MATCH(R$7,GRID!$A$18:$A$29,0),MATCH(1,($U$2=GRID!$B$1:$U$1)*(КАЛЕНДАРЬ!AD15=GRID!$B$3:$U$3),0))*(1-GRID!$L$45))</f>
        <v>194100</v>
      </c>
      <c r="S302" s="8">
        <f t="array" ref="S302">IF($I$2="Каникулы вместе",INDEX(GRID!$B$4:$U$15,MATCH(S$7,GRID!$A$4:$A$15,0),MATCH(1,($U$2=GRID!$B$1:$U$1)*(КАЛЕНДАРЬ!AD15=GRID!$B$3:$U$3),0)),
INDEX(GRID!$B$4:$U$15,MATCH(S$7,GRID!$A$4:$A$15,0),MATCH(1,($U$2=GRID!$B$1:$U$1)*(КАЛЕНДАРЬ!AD15=GRID!$B$3:$U$3),0))*(1-GRID!$L$41))</f>
        <v>482600</v>
      </c>
      <c r="T302" s="8">
        <f t="array" ref="T302">IF($I$2="Каникулы вместе",INDEX(GRID!$B$4:$U$15,MATCH(T$7,GRID!$A$4:$A$15,0),MATCH(1,($U$2=GRID!$B$1:$U$1)*(КАЛЕНДАРЬ!AD15=GRID!$B$3:$U$3),0)),
INDEX(GRID!$B$4:$U$15,MATCH(T$7,GRID!$A$4:$A$15,0),MATCH(1,($U$2=GRID!$B$1:$U$1)*(КАЛЕНДАРЬ!AD15=GRID!$B$3:$U$3),0))*(1-GRID!$L$41))</f>
        <v>586600</v>
      </c>
    </row>
    <row r="303" spans="1:20" hidden="1">
      <c r="A303" s="148" t="s">
        <v>12</v>
      </c>
      <c r="B303" s="149">
        <v>13</v>
      </c>
      <c r="C303" s="8" cm="1">
        <f t="array" ref="C303">IF($I$2="Каникулы вместе",INDEX(GRID!$B$4:$U$15,MATCH(C$7,GRID!$A$4:$A$15,0),MATCH(1,($U$2=GRID!$B$1:$U$1)*(КАЛЕНДАРЬ!AD16=GRID!$B$3:$U$3),0)),
INDEX(GRID!$B$4:$U$15,MATCH(C$7,GRID!$A$4:$A$15,0),MATCH(1,($U$2=GRID!$B$1:$U$1)*(КАЛЕНДАРЬ!AD16=GRID!$B$3:$U$3),0))*(1-GRID!$L$45))</f>
        <v>27500.000000000004</v>
      </c>
      <c r="D303" s="8" cm="1">
        <f t="array" ref="D303">IF($I$2="Каникулы вместе",INDEX(GRID!$B$18:$U$29,MATCH(C$7,GRID!$A$18:$A$29,0),MATCH(1,($U$2=GRID!$B$1:$U$1)*(КАЛЕНДАРЬ!AD16=GRID!$B$3:$U$3),0)),
INDEX(GRID!$B$18:$U$29,MATCH(C$7,GRID!$A$18:$A$29,0),MATCH(1,($U$2=GRID!$B$1:$U$1)*(КАЛЕНДАРЬ!AD16=GRID!$B$3:$U$3),0))*(1-GRID!$L$45))</f>
        <v>32500.000000000004</v>
      </c>
      <c r="E303" s="8" cm="1">
        <f t="array" ref="E303">IF($I$2="Каникулы вместе",INDEX(GRID!$B$4:$U$15,MATCH(E$7,GRID!$A$4:$A$15,0),MATCH(1,($U$2=GRID!$B$1:$U$1)*(КАЛЕНДАРЬ!AD16=GRID!$B$3:$U$3),0)),
INDEX(GRID!$B$4:$U$15,MATCH(E$7,GRID!$A$4:$A$15,0),MATCH(1,($U$2=GRID!$B$1:$U$1)*(КАЛЕНДАРЬ!AD16=GRID!$B$3:$U$3),0))*(1-GRID!$L$45))</f>
        <v>33000</v>
      </c>
      <c r="F303" s="8" cm="1">
        <f t="array" ref="F303">IF($I$2="Каникулы вместе",INDEX(GRID!$B$18:$U$29,MATCH(E$7,GRID!$A$18:$A$29,0),MATCH(1,($U$2=GRID!$B$1:$U$1)*(КАЛЕНДАРЬ!AD16=GRID!$B$3:$U$3),0)),
INDEX(GRID!$B$18:$U$29,MATCH(E$7,GRID!$A$18:$A$29,0),MATCH(1,($U$2=GRID!$B$1:$U$1)*(КАЛЕНДАРЬ!AD16=GRID!$B$3:$U$3),0))*(1-GRID!$L$45))</f>
        <v>38000</v>
      </c>
      <c r="G303" s="8" cm="1">
        <f t="array" ref="G303">IF($I$2="Каникулы вместе",INDEX(GRID!$B$4:$U$15,MATCH(G$7,GRID!$A$4:$A$15,0),MATCH(1,($U$2=GRID!$B$1:$U$1)*(КАЛЕНДАРЬ!AD16=GRID!$B$3:$U$3),0)),
INDEX(GRID!$B$4:$U$15,MATCH(G$7,GRID!$A$4:$A$15,0),MATCH(1,($U$2=GRID!$B$1:$U$1)*(КАЛЕНДАРЬ!AD16=GRID!$B$3:$U$3),0))*(1-GRID!$L$45))</f>
        <v>39000</v>
      </c>
      <c r="H303" s="8" cm="1">
        <f t="array" ref="H303">IF($I$2="Каникулы вместе",INDEX(GRID!$B$18:$U$29,MATCH(G$7,GRID!$A$18:$A$29,0),MATCH(1,($U$2=GRID!$B$1:$U$1)*(КАЛЕНДАРЬ!AD16=GRID!$B$3:$U$3),0)),
INDEX(GRID!$B$18:$U$29,MATCH(G$7,GRID!$A$18:$A$29,0),MATCH(1,($U$2=GRID!$B$1:$U$1)*(КАЛЕНДАРЬ!AD16=GRID!$B$3:$U$3),0))*(1-GRID!$L$45))</f>
        <v>44000</v>
      </c>
      <c r="I303" s="8" cm="1">
        <f t="array" ref="I303">IF($I$2="Каникулы вместе",INDEX(GRID!$B$4:$U$15,MATCH(I$7,GRID!$A$4:$A$15,0),MATCH(1,($U$2=GRID!$B$1:$U$1)*(КАЛЕНДАРЬ!AD16=GRID!$B$3:$U$3),0)),
INDEX(GRID!$B$4:$U$15,MATCH(I$7,GRID!$A$4:$A$15,0),MATCH(1,($U$2=GRID!$B$1:$U$1)*(КАЛЕНДАРЬ!AD16=GRID!$B$3:$U$3),0))*(1-GRID!$L$45))</f>
        <v>43400</v>
      </c>
      <c r="J303" s="8" cm="1">
        <f t="array" ref="J303">IF($I$2="Каникулы вместе",INDEX(GRID!$B$18:$U$29,MATCH(I$7,GRID!$A$18:$A$29,0),MATCH(1,($U$2=GRID!$B$1:$U$1)*(КАЛЕНДАРЬ!AD16=GRID!$B$3:$U$3),0)),
INDEX(GRID!$B$18:$U$29,MATCH(I$7,GRID!$A$18:$A$29,0),MATCH(1,($U$2=GRID!$B$1:$U$1)*(КАЛЕНДАРЬ!AD16=GRID!$B$3:$U$3),0))*(1-GRID!$L$45))</f>
        <v>48400</v>
      </c>
      <c r="K303" s="8" cm="1">
        <f t="array" ref="K303">IF($I$2="Каникулы вместе",INDEX(GRID!$B$4:$U$15,MATCH(K$7,GRID!$A$4:$A$15,0),MATCH(1,($U$2=GRID!$B$1:$U$1)*(КАЛЕНДАРЬ!AD16=GRID!$B$3:$U$3),0)),
INDEX(GRID!$B$4:$U$15,MATCH(K$7,GRID!$A$4:$A$15,0),MATCH(1,($U$2=GRID!$B$1:$U$1)*(КАЛЕНДАРЬ!AD16=GRID!$B$3:$U$3),0))*(1-GRID!$L$45))</f>
        <v>49000</v>
      </c>
      <c r="L303" s="8" cm="1">
        <f t="array" ref="L303">IF($I$2="Каникулы вместе",INDEX(GRID!$B$18:$U$29,MATCH(K$7,GRID!$A$18:$A$29,0),MATCH(1,($U$2=GRID!$B$1:$U$1)*(КАЛЕНДАРЬ!AD16=GRID!$B$3:$U$3),0)),
INDEX(GRID!$B$18:$U$29,MATCH(K$7,GRID!$A$18:$A$29,0),MATCH(1,($U$2=GRID!$B$1:$U$1)*(КАЛЕНДАРЬ!AD16=GRID!$B$3:$U$3),0))*(1-GRID!$L$45))</f>
        <v>54000</v>
      </c>
      <c r="M303" s="8" cm="1">
        <f t="array" ref="M303">IF($I$2="Каникулы вместе",INDEX(GRID!$B$4:$U$15,MATCH(M$7,GRID!$A$4:$A$15,0),MATCH(1,($U$2=GRID!$B$1:$U$1)*(КАЛЕНДАРЬ!AD16=GRID!$B$3:$U$3),0)),
INDEX(GRID!$B$4:$U$15,MATCH(M$7,GRID!$A$4:$A$15,0),MATCH(1,($U$2=GRID!$B$1:$U$1)*(КАЛЕНДАРЬ!AD16=GRID!$B$3:$U$3),0))*(1-GRID!$L$45))</f>
        <v>69500</v>
      </c>
      <c r="N303" s="8" cm="1">
        <f t="array" ref="N303">IF($I$2="Каникулы вместе",INDEX(GRID!$B$18:$U$29,MATCH(M$7,GRID!$A$18:$A$29,0),MATCH(1,($U$2=GRID!$B$1:$U$1)*(КАЛЕНДАРЬ!AD16=GRID!$B$3:$U$3),0)),
INDEX(GRID!$B$18:$U$29,MATCH(M$7,GRID!$A$18:$A$29,0),MATCH(1,($U$2=GRID!$B$1:$U$1)*(КАЛЕНДАРЬ!AD16=GRID!$B$3:$U$3),0))*(1-GRID!$L$45))</f>
        <v>74500</v>
      </c>
      <c r="O303" s="8" cm="1">
        <f t="array" ref="O303">IF($I$2="Каникулы вместе",INDEX(GRID!$B$4:$U$15,MATCH(O$7,GRID!$A$4:$A$15,0),MATCH(1,($U$2=GRID!$B$1:$U$1)*(КАЛЕНДАРЬ!AD16=GRID!$B$3:$U$3),0)),
INDEX(GRID!$B$4:$U$15,MATCH(O$7,GRID!$A$4:$A$15,0),MATCH(1,($U$2=GRID!$B$1:$U$1)*(КАЛЕНДАРЬ!AD16=GRID!$B$3:$U$3),0))*(1-GRID!$L$45))</f>
        <v>103200</v>
      </c>
      <c r="P303" s="8" cm="1">
        <f t="array" ref="P303">IF($I$2="Каникулы вместе",INDEX(GRID!$B$4:$U$15,MATCH(P$7,GRID!$A$4:$A$15,0),MATCH(1,($U$2=GRID!$B$1:$U$1)*(КАЛЕНДАРЬ!AD16=GRID!$B$3:$U$3),0)),
INDEX(GRID!$B$4:$U$15,MATCH(P$7,GRID!$A$4:$A$15,0),MATCH(1,($U$2=GRID!$B$1:$U$1)*(КАЛЕНДАРЬ!AD16=GRID!$B$3:$U$3),0))*(1-GRID!$L$45))</f>
        <v>145400</v>
      </c>
      <c r="Q303" s="8" cm="1">
        <f t="array" ref="Q303">IF($I$2="Каникулы вместе",INDEX(GRID!$B$4:$U$15,MATCH(Q$7,GRID!$A$4:$A$15,0),MATCH(1,($U$2=GRID!$B$1:$U$1)*(КАЛЕНДАРЬ!AD16=GRID!$B$3:$U$3),0)),
INDEX(GRID!$B$4:$U$15,MATCH(Q$7,GRID!$A$4:$A$15,0),MATCH(1,($U$2=GRID!$B$1:$U$1)*(КАЛЕНДАРЬ!AD16=GRID!$B$3:$U$3),0))*(1-GRID!$L$45))</f>
        <v>170900</v>
      </c>
      <c r="R303" s="8" cm="1">
        <f t="array" ref="R303">IF($I$2="Каникулы вместе",INDEX(GRID!$B$18:$U$29,MATCH(R$7,GRID!$A$18:$A$29,0),MATCH(1,($U$2=GRID!$B$1:$U$1)*(КАЛЕНДАРЬ!AD16=GRID!$B$3:$U$3),0)),
INDEX(GRID!$B$18:$U$29,MATCH(R$7,GRID!$A$18:$A$29,0),MATCH(1,($U$2=GRID!$B$1:$U$1)*(КАЛЕНДАРЬ!AD16=GRID!$B$3:$U$3),0))*(1-GRID!$L$45))</f>
        <v>194100</v>
      </c>
      <c r="S303" s="8">
        <f t="array" ref="S303">IF($I$2="Каникулы вместе",INDEX(GRID!$B$4:$U$15,MATCH(S$7,GRID!$A$4:$A$15,0),MATCH(1,($U$2=GRID!$B$1:$U$1)*(КАЛЕНДАРЬ!AD16=GRID!$B$3:$U$3),0)),
INDEX(GRID!$B$4:$U$15,MATCH(S$7,GRID!$A$4:$A$15,0),MATCH(1,($U$2=GRID!$B$1:$U$1)*(КАЛЕНДАРЬ!AD16=GRID!$B$3:$U$3),0))*(1-GRID!$L$41))</f>
        <v>482600</v>
      </c>
      <c r="T303" s="8">
        <f t="array" ref="T303">IF($I$2="Каникулы вместе",INDEX(GRID!$B$4:$U$15,MATCH(T$7,GRID!$A$4:$A$15,0),MATCH(1,($U$2=GRID!$B$1:$U$1)*(КАЛЕНДАРЬ!AD16=GRID!$B$3:$U$3),0)),
INDEX(GRID!$B$4:$U$15,MATCH(T$7,GRID!$A$4:$A$15,0),MATCH(1,($U$2=GRID!$B$1:$U$1)*(КАЛЕНДАРЬ!AD16=GRID!$B$3:$U$3),0))*(1-GRID!$L$41))</f>
        <v>586600</v>
      </c>
    </row>
    <row r="304" spans="1:20" hidden="1">
      <c r="A304" s="148" t="s">
        <v>13</v>
      </c>
      <c r="B304" s="149">
        <v>14</v>
      </c>
      <c r="C304" s="8" cm="1">
        <f t="array" ref="C304">IF($I$2="Каникулы вместе",INDEX(GRID!$B$4:$U$15,MATCH(C$7,GRID!$A$4:$A$15,0),MATCH(1,($U$2=GRID!$B$1:$U$1)*(КАЛЕНДАРЬ!AD17=GRID!$B$3:$U$3),0)),
INDEX(GRID!$B$4:$U$15,MATCH(C$7,GRID!$A$4:$A$15,0),MATCH(1,($U$2=GRID!$B$1:$U$1)*(КАЛЕНДАРЬ!AD17=GRID!$B$3:$U$3),0))*(1-GRID!$L$45))</f>
        <v>27500.000000000004</v>
      </c>
      <c r="D304" s="8" cm="1">
        <f t="array" ref="D304">IF($I$2="Каникулы вместе",INDEX(GRID!$B$18:$U$29,MATCH(C$7,GRID!$A$18:$A$29,0),MATCH(1,($U$2=GRID!$B$1:$U$1)*(КАЛЕНДАРЬ!AD17=GRID!$B$3:$U$3),0)),
INDEX(GRID!$B$18:$U$29,MATCH(C$7,GRID!$A$18:$A$29,0),MATCH(1,($U$2=GRID!$B$1:$U$1)*(КАЛЕНДАРЬ!AD17=GRID!$B$3:$U$3),0))*(1-GRID!$L$45))</f>
        <v>32500.000000000004</v>
      </c>
      <c r="E304" s="8" cm="1">
        <f t="array" ref="E304">IF($I$2="Каникулы вместе",INDEX(GRID!$B$4:$U$15,MATCH(E$7,GRID!$A$4:$A$15,0),MATCH(1,($U$2=GRID!$B$1:$U$1)*(КАЛЕНДАРЬ!AD17=GRID!$B$3:$U$3),0)),
INDEX(GRID!$B$4:$U$15,MATCH(E$7,GRID!$A$4:$A$15,0),MATCH(1,($U$2=GRID!$B$1:$U$1)*(КАЛЕНДАРЬ!AD17=GRID!$B$3:$U$3),0))*(1-GRID!$L$45))</f>
        <v>33000</v>
      </c>
      <c r="F304" s="8" cm="1">
        <f t="array" ref="F304">IF($I$2="Каникулы вместе",INDEX(GRID!$B$18:$U$29,MATCH(E$7,GRID!$A$18:$A$29,0),MATCH(1,($U$2=GRID!$B$1:$U$1)*(КАЛЕНДАРЬ!AD17=GRID!$B$3:$U$3),0)),
INDEX(GRID!$B$18:$U$29,MATCH(E$7,GRID!$A$18:$A$29,0),MATCH(1,($U$2=GRID!$B$1:$U$1)*(КАЛЕНДАРЬ!AD17=GRID!$B$3:$U$3),0))*(1-GRID!$L$45))</f>
        <v>38000</v>
      </c>
      <c r="G304" s="8" cm="1">
        <f t="array" ref="G304">IF($I$2="Каникулы вместе",INDEX(GRID!$B$4:$U$15,MATCH(G$7,GRID!$A$4:$A$15,0),MATCH(1,($U$2=GRID!$B$1:$U$1)*(КАЛЕНДАРЬ!AD17=GRID!$B$3:$U$3),0)),
INDEX(GRID!$B$4:$U$15,MATCH(G$7,GRID!$A$4:$A$15,0),MATCH(1,($U$2=GRID!$B$1:$U$1)*(КАЛЕНДАРЬ!AD17=GRID!$B$3:$U$3),0))*(1-GRID!$L$45))</f>
        <v>39000</v>
      </c>
      <c r="H304" s="8" cm="1">
        <f t="array" ref="H304">IF($I$2="Каникулы вместе",INDEX(GRID!$B$18:$U$29,MATCH(G$7,GRID!$A$18:$A$29,0),MATCH(1,($U$2=GRID!$B$1:$U$1)*(КАЛЕНДАРЬ!AD17=GRID!$B$3:$U$3),0)),
INDEX(GRID!$B$18:$U$29,MATCH(G$7,GRID!$A$18:$A$29,0),MATCH(1,($U$2=GRID!$B$1:$U$1)*(КАЛЕНДАРЬ!AD17=GRID!$B$3:$U$3),0))*(1-GRID!$L$45))</f>
        <v>44000</v>
      </c>
      <c r="I304" s="8" cm="1">
        <f t="array" ref="I304">IF($I$2="Каникулы вместе",INDEX(GRID!$B$4:$U$15,MATCH(I$7,GRID!$A$4:$A$15,0),MATCH(1,($U$2=GRID!$B$1:$U$1)*(КАЛЕНДАРЬ!AD17=GRID!$B$3:$U$3),0)),
INDEX(GRID!$B$4:$U$15,MATCH(I$7,GRID!$A$4:$A$15,0),MATCH(1,($U$2=GRID!$B$1:$U$1)*(КАЛЕНДАРЬ!AD17=GRID!$B$3:$U$3),0))*(1-GRID!$L$45))</f>
        <v>43400</v>
      </c>
      <c r="J304" s="8" cm="1">
        <f t="array" ref="J304">IF($I$2="Каникулы вместе",INDEX(GRID!$B$18:$U$29,MATCH(I$7,GRID!$A$18:$A$29,0),MATCH(1,($U$2=GRID!$B$1:$U$1)*(КАЛЕНДАРЬ!AD17=GRID!$B$3:$U$3),0)),
INDEX(GRID!$B$18:$U$29,MATCH(I$7,GRID!$A$18:$A$29,0),MATCH(1,($U$2=GRID!$B$1:$U$1)*(КАЛЕНДАРЬ!AD17=GRID!$B$3:$U$3),0))*(1-GRID!$L$45))</f>
        <v>48400</v>
      </c>
      <c r="K304" s="8" cm="1">
        <f t="array" ref="K304">IF($I$2="Каникулы вместе",INDEX(GRID!$B$4:$U$15,MATCH(K$7,GRID!$A$4:$A$15,0),MATCH(1,($U$2=GRID!$B$1:$U$1)*(КАЛЕНДАРЬ!AD17=GRID!$B$3:$U$3),0)),
INDEX(GRID!$B$4:$U$15,MATCH(K$7,GRID!$A$4:$A$15,0),MATCH(1,($U$2=GRID!$B$1:$U$1)*(КАЛЕНДАРЬ!AD17=GRID!$B$3:$U$3),0))*(1-GRID!$L$45))</f>
        <v>49000</v>
      </c>
      <c r="L304" s="8" cm="1">
        <f t="array" ref="L304">IF($I$2="Каникулы вместе",INDEX(GRID!$B$18:$U$29,MATCH(K$7,GRID!$A$18:$A$29,0),MATCH(1,($U$2=GRID!$B$1:$U$1)*(КАЛЕНДАРЬ!AD17=GRID!$B$3:$U$3),0)),
INDEX(GRID!$B$18:$U$29,MATCH(K$7,GRID!$A$18:$A$29,0),MATCH(1,($U$2=GRID!$B$1:$U$1)*(КАЛЕНДАРЬ!AD17=GRID!$B$3:$U$3),0))*(1-GRID!$L$45))</f>
        <v>54000</v>
      </c>
      <c r="M304" s="8" cm="1">
        <f t="array" ref="M304">IF($I$2="Каникулы вместе",INDEX(GRID!$B$4:$U$15,MATCH(M$7,GRID!$A$4:$A$15,0),MATCH(1,($U$2=GRID!$B$1:$U$1)*(КАЛЕНДАРЬ!AD17=GRID!$B$3:$U$3),0)),
INDEX(GRID!$B$4:$U$15,MATCH(M$7,GRID!$A$4:$A$15,0),MATCH(1,($U$2=GRID!$B$1:$U$1)*(КАЛЕНДАРЬ!AD17=GRID!$B$3:$U$3),0))*(1-GRID!$L$45))</f>
        <v>69500</v>
      </c>
      <c r="N304" s="8" cm="1">
        <f t="array" ref="N304">IF($I$2="Каникулы вместе",INDEX(GRID!$B$18:$U$29,MATCH(M$7,GRID!$A$18:$A$29,0),MATCH(1,($U$2=GRID!$B$1:$U$1)*(КАЛЕНДАРЬ!AD17=GRID!$B$3:$U$3),0)),
INDEX(GRID!$B$18:$U$29,MATCH(M$7,GRID!$A$18:$A$29,0),MATCH(1,($U$2=GRID!$B$1:$U$1)*(КАЛЕНДАРЬ!AD17=GRID!$B$3:$U$3),0))*(1-GRID!$L$45))</f>
        <v>74500</v>
      </c>
      <c r="O304" s="8" cm="1">
        <f t="array" ref="O304">IF($I$2="Каникулы вместе",INDEX(GRID!$B$4:$U$15,MATCH(O$7,GRID!$A$4:$A$15,0),MATCH(1,($U$2=GRID!$B$1:$U$1)*(КАЛЕНДАРЬ!AD17=GRID!$B$3:$U$3),0)),
INDEX(GRID!$B$4:$U$15,MATCH(O$7,GRID!$A$4:$A$15,0),MATCH(1,($U$2=GRID!$B$1:$U$1)*(КАЛЕНДАРЬ!AD17=GRID!$B$3:$U$3),0))*(1-GRID!$L$45))</f>
        <v>103200</v>
      </c>
      <c r="P304" s="8" cm="1">
        <f t="array" ref="P304">IF($I$2="Каникулы вместе",INDEX(GRID!$B$4:$U$15,MATCH(P$7,GRID!$A$4:$A$15,0),MATCH(1,($U$2=GRID!$B$1:$U$1)*(КАЛЕНДАРЬ!AD17=GRID!$B$3:$U$3),0)),
INDEX(GRID!$B$4:$U$15,MATCH(P$7,GRID!$A$4:$A$15,0),MATCH(1,($U$2=GRID!$B$1:$U$1)*(КАЛЕНДАРЬ!AD17=GRID!$B$3:$U$3),0))*(1-GRID!$L$45))</f>
        <v>145400</v>
      </c>
      <c r="Q304" s="8" cm="1">
        <f t="array" ref="Q304">IF($I$2="Каникулы вместе",INDEX(GRID!$B$4:$U$15,MATCH(Q$7,GRID!$A$4:$A$15,0),MATCH(1,($U$2=GRID!$B$1:$U$1)*(КАЛЕНДАРЬ!AD17=GRID!$B$3:$U$3),0)),
INDEX(GRID!$B$4:$U$15,MATCH(Q$7,GRID!$A$4:$A$15,0),MATCH(1,($U$2=GRID!$B$1:$U$1)*(КАЛЕНДАРЬ!AD17=GRID!$B$3:$U$3),0))*(1-GRID!$L$45))</f>
        <v>170900</v>
      </c>
      <c r="R304" s="8" cm="1">
        <f t="array" ref="R304">IF($I$2="Каникулы вместе",INDEX(GRID!$B$18:$U$29,MATCH(R$7,GRID!$A$18:$A$29,0),MATCH(1,($U$2=GRID!$B$1:$U$1)*(КАЛЕНДАРЬ!AD17=GRID!$B$3:$U$3),0)),
INDEX(GRID!$B$18:$U$29,MATCH(R$7,GRID!$A$18:$A$29,0),MATCH(1,($U$2=GRID!$B$1:$U$1)*(КАЛЕНДАРЬ!AD17=GRID!$B$3:$U$3),0))*(1-GRID!$L$45))</f>
        <v>194100</v>
      </c>
      <c r="S304" s="8">
        <f t="array" ref="S304">IF($I$2="Каникулы вместе",INDEX(GRID!$B$4:$U$15,MATCH(S$7,GRID!$A$4:$A$15,0),MATCH(1,($U$2=GRID!$B$1:$U$1)*(КАЛЕНДАРЬ!AD17=GRID!$B$3:$U$3),0)),
INDEX(GRID!$B$4:$U$15,MATCH(S$7,GRID!$A$4:$A$15,0),MATCH(1,($U$2=GRID!$B$1:$U$1)*(КАЛЕНДАРЬ!AD17=GRID!$B$3:$U$3),0))*(1-GRID!$L$41))</f>
        <v>482600</v>
      </c>
      <c r="T304" s="8">
        <f t="array" ref="T304">IF($I$2="Каникулы вместе",INDEX(GRID!$B$4:$U$15,MATCH(T$7,GRID!$A$4:$A$15,0),MATCH(1,($U$2=GRID!$B$1:$U$1)*(КАЛЕНДАРЬ!AD17=GRID!$B$3:$U$3),0)),
INDEX(GRID!$B$4:$U$15,MATCH(T$7,GRID!$A$4:$A$15,0),MATCH(1,($U$2=GRID!$B$1:$U$1)*(КАЛЕНДАРЬ!AD17=GRID!$B$3:$U$3),0))*(1-GRID!$L$41))</f>
        <v>586600</v>
      </c>
    </row>
    <row r="305" spans="1:20" hidden="1">
      <c r="A305" s="148" t="s">
        <v>14</v>
      </c>
      <c r="B305" s="149">
        <v>15</v>
      </c>
      <c r="C305" s="8" cm="1">
        <f t="array" ref="C305">IF($I$2="Каникулы вместе",INDEX(GRID!$B$4:$U$15,MATCH(C$7,GRID!$A$4:$A$15,0),MATCH(1,($U$2=GRID!$B$1:$U$1)*(КАЛЕНДАРЬ!AD18=GRID!$B$3:$U$3),0)),
INDEX(GRID!$B$4:$U$15,MATCH(C$7,GRID!$A$4:$A$15,0),MATCH(1,($U$2=GRID!$B$1:$U$1)*(КАЛЕНДАРЬ!AD18=GRID!$B$3:$U$3),0))*(1-GRID!$L$45))</f>
        <v>27500.000000000004</v>
      </c>
      <c r="D305" s="8" cm="1">
        <f t="array" ref="D305">IF($I$2="Каникулы вместе",INDEX(GRID!$B$18:$U$29,MATCH(C$7,GRID!$A$18:$A$29,0),MATCH(1,($U$2=GRID!$B$1:$U$1)*(КАЛЕНДАРЬ!AD18=GRID!$B$3:$U$3),0)),
INDEX(GRID!$B$18:$U$29,MATCH(C$7,GRID!$A$18:$A$29,0),MATCH(1,($U$2=GRID!$B$1:$U$1)*(КАЛЕНДАРЬ!AD18=GRID!$B$3:$U$3),0))*(1-GRID!$L$45))</f>
        <v>32500.000000000004</v>
      </c>
      <c r="E305" s="8" cm="1">
        <f t="array" ref="E305">IF($I$2="Каникулы вместе",INDEX(GRID!$B$4:$U$15,MATCH(E$7,GRID!$A$4:$A$15,0),MATCH(1,($U$2=GRID!$B$1:$U$1)*(КАЛЕНДАРЬ!AD18=GRID!$B$3:$U$3),0)),
INDEX(GRID!$B$4:$U$15,MATCH(E$7,GRID!$A$4:$A$15,0),MATCH(1,($U$2=GRID!$B$1:$U$1)*(КАЛЕНДАРЬ!AD18=GRID!$B$3:$U$3),0))*(1-GRID!$L$45))</f>
        <v>33000</v>
      </c>
      <c r="F305" s="8" cm="1">
        <f t="array" ref="F305">IF($I$2="Каникулы вместе",INDEX(GRID!$B$18:$U$29,MATCH(E$7,GRID!$A$18:$A$29,0),MATCH(1,($U$2=GRID!$B$1:$U$1)*(КАЛЕНДАРЬ!AD18=GRID!$B$3:$U$3),0)),
INDEX(GRID!$B$18:$U$29,MATCH(E$7,GRID!$A$18:$A$29,0),MATCH(1,($U$2=GRID!$B$1:$U$1)*(КАЛЕНДАРЬ!AD18=GRID!$B$3:$U$3),0))*(1-GRID!$L$45))</f>
        <v>38000</v>
      </c>
      <c r="G305" s="8" cm="1">
        <f t="array" ref="G305">IF($I$2="Каникулы вместе",INDEX(GRID!$B$4:$U$15,MATCH(G$7,GRID!$A$4:$A$15,0),MATCH(1,($U$2=GRID!$B$1:$U$1)*(КАЛЕНДАРЬ!AD18=GRID!$B$3:$U$3),0)),
INDEX(GRID!$B$4:$U$15,MATCH(G$7,GRID!$A$4:$A$15,0),MATCH(1,($U$2=GRID!$B$1:$U$1)*(КАЛЕНДАРЬ!AD18=GRID!$B$3:$U$3),0))*(1-GRID!$L$45))</f>
        <v>39000</v>
      </c>
      <c r="H305" s="8" cm="1">
        <f t="array" ref="H305">IF($I$2="Каникулы вместе",INDEX(GRID!$B$18:$U$29,MATCH(G$7,GRID!$A$18:$A$29,0),MATCH(1,($U$2=GRID!$B$1:$U$1)*(КАЛЕНДАРЬ!AD18=GRID!$B$3:$U$3),0)),
INDEX(GRID!$B$18:$U$29,MATCH(G$7,GRID!$A$18:$A$29,0),MATCH(1,($U$2=GRID!$B$1:$U$1)*(КАЛЕНДАРЬ!AD18=GRID!$B$3:$U$3),0))*(1-GRID!$L$45))</f>
        <v>44000</v>
      </c>
      <c r="I305" s="8" cm="1">
        <f t="array" ref="I305">IF($I$2="Каникулы вместе",INDEX(GRID!$B$4:$U$15,MATCH(I$7,GRID!$A$4:$A$15,0),MATCH(1,($U$2=GRID!$B$1:$U$1)*(КАЛЕНДАРЬ!AD18=GRID!$B$3:$U$3),0)),
INDEX(GRID!$B$4:$U$15,MATCH(I$7,GRID!$A$4:$A$15,0),MATCH(1,($U$2=GRID!$B$1:$U$1)*(КАЛЕНДАРЬ!AD18=GRID!$B$3:$U$3),0))*(1-GRID!$L$45))</f>
        <v>43400</v>
      </c>
      <c r="J305" s="8" cm="1">
        <f t="array" ref="J305">IF($I$2="Каникулы вместе",INDEX(GRID!$B$18:$U$29,MATCH(I$7,GRID!$A$18:$A$29,0),MATCH(1,($U$2=GRID!$B$1:$U$1)*(КАЛЕНДАРЬ!AD18=GRID!$B$3:$U$3),0)),
INDEX(GRID!$B$18:$U$29,MATCH(I$7,GRID!$A$18:$A$29,0),MATCH(1,($U$2=GRID!$B$1:$U$1)*(КАЛЕНДАРЬ!AD18=GRID!$B$3:$U$3),0))*(1-GRID!$L$45))</f>
        <v>48400</v>
      </c>
      <c r="K305" s="8" cm="1">
        <f t="array" ref="K305">IF($I$2="Каникулы вместе",INDEX(GRID!$B$4:$U$15,MATCH(K$7,GRID!$A$4:$A$15,0),MATCH(1,($U$2=GRID!$B$1:$U$1)*(КАЛЕНДАРЬ!AD18=GRID!$B$3:$U$3),0)),
INDEX(GRID!$B$4:$U$15,MATCH(K$7,GRID!$A$4:$A$15,0),MATCH(1,($U$2=GRID!$B$1:$U$1)*(КАЛЕНДАРЬ!AD18=GRID!$B$3:$U$3),0))*(1-GRID!$L$45))</f>
        <v>49000</v>
      </c>
      <c r="L305" s="8" cm="1">
        <f t="array" ref="L305">IF($I$2="Каникулы вместе",INDEX(GRID!$B$18:$U$29,MATCH(K$7,GRID!$A$18:$A$29,0),MATCH(1,($U$2=GRID!$B$1:$U$1)*(КАЛЕНДАРЬ!AD18=GRID!$B$3:$U$3),0)),
INDEX(GRID!$B$18:$U$29,MATCH(K$7,GRID!$A$18:$A$29,0),MATCH(1,($U$2=GRID!$B$1:$U$1)*(КАЛЕНДАРЬ!AD18=GRID!$B$3:$U$3),0))*(1-GRID!$L$45))</f>
        <v>54000</v>
      </c>
      <c r="M305" s="8" cm="1">
        <f t="array" ref="M305">IF($I$2="Каникулы вместе",INDEX(GRID!$B$4:$U$15,MATCH(M$7,GRID!$A$4:$A$15,0),MATCH(1,($U$2=GRID!$B$1:$U$1)*(КАЛЕНДАРЬ!AD18=GRID!$B$3:$U$3),0)),
INDEX(GRID!$B$4:$U$15,MATCH(M$7,GRID!$A$4:$A$15,0),MATCH(1,($U$2=GRID!$B$1:$U$1)*(КАЛЕНДАРЬ!AD18=GRID!$B$3:$U$3),0))*(1-GRID!$L$45))</f>
        <v>69500</v>
      </c>
      <c r="N305" s="8" cm="1">
        <f t="array" ref="N305">IF($I$2="Каникулы вместе",INDEX(GRID!$B$18:$U$29,MATCH(M$7,GRID!$A$18:$A$29,0),MATCH(1,($U$2=GRID!$B$1:$U$1)*(КАЛЕНДАРЬ!AD18=GRID!$B$3:$U$3),0)),
INDEX(GRID!$B$18:$U$29,MATCH(M$7,GRID!$A$18:$A$29,0),MATCH(1,($U$2=GRID!$B$1:$U$1)*(КАЛЕНДАРЬ!AD18=GRID!$B$3:$U$3),0))*(1-GRID!$L$45))</f>
        <v>74500</v>
      </c>
      <c r="O305" s="8" cm="1">
        <f t="array" ref="O305">IF($I$2="Каникулы вместе",INDEX(GRID!$B$4:$U$15,MATCH(O$7,GRID!$A$4:$A$15,0),MATCH(1,($U$2=GRID!$B$1:$U$1)*(КАЛЕНДАРЬ!AD18=GRID!$B$3:$U$3),0)),
INDEX(GRID!$B$4:$U$15,MATCH(O$7,GRID!$A$4:$A$15,0),MATCH(1,($U$2=GRID!$B$1:$U$1)*(КАЛЕНДАРЬ!AD18=GRID!$B$3:$U$3),0))*(1-GRID!$L$45))</f>
        <v>103200</v>
      </c>
      <c r="P305" s="8" cm="1">
        <f t="array" ref="P305">IF($I$2="Каникулы вместе",INDEX(GRID!$B$4:$U$15,MATCH(P$7,GRID!$A$4:$A$15,0),MATCH(1,($U$2=GRID!$B$1:$U$1)*(КАЛЕНДАРЬ!AD18=GRID!$B$3:$U$3),0)),
INDEX(GRID!$B$4:$U$15,MATCH(P$7,GRID!$A$4:$A$15,0),MATCH(1,($U$2=GRID!$B$1:$U$1)*(КАЛЕНДАРЬ!AD18=GRID!$B$3:$U$3),0))*(1-GRID!$L$45))</f>
        <v>145400</v>
      </c>
      <c r="Q305" s="8" cm="1">
        <f t="array" ref="Q305">IF($I$2="Каникулы вместе",INDEX(GRID!$B$4:$U$15,MATCH(Q$7,GRID!$A$4:$A$15,0),MATCH(1,($U$2=GRID!$B$1:$U$1)*(КАЛЕНДАРЬ!AD18=GRID!$B$3:$U$3),0)),
INDEX(GRID!$B$4:$U$15,MATCH(Q$7,GRID!$A$4:$A$15,0),MATCH(1,($U$2=GRID!$B$1:$U$1)*(КАЛЕНДАРЬ!AD18=GRID!$B$3:$U$3),0))*(1-GRID!$L$45))</f>
        <v>170900</v>
      </c>
      <c r="R305" s="8" cm="1">
        <f t="array" ref="R305">IF($I$2="Каникулы вместе",INDEX(GRID!$B$18:$U$29,MATCH(R$7,GRID!$A$18:$A$29,0),MATCH(1,($U$2=GRID!$B$1:$U$1)*(КАЛЕНДАРЬ!AD18=GRID!$B$3:$U$3),0)),
INDEX(GRID!$B$18:$U$29,MATCH(R$7,GRID!$A$18:$A$29,0),MATCH(1,($U$2=GRID!$B$1:$U$1)*(КАЛЕНДАРЬ!AD18=GRID!$B$3:$U$3),0))*(1-GRID!$L$45))</f>
        <v>194100</v>
      </c>
      <c r="S305" s="8">
        <f t="array" ref="S305">IF($I$2="Каникулы вместе",INDEX(GRID!$B$4:$U$15,MATCH(S$7,GRID!$A$4:$A$15,0),MATCH(1,($U$2=GRID!$B$1:$U$1)*(КАЛЕНДАРЬ!AD18=GRID!$B$3:$U$3),0)),
INDEX(GRID!$B$4:$U$15,MATCH(S$7,GRID!$A$4:$A$15,0),MATCH(1,($U$2=GRID!$B$1:$U$1)*(КАЛЕНДАРЬ!AD18=GRID!$B$3:$U$3),0))*(1-GRID!$L$41))</f>
        <v>482600</v>
      </c>
      <c r="T305" s="8">
        <f t="array" ref="T305">IF($I$2="Каникулы вместе",INDEX(GRID!$B$4:$U$15,MATCH(T$7,GRID!$A$4:$A$15,0),MATCH(1,($U$2=GRID!$B$1:$U$1)*(КАЛЕНДАРЬ!AD18=GRID!$B$3:$U$3),0)),
INDEX(GRID!$B$4:$U$15,MATCH(T$7,GRID!$A$4:$A$15,0),MATCH(1,($U$2=GRID!$B$1:$U$1)*(КАЛЕНДАРЬ!AD18=GRID!$B$3:$U$3),0))*(1-GRID!$L$41))</f>
        <v>586600</v>
      </c>
    </row>
    <row r="306" spans="1:20" hidden="1">
      <c r="A306" s="148" t="s">
        <v>15</v>
      </c>
      <c r="B306" s="149">
        <v>16</v>
      </c>
      <c r="C306" s="8" cm="1">
        <f t="array" ref="C306">IF($I$2="Каникулы вместе",INDEX(GRID!$B$4:$U$15,MATCH(C$7,GRID!$A$4:$A$15,0),MATCH(1,($U$2=GRID!$B$1:$U$1)*(КАЛЕНДАРЬ!AD19=GRID!$B$3:$U$3),0)),
INDEX(GRID!$B$4:$U$15,MATCH(C$7,GRID!$A$4:$A$15,0),MATCH(1,($U$2=GRID!$B$1:$U$1)*(КАЛЕНДАРЬ!AD19=GRID!$B$3:$U$3),0))*(1-GRID!$L$45))</f>
        <v>27500.000000000004</v>
      </c>
      <c r="D306" s="8" cm="1">
        <f t="array" ref="D306">IF($I$2="Каникулы вместе",INDEX(GRID!$B$18:$U$29,MATCH(C$7,GRID!$A$18:$A$29,0),MATCH(1,($U$2=GRID!$B$1:$U$1)*(КАЛЕНДАРЬ!AD19=GRID!$B$3:$U$3),0)),
INDEX(GRID!$B$18:$U$29,MATCH(C$7,GRID!$A$18:$A$29,0),MATCH(1,($U$2=GRID!$B$1:$U$1)*(КАЛЕНДАРЬ!AD19=GRID!$B$3:$U$3),0))*(1-GRID!$L$45))</f>
        <v>32500.000000000004</v>
      </c>
      <c r="E306" s="8" cm="1">
        <f t="array" ref="E306">IF($I$2="Каникулы вместе",INDEX(GRID!$B$4:$U$15,MATCH(E$7,GRID!$A$4:$A$15,0),MATCH(1,($U$2=GRID!$B$1:$U$1)*(КАЛЕНДАРЬ!AD19=GRID!$B$3:$U$3),0)),
INDEX(GRID!$B$4:$U$15,MATCH(E$7,GRID!$A$4:$A$15,0),MATCH(1,($U$2=GRID!$B$1:$U$1)*(КАЛЕНДАРЬ!AD19=GRID!$B$3:$U$3),0))*(1-GRID!$L$45))</f>
        <v>33000</v>
      </c>
      <c r="F306" s="8" cm="1">
        <f t="array" ref="F306">IF($I$2="Каникулы вместе",INDEX(GRID!$B$18:$U$29,MATCH(E$7,GRID!$A$18:$A$29,0),MATCH(1,($U$2=GRID!$B$1:$U$1)*(КАЛЕНДАРЬ!AD19=GRID!$B$3:$U$3),0)),
INDEX(GRID!$B$18:$U$29,MATCH(E$7,GRID!$A$18:$A$29,0),MATCH(1,($U$2=GRID!$B$1:$U$1)*(КАЛЕНДАРЬ!AD19=GRID!$B$3:$U$3),0))*(1-GRID!$L$45))</f>
        <v>38000</v>
      </c>
      <c r="G306" s="8" cm="1">
        <f t="array" ref="G306">IF($I$2="Каникулы вместе",INDEX(GRID!$B$4:$U$15,MATCH(G$7,GRID!$A$4:$A$15,0),MATCH(1,($U$2=GRID!$B$1:$U$1)*(КАЛЕНДАРЬ!AD19=GRID!$B$3:$U$3),0)),
INDEX(GRID!$B$4:$U$15,MATCH(G$7,GRID!$A$4:$A$15,0),MATCH(1,($U$2=GRID!$B$1:$U$1)*(КАЛЕНДАРЬ!AD19=GRID!$B$3:$U$3),0))*(1-GRID!$L$45))</f>
        <v>39000</v>
      </c>
      <c r="H306" s="8" cm="1">
        <f t="array" ref="H306">IF($I$2="Каникулы вместе",INDEX(GRID!$B$18:$U$29,MATCH(G$7,GRID!$A$18:$A$29,0),MATCH(1,($U$2=GRID!$B$1:$U$1)*(КАЛЕНДАРЬ!AD19=GRID!$B$3:$U$3),0)),
INDEX(GRID!$B$18:$U$29,MATCH(G$7,GRID!$A$18:$A$29,0),MATCH(1,($U$2=GRID!$B$1:$U$1)*(КАЛЕНДАРЬ!AD19=GRID!$B$3:$U$3),0))*(1-GRID!$L$45))</f>
        <v>44000</v>
      </c>
      <c r="I306" s="8" cm="1">
        <f t="array" ref="I306">IF($I$2="Каникулы вместе",INDEX(GRID!$B$4:$U$15,MATCH(I$7,GRID!$A$4:$A$15,0),MATCH(1,($U$2=GRID!$B$1:$U$1)*(КАЛЕНДАРЬ!AD19=GRID!$B$3:$U$3),0)),
INDEX(GRID!$B$4:$U$15,MATCH(I$7,GRID!$A$4:$A$15,0),MATCH(1,($U$2=GRID!$B$1:$U$1)*(КАЛЕНДАРЬ!AD19=GRID!$B$3:$U$3),0))*(1-GRID!$L$45))</f>
        <v>43400</v>
      </c>
      <c r="J306" s="8" cm="1">
        <f t="array" ref="J306">IF($I$2="Каникулы вместе",INDEX(GRID!$B$18:$U$29,MATCH(I$7,GRID!$A$18:$A$29,0),MATCH(1,($U$2=GRID!$B$1:$U$1)*(КАЛЕНДАРЬ!AD19=GRID!$B$3:$U$3),0)),
INDEX(GRID!$B$18:$U$29,MATCH(I$7,GRID!$A$18:$A$29,0),MATCH(1,($U$2=GRID!$B$1:$U$1)*(КАЛЕНДАРЬ!AD19=GRID!$B$3:$U$3),0))*(1-GRID!$L$45))</f>
        <v>48400</v>
      </c>
      <c r="K306" s="8" cm="1">
        <f t="array" ref="K306">IF($I$2="Каникулы вместе",INDEX(GRID!$B$4:$U$15,MATCH(K$7,GRID!$A$4:$A$15,0),MATCH(1,($U$2=GRID!$B$1:$U$1)*(КАЛЕНДАРЬ!AD19=GRID!$B$3:$U$3),0)),
INDEX(GRID!$B$4:$U$15,MATCH(K$7,GRID!$A$4:$A$15,0),MATCH(1,($U$2=GRID!$B$1:$U$1)*(КАЛЕНДАРЬ!AD19=GRID!$B$3:$U$3),0))*(1-GRID!$L$45))</f>
        <v>49000</v>
      </c>
      <c r="L306" s="8" cm="1">
        <f t="array" ref="L306">IF($I$2="Каникулы вместе",INDEX(GRID!$B$18:$U$29,MATCH(K$7,GRID!$A$18:$A$29,0),MATCH(1,($U$2=GRID!$B$1:$U$1)*(КАЛЕНДАРЬ!AD19=GRID!$B$3:$U$3),0)),
INDEX(GRID!$B$18:$U$29,MATCH(K$7,GRID!$A$18:$A$29,0),MATCH(1,($U$2=GRID!$B$1:$U$1)*(КАЛЕНДАРЬ!AD19=GRID!$B$3:$U$3),0))*(1-GRID!$L$45))</f>
        <v>54000</v>
      </c>
      <c r="M306" s="8" cm="1">
        <f t="array" ref="M306">IF($I$2="Каникулы вместе",INDEX(GRID!$B$4:$U$15,MATCH(M$7,GRID!$A$4:$A$15,0),MATCH(1,($U$2=GRID!$B$1:$U$1)*(КАЛЕНДАРЬ!AD19=GRID!$B$3:$U$3),0)),
INDEX(GRID!$B$4:$U$15,MATCH(M$7,GRID!$A$4:$A$15,0),MATCH(1,($U$2=GRID!$B$1:$U$1)*(КАЛЕНДАРЬ!AD19=GRID!$B$3:$U$3),0))*(1-GRID!$L$45))</f>
        <v>69500</v>
      </c>
      <c r="N306" s="8" cm="1">
        <f t="array" ref="N306">IF($I$2="Каникулы вместе",INDEX(GRID!$B$18:$U$29,MATCH(M$7,GRID!$A$18:$A$29,0),MATCH(1,($U$2=GRID!$B$1:$U$1)*(КАЛЕНДАРЬ!AD19=GRID!$B$3:$U$3),0)),
INDEX(GRID!$B$18:$U$29,MATCH(M$7,GRID!$A$18:$A$29,0),MATCH(1,($U$2=GRID!$B$1:$U$1)*(КАЛЕНДАРЬ!AD19=GRID!$B$3:$U$3),0))*(1-GRID!$L$45))</f>
        <v>74500</v>
      </c>
      <c r="O306" s="8" cm="1">
        <f t="array" ref="O306">IF($I$2="Каникулы вместе",INDEX(GRID!$B$4:$U$15,MATCH(O$7,GRID!$A$4:$A$15,0),MATCH(1,($U$2=GRID!$B$1:$U$1)*(КАЛЕНДАРЬ!AD19=GRID!$B$3:$U$3),0)),
INDEX(GRID!$B$4:$U$15,MATCH(O$7,GRID!$A$4:$A$15,0),MATCH(1,($U$2=GRID!$B$1:$U$1)*(КАЛЕНДАРЬ!AD19=GRID!$B$3:$U$3),0))*(1-GRID!$L$45))</f>
        <v>103200</v>
      </c>
      <c r="P306" s="8" cm="1">
        <f t="array" ref="P306">IF($I$2="Каникулы вместе",INDEX(GRID!$B$4:$U$15,MATCH(P$7,GRID!$A$4:$A$15,0),MATCH(1,($U$2=GRID!$B$1:$U$1)*(КАЛЕНДАРЬ!AD19=GRID!$B$3:$U$3),0)),
INDEX(GRID!$B$4:$U$15,MATCH(P$7,GRID!$A$4:$A$15,0),MATCH(1,($U$2=GRID!$B$1:$U$1)*(КАЛЕНДАРЬ!AD19=GRID!$B$3:$U$3),0))*(1-GRID!$L$45))</f>
        <v>145400</v>
      </c>
      <c r="Q306" s="8" cm="1">
        <f t="array" ref="Q306">IF($I$2="Каникулы вместе",INDEX(GRID!$B$4:$U$15,MATCH(Q$7,GRID!$A$4:$A$15,0),MATCH(1,($U$2=GRID!$B$1:$U$1)*(КАЛЕНДАРЬ!AD19=GRID!$B$3:$U$3),0)),
INDEX(GRID!$B$4:$U$15,MATCH(Q$7,GRID!$A$4:$A$15,0),MATCH(1,($U$2=GRID!$B$1:$U$1)*(КАЛЕНДАРЬ!AD19=GRID!$B$3:$U$3),0))*(1-GRID!$L$45))</f>
        <v>170900</v>
      </c>
      <c r="R306" s="8" cm="1">
        <f t="array" ref="R306">IF($I$2="Каникулы вместе",INDEX(GRID!$B$18:$U$29,MATCH(R$7,GRID!$A$18:$A$29,0),MATCH(1,($U$2=GRID!$B$1:$U$1)*(КАЛЕНДАРЬ!AD19=GRID!$B$3:$U$3),0)),
INDEX(GRID!$B$18:$U$29,MATCH(R$7,GRID!$A$18:$A$29,0),MATCH(1,($U$2=GRID!$B$1:$U$1)*(КАЛЕНДАРЬ!AD19=GRID!$B$3:$U$3),0))*(1-GRID!$L$45))</f>
        <v>194100</v>
      </c>
      <c r="S306" s="8">
        <f t="array" ref="S306">IF($I$2="Каникулы вместе",INDEX(GRID!$B$4:$U$15,MATCH(S$7,GRID!$A$4:$A$15,0),MATCH(1,($U$2=GRID!$B$1:$U$1)*(КАЛЕНДАРЬ!AD19=GRID!$B$3:$U$3),0)),
INDEX(GRID!$B$4:$U$15,MATCH(S$7,GRID!$A$4:$A$15,0),MATCH(1,($U$2=GRID!$B$1:$U$1)*(КАЛЕНДАРЬ!AD19=GRID!$B$3:$U$3),0))*(1-GRID!$L$41))</f>
        <v>482600</v>
      </c>
      <c r="T306" s="8">
        <f t="array" ref="T306">IF($I$2="Каникулы вместе",INDEX(GRID!$B$4:$U$15,MATCH(T$7,GRID!$A$4:$A$15,0),MATCH(1,($U$2=GRID!$B$1:$U$1)*(КАЛЕНДАРЬ!AD19=GRID!$B$3:$U$3),0)),
INDEX(GRID!$B$4:$U$15,MATCH(T$7,GRID!$A$4:$A$15,0),MATCH(1,($U$2=GRID!$B$1:$U$1)*(КАЛЕНДАРЬ!AD19=GRID!$B$3:$U$3),0))*(1-GRID!$L$41))</f>
        <v>586600</v>
      </c>
    </row>
    <row r="307" spans="1:20" hidden="1">
      <c r="A307" s="148" t="s">
        <v>16</v>
      </c>
      <c r="B307" s="149">
        <v>17</v>
      </c>
      <c r="C307" s="8" cm="1">
        <f t="array" ref="C307">IF($I$2="Каникулы вместе",INDEX(GRID!$B$4:$U$15,MATCH(C$7,GRID!$A$4:$A$15,0),MATCH(1,($U$2=GRID!$B$1:$U$1)*(КАЛЕНДАРЬ!AD20=GRID!$B$3:$U$3),0)),
INDEX(GRID!$B$4:$U$15,MATCH(C$7,GRID!$A$4:$A$15,0),MATCH(1,($U$2=GRID!$B$1:$U$1)*(КАЛЕНДАРЬ!AD20=GRID!$B$3:$U$3),0))*(1-GRID!$L$45))</f>
        <v>30200.000000000004</v>
      </c>
      <c r="D307" s="8" cm="1">
        <f t="array" ref="D307">IF($I$2="Каникулы вместе",INDEX(GRID!$B$18:$U$29,MATCH(C$7,GRID!$A$18:$A$29,0),MATCH(1,($U$2=GRID!$B$1:$U$1)*(КАЛЕНДАРЬ!AD20=GRID!$B$3:$U$3),0)),
INDEX(GRID!$B$18:$U$29,MATCH(C$7,GRID!$A$18:$A$29,0),MATCH(1,($U$2=GRID!$B$1:$U$1)*(КАЛЕНДАРЬ!AD20=GRID!$B$3:$U$3),0))*(1-GRID!$L$45))</f>
        <v>35200</v>
      </c>
      <c r="E307" s="8" cm="1">
        <f t="array" ref="E307">IF($I$2="Каникулы вместе",INDEX(GRID!$B$4:$U$15,MATCH(E$7,GRID!$A$4:$A$15,0),MATCH(1,($U$2=GRID!$B$1:$U$1)*(КАЛЕНДАРЬ!AD20=GRID!$B$3:$U$3),0)),
INDEX(GRID!$B$4:$U$15,MATCH(E$7,GRID!$A$4:$A$15,0),MATCH(1,($U$2=GRID!$B$1:$U$1)*(КАЛЕНДАРЬ!AD20=GRID!$B$3:$U$3),0))*(1-GRID!$L$45))</f>
        <v>36300</v>
      </c>
      <c r="F307" s="8" cm="1">
        <f t="array" ref="F307">IF($I$2="Каникулы вместе",INDEX(GRID!$B$18:$U$29,MATCH(E$7,GRID!$A$18:$A$29,0),MATCH(1,($U$2=GRID!$B$1:$U$1)*(КАЛЕНДАРЬ!AD20=GRID!$B$3:$U$3),0)),
INDEX(GRID!$B$18:$U$29,MATCH(E$7,GRID!$A$18:$A$29,0),MATCH(1,($U$2=GRID!$B$1:$U$1)*(КАЛЕНДАРЬ!AD20=GRID!$B$3:$U$3),0))*(1-GRID!$L$45))</f>
        <v>41300</v>
      </c>
      <c r="G307" s="8" cm="1">
        <f t="array" ref="G307">IF($I$2="Каникулы вместе",INDEX(GRID!$B$4:$U$15,MATCH(G$7,GRID!$A$4:$A$15,0),MATCH(1,($U$2=GRID!$B$1:$U$1)*(КАЛЕНДАРЬ!AD20=GRID!$B$3:$U$3),0)),
INDEX(GRID!$B$4:$U$15,MATCH(G$7,GRID!$A$4:$A$15,0),MATCH(1,($U$2=GRID!$B$1:$U$1)*(КАЛЕНДАРЬ!AD20=GRID!$B$3:$U$3),0))*(1-GRID!$L$45))</f>
        <v>42500</v>
      </c>
      <c r="H307" s="8" cm="1">
        <f t="array" ref="H307">IF($I$2="Каникулы вместе",INDEX(GRID!$B$18:$U$29,MATCH(G$7,GRID!$A$18:$A$29,0),MATCH(1,($U$2=GRID!$B$1:$U$1)*(КАЛЕНДАРЬ!AD20=GRID!$B$3:$U$3),0)),
INDEX(GRID!$B$18:$U$29,MATCH(G$7,GRID!$A$18:$A$29,0),MATCH(1,($U$2=GRID!$B$1:$U$1)*(КАЛЕНДАРЬ!AD20=GRID!$B$3:$U$3),0))*(1-GRID!$L$45))</f>
        <v>47500</v>
      </c>
      <c r="I307" s="8" cm="1">
        <f t="array" ref="I307">IF($I$2="Каникулы вместе",INDEX(GRID!$B$4:$U$15,MATCH(I$7,GRID!$A$4:$A$15,0),MATCH(1,($U$2=GRID!$B$1:$U$1)*(КАЛЕНДАРЬ!AD20=GRID!$B$3:$U$3),0)),
INDEX(GRID!$B$4:$U$15,MATCH(I$7,GRID!$A$4:$A$15,0),MATCH(1,($U$2=GRID!$B$1:$U$1)*(КАЛЕНДАРЬ!AD20=GRID!$B$3:$U$3),0))*(1-GRID!$L$45))</f>
        <v>47400</v>
      </c>
      <c r="J307" s="8" cm="1">
        <f t="array" ref="J307">IF($I$2="Каникулы вместе",INDEX(GRID!$B$18:$U$29,MATCH(I$7,GRID!$A$18:$A$29,0),MATCH(1,($U$2=GRID!$B$1:$U$1)*(КАЛЕНДАРЬ!AD20=GRID!$B$3:$U$3),0)),
INDEX(GRID!$B$18:$U$29,MATCH(I$7,GRID!$A$18:$A$29,0),MATCH(1,($U$2=GRID!$B$1:$U$1)*(КАЛЕНДАРЬ!AD20=GRID!$B$3:$U$3),0))*(1-GRID!$L$45))</f>
        <v>52400</v>
      </c>
      <c r="K307" s="8" cm="1">
        <f t="array" ref="K307">IF($I$2="Каникулы вместе",INDEX(GRID!$B$4:$U$15,MATCH(K$7,GRID!$A$4:$A$15,0),MATCH(1,($U$2=GRID!$B$1:$U$1)*(КАЛЕНДАРЬ!AD20=GRID!$B$3:$U$3),0)),
INDEX(GRID!$B$4:$U$15,MATCH(K$7,GRID!$A$4:$A$15,0),MATCH(1,($U$2=GRID!$B$1:$U$1)*(КАЛЕНДАРЬ!AD20=GRID!$B$3:$U$3),0))*(1-GRID!$L$45))</f>
        <v>53300</v>
      </c>
      <c r="L307" s="8" cm="1">
        <f t="array" ref="L307">IF($I$2="Каникулы вместе",INDEX(GRID!$B$18:$U$29,MATCH(K$7,GRID!$A$18:$A$29,0),MATCH(1,($U$2=GRID!$B$1:$U$1)*(КАЛЕНДАРЬ!AD20=GRID!$B$3:$U$3),0)),
INDEX(GRID!$B$18:$U$29,MATCH(K$7,GRID!$A$18:$A$29,0),MATCH(1,($U$2=GRID!$B$1:$U$1)*(КАЛЕНДАРЬ!AD20=GRID!$B$3:$U$3),0))*(1-GRID!$L$45))</f>
        <v>58300</v>
      </c>
      <c r="M307" s="8" cm="1">
        <f t="array" ref="M307">IF($I$2="Каникулы вместе",INDEX(GRID!$B$4:$U$15,MATCH(M$7,GRID!$A$4:$A$15,0),MATCH(1,($U$2=GRID!$B$1:$U$1)*(КАЛЕНДАРЬ!AD20=GRID!$B$3:$U$3),0)),
INDEX(GRID!$B$4:$U$15,MATCH(M$7,GRID!$A$4:$A$15,0),MATCH(1,($U$2=GRID!$B$1:$U$1)*(КАЛЕНДАРЬ!AD20=GRID!$B$3:$U$3),0))*(1-GRID!$L$45))</f>
        <v>74000</v>
      </c>
      <c r="N307" s="8" cm="1">
        <f t="array" ref="N307">IF($I$2="Каникулы вместе",INDEX(GRID!$B$18:$U$29,MATCH(M$7,GRID!$A$18:$A$29,0),MATCH(1,($U$2=GRID!$B$1:$U$1)*(КАЛЕНДАРЬ!AD20=GRID!$B$3:$U$3),0)),
INDEX(GRID!$B$18:$U$29,MATCH(M$7,GRID!$A$18:$A$29,0),MATCH(1,($U$2=GRID!$B$1:$U$1)*(КАЛЕНДАРЬ!AD20=GRID!$B$3:$U$3),0))*(1-GRID!$L$45))</f>
        <v>79000</v>
      </c>
      <c r="O307" s="8" cm="1">
        <f t="array" ref="O307">IF($I$2="Каникулы вместе",INDEX(GRID!$B$4:$U$15,MATCH(O$7,GRID!$A$4:$A$15,0),MATCH(1,($U$2=GRID!$B$1:$U$1)*(КАЛЕНДАРЬ!AD20=GRID!$B$3:$U$3),0)),
INDEX(GRID!$B$4:$U$15,MATCH(O$7,GRID!$A$4:$A$15,0),MATCH(1,($U$2=GRID!$B$1:$U$1)*(КАЛЕНДАРЬ!AD20=GRID!$B$3:$U$3),0))*(1-GRID!$L$45))</f>
        <v>108800</v>
      </c>
      <c r="P307" s="8" cm="1">
        <f t="array" ref="P307">IF($I$2="Каникулы вместе",INDEX(GRID!$B$4:$U$15,MATCH(P$7,GRID!$A$4:$A$15,0),MATCH(1,($U$2=GRID!$B$1:$U$1)*(КАЛЕНДАРЬ!AD20=GRID!$B$3:$U$3),0)),
INDEX(GRID!$B$4:$U$15,MATCH(P$7,GRID!$A$4:$A$15,0),MATCH(1,($U$2=GRID!$B$1:$U$1)*(КАЛЕНДАРЬ!AD20=GRID!$B$3:$U$3),0))*(1-GRID!$L$45))</f>
        <v>151400</v>
      </c>
      <c r="Q307" s="8" cm="1">
        <f t="array" ref="Q307">IF($I$2="Каникулы вместе",INDEX(GRID!$B$4:$U$15,MATCH(Q$7,GRID!$A$4:$A$15,0),MATCH(1,($U$2=GRID!$B$1:$U$1)*(КАЛЕНДАРЬ!AD20=GRID!$B$3:$U$3),0)),
INDEX(GRID!$B$4:$U$15,MATCH(Q$7,GRID!$A$4:$A$15,0),MATCH(1,($U$2=GRID!$B$1:$U$1)*(КАЛЕНДАРЬ!AD20=GRID!$B$3:$U$3),0))*(1-GRID!$L$45))</f>
        <v>177900</v>
      </c>
      <c r="R307" s="8" cm="1">
        <f t="array" ref="R307">IF($I$2="Каникулы вместе",INDEX(GRID!$B$18:$U$29,MATCH(R$7,GRID!$A$18:$A$29,0),MATCH(1,($U$2=GRID!$B$1:$U$1)*(КАЛЕНДАРЬ!AD20=GRID!$B$3:$U$3),0)),
INDEX(GRID!$B$18:$U$29,MATCH(R$7,GRID!$A$18:$A$29,0),MATCH(1,($U$2=GRID!$B$1:$U$1)*(КАЛЕНДАРЬ!AD20=GRID!$B$3:$U$3),0))*(1-GRID!$L$45))</f>
        <v>202400</v>
      </c>
      <c r="S307" s="8">
        <f t="array" ref="S307">IF($I$2="Каникулы вместе",INDEX(GRID!$B$4:$U$15,MATCH(S$7,GRID!$A$4:$A$15,0),MATCH(1,($U$2=GRID!$B$1:$U$1)*(КАЛЕНДАРЬ!AD20=GRID!$B$3:$U$3),0)),
INDEX(GRID!$B$4:$U$15,MATCH(S$7,GRID!$A$4:$A$15,0),MATCH(1,($U$2=GRID!$B$1:$U$1)*(КАЛЕНДАРЬ!AD20=GRID!$B$3:$U$3),0))*(1-GRID!$L$41))</f>
        <v>507400</v>
      </c>
      <c r="T307" s="8">
        <f t="array" ref="T307">IF($I$2="Каникулы вместе",INDEX(GRID!$B$4:$U$15,MATCH(T$7,GRID!$A$4:$A$15,0),MATCH(1,($U$2=GRID!$B$1:$U$1)*(КАЛЕНДАРЬ!AD20=GRID!$B$3:$U$3),0)),
INDEX(GRID!$B$4:$U$15,MATCH(T$7,GRID!$A$4:$A$15,0),MATCH(1,($U$2=GRID!$B$1:$U$1)*(КАЛЕНДАРЬ!AD20=GRID!$B$3:$U$3),0))*(1-GRID!$L$41))</f>
        <v>617900</v>
      </c>
    </row>
    <row r="308" spans="1:20" hidden="1">
      <c r="A308" s="148" t="s">
        <v>17</v>
      </c>
      <c r="B308" s="149">
        <v>18</v>
      </c>
      <c r="C308" s="8" cm="1">
        <f t="array" ref="C308">IF($I$2="Каникулы вместе",INDEX(GRID!$B$4:$U$15,MATCH(C$7,GRID!$A$4:$A$15,0),MATCH(1,($U$2=GRID!$B$1:$U$1)*(КАЛЕНДАРЬ!AD21=GRID!$B$3:$U$3),0)),
INDEX(GRID!$B$4:$U$15,MATCH(C$7,GRID!$A$4:$A$15,0),MATCH(1,($U$2=GRID!$B$1:$U$1)*(КАЛЕНДАРЬ!AD21=GRID!$B$3:$U$3),0))*(1-GRID!$L$45))</f>
        <v>30200.000000000004</v>
      </c>
      <c r="D308" s="8" cm="1">
        <f t="array" ref="D308">IF($I$2="Каникулы вместе",INDEX(GRID!$B$18:$U$29,MATCH(C$7,GRID!$A$18:$A$29,0),MATCH(1,($U$2=GRID!$B$1:$U$1)*(КАЛЕНДАРЬ!AD21=GRID!$B$3:$U$3),0)),
INDEX(GRID!$B$18:$U$29,MATCH(C$7,GRID!$A$18:$A$29,0),MATCH(1,($U$2=GRID!$B$1:$U$1)*(КАЛЕНДАРЬ!AD21=GRID!$B$3:$U$3),0))*(1-GRID!$L$45))</f>
        <v>35200</v>
      </c>
      <c r="E308" s="8" cm="1">
        <f t="array" ref="E308">IF($I$2="Каникулы вместе",INDEX(GRID!$B$4:$U$15,MATCH(E$7,GRID!$A$4:$A$15,0),MATCH(1,($U$2=GRID!$B$1:$U$1)*(КАЛЕНДАРЬ!AD21=GRID!$B$3:$U$3),0)),
INDEX(GRID!$B$4:$U$15,MATCH(E$7,GRID!$A$4:$A$15,0),MATCH(1,($U$2=GRID!$B$1:$U$1)*(КАЛЕНДАРЬ!AD21=GRID!$B$3:$U$3),0))*(1-GRID!$L$45))</f>
        <v>36300</v>
      </c>
      <c r="F308" s="8" cm="1">
        <f t="array" ref="F308">IF($I$2="Каникулы вместе",INDEX(GRID!$B$18:$U$29,MATCH(E$7,GRID!$A$18:$A$29,0),MATCH(1,($U$2=GRID!$B$1:$U$1)*(КАЛЕНДАРЬ!AD21=GRID!$B$3:$U$3),0)),
INDEX(GRID!$B$18:$U$29,MATCH(E$7,GRID!$A$18:$A$29,0),MATCH(1,($U$2=GRID!$B$1:$U$1)*(КАЛЕНДАРЬ!AD21=GRID!$B$3:$U$3),0))*(1-GRID!$L$45))</f>
        <v>41300</v>
      </c>
      <c r="G308" s="8" cm="1">
        <f t="array" ref="G308">IF($I$2="Каникулы вместе",INDEX(GRID!$B$4:$U$15,MATCH(G$7,GRID!$A$4:$A$15,0),MATCH(1,($U$2=GRID!$B$1:$U$1)*(КАЛЕНДАРЬ!AD21=GRID!$B$3:$U$3),0)),
INDEX(GRID!$B$4:$U$15,MATCH(G$7,GRID!$A$4:$A$15,0),MATCH(1,($U$2=GRID!$B$1:$U$1)*(КАЛЕНДАРЬ!AD21=GRID!$B$3:$U$3),0))*(1-GRID!$L$45))</f>
        <v>42500</v>
      </c>
      <c r="H308" s="8" cm="1">
        <f t="array" ref="H308">IF($I$2="Каникулы вместе",INDEX(GRID!$B$18:$U$29,MATCH(G$7,GRID!$A$18:$A$29,0),MATCH(1,($U$2=GRID!$B$1:$U$1)*(КАЛЕНДАРЬ!AD21=GRID!$B$3:$U$3),0)),
INDEX(GRID!$B$18:$U$29,MATCH(G$7,GRID!$A$18:$A$29,0),MATCH(1,($U$2=GRID!$B$1:$U$1)*(КАЛЕНДАРЬ!AD21=GRID!$B$3:$U$3),0))*(1-GRID!$L$45))</f>
        <v>47500</v>
      </c>
      <c r="I308" s="8" cm="1">
        <f t="array" ref="I308">IF($I$2="Каникулы вместе",INDEX(GRID!$B$4:$U$15,MATCH(I$7,GRID!$A$4:$A$15,0),MATCH(1,($U$2=GRID!$B$1:$U$1)*(КАЛЕНДАРЬ!AD21=GRID!$B$3:$U$3),0)),
INDEX(GRID!$B$4:$U$15,MATCH(I$7,GRID!$A$4:$A$15,0),MATCH(1,($U$2=GRID!$B$1:$U$1)*(КАЛЕНДАРЬ!AD21=GRID!$B$3:$U$3),0))*(1-GRID!$L$45))</f>
        <v>47400</v>
      </c>
      <c r="J308" s="8" cm="1">
        <f t="array" ref="J308">IF($I$2="Каникулы вместе",INDEX(GRID!$B$18:$U$29,MATCH(I$7,GRID!$A$18:$A$29,0),MATCH(1,($U$2=GRID!$B$1:$U$1)*(КАЛЕНДАРЬ!AD21=GRID!$B$3:$U$3),0)),
INDEX(GRID!$B$18:$U$29,MATCH(I$7,GRID!$A$18:$A$29,0),MATCH(1,($U$2=GRID!$B$1:$U$1)*(КАЛЕНДАРЬ!AD21=GRID!$B$3:$U$3),0))*(1-GRID!$L$45))</f>
        <v>52400</v>
      </c>
      <c r="K308" s="8" cm="1">
        <f t="array" ref="K308">IF($I$2="Каникулы вместе",INDEX(GRID!$B$4:$U$15,MATCH(K$7,GRID!$A$4:$A$15,0),MATCH(1,($U$2=GRID!$B$1:$U$1)*(КАЛЕНДАРЬ!AD21=GRID!$B$3:$U$3),0)),
INDEX(GRID!$B$4:$U$15,MATCH(K$7,GRID!$A$4:$A$15,0),MATCH(1,($U$2=GRID!$B$1:$U$1)*(КАЛЕНДАРЬ!AD21=GRID!$B$3:$U$3),0))*(1-GRID!$L$45))</f>
        <v>53300</v>
      </c>
      <c r="L308" s="8" cm="1">
        <f t="array" ref="L308">IF($I$2="Каникулы вместе",INDEX(GRID!$B$18:$U$29,MATCH(K$7,GRID!$A$18:$A$29,0),MATCH(1,($U$2=GRID!$B$1:$U$1)*(КАЛЕНДАРЬ!AD21=GRID!$B$3:$U$3),0)),
INDEX(GRID!$B$18:$U$29,MATCH(K$7,GRID!$A$18:$A$29,0),MATCH(1,($U$2=GRID!$B$1:$U$1)*(КАЛЕНДАРЬ!AD21=GRID!$B$3:$U$3),0))*(1-GRID!$L$45))</f>
        <v>58300</v>
      </c>
      <c r="M308" s="8" cm="1">
        <f t="array" ref="M308">IF($I$2="Каникулы вместе",INDEX(GRID!$B$4:$U$15,MATCH(M$7,GRID!$A$4:$A$15,0),MATCH(1,($U$2=GRID!$B$1:$U$1)*(КАЛЕНДАРЬ!AD21=GRID!$B$3:$U$3),0)),
INDEX(GRID!$B$4:$U$15,MATCH(M$7,GRID!$A$4:$A$15,0),MATCH(1,($U$2=GRID!$B$1:$U$1)*(КАЛЕНДАРЬ!AD21=GRID!$B$3:$U$3),0))*(1-GRID!$L$45))</f>
        <v>74000</v>
      </c>
      <c r="N308" s="8" cm="1">
        <f t="array" ref="N308">IF($I$2="Каникулы вместе",INDEX(GRID!$B$18:$U$29,MATCH(M$7,GRID!$A$18:$A$29,0),MATCH(1,($U$2=GRID!$B$1:$U$1)*(КАЛЕНДАРЬ!AD21=GRID!$B$3:$U$3),0)),
INDEX(GRID!$B$18:$U$29,MATCH(M$7,GRID!$A$18:$A$29,0),MATCH(1,($U$2=GRID!$B$1:$U$1)*(КАЛЕНДАРЬ!AD21=GRID!$B$3:$U$3),0))*(1-GRID!$L$45))</f>
        <v>79000</v>
      </c>
      <c r="O308" s="8" cm="1">
        <f t="array" ref="O308">IF($I$2="Каникулы вместе",INDEX(GRID!$B$4:$U$15,MATCH(O$7,GRID!$A$4:$A$15,0),MATCH(1,($U$2=GRID!$B$1:$U$1)*(КАЛЕНДАРЬ!AD21=GRID!$B$3:$U$3),0)),
INDEX(GRID!$B$4:$U$15,MATCH(O$7,GRID!$A$4:$A$15,0),MATCH(1,($U$2=GRID!$B$1:$U$1)*(КАЛЕНДАРЬ!AD21=GRID!$B$3:$U$3),0))*(1-GRID!$L$45))</f>
        <v>108800</v>
      </c>
      <c r="P308" s="8" cm="1">
        <f t="array" ref="P308">IF($I$2="Каникулы вместе",INDEX(GRID!$B$4:$U$15,MATCH(P$7,GRID!$A$4:$A$15,0),MATCH(1,($U$2=GRID!$B$1:$U$1)*(КАЛЕНДАРЬ!AD21=GRID!$B$3:$U$3),0)),
INDEX(GRID!$B$4:$U$15,MATCH(P$7,GRID!$A$4:$A$15,0),MATCH(1,($U$2=GRID!$B$1:$U$1)*(КАЛЕНДАРЬ!AD21=GRID!$B$3:$U$3),0))*(1-GRID!$L$45))</f>
        <v>151400</v>
      </c>
      <c r="Q308" s="8" cm="1">
        <f t="array" ref="Q308">IF($I$2="Каникулы вместе",INDEX(GRID!$B$4:$U$15,MATCH(Q$7,GRID!$A$4:$A$15,0),MATCH(1,($U$2=GRID!$B$1:$U$1)*(КАЛЕНДАРЬ!AD21=GRID!$B$3:$U$3),0)),
INDEX(GRID!$B$4:$U$15,MATCH(Q$7,GRID!$A$4:$A$15,0),MATCH(1,($U$2=GRID!$B$1:$U$1)*(КАЛЕНДАРЬ!AD21=GRID!$B$3:$U$3),0))*(1-GRID!$L$45))</f>
        <v>177900</v>
      </c>
      <c r="R308" s="8" cm="1">
        <f t="array" ref="R308">IF($I$2="Каникулы вместе",INDEX(GRID!$B$18:$U$29,MATCH(R$7,GRID!$A$18:$A$29,0),MATCH(1,($U$2=GRID!$B$1:$U$1)*(КАЛЕНДАРЬ!AD21=GRID!$B$3:$U$3),0)),
INDEX(GRID!$B$18:$U$29,MATCH(R$7,GRID!$A$18:$A$29,0),MATCH(1,($U$2=GRID!$B$1:$U$1)*(КАЛЕНДАРЬ!AD21=GRID!$B$3:$U$3),0))*(1-GRID!$L$45))</f>
        <v>202400</v>
      </c>
      <c r="S308" s="8">
        <f t="array" ref="S308">IF($I$2="Каникулы вместе",INDEX(GRID!$B$4:$U$15,MATCH(S$7,GRID!$A$4:$A$15,0),MATCH(1,($U$2=GRID!$B$1:$U$1)*(КАЛЕНДАРЬ!AD21=GRID!$B$3:$U$3),0)),
INDEX(GRID!$B$4:$U$15,MATCH(S$7,GRID!$A$4:$A$15,0),MATCH(1,($U$2=GRID!$B$1:$U$1)*(КАЛЕНДАРЬ!AD21=GRID!$B$3:$U$3),0))*(1-GRID!$L$41))</f>
        <v>507400</v>
      </c>
      <c r="T308" s="8">
        <f t="array" ref="T308">IF($I$2="Каникулы вместе",INDEX(GRID!$B$4:$U$15,MATCH(T$7,GRID!$A$4:$A$15,0),MATCH(1,($U$2=GRID!$B$1:$U$1)*(КАЛЕНДАРЬ!AD21=GRID!$B$3:$U$3),0)),
INDEX(GRID!$B$4:$U$15,MATCH(T$7,GRID!$A$4:$A$15,0),MATCH(1,($U$2=GRID!$B$1:$U$1)*(КАЛЕНДАРЬ!AD21=GRID!$B$3:$U$3),0))*(1-GRID!$L$41))</f>
        <v>617900</v>
      </c>
    </row>
    <row r="309" spans="1:20" hidden="1">
      <c r="A309" s="148" t="s">
        <v>11</v>
      </c>
      <c r="B309" s="149">
        <v>19</v>
      </c>
      <c r="C309" s="8" cm="1">
        <f t="array" ref="C309">IF($I$2="Каникулы вместе",INDEX(GRID!$B$4:$U$15,MATCH(C$7,GRID!$A$4:$A$15,0),MATCH(1,($U$2=GRID!$B$1:$U$1)*(КАЛЕНДАРЬ!AD22=GRID!$B$3:$U$3),0)),
INDEX(GRID!$B$4:$U$15,MATCH(C$7,GRID!$A$4:$A$15,0),MATCH(1,($U$2=GRID!$B$1:$U$1)*(КАЛЕНДАРЬ!AD22=GRID!$B$3:$U$3),0))*(1-GRID!$L$45))</f>
        <v>27500.000000000004</v>
      </c>
      <c r="D309" s="8" cm="1">
        <f t="array" ref="D309">IF($I$2="Каникулы вместе",INDEX(GRID!$B$18:$U$29,MATCH(C$7,GRID!$A$18:$A$29,0),MATCH(1,($U$2=GRID!$B$1:$U$1)*(КАЛЕНДАРЬ!AD22=GRID!$B$3:$U$3),0)),
INDEX(GRID!$B$18:$U$29,MATCH(C$7,GRID!$A$18:$A$29,0),MATCH(1,($U$2=GRID!$B$1:$U$1)*(КАЛЕНДАРЬ!AD22=GRID!$B$3:$U$3),0))*(1-GRID!$L$45))</f>
        <v>32500.000000000004</v>
      </c>
      <c r="E309" s="8" cm="1">
        <f t="array" ref="E309">IF($I$2="Каникулы вместе",INDEX(GRID!$B$4:$U$15,MATCH(E$7,GRID!$A$4:$A$15,0),MATCH(1,($U$2=GRID!$B$1:$U$1)*(КАЛЕНДАРЬ!AD22=GRID!$B$3:$U$3),0)),
INDEX(GRID!$B$4:$U$15,MATCH(E$7,GRID!$A$4:$A$15,0),MATCH(1,($U$2=GRID!$B$1:$U$1)*(КАЛЕНДАРЬ!AD22=GRID!$B$3:$U$3),0))*(1-GRID!$L$45))</f>
        <v>33000</v>
      </c>
      <c r="F309" s="8" cm="1">
        <f t="array" ref="F309">IF($I$2="Каникулы вместе",INDEX(GRID!$B$18:$U$29,MATCH(E$7,GRID!$A$18:$A$29,0),MATCH(1,($U$2=GRID!$B$1:$U$1)*(КАЛЕНДАРЬ!AD22=GRID!$B$3:$U$3),0)),
INDEX(GRID!$B$18:$U$29,MATCH(E$7,GRID!$A$18:$A$29,0),MATCH(1,($U$2=GRID!$B$1:$U$1)*(КАЛЕНДАРЬ!AD22=GRID!$B$3:$U$3),0))*(1-GRID!$L$45))</f>
        <v>38000</v>
      </c>
      <c r="G309" s="8" cm="1">
        <f t="array" ref="G309">IF($I$2="Каникулы вместе",INDEX(GRID!$B$4:$U$15,MATCH(G$7,GRID!$A$4:$A$15,0),MATCH(1,($U$2=GRID!$B$1:$U$1)*(КАЛЕНДАРЬ!AD22=GRID!$B$3:$U$3),0)),
INDEX(GRID!$B$4:$U$15,MATCH(G$7,GRID!$A$4:$A$15,0),MATCH(1,($U$2=GRID!$B$1:$U$1)*(КАЛЕНДАРЬ!AD22=GRID!$B$3:$U$3),0))*(1-GRID!$L$45))</f>
        <v>39000</v>
      </c>
      <c r="H309" s="8" cm="1">
        <f t="array" ref="H309">IF($I$2="Каникулы вместе",INDEX(GRID!$B$18:$U$29,MATCH(G$7,GRID!$A$18:$A$29,0),MATCH(1,($U$2=GRID!$B$1:$U$1)*(КАЛЕНДАРЬ!AD22=GRID!$B$3:$U$3),0)),
INDEX(GRID!$B$18:$U$29,MATCH(G$7,GRID!$A$18:$A$29,0),MATCH(1,($U$2=GRID!$B$1:$U$1)*(КАЛЕНДАРЬ!AD22=GRID!$B$3:$U$3),0))*(1-GRID!$L$45))</f>
        <v>44000</v>
      </c>
      <c r="I309" s="8" cm="1">
        <f t="array" ref="I309">IF($I$2="Каникулы вместе",INDEX(GRID!$B$4:$U$15,MATCH(I$7,GRID!$A$4:$A$15,0),MATCH(1,($U$2=GRID!$B$1:$U$1)*(КАЛЕНДАРЬ!AD22=GRID!$B$3:$U$3),0)),
INDEX(GRID!$B$4:$U$15,MATCH(I$7,GRID!$A$4:$A$15,0),MATCH(1,($U$2=GRID!$B$1:$U$1)*(КАЛЕНДАРЬ!AD22=GRID!$B$3:$U$3),0))*(1-GRID!$L$45))</f>
        <v>43400</v>
      </c>
      <c r="J309" s="8" cm="1">
        <f t="array" ref="J309">IF($I$2="Каникулы вместе",INDEX(GRID!$B$18:$U$29,MATCH(I$7,GRID!$A$18:$A$29,0),MATCH(1,($U$2=GRID!$B$1:$U$1)*(КАЛЕНДАРЬ!AD22=GRID!$B$3:$U$3),0)),
INDEX(GRID!$B$18:$U$29,MATCH(I$7,GRID!$A$18:$A$29,0),MATCH(1,($U$2=GRID!$B$1:$U$1)*(КАЛЕНДАРЬ!AD22=GRID!$B$3:$U$3),0))*(1-GRID!$L$45))</f>
        <v>48400</v>
      </c>
      <c r="K309" s="8" cm="1">
        <f t="array" ref="K309">IF($I$2="Каникулы вместе",INDEX(GRID!$B$4:$U$15,MATCH(K$7,GRID!$A$4:$A$15,0),MATCH(1,($U$2=GRID!$B$1:$U$1)*(КАЛЕНДАРЬ!AD22=GRID!$B$3:$U$3),0)),
INDEX(GRID!$B$4:$U$15,MATCH(K$7,GRID!$A$4:$A$15,0),MATCH(1,($U$2=GRID!$B$1:$U$1)*(КАЛЕНДАРЬ!AD22=GRID!$B$3:$U$3),0))*(1-GRID!$L$45))</f>
        <v>49000</v>
      </c>
      <c r="L309" s="8" cm="1">
        <f t="array" ref="L309">IF($I$2="Каникулы вместе",INDEX(GRID!$B$18:$U$29,MATCH(K$7,GRID!$A$18:$A$29,0),MATCH(1,($U$2=GRID!$B$1:$U$1)*(КАЛЕНДАРЬ!AD22=GRID!$B$3:$U$3),0)),
INDEX(GRID!$B$18:$U$29,MATCH(K$7,GRID!$A$18:$A$29,0),MATCH(1,($U$2=GRID!$B$1:$U$1)*(КАЛЕНДАРЬ!AD22=GRID!$B$3:$U$3),0))*(1-GRID!$L$45))</f>
        <v>54000</v>
      </c>
      <c r="M309" s="8" cm="1">
        <f t="array" ref="M309">IF($I$2="Каникулы вместе",INDEX(GRID!$B$4:$U$15,MATCH(M$7,GRID!$A$4:$A$15,0),MATCH(1,($U$2=GRID!$B$1:$U$1)*(КАЛЕНДАРЬ!AD22=GRID!$B$3:$U$3),0)),
INDEX(GRID!$B$4:$U$15,MATCH(M$7,GRID!$A$4:$A$15,0),MATCH(1,($U$2=GRID!$B$1:$U$1)*(КАЛЕНДАРЬ!AD22=GRID!$B$3:$U$3),0))*(1-GRID!$L$45))</f>
        <v>69500</v>
      </c>
      <c r="N309" s="8" cm="1">
        <f t="array" ref="N309">IF($I$2="Каникулы вместе",INDEX(GRID!$B$18:$U$29,MATCH(M$7,GRID!$A$18:$A$29,0),MATCH(1,($U$2=GRID!$B$1:$U$1)*(КАЛЕНДАРЬ!AD22=GRID!$B$3:$U$3),0)),
INDEX(GRID!$B$18:$U$29,MATCH(M$7,GRID!$A$18:$A$29,0),MATCH(1,($U$2=GRID!$B$1:$U$1)*(КАЛЕНДАРЬ!AD22=GRID!$B$3:$U$3),0))*(1-GRID!$L$45))</f>
        <v>74500</v>
      </c>
      <c r="O309" s="8" cm="1">
        <f t="array" ref="O309">IF($I$2="Каникулы вместе",INDEX(GRID!$B$4:$U$15,MATCH(O$7,GRID!$A$4:$A$15,0),MATCH(1,($U$2=GRID!$B$1:$U$1)*(КАЛЕНДАРЬ!AD22=GRID!$B$3:$U$3),0)),
INDEX(GRID!$B$4:$U$15,MATCH(O$7,GRID!$A$4:$A$15,0),MATCH(1,($U$2=GRID!$B$1:$U$1)*(КАЛЕНДАРЬ!AD22=GRID!$B$3:$U$3),0))*(1-GRID!$L$45))</f>
        <v>103200</v>
      </c>
      <c r="P309" s="8" cm="1">
        <f t="array" ref="P309">IF($I$2="Каникулы вместе",INDEX(GRID!$B$4:$U$15,MATCH(P$7,GRID!$A$4:$A$15,0),MATCH(1,($U$2=GRID!$B$1:$U$1)*(КАЛЕНДАРЬ!AD22=GRID!$B$3:$U$3),0)),
INDEX(GRID!$B$4:$U$15,MATCH(P$7,GRID!$A$4:$A$15,0),MATCH(1,($U$2=GRID!$B$1:$U$1)*(КАЛЕНДАРЬ!AD22=GRID!$B$3:$U$3),0))*(1-GRID!$L$45))</f>
        <v>145400</v>
      </c>
      <c r="Q309" s="8" cm="1">
        <f t="array" ref="Q309">IF($I$2="Каникулы вместе",INDEX(GRID!$B$4:$U$15,MATCH(Q$7,GRID!$A$4:$A$15,0),MATCH(1,($U$2=GRID!$B$1:$U$1)*(КАЛЕНДАРЬ!AD22=GRID!$B$3:$U$3),0)),
INDEX(GRID!$B$4:$U$15,MATCH(Q$7,GRID!$A$4:$A$15,0),MATCH(1,($U$2=GRID!$B$1:$U$1)*(КАЛЕНДАРЬ!AD22=GRID!$B$3:$U$3),0))*(1-GRID!$L$45))</f>
        <v>170900</v>
      </c>
      <c r="R309" s="8" cm="1">
        <f t="array" ref="R309">IF($I$2="Каникулы вместе",INDEX(GRID!$B$18:$U$29,MATCH(R$7,GRID!$A$18:$A$29,0),MATCH(1,($U$2=GRID!$B$1:$U$1)*(КАЛЕНДАРЬ!AD22=GRID!$B$3:$U$3),0)),
INDEX(GRID!$B$18:$U$29,MATCH(R$7,GRID!$A$18:$A$29,0),MATCH(1,($U$2=GRID!$B$1:$U$1)*(КАЛЕНДАРЬ!AD22=GRID!$B$3:$U$3),0))*(1-GRID!$L$45))</f>
        <v>194100</v>
      </c>
      <c r="S309" s="8">
        <f t="array" ref="S309">IF($I$2="Каникулы вместе",INDEX(GRID!$B$4:$U$15,MATCH(S$7,GRID!$A$4:$A$15,0),MATCH(1,($U$2=GRID!$B$1:$U$1)*(КАЛЕНДАРЬ!AD22=GRID!$B$3:$U$3),0)),
INDEX(GRID!$B$4:$U$15,MATCH(S$7,GRID!$A$4:$A$15,0),MATCH(1,($U$2=GRID!$B$1:$U$1)*(КАЛЕНДАРЬ!AD22=GRID!$B$3:$U$3),0))*(1-GRID!$L$41))</f>
        <v>482600</v>
      </c>
      <c r="T309" s="8">
        <f t="array" ref="T309">IF($I$2="Каникулы вместе",INDEX(GRID!$B$4:$U$15,MATCH(T$7,GRID!$A$4:$A$15,0),MATCH(1,($U$2=GRID!$B$1:$U$1)*(КАЛЕНДАРЬ!AD22=GRID!$B$3:$U$3),0)),
INDEX(GRID!$B$4:$U$15,MATCH(T$7,GRID!$A$4:$A$15,0),MATCH(1,($U$2=GRID!$B$1:$U$1)*(КАЛЕНДАРЬ!AD22=GRID!$B$3:$U$3),0))*(1-GRID!$L$41))</f>
        <v>586600</v>
      </c>
    </row>
    <row r="310" spans="1:20" hidden="1">
      <c r="A310" s="148" t="s">
        <v>12</v>
      </c>
      <c r="B310" s="149">
        <v>20</v>
      </c>
      <c r="C310" s="8" cm="1">
        <f t="array" ref="C310">IF($I$2="Каникулы вместе",INDEX(GRID!$B$4:$U$15,MATCH(C$7,GRID!$A$4:$A$15,0),MATCH(1,($U$2=GRID!$B$1:$U$1)*(КАЛЕНДАРЬ!AD23=GRID!$B$3:$U$3),0)),
INDEX(GRID!$B$4:$U$15,MATCH(C$7,GRID!$A$4:$A$15,0),MATCH(1,($U$2=GRID!$B$1:$U$1)*(КАЛЕНДАРЬ!AD23=GRID!$B$3:$U$3),0))*(1-GRID!$L$45))</f>
        <v>27500.000000000004</v>
      </c>
      <c r="D310" s="8" cm="1">
        <f t="array" ref="D310">IF($I$2="Каникулы вместе",INDEX(GRID!$B$18:$U$29,MATCH(C$7,GRID!$A$18:$A$29,0),MATCH(1,($U$2=GRID!$B$1:$U$1)*(КАЛЕНДАРЬ!AD23=GRID!$B$3:$U$3),0)),
INDEX(GRID!$B$18:$U$29,MATCH(C$7,GRID!$A$18:$A$29,0),MATCH(1,($U$2=GRID!$B$1:$U$1)*(КАЛЕНДАРЬ!AD23=GRID!$B$3:$U$3),0))*(1-GRID!$L$45))</f>
        <v>32500.000000000004</v>
      </c>
      <c r="E310" s="8" cm="1">
        <f t="array" ref="E310">IF($I$2="Каникулы вместе",INDEX(GRID!$B$4:$U$15,MATCH(E$7,GRID!$A$4:$A$15,0),MATCH(1,($U$2=GRID!$B$1:$U$1)*(КАЛЕНДАРЬ!AD23=GRID!$B$3:$U$3),0)),
INDEX(GRID!$B$4:$U$15,MATCH(E$7,GRID!$A$4:$A$15,0),MATCH(1,($U$2=GRID!$B$1:$U$1)*(КАЛЕНДАРЬ!AD23=GRID!$B$3:$U$3),0))*(1-GRID!$L$45))</f>
        <v>33000</v>
      </c>
      <c r="F310" s="8" cm="1">
        <f t="array" ref="F310">IF($I$2="Каникулы вместе",INDEX(GRID!$B$18:$U$29,MATCH(E$7,GRID!$A$18:$A$29,0),MATCH(1,($U$2=GRID!$B$1:$U$1)*(КАЛЕНДАРЬ!AD23=GRID!$B$3:$U$3),0)),
INDEX(GRID!$B$18:$U$29,MATCH(E$7,GRID!$A$18:$A$29,0),MATCH(1,($U$2=GRID!$B$1:$U$1)*(КАЛЕНДАРЬ!AD23=GRID!$B$3:$U$3),0))*(1-GRID!$L$45))</f>
        <v>38000</v>
      </c>
      <c r="G310" s="8" cm="1">
        <f t="array" ref="G310">IF($I$2="Каникулы вместе",INDEX(GRID!$B$4:$U$15,MATCH(G$7,GRID!$A$4:$A$15,0),MATCH(1,($U$2=GRID!$B$1:$U$1)*(КАЛЕНДАРЬ!AD23=GRID!$B$3:$U$3),0)),
INDEX(GRID!$B$4:$U$15,MATCH(G$7,GRID!$A$4:$A$15,0),MATCH(1,($U$2=GRID!$B$1:$U$1)*(КАЛЕНДАРЬ!AD23=GRID!$B$3:$U$3),0))*(1-GRID!$L$45))</f>
        <v>39000</v>
      </c>
      <c r="H310" s="8" cm="1">
        <f t="array" ref="H310">IF($I$2="Каникулы вместе",INDEX(GRID!$B$18:$U$29,MATCH(G$7,GRID!$A$18:$A$29,0),MATCH(1,($U$2=GRID!$B$1:$U$1)*(КАЛЕНДАРЬ!AD23=GRID!$B$3:$U$3),0)),
INDEX(GRID!$B$18:$U$29,MATCH(G$7,GRID!$A$18:$A$29,0),MATCH(1,($U$2=GRID!$B$1:$U$1)*(КАЛЕНДАРЬ!AD23=GRID!$B$3:$U$3),0))*(1-GRID!$L$45))</f>
        <v>44000</v>
      </c>
      <c r="I310" s="8" cm="1">
        <f t="array" ref="I310">IF($I$2="Каникулы вместе",INDEX(GRID!$B$4:$U$15,MATCH(I$7,GRID!$A$4:$A$15,0),MATCH(1,($U$2=GRID!$B$1:$U$1)*(КАЛЕНДАРЬ!AD23=GRID!$B$3:$U$3),0)),
INDEX(GRID!$B$4:$U$15,MATCH(I$7,GRID!$A$4:$A$15,0),MATCH(1,($U$2=GRID!$B$1:$U$1)*(КАЛЕНДАРЬ!AD23=GRID!$B$3:$U$3),0))*(1-GRID!$L$45))</f>
        <v>43400</v>
      </c>
      <c r="J310" s="8" cm="1">
        <f t="array" ref="J310">IF($I$2="Каникулы вместе",INDEX(GRID!$B$18:$U$29,MATCH(I$7,GRID!$A$18:$A$29,0),MATCH(1,($U$2=GRID!$B$1:$U$1)*(КАЛЕНДАРЬ!AD23=GRID!$B$3:$U$3),0)),
INDEX(GRID!$B$18:$U$29,MATCH(I$7,GRID!$A$18:$A$29,0),MATCH(1,($U$2=GRID!$B$1:$U$1)*(КАЛЕНДАРЬ!AD23=GRID!$B$3:$U$3),0))*(1-GRID!$L$45))</f>
        <v>48400</v>
      </c>
      <c r="K310" s="8" cm="1">
        <f t="array" ref="K310">IF($I$2="Каникулы вместе",INDEX(GRID!$B$4:$U$15,MATCH(K$7,GRID!$A$4:$A$15,0),MATCH(1,($U$2=GRID!$B$1:$U$1)*(КАЛЕНДАРЬ!AD23=GRID!$B$3:$U$3),0)),
INDEX(GRID!$B$4:$U$15,MATCH(K$7,GRID!$A$4:$A$15,0),MATCH(1,($U$2=GRID!$B$1:$U$1)*(КАЛЕНДАРЬ!AD23=GRID!$B$3:$U$3),0))*(1-GRID!$L$45))</f>
        <v>49000</v>
      </c>
      <c r="L310" s="8" cm="1">
        <f t="array" ref="L310">IF($I$2="Каникулы вместе",INDEX(GRID!$B$18:$U$29,MATCH(K$7,GRID!$A$18:$A$29,0),MATCH(1,($U$2=GRID!$B$1:$U$1)*(КАЛЕНДАРЬ!AD23=GRID!$B$3:$U$3),0)),
INDEX(GRID!$B$18:$U$29,MATCH(K$7,GRID!$A$18:$A$29,0),MATCH(1,($U$2=GRID!$B$1:$U$1)*(КАЛЕНДАРЬ!AD23=GRID!$B$3:$U$3),0))*(1-GRID!$L$45))</f>
        <v>54000</v>
      </c>
      <c r="M310" s="8" cm="1">
        <f t="array" ref="M310">IF($I$2="Каникулы вместе",INDEX(GRID!$B$4:$U$15,MATCH(M$7,GRID!$A$4:$A$15,0),MATCH(1,($U$2=GRID!$B$1:$U$1)*(КАЛЕНДАРЬ!AD23=GRID!$B$3:$U$3),0)),
INDEX(GRID!$B$4:$U$15,MATCH(M$7,GRID!$A$4:$A$15,0),MATCH(1,($U$2=GRID!$B$1:$U$1)*(КАЛЕНДАРЬ!AD23=GRID!$B$3:$U$3),0))*(1-GRID!$L$45))</f>
        <v>69500</v>
      </c>
      <c r="N310" s="8" cm="1">
        <f t="array" ref="N310">IF($I$2="Каникулы вместе",INDEX(GRID!$B$18:$U$29,MATCH(M$7,GRID!$A$18:$A$29,0),MATCH(1,($U$2=GRID!$B$1:$U$1)*(КАЛЕНДАРЬ!AD23=GRID!$B$3:$U$3),0)),
INDEX(GRID!$B$18:$U$29,MATCH(M$7,GRID!$A$18:$A$29,0),MATCH(1,($U$2=GRID!$B$1:$U$1)*(КАЛЕНДАРЬ!AD23=GRID!$B$3:$U$3),0))*(1-GRID!$L$45))</f>
        <v>74500</v>
      </c>
      <c r="O310" s="8" cm="1">
        <f t="array" ref="O310">IF($I$2="Каникулы вместе",INDEX(GRID!$B$4:$U$15,MATCH(O$7,GRID!$A$4:$A$15,0),MATCH(1,($U$2=GRID!$B$1:$U$1)*(КАЛЕНДАРЬ!AD23=GRID!$B$3:$U$3),0)),
INDEX(GRID!$B$4:$U$15,MATCH(O$7,GRID!$A$4:$A$15,0),MATCH(1,($U$2=GRID!$B$1:$U$1)*(КАЛЕНДАРЬ!AD23=GRID!$B$3:$U$3),0))*(1-GRID!$L$45))</f>
        <v>103200</v>
      </c>
      <c r="P310" s="8" cm="1">
        <f t="array" ref="P310">IF($I$2="Каникулы вместе",INDEX(GRID!$B$4:$U$15,MATCH(P$7,GRID!$A$4:$A$15,0),MATCH(1,($U$2=GRID!$B$1:$U$1)*(КАЛЕНДАРЬ!AD23=GRID!$B$3:$U$3),0)),
INDEX(GRID!$B$4:$U$15,MATCH(P$7,GRID!$A$4:$A$15,0),MATCH(1,($U$2=GRID!$B$1:$U$1)*(КАЛЕНДАРЬ!AD23=GRID!$B$3:$U$3),0))*(1-GRID!$L$45))</f>
        <v>145400</v>
      </c>
      <c r="Q310" s="8" cm="1">
        <f t="array" ref="Q310">IF($I$2="Каникулы вместе",INDEX(GRID!$B$4:$U$15,MATCH(Q$7,GRID!$A$4:$A$15,0),MATCH(1,($U$2=GRID!$B$1:$U$1)*(КАЛЕНДАРЬ!AD23=GRID!$B$3:$U$3),0)),
INDEX(GRID!$B$4:$U$15,MATCH(Q$7,GRID!$A$4:$A$15,0),MATCH(1,($U$2=GRID!$B$1:$U$1)*(КАЛЕНДАРЬ!AD23=GRID!$B$3:$U$3),0))*(1-GRID!$L$45))</f>
        <v>170900</v>
      </c>
      <c r="R310" s="8" cm="1">
        <f t="array" ref="R310">IF($I$2="Каникулы вместе",INDEX(GRID!$B$18:$U$29,MATCH(R$7,GRID!$A$18:$A$29,0),MATCH(1,($U$2=GRID!$B$1:$U$1)*(КАЛЕНДАРЬ!AD23=GRID!$B$3:$U$3),0)),
INDEX(GRID!$B$18:$U$29,MATCH(R$7,GRID!$A$18:$A$29,0),MATCH(1,($U$2=GRID!$B$1:$U$1)*(КАЛЕНДАРЬ!AD23=GRID!$B$3:$U$3),0))*(1-GRID!$L$45))</f>
        <v>194100</v>
      </c>
      <c r="S310" s="8">
        <f t="array" ref="S310">IF($I$2="Каникулы вместе",INDEX(GRID!$B$4:$U$15,MATCH(S$7,GRID!$A$4:$A$15,0),MATCH(1,($U$2=GRID!$B$1:$U$1)*(КАЛЕНДАРЬ!AD23=GRID!$B$3:$U$3),0)),
INDEX(GRID!$B$4:$U$15,MATCH(S$7,GRID!$A$4:$A$15,0),MATCH(1,($U$2=GRID!$B$1:$U$1)*(КАЛЕНДАРЬ!AD23=GRID!$B$3:$U$3),0))*(1-GRID!$L$41))</f>
        <v>482600</v>
      </c>
      <c r="T310" s="8">
        <f t="array" ref="T310">IF($I$2="Каникулы вместе",INDEX(GRID!$B$4:$U$15,MATCH(T$7,GRID!$A$4:$A$15,0),MATCH(1,($U$2=GRID!$B$1:$U$1)*(КАЛЕНДАРЬ!AD23=GRID!$B$3:$U$3),0)),
INDEX(GRID!$B$4:$U$15,MATCH(T$7,GRID!$A$4:$A$15,0),MATCH(1,($U$2=GRID!$B$1:$U$1)*(КАЛЕНДАРЬ!AD23=GRID!$B$3:$U$3),0))*(1-GRID!$L$41))</f>
        <v>586600</v>
      </c>
    </row>
    <row r="311" spans="1:20" hidden="1">
      <c r="A311" s="148" t="s">
        <v>13</v>
      </c>
      <c r="B311" s="149">
        <v>21</v>
      </c>
      <c r="C311" s="8" cm="1">
        <f t="array" ref="C311">IF($I$2="Каникулы вместе",INDEX(GRID!$B$4:$U$15,MATCH(C$7,GRID!$A$4:$A$15,0),MATCH(1,($U$2=GRID!$B$1:$U$1)*(КАЛЕНДАРЬ!AD24=GRID!$B$3:$U$3),0)),
INDEX(GRID!$B$4:$U$15,MATCH(C$7,GRID!$A$4:$A$15,0),MATCH(1,($U$2=GRID!$B$1:$U$1)*(КАЛЕНДАРЬ!AD24=GRID!$B$3:$U$3),0))*(1-GRID!$L$45))</f>
        <v>36500</v>
      </c>
      <c r="D311" s="8" cm="1">
        <f t="array" ref="D311">IF($I$2="Каникулы вместе",INDEX(GRID!$B$18:$U$29,MATCH(C$7,GRID!$A$18:$A$29,0),MATCH(1,($U$2=GRID!$B$1:$U$1)*(КАЛЕНДАРЬ!AD24=GRID!$B$3:$U$3),0)),
INDEX(GRID!$B$18:$U$29,MATCH(C$7,GRID!$A$18:$A$29,0),MATCH(1,($U$2=GRID!$B$1:$U$1)*(КАЛЕНДАРЬ!AD24=GRID!$B$3:$U$3),0))*(1-GRID!$L$45))</f>
        <v>41500</v>
      </c>
      <c r="E311" s="8" cm="1">
        <f t="array" ref="E311">IF($I$2="Каникулы вместе",INDEX(GRID!$B$4:$U$15,MATCH(E$7,GRID!$A$4:$A$15,0),MATCH(1,($U$2=GRID!$B$1:$U$1)*(КАЛЕНДАРЬ!AD24=GRID!$B$3:$U$3),0)),
INDEX(GRID!$B$4:$U$15,MATCH(E$7,GRID!$A$4:$A$15,0),MATCH(1,($U$2=GRID!$B$1:$U$1)*(КАЛЕНДАРЬ!AD24=GRID!$B$3:$U$3),0))*(1-GRID!$L$45))</f>
        <v>43700</v>
      </c>
      <c r="F311" s="8" cm="1">
        <f t="array" ref="F311">IF($I$2="Каникулы вместе",INDEX(GRID!$B$18:$U$29,MATCH(E$7,GRID!$A$18:$A$29,0),MATCH(1,($U$2=GRID!$B$1:$U$1)*(КАЛЕНДАРЬ!AD24=GRID!$B$3:$U$3),0)),
INDEX(GRID!$B$18:$U$29,MATCH(E$7,GRID!$A$18:$A$29,0),MATCH(1,($U$2=GRID!$B$1:$U$1)*(КАЛЕНДАРЬ!AD24=GRID!$B$3:$U$3),0))*(1-GRID!$L$45))</f>
        <v>48700</v>
      </c>
      <c r="G311" s="8" cm="1">
        <f t="array" ref="G311">IF($I$2="Каникулы вместе",INDEX(GRID!$B$4:$U$15,MATCH(G$7,GRID!$A$4:$A$15,0),MATCH(1,($U$2=GRID!$B$1:$U$1)*(КАЛЕНДАРЬ!AD24=GRID!$B$3:$U$3),0)),
INDEX(GRID!$B$4:$U$15,MATCH(G$7,GRID!$A$4:$A$15,0),MATCH(1,($U$2=GRID!$B$1:$U$1)*(КАЛЕНДАРЬ!AD24=GRID!$B$3:$U$3),0))*(1-GRID!$L$45))</f>
        <v>50200</v>
      </c>
      <c r="H311" s="8" cm="1">
        <f t="array" ref="H311">IF($I$2="Каникулы вместе",INDEX(GRID!$B$18:$U$29,MATCH(G$7,GRID!$A$18:$A$29,0),MATCH(1,($U$2=GRID!$B$1:$U$1)*(КАЛЕНДАРЬ!AD24=GRID!$B$3:$U$3),0)),
INDEX(GRID!$B$18:$U$29,MATCH(G$7,GRID!$A$18:$A$29,0),MATCH(1,($U$2=GRID!$B$1:$U$1)*(КАЛЕНДАРЬ!AD24=GRID!$B$3:$U$3),0))*(1-GRID!$L$45))</f>
        <v>55200</v>
      </c>
      <c r="I311" s="8" cm="1">
        <f t="array" ref="I311">IF($I$2="Каникулы вместе",INDEX(GRID!$B$4:$U$15,MATCH(I$7,GRID!$A$4:$A$15,0),MATCH(1,($U$2=GRID!$B$1:$U$1)*(КАЛЕНДАРЬ!AD24=GRID!$B$3:$U$3),0)),
INDEX(GRID!$B$4:$U$15,MATCH(I$7,GRID!$A$4:$A$15,0),MATCH(1,($U$2=GRID!$B$1:$U$1)*(КАЛЕНДАРЬ!AD24=GRID!$B$3:$U$3),0))*(1-GRID!$L$45))</f>
        <v>56200</v>
      </c>
      <c r="J311" s="8" cm="1">
        <f t="array" ref="J311">IF($I$2="Каникулы вместе",INDEX(GRID!$B$18:$U$29,MATCH(I$7,GRID!$A$18:$A$29,0),MATCH(1,($U$2=GRID!$B$1:$U$1)*(КАЛЕНДАРЬ!AD24=GRID!$B$3:$U$3),0)),
INDEX(GRID!$B$18:$U$29,MATCH(I$7,GRID!$A$18:$A$29,0),MATCH(1,($U$2=GRID!$B$1:$U$1)*(КАЛЕНДАРЬ!AD24=GRID!$B$3:$U$3),0))*(1-GRID!$L$45))</f>
        <v>61200</v>
      </c>
      <c r="K311" s="8" cm="1">
        <f t="array" ref="K311">IF($I$2="Каникулы вместе",INDEX(GRID!$B$4:$U$15,MATCH(K$7,GRID!$A$4:$A$15,0),MATCH(1,($U$2=GRID!$B$1:$U$1)*(КАЛЕНДАРЬ!AD24=GRID!$B$3:$U$3),0)),
INDEX(GRID!$B$4:$U$15,MATCH(K$7,GRID!$A$4:$A$15,0),MATCH(1,($U$2=GRID!$B$1:$U$1)*(КАЛЕНДАРЬ!AD24=GRID!$B$3:$U$3),0))*(1-GRID!$L$45))</f>
        <v>62500</v>
      </c>
      <c r="L311" s="8" cm="1">
        <f t="array" ref="L311">IF($I$2="Каникулы вместе",INDEX(GRID!$B$18:$U$29,MATCH(K$7,GRID!$A$18:$A$29,0),MATCH(1,($U$2=GRID!$B$1:$U$1)*(КАЛЕНДАРЬ!AD24=GRID!$B$3:$U$3),0)),
INDEX(GRID!$B$18:$U$29,MATCH(K$7,GRID!$A$18:$A$29,0),MATCH(1,($U$2=GRID!$B$1:$U$1)*(КАЛЕНДАРЬ!AD24=GRID!$B$3:$U$3),0))*(1-GRID!$L$45))</f>
        <v>67500</v>
      </c>
      <c r="M311" s="8" cm="1">
        <f t="array" ref="M311">IF($I$2="Каникулы вместе",INDEX(GRID!$B$4:$U$15,MATCH(M$7,GRID!$A$4:$A$15,0),MATCH(1,($U$2=GRID!$B$1:$U$1)*(КАЛЕНДАРЬ!AD24=GRID!$B$3:$U$3),0)),
INDEX(GRID!$B$4:$U$15,MATCH(M$7,GRID!$A$4:$A$15,0),MATCH(1,($U$2=GRID!$B$1:$U$1)*(КАЛЕНДАРЬ!AD24=GRID!$B$3:$U$3),0))*(1-GRID!$L$45))</f>
        <v>84300</v>
      </c>
      <c r="N311" s="8" cm="1">
        <f t="array" ref="N311">IF($I$2="Каникулы вместе",INDEX(GRID!$B$18:$U$29,MATCH(M$7,GRID!$A$18:$A$29,0),MATCH(1,($U$2=GRID!$B$1:$U$1)*(КАЛЕНДАРЬ!AD24=GRID!$B$3:$U$3),0)),
INDEX(GRID!$B$18:$U$29,MATCH(M$7,GRID!$A$18:$A$29,0),MATCH(1,($U$2=GRID!$B$1:$U$1)*(КАЛЕНДАРЬ!AD24=GRID!$B$3:$U$3),0))*(1-GRID!$L$45))</f>
        <v>89300</v>
      </c>
      <c r="O311" s="8" cm="1">
        <f t="array" ref="O311">IF($I$2="Каникулы вместе",INDEX(GRID!$B$4:$U$15,MATCH(O$7,GRID!$A$4:$A$15,0),MATCH(1,($U$2=GRID!$B$1:$U$1)*(КАЛЕНДАРЬ!AD24=GRID!$B$3:$U$3),0)),
INDEX(GRID!$B$4:$U$15,MATCH(O$7,GRID!$A$4:$A$15,0),MATCH(1,($U$2=GRID!$B$1:$U$1)*(КАЛЕНДАРЬ!AD24=GRID!$B$3:$U$3),0))*(1-GRID!$L$45))</f>
        <v>121100</v>
      </c>
      <c r="P311" s="8" cm="1">
        <f t="array" ref="P311">IF($I$2="Каникулы вместе",INDEX(GRID!$B$4:$U$15,MATCH(P$7,GRID!$A$4:$A$15,0),MATCH(1,($U$2=GRID!$B$1:$U$1)*(КАЛЕНДАРЬ!AD24=GRID!$B$3:$U$3),0)),
INDEX(GRID!$B$4:$U$15,MATCH(P$7,GRID!$A$4:$A$15,0),MATCH(1,($U$2=GRID!$B$1:$U$1)*(КАЛЕНДАРЬ!AD24=GRID!$B$3:$U$3),0))*(1-GRID!$L$45))</f>
        <v>165200</v>
      </c>
      <c r="Q311" s="8" cm="1">
        <f t="array" ref="Q311">IF($I$2="Каникулы вместе",INDEX(GRID!$B$4:$U$15,MATCH(Q$7,GRID!$A$4:$A$15,0),MATCH(1,($U$2=GRID!$B$1:$U$1)*(КАЛЕНДАРЬ!AD24=GRID!$B$3:$U$3),0)),
INDEX(GRID!$B$4:$U$15,MATCH(Q$7,GRID!$A$4:$A$15,0),MATCH(1,($U$2=GRID!$B$1:$U$1)*(КАЛЕНДАРЬ!AD24=GRID!$B$3:$U$3),0))*(1-GRID!$L$45))</f>
        <v>193700</v>
      </c>
      <c r="R311" s="8" cm="1">
        <f t="array" ref="R311">IF($I$2="Каникулы вместе",INDEX(GRID!$B$18:$U$29,MATCH(R$7,GRID!$A$18:$A$29,0),MATCH(1,($U$2=GRID!$B$1:$U$1)*(КАЛЕНДАРЬ!AD24=GRID!$B$3:$U$3),0)),
INDEX(GRID!$B$18:$U$29,MATCH(R$7,GRID!$A$18:$A$29,0),MATCH(1,($U$2=GRID!$B$1:$U$1)*(КАЛЕНДАРЬ!AD24=GRID!$B$3:$U$3),0))*(1-GRID!$L$45))</f>
        <v>220700</v>
      </c>
      <c r="S311" s="8">
        <f t="array" ref="S311">IF($I$2="Каникулы вместе",INDEX(GRID!$B$4:$U$15,MATCH(S$7,GRID!$A$4:$A$15,0),MATCH(1,($U$2=GRID!$B$1:$U$1)*(КАЛЕНДАРЬ!AD24=GRID!$B$3:$U$3),0)),
INDEX(GRID!$B$4:$U$15,MATCH(S$7,GRID!$A$4:$A$15,0),MATCH(1,($U$2=GRID!$B$1:$U$1)*(КАЛЕНДАРЬ!AD24=GRID!$B$3:$U$3),0))*(1-GRID!$L$41))</f>
        <v>561500</v>
      </c>
      <c r="T311" s="8">
        <f t="array" ref="T311">IF($I$2="Каникулы вместе",INDEX(GRID!$B$4:$U$15,MATCH(T$7,GRID!$A$4:$A$15,0),MATCH(1,($U$2=GRID!$B$1:$U$1)*(КАЛЕНДАРЬ!AD24=GRID!$B$3:$U$3),0)),
INDEX(GRID!$B$4:$U$15,MATCH(T$7,GRID!$A$4:$A$15,0),MATCH(1,($U$2=GRID!$B$1:$U$1)*(КАЛЕНДАРЬ!AD24=GRID!$B$3:$U$3),0))*(1-GRID!$L$41))</f>
        <v>688100</v>
      </c>
    </row>
    <row r="312" spans="1:20" hidden="1">
      <c r="A312" s="148" t="s">
        <v>14</v>
      </c>
      <c r="B312" s="149">
        <v>22</v>
      </c>
      <c r="C312" s="8" cm="1">
        <f t="array" ref="C312">IF($I$2="Каникулы вместе",INDEX(GRID!$B$4:$U$15,MATCH(C$7,GRID!$A$4:$A$15,0),MATCH(1,($U$2=GRID!$B$1:$U$1)*(КАЛЕНДАРЬ!AD25=GRID!$B$3:$U$3),0)),
INDEX(GRID!$B$4:$U$15,MATCH(C$7,GRID!$A$4:$A$15,0),MATCH(1,($U$2=GRID!$B$1:$U$1)*(КАЛЕНДАРЬ!AD25=GRID!$B$3:$U$3),0))*(1-GRID!$L$45))</f>
        <v>36500</v>
      </c>
      <c r="D312" s="8" cm="1">
        <f t="array" ref="D312">IF($I$2="Каникулы вместе",INDEX(GRID!$B$18:$U$29,MATCH(C$7,GRID!$A$18:$A$29,0),MATCH(1,($U$2=GRID!$B$1:$U$1)*(КАЛЕНДАРЬ!AD25=GRID!$B$3:$U$3),0)),
INDEX(GRID!$B$18:$U$29,MATCH(C$7,GRID!$A$18:$A$29,0),MATCH(1,($U$2=GRID!$B$1:$U$1)*(КАЛЕНДАРЬ!AD25=GRID!$B$3:$U$3),0))*(1-GRID!$L$45))</f>
        <v>41500</v>
      </c>
      <c r="E312" s="8" cm="1">
        <f t="array" ref="E312">IF($I$2="Каникулы вместе",INDEX(GRID!$B$4:$U$15,MATCH(E$7,GRID!$A$4:$A$15,0),MATCH(1,($U$2=GRID!$B$1:$U$1)*(КАЛЕНДАРЬ!AD25=GRID!$B$3:$U$3),0)),
INDEX(GRID!$B$4:$U$15,MATCH(E$7,GRID!$A$4:$A$15,0),MATCH(1,($U$2=GRID!$B$1:$U$1)*(КАЛЕНДАРЬ!AD25=GRID!$B$3:$U$3),0))*(1-GRID!$L$45))</f>
        <v>43700</v>
      </c>
      <c r="F312" s="8" cm="1">
        <f t="array" ref="F312">IF($I$2="Каникулы вместе",INDEX(GRID!$B$18:$U$29,MATCH(E$7,GRID!$A$18:$A$29,0),MATCH(1,($U$2=GRID!$B$1:$U$1)*(КАЛЕНДАРЬ!AD25=GRID!$B$3:$U$3),0)),
INDEX(GRID!$B$18:$U$29,MATCH(E$7,GRID!$A$18:$A$29,0),MATCH(1,($U$2=GRID!$B$1:$U$1)*(КАЛЕНДАРЬ!AD25=GRID!$B$3:$U$3),0))*(1-GRID!$L$45))</f>
        <v>48700</v>
      </c>
      <c r="G312" s="8" cm="1">
        <f t="array" ref="G312">IF($I$2="Каникулы вместе",INDEX(GRID!$B$4:$U$15,MATCH(G$7,GRID!$A$4:$A$15,0),MATCH(1,($U$2=GRID!$B$1:$U$1)*(КАЛЕНДАРЬ!AD25=GRID!$B$3:$U$3),0)),
INDEX(GRID!$B$4:$U$15,MATCH(G$7,GRID!$A$4:$A$15,0),MATCH(1,($U$2=GRID!$B$1:$U$1)*(КАЛЕНДАРЬ!AD25=GRID!$B$3:$U$3),0))*(1-GRID!$L$45))</f>
        <v>50200</v>
      </c>
      <c r="H312" s="8" cm="1">
        <f t="array" ref="H312">IF($I$2="Каникулы вместе",INDEX(GRID!$B$18:$U$29,MATCH(G$7,GRID!$A$18:$A$29,0),MATCH(1,($U$2=GRID!$B$1:$U$1)*(КАЛЕНДАРЬ!AD25=GRID!$B$3:$U$3),0)),
INDEX(GRID!$B$18:$U$29,MATCH(G$7,GRID!$A$18:$A$29,0),MATCH(1,($U$2=GRID!$B$1:$U$1)*(КАЛЕНДАРЬ!AD25=GRID!$B$3:$U$3),0))*(1-GRID!$L$45))</f>
        <v>55200</v>
      </c>
      <c r="I312" s="8" cm="1">
        <f t="array" ref="I312">IF($I$2="Каникулы вместе",INDEX(GRID!$B$4:$U$15,MATCH(I$7,GRID!$A$4:$A$15,0),MATCH(1,($U$2=GRID!$B$1:$U$1)*(КАЛЕНДАРЬ!AD25=GRID!$B$3:$U$3),0)),
INDEX(GRID!$B$4:$U$15,MATCH(I$7,GRID!$A$4:$A$15,0),MATCH(1,($U$2=GRID!$B$1:$U$1)*(КАЛЕНДАРЬ!AD25=GRID!$B$3:$U$3),0))*(1-GRID!$L$45))</f>
        <v>56200</v>
      </c>
      <c r="J312" s="8" cm="1">
        <f t="array" ref="J312">IF($I$2="Каникулы вместе",INDEX(GRID!$B$18:$U$29,MATCH(I$7,GRID!$A$18:$A$29,0),MATCH(1,($U$2=GRID!$B$1:$U$1)*(КАЛЕНДАРЬ!AD25=GRID!$B$3:$U$3),0)),
INDEX(GRID!$B$18:$U$29,MATCH(I$7,GRID!$A$18:$A$29,0),MATCH(1,($U$2=GRID!$B$1:$U$1)*(КАЛЕНДАРЬ!AD25=GRID!$B$3:$U$3),0))*(1-GRID!$L$45))</f>
        <v>61200</v>
      </c>
      <c r="K312" s="8" cm="1">
        <f t="array" ref="K312">IF($I$2="Каникулы вместе",INDEX(GRID!$B$4:$U$15,MATCH(K$7,GRID!$A$4:$A$15,0),MATCH(1,($U$2=GRID!$B$1:$U$1)*(КАЛЕНДАРЬ!AD25=GRID!$B$3:$U$3),0)),
INDEX(GRID!$B$4:$U$15,MATCH(K$7,GRID!$A$4:$A$15,0),MATCH(1,($U$2=GRID!$B$1:$U$1)*(КАЛЕНДАРЬ!AD25=GRID!$B$3:$U$3),0))*(1-GRID!$L$45))</f>
        <v>62500</v>
      </c>
      <c r="L312" s="8" cm="1">
        <f t="array" ref="L312">IF($I$2="Каникулы вместе",INDEX(GRID!$B$18:$U$29,MATCH(K$7,GRID!$A$18:$A$29,0),MATCH(1,($U$2=GRID!$B$1:$U$1)*(КАЛЕНДАРЬ!AD25=GRID!$B$3:$U$3),0)),
INDEX(GRID!$B$18:$U$29,MATCH(K$7,GRID!$A$18:$A$29,0),MATCH(1,($U$2=GRID!$B$1:$U$1)*(КАЛЕНДАРЬ!AD25=GRID!$B$3:$U$3),0))*(1-GRID!$L$45))</f>
        <v>67500</v>
      </c>
      <c r="M312" s="8" cm="1">
        <f t="array" ref="M312">IF($I$2="Каникулы вместе",INDEX(GRID!$B$4:$U$15,MATCH(M$7,GRID!$A$4:$A$15,0),MATCH(1,($U$2=GRID!$B$1:$U$1)*(КАЛЕНДАРЬ!AD25=GRID!$B$3:$U$3),0)),
INDEX(GRID!$B$4:$U$15,MATCH(M$7,GRID!$A$4:$A$15,0),MATCH(1,($U$2=GRID!$B$1:$U$1)*(КАЛЕНДАРЬ!AD25=GRID!$B$3:$U$3),0))*(1-GRID!$L$45))</f>
        <v>84300</v>
      </c>
      <c r="N312" s="8" cm="1">
        <f t="array" ref="N312">IF($I$2="Каникулы вместе",INDEX(GRID!$B$18:$U$29,MATCH(M$7,GRID!$A$18:$A$29,0),MATCH(1,($U$2=GRID!$B$1:$U$1)*(КАЛЕНДАРЬ!AD25=GRID!$B$3:$U$3),0)),
INDEX(GRID!$B$18:$U$29,MATCH(M$7,GRID!$A$18:$A$29,0),MATCH(1,($U$2=GRID!$B$1:$U$1)*(КАЛЕНДАРЬ!AD25=GRID!$B$3:$U$3),0))*(1-GRID!$L$45))</f>
        <v>89300</v>
      </c>
      <c r="O312" s="8" cm="1">
        <f t="array" ref="O312">IF($I$2="Каникулы вместе",INDEX(GRID!$B$4:$U$15,MATCH(O$7,GRID!$A$4:$A$15,0),MATCH(1,($U$2=GRID!$B$1:$U$1)*(КАЛЕНДАРЬ!AD25=GRID!$B$3:$U$3),0)),
INDEX(GRID!$B$4:$U$15,MATCH(O$7,GRID!$A$4:$A$15,0),MATCH(1,($U$2=GRID!$B$1:$U$1)*(КАЛЕНДАРЬ!AD25=GRID!$B$3:$U$3),0))*(1-GRID!$L$45))</f>
        <v>121100</v>
      </c>
      <c r="P312" s="8" cm="1">
        <f t="array" ref="P312">IF($I$2="Каникулы вместе",INDEX(GRID!$B$4:$U$15,MATCH(P$7,GRID!$A$4:$A$15,0),MATCH(1,($U$2=GRID!$B$1:$U$1)*(КАЛЕНДАРЬ!AD25=GRID!$B$3:$U$3),0)),
INDEX(GRID!$B$4:$U$15,MATCH(P$7,GRID!$A$4:$A$15,0),MATCH(1,($U$2=GRID!$B$1:$U$1)*(КАЛЕНДАРЬ!AD25=GRID!$B$3:$U$3),0))*(1-GRID!$L$45))</f>
        <v>165200</v>
      </c>
      <c r="Q312" s="8" cm="1">
        <f t="array" ref="Q312">IF($I$2="Каникулы вместе",INDEX(GRID!$B$4:$U$15,MATCH(Q$7,GRID!$A$4:$A$15,0),MATCH(1,($U$2=GRID!$B$1:$U$1)*(КАЛЕНДАРЬ!AD25=GRID!$B$3:$U$3),0)),
INDEX(GRID!$B$4:$U$15,MATCH(Q$7,GRID!$A$4:$A$15,0),MATCH(1,($U$2=GRID!$B$1:$U$1)*(КАЛЕНДАРЬ!AD25=GRID!$B$3:$U$3),0))*(1-GRID!$L$45))</f>
        <v>193700</v>
      </c>
      <c r="R312" s="8" cm="1">
        <f t="array" ref="R312">IF($I$2="Каникулы вместе",INDEX(GRID!$B$18:$U$29,MATCH(R$7,GRID!$A$18:$A$29,0),MATCH(1,($U$2=GRID!$B$1:$U$1)*(КАЛЕНДАРЬ!AD25=GRID!$B$3:$U$3),0)),
INDEX(GRID!$B$18:$U$29,MATCH(R$7,GRID!$A$18:$A$29,0),MATCH(1,($U$2=GRID!$B$1:$U$1)*(КАЛЕНДАРЬ!AD25=GRID!$B$3:$U$3),0))*(1-GRID!$L$45))</f>
        <v>220700</v>
      </c>
      <c r="S312" s="8">
        <f t="array" ref="S312">IF($I$2="Каникулы вместе",INDEX(GRID!$B$4:$U$15,MATCH(S$7,GRID!$A$4:$A$15,0),MATCH(1,($U$2=GRID!$B$1:$U$1)*(КАЛЕНДАРЬ!AD25=GRID!$B$3:$U$3),0)),
INDEX(GRID!$B$4:$U$15,MATCH(S$7,GRID!$A$4:$A$15,0),MATCH(1,($U$2=GRID!$B$1:$U$1)*(КАЛЕНДАРЬ!AD25=GRID!$B$3:$U$3),0))*(1-GRID!$L$41))</f>
        <v>561500</v>
      </c>
      <c r="T312" s="8">
        <f t="array" ref="T312">IF($I$2="Каникулы вместе",INDEX(GRID!$B$4:$U$15,MATCH(T$7,GRID!$A$4:$A$15,0),MATCH(1,($U$2=GRID!$B$1:$U$1)*(КАЛЕНДАРЬ!AD25=GRID!$B$3:$U$3),0)),
INDEX(GRID!$B$4:$U$15,MATCH(T$7,GRID!$A$4:$A$15,0),MATCH(1,($U$2=GRID!$B$1:$U$1)*(КАЛЕНДАРЬ!AD25=GRID!$B$3:$U$3),0))*(1-GRID!$L$41))</f>
        <v>688100</v>
      </c>
    </row>
    <row r="313" spans="1:20" hidden="1">
      <c r="A313" s="148" t="s">
        <v>15</v>
      </c>
      <c r="B313" s="149">
        <v>23</v>
      </c>
      <c r="C313" s="8" cm="1">
        <f t="array" ref="C313">IF($I$2="Каникулы вместе",INDEX(GRID!$B$4:$U$15,MATCH(C$7,GRID!$A$4:$A$15,0),MATCH(1,($U$2=GRID!$B$1:$U$1)*(КАЛЕНДАРЬ!AD26=GRID!$B$3:$U$3),0)),
INDEX(GRID!$B$4:$U$15,MATCH(C$7,GRID!$A$4:$A$15,0),MATCH(1,($U$2=GRID!$B$1:$U$1)*(КАЛЕНДАРЬ!AD26=GRID!$B$3:$U$3),0))*(1-GRID!$L$45))</f>
        <v>36500</v>
      </c>
      <c r="D313" s="8" cm="1">
        <f t="array" ref="D313">IF($I$2="Каникулы вместе",INDEX(GRID!$B$18:$U$29,MATCH(C$7,GRID!$A$18:$A$29,0),MATCH(1,($U$2=GRID!$B$1:$U$1)*(КАЛЕНДАРЬ!AD26=GRID!$B$3:$U$3),0)),
INDEX(GRID!$B$18:$U$29,MATCH(C$7,GRID!$A$18:$A$29,0),MATCH(1,($U$2=GRID!$B$1:$U$1)*(КАЛЕНДАРЬ!AD26=GRID!$B$3:$U$3),0))*(1-GRID!$L$45))</f>
        <v>41500</v>
      </c>
      <c r="E313" s="8" cm="1">
        <f t="array" ref="E313">IF($I$2="Каникулы вместе",INDEX(GRID!$B$4:$U$15,MATCH(E$7,GRID!$A$4:$A$15,0),MATCH(1,($U$2=GRID!$B$1:$U$1)*(КАЛЕНДАРЬ!AD26=GRID!$B$3:$U$3),0)),
INDEX(GRID!$B$4:$U$15,MATCH(E$7,GRID!$A$4:$A$15,0),MATCH(1,($U$2=GRID!$B$1:$U$1)*(КАЛЕНДАРЬ!AD26=GRID!$B$3:$U$3),0))*(1-GRID!$L$45))</f>
        <v>43700</v>
      </c>
      <c r="F313" s="8" cm="1">
        <f t="array" ref="F313">IF($I$2="Каникулы вместе",INDEX(GRID!$B$18:$U$29,MATCH(E$7,GRID!$A$18:$A$29,0),MATCH(1,($U$2=GRID!$B$1:$U$1)*(КАЛЕНДАРЬ!AD26=GRID!$B$3:$U$3),0)),
INDEX(GRID!$B$18:$U$29,MATCH(E$7,GRID!$A$18:$A$29,0),MATCH(1,($U$2=GRID!$B$1:$U$1)*(КАЛЕНДАРЬ!AD26=GRID!$B$3:$U$3),0))*(1-GRID!$L$45))</f>
        <v>48700</v>
      </c>
      <c r="G313" s="8" cm="1">
        <f t="array" ref="G313">IF($I$2="Каникулы вместе",INDEX(GRID!$B$4:$U$15,MATCH(G$7,GRID!$A$4:$A$15,0),MATCH(1,($U$2=GRID!$B$1:$U$1)*(КАЛЕНДАРЬ!AD26=GRID!$B$3:$U$3),0)),
INDEX(GRID!$B$4:$U$15,MATCH(G$7,GRID!$A$4:$A$15,0),MATCH(1,($U$2=GRID!$B$1:$U$1)*(КАЛЕНДАРЬ!AD26=GRID!$B$3:$U$3),0))*(1-GRID!$L$45))</f>
        <v>50200</v>
      </c>
      <c r="H313" s="8" cm="1">
        <f t="array" ref="H313">IF($I$2="Каникулы вместе",INDEX(GRID!$B$18:$U$29,MATCH(G$7,GRID!$A$18:$A$29,0),MATCH(1,($U$2=GRID!$B$1:$U$1)*(КАЛЕНДАРЬ!AD26=GRID!$B$3:$U$3),0)),
INDEX(GRID!$B$18:$U$29,MATCH(G$7,GRID!$A$18:$A$29,0),MATCH(1,($U$2=GRID!$B$1:$U$1)*(КАЛЕНДАРЬ!AD26=GRID!$B$3:$U$3),0))*(1-GRID!$L$45))</f>
        <v>55200</v>
      </c>
      <c r="I313" s="8" cm="1">
        <f t="array" ref="I313">IF($I$2="Каникулы вместе",INDEX(GRID!$B$4:$U$15,MATCH(I$7,GRID!$A$4:$A$15,0),MATCH(1,($U$2=GRID!$B$1:$U$1)*(КАЛЕНДАРЬ!AD26=GRID!$B$3:$U$3),0)),
INDEX(GRID!$B$4:$U$15,MATCH(I$7,GRID!$A$4:$A$15,0),MATCH(1,($U$2=GRID!$B$1:$U$1)*(КАЛЕНДАРЬ!AD26=GRID!$B$3:$U$3),0))*(1-GRID!$L$45))</f>
        <v>56200</v>
      </c>
      <c r="J313" s="8" cm="1">
        <f t="array" ref="J313">IF($I$2="Каникулы вместе",INDEX(GRID!$B$18:$U$29,MATCH(I$7,GRID!$A$18:$A$29,0),MATCH(1,($U$2=GRID!$B$1:$U$1)*(КАЛЕНДАРЬ!AD26=GRID!$B$3:$U$3),0)),
INDEX(GRID!$B$18:$U$29,MATCH(I$7,GRID!$A$18:$A$29,0),MATCH(1,($U$2=GRID!$B$1:$U$1)*(КАЛЕНДАРЬ!AD26=GRID!$B$3:$U$3),0))*(1-GRID!$L$45))</f>
        <v>61200</v>
      </c>
      <c r="K313" s="8" cm="1">
        <f t="array" ref="K313">IF($I$2="Каникулы вместе",INDEX(GRID!$B$4:$U$15,MATCH(K$7,GRID!$A$4:$A$15,0),MATCH(1,($U$2=GRID!$B$1:$U$1)*(КАЛЕНДАРЬ!AD26=GRID!$B$3:$U$3),0)),
INDEX(GRID!$B$4:$U$15,MATCH(K$7,GRID!$A$4:$A$15,0),MATCH(1,($U$2=GRID!$B$1:$U$1)*(КАЛЕНДАРЬ!AD26=GRID!$B$3:$U$3),0))*(1-GRID!$L$45))</f>
        <v>62500</v>
      </c>
      <c r="L313" s="8" cm="1">
        <f t="array" ref="L313">IF($I$2="Каникулы вместе",INDEX(GRID!$B$18:$U$29,MATCH(K$7,GRID!$A$18:$A$29,0),MATCH(1,($U$2=GRID!$B$1:$U$1)*(КАЛЕНДАРЬ!AD26=GRID!$B$3:$U$3),0)),
INDEX(GRID!$B$18:$U$29,MATCH(K$7,GRID!$A$18:$A$29,0),MATCH(1,($U$2=GRID!$B$1:$U$1)*(КАЛЕНДАРЬ!AD26=GRID!$B$3:$U$3),0))*(1-GRID!$L$45))</f>
        <v>67500</v>
      </c>
      <c r="M313" s="8" cm="1">
        <f t="array" ref="M313">IF($I$2="Каникулы вместе",INDEX(GRID!$B$4:$U$15,MATCH(M$7,GRID!$A$4:$A$15,0),MATCH(1,($U$2=GRID!$B$1:$U$1)*(КАЛЕНДАРЬ!AD26=GRID!$B$3:$U$3),0)),
INDEX(GRID!$B$4:$U$15,MATCH(M$7,GRID!$A$4:$A$15,0),MATCH(1,($U$2=GRID!$B$1:$U$1)*(КАЛЕНДАРЬ!AD26=GRID!$B$3:$U$3),0))*(1-GRID!$L$45))</f>
        <v>84300</v>
      </c>
      <c r="N313" s="8" cm="1">
        <f t="array" ref="N313">IF($I$2="Каникулы вместе",INDEX(GRID!$B$18:$U$29,MATCH(M$7,GRID!$A$18:$A$29,0),MATCH(1,($U$2=GRID!$B$1:$U$1)*(КАЛЕНДАРЬ!AD26=GRID!$B$3:$U$3),0)),
INDEX(GRID!$B$18:$U$29,MATCH(M$7,GRID!$A$18:$A$29,0),MATCH(1,($U$2=GRID!$B$1:$U$1)*(КАЛЕНДАРЬ!AD26=GRID!$B$3:$U$3),0))*(1-GRID!$L$45))</f>
        <v>89300</v>
      </c>
      <c r="O313" s="8" cm="1">
        <f t="array" ref="O313">IF($I$2="Каникулы вместе",INDEX(GRID!$B$4:$U$15,MATCH(O$7,GRID!$A$4:$A$15,0),MATCH(1,($U$2=GRID!$B$1:$U$1)*(КАЛЕНДАРЬ!AD26=GRID!$B$3:$U$3),0)),
INDEX(GRID!$B$4:$U$15,MATCH(O$7,GRID!$A$4:$A$15,0),MATCH(1,($U$2=GRID!$B$1:$U$1)*(КАЛЕНДАРЬ!AD26=GRID!$B$3:$U$3),0))*(1-GRID!$L$45))</f>
        <v>121100</v>
      </c>
      <c r="P313" s="8" cm="1">
        <f t="array" ref="P313">IF($I$2="Каникулы вместе",INDEX(GRID!$B$4:$U$15,MATCH(P$7,GRID!$A$4:$A$15,0),MATCH(1,($U$2=GRID!$B$1:$U$1)*(КАЛЕНДАРЬ!AD26=GRID!$B$3:$U$3),0)),
INDEX(GRID!$B$4:$U$15,MATCH(P$7,GRID!$A$4:$A$15,0),MATCH(1,($U$2=GRID!$B$1:$U$1)*(КАЛЕНДАРЬ!AD26=GRID!$B$3:$U$3),0))*(1-GRID!$L$45))</f>
        <v>165200</v>
      </c>
      <c r="Q313" s="8" cm="1">
        <f t="array" ref="Q313">IF($I$2="Каникулы вместе",INDEX(GRID!$B$4:$U$15,MATCH(Q$7,GRID!$A$4:$A$15,0),MATCH(1,($U$2=GRID!$B$1:$U$1)*(КАЛЕНДАРЬ!AD26=GRID!$B$3:$U$3),0)),
INDEX(GRID!$B$4:$U$15,MATCH(Q$7,GRID!$A$4:$A$15,0),MATCH(1,($U$2=GRID!$B$1:$U$1)*(КАЛЕНДАРЬ!AD26=GRID!$B$3:$U$3),0))*(1-GRID!$L$45))</f>
        <v>193700</v>
      </c>
      <c r="R313" s="8" cm="1">
        <f t="array" ref="R313">IF($I$2="Каникулы вместе",INDEX(GRID!$B$18:$U$29,MATCH(R$7,GRID!$A$18:$A$29,0),MATCH(1,($U$2=GRID!$B$1:$U$1)*(КАЛЕНДАРЬ!AD26=GRID!$B$3:$U$3),0)),
INDEX(GRID!$B$18:$U$29,MATCH(R$7,GRID!$A$18:$A$29,0),MATCH(1,($U$2=GRID!$B$1:$U$1)*(КАЛЕНДАРЬ!AD26=GRID!$B$3:$U$3),0))*(1-GRID!$L$45))</f>
        <v>220700</v>
      </c>
      <c r="S313" s="8">
        <f t="array" ref="S313">IF($I$2="Каникулы вместе",INDEX(GRID!$B$4:$U$15,MATCH(S$7,GRID!$A$4:$A$15,0),MATCH(1,($U$2=GRID!$B$1:$U$1)*(КАЛЕНДАРЬ!AD26=GRID!$B$3:$U$3),0)),
INDEX(GRID!$B$4:$U$15,MATCH(S$7,GRID!$A$4:$A$15,0),MATCH(1,($U$2=GRID!$B$1:$U$1)*(КАЛЕНДАРЬ!AD26=GRID!$B$3:$U$3),0))*(1-GRID!$L$41))</f>
        <v>561500</v>
      </c>
      <c r="T313" s="8">
        <f t="array" ref="T313">IF($I$2="Каникулы вместе",INDEX(GRID!$B$4:$U$15,MATCH(T$7,GRID!$A$4:$A$15,0),MATCH(1,($U$2=GRID!$B$1:$U$1)*(КАЛЕНДАРЬ!AD26=GRID!$B$3:$U$3),0)),
INDEX(GRID!$B$4:$U$15,MATCH(T$7,GRID!$A$4:$A$15,0),MATCH(1,($U$2=GRID!$B$1:$U$1)*(КАЛЕНДАРЬ!AD26=GRID!$B$3:$U$3),0))*(1-GRID!$L$41))</f>
        <v>688100</v>
      </c>
    </row>
    <row r="314" spans="1:20" hidden="1">
      <c r="A314" s="148" t="s">
        <v>16</v>
      </c>
      <c r="B314" s="149">
        <v>24</v>
      </c>
      <c r="C314" s="8" cm="1">
        <f t="array" ref="C314">IF($I$2="Каникулы вместе",INDEX(GRID!$B$4:$U$15,MATCH(C$7,GRID!$A$4:$A$15,0),MATCH(1,($U$2=GRID!$B$1:$U$1)*(КАЛЕНДАРЬ!AD27=GRID!$B$3:$U$3),0)),
INDEX(GRID!$B$4:$U$15,MATCH(C$7,GRID!$A$4:$A$15,0),MATCH(1,($U$2=GRID!$B$1:$U$1)*(КАЛЕНДАРЬ!AD27=GRID!$B$3:$U$3),0))*(1-GRID!$L$45))</f>
        <v>36500</v>
      </c>
      <c r="D314" s="8" cm="1">
        <f t="array" ref="D314">IF($I$2="Каникулы вместе",INDEX(GRID!$B$18:$U$29,MATCH(C$7,GRID!$A$18:$A$29,0),MATCH(1,($U$2=GRID!$B$1:$U$1)*(КАЛЕНДАРЬ!AD27=GRID!$B$3:$U$3),0)),
INDEX(GRID!$B$18:$U$29,MATCH(C$7,GRID!$A$18:$A$29,0),MATCH(1,($U$2=GRID!$B$1:$U$1)*(КАЛЕНДАРЬ!AD27=GRID!$B$3:$U$3),0))*(1-GRID!$L$45))</f>
        <v>41500</v>
      </c>
      <c r="E314" s="8" cm="1">
        <f t="array" ref="E314">IF($I$2="Каникулы вместе",INDEX(GRID!$B$4:$U$15,MATCH(E$7,GRID!$A$4:$A$15,0),MATCH(1,($U$2=GRID!$B$1:$U$1)*(КАЛЕНДАРЬ!AD27=GRID!$B$3:$U$3),0)),
INDEX(GRID!$B$4:$U$15,MATCH(E$7,GRID!$A$4:$A$15,0),MATCH(1,($U$2=GRID!$B$1:$U$1)*(КАЛЕНДАРЬ!AD27=GRID!$B$3:$U$3),0))*(1-GRID!$L$45))</f>
        <v>43700</v>
      </c>
      <c r="F314" s="8" cm="1">
        <f t="array" ref="F314">IF($I$2="Каникулы вместе",INDEX(GRID!$B$18:$U$29,MATCH(E$7,GRID!$A$18:$A$29,0),MATCH(1,($U$2=GRID!$B$1:$U$1)*(КАЛЕНДАРЬ!AD27=GRID!$B$3:$U$3),0)),
INDEX(GRID!$B$18:$U$29,MATCH(E$7,GRID!$A$18:$A$29,0),MATCH(1,($U$2=GRID!$B$1:$U$1)*(КАЛЕНДАРЬ!AD27=GRID!$B$3:$U$3),0))*(1-GRID!$L$45))</f>
        <v>48700</v>
      </c>
      <c r="G314" s="8" cm="1">
        <f t="array" ref="G314">IF($I$2="Каникулы вместе",INDEX(GRID!$B$4:$U$15,MATCH(G$7,GRID!$A$4:$A$15,0),MATCH(1,($U$2=GRID!$B$1:$U$1)*(КАЛЕНДАРЬ!AD27=GRID!$B$3:$U$3),0)),
INDEX(GRID!$B$4:$U$15,MATCH(G$7,GRID!$A$4:$A$15,0),MATCH(1,($U$2=GRID!$B$1:$U$1)*(КАЛЕНДАРЬ!AD27=GRID!$B$3:$U$3),0))*(1-GRID!$L$45))</f>
        <v>50200</v>
      </c>
      <c r="H314" s="8" cm="1">
        <f t="array" ref="H314">IF($I$2="Каникулы вместе",INDEX(GRID!$B$18:$U$29,MATCH(G$7,GRID!$A$18:$A$29,0),MATCH(1,($U$2=GRID!$B$1:$U$1)*(КАЛЕНДАРЬ!AD27=GRID!$B$3:$U$3),0)),
INDEX(GRID!$B$18:$U$29,MATCH(G$7,GRID!$A$18:$A$29,0),MATCH(1,($U$2=GRID!$B$1:$U$1)*(КАЛЕНДАРЬ!AD27=GRID!$B$3:$U$3),0))*(1-GRID!$L$45))</f>
        <v>55200</v>
      </c>
      <c r="I314" s="8" cm="1">
        <f t="array" ref="I314">IF($I$2="Каникулы вместе",INDEX(GRID!$B$4:$U$15,MATCH(I$7,GRID!$A$4:$A$15,0),MATCH(1,($U$2=GRID!$B$1:$U$1)*(КАЛЕНДАРЬ!AD27=GRID!$B$3:$U$3),0)),
INDEX(GRID!$B$4:$U$15,MATCH(I$7,GRID!$A$4:$A$15,0),MATCH(1,($U$2=GRID!$B$1:$U$1)*(КАЛЕНДАРЬ!AD27=GRID!$B$3:$U$3),0))*(1-GRID!$L$45))</f>
        <v>56200</v>
      </c>
      <c r="J314" s="8" cm="1">
        <f t="array" ref="J314">IF($I$2="Каникулы вместе",INDEX(GRID!$B$18:$U$29,MATCH(I$7,GRID!$A$18:$A$29,0),MATCH(1,($U$2=GRID!$B$1:$U$1)*(КАЛЕНДАРЬ!AD27=GRID!$B$3:$U$3),0)),
INDEX(GRID!$B$18:$U$29,MATCH(I$7,GRID!$A$18:$A$29,0),MATCH(1,($U$2=GRID!$B$1:$U$1)*(КАЛЕНДАРЬ!AD27=GRID!$B$3:$U$3),0))*(1-GRID!$L$45))</f>
        <v>61200</v>
      </c>
      <c r="K314" s="8" cm="1">
        <f t="array" ref="K314">IF($I$2="Каникулы вместе",INDEX(GRID!$B$4:$U$15,MATCH(K$7,GRID!$A$4:$A$15,0),MATCH(1,($U$2=GRID!$B$1:$U$1)*(КАЛЕНДАРЬ!AD27=GRID!$B$3:$U$3),0)),
INDEX(GRID!$B$4:$U$15,MATCH(K$7,GRID!$A$4:$A$15,0),MATCH(1,($U$2=GRID!$B$1:$U$1)*(КАЛЕНДАРЬ!AD27=GRID!$B$3:$U$3),0))*(1-GRID!$L$45))</f>
        <v>62500</v>
      </c>
      <c r="L314" s="8" cm="1">
        <f t="array" ref="L314">IF($I$2="Каникулы вместе",INDEX(GRID!$B$18:$U$29,MATCH(K$7,GRID!$A$18:$A$29,0),MATCH(1,($U$2=GRID!$B$1:$U$1)*(КАЛЕНДАРЬ!AD27=GRID!$B$3:$U$3),0)),
INDEX(GRID!$B$18:$U$29,MATCH(K$7,GRID!$A$18:$A$29,0),MATCH(1,($U$2=GRID!$B$1:$U$1)*(КАЛЕНДАРЬ!AD27=GRID!$B$3:$U$3),0))*(1-GRID!$L$45))</f>
        <v>67500</v>
      </c>
      <c r="M314" s="8" cm="1">
        <f t="array" ref="M314">IF($I$2="Каникулы вместе",INDEX(GRID!$B$4:$U$15,MATCH(M$7,GRID!$A$4:$A$15,0),MATCH(1,($U$2=GRID!$B$1:$U$1)*(КАЛЕНДАРЬ!AD27=GRID!$B$3:$U$3),0)),
INDEX(GRID!$B$4:$U$15,MATCH(M$7,GRID!$A$4:$A$15,0),MATCH(1,($U$2=GRID!$B$1:$U$1)*(КАЛЕНДАРЬ!AD27=GRID!$B$3:$U$3),0))*(1-GRID!$L$45))</f>
        <v>84300</v>
      </c>
      <c r="N314" s="8" cm="1">
        <f t="array" ref="N314">IF($I$2="Каникулы вместе",INDEX(GRID!$B$18:$U$29,MATCH(M$7,GRID!$A$18:$A$29,0),MATCH(1,($U$2=GRID!$B$1:$U$1)*(КАЛЕНДАРЬ!AD27=GRID!$B$3:$U$3),0)),
INDEX(GRID!$B$18:$U$29,MATCH(M$7,GRID!$A$18:$A$29,0),MATCH(1,($U$2=GRID!$B$1:$U$1)*(КАЛЕНДАРЬ!AD27=GRID!$B$3:$U$3),0))*(1-GRID!$L$45))</f>
        <v>89300</v>
      </c>
      <c r="O314" s="8" cm="1">
        <f t="array" ref="O314">IF($I$2="Каникулы вместе",INDEX(GRID!$B$4:$U$15,MATCH(O$7,GRID!$A$4:$A$15,0),MATCH(1,($U$2=GRID!$B$1:$U$1)*(КАЛЕНДАРЬ!AD27=GRID!$B$3:$U$3),0)),
INDEX(GRID!$B$4:$U$15,MATCH(O$7,GRID!$A$4:$A$15,0),MATCH(1,($U$2=GRID!$B$1:$U$1)*(КАЛЕНДАРЬ!AD27=GRID!$B$3:$U$3),0))*(1-GRID!$L$45))</f>
        <v>121100</v>
      </c>
      <c r="P314" s="8" cm="1">
        <f t="array" ref="P314">IF($I$2="Каникулы вместе",INDEX(GRID!$B$4:$U$15,MATCH(P$7,GRID!$A$4:$A$15,0),MATCH(1,($U$2=GRID!$B$1:$U$1)*(КАЛЕНДАРЬ!AD27=GRID!$B$3:$U$3),0)),
INDEX(GRID!$B$4:$U$15,MATCH(P$7,GRID!$A$4:$A$15,0),MATCH(1,($U$2=GRID!$B$1:$U$1)*(КАЛЕНДАРЬ!AD27=GRID!$B$3:$U$3),0))*(1-GRID!$L$45))</f>
        <v>165200</v>
      </c>
      <c r="Q314" s="8" cm="1">
        <f t="array" ref="Q314">IF($I$2="Каникулы вместе",INDEX(GRID!$B$4:$U$15,MATCH(Q$7,GRID!$A$4:$A$15,0),MATCH(1,($U$2=GRID!$B$1:$U$1)*(КАЛЕНДАРЬ!AD27=GRID!$B$3:$U$3),0)),
INDEX(GRID!$B$4:$U$15,MATCH(Q$7,GRID!$A$4:$A$15,0),MATCH(1,($U$2=GRID!$B$1:$U$1)*(КАЛЕНДАРЬ!AD27=GRID!$B$3:$U$3),0))*(1-GRID!$L$45))</f>
        <v>193700</v>
      </c>
      <c r="R314" s="8" cm="1">
        <f t="array" ref="R314">IF($I$2="Каникулы вместе",INDEX(GRID!$B$18:$U$29,MATCH(R$7,GRID!$A$18:$A$29,0),MATCH(1,($U$2=GRID!$B$1:$U$1)*(КАЛЕНДАРЬ!AD27=GRID!$B$3:$U$3),0)),
INDEX(GRID!$B$18:$U$29,MATCH(R$7,GRID!$A$18:$A$29,0),MATCH(1,($U$2=GRID!$B$1:$U$1)*(КАЛЕНДАРЬ!AD27=GRID!$B$3:$U$3),0))*(1-GRID!$L$45))</f>
        <v>220700</v>
      </c>
      <c r="S314" s="8">
        <f t="array" ref="S314">IF($I$2="Каникулы вместе",INDEX(GRID!$B$4:$U$15,MATCH(S$7,GRID!$A$4:$A$15,0),MATCH(1,($U$2=GRID!$B$1:$U$1)*(КАЛЕНДАРЬ!AD27=GRID!$B$3:$U$3),0)),
INDEX(GRID!$B$4:$U$15,MATCH(S$7,GRID!$A$4:$A$15,0),MATCH(1,($U$2=GRID!$B$1:$U$1)*(КАЛЕНДАРЬ!AD27=GRID!$B$3:$U$3),0))*(1-GRID!$L$41))</f>
        <v>561500</v>
      </c>
      <c r="T314" s="8">
        <f t="array" ref="T314">IF($I$2="Каникулы вместе",INDEX(GRID!$B$4:$U$15,MATCH(T$7,GRID!$A$4:$A$15,0),MATCH(1,($U$2=GRID!$B$1:$U$1)*(КАЛЕНДАРЬ!AD27=GRID!$B$3:$U$3),0)),
INDEX(GRID!$B$4:$U$15,MATCH(T$7,GRID!$A$4:$A$15,0),MATCH(1,($U$2=GRID!$B$1:$U$1)*(КАЛЕНДАРЬ!AD27=GRID!$B$3:$U$3),0))*(1-GRID!$L$41))</f>
        <v>688100</v>
      </c>
    </row>
    <row r="315" spans="1:20" hidden="1">
      <c r="A315" s="148" t="s">
        <v>17</v>
      </c>
      <c r="B315" s="149">
        <v>25</v>
      </c>
      <c r="C315" s="8" cm="1">
        <f t="array" ref="C315">IF($I$2="Каникулы вместе",INDEX(GRID!$B$4:$U$15,MATCH(C$7,GRID!$A$4:$A$15,0),MATCH(1,($U$2=GRID!$B$1:$U$1)*(КАЛЕНДАРЬ!AD28=GRID!$B$3:$U$3),0)),
INDEX(GRID!$B$4:$U$15,MATCH(C$7,GRID!$A$4:$A$15,0),MATCH(1,($U$2=GRID!$B$1:$U$1)*(КАЛЕНДАРЬ!AD28=GRID!$B$3:$U$3),0))*(1-GRID!$L$45))</f>
        <v>36500</v>
      </c>
      <c r="D315" s="8" cm="1">
        <f t="array" ref="D315">IF($I$2="Каникулы вместе",INDEX(GRID!$B$18:$U$29,MATCH(C$7,GRID!$A$18:$A$29,0),MATCH(1,($U$2=GRID!$B$1:$U$1)*(КАЛЕНДАРЬ!AD28=GRID!$B$3:$U$3),0)),
INDEX(GRID!$B$18:$U$29,MATCH(C$7,GRID!$A$18:$A$29,0),MATCH(1,($U$2=GRID!$B$1:$U$1)*(КАЛЕНДАРЬ!AD28=GRID!$B$3:$U$3),0))*(1-GRID!$L$45))</f>
        <v>41500</v>
      </c>
      <c r="E315" s="8" cm="1">
        <f t="array" ref="E315">IF($I$2="Каникулы вместе",INDEX(GRID!$B$4:$U$15,MATCH(E$7,GRID!$A$4:$A$15,0),MATCH(1,($U$2=GRID!$B$1:$U$1)*(КАЛЕНДАРЬ!AD28=GRID!$B$3:$U$3),0)),
INDEX(GRID!$B$4:$U$15,MATCH(E$7,GRID!$A$4:$A$15,0),MATCH(1,($U$2=GRID!$B$1:$U$1)*(КАЛЕНДАРЬ!AD28=GRID!$B$3:$U$3),0))*(1-GRID!$L$45))</f>
        <v>43700</v>
      </c>
      <c r="F315" s="8" cm="1">
        <f t="array" ref="F315">IF($I$2="Каникулы вместе",INDEX(GRID!$B$18:$U$29,MATCH(E$7,GRID!$A$18:$A$29,0),MATCH(1,($U$2=GRID!$B$1:$U$1)*(КАЛЕНДАРЬ!AD28=GRID!$B$3:$U$3),0)),
INDEX(GRID!$B$18:$U$29,MATCH(E$7,GRID!$A$18:$A$29,0),MATCH(1,($U$2=GRID!$B$1:$U$1)*(КАЛЕНДАРЬ!AD28=GRID!$B$3:$U$3),0))*(1-GRID!$L$45))</f>
        <v>48700</v>
      </c>
      <c r="G315" s="8" cm="1">
        <f t="array" ref="G315">IF($I$2="Каникулы вместе",INDEX(GRID!$B$4:$U$15,MATCH(G$7,GRID!$A$4:$A$15,0),MATCH(1,($U$2=GRID!$B$1:$U$1)*(КАЛЕНДАРЬ!AD28=GRID!$B$3:$U$3),0)),
INDEX(GRID!$B$4:$U$15,MATCH(G$7,GRID!$A$4:$A$15,0),MATCH(1,($U$2=GRID!$B$1:$U$1)*(КАЛЕНДАРЬ!AD28=GRID!$B$3:$U$3),0))*(1-GRID!$L$45))</f>
        <v>50200</v>
      </c>
      <c r="H315" s="8" cm="1">
        <f t="array" ref="H315">IF($I$2="Каникулы вместе",INDEX(GRID!$B$18:$U$29,MATCH(G$7,GRID!$A$18:$A$29,0),MATCH(1,($U$2=GRID!$B$1:$U$1)*(КАЛЕНДАРЬ!AD28=GRID!$B$3:$U$3),0)),
INDEX(GRID!$B$18:$U$29,MATCH(G$7,GRID!$A$18:$A$29,0),MATCH(1,($U$2=GRID!$B$1:$U$1)*(КАЛЕНДАРЬ!AD28=GRID!$B$3:$U$3),0))*(1-GRID!$L$45))</f>
        <v>55200</v>
      </c>
      <c r="I315" s="8" cm="1">
        <f t="array" ref="I315">IF($I$2="Каникулы вместе",INDEX(GRID!$B$4:$U$15,MATCH(I$7,GRID!$A$4:$A$15,0),MATCH(1,($U$2=GRID!$B$1:$U$1)*(КАЛЕНДАРЬ!AD28=GRID!$B$3:$U$3),0)),
INDEX(GRID!$B$4:$U$15,MATCH(I$7,GRID!$A$4:$A$15,0),MATCH(1,($U$2=GRID!$B$1:$U$1)*(КАЛЕНДАРЬ!AD28=GRID!$B$3:$U$3),0))*(1-GRID!$L$45))</f>
        <v>56200</v>
      </c>
      <c r="J315" s="8" cm="1">
        <f t="array" ref="J315">IF($I$2="Каникулы вместе",INDEX(GRID!$B$18:$U$29,MATCH(I$7,GRID!$A$18:$A$29,0),MATCH(1,($U$2=GRID!$B$1:$U$1)*(КАЛЕНДАРЬ!AD28=GRID!$B$3:$U$3),0)),
INDEX(GRID!$B$18:$U$29,MATCH(I$7,GRID!$A$18:$A$29,0),MATCH(1,($U$2=GRID!$B$1:$U$1)*(КАЛЕНДАРЬ!AD28=GRID!$B$3:$U$3),0))*(1-GRID!$L$45))</f>
        <v>61200</v>
      </c>
      <c r="K315" s="8" cm="1">
        <f t="array" ref="K315">IF($I$2="Каникулы вместе",INDEX(GRID!$B$4:$U$15,MATCH(K$7,GRID!$A$4:$A$15,0),MATCH(1,($U$2=GRID!$B$1:$U$1)*(КАЛЕНДАРЬ!AD28=GRID!$B$3:$U$3),0)),
INDEX(GRID!$B$4:$U$15,MATCH(K$7,GRID!$A$4:$A$15,0),MATCH(1,($U$2=GRID!$B$1:$U$1)*(КАЛЕНДАРЬ!AD28=GRID!$B$3:$U$3),0))*(1-GRID!$L$45))</f>
        <v>62500</v>
      </c>
      <c r="L315" s="8" cm="1">
        <f t="array" ref="L315">IF($I$2="Каникулы вместе",INDEX(GRID!$B$18:$U$29,MATCH(K$7,GRID!$A$18:$A$29,0),MATCH(1,($U$2=GRID!$B$1:$U$1)*(КАЛЕНДАРЬ!AD28=GRID!$B$3:$U$3),0)),
INDEX(GRID!$B$18:$U$29,MATCH(K$7,GRID!$A$18:$A$29,0),MATCH(1,($U$2=GRID!$B$1:$U$1)*(КАЛЕНДАРЬ!AD28=GRID!$B$3:$U$3),0))*(1-GRID!$L$45))</f>
        <v>67500</v>
      </c>
      <c r="M315" s="8" cm="1">
        <f t="array" ref="M315">IF($I$2="Каникулы вместе",INDEX(GRID!$B$4:$U$15,MATCH(M$7,GRID!$A$4:$A$15,0),MATCH(1,($U$2=GRID!$B$1:$U$1)*(КАЛЕНДАРЬ!AD28=GRID!$B$3:$U$3),0)),
INDEX(GRID!$B$4:$U$15,MATCH(M$7,GRID!$A$4:$A$15,0),MATCH(1,($U$2=GRID!$B$1:$U$1)*(КАЛЕНДАРЬ!AD28=GRID!$B$3:$U$3),0))*(1-GRID!$L$45))</f>
        <v>84300</v>
      </c>
      <c r="N315" s="8" cm="1">
        <f t="array" ref="N315">IF($I$2="Каникулы вместе",INDEX(GRID!$B$18:$U$29,MATCH(M$7,GRID!$A$18:$A$29,0),MATCH(1,($U$2=GRID!$B$1:$U$1)*(КАЛЕНДАРЬ!AD28=GRID!$B$3:$U$3),0)),
INDEX(GRID!$B$18:$U$29,MATCH(M$7,GRID!$A$18:$A$29,0),MATCH(1,($U$2=GRID!$B$1:$U$1)*(КАЛЕНДАРЬ!AD28=GRID!$B$3:$U$3),0))*(1-GRID!$L$45))</f>
        <v>89300</v>
      </c>
      <c r="O315" s="8" cm="1">
        <f t="array" ref="O315">IF($I$2="Каникулы вместе",INDEX(GRID!$B$4:$U$15,MATCH(O$7,GRID!$A$4:$A$15,0),MATCH(1,($U$2=GRID!$B$1:$U$1)*(КАЛЕНДАРЬ!AD28=GRID!$B$3:$U$3),0)),
INDEX(GRID!$B$4:$U$15,MATCH(O$7,GRID!$A$4:$A$15,0),MATCH(1,($U$2=GRID!$B$1:$U$1)*(КАЛЕНДАРЬ!AD28=GRID!$B$3:$U$3),0))*(1-GRID!$L$45))</f>
        <v>121100</v>
      </c>
      <c r="P315" s="8" cm="1">
        <f t="array" ref="P315">IF($I$2="Каникулы вместе",INDEX(GRID!$B$4:$U$15,MATCH(P$7,GRID!$A$4:$A$15,0),MATCH(1,($U$2=GRID!$B$1:$U$1)*(КАЛЕНДАРЬ!AD28=GRID!$B$3:$U$3),0)),
INDEX(GRID!$B$4:$U$15,MATCH(P$7,GRID!$A$4:$A$15,0),MATCH(1,($U$2=GRID!$B$1:$U$1)*(КАЛЕНДАРЬ!AD28=GRID!$B$3:$U$3),0))*(1-GRID!$L$45))</f>
        <v>165200</v>
      </c>
      <c r="Q315" s="8" cm="1">
        <f t="array" ref="Q315">IF($I$2="Каникулы вместе",INDEX(GRID!$B$4:$U$15,MATCH(Q$7,GRID!$A$4:$A$15,0),MATCH(1,($U$2=GRID!$B$1:$U$1)*(КАЛЕНДАРЬ!AD28=GRID!$B$3:$U$3),0)),
INDEX(GRID!$B$4:$U$15,MATCH(Q$7,GRID!$A$4:$A$15,0),MATCH(1,($U$2=GRID!$B$1:$U$1)*(КАЛЕНДАРЬ!AD28=GRID!$B$3:$U$3),0))*(1-GRID!$L$45))</f>
        <v>193700</v>
      </c>
      <c r="R315" s="8" cm="1">
        <f t="array" ref="R315">IF($I$2="Каникулы вместе",INDEX(GRID!$B$18:$U$29,MATCH(R$7,GRID!$A$18:$A$29,0),MATCH(1,($U$2=GRID!$B$1:$U$1)*(КАЛЕНДАРЬ!AD28=GRID!$B$3:$U$3),0)),
INDEX(GRID!$B$18:$U$29,MATCH(R$7,GRID!$A$18:$A$29,0),MATCH(1,($U$2=GRID!$B$1:$U$1)*(КАЛЕНДАРЬ!AD28=GRID!$B$3:$U$3),0))*(1-GRID!$L$45))</f>
        <v>220700</v>
      </c>
      <c r="S315" s="8">
        <f t="array" ref="S315">IF($I$2="Каникулы вместе",INDEX(GRID!$B$4:$U$15,MATCH(S$7,GRID!$A$4:$A$15,0),MATCH(1,($U$2=GRID!$B$1:$U$1)*(КАЛЕНДАРЬ!AD28=GRID!$B$3:$U$3),0)),
INDEX(GRID!$B$4:$U$15,MATCH(S$7,GRID!$A$4:$A$15,0),MATCH(1,($U$2=GRID!$B$1:$U$1)*(КАЛЕНДАРЬ!AD28=GRID!$B$3:$U$3),0))*(1-GRID!$L$41))</f>
        <v>561500</v>
      </c>
      <c r="T315" s="8">
        <f t="array" ref="T315">IF($I$2="Каникулы вместе",INDEX(GRID!$B$4:$U$15,MATCH(T$7,GRID!$A$4:$A$15,0),MATCH(1,($U$2=GRID!$B$1:$U$1)*(КАЛЕНДАРЬ!AD28=GRID!$B$3:$U$3),0)),
INDEX(GRID!$B$4:$U$15,MATCH(T$7,GRID!$A$4:$A$15,0),MATCH(1,($U$2=GRID!$B$1:$U$1)*(КАЛЕНДАРЬ!AD28=GRID!$B$3:$U$3),0))*(1-GRID!$L$41))</f>
        <v>688100</v>
      </c>
    </row>
    <row r="316" spans="1:20" hidden="1">
      <c r="A316" s="148" t="s">
        <v>11</v>
      </c>
      <c r="B316" s="149">
        <v>26</v>
      </c>
      <c r="C316" s="8" cm="1">
        <f t="array" ref="C316">IF($I$2="Каникулы вместе",INDEX(GRID!$B$4:$U$15,MATCH(C$7,GRID!$A$4:$A$15,0),MATCH(1,($U$2=GRID!$B$1:$U$1)*(КАЛЕНДАРЬ!AD29=GRID!$B$3:$U$3),0)),
INDEX(GRID!$B$4:$U$15,MATCH(C$7,GRID!$A$4:$A$15,0),MATCH(1,($U$2=GRID!$B$1:$U$1)*(КАЛЕНДАРЬ!AD29=GRID!$B$3:$U$3),0))*(1-GRID!$L$45))</f>
        <v>27500.000000000004</v>
      </c>
      <c r="D316" s="8" cm="1">
        <f t="array" ref="D316">IF($I$2="Каникулы вместе",INDEX(GRID!$B$18:$U$29,MATCH(C$7,GRID!$A$18:$A$29,0),MATCH(1,($U$2=GRID!$B$1:$U$1)*(КАЛЕНДАРЬ!AD29=GRID!$B$3:$U$3),0)),
INDEX(GRID!$B$18:$U$29,MATCH(C$7,GRID!$A$18:$A$29,0),MATCH(1,($U$2=GRID!$B$1:$U$1)*(КАЛЕНДАРЬ!AD29=GRID!$B$3:$U$3),0))*(1-GRID!$L$45))</f>
        <v>32500.000000000004</v>
      </c>
      <c r="E316" s="8" cm="1">
        <f t="array" ref="E316">IF($I$2="Каникулы вместе",INDEX(GRID!$B$4:$U$15,MATCH(E$7,GRID!$A$4:$A$15,0),MATCH(1,($U$2=GRID!$B$1:$U$1)*(КАЛЕНДАРЬ!AD29=GRID!$B$3:$U$3),0)),
INDEX(GRID!$B$4:$U$15,MATCH(E$7,GRID!$A$4:$A$15,0),MATCH(1,($U$2=GRID!$B$1:$U$1)*(КАЛЕНДАРЬ!AD29=GRID!$B$3:$U$3),0))*(1-GRID!$L$45))</f>
        <v>33000</v>
      </c>
      <c r="F316" s="8" cm="1">
        <f t="array" ref="F316">IF($I$2="Каникулы вместе",INDEX(GRID!$B$18:$U$29,MATCH(E$7,GRID!$A$18:$A$29,0),MATCH(1,($U$2=GRID!$B$1:$U$1)*(КАЛЕНДАРЬ!AD29=GRID!$B$3:$U$3),0)),
INDEX(GRID!$B$18:$U$29,MATCH(E$7,GRID!$A$18:$A$29,0),MATCH(1,($U$2=GRID!$B$1:$U$1)*(КАЛЕНДАРЬ!AD29=GRID!$B$3:$U$3),0))*(1-GRID!$L$45))</f>
        <v>38000</v>
      </c>
      <c r="G316" s="8" cm="1">
        <f t="array" ref="G316">IF($I$2="Каникулы вместе",INDEX(GRID!$B$4:$U$15,MATCH(G$7,GRID!$A$4:$A$15,0),MATCH(1,($U$2=GRID!$B$1:$U$1)*(КАЛЕНДАРЬ!AD29=GRID!$B$3:$U$3),0)),
INDEX(GRID!$B$4:$U$15,MATCH(G$7,GRID!$A$4:$A$15,0),MATCH(1,($U$2=GRID!$B$1:$U$1)*(КАЛЕНДАРЬ!AD29=GRID!$B$3:$U$3),0))*(1-GRID!$L$45))</f>
        <v>39000</v>
      </c>
      <c r="H316" s="8" cm="1">
        <f t="array" ref="H316">IF($I$2="Каникулы вместе",INDEX(GRID!$B$18:$U$29,MATCH(G$7,GRID!$A$18:$A$29,0),MATCH(1,($U$2=GRID!$B$1:$U$1)*(КАЛЕНДАРЬ!AD29=GRID!$B$3:$U$3),0)),
INDEX(GRID!$B$18:$U$29,MATCH(G$7,GRID!$A$18:$A$29,0),MATCH(1,($U$2=GRID!$B$1:$U$1)*(КАЛЕНДАРЬ!AD29=GRID!$B$3:$U$3),0))*(1-GRID!$L$45))</f>
        <v>44000</v>
      </c>
      <c r="I316" s="8" cm="1">
        <f t="array" ref="I316">IF($I$2="Каникулы вместе",INDEX(GRID!$B$4:$U$15,MATCH(I$7,GRID!$A$4:$A$15,0),MATCH(1,($U$2=GRID!$B$1:$U$1)*(КАЛЕНДАРЬ!AD29=GRID!$B$3:$U$3),0)),
INDEX(GRID!$B$4:$U$15,MATCH(I$7,GRID!$A$4:$A$15,0),MATCH(1,($U$2=GRID!$B$1:$U$1)*(КАЛЕНДАРЬ!AD29=GRID!$B$3:$U$3),0))*(1-GRID!$L$45))</f>
        <v>43400</v>
      </c>
      <c r="J316" s="8" cm="1">
        <f t="array" ref="J316">IF($I$2="Каникулы вместе",INDEX(GRID!$B$18:$U$29,MATCH(I$7,GRID!$A$18:$A$29,0),MATCH(1,($U$2=GRID!$B$1:$U$1)*(КАЛЕНДАРЬ!AD29=GRID!$B$3:$U$3),0)),
INDEX(GRID!$B$18:$U$29,MATCH(I$7,GRID!$A$18:$A$29,0),MATCH(1,($U$2=GRID!$B$1:$U$1)*(КАЛЕНДАРЬ!AD29=GRID!$B$3:$U$3),0))*(1-GRID!$L$45))</f>
        <v>48400</v>
      </c>
      <c r="K316" s="8" cm="1">
        <f t="array" ref="K316">IF($I$2="Каникулы вместе",INDEX(GRID!$B$4:$U$15,MATCH(K$7,GRID!$A$4:$A$15,0),MATCH(1,($U$2=GRID!$B$1:$U$1)*(КАЛЕНДАРЬ!AD29=GRID!$B$3:$U$3),0)),
INDEX(GRID!$B$4:$U$15,MATCH(K$7,GRID!$A$4:$A$15,0),MATCH(1,($U$2=GRID!$B$1:$U$1)*(КАЛЕНДАРЬ!AD29=GRID!$B$3:$U$3),0))*(1-GRID!$L$45))</f>
        <v>49000</v>
      </c>
      <c r="L316" s="8" cm="1">
        <f t="array" ref="L316">IF($I$2="Каникулы вместе",INDEX(GRID!$B$18:$U$29,MATCH(K$7,GRID!$A$18:$A$29,0),MATCH(1,($U$2=GRID!$B$1:$U$1)*(КАЛЕНДАРЬ!AD29=GRID!$B$3:$U$3),0)),
INDEX(GRID!$B$18:$U$29,MATCH(K$7,GRID!$A$18:$A$29,0),MATCH(1,($U$2=GRID!$B$1:$U$1)*(КАЛЕНДАРЬ!AD29=GRID!$B$3:$U$3),0))*(1-GRID!$L$45))</f>
        <v>54000</v>
      </c>
      <c r="M316" s="8" cm="1">
        <f t="array" ref="M316">IF($I$2="Каникулы вместе",INDEX(GRID!$B$4:$U$15,MATCH(M$7,GRID!$A$4:$A$15,0),MATCH(1,($U$2=GRID!$B$1:$U$1)*(КАЛЕНДАРЬ!AD29=GRID!$B$3:$U$3),0)),
INDEX(GRID!$B$4:$U$15,MATCH(M$7,GRID!$A$4:$A$15,0),MATCH(1,($U$2=GRID!$B$1:$U$1)*(КАЛЕНДАРЬ!AD29=GRID!$B$3:$U$3),0))*(1-GRID!$L$45))</f>
        <v>69500</v>
      </c>
      <c r="N316" s="8" cm="1">
        <f t="array" ref="N316">IF($I$2="Каникулы вместе",INDEX(GRID!$B$18:$U$29,MATCH(M$7,GRID!$A$18:$A$29,0),MATCH(1,($U$2=GRID!$B$1:$U$1)*(КАЛЕНДАРЬ!AD29=GRID!$B$3:$U$3),0)),
INDEX(GRID!$B$18:$U$29,MATCH(M$7,GRID!$A$18:$A$29,0),MATCH(1,($U$2=GRID!$B$1:$U$1)*(КАЛЕНДАРЬ!AD29=GRID!$B$3:$U$3),0))*(1-GRID!$L$45))</f>
        <v>74500</v>
      </c>
      <c r="O316" s="8" cm="1">
        <f t="array" ref="O316">IF($I$2="Каникулы вместе",INDEX(GRID!$B$4:$U$15,MATCH(O$7,GRID!$A$4:$A$15,0),MATCH(1,($U$2=GRID!$B$1:$U$1)*(КАЛЕНДАРЬ!AD29=GRID!$B$3:$U$3),0)),
INDEX(GRID!$B$4:$U$15,MATCH(O$7,GRID!$A$4:$A$15,0),MATCH(1,($U$2=GRID!$B$1:$U$1)*(КАЛЕНДАРЬ!AD29=GRID!$B$3:$U$3),0))*(1-GRID!$L$45))</f>
        <v>103200</v>
      </c>
      <c r="P316" s="8" cm="1">
        <f t="array" ref="P316">IF($I$2="Каникулы вместе",INDEX(GRID!$B$4:$U$15,MATCH(P$7,GRID!$A$4:$A$15,0),MATCH(1,($U$2=GRID!$B$1:$U$1)*(КАЛЕНДАРЬ!AD29=GRID!$B$3:$U$3),0)),
INDEX(GRID!$B$4:$U$15,MATCH(P$7,GRID!$A$4:$A$15,0),MATCH(1,($U$2=GRID!$B$1:$U$1)*(КАЛЕНДАРЬ!AD29=GRID!$B$3:$U$3),0))*(1-GRID!$L$45))</f>
        <v>145400</v>
      </c>
      <c r="Q316" s="8" cm="1">
        <f t="array" ref="Q316">IF($I$2="Каникулы вместе",INDEX(GRID!$B$4:$U$15,MATCH(Q$7,GRID!$A$4:$A$15,0),MATCH(1,($U$2=GRID!$B$1:$U$1)*(КАЛЕНДАРЬ!AD29=GRID!$B$3:$U$3),0)),
INDEX(GRID!$B$4:$U$15,MATCH(Q$7,GRID!$A$4:$A$15,0),MATCH(1,($U$2=GRID!$B$1:$U$1)*(КАЛЕНДАРЬ!AD29=GRID!$B$3:$U$3),0))*(1-GRID!$L$45))</f>
        <v>170900</v>
      </c>
      <c r="R316" s="8" cm="1">
        <f t="array" ref="R316">IF($I$2="Каникулы вместе",INDEX(GRID!$B$18:$U$29,MATCH(R$7,GRID!$A$18:$A$29,0),MATCH(1,($U$2=GRID!$B$1:$U$1)*(КАЛЕНДАРЬ!AD29=GRID!$B$3:$U$3),0)),
INDEX(GRID!$B$18:$U$29,MATCH(R$7,GRID!$A$18:$A$29,0),MATCH(1,($U$2=GRID!$B$1:$U$1)*(КАЛЕНДАРЬ!AD29=GRID!$B$3:$U$3),0))*(1-GRID!$L$45))</f>
        <v>194100</v>
      </c>
      <c r="S316" s="8">
        <f t="array" ref="S316">IF($I$2="Каникулы вместе",INDEX(GRID!$B$4:$U$15,MATCH(S$7,GRID!$A$4:$A$15,0),MATCH(1,($U$2=GRID!$B$1:$U$1)*(КАЛЕНДАРЬ!AD29=GRID!$B$3:$U$3),0)),
INDEX(GRID!$B$4:$U$15,MATCH(S$7,GRID!$A$4:$A$15,0),MATCH(1,($U$2=GRID!$B$1:$U$1)*(КАЛЕНДАРЬ!AD29=GRID!$B$3:$U$3),0))*(1-GRID!$L$41))</f>
        <v>482600</v>
      </c>
      <c r="T316" s="8">
        <f t="array" ref="T316">IF($I$2="Каникулы вместе",INDEX(GRID!$B$4:$U$15,MATCH(T$7,GRID!$A$4:$A$15,0),MATCH(1,($U$2=GRID!$B$1:$U$1)*(КАЛЕНДАРЬ!AD29=GRID!$B$3:$U$3),0)),
INDEX(GRID!$B$4:$U$15,MATCH(T$7,GRID!$A$4:$A$15,0),MATCH(1,($U$2=GRID!$B$1:$U$1)*(КАЛЕНДАРЬ!AD29=GRID!$B$3:$U$3),0))*(1-GRID!$L$41))</f>
        <v>586600</v>
      </c>
    </row>
    <row r="317" spans="1:20" hidden="1">
      <c r="A317" s="148" t="s">
        <v>12</v>
      </c>
      <c r="B317" s="149">
        <v>27</v>
      </c>
      <c r="C317" s="8" cm="1">
        <f t="array" ref="C317">IF($I$2="Каникулы вместе",INDEX(GRID!$B$4:$U$15,MATCH(C$7,GRID!$A$4:$A$15,0),MATCH(1,($U$2=GRID!$B$1:$U$1)*(КАЛЕНДАРЬ!AD30=GRID!$B$3:$U$3),0)),
INDEX(GRID!$B$4:$U$15,MATCH(C$7,GRID!$A$4:$A$15,0),MATCH(1,($U$2=GRID!$B$1:$U$1)*(КАЛЕНДАРЬ!AD30=GRID!$B$3:$U$3),0))*(1-GRID!$L$45))</f>
        <v>27500.000000000004</v>
      </c>
      <c r="D317" s="8" cm="1">
        <f t="array" ref="D317">IF($I$2="Каникулы вместе",INDEX(GRID!$B$18:$U$29,MATCH(C$7,GRID!$A$18:$A$29,0),MATCH(1,($U$2=GRID!$B$1:$U$1)*(КАЛЕНДАРЬ!AD30=GRID!$B$3:$U$3),0)),
INDEX(GRID!$B$18:$U$29,MATCH(C$7,GRID!$A$18:$A$29,0),MATCH(1,($U$2=GRID!$B$1:$U$1)*(КАЛЕНДАРЬ!AD30=GRID!$B$3:$U$3),0))*(1-GRID!$L$45))</f>
        <v>32500.000000000004</v>
      </c>
      <c r="E317" s="8" cm="1">
        <f t="array" ref="E317">IF($I$2="Каникулы вместе",INDEX(GRID!$B$4:$U$15,MATCH(E$7,GRID!$A$4:$A$15,0),MATCH(1,($U$2=GRID!$B$1:$U$1)*(КАЛЕНДАРЬ!AD30=GRID!$B$3:$U$3),0)),
INDEX(GRID!$B$4:$U$15,MATCH(E$7,GRID!$A$4:$A$15,0),MATCH(1,($U$2=GRID!$B$1:$U$1)*(КАЛЕНДАРЬ!AD30=GRID!$B$3:$U$3),0))*(1-GRID!$L$45))</f>
        <v>33000</v>
      </c>
      <c r="F317" s="8" cm="1">
        <f t="array" ref="F317">IF($I$2="Каникулы вместе",INDEX(GRID!$B$18:$U$29,MATCH(E$7,GRID!$A$18:$A$29,0),MATCH(1,($U$2=GRID!$B$1:$U$1)*(КАЛЕНДАРЬ!AD30=GRID!$B$3:$U$3),0)),
INDEX(GRID!$B$18:$U$29,MATCH(E$7,GRID!$A$18:$A$29,0),MATCH(1,($U$2=GRID!$B$1:$U$1)*(КАЛЕНДАРЬ!AD30=GRID!$B$3:$U$3),0))*(1-GRID!$L$45))</f>
        <v>38000</v>
      </c>
      <c r="G317" s="57" t="s">
        <v>119</v>
      </c>
      <c r="H317" s="57" t="s">
        <v>119</v>
      </c>
      <c r="I317" s="8" cm="1">
        <f t="array" ref="I317">IF($I$2="Каникулы вместе",INDEX(GRID!$B$4:$U$15,MATCH(I$7,GRID!$A$4:$A$15,0),MATCH(1,($U$2=GRID!$B$1:$U$1)*(КАЛЕНДАРЬ!AD30=GRID!$B$3:$U$3),0)),
INDEX(GRID!$B$4:$U$15,MATCH(I$7,GRID!$A$4:$A$15,0),MATCH(1,($U$2=GRID!$B$1:$U$1)*(КАЛЕНДАРЬ!AD30=GRID!$B$3:$U$3),0))*(1-GRID!$L$45))</f>
        <v>43400</v>
      </c>
      <c r="J317" s="8" cm="1">
        <f t="array" ref="J317">IF($I$2="Каникулы вместе",INDEX(GRID!$B$18:$U$29,MATCH(I$7,GRID!$A$18:$A$29,0),MATCH(1,($U$2=GRID!$B$1:$U$1)*(КАЛЕНДАРЬ!AD30=GRID!$B$3:$U$3),0)),
INDEX(GRID!$B$18:$U$29,MATCH(I$7,GRID!$A$18:$A$29,0),MATCH(1,($U$2=GRID!$B$1:$U$1)*(КАЛЕНДАРЬ!AD30=GRID!$B$3:$U$3),0))*(1-GRID!$L$45))</f>
        <v>48400</v>
      </c>
      <c r="K317" s="57" t="s">
        <v>119</v>
      </c>
      <c r="L317" s="57" t="s">
        <v>119</v>
      </c>
      <c r="M317" s="8" cm="1">
        <f t="array" ref="M317">IF($I$2="Каникулы вместе",INDEX(GRID!$B$4:$U$15,MATCH(M$7,GRID!$A$4:$A$15,0),MATCH(1,($U$2=GRID!$B$1:$U$1)*(КАЛЕНДАРЬ!AD30=GRID!$B$3:$U$3),0)),
INDEX(GRID!$B$4:$U$15,MATCH(M$7,GRID!$A$4:$A$15,0),MATCH(1,($U$2=GRID!$B$1:$U$1)*(КАЛЕНДАРЬ!AD30=GRID!$B$3:$U$3),0))*(1-GRID!$L$45))</f>
        <v>69500</v>
      </c>
      <c r="N317" s="8" cm="1">
        <f t="array" ref="N317">IF($I$2="Каникулы вместе",INDEX(GRID!$B$18:$U$29,MATCH(M$7,GRID!$A$18:$A$29,0),MATCH(1,($U$2=GRID!$B$1:$U$1)*(КАЛЕНДАРЬ!AD30=GRID!$B$3:$U$3),0)),
INDEX(GRID!$B$18:$U$29,MATCH(M$7,GRID!$A$18:$A$29,0),MATCH(1,($U$2=GRID!$B$1:$U$1)*(КАЛЕНДАРЬ!AD30=GRID!$B$3:$U$3),0))*(1-GRID!$L$45))</f>
        <v>74500</v>
      </c>
      <c r="O317" s="57" t="s">
        <v>119</v>
      </c>
      <c r="P317" s="8" cm="1">
        <f t="array" ref="P317">IF($I$2="Каникулы вместе",INDEX(GRID!$B$18:$U$29,MATCH(P$289,GRID!$A$18:$A$29,0),MATCH(1,($U$2=GRID!$B$1:$U$1)*(КАЛЕНДАРЬ!AD30=GRID!$B$3:$U$3),0)),
INDEX(GRID!$B$18:$U$29,MATCH(P$289,GRID!$A$18:$A$29,0),MATCH(1,($U$2=GRID!$B$1:$U$1)*(КАЛЕНДАРЬ!AD30=GRID!$B$3:$U$3),0))*(1-GRID!$L$45))</f>
        <v>145400</v>
      </c>
      <c r="Q317" s="57" t="s">
        <v>119</v>
      </c>
      <c r="R317" s="57" t="s">
        <v>119</v>
      </c>
      <c r="S317" s="57" t="s">
        <v>119</v>
      </c>
      <c r="T317" s="57" t="s">
        <v>119</v>
      </c>
    </row>
    <row r="318" spans="1:20">
      <c r="A318" s="148" t="s">
        <v>13</v>
      </c>
      <c r="B318" s="149">
        <v>28</v>
      </c>
      <c r="C318" s="8" cm="1">
        <f t="array" ref="C318">IF($I$2="Каникулы вместе",INDEX(GRID!$B$4:$U$15,MATCH(C$7,GRID!$A$4:$A$15,0),MATCH(1,($U$2=GRID!$B$1:$U$1)*(КАЛЕНДАРЬ!AD31=GRID!$B$3:$U$3),0)),
INDEX(GRID!$B$4:$U$15,MATCH(C$7,GRID!$A$4:$A$15,0),MATCH(1,($U$2=GRID!$B$1:$U$1)*(КАЛЕНДАРЬ!AD31=GRID!$B$3:$U$3),0))*(1-GRID!$L$45))</f>
        <v>27500.000000000004</v>
      </c>
      <c r="D318" s="8" cm="1">
        <f t="array" ref="D318">IF($I$2="Каникулы вместе",INDEX(GRID!$B$18:$U$29,MATCH(C$7,GRID!$A$18:$A$29,0),MATCH(1,($U$2=GRID!$B$1:$U$1)*(КАЛЕНДАРЬ!AD31=GRID!$B$3:$U$3),0)),
INDEX(GRID!$B$18:$U$29,MATCH(C$7,GRID!$A$18:$A$29,0),MATCH(1,($U$2=GRID!$B$1:$U$1)*(КАЛЕНДАРЬ!AD31=GRID!$B$3:$U$3),0))*(1-GRID!$L$45))</f>
        <v>32500.000000000004</v>
      </c>
      <c r="E318" s="8" cm="1">
        <f t="array" ref="E318">IF($I$2="Каникулы вместе",INDEX(GRID!$B$4:$U$15,MATCH(E$7,GRID!$A$4:$A$15,0),MATCH(1,($U$2=GRID!$B$1:$U$1)*(КАЛЕНДАРЬ!AD31=GRID!$B$3:$U$3),0)),
INDEX(GRID!$B$4:$U$15,MATCH(E$7,GRID!$A$4:$A$15,0),MATCH(1,($U$2=GRID!$B$1:$U$1)*(КАЛЕНДАРЬ!AD31=GRID!$B$3:$U$3),0))*(1-GRID!$L$45))</f>
        <v>33000</v>
      </c>
      <c r="F318" s="8" cm="1">
        <f t="array" ref="F318">IF($I$2="Каникулы вместе",INDEX(GRID!$B$18:$U$29,MATCH(E$7,GRID!$A$18:$A$29,0),MATCH(1,($U$2=GRID!$B$1:$U$1)*(КАЛЕНДАРЬ!AD31=GRID!$B$3:$U$3),0)),
INDEX(GRID!$B$18:$U$29,MATCH(E$7,GRID!$A$18:$A$29,0),MATCH(1,($U$2=GRID!$B$1:$U$1)*(КАЛЕНДАРЬ!AD31=GRID!$B$3:$U$3),0))*(1-GRID!$L$45))</f>
        <v>38000</v>
      </c>
      <c r="G318" s="57" t="s">
        <v>119</v>
      </c>
      <c r="H318" s="57" t="s">
        <v>119</v>
      </c>
      <c r="I318" s="8" cm="1">
        <f t="array" ref="I318">IF($I$2="Каникулы вместе",INDEX(GRID!$B$4:$U$15,MATCH(I$7,GRID!$A$4:$A$15,0),MATCH(1,($U$2=GRID!$B$1:$U$1)*(КАЛЕНДАРЬ!AD31=GRID!$B$3:$U$3),0)),
INDEX(GRID!$B$4:$U$15,MATCH(I$7,GRID!$A$4:$A$15,0),MATCH(1,($U$2=GRID!$B$1:$U$1)*(КАЛЕНДАРЬ!AD31=GRID!$B$3:$U$3),0))*(1-GRID!$L$45))</f>
        <v>43400</v>
      </c>
      <c r="J318" s="8" cm="1">
        <f t="array" ref="J318">IF($I$2="Каникулы вместе",INDEX(GRID!$B$18:$U$29,MATCH(I$7,GRID!$A$18:$A$29,0),MATCH(1,($U$2=GRID!$B$1:$U$1)*(КАЛЕНДАРЬ!AD31=GRID!$B$3:$U$3),0)),
INDEX(GRID!$B$18:$U$29,MATCH(I$7,GRID!$A$18:$A$29,0),MATCH(1,($U$2=GRID!$B$1:$U$1)*(КАЛЕНДАРЬ!AD31=GRID!$B$3:$U$3),0))*(1-GRID!$L$45))</f>
        <v>48400</v>
      </c>
      <c r="K318" s="57" t="s">
        <v>119</v>
      </c>
      <c r="L318" s="57" t="s">
        <v>119</v>
      </c>
      <c r="M318" s="8" cm="1">
        <f t="array" ref="M318">IF($I$2="Каникулы вместе",INDEX(GRID!$B$4:$U$15,MATCH(M$7,GRID!$A$4:$A$15,0),MATCH(1,($U$2=GRID!$B$1:$U$1)*(КАЛЕНДАРЬ!AD31=GRID!$B$3:$U$3),0)),
INDEX(GRID!$B$4:$U$15,MATCH(M$7,GRID!$A$4:$A$15,0),MATCH(1,($U$2=GRID!$B$1:$U$1)*(КАЛЕНДАРЬ!AD31=GRID!$B$3:$U$3),0))*(1-GRID!$L$45))</f>
        <v>69500</v>
      </c>
      <c r="N318" s="8" cm="1">
        <f t="array" ref="N318">IF($I$2="Каникулы вместе",INDEX(GRID!$B$18:$U$29,MATCH(M$7,GRID!$A$18:$A$29,0),MATCH(1,($U$2=GRID!$B$1:$U$1)*(КАЛЕНДАРЬ!AD31=GRID!$B$3:$U$3),0)),
INDEX(GRID!$B$18:$U$29,MATCH(M$7,GRID!$A$18:$A$29,0),MATCH(1,($U$2=GRID!$B$1:$U$1)*(КАЛЕНДАРЬ!AD31=GRID!$B$3:$U$3),0))*(1-GRID!$L$45))</f>
        <v>74500</v>
      </c>
      <c r="O318" s="57" t="s">
        <v>119</v>
      </c>
      <c r="P318" s="8" cm="1">
        <f t="array" ref="P318">IF($I$2="Каникулы вместе",INDEX(GRID!$B$18:$U$29,MATCH(P$289,GRID!$A$18:$A$29,0),MATCH(1,($U$2=GRID!$B$1:$U$1)*(КАЛЕНДАРЬ!AD31=GRID!$B$3:$U$3),0)),
INDEX(GRID!$B$18:$U$29,MATCH(P$289,GRID!$A$18:$A$29,0),MATCH(1,($U$2=GRID!$B$1:$U$1)*(КАЛЕНДАРЬ!AD31=GRID!$B$3:$U$3),0))*(1-GRID!$L$45))</f>
        <v>145400</v>
      </c>
      <c r="Q318" s="57" t="s">
        <v>119</v>
      </c>
      <c r="R318" s="57" t="s">
        <v>119</v>
      </c>
      <c r="S318" s="57" t="s">
        <v>119</v>
      </c>
      <c r="T318" s="57" t="s">
        <v>119</v>
      </c>
    </row>
    <row r="319" spans="1:20">
      <c r="A319" s="148" t="s">
        <v>14</v>
      </c>
      <c r="B319" s="149">
        <v>29</v>
      </c>
      <c r="C319" s="8" cm="1">
        <f t="array" ref="C319">IF($I$2="Каникулы вместе",INDEX(GRID!$B$4:$U$15,MATCH(C$7,GRID!$A$4:$A$15,0),MATCH(1,($U$2=GRID!$B$1:$U$1)*(КАЛЕНДАРЬ!AD32=GRID!$B$3:$U$3),0)),
INDEX(GRID!$B$4:$U$15,MATCH(C$7,GRID!$A$4:$A$15,0),MATCH(1,($U$2=GRID!$B$1:$U$1)*(КАЛЕНДАРЬ!AD32=GRID!$B$3:$U$3),0))*(1-GRID!$L$45))</f>
        <v>27500.000000000004</v>
      </c>
      <c r="D319" s="8" cm="1">
        <f t="array" ref="D319">IF($I$2="Каникулы вместе",INDEX(GRID!$B$18:$U$29,MATCH(C$7,GRID!$A$18:$A$29,0),MATCH(1,($U$2=GRID!$B$1:$U$1)*(КАЛЕНДАРЬ!AD32=GRID!$B$3:$U$3),0)),
INDEX(GRID!$B$18:$U$29,MATCH(C$7,GRID!$A$18:$A$29,0),MATCH(1,($U$2=GRID!$B$1:$U$1)*(КАЛЕНДАРЬ!AD32=GRID!$B$3:$U$3),0))*(1-GRID!$L$45))</f>
        <v>32500.000000000004</v>
      </c>
      <c r="E319" s="8" cm="1">
        <f t="array" ref="E319">IF($I$2="Каникулы вместе",INDEX(GRID!$B$4:$U$15,MATCH(E$7,GRID!$A$4:$A$15,0),MATCH(1,($U$2=GRID!$B$1:$U$1)*(КАЛЕНДАРЬ!AD32=GRID!$B$3:$U$3),0)),
INDEX(GRID!$B$4:$U$15,MATCH(E$7,GRID!$A$4:$A$15,0),MATCH(1,($U$2=GRID!$B$1:$U$1)*(КАЛЕНДАРЬ!AD32=GRID!$B$3:$U$3),0))*(1-GRID!$L$45))</f>
        <v>33000</v>
      </c>
      <c r="F319" s="8" cm="1">
        <f t="array" ref="F319">IF($I$2="Каникулы вместе",INDEX(GRID!$B$18:$U$29,MATCH(E$7,GRID!$A$18:$A$29,0),MATCH(1,($U$2=GRID!$B$1:$U$1)*(КАЛЕНДАРЬ!AD32=GRID!$B$3:$U$3),0)),
INDEX(GRID!$B$18:$U$29,MATCH(E$7,GRID!$A$18:$A$29,0),MATCH(1,($U$2=GRID!$B$1:$U$1)*(КАЛЕНДАРЬ!AD32=GRID!$B$3:$U$3),0))*(1-GRID!$L$45))</f>
        <v>38000</v>
      </c>
      <c r="G319" s="57" t="s">
        <v>119</v>
      </c>
      <c r="H319" s="57" t="s">
        <v>119</v>
      </c>
      <c r="I319" s="8" cm="1">
        <f t="array" ref="I319">IF($I$2="Каникулы вместе",INDEX(GRID!$B$4:$U$15,MATCH(I$7,GRID!$A$4:$A$15,0),MATCH(1,($U$2=GRID!$B$1:$U$1)*(КАЛЕНДАРЬ!AD32=GRID!$B$3:$U$3),0)),
INDEX(GRID!$B$4:$U$15,MATCH(I$7,GRID!$A$4:$A$15,0),MATCH(1,($U$2=GRID!$B$1:$U$1)*(КАЛЕНДАРЬ!AD32=GRID!$B$3:$U$3),0))*(1-GRID!$L$45))</f>
        <v>43400</v>
      </c>
      <c r="J319" s="8" cm="1">
        <f t="array" ref="J319">IF($I$2="Каникулы вместе",INDEX(GRID!$B$18:$U$29,MATCH(I$7,GRID!$A$18:$A$29,0),MATCH(1,($U$2=GRID!$B$1:$U$1)*(КАЛЕНДАРЬ!AD32=GRID!$B$3:$U$3),0)),
INDEX(GRID!$B$18:$U$29,MATCH(I$7,GRID!$A$18:$A$29,0),MATCH(1,($U$2=GRID!$B$1:$U$1)*(КАЛЕНДАРЬ!AD32=GRID!$B$3:$U$3),0))*(1-GRID!$L$45))</f>
        <v>48400</v>
      </c>
      <c r="K319" s="57" t="s">
        <v>119</v>
      </c>
      <c r="L319" s="57" t="s">
        <v>119</v>
      </c>
      <c r="M319" s="8" cm="1">
        <f t="array" ref="M319">IF($I$2="Каникулы вместе",INDEX(GRID!$B$4:$U$15,MATCH(M$7,GRID!$A$4:$A$15,0),MATCH(1,($U$2=GRID!$B$1:$U$1)*(КАЛЕНДАРЬ!AD32=GRID!$B$3:$U$3),0)),
INDEX(GRID!$B$4:$U$15,MATCH(M$7,GRID!$A$4:$A$15,0),MATCH(1,($U$2=GRID!$B$1:$U$1)*(КАЛЕНДАРЬ!AD32=GRID!$B$3:$U$3),0))*(1-GRID!$L$45))</f>
        <v>69500</v>
      </c>
      <c r="N319" s="8" cm="1">
        <f t="array" ref="N319">IF($I$2="Каникулы вместе",INDEX(GRID!$B$18:$U$29,MATCH(M$7,GRID!$A$18:$A$29,0),MATCH(1,($U$2=GRID!$B$1:$U$1)*(КАЛЕНДАРЬ!AD32=GRID!$B$3:$U$3),0)),
INDEX(GRID!$B$18:$U$29,MATCH(M$7,GRID!$A$18:$A$29,0),MATCH(1,($U$2=GRID!$B$1:$U$1)*(КАЛЕНДАРЬ!AD32=GRID!$B$3:$U$3),0))*(1-GRID!$L$45))</f>
        <v>74500</v>
      </c>
      <c r="O319" s="57" t="s">
        <v>119</v>
      </c>
      <c r="P319" s="8" cm="1">
        <f t="array" ref="P319">IF($I$2="Каникулы вместе",INDEX(GRID!$B$18:$U$29,MATCH(P$289,GRID!$A$18:$A$29,0),MATCH(1,($U$2=GRID!$B$1:$U$1)*(КАЛЕНДАРЬ!AD32=GRID!$B$3:$U$3),0)),
INDEX(GRID!$B$18:$U$29,MATCH(P$289,GRID!$A$18:$A$29,0),MATCH(1,($U$2=GRID!$B$1:$U$1)*(КАЛЕНДАРЬ!AD32=GRID!$B$3:$U$3),0))*(1-GRID!$L$45))</f>
        <v>145400</v>
      </c>
      <c r="Q319" s="57" t="s">
        <v>119</v>
      </c>
      <c r="R319" s="57" t="s">
        <v>119</v>
      </c>
      <c r="S319" s="57" t="s">
        <v>119</v>
      </c>
      <c r="T319" s="57" t="s">
        <v>119</v>
      </c>
    </row>
    <row r="320" spans="1:20">
      <c r="A320" s="148" t="s">
        <v>15</v>
      </c>
      <c r="B320" s="149">
        <v>30</v>
      </c>
      <c r="C320" s="8" cm="1">
        <f t="array" ref="C320">IF($I$2="Каникулы вместе",INDEX(GRID!$B$4:$U$15,MATCH(C$7,GRID!$A$4:$A$15,0),MATCH(1,($U$2=GRID!$B$1:$U$1)*(КАЛЕНДАРЬ!AD33=GRID!$B$3:$U$3),0)),
INDEX(GRID!$B$4:$U$15,MATCH(C$7,GRID!$A$4:$A$15,0),MATCH(1,($U$2=GRID!$B$1:$U$1)*(КАЛЕНДАРЬ!AD33=GRID!$B$3:$U$3),0))*(1-GRID!$L$45))</f>
        <v>27500.000000000004</v>
      </c>
      <c r="D320" s="8" cm="1">
        <f t="array" ref="D320">IF($I$2="Каникулы вместе",INDEX(GRID!$B$18:$U$29,MATCH(C$7,GRID!$A$18:$A$29,0),MATCH(1,($U$2=GRID!$B$1:$U$1)*(КАЛЕНДАРЬ!AD33=GRID!$B$3:$U$3),0)),
INDEX(GRID!$B$18:$U$29,MATCH(C$7,GRID!$A$18:$A$29,0),MATCH(1,($U$2=GRID!$B$1:$U$1)*(КАЛЕНДАРЬ!AD33=GRID!$B$3:$U$3),0))*(1-GRID!$L$45))</f>
        <v>32500.000000000004</v>
      </c>
      <c r="E320" s="8" cm="1">
        <f t="array" ref="E320">IF($I$2="Каникулы вместе",INDEX(GRID!$B$4:$U$15,MATCH(E$7,GRID!$A$4:$A$15,0),MATCH(1,($U$2=GRID!$B$1:$U$1)*(КАЛЕНДАРЬ!AD33=GRID!$B$3:$U$3),0)),
INDEX(GRID!$B$4:$U$15,MATCH(E$7,GRID!$A$4:$A$15,0),MATCH(1,($U$2=GRID!$B$1:$U$1)*(КАЛЕНДАРЬ!AD33=GRID!$B$3:$U$3),0))*(1-GRID!$L$45))</f>
        <v>33000</v>
      </c>
      <c r="F320" s="8" cm="1">
        <f t="array" ref="F320">IF($I$2="Каникулы вместе",INDEX(GRID!$B$18:$U$29,MATCH(E$7,GRID!$A$18:$A$29,0),MATCH(1,($U$2=GRID!$B$1:$U$1)*(КАЛЕНДАРЬ!AD33=GRID!$B$3:$U$3),0)),
INDEX(GRID!$B$18:$U$29,MATCH(E$7,GRID!$A$18:$A$29,0),MATCH(1,($U$2=GRID!$B$1:$U$1)*(КАЛЕНДАРЬ!AD33=GRID!$B$3:$U$3),0))*(1-GRID!$L$45))</f>
        <v>38000</v>
      </c>
      <c r="G320" s="57" t="s">
        <v>119</v>
      </c>
      <c r="H320" s="57" t="s">
        <v>119</v>
      </c>
      <c r="I320" s="8" cm="1">
        <f t="array" ref="I320">IF($I$2="Каникулы вместе",INDEX(GRID!$B$4:$U$15,MATCH(I$7,GRID!$A$4:$A$15,0),MATCH(1,($U$2=GRID!$B$1:$U$1)*(КАЛЕНДАРЬ!AD33=GRID!$B$3:$U$3),0)),
INDEX(GRID!$B$4:$U$15,MATCH(I$7,GRID!$A$4:$A$15,0),MATCH(1,($U$2=GRID!$B$1:$U$1)*(КАЛЕНДАРЬ!AD33=GRID!$B$3:$U$3),0))*(1-GRID!$L$45))</f>
        <v>43400</v>
      </c>
      <c r="J320" s="8" cm="1">
        <f t="array" ref="J320">IF($I$2="Каникулы вместе",INDEX(GRID!$B$18:$U$29,MATCH(I$7,GRID!$A$18:$A$29,0),MATCH(1,($U$2=GRID!$B$1:$U$1)*(КАЛЕНДАРЬ!AD33=GRID!$B$3:$U$3),0)),
INDEX(GRID!$B$18:$U$29,MATCH(I$7,GRID!$A$18:$A$29,0),MATCH(1,($U$2=GRID!$B$1:$U$1)*(КАЛЕНДАРЬ!AD33=GRID!$B$3:$U$3),0))*(1-GRID!$L$45))</f>
        <v>48400</v>
      </c>
      <c r="K320" s="57" t="s">
        <v>119</v>
      </c>
      <c r="L320" s="57" t="s">
        <v>119</v>
      </c>
      <c r="M320" s="8" cm="1">
        <f t="array" ref="M320">IF($I$2="Каникулы вместе",INDEX(GRID!$B$4:$U$15,MATCH(M$7,GRID!$A$4:$A$15,0),MATCH(1,($U$2=GRID!$B$1:$U$1)*(КАЛЕНДАРЬ!AD33=GRID!$B$3:$U$3),0)),
INDEX(GRID!$B$4:$U$15,MATCH(M$7,GRID!$A$4:$A$15,0),MATCH(1,($U$2=GRID!$B$1:$U$1)*(КАЛЕНДАРЬ!AD33=GRID!$B$3:$U$3),0))*(1-GRID!$L$45))</f>
        <v>69500</v>
      </c>
      <c r="N320" s="8" cm="1">
        <f t="array" ref="N320">IF($I$2="Каникулы вместе",INDEX(GRID!$B$18:$U$29,MATCH(M$7,GRID!$A$18:$A$29,0),MATCH(1,($U$2=GRID!$B$1:$U$1)*(КАЛЕНДАРЬ!AD33=GRID!$B$3:$U$3),0)),
INDEX(GRID!$B$18:$U$29,MATCH(M$7,GRID!$A$18:$A$29,0),MATCH(1,($U$2=GRID!$B$1:$U$1)*(КАЛЕНДАРЬ!AD33=GRID!$B$3:$U$3),0))*(1-GRID!$L$45))</f>
        <v>74500</v>
      </c>
      <c r="O320" s="57" t="s">
        <v>119</v>
      </c>
      <c r="P320" s="8" cm="1">
        <f t="array" ref="P320">IF($I$2="Каникулы вместе",INDEX(GRID!$B$18:$U$29,MATCH(P$289,GRID!$A$18:$A$29,0),MATCH(1,($U$2=GRID!$B$1:$U$1)*(КАЛЕНДАРЬ!AD33=GRID!$B$3:$U$3),0)),
INDEX(GRID!$B$18:$U$29,MATCH(P$289,GRID!$A$18:$A$29,0),MATCH(1,($U$2=GRID!$B$1:$U$1)*(КАЛЕНДАРЬ!AD33=GRID!$B$3:$U$3),0))*(1-GRID!$L$45))</f>
        <v>145400</v>
      </c>
      <c r="Q320" s="57" t="s">
        <v>119</v>
      </c>
      <c r="R320" s="57" t="s">
        <v>119</v>
      </c>
      <c r="S320" s="57" t="s">
        <v>119</v>
      </c>
      <c r="T320" s="57" t="s">
        <v>119</v>
      </c>
    </row>
    <row r="321" spans="1:20">
      <c r="A321" s="148" t="s">
        <v>16</v>
      </c>
      <c r="B321" s="149">
        <v>31</v>
      </c>
      <c r="C321" s="8" cm="1">
        <f t="array" ref="C321">IF($I$2="Каникулы вместе",INDEX(GRID!$B$4:$U$15,MATCH(C$7,GRID!$A$4:$A$15,0),MATCH(1,($U$2=GRID!$B$1:$U$1)*(КАЛЕНДАРЬ!AD34=GRID!$B$3:$U$3),0)),
INDEX(GRID!$B$4:$U$15,MATCH(C$7,GRID!$A$4:$A$15,0),MATCH(1,($U$2=GRID!$B$1:$U$1)*(КАЛЕНДАРЬ!AD34=GRID!$B$3:$U$3),0))*(1-GRID!$L$45))</f>
        <v>30200.000000000004</v>
      </c>
      <c r="D321" s="8" cm="1">
        <f t="array" ref="D321">IF($I$2="Каникулы вместе",INDEX(GRID!$B$18:$U$29,MATCH(C$7,GRID!$A$18:$A$29,0),MATCH(1,($U$2=GRID!$B$1:$U$1)*(КАЛЕНДАРЬ!AD34=GRID!$B$3:$U$3),0)),
INDEX(GRID!$B$18:$U$29,MATCH(C$7,GRID!$A$18:$A$29,0),MATCH(1,($U$2=GRID!$B$1:$U$1)*(КАЛЕНДАРЬ!AD34=GRID!$B$3:$U$3),0))*(1-GRID!$L$45))</f>
        <v>35200</v>
      </c>
      <c r="E321" s="8" cm="1">
        <f t="array" ref="E321">IF($I$2="Каникулы вместе",INDEX(GRID!$B$4:$U$15,MATCH(E$7,GRID!$A$4:$A$15,0),MATCH(1,($U$2=GRID!$B$1:$U$1)*(КАЛЕНДАРЬ!AD34=GRID!$B$3:$U$3),0)),
INDEX(GRID!$B$4:$U$15,MATCH(E$7,GRID!$A$4:$A$15,0),MATCH(1,($U$2=GRID!$B$1:$U$1)*(КАЛЕНДАРЬ!AD34=GRID!$B$3:$U$3),0))*(1-GRID!$L$45))</f>
        <v>36300</v>
      </c>
      <c r="F321" s="8" cm="1">
        <f t="array" ref="F321">IF($I$2="Каникулы вместе",INDEX(GRID!$B$18:$U$29,MATCH(E$7,GRID!$A$18:$A$29,0),MATCH(1,($U$2=GRID!$B$1:$U$1)*(КАЛЕНДАРЬ!AD34=GRID!$B$3:$U$3),0)),
INDEX(GRID!$B$18:$U$29,MATCH(E$7,GRID!$A$18:$A$29,0),MATCH(1,($U$2=GRID!$B$1:$U$1)*(КАЛЕНДАРЬ!AD34=GRID!$B$3:$U$3),0))*(1-GRID!$L$45))</f>
        <v>41300</v>
      </c>
      <c r="G321" s="57" t="s">
        <v>119</v>
      </c>
      <c r="H321" s="57" t="s">
        <v>119</v>
      </c>
      <c r="I321" s="8" cm="1">
        <f t="array" ref="I321">IF($I$2="Каникулы вместе",INDEX(GRID!$B$4:$U$15,MATCH(I$7,GRID!$A$4:$A$15,0),MATCH(1,($U$2=GRID!$B$1:$U$1)*(КАЛЕНДАРЬ!AD34=GRID!$B$3:$U$3),0)),
INDEX(GRID!$B$4:$U$15,MATCH(I$7,GRID!$A$4:$A$15,0),MATCH(1,($U$2=GRID!$B$1:$U$1)*(КАЛЕНДАРЬ!AD34=GRID!$B$3:$U$3),0))*(1-GRID!$L$45))</f>
        <v>47400</v>
      </c>
      <c r="J321" s="8" cm="1">
        <f t="array" ref="J321">IF($I$2="Каникулы вместе",INDEX(GRID!$B$18:$U$29,MATCH(I$7,GRID!$A$18:$A$29,0),MATCH(1,($U$2=GRID!$B$1:$U$1)*(КАЛЕНДАРЬ!AD34=GRID!$B$3:$U$3),0)),
INDEX(GRID!$B$18:$U$29,MATCH(I$7,GRID!$A$18:$A$29,0),MATCH(1,($U$2=GRID!$B$1:$U$1)*(КАЛЕНДАРЬ!AD34=GRID!$B$3:$U$3),0))*(1-GRID!$L$45))</f>
        <v>52400</v>
      </c>
      <c r="K321" s="57" t="s">
        <v>119</v>
      </c>
      <c r="L321" s="57" t="s">
        <v>119</v>
      </c>
      <c r="M321" s="8" cm="1">
        <f t="array" ref="M321">IF($I$2="Каникулы вместе",INDEX(GRID!$B$4:$U$15,MATCH(M$7,GRID!$A$4:$A$15,0),MATCH(1,($U$2=GRID!$B$1:$U$1)*(КАЛЕНДАРЬ!AD34=GRID!$B$3:$U$3),0)),
INDEX(GRID!$B$4:$U$15,MATCH(M$7,GRID!$A$4:$A$15,0),MATCH(1,($U$2=GRID!$B$1:$U$1)*(КАЛЕНДАРЬ!AD34=GRID!$B$3:$U$3),0))*(1-GRID!$L$45))</f>
        <v>74000</v>
      </c>
      <c r="N321" s="8" cm="1">
        <f t="array" ref="N321">IF($I$2="Каникулы вместе",INDEX(GRID!$B$18:$U$29,MATCH(M$7,GRID!$A$18:$A$29,0),MATCH(1,($U$2=GRID!$B$1:$U$1)*(КАЛЕНДАРЬ!AD34=GRID!$B$3:$U$3),0)),
INDEX(GRID!$B$18:$U$29,MATCH(M$7,GRID!$A$18:$A$29,0),MATCH(1,($U$2=GRID!$B$1:$U$1)*(КАЛЕНДАРЬ!AD34=GRID!$B$3:$U$3),0))*(1-GRID!$L$45))</f>
        <v>79000</v>
      </c>
      <c r="O321" s="57" t="s">
        <v>119</v>
      </c>
      <c r="P321" s="8" cm="1">
        <f t="array" ref="P321">IF($I$2="Каникулы вместе",INDEX(GRID!$B$18:$U$29,MATCH(P$289,GRID!$A$18:$A$29,0),MATCH(1,($U$2=GRID!$B$1:$U$1)*(КАЛЕНДАРЬ!AD34=GRID!$B$3:$U$3),0)),
INDEX(GRID!$B$18:$U$29,MATCH(P$289,GRID!$A$18:$A$29,0),MATCH(1,($U$2=GRID!$B$1:$U$1)*(КАЛЕНДАРЬ!AD34=GRID!$B$3:$U$3),0))*(1-GRID!$L$45))</f>
        <v>151400</v>
      </c>
      <c r="Q321" s="57" t="s">
        <v>119</v>
      </c>
      <c r="R321" s="57" t="s">
        <v>119</v>
      </c>
      <c r="S321" s="57" t="s">
        <v>119</v>
      </c>
      <c r="T321" s="57" t="s">
        <v>119</v>
      </c>
    </row>
    <row r="322" spans="1:20">
      <c r="A322" s="146"/>
      <c r="B322" s="147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P322" s="160"/>
      <c r="Q322" s="160"/>
      <c r="R322" s="160"/>
      <c r="S322" s="160"/>
      <c r="T322" s="160"/>
    </row>
    <row r="323" spans="1:20" s="9" customFormat="1" ht="17.25" customHeight="1">
      <c r="A323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</row>
    <row r="324" spans="1:20">
      <c r="A324" s="172" t="s">
        <v>110</v>
      </c>
      <c r="B324" s="173"/>
      <c r="C324" s="173"/>
      <c r="D324" s="173"/>
      <c r="E324" s="173"/>
      <c r="F324" s="173"/>
      <c r="G324" s="173"/>
      <c r="H324" s="173"/>
      <c r="I324" s="173"/>
      <c r="J324" s="173"/>
      <c r="K324" s="173"/>
      <c r="L324" s="173"/>
      <c r="M324" s="173"/>
      <c r="N324" s="173"/>
      <c r="O324" s="173"/>
      <c r="P324" s="173"/>
      <c r="Q324" s="173"/>
      <c r="R324" s="173"/>
      <c r="S324" s="173"/>
      <c r="T324" s="173"/>
    </row>
    <row r="325" spans="1:20" ht="56.25" customHeight="1">
      <c r="A325" s="174" t="s">
        <v>8</v>
      </c>
      <c r="B325" s="175"/>
      <c r="C325" s="178" t="s">
        <v>101</v>
      </c>
      <c r="D325" s="179"/>
      <c r="E325" s="164" t="s">
        <v>93</v>
      </c>
      <c r="F325" s="165"/>
      <c r="G325" s="166" t="s">
        <v>94</v>
      </c>
      <c r="H325" s="166"/>
      <c r="I325" s="167" t="s">
        <v>95</v>
      </c>
      <c r="J325" s="168"/>
      <c r="K325" s="169" t="s">
        <v>96</v>
      </c>
      <c r="L325" s="169"/>
      <c r="M325" s="170" t="s">
        <v>97</v>
      </c>
      <c r="N325" s="170"/>
      <c r="O325" s="21" t="s">
        <v>71</v>
      </c>
      <c r="P325" s="22" t="s">
        <v>72</v>
      </c>
      <c r="Q325" s="23" t="s">
        <v>73</v>
      </c>
      <c r="R325" s="24" t="s">
        <v>74</v>
      </c>
      <c r="S325" s="25" t="s">
        <v>75</v>
      </c>
      <c r="T325" s="26" t="s">
        <v>76</v>
      </c>
    </row>
    <row r="326" spans="1:20">
      <c r="A326" s="176"/>
      <c r="B326" s="177"/>
      <c r="C326" s="55" t="s">
        <v>9</v>
      </c>
      <c r="D326" s="55" t="s">
        <v>10</v>
      </c>
      <c r="E326" s="55" t="s">
        <v>9</v>
      </c>
      <c r="F326" s="55" t="s">
        <v>10</v>
      </c>
      <c r="G326" s="55" t="s">
        <v>9</v>
      </c>
      <c r="H326" s="55" t="s">
        <v>10</v>
      </c>
      <c r="I326" s="55" t="s">
        <v>9</v>
      </c>
      <c r="J326" s="55" t="s">
        <v>10</v>
      </c>
      <c r="K326" s="55" t="s">
        <v>9</v>
      </c>
      <c r="L326" s="55" t="s">
        <v>10</v>
      </c>
      <c r="M326" s="55" t="s">
        <v>9</v>
      </c>
      <c r="N326" s="55" t="s">
        <v>10</v>
      </c>
      <c r="O326" s="55" t="s">
        <v>99</v>
      </c>
      <c r="P326" s="55" t="s">
        <v>100</v>
      </c>
      <c r="Q326" s="55" t="s">
        <v>100</v>
      </c>
      <c r="R326" s="55" t="s">
        <v>118</v>
      </c>
      <c r="S326" s="55" t="s">
        <v>118</v>
      </c>
      <c r="T326" s="55" t="s">
        <v>118</v>
      </c>
    </row>
    <row r="327" spans="1:20">
      <c r="A327" s="148" t="s">
        <v>17</v>
      </c>
      <c r="B327" s="149">
        <v>1</v>
      </c>
      <c r="C327" s="8" cm="1">
        <f t="array" ref="C327">IF($I$2="Каникулы вместе",INDEX(GRID!$B$4:$U$15,MATCH(C$7,GRID!$A$4:$A$15,0),MATCH(1,($U$2=GRID!$B$1:$U$1)*(КАЛЕНДАРЬ!AG4=GRID!$B$3:$U$3),0)),
INDEX(GRID!$B$4:$U$15,MATCH(C$7,GRID!$A$4:$A$15,0),MATCH(1,($U$2=GRID!$B$1:$U$1)*(КАЛЕНДАРЬ!AG4=GRID!$B$3:$U$3),0))*(1-GRID!$L$45))</f>
        <v>30200.000000000004</v>
      </c>
      <c r="D327" s="8" cm="1">
        <f t="array" ref="D327">IF($I$2="Каникулы вместе",INDEX(GRID!$B$18:$U$29,MATCH(C$7,GRID!$A$18:$A$29,0),MATCH(1,($U$2=GRID!$B$1:$U$1)*(КАЛЕНДАРЬ!AG4=GRID!$B$3:$U$3),0)),
INDEX(GRID!$B$18:$U$29,MATCH(C$7,GRID!$A$18:$A$29,0),MATCH(1,($U$2=GRID!$B$1:$U$1)*(КАЛЕНДАРЬ!AG4=GRID!$B$3:$U$3),0))*(1-GRID!$L$45))</f>
        <v>35200</v>
      </c>
      <c r="E327" s="8" cm="1">
        <f t="array" ref="E327">IF($I$2="Каникулы вместе",INDEX(GRID!$B$4:$U$15,MATCH(E$7,GRID!$A$4:$A$15,0),MATCH(1,($U$2=GRID!$B$1:$U$1)*(КАЛЕНДАРЬ!AG4=GRID!$B$3:$U$3),0)),
INDEX(GRID!$B$4:$U$15,MATCH(E$7,GRID!$A$4:$A$15,0),MATCH(1,($U$2=GRID!$B$1:$U$1)*(КАЛЕНДАРЬ!AG4=GRID!$B$3:$U$3),0))*(1-GRID!$L$45))</f>
        <v>36300</v>
      </c>
      <c r="F327" s="8" cm="1">
        <f t="array" ref="F327">IF($I$2="Каникулы вместе",INDEX(GRID!$B$18:$U$29,MATCH(E$7,GRID!$A$18:$A$29,0),MATCH(1,($U$2=GRID!$B$1:$U$1)*(КАЛЕНДАРЬ!AG4=GRID!$B$3:$U$3),0)),
INDEX(GRID!$B$18:$U$29,MATCH(E$7,GRID!$A$18:$A$29,0),MATCH(1,($U$2=GRID!$B$1:$U$1)*(КАЛЕНДАРЬ!AG4=GRID!$B$3:$U$3),0))*(1-GRID!$L$45))</f>
        <v>41300</v>
      </c>
      <c r="G327" s="57" t="s">
        <v>119</v>
      </c>
      <c r="H327" s="57" t="s">
        <v>119</v>
      </c>
      <c r="I327" s="8" cm="1">
        <f t="array" ref="I327">IF($I$2="Каникулы вместе",INDEX(GRID!$B$4:$U$15,MATCH(I$7,GRID!$A$4:$A$15,0),MATCH(1,($U$2=GRID!$B$1:$U$1)*(КАЛЕНДАРЬ!AG4=GRID!$B$3:$U$3),0)),
INDEX(GRID!$B$4:$U$15,MATCH(I$7,GRID!$A$4:$A$15,0),MATCH(1,($U$2=GRID!$B$1:$U$1)*(КАЛЕНДАРЬ!AG4=GRID!$B$3:$U$3),0))*(1-GRID!$L$45))</f>
        <v>47400</v>
      </c>
      <c r="J327" s="8" cm="1">
        <f t="array" ref="J327">IF($I$2="Каникулы вместе",INDEX(GRID!$B$18:$U$29,MATCH(I$7,GRID!$A$18:$A$29,0),MATCH(1,($U$2=GRID!$B$1:$U$1)*(КАЛЕНДАРЬ!AG4=GRID!$B$3:$U$3),0)),
INDEX(GRID!$B$18:$U$29,MATCH(I$7,GRID!$A$18:$A$29,0),MATCH(1,($U$2=GRID!$B$1:$U$1)*(КАЛЕНДАРЬ!AG4=GRID!$B$3:$U$3),0))*(1-GRID!$L$45))</f>
        <v>52400</v>
      </c>
      <c r="K327" s="57" t="s">
        <v>119</v>
      </c>
      <c r="L327" s="57" t="s">
        <v>119</v>
      </c>
      <c r="M327" s="8" cm="1">
        <f t="array" ref="M327">IF($I$2="Каникулы вместе",INDEX(GRID!$B$4:$U$15,MATCH(M$7,GRID!$A$4:$A$15,0),MATCH(1,($U$2=GRID!$B$1:$U$1)*(КАЛЕНДАРЬ!AG4=GRID!$B$3:$U$3),0)),
INDEX(GRID!$B$4:$U$15,MATCH(M$7,GRID!$A$4:$A$15,0),MATCH(1,($U$2=GRID!$B$1:$U$1)*(КАЛЕНДАРЬ!AG4=GRID!$B$3:$U$3),0))*(1-GRID!$L$45))</f>
        <v>74000</v>
      </c>
      <c r="N327" s="8" cm="1">
        <f t="array" ref="N327">IF($I$2="Каникулы вместе",INDEX(GRID!$B$18:$U$29,MATCH(M$7,GRID!$A$18:$A$29,0),MATCH(1,($U$2=GRID!$B$1:$U$1)*(КАЛЕНДАРЬ!AG4=GRID!$B$3:$U$3),0)),
INDEX(GRID!$B$18:$U$29,MATCH(M$7,GRID!$A$18:$A$29,0),MATCH(1,($U$2=GRID!$B$1:$U$1)*(КАЛЕНДАРЬ!AG4=GRID!$B$3:$U$3),0))*(1-GRID!$L$45))</f>
        <v>79000</v>
      </c>
      <c r="O327" s="57" t="s">
        <v>119</v>
      </c>
      <c r="P327" s="8" cm="1">
        <f t="array" ref="P327">IF($I$2="Каникулы вместе",INDEX(GRID!$B$4:$U$15,MATCH(P$7,GRID!$A$4:$A$15,0),MATCH(1,($U$2=GRID!$B$1:$U$1)*(КАЛЕНДАРЬ!AG4=GRID!$B$3:$U$3),0)),
INDEX(GRID!$B$4:$U$15,MATCH(P$7,GRID!$A$4:$A$15,0),MATCH(1,($U$2=GRID!$B$1:$U$1)*(КАЛЕНДАРЬ!AG4=GRID!$B$3:$U$3),0))*(1-GRID!$L$45))</f>
        <v>151400</v>
      </c>
      <c r="Q327" s="57" t="s">
        <v>119</v>
      </c>
      <c r="R327" s="57" t="s">
        <v>119</v>
      </c>
      <c r="S327" s="57" t="s">
        <v>119</v>
      </c>
      <c r="T327" s="57" t="s">
        <v>119</v>
      </c>
    </row>
    <row r="328" spans="1:20">
      <c r="A328" s="148" t="s">
        <v>11</v>
      </c>
      <c r="B328" s="149">
        <v>2</v>
      </c>
      <c r="C328" s="8" cm="1">
        <f t="array" ref="C328">IF($I$2="Каникулы вместе",INDEX(GRID!$B$4:$U$15,MATCH(C$7,GRID!$A$4:$A$15,0),MATCH(1,($U$2=GRID!$B$1:$U$1)*(КАЛЕНДАРЬ!AG5=GRID!$B$3:$U$3),0)),
INDEX(GRID!$B$4:$U$15,MATCH(C$7,GRID!$A$4:$A$15,0),MATCH(1,($U$2=GRID!$B$1:$U$1)*(КАЛЕНДАРЬ!AG5=GRID!$B$3:$U$3),0))*(1-GRID!$L$45))</f>
        <v>30200.000000000004</v>
      </c>
      <c r="D328" s="8" cm="1">
        <f t="array" ref="D328">IF($I$2="Каникулы вместе",INDEX(GRID!$B$18:$U$29,MATCH(C$7,GRID!$A$18:$A$29,0),MATCH(1,($U$2=GRID!$B$1:$U$1)*(КАЛЕНДАРЬ!AG5=GRID!$B$3:$U$3),0)),
INDEX(GRID!$B$18:$U$29,MATCH(C$7,GRID!$A$18:$A$29,0),MATCH(1,($U$2=GRID!$B$1:$U$1)*(КАЛЕНДАРЬ!AG5=GRID!$B$3:$U$3),0))*(1-GRID!$L$45))</f>
        <v>35200</v>
      </c>
      <c r="E328" s="8" cm="1">
        <f t="array" ref="E328">IF($I$2="Каникулы вместе",INDEX(GRID!$B$4:$U$15,MATCH(E$7,GRID!$A$4:$A$15,0),MATCH(1,($U$2=GRID!$B$1:$U$1)*(КАЛЕНДАРЬ!AG5=GRID!$B$3:$U$3),0)),
INDEX(GRID!$B$4:$U$15,MATCH(E$7,GRID!$A$4:$A$15,0),MATCH(1,($U$2=GRID!$B$1:$U$1)*(КАЛЕНДАРЬ!AG5=GRID!$B$3:$U$3),0))*(1-GRID!$L$45))</f>
        <v>36300</v>
      </c>
      <c r="F328" s="8" cm="1">
        <f t="array" ref="F328">IF($I$2="Каникулы вместе",INDEX(GRID!$B$18:$U$29,MATCH(E$7,GRID!$A$18:$A$29,0),MATCH(1,($U$2=GRID!$B$1:$U$1)*(КАЛЕНДАРЬ!AG5=GRID!$B$3:$U$3),0)),
INDEX(GRID!$B$18:$U$29,MATCH(E$7,GRID!$A$18:$A$29,0),MATCH(1,($U$2=GRID!$B$1:$U$1)*(КАЛЕНДАРЬ!AG5=GRID!$B$3:$U$3),0))*(1-GRID!$L$45))</f>
        <v>41300</v>
      </c>
      <c r="G328" s="57" t="s">
        <v>119</v>
      </c>
      <c r="H328" s="57" t="s">
        <v>119</v>
      </c>
      <c r="I328" s="8" cm="1">
        <f t="array" ref="I328">IF($I$2="Каникулы вместе",INDEX(GRID!$B$4:$U$15,MATCH(I$7,GRID!$A$4:$A$15,0),MATCH(1,($U$2=GRID!$B$1:$U$1)*(КАЛЕНДАРЬ!AG5=GRID!$B$3:$U$3),0)),
INDEX(GRID!$B$4:$U$15,MATCH(I$7,GRID!$A$4:$A$15,0),MATCH(1,($U$2=GRID!$B$1:$U$1)*(КАЛЕНДАРЬ!AG5=GRID!$B$3:$U$3),0))*(1-GRID!$L$45))</f>
        <v>47400</v>
      </c>
      <c r="J328" s="8" cm="1">
        <f t="array" ref="J328">IF($I$2="Каникулы вместе",INDEX(GRID!$B$18:$U$29,MATCH(I$7,GRID!$A$18:$A$29,0),MATCH(1,($U$2=GRID!$B$1:$U$1)*(КАЛЕНДАРЬ!AG5=GRID!$B$3:$U$3),0)),
INDEX(GRID!$B$18:$U$29,MATCH(I$7,GRID!$A$18:$A$29,0),MATCH(1,($U$2=GRID!$B$1:$U$1)*(КАЛЕНДАРЬ!AG5=GRID!$B$3:$U$3),0))*(1-GRID!$L$45))</f>
        <v>52400</v>
      </c>
      <c r="K328" s="57" t="s">
        <v>119</v>
      </c>
      <c r="L328" s="57" t="s">
        <v>119</v>
      </c>
      <c r="M328" s="8" cm="1">
        <f t="array" ref="M328">IF($I$2="Каникулы вместе",INDEX(GRID!$B$4:$U$15,MATCH(M$7,GRID!$A$4:$A$15,0),MATCH(1,($U$2=GRID!$B$1:$U$1)*(КАЛЕНДАРЬ!AG5=GRID!$B$3:$U$3),0)),
INDEX(GRID!$B$4:$U$15,MATCH(M$7,GRID!$A$4:$A$15,0),MATCH(1,($U$2=GRID!$B$1:$U$1)*(КАЛЕНДАРЬ!AG5=GRID!$B$3:$U$3),0))*(1-GRID!$L$45))</f>
        <v>74000</v>
      </c>
      <c r="N328" s="8" cm="1">
        <f t="array" ref="N328">IF($I$2="Каникулы вместе",INDEX(GRID!$B$18:$U$29,MATCH(M$7,GRID!$A$18:$A$29,0),MATCH(1,($U$2=GRID!$B$1:$U$1)*(КАЛЕНДАРЬ!AG5=GRID!$B$3:$U$3),0)),
INDEX(GRID!$B$18:$U$29,MATCH(M$7,GRID!$A$18:$A$29,0),MATCH(1,($U$2=GRID!$B$1:$U$1)*(КАЛЕНДАРЬ!AG5=GRID!$B$3:$U$3),0))*(1-GRID!$L$45))</f>
        <v>79000</v>
      </c>
      <c r="O328" s="57" t="s">
        <v>119</v>
      </c>
      <c r="P328" s="8" cm="1">
        <f t="array" ref="P328">IF($I$2="Каникулы вместе",INDEX(GRID!$B$4:$U$15,MATCH(P$7,GRID!$A$4:$A$15,0),MATCH(1,($U$2=GRID!$B$1:$U$1)*(КАЛЕНДАРЬ!AG5=GRID!$B$3:$U$3),0)),
INDEX(GRID!$B$4:$U$15,MATCH(P$7,GRID!$A$4:$A$15,0),MATCH(1,($U$2=GRID!$B$1:$U$1)*(КАЛЕНДАРЬ!AG5=GRID!$B$3:$U$3),0))*(1-GRID!$L$45))</f>
        <v>151400</v>
      </c>
      <c r="Q328" s="57" t="s">
        <v>119</v>
      </c>
      <c r="R328" s="57" t="s">
        <v>119</v>
      </c>
      <c r="S328" s="57" t="s">
        <v>119</v>
      </c>
      <c r="T328" s="57" t="s">
        <v>119</v>
      </c>
    </row>
    <row r="329" spans="1:20">
      <c r="A329" s="148" t="s">
        <v>12</v>
      </c>
      <c r="B329" s="149">
        <v>3</v>
      </c>
      <c r="C329" s="8" cm="1">
        <f t="array" ref="C329">IF($I$2="Каникулы вместе",INDEX(GRID!$B$4:$U$15,MATCH(C$7,GRID!$A$4:$A$15,0),MATCH(1,($U$2=GRID!$B$1:$U$1)*(КАЛЕНДАРЬ!AG6=GRID!$B$3:$U$3),0)),
INDEX(GRID!$B$4:$U$15,MATCH(C$7,GRID!$A$4:$A$15,0),MATCH(1,($U$2=GRID!$B$1:$U$1)*(КАЛЕНДАРЬ!AG6=GRID!$B$3:$U$3),0))*(1-GRID!$L$45))</f>
        <v>30200.000000000004</v>
      </c>
      <c r="D329" s="8" cm="1">
        <f t="array" ref="D329">IF($I$2="Каникулы вместе",INDEX(GRID!$B$18:$U$29,MATCH(C$7,GRID!$A$18:$A$29,0),MATCH(1,($U$2=GRID!$B$1:$U$1)*(КАЛЕНДАРЬ!AG6=GRID!$B$3:$U$3),0)),
INDEX(GRID!$B$18:$U$29,MATCH(C$7,GRID!$A$18:$A$29,0),MATCH(1,($U$2=GRID!$B$1:$U$1)*(КАЛЕНДАРЬ!AG6=GRID!$B$3:$U$3),0))*(1-GRID!$L$45))</f>
        <v>35200</v>
      </c>
      <c r="E329" s="8" cm="1">
        <f t="array" ref="E329">IF($I$2="Каникулы вместе",INDEX(GRID!$B$4:$U$15,MATCH(E$7,GRID!$A$4:$A$15,0),MATCH(1,($U$2=GRID!$B$1:$U$1)*(КАЛЕНДАРЬ!AG6=GRID!$B$3:$U$3),0)),
INDEX(GRID!$B$4:$U$15,MATCH(E$7,GRID!$A$4:$A$15,0),MATCH(1,($U$2=GRID!$B$1:$U$1)*(КАЛЕНДАРЬ!AG6=GRID!$B$3:$U$3),0))*(1-GRID!$L$45))</f>
        <v>36300</v>
      </c>
      <c r="F329" s="8" cm="1">
        <f t="array" ref="F329">IF($I$2="Каникулы вместе",INDEX(GRID!$B$18:$U$29,MATCH(E$7,GRID!$A$18:$A$29,0),MATCH(1,($U$2=GRID!$B$1:$U$1)*(КАЛЕНДАРЬ!AG6=GRID!$B$3:$U$3),0)),
INDEX(GRID!$B$18:$U$29,MATCH(E$7,GRID!$A$18:$A$29,0),MATCH(1,($U$2=GRID!$B$1:$U$1)*(КАЛЕНДАРЬ!AG6=GRID!$B$3:$U$3),0))*(1-GRID!$L$45))</f>
        <v>41300</v>
      </c>
      <c r="G329" s="57" t="s">
        <v>119</v>
      </c>
      <c r="H329" s="57" t="s">
        <v>119</v>
      </c>
      <c r="I329" s="8" cm="1">
        <f t="array" ref="I329">IF($I$2="Каникулы вместе",INDEX(GRID!$B$4:$U$15,MATCH(I$7,GRID!$A$4:$A$15,0),MATCH(1,($U$2=GRID!$B$1:$U$1)*(КАЛЕНДАРЬ!AG6=GRID!$B$3:$U$3),0)),
INDEX(GRID!$B$4:$U$15,MATCH(I$7,GRID!$A$4:$A$15,0),MATCH(1,($U$2=GRID!$B$1:$U$1)*(КАЛЕНДАРЬ!AG6=GRID!$B$3:$U$3),0))*(1-GRID!$L$45))</f>
        <v>47400</v>
      </c>
      <c r="J329" s="8" cm="1">
        <f t="array" ref="J329">IF($I$2="Каникулы вместе",INDEX(GRID!$B$18:$U$29,MATCH(I$7,GRID!$A$18:$A$29,0),MATCH(1,($U$2=GRID!$B$1:$U$1)*(КАЛЕНДАРЬ!AG6=GRID!$B$3:$U$3),0)),
INDEX(GRID!$B$18:$U$29,MATCH(I$7,GRID!$A$18:$A$29,0),MATCH(1,($U$2=GRID!$B$1:$U$1)*(КАЛЕНДАРЬ!AG6=GRID!$B$3:$U$3),0))*(1-GRID!$L$45))</f>
        <v>52400</v>
      </c>
      <c r="K329" s="57" t="s">
        <v>119</v>
      </c>
      <c r="L329" s="57" t="s">
        <v>119</v>
      </c>
      <c r="M329" s="8" cm="1">
        <f t="array" ref="M329">IF($I$2="Каникулы вместе",INDEX(GRID!$B$4:$U$15,MATCH(M$7,GRID!$A$4:$A$15,0),MATCH(1,($U$2=GRID!$B$1:$U$1)*(КАЛЕНДАРЬ!AG6=GRID!$B$3:$U$3),0)),
INDEX(GRID!$B$4:$U$15,MATCH(M$7,GRID!$A$4:$A$15,0),MATCH(1,($U$2=GRID!$B$1:$U$1)*(КАЛЕНДАРЬ!AG6=GRID!$B$3:$U$3),0))*(1-GRID!$L$45))</f>
        <v>74000</v>
      </c>
      <c r="N329" s="8" cm="1">
        <f t="array" ref="N329">IF($I$2="Каникулы вместе",INDEX(GRID!$B$18:$U$29,MATCH(M$7,GRID!$A$18:$A$29,0),MATCH(1,($U$2=GRID!$B$1:$U$1)*(КАЛЕНДАРЬ!AG6=GRID!$B$3:$U$3),0)),
INDEX(GRID!$B$18:$U$29,MATCH(M$7,GRID!$A$18:$A$29,0),MATCH(1,($U$2=GRID!$B$1:$U$1)*(КАЛЕНДАРЬ!AG6=GRID!$B$3:$U$3),0))*(1-GRID!$L$45))</f>
        <v>79000</v>
      </c>
      <c r="O329" s="57" t="s">
        <v>119</v>
      </c>
      <c r="P329" s="8" cm="1">
        <f t="array" ref="P329">IF($I$2="Каникулы вместе",INDEX(GRID!$B$4:$U$15,MATCH(P$7,GRID!$A$4:$A$15,0),MATCH(1,($U$2=GRID!$B$1:$U$1)*(КАЛЕНДАРЬ!AG6=GRID!$B$3:$U$3),0)),
INDEX(GRID!$B$4:$U$15,MATCH(P$7,GRID!$A$4:$A$15,0),MATCH(1,($U$2=GRID!$B$1:$U$1)*(КАЛЕНДАРЬ!AG6=GRID!$B$3:$U$3),0))*(1-GRID!$L$45))</f>
        <v>151400</v>
      </c>
      <c r="Q329" s="57" t="s">
        <v>119</v>
      </c>
      <c r="R329" s="57" t="s">
        <v>119</v>
      </c>
      <c r="S329" s="57" t="s">
        <v>119</v>
      </c>
      <c r="T329" s="57" t="s">
        <v>119</v>
      </c>
    </row>
    <row r="330" spans="1:20">
      <c r="A330" s="148" t="s">
        <v>13</v>
      </c>
      <c r="B330" s="149">
        <v>4</v>
      </c>
      <c r="C330" s="8" cm="1">
        <f t="array" ref="C330">IF($I$2="Каникулы вместе",INDEX(GRID!$B$4:$U$15,MATCH(C$7,GRID!$A$4:$A$15,0),MATCH(1,($U$2=GRID!$B$1:$U$1)*(КАЛЕНДАРЬ!AG7=GRID!$B$3:$U$3),0)),
INDEX(GRID!$B$4:$U$15,MATCH(C$7,GRID!$A$4:$A$15,0),MATCH(1,($U$2=GRID!$B$1:$U$1)*(КАЛЕНДАРЬ!AG7=GRID!$B$3:$U$3),0))*(1-GRID!$L$45))</f>
        <v>25000</v>
      </c>
      <c r="D330" s="8" cm="1">
        <f t="array" ref="D330">IF($I$2="Каникулы вместе",INDEX(GRID!$B$18:$U$29,MATCH(C$7,GRID!$A$18:$A$29,0),MATCH(1,($U$2=GRID!$B$1:$U$1)*(КАЛЕНДАРЬ!AG7=GRID!$B$3:$U$3),0)),
INDEX(GRID!$B$18:$U$29,MATCH(C$7,GRID!$A$18:$A$29,0),MATCH(1,($U$2=GRID!$B$1:$U$1)*(КАЛЕНДАРЬ!AG7=GRID!$B$3:$U$3),0))*(1-GRID!$L$45))</f>
        <v>30000</v>
      </c>
      <c r="E330" s="8" cm="1">
        <f t="array" ref="E330">IF($I$2="Каникулы вместе",INDEX(GRID!$B$4:$U$15,MATCH(E$7,GRID!$A$4:$A$15,0),MATCH(1,($U$2=GRID!$B$1:$U$1)*(КАЛЕНДАРЬ!AG7=GRID!$B$3:$U$3),0)),
INDEX(GRID!$B$4:$U$15,MATCH(E$7,GRID!$A$4:$A$15,0),MATCH(1,($U$2=GRID!$B$1:$U$1)*(КАЛЕНДАРЬ!AG7=GRID!$B$3:$U$3),0))*(1-GRID!$L$45))</f>
        <v>30000</v>
      </c>
      <c r="F330" s="8" cm="1">
        <f t="array" ref="F330">IF($I$2="Каникулы вместе",INDEX(GRID!$B$18:$U$29,MATCH(E$7,GRID!$A$18:$A$29,0),MATCH(1,($U$2=GRID!$B$1:$U$1)*(КАЛЕНДАРЬ!AG7=GRID!$B$3:$U$3),0)),
INDEX(GRID!$B$18:$U$29,MATCH(E$7,GRID!$A$18:$A$29,0),MATCH(1,($U$2=GRID!$B$1:$U$1)*(КАЛЕНДАРЬ!AG7=GRID!$B$3:$U$3),0))*(1-GRID!$L$45))</f>
        <v>35000</v>
      </c>
      <c r="G330" s="57" t="s">
        <v>119</v>
      </c>
      <c r="H330" s="57" t="s">
        <v>119</v>
      </c>
      <c r="I330" s="8" cm="1">
        <f t="array" ref="I330">IF($I$2="Каникулы вместе",INDEX(GRID!$B$4:$U$15,MATCH(I$7,GRID!$A$4:$A$15,0),MATCH(1,($U$2=GRID!$B$1:$U$1)*(КАЛЕНДАРЬ!AG7=GRID!$B$3:$U$3),0)),
INDEX(GRID!$B$4:$U$15,MATCH(I$7,GRID!$A$4:$A$15,0),MATCH(1,($U$2=GRID!$B$1:$U$1)*(КАЛЕНДАРЬ!AG7=GRID!$B$3:$U$3),0))*(1-GRID!$L$45))</f>
        <v>39700</v>
      </c>
      <c r="J330" s="8" cm="1">
        <f t="array" ref="J330">IF($I$2="Каникулы вместе",INDEX(GRID!$B$18:$U$29,MATCH(I$7,GRID!$A$18:$A$29,0),MATCH(1,($U$2=GRID!$B$1:$U$1)*(КАЛЕНДАРЬ!AG7=GRID!$B$3:$U$3),0)),
INDEX(GRID!$B$18:$U$29,MATCH(I$7,GRID!$A$18:$A$29,0),MATCH(1,($U$2=GRID!$B$1:$U$1)*(КАЛЕНДАРЬ!AG7=GRID!$B$3:$U$3),0))*(1-GRID!$L$45))</f>
        <v>44700</v>
      </c>
      <c r="K330" s="57" t="s">
        <v>119</v>
      </c>
      <c r="L330" s="57" t="s">
        <v>119</v>
      </c>
      <c r="M330" s="8" cm="1">
        <f t="array" ref="M330">IF($I$2="Каникулы вместе",INDEX(GRID!$B$4:$U$15,MATCH(M$7,GRID!$A$4:$A$15,0),MATCH(1,($U$2=GRID!$B$1:$U$1)*(КАЛЕНДАРЬ!AG7=GRID!$B$3:$U$3),0)),
INDEX(GRID!$B$4:$U$15,MATCH(M$7,GRID!$A$4:$A$15,0),MATCH(1,($U$2=GRID!$B$1:$U$1)*(КАЛЕНДАРЬ!AG7=GRID!$B$3:$U$3),0))*(1-GRID!$L$45))</f>
        <v>65200</v>
      </c>
      <c r="N330" s="8" cm="1">
        <f t="array" ref="N330">IF($I$2="Каникулы вместе",INDEX(GRID!$B$18:$U$29,MATCH(M$7,GRID!$A$18:$A$29,0),MATCH(1,($U$2=GRID!$B$1:$U$1)*(КАЛЕНДАРЬ!AG7=GRID!$B$3:$U$3),0)),
INDEX(GRID!$B$18:$U$29,MATCH(M$7,GRID!$A$18:$A$29,0),MATCH(1,($U$2=GRID!$B$1:$U$1)*(КАЛЕНДАРЬ!AG7=GRID!$B$3:$U$3),0))*(1-GRID!$L$45))</f>
        <v>70200</v>
      </c>
      <c r="O330" s="57" t="s">
        <v>119</v>
      </c>
      <c r="P330" s="8" cm="1">
        <f t="array" ref="P330">IF($I$2="Каникулы вместе",INDEX(GRID!$B$4:$U$15,MATCH(P$7,GRID!$A$4:$A$15,0),MATCH(1,($U$2=GRID!$B$1:$U$1)*(КАЛЕНДАРЬ!AG7=GRID!$B$3:$U$3),0)),
INDEX(GRID!$B$4:$U$15,MATCH(P$7,GRID!$A$4:$A$15,0),MATCH(1,($U$2=GRID!$B$1:$U$1)*(КАЛЕНДАРЬ!AG7=GRID!$B$3:$U$3),0))*(1-GRID!$L$45))</f>
        <v>139700</v>
      </c>
      <c r="Q330" s="57" t="s">
        <v>119</v>
      </c>
      <c r="R330" s="57" t="s">
        <v>119</v>
      </c>
      <c r="S330" s="57" t="s">
        <v>119</v>
      </c>
      <c r="T330" s="57" t="s">
        <v>119</v>
      </c>
    </row>
    <row r="331" spans="1:20">
      <c r="A331" s="148" t="s">
        <v>14</v>
      </c>
      <c r="B331" s="149">
        <v>5</v>
      </c>
      <c r="C331" s="8" cm="1">
        <f t="array" ref="C331">IF($I$2="Каникулы вместе",INDEX(GRID!$B$4:$U$15,MATCH(C$7,GRID!$A$4:$A$15,0),MATCH(1,($U$2=GRID!$B$1:$U$1)*(КАЛЕНДАРЬ!AG8=GRID!$B$3:$U$3),0)),
INDEX(GRID!$B$4:$U$15,MATCH(C$7,GRID!$A$4:$A$15,0),MATCH(1,($U$2=GRID!$B$1:$U$1)*(КАЛЕНДАРЬ!AG8=GRID!$B$3:$U$3),0))*(1-GRID!$L$45))</f>
        <v>25000</v>
      </c>
      <c r="D331" s="8" cm="1">
        <f t="array" ref="D331">IF($I$2="Каникулы вместе",INDEX(GRID!$B$18:$U$29,MATCH(C$7,GRID!$A$18:$A$29,0),MATCH(1,($U$2=GRID!$B$1:$U$1)*(КАЛЕНДАРЬ!AG8=GRID!$B$3:$U$3),0)),
INDEX(GRID!$B$18:$U$29,MATCH(C$7,GRID!$A$18:$A$29,0),MATCH(1,($U$2=GRID!$B$1:$U$1)*(КАЛЕНДАРЬ!AG8=GRID!$B$3:$U$3),0))*(1-GRID!$L$45))</f>
        <v>30000</v>
      </c>
      <c r="E331" s="8" cm="1">
        <f t="array" ref="E331">IF($I$2="Каникулы вместе",INDEX(GRID!$B$4:$U$15,MATCH(E$7,GRID!$A$4:$A$15,0),MATCH(1,($U$2=GRID!$B$1:$U$1)*(КАЛЕНДАРЬ!AG8=GRID!$B$3:$U$3),0)),
INDEX(GRID!$B$4:$U$15,MATCH(E$7,GRID!$A$4:$A$15,0),MATCH(1,($U$2=GRID!$B$1:$U$1)*(КАЛЕНДАРЬ!AG8=GRID!$B$3:$U$3),0))*(1-GRID!$L$45))</f>
        <v>30000</v>
      </c>
      <c r="F331" s="8" cm="1">
        <f t="array" ref="F331">IF($I$2="Каникулы вместе",INDEX(GRID!$B$18:$U$29,MATCH(E$7,GRID!$A$18:$A$29,0),MATCH(1,($U$2=GRID!$B$1:$U$1)*(КАЛЕНДАРЬ!AG8=GRID!$B$3:$U$3),0)),
INDEX(GRID!$B$18:$U$29,MATCH(E$7,GRID!$A$18:$A$29,0),MATCH(1,($U$2=GRID!$B$1:$U$1)*(КАЛЕНДАРЬ!AG8=GRID!$B$3:$U$3),0))*(1-GRID!$L$45))</f>
        <v>35000</v>
      </c>
      <c r="G331" s="57" t="s">
        <v>119</v>
      </c>
      <c r="H331" s="57" t="s">
        <v>119</v>
      </c>
      <c r="I331" s="8" cm="1">
        <f t="array" ref="I331">IF($I$2="Каникулы вместе",INDEX(GRID!$B$4:$U$15,MATCH(I$7,GRID!$A$4:$A$15,0),MATCH(1,($U$2=GRID!$B$1:$U$1)*(КАЛЕНДАРЬ!AG8=GRID!$B$3:$U$3),0)),
INDEX(GRID!$B$4:$U$15,MATCH(I$7,GRID!$A$4:$A$15,0),MATCH(1,($U$2=GRID!$B$1:$U$1)*(КАЛЕНДАРЬ!AG8=GRID!$B$3:$U$3),0))*(1-GRID!$L$45))</f>
        <v>39700</v>
      </c>
      <c r="J331" s="8" cm="1">
        <f t="array" ref="J331">IF($I$2="Каникулы вместе",INDEX(GRID!$B$18:$U$29,MATCH(I$7,GRID!$A$18:$A$29,0),MATCH(1,($U$2=GRID!$B$1:$U$1)*(КАЛЕНДАРЬ!AG8=GRID!$B$3:$U$3),0)),
INDEX(GRID!$B$18:$U$29,MATCH(I$7,GRID!$A$18:$A$29,0),MATCH(1,($U$2=GRID!$B$1:$U$1)*(КАЛЕНДАРЬ!AG8=GRID!$B$3:$U$3),0))*(1-GRID!$L$45))</f>
        <v>44700</v>
      </c>
      <c r="K331" s="57" t="s">
        <v>119</v>
      </c>
      <c r="L331" s="57" t="s">
        <v>119</v>
      </c>
      <c r="M331" s="8" cm="1">
        <f t="array" ref="M331">IF($I$2="Каникулы вместе",INDEX(GRID!$B$4:$U$15,MATCH(M$7,GRID!$A$4:$A$15,0),MATCH(1,($U$2=GRID!$B$1:$U$1)*(КАЛЕНДАРЬ!AG8=GRID!$B$3:$U$3),0)),
INDEX(GRID!$B$4:$U$15,MATCH(M$7,GRID!$A$4:$A$15,0),MATCH(1,($U$2=GRID!$B$1:$U$1)*(КАЛЕНДАРЬ!AG8=GRID!$B$3:$U$3),0))*(1-GRID!$L$45))</f>
        <v>65200</v>
      </c>
      <c r="N331" s="8" cm="1">
        <f t="array" ref="N331">IF($I$2="Каникулы вместе",INDEX(GRID!$B$18:$U$29,MATCH(M$7,GRID!$A$18:$A$29,0),MATCH(1,($U$2=GRID!$B$1:$U$1)*(КАЛЕНДАРЬ!AG8=GRID!$B$3:$U$3),0)),
INDEX(GRID!$B$18:$U$29,MATCH(M$7,GRID!$A$18:$A$29,0),MATCH(1,($U$2=GRID!$B$1:$U$1)*(КАЛЕНДАРЬ!AG8=GRID!$B$3:$U$3),0))*(1-GRID!$L$45))</f>
        <v>70200</v>
      </c>
      <c r="O331" s="57" t="s">
        <v>119</v>
      </c>
      <c r="P331" s="8" cm="1">
        <f t="array" ref="P331">IF($I$2="Каникулы вместе",INDEX(GRID!$B$4:$U$15,MATCH(P$7,GRID!$A$4:$A$15,0),MATCH(1,($U$2=GRID!$B$1:$U$1)*(КАЛЕНДАРЬ!AG8=GRID!$B$3:$U$3),0)),
INDEX(GRID!$B$4:$U$15,MATCH(P$7,GRID!$A$4:$A$15,0),MATCH(1,($U$2=GRID!$B$1:$U$1)*(КАЛЕНДАРЬ!AG8=GRID!$B$3:$U$3),0))*(1-GRID!$L$45))</f>
        <v>139700</v>
      </c>
      <c r="Q331" s="57" t="s">
        <v>119</v>
      </c>
      <c r="R331" s="57" t="s">
        <v>119</v>
      </c>
      <c r="S331" s="57" t="s">
        <v>119</v>
      </c>
      <c r="T331" s="57" t="s">
        <v>119</v>
      </c>
    </row>
    <row r="332" spans="1:20">
      <c r="A332" s="148" t="s">
        <v>15</v>
      </c>
      <c r="B332" s="149">
        <v>6</v>
      </c>
      <c r="C332" s="8" cm="1">
        <f t="array" ref="C332">IF($I$2="Каникулы вместе",INDEX(GRID!$B$4:$U$15,MATCH(C$7,GRID!$A$4:$A$15,0),MATCH(1,($U$2=GRID!$B$1:$U$1)*(КАЛЕНДАРЬ!AG9=GRID!$B$3:$U$3),0)),
INDEX(GRID!$B$4:$U$15,MATCH(C$7,GRID!$A$4:$A$15,0),MATCH(1,($U$2=GRID!$B$1:$U$1)*(КАЛЕНДАРЬ!AG9=GRID!$B$3:$U$3),0))*(1-GRID!$L$45))</f>
        <v>25000</v>
      </c>
      <c r="D332" s="8" cm="1">
        <f t="array" ref="D332">IF($I$2="Каникулы вместе",INDEX(GRID!$B$18:$U$29,MATCH(C$7,GRID!$A$18:$A$29,0),MATCH(1,($U$2=GRID!$B$1:$U$1)*(КАЛЕНДАРЬ!AG9=GRID!$B$3:$U$3),0)),
INDEX(GRID!$B$18:$U$29,MATCH(C$7,GRID!$A$18:$A$29,0),MATCH(1,($U$2=GRID!$B$1:$U$1)*(КАЛЕНДАРЬ!AG9=GRID!$B$3:$U$3),0))*(1-GRID!$L$45))</f>
        <v>30000</v>
      </c>
      <c r="E332" s="8" cm="1">
        <f t="array" ref="E332">IF($I$2="Каникулы вместе",INDEX(GRID!$B$4:$U$15,MATCH(E$7,GRID!$A$4:$A$15,0),MATCH(1,($U$2=GRID!$B$1:$U$1)*(КАЛЕНДАРЬ!AG9=GRID!$B$3:$U$3),0)),
INDEX(GRID!$B$4:$U$15,MATCH(E$7,GRID!$A$4:$A$15,0),MATCH(1,($U$2=GRID!$B$1:$U$1)*(КАЛЕНДАРЬ!AG9=GRID!$B$3:$U$3),0))*(1-GRID!$L$45))</f>
        <v>30000</v>
      </c>
      <c r="F332" s="8" cm="1">
        <f t="array" ref="F332">IF($I$2="Каникулы вместе",INDEX(GRID!$B$18:$U$29,MATCH(E$7,GRID!$A$18:$A$29,0),MATCH(1,($U$2=GRID!$B$1:$U$1)*(КАЛЕНДАРЬ!AG9=GRID!$B$3:$U$3),0)),
INDEX(GRID!$B$18:$U$29,MATCH(E$7,GRID!$A$18:$A$29,0),MATCH(1,($U$2=GRID!$B$1:$U$1)*(КАЛЕНДАРЬ!AG9=GRID!$B$3:$U$3),0))*(1-GRID!$L$45))</f>
        <v>35000</v>
      </c>
      <c r="G332" s="57" t="s">
        <v>119</v>
      </c>
      <c r="H332" s="57" t="s">
        <v>119</v>
      </c>
      <c r="I332" s="8" cm="1">
        <f t="array" ref="I332">IF($I$2="Каникулы вместе",INDEX(GRID!$B$4:$U$15,MATCH(I$7,GRID!$A$4:$A$15,0),MATCH(1,($U$2=GRID!$B$1:$U$1)*(КАЛЕНДАРЬ!AG9=GRID!$B$3:$U$3),0)),
INDEX(GRID!$B$4:$U$15,MATCH(I$7,GRID!$A$4:$A$15,0),MATCH(1,($U$2=GRID!$B$1:$U$1)*(КАЛЕНДАРЬ!AG9=GRID!$B$3:$U$3),0))*(1-GRID!$L$45))</f>
        <v>39700</v>
      </c>
      <c r="J332" s="8" cm="1">
        <f t="array" ref="J332">IF($I$2="Каникулы вместе",INDEX(GRID!$B$18:$U$29,MATCH(I$7,GRID!$A$18:$A$29,0),MATCH(1,($U$2=GRID!$B$1:$U$1)*(КАЛЕНДАРЬ!AG9=GRID!$B$3:$U$3),0)),
INDEX(GRID!$B$18:$U$29,MATCH(I$7,GRID!$A$18:$A$29,0),MATCH(1,($U$2=GRID!$B$1:$U$1)*(КАЛЕНДАРЬ!AG9=GRID!$B$3:$U$3),0))*(1-GRID!$L$45))</f>
        <v>44700</v>
      </c>
      <c r="K332" s="57" t="s">
        <v>119</v>
      </c>
      <c r="L332" s="57" t="s">
        <v>119</v>
      </c>
      <c r="M332" s="8" cm="1">
        <f t="array" ref="M332">IF($I$2="Каникулы вместе",INDEX(GRID!$B$4:$U$15,MATCH(M$7,GRID!$A$4:$A$15,0),MATCH(1,($U$2=GRID!$B$1:$U$1)*(КАЛЕНДАРЬ!AG9=GRID!$B$3:$U$3),0)),
INDEX(GRID!$B$4:$U$15,MATCH(M$7,GRID!$A$4:$A$15,0),MATCH(1,($U$2=GRID!$B$1:$U$1)*(КАЛЕНДАРЬ!AG9=GRID!$B$3:$U$3),0))*(1-GRID!$L$45))</f>
        <v>65200</v>
      </c>
      <c r="N332" s="8" cm="1">
        <f t="array" ref="N332">IF($I$2="Каникулы вместе",INDEX(GRID!$B$18:$U$29,MATCH(M$7,GRID!$A$18:$A$29,0),MATCH(1,($U$2=GRID!$B$1:$U$1)*(КАЛЕНДАРЬ!AG9=GRID!$B$3:$U$3),0)),
INDEX(GRID!$B$18:$U$29,MATCH(M$7,GRID!$A$18:$A$29,0),MATCH(1,($U$2=GRID!$B$1:$U$1)*(КАЛЕНДАРЬ!AG9=GRID!$B$3:$U$3),0))*(1-GRID!$L$45))</f>
        <v>70200</v>
      </c>
      <c r="O332" s="57" t="s">
        <v>119</v>
      </c>
      <c r="P332" s="8" cm="1">
        <f t="array" ref="P332">IF($I$2="Каникулы вместе",INDEX(GRID!$B$4:$U$15,MATCH(P$7,GRID!$A$4:$A$15,0),MATCH(1,($U$2=GRID!$B$1:$U$1)*(КАЛЕНДАРЬ!AG9=GRID!$B$3:$U$3),0)),
INDEX(GRID!$B$4:$U$15,MATCH(P$7,GRID!$A$4:$A$15,0),MATCH(1,($U$2=GRID!$B$1:$U$1)*(КАЛЕНДАРЬ!AG9=GRID!$B$3:$U$3),0))*(1-GRID!$L$45))</f>
        <v>139700</v>
      </c>
      <c r="Q332" s="57" t="s">
        <v>119</v>
      </c>
      <c r="R332" s="57" t="s">
        <v>119</v>
      </c>
      <c r="S332" s="57" t="s">
        <v>119</v>
      </c>
      <c r="T332" s="57" t="s">
        <v>119</v>
      </c>
    </row>
    <row r="333" spans="1:20">
      <c r="A333" s="148" t="s">
        <v>16</v>
      </c>
      <c r="B333" s="149">
        <v>7</v>
      </c>
      <c r="C333" s="8" cm="1">
        <f t="array" ref="C333">IF($I$2="Каникулы вместе",INDEX(GRID!$B$4:$U$15,MATCH(C$7,GRID!$A$4:$A$15,0),MATCH(1,($U$2=GRID!$B$1:$U$1)*(КАЛЕНДАРЬ!AG10=GRID!$B$3:$U$3),0)),
INDEX(GRID!$B$4:$U$15,MATCH(C$7,GRID!$A$4:$A$15,0),MATCH(1,($U$2=GRID!$B$1:$U$1)*(КАЛЕНДАРЬ!AG10=GRID!$B$3:$U$3),0))*(1-GRID!$L$45))</f>
        <v>25000</v>
      </c>
      <c r="D333" s="8" cm="1">
        <f t="array" ref="D333">IF($I$2="Каникулы вместе",INDEX(GRID!$B$18:$U$29,MATCH(C$7,GRID!$A$18:$A$29,0),MATCH(1,($U$2=GRID!$B$1:$U$1)*(КАЛЕНДАРЬ!AG10=GRID!$B$3:$U$3),0)),
INDEX(GRID!$B$18:$U$29,MATCH(C$7,GRID!$A$18:$A$29,0),MATCH(1,($U$2=GRID!$B$1:$U$1)*(КАЛЕНДАРЬ!AG10=GRID!$B$3:$U$3),0))*(1-GRID!$L$45))</f>
        <v>30000</v>
      </c>
      <c r="E333" s="8" cm="1">
        <f t="array" ref="E333">IF($I$2="Каникулы вместе",INDEX(GRID!$B$4:$U$15,MATCH(E$7,GRID!$A$4:$A$15,0),MATCH(1,($U$2=GRID!$B$1:$U$1)*(КАЛЕНДАРЬ!AG10=GRID!$B$3:$U$3),0)),
INDEX(GRID!$B$4:$U$15,MATCH(E$7,GRID!$A$4:$A$15,0),MATCH(1,($U$2=GRID!$B$1:$U$1)*(КАЛЕНДАРЬ!AG10=GRID!$B$3:$U$3),0))*(1-GRID!$L$45))</f>
        <v>30000</v>
      </c>
      <c r="F333" s="8" cm="1">
        <f t="array" ref="F333">IF($I$2="Каникулы вместе",INDEX(GRID!$B$18:$U$29,MATCH(E$7,GRID!$A$18:$A$29,0),MATCH(1,($U$2=GRID!$B$1:$U$1)*(КАЛЕНДАРЬ!AG10=GRID!$B$3:$U$3),0)),
INDEX(GRID!$B$18:$U$29,MATCH(E$7,GRID!$A$18:$A$29,0),MATCH(1,($U$2=GRID!$B$1:$U$1)*(КАЛЕНДАРЬ!AG10=GRID!$B$3:$U$3),0))*(1-GRID!$L$45))</f>
        <v>35000</v>
      </c>
      <c r="G333" s="57" t="s">
        <v>119</v>
      </c>
      <c r="H333" s="57" t="s">
        <v>119</v>
      </c>
      <c r="I333" s="8" cm="1">
        <f t="array" ref="I333">IF($I$2="Каникулы вместе",INDEX(GRID!$B$4:$U$15,MATCH(I$7,GRID!$A$4:$A$15,0),MATCH(1,($U$2=GRID!$B$1:$U$1)*(КАЛЕНДАРЬ!AG10=GRID!$B$3:$U$3),0)),
INDEX(GRID!$B$4:$U$15,MATCH(I$7,GRID!$A$4:$A$15,0),MATCH(1,($U$2=GRID!$B$1:$U$1)*(КАЛЕНДАРЬ!AG10=GRID!$B$3:$U$3),0))*(1-GRID!$L$45))</f>
        <v>39700</v>
      </c>
      <c r="J333" s="8" cm="1">
        <f t="array" ref="J333">IF($I$2="Каникулы вместе",INDEX(GRID!$B$18:$U$29,MATCH(I$7,GRID!$A$18:$A$29,0),MATCH(1,($U$2=GRID!$B$1:$U$1)*(КАЛЕНДАРЬ!AG10=GRID!$B$3:$U$3),0)),
INDEX(GRID!$B$18:$U$29,MATCH(I$7,GRID!$A$18:$A$29,0),MATCH(1,($U$2=GRID!$B$1:$U$1)*(КАЛЕНДАРЬ!AG10=GRID!$B$3:$U$3),0))*(1-GRID!$L$45))</f>
        <v>44700</v>
      </c>
      <c r="K333" s="57" t="s">
        <v>119</v>
      </c>
      <c r="L333" s="57" t="s">
        <v>119</v>
      </c>
      <c r="M333" s="8" cm="1">
        <f t="array" ref="M333">IF($I$2="Каникулы вместе",INDEX(GRID!$B$4:$U$15,MATCH(M$7,GRID!$A$4:$A$15,0),MATCH(1,($U$2=GRID!$B$1:$U$1)*(КАЛЕНДАРЬ!AG10=GRID!$B$3:$U$3),0)),
INDEX(GRID!$B$4:$U$15,MATCH(M$7,GRID!$A$4:$A$15,0),MATCH(1,($U$2=GRID!$B$1:$U$1)*(КАЛЕНДАРЬ!AG10=GRID!$B$3:$U$3),0))*(1-GRID!$L$45))</f>
        <v>65200</v>
      </c>
      <c r="N333" s="8" cm="1">
        <f t="array" ref="N333">IF($I$2="Каникулы вместе",INDEX(GRID!$B$18:$U$29,MATCH(M$7,GRID!$A$18:$A$29,0),MATCH(1,($U$2=GRID!$B$1:$U$1)*(КАЛЕНДАРЬ!AG10=GRID!$B$3:$U$3),0)),
INDEX(GRID!$B$18:$U$29,MATCH(M$7,GRID!$A$18:$A$29,0),MATCH(1,($U$2=GRID!$B$1:$U$1)*(КАЛЕНДАРЬ!AG10=GRID!$B$3:$U$3),0))*(1-GRID!$L$45))</f>
        <v>70200</v>
      </c>
      <c r="O333" s="57" t="s">
        <v>119</v>
      </c>
      <c r="P333" s="8" cm="1">
        <f t="array" ref="P333">IF($I$2="Каникулы вместе",INDEX(GRID!$B$4:$U$15,MATCH(P$7,GRID!$A$4:$A$15,0),MATCH(1,($U$2=GRID!$B$1:$U$1)*(КАЛЕНДАРЬ!AG10=GRID!$B$3:$U$3),0)),
INDEX(GRID!$B$4:$U$15,MATCH(P$7,GRID!$A$4:$A$15,0),MATCH(1,($U$2=GRID!$B$1:$U$1)*(КАЛЕНДАРЬ!AG10=GRID!$B$3:$U$3),0))*(1-GRID!$L$45))</f>
        <v>139700</v>
      </c>
      <c r="Q333" s="57" t="s">
        <v>119</v>
      </c>
      <c r="R333" s="57" t="s">
        <v>119</v>
      </c>
      <c r="S333" s="57" t="s">
        <v>119</v>
      </c>
      <c r="T333" s="57" t="s">
        <v>119</v>
      </c>
    </row>
    <row r="334" spans="1:20">
      <c r="A334" s="148" t="s">
        <v>17</v>
      </c>
      <c r="B334" s="149">
        <v>8</v>
      </c>
      <c r="C334" s="8" cm="1">
        <f t="array" ref="C334">IF($I$2="Каникулы вместе",INDEX(GRID!$B$4:$U$15,MATCH(C$7,GRID!$A$4:$A$15,0),MATCH(1,($U$2=GRID!$B$1:$U$1)*(КАЛЕНДАРЬ!AG11=GRID!$B$3:$U$3),0)),
INDEX(GRID!$B$4:$U$15,MATCH(C$7,GRID!$A$4:$A$15,0),MATCH(1,($U$2=GRID!$B$1:$U$1)*(КАЛЕНДАРЬ!AG11=GRID!$B$3:$U$3),0))*(1-GRID!$L$45))</f>
        <v>25000</v>
      </c>
      <c r="D334" s="8" cm="1">
        <f t="array" ref="D334">IF($I$2="Каникулы вместе",INDEX(GRID!$B$18:$U$29,MATCH(C$7,GRID!$A$18:$A$29,0),MATCH(1,($U$2=GRID!$B$1:$U$1)*(КАЛЕНДАРЬ!AG11=GRID!$B$3:$U$3),0)),
INDEX(GRID!$B$18:$U$29,MATCH(C$7,GRID!$A$18:$A$29,0),MATCH(1,($U$2=GRID!$B$1:$U$1)*(КАЛЕНДАРЬ!AG11=GRID!$B$3:$U$3),0))*(1-GRID!$L$45))</f>
        <v>30000</v>
      </c>
      <c r="E334" s="8" cm="1">
        <f t="array" ref="E334">IF($I$2="Каникулы вместе",INDEX(GRID!$B$4:$U$15,MATCH(E$7,GRID!$A$4:$A$15,0),MATCH(1,($U$2=GRID!$B$1:$U$1)*(КАЛЕНДАРЬ!AG11=GRID!$B$3:$U$3),0)),
INDEX(GRID!$B$4:$U$15,MATCH(E$7,GRID!$A$4:$A$15,0),MATCH(1,($U$2=GRID!$B$1:$U$1)*(КАЛЕНДАРЬ!AG11=GRID!$B$3:$U$3),0))*(1-GRID!$L$45))</f>
        <v>30000</v>
      </c>
      <c r="F334" s="8" cm="1">
        <f t="array" ref="F334">IF($I$2="Каникулы вместе",INDEX(GRID!$B$18:$U$29,MATCH(E$7,GRID!$A$18:$A$29,0),MATCH(1,($U$2=GRID!$B$1:$U$1)*(КАЛЕНДАРЬ!AG11=GRID!$B$3:$U$3),0)),
INDEX(GRID!$B$18:$U$29,MATCH(E$7,GRID!$A$18:$A$29,0),MATCH(1,($U$2=GRID!$B$1:$U$1)*(КАЛЕНДАРЬ!AG11=GRID!$B$3:$U$3),0))*(1-GRID!$L$45))</f>
        <v>35000</v>
      </c>
      <c r="G334" s="57" t="s">
        <v>119</v>
      </c>
      <c r="H334" s="57" t="s">
        <v>119</v>
      </c>
      <c r="I334" s="8" cm="1">
        <f t="array" ref="I334">IF($I$2="Каникулы вместе",INDEX(GRID!$B$4:$U$15,MATCH(I$7,GRID!$A$4:$A$15,0),MATCH(1,($U$2=GRID!$B$1:$U$1)*(КАЛЕНДАРЬ!AG11=GRID!$B$3:$U$3),0)),
INDEX(GRID!$B$4:$U$15,MATCH(I$7,GRID!$A$4:$A$15,0),MATCH(1,($U$2=GRID!$B$1:$U$1)*(КАЛЕНДАРЬ!AG11=GRID!$B$3:$U$3),0))*(1-GRID!$L$45))</f>
        <v>39700</v>
      </c>
      <c r="J334" s="8" cm="1">
        <f t="array" ref="J334">IF($I$2="Каникулы вместе",INDEX(GRID!$B$18:$U$29,MATCH(I$7,GRID!$A$18:$A$29,0),MATCH(1,($U$2=GRID!$B$1:$U$1)*(КАЛЕНДАРЬ!AG11=GRID!$B$3:$U$3),0)),
INDEX(GRID!$B$18:$U$29,MATCH(I$7,GRID!$A$18:$A$29,0),MATCH(1,($U$2=GRID!$B$1:$U$1)*(КАЛЕНДАРЬ!AG11=GRID!$B$3:$U$3),0))*(1-GRID!$L$45))</f>
        <v>44700</v>
      </c>
      <c r="K334" s="57" t="s">
        <v>119</v>
      </c>
      <c r="L334" s="57" t="s">
        <v>119</v>
      </c>
      <c r="M334" s="8" cm="1">
        <f t="array" ref="M334">IF($I$2="Каникулы вместе",INDEX(GRID!$B$4:$U$15,MATCH(M$7,GRID!$A$4:$A$15,0),MATCH(1,($U$2=GRID!$B$1:$U$1)*(КАЛЕНДАРЬ!AG11=GRID!$B$3:$U$3),0)),
INDEX(GRID!$B$4:$U$15,MATCH(M$7,GRID!$A$4:$A$15,0),MATCH(1,($U$2=GRID!$B$1:$U$1)*(КАЛЕНДАРЬ!AG11=GRID!$B$3:$U$3),0))*(1-GRID!$L$45))</f>
        <v>65200</v>
      </c>
      <c r="N334" s="8" cm="1">
        <f t="array" ref="N334">IF($I$2="Каникулы вместе",INDEX(GRID!$B$18:$U$29,MATCH(M$7,GRID!$A$18:$A$29,0),MATCH(1,($U$2=GRID!$B$1:$U$1)*(КАЛЕНДАРЬ!AG11=GRID!$B$3:$U$3),0)),
INDEX(GRID!$B$18:$U$29,MATCH(M$7,GRID!$A$18:$A$29,0),MATCH(1,($U$2=GRID!$B$1:$U$1)*(КАЛЕНДАРЬ!AG11=GRID!$B$3:$U$3),0))*(1-GRID!$L$45))</f>
        <v>70200</v>
      </c>
      <c r="O334" s="57" t="s">
        <v>119</v>
      </c>
      <c r="P334" s="8" cm="1">
        <f t="array" ref="P334">IF($I$2="Каникулы вместе",INDEX(GRID!$B$4:$U$15,MATCH(P$7,GRID!$A$4:$A$15,0),MATCH(1,($U$2=GRID!$B$1:$U$1)*(КАЛЕНДАРЬ!AG11=GRID!$B$3:$U$3),0)),
INDEX(GRID!$B$4:$U$15,MATCH(P$7,GRID!$A$4:$A$15,0),MATCH(1,($U$2=GRID!$B$1:$U$1)*(КАЛЕНДАРЬ!AG11=GRID!$B$3:$U$3),0))*(1-GRID!$L$45))</f>
        <v>139700</v>
      </c>
      <c r="Q334" s="57" t="s">
        <v>119</v>
      </c>
      <c r="R334" s="57" t="s">
        <v>119</v>
      </c>
      <c r="S334" s="57" t="s">
        <v>119</v>
      </c>
      <c r="T334" s="57" t="s">
        <v>119</v>
      </c>
    </row>
    <row r="335" spans="1:20">
      <c r="A335" s="148" t="s">
        <v>11</v>
      </c>
      <c r="B335" s="149">
        <v>9</v>
      </c>
      <c r="C335" s="8" cm="1">
        <f t="array" ref="C335">IF($I$2="Каникулы вместе",INDEX(GRID!$B$4:$U$15,MATCH(C$7,GRID!$A$4:$A$15,0),MATCH(1,($U$2=GRID!$B$1:$U$1)*(КАЛЕНДАРЬ!AG12=GRID!$B$3:$U$3),0)),
INDEX(GRID!$B$4:$U$15,MATCH(C$7,GRID!$A$4:$A$15,0),MATCH(1,($U$2=GRID!$B$1:$U$1)*(КАЛЕНДАРЬ!AG12=GRID!$B$3:$U$3),0))*(1-GRID!$L$45))</f>
        <v>25000</v>
      </c>
      <c r="D335" s="8" cm="1">
        <f t="array" ref="D335">IF($I$2="Каникулы вместе",INDEX(GRID!$B$18:$U$29,MATCH(C$7,GRID!$A$18:$A$29,0),MATCH(1,($U$2=GRID!$B$1:$U$1)*(КАЛЕНДАРЬ!AG12=GRID!$B$3:$U$3),0)),
INDEX(GRID!$B$18:$U$29,MATCH(C$7,GRID!$A$18:$A$29,0),MATCH(1,($U$2=GRID!$B$1:$U$1)*(КАЛЕНДАРЬ!AG12=GRID!$B$3:$U$3),0))*(1-GRID!$L$45))</f>
        <v>30000</v>
      </c>
      <c r="E335" s="8" cm="1">
        <f t="array" ref="E335">IF($I$2="Каникулы вместе",INDEX(GRID!$B$4:$U$15,MATCH(E$7,GRID!$A$4:$A$15,0),MATCH(1,($U$2=GRID!$B$1:$U$1)*(КАЛЕНДАРЬ!AG12=GRID!$B$3:$U$3),0)),
INDEX(GRID!$B$4:$U$15,MATCH(E$7,GRID!$A$4:$A$15,0),MATCH(1,($U$2=GRID!$B$1:$U$1)*(КАЛЕНДАРЬ!AG12=GRID!$B$3:$U$3),0))*(1-GRID!$L$45))</f>
        <v>30000</v>
      </c>
      <c r="F335" s="8" cm="1">
        <f t="array" ref="F335">IF($I$2="Каникулы вместе",INDEX(GRID!$B$18:$U$29,MATCH(E$7,GRID!$A$18:$A$29,0),MATCH(1,($U$2=GRID!$B$1:$U$1)*(КАЛЕНДАРЬ!AG12=GRID!$B$3:$U$3),0)),
INDEX(GRID!$B$18:$U$29,MATCH(E$7,GRID!$A$18:$A$29,0),MATCH(1,($U$2=GRID!$B$1:$U$1)*(КАЛЕНДАРЬ!AG12=GRID!$B$3:$U$3),0))*(1-GRID!$L$45))</f>
        <v>35000</v>
      </c>
      <c r="G335" s="57" t="s">
        <v>119</v>
      </c>
      <c r="H335" s="57" t="s">
        <v>119</v>
      </c>
      <c r="I335" s="8" cm="1">
        <f t="array" ref="I335">IF($I$2="Каникулы вместе",INDEX(GRID!$B$4:$U$15,MATCH(I$7,GRID!$A$4:$A$15,0),MATCH(1,($U$2=GRID!$B$1:$U$1)*(КАЛЕНДАРЬ!AG12=GRID!$B$3:$U$3),0)),
INDEX(GRID!$B$4:$U$15,MATCH(I$7,GRID!$A$4:$A$15,0),MATCH(1,($U$2=GRID!$B$1:$U$1)*(КАЛЕНДАРЬ!AG12=GRID!$B$3:$U$3),0))*(1-GRID!$L$45))</f>
        <v>39700</v>
      </c>
      <c r="J335" s="8" cm="1">
        <f t="array" ref="J335">IF($I$2="Каникулы вместе",INDEX(GRID!$B$18:$U$29,MATCH(I$7,GRID!$A$18:$A$29,0),MATCH(1,($U$2=GRID!$B$1:$U$1)*(КАЛЕНДАРЬ!AG12=GRID!$B$3:$U$3),0)),
INDEX(GRID!$B$18:$U$29,MATCH(I$7,GRID!$A$18:$A$29,0),MATCH(1,($U$2=GRID!$B$1:$U$1)*(КАЛЕНДАРЬ!AG12=GRID!$B$3:$U$3),0))*(1-GRID!$L$45))</f>
        <v>44700</v>
      </c>
      <c r="K335" s="57" t="s">
        <v>119</v>
      </c>
      <c r="L335" s="57" t="s">
        <v>119</v>
      </c>
      <c r="M335" s="8" cm="1">
        <f t="array" ref="M335">IF($I$2="Каникулы вместе",INDEX(GRID!$B$4:$U$15,MATCH(M$7,GRID!$A$4:$A$15,0),MATCH(1,($U$2=GRID!$B$1:$U$1)*(КАЛЕНДАРЬ!AG12=GRID!$B$3:$U$3),0)),
INDEX(GRID!$B$4:$U$15,MATCH(M$7,GRID!$A$4:$A$15,0),MATCH(1,($U$2=GRID!$B$1:$U$1)*(КАЛЕНДАРЬ!AG12=GRID!$B$3:$U$3),0))*(1-GRID!$L$45))</f>
        <v>65200</v>
      </c>
      <c r="N335" s="8" cm="1">
        <f t="array" ref="N335">IF($I$2="Каникулы вместе",INDEX(GRID!$B$18:$U$29,MATCH(M$7,GRID!$A$18:$A$29,0),MATCH(1,($U$2=GRID!$B$1:$U$1)*(КАЛЕНДАРЬ!AG12=GRID!$B$3:$U$3),0)),
INDEX(GRID!$B$18:$U$29,MATCH(M$7,GRID!$A$18:$A$29,0),MATCH(1,($U$2=GRID!$B$1:$U$1)*(КАЛЕНДАРЬ!AG12=GRID!$B$3:$U$3),0))*(1-GRID!$L$45))</f>
        <v>70200</v>
      </c>
      <c r="O335" s="57" t="s">
        <v>119</v>
      </c>
      <c r="P335" s="8" cm="1">
        <f t="array" ref="P335">IF($I$2="Каникулы вместе",INDEX(GRID!$B$4:$U$15,MATCH(P$7,GRID!$A$4:$A$15,0),MATCH(1,($U$2=GRID!$B$1:$U$1)*(КАЛЕНДАРЬ!AG12=GRID!$B$3:$U$3),0)),
INDEX(GRID!$B$4:$U$15,MATCH(P$7,GRID!$A$4:$A$15,0),MATCH(1,($U$2=GRID!$B$1:$U$1)*(КАЛЕНДАРЬ!AG12=GRID!$B$3:$U$3),0))*(1-GRID!$L$45))</f>
        <v>139700</v>
      </c>
      <c r="Q335" s="57" t="s">
        <v>119</v>
      </c>
      <c r="R335" s="57" t="s">
        <v>119</v>
      </c>
      <c r="S335" s="57" t="s">
        <v>119</v>
      </c>
      <c r="T335" s="57" t="s">
        <v>119</v>
      </c>
    </row>
    <row r="336" spans="1:20">
      <c r="A336" s="148" t="s">
        <v>12</v>
      </c>
      <c r="B336" s="149">
        <v>10</v>
      </c>
      <c r="C336" s="8" cm="1">
        <f t="array" ref="C336">IF($I$2="Каникулы вместе",INDEX(GRID!$B$4:$U$15,MATCH(C$7,GRID!$A$4:$A$15,0),MATCH(1,($U$2=GRID!$B$1:$U$1)*(КАЛЕНДАРЬ!AG13=GRID!$B$3:$U$3),0)),
INDEX(GRID!$B$4:$U$15,MATCH(C$7,GRID!$A$4:$A$15,0),MATCH(1,($U$2=GRID!$B$1:$U$1)*(КАЛЕНДАРЬ!AG13=GRID!$B$3:$U$3),0))*(1-GRID!$L$45))</f>
        <v>25000</v>
      </c>
      <c r="D336" s="8" cm="1">
        <f t="array" ref="D336">IF($I$2="Каникулы вместе",INDEX(GRID!$B$18:$U$29,MATCH(C$7,GRID!$A$18:$A$29,0),MATCH(1,($U$2=GRID!$B$1:$U$1)*(КАЛЕНДАРЬ!AG13=GRID!$B$3:$U$3),0)),
INDEX(GRID!$B$18:$U$29,MATCH(C$7,GRID!$A$18:$A$29,0),MATCH(1,($U$2=GRID!$B$1:$U$1)*(КАЛЕНДАРЬ!AG13=GRID!$B$3:$U$3),0))*(1-GRID!$L$45))</f>
        <v>30000</v>
      </c>
      <c r="E336" s="8" cm="1">
        <f t="array" ref="E336">IF($I$2="Каникулы вместе",INDEX(GRID!$B$4:$U$15,MATCH(E$7,GRID!$A$4:$A$15,0),MATCH(1,($U$2=GRID!$B$1:$U$1)*(КАЛЕНДАРЬ!AG13=GRID!$B$3:$U$3),0)),
INDEX(GRID!$B$4:$U$15,MATCH(E$7,GRID!$A$4:$A$15,0),MATCH(1,($U$2=GRID!$B$1:$U$1)*(КАЛЕНДАРЬ!AG13=GRID!$B$3:$U$3),0))*(1-GRID!$L$45))</f>
        <v>30000</v>
      </c>
      <c r="F336" s="8" cm="1">
        <f t="array" ref="F336">IF($I$2="Каникулы вместе",INDEX(GRID!$B$18:$U$29,MATCH(E$7,GRID!$A$18:$A$29,0),MATCH(1,($U$2=GRID!$B$1:$U$1)*(КАЛЕНДАРЬ!AG13=GRID!$B$3:$U$3),0)),
INDEX(GRID!$B$18:$U$29,MATCH(E$7,GRID!$A$18:$A$29,0),MATCH(1,($U$2=GRID!$B$1:$U$1)*(КАЛЕНДАРЬ!AG13=GRID!$B$3:$U$3),0))*(1-GRID!$L$45))</f>
        <v>35000</v>
      </c>
      <c r="G336" s="57" t="s">
        <v>119</v>
      </c>
      <c r="H336" s="57" t="s">
        <v>119</v>
      </c>
      <c r="I336" s="8" cm="1">
        <f t="array" ref="I336">IF($I$2="Каникулы вместе",INDEX(GRID!$B$4:$U$15,MATCH(I$7,GRID!$A$4:$A$15,0),MATCH(1,($U$2=GRID!$B$1:$U$1)*(КАЛЕНДАРЬ!AG13=GRID!$B$3:$U$3),0)),
INDEX(GRID!$B$4:$U$15,MATCH(I$7,GRID!$A$4:$A$15,0),MATCH(1,($U$2=GRID!$B$1:$U$1)*(КАЛЕНДАРЬ!AG13=GRID!$B$3:$U$3),0))*(1-GRID!$L$45))</f>
        <v>39700</v>
      </c>
      <c r="J336" s="8" cm="1">
        <f t="array" ref="J336">IF($I$2="Каникулы вместе",INDEX(GRID!$B$18:$U$29,MATCH(I$7,GRID!$A$18:$A$29,0),MATCH(1,($U$2=GRID!$B$1:$U$1)*(КАЛЕНДАРЬ!AG13=GRID!$B$3:$U$3),0)),
INDEX(GRID!$B$18:$U$29,MATCH(I$7,GRID!$A$18:$A$29,0),MATCH(1,($U$2=GRID!$B$1:$U$1)*(КАЛЕНДАРЬ!AG13=GRID!$B$3:$U$3),0))*(1-GRID!$L$45))</f>
        <v>44700</v>
      </c>
      <c r="K336" s="57" t="s">
        <v>119</v>
      </c>
      <c r="L336" s="57" t="s">
        <v>119</v>
      </c>
      <c r="M336" s="8" cm="1">
        <f t="array" ref="M336">IF($I$2="Каникулы вместе",INDEX(GRID!$B$4:$U$15,MATCH(M$7,GRID!$A$4:$A$15,0),MATCH(1,($U$2=GRID!$B$1:$U$1)*(КАЛЕНДАРЬ!AG13=GRID!$B$3:$U$3),0)),
INDEX(GRID!$B$4:$U$15,MATCH(M$7,GRID!$A$4:$A$15,0),MATCH(1,($U$2=GRID!$B$1:$U$1)*(КАЛЕНДАРЬ!AG13=GRID!$B$3:$U$3),0))*(1-GRID!$L$45))</f>
        <v>65200</v>
      </c>
      <c r="N336" s="8" cm="1">
        <f t="array" ref="N336">IF($I$2="Каникулы вместе",INDEX(GRID!$B$18:$U$29,MATCH(M$7,GRID!$A$18:$A$29,0),MATCH(1,($U$2=GRID!$B$1:$U$1)*(КАЛЕНДАРЬ!AG13=GRID!$B$3:$U$3),0)),
INDEX(GRID!$B$18:$U$29,MATCH(M$7,GRID!$A$18:$A$29,0),MATCH(1,($U$2=GRID!$B$1:$U$1)*(КАЛЕНДАРЬ!AG13=GRID!$B$3:$U$3),0))*(1-GRID!$L$45))</f>
        <v>70200</v>
      </c>
      <c r="O336" s="57" t="s">
        <v>119</v>
      </c>
      <c r="P336" s="8" cm="1">
        <f t="array" ref="P336">IF($I$2="Каникулы вместе",INDEX(GRID!$B$4:$U$15,MATCH(P$7,GRID!$A$4:$A$15,0),MATCH(1,($U$2=GRID!$B$1:$U$1)*(КАЛЕНДАРЬ!AG13=GRID!$B$3:$U$3),0)),
INDEX(GRID!$B$4:$U$15,MATCH(P$7,GRID!$A$4:$A$15,0),MATCH(1,($U$2=GRID!$B$1:$U$1)*(КАЛЕНДАРЬ!AG13=GRID!$B$3:$U$3),0))*(1-GRID!$L$45))</f>
        <v>139700</v>
      </c>
      <c r="Q336" s="57" t="s">
        <v>119</v>
      </c>
      <c r="R336" s="57" t="s">
        <v>119</v>
      </c>
      <c r="S336" s="57" t="s">
        <v>119</v>
      </c>
      <c r="T336" s="57" t="s">
        <v>119</v>
      </c>
    </row>
    <row r="337" spans="1:20">
      <c r="A337" s="148" t="s">
        <v>13</v>
      </c>
      <c r="B337" s="149">
        <v>11</v>
      </c>
      <c r="C337" s="8" cm="1">
        <f t="array" ref="C337">IF($I$2="Каникулы вместе",INDEX(GRID!$B$4:$U$15,MATCH(C$7,GRID!$A$4:$A$15,0),MATCH(1,($U$2=GRID!$B$1:$U$1)*(КАЛЕНДАРЬ!AG14=GRID!$B$3:$U$3),0)),
INDEX(GRID!$B$4:$U$15,MATCH(C$7,GRID!$A$4:$A$15,0),MATCH(1,($U$2=GRID!$B$1:$U$1)*(КАЛЕНДАРЬ!AG14=GRID!$B$3:$U$3),0))*(1-GRID!$L$45))</f>
        <v>25000</v>
      </c>
      <c r="D337" s="8" cm="1">
        <f t="array" ref="D337">IF($I$2="Каникулы вместе",INDEX(GRID!$B$18:$U$29,MATCH(C$7,GRID!$A$18:$A$29,0),MATCH(1,($U$2=GRID!$B$1:$U$1)*(КАЛЕНДАРЬ!AG14=GRID!$B$3:$U$3),0)),
INDEX(GRID!$B$18:$U$29,MATCH(C$7,GRID!$A$18:$A$29,0),MATCH(1,($U$2=GRID!$B$1:$U$1)*(КАЛЕНДАРЬ!AG14=GRID!$B$3:$U$3),0))*(1-GRID!$L$45))</f>
        <v>30000</v>
      </c>
      <c r="E337" s="8" cm="1">
        <f t="array" ref="E337">IF($I$2="Каникулы вместе",INDEX(GRID!$B$4:$U$15,MATCH(E$7,GRID!$A$4:$A$15,0),MATCH(1,($U$2=GRID!$B$1:$U$1)*(КАЛЕНДАРЬ!AG14=GRID!$B$3:$U$3),0)),
INDEX(GRID!$B$4:$U$15,MATCH(E$7,GRID!$A$4:$A$15,0),MATCH(1,($U$2=GRID!$B$1:$U$1)*(КАЛЕНДАРЬ!AG14=GRID!$B$3:$U$3),0))*(1-GRID!$L$45))</f>
        <v>30000</v>
      </c>
      <c r="F337" s="8" cm="1">
        <f t="array" ref="F337">IF($I$2="Каникулы вместе",INDEX(GRID!$B$18:$U$29,MATCH(E$7,GRID!$A$18:$A$29,0),MATCH(1,($U$2=GRID!$B$1:$U$1)*(КАЛЕНДАРЬ!AG14=GRID!$B$3:$U$3),0)),
INDEX(GRID!$B$18:$U$29,MATCH(E$7,GRID!$A$18:$A$29,0),MATCH(1,($U$2=GRID!$B$1:$U$1)*(КАЛЕНДАРЬ!AG14=GRID!$B$3:$U$3),0))*(1-GRID!$L$45))</f>
        <v>35000</v>
      </c>
      <c r="G337" s="57" t="s">
        <v>119</v>
      </c>
      <c r="H337" s="57" t="s">
        <v>119</v>
      </c>
      <c r="I337" s="8" cm="1">
        <f t="array" ref="I337">IF($I$2="Каникулы вместе",INDEX(GRID!$B$4:$U$15,MATCH(I$7,GRID!$A$4:$A$15,0),MATCH(1,($U$2=GRID!$B$1:$U$1)*(КАЛЕНДАРЬ!AG14=GRID!$B$3:$U$3),0)),
INDEX(GRID!$B$4:$U$15,MATCH(I$7,GRID!$A$4:$A$15,0),MATCH(1,($U$2=GRID!$B$1:$U$1)*(КАЛЕНДАРЬ!AG14=GRID!$B$3:$U$3),0))*(1-GRID!$L$45))</f>
        <v>39700</v>
      </c>
      <c r="J337" s="8" cm="1">
        <f t="array" ref="J337">IF($I$2="Каникулы вместе",INDEX(GRID!$B$18:$U$29,MATCH(I$7,GRID!$A$18:$A$29,0),MATCH(1,($U$2=GRID!$B$1:$U$1)*(КАЛЕНДАРЬ!AG14=GRID!$B$3:$U$3),0)),
INDEX(GRID!$B$18:$U$29,MATCH(I$7,GRID!$A$18:$A$29,0),MATCH(1,($U$2=GRID!$B$1:$U$1)*(КАЛЕНДАРЬ!AG14=GRID!$B$3:$U$3),0))*(1-GRID!$L$45))</f>
        <v>44700</v>
      </c>
      <c r="K337" s="57" t="s">
        <v>119</v>
      </c>
      <c r="L337" s="57" t="s">
        <v>119</v>
      </c>
      <c r="M337" s="8" cm="1">
        <f t="array" ref="M337">IF($I$2="Каникулы вместе",INDEX(GRID!$B$4:$U$15,MATCH(M$7,GRID!$A$4:$A$15,0),MATCH(1,($U$2=GRID!$B$1:$U$1)*(КАЛЕНДАРЬ!AG14=GRID!$B$3:$U$3),0)),
INDEX(GRID!$B$4:$U$15,MATCH(M$7,GRID!$A$4:$A$15,0),MATCH(1,($U$2=GRID!$B$1:$U$1)*(КАЛЕНДАРЬ!AG14=GRID!$B$3:$U$3),0))*(1-GRID!$L$45))</f>
        <v>65200</v>
      </c>
      <c r="N337" s="8" cm="1">
        <f t="array" ref="N337">IF($I$2="Каникулы вместе",INDEX(GRID!$B$18:$U$29,MATCH(M$7,GRID!$A$18:$A$29,0),MATCH(1,($U$2=GRID!$B$1:$U$1)*(КАЛЕНДАРЬ!AG14=GRID!$B$3:$U$3),0)),
INDEX(GRID!$B$18:$U$29,MATCH(M$7,GRID!$A$18:$A$29,0),MATCH(1,($U$2=GRID!$B$1:$U$1)*(КАЛЕНДАРЬ!AG14=GRID!$B$3:$U$3),0))*(1-GRID!$L$45))</f>
        <v>70200</v>
      </c>
      <c r="O337" s="57" t="s">
        <v>119</v>
      </c>
      <c r="P337" s="8" cm="1">
        <f t="array" ref="P337">IF($I$2="Каникулы вместе",INDEX(GRID!$B$4:$U$15,MATCH(P$7,GRID!$A$4:$A$15,0),MATCH(1,($U$2=GRID!$B$1:$U$1)*(КАЛЕНДАРЬ!AG14=GRID!$B$3:$U$3),0)),
INDEX(GRID!$B$4:$U$15,MATCH(P$7,GRID!$A$4:$A$15,0),MATCH(1,($U$2=GRID!$B$1:$U$1)*(КАЛЕНДАРЬ!AG14=GRID!$B$3:$U$3),0))*(1-GRID!$L$45))</f>
        <v>139700</v>
      </c>
      <c r="Q337" s="57" t="s">
        <v>119</v>
      </c>
      <c r="R337" s="57" t="s">
        <v>119</v>
      </c>
      <c r="S337" s="57" t="s">
        <v>119</v>
      </c>
      <c r="T337" s="57" t="s">
        <v>119</v>
      </c>
    </row>
    <row r="338" spans="1:20">
      <c r="A338" s="148" t="s">
        <v>14</v>
      </c>
      <c r="B338" s="149">
        <v>12</v>
      </c>
      <c r="C338" s="8" cm="1">
        <f t="array" ref="C338">IF($I$2="Каникулы вместе",INDEX(GRID!$B$4:$U$15,MATCH(C$7,GRID!$A$4:$A$15,0),MATCH(1,($U$2=GRID!$B$1:$U$1)*(КАЛЕНДАРЬ!AG15=GRID!$B$3:$U$3),0)),
INDEX(GRID!$B$4:$U$15,MATCH(C$7,GRID!$A$4:$A$15,0),MATCH(1,($U$2=GRID!$B$1:$U$1)*(КАЛЕНДАРЬ!AG15=GRID!$B$3:$U$3),0))*(1-GRID!$L$45))</f>
        <v>25000</v>
      </c>
      <c r="D338" s="8" cm="1">
        <f t="array" ref="D338">IF($I$2="Каникулы вместе",INDEX(GRID!$B$18:$U$29,MATCH(C$7,GRID!$A$18:$A$29,0),MATCH(1,($U$2=GRID!$B$1:$U$1)*(КАЛЕНДАРЬ!AG15=GRID!$B$3:$U$3),0)),
INDEX(GRID!$B$18:$U$29,MATCH(C$7,GRID!$A$18:$A$29,0),MATCH(1,($U$2=GRID!$B$1:$U$1)*(КАЛЕНДАРЬ!AG15=GRID!$B$3:$U$3),0))*(1-GRID!$L$45))</f>
        <v>30000</v>
      </c>
      <c r="E338" s="8" cm="1">
        <f t="array" ref="E338">IF($I$2="Каникулы вместе",INDEX(GRID!$B$4:$U$15,MATCH(E$7,GRID!$A$4:$A$15,0),MATCH(1,($U$2=GRID!$B$1:$U$1)*(КАЛЕНДАРЬ!AG15=GRID!$B$3:$U$3),0)),
INDEX(GRID!$B$4:$U$15,MATCH(E$7,GRID!$A$4:$A$15,0),MATCH(1,($U$2=GRID!$B$1:$U$1)*(КАЛЕНДАРЬ!AG15=GRID!$B$3:$U$3),0))*(1-GRID!$L$45))</f>
        <v>30000</v>
      </c>
      <c r="F338" s="8" cm="1">
        <f t="array" ref="F338">IF($I$2="Каникулы вместе",INDEX(GRID!$B$18:$U$29,MATCH(E$7,GRID!$A$18:$A$29,0),MATCH(1,($U$2=GRID!$B$1:$U$1)*(КАЛЕНДАРЬ!AG15=GRID!$B$3:$U$3),0)),
INDEX(GRID!$B$18:$U$29,MATCH(E$7,GRID!$A$18:$A$29,0),MATCH(1,($U$2=GRID!$B$1:$U$1)*(КАЛЕНДАРЬ!AG15=GRID!$B$3:$U$3),0))*(1-GRID!$L$45))</f>
        <v>35000</v>
      </c>
      <c r="G338" s="57" t="s">
        <v>119</v>
      </c>
      <c r="H338" s="57" t="s">
        <v>119</v>
      </c>
      <c r="I338" s="8" cm="1">
        <f t="array" ref="I338">IF($I$2="Каникулы вместе",INDEX(GRID!$B$4:$U$15,MATCH(I$7,GRID!$A$4:$A$15,0),MATCH(1,($U$2=GRID!$B$1:$U$1)*(КАЛЕНДАРЬ!AG15=GRID!$B$3:$U$3),0)),
INDEX(GRID!$B$4:$U$15,MATCH(I$7,GRID!$A$4:$A$15,0),MATCH(1,($U$2=GRID!$B$1:$U$1)*(КАЛЕНДАРЬ!AG15=GRID!$B$3:$U$3),0))*(1-GRID!$L$45))</f>
        <v>39700</v>
      </c>
      <c r="J338" s="8" cm="1">
        <f t="array" ref="J338">IF($I$2="Каникулы вместе",INDEX(GRID!$B$18:$U$29,MATCH(I$7,GRID!$A$18:$A$29,0),MATCH(1,($U$2=GRID!$B$1:$U$1)*(КАЛЕНДАРЬ!AG15=GRID!$B$3:$U$3),0)),
INDEX(GRID!$B$18:$U$29,MATCH(I$7,GRID!$A$18:$A$29,0),MATCH(1,($U$2=GRID!$B$1:$U$1)*(КАЛЕНДАРЬ!AG15=GRID!$B$3:$U$3),0))*(1-GRID!$L$45))</f>
        <v>44700</v>
      </c>
      <c r="K338" s="57" t="s">
        <v>119</v>
      </c>
      <c r="L338" s="57" t="s">
        <v>119</v>
      </c>
      <c r="M338" s="8" cm="1">
        <f t="array" ref="M338">IF($I$2="Каникулы вместе",INDEX(GRID!$B$4:$U$15,MATCH(M$7,GRID!$A$4:$A$15,0),MATCH(1,($U$2=GRID!$B$1:$U$1)*(КАЛЕНДАРЬ!AG15=GRID!$B$3:$U$3),0)),
INDEX(GRID!$B$4:$U$15,MATCH(M$7,GRID!$A$4:$A$15,0),MATCH(1,($U$2=GRID!$B$1:$U$1)*(КАЛЕНДАРЬ!AG15=GRID!$B$3:$U$3),0))*(1-GRID!$L$45))</f>
        <v>65200</v>
      </c>
      <c r="N338" s="8" cm="1">
        <f t="array" ref="N338">IF($I$2="Каникулы вместе",INDEX(GRID!$B$18:$U$29,MATCH(M$7,GRID!$A$18:$A$29,0),MATCH(1,($U$2=GRID!$B$1:$U$1)*(КАЛЕНДАРЬ!AG15=GRID!$B$3:$U$3),0)),
INDEX(GRID!$B$18:$U$29,MATCH(M$7,GRID!$A$18:$A$29,0),MATCH(1,($U$2=GRID!$B$1:$U$1)*(КАЛЕНДАРЬ!AG15=GRID!$B$3:$U$3),0))*(1-GRID!$L$45))</f>
        <v>70200</v>
      </c>
      <c r="O338" s="57" t="s">
        <v>119</v>
      </c>
      <c r="P338" s="8" cm="1">
        <f t="array" ref="P338">IF($I$2="Каникулы вместе",INDEX(GRID!$B$4:$U$15,MATCH(P$7,GRID!$A$4:$A$15,0),MATCH(1,($U$2=GRID!$B$1:$U$1)*(КАЛЕНДАРЬ!AG15=GRID!$B$3:$U$3),0)),
INDEX(GRID!$B$4:$U$15,MATCH(P$7,GRID!$A$4:$A$15,0),MATCH(1,($U$2=GRID!$B$1:$U$1)*(КАЛЕНДАРЬ!AG15=GRID!$B$3:$U$3),0))*(1-GRID!$L$45))</f>
        <v>139700</v>
      </c>
      <c r="Q338" s="57" t="s">
        <v>119</v>
      </c>
      <c r="R338" s="57" t="s">
        <v>119</v>
      </c>
      <c r="S338" s="57" t="s">
        <v>119</v>
      </c>
      <c r="T338" s="57" t="s">
        <v>119</v>
      </c>
    </row>
    <row r="339" spans="1:20">
      <c r="A339" s="148" t="s">
        <v>15</v>
      </c>
      <c r="B339" s="149">
        <v>13</v>
      </c>
      <c r="C339" s="8" cm="1">
        <f t="array" ref="C339">IF($I$2="Каникулы вместе",INDEX(GRID!$B$4:$U$15,MATCH(C$7,GRID!$A$4:$A$15,0),MATCH(1,($U$2=GRID!$B$1:$U$1)*(КАЛЕНДАРЬ!AG16=GRID!$B$3:$U$3),0)),
INDEX(GRID!$B$4:$U$15,MATCH(C$7,GRID!$A$4:$A$15,0),MATCH(1,($U$2=GRID!$B$1:$U$1)*(КАЛЕНДАРЬ!AG16=GRID!$B$3:$U$3),0))*(1-GRID!$L$45))</f>
        <v>25000</v>
      </c>
      <c r="D339" s="8" cm="1">
        <f t="array" ref="D339">IF($I$2="Каникулы вместе",INDEX(GRID!$B$18:$U$29,MATCH(C$7,GRID!$A$18:$A$29,0),MATCH(1,($U$2=GRID!$B$1:$U$1)*(КАЛЕНДАРЬ!AG16=GRID!$B$3:$U$3),0)),
INDEX(GRID!$B$18:$U$29,MATCH(C$7,GRID!$A$18:$A$29,0),MATCH(1,($U$2=GRID!$B$1:$U$1)*(КАЛЕНДАРЬ!AG16=GRID!$B$3:$U$3),0))*(1-GRID!$L$45))</f>
        <v>30000</v>
      </c>
      <c r="E339" s="8" cm="1">
        <f t="array" ref="E339">IF($I$2="Каникулы вместе",INDEX(GRID!$B$4:$U$15,MATCH(E$7,GRID!$A$4:$A$15,0),MATCH(1,($U$2=GRID!$B$1:$U$1)*(КАЛЕНДАРЬ!AG16=GRID!$B$3:$U$3),0)),
INDEX(GRID!$B$4:$U$15,MATCH(E$7,GRID!$A$4:$A$15,0),MATCH(1,($U$2=GRID!$B$1:$U$1)*(КАЛЕНДАРЬ!AG16=GRID!$B$3:$U$3),0))*(1-GRID!$L$45))</f>
        <v>30000</v>
      </c>
      <c r="F339" s="8" cm="1">
        <f t="array" ref="F339">IF($I$2="Каникулы вместе",INDEX(GRID!$B$18:$U$29,MATCH(E$7,GRID!$A$18:$A$29,0),MATCH(1,($U$2=GRID!$B$1:$U$1)*(КАЛЕНДАРЬ!AG16=GRID!$B$3:$U$3),0)),
INDEX(GRID!$B$18:$U$29,MATCH(E$7,GRID!$A$18:$A$29,0),MATCH(1,($U$2=GRID!$B$1:$U$1)*(КАЛЕНДАРЬ!AG16=GRID!$B$3:$U$3),0))*(1-GRID!$L$45))</f>
        <v>35000</v>
      </c>
      <c r="G339" s="57" t="s">
        <v>119</v>
      </c>
      <c r="H339" s="57" t="s">
        <v>119</v>
      </c>
      <c r="I339" s="8" cm="1">
        <f t="array" ref="I339">IF($I$2="Каникулы вместе",INDEX(GRID!$B$4:$U$15,MATCH(I$7,GRID!$A$4:$A$15,0),MATCH(1,($U$2=GRID!$B$1:$U$1)*(КАЛЕНДАРЬ!AG16=GRID!$B$3:$U$3),0)),
INDEX(GRID!$B$4:$U$15,MATCH(I$7,GRID!$A$4:$A$15,0),MATCH(1,($U$2=GRID!$B$1:$U$1)*(КАЛЕНДАРЬ!AG16=GRID!$B$3:$U$3),0))*(1-GRID!$L$45))</f>
        <v>39700</v>
      </c>
      <c r="J339" s="8" cm="1">
        <f t="array" ref="J339">IF($I$2="Каникулы вместе",INDEX(GRID!$B$18:$U$29,MATCH(I$7,GRID!$A$18:$A$29,0),MATCH(1,($U$2=GRID!$B$1:$U$1)*(КАЛЕНДАРЬ!AG16=GRID!$B$3:$U$3),0)),
INDEX(GRID!$B$18:$U$29,MATCH(I$7,GRID!$A$18:$A$29,0),MATCH(1,($U$2=GRID!$B$1:$U$1)*(КАЛЕНДАРЬ!AG16=GRID!$B$3:$U$3),0))*(1-GRID!$L$45))</f>
        <v>44700</v>
      </c>
      <c r="K339" s="57" t="s">
        <v>119</v>
      </c>
      <c r="L339" s="57" t="s">
        <v>119</v>
      </c>
      <c r="M339" s="8" cm="1">
        <f t="array" ref="M339">IF($I$2="Каникулы вместе",INDEX(GRID!$B$4:$U$15,MATCH(M$7,GRID!$A$4:$A$15,0),MATCH(1,($U$2=GRID!$B$1:$U$1)*(КАЛЕНДАРЬ!AG16=GRID!$B$3:$U$3),0)),
INDEX(GRID!$B$4:$U$15,MATCH(M$7,GRID!$A$4:$A$15,0),MATCH(1,($U$2=GRID!$B$1:$U$1)*(КАЛЕНДАРЬ!AG16=GRID!$B$3:$U$3),0))*(1-GRID!$L$45))</f>
        <v>65200</v>
      </c>
      <c r="N339" s="8" cm="1">
        <f t="array" ref="N339">IF($I$2="Каникулы вместе",INDEX(GRID!$B$18:$U$29,MATCH(M$7,GRID!$A$18:$A$29,0),MATCH(1,($U$2=GRID!$B$1:$U$1)*(КАЛЕНДАРЬ!AG16=GRID!$B$3:$U$3),0)),
INDEX(GRID!$B$18:$U$29,MATCH(M$7,GRID!$A$18:$A$29,0),MATCH(1,($U$2=GRID!$B$1:$U$1)*(КАЛЕНДАРЬ!AG16=GRID!$B$3:$U$3),0))*(1-GRID!$L$45))</f>
        <v>70200</v>
      </c>
      <c r="O339" s="57" t="s">
        <v>119</v>
      </c>
      <c r="P339" s="8" cm="1">
        <f t="array" ref="P339">IF($I$2="Каникулы вместе",INDEX(GRID!$B$4:$U$15,MATCH(P$7,GRID!$A$4:$A$15,0),MATCH(1,($U$2=GRID!$B$1:$U$1)*(КАЛЕНДАРЬ!AG16=GRID!$B$3:$U$3),0)),
INDEX(GRID!$B$4:$U$15,MATCH(P$7,GRID!$A$4:$A$15,0),MATCH(1,($U$2=GRID!$B$1:$U$1)*(КАЛЕНДАРЬ!AG16=GRID!$B$3:$U$3),0))*(1-GRID!$L$45))</f>
        <v>139700</v>
      </c>
      <c r="Q339" s="57" t="s">
        <v>119</v>
      </c>
      <c r="R339" s="57" t="s">
        <v>119</v>
      </c>
      <c r="S339" s="57" t="s">
        <v>119</v>
      </c>
      <c r="T339" s="57" t="s">
        <v>119</v>
      </c>
    </row>
    <row r="340" spans="1:20">
      <c r="A340" s="148" t="s">
        <v>16</v>
      </c>
      <c r="B340" s="149">
        <v>14</v>
      </c>
      <c r="C340" s="8" cm="1">
        <f t="array" ref="C340">IF($I$2="Каникулы вместе",INDEX(GRID!$B$4:$U$15,MATCH(C$7,GRID!$A$4:$A$15,0),MATCH(1,($U$2=GRID!$B$1:$U$1)*(КАЛЕНДАРЬ!AG17=GRID!$B$3:$U$3),0)),
INDEX(GRID!$B$4:$U$15,MATCH(C$7,GRID!$A$4:$A$15,0),MATCH(1,($U$2=GRID!$B$1:$U$1)*(КАЛЕНДАРЬ!AG17=GRID!$B$3:$U$3),0))*(1-GRID!$L$45))</f>
        <v>25000</v>
      </c>
      <c r="D340" s="8" cm="1">
        <f t="array" ref="D340">IF($I$2="Каникулы вместе",INDEX(GRID!$B$18:$U$29,MATCH(C$7,GRID!$A$18:$A$29,0),MATCH(1,($U$2=GRID!$B$1:$U$1)*(КАЛЕНДАРЬ!AG17=GRID!$B$3:$U$3),0)),
INDEX(GRID!$B$18:$U$29,MATCH(C$7,GRID!$A$18:$A$29,0),MATCH(1,($U$2=GRID!$B$1:$U$1)*(КАЛЕНДАРЬ!AG17=GRID!$B$3:$U$3),0))*(1-GRID!$L$45))</f>
        <v>30000</v>
      </c>
      <c r="E340" s="8" cm="1">
        <f t="array" ref="E340">IF($I$2="Каникулы вместе",INDEX(GRID!$B$4:$U$15,MATCH(E$7,GRID!$A$4:$A$15,0),MATCH(1,($U$2=GRID!$B$1:$U$1)*(КАЛЕНДАРЬ!AG17=GRID!$B$3:$U$3),0)),
INDEX(GRID!$B$4:$U$15,MATCH(E$7,GRID!$A$4:$A$15,0),MATCH(1,($U$2=GRID!$B$1:$U$1)*(КАЛЕНДАРЬ!AG17=GRID!$B$3:$U$3),0))*(1-GRID!$L$45))</f>
        <v>30000</v>
      </c>
      <c r="F340" s="8" cm="1">
        <f t="array" ref="F340">IF($I$2="Каникулы вместе",INDEX(GRID!$B$18:$U$29,MATCH(E$7,GRID!$A$18:$A$29,0),MATCH(1,($U$2=GRID!$B$1:$U$1)*(КАЛЕНДАРЬ!AG17=GRID!$B$3:$U$3),0)),
INDEX(GRID!$B$18:$U$29,MATCH(E$7,GRID!$A$18:$A$29,0),MATCH(1,($U$2=GRID!$B$1:$U$1)*(КАЛЕНДАРЬ!AG17=GRID!$B$3:$U$3),0))*(1-GRID!$L$45))</f>
        <v>35000</v>
      </c>
      <c r="G340" s="57" t="s">
        <v>119</v>
      </c>
      <c r="H340" s="57" t="s">
        <v>119</v>
      </c>
      <c r="I340" s="8" cm="1">
        <f t="array" ref="I340">IF($I$2="Каникулы вместе",INDEX(GRID!$B$4:$U$15,MATCH(I$7,GRID!$A$4:$A$15,0),MATCH(1,($U$2=GRID!$B$1:$U$1)*(КАЛЕНДАРЬ!AG17=GRID!$B$3:$U$3),0)),
INDEX(GRID!$B$4:$U$15,MATCH(I$7,GRID!$A$4:$A$15,0),MATCH(1,($U$2=GRID!$B$1:$U$1)*(КАЛЕНДАРЬ!AG17=GRID!$B$3:$U$3),0))*(1-GRID!$L$45))</f>
        <v>39700</v>
      </c>
      <c r="J340" s="8" cm="1">
        <f t="array" ref="J340">IF($I$2="Каникулы вместе",INDEX(GRID!$B$18:$U$29,MATCH(I$7,GRID!$A$18:$A$29,0),MATCH(1,($U$2=GRID!$B$1:$U$1)*(КАЛЕНДАРЬ!AG17=GRID!$B$3:$U$3),0)),
INDEX(GRID!$B$18:$U$29,MATCH(I$7,GRID!$A$18:$A$29,0),MATCH(1,($U$2=GRID!$B$1:$U$1)*(КАЛЕНДАРЬ!AG17=GRID!$B$3:$U$3),0))*(1-GRID!$L$45))</f>
        <v>44700</v>
      </c>
      <c r="K340" s="57" t="s">
        <v>119</v>
      </c>
      <c r="L340" s="57" t="s">
        <v>119</v>
      </c>
      <c r="M340" s="8" cm="1">
        <f t="array" ref="M340">IF($I$2="Каникулы вместе",INDEX(GRID!$B$4:$U$15,MATCH(M$7,GRID!$A$4:$A$15,0),MATCH(1,($U$2=GRID!$B$1:$U$1)*(КАЛЕНДАРЬ!AG17=GRID!$B$3:$U$3),0)),
INDEX(GRID!$B$4:$U$15,MATCH(M$7,GRID!$A$4:$A$15,0),MATCH(1,($U$2=GRID!$B$1:$U$1)*(КАЛЕНДАРЬ!AG17=GRID!$B$3:$U$3),0))*(1-GRID!$L$45))</f>
        <v>65200</v>
      </c>
      <c r="N340" s="8" cm="1">
        <f t="array" ref="N340">IF($I$2="Каникулы вместе",INDEX(GRID!$B$18:$U$29,MATCH(M$7,GRID!$A$18:$A$29,0),MATCH(1,($U$2=GRID!$B$1:$U$1)*(КАЛЕНДАРЬ!AG17=GRID!$B$3:$U$3),0)),
INDEX(GRID!$B$18:$U$29,MATCH(M$7,GRID!$A$18:$A$29,0),MATCH(1,($U$2=GRID!$B$1:$U$1)*(КАЛЕНДАРЬ!AG17=GRID!$B$3:$U$3),0))*(1-GRID!$L$45))</f>
        <v>70200</v>
      </c>
      <c r="O340" s="57" t="s">
        <v>119</v>
      </c>
      <c r="P340" s="8" cm="1">
        <f t="array" ref="P340">IF($I$2="Каникулы вместе",INDEX(GRID!$B$4:$U$15,MATCH(P$7,GRID!$A$4:$A$15,0),MATCH(1,($U$2=GRID!$B$1:$U$1)*(КАЛЕНДАРЬ!AG17=GRID!$B$3:$U$3),0)),
INDEX(GRID!$B$4:$U$15,MATCH(P$7,GRID!$A$4:$A$15,0),MATCH(1,($U$2=GRID!$B$1:$U$1)*(КАЛЕНДАРЬ!AG17=GRID!$B$3:$U$3),0))*(1-GRID!$L$45))</f>
        <v>139700</v>
      </c>
      <c r="Q340" s="57" t="s">
        <v>119</v>
      </c>
      <c r="R340" s="57" t="s">
        <v>119</v>
      </c>
      <c r="S340" s="57" t="s">
        <v>119</v>
      </c>
      <c r="T340" s="57" t="s">
        <v>119</v>
      </c>
    </row>
    <row r="341" spans="1:20">
      <c r="A341" s="148" t="s">
        <v>17</v>
      </c>
      <c r="B341" s="149">
        <v>15</v>
      </c>
      <c r="C341" s="8" cm="1">
        <f t="array" ref="C341">IF($I$2="Каникулы вместе",INDEX(GRID!$B$4:$U$15,MATCH(C$7,GRID!$A$4:$A$15,0),MATCH(1,($U$2=GRID!$B$1:$U$1)*(КАЛЕНДАРЬ!AG18=GRID!$B$3:$U$3),0)),
INDEX(GRID!$B$4:$U$15,MATCH(C$7,GRID!$A$4:$A$15,0),MATCH(1,($U$2=GRID!$B$1:$U$1)*(КАЛЕНДАРЬ!AG18=GRID!$B$3:$U$3),0))*(1-GRID!$L$45))</f>
        <v>25000</v>
      </c>
      <c r="D341" s="8" cm="1">
        <f t="array" ref="D341">IF($I$2="Каникулы вместе",INDEX(GRID!$B$18:$U$29,MATCH(C$7,GRID!$A$18:$A$29,0),MATCH(1,($U$2=GRID!$B$1:$U$1)*(КАЛЕНДАРЬ!AG18=GRID!$B$3:$U$3),0)),
INDEX(GRID!$B$18:$U$29,MATCH(C$7,GRID!$A$18:$A$29,0),MATCH(1,($U$2=GRID!$B$1:$U$1)*(КАЛЕНДАРЬ!AG18=GRID!$B$3:$U$3),0))*(1-GRID!$L$45))</f>
        <v>30000</v>
      </c>
      <c r="E341" s="8" cm="1">
        <f t="array" ref="E341">IF($I$2="Каникулы вместе",INDEX(GRID!$B$4:$U$15,MATCH(E$7,GRID!$A$4:$A$15,0),MATCH(1,($U$2=GRID!$B$1:$U$1)*(КАЛЕНДАРЬ!AG18=GRID!$B$3:$U$3),0)),
INDEX(GRID!$B$4:$U$15,MATCH(E$7,GRID!$A$4:$A$15,0),MATCH(1,($U$2=GRID!$B$1:$U$1)*(КАЛЕНДАРЬ!AG18=GRID!$B$3:$U$3),0))*(1-GRID!$L$45))</f>
        <v>30000</v>
      </c>
      <c r="F341" s="8" cm="1">
        <f t="array" ref="F341">IF($I$2="Каникулы вместе",INDEX(GRID!$B$18:$U$29,MATCH(E$7,GRID!$A$18:$A$29,0),MATCH(1,($U$2=GRID!$B$1:$U$1)*(КАЛЕНДАРЬ!AG18=GRID!$B$3:$U$3),0)),
INDEX(GRID!$B$18:$U$29,MATCH(E$7,GRID!$A$18:$A$29,0),MATCH(1,($U$2=GRID!$B$1:$U$1)*(КАЛЕНДАРЬ!AG18=GRID!$B$3:$U$3),0))*(1-GRID!$L$45))</f>
        <v>35000</v>
      </c>
      <c r="G341" s="57" t="s">
        <v>119</v>
      </c>
      <c r="H341" s="57" t="s">
        <v>119</v>
      </c>
      <c r="I341" s="8" cm="1">
        <f t="array" ref="I341">IF($I$2="Каникулы вместе",INDEX(GRID!$B$4:$U$15,MATCH(I$7,GRID!$A$4:$A$15,0),MATCH(1,($U$2=GRID!$B$1:$U$1)*(КАЛЕНДАРЬ!AG18=GRID!$B$3:$U$3),0)),
INDEX(GRID!$B$4:$U$15,MATCH(I$7,GRID!$A$4:$A$15,0),MATCH(1,($U$2=GRID!$B$1:$U$1)*(КАЛЕНДАРЬ!AG18=GRID!$B$3:$U$3),0))*(1-GRID!$L$45))</f>
        <v>39700</v>
      </c>
      <c r="J341" s="8" cm="1">
        <f t="array" ref="J341">IF($I$2="Каникулы вместе",INDEX(GRID!$B$18:$U$29,MATCH(I$7,GRID!$A$18:$A$29,0),MATCH(1,($U$2=GRID!$B$1:$U$1)*(КАЛЕНДАРЬ!AG18=GRID!$B$3:$U$3),0)),
INDEX(GRID!$B$18:$U$29,MATCH(I$7,GRID!$A$18:$A$29,0),MATCH(1,($U$2=GRID!$B$1:$U$1)*(КАЛЕНДАРЬ!AG18=GRID!$B$3:$U$3),0))*(1-GRID!$L$45))</f>
        <v>44700</v>
      </c>
      <c r="K341" s="57" t="s">
        <v>119</v>
      </c>
      <c r="L341" s="57" t="s">
        <v>119</v>
      </c>
      <c r="M341" s="8" cm="1">
        <f t="array" ref="M341">IF($I$2="Каникулы вместе",INDEX(GRID!$B$4:$U$15,MATCH(M$7,GRID!$A$4:$A$15,0),MATCH(1,($U$2=GRID!$B$1:$U$1)*(КАЛЕНДАРЬ!AG18=GRID!$B$3:$U$3),0)),
INDEX(GRID!$B$4:$U$15,MATCH(M$7,GRID!$A$4:$A$15,0),MATCH(1,($U$2=GRID!$B$1:$U$1)*(КАЛЕНДАРЬ!AG18=GRID!$B$3:$U$3),0))*(1-GRID!$L$45))</f>
        <v>65200</v>
      </c>
      <c r="N341" s="8" cm="1">
        <f t="array" ref="N341">IF($I$2="Каникулы вместе",INDEX(GRID!$B$18:$U$29,MATCH(M$7,GRID!$A$18:$A$29,0),MATCH(1,($U$2=GRID!$B$1:$U$1)*(КАЛЕНДАРЬ!AG18=GRID!$B$3:$U$3),0)),
INDEX(GRID!$B$18:$U$29,MATCH(M$7,GRID!$A$18:$A$29,0),MATCH(1,($U$2=GRID!$B$1:$U$1)*(КАЛЕНДАРЬ!AG18=GRID!$B$3:$U$3),0))*(1-GRID!$L$45))</f>
        <v>70200</v>
      </c>
      <c r="O341" s="57" t="s">
        <v>119</v>
      </c>
      <c r="P341" s="8" cm="1">
        <f t="array" ref="P341">IF($I$2="Каникулы вместе",INDEX(GRID!$B$4:$U$15,MATCH(P$7,GRID!$A$4:$A$15,0),MATCH(1,($U$2=GRID!$B$1:$U$1)*(КАЛЕНДАРЬ!AG18=GRID!$B$3:$U$3),0)),
INDEX(GRID!$B$4:$U$15,MATCH(P$7,GRID!$A$4:$A$15,0),MATCH(1,($U$2=GRID!$B$1:$U$1)*(КАЛЕНДАРЬ!AG18=GRID!$B$3:$U$3),0))*(1-GRID!$L$45))</f>
        <v>139700</v>
      </c>
      <c r="Q341" s="57" t="s">
        <v>119</v>
      </c>
      <c r="R341" s="57" t="s">
        <v>119</v>
      </c>
      <c r="S341" s="57" t="s">
        <v>119</v>
      </c>
      <c r="T341" s="57" t="s">
        <v>119</v>
      </c>
    </row>
    <row r="342" spans="1:20">
      <c r="A342" s="148" t="s">
        <v>11</v>
      </c>
      <c r="B342" s="149">
        <v>16</v>
      </c>
      <c r="C342" s="8" cm="1">
        <f t="array" ref="C342">IF($I$2="Каникулы вместе",INDEX(GRID!$B$4:$U$15,MATCH(C$7,GRID!$A$4:$A$15,0),MATCH(1,($U$2=GRID!$B$1:$U$1)*(КАЛЕНДАРЬ!AG19=GRID!$B$3:$U$3),0)),
INDEX(GRID!$B$4:$U$15,MATCH(C$7,GRID!$A$4:$A$15,0),MATCH(1,($U$2=GRID!$B$1:$U$1)*(КАЛЕНДАРЬ!AG19=GRID!$B$3:$U$3),0))*(1-GRID!$L$45))</f>
        <v>25000</v>
      </c>
      <c r="D342" s="8" cm="1">
        <f t="array" ref="D342">IF($I$2="Каникулы вместе",INDEX(GRID!$B$18:$U$29,MATCH(C$7,GRID!$A$18:$A$29,0),MATCH(1,($U$2=GRID!$B$1:$U$1)*(КАЛЕНДАРЬ!AG19=GRID!$B$3:$U$3),0)),
INDEX(GRID!$B$18:$U$29,MATCH(C$7,GRID!$A$18:$A$29,0),MATCH(1,($U$2=GRID!$B$1:$U$1)*(КАЛЕНДАРЬ!AG19=GRID!$B$3:$U$3),0))*(1-GRID!$L$45))</f>
        <v>30000</v>
      </c>
      <c r="E342" s="8" cm="1">
        <f t="array" ref="E342">IF($I$2="Каникулы вместе",INDEX(GRID!$B$4:$U$15,MATCH(E$7,GRID!$A$4:$A$15,0),MATCH(1,($U$2=GRID!$B$1:$U$1)*(КАЛЕНДАРЬ!AG19=GRID!$B$3:$U$3),0)),
INDEX(GRID!$B$4:$U$15,MATCH(E$7,GRID!$A$4:$A$15,0),MATCH(1,($U$2=GRID!$B$1:$U$1)*(КАЛЕНДАРЬ!AG19=GRID!$B$3:$U$3),0))*(1-GRID!$L$45))</f>
        <v>30000</v>
      </c>
      <c r="F342" s="8" cm="1">
        <f t="array" ref="F342">IF($I$2="Каникулы вместе",INDEX(GRID!$B$18:$U$29,MATCH(E$7,GRID!$A$18:$A$29,0),MATCH(1,($U$2=GRID!$B$1:$U$1)*(КАЛЕНДАРЬ!AG19=GRID!$B$3:$U$3),0)),
INDEX(GRID!$B$18:$U$29,MATCH(E$7,GRID!$A$18:$A$29,0),MATCH(1,($U$2=GRID!$B$1:$U$1)*(КАЛЕНДАРЬ!AG19=GRID!$B$3:$U$3),0))*(1-GRID!$L$45))</f>
        <v>35000</v>
      </c>
      <c r="G342" s="57" t="s">
        <v>119</v>
      </c>
      <c r="H342" s="57" t="s">
        <v>119</v>
      </c>
      <c r="I342" s="8" cm="1">
        <f t="array" ref="I342">IF($I$2="Каникулы вместе",INDEX(GRID!$B$4:$U$15,MATCH(I$7,GRID!$A$4:$A$15,0),MATCH(1,($U$2=GRID!$B$1:$U$1)*(КАЛЕНДАРЬ!AG19=GRID!$B$3:$U$3),0)),
INDEX(GRID!$B$4:$U$15,MATCH(I$7,GRID!$A$4:$A$15,0),MATCH(1,($U$2=GRID!$B$1:$U$1)*(КАЛЕНДАРЬ!AG19=GRID!$B$3:$U$3),0))*(1-GRID!$L$45))</f>
        <v>39700</v>
      </c>
      <c r="J342" s="8" cm="1">
        <f t="array" ref="J342">IF($I$2="Каникулы вместе",INDEX(GRID!$B$18:$U$29,MATCH(I$7,GRID!$A$18:$A$29,0),MATCH(1,($U$2=GRID!$B$1:$U$1)*(КАЛЕНДАРЬ!AG19=GRID!$B$3:$U$3),0)),
INDEX(GRID!$B$18:$U$29,MATCH(I$7,GRID!$A$18:$A$29,0),MATCH(1,($U$2=GRID!$B$1:$U$1)*(КАЛЕНДАРЬ!AG19=GRID!$B$3:$U$3),0))*(1-GRID!$L$45))</f>
        <v>44700</v>
      </c>
      <c r="K342" s="57" t="s">
        <v>119</v>
      </c>
      <c r="L342" s="57" t="s">
        <v>119</v>
      </c>
      <c r="M342" s="8" cm="1">
        <f t="array" ref="M342">IF($I$2="Каникулы вместе",INDEX(GRID!$B$4:$U$15,MATCH(M$7,GRID!$A$4:$A$15,0),MATCH(1,($U$2=GRID!$B$1:$U$1)*(КАЛЕНДАРЬ!AG19=GRID!$B$3:$U$3),0)),
INDEX(GRID!$B$4:$U$15,MATCH(M$7,GRID!$A$4:$A$15,0),MATCH(1,($U$2=GRID!$B$1:$U$1)*(КАЛЕНДАРЬ!AG19=GRID!$B$3:$U$3),0))*(1-GRID!$L$45))</f>
        <v>65200</v>
      </c>
      <c r="N342" s="8" cm="1">
        <f t="array" ref="N342">IF($I$2="Каникулы вместе",INDEX(GRID!$B$18:$U$29,MATCH(M$7,GRID!$A$18:$A$29,0),MATCH(1,($U$2=GRID!$B$1:$U$1)*(КАЛЕНДАРЬ!AG19=GRID!$B$3:$U$3),0)),
INDEX(GRID!$B$18:$U$29,MATCH(M$7,GRID!$A$18:$A$29,0),MATCH(1,($U$2=GRID!$B$1:$U$1)*(КАЛЕНДАРЬ!AG19=GRID!$B$3:$U$3),0))*(1-GRID!$L$45))</f>
        <v>70200</v>
      </c>
      <c r="O342" s="57" t="s">
        <v>119</v>
      </c>
      <c r="P342" s="8" cm="1">
        <f t="array" ref="P342">IF($I$2="Каникулы вместе",INDEX(GRID!$B$4:$U$15,MATCH(P$7,GRID!$A$4:$A$15,0),MATCH(1,($U$2=GRID!$B$1:$U$1)*(КАЛЕНДАРЬ!AG19=GRID!$B$3:$U$3),0)),
INDEX(GRID!$B$4:$U$15,MATCH(P$7,GRID!$A$4:$A$15,0),MATCH(1,($U$2=GRID!$B$1:$U$1)*(КАЛЕНДАРЬ!AG19=GRID!$B$3:$U$3),0))*(1-GRID!$L$45))</f>
        <v>139700</v>
      </c>
      <c r="Q342" s="57" t="s">
        <v>119</v>
      </c>
      <c r="R342" s="57" t="s">
        <v>119</v>
      </c>
      <c r="S342" s="57" t="s">
        <v>119</v>
      </c>
      <c r="T342" s="57" t="s">
        <v>119</v>
      </c>
    </row>
    <row r="343" spans="1:20">
      <c r="A343" s="148" t="s">
        <v>12</v>
      </c>
      <c r="B343" s="149">
        <v>17</v>
      </c>
      <c r="C343" s="8" cm="1">
        <f t="array" ref="C343">IF($I$2="Каникулы вместе",INDEX(GRID!$B$4:$U$15,MATCH(C$7,GRID!$A$4:$A$15,0),MATCH(1,($U$2=GRID!$B$1:$U$1)*(КАЛЕНДАРЬ!AG20=GRID!$B$3:$U$3),0)),
INDEX(GRID!$B$4:$U$15,MATCH(C$7,GRID!$A$4:$A$15,0),MATCH(1,($U$2=GRID!$B$1:$U$1)*(КАЛЕНДАРЬ!AG20=GRID!$B$3:$U$3),0))*(1-GRID!$L$45))</f>
        <v>25000</v>
      </c>
      <c r="D343" s="8" cm="1">
        <f t="array" ref="D343">IF($I$2="Каникулы вместе",INDEX(GRID!$B$18:$U$29,MATCH(C$7,GRID!$A$18:$A$29,0),MATCH(1,($U$2=GRID!$B$1:$U$1)*(КАЛЕНДАРЬ!AG20=GRID!$B$3:$U$3),0)),
INDEX(GRID!$B$18:$U$29,MATCH(C$7,GRID!$A$18:$A$29,0),MATCH(1,($U$2=GRID!$B$1:$U$1)*(КАЛЕНДАРЬ!AG20=GRID!$B$3:$U$3),0))*(1-GRID!$L$45))</f>
        <v>30000</v>
      </c>
      <c r="E343" s="8" cm="1">
        <f t="array" ref="E343">IF($I$2="Каникулы вместе",INDEX(GRID!$B$4:$U$15,MATCH(E$7,GRID!$A$4:$A$15,0),MATCH(1,($U$2=GRID!$B$1:$U$1)*(КАЛЕНДАРЬ!AG20=GRID!$B$3:$U$3),0)),
INDEX(GRID!$B$4:$U$15,MATCH(E$7,GRID!$A$4:$A$15,0),MATCH(1,($U$2=GRID!$B$1:$U$1)*(КАЛЕНДАРЬ!AG20=GRID!$B$3:$U$3),0))*(1-GRID!$L$45))</f>
        <v>30000</v>
      </c>
      <c r="F343" s="8" cm="1">
        <f t="array" ref="F343">IF($I$2="Каникулы вместе",INDEX(GRID!$B$18:$U$29,MATCH(E$7,GRID!$A$18:$A$29,0),MATCH(1,($U$2=GRID!$B$1:$U$1)*(КАЛЕНДАРЬ!AG20=GRID!$B$3:$U$3),0)),
INDEX(GRID!$B$18:$U$29,MATCH(E$7,GRID!$A$18:$A$29,0),MATCH(1,($U$2=GRID!$B$1:$U$1)*(КАЛЕНДАРЬ!AG20=GRID!$B$3:$U$3),0))*(1-GRID!$L$45))</f>
        <v>35000</v>
      </c>
      <c r="G343" s="57" t="s">
        <v>119</v>
      </c>
      <c r="H343" s="57" t="s">
        <v>119</v>
      </c>
      <c r="I343" s="8" cm="1">
        <f t="array" ref="I343">IF($I$2="Каникулы вместе",INDEX(GRID!$B$4:$U$15,MATCH(I$7,GRID!$A$4:$A$15,0),MATCH(1,($U$2=GRID!$B$1:$U$1)*(КАЛЕНДАРЬ!AG20=GRID!$B$3:$U$3),0)),
INDEX(GRID!$B$4:$U$15,MATCH(I$7,GRID!$A$4:$A$15,0),MATCH(1,($U$2=GRID!$B$1:$U$1)*(КАЛЕНДАРЬ!AG20=GRID!$B$3:$U$3),0))*(1-GRID!$L$45))</f>
        <v>39700</v>
      </c>
      <c r="J343" s="8" cm="1">
        <f t="array" ref="J343">IF($I$2="Каникулы вместе",INDEX(GRID!$B$18:$U$29,MATCH(I$7,GRID!$A$18:$A$29,0),MATCH(1,($U$2=GRID!$B$1:$U$1)*(КАЛЕНДАРЬ!AG20=GRID!$B$3:$U$3),0)),
INDEX(GRID!$B$18:$U$29,MATCH(I$7,GRID!$A$18:$A$29,0),MATCH(1,($U$2=GRID!$B$1:$U$1)*(КАЛЕНДАРЬ!AG20=GRID!$B$3:$U$3),0))*(1-GRID!$L$45))</f>
        <v>44700</v>
      </c>
      <c r="K343" s="57" t="s">
        <v>119</v>
      </c>
      <c r="L343" s="57" t="s">
        <v>119</v>
      </c>
      <c r="M343" s="8" cm="1">
        <f t="array" ref="M343">IF($I$2="Каникулы вместе",INDEX(GRID!$B$4:$U$15,MATCH(M$7,GRID!$A$4:$A$15,0),MATCH(1,($U$2=GRID!$B$1:$U$1)*(КАЛЕНДАРЬ!AG20=GRID!$B$3:$U$3),0)),
INDEX(GRID!$B$4:$U$15,MATCH(M$7,GRID!$A$4:$A$15,0),MATCH(1,($U$2=GRID!$B$1:$U$1)*(КАЛЕНДАРЬ!AG20=GRID!$B$3:$U$3),0))*(1-GRID!$L$45))</f>
        <v>65200</v>
      </c>
      <c r="N343" s="8" cm="1">
        <f t="array" ref="N343">IF($I$2="Каникулы вместе",INDEX(GRID!$B$18:$U$29,MATCH(M$7,GRID!$A$18:$A$29,0),MATCH(1,($U$2=GRID!$B$1:$U$1)*(КАЛЕНДАРЬ!AG20=GRID!$B$3:$U$3),0)),
INDEX(GRID!$B$18:$U$29,MATCH(M$7,GRID!$A$18:$A$29,0),MATCH(1,($U$2=GRID!$B$1:$U$1)*(КАЛЕНДАРЬ!AG20=GRID!$B$3:$U$3),0))*(1-GRID!$L$45))</f>
        <v>70200</v>
      </c>
      <c r="O343" s="57" t="s">
        <v>119</v>
      </c>
      <c r="P343" s="8" cm="1">
        <f t="array" ref="P343">IF($I$2="Каникулы вместе",INDEX(GRID!$B$4:$U$15,MATCH(P$7,GRID!$A$4:$A$15,0),MATCH(1,($U$2=GRID!$B$1:$U$1)*(КАЛЕНДАРЬ!AG20=GRID!$B$3:$U$3),0)),
INDEX(GRID!$B$4:$U$15,MATCH(P$7,GRID!$A$4:$A$15,0),MATCH(1,($U$2=GRID!$B$1:$U$1)*(КАЛЕНДАРЬ!AG20=GRID!$B$3:$U$3),0))*(1-GRID!$L$45))</f>
        <v>139700</v>
      </c>
      <c r="Q343" s="57" t="s">
        <v>119</v>
      </c>
      <c r="R343" s="57" t="s">
        <v>119</v>
      </c>
      <c r="S343" s="57" t="s">
        <v>119</v>
      </c>
      <c r="T343" s="57" t="s">
        <v>119</v>
      </c>
    </row>
    <row r="344" spans="1:20">
      <c r="A344" s="148" t="s">
        <v>13</v>
      </c>
      <c r="B344" s="149">
        <v>18</v>
      </c>
      <c r="C344" s="8" cm="1">
        <f t="array" ref="C344">IF($I$2="Каникулы вместе",INDEX(GRID!$B$4:$U$15,MATCH(C$7,GRID!$A$4:$A$15,0),MATCH(1,($U$2=GRID!$B$1:$U$1)*(КАЛЕНДАРЬ!AG21=GRID!$B$3:$U$3),0)),
INDEX(GRID!$B$4:$U$15,MATCH(C$7,GRID!$A$4:$A$15,0),MATCH(1,($U$2=GRID!$B$1:$U$1)*(КАЛЕНДАРЬ!AG21=GRID!$B$3:$U$3),0))*(1-GRID!$L$45))</f>
        <v>25000</v>
      </c>
      <c r="D344" s="8" cm="1">
        <f t="array" ref="D344">IF($I$2="Каникулы вместе",INDEX(GRID!$B$18:$U$29,MATCH(C$7,GRID!$A$18:$A$29,0),MATCH(1,($U$2=GRID!$B$1:$U$1)*(КАЛЕНДАРЬ!AG21=GRID!$B$3:$U$3),0)),
INDEX(GRID!$B$18:$U$29,MATCH(C$7,GRID!$A$18:$A$29,0),MATCH(1,($U$2=GRID!$B$1:$U$1)*(КАЛЕНДАРЬ!AG21=GRID!$B$3:$U$3),0))*(1-GRID!$L$45))</f>
        <v>30000</v>
      </c>
      <c r="E344" s="8" cm="1">
        <f t="array" ref="E344">IF($I$2="Каникулы вместе",INDEX(GRID!$B$4:$U$15,MATCH(E$7,GRID!$A$4:$A$15,0),MATCH(1,($U$2=GRID!$B$1:$U$1)*(КАЛЕНДАРЬ!AG21=GRID!$B$3:$U$3),0)),
INDEX(GRID!$B$4:$U$15,MATCH(E$7,GRID!$A$4:$A$15,0),MATCH(1,($U$2=GRID!$B$1:$U$1)*(КАЛЕНДАРЬ!AG21=GRID!$B$3:$U$3),0))*(1-GRID!$L$45))</f>
        <v>30000</v>
      </c>
      <c r="F344" s="8" cm="1">
        <f t="array" ref="F344">IF($I$2="Каникулы вместе",INDEX(GRID!$B$18:$U$29,MATCH(E$7,GRID!$A$18:$A$29,0),MATCH(1,($U$2=GRID!$B$1:$U$1)*(КАЛЕНДАРЬ!AG21=GRID!$B$3:$U$3),0)),
INDEX(GRID!$B$18:$U$29,MATCH(E$7,GRID!$A$18:$A$29,0),MATCH(1,($U$2=GRID!$B$1:$U$1)*(КАЛЕНДАРЬ!AG21=GRID!$B$3:$U$3),0))*(1-GRID!$L$45))</f>
        <v>35000</v>
      </c>
      <c r="G344" s="57" t="s">
        <v>119</v>
      </c>
      <c r="H344" s="57" t="s">
        <v>119</v>
      </c>
      <c r="I344" s="8" cm="1">
        <f t="array" ref="I344">IF($I$2="Каникулы вместе",INDEX(GRID!$B$4:$U$15,MATCH(I$7,GRID!$A$4:$A$15,0),MATCH(1,($U$2=GRID!$B$1:$U$1)*(КАЛЕНДАРЬ!AG21=GRID!$B$3:$U$3),0)),
INDEX(GRID!$B$4:$U$15,MATCH(I$7,GRID!$A$4:$A$15,0),MATCH(1,($U$2=GRID!$B$1:$U$1)*(КАЛЕНДАРЬ!AG21=GRID!$B$3:$U$3),0))*(1-GRID!$L$45))</f>
        <v>39700</v>
      </c>
      <c r="J344" s="8" cm="1">
        <f t="array" ref="J344">IF($I$2="Каникулы вместе",INDEX(GRID!$B$18:$U$29,MATCH(I$7,GRID!$A$18:$A$29,0),MATCH(1,($U$2=GRID!$B$1:$U$1)*(КАЛЕНДАРЬ!AG21=GRID!$B$3:$U$3),0)),
INDEX(GRID!$B$18:$U$29,MATCH(I$7,GRID!$A$18:$A$29,0),MATCH(1,($U$2=GRID!$B$1:$U$1)*(КАЛЕНДАРЬ!AG21=GRID!$B$3:$U$3),0))*(1-GRID!$L$45))</f>
        <v>44700</v>
      </c>
      <c r="K344" s="57" t="s">
        <v>119</v>
      </c>
      <c r="L344" s="57" t="s">
        <v>119</v>
      </c>
      <c r="M344" s="8" cm="1">
        <f t="array" ref="M344">IF($I$2="Каникулы вместе",INDEX(GRID!$B$4:$U$15,MATCH(M$7,GRID!$A$4:$A$15,0),MATCH(1,($U$2=GRID!$B$1:$U$1)*(КАЛЕНДАРЬ!AG21=GRID!$B$3:$U$3),0)),
INDEX(GRID!$B$4:$U$15,MATCH(M$7,GRID!$A$4:$A$15,0),MATCH(1,($U$2=GRID!$B$1:$U$1)*(КАЛЕНДАРЬ!AG21=GRID!$B$3:$U$3),0))*(1-GRID!$L$45))</f>
        <v>65200</v>
      </c>
      <c r="N344" s="8" cm="1">
        <f t="array" ref="N344">IF($I$2="Каникулы вместе",INDEX(GRID!$B$18:$U$29,MATCH(M$7,GRID!$A$18:$A$29,0),MATCH(1,($U$2=GRID!$B$1:$U$1)*(КАЛЕНДАРЬ!AG21=GRID!$B$3:$U$3),0)),
INDEX(GRID!$B$18:$U$29,MATCH(M$7,GRID!$A$18:$A$29,0),MATCH(1,($U$2=GRID!$B$1:$U$1)*(КАЛЕНДАРЬ!AG21=GRID!$B$3:$U$3),0))*(1-GRID!$L$45))</f>
        <v>70200</v>
      </c>
      <c r="O344" s="57" t="s">
        <v>119</v>
      </c>
      <c r="P344" s="8" cm="1">
        <f t="array" ref="P344">IF($I$2="Каникулы вместе",INDEX(GRID!$B$4:$U$15,MATCH(P$7,GRID!$A$4:$A$15,0),MATCH(1,($U$2=GRID!$B$1:$U$1)*(КАЛЕНДАРЬ!AG21=GRID!$B$3:$U$3),0)),
INDEX(GRID!$B$4:$U$15,MATCH(P$7,GRID!$A$4:$A$15,0),MATCH(1,($U$2=GRID!$B$1:$U$1)*(КАЛЕНДАРЬ!AG21=GRID!$B$3:$U$3),0))*(1-GRID!$L$45))</f>
        <v>139700</v>
      </c>
      <c r="Q344" s="57" t="s">
        <v>119</v>
      </c>
      <c r="R344" s="57" t="s">
        <v>119</v>
      </c>
      <c r="S344" s="57" t="s">
        <v>119</v>
      </c>
      <c r="T344" s="57" t="s">
        <v>119</v>
      </c>
    </row>
    <row r="345" spans="1:20">
      <c r="A345" s="148" t="s">
        <v>14</v>
      </c>
      <c r="B345" s="149">
        <v>19</v>
      </c>
      <c r="C345" s="8" cm="1">
        <f t="array" ref="C345">IF($I$2="Каникулы вместе",INDEX(GRID!$B$4:$U$15,MATCH(C$7,GRID!$A$4:$A$15,0),MATCH(1,($U$2=GRID!$B$1:$U$1)*(КАЛЕНДАРЬ!AG22=GRID!$B$3:$U$3),0)),
INDEX(GRID!$B$4:$U$15,MATCH(C$7,GRID!$A$4:$A$15,0),MATCH(1,($U$2=GRID!$B$1:$U$1)*(КАЛЕНДАРЬ!AG22=GRID!$B$3:$U$3),0))*(1-GRID!$L$45))</f>
        <v>25000</v>
      </c>
      <c r="D345" s="8" cm="1">
        <f t="array" ref="D345">IF($I$2="Каникулы вместе",INDEX(GRID!$B$18:$U$29,MATCH(C$7,GRID!$A$18:$A$29,0),MATCH(1,($U$2=GRID!$B$1:$U$1)*(КАЛЕНДАРЬ!AG22=GRID!$B$3:$U$3),0)),
INDEX(GRID!$B$18:$U$29,MATCH(C$7,GRID!$A$18:$A$29,0),MATCH(1,($U$2=GRID!$B$1:$U$1)*(КАЛЕНДАРЬ!AG22=GRID!$B$3:$U$3),0))*(1-GRID!$L$45))</f>
        <v>30000</v>
      </c>
      <c r="E345" s="8" cm="1">
        <f t="array" ref="E345">IF($I$2="Каникулы вместе",INDEX(GRID!$B$4:$U$15,MATCH(E$7,GRID!$A$4:$A$15,0),MATCH(1,($U$2=GRID!$B$1:$U$1)*(КАЛЕНДАРЬ!AG22=GRID!$B$3:$U$3),0)),
INDEX(GRID!$B$4:$U$15,MATCH(E$7,GRID!$A$4:$A$15,0),MATCH(1,($U$2=GRID!$B$1:$U$1)*(КАЛЕНДАРЬ!AG22=GRID!$B$3:$U$3),0))*(1-GRID!$L$45))</f>
        <v>30000</v>
      </c>
      <c r="F345" s="8" cm="1">
        <f t="array" ref="F345">IF($I$2="Каникулы вместе",INDEX(GRID!$B$18:$U$29,MATCH(E$7,GRID!$A$18:$A$29,0),MATCH(1,($U$2=GRID!$B$1:$U$1)*(КАЛЕНДАРЬ!AG22=GRID!$B$3:$U$3),0)),
INDEX(GRID!$B$18:$U$29,MATCH(E$7,GRID!$A$18:$A$29,0),MATCH(1,($U$2=GRID!$B$1:$U$1)*(КАЛЕНДАРЬ!AG22=GRID!$B$3:$U$3),0))*(1-GRID!$L$45))</f>
        <v>35000</v>
      </c>
      <c r="G345" s="57" t="s">
        <v>119</v>
      </c>
      <c r="H345" s="57" t="s">
        <v>119</v>
      </c>
      <c r="I345" s="8" cm="1">
        <f t="array" ref="I345">IF($I$2="Каникулы вместе",INDEX(GRID!$B$4:$U$15,MATCH(I$7,GRID!$A$4:$A$15,0),MATCH(1,($U$2=GRID!$B$1:$U$1)*(КАЛЕНДАРЬ!AG22=GRID!$B$3:$U$3),0)),
INDEX(GRID!$B$4:$U$15,MATCH(I$7,GRID!$A$4:$A$15,0),MATCH(1,($U$2=GRID!$B$1:$U$1)*(КАЛЕНДАРЬ!AG22=GRID!$B$3:$U$3),0))*(1-GRID!$L$45))</f>
        <v>39700</v>
      </c>
      <c r="J345" s="8" cm="1">
        <f t="array" ref="J345">IF($I$2="Каникулы вместе",INDEX(GRID!$B$18:$U$29,MATCH(I$7,GRID!$A$18:$A$29,0),MATCH(1,($U$2=GRID!$B$1:$U$1)*(КАЛЕНДАРЬ!AG22=GRID!$B$3:$U$3),0)),
INDEX(GRID!$B$18:$U$29,MATCH(I$7,GRID!$A$18:$A$29,0),MATCH(1,($U$2=GRID!$B$1:$U$1)*(КАЛЕНДАРЬ!AG22=GRID!$B$3:$U$3),0))*(1-GRID!$L$45))</f>
        <v>44700</v>
      </c>
      <c r="K345" s="57" t="s">
        <v>119</v>
      </c>
      <c r="L345" s="57" t="s">
        <v>119</v>
      </c>
      <c r="M345" s="8" cm="1">
        <f t="array" ref="M345">IF($I$2="Каникулы вместе",INDEX(GRID!$B$4:$U$15,MATCH(M$7,GRID!$A$4:$A$15,0),MATCH(1,($U$2=GRID!$B$1:$U$1)*(КАЛЕНДАРЬ!AG22=GRID!$B$3:$U$3),0)),
INDEX(GRID!$B$4:$U$15,MATCH(M$7,GRID!$A$4:$A$15,0),MATCH(1,($U$2=GRID!$B$1:$U$1)*(КАЛЕНДАРЬ!AG22=GRID!$B$3:$U$3),0))*(1-GRID!$L$45))</f>
        <v>65200</v>
      </c>
      <c r="N345" s="8" cm="1">
        <f t="array" ref="N345">IF($I$2="Каникулы вместе",INDEX(GRID!$B$18:$U$29,MATCH(M$7,GRID!$A$18:$A$29,0),MATCH(1,($U$2=GRID!$B$1:$U$1)*(КАЛЕНДАРЬ!AG22=GRID!$B$3:$U$3),0)),
INDEX(GRID!$B$18:$U$29,MATCH(M$7,GRID!$A$18:$A$29,0),MATCH(1,($U$2=GRID!$B$1:$U$1)*(КАЛЕНДАРЬ!AG22=GRID!$B$3:$U$3),0))*(1-GRID!$L$45))</f>
        <v>70200</v>
      </c>
      <c r="O345" s="57" t="s">
        <v>119</v>
      </c>
      <c r="P345" s="8" cm="1">
        <f t="array" ref="P345">IF($I$2="Каникулы вместе",INDEX(GRID!$B$4:$U$15,MATCH(P$7,GRID!$A$4:$A$15,0),MATCH(1,($U$2=GRID!$B$1:$U$1)*(КАЛЕНДАРЬ!AG22=GRID!$B$3:$U$3),0)),
INDEX(GRID!$B$4:$U$15,MATCH(P$7,GRID!$A$4:$A$15,0),MATCH(1,($U$2=GRID!$B$1:$U$1)*(КАЛЕНДАРЬ!AG22=GRID!$B$3:$U$3),0))*(1-GRID!$L$45))</f>
        <v>139700</v>
      </c>
      <c r="Q345" s="57" t="s">
        <v>119</v>
      </c>
      <c r="R345" s="57" t="s">
        <v>119</v>
      </c>
      <c r="S345" s="57" t="s">
        <v>119</v>
      </c>
      <c r="T345" s="57" t="s">
        <v>119</v>
      </c>
    </row>
    <row r="346" spans="1:20">
      <c r="A346" s="148" t="s">
        <v>15</v>
      </c>
      <c r="B346" s="149">
        <v>20</v>
      </c>
      <c r="C346" s="8" cm="1">
        <f t="array" ref="C346">IF($I$2="Каникулы вместе",INDEX(GRID!$B$4:$U$15,MATCH(C$7,GRID!$A$4:$A$15,0),MATCH(1,($U$2=GRID!$B$1:$U$1)*(КАЛЕНДАРЬ!AG23=GRID!$B$3:$U$3),0)),
INDEX(GRID!$B$4:$U$15,MATCH(C$7,GRID!$A$4:$A$15,0),MATCH(1,($U$2=GRID!$B$1:$U$1)*(КАЛЕНДАРЬ!AG23=GRID!$B$3:$U$3),0))*(1-GRID!$L$45))</f>
        <v>25000</v>
      </c>
      <c r="D346" s="8" cm="1">
        <f t="array" ref="D346">IF($I$2="Каникулы вместе",INDEX(GRID!$B$18:$U$29,MATCH(C$7,GRID!$A$18:$A$29,0),MATCH(1,($U$2=GRID!$B$1:$U$1)*(КАЛЕНДАРЬ!AG23=GRID!$B$3:$U$3),0)),
INDEX(GRID!$B$18:$U$29,MATCH(C$7,GRID!$A$18:$A$29,0),MATCH(1,($U$2=GRID!$B$1:$U$1)*(КАЛЕНДАРЬ!AG23=GRID!$B$3:$U$3),0))*(1-GRID!$L$45))</f>
        <v>30000</v>
      </c>
      <c r="E346" s="8" cm="1">
        <f t="array" ref="E346">IF($I$2="Каникулы вместе",INDEX(GRID!$B$4:$U$15,MATCH(E$7,GRID!$A$4:$A$15,0),MATCH(1,($U$2=GRID!$B$1:$U$1)*(КАЛЕНДАРЬ!AG23=GRID!$B$3:$U$3),0)),
INDEX(GRID!$B$4:$U$15,MATCH(E$7,GRID!$A$4:$A$15,0),MATCH(1,($U$2=GRID!$B$1:$U$1)*(КАЛЕНДАРЬ!AG23=GRID!$B$3:$U$3),0))*(1-GRID!$L$45))</f>
        <v>30000</v>
      </c>
      <c r="F346" s="8" cm="1">
        <f t="array" ref="F346">IF($I$2="Каникулы вместе",INDEX(GRID!$B$18:$U$29,MATCH(E$7,GRID!$A$18:$A$29,0),MATCH(1,($U$2=GRID!$B$1:$U$1)*(КАЛЕНДАРЬ!AG23=GRID!$B$3:$U$3),0)),
INDEX(GRID!$B$18:$U$29,MATCH(E$7,GRID!$A$18:$A$29,0),MATCH(1,($U$2=GRID!$B$1:$U$1)*(КАЛЕНДАРЬ!AG23=GRID!$B$3:$U$3),0))*(1-GRID!$L$45))</f>
        <v>35000</v>
      </c>
      <c r="G346" s="57" t="s">
        <v>119</v>
      </c>
      <c r="H346" s="57" t="s">
        <v>119</v>
      </c>
      <c r="I346" s="8" cm="1">
        <f t="array" ref="I346">IF($I$2="Каникулы вместе",INDEX(GRID!$B$4:$U$15,MATCH(I$7,GRID!$A$4:$A$15,0),MATCH(1,($U$2=GRID!$B$1:$U$1)*(КАЛЕНДАРЬ!AG23=GRID!$B$3:$U$3),0)),
INDEX(GRID!$B$4:$U$15,MATCH(I$7,GRID!$A$4:$A$15,0),MATCH(1,($U$2=GRID!$B$1:$U$1)*(КАЛЕНДАРЬ!AG23=GRID!$B$3:$U$3),0))*(1-GRID!$L$45))</f>
        <v>39700</v>
      </c>
      <c r="J346" s="8" cm="1">
        <f t="array" ref="J346">IF($I$2="Каникулы вместе",INDEX(GRID!$B$18:$U$29,MATCH(I$7,GRID!$A$18:$A$29,0),MATCH(1,($U$2=GRID!$B$1:$U$1)*(КАЛЕНДАРЬ!AG23=GRID!$B$3:$U$3),0)),
INDEX(GRID!$B$18:$U$29,MATCH(I$7,GRID!$A$18:$A$29,0),MATCH(1,($U$2=GRID!$B$1:$U$1)*(КАЛЕНДАРЬ!AG23=GRID!$B$3:$U$3),0))*(1-GRID!$L$45))</f>
        <v>44700</v>
      </c>
      <c r="K346" s="57" t="s">
        <v>119</v>
      </c>
      <c r="L346" s="57" t="s">
        <v>119</v>
      </c>
      <c r="M346" s="8" cm="1">
        <f t="array" ref="M346">IF($I$2="Каникулы вместе",INDEX(GRID!$B$4:$U$15,MATCH(M$7,GRID!$A$4:$A$15,0),MATCH(1,($U$2=GRID!$B$1:$U$1)*(КАЛЕНДАРЬ!AG23=GRID!$B$3:$U$3),0)),
INDEX(GRID!$B$4:$U$15,MATCH(M$7,GRID!$A$4:$A$15,0),MATCH(1,($U$2=GRID!$B$1:$U$1)*(КАЛЕНДАРЬ!AG23=GRID!$B$3:$U$3),0))*(1-GRID!$L$45))</f>
        <v>65200</v>
      </c>
      <c r="N346" s="8" cm="1">
        <f t="array" ref="N346">IF($I$2="Каникулы вместе",INDEX(GRID!$B$18:$U$29,MATCH(M$7,GRID!$A$18:$A$29,0),MATCH(1,($U$2=GRID!$B$1:$U$1)*(КАЛЕНДАРЬ!AG23=GRID!$B$3:$U$3),0)),
INDEX(GRID!$B$18:$U$29,MATCH(M$7,GRID!$A$18:$A$29,0),MATCH(1,($U$2=GRID!$B$1:$U$1)*(КАЛЕНДАРЬ!AG23=GRID!$B$3:$U$3),0))*(1-GRID!$L$45))</f>
        <v>70200</v>
      </c>
      <c r="O346" s="57" t="s">
        <v>119</v>
      </c>
      <c r="P346" s="8" cm="1">
        <f t="array" ref="P346">IF($I$2="Каникулы вместе",INDEX(GRID!$B$4:$U$15,MATCH(P$7,GRID!$A$4:$A$15,0),MATCH(1,($U$2=GRID!$B$1:$U$1)*(КАЛЕНДАРЬ!AG23=GRID!$B$3:$U$3),0)),
INDEX(GRID!$B$4:$U$15,MATCH(P$7,GRID!$A$4:$A$15,0),MATCH(1,($U$2=GRID!$B$1:$U$1)*(КАЛЕНДАРЬ!AG23=GRID!$B$3:$U$3),0))*(1-GRID!$L$45))</f>
        <v>139700</v>
      </c>
      <c r="Q346" s="57" t="s">
        <v>119</v>
      </c>
      <c r="R346" s="57" t="s">
        <v>119</v>
      </c>
      <c r="S346" s="57" t="s">
        <v>119</v>
      </c>
      <c r="T346" s="57" t="s">
        <v>119</v>
      </c>
    </row>
    <row r="347" spans="1:20">
      <c r="A347" s="148" t="s">
        <v>16</v>
      </c>
      <c r="B347" s="149">
        <v>21</v>
      </c>
      <c r="C347" s="8" cm="1">
        <f t="array" ref="C347">IF($I$2="Каникулы вместе",INDEX(GRID!$B$4:$U$15,MATCH(C$7,GRID!$A$4:$A$15,0),MATCH(1,($U$2=GRID!$B$1:$U$1)*(КАЛЕНДАРЬ!AG24=GRID!$B$3:$U$3),0)),
INDEX(GRID!$B$4:$U$15,MATCH(C$7,GRID!$A$4:$A$15,0),MATCH(1,($U$2=GRID!$B$1:$U$1)*(КАЛЕНДАРЬ!AG24=GRID!$B$3:$U$3),0))*(1-GRID!$L$45))</f>
        <v>25000</v>
      </c>
      <c r="D347" s="8" cm="1">
        <f t="array" ref="D347">IF($I$2="Каникулы вместе",INDEX(GRID!$B$18:$U$29,MATCH(C$7,GRID!$A$18:$A$29,0),MATCH(1,($U$2=GRID!$B$1:$U$1)*(КАЛЕНДАРЬ!AG24=GRID!$B$3:$U$3),0)),
INDEX(GRID!$B$18:$U$29,MATCH(C$7,GRID!$A$18:$A$29,0),MATCH(1,($U$2=GRID!$B$1:$U$1)*(КАЛЕНДАРЬ!AG24=GRID!$B$3:$U$3),0))*(1-GRID!$L$45))</f>
        <v>30000</v>
      </c>
      <c r="E347" s="8" cm="1">
        <f t="array" ref="E347">IF($I$2="Каникулы вместе",INDEX(GRID!$B$4:$U$15,MATCH(E$7,GRID!$A$4:$A$15,0),MATCH(1,($U$2=GRID!$B$1:$U$1)*(КАЛЕНДАРЬ!AG24=GRID!$B$3:$U$3),0)),
INDEX(GRID!$B$4:$U$15,MATCH(E$7,GRID!$A$4:$A$15,0),MATCH(1,($U$2=GRID!$B$1:$U$1)*(КАЛЕНДАРЬ!AG24=GRID!$B$3:$U$3),0))*(1-GRID!$L$45))</f>
        <v>30000</v>
      </c>
      <c r="F347" s="8" cm="1">
        <f t="array" ref="F347">IF($I$2="Каникулы вместе",INDEX(GRID!$B$18:$U$29,MATCH(E$7,GRID!$A$18:$A$29,0),MATCH(1,($U$2=GRID!$B$1:$U$1)*(КАЛЕНДАРЬ!AG24=GRID!$B$3:$U$3),0)),
INDEX(GRID!$B$18:$U$29,MATCH(E$7,GRID!$A$18:$A$29,0),MATCH(1,($U$2=GRID!$B$1:$U$1)*(КАЛЕНДАРЬ!AG24=GRID!$B$3:$U$3),0))*(1-GRID!$L$45))</f>
        <v>35000</v>
      </c>
      <c r="G347" s="57" t="s">
        <v>119</v>
      </c>
      <c r="H347" s="57" t="s">
        <v>119</v>
      </c>
      <c r="I347" s="8" cm="1">
        <f t="array" ref="I347">IF($I$2="Каникулы вместе",INDEX(GRID!$B$4:$U$15,MATCH(I$7,GRID!$A$4:$A$15,0),MATCH(1,($U$2=GRID!$B$1:$U$1)*(КАЛЕНДАРЬ!AG24=GRID!$B$3:$U$3),0)),
INDEX(GRID!$B$4:$U$15,MATCH(I$7,GRID!$A$4:$A$15,0),MATCH(1,($U$2=GRID!$B$1:$U$1)*(КАЛЕНДАРЬ!AG24=GRID!$B$3:$U$3),0))*(1-GRID!$L$45))</f>
        <v>39700</v>
      </c>
      <c r="J347" s="8" cm="1">
        <f t="array" ref="J347">IF($I$2="Каникулы вместе",INDEX(GRID!$B$18:$U$29,MATCH(I$7,GRID!$A$18:$A$29,0),MATCH(1,($U$2=GRID!$B$1:$U$1)*(КАЛЕНДАРЬ!AG24=GRID!$B$3:$U$3),0)),
INDEX(GRID!$B$18:$U$29,MATCH(I$7,GRID!$A$18:$A$29,0),MATCH(1,($U$2=GRID!$B$1:$U$1)*(КАЛЕНДАРЬ!AG24=GRID!$B$3:$U$3),0))*(1-GRID!$L$45))</f>
        <v>44700</v>
      </c>
      <c r="K347" s="57" t="s">
        <v>119</v>
      </c>
      <c r="L347" s="57" t="s">
        <v>119</v>
      </c>
      <c r="M347" s="8" cm="1">
        <f t="array" ref="M347">IF($I$2="Каникулы вместе",INDEX(GRID!$B$4:$U$15,MATCH(M$7,GRID!$A$4:$A$15,0),MATCH(1,($U$2=GRID!$B$1:$U$1)*(КАЛЕНДАРЬ!AG24=GRID!$B$3:$U$3),0)),
INDEX(GRID!$B$4:$U$15,MATCH(M$7,GRID!$A$4:$A$15,0),MATCH(1,($U$2=GRID!$B$1:$U$1)*(КАЛЕНДАРЬ!AG24=GRID!$B$3:$U$3),0))*(1-GRID!$L$45))</f>
        <v>65200</v>
      </c>
      <c r="N347" s="8" cm="1">
        <f t="array" ref="N347">IF($I$2="Каникулы вместе",INDEX(GRID!$B$18:$U$29,MATCH(M$7,GRID!$A$18:$A$29,0),MATCH(1,($U$2=GRID!$B$1:$U$1)*(КАЛЕНДАРЬ!AG24=GRID!$B$3:$U$3),0)),
INDEX(GRID!$B$18:$U$29,MATCH(M$7,GRID!$A$18:$A$29,0),MATCH(1,($U$2=GRID!$B$1:$U$1)*(КАЛЕНДАРЬ!AG24=GRID!$B$3:$U$3),0))*(1-GRID!$L$45))</f>
        <v>70200</v>
      </c>
      <c r="O347" s="57" t="s">
        <v>119</v>
      </c>
      <c r="P347" s="8" cm="1">
        <f t="array" ref="P347">IF($I$2="Каникулы вместе",INDEX(GRID!$B$4:$U$15,MATCH(P$7,GRID!$A$4:$A$15,0),MATCH(1,($U$2=GRID!$B$1:$U$1)*(КАЛЕНДАРЬ!AG24=GRID!$B$3:$U$3),0)),
INDEX(GRID!$B$4:$U$15,MATCH(P$7,GRID!$A$4:$A$15,0),MATCH(1,($U$2=GRID!$B$1:$U$1)*(КАЛЕНДАРЬ!AG24=GRID!$B$3:$U$3),0))*(1-GRID!$L$45))</f>
        <v>139700</v>
      </c>
      <c r="Q347" s="57" t="s">
        <v>119</v>
      </c>
      <c r="R347" s="57" t="s">
        <v>119</v>
      </c>
      <c r="S347" s="57" t="s">
        <v>119</v>
      </c>
      <c r="T347" s="57" t="s">
        <v>119</v>
      </c>
    </row>
    <row r="348" spans="1:20">
      <c r="A348" s="148" t="s">
        <v>17</v>
      </c>
      <c r="B348" s="149">
        <v>22</v>
      </c>
      <c r="C348" s="8" cm="1">
        <f t="array" ref="C348">IF($I$2="Каникулы вместе",INDEX(GRID!$B$4:$U$15,MATCH(C$7,GRID!$A$4:$A$15,0),MATCH(1,($U$2=GRID!$B$1:$U$1)*(КАЛЕНДАРЬ!AG25=GRID!$B$3:$U$3),0)),
INDEX(GRID!$B$4:$U$15,MATCH(C$7,GRID!$A$4:$A$15,0),MATCH(1,($U$2=GRID!$B$1:$U$1)*(КАЛЕНДАРЬ!AG25=GRID!$B$3:$U$3),0))*(1-GRID!$L$45))</f>
        <v>25000</v>
      </c>
      <c r="D348" s="8" cm="1">
        <f t="array" ref="D348">IF($I$2="Каникулы вместе",INDEX(GRID!$B$18:$U$29,MATCH(C$7,GRID!$A$18:$A$29,0),MATCH(1,($U$2=GRID!$B$1:$U$1)*(КАЛЕНДАРЬ!AG25=GRID!$B$3:$U$3),0)),
INDEX(GRID!$B$18:$U$29,MATCH(C$7,GRID!$A$18:$A$29,0),MATCH(1,($U$2=GRID!$B$1:$U$1)*(КАЛЕНДАРЬ!AG25=GRID!$B$3:$U$3),0))*(1-GRID!$L$45))</f>
        <v>30000</v>
      </c>
      <c r="E348" s="8" cm="1">
        <f t="array" ref="E348">IF($I$2="Каникулы вместе",INDEX(GRID!$B$4:$U$15,MATCH(E$7,GRID!$A$4:$A$15,0),MATCH(1,($U$2=GRID!$B$1:$U$1)*(КАЛЕНДАРЬ!AG25=GRID!$B$3:$U$3),0)),
INDEX(GRID!$B$4:$U$15,MATCH(E$7,GRID!$A$4:$A$15,0),MATCH(1,($U$2=GRID!$B$1:$U$1)*(КАЛЕНДАРЬ!AG25=GRID!$B$3:$U$3),0))*(1-GRID!$L$45))</f>
        <v>30000</v>
      </c>
      <c r="F348" s="8" cm="1">
        <f t="array" ref="F348">IF($I$2="Каникулы вместе",INDEX(GRID!$B$18:$U$29,MATCH(E$7,GRID!$A$18:$A$29,0),MATCH(1,($U$2=GRID!$B$1:$U$1)*(КАЛЕНДАРЬ!AG25=GRID!$B$3:$U$3),0)),
INDEX(GRID!$B$18:$U$29,MATCH(E$7,GRID!$A$18:$A$29,0),MATCH(1,($U$2=GRID!$B$1:$U$1)*(КАЛЕНДАРЬ!AG25=GRID!$B$3:$U$3),0))*(1-GRID!$L$45))</f>
        <v>35000</v>
      </c>
      <c r="G348" s="57" t="s">
        <v>119</v>
      </c>
      <c r="H348" s="57" t="s">
        <v>119</v>
      </c>
      <c r="I348" s="8" cm="1">
        <f t="array" ref="I348">IF($I$2="Каникулы вместе",INDEX(GRID!$B$4:$U$15,MATCH(I$7,GRID!$A$4:$A$15,0),MATCH(1,($U$2=GRID!$B$1:$U$1)*(КАЛЕНДАРЬ!AG25=GRID!$B$3:$U$3),0)),
INDEX(GRID!$B$4:$U$15,MATCH(I$7,GRID!$A$4:$A$15,0),MATCH(1,($U$2=GRID!$B$1:$U$1)*(КАЛЕНДАРЬ!AG25=GRID!$B$3:$U$3),0))*(1-GRID!$L$45))</f>
        <v>39700</v>
      </c>
      <c r="J348" s="8" cm="1">
        <f t="array" ref="J348">IF($I$2="Каникулы вместе",INDEX(GRID!$B$18:$U$29,MATCH(I$7,GRID!$A$18:$A$29,0),MATCH(1,($U$2=GRID!$B$1:$U$1)*(КАЛЕНДАРЬ!AG25=GRID!$B$3:$U$3),0)),
INDEX(GRID!$B$18:$U$29,MATCH(I$7,GRID!$A$18:$A$29,0),MATCH(1,($U$2=GRID!$B$1:$U$1)*(КАЛЕНДАРЬ!AG25=GRID!$B$3:$U$3),0))*(1-GRID!$L$45))</f>
        <v>44700</v>
      </c>
      <c r="K348" s="57" t="s">
        <v>119</v>
      </c>
      <c r="L348" s="57" t="s">
        <v>119</v>
      </c>
      <c r="M348" s="8" cm="1">
        <f t="array" ref="M348">IF($I$2="Каникулы вместе",INDEX(GRID!$B$4:$U$15,MATCH(M$7,GRID!$A$4:$A$15,0),MATCH(1,($U$2=GRID!$B$1:$U$1)*(КАЛЕНДАРЬ!AG25=GRID!$B$3:$U$3),0)),
INDEX(GRID!$B$4:$U$15,MATCH(M$7,GRID!$A$4:$A$15,0),MATCH(1,($U$2=GRID!$B$1:$U$1)*(КАЛЕНДАРЬ!AG25=GRID!$B$3:$U$3),0))*(1-GRID!$L$45))</f>
        <v>65200</v>
      </c>
      <c r="N348" s="8" cm="1">
        <f t="array" ref="N348">IF($I$2="Каникулы вместе",INDEX(GRID!$B$18:$U$29,MATCH(M$7,GRID!$A$18:$A$29,0),MATCH(1,($U$2=GRID!$B$1:$U$1)*(КАЛЕНДАРЬ!AG25=GRID!$B$3:$U$3),0)),
INDEX(GRID!$B$18:$U$29,MATCH(M$7,GRID!$A$18:$A$29,0),MATCH(1,($U$2=GRID!$B$1:$U$1)*(КАЛЕНДАРЬ!AG25=GRID!$B$3:$U$3),0))*(1-GRID!$L$45))</f>
        <v>70200</v>
      </c>
      <c r="O348" s="57" t="s">
        <v>119</v>
      </c>
      <c r="P348" s="8" cm="1">
        <f t="array" ref="P348">IF($I$2="Каникулы вместе",INDEX(GRID!$B$4:$U$15,MATCH(P$7,GRID!$A$4:$A$15,0),MATCH(1,($U$2=GRID!$B$1:$U$1)*(КАЛЕНДАРЬ!AG25=GRID!$B$3:$U$3),0)),
INDEX(GRID!$B$4:$U$15,MATCH(P$7,GRID!$A$4:$A$15,0),MATCH(1,($U$2=GRID!$B$1:$U$1)*(КАЛЕНДАРЬ!AG25=GRID!$B$3:$U$3),0))*(1-GRID!$L$45))</f>
        <v>139700</v>
      </c>
      <c r="Q348" s="57" t="s">
        <v>119</v>
      </c>
      <c r="R348" s="57" t="s">
        <v>119</v>
      </c>
      <c r="S348" s="57" t="s">
        <v>119</v>
      </c>
      <c r="T348" s="57" t="s">
        <v>119</v>
      </c>
    </row>
    <row r="349" spans="1:20">
      <c r="A349" s="148" t="s">
        <v>11</v>
      </c>
      <c r="B349" s="149">
        <v>23</v>
      </c>
      <c r="C349" s="8" cm="1">
        <f t="array" ref="C349">IF($I$2="Каникулы вместе",INDEX(GRID!$B$4:$U$15,MATCH(C$7,GRID!$A$4:$A$15,0),MATCH(1,($U$2=GRID!$B$1:$U$1)*(КАЛЕНДАРЬ!AG26=GRID!$B$3:$U$3),0)),
INDEX(GRID!$B$4:$U$15,MATCH(C$7,GRID!$A$4:$A$15,0),MATCH(1,($U$2=GRID!$B$1:$U$1)*(КАЛЕНДАРЬ!AG26=GRID!$B$3:$U$3),0))*(1-GRID!$L$45))</f>
        <v>25000</v>
      </c>
      <c r="D349" s="8" cm="1">
        <f t="array" ref="D349">IF($I$2="Каникулы вместе",INDEX(GRID!$B$18:$U$29,MATCH(C$7,GRID!$A$18:$A$29,0),MATCH(1,($U$2=GRID!$B$1:$U$1)*(КАЛЕНДАРЬ!AG26=GRID!$B$3:$U$3),0)),
INDEX(GRID!$B$18:$U$29,MATCH(C$7,GRID!$A$18:$A$29,0),MATCH(1,($U$2=GRID!$B$1:$U$1)*(КАЛЕНДАРЬ!AG26=GRID!$B$3:$U$3),0))*(1-GRID!$L$45))</f>
        <v>30000</v>
      </c>
      <c r="E349" s="8" cm="1">
        <f t="array" ref="E349">IF($I$2="Каникулы вместе",INDEX(GRID!$B$4:$U$15,MATCH(E$7,GRID!$A$4:$A$15,0),MATCH(1,($U$2=GRID!$B$1:$U$1)*(КАЛЕНДАРЬ!AG26=GRID!$B$3:$U$3),0)),
INDEX(GRID!$B$4:$U$15,MATCH(E$7,GRID!$A$4:$A$15,0),MATCH(1,($U$2=GRID!$B$1:$U$1)*(КАЛЕНДАРЬ!AG26=GRID!$B$3:$U$3),0))*(1-GRID!$L$45))</f>
        <v>30000</v>
      </c>
      <c r="F349" s="8" cm="1">
        <f t="array" ref="F349">IF($I$2="Каникулы вместе",INDEX(GRID!$B$18:$U$29,MATCH(E$7,GRID!$A$18:$A$29,0),MATCH(1,($U$2=GRID!$B$1:$U$1)*(КАЛЕНДАРЬ!AG26=GRID!$B$3:$U$3),0)),
INDEX(GRID!$B$18:$U$29,MATCH(E$7,GRID!$A$18:$A$29,0),MATCH(1,($U$2=GRID!$B$1:$U$1)*(КАЛЕНДАРЬ!AG26=GRID!$B$3:$U$3),0))*(1-GRID!$L$45))</f>
        <v>35000</v>
      </c>
      <c r="G349" s="57" t="s">
        <v>119</v>
      </c>
      <c r="H349" s="57" t="s">
        <v>119</v>
      </c>
      <c r="I349" s="8" cm="1">
        <f t="array" ref="I349">IF($I$2="Каникулы вместе",INDEX(GRID!$B$4:$U$15,MATCH(I$7,GRID!$A$4:$A$15,0),MATCH(1,($U$2=GRID!$B$1:$U$1)*(КАЛЕНДАРЬ!AG26=GRID!$B$3:$U$3),0)),
INDEX(GRID!$B$4:$U$15,MATCH(I$7,GRID!$A$4:$A$15,0),MATCH(1,($U$2=GRID!$B$1:$U$1)*(КАЛЕНДАРЬ!AG26=GRID!$B$3:$U$3),0))*(1-GRID!$L$45))</f>
        <v>39700</v>
      </c>
      <c r="J349" s="8" cm="1">
        <f t="array" ref="J349">IF($I$2="Каникулы вместе",INDEX(GRID!$B$18:$U$29,MATCH(I$7,GRID!$A$18:$A$29,0),MATCH(1,($U$2=GRID!$B$1:$U$1)*(КАЛЕНДАРЬ!AG26=GRID!$B$3:$U$3),0)),
INDEX(GRID!$B$18:$U$29,MATCH(I$7,GRID!$A$18:$A$29,0),MATCH(1,($U$2=GRID!$B$1:$U$1)*(КАЛЕНДАРЬ!AG26=GRID!$B$3:$U$3),0))*(1-GRID!$L$45))</f>
        <v>44700</v>
      </c>
      <c r="K349" s="57" t="s">
        <v>119</v>
      </c>
      <c r="L349" s="57" t="s">
        <v>119</v>
      </c>
      <c r="M349" s="8" cm="1">
        <f t="array" ref="M349">IF($I$2="Каникулы вместе",INDEX(GRID!$B$4:$U$15,MATCH(M$7,GRID!$A$4:$A$15,0),MATCH(1,($U$2=GRID!$B$1:$U$1)*(КАЛЕНДАРЬ!AG26=GRID!$B$3:$U$3),0)),
INDEX(GRID!$B$4:$U$15,MATCH(M$7,GRID!$A$4:$A$15,0),MATCH(1,($U$2=GRID!$B$1:$U$1)*(КАЛЕНДАРЬ!AG26=GRID!$B$3:$U$3),0))*(1-GRID!$L$45))</f>
        <v>65200</v>
      </c>
      <c r="N349" s="8" cm="1">
        <f t="array" ref="N349">IF($I$2="Каникулы вместе",INDEX(GRID!$B$18:$U$29,MATCH(M$7,GRID!$A$18:$A$29,0),MATCH(1,($U$2=GRID!$B$1:$U$1)*(КАЛЕНДАРЬ!AG26=GRID!$B$3:$U$3),0)),
INDEX(GRID!$B$18:$U$29,MATCH(M$7,GRID!$A$18:$A$29,0),MATCH(1,($U$2=GRID!$B$1:$U$1)*(КАЛЕНДАРЬ!AG26=GRID!$B$3:$U$3),0))*(1-GRID!$L$45))</f>
        <v>70200</v>
      </c>
      <c r="O349" s="57" t="s">
        <v>119</v>
      </c>
      <c r="P349" s="8" cm="1">
        <f t="array" ref="P349">IF($I$2="Каникулы вместе",INDEX(GRID!$B$4:$U$15,MATCH(P$7,GRID!$A$4:$A$15,0),MATCH(1,($U$2=GRID!$B$1:$U$1)*(КАЛЕНДАРЬ!AG26=GRID!$B$3:$U$3),0)),
INDEX(GRID!$B$4:$U$15,MATCH(P$7,GRID!$A$4:$A$15,0),MATCH(1,($U$2=GRID!$B$1:$U$1)*(КАЛЕНДАРЬ!AG26=GRID!$B$3:$U$3),0))*(1-GRID!$L$45))</f>
        <v>139700</v>
      </c>
      <c r="Q349" s="57" t="s">
        <v>119</v>
      </c>
      <c r="R349" s="57" t="s">
        <v>119</v>
      </c>
      <c r="S349" s="57" t="s">
        <v>119</v>
      </c>
      <c r="T349" s="57" t="s">
        <v>119</v>
      </c>
    </row>
    <row r="350" spans="1:20">
      <c r="A350" s="148" t="s">
        <v>12</v>
      </c>
      <c r="B350" s="149">
        <v>24</v>
      </c>
      <c r="C350" s="8" cm="1">
        <f t="array" ref="C350">IF($I$2="Каникулы вместе",INDEX(GRID!$B$4:$U$15,MATCH(C$7,GRID!$A$4:$A$15,0),MATCH(1,($U$2=GRID!$B$1:$U$1)*(КАЛЕНДАРЬ!AG27=GRID!$B$3:$U$3),0)),
INDEX(GRID!$B$4:$U$15,MATCH(C$7,GRID!$A$4:$A$15,0),MATCH(1,($U$2=GRID!$B$1:$U$1)*(КАЛЕНДАРЬ!AG27=GRID!$B$3:$U$3),0))*(1-GRID!$L$45))</f>
        <v>25000</v>
      </c>
      <c r="D350" s="8" cm="1">
        <f t="array" ref="D350">IF($I$2="Каникулы вместе",INDEX(GRID!$B$18:$U$29,MATCH(C$7,GRID!$A$18:$A$29,0),MATCH(1,($U$2=GRID!$B$1:$U$1)*(КАЛЕНДАРЬ!AG27=GRID!$B$3:$U$3),0)),
INDEX(GRID!$B$18:$U$29,MATCH(C$7,GRID!$A$18:$A$29,0),MATCH(1,($U$2=GRID!$B$1:$U$1)*(КАЛЕНДАРЬ!AG27=GRID!$B$3:$U$3),0))*(1-GRID!$L$45))</f>
        <v>30000</v>
      </c>
      <c r="E350" s="8" cm="1">
        <f t="array" ref="E350">IF($I$2="Каникулы вместе",INDEX(GRID!$B$4:$U$15,MATCH(E$7,GRID!$A$4:$A$15,0),MATCH(1,($U$2=GRID!$B$1:$U$1)*(КАЛЕНДАРЬ!AG27=GRID!$B$3:$U$3),0)),
INDEX(GRID!$B$4:$U$15,MATCH(E$7,GRID!$A$4:$A$15,0),MATCH(1,($U$2=GRID!$B$1:$U$1)*(КАЛЕНДАРЬ!AG27=GRID!$B$3:$U$3),0))*(1-GRID!$L$45))</f>
        <v>30000</v>
      </c>
      <c r="F350" s="8" cm="1">
        <f t="array" ref="F350">IF($I$2="Каникулы вместе",INDEX(GRID!$B$18:$U$29,MATCH(E$7,GRID!$A$18:$A$29,0),MATCH(1,($U$2=GRID!$B$1:$U$1)*(КАЛЕНДАРЬ!AG27=GRID!$B$3:$U$3),0)),
INDEX(GRID!$B$18:$U$29,MATCH(E$7,GRID!$A$18:$A$29,0),MATCH(1,($U$2=GRID!$B$1:$U$1)*(КАЛЕНДАРЬ!AG27=GRID!$B$3:$U$3),0))*(1-GRID!$L$45))</f>
        <v>35000</v>
      </c>
      <c r="G350" s="57" t="s">
        <v>119</v>
      </c>
      <c r="H350" s="57" t="s">
        <v>119</v>
      </c>
      <c r="I350" s="8" cm="1">
        <f t="array" ref="I350">IF($I$2="Каникулы вместе",INDEX(GRID!$B$4:$U$15,MATCH(I$7,GRID!$A$4:$A$15,0),MATCH(1,($U$2=GRID!$B$1:$U$1)*(КАЛЕНДАРЬ!AG27=GRID!$B$3:$U$3),0)),
INDEX(GRID!$B$4:$U$15,MATCH(I$7,GRID!$A$4:$A$15,0),MATCH(1,($U$2=GRID!$B$1:$U$1)*(КАЛЕНДАРЬ!AG27=GRID!$B$3:$U$3),0))*(1-GRID!$L$45))</f>
        <v>39700</v>
      </c>
      <c r="J350" s="8" cm="1">
        <f t="array" ref="J350">IF($I$2="Каникулы вместе",INDEX(GRID!$B$18:$U$29,MATCH(I$7,GRID!$A$18:$A$29,0),MATCH(1,($U$2=GRID!$B$1:$U$1)*(КАЛЕНДАРЬ!AG27=GRID!$B$3:$U$3),0)),
INDEX(GRID!$B$18:$U$29,MATCH(I$7,GRID!$A$18:$A$29,0),MATCH(1,($U$2=GRID!$B$1:$U$1)*(КАЛЕНДАРЬ!AG27=GRID!$B$3:$U$3),0))*(1-GRID!$L$45))</f>
        <v>44700</v>
      </c>
      <c r="K350" s="57" t="s">
        <v>119</v>
      </c>
      <c r="L350" s="57" t="s">
        <v>119</v>
      </c>
      <c r="M350" s="8" cm="1">
        <f t="array" ref="M350">IF($I$2="Каникулы вместе",INDEX(GRID!$B$4:$U$15,MATCH(M$7,GRID!$A$4:$A$15,0),MATCH(1,($U$2=GRID!$B$1:$U$1)*(КАЛЕНДАРЬ!AG27=GRID!$B$3:$U$3),0)),
INDEX(GRID!$B$4:$U$15,MATCH(M$7,GRID!$A$4:$A$15,0),MATCH(1,($U$2=GRID!$B$1:$U$1)*(КАЛЕНДАРЬ!AG27=GRID!$B$3:$U$3),0))*(1-GRID!$L$45))</f>
        <v>65200</v>
      </c>
      <c r="N350" s="8" cm="1">
        <f t="array" ref="N350">IF($I$2="Каникулы вместе",INDEX(GRID!$B$18:$U$29,MATCH(M$7,GRID!$A$18:$A$29,0),MATCH(1,($U$2=GRID!$B$1:$U$1)*(КАЛЕНДАРЬ!AG27=GRID!$B$3:$U$3),0)),
INDEX(GRID!$B$18:$U$29,MATCH(M$7,GRID!$A$18:$A$29,0),MATCH(1,($U$2=GRID!$B$1:$U$1)*(КАЛЕНДАРЬ!AG27=GRID!$B$3:$U$3),0))*(1-GRID!$L$45))</f>
        <v>70200</v>
      </c>
      <c r="O350" s="57" t="s">
        <v>119</v>
      </c>
      <c r="P350" s="8" cm="1">
        <f t="array" ref="P350">IF($I$2="Каникулы вместе",INDEX(GRID!$B$4:$U$15,MATCH(P$7,GRID!$A$4:$A$15,0),MATCH(1,($U$2=GRID!$B$1:$U$1)*(КАЛЕНДАРЬ!AG27=GRID!$B$3:$U$3),0)),
INDEX(GRID!$B$4:$U$15,MATCH(P$7,GRID!$A$4:$A$15,0),MATCH(1,($U$2=GRID!$B$1:$U$1)*(КАЛЕНДАРЬ!AG27=GRID!$B$3:$U$3),0))*(1-GRID!$L$45))</f>
        <v>139700</v>
      </c>
      <c r="Q350" s="57" t="s">
        <v>119</v>
      </c>
      <c r="R350" s="57" t="s">
        <v>119</v>
      </c>
      <c r="S350" s="57" t="s">
        <v>119</v>
      </c>
      <c r="T350" s="57" t="s">
        <v>119</v>
      </c>
    </row>
    <row r="351" spans="1:20">
      <c r="A351" s="148" t="s">
        <v>13</v>
      </c>
      <c r="B351" s="149">
        <v>25</v>
      </c>
      <c r="C351" s="8" cm="1">
        <f t="array" ref="C351">IF($I$2="Каникулы вместе",INDEX(GRID!$B$4:$U$15,MATCH(C$7,GRID!$A$4:$A$15,0),MATCH(1,($U$2=GRID!$B$1:$U$1)*(КАЛЕНДАРЬ!AG28=GRID!$B$3:$U$3),0)),
INDEX(GRID!$B$4:$U$15,MATCH(C$7,GRID!$A$4:$A$15,0),MATCH(1,($U$2=GRID!$B$1:$U$1)*(КАЛЕНДАРЬ!AG28=GRID!$B$3:$U$3),0))*(1-GRID!$L$45))</f>
        <v>25000</v>
      </c>
      <c r="D351" s="8" cm="1">
        <f t="array" ref="D351">IF($I$2="Каникулы вместе",INDEX(GRID!$B$18:$U$29,MATCH(C$7,GRID!$A$18:$A$29,0),MATCH(1,($U$2=GRID!$B$1:$U$1)*(КАЛЕНДАРЬ!AG28=GRID!$B$3:$U$3),0)),
INDEX(GRID!$B$18:$U$29,MATCH(C$7,GRID!$A$18:$A$29,0),MATCH(1,($U$2=GRID!$B$1:$U$1)*(КАЛЕНДАРЬ!AG28=GRID!$B$3:$U$3),0))*(1-GRID!$L$45))</f>
        <v>30000</v>
      </c>
      <c r="E351" s="8" cm="1">
        <f t="array" ref="E351">IF($I$2="Каникулы вместе",INDEX(GRID!$B$4:$U$15,MATCH(E$7,GRID!$A$4:$A$15,0),MATCH(1,($U$2=GRID!$B$1:$U$1)*(КАЛЕНДАРЬ!AG28=GRID!$B$3:$U$3),0)),
INDEX(GRID!$B$4:$U$15,MATCH(E$7,GRID!$A$4:$A$15,0),MATCH(1,($U$2=GRID!$B$1:$U$1)*(КАЛЕНДАРЬ!AG28=GRID!$B$3:$U$3),0))*(1-GRID!$L$45))</f>
        <v>30000</v>
      </c>
      <c r="F351" s="8" cm="1">
        <f t="array" ref="F351">IF($I$2="Каникулы вместе",INDEX(GRID!$B$18:$U$29,MATCH(E$7,GRID!$A$18:$A$29,0),MATCH(1,($U$2=GRID!$B$1:$U$1)*(КАЛЕНДАРЬ!AG28=GRID!$B$3:$U$3),0)),
INDEX(GRID!$B$18:$U$29,MATCH(E$7,GRID!$A$18:$A$29,0),MATCH(1,($U$2=GRID!$B$1:$U$1)*(КАЛЕНДАРЬ!AG28=GRID!$B$3:$U$3),0))*(1-GRID!$L$45))</f>
        <v>35000</v>
      </c>
      <c r="G351" s="57" t="s">
        <v>119</v>
      </c>
      <c r="H351" s="57" t="s">
        <v>119</v>
      </c>
      <c r="I351" s="8" cm="1">
        <f t="array" ref="I351">IF($I$2="Каникулы вместе",INDEX(GRID!$B$4:$U$15,MATCH(I$7,GRID!$A$4:$A$15,0),MATCH(1,($U$2=GRID!$B$1:$U$1)*(КАЛЕНДАРЬ!AG28=GRID!$B$3:$U$3),0)),
INDEX(GRID!$B$4:$U$15,MATCH(I$7,GRID!$A$4:$A$15,0),MATCH(1,($U$2=GRID!$B$1:$U$1)*(КАЛЕНДАРЬ!AG28=GRID!$B$3:$U$3),0))*(1-GRID!$L$45))</f>
        <v>39700</v>
      </c>
      <c r="J351" s="8" cm="1">
        <f t="array" ref="J351">IF($I$2="Каникулы вместе",INDEX(GRID!$B$18:$U$29,MATCH(I$7,GRID!$A$18:$A$29,0),MATCH(1,($U$2=GRID!$B$1:$U$1)*(КАЛЕНДАРЬ!AG28=GRID!$B$3:$U$3),0)),
INDEX(GRID!$B$18:$U$29,MATCH(I$7,GRID!$A$18:$A$29,0),MATCH(1,($U$2=GRID!$B$1:$U$1)*(КАЛЕНДАРЬ!AG28=GRID!$B$3:$U$3),0))*(1-GRID!$L$45))</f>
        <v>44700</v>
      </c>
      <c r="K351" s="57" t="s">
        <v>119</v>
      </c>
      <c r="L351" s="57" t="s">
        <v>119</v>
      </c>
      <c r="M351" s="8" cm="1">
        <f t="array" ref="M351">IF($I$2="Каникулы вместе",INDEX(GRID!$B$4:$U$15,MATCH(M$7,GRID!$A$4:$A$15,0),MATCH(1,($U$2=GRID!$B$1:$U$1)*(КАЛЕНДАРЬ!AG28=GRID!$B$3:$U$3),0)),
INDEX(GRID!$B$4:$U$15,MATCH(M$7,GRID!$A$4:$A$15,0),MATCH(1,($U$2=GRID!$B$1:$U$1)*(КАЛЕНДАРЬ!AG28=GRID!$B$3:$U$3),0))*(1-GRID!$L$45))</f>
        <v>65200</v>
      </c>
      <c r="N351" s="8" cm="1">
        <f t="array" ref="N351">IF($I$2="Каникулы вместе",INDEX(GRID!$B$18:$U$29,MATCH(M$7,GRID!$A$18:$A$29,0),MATCH(1,($U$2=GRID!$B$1:$U$1)*(КАЛЕНДАРЬ!AG28=GRID!$B$3:$U$3),0)),
INDEX(GRID!$B$18:$U$29,MATCH(M$7,GRID!$A$18:$A$29,0),MATCH(1,($U$2=GRID!$B$1:$U$1)*(КАЛЕНДАРЬ!AG28=GRID!$B$3:$U$3),0))*(1-GRID!$L$45))</f>
        <v>70200</v>
      </c>
      <c r="O351" s="57" t="s">
        <v>119</v>
      </c>
      <c r="P351" s="8" cm="1">
        <f t="array" ref="P351">IF($I$2="Каникулы вместе",INDEX(GRID!$B$4:$U$15,MATCH(P$7,GRID!$A$4:$A$15,0),MATCH(1,($U$2=GRID!$B$1:$U$1)*(КАЛЕНДАРЬ!AG28=GRID!$B$3:$U$3),0)),
INDEX(GRID!$B$4:$U$15,MATCH(P$7,GRID!$A$4:$A$15,0),MATCH(1,($U$2=GRID!$B$1:$U$1)*(КАЛЕНДАРЬ!AG28=GRID!$B$3:$U$3),0))*(1-GRID!$L$45))</f>
        <v>139700</v>
      </c>
      <c r="Q351" s="57" t="s">
        <v>119</v>
      </c>
      <c r="R351" s="57" t="s">
        <v>119</v>
      </c>
      <c r="S351" s="57" t="s">
        <v>119</v>
      </c>
      <c r="T351" s="57" t="s">
        <v>119</v>
      </c>
    </row>
    <row r="352" spans="1:20">
      <c r="A352" s="148" t="s">
        <v>14</v>
      </c>
      <c r="B352" s="149">
        <v>26</v>
      </c>
      <c r="C352" s="8" cm="1">
        <f t="array" ref="C352">IF($I$2="Каникулы вместе",INDEX(GRID!$B$4:$U$15,MATCH(C$7,GRID!$A$4:$A$15,0),MATCH(1,($U$2=GRID!$B$1:$U$1)*(КАЛЕНДАРЬ!AG29=GRID!$B$3:$U$3),0)),
INDEX(GRID!$B$4:$U$15,MATCH(C$7,GRID!$A$4:$A$15,0),MATCH(1,($U$2=GRID!$B$1:$U$1)*(КАЛЕНДАРЬ!AG29=GRID!$B$3:$U$3),0))*(1-GRID!$L$45))</f>
        <v>25000</v>
      </c>
      <c r="D352" s="8" cm="1">
        <f t="array" ref="D352">IF($I$2="Каникулы вместе",INDEX(GRID!$B$18:$U$29,MATCH(C$7,GRID!$A$18:$A$29,0),MATCH(1,($U$2=GRID!$B$1:$U$1)*(КАЛЕНДАРЬ!AG29=GRID!$B$3:$U$3),0)),
INDEX(GRID!$B$18:$U$29,MATCH(C$7,GRID!$A$18:$A$29,0),MATCH(1,($U$2=GRID!$B$1:$U$1)*(КАЛЕНДАРЬ!AG29=GRID!$B$3:$U$3),0))*(1-GRID!$L$45))</f>
        <v>30000</v>
      </c>
      <c r="E352" s="8" cm="1">
        <f t="array" ref="E352">IF($I$2="Каникулы вместе",INDEX(GRID!$B$4:$U$15,MATCH(E$7,GRID!$A$4:$A$15,0),MATCH(1,($U$2=GRID!$B$1:$U$1)*(КАЛЕНДАРЬ!AG29=GRID!$B$3:$U$3),0)),
INDEX(GRID!$B$4:$U$15,MATCH(E$7,GRID!$A$4:$A$15,0),MATCH(1,($U$2=GRID!$B$1:$U$1)*(КАЛЕНДАРЬ!AG29=GRID!$B$3:$U$3),0))*(1-GRID!$L$45))</f>
        <v>30000</v>
      </c>
      <c r="F352" s="8" cm="1">
        <f t="array" ref="F352">IF($I$2="Каникулы вместе",INDEX(GRID!$B$18:$U$29,MATCH(E$7,GRID!$A$18:$A$29,0),MATCH(1,($U$2=GRID!$B$1:$U$1)*(КАЛЕНДАРЬ!AG29=GRID!$B$3:$U$3),0)),
INDEX(GRID!$B$18:$U$29,MATCH(E$7,GRID!$A$18:$A$29,0),MATCH(1,($U$2=GRID!$B$1:$U$1)*(КАЛЕНДАРЬ!AG29=GRID!$B$3:$U$3),0))*(1-GRID!$L$45))</f>
        <v>35000</v>
      </c>
      <c r="G352" s="57" t="s">
        <v>119</v>
      </c>
      <c r="H352" s="57" t="s">
        <v>119</v>
      </c>
      <c r="I352" s="8" cm="1">
        <f t="array" ref="I352">IF($I$2="Каникулы вместе",INDEX(GRID!$B$4:$U$15,MATCH(I$7,GRID!$A$4:$A$15,0),MATCH(1,($U$2=GRID!$B$1:$U$1)*(КАЛЕНДАРЬ!AG29=GRID!$B$3:$U$3),0)),
INDEX(GRID!$B$4:$U$15,MATCH(I$7,GRID!$A$4:$A$15,0),MATCH(1,($U$2=GRID!$B$1:$U$1)*(КАЛЕНДАРЬ!AG29=GRID!$B$3:$U$3),0))*(1-GRID!$L$45))</f>
        <v>39700</v>
      </c>
      <c r="J352" s="8" cm="1">
        <f t="array" ref="J352">IF($I$2="Каникулы вместе",INDEX(GRID!$B$18:$U$29,MATCH(I$7,GRID!$A$18:$A$29,0),MATCH(1,($U$2=GRID!$B$1:$U$1)*(КАЛЕНДАРЬ!AG29=GRID!$B$3:$U$3),0)),
INDEX(GRID!$B$18:$U$29,MATCH(I$7,GRID!$A$18:$A$29,0),MATCH(1,($U$2=GRID!$B$1:$U$1)*(КАЛЕНДАРЬ!AG29=GRID!$B$3:$U$3),0))*(1-GRID!$L$45))</f>
        <v>44700</v>
      </c>
      <c r="K352" s="57" t="s">
        <v>119</v>
      </c>
      <c r="L352" s="57" t="s">
        <v>119</v>
      </c>
      <c r="M352" s="8" cm="1">
        <f t="array" ref="M352">IF($I$2="Каникулы вместе",INDEX(GRID!$B$4:$U$15,MATCH(M$7,GRID!$A$4:$A$15,0),MATCH(1,($U$2=GRID!$B$1:$U$1)*(КАЛЕНДАРЬ!AG29=GRID!$B$3:$U$3),0)),
INDEX(GRID!$B$4:$U$15,MATCH(M$7,GRID!$A$4:$A$15,0),MATCH(1,($U$2=GRID!$B$1:$U$1)*(КАЛЕНДАРЬ!AG29=GRID!$B$3:$U$3),0))*(1-GRID!$L$45))</f>
        <v>65200</v>
      </c>
      <c r="N352" s="8" cm="1">
        <f t="array" ref="N352">IF($I$2="Каникулы вместе",INDEX(GRID!$B$18:$U$29,MATCH(M$7,GRID!$A$18:$A$29,0),MATCH(1,($U$2=GRID!$B$1:$U$1)*(КАЛЕНДАРЬ!AG29=GRID!$B$3:$U$3),0)),
INDEX(GRID!$B$18:$U$29,MATCH(M$7,GRID!$A$18:$A$29,0),MATCH(1,($U$2=GRID!$B$1:$U$1)*(КАЛЕНДАРЬ!AG29=GRID!$B$3:$U$3),0))*(1-GRID!$L$45))</f>
        <v>70200</v>
      </c>
      <c r="O352" s="57" t="s">
        <v>119</v>
      </c>
      <c r="P352" s="8" cm="1">
        <f t="array" ref="P352">IF($I$2="Каникулы вместе",INDEX(GRID!$B$4:$U$15,MATCH(P$7,GRID!$A$4:$A$15,0),MATCH(1,($U$2=GRID!$B$1:$U$1)*(КАЛЕНДАРЬ!AG29=GRID!$B$3:$U$3),0)),
INDEX(GRID!$B$4:$U$15,MATCH(P$7,GRID!$A$4:$A$15,0),MATCH(1,($U$2=GRID!$B$1:$U$1)*(КАЛЕНДАРЬ!AG29=GRID!$B$3:$U$3),0))*(1-GRID!$L$45))</f>
        <v>139700</v>
      </c>
      <c r="Q352" s="57" t="s">
        <v>119</v>
      </c>
      <c r="R352" s="57" t="s">
        <v>119</v>
      </c>
      <c r="S352" s="57" t="s">
        <v>119</v>
      </c>
      <c r="T352" s="57" t="s">
        <v>119</v>
      </c>
    </row>
    <row r="353" spans="1:20">
      <c r="A353" s="148" t="s">
        <v>15</v>
      </c>
      <c r="B353" s="149">
        <v>27</v>
      </c>
      <c r="C353" s="8" cm="1">
        <f t="array" ref="C353">IF($I$2="Каникулы вместе",INDEX(GRID!$B$4:$U$15,MATCH(C$7,GRID!$A$4:$A$15,0),MATCH(1,($U$2=GRID!$B$1:$U$1)*(КАЛЕНДАРЬ!AG30=GRID!$B$3:$U$3),0)),
INDEX(GRID!$B$4:$U$15,MATCH(C$7,GRID!$A$4:$A$15,0),MATCH(1,($U$2=GRID!$B$1:$U$1)*(КАЛЕНДАРЬ!AG30=GRID!$B$3:$U$3),0))*(1-GRID!$L$45))</f>
        <v>25000</v>
      </c>
      <c r="D353" s="8" cm="1">
        <f t="array" ref="D353">IF($I$2="Каникулы вместе",INDEX(GRID!$B$18:$U$29,MATCH(C$7,GRID!$A$18:$A$29,0),MATCH(1,($U$2=GRID!$B$1:$U$1)*(КАЛЕНДАРЬ!AG30=GRID!$B$3:$U$3),0)),
INDEX(GRID!$B$18:$U$29,MATCH(C$7,GRID!$A$18:$A$29,0),MATCH(1,($U$2=GRID!$B$1:$U$1)*(КАЛЕНДАРЬ!AG30=GRID!$B$3:$U$3),0))*(1-GRID!$L$45))</f>
        <v>30000</v>
      </c>
      <c r="E353" s="8" cm="1">
        <f t="array" ref="E353">IF($I$2="Каникулы вместе",INDEX(GRID!$B$4:$U$15,MATCH(E$7,GRID!$A$4:$A$15,0),MATCH(1,($U$2=GRID!$B$1:$U$1)*(КАЛЕНДАРЬ!AG30=GRID!$B$3:$U$3),0)),
INDEX(GRID!$B$4:$U$15,MATCH(E$7,GRID!$A$4:$A$15,0),MATCH(1,($U$2=GRID!$B$1:$U$1)*(КАЛЕНДАРЬ!AG30=GRID!$B$3:$U$3),0))*(1-GRID!$L$45))</f>
        <v>30000</v>
      </c>
      <c r="F353" s="8" cm="1">
        <f t="array" ref="F353">IF($I$2="Каникулы вместе",INDEX(GRID!$B$18:$U$29,MATCH(E$7,GRID!$A$18:$A$29,0),MATCH(1,($U$2=GRID!$B$1:$U$1)*(КАЛЕНДАРЬ!AG30=GRID!$B$3:$U$3),0)),
INDEX(GRID!$B$18:$U$29,MATCH(E$7,GRID!$A$18:$A$29,0),MATCH(1,($U$2=GRID!$B$1:$U$1)*(КАЛЕНДАРЬ!AG30=GRID!$B$3:$U$3),0))*(1-GRID!$L$45))</f>
        <v>35000</v>
      </c>
      <c r="G353" s="57" t="s">
        <v>119</v>
      </c>
      <c r="H353" s="57" t="s">
        <v>119</v>
      </c>
      <c r="I353" s="8" cm="1">
        <f t="array" ref="I353">IF($I$2="Каникулы вместе",INDEX(GRID!$B$4:$U$15,MATCH(I$7,GRID!$A$4:$A$15,0),MATCH(1,($U$2=GRID!$B$1:$U$1)*(КАЛЕНДАРЬ!AG30=GRID!$B$3:$U$3),0)),
INDEX(GRID!$B$4:$U$15,MATCH(I$7,GRID!$A$4:$A$15,0),MATCH(1,($U$2=GRID!$B$1:$U$1)*(КАЛЕНДАРЬ!AG30=GRID!$B$3:$U$3),0))*(1-GRID!$L$45))</f>
        <v>39700</v>
      </c>
      <c r="J353" s="8" cm="1">
        <f t="array" ref="J353">IF($I$2="Каникулы вместе",INDEX(GRID!$B$18:$U$29,MATCH(I$7,GRID!$A$18:$A$29,0),MATCH(1,($U$2=GRID!$B$1:$U$1)*(КАЛЕНДАРЬ!AG30=GRID!$B$3:$U$3),0)),
INDEX(GRID!$B$18:$U$29,MATCH(I$7,GRID!$A$18:$A$29,0),MATCH(1,($U$2=GRID!$B$1:$U$1)*(КАЛЕНДАРЬ!AG30=GRID!$B$3:$U$3),0))*(1-GRID!$L$45))</f>
        <v>44700</v>
      </c>
      <c r="K353" s="57" t="s">
        <v>119</v>
      </c>
      <c r="L353" s="57" t="s">
        <v>119</v>
      </c>
      <c r="M353" s="8" cm="1">
        <f t="array" ref="M353">IF($I$2="Каникулы вместе",INDEX(GRID!$B$4:$U$15,MATCH(M$7,GRID!$A$4:$A$15,0),MATCH(1,($U$2=GRID!$B$1:$U$1)*(КАЛЕНДАРЬ!AG30=GRID!$B$3:$U$3),0)),
INDEX(GRID!$B$4:$U$15,MATCH(M$7,GRID!$A$4:$A$15,0),MATCH(1,($U$2=GRID!$B$1:$U$1)*(КАЛЕНДАРЬ!AG30=GRID!$B$3:$U$3),0))*(1-GRID!$L$45))</f>
        <v>65200</v>
      </c>
      <c r="N353" s="8" cm="1">
        <f t="array" ref="N353">IF($I$2="Каникулы вместе",INDEX(GRID!$B$18:$U$29,MATCH(M$7,GRID!$A$18:$A$29,0),MATCH(1,($U$2=GRID!$B$1:$U$1)*(КАЛЕНДАРЬ!AG30=GRID!$B$3:$U$3),0)),
INDEX(GRID!$B$18:$U$29,MATCH(M$7,GRID!$A$18:$A$29,0),MATCH(1,($U$2=GRID!$B$1:$U$1)*(КАЛЕНДАРЬ!AG30=GRID!$B$3:$U$3),0))*(1-GRID!$L$45))</f>
        <v>70200</v>
      </c>
      <c r="O353" s="57" t="s">
        <v>119</v>
      </c>
      <c r="P353" s="8" cm="1">
        <f t="array" ref="P353">IF($I$2="Каникулы вместе",INDEX(GRID!$B$4:$U$15,MATCH(P$7,GRID!$A$4:$A$15,0),MATCH(1,($U$2=GRID!$B$1:$U$1)*(КАЛЕНДАРЬ!AG30=GRID!$B$3:$U$3),0)),
INDEX(GRID!$B$4:$U$15,MATCH(P$7,GRID!$A$4:$A$15,0),MATCH(1,($U$2=GRID!$B$1:$U$1)*(КАЛЕНДАРЬ!AG30=GRID!$B$3:$U$3),0))*(1-GRID!$L$45))</f>
        <v>139700</v>
      </c>
      <c r="Q353" s="57" t="s">
        <v>119</v>
      </c>
      <c r="R353" s="57" t="s">
        <v>119</v>
      </c>
      <c r="S353" s="57" t="s">
        <v>119</v>
      </c>
      <c r="T353" s="57" t="s">
        <v>119</v>
      </c>
    </row>
    <row r="354" spans="1:20">
      <c r="A354" s="148" t="s">
        <v>16</v>
      </c>
      <c r="B354" s="149">
        <v>28</v>
      </c>
      <c r="C354" s="8" cm="1">
        <f t="array" ref="C354">IF($I$2="Каникулы вместе",INDEX(GRID!$B$4:$U$15,MATCH(C$7,GRID!$A$4:$A$15,0),MATCH(1,($U$2=GRID!$B$1:$U$1)*(КАЛЕНДАРЬ!AG31=GRID!$B$3:$U$3),0)),
INDEX(GRID!$B$4:$U$15,MATCH(C$7,GRID!$A$4:$A$15,0),MATCH(1,($U$2=GRID!$B$1:$U$1)*(КАЛЕНДАРЬ!AG31=GRID!$B$3:$U$3),0))*(1-GRID!$L$45))</f>
        <v>25000</v>
      </c>
      <c r="D354" s="8" cm="1">
        <f t="array" ref="D354">IF($I$2="Каникулы вместе",INDEX(GRID!$B$18:$U$29,MATCH(C$7,GRID!$A$18:$A$29,0),MATCH(1,($U$2=GRID!$B$1:$U$1)*(КАЛЕНДАРЬ!AG31=GRID!$B$3:$U$3),0)),
INDEX(GRID!$B$18:$U$29,MATCH(C$7,GRID!$A$18:$A$29,0),MATCH(1,($U$2=GRID!$B$1:$U$1)*(КАЛЕНДАРЬ!AG31=GRID!$B$3:$U$3),0))*(1-GRID!$L$45))</f>
        <v>30000</v>
      </c>
      <c r="E354" s="8" cm="1">
        <f t="array" ref="E354">IF($I$2="Каникулы вместе",INDEX(GRID!$B$4:$U$15,MATCH(E$7,GRID!$A$4:$A$15,0),MATCH(1,($U$2=GRID!$B$1:$U$1)*(КАЛЕНДАРЬ!AG31=GRID!$B$3:$U$3),0)),
INDEX(GRID!$B$4:$U$15,MATCH(E$7,GRID!$A$4:$A$15,0),MATCH(1,($U$2=GRID!$B$1:$U$1)*(КАЛЕНДАРЬ!AG31=GRID!$B$3:$U$3),0))*(1-GRID!$L$45))</f>
        <v>30000</v>
      </c>
      <c r="F354" s="8" cm="1">
        <f t="array" ref="F354">IF($I$2="Каникулы вместе",INDEX(GRID!$B$18:$U$29,MATCH(E$7,GRID!$A$18:$A$29,0),MATCH(1,($U$2=GRID!$B$1:$U$1)*(КАЛЕНДАРЬ!AG31=GRID!$B$3:$U$3),0)),
INDEX(GRID!$B$18:$U$29,MATCH(E$7,GRID!$A$18:$A$29,0),MATCH(1,($U$2=GRID!$B$1:$U$1)*(КАЛЕНДАРЬ!AG31=GRID!$B$3:$U$3),0))*(1-GRID!$L$45))</f>
        <v>35000</v>
      </c>
      <c r="G354" s="57" t="s">
        <v>119</v>
      </c>
      <c r="H354" s="57" t="s">
        <v>119</v>
      </c>
      <c r="I354" s="8" cm="1">
        <f t="array" ref="I354">IF($I$2="Каникулы вместе",INDEX(GRID!$B$4:$U$15,MATCH(I$7,GRID!$A$4:$A$15,0),MATCH(1,($U$2=GRID!$B$1:$U$1)*(КАЛЕНДАРЬ!AG31=GRID!$B$3:$U$3),0)),
INDEX(GRID!$B$4:$U$15,MATCH(I$7,GRID!$A$4:$A$15,0),MATCH(1,($U$2=GRID!$B$1:$U$1)*(КАЛЕНДАРЬ!AG31=GRID!$B$3:$U$3),0))*(1-GRID!$L$45))</f>
        <v>39700</v>
      </c>
      <c r="J354" s="8" cm="1">
        <f t="array" ref="J354">IF($I$2="Каникулы вместе",INDEX(GRID!$B$18:$U$29,MATCH(I$7,GRID!$A$18:$A$29,0),MATCH(1,($U$2=GRID!$B$1:$U$1)*(КАЛЕНДАРЬ!AG31=GRID!$B$3:$U$3),0)),
INDEX(GRID!$B$18:$U$29,MATCH(I$7,GRID!$A$18:$A$29,0),MATCH(1,($U$2=GRID!$B$1:$U$1)*(КАЛЕНДАРЬ!AG31=GRID!$B$3:$U$3),0))*(1-GRID!$L$45))</f>
        <v>44700</v>
      </c>
      <c r="K354" s="57" t="s">
        <v>119</v>
      </c>
      <c r="L354" s="57" t="s">
        <v>119</v>
      </c>
      <c r="M354" s="8" cm="1">
        <f t="array" ref="M354">IF($I$2="Каникулы вместе",INDEX(GRID!$B$4:$U$15,MATCH(M$7,GRID!$A$4:$A$15,0),MATCH(1,($U$2=GRID!$B$1:$U$1)*(КАЛЕНДАРЬ!AG31=GRID!$B$3:$U$3),0)),
INDEX(GRID!$B$4:$U$15,MATCH(M$7,GRID!$A$4:$A$15,0),MATCH(1,($U$2=GRID!$B$1:$U$1)*(КАЛЕНДАРЬ!AG31=GRID!$B$3:$U$3),0))*(1-GRID!$L$45))</f>
        <v>65200</v>
      </c>
      <c r="N354" s="8" cm="1">
        <f t="array" ref="N354">IF($I$2="Каникулы вместе",INDEX(GRID!$B$18:$U$29,MATCH(M$7,GRID!$A$18:$A$29,0),MATCH(1,($U$2=GRID!$B$1:$U$1)*(КАЛЕНДАРЬ!AG31=GRID!$B$3:$U$3),0)),
INDEX(GRID!$B$18:$U$29,MATCH(M$7,GRID!$A$18:$A$29,0),MATCH(1,($U$2=GRID!$B$1:$U$1)*(КАЛЕНДАРЬ!AG31=GRID!$B$3:$U$3),0))*(1-GRID!$L$45))</f>
        <v>70200</v>
      </c>
      <c r="O354" s="57" t="s">
        <v>119</v>
      </c>
      <c r="P354" s="8" cm="1">
        <f t="array" ref="P354">IF($I$2="Каникулы вместе",INDEX(GRID!$B$4:$U$15,MATCH(P$7,GRID!$A$4:$A$15,0),MATCH(1,($U$2=GRID!$B$1:$U$1)*(КАЛЕНДАРЬ!AG31=GRID!$B$3:$U$3),0)),
INDEX(GRID!$B$4:$U$15,MATCH(P$7,GRID!$A$4:$A$15,0),MATCH(1,($U$2=GRID!$B$1:$U$1)*(КАЛЕНДАРЬ!AG31=GRID!$B$3:$U$3),0))*(1-GRID!$L$45))</f>
        <v>139700</v>
      </c>
      <c r="Q354" s="57" t="s">
        <v>119</v>
      </c>
      <c r="R354" s="57" t="s">
        <v>119</v>
      </c>
      <c r="S354" s="57" t="s">
        <v>119</v>
      </c>
      <c r="T354" s="57" t="s">
        <v>119</v>
      </c>
    </row>
    <row r="355" spans="1:20">
      <c r="A355" s="148" t="s">
        <v>17</v>
      </c>
      <c r="B355" s="149">
        <v>29</v>
      </c>
      <c r="C355" s="8" cm="1">
        <f t="array" ref="C355">IF($I$2="Каникулы вместе",INDEX(GRID!$B$4:$U$15,MATCH(C$7,GRID!$A$4:$A$15,0),MATCH(1,($U$2=GRID!$B$1:$U$1)*(КАЛЕНДАРЬ!AG32=GRID!$B$3:$U$3),0)),
INDEX(GRID!$B$4:$U$15,MATCH(C$7,GRID!$A$4:$A$15,0),MATCH(1,($U$2=GRID!$B$1:$U$1)*(КАЛЕНДАРЬ!AG32=GRID!$B$3:$U$3),0))*(1-GRID!$L$45))</f>
        <v>25000</v>
      </c>
      <c r="D355" s="8" cm="1">
        <f t="array" ref="D355">IF($I$2="Каникулы вместе",INDEX(GRID!$B$18:$U$29,MATCH(C$7,GRID!$A$18:$A$29,0),MATCH(1,($U$2=GRID!$B$1:$U$1)*(КАЛЕНДАРЬ!AG32=GRID!$B$3:$U$3),0)),
INDEX(GRID!$B$18:$U$29,MATCH(C$7,GRID!$A$18:$A$29,0),MATCH(1,($U$2=GRID!$B$1:$U$1)*(КАЛЕНДАРЬ!AG32=GRID!$B$3:$U$3),0))*(1-GRID!$L$45))</f>
        <v>30000</v>
      </c>
      <c r="E355" s="8" cm="1">
        <f t="array" ref="E355">IF($I$2="Каникулы вместе",INDEX(GRID!$B$4:$U$15,MATCH(E$7,GRID!$A$4:$A$15,0),MATCH(1,($U$2=GRID!$B$1:$U$1)*(КАЛЕНДАРЬ!AG32=GRID!$B$3:$U$3),0)),
INDEX(GRID!$B$4:$U$15,MATCH(E$7,GRID!$A$4:$A$15,0),MATCH(1,($U$2=GRID!$B$1:$U$1)*(КАЛЕНДАРЬ!AG32=GRID!$B$3:$U$3),0))*(1-GRID!$L$45))</f>
        <v>30000</v>
      </c>
      <c r="F355" s="8" cm="1">
        <f t="array" ref="F355">IF($I$2="Каникулы вместе",INDEX(GRID!$B$18:$U$29,MATCH(E$7,GRID!$A$18:$A$29,0),MATCH(1,($U$2=GRID!$B$1:$U$1)*(КАЛЕНДАРЬ!AG32=GRID!$B$3:$U$3),0)),
INDEX(GRID!$B$18:$U$29,MATCH(E$7,GRID!$A$18:$A$29,0),MATCH(1,($U$2=GRID!$B$1:$U$1)*(КАЛЕНДАРЬ!AG32=GRID!$B$3:$U$3),0))*(1-GRID!$L$45))</f>
        <v>35000</v>
      </c>
      <c r="G355" s="57" t="s">
        <v>119</v>
      </c>
      <c r="H355" s="57" t="s">
        <v>119</v>
      </c>
      <c r="I355" s="8" cm="1">
        <f t="array" ref="I355">IF($I$2="Каникулы вместе",INDEX(GRID!$B$4:$U$15,MATCH(I$7,GRID!$A$4:$A$15,0),MATCH(1,($U$2=GRID!$B$1:$U$1)*(КАЛЕНДАРЬ!AG32=GRID!$B$3:$U$3),0)),
INDEX(GRID!$B$4:$U$15,MATCH(I$7,GRID!$A$4:$A$15,0),MATCH(1,($U$2=GRID!$B$1:$U$1)*(КАЛЕНДАРЬ!AG32=GRID!$B$3:$U$3),0))*(1-GRID!$L$45))</f>
        <v>39700</v>
      </c>
      <c r="J355" s="8" cm="1">
        <f t="array" ref="J355">IF($I$2="Каникулы вместе",INDEX(GRID!$B$18:$U$29,MATCH(I$7,GRID!$A$18:$A$29,0),MATCH(1,($U$2=GRID!$B$1:$U$1)*(КАЛЕНДАРЬ!AG32=GRID!$B$3:$U$3),0)),
INDEX(GRID!$B$18:$U$29,MATCH(I$7,GRID!$A$18:$A$29,0),MATCH(1,($U$2=GRID!$B$1:$U$1)*(КАЛЕНДАРЬ!AG32=GRID!$B$3:$U$3),0))*(1-GRID!$L$45))</f>
        <v>44700</v>
      </c>
      <c r="K355" s="57" t="s">
        <v>119</v>
      </c>
      <c r="L355" s="57" t="s">
        <v>119</v>
      </c>
      <c r="M355" s="8" cm="1">
        <f t="array" ref="M355">IF($I$2="Каникулы вместе",INDEX(GRID!$B$4:$U$15,MATCH(M$7,GRID!$A$4:$A$15,0),MATCH(1,($U$2=GRID!$B$1:$U$1)*(КАЛЕНДАРЬ!AG32=GRID!$B$3:$U$3),0)),
INDEX(GRID!$B$4:$U$15,MATCH(M$7,GRID!$A$4:$A$15,0),MATCH(1,($U$2=GRID!$B$1:$U$1)*(КАЛЕНДАРЬ!AG32=GRID!$B$3:$U$3),0))*(1-GRID!$L$45))</f>
        <v>65200</v>
      </c>
      <c r="N355" s="8" cm="1">
        <f t="array" ref="N355">IF($I$2="Каникулы вместе",INDEX(GRID!$B$18:$U$29,MATCH(M$7,GRID!$A$18:$A$29,0),MATCH(1,($U$2=GRID!$B$1:$U$1)*(КАЛЕНДАРЬ!AG32=GRID!$B$3:$U$3),0)),
INDEX(GRID!$B$18:$U$29,MATCH(M$7,GRID!$A$18:$A$29,0),MATCH(1,($U$2=GRID!$B$1:$U$1)*(КАЛЕНДАРЬ!AG32=GRID!$B$3:$U$3),0))*(1-GRID!$L$45))</f>
        <v>70200</v>
      </c>
      <c r="O355" s="57" t="s">
        <v>119</v>
      </c>
      <c r="P355" s="8" cm="1">
        <f t="array" ref="P355">IF($I$2="Каникулы вместе",INDEX(GRID!$B$4:$U$15,MATCH(P$7,GRID!$A$4:$A$15,0),MATCH(1,($U$2=GRID!$B$1:$U$1)*(КАЛЕНДАРЬ!AG32=GRID!$B$3:$U$3),0)),
INDEX(GRID!$B$4:$U$15,MATCH(P$7,GRID!$A$4:$A$15,0),MATCH(1,($U$2=GRID!$B$1:$U$1)*(КАЛЕНДАРЬ!AG32=GRID!$B$3:$U$3),0))*(1-GRID!$L$45))</f>
        <v>139700</v>
      </c>
      <c r="Q355" s="57" t="s">
        <v>119</v>
      </c>
      <c r="R355" s="57" t="s">
        <v>119</v>
      </c>
      <c r="S355" s="57" t="s">
        <v>119</v>
      </c>
      <c r="T355" s="57" t="s">
        <v>119</v>
      </c>
    </row>
    <row r="356" spans="1:20">
      <c r="A356" s="148" t="s">
        <v>11</v>
      </c>
      <c r="B356" s="149">
        <v>30</v>
      </c>
      <c r="C356" s="8" cm="1">
        <f t="array" ref="C356">IF($I$2="Каникулы вместе",INDEX(GRID!$B$4:$U$15,MATCH(C$7,GRID!$A$4:$A$15,0),MATCH(1,($U$2=GRID!$B$1:$U$1)*(КАЛЕНДАРЬ!AG33=GRID!$B$3:$U$3),0)),
INDEX(GRID!$B$4:$U$15,MATCH(C$7,GRID!$A$4:$A$15,0),MATCH(1,($U$2=GRID!$B$1:$U$1)*(КАЛЕНДАРЬ!AG33=GRID!$B$3:$U$3),0))*(1-GRID!$L$45))</f>
        <v>25000</v>
      </c>
      <c r="D356" s="8" cm="1">
        <f t="array" ref="D356">IF($I$2="Каникулы вместе",INDEX(GRID!$B$18:$U$29,MATCH(C$7,GRID!$A$18:$A$29,0),MATCH(1,($U$2=GRID!$B$1:$U$1)*(КАЛЕНДАРЬ!AG33=GRID!$B$3:$U$3),0)),
INDEX(GRID!$B$18:$U$29,MATCH(C$7,GRID!$A$18:$A$29,0),MATCH(1,($U$2=GRID!$B$1:$U$1)*(КАЛЕНДАРЬ!AG33=GRID!$B$3:$U$3),0))*(1-GRID!$L$45))</f>
        <v>30000</v>
      </c>
      <c r="E356" s="8" cm="1">
        <f t="array" ref="E356">IF($I$2="Каникулы вместе",INDEX(GRID!$B$4:$U$15,MATCH(E$7,GRID!$A$4:$A$15,0),MATCH(1,($U$2=GRID!$B$1:$U$1)*(КАЛЕНДАРЬ!AG33=GRID!$B$3:$U$3),0)),
INDEX(GRID!$B$4:$U$15,MATCH(E$7,GRID!$A$4:$A$15,0),MATCH(1,($U$2=GRID!$B$1:$U$1)*(КАЛЕНДАРЬ!AG33=GRID!$B$3:$U$3),0))*(1-GRID!$L$45))</f>
        <v>30000</v>
      </c>
      <c r="F356" s="8" cm="1">
        <f t="array" ref="F356">IF($I$2="Каникулы вместе",INDEX(GRID!$B$18:$U$29,MATCH(E$7,GRID!$A$18:$A$29,0),MATCH(1,($U$2=GRID!$B$1:$U$1)*(КАЛЕНДАРЬ!AG33=GRID!$B$3:$U$3),0)),
INDEX(GRID!$B$18:$U$29,MATCH(E$7,GRID!$A$18:$A$29,0),MATCH(1,($U$2=GRID!$B$1:$U$1)*(КАЛЕНДАРЬ!AG33=GRID!$B$3:$U$3),0))*(1-GRID!$L$45))</f>
        <v>35000</v>
      </c>
      <c r="G356" s="57" t="s">
        <v>119</v>
      </c>
      <c r="H356" s="57" t="s">
        <v>119</v>
      </c>
      <c r="I356" s="8" cm="1">
        <f t="array" ref="I356">IF($I$2="Каникулы вместе",INDEX(GRID!$B$4:$U$15,MATCH(I$7,GRID!$A$4:$A$15,0),MATCH(1,($U$2=GRID!$B$1:$U$1)*(КАЛЕНДАРЬ!AG33=GRID!$B$3:$U$3),0)),
INDEX(GRID!$B$4:$U$15,MATCH(I$7,GRID!$A$4:$A$15,0),MATCH(1,($U$2=GRID!$B$1:$U$1)*(КАЛЕНДАРЬ!AG33=GRID!$B$3:$U$3),0))*(1-GRID!$L$45))</f>
        <v>39700</v>
      </c>
      <c r="J356" s="8" cm="1">
        <f t="array" ref="J356">IF($I$2="Каникулы вместе",INDEX(GRID!$B$18:$U$29,MATCH(I$7,GRID!$A$18:$A$29,0),MATCH(1,($U$2=GRID!$B$1:$U$1)*(КАЛЕНДАРЬ!AG33=GRID!$B$3:$U$3),0)),
INDEX(GRID!$B$18:$U$29,MATCH(I$7,GRID!$A$18:$A$29,0),MATCH(1,($U$2=GRID!$B$1:$U$1)*(КАЛЕНДАРЬ!AG33=GRID!$B$3:$U$3),0))*(1-GRID!$L$45))</f>
        <v>44700</v>
      </c>
      <c r="K356" s="57" t="s">
        <v>119</v>
      </c>
      <c r="L356" s="57" t="s">
        <v>119</v>
      </c>
      <c r="M356" s="8" cm="1">
        <f t="array" ref="M356">IF($I$2="Каникулы вместе",INDEX(GRID!$B$4:$U$15,MATCH(M$7,GRID!$A$4:$A$15,0),MATCH(1,($U$2=GRID!$B$1:$U$1)*(КАЛЕНДАРЬ!AG33=GRID!$B$3:$U$3),0)),
INDEX(GRID!$B$4:$U$15,MATCH(M$7,GRID!$A$4:$A$15,0),MATCH(1,($U$2=GRID!$B$1:$U$1)*(КАЛЕНДАРЬ!AG33=GRID!$B$3:$U$3),0))*(1-GRID!$L$45))</f>
        <v>65200</v>
      </c>
      <c r="N356" s="8" cm="1">
        <f t="array" ref="N356">IF($I$2="Каникулы вместе",INDEX(GRID!$B$18:$U$29,MATCH(M$7,GRID!$A$18:$A$29,0),MATCH(1,($U$2=GRID!$B$1:$U$1)*(КАЛЕНДАРЬ!AG33=GRID!$B$3:$U$3),0)),
INDEX(GRID!$B$18:$U$29,MATCH(M$7,GRID!$A$18:$A$29,0),MATCH(1,($U$2=GRID!$B$1:$U$1)*(КАЛЕНДАРЬ!AG33=GRID!$B$3:$U$3),0))*(1-GRID!$L$45))</f>
        <v>70200</v>
      </c>
      <c r="O356" s="57" t="s">
        <v>119</v>
      </c>
      <c r="P356" s="8" cm="1">
        <f t="array" ref="P356">IF($I$2="Каникулы вместе",INDEX(GRID!$B$4:$U$15,MATCH(P$7,GRID!$A$4:$A$15,0),MATCH(1,($U$2=GRID!$B$1:$U$1)*(КАЛЕНДАРЬ!AG33=GRID!$B$3:$U$3),0)),
INDEX(GRID!$B$4:$U$15,MATCH(P$7,GRID!$A$4:$A$15,0),MATCH(1,($U$2=GRID!$B$1:$U$1)*(КАЛЕНДАРЬ!AG33=GRID!$B$3:$U$3),0))*(1-GRID!$L$45))</f>
        <v>139700</v>
      </c>
      <c r="Q356" s="57" t="s">
        <v>119</v>
      </c>
      <c r="R356" s="57" t="s">
        <v>119</v>
      </c>
      <c r="S356" s="57" t="s">
        <v>119</v>
      </c>
      <c r="T356" s="57" t="s">
        <v>119</v>
      </c>
    </row>
    <row r="357" spans="1:20">
      <c r="A357" s="146"/>
      <c r="B357" s="147"/>
      <c r="C357" s="160"/>
      <c r="D357" s="160"/>
      <c r="E357" s="160"/>
      <c r="F357" s="160"/>
      <c r="G357" s="161"/>
      <c r="H357" s="161"/>
      <c r="I357" s="160"/>
      <c r="J357" s="160"/>
      <c r="K357" s="160"/>
      <c r="L357" s="160"/>
      <c r="M357" s="160"/>
      <c r="N357" s="160"/>
      <c r="O357" s="160"/>
      <c r="P357" s="160"/>
      <c r="Q357" s="160"/>
      <c r="R357" s="160"/>
      <c r="S357" s="160"/>
      <c r="T357" s="160"/>
    </row>
    <row r="358" spans="1:20" s="9" customFormat="1" ht="17.25" customHeight="1">
      <c r="A358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58" s="171"/>
      <c r="C358" s="171"/>
      <c r="D358" s="17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</row>
    <row r="359" spans="1:20">
      <c r="A359" s="172" t="s">
        <v>111</v>
      </c>
      <c r="B359" s="173"/>
      <c r="C359" s="173"/>
      <c r="D359" s="173"/>
      <c r="E359" s="173"/>
      <c r="F359" s="173"/>
      <c r="G359" s="173"/>
      <c r="H359" s="173"/>
      <c r="I359" s="173"/>
      <c r="J359" s="173"/>
      <c r="K359" s="173"/>
      <c r="L359" s="173"/>
      <c r="M359" s="173"/>
      <c r="N359" s="173"/>
      <c r="O359" s="173"/>
      <c r="P359" s="173"/>
      <c r="Q359" s="173"/>
      <c r="R359" s="173"/>
      <c r="S359" s="173"/>
      <c r="T359" s="173"/>
    </row>
    <row r="360" spans="1:20" ht="56.25" customHeight="1">
      <c r="A360" s="174" t="s">
        <v>8</v>
      </c>
      <c r="B360" s="175"/>
      <c r="C360" s="178" t="s">
        <v>101</v>
      </c>
      <c r="D360" s="179"/>
      <c r="E360" s="164" t="s">
        <v>93</v>
      </c>
      <c r="F360" s="165"/>
      <c r="G360" s="166" t="s">
        <v>94</v>
      </c>
      <c r="H360" s="166"/>
      <c r="I360" s="167" t="s">
        <v>95</v>
      </c>
      <c r="J360" s="168"/>
      <c r="K360" s="169" t="s">
        <v>96</v>
      </c>
      <c r="L360" s="169"/>
      <c r="M360" s="170" t="s">
        <v>97</v>
      </c>
      <c r="N360" s="170"/>
      <c r="O360" s="21" t="s">
        <v>71</v>
      </c>
      <c r="P360" s="22" t="s">
        <v>72</v>
      </c>
      <c r="Q360" s="23" t="s">
        <v>73</v>
      </c>
      <c r="R360" s="24" t="s">
        <v>74</v>
      </c>
      <c r="S360" s="25" t="s">
        <v>75</v>
      </c>
      <c r="T360" s="26" t="s">
        <v>76</v>
      </c>
    </row>
    <row r="361" spans="1:20">
      <c r="A361" s="176"/>
      <c r="B361" s="177"/>
      <c r="C361" s="55" t="s">
        <v>9</v>
      </c>
      <c r="D361" s="55" t="s">
        <v>10</v>
      </c>
      <c r="E361" s="55" t="s">
        <v>9</v>
      </c>
      <c r="F361" s="55" t="s">
        <v>10</v>
      </c>
      <c r="G361" s="55" t="s">
        <v>9</v>
      </c>
      <c r="H361" s="55" t="s">
        <v>10</v>
      </c>
      <c r="I361" s="55" t="s">
        <v>9</v>
      </c>
      <c r="J361" s="55" t="s">
        <v>10</v>
      </c>
      <c r="K361" s="55" t="s">
        <v>9</v>
      </c>
      <c r="L361" s="55" t="s">
        <v>10</v>
      </c>
      <c r="M361" s="55" t="s">
        <v>9</v>
      </c>
      <c r="N361" s="55" t="s">
        <v>10</v>
      </c>
      <c r="O361" s="55" t="s">
        <v>99</v>
      </c>
      <c r="P361" s="55" t="s">
        <v>100</v>
      </c>
      <c r="Q361" s="55" t="s">
        <v>100</v>
      </c>
      <c r="R361" s="55" t="s">
        <v>118</v>
      </c>
      <c r="S361" s="55" t="s">
        <v>118</v>
      </c>
      <c r="T361" s="55" t="s">
        <v>118</v>
      </c>
    </row>
    <row r="362" spans="1:20">
      <c r="A362" s="148" t="s">
        <v>12</v>
      </c>
      <c r="B362" s="163">
        <v>1</v>
      </c>
      <c r="C362" s="8" cm="1">
        <f t="array" ref="C362">IF($I$2="Каникулы вместе",INDEX(GRID!$B$4:$U$15,MATCH(C$7,GRID!$A$4:$A$15,0),MATCH(1,($U$2=GRID!$B$1:$U$1)*(КАЛЕНДАРЬ!AJ4=GRID!$B$3:$U$3),0)),
INDEX(GRID!$B$4:$U$15,MATCH(C$7,GRID!$A$4:$A$15,0),MATCH(1,($U$2=GRID!$B$1:$U$1)*(КАЛЕНДАРЬ!AJ4=GRID!$B$3:$U$3),0))*(1-GRID!$L$45))</f>
        <v>22500</v>
      </c>
      <c r="D362" s="8" cm="1">
        <f t="array" ref="D362">IF($I$2="Каникулы вместе",INDEX(GRID!$B$18:$U$29,MATCH(C$7,GRID!$A$18:$A$29,0),MATCH(1,($U$2=GRID!$B$1:$U$1)*(КАЛЕНДАРЬ!AJ4=GRID!$B$3:$U$3),0)),
INDEX(GRID!$B$18:$U$29,MATCH(C$7,GRID!$A$18:$A$29,0),MATCH(1,($U$2=GRID!$B$1:$U$1)*(КАЛЕНДАРЬ!AJ4=GRID!$B$3:$U$3),0))*(1-GRID!$L$45))</f>
        <v>27500</v>
      </c>
      <c r="E362" s="8" cm="1">
        <f t="array" ref="E362">IF($I$2="Каникулы вместе",INDEX(GRID!$B$4:$U$15,MATCH(E$7,GRID!$A$4:$A$15,0),MATCH(1,($U$2=GRID!$B$1:$U$1)*(КАЛЕНДАРЬ!AJ4=GRID!$B$3:$U$3),0)),
INDEX(GRID!$B$4:$U$15,MATCH(E$7,GRID!$A$4:$A$15,0),MATCH(1,($U$2=GRID!$B$1:$U$1)*(КАЛЕНДАРЬ!AJ4=GRID!$B$3:$U$3),0))*(1-GRID!$L$45))</f>
        <v>27200</v>
      </c>
      <c r="F362" s="8" cm="1">
        <f t="array" ref="F362">IF($I$2="Каникулы вместе",INDEX(GRID!$B$18:$U$29,MATCH(E$7,GRID!$A$18:$A$29,0),MATCH(1,($U$2=GRID!$B$1:$U$1)*(КАЛЕНДАРЬ!AJ4=GRID!$B$3:$U$3),0)),
INDEX(GRID!$B$18:$U$29,MATCH(E$7,GRID!$A$18:$A$29,0),MATCH(1,($U$2=GRID!$B$1:$U$1)*(КАЛЕНДАРЬ!AJ4=GRID!$B$3:$U$3),0))*(1-GRID!$L$45))</f>
        <v>32200</v>
      </c>
      <c r="G362" s="57" t="s">
        <v>119</v>
      </c>
      <c r="H362" s="57" t="s">
        <v>119</v>
      </c>
      <c r="I362" s="8" cm="1">
        <f t="array" ref="I362">IF($I$2="Каникулы вместе",INDEX(GRID!$B$4:$U$15,MATCH(I$7,GRID!$A$4:$A$15,0),MATCH(1,($U$2=GRID!$B$1:$U$1)*(КАЛЕНДАРЬ!AJ4=GRID!$B$3:$U$3),0)),
INDEX(GRID!$B$4:$U$15,MATCH(I$7,GRID!$A$4:$A$15,0),MATCH(1,($U$2=GRID!$B$1:$U$1)*(КАЛЕНДАРЬ!AJ4=GRID!$B$3:$U$3),0))*(1-GRID!$L$45))</f>
        <v>36200</v>
      </c>
      <c r="J362" s="8" cm="1">
        <f t="array" ref="J362">IF($I$2="Каникулы вместе",INDEX(GRID!$B$18:$U$29,MATCH(I$7,GRID!$A$18:$A$29,0),MATCH(1,($U$2=GRID!$B$1:$U$1)*(КАЛЕНДАРЬ!AJ4=GRID!$B$3:$U$3),0)),
INDEX(GRID!$B$18:$U$29,MATCH(I$7,GRID!$A$18:$A$29,0),MATCH(1,($U$2=GRID!$B$1:$U$1)*(КАЛЕНДАРЬ!AJ4=GRID!$B$3:$U$3),0))*(1-GRID!$L$45))</f>
        <v>41200</v>
      </c>
      <c r="K362" s="57" t="s">
        <v>119</v>
      </c>
      <c r="L362" s="57" t="s">
        <v>119</v>
      </c>
      <c r="M362" s="8" cm="1">
        <f t="array" ref="M362">IF($I$2="Каникулы вместе",INDEX(GRID!$B$4:$U$15,MATCH(M$7,GRID!$A$4:$A$15,0),MATCH(1,($U$2=GRID!$B$1:$U$1)*(КАЛЕНДАРЬ!AJ4=GRID!$B$3:$U$3),0)),
INDEX(GRID!$B$4:$U$15,MATCH(M$7,GRID!$A$4:$A$15,0),MATCH(1,($U$2=GRID!$B$1:$U$1)*(КАЛЕНДАРЬ!AJ4=GRID!$B$3:$U$3),0))*(1-GRID!$L$45))</f>
        <v>61200</v>
      </c>
      <c r="N362" s="8" cm="1">
        <f t="array" ref="N362">IF($I$2="Каникулы вместе",INDEX(GRID!$B$18:$U$29,MATCH(M$7,GRID!$A$18:$A$29,0),MATCH(1,($U$2=GRID!$B$1:$U$1)*(КАЛЕНДАРЬ!AJ4=GRID!$B$3:$U$3),0)),
INDEX(GRID!$B$18:$U$29,MATCH(M$7,GRID!$A$18:$A$29,0),MATCH(1,($U$2=GRID!$B$1:$U$1)*(КАЛЕНДАРЬ!AJ4=GRID!$B$3:$U$3),0))*(1-GRID!$L$45))</f>
        <v>66200</v>
      </c>
      <c r="O362" s="57" t="s">
        <v>119</v>
      </c>
      <c r="P362" s="8" cm="1">
        <f t="array" ref="P362">IF($I$2="Каникулы вместе",INDEX(GRID!$B$4:$U$15,MATCH(P$7,GRID!$A$4:$A$15,0),MATCH(1,($U$2=GRID!$B$1:$U$1)*(КАЛЕНДАРЬ!AJ4=GRID!$B$3:$U$3),0)),
INDEX(GRID!$B$4:$U$15,MATCH(P$7,GRID!$A$4:$A$15,0),MATCH(1,($U$2=GRID!$B$1:$U$1)*(КАЛЕНДАРЬ!AJ4=GRID!$B$3:$U$3),0))*(1-GRID!$L$45))</f>
        <v>134400</v>
      </c>
      <c r="Q362" s="57" t="s">
        <v>119</v>
      </c>
      <c r="R362" s="57" t="s">
        <v>119</v>
      </c>
      <c r="S362" s="57" t="s">
        <v>119</v>
      </c>
      <c r="T362" s="57" t="s">
        <v>119</v>
      </c>
    </row>
    <row r="363" spans="1:20">
      <c r="A363" s="148" t="s">
        <v>13</v>
      </c>
      <c r="B363" s="163">
        <v>2</v>
      </c>
      <c r="C363" s="8" cm="1">
        <f t="array" ref="C363">IF($I$2="Каникулы вместе",INDEX(GRID!$B$4:$U$15,MATCH(C$7,GRID!$A$4:$A$15,0),MATCH(1,($U$2=GRID!$B$1:$U$1)*(КАЛЕНДАРЬ!AJ5=GRID!$B$3:$U$3),0)),
INDEX(GRID!$B$4:$U$15,MATCH(C$7,GRID!$A$4:$A$15,0),MATCH(1,($U$2=GRID!$B$1:$U$1)*(КАЛЕНДАРЬ!AJ5=GRID!$B$3:$U$3),0))*(1-GRID!$L$45))</f>
        <v>22500</v>
      </c>
      <c r="D363" s="8" cm="1">
        <f t="array" ref="D363">IF($I$2="Каникулы вместе",INDEX(GRID!$B$18:$U$29,MATCH(C$7,GRID!$A$18:$A$29,0),MATCH(1,($U$2=GRID!$B$1:$U$1)*(КАЛЕНДАРЬ!AJ5=GRID!$B$3:$U$3),0)),
INDEX(GRID!$B$18:$U$29,MATCH(C$7,GRID!$A$18:$A$29,0),MATCH(1,($U$2=GRID!$B$1:$U$1)*(КАЛЕНДАРЬ!AJ5=GRID!$B$3:$U$3),0))*(1-GRID!$L$45))</f>
        <v>27500</v>
      </c>
      <c r="E363" s="8" cm="1">
        <f t="array" ref="E363">IF($I$2="Каникулы вместе",INDEX(GRID!$B$4:$U$15,MATCH(E$7,GRID!$A$4:$A$15,0),MATCH(1,($U$2=GRID!$B$1:$U$1)*(КАЛЕНДАРЬ!AJ5=GRID!$B$3:$U$3),0)),
INDEX(GRID!$B$4:$U$15,MATCH(E$7,GRID!$A$4:$A$15,0),MATCH(1,($U$2=GRID!$B$1:$U$1)*(КАЛЕНДАРЬ!AJ5=GRID!$B$3:$U$3),0))*(1-GRID!$L$45))</f>
        <v>27200</v>
      </c>
      <c r="F363" s="8" cm="1">
        <f t="array" ref="F363">IF($I$2="Каникулы вместе",INDEX(GRID!$B$18:$U$29,MATCH(E$7,GRID!$A$18:$A$29,0),MATCH(1,($U$2=GRID!$B$1:$U$1)*(КАЛЕНДАРЬ!AJ5=GRID!$B$3:$U$3),0)),
INDEX(GRID!$B$18:$U$29,MATCH(E$7,GRID!$A$18:$A$29,0),MATCH(1,($U$2=GRID!$B$1:$U$1)*(КАЛЕНДАРЬ!AJ5=GRID!$B$3:$U$3),0))*(1-GRID!$L$45))</f>
        <v>32200</v>
      </c>
      <c r="G363" s="57" t="s">
        <v>119</v>
      </c>
      <c r="H363" s="57" t="s">
        <v>119</v>
      </c>
      <c r="I363" s="8" cm="1">
        <f t="array" ref="I363">IF($I$2="Каникулы вместе",INDEX(GRID!$B$4:$U$15,MATCH(I$7,GRID!$A$4:$A$15,0),MATCH(1,($U$2=GRID!$B$1:$U$1)*(КАЛЕНДАРЬ!AJ5=GRID!$B$3:$U$3),0)),
INDEX(GRID!$B$4:$U$15,MATCH(I$7,GRID!$A$4:$A$15,0),MATCH(1,($U$2=GRID!$B$1:$U$1)*(КАЛЕНДАРЬ!AJ5=GRID!$B$3:$U$3),0))*(1-GRID!$L$45))</f>
        <v>36200</v>
      </c>
      <c r="J363" s="8" cm="1">
        <f t="array" ref="J363">IF($I$2="Каникулы вместе",INDEX(GRID!$B$18:$U$29,MATCH(I$7,GRID!$A$18:$A$29,0),MATCH(1,($U$2=GRID!$B$1:$U$1)*(КАЛЕНДАРЬ!AJ5=GRID!$B$3:$U$3),0)),
INDEX(GRID!$B$18:$U$29,MATCH(I$7,GRID!$A$18:$A$29,0),MATCH(1,($U$2=GRID!$B$1:$U$1)*(КАЛЕНДАРЬ!AJ5=GRID!$B$3:$U$3),0))*(1-GRID!$L$45))</f>
        <v>41200</v>
      </c>
      <c r="K363" s="57" t="s">
        <v>119</v>
      </c>
      <c r="L363" s="57" t="s">
        <v>119</v>
      </c>
      <c r="M363" s="8" cm="1">
        <f t="array" ref="M363">IF($I$2="Каникулы вместе",INDEX(GRID!$B$4:$U$15,MATCH(M$7,GRID!$A$4:$A$15,0),MATCH(1,($U$2=GRID!$B$1:$U$1)*(КАЛЕНДАРЬ!AJ5=GRID!$B$3:$U$3),0)),
INDEX(GRID!$B$4:$U$15,MATCH(M$7,GRID!$A$4:$A$15,0),MATCH(1,($U$2=GRID!$B$1:$U$1)*(КАЛЕНДАРЬ!AJ5=GRID!$B$3:$U$3),0))*(1-GRID!$L$45))</f>
        <v>61200</v>
      </c>
      <c r="N363" s="8" cm="1">
        <f t="array" ref="N363">IF($I$2="Каникулы вместе",INDEX(GRID!$B$18:$U$29,MATCH(M$7,GRID!$A$18:$A$29,0),MATCH(1,($U$2=GRID!$B$1:$U$1)*(КАЛЕНДАРЬ!AJ5=GRID!$B$3:$U$3),0)),
INDEX(GRID!$B$18:$U$29,MATCH(M$7,GRID!$A$18:$A$29,0),MATCH(1,($U$2=GRID!$B$1:$U$1)*(КАЛЕНДАРЬ!AJ5=GRID!$B$3:$U$3),0))*(1-GRID!$L$45))</f>
        <v>66200</v>
      </c>
      <c r="O363" s="57" t="s">
        <v>119</v>
      </c>
      <c r="P363" s="8" cm="1">
        <f t="array" ref="P363">IF($I$2="Каникулы вместе",INDEX(GRID!$B$4:$U$15,MATCH(P$7,GRID!$A$4:$A$15,0),MATCH(1,($U$2=GRID!$B$1:$U$1)*(КАЛЕНДАРЬ!AJ5=GRID!$B$3:$U$3),0)),
INDEX(GRID!$B$4:$U$15,MATCH(P$7,GRID!$A$4:$A$15,0),MATCH(1,($U$2=GRID!$B$1:$U$1)*(КАЛЕНДАРЬ!AJ5=GRID!$B$3:$U$3),0))*(1-GRID!$L$45))</f>
        <v>134400</v>
      </c>
      <c r="Q363" s="57" t="s">
        <v>119</v>
      </c>
      <c r="R363" s="57" t="s">
        <v>119</v>
      </c>
      <c r="S363" s="57" t="s">
        <v>119</v>
      </c>
      <c r="T363" s="57" t="s">
        <v>119</v>
      </c>
    </row>
    <row r="364" spans="1:20">
      <c r="A364" s="148" t="s">
        <v>14</v>
      </c>
      <c r="B364" s="163">
        <v>3</v>
      </c>
      <c r="C364" s="8" cm="1">
        <f t="array" ref="C364">IF($I$2="Каникулы вместе",INDEX(GRID!$B$4:$U$15,MATCH(C$7,GRID!$A$4:$A$15,0),MATCH(1,($U$2=GRID!$B$1:$U$1)*(КАЛЕНДАРЬ!AJ6=GRID!$B$3:$U$3),0)),
INDEX(GRID!$B$4:$U$15,MATCH(C$7,GRID!$A$4:$A$15,0),MATCH(1,($U$2=GRID!$B$1:$U$1)*(КАЛЕНДАРЬ!AJ6=GRID!$B$3:$U$3),0))*(1-GRID!$L$45))</f>
        <v>22500</v>
      </c>
      <c r="D364" s="8" cm="1">
        <f t="array" ref="D364">IF($I$2="Каникулы вместе",INDEX(GRID!$B$18:$U$29,MATCH(C$7,GRID!$A$18:$A$29,0),MATCH(1,($U$2=GRID!$B$1:$U$1)*(КАЛЕНДАРЬ!AJ6=GRID!$B$3:$U$3),0)),
INDEX(GRID!$B$18:$U$29,MATCH(C$7,GRID!$A$18:$A$29,0),MATCH(1,($U$2=GRID!$B$1:$U$1)*(КАЛЕНДАРЬ!AJ6=GRID!$B$3:$U$3),0))*(1-GRID!$L$45))</f>
        <v>27500</v>
      </c>
      <c r="E364" s="8" cm="1">
        <f t="array" ref="E364">IF($I$2="Каникулы вместе",INDEX(GRID!$B$4:$U$15,MATCH(E$7,GRID!$A$4:$A$15,0),MATCH(1,($U$2=GRID!$B$1:$U$1)*(КАЛЕНДАРЬ!AJ6=GRID!$B$3:$U$3),0)),
INDEX(GRID!$B$4:$U$15,MATCH(E$7,GRID!$A$4:$A$15,0),MATCH(1,($U$2=GRID!$B$1:$U$1)*(КАЛЕНДАРЬ!AJ6=GRID!$B$3:$U$3),0))*(1-GRID!$L$45))</f>
        <v>27200</v>
      </c>
      <c r="F364" s="8" cm="1">
        <f t="array" ref="F364">IF($I$2="Каникулы вместе",INDEX(GRID!$B$18:$U$29,MATCH(E$7,GRID!$A$18:$A$29,0),MATCH(1,($U$2=GRID!$B$1:$U$1)*(КАЛЕНДАРЬ!AJ6=GRID!$B$3:$U$3),0)),
INDEX(GRID!$B$18:$U$29,MATCH(E$7,GRID!$A$18:$A$29,0),MATCH(1,($U$2=GRID!$B$1:$U$1)*(КАЛЕНДАРЬ!AJ6=GRID!$B$3:$U$3),0))*(1-GRID!$L$45))</f>
        <v>32200</v>
      </c>
      <c r="G364" s="57" t="s">
        <v>119</v>
      </c>
      <c r="H364" s="57" t="s">
        <v>119</v>
      </c>
      <c r="I364" s="8" cm="1">
        <f t="array" ref="I364">IF($I$2="Каникулы вместе",INDEX(GRID!$B$4:$U$15,MATCH(I$7,GRID!$A$4:$A$15,0),MATCH(1,($U$2=GRID!$B$1:$U$1)*(КАЛЕНДАРЬ!AJ6=GRID!$B$3:$U$3),0)),
INDEX(GRID!$B$4:$U$15,MATCH(I$7,GRID!$A$4:$A$15,0),MATCH(1,($U$2=GRID!$B$1:$U$1)*(КАЛЕНДАРЬ!AJ6=GRID!$B$3:$U$3),0))*(1-GRID!$L$45))</f>
        <v>36200</v>
      </c>
      <c r="J364" s="8" cm="1">
        <f t="array" ref="J364">IF($I$2="Каникулы вместе",INDEX(GRID!$B$18:$U$29,MATCH(I$7,GRID!$A$18:$A$29,0),MATCH(1,($U$2=GRID!$B$1:$U$1)*(КАЛЕНДАРЬ!AJ6=GRID!$B$3:$U$3),0)),
INDEX(GRID!$B$18:$U$29,MATCH(I$7,GRID!$A$18:$A$29,0),MATCH(1,($U$2=GRID!$B$1:$U$1)*(КАЛЕНДАРЬ!AJ6=GRID!$B$3:$U$3),0))*(1-GRID!$L$45))</f>
        <v>41200</v>
      </c>
      <c r="K364" s="57" t="s">
        <v>119</v>
      </c>
      <c r="L364" s="57" t="s">
        <v>119</v>
      </c>
      <c r="M364" s="8" cm="1">
        <f t="array" ref="M364">IF($I$2="Каникулы вместе",INDEX(GRID!$B$4:$U$15,MATCH(M$7,GRID!$A$4:$A$15,0),MATCH(1,($U$2=GRID!$B$1:$U$1)*(КАЛЕНДАРЬ!AJ6=GRID!$B$3:$U$3),0)),
INDEX(GRID!$B$4:$U$15,MATCH(M$7,GRID!$A$4:$A$15,0),MATCH(1,($U$2=GRID!$B$1:$U$1)*(КАЛЕНДАРЬ!AJ6=GRID!$B$3:$U$3),0))*(1-GRID!$L$45))</f>
        <v>61200</v>
      </c>
      <c r="N364" s="8" cm="1">
        <f t="array" ref="N364">IF($I$2="Каникулы вместе",INDEX(GRID!$B$18:$U$29,MATCH(M$7,GRID!$A$18:$A$29,0),MATCH(1,($U$2=GRID!$B$1:$U$1)*(КАЛЕНДАРЬ!AJ6=GRID!$B$3:$U$3),0)),
INDEX(GRID!$B$18:$U$29,MATCH(M$7,GRID!$A$18:$A$29,0),MATCH(1,($U$2=GRID!$B$1:$U$1)*(КАЛЕНДАРЬ!AJ6=GRID!$B$3:$U$3),0))*(1-GRID!$L$45))</f>
        <v>66200</v>
      </c>
      <c r="O364" s="57" t="s">
        <v>119</v>
      </c>
      <c r="P364" s="8" cm="1">
        <f t="array" ref="P364">IF($I$2="Каникулы вместе",INDEX(GRID!$B$4:$U$15,MATCH(P$7,GRID!$A$4:$A$15,0),MATCH(1,($U$2=GRID!$B$1:$U$1)*(КАЛЕНДАРЬ!AJ6=GRID!$B$3:$U$3),0)),
INDEX(GRID!$B$4:$U$15,MATCH(P$7,GRID!$A$4:$A$15,0),MATCH(1,($U$2=GRID!$B$1:$U$1)*(КАЛЕНДАРЬ!AJ6=GRID!$B$3:$U$3),0))*(1-GRID!$L$45))</f>
        <v>134400</v>
      </c>
      <c r="Q364" s="57" t="s">
        <v>119</v>
      </c>
      <c r="R364" s="57" t="s">
        <v>119</v>
      </c>
      <c r="S364" s="57" t="s">
        <v>119</v>
      </c>
      <c r="T364" s="57" t="s">
        <v>119</v>
      </c>
    </row>
    <row r="365" spans="1:20">
      <c r="A365" s="148" t="s">
        <v>15</v>
      </c>
      <c r="B365" s="163">
        <v>4</v>
      </c>
      <c r="C365" s="8" cm="1">
        <f t="array" ref="C365">IF($I$2="Каникулы вместе",INDEX(GRID!$B$4:$U$15,MATCH(C$7,GRID!$A$4:$A$15,0),MATCH(1,($U$2=GRID!$B$1:$U$1)*(КАЛЕНДАРЬ!AJ7=GRID!$B$3:$U$3),0)),
INDEX(GRID!$B$4:$U$15,MATCH(C$7,GRID!$A$4:$A$15,0),MATCH(1,($U$2=GRID!$B$1:$U$1)*(КАЛЕНДАРЬ!AJ7=GRID!$B$3:$U$3),0))*(1-GRID!$L$45))</f>
        <v>22500</v>
      </c>
      <c r="D365" s="8" cm="1">
        <f t="array" ref="D365">IF($I$2="Каникулы вместе",INDEX(GRID!$B$18:$U$29,MATCH(C$7,GRID!$A$18:$A$29,0),MATCH(1,($U$2=GRID!$B$1:$U$1)*(КАЛЕНДАРЬ!AJ7=GRID!$B$3:$U$3),0)),
INDEX(GRID!$B$18:$U$29,MATCH(C$7,GRID!$A$18:$A$29,0),MATCH(1,($U$2=GRID!$B$1:$U$1)*(КАЛЕНДАРЬ!AJ7=GRID!$B$3:$U$3),0))*(1-GRID!$L$45))</f>
        <v>27500</v>
      </c>
      <c r="E365" s="8" cm="1">
        <f t="array" ref="E365">IF($I$2="Каникулы вместе",INDEX(GRID!$B$4:$U$15,MATCH(E$7,GRID!$A$4:$A$15,0),MATCH(1,($U$2=GRID!$B$1:$U$1)*(КАЛЕНДАРЬ!AJ7=GRID!$B$3:$U$3),0)),
INDEX(GRID!$B$4:$U$15,MATCH(E$7,GRID!$A$4:$A$15,0),MATCH(1,($U$2=GRID!$B$1:$U$1)*(КАЛЕНДАРЬ!AJ7=GRID!$B$3:$U$3),0))*(1-GRID!$L$45))</f>
        <v>27200</v>
      </c>
      <c r="F365" s="8" cm="1">
        <f t="array" ref="F365">IF($I$2="Каникулы вместе",INDEX(GRID!$B$18:$U$29,MATCH(E$7,GRID!$A$18:$A$29,0),MATCH(1,($U$2=GRID!$B$1:$U$1)*(КАЛЕНДАРЬ!AJ7=GRID!$B$3:$U$3),0)),
INDEX(GRID!$B$18:$U$29,MATCH(E$7,GRID!$A$18:$A$29,0),MATCH(1,($U$2=GRID!$B$1:$U$1)*(КАЛЕНДАРЬ!AJ7=GRID!$B$3:$U$3),0))*(1-GRID!$L$45))</f>
        <v>32200</v>
      </c>
      <c r="G365" s="57" t="s">
        <v>119</v>
      </c>
      <c r="H365" s="57" t="s">
        <v>119</v>
      </c>
      <c r="I365" s="8" cm="1">
        <f t="array" ref="I365">IF($I$2="Каникулы вместе",INDEX(GRID!$B$4:$U$15,MATCH(I$7,GRID!$A$4:$A$15,0),MATCH(1,($U$2=GRID!$B$1:$U$1)*(КАЛЕНДАРЬ!AJ7=GRID!$B$3:$U$3),0)),
INDEX(GRID!$B$4:$U$15,MATCH(I$7,GRID!$A$4:$A$15,0),MATCH(1,($U$2=GRID!$B$1:$U$1)*(КАЛЕНДАРЬ!AJ7=GRID!$B$3:$U$3),0))*(1-GRID!$L$45))</f>
        <v>36200</v>
      </c>
      <c r="J365" s="8" cm="1">
        <f t="array" ref="J365">IF($I$2="Каникулы вместе",INDEX(GRID!$B$18:$U$29,MATCH(I$7,GRID!$A$18:$A$29,0),MATCH(1,($U$2=GRID!$B$1:$U$1)*(КАЛЕНДАРЬ!AJ7=GRID!$B$3:$U$3),0)),
INDEX(GRID!$B$18:$U$29,MATCH(I$7,GRID!$A$18:$A$29,0),MATCH(1,($U$2=GRID!$B$1:$U$1)*(КАЛЕНДАРЬ!AJ7=GRID!$B$3:$U$3),0))*(1-GRID!$L$45))</f>
        <v>41200</v>
      </c>
      <c r="K365" s="57" t="s">
        <v>119</v>
      </c>
      <c r="L365" s="57" t="s">
        <v>119</v>
      </c>
      <c r="M365" s="8" cm="1">
        <f t="array" ref="M365">IF($I$2="Каникулы вместе",INDEX(GRID!$B$4:$U$15,MATCH(M$7,GRID!$A$4:$A$15,0),MATCH(1,($U$2=GRID!$B$1:$U$1)*(КАЛЕНДАРЬ!AJ7=GRID!$B$3:$U$3),0)),
INDEX(GRID!$B$4:$U$15,MATCH(M$7,GRID!$A$4:$A$15,0),MATCH(1,($U$2=GRID!$B$1:$U$1)*(КАЛЕНДАРЬ!AJ7=GRID!$B$3:$U$3),0))*(1-GRID!$L$45))</f>
        <v>61200</v>
      </c>
      <c r="N365" s="8" cm="1">
        <f t="array" ref="N365">IF($I$2="Каникулы вместе",INDEX(GRID!$B$18:$U$29,MATCH(M$7,GRID!$A$18:$A$29,0),MATCH(1,($U$2=GRID!$B$1:$U$1)*(КАЛЕНДАРЬ!AJ7=GRID!$B$3:$U$3),0)),
INDEX(GRID!$B$18:$U$29,MATCH(M$7,GRID!$A$18:$A$29,0),MATCH(1,($U$2=GRID!$B$1:$U$1)*(КАЛЕНДАРЬ!AJ7=GRID!$B$3:$U$3),0))*(1-GRID!$L$45))</f>
        <v>66200</v>
      </c>
      <c r="O365" s="57" t="s">
        <v>119</v>
      </c>
      <c r="P365" s="8" cm="1">
        <f t="array" ref="P365">IF($I$2="Каникулы вместе",INDEX(GRID!$B$4:$U$15,MATCH(P$7,GRID!$A$4:$A$15,0),MATCH(1,($U$2=GRID!$B$1:$U$1)*(КАЛЕНДАРЬ!AJ7=GRID!$B$3:$U$3),0)),
INDEX(GRID!$B$4:$U$15,MATCH(P$7,GRID!$A$4:$A$15,0),MATCH(1,($U$2=GRID!$B$1:$U$1)*(КАЛЕНДАРЬ!AJ7=GRID!$B$3:$U$3),0))*(1-GRID!$L$45))</f>
        <v>134400</v>
      </c>
      <c r="Q365" s="57" t="s">
        <v>119</v>
      </c>
      <c r="R365" s="57" t="s">
        <v>119</v>
      </c>
      <c r="S365" s="57" t="s">
        <v>119</v>
      </c>
      <c r="T365" s="57" t="s">
        <v>119</v>
      </c>
    </row>
    <row r="366" spans="1:20">
      <c r="A366" s="148" t="s">
        <v>16</v>
      </c>
      <c r="B366" s="163">
        <v>5</v>
      </c>
      <c r="C366" s="8" cm="1">
        <f t="array" ref="C366">IF($I$2="Каникулы вместе",INDEX(GRID!$B$4:$U$15,MATCH(C$7,GRID!$A$4:$A$15,0),MATCH(1,($U$2=GRID!$B$1:$U$1)*(КАЛЕНДАРЬ!AJ8=GRID!$B$3:$U$3),0)),
INDEX(GRID!$B$4:$U$15,MATCH(C$7,GRID!$A$4:$A$15,0),MATCH(1,($U$2=GRID!$B$1:$U$1)*(КАЛЕНДАРЬ!AJ8=GRID!$B$3:$U$3),0))*(1-GRID!$L$45))</f>
        <v>25000</v>
      </c>
      <c r="D366" s="8" cm="1">
        <f t="array" ref="D366">IF($I$2="Каникулы вместе",INDEX(GRID!$B$18:$U$29,MATCH(C$7,GRID!$A$18:$A$29,0),MATCH(1,($U$2=GRID!$B$1:$U$1)*(КАЛЕНДАРЬ!AJ8=GRID!$B$3:$U$3),0)),
INDEX(GRID!$B$18:$U$29,MATCH(C$7,GRID!$A$18:$A$29,0),MATCH(1,($U$2=GRID!$B$1:$U$1)*(КАЛЕНДАРЬ!AJ8=GRID!$B$3:$U$3),0))*(1-GRID!$L$45))</f>
        <v>30000</v>
      </c>
      <c r="E366" s="8" cm="1">
        <f t="array" ref="E366">IF($I$2="Каникулы вместе",INDEX(GRID!$B$4:$U$15,MATCH(E$7,GRID!$A$4:$A$15,0),MATCH(1,($U$2=GRID!$B$1:$U$1)*(КАЛЕНДАРЬ!AJ8=GRID!$B$3:$U$3),0)),
INDEX(GRID!$B$4:$U$15,MATCH(E$7,GRID!$A$4:$A$15,0),MATCH(1,($U$2=GRID!$B$1:$U$1)*(КАЛЕНДАРЬ!AJ8=GRID!$B$3:$U$3),0))*(1-GRID!$L$45))</f>
        <v>30000</v>
      </c>
      <c r="F366" s="8" cm="1">
        <f t="array" ref="F366">IF($I$2="Каникулы вместе",INDEX(GRID!$B$18:$U$29,MATCH(E$7,GRID!$A$18:$A$29,0),MATCH(1,($U$2=GRID!$B$1:$U$1)*(КАЛЕНДАРЬ!AJ8=GRID!$B$3:$U$3),0)),
INDEX(GRID!$B$18:$U$29,MATCH(E$7,GRID!$A$18:$A$29,0),MATCH(1,($U$2=GRID!$B$1:$U$1)*(КАЛЕНДАРЬ!AJ8=GRID!$B$3:$U$3),0))*(1-GRID!$L$45))</f>
        <v>35000</v>
      </c>
      <c r="G366" s="57" t="s">
        <v>119</v>
      </c>
      <c r="H366" s="57" t="s">
        <v>119</v>
      </c>
      <c r="I366" s="8" cm="1">
        <f t="array" ref="I366">IF($I$2="Каникулы вместе",INDEX(GRID!$B$4:$U$15,MATCH(I$7,GRID!$A$4:$A$15,0),MATCH(1,($U$2=GRID!$B$1:$U$1)*(КАЛЕНДАРЬ!AJ8=GRID!$B$3:$U$3),0)),
INDEX(GRID!$B$4:$U$15,MATCH(I$7,GRID!$A$4:$A$15,0),MATCH(1,($U$2=GRID!$B$1:$U$1)*(КАЛЕНДАРЬ!AJ8=GRID!$B$3:$U$3),0))*(1-GRID!$L$45))</f>
        <v>39700</v>
      </c>
      <c r="J366" s="8" cm="1">
        <f t="array" ref="J366">IF($I$2="Каникулы вместе",INDEX(GRID!$B$18:$U$29,MATCH(I$7,GRID!$A$18:$A$29,0),MATCH(1,($U$2=GRID!$B$1:$U$1)*(КАЛЕНДАРЬ!AJ8=GRID!$B$3:$U$3),0)),
INDEX(GRID!$B$18:$U$29,MATCH(I$7,GRID!$A$18:$A$29,0),MATCH(1,($U$2=GRID!$B$1:$U$1)*(КАЛЕНДАРЬ!AJ8=GRID!$B$3:$U$3),0))*(1-GRID!$L$45))</f>
        <v>44700</v>
      </c>
      <c r="K366" s="57" t="s">
        <v>119</v>
      </c>
      <c r="L366" s="57" t="s">
        <v>119</v>
      </c>
      <c r="M366" s="8" cm="1">
        <f t="array" ref="M366">IF($I$2="Каникулы вместе",INDEX(GRID!$B$4:$U$15,MATCH(M$7,GRID!$A$4:$A$15,0),MATCH(1,($U$2=GRID!$B$1:$U$1)*(КАЛЕНДАРЬ!AJ8=GRID!$B$3:$U$3),0)),
INDEX(GRID!$B$4:$U$15,MATCH(M$7,GRID!$A$4:$A$15,0),MATCH(1,($U$2=GRID!$B$1:$U$1)*(КАЛЕНДАРЬ!AJ8=GRID!$B$3:$U$3),0))*(1-GRID!$L$45))</f>
        <v>65200</v>
      </c>
      <c r="N366" s="8" cm="1">
        <f t="array" ref="N366">IF($I$2="Каникулы вместе",INDEX(GRID!$B$18:$U$29,MATCH(M$7,GRID!$A$18:$A$29,0),MATCH(1,($U$2=GRID!$B$1:$U$1)*(КАЛЕНДАРЬ!AJ8=GRID!$B$3:$U$3),0)),
INDEX(GRID!$B$18:$U$29,MATCH(M$7,GRID!$A$18:$A$29,0),MATCH(1,($U$2=GRID!$B$1:$U$1)*(КАЛЕНДАРЬ!AJ8=GRID!$B$3:$U$3),0))*(1-GRID!$L$45))</f>
        <v>70200</v>
      </c>
      <c r="O366" s="57" t="s">
        <v>119</v>
      </c>
      <c r="P366" s="8" cm="1">
        <f t="array" ref="P366">IF($I$2="Каникулы вместе",INDEX(GRID!$B$4:$U$15,MATCH(P$7,GRID!$A$4:$A$15,0),MATCH(1,($U$2=GRID!$B$1:$U$1)*(КАЛЕНДАРЬ!AJ8=GRID!$B$3:$U$3),0)),
INDEX(GRID!$B$4:$U$15,MATCH(P$7,GRID!$A$4:$A$15,0),MATCH(1,($U$2=GRID!$B$1:$U$1)*(КАЛЕНДАРЬ!AJ8=GRID!$B$3:$U$3),0))*(1-GRID!$L$45))</f>
        <v>139700</v>
      </c>
      <c r="Q366" s="57" t="s">
        <v>119</v>
      </c>
      <c r="R366" s="57" t="s">
        <v>119</v>
      </c>
      <c r="S366" s="57" t="s">
        <v>119</v>
      </c>
      <c r="T366" s="57" t="s">
        <v>119</v>
      </c>
    </row>
    <row r="367" spans="1:20">
      <c r="A367" s="148" t="s">
        <v>17</v>
      </c>
      <c r="B367" s="163">
        <v>6</v>
      </c>
      <c r="C367" s="8" cm="1">
        <f t="array" ref="C367">IF($I$2="Каникулы вместе",INDEX(GRID!$B$4:$U$15,MATCH(C$7,GRID!$A$4:$A$15,0),MATCH(1,($U$2=GRID!$B$1:$U$1)*(КАЛЕНДАРЬ!AJ9=GRID!$B$3:$U$3),0)),
INDEX(GRID!$B$4:$U$15,MATCH(C$7,GRID!$A$4:$A$15,0),MATCH(1,($U$2=GRID!$B$1:$U$1)*(КАЛЕНДАРЬ!AJ9=GRID!$B$3:$U$3),0))*(1-GRID!$L$45))</f>
        <v>25000</v>
      </c>
      <c r="D367" s="8" cm="1">
        <f t="array" ref="D367">IF($I$2="Каникулы вместе",INDEX(GRID!$B$18:$U$29,MATCH(C$7,GRID!$A$18:$A$29,0),MATCH(1,($U$2=GRID!$B$1:$U$1)*(КАЛЕНДАРЬ!AJ9=GRID!$B$3:$U$3),0)),
INDEX(GRID!$B$18:$U$29,MATCH(C$7,GRID!$A$18:$A$29,0),MATCH(1,($U$2=GRID!$B$1:$U$1)*(КАЛЕНДАРЬ!AJ9=GRID!$B$3:$U$3),0))*(1-GRID!$L$45))</f>
        <v>30000</v>
      </c>
      <c r="E367" s="8" cm="1">
        <f t="array" ref="E367">IF($I$2="Каникулы вместе",INDEX(GRID!$B$4:$U$15,MATCH(E$7,GRID!$A$4:$A$15,0),MATCH(1,($U$2=GRID!$B$1:$U$1)*(КАЛЕНДАРЬ!AJ9=GRID!$B$3:$U$3),0)),
INDEX(GRID!$B$4:$U$15,MATCH(E$7,GRID!$A$4:$A$15,0),MATCH(1,($U$2=GRID!$B$1:$U$1)*(КАЛЕНДАРЬ!AJ9=GRID!$B$3:$U$3),0))*(1-GRID!$L$45))</f>
        <v>30000</v>
      </c>
      <c r="F367" s="8" cm="1">
        <f t="array" ref="F367">IF($I$2="Каникулы вместе",INDEX(GRID!$B$18:$U$29,MATCH(E$7,GRID!$A$18:$A$29,0),MATCH(1,($U$2=GRID!$B$1:$U$1)*(КАЛЕНДАРЬ!AJ9=GRID!$B$3:$U$3),0)),
INDEX(GRID!$B$18:$U$29,MATCH(E$7,GRID!$A$18:$A$29,0),MATCH(1,($U$2=GRID!$B$1:$U$1)*(КАЛЕНДАРЬ!AJ9=GRID!$B$3:$U$3),0))*(1-GRID!$L$45))</f>
        <v>35000</v>
      </c>
      <c r="G367" s="57" t="s">
        <v>119</v>
      </c>
      <c r="H367" s="57" t="s">
        <v>119</v>
      </c>
      <c r="I367" s="8" cm="1">
        <f t="array" ref="I367">IF($I$2="Каникулы вместе",INDEX(GRID!$B$4:$U$15,MATCH(I$7,GRID!$A$4:$A$15,0),MATCH(1,($U$2=GRID!$B$1:$U$1)*(КАЛЕНДАРЬ!AJ9=GRID!$B$3:$U$3),0)),
INDEX(GRID!$B$4:$U$15,MATCH(I$7,GRID!$A$4:$A$15,0),MATCH(1,($U$2=GRID!$B$1:$U$1)*(КАЛЕНДАРЬ!AJ9=GRID!$B$3:$U$3),0))*(1-GRID!$L$45))</f>
        <v>39700</v>
      </c>
      <c r="J367" s="8" cm="1">
        <f t="array" ref="J367">IF($I$2="Каникулы вместе",INDEX(GRID!$B$18:$U$29,MATCH(I$7,GRID!$A$18:$A$29,0),MATCH(1,($U$2=GRID!$B$1:$U$1)*(КАЛЕНДАРЬ!AJ9=GRID!$B$3:$U$3),0)),
INDEX(GRID!$B$18:$U$29,MATCH(I$7,GRID!$A$18:$A$29,0),MATCH(1,($U$2=GRID!$B$1:$U$1)*(КАЛЕНДАРЬ!AJ9=GRID!$B$3:$U$3),0))*(1-GRID!$L$45))</f>
        <v>44700</v>
      </c>
      <c r="K367" s="57" t="s">
        <v>119</v>
      </c>
      <c r="L367" s="57" t="s">
        <v>119</v>
      </c>
      <c r="M367" s="8" cm="1">
        <f t="array" ref="M367">IF($I$2="Каникулы вместе",INDEX(GRID!$B$4:$U$15,MATCH(M$7,GRID!$A$4:$A$15,0),MATCH(1,($U$2=GRID!$B$1:$U$1)*(КАЛЕНДАРЬ!AJ9=GRID!$B$3:$U$3),0)),
INDEX(GRID!$B$4:$U$15,MATCH(M$7,GRID!$A$4:$A$15,0),MATCH(1,($U$2=GRID!$B$1:$U$1)*(КАЛЕНДАРЬ!AJ9=GRID!$B$3:$U$3),0))*(1-GRID!$L$45))</f>
        <v>65200</v>
      </c>
      <c r="N367" s="8" cm="1">
        <f t="array" ref="N367">IF($I$2="Каникулы вместе",INDEX(GRID!$B$18:$U$29,MATCH(M$7,GRID!$A$18:$A$29,0),MATCH(1,($U$2=GRID!$B$1:$U$1)*(КАЛЕНДАРЬ!AJ9=GRID!$B$3:$U$3),0)),
INDEX(GRID!$B$18:$U$29,MATCH(M$7,GRID!$A$18:$A$29,0),MATCH(1,($U$2=GRID!$B$1:$U$1)*(КАЛЕНДАРЬ!AJ9=GRID!$B$3:$U$3),0))*(1-GRID!$L$45))</f>
        <v>70200</v>
      </c>
      <c r="O367" s="57" t="s">
        <v>119</v>
      </c>
      <c r="P367" s="8" cm="1">
        <f t="array" ref="P367">IF($I$2="Каникулы вместе",INDEX(GRID!$B$4:$U$15,MATCH(P$7,GRID!$A$4:$A$15,0),MATCH(1,($U$2=GRID!$B$1:$U$1)*(КАЛЕНДАРЬ!AJ9=GRID!$B$3:$U$3),0)),
INDEX(GRID!$B$4:$U$15,MATCH(P$7,GRID!$A$4:$A$15,0),MATCH(1,($U$2=GRID!$B$1:$U$1)*(КАЛЕНДАРЬ!AJ9=GRID!$B$3:$U$3),0))*(1-GRID!$L$45))</f>
        <v>139700</v>
      </c>
      <c r="Q367" s="57" t="s">
        <v>119</v>
      </c>
      <c r="R367" s="57" t="s">
        <v>119</v>
      </c>
      <c r="S367" s="57" t="s">
        <v>119</v>
      </c>
      <c r="T367" s="57" t="s">
        <v>119</v>
      </c>
    </row>
    <row r="368" spans="1:20">
      <c r="A368" s="148" t="s">
        <v>11</v>
      </c>
      <c r="B368" s="163">
        <v>7</v>
      </c>
      <c r="C368" s="8" cm="1">
        <f t="array" ref="C368">IF($I$2="Каникулы вместе",INDEX(GRID!$B$4:$U$15,MATCH(C$7,GRID!$A$4:$A$15,0),MATCH(1,($U$2=GRID!$B$1:$U$1)*(КАЛЕНДАРЬ!AJ10=GRID!$B$3:$U$3),0)),
INDEX(GRID!$B$4:$U$15,MATCH(C$7,GRID!$A$4:$A$15,0),MATCH(1,($U$2=GRID!$B$1:$U$1)*(КАЛЕНДАРЬ!AJ10=GRID!$B$3:$U$3),0))*(1-GRID!$L$45))</f>
        <v>22500</v>
      </c>
      <c r="D368" s="8" cm="1">
        <f t="array" ref="D368">IF($I$2="Каникулы вместе",INDEX(GRID!$B$18:$U$29,MATCH(C$7,GRID!$A$18:$A$29,0),MATCH(1,($U$2=GRID!$B$1:$U$1)*(КАЛЕНДАРЬ!AJ10=GRID!$B$3:$U$3),0)),
INDEX(GRID!$B$18:$U$29,MATCH(C$7,GRID!$A$18:$A$29,0),MATCH(1,($U$2=GRID!$B$1:$U$1)*(КАЛЕНДАРЬ!AJ10=GRID!$B$3:$U$3),0))*(1-GRID!$L$45))</f>
        <v>27500</v>
      </c>
      <c r="E368" s="8" cm="1">
        <f t="array" ref="E368">IF($I$2="Каникулы вместе",INDEX(GRID!$B$4:$U$15,MATCH(E$7,GRID!$A$4:$A$15,0),MATCH(1,($U$2=GRID!$B$1:$U$1)*(КАЛЕНДАРЬ!AJ10=GRID!$B$3:$U$3),0)),
INDEX(GRID!$B$4:$U$15,MATCH(E$7,GRID!$A$4:$A$15,0),MATCH(1,($U$2=GRID!$B$1:$U$1)*(КАЛЕНДАРЬ!AJ10=GRID!$B$3:$U$3),0))*(1-GRID!$L$45))</f>
        <v>27200</v>
      </c>
      <c r="F368" s="8" cm="1">
        <f t="array" ref="F368">IF($I$2="Каникулы вместе",INDEX(GRID!$B$18:$U$29,MATCH(E$7,GRID!$A$18:$A$29,0),MATCH(1,($U$2=GRID!$B$1:$U$1)*(КАЛЕНДАРЬ!AJ10=GRID!$B$3:$U$3),0)),
INDEX(GRID!$B$18:$U$29,MATCH(E$7,GRID!$A$18:$A$29,0),MATCH(1,($U$2=GRID!$B$1:$U$1)*(КАЛЕНДАРЬ!AJ10=GRID!$B$3:$U$3),0))*(1-GRID!$L$45))</f>
        <v>32200</v>
      </c>
      <c r="G368" s="57" t="s">
        <v>119</v>
      </c>
      <c r="H368" s="57" t="s">
        <v>119</v>
      </c>
      <c r="I368" s="8" cm="1">
        <f t="array" ref="I368">IF($I$2="Каникулы вместе",INDEX(GRID!$B$4:$U$15,MATCH(I$7,GRID!$A$4:$A$15,0),MATCH(1,($U$2=GRID!$B$1:$U$1)*(КАЛЕНДАРЬ!AJ10=GRID!$B$3:$U$3),0)),
INDEX(GRID!$B$4:$U$15,MATCH(I$7,GRID!$A$4:$A$15,0),MATCH(1,($U$2=GRID!$B$1:$U$1)*(КАЛЕНДАРЬ!AJ10=GRID!$B$3:$U$3),0))*(1-GRID!$L$45))</f>
        <v>36200</v>
      </c>
      <c r="J368" s="8" cm="1">
        <f t="array" ref="J368">IF($I$2="Каникулы вместе",INDEX(GRID!$B$18:$U$29,MATCH(I$7,GRID!$A$18:$A$29,0),MATCH(1,($U$2=GRID!$B$1:$U$1)*(КАЛЕНДАРЬ!AJ10=GRID!$B$3:$U$3),0)),
INDEX(GRID!$B$18:$U$29,MATCH(I$7,GRID!$A$18:$A$29,0),MATCH(1,($U$2=GRID!$B$1:$U$1)*(КАЛЕНДАРЬ!AJ10=GRID!$B$3:$U$3),0))*(1-GRID!$L$45))</f>
        <v>41200</v>
      </c>
      <c r="K368" s="57" t="s">
        <v>119</v>
      </c>
      <c r="L368" s="57" t="s">
        <v>119</v>
      </c>
      <c r="M368" s="8" cm="1">
        <f t="array" ref="M368">IF($I$2="Каникулы вместе",INDEX(GRID!$B$4:$U$15,MATCH(M$7,GRID!$A$4:$A$15,0),MATCH(1,($U$2=GRID!$B$1:$U$1)*(КАЛЕНДАРЬ!AJ10=GRID!$B$3:$U$3),0)),
INDEX(GRID!$B$4:$U$15,MATCH(M$7,GRID!$A$4:$A$15,0),MATCH(1,($U$2=GRID!$B$1:$U$1)*(КАЛЕНДАРЬ!AJ10=GRID!$B$3:$U$3),0))*(1-GRID!$L$45))</f>
        <v>61200</v>
      </c>
      <c r="N368" s="8" cm="1">
        <f t="array" ref="N368">IF($I$2="Каникулы вместе",INDEX(GRID!$B$18:$U$29,MATCH(M$7,GRID!$A$18:$A$29,0),MATCH(1,($U$2=GRID!$B$1:$U$1)*(КАЛЕНДАРЬ!AJ10=GRID!$B$3:$U$3),0)),
INDEX(GRID!$B$18:$U$29,MATCH(M$7,GRID!$A$18:$A$29,0),MATCH(1,($U$2=GRID!$B$1:$U$1)*(КАЛЕНДАРЬ!AJ10=GRID!$B$3:$U$3),0))*(1-GRID!$L$45))</f>
        <v>66200</v>
      </c>
      <c r="O368" s="57" t="s">
        <v>119</v>
      </c>
      <c r="P368" s="8" cm="1">
        <f t="array" ref="P368">IF($I$2="Каникулы вместе",INDEX(GRID!$B$4:$U$15,MATCH(P$7,GRID!$A$4:$A$15,0),MATCH(1,($U$2=GRID!$B$1:$U$1)*(КАЛЕНДАРЬ!AJ10=GRID!$B$3:$U$3),0)),
INDEX(GRID!$B$4:$U$15,MATCH(P$7,GRID!$A$4:$A$15,0),MATCH(1,($U$2=GRID!$B$1:$U$1)*(КАЛЕНДАРЬ!AJ10=GRID!$B$3:$U$3),0))*(1-GRID!$L$45))</f>
        <v>134400</v>
      </c>
      <c r="Q368" s="57" t="s">
        <v>119</v>
      </c>
      <c r="R368" s="57" t="s">
        <v>119</v>
      </c>
      <c r="S368" s="57" t="s">
        <v>119</v>
      </c>
      <c r="T368" s="57" t="s">
        <v>119</v>
      </c>
    </row>
    <row r="369" spans="1:20">
      <c r="A369" s="148" t="s">
        <v>12</v>
      </c>
      <c r="B369" s="163">
        <v>8</v>
      </c>
      <c r="C369" s="8" cm="1">
        <f t="array" ref="C369">IF($I$2="Каникулы вместе",INDEX(GRID!$B$4:$U$15,MATCH(C$7,GRID!$A$4:$A$15,0),MATCH(1,($U$2=GRID!$B$1:$U$1)*(КАЛЕНДАРЬ!AJ11=GRID!$B$3:$U$3),0)),
INDEX(GRID!$B$4:$U$15,MATCH(C$7,GRID!$A$4:$A$15,0),MATCH(1,($U$2=GRID!$B$1:$U$1)*(КАЛЕНДАРЬ!AJ11=GRID!$B$3:$U$3),0))*(1-GRID!$L$45))</f>
        <v>22500</v>
      </c>
      <c r="D369" s="8" cm="1">
        <f t="array" ref="D369">IF($I$2="Каникулы вместе",INDEX(GRID!$B$18:$U$29,MATCH(C$7,GRID!$A$18:$A$29,0),MATCH(1,($U$2=GRID!$B$1:$U$1)*(КАЛЕНДАРЬ!AJ11=GRID!$B$3:$U$3),0)),
INDEX(GRID!$B$18:$U$29,MATCH(C$7,GRID!$A$18:$A$29,0),MATCH(1,($U$2=GRID!$B$1:$U$1)*(КАЛЕНДАРЬ!AJ11=GRID!$B$3:$U$3),0))*(1-GRID!$L$45))</f>
        <v>27500</v>
      </c>
      <c r="E369" s="8" cm="1">
        <f t="array" ref="E369">IF($I$2="Каникулы вместе",INDEX(GRID!$B$4:$U$15,MATCH(E$7,GRID!$A$4:$A$15,0),MATCH(1,($U$2=GRID!$B$1:$U$1)*(КАЛЕНДАРЬ!AJ11=GRID!$B$3:$U$3),0)),
INDEX(GRID!$B$4:$U$15,MATCH(E$7,GRID!$A$4:$A$15,0),MATCH(1,($U$2=GRID!$B$1:$U$1)*(КАЛЕНДАРЬ!AJ11=GRID!$B$3:$U$3),0))*(1-GRID!$L$45))</f>
        <v>27200</v>
      </c>
      <c r="F369" s="8" cm="1">
        <f t="array" ref="F369">IF($I$2="Каникулы вместе",INDEX(GRID!$B$18:$U$29,MATCH(E$7,GRID!$A$18:$A$29,0),MATCH(1,($U$2=GRID!$B$1:$U$1)*(КАЛЕНДАРЬ!AJ11=GRID!$B$3:$U$3),0)),
INDEX(GRID!$B$18:$U$29,MATCH(E$7,GRID!$A$18:$A$29,0),MATCH(1,($U$2=GRID!$B$1:$U$1)*(КАЛЕНДАРЬ!AJ11=GRID!$B$3:$U$3),0))*(1-GRID!$L$45))</f>
        <v>32200</v>
      </c>
      <c r="G369" s="57" t="s">
        <v>119</v>
      </c>
      <c r="H369" s="57" t="s">
        <v>119</v>
      </c>
      <c r="I369" s="8" cm="1">
        <f t="array" ref="I369">IF($I$2="Каникулы вместе",INDEX(GRID!$B$4:$U$15,MATCH(I$7,GRID!$A$4:$A$15,0),MATCH(1,($U$2=GRID!$B$1:$U$1)*(КАЛЕНДАРЬ!AJ11=GRID!$B$3:$U$3),0)),
INDEX(GRID!$B$4:$U$15,MATCH(I$7,GRID!$A$4:$A$15,0),MATCH(1,($U$2=GRID!$B$1:$U$1)*(КАЛЕНДАРЬ!AJ11=GRID!$B$3:$U$3),0))*(1-GRID!$L$45))</f>
        <v>36200</v>
      </c>
      <c r="J369" s="8" cm="1">
        <f t="array" ref="J369">IF($I$2="Каникулы вместе",INDEX(GRID!$B$18:$U$29,MATCH(I$7,GRID!$A$18:$A$29,0),MATCH(1,($U$2=GRID!$B$1:$U$1)*(КАЛЕНДАРЬ!AJ11=GRID!$B$3:$U$3),0)),
INDEX(GRID!$B$18:$U$29,MATCH(I$7,GRID!$A$18:$A$29,0),MATCH(1,($U$2=GRID!$B$1:$U$1)*(КАЛЕНДАРЬ!AJ11=GRID!$B$3:$U$3),0))*(1-GRID!$L$45))</f>
        <v>41200</v>
      </c>
      <c r="K369" s="57" t="s">
        <v>119</v>
      </c>
      <c r="L369" s="57" t="s">
        <v>119</v>
      </c>
      <c r="M369" s="8" cm="1">
        <f t="array" ref="M369">IF($I$2="Каникулы вместе",INDEX(GRID!$B$4:$U$15,MATCH(M$7,GRID!$A$4:$A$15,0),MATCH(1,($U$2=GRID!$B$1:$U$1)*(КАЛЕНДАРЬ!AJ11=GRID!$B$3:$U$3),0)),
INDEX(GRID!$B$4:$U$15,MATCH(M$7,GRID!$A$4:$A$15,0),MATCH(1,($U$2=GRID!$B$1:$U$1)*(КАЛЕНДАРЬ!AJ11=GRID!$B$3:$U$3),0))*(1-GRID!$L$45))</f>
        <v>61200</v>
      </c>
      <c r="N369" s="8" cm="1">
        <f t="array" ref="N369">IF($I$2="Каникулы вместе",INDEX(GRID!$B$18:$U$29,MATCH(M$7,GRID!$A$18:$A$29,0),MATCH(1,($U$2=GRID!$B$1:$U$1)*(КАЛЕНДАРЬ!AJ11=GRID!$B$3:$U$3),0)),
INDEX(GRID!$B$18:$U$29,MATCH(M$7,GRID!$A$18:$A$29,0),MATCH(1,($U$2=GRID!$B$1:$U$1)*(КАЛЕНДАРЬ!AJ11=GRID!$B$3:$U$3),0))*(1-GRID!$L$45))</f>
        <v>66200</v>
      </c>
      <c r="O369" s="57" t="s">
        <v>119</v>
      </c>
      <c r="P369" s="8" cm="1">
        <f t="array" ref="P369">IF($I$2="Каникулы вместе",INDEX(GRID!$B$4:$U$15,MATCH(P$7,GRID!$A$4:$A$15,0),MATCH(1,($U$2=GRID!$B$1:$U$1)*(КАЛЕНДАРЬ!AJ11=GRID!$B$3:$U$3),0)),
INDEX(GRID!$B$4:$U$15,MATCH(P$7,GRID!$A$4:$A$15,0),MATCH(1,($U$2=GRID!$B$1:$U$1)*(КАЛЕНДАРЬ!AJ11=GRID!$B$3:$U$3),0))*(1-GRID!$L$45))</f>
        <v>134400</v>
      </c>
      <c r="Q369" s="57" t="s">
        <v>119</v>
      </c>
      <c r="R369" s="57" t="s">
        <v>119</v>
      </c>
      <c r="S369" s="57" t="s">
        <v>119</v>
      </c>
      <c r="T369" s="57" t="s">
        <v>119</v>
      </c>
    </row>
    <row r="370" spans="1:20">
      <c r="A370" s="148" t="s">
        <v>13</v>
      </c>
      <c r="B370" s="163">
        <v>9</v>
      </c>
      <c r="C370" s="8" cm="1">
        <f t="array" ref="C370">IF($I$2="Каникулы вместе",INDEX(GRID!$B$4:$U$15,MATCH(C$7,GRID!$A$4:$A$15,0),MATCH(1,($U$2=GRID!$B$1:$U$1)*(КАЛЕНДАРЬ!AJ12=GRID!$B$3:$U$3),0)),
INDEX(GRID!$B$4:$U$15,MATCH(C$7,GRID!$A$4:$A$15,0),MATCH(1,($U$2=GRID!$B$1:$U$1)*(КАЛЕНДАРЬ!AJ12=GRID!$B$3:$U$3),0))*(1-GRID!$L$45))</f>
        <v>22500</v>
      </c>
      <c r="D370" s="8" cm="1">
        <f t="array" ref="D370">IF($I$2="Каникулы вместе",INDEX(GRID!$B$18:$U$29,MATCH(C$7,GRID!$A$18:$A$29,0),MATCH(1,($U$2=GRID!$B$1:$U$1)*(КАЛЕНДАРЬ!AJ12=GRID!$B$3:$U$3),0)),
INDEX(GRID!$B$18:$U$29,MATCH(C$7,GRID!$A$18:$A$29,0),MATCH(1,($U$2=GRID!$B$1:$U$1)*(КАЛЕНДАРЬ!AJ12=GRID!$B$3:$U$3),0))*(1-GRID!$L$45))</f>
        <v>27500</v>
      </c>
      <c r="E370" s="8" cm="1">
        <f t="array" ref="E370">IF($I$2="Каникулы вместе",INDEX(GRID!$B$4:$U$15,MATCH(E$7,GRID!$A$4:$A$15,0),MATCH(1,($U$2=GRID!$B$1:$U$1)*(КАЛЕНДАРЬ!AJ12=GRID!$B$3:$U$3),0)),
INDEX(GRID!$B$4:$U$15,MATCH(E$7,GRID!$A$4:$A$15,0),MATCH(1,($U$2=GRID!$B$1:$U$1)*(КАЛЕНДАРЬ!AJ12=GRID!$B$3:$U$3),0))*(1-GRID!$L$45))</f>
        <v>27200</v>
      </c>
      <c r="F370" s="8" cm="1">
        <f t="array" ref="F370">IF($I$2="Каникулы вместе",INDEX(GRID!$B$18:$U$29,MATCH(E$7,GRID!$A$18:$A$29,0),MATCH(1,($U$2=GRID!$B$1:$U$1)*(КАЛЕНДАРЬ!AJ12=GRID!$B$3:$U$3),0)),
INDEX(GRID!$B$18:$U$29,MATCH(E$7,GRID!$A$18:$A$29,0),MATCH(1,($U$2=GRID!$B$1:$U$1)*(КАЛЕНДАРЬ!AJ12=GRID!$B$3:$U$3),0))*(1-GRID!$L$45))</f>
        <v>32200</v>
      </c>
      <c r="G370" s="57" t="s">
        <v>119</v>
      </c>
      <c r="H370" s="57" t="s">
        <v>119</v>
      </c>
      <c r="I370" s="8" cm="1">
        <f t="array" ref="I370">IF($I$2="Каникулы вместе",INDEX(GRID!$B$4:$U$15,MATCH(I$7,GRID!$A$4:$A$15,0),MATCH(1,($U$2=GRID!$B$1:$U$1)*(КАЛЕНДАРЬ!AJ12=GRID!$B$3:$U$3),0)),
INDEX(GRID!$B$4:$U$15,MATCH(I$7,GRID!$A$4:$A$15,0),MATCH(1,($U$2=GRID!$B$1:$U$1)*(КАЛЕНДАРЬ!AJ12=GRID!$B$3:$U$3),0))*(1-GRID!$L$45))</f>
        <v>36200</v>
      </c>
      <c r="J370" s="8" cm="1">
        <f t="array" ref="J370">IF($I$2="Каникулы вместе",INDEX(GRID!$B$18:$U$29,MATCH(I$7,GRID!$A$18:$A$29,0),MATCH(1,($U$2=GRID!$B$1:$U$1)*(КАЛЕНДАРЬ!AJ12=GRID!$B$3:$U$3),0)),
INDEX(GRID!$B$18:$U$29,MATCH(I$7,GRID!$A$18:$A$29,0),MATCH(1,($U$2=GRID!$B$1:$U$1)*(КАЛЕНДАРЬ!AJ12=GRID!$B$3:$U$3),0))*(1-GRID!$L$45))</f>
        <v>41200</v>
      </c>
      <c r="K370" s="57" t="s">
        <v>119</v>
      </c>
      <c r="L370" s="57" t="s">
        <v>119</v>
      </c>
      <c r="M370" s="8" cm="1">
        <f t="array" ref="M370">IF($I$2="Каникулы вместе",INDEX(GRID!$B$4:$U$15,MATCH(M$7,GRID!$A$4:$A$15,0),MATCH(1,($U$2=GRID!$B$1:$U$1)*(КАЛЕНДАРЬ!AJ12=GRID!$B$3:$U$3),0)),
INDEX(GRID!$B$4:$U$15,MATCH(M$7,GRID!$A$4:$A$15,0),MATCH(1,($U$2=GRID!$B$1:$U$1)*(КАЛЕНДАРЬ!AJ12=GRID!$B$3:$U$3),0))*(1-GRID!$L$45))</f>
        <v>61200</v>
      </c>
      <c r="N370" s="8" cm="1">
        <f t="array" ref="N370">IF($I$2="Каникулы вместе",INDEX(GRID!$B$18:$U$29,MATCH(M$7,GRID!$A$18:$A$29,0),MATCH(1,($U$2=GRID!$B$1:$U$1)*(КАЛЕНДАРЬ!AJ12=GRID!$B$3:$U$3),0)),
INDEX(GRID!$B$18:$U$29,MATCH(M$7,GRID!$A$18:$A$29,0),MATCH(1,($U$2=GRID!$B$1:$U$1)*(КАЛЕНДАРЬ!AJ12=GRID!$B$3:$U$3),0))*(1-GRID!$L$45))</f>
        <v>66200</v>
      </c>
      <c r="O370" s="57" t="s">
        <v>119</v>
      </c>
      <c r="P370" s="8" cm="1">
        <f t="array" ref="P370">IF($I$2="Каникулы вместе",INDEX(GRID!$B$4:$U$15,MATCH(P$7,GRID!$A$4:$A$15,0),MATCH(1,($U$2=GRID!$B$1:$U$1)*(КАЛЕНДАРЬ!AJ12=GRID!$B$3:$U$3),0)),
INDEX(GRID!$B$4:$U$15,MATCH(P$7,GRID!$A$4:$A$15,0),MATCH(1,($U$2=GRID!$B$1:$U$1)*(КАЛЕНДАРЬ!AJ12=GRID!$B$3:$U$3),0))*(1-GRID!$L$45))</f>
        <v>134400</v>
      </c>
      <c r="Q370" s="57" t="s">
        <v>119</v>
      </c>
      <c r="R370" s="57" t="s">
        <v>119</v>
      </c>
      <c r="S370" s="57" t="s">
        <v>119</v>
      </c>
      <c r="T370" s="57" t="s">
        <v>119</v>
      </c>
    </row>
    <row r="371" spans="1:20">
      <c r="A371" s="148" t="s">
        <v>14</v>
      </c>
      <c r="B371" s="163">
        <v>10</v>
      </c>
      <c r="C371" s="8" cm="1">
        <f t="array" ref="C371">IF($I$2="Каникулы вместе",INDEX(GRID!$B$4:$U$15,MATCH(C$7,GRID!$A$4:$A$15,0),MATCH(1,($U$2=GRID!$B$1:$U$1)*(КАЛЕНДАРЬ!AJ13=GRID!$B$3:$U$3),0)),
INDEX(GRID!$B$4:$U$15,MATCH(C$7,GRID!$A$4:$A$15,0),MATCH(1,($U$2=GRID!$B$1:$U$1)*(КАЛЕНДАРЬ!AJ13=GRID!$B$3:$U$3),0))*(1-GRID!$L$45))</f>
        <v>22500</v>
      </c>
      <c r="D371" s="8" cm="1">
        <f t="array" ref="D371">IF($I$2="Каникулы вместе",INDEX(GRID!$B$18:$U$29,MATCH(C$7,GRID!$A$18:$A$29,0),MATCH(1,($U$2=GRID!$B$1:$U$1)*(КАЛЕНДАРЬ!AJ13=GRID!$B$3:$U$3),0)),
INDEX(GRID!$B$18:$U$29,MATCH(C$7,GRID!$A$18:$A$29,0),MATCH(1,($U$2=GRID!$B$1:$U$1)*(КАЛЕНДАРЬ!AJ13=GRID!$B$3:$U$3),0))*(1-GRID!$L$45))</f>
        <v>27500</v>
      </c>
      <c r="E371" s="8" cm="1">
        <f t="array" ref="E371">IF($I$2="Каникулы вместе",INDEX(GRID!$B$4:$U$15,MATCH(E$7,GRID!$A$4:$A$15,0),MATCH(1,($U$2=GRID!$B$1:$U$1)*(КАЛЕНДАРЬ!AJ13=GRID!$B$3:$U$3),0)),
INDEX(GRID!$B$4:$U$15,MATCH(E$7,GRID!$A$4:$A$15,0),MATCH(1,($U$2=GRID!$B$1:$U$1)*(КАЛЕНДАРЬ!AJ13=GRID!$B$3:$U$3),0))*(1-GRID!$L$45))</f>
        <v>27200</v>
      </c>
      <c r="F371" s="8" cm="1">
        <f t="array" ref="F371">IF($I$2="Каникулы вместе",INDEX(GRID!$B$18:$U$29,MATCH(E$7,GRID!$A$18:$A$29,0),MATCH(1,($U$2=GRID!$B$1:$U$1)*(КАЛЕНДАРЬ!AJ13=GRID!$B$3:$U$3),0)),
INDEX(GRID!$B$18:$U$29,MATCH(E$7,GRID!$A$18:$A$29,0),MATCH(1,($U$2=GRID!$B$1:$U$1)*(КАЛЕНДАРЬ!AJ13=GRID!$B$3:$U$3),0))*(1-GRID!$L$45))</f>
        <v>32200</v>
      </c>
      <c r="G371" s="57" t="s">
        <v>119</v>
      </c>
      <c r="H371" s="57" t="s">
        <v>119</v>
      </c>
      <c r="I371" s="8" cm="1">
        <f t="array" ref="I371">IF($I$2="Каникулы вместе",INDEX(GRID!$B$4:$U$15,MATCH(I$7,GRID!$A$4:$A$15,0),MATCH(1,($U$2=GRID!$B$1:$U$1)*(КАЛЕНДАРЬ!AJ13=GRID!$B$3:$U$3),0)),
INDEX(GRID!$B$4:$U$15,MATCH(I$7,GRID!$A$4:$A$15,0),MATCH(1,($U$2=GRID!$B$1:$U$1)*(КАЛЕНДАРЬ!AJ13=GRID!$B$3:$U$3),0))*(1-GRID!$L$45))</f>
        <v>36200</v>
      </c>
      <c r="J371" s="8" cm="1">
        <f t="array" ref="J371">IF($I$2="Каникулы вместе",INDEX(GRID!$B$18:$U$29,MATCH(I$7,GRID!$A$18:$A$29,0),MATCH(1,($U$2=GRID!$B$1:$U$1)*(КАЛЕНДАРЬ!AJ13=GRID!$B$3:$U$3),0)),
INDEX(GRID!$B$18:$U$29,MATCH(I$7,GRID!$A$18:$A$29,0),MATCH(1,($U$2=GRID!$B$1:$U$1)*(КАЛЕНДАРЬ!AJ13=GRID!$B$3:$U$3),0))*(1-GRID!$L$45))</f>
        <v>41200</v>
      </c>
      <c r="K371" s="57" t="s">
        <v>119</v>
      </c>
      <c r="L371" s="57" t="s">
        <v>119</v>
      </c>
      <c r="M371" s="8" cm="1">
        <f t="array" ref="M371">IF($I$2="Каникулы вместе",INDEX(GRID!$B$4:$U$15,MATCH(M$7,GRID!$A$4:$A$15,0),MATCH(1,($U$2=GRID!$B$1:$U$1)*(КАЛЕНДАРЬ!AJ13=GRID!$B$3:$U$3),0)),
INDEX(GRID!$B$4:$U$15,MATCH(M$7,GRID!$A$4:$A$15,0),MATCH(1,($U$2=GRID!$B$1:$U$1)*(КАЛЕНДАРЬ!AJ13=GRID!$B$3:$U$3),0))*(1-GRID!$L$45))</f>
        <v>61200</v>
      </c>
      <c r="N371" s="8" cm="1">
        <f t="array" ref="N371">IF($I$2="Каникулы вместе",INDEX(GRID!$B$18:$U$29,MATCH(M$7,GRID!$A$18:$A$29,0),MATCH(1,($U$2=GRID!$B$1:$U$1)*(КАЛЕНДАРЬ!AJ13=GRID!$B$3:$U$3),0)),
INDEX(GRID!$B$18:$U$29,MATCH(M$7,GRID!$A$18:$A$29,0),MATCH(1,($U$2=GRID!$B$1:$U$1)*(КАЛЕНДАРЬ!AJ13=GRID!$B$3:$U$3),0))*(1-GRID!$L$45))</f>
        <v>66200</v>
      </c>
      <c r="O371" s="57" t="s">
        <v>119</v>
      </c>
      <c r="P371" s="8" cm="1">
        <f t="array" ref="P371">IF($I$2="Каникулы вместе",INDEX(GRID!$B$4:$U$15,MATCH(P$7,GRID!$A$4:$A$15,0),MATCH(1,($U$2=GRID!$B$1:$U$1)*(КАЛЕНДАРЬ!AJ13=GRID!$B$3:$U$3),0)),
INDEX(GRID!$B$4:$U$15,MATCH(P$7,GRID!$A$4:$A$15,0),MATCH(1,($U$2=GRID!$B$1:$U$1)*(КАЛЕНДАРЬ!AJ13=GRID!$B$3:$U$3),0))*(1-GRID!$L$45))</f>
        <v>134400</v>
      </c>
      <c r="Q371" s="57" t="s">
        <v>119</v>
      </c>
      <c r="R371" s="57" t="s">
        <v>119</v>
      </c>
      <c r="S371" s="57" t="s">
        <v>119</v>
      </c>
      <c r="T371" s="57" t="s">
        <v>119</v>
      </c>
    </row>
    <row r="372" spans="1:20">
      <c r="A372" s="148" t="s">
        <v>15</v>
      </c>
      <c r="B372" s="163">
        <v>11</v>
      </c>
      <c r="C372" s="8" cm="1">
        <f t="array" ref="C372">IF($I$2="Каникулы вместе",INDEX(GRID!$B$4:$U$15,MATCH(C$7,GRID!$A$4:$A$15,0),MATCH(1,($U$2=GRID!$B$1:$U$1)*(КАЛЕНДАРЬ!AJ14=GRID!$B$3:$U$3),0)),
INDEX(GRID!$B$4:$U$15,MATCH(C$7,GRID!$A$4:$A$15,0),MATCH(1,($U$2=GRID!$B$1:$U$1)*(КАЛЕНДАРЬ!AJ14=GRID!$B$3:$U$3),0))*(1-GRID!$L$45))</f>
        <v>22500</v>
      </c>
      <c r="D372" s="8" cm="1">
        <f t="array" ref="D372">IF($I$2="Каникулы вместе",INDEX(GRID!$B$18:$U$29,MATCH(C$7,GRID!$A$18:$A$29,0),MATCH(1,($U$2=GRID!$B$1:$U$1)*(КАЛЕНДАРЬ!AJ14=GRID!$B$3:$U$3),0)),
INDEX(GRID!$B$18:$U$29,MATCH(C$7,GRID!$A$18:$A$29,0),MATCH(1,($U$2=GRID!$B$1:$U$1)*(КАЛЕНДАРЬ!AJ14=GRID!$B$3:$U$3),0))*(1-GRID!$L$45))</f>
        <v>27500</v>
      </c>
      <c r="E372" s="8" cm="1">
        <f t="array" ref="E372">IF($I$2="Каникулы вместе",INDEX(GRID!$B$4:$U$15,MATCH(E$7,GRID!$A$4:$A$15,0),MATCH(1,($U$2=GRID!$B$1:$U$1)*(КАЛЕНДАРЬ!AJ14=GRID!$B$3:$U$3),0)),
INDEX(GRID!$B$4:$U$15,MATCH(E$7,GRID!$A$4:$A$15,0),MATCH(1,($U$2=GRID!$B$1:$U$1)*(КАЛЕНДАРЬ!AJ14=GRID!$B$3:$U$3),0))*(1-GRID!$L$45))</f>
        <v>27200</v>
      </c>
      <c r="F372" s="8" cm="1">
        <f t="array" ref="F372">IF($I$2="Каникулы вместе",INDEX(GRID!$B$18:$U$29,MATCH(E$7,GRID!$A$18:$A$29,0),MATCH(1,($U$2=GRID!$B$1:$U$1)*(КАЛЕНДАРЬ!AJ14=GRID!$B$3:$U$3),0)),
INDEX(GRID!$B$18:$U$29,MATCH(E$7,GRID!$A$18:$A$29,0),MATCH(1,($U$2=GRID!$B$1:$U$1)*(КАЛЕНДАРЬ!AJ14=GRID!$B$3:$U$3),0))*(1-GRID!$L$45))</f>
        <v>32200</v>
      </c>
      <c r="G372" s="57" t="s">
        <v>119</v>
      </c>
      <c r="H372" s="57" t="s">
        <v>119</v>
      </c>
      <c r="I372" s="8" cm="1">
        <f t="array" ref="I372">IF($I$2="Каникулы вместе",INDEX(GRID!$B$4:$U$15,MATCH(I$7,GRID!$A$4:$A$15,0),MATCH(1,($U$2=GRID!$B$1:$U$1)*(КАЛЕНДАРЬ!AJ14=GRID!$B$3:$U$3),0)),
INDEX(GRID!$B$4:$U$15,MATCH(I$7,GRID!$A$4:$A$15,0),MATCH(1,($U$2=GRID!$B$1:$U$1)*(КАЛЕНДАРЬ!AJ14=GRID!$B$3:$U$3),0))*(1-GRID!$L$45))</f>
        <v>36200</v>
      </c>
      <c r="J372" s="8" cm="1">
        <f t="array" ref="J372">IF($I$2="Каникулы вместе",INDEX(GRID!$B$18:$U$29,MATCH(I$7,GRID!$A$18:$A$29,0),MATCH(1,($U$2=GRID!$B$1:$U$1)*(КАЛЕНДАРЬ!AJ14=GRID!$B$3:$U$3),0)),
INDEX(GRID!$B$18:$U$29,MATCH(I$7,GRID!$A$18:$A$29,0),MATCH(1,($U$2=GRID!$B$1:$U$1)*(КАЛЕНДАРЬ!AJ14=GRID!$B$3:$U$3),0))*(1-GRID!$L$45))</f>
        <v>41200</v>
      </c>
      <c r="K372" s="57" t="s">
        <v>119</v>
      </c>
      <c r="L372" s="57" t="s">
        <v>119</v>
      </c>
      <c r="M372" s="8" cm="1">
        <f t="array" ref="M372">IF($I$2="Каникулы вместе",INDEX(GRID!$B$4:$U$15,MATCH(M$7,GRID!$A$4:$A$15,0),MATCH(1,($U$2=GRID!$B$1:$U$1)*(КАЛЕНДАРЬ!AJ14=GRID!$B$3:$U$3),0)),
INDEX(GRID!$B$4:$U$15,MATCH(M$7,GRID!$A$4:$A$15,0),MATCH(1,($U$2=GRID!$B$1:$U$1)*(КАЛЕНДАРЬ!AJ14=GRID!$B$3:$U$3),0))*(1-GRID!$L$45))</f>
        <v>61200</v>
      </c>
      <c r="N372" s="8" cm="1">
        <f t="array" ref="N372">IF($I$2="Каникулы вместе",INDEX(GRID!$B$18:$U$29,MATCH(M$7,GRID!$A$18:$A$29,0),MATCH(1,($U$2=GRID!$B$1:$U$1)*(КАЛЕНДАРЬ!AJ14=GRID!$B$3:$U$3),0)),
INDEX(GRID!$B$18:$U$29,MATCH(M$7,GRID!$A$18:$A$29,0),MATCH(1,($U$2=GRID!$B$1:$U$1)*(КАЛЕНДАРЬ!AJ14=GRID!$B$3:$U$3),0))*(1-GRID!$L$45))</f>
        <v>66200</v>
      </c>
      <c r="O372" s="57" t="s">
        <v>119</v>
      </c>
      <c r="P372" s="8" cm="1">
        <f t="array" ref="P372">IF($I$2="Каникулы вместе",INDEX(GRID!$B$4:$U$15,MATCH(P$7,GRID!$A$4:$A$15,0),MATCH(1,($U$2=GRID!$B$1:$U$1)*(КАЛЕНДАРЬ!AJ14=GRID!$B$3:$U$3),0)),
INDEX(GRID!$B$4:$U$15,MATCH(P$7,GRID!$A$4:$A$15,0),MATCH(1,($U$2=GRID!$B$1:$U$1)*(КАЛЕНДАРЬ!AJ14=GRID!$B$3:$U$3),0))*(1-GRID!$L$45))</f>
        <v>134400</v>
      </c>
      <c r="Q372" s="57" t="s">
        <v>119</v>
      </c>
      <c r="R372" s="57" t="s">
        <v>119</v>
      </c>
      <c r="S372" s="57" t="s">
        <v>119</v>
      </c>
      <c r="T372" s="57" t="s">
        <v>119</v>
      </c>
    </row>
    <row r="373" spans="1:20">
      <c r="A373" s="148" t="s">
        <v>16</v>
      </c>
      <c r="B373" s="163">
        <v>12</v>
      </c>
      <c r="C373" s="8" cm="1">
        <f t="array" ref="C373">IF($I$2="Каникулы вместе",INDEX(GRID!$B$4:$U$15,MATCH(C$7,GRID!$A$4:$A$15,0),MATCH(1,($U$2=GRID!$B$1:$U$1)*(КАЛЕНДАРЬ!AJ15=GRID!$B$3:$U$3),0)),
INDEX(GRID!$B$4:$U$15,MATCH(C$7,GRID!$A$4:$A$15,0),MATCH(1,($U$2=GRID!$B$1:$U$1)*(КАЛЕНДАРЬ!AJ15=GRID!$B$3:$U$3),0))*(1-GRID!$L$45))</f>
        <v>25000</v>
      </c>
      <c r="D373" s="8" cm="1">
        <f t="array" ref="D373">IF($I$2="Каникулы вместе",INDEX(GRID!$B$18:$U$29,MATCH(C$7,GRID!$A$18:$A$29,0),MATCH(1,($U$2=GRID!$B$1:$U$1)*(КАЛЕНДАРЬ!AJ15=GRID!$B$3:$U$3),0)),
INDEX(GRID!$B$18:$U$29,MATCH(C$7,GRID!$A$18:$A$29,0),MATCH(1,($U$2=GRID!$B$1:$U$1)*(КАЛЕНДАРЬ!AJ15=GRID!$B$3:$U$3),0))*(1-GRID!$L$45))</f>
        <v>30000</v>
      </c>
      <c r="E373" s="8" cm="1">
        <f t="array" ref="E373">IF($I$2="Каникулы вместе",INDEX(GRID!$B$4:$U$15,MATCH(E$7,GRID!$A$4:$A$15,0),MATCH(1,($U$2=GRID!$B$1:$U$1)*(КАЛЕНДАРЬ!AJ15=GRID!$B$3:$U$3),0)),
INDEX(GRID!$B$4:$U$15,MATCH(E$7,GRID!$A$4:$A$15,0),MATCH(1,($U$2=GRID!$B$1:$U$1)*(КАЛЕНДАРЬ!AJ15=GRID!$B$3:$U$3),0))*(1-GRID!$L$45))</f>
        <v>30000</v>
      </c>
      <c r="F373" s="8" cm="1">
        <f t="array" ref="F373">IF($I$2="Каникулы вместе",INDEX(GRID!$B$18:$U$29,MATCH(E$7,GRID!$A$18:$A$29,0),MATCH(1,($U$2=GRID!$B$1:$U$1)*(КАЛЕНДАРЬ!AJ15=GRID!$B$3:$U$3),0)),
INDEX(GRID!$B$18:$U$29,MATCH(E$7,GRID!$A$18:$A$29,0),MATCH(1,($U$2=GRID!$B$1:$U$1)*(КАЛЕНДАРЬ!AJ15=GRID!$B$3:$U$3),0))*(1-GRID!$L$45))</f>
        <v>35000</v>
      </c>
      <c r="G373" s="57" t="s">
        <v>119</v>
      </c>
      <c r="H373" s="57" t="s">
        <v>119</v>
      </c>
      <c r="I373" s="8" cm="1">
        <f t="array" ref="I373">IF($I$2="Каникулы вместе",INDEX(GRID!$B$4:$U$15,MATCH(I$7,GRID!$A$4:$A$15,0),MATCH(1,($U$2=GRID!$B$1:$U$1)*(КАЛЕНДАРЬ!AJ15=GRID!$B$3:$U$3),0)),
INDEX(GRID!$B$4:$U$15,MATCH(I$7,GRID!$A$4:$A$15,0),MATCH(1,($U$2=GRID!$B$1:$U$1)*(КАЛЕНДАРЬ!AJ15=GRID!$B$3:$U$3),0))*(1-GRID!$L$45))</f>
        <v>39700</v>
      </c>
      <c r="J373" s="8" cm="1">
        <f t="array" ref="J373">IF($I$2="Каникулы вместе",INDEX(GRID!$B$18:$U$29,MATCH(I$7,GRID!$A$18:$A$29,0),MATCH(1,($U$2=GRID!$B$1:$U$1)*(КАЛЕНДАРЬ!AJ15=GRID!$B$3:$U$3),0)),
INDEX(GRID!$B$18:$U$29,MATCH(I$7,GRID!$A$18:$A$29,0),MATCH(1,($U$2=GRID!$B$1:$U$1)*(КАЛЕНДАРЬ!AJ15=GRID!$B$3:$U$3),0))*(1-GRID!$L$45))</f>
        <v>44700</v>
      </c>
      <c r="K373" s="57" t="s">
        <v>119</v>
      </c>
      <c r="L373" s="57" t="s">
        <v>119</v>
      </c>
      <c r="M373" s="8" cm="1">
        <f t="array" ref="M373">IF($I$2="Каникулы вместе",INDEX(GRID!$B$4:$U$15,MATCH(M$7,GRID!$A$4:$A$15,0),MATCH(1,($U$2=GRID!$B$1:$U$1)*(КАЛЕНДАРЬ!AJ15=GRID!$B$3:$U$3),0)),
INDEX(GRID!$B$4:$U$15,MATCH(M$7,GRID!$A$4:$A$15,0),MATCH(1,($U$2=GRID!$B$1:$U$1)*(КАЛЕНДАРЬ!AJ15=GRID!$B$3:$U$3),0))*(1-GRID!$L$45))</f>
        <v>65200</v>
      </c>
      <c r="N373" s="8" cm="1">
        <f t="array" ref="N373">IF($I$2="Каникулы вместе",INDEX(GRID!$B$18:$U$29,MATCH(M$7,GRID!$A$18:$A$29,0),MATCH(1,($U$2=GRID!$B$1:$U$1)*(КАЛЕНДАРЬ!AJ15=GRID!$B$3:$U$3),0)),
INDEX(GRID!$B$18:$U$29,MATCH(M$7,GRID!$A$18:$A$29,0),MATCH(1,($U$2=GRID!$B$1:$U$1)*(КАЛЕНДАРЬ!AJ15=GRID!$B$3:$U$3),0))*(1-GRID!$L$45))</f>
        <v>70200</v>
      </c>
      <c r="O373" s="57" t="s">
        <v>119</v>
      </c>
      <c r="P373" s="8" cm="1">
        <f t="array" ref="P373">IF($I$2="Каникулы вместе",INDEX(GRID!$B$4:$U$15,MATCH(P$7,GRID!$A$4:$A$15,0),MATCH(1,($U$2=GRID!$B$1:$U$1)*(КАЛЕНДАРЬ!AJ15=GRID!$B$3:$U$3),0)),
INDEX(GRID!$B$4:$U$15,MATCH(P$7,GRID!$A$4:$A$15,0),MATCH(1,($U$2=GRID!$B$1:$U$1)*(КАЛЕНДАРЬ!AJ15=GRID!$B$3:$U$3),0))*(1-GRID!$L$45))</f>
        <v>139700</v>
      </c>
      <c r="Q373" s="57" t="s">
        <v>119</v>
      </c>
      <c r="R373" s="57" t="s">
        <v>119</v>
      </c>
      <c r="S373" s="57" t="s">
        <v>119</v>
      </c>
      <c r="T373" s="57" t="s">
        <v>119</v>
      </c>
    </row>
    <row r="374" spans="1:20">
      <c r="A374" s="148" t="s">
        <v>17</v>
      </c>
      <c r="B374" s="163">
        <v>13</v>
      </c>
      <c r="C374" s="8" cm="1">
        <f t="array" ref="C374">IF($I$2="Каникулы вместе",INDEX(GRID!$B$4:$U$15,MATCH(C$7,GRID!$A$4:$A$15,0),MATCH(1,($U$2=GRID!$B$1:$U$1)*(КАЛЕНДАРЬ!AJ16=GRID!$B$3:$U$3),0)),
INDEX(GRID!$B$4:$U$15,MATCH(C$7,GRID!$A$4:$A$15,0),MATCH(1,($U$2=GRID!$B$1:$U$1)*(КАЛЕНДАРЬ!AJ16=GRID!$B$3:$U$3),0))*(1-GRID!$L$45))</f>
        <v>25000</v>
      </c>
      <c r="D374" s="8" cm="1">
        <f t="array" ref="D374">IF($I$2="Каникулы вместе",INDEX(GRID!$B$18:$U$29,MATCH(C$7,GRID!$A$18:$A$29,0),MATCH(1,($U$2=GRID!$B$1:$U$1)*(КАЛЕНДАРЬ!AJ16=GRID!$B$3:$U$3),0)),
INDEX(GRID!$B$18:$U$29,MATCH(C$7,GRID!$A$18:$A$29,0),MATCH(1,($U$2=GRID!$B$1:$U$1)*(КАЛЕНДАРЬ!AJ16=GRID!$B$3:$U$3),0))*(1-GRID!$L$45))</f>
        <v>30000</v>
      </c>
      <c r="E374" s="8" cm="1">
        <f t="array" ref="E374">IF($I$2="Каникулы вместе",INDEX(GRID!$B$4:$U$15,MATCH(E$7,GRID!$A$4:$A$15,0),MATCH(1,($U$2=GRID!$B$1:$U$1)*(КАЛЕНДАРЬ!AJ16=GRID!$B$3:$U$3),0)),
INDEX(GRID!$B$4:$U$15,MATCH(E$7,GRID!$A$4:$A$15,0),MATCH(1,($U$2=GRID!$B$1:$U$1)*(КАЛЕНДАРЬ!AJ16=GRID!$B$3:$U$3),0))*(1-GRID!$L$45))</f>
        <v>30000</v>
      </c>
      <c r="F374" s="8" cm="1">
        <f t="array" ref="F374">IF($I$2="Каникулы вместе",INDEX(GRID!$B$18:$U$29,MATCH(E$7,GRID!$A$18:$A$29,0),MATCH(1,($U$2=GRID!$B$1:$U$1)*(КАЛЕНДАРЬ!AJ16=GRID!$B$3:$U$3),0)),
INDEX(GRID!$B$18:$U$29,MATCH(E$7,GRID!$A$18:$A$29,0),MATCH(1,($U$2=GRID!$B$1:$U$1)*(КАЛЕНДАРЬ!AJ16=GRID!$B$3:$U$3),0))*(1-GRID!$L$45))</f>
        <v>35000</v>
      </c>
      <c r="G374" s="57" t="s">
        <v>119</v>
      </c>
      <c r="H374" s="57" t="s">
        <v>119</v>
      </c>
      <c r="I374" s="8" cm="1">
        <f t="array" ref="I374">IF($I$2="Каникулы вместе",INDEX(GRID!$B$4:$U$15,MATCH(I$7,GRID!$A$4:$A$15,0),MATCH(1,($U$2=GRID!$B$1:$U$1)*(КАЛЕНДАРЬ!AJ16=GRID!$B$3:$U$3),0)),
INDEX(GRID!$B$4:$U$15,MATCH(I$7,GRID!$A$4:$A$15,0),MATCH(1,($U$2=GRID!$B$1:$U$1)*(КАЛЕНДАРЬ!AJ16=GRID!$B$3:$U$3),0))*(1-GRID!$L$45))</f>
        <v>39700</v>
      </c>
      <c r="J374" s="8" cm="1">
        <f t="array" ref="J374">IF($I$2="Каникулы вместе",INDEX(GRID!$B$18:$U$29,MATCH(I$7,GRID!$A$18:$A$29,0),MATCH(1,($U$2=GRID!$B$1:$U$1)*(КАЛЕНДАРЬ!AJ16=GRID!$B$3:$U$3),0)),
INDEX(GRID!$B$18:$U$29,MATCH(I$7,GRID!$A$18:$A$29,0),MATCH(1,($U$2=GRID!$B$1:$U$1)*(КАЛЕНДАРЬ!AJ16=GRID!$B$3:$U$3),0))*(1-GRID!$L$45))</f>
        <v>44700</v>
      </c>
      <c r="K374" s="57" t="s">
        <v>119</v>
      </c>
      <c r="L374" s="57" t="s">
        <v>119</v>
      </c>
      <c r="M374" s="8" cm="1">
        <f t="array" ref="M374">IF($I$2="Каникулы вместе",INDEX(GRID!$B$4:$U$15,MATCH(M$7,GRID!$A$4:$A$15,0),MATCH(1,($U$2=GRID!$B$1:$U$1)*(КАЛЕНДАРЬ!AJ16=GRID!$B$3:$U$3),0)),
INDEX(GRID!$B$4:$U$15,MATCH(M$7,GRID!$A$4:$A$15,0),MATCH(1,($U$2=GRID!$B$1:$U$1)*(КАЛЕНДАРЬ!AJ16=GRID!$B$3:$U$3),0))*(1-GRID!$L$45))</f>
        <v>65200</v>
      </c>
      <c r="N374" s="8" cm="1">
        <f t="array" ref="N374">IF($I$2="Каникулы вместе",INDEX(GRID!$B$18:$U$29,MATCH(M$7,GRID!$A$18:$A$29,0),MATCH(1,($U$2=GRID!$B$1:$U$1)*(КАЛЕНДАРЬ!AJ16=GRID!$B$3:$U$3),0)),
INDEX(GRID!$B$18:$U$29,MATCH(M$7,GRID!$A$18:$A$29,0),MATCH(1,($U$2=GRID!$B$1:$U$1)*(КАЛЕНДАРЬ!AJ16=GRID!$B$3:$U$3),0))*(1-GRID!$L$45))</f>
        <v>70200</v>
      </c>
      <c r="O374" s="57" t="s">
        <v>119</v>
      </c>
      <c r="P374" s="8" cm="1">
        <f t="array" ref="P374">IF($I$2="Каникулы вместе",INDEX(GRID!$B$4:$U$15,MATCH(P$7,GRID!$A$4:$A$15,0),MATCH(1,($U$2=GRID!$B$1:$U$1)*(КАЛЕНДАРЬ!AJ16=GRID!$B$3:$U$3),0)),
INDEX(GRID!$B$4:$U$15,MATCH(P$7,GRID!$A$4:$A$15,0),MATCH(1,($U$2=GRID!$B$1:$U$1)*(КАЛЕНДАРЬ!AJ16=GRID!$B$3:$U$3),0))*(1-GRID!$L$45))</f>
        <v>139700</v>
      </c>
      <c r="Q374" s="57" t="s">
        <v>119</v>
      </c>
      <c r="R374" s="57" t="s">
        <v>119</v>
      </c>
      <c r="S374" s="57" t="s">
        <v>119</v>
      </c>
      <c r="T374" s="57" t="s">
        <v>119</v>
      </c>
    </row>
    <row r="375" spans="1:20">
      <c r="A375" s="148" t="s">
        <v>11</v>
      </c>
      <c r="B375" s="163">
        <v>14</v>
      </c>
      <c r="C375" s="8" cm="1">
        <f t="array" ref="C375">IF($I$2="Каникулы вместе",INDEX(GRID!$B$4:$U$15,MATCH(C$7,GRID!$A$4:$A$15,0),MATCH(1,($U$2=GRID!$B$1:$U$1)*(КАЛЕНДАРЬ!AJ17=GRID!$B$3:$U$3),0)),
INDEX(GRID!$B$4:$U$15,MATCH(C$7,GRID!$A$4:$A$15,0),MATCH(1,($U$2=GRID!$B$1:$U$1)*(КАЛЕНДАРЬ!AJ17=GRID!$B$3:$U$3),0))*(1-GRID!$L$45))</f>
        <v>22500</v>
      </c>
      <c r="D375" s="8" cm="1">
        <f t="array" ref="D375">IF($I$2="Каникулы вместе",INDEX(GRID!$B$18:$U$29,MATCH(C$7,GRID!$A$18:$A$29,0),MATCH(1,($U$2=GRID!$B$1:$U$1)*(КАЛЕНДАРЬ!AJ17=GRID!$B$3:$U$3),0)),
INDEX(GRID!$B$18:$U$29,MATCH(C$7,GRID!$A$18:$A$29,0),MATCH(1,($U$2=GRID!$B$1:$U$1)*(КАЛЕНДАРЬ!AJ17=GRID!$B$3:$U$3),0))*(1-GRID!$L$45))</f>
        <v>27500</v>
      </c>
      <c r="E375" s="8" cm="1">
        <f t="array" ref="E375">IF($I$2="Каникулы вместе",INDEX(GRID!$B$4:$U$15,MATCH(E$7,GRID!$A$4:$A$15,0),MATCH(1,($U$2=GRID!$B$1:$U$1)*(КАЛЕНДАРЬ!AJ17=GRID!$B$3:$U$3),0)),
INDEX(GRID!$B$4:$U$15,MATCH(E$7,GRID!$A$4:$A$15,0),MATCH(1,($U$2=GRID!$B$1:$U$1)*(КАЛЕНДАРЬ!AJ17=GRID!$B$3:$U$3),0))*(1-GRID!$L$45))</f>
        <v>27200</v>
      </c>
      <c r="F375" s="8" cm="1">
        <f t="array" ref="F375">IF($I$2="Каникулы вместе",INDEX(GRID!$B$18:$U$29,MATCH(E$7,GRID!$A$18:$A$29,0),MATCH(1,($U$2=GRID!$B$1:$U$1)*(КАЛЕНДАРЬ!AJ17=GRID!$B$3:$U$3),0)),
INDEX(GRID!$B$18:$U$29,MATCH(E$7,GRID!$A$18:$A$29,0),MATCH(1,($U$2=GRID!$B$1:$U$1)*(КАЛЕНДАРЬ!AJ17=GRID!$B$3:$U$3),0))*(1-GRID!$L$45))</f>
        <v>32200</v>
      </c>
      <c r="G375" s="57" t="s">
        <v>119</v>
      </c>
      <c r="H375" s="57" t="s">
        <v>119</v>
      </c>
      <c r="I375" s="8" cm="1">
        <f t="array" ref="I375">IF($I$2="Каникулы вместе",INDEX(GRID!$B$4:$U$15,MATCH(I$7,GRID!$A$4:$A$15,0),MATCH(1,($U$2=GRID!$B$1:$U$1)*(КАЛЕНДАРЬ!AJ17=GRID!$B$3:$U$3),0)),
INDEX(GRID!$B$4:$U$15,MATCH(I$7,GRID!$A$4:$A$15,0),MATCH(1,($U$2=GRID!$B$1:$U$1)*(КАЛЕНДАРЬ!AJ17=GRID!$B$3:$U$3),0))*(1-GRID!$L$45))</f>
        <v>36200</v>
      </c>
      <c r="J375" s="8" cm="1">
        <f t="array" ref="J375">IF($I$2="Каникулы вместе",INDEX(GRID!$B$18:$U$29,MATCH(I$7,GRID!$A$18:$A$29,0),MATCH(1,($U$2=GRID!$B$1:$U$1)*(КАЛЕНДАРЬ!AJ17=GRID!$B$3:$U$3),0)),
INDEX(GRID!$B$18:$U$29,MATCH(I$7,GRID!$A$18:$A$29,0),MATCH(1,($U$2=GRID!$B$1:$U$1)*(КАЛЕНДАРЬ!AJ17=GRID!$B$3:$U$3),0))*(1-GRID!$L$45))</f>
        <v>41200</v>
      </c>
      <c r="K375" s="57" t="s">
        <v>119</v>
      </c>
      <c r="L375" s="57" t="s">
        <v>119</v>
      </c>
      <c r="M375" s="8" cm="1">
        <f t="array" ref="M375">IF($I$2="Каникулы вместе",INDEX(GRID!$B$4:$U$15,MATCH(M$7,GRID!$A$4:$A$15,0),MATCH(1,($U$2=GRID!$B$1:$U$1)*(КАЛЕНДАРЬ!AJ17=GRID!$B$3:$U$3),0)),
INDEX(GRID!$B$4:$U$15,MATCH(M$7,GRID!$A$4:$A$15,0),MATCH(1,($U$2=GRID!$B$1:$U$1)*(КАЛЕНДАРЬ!AJ17=GRID!$B$3:$U$3),0))*(1-GRID!$L$45))</f>
        <v>61200</v>
      </c>
      <c r="N375" s="8" cm="1">
        <f t="array" ref="N375">IF($I$2="Каникулы вместе",INDEX(GRID!$B$18:$U$29,MATCH(M$7,GRID!$A$18:$A$29,0),MATCH(1,($U$2=GRID!$B$1:$U$1)*(КАЛЕНДАРЬ!AJ17=GRID!$B$3:$U$3),0)),
INDEX(GRID!$B$18:$U$29,MATCH(M$7,GRID!$A$18:$A$29,0),MATCH(1,($U$2=GRID!$B$1:$U$1)*(КАЛЕНДАРЬ!AJ17=GRID!$B$3:$U$3),0))*(1-GRID!$L$45))</f>
        <v>66200</v>
      </c>
      <c r="O375" s="57" t="s">
        <v>119</v>
      </c>
      <c r="P375" s="8" cm="1">
        <f t="array" ref="P375">IF($I$2="Каникулы вместе",INDEX(GRID!$B$4:$U$15,MATCH(P$7,GRID!$A$4:$A$15,0),MATCH(1,($U$2=GRID!$B$1:$U$1)*(КАЛЕНДАРЬ!AJ17=GRID!$B$3:$U$3),0)),
INDEX(GRID!$B$4:$U$15,MATCH(P$7,GRID!$A$4:$A$15,0),MATCH(1,($U$2=GRID!$B$1:$U$1)*(КАЛЕНДАРЬ!AJ17=GRID!$B$3:$U$3),0))*(1-GRID!$L$45))</f>
        <v>134400</v>
      </c>
      <c r="Q375" s="57" t="s">
        <v>119</v>
      </c>
      <c r="R375" s="57" t="s">
        <v>119</v>
      </c>
      <c r="S375" s="57" t="s">
        <v>119</v>
      </c>
      <c r="T375" s="57" t="s">
        <v>119</v>
      </c>
    </row>
    <row r="376" spans="1:20">
      <c r="A376" s="148" t="s">
        <v>12</v>
      </c>
      <c r="B376" s="163">
        <v>15</v>
      </c>
      <c r="C376" s="8" cm="1">
        <f t="array" ref="C376">IF($I$2="Каникулы вместе",INDEX(GRID!$B$4:$U$15,MATCH(C$7,GRID!$A$4:$A$15,0),MATCH(1,($U$2=GRID!$B$1:$U$1)*(КАЛЕНДАРЬ!AJ18=GRID!$B$3:$U$3),0)),
INDEX(GRID!$B$4:$U$15,MATCH(C$7,GRID!$A$4:$A$15,0),MATCH(1,($U$2=GRID!$B$1:$U$1)*(КАЛЕНДАРЬ!AJ18=GRID!$B$3:$U$3),0))*(1-GRID!$L$45))</f>
        <v>22500</v>
      </c>
      <c r="D376" s="8" cm="1">
        <f t="array" ref="D376">IF($I$2="Каникулы вместе",INDEX(GRID!$B$18:$U$29,MATCH(C$7,GRID!$A$18:$A$29,0),MATCH(1,($U$2=GRID!$B$1:$U$1)*(КАЛЕНДАРЬ!AJ18=GRID!$B$3:$U$3),0)),
INDEX(GRID!$B$18:$U$29,MATCH(C$7,GRID!$A$18:$A$29,0),MATCH(1,($U$2=GRID!$B$1:$U$1)*(КАЛЕНДАРЬ!AJ18=GRID!$B$3:$U$3),0))*(1-GRID!$L$45))</f>
        <v>27500</v>
      </c>
      <c r="E376" s="8" cm="1">
        <f t="array" ref="E376">IF($I$2="Каникулы вместе",INDEX(GRID!$B$4:$U$15,MATCH(E$7,GRID!$A$4:$A$15,0),MATCH(1,($U$2=GRID!$B$1:$U$1)*(КАЛЕНДАРЬ!AJ18=GRID!$B$3:$U$3),0)),
INDEX(GRID!$B$4:$U$15,MATCH(E$7,GRID!$A$4:$A$15,0),MATCH(1,($U$2=GRID!$B$1:$U$1)*(КАЛЕНДАРЬ!AJ18=GRID!$B$3:$U$3),0))*(1-GRID!$L$45))</f>
        <v>27200</v>
      </c>
      <c r="F376" s="8" cm="1">
        <f t="array" ref="F376">IF($I$2="Каникулы вместе",INDEX(GRID!$B$18:$U$29,MATCH(E$7,GRID!$A$18:$A$29,0),MATCH(1,($U$2=GRID!$B$1:$U$1)*(КАЛЕНДАРЬ!AJ18=GRID!$B$3:$U$3),0)),
INDEX(GRID!$B$18:$U$29,MATCH(E$7,GRID!$A$18:$A$29,0),MATCH(1,($U$2=GRID!$B$1:$U$1)*(КАЛЕНДАРЬ!AJ18=GRID!$B$3:$U$3),0))*(1-GRID!$L$45))</f>
        <v>32200</v>
      </c>
      <c r="G376" s="57" t="s">
        <v>119</v>
      </c>
      <c r="H376" s="57" t="s">
        <v>119</v>
      </c>
      <c r="I376" s="8" cm="1">
        <f t="array" ref="I376">IF($I$2="Каникулы вместе",INDEX(GRID!$B$4:$U$15,MATCH(I$7,GRID!$A$4:$A$15,0),MATCH(1,($U$2=GRID!$B$1:$U$1)*(КАЛЕНДАРЬ!AJ18=GRID!$B$3:$U$3),0)),
INDEX(GRID!$B$4:$U$15,MATCH(I$7,GRID!$A$4:$A$15,0),MATCH(1,($U$2=GRID!$B$1:$U$1)*(КАЛЕНДАРЬ!AJ18=GRID!$B$3:$U$3),0))*(1-GRID!$L$45))</f>
        <v>36200</v>
      </c>
      <c r="J376" s="8" cm="1">
        <f t="array" ref="J376">IF($I$2="Каникулы вместе",INDEX(GRID!$B$18:$U$29,MATCH(I$7,GRID!$A$18:$A$29,0),MATCH(1,($U$2=GRID!$B$1:$U$1)*(КАЛЕНДАРЬ!AJ18=GRID!$B$3:$U$3),0)),
INDEX(GRID!$B$18:$U$29,MATCH(I$7,GRID!$A$18:$A$29,0),MATCH(1,($U$2=GRID!$B$1:$U$1)*(КАЛЕНДАРЬ!AJ18=GRID!$B$3:$U$3),0))*(1-GRID!$L$45))</f>
        <v>41200</v>
      </c>
      <c r="K376" s="57" t="s">
        <v>119</v>
      </c>
      <c r="L376" s="57" t="s">
        <v>119</v>
      </c>
      <c r="M376" s="8" cm="1">
        <f t="array" ref="M376">IF($I$2="Каникулы вместе",INDEX(GRID!$B$4:$U$15,MATCH(M$7,GRID!$A$4:$A$15,0),MATCH(1,($U$2=GRID!$B$1:$U$1)*(КАЛЕНДАРЬ!AJ18=GRID!$B$3:$U$3),0)),
INDEX(GRID!$B$4:$U$15,MATCH(M$7,GRID!$A$4:$A$15,0),MATCH(1,($U$2=GRID!$B$1:$U$1)*(КАЛЕНДАРЬ!AJ18=GRID!$B$3:$U$3),0))*(1-GRID!$L$45))</f>
        <v>61200</v>
      </c>
      <c r="N376" s="8" cm="1">
        <f t="array" ref="N376">IF($I$2="Каникулы вместе",INDEX(GRID!$B$18:$U$29,MATCH(M$7,GRID!$A$18:$A$29,0),MATCH(1,($U$2=GRID!$B$1:$U$1)*(КАЛЕНДАРЬ!AJ18=GRID!$B$3:$U$3),0)),
INDEX(GRID!$B$18:$U$29,MATCH(M$7,GRID!$A$18:$A$29,0),MATCH(1,($U$2=GRID!$B$1:$U$1)*(КАЛЕНДАРЬ!AJ18=GRID!$B$3:$U$3),0))*(1-GRID!$L$45))</f>
        <v>66200</v>
      </c>
      <c r="O376" s="57" t="s">
        <v>119</v>
      </c>
      <c r="P376" s="8" cm="1">
        <f t="array" ref="P376">IF($I$2="Каникулы вместе",INDEX(GRID!$B$4:$U$15,MATCH(P$7,GRID!$A$4:$A$15,0),MATCH(1,($U$2=GRID!$B$1:$U$1)*(КАЛЕНДАРЬ!AJ18=GRID!$B$3:$U$3),0)),
INDEX(GRID!$B$4:$U$15,MATCH(P$7,GRID!$A$4:$A$15,0),MATCH(1,($U$2=GRID!$B$1:$U$1)*(КАЛЕНДАРЬ!AJ18=GRID!$B$3:$U$3),0))*(1-GRID!$L$45))</f>
        <v>134400</v>
      </c>
      <c r="Q376" s="57" t="s">
        <v>119</v>
      </c>
      <c r="R376" s="57" t="s">
        <v>119</v>
      </c>
      <c r="S376" s="57" t="s">
        <v>119</v>
      </c>
      <c r="T376" s="57" t="s">
        <v>119</v>
      </c>
    </row>
    <row r="377" spans="1:20">
      <c r="A377" s="148" t="s">
        <v>13</v>
      </c>
      <c r="B377" s="163">
        <v>16</v>
      </c>
      <c r="C377" s="8" cm="1">
        <f t="array" ref="C377">IF($I$2="Каникулы вместе",INDEX(GRID!$B$4:$U$15,MATCH(C$7,GRID!$A$4:$A$15,0),MATCH(1,($U$2=GRID!$B$1:$U$1)*(КАЛЕНДАРЬ!AJ19=GRID!$B$3:$U$3),0)),
INDEX(GRID!$B$4:$U$15,MATCH(C$7,GRID!$A$4:$A$15,0),MATCH(1,($U$2=GRID!$B$1:$U$1)*(КАЛЕНДАРЬ!AJ19=GRID!$B$3:$U$3),0))*(1-GRID!$L$45))</f>
        <v>22500</v>
      </c>
      <c r="D377" s="8" cm="1">
        <f t="array" ref="D377">IF($I$2="Каникулы вместе",INDEX(GRID!$B$18:$U$29,MATCH(C$7,GRID!$A$18:$A$29,0),MATCH(1,($U$2=GRID!$B$1:$U$1)*(КАЛЕНДАРЬ!AJ19=GRID!$B$3:$U$3),0)),
INDEX(GRID!$B$18:$U$29,MATCH(C$7,GRID!$A$18:$A$29,0),MATCH(1,($U$2=GRID!$B$1:$U$1)*(КАЛЕНДАРЬ!AJ19=GRID!$B$3:$U$3),0))*(1-GRID!$L$45))</f>
        <v>27500</v>
      </c>
      <c r="E377" s="8" cm="1">
        <f t="array" ref="E377">IF($I$2="Каникулы вместе",INDEX(GRID!$B$4:$U$15,MATCH(E$7,GRID!$A$4:$A$15,0),MATCH(1,($U$2=GRID!$B$1:$U$1)*(КАЛЕНДАРЬ!AJ19=GRID!$B$3:$U$3),0)),
INDEX(GRID!$B$4:$U$15,MATCH(E$7,GRID!$A$4:$A$15,0),MATCH(1,($U$2=GRID!$B$1:$U$1)*(КАЛЕНДАРЬ!AJ19=GRID!$B$3:$U$3),0))*(1-GRID!$L$45))</f>
        <v>27200</v>
      </c>
      <c r="F377" s="8" cm="1">
        <f t="array" ref="F377">IF($I$2="Каникулы вместе",INDEX(GRID!$B$18:$U$29,MATCH(E$7,GRID!$A$18:$A$29,0),MATCH(1,($U$2=GRID!$B$1:$U$1)*(КАЛЕНДАРЬ!AJ19=GRID!$B$3:$U$3),0)),
INDEX(GRID!$B$18:$U$29,MATCH(E$7,GRID!$A$18:$A$29,0),MATCH(1,($U$2=GRID!$B$1:$U$1)*(КАЛЕНДАРЬ!AJ19=GRID!$B$3:$U$3),0))*(1-GRID!$L$45))</f>
        <v>32200</v>
      </c>
      <c r="G377" s="57" t="s">
        <v>119</v>
      </c>
      <c r="H377" s="57" t="s">
        <v>119</v>
      </c>
      <c r="I377" s="8" cm="1">
        <f t="array" ref="I377">IF($I$2="Каникулы вместе",INDEX(GRID!$B$4:$U$15,MATCH(I$7,GRID!$A$4:$A$15,0),MATCH(1,($U$2=GRID!$B$1:$U$1)*(КАЛЕНДАРЬ!AJ19=GRID!$B$3:$U$3),0)),
INDEX(GRID!$B$4:$U$15,MATCH(I$7,GRID!$A$4:$A$15,0),MATCH(1,($U$2=GRID!$B$1:$U$1)*(КАЛЕНДАРЬ!AJ19=GRID!$B$3:$U$3),0))*(1-GRID!$L$45))</f>
        <v>36200</v>
      </c>
      <c r="J377" s="8" cm="1">
        <f t="array" ref="J377">IF($I$2="Каникулы вместе",INDEX(GRID!$B$18:$U$29,MATCH(I$7,GRID!$A$18:$A$29,0),MATCH(1,($U$2=GRID!$B$1:$U$1)*(КАЛЕНДАРЬ!AJ19=GRID!$B$3:$U$3),0)),
INDEX(GRID!$B$18:$U$29,MATCH(I$7,GRID!$A$18:$A$29,0),MATCH(1,($U$2=GRID!$B$1:$U$1)*(КАЛЕНДАРЬ!AJ19=GRID!$B$3:$U$3),0))*(1-GRID!$L$45))</f>
        <v>41200</v>
      </c>
      <c r="K377" s="57" t="s">
        <v>119</v>
      </c>
      <c r="L377" s="57" t="s">
        <v>119</v>
      </c>
      <c r="M377" s="8" cm="1">
        <f t="array" ref="M377">IF($I$2="Каникулы вместе",INDEX(GRID!$B$4:$U$15,MATCH(M$7,GRID!$A$4:$A$15,0),MATCH(1,($U$2=GRID!$B$1:$U$1)*(КАЛЕНДАРЬ!AJ19=GRID!$B$3:$U$3),0)),
INDEX(GRID!$B$4:$U$15,MATCH(M$7,GRID!$A$4:$A$15,0),MATCH(1,($U$2=GRID!$B$1:$U$1)*(КАЛЕНДАРЬ!AJ19=GRID!$B$3:$U$3),0))*(1-GRID!$L$45))</f>
        <v>61200</v>
      </c>
      <c r="N377" s="8" cm="1">
        <f t="array" ref="N377">IF($I$2="Каникулы вместе",INDEX(GRID!$B$18:$U$29,MATCH(M$7,GRID!$A$18:$A$29,0),MATCH(1,($U$2=GRID!$B$1:$U$1)*(КАЛЕНДАРЬ!AJ19=GRID!$B$3:$U$3),0)),
INDEX(GRID!$B$18:$U$29,MATCH(M$7,GRID!$A$18:$A$29,0),MATCH(1,($U$2=GRID!$B$1:$U$1)*(КАЛЕНДАРЬ!AJ19=GRID!$B$3:$U$3),0))*(1-GRID!$L$45))</f>
        <v>66200</v>
      </c>
      <c r="O377" s="57" t="s">
        <v>119</v>
      </c>
      <c r="P377" s="8" cm="1">
        <f t="array" ref="P377">IF($I$2="Каникулы вместе",INDEX(GRID!$B$4:$U$15,MATCH(P$7,GRID!$A$4:$A$15,0),MATCH(1,($U$2=GRID!$B$1:$U$1)*(КАЛЕНДАРЬ!AJ19=GRID!$B$3:$U$3),0)),
INDEX(GRID!$B$4:$U$15,MATCH(P$7,GRID!$A$4:$A$15,0),MATCH(1,($U$2=GRID!$B$1:$U$1)*(КАЛЕНДАРЬ!AJ19=GRID!$B$3:$U$3),0))*(1-GRID!$L$45))</f>
        <v>134400</v>
      </c>
      <c r="Q377" s="57" t="s">
        <v>119</v>
      </c>
      <c r="R377" s="57" t="s">
        <v>119</v>
      </c>
      <c r="S377" s="57" t="s">
        <v>119</v>
      </c>
      <c r="T377" s="57" t="s">
        <v>119</v>
      </c>
    </row>
    <row r="378" spans="1:20">
      <c r="A378" s="148" t="s">
        <v>14</v>
      </c>
      <c r="B378" s="163">
        <v>17</v>
      </c>
      <c r="C378" s="8" cm="1">
        <f t="array" ref="C378">IF($I$2="Каникулы вместе",INDEX(GRID!$B$4:$U$15,MATCH(C$7,GRID!$A$4:$A$15,0),MATCH(1,($U$2=GRID!$B$1:$U$1)*(КАЛЕНДАРЬ!AJ20=GRID!$B$3:$U$3),0)),
INDEX(GRID!$B$4:$U$15,MATCH(C$7,GRID!$A$4:$A$15,0),MATCH(1,($U$2=GRID!$B$1:$U$1)*(КАЛЕНДАРЬ!AJ20=GRID!$B$3:$U$3),0))*(1-GRID!$L$45))</f>
        <v>22500</v>
      </c>
      <c r="D378" s="8" cm="1">
        <f t="array" ref="D378">IF($I$2="Каникулы вместе",INDEX(GRID!$B$18:$U$29,MATCH(C$7,GRID!$A$18:$A$29,0),MATCH(1,($U$2=GRID!$B$1:$U$1)*(КАЛЕНДАРЬ!AJ20=GRID!$B$3:$U$3),0)),
INDEX(GRID!$B$18:$U$29,MATCH(C$7,GRID!$A$18:$A$29,0),MATCH(1,($U$2=GRID!$B$1:$U$1)*(КАЛЕНДАРЬ!AJ20=GRID!$B$3:$U$3),0))*(1-GRID!$L$45))</f>
        <v>27500</v>
      </c>
      <c r="E378" s="8" cm="1">
        <f t="array" ref="E378">IF($I$2="Каникулы вместе",INDEX(GRID!$B$4:$U$15,MATCH(E$7,GRID!$A$4:$A$15,0),MATCH(1,($U$2=GRID!$B$1:$U$1)*(КАЛЕНДАРЬ!AJ20=GRID!$B$3:$U$3),0)),
INDEX(GRID!$B$4:$U$15,MATCH(E$7,GRID!$A$4:$A$15,0),MATCH(1,($U$2=GRID!$B$1:$U$1)*(КАЛЕНДАРЬ!AJ20=GRID!$B$3:$U$3),0))*(1-GRID!$L$45))</f>
        <v>27200</v>
      </c>
      <c r="F378" s="8" cm="1">
        <f t="array" ref="F378">IF($I$2="Каникулы вместе",INDEX(GRID!$B$18:$U$29,MATCH(E$7,GRID!$A$18:$A$29,0),MATCH(1,($U$2=GRID!$B$1:$U$1)*(КАЛЕНДАРЬ!AJ20=GRID!$B$3:$U$3),0)),
INDEX(GRID!$B$18:$U$29,MATCH(E$7,GRID!$A$18:$A$29,0),MATCH(1,($U$2=GRID!$B$1:$U$1)*(КАЛЕНДАРЬ!AJ20=GRID!$B$3:$U$3),0))*(1-GRID!$L$45))</f>
        <v>32200</v>
      </c>
      <c r="G378" s="57" t="s">
        <v>119</v>
      </c>
      <c r="H378" s="57" t="s">
        <v>119</v>
      </c>
      <c r="I378" s="8" cm="1">
        <f t="array" ref="I378">IF($I$2="Каникулы вместе",INDEX(GRID!$B$4:$U$15,MATCH(I$7,GRID!$A$4:$A$15,0),MATCH(1,($U$2=GRID!$B$1:$U$1)*(КАЛЕНДАРЬ!AJ20=GRID!$B$3:$U$3),0)),
INDEX(GRID!$B$4:$U$15,MATCH(I$7,GRID!$A$4:$A$15,0),MATCH(1,($U$2=GRID!$B$1:$U$1)*(КАЛЕНДАРЬ!AJ20=GRID!$B$3:$U$3),0))*(1-GRID!$L$45))</f>
        <v>36200</v>
      </c>
      <c r="J378" s="8" cm="1">
        <f t="array" ref="J378">IF($I$2="Каникулы вместе",INDEX(GRID!$B$18:$U$29,MATCH(I$7,GRID!$A$18:$A$29,0),MATCH(1,($U$2=GRID!$B$1:$U$1)*(КАЛЕНДАРЬ!AJ20=GRID!$B$3:$U$3),0)),
INDEX(GRID!$B$18:$U$29,MATCH(I$7,GRID!$A$18:$A$29,0),MATCH(1,($U$2=GRID!$B$1:$U$1)*(КАЛЕНДАРЬ!AJ20=GRID!$B$3:$U$3),0))*(1-GRID!$L$45))</f>
        <v>41200</v>
      </c>
      <c r="K378" s="57" t="s">
        <v>119</v>
      </c>
      <c r="L378" s="57" t="s">
        <v>119</v>
      </c>
      <c r="M378" s="8" cm="1">
        <f t="array" ref="M378">IF($I$2="Каникулы вместе",INDEX(GRID!$B$4:$U$15,MATCH(M$7,GRID!$A$4:$A$15,0),MATCH(1,($U$2=GRID!$B$1:$U$1)*(КАЛЕНДАРЬ!AJ20=GRID!$B$3:$U$3),0)),
INDEX(GRID!$B$4:$U$15,MATCH(M$7,GRID!$A$4:$A$15,0),MATCH(1,($U$2=GRID!$B$1:$U$1)*(КАЛЕНДАРЬ!AJ20=GRID!$B$3:$U$3),0))*(1-GRID!$L$45))</f>
        <v>61200</v>
      </c>
      <c r="N378" s="8" cm="1">
        <f t="array" ref="N378">IF($I$2="Каникулы вместе",INDEX(GRID!$B$18:$U$29,MATCH(M$7,GRID!$A$18:$A$29,0),MATCH(1,($U$2=GRID!$B$1:$U$1)*(КАЛЕНДАРЬ!AJ20=GRID!$B$3:$U$3),0)),
INDEX(GRID!$B$18:$U$29,MATCH(M$7,GRID!$A$18:$A$29,0),MATCH(1,($U$2=GRID!$B$1:$U$1)*(КАЛЕНДАРЬ!AJ20=GRID!$B$3:$U$3),0))*(1-GRID!$L$45))</f>
        <v>66200</v>
      </c>
      <c r="O378" s="57" t="s">
        <v>119</v>
      </c>
      <c r="P378" s="8" cm="1">
        <f t="array" ref="P378">IF($I$2="Каникулы вместе",INDEX(GRID!$B$4:$U$15,MATCH(P$7,GRID!$A$4:$A$15,0),MATCH(1,($U$2=GRID!$B$1:$U$1)*(КАЛЕНДАРЬ!AJ20=GRID!$B$3:$U$3),0)),
INDEX(GRID!$B$4:$U$15,MATCH(P$7,GRID!$A$4:$A$15,0),MATCH(1,($U$2=GRID!$B$1:$U$1)*(КАЛЕНДАРЬ!AJ20=GRID!$B$3:$U$3),0))*(1-GRID!$L$45))</f>
        <v>134400</v>
      </c>
      <c r="Q378" s="57" t="s">
        <v>119</v>
      </c>
      <c r="R378" s="57" t="s">
        <v>119</v>
      </c>
      <c r="S378" s="57" t="s">
        <v>119</v>
      </c>
      <c r="T378" s="57" t="s">
        <v>119</v>
      </c>
    </row>
    <row r="379" spans="1:20">
      <c r="A379" s="148" t="s">
        <v>15</v>
      </c>
      <c r="B379" s="163">
        <v>18</v>
      </c>
      <c r="C379" s="8" cm="1">
        <f t="array" ref="C379">IF($I$2="Каникулы вместе",INDEX(GRID!$B$4:$U$15,MATCH(C$7,GRID!$A$4:$A$15,0),MATCH(1,($U$2=GRID!$B$1:$U$1)*(КАЛЕНДАРЬ!AJ21=GRID!$B$3:$U$3),0)),
INDEX(GRID!$B$4:$U$15,MATCH(C$7,GRID!$A$4:$A$15,0),MATCH(1,($U$2=GRID!$B$1:$U$1)*(КАЛЕНДАРЬ!AJ21=GRID!$B$3:$U$3),0))*(1-GRID!$L$45))</f>
        <v>22500</v>
      </c>
      <c r="D379" s="8" cm="1">
        <f t="array" ref="D379">IF($I$2="Каникулы вместе",INDEX(GRID!$B$18:$U$29,MATCH(C$7,GRID!$A$18:$A$29,0),MATCH(1,($U$2=GRID!$B$1:$U$1)*(КАЛЕНДАРЬ!AJ21=GRID!$B$3:$U$3),0)),
INDEX(GRID!$B$18:$U$29,MATCH(C$7,GRID!$A$18:$A$29,0),MATCH(1,($U$2=GRID!$B$1:$U$1)*(КАЛЕНДАРЬ!AJ21=GRID!$B$3:$U$3),0))*(1-GRID!$L$45))</f>
        <v>27500</v>
      </c>
      <c r="E379" s="8" cm="1">
        <f t="array" ref="E379">IF($I$2="Каникулы вместе",INDEX(GRID!$B$4:$U$15,MATCH(E$7,GRID!$A$4:$A$15,0),MATCH(1,($U$2=GRID!$B$1:$U$1)*(КАЛЕНДАРЬ!AJ21=GRID!$B$3:$U$3),0)),
INDEX(GRID!$B$4:$U$15,MATCH(E$7,GRID!$A$4:$A$15,0),MATCH(1,($U$2=GRID!$B$1:$U$1)*(КАЛЕНДАРЬ!AJ21=GRID!$B$3:$U$3),0))*(1-GRID!$L$45))</f>
        <v>27200</v>
      </c>
      <c r="F379" s="8" cm="1">
        <f t="array" ref="F379">IF($I$2="Каникулы вместе",INDEX(GRID!$B$18:$U$29,MATCH(E$7,GRID!$A$18:$A$29,0),MATCH(1,($U$2=GRID!$B$1:$U$1)*(КАЛЕНДАРЬ!AJ21=GRID!$B$3:$U$3),0)),
INDEX(GRID!$B$18:$U$29,MATCH(E$7,GRID!$A$18:$A$29,0),MATCH(1,($U$2=GRID!$B$1:$U$1)*(КАЛЕНДАРЬ!AJ21=GRID!$B$3:$U$3),0))*(1-GRID!$L$45))</f>
        <v>32200</v>
      </c>
      <c r="G379" s="57" t="s">
        <v>119</v>
      </c>
      <c r="H379" s="57" t="s">
        <v>119</v>
      </c>
      <c r="I379" s="8" cm="1">
        <f t="array" ref="I379">IF($I$2="Каникулы вместе",INDEX(GRID!$B$4:$U$15,MATCH(I$7,GRID!$A$4:$A$15,0),MATCH(1,($U$2=GRID!$B$1:$U$1)*(КАЛЕНДАРЬ!AJ21=GRID!$B$3:$U$3),0)),
INDEX(GRID!$B$4:$U$15,MATCH(I$7,GRID!$A$4:$A$15,0),MATCH(1,($U$2=GRID!$B$1:$U$1)*(КАЛЕНДАРЬ!AJ21=GRID!$B$3:$U$3),0))*(1-GRID!$L$45))</f>
        <v>36200</v>
      </c>
      <c r="J379" s="8" cm="1">
        <f t="array" ref="J379">IF($I$2="Каникулы вместе",INDEX(GRID!$B$18:$U$29,MATCH(I$7,GRID!$A$18:$A$29,0),MATCH(1,($U$2=GRID!$B$1:$U$1)*(КАЛЕНДАРЬ!AJ21=GRID!$B$3:$U$3),0)),
INDEX(GRID!$B$18:$U$29,MATCH(I$7,GRID!$A$18:$A$29,0),MATCH(1,($U$2=GRID!$B$1:$U$1)*(КАЛЕНДАРЬ!AJ21=GRID!$B$3:$U$3),0))*(1-GRID!$L$45))</f>
        <v>41200</v>
      </c>
      <c r="K379" s="57" t="s">
        <v>119</v>
      </c>
      <c r="L379" s="57" t="s">
        <v>119</v>
      </c>
      <c r="M379" s="8" cm="1">
        <f t="array" ref="M379">IF($I$2="Каникулы вместе",INDEX(GRID!$B$4:$U$15,MATCH(M$7,GRID!$A$4:$A$15,0),MATCH(1,($U$2=GRID!$B$1:$U$1)*(КАЛЕНДАРЬ!AJ21=GRID!$B$3:$U$3),0)),
INDEX(GRID!$B$4:$U$15,MATCH(M$7,GRID!$A$4:$A$15,0),MATCH(1,($U$2=GRID!$B$1:$U$1)*(КАЛЕНДАРЬ!AJ21=GRID!$B$3:$U$3),0))*(1-GRID!$L$45))</f>
        <v>61200</v>
      </c>
      <c r="N379" s="8" cm="1">
        <f t="array" ref="N379">IF($I$2="Каникулы вместе",INDEX(GRID!$B$18:$U$29,MATCH(M$7,GRID!$A$18:$A$29,0),MATCH(1,($U$2=GRID!$B$1:$U$1)*(КАЛЕНДАРЬ!AJ21=GRID!$B$3:$U$3),0)),
INDEX(GRID!$B$18:$U$29,MATCH(M$7,GRID!$A$18:$A$29,0),MATCH(1,($U$2=GRID!$B$1:$U$1)*(КАЛЕНДАРЬ!AJ21=GRID!$B$3:$U$3),0))*(1-GRID!$L$45))</f>
        <v>66200</v>
      </c>
      <c r="O379" s="57" t="s">
        <v>119</v>
      </c>
      <c r="P379" s="8" cm="1">
        <f t="array" ref="P379">IF($I$2="Каникулы вместе",INDEX(GRID!$B$4:$U$15,MATCH(P$7,GRID!$A$4:$A$15,0),MATCH(1,($U$2=GRID!$B$1:$U$1)*(КАЛЕНДАРЬ!AJ21=GRID!$B$3:$U$3),0)),
INDEX(GRID!$B$4:$U$15,MATCH(P$7,GRID!$A$4:$A$15,0),MATCH(1,($U$2=GRID!$B$1:$U$1)*(КАЛЕНДАРЬ!AJ21=GRID!$B$3:$U$3),0))*(1-GRID!$L$45))</f>
        <v>134400</v>
      </c>
      <c r="Q379" s="57" t="s">
        <v>119</v>
      </c>
      <c r="R379" s="57" t="s">
        <v>119</v>
      </c>
      <c r="S379" s="57" t="s">
        <v>119</v>
      </c>
      <c r="T379" s="57" t="s">
        <v>119</v>
      </c>
    </row>
    <row r="380" spans="1:20">
      <c r="A380" s="148" t="s">
        <v>16</v>
      </c>
      <c r="B380" s="163">
        <v>19</v>
      </c>
      <c r="C380" s="8" cm="1">
        <f t="array" ref="C380">IF($I$2="Каникулы вместе",INDEX(GRID!$B$4:$U$15,MATCH(C$7,GRID!$A$4:$A$15,0),MATCH(1,($U$2=GRID!$B$1:$U$1)*(КАЛЕНДАРЬ!AJ22=GRID!$B$3:$U$3),0)),
INDEX(GRID!$B$4:$U$15,MATCH(C$7,GRID!$A$4:$A$15,0),MATCH(1,($U$2=GRID!$B$1:$U$1)*(КАЛЕНДАРЬ!AJ22=GRID!$B$3:$U$3),0))*(1-GRID!$L$45))</f>
        <v>25000</v>
      </c>
      <c r="D380" s="8" cm="1">
        <f t="array" ref="D380">IF($I$2="Каникулы вместе",INDEX(GRID!$B$18:$U$29,MATCH(C$7,GRID!$A$18:$A$29,0),MATCH(1,($U$2=GRID!$B$1:$U$1)*(КАЛЕНДАРЬ!AJ22=GRID!$B$3:$U$3),0)),
INDEX(GRID!$B$18:$U$29,MATCH(C$7,GRID!$A$18:$A$29,0),MATCH(1,($U$2=GRID!$B$1:$U$1)*(КАЛЕНДАРЬ!AJ22=GRID!$B$3:$U$3),0))*(1-GRID!$L$45))</f>
        <v>30000</v>
      </c>
      <c r="E380" s="8" cm="1">
        <f t="array" ref="E380">IF($I$2="Каникулы вместе",INDEX(GRID!$B$4:$U$15,MATCH(E$7,GRID!$A$4:$A$15,0),MATCH(1,($U$2=GRID!$B$1:$U$1)*(КАЛЕНДАРЬ!AJ22=GRID!$B$3:$U$3),0)),
INDEX(GRID!$B$4:$U$15,MATCH(E$7,GRID!$A$4:$A$15,0),MATCH(1,($U$2=GRID!$B$1:$U$1)*(КАЛЕНДАРЬ!AJ22=GRID!$B$3:$U$3),0))*(1-GRID!$L$45))</f>
        <v>30000</v>
      </c>
      <c r="F380" s="8" cm="1">
        <f t="array" ref="F380">IF($I$2="Каникулы вместе",INDEX(GRID!$B$18:$U$29,MATCH(E$7,GRID!$A$18:$A$29,0),MATCH(1,($U$2=GRID!$B$1:$U$1)*(КАЛЕНДАРЬ!AJ22=GRID!$B$3:$U$3),0)),
INDEX(GRID!$B$18:$U$29,MATCH(E$7,GRID!$A$18:$A$29,0),MATCH(1,($U$2=GRID!$B$1:$U$1)*(КАЛЕНДАРЬ!AJ22=GRID!$B$3:$U$3),0))*(1-GRID!$L$45))</f>
        <v>35000</v>
      </c>
      <c r="G380" s="57" t="s">
        <v>119</v>
      </c>
      <c r="H380" s="57" t="s">
        <v>119</v>
      </c>
      <c r="I380" s="8" cm="1">
        <f t="array" ref="I380">IF($I$2="Каникулы вместе",INDEX(GRID!$B$4:$U$15,MATCH(I$7,GRID!$A$4:$A$15,0),MATCH(1,($U$2=GRID!$B$1:$U$1)*(КАЛЕНДАРЬ!AJ22=GRID!$B$3:$U$3),0)),
INDEX(GRID!$B$4:$U$15,MATCH(I$7,GRID!$A$4:$A$15,0),MATCH(1,($U$2=GRID!$B$1:$U$1)*(КАЛЕНДАРЬ!AJ22=GRID!$B$3:$U$3),0))*(1-GRID!$L$45))</f>
        <v>39700</v>
      </c>
      <c r="J380" s="8" cm="1">
        <f t="array" ref="J380">IF($I$2="Каникулы вместе",INDEX(GRID!$B$18:$U$29,MATCH(I$7,GRID!$A$18:$A$29,0),MATCH(1,($U$2=GRID!$B$1:$U$1)*(КАЛЕНДАРЬ!AJ22=GRID!$B$3:$U$3),0)),
INDEX(GRID!$B$18:$U$29,MATCH(I$7,GRID!$A$18:$A$29,0),MATCH(1,($U$2=GRID!$B$1:$U$1)*(КАЛЕНДАРЬ!AJ22=GRID!$B$3:$U$3),0))*(1-GRID!$L$45))</f>
        <v>44700</v>
      </c>
      <c r="K380" s="57" t="s">
        <v>119</v>
      </c>
      <c r="L380" s="57" t="s">
        <v>119</v>
      </c>
      <c r="M380" s="8" cm="1">
        <f t="array" ref="M380">IF($I$2="Каникулы вместе",INDEX(GRID!$B$4:$U$15,MATCH(M$7,GRID!$A$4:$A$15,0),MATCH(1,($U$2=GRID!$B$1:$U$1)*(КАЛЕНДАРЬ!AJ22=GRID!$B$3:$U$3),0)),
INDEX(GRID!$B$4:$U$15,MATCH(M$7,GRID!$A$4:$A$15,0),MATCH(1,($U$2=GRID!$B$1:$U$1)*(КАЛЕНДАРЬ!AJ22=GRID!$B$3:$U$3),0))*(1-GRID!$L$45))</f>
        <v>65200</v>
      </c>
      <c r="N380" s="8" cm="1">
        <f t="array" ref="N380">IF($I$2="Каникулы вместе",INDEX(GRID!$B$18:$U$29,MATCH(M$7,GRID!$A$18:$A$29,0),MATCH(1,($U$2=GRID!$B$1:$U$1)*(КАЛЕНДАРЬ!AJ22=GRID!$B$3:$U$3),0)),
INDEX(GRID!$B$18:$U$29,MATCH(M$7,GRID!$A$18:$A$29,0),MATCH(1,($U$2=GRID!$B$1:$U$1)*(КАЛЕНДАРЬ!AJ22=GRID!$B$3:$U$3),0))*(1-GRID!$L$45))</f>
        <v>70200</v>
      </c>
      <c r="O380" s="57" t="s">
        <v>119</v>
      </c>
      <c r="P380" s="8" cm="1">
        <f t="array" ref="P380">IF($I$2="Каникулы вместе",INDEX(GRID!$B$4:$U$15,MATCH(P$7,GRID!$A$4:$A$15,0),MATCH(1,($U$2=GRID!$B$1:$U$1)*(КАЛЕНДАРЬ!AJ22=GRID!$B$3:$U$3),0)),
INDEX(GRID!$B$4:$U$15,MATCH(P$7,GRID!$A$4:$A$15,0),MATCH(1,($U$2=GRID!$B$1:$U$1)*(КАЛЕНДАРЬ!AJ22=GRID!$B$3:$U$3),0))*(1-GRID!$L$45))</f>
        <v>139700</v>
      </c>
      <c r="Q380" s="57" t="s">
        <v>119</v>
      </c>
      <c r="R380" s="57" t="s">
        <v>119</v>
      </c>
      <c r="S380" s="57" t="s">
        <v>119</v>
      </c>
      <c r="T380" s="57" t="s">
        <v>119</v>
      </c>
    </row>
    <row r="381" spans="1:20">
      <c r="A381" s="148" t="s">
        <v>17</v>
      </c>
      <c r="B381" s="163">
        <v>20</v>
      </c>
      <c r="C381" s="8" cm="1">
        <f t="array" ref="C381">IF($I$2="Каникулы вместе",INDEX(GRID!$B$4:$U$15,MATCH(C$7,GRID!$A$4:$A$15,0),MATCH(1,($U$2=GRID!$B$1:$U$1)*(КАЛЕНДАРЬ!AJ23=GRID!$B$3:$U$3),0)),
INDEX(GRID!$B$4:$U$15,MATCH(C$7,GRID!$A$4:$A$15,0),MATCH(1,($U$2=GRID!$B$1:$U$1)*(КАЛЕНДАРЬ!AJ23=GRID!$B$3:$U$3),0))*(1-GRID!$L$45))</f>
        <v>25000</v>
      </c>
      <c r="D381" s="8" cm="1">
        <f t="array" ref="D381">IF($I$2="Каникулы вместе",INDEX(GRID!$B$18:$U$29,MATCH(C$7,GRID!$A$18:$A$29,0),MATCH(1,($U$2=GRID!$B$1:$U$1)*(КАЛЕНДАРЬ!AJ23=GRID!$B$3:$U$3),0)),
INDEX(GRID!$B$18:$U$29,MATCH(C$7,GRID!$A$18:$A$29,0),MATCH(1,($U$2=GRID!$B$1:$U$1)*(КАЛЕНДАРЬ!AJ23=GRID!$B$3:$U$3),0))*(1-GRID!$L$45))</f>
        <v>30000</v>
      </c>
      <c r="E381" s="8" cm="1">
        <f t="array" ref="E381">IF($I$2="Каникулы вместе",INDEX(GRID!$B$4:$U$15,MATCH(E$7,GRID!$A$4:$A$15,0),MATCH(1,($U$2=GRID!$B$1:$U$1)*(КАЛЕНДАРЬ!AJ23=GRID!$B$3:$U$3),0)),
INDEX(GRID!$B$4:$U$15,MATCH(E$7,GRID!$A$4:$A$15,0),MATCH(1,($U$2=GRID!$B$1:$U$1)*(КАЛЕНДАРЬ!AJ23=GRID!$B$3:$U$3),0))*(1-GRID!$L$45))</f>
        <v>30000</v>
      </c>
      <c r="F381" s="8" cm="1">
        <f t="array" ref="F381">IF($I$2="Каникулы вместе",INDEX(GRID!$B$18:$U$29,MATCH(E$7,GRID!$A$18:$A$29,0),MATCH(1,($U$2=GRID!$B$1:$U$1)*(КАЛЕНДАРЬ!AJ23=GRID!$B$3:$U$3),0)),
INDEX(GRID!$B$18:$U$29,MATCH(E$7,GRID!$A$18:$A$29,0),MATCH(1,($U$2=GRID!$B$1:$U$1)*(КАЛЕНДАРЬ!AJ23=GRID!$B$3:$U$3),0))*(1-GRID!$L$45))</f>
        <v>35000</v>
      </c>
      <c r="G381" s="57" t="s">
        <v>119</v>
      </c>
      <c r="H381" s="57" t="s">
        <v>119</v>
      </c>
      <c r="I381" s="8" cm="1">
        <f t="array" ref="I381">IF($I$2="Каникулы вместе",INDEX(GRID!$B$4:$U$15,MATCH(I$7,GRID!$A$4:$A$15,0),MATCH(1,($U$2=GRID!$B$1:$U$1)*(КАЛЕНДАРЬ!AJ23=GRID!$B$3:$U$3),0)),
INDEX(GRID!$B$4:$U$15,MATCH(I$7,GRID!$A$4:$A$15,0),MATCH(1,($U$2=GRID!$B$1:$U$1)*(КАЛЕНДАРЬ!AJ23=GRID!$B$3:$U$3),0))*(1-GRID!$L$45))</f>
        <v>39700</v>
      </c>
      <c r="J381" s="8" cm="1">
        <f t="array" ref="J381">IF($I$2="Каникулы вместе",INDEX(GRID!$B$18:$U$29,MATCH(I$7,GRID!$A$18:$A$29,0),MATCH(1,($U$2=GRID!$B$1:$U$1)*(КАЛЕНДАРЬ!AJ23=GRID!$B$3:$U$3),0)),
INDEX(GRID!$B$18:$U$29,MATCH(I$7,GRID!$A$18:$A$29,0),MATCH(1,($U$2=GRID!$B$1:$U$1)*(КАЛЕНДАРЬ!AJ23=GRID!$B$3:$U$3),0))*(1-GRID!$L$45))</f>
        <v>44700</v>
      </c>
      <c r="K381" s="57" t="s">
        <v>119</v>
      </c>
      <c r="L381" s="57" t="s">
        <v>119</v>
      </c>
      <c r="M381" s="8" cm="1">
        <f t="array" ref="M381">IF($I$2="Каникулы вместе",INDEX(GRID!$B$4:$U$15,MATCH(M$7,GRID!$A$4:$A$15,0),MATCH(1,($U$2=GRID!$B$1:$U$1)*(КАЛЕНДАРЬ!AJ23=GRID!$B$3:$U$3),0)),
INDEX(GRID!$B$4:$U$15,MATCH(M$7,GRID!$A$4:$A$15,0),MATCH(1,($U$2=GRID!$B$1:$U$1)*(КАЛЕНДАРЬ!AJ23=GRID!$B$3:$U$3),0))*(1-GRID!$L$45))</f>
        <v>65200</v>
      </c>
      <c r="N381" s="8" cm="1">
        <f t="array" ref="N381">IF($I$2="Каникулы вместе",INDEX(GRID!$B$18:$U$29,MATCH(M$7,GRID!$A$18:$A$29,0),MATCH(1,($U$2=GRID!$B$1:$U$1)*(КАЛЕНДАРЬ!AJ23=GRID!$B$3:$U$3),0)),
INDEX(GRID!$B$18:$U$29,MATCH(M$7,GRID!$A$18:$A$29,0),MATCH(1,($U$2=GRID!$B$1:$U$1)*(КАЛЕНДАРЬ!AJ23=GRID!$B$3:$U$3),0))*(1-GRID!$L$45))</f>
        <v>70200</v>
      </c>
      <c r="O381" s="57" t="s">
        <v>119</v>
      </c>
      <c r="P381" s="8" cm="1">
        <f t="array" ref="P381">IF($I$2="Каникулы вместе",INDEX(GRID!$B$4:$U$15,MATCH(P$7,GRID!$A$4:$A$15,0),MATCH(1,($U$2=GRID!$B$1:$U$1)*(КАЛЕНДАРЬ!AJ23=GRID!$B$3:$U$3),0)),
INDEX(GRID!$B$4:$U$15,MATCH(P$7,GRID!$A$4:$A$15,0),MATCH(1,($U$2=GRID!$B$1:$U$1)*(КАЛЕНДАРЬ!AJ23=GRID!$B$3:$U$3),0))*(1-GRID!$L$45))</f>
        <v>139700</v>
      </c>
      <c r="Q381" s="57" t="s">
        <v>119</v>
      </c>
      <c r="R381" s="57" t="s">
        <v>119</v>
      </c>
      <c r="S381" s="57" t="s">
        <v>119</v>
      </c>
      <c r="T381" s="57" t="s">
        <v>119</v>
      </c>
    </row>
    <row r="382" spans="1:20">
      <c r="A382" s="148" t="s">
        <v>11</v>
      </c>
      <c r="B382" s="163">
        <v>21</v>
      </c>
      <c r="C382" s="8" cm="1">
        <f t="array" ref="C382">IF($I$2="Каникулы вместе",INDEX(GRID!$B$4:$U$15,MATCH(C$7,GRID!$A$4:$A$15,0),MATCH(1,($U$2=GRID!$B$1:$U$1)*(КАЛЕНДАРЬ!AJ24=GRID!$B$3:$U$3),0)),
INDEX(GRID!$B$4:$U$15,MATCH(C$7,GRID!$A$4:$A$15,0),MATCH(1,($U$2=GRID!$B$1:$U$1)*(КАЛЕНДАРЬ!AJ24=GRID!$B$3:$U$3),0))*(1-GRID!$L$45))</f>
        <v>22500</v>
      </c>
      <c r="D382" s="8" cm="1">
        <f t="array" ref="D382">IF($I$2="Каникулы вместе",INDEX(GRID!$B$18:$U$29,MATCH(C$7,GRID!$A$18:$A$29,0),MATCH(1,($U$2=GRID!$B$1:$U$1)*(КАЛЕНДАРЬ!AJ24=GRID!$B$3:$U$3),0)),
INDEX(GRID!$B$18:$U$29,MATCH(C$7,GRID!$A$18:$A$29,0),MATCH(1,($U$2=GRID!$B$1:$U$1)*(КАЛЕНДАРЬ!AJ24=GRID!$B$3:$U$3),0))*(1-GRID!$L$45))</f>
        <v>27500</v>
      </c>
      <c r="E382" s="8" cm="1">
        <f t="array" ref="E382">IF($I$2="Каникулы вместе",INDEX(GRID!$B$4:$U$15,MATCH(E$7,GRID!$A$4:$A$15,0),MATCH(1,($U$2=GRID!$B$1:$U$1)*(КАЛЕНДАРЬ!AJ24=GRID!$B$3:$U$3),0)),
INDEX(GRID!$B$4:$U$15,MATCH(E$7,GRID!$A$4:$A$15,0),MATCH(1,($U$2=GRID!$B$1:$U$1)*(КАЛЕНДАРЬ!AJ24=GRID!$B$3:$U$3),0))*(1-GRID!$L$45))</f>
        <v>27200</v>
      </c>
      <c r="F382" s="8" cm="1">
        <f t="array" ref="F382">IF($I$2="Каникулы вместе",INDEX(GRID!$B$18:$U$29,MATCH(E$7,GRID!$A$18:$A$29,0),MATCH(1,($U$2=GRID!$B$1:$U$1)*(КАЛЕНДАРЬ!AJ24=GRID!$B$3:$U$3),0)),
INDEX(GRID!$B$18:$U$29,MATCH(E$7,GRID!$A$18:$A$29,0),MATCH(1,($U$2=GRID!$B$1:$U$1)*(КАЛЕНДАРЬ!AJ24=GRID!$B$3:$U$3),0))*(1-GRID!$L$45))</f>
        <v>32200</v>
      </c>
      <c r="G382" s="57" t="s">
        <v>119</v>
      </c>
      <c r="H382" s="57" t="s">
        <v>119</v>
      </c>
      <c r="I382" s="8" cm="1">
        <f t="array" ref="I382">IF($I$2="Каникулы вместе",INDEX(GRID!$B$4:$U$15,MATCH(I$7,GRID!$A$4:$A$15,0),MATCH(1,($U$2=GRID!$B$1:$U$1)*(КАЛЕНДАРЬ!AJ24=GRID!$B$3:$U$3),0)),
INDEX(GRID!$B$4:$U$15,MATCH(I$7,GRID!$A$4:$A$15,0),MATCH(1,($U$2=GRID!$B$1:$U$1)*(КАЛЕНДАРЬ!AJ24=GRID!$B$3:$U$3),0))*(1-GRID!$L$45))</f>
        <v>36200</v>
      </c>
      <c r="J382" s="8" cm="1">
        <f t="array" ref="J382">IF($I$2="Каникулы вместе",INDEX(GRID!$B$18:$U$29,MATCH(I$7,GRID!$A$18:$A$29,0),MATCH(1,($U$2=GRID!$B$1:$U$1)*(КАЛЕНДАРЬ!AJ24=GRID!$B$3:$U$3),0)),
INDEX(GRID!$B$18:$U$29,MATCH(I$7,GRID!$A$18:$A$29,0),MATCH(1,($U$2=GRID!$B$1:$U$1)*(КАЛЕНДАРЬ!AJ24=GRID!$B$3:$U$3),0))*(1-GRID!$L$45))</f>
        <v>41200</v>
      </c>
      <c r="K382" s="57" t="s">
        <v>119</v>
      </c>
      <c r="L382" s="57" t="s">
        <v>119</v>
      </c>
      <c r="M382" s="8" cm="1">
        <f t="array" ref="M382">IF($I$2="Каникулы вместе",INDEX(GRID!$B$4:$U$15,MATCH(M$7,GRID!$A$4:$A$15,0),MATCH(1,($U$2=GRID!$B$1:$U$1)*(КАЛЕНДАРЬ!AJ24=GRID!$B$3:$U$3),0)),
INDEX(GRID!$B$4:$U$15,MATCH(M$7,GRID!$A$4:$A$15,0),MATCH(1,($U$2=GRID!$B$1:$U$1)*(КАЛЕНДАРЬ!AJ24=GRID!$B$3:$U$3),0))*(1-GRID!$L$45))</f>
        <v>61200</v>
      </c>
      <c r="N382" s="8" cm="1">
        <f t="array" ref="N382">IF($I$2="Каникулы вместе",INDEX(GRID!$B$18:$U$29,MATCH(M$7,GRID!$A$18:$A$29,0),MATCH(1,($U$2=GRID!$B$1:$U$1)*(КАЛЕНДАРЬ!AJ24=GRID!$B$3:$U$3),0)),
INDEX(GRID!$B$18:$U$29,MATCH(M$7,GRID!$A$18:$A$29,0),MATCH(1,($U$2=GRID!$B$1:$U$1)*(КАЛЕНДАРЬ!AJ24=GRID!$B$3:$U$3),0))*(1-GRID!$L$45))</f>
        <v>66200</v>
      </c>
      <c r="O382" s="57" t="s">
        <v>119</v>
      </c>
      <c r="P382" s="8" cm="1">
        <f t="array" ref="P382">IF($I$2="Каникулы вместе",INDEX(GRID!$B$4:$U$15,MATCH(P$7,GRID!$A$4:$A$15,0),MATCH(1,($U$2=GRID!$B$1:$U$1)*(КАЛЕНДАРЬ!AJ24=GRID!$B$3:$U$3),0)),
INDEX(GRID!$B$4:$U$15,MATCH(P$7,GRID!$A$4:$A$15,0),MATCH(1,($U$2=GRID!$B$1:$U$1)*(КАЛЕНДАРЬ!AJ24=GRID!$B$3:$U$3),0))*(1-GRID!$L$45))</f>
        <v>134400</v>
      </c>
      <c r="Q382" s="57" t="s">
        <v>119</v>
      </c>
      <c r="R382" s="57" t="s">
        <v>119</v>
      </c>
      <c r="S382" s="57" t="s">
        <v>119</v>
      </c>
      <c r="T382" s="57" t="s">
        <v>119</v>
      </c>
    </row>
    <row r="383" spans="1:20">
      <c r="A383" s="148" t="s">
        <v>12</v>
      </c>
      <c r="B383" s="163">
        <v>22</v>
      </c>
      <c r="C383" s="8" cm="1">
        <f t="array" ref="C383">IF($I$2="Каникулы вместе",INDEX(GRID!$B$4:$U$15,MATCH(C$7,GRID!$A$4:$A$15,0),MATCH(1,($U$2=GRID!$B$1:$U$1)*(КАЛЕНДАРЬ!AJ25=GRID!$B$3:$U$3),0)),
INDEX(GRID!$B$4:$U$15,MATCH(C$7,GRID!$A$4:$A$15,0),MATCH(1,($U$2=GRID!$B$1:$U$1)*(КАЛЕНДАРЬ!AJ25=GRID!$B$3:$U$3),0))*(1-GRID!$L$45))</f>
        <v>22500</v>
      </c>
      <c r="D383" s="8" cm="1">
        <f t="array" ref="D383">IF($I$2="Каникулы вместе",INDEX(GRID!$B$18:$U$29,MATCH(C$7,GRID!$A$18:$A$29,0),MATCH(1,($U$2=GRID!$B$1:$U$1)*(КАЛЕНДАРЬ!AJ25=GRID!$B$3:$U$3),0)),
INDEX(GRID!$B$18:$U$29,MATCH(C$7,GRID!$A$18:$A$29,0),MATCH(1,($U$2=GRID!$B$1:$U$1)*(КАЛЕНДАРЬ!AJ25=GRID!$B$3:$U$3),0))*(1-GRID!$L$45))</f>
        <v>27500</v>
      </c>
      <c r="E383" s="8" cm="1">
        <f t="array" ref="E383">IF($I$2="Каникулы вместе",INDEX(GRID!$B$4:$U$15,MATCH(E$7,GRID!$A$4:$A$15,0),MATCH(1,($U$2=GRID!$B$1:$U$1)*(КАЛЕНДАРЬ!AJ25=GRID!$B$3:$U$3),0)),
INDEX(GRID!$B$4:$U$15,MATCH(E$7,GRID!$A$4:$A$15,0),MATCH(1,($U$2=GRID!$B$1:$U$1)*(КАЛЕНДАРЬ!AJ25=GRID!$B$3:$U$3),0))*(1-GRID!$L$45))</f>
        <v>27200</v>
      </c>
      <c r="F383" s="8" cm="1">
        <f t="array" ref="F383">IF($I$2="Каникулы вместе",INDEX(GRID!$B$18:$U$29,MATCH(E$7,GRID!$A$18:$A$29,0),MATCH(1,($U$2=GRID!$B$1:$U$1)*(КАЛЕНДАРЬ!AJ25=GRID!$B$3:$U$3),0)),
INDEX(GRID!$B$18:$U$29,MATCH(E$7,GRID!$A$18:$A$29,0),MATCH(1,($U$2=GRID!$B$1:$U$1)*(КАЛЕНДАРЬ!AJ25=GRID!$B$3:$U$3),0))*(1-GRID!$L$45))</f>
        <v>32200</v>
      </c>
      <c r="G383" s="57" t="s">
        <v>119</v>
      </c>
      <c r="H383" s="57" t="s">
        <v>119</v>
      </c>
      <c r="I383" s="8" cm="1">
        <f t="array" ref="I383">IF($I$2="Каникулы вместе",INDEX(GRID!$B$4:$U$15,MATCH(I$7,GRID!$A$4:$A$15,0),MATCH(1,($U$2=GRID!$B$1:$U$1)*(КАЛЕНДАРЬ!AJ25=GRID!$B$3:$U$3),0)),
INDEX(GRID!$B$4:$U$15,MATCH(I$7,GRID!$A$4:$A$15,0),MATCH(1,($U$2=GRID!$B$1:$U$1)*(КАЛЕНДАРЬ!AJ25=GRID!$B$3:$U$3),0))*(1-GRID!$L$45))</f>
        <v>36200</v>
      </c>
      <c r="J383" s="8" cm="1">
        <f t="array" ref="J383">IF($I$2="Каникулы вместе",INDEX(GRID!$B$18:$U$29,MATCH(I$7,GRID!$A$18:$A$29,0),MATCH(1,($U$2=GRID!$B$1:$U$1)*(КАЛЕНДАРЬ!AJ25=GRID!$B$3:$U$3),0)),
INDEX(GRID!$B$18:$U$29,MATCH(I$7,GRID!$A$18:$A$29,0),MATCH(1,($U$2=GRID!$B$1:$U$1)*(КАЛЕНДАРЬ!AJ25=GRID!$B$3:$U$3),0))*(1-GRID!$L$45))</f>
        <v>41200</v>
      </c>
      <c r="K383" s="57" t="s">
        <v>119</v>
      </c>
      <c r="L383" s="57" t="s">
        <v>119</v>
      </c>
      <c r="M383" s="8" cm="1">
        <f t="array" ref="M383">IF($I$2="Каникулы вместе",INDEX(GRID!$B$4:$U$15,MATCH(M$7,GRID!$A$4:$A$15,0),MATCH(1,($U$2=GRID!$B$1:$U$1)*(КАЛЕНДАРЬ!AJ25=GRID!$B$3:$U$3),0)),
INDEX(GRID!$B$4:$U$15,MATCH(M$7,GRID!$A$4:$A$15,0),MATCH(1,($U$2=GRID!$B$1:$U$1)*(КАЛЕНДАРЬ!AJ25=GRID!$B$3:$U$3),0))*(1-GRID!$L$45))</f>
        <v>61200</v>
      </c>
      <c r="N383" s="8" cm="1">
        <f t="array" ref="N383">IF($I$2="Каникулы вместе",INDEX(GRID!$B$18:$U$29,MATCH(M$7,GRID!$A$18:$A$29,0),MATCH(1,($U$2=GRID!$B$1:$U$1)*(КАЛЕНДАРЬ!AJ25=GRID!$B$3:$U$3),0)),
INDEX(GRID!$B$18:$U$29,MATCH(M$7,GRID!$A$18:$A$29,0),MATCH(1,($U$2=GRID!$B$1:$U$1)*(КАЛЕНДАРЬ!AJ25=GRID!$B$3:$U$3),0))*(1-GRID!$L$45))</f>
        <v>66200</v>
      </c>
      <c r="O383" s="57" t="s">
        <v>119</v>
      </c>
      <c r="P383" s="8" cm="1">
        <f t="array" ref="P383">IF($I$2="Каникулы вместе",INDEX(GRID!$B$4:$U$15,MATCH(P$7,GRID!$A$4:$A$15,0),MATCH(1,($U$2=GRID!$B$1:$U$1)*(КАЛЕНДАРЬ!AJ25=GRID!$B$3:$U$3),0)),
INDEX(GRID!$B$4:$U$15,MATCH(P$7,GRID!$A$4:$A$15,0),MATCH(1,($U$2=GRID!$B$1:$U$1)*(КАЛЕНДАРЬ!AJ25=GRID!$B$3:$U$3),0))*(1-GRID!$L$45))</f>
        <v>134400</v>
      </c>
      <c r="Q383" s="57" t="s">
        <v>119</v>
      </c>
      <c r="R383" s="57" t="s">
        <v>119</v>
      </c>
      <c r="S383" s="57" t="s">
        <v>119</v>
      </c>
      <c r="T383" s="57" t="s">
        <v>119</v>
      </c>
    </row>
    <row r="384" spans="1:20">
      <c r="A384" s="148" t="s">
        <v>13</v>
      </c>
      <c r="B384" s="163">
        <v>23</v>
      </c>
      <c r="C384" s="8" cm="1">
        <f t="array" ref="C384">IF($I$2="Каникулы вместе",INDEX(GRID!$B$4:$U$15,MATCH(C$7,GRID!$A$4:$A$15,0),MATCH(1,($U$2=GRID!$B$1:$U$1)*(КАЛЕНДАРЬ!AJ26=GRID!$B$3:$U$3),0)),
INDEX(GRID!$B$4:$U$15,MATCH(C$7,GRID!$A$4:$A$15,0),MATCH(1,($U$2=GRID!$B$1:$U$1)*(КАЛЕНДАРЬ!AJ26=GRID!$B$3:$U$3),0))*(1-GRID!$L$45))</f>
        <v>22500</v>
      </c>
      <c r="D384" s="8" cm="1">
        <f t="array" ref="D384">IF($I$2="Каникулы вместе",INDEX(GRID!$B$18:$U$29,MATCH(C$7,GRID!$A$18:$A$29,0),MATCH(1,($U$2=GRID!$B$1:$U$1)*(КАЛЕНДАРЬ!AJ26=GRID!$B$3:$U$3),0)),
INDEX(GRID!$B$18:$U$29,MATCH(C$7,GRID!$A$18:$A$29,0),MATCH(1,($U$2=GRID!$B$1:$U$1)*(КАЛЕНДАРЬ!AJ26=GRID!$B$3:$U$3),0))*(1-GRID!$L$45))</f>
        <v>27500</v>
      </c>
      <c r="E384" s="8" cm="1">
        <f t="array" ref="E384">IF($I$2="Каникулы вместе",INDEX(GRID!$B$4:$U$15,MATCH(E$7,GRID!$A$4:$A$15,0),MATCH(1,($U$2=GRID!$B$1:$U$1)*(КАЛЕНДАРЬ!AJ26=GRID!$B$3:$U$3),0)),
INDEX(GRID!$B$4:$U$15,MATCH(E$7,GRID!$A$4:$A$15,0),MATCH(1,($U$2=GRID!$B$1:$U$1)*(КАЛЕНДАРЬ!AJ26=GRID!$B$3:$U$3),0))*(1-GRID!$L$45))</f>
        <v>27200</v>
      </c>
      <c r="F384" s="8" cm="1">
        <f t="array" ref="F384">IF($I$2="Каникулы вместе",INDEX(GRID!$B$18:$U$29,MATCH(E$7,GRID!$A$18:$A$29,0),MATCH(1,($U$2=GRID!$B$1:$U$1)*(КАЛЕНДАРЬ!AJ26=GRID!$B$3:$U$3),0)),
INDEX(GRID!$B$18:$U$29,MATCH(E$7,GRID!$A$18:$A$29,0),MATCH(1,($U$2=GRID!$B$1:$U$1)*(КАЛЕНДАРЬ!AJ26=GRID!$B$3:$U$3),0))*(1-GRID!$L$45))</f>
        <v>32200</v>
      </c>
      <c r="G384" s="57" t="s">
        <v>119</v>
      </c>
      <c r="H384" s="57" t="s">
        <v>119</v>
      </c>
      <c r="I384" s="8" cm="1">
        <f t="array" ref="I384">IF($I$2="Каникулы вместе",INDEX(GRID!$B$4:$U$15,MATCH(I$7,GRID!$A$4:$A$15,0),MATCH(1,($U$2=GRID!$B$1:$U$1)*(КАЛЕНДАРЬ!AJ26=GRID!$B$3:$U$3),0)),
INDEX(GRID!$B$4:$U$15,MATCH(I$7,GRID!$A$4:$A$15,0),MATCH(1,($U$2=GRID!$B$1:$U$1)*(КАЛЕНДАРЬ!AJ26=GRID!$B$3:$U$3),0))*(1-GRID!$L$45))</f>
        <v>36200</v>
      </c>
      <c r="J384" s="8" cm="1">
        <f t="array" ref="J384">IF($I$2="Каникулы вместе",INDEX(GRID!$B$18:$U$29,MATCH(I$7,GRID!$A$18:$A$29,0),MATCH(1,($U$2=GRID!$B$1:$U$1)*(КАЛЕНДАРЬ!AJ26=GRID!$B$3:$U$3),0)),
INDEX(GRID!$B$18:$U$29,MATCH(I$7,GRID!$A$18:$A$29,0),MATCH(1,($U$2=GRID!$B$1:$U$1)*(КАЛЕНДАРЬ!AJ26=GRID!$B$3:$U$3),0))*(1-GRID!$L$45))</f>
        <v>41200</v>
      </c>
      <c r="K384" s="57" t="s">
        <v>119</v>
      </c>
      <c r="L384" s="57" t="s">
        <v>119</v>
      </c>
      <c r="M384" s="8" cm="1">
        <f t="array" ref="M384">IF($I$2="Каникулы вместе",INDEX(GRID!$B$4:$U$15,MATCH(M$7,GRID!$A$4:$A$15,0),MATCH(1,($U$2=GRID!$B$1:$U$1)*(КАЛЕНДАРЬ!AJ26=GRID!$B$3:$U$3),0)),
INDEX(GRID!$B$4:$U$15,MATCH(M$7,GRID!$A$4:$A$15,0),MATCH(1,($U$2=GRID!$B$1:$U$1)*(КАЛЕНДАРЬ!AJ26=GRID!$B$3:$U$3),0))*(1-GRID!$L$45))</f>
        <v>61200</v>
      </c>
      <c r="N384" s="8" cm="1">
        <f t="array" ref="N384">IF($I$2="Каникулы вместе",INDEX(GRID!$B$18:$U$29,MATCH(M$7,GRID!$A$18:$A$29,0),MATCH(1,($U$2=GRID!$B$1:$U$1)*(КАЛЕНДАРЬ!AJ26=GRID!$B$3:$U$3),0)),
INDEX(GRID!$B$18:$U$29,MATCH(M$7,GRID!$A$18:$A$29,0),MATCH(1,($U$2=GRID!$B$1:$U$1)*(КАЛЕНДАРЬ!AJ26=GRID!$B$3:$U$3),0))*(1-GRID!$L$45))</f>
        <v>66200</v>
      </c>
      <c r="O384" s="57" t="s">
        <v>119</v>
      </c>
      <c r="P384" s="8" cm="1">
        <f t="array" ref="P384">IF($I$2="Каникулы вместе",INDEX(GRID!$B$4:$U$15,MATCH(P$7,GRID!$A$4:$A$15,0),MATCH(1,($U$2=GRID!$B$1:$U$1)*(КАЛЕНДАРЬ!AJ26=GRID!$B$3:$U$3),0)),
INDEX(GRID!$B$4:$U$15,MATCH(P$7,GRID!$A$4:$A$15,0),MATCH(1,($U$2=GRID!$B$1:$U$1)*(КАЛЕНДАРЬ!AJ26=GRID!$B$3:$U$3),0))*(1-GRID!$L$45))</f>
        <v>134400</v>
      </c>
      <c r="Q384" s="57" t="s">
        <v>119</v>
      </c>
      <c r="R384" s="57" t="s">
        <v>119</v>
      </c>
      <c r="S384" s="57" t="s">
        <v>119</v>
      </c>
      <c r="T384" s="57" t="s">
        <v>119</v>
      </c>
    </row>
    <row r="385" spans="1:20">
      <c r="A385" s="148" t="s">
        <v>14</v>
      </c>
      <c r="B385" s="163">
        <v>24</v>
      </c>
      <c r="C385" s="8" cm="1">
        <f t="array" ref="C385">IF($I$2="Каникулы вместе",INDEX(GRID!$B$4:$U$15,MATCH(C$7,GRID!$A$4:$A$15,0),MATCH(1,($U$2=GRID!$B$1:$U$1)*(КАЛЕНДАРЬ!AJ27=GRID!$B$3:$U$3),0)),
INDEX(GRID!$B$4:$U$15,MATCH(C$7,GRID!$A$4:$A$15,0),MATCH(1,($U$2=GRID!$B$1:$U$1)*(КАЛЕНДАРЬ!AJ27=GRID!$B$3:$U$3),0))*(1-GRID!$L$45))</f>
        <v>22500</v>
      </c>
      <c r="D385" s="8" cm="1">
        <f t="array" ref="D385">IF($I$2="Каникулы вместе",INDEX(GRID!$B$18:$U$29,MATCH(C$7,GRID!$A$18:$A$29,0),MATCH(1,($U$2=GRID!$B$1:$U$1)*(КАЛЕНДАРЬ!AJ27=GRID!$B$3:$U$3),0)),
INDEX(GRID!$B$18:$U$29,MATCH(C$7,GRID!$A$18:$A$29,0),MATCH(1,($U$2=GRID!$B$1:$U$1)*(КАЛЕНДАРЬ!AJ27=GRID!$B$3:$U$3),0))*(1-GRID!$L$45))</f>
        <v>27500</v>
      </c>
      <c r="E385" s="8" cm="1">
        <f t="array" ref="E385">IF($I$2="Каникулы вместе",INDEX(GRID!$B$4:$U$15,MATCH(E$7,GRID!$A$4:$A$15,0),MATCH(1,($U$2=GRID!$B$1:$U$1)*(КАЛЕНДАРЬ!AJ27=GRID!$B$3:$U$3),0)),
INDEX(GRID!$B$4:$U$15,MATCH(E$7,GRID!$A$4:$A$15,0),MATCH(1,($U$2=GRID!$B$1:$U$1)*(КАЛЕНДАРЬ!AJ27=GRID!$B$3:$U$3),0))*(1-GRID!$L$45))</f>
        <v>27200</v>
      </c>
      <c r="F385" s="8" cm="1">
        <f t="array" ref="F385">IF($I$2="Каникулы вместе",INDEX(GRID!$B$18:$U$29,MATCH(E$7,GRID!$A$18:$A$29,0),MATCH(1,($U$2=GRID!$B$1:$U$1)*(КАЛЕНДАРЬ!AJ27=GRID!$B$3:$U$3),0)),
INDEX(GRID!$B$18:$U$29,MATCH(E$7,GRID!$A$18:$A$29,0),MATCH(1,($U$2=GRID!$B$1:$U$1)*(КАЛЕНДАРЬ!AJ27=GRID!$B$3:$U$3),0))*(1-GRID!$L$45))</f>
        <v>32200</v>
      </c>
      <c r="G385" s="57" t="s">
        <v>119</v>
      </c>
      <c r="H385" s="57" t="s">
        <v>119</v>
      </c>
      <c r="I385" s="8" cm="1">
        <f t="array" ref="I385">IF($I$2="Каникулы вместе",INDEX(GRID!$B$4:$U$15,MATCH(I$7,GRID!$A$4:$A$15,0),MATCH(1,($U$2=GRID!$B$1:$U$1)*(КАЛЕНДАРЬ!AJ27=GRID!$B$3:$U$3),0)),
INDEX(GRID!$B$4:$U$15,MATCH(I$7,GRID!$A$4:$A$15,0),MATCH(1,($U$2=GRID!$B$1:$U$1)*(КАЛЕНДАРЬ!AJ27=GRID!$B$3:$U$3),0))*(1-GRID!$L$45))</f>
        <v>36200</v>
      </c>
      <c r="J385" s="8" cm="1">
        <f t="array" ref="J385">IF($I$2="Каникулы вместе",INDEX(GRID!$B$18:$U$29,MATCH(I$7,GRID!$A$18:$A$29,0),MATCH(1,($U$2=GRID!$B$1:$U$1)*(КАЛЕНДАРЬ!AJ27=GRID!$B$3:$U$3),0)),
INDEX(GRID!$B$18:$U$29,MATCH(I$7,GRID!$A$18:$A$29,0),MATCH(1,($U$2=GRID!$B$1:$U$1)*(КАЛЕНДАРЬ!AJ27=GRID!$B$3:$U$3),0))*(1-GRID!$L$45))</f>
        <v>41200</v>
      </c>
      <c r="K385" s="57" t="s">
        <v>119</v>
      </c>
      <c r="L385" s="57" t="s">
        <v>119</v>
      </c>
      <c r="M385" s="8" cm="1">
        <f t="array" ref="M385">IF($I$2="Каникулы вместе",INDEX(GRID!$B$4:$U$15,MATCH(M$7,GRID!$A$4:$A$15,0),MATCH(1,($U$2=GRID!$B$1:$U$1)*(КАЛЕНДАРЬ!AJ27=GRID!$B$3:$U$3),0)),
INDEX(GRID!$B$4:$U$15,MATCH(M$7,GRID!$A$4:$A$15,0),MATCH(1,($U$2=GRID!$B$1:$U$1)*(КАЛЕНДАРЬ!AJ27=GRID!$B$3:$U$3),0))*(1-GRID!$L$45))</f>
        <v>61200</v>
      </c>
      <c r="N385" s="8" cm="1">
        <f t="array" ref="N385">IF($I$2="Каникулы вместе",INDEX(GRID!$B$18:$U$29,MATCH(M$7,GRID!$A$18:$A$29,0),MATCH(1,($U$2=GRID!$B$1:$U$1)*(КАЛЕНДАРЬ!AJ27=GRID!$B$3:$U$3),0)),
INDEX(GRID!$B$18:$U$29,MATCH(M$7,GRID!$A$18:$A$29,0),MATCH(1,($U$2=GRID!$B$1:$U$1)*(КАЛЕНДАРЬ!AJ27=GRID!$B$3:$U$3),0))*(1-GRID!$L$45))</f>
        <v>66200</v>
      </c>
      <c r="O385" s="57" t="s">
        <v>119</v>
      </c>
      <c r="P385" s="8" cm="1">
        <f t="array" ref="P385">IF($I$2="Каникулы вместе",INDEX(GRID!$B$4:$U$15,MATCH(P$7,GRID!$A$4:$A$15,0),MATCH(1,($U$2=GRID!$B$1:$U$1)*(КАЛЕНДАРЬ!AJ27=GRID!$B$3:$U$3),0)),
INDEX(GRID!$B$4:$U$15,MATCH(P$7,GRID!$A$4:$A$15,0),MATCH(1,($U$2=GRID!$B$1:$U$1)*(КАЛЕНДАРЬ!AJ27=GRID!$B$3:$U$3),0))*(1-GRID!$L$45))</f>
        <v>134400</v>
      </c>
      <c r="Q385" s="57" t="s">
        <v>119</v>
      </c>
      <c r="R385" s="57" t="s">
        <v>119</v>
      </c>
      <c r="S385" s="57" t="s">
        <v>119</v>
      </c>
      <c r="T385" s="57" t="s">
        <v>119</v>
      </c>
    </row>
    <row r="386" spans="1:20">
      <c r="A386" s="148" t="s">
        <v>15</v>
      </c>
      <c r="B386" s="163">
        <v>25</v>
      </c>
      <c r="C386" s="8" cm="1">
        <f t="array" ref="C386">IF($I$2="Каникулы вместе",INDEX(GRID!$B$4:$U$15,MATCH(C$7,GRID!$A$4:$A$15,0),MATCH(1,($U$2=GRID!$B$1:$U$1)*(КАЛЕНДАРЬ!AJ28=GRID!$B$3:$U$3),0)),
INDEX(GRID!$B$4:$U$15,MATCH(C$7,GRID!$A$4:$A$15,0),MATCH(1,($U$2=GRID!$B$1:$U$1)*(КАЛЕНДАРЬ!AJ28=GRID!$B$3:$U$3),0))*(1-GRID!$L$45))</f>
        <v>22500</v>
      </c>
      <c r="D386" s="8" cm="1">
        <f t="array" ref="D386">IF($I$2="Каникулы вместе",INDEX(GRID!$B$18:$U$29,MATCH(C$7,GRID!$A$18:$A$29,0),MATCH(1,($U$2=GRID!$B$1:$U$1)*(КАЛЕНДАРЬ!AJ28=GRID!$B$3:$U$3),0)),
INDEX(GRID!$B$18:$U$29,MATCH(C$7,GRID!$A$18:$A$29,0),MATCH(1,($U$2=GRID!$B$1:$U$1)*(КАЛЕНДАРЬ!AJ28=GRID!$B$3:$U$3),0))*(1-GRID!$L$45))</f>
        <v>27500</v>
      </c>
      <c r="E386" s="8" cm="1">
        <f t="array" ref="E386">IF($I$2="Каникулы вместе",INDEX(GRID!$B$4:$U$15,MATCH(E$7,GRID!$A$4:$A$15,0),MATCH(1,($U$2=GRID!$B$1:$U$1)*(КАЛЕНДАРЬ!AJ28=GRID!$B$3:$U$3),0)),
INDEX(GRID!$B$4:$U$15,MATCH(E$7,GRID!$A$4:$A$15,0),MATCH(1,($U$2=GRID!$B$1:$U$1)*(КАЛЕНДАРЬ!AJ28=GRID!$B$3:$U$3),0))*(1-GRID!$L$45))</f>
        <v>27200</v>
      </c>
      <c r="F386" s="8" cm="1">
        <f t="array" ref="F386">IF($I$2="Каникулы вместе",INDEX(GRID!$B$18:$U$29,MATCH(E$7,GRID!$A$18:$A$29,0),MATCH(1,($U$2=GRID!$B$1:$U$1)*(КАЛЕНДАРЬ!AJ28=GRID!$B$3:$U$3),0)),
INDEX(GRID!$B$18:$U$29,MATCH(E$7,GRID!$A$18:$A$29,0),MATCH(1,($U$2=GRID!$B$1:$U$1)*(КАЛЕНДАРЬ!AJ28=GRID!$B$3:$U$3),0))*(1-GRID!$L$45))</f>
        <v>32200</v>
      </c>
      <c r="G386" s="57" t="s">
        <v>119</v>
      </c>
      <c r="H386" s="57" t="s">
        <v>119</v>
      </c>
      <c r="I386" s="8" cm="1">
        <f t="array" ref="I386">IF($I$2="Каникулы вместе",INDEX(GRID!$B$4:$U$15,MATCH(I$7,GRID!$A$4:$A$15,0),MATCH(1,($U$2=GRID!$B$1:$U$1)*(КАЛЕНДАРЬ!AJ28=GRID!$B$3:$U$3),0)),
INDEX(GRID!$B$4:$U$15,MATCH(I$7,GRID!$A$4:$A$15,0),MATCH(1,($U$2=GRID!$B$1:$U$1)*(КАЛЕНДАРЬ!AJ28=GRID!$B$3:$U$3),0))*(1-GRID!$L$45))</f>
        <v>36200</v>
      </c>
      <c r="J386" s="8" cm="1">
        <f t="array" ref="J386">IF($I$2="Каникулы вместе",INDEX(GRID!$B$18:$U$29,MATCH(I$7,GRID!$A$18:$A$29,0),MATCH(1,($U$2=GRID!$B$1:$U$1)*(КАЛЕНДАРЬ!AJ28=GRID!$B$3:$U$3),0)),
INDEX(GRID!$B$18:$U$29,MATCH(I$7,GRID!$A$18:$A$29,0),MATCH(1,($U$2=GRID!$B$1:$U$1)*(КАЛЕНДАРЬ!AJ28=GRID!$B$3:$U$3),0))*(1-GRID!$L$45))</f>
        <v>41200</v>
      </c>
      <c r="K386" s="57" t="s">
        <v>119</v>
      </c>
      <c r="L386" s="57" t="s">
        <v>119</v>
      </c>
      <c r="M386" s="8" cm="1">
        <f t="array" ref="M386">IF($I$2="Каникулы вместе",INDEX(GRID!$B$4:$U$15,MATCH(M$7,GRID!$A$4:$A$15,0),MATCH(1,($U$2=GRID!$B$1:$U$1)*(КАЛЕНДАРЬ!AJ28=GRID!$B$3:$U$3),0)),
INDEX(GRID!$B$4:$U$15,MATCH(M$7,GRID!$A$4:$A$15,0),MATCH(1,($U$2=GRID!$B$1:$U$1)*(КАЛЕНДАРЬ!AJ28=GRID!$B$3:$U$3),0))*(1-GRID!$L$45))</f>
        <v>61200</v>
      </c>
      <c r="N386" s="8" cm="1">
        <f t="array" ref="N386">IF($I$2="Каникулы вместе",INDEX(GRID!$B$18:$U$29,MATCH(M$7,GRID!$A$18:$A$29,0),MATCH(1,($U$2=GRID!$B$1:$U$1)*(КАЛЕНДАРЬ!AJ28=GRID!$B$3:$U$3),0)),
INDEX(GRID!$B$18:$U$29,MATCH(M$7,GRID!$A$18:$A$29,0),MATCH(1,($U$2=GRID!$B$1:$U$1)*(КАЛЕНДАРЬ!AJ28=GRID!$B$3:$U$3),0))*(1-GRID!$L$45))</f>
        <v>66200</v>
      </c>
      <c r="O386" s="57" t="s">
        <v>119</v>
      </c>
      <c r="P386" s="8" cm="1">
        <f t="array" ref="P386">IF($I$2="Каникулы вместе",INDEX(GRID!$B$4:$U$15,MATCH(P$7,GRID!$A$4:$A$15,0),MATCH(1,($U$2=GRID!$B$1:$U$1)*(КАЛЕНДАРЬ!AJ28=GRID!$B$3:$U$3),0)),
INDEX(GRID!$B$4:$U$15,MATCH(P$7,GRID!$A$4:$A$15,0),MATCH(1,($U$2=GRID!$B$1:$U$1)*(КАЛЕНДАРЬ!AJ28=GRID!$B$3:$U$3),0))*(1-GRID!$L$45))</f>
        <v>134400</v>
      </c>
      <c r="Q386" s="57" t="s">
        <v>119</v>
      </c>
      <c r="R386" s="57" t="s">
        <v>119</v>
      </c>
      <c r="S386" s="57" t="s">
        <v>119</v>
      </c>
      <c r="T386" s="57" t="s">
        <v>119</v>
      </c>
    </row>
    <row r="387" spans="1:20">
      <c r="A387" s="148" t="s">
        <v>16</v>
      </c>
      <c r="B387" s="163">
        <v>26</v>
      </c>
      <c r="C387" s="8" cm="1">
        <f t="array" ref="C387">IF($I$2="Каникулы вместе",INDEX(GRID!$B$4:$U$15,MATCH(C$7,GRID!$A$4:$A$15,0),MATCH(1,($U$2=GRID!$B$1:$U$1)*(КАЛЕНДАРЬ!AJ29=GRID!$B$3:$U$3),0)),
INDEX(GRID!$B$4:$U$15,MATCH(C$7,GRID!$A$4:$A$15,0),MATCH(1,($U$2=GRID!$B$1:$U$1)*(КАЛЕНДАРЬ!AJ29=GRID!$B$3:$U$3),0))*(1-GRID!$L$45))</f>
        <v>25000</v>
      </c>
      <c r="D387" s="8" cm="1">
        <f t="array" ref="D387">IF($I$2="Каникулы вместе",INDEX(GRID!$B$18:$U$29,MATCH(C$7,GRID!$A$18:$A$29,0),MATCH(1,($U$2=GRID!$B$1:$U$1)*(КАЛЕНДАРЬ!AJ29=GRID!$B$3:$U$3),0)),
INDEX(GRID!$B$18:$U$29,MATCH(C$7,GRID!$A$18:$A$29,0),MATCH(1,($U$2=GRID!$B$1:$U$1)*(КАЛЕНДАРЬ!AJ29=GRID!$B$3:$U$3),0))*(1-GRID!$L$45))</f>
        <v>30000</v>
      </c>
      <c r="E387" s="8" cm="1">
        <f t="array" ref="E387">IF($I$2="Каникулы вместе",INDEX(GRID!$B$4:$U$15,MATCH(E$7,GRID!$A$4:$A$15,0),MATCH(1,($U$2=GRID!$B$1:$U$1)*(КАЛЕНДАРЬ!AJ29=GRID!$B$3:$U$3),0)),
INDEX(GRID!$B$4:$U$15,MATCH(E$7,GRID!$A$4:$A$15,0),MATCH(1,($U$2=GRID!$B$1:$U$1)*(КАЛЕНДАРЬ!AJ29=GRID!$B$3:$U$3),0))*(1-GRID!$L$45))</f>
        <v>30000</v>
      </c>
      <c r="F387" s="8" cm="1">
        <f t="array" ref="F387">IF($I$2="Каникулы вместе",INDEX(GRID!$B$18:$U$29,MATCH(E$7,GRID!$A$18:$A$29,0),MATCH(1,($U$2=GRID!$B$1:$U$1)*(КАЛЕНДАРЬ!AJ29=GRID!$B$3:$U$3),0)),
INDEX(GRID!$B$18:$U$29,MATCH(E$7,GRID!$A$18:$A$29,0),MATCH(1,($U$2=GRID!$B$1:$U$1)*(КАЛЕНДАРЬ!AJ29=GRID!$B$3:$U$3),0))*(1-GRID!$L$45))</f>
        <v>35000</v>
      </c>
      <c r="G387" s="57" t="s">
        <v>119</v>
      </c>
      <c r="H387" s="57" t="s">
        <v>119</v>
      </c>
      <c r="I387" s="8" cm="1">
        <f t="array" ref="I387">IF($I$2="Каникулы вместе",INDEX(GRID!$B$4:$U$15,MATCH(I$7,GRID!$A$4:$A$15,0),MATCH(1,($U$2=GRID!$B$1:$U$1)*(КАЛЕНДАРЬ!AJ29=GRID!$B$3:$U$3),0)),
INDEX(GRID!$B$4:$U$15,MATCH(I$7,GRID!$A$4:$A$15,0),MATCH(1,($U$2=GRID!$B$1:$U$1)*(КАЛЕНДАРЬ!AJ29=GRID!$B$3:$U$3),0))*(1-GRID!$L$45))</f>
        <v>39700</v>
      </c>
      <c r="J387" s="8" cm="1">
        <f t="array" ref="J387">IF($I$2="Каникулы вместе",INDEX(GRID!$B$18:$U$29,MATCH(I$7,GRID!$A$18:$A$29,0),MATCH(1,($U$2=GRID!$B$1:$U$1)*(КАЛЕНДАРЬ!AJ29=GRID!$B$3:$U$3),0)),
INDEX(GRID!$B$18:$U$29,MATCH(I$7,GRID!$A$18:$A$29,0),MATCH(1,($U$2=GRID!$B$1:$U$1)*(КАЛЕНДАРЬ!AJ29=GRID!$B$3:$U$3),0))*(1-GRID!$L$45))</f>
        <v>44700</v>
      </c>
      <c r="K387" s="57" t="s">
        <v>119</v>
      </c>
      <c r="L387" s="57" t="s">
        <v>119</v>
      </c>
      <c r="M387" s="8" cm="1">
        <f t="array" ref="M387">IF($I$2="Каникулы вместе",INDEX(GRID!$B$4:$U$15,MATCH(M$7,GRID!$A$4:$A$15,0),MATCH(1,($U$2=GRID!$B$1:$U$1)*(КАЛЕНДАРЬ!AJ29=GRID!$B$3:$U$3),0)),
INDEX(GRID!$B$4:$U$15,MATCH(M$7,GRID!$A$4:$A$15,0),MATCH(1,($U$2=GRID!$B$1:$U$1)*(КАЛЕНДАРЬ!AJ29=GRID!$B$3:$U$3),0))*(1-GRID!$L$45))</f>
        <v>65200</v>
      </c>
      <c r="N387" s="8" cm="1">
        <f t="array" ref="N387">IF($I$2="Каникулы вместе",INDEX(GRID!$B$18:$U$29,MATCH(M$7,GRID!$A$18:$A$29,0),MATCH(1,($U$2=GRID!$B$1:$U$1)*(КАЛЕНДАРЬ!AJ29=GRID!$B$3:$U$3),0)),
INDEX(GRID!$B$18:$U$29,MATCH(M$7,GRID!$A$18:$A$29,0),MATCH(1,($U$2=GRID!$B$1:$U$1)*(КАЛЕНДАРЬ!AJ29=GRID!$B$3:$U$3),0))*(1-GRID!$L$45))</f>
        <v>70200</v>
      </c>
      <c r="O387" s="57" t="s">
        <v>119</v>
      </c>
      <c r="P387" s="8" cm="1">
        <f t="array" ref="P387">IF($I$2="Каникулы вместе",INDEX(GRID!$B$4:$U$15,MATCH(P$7,GRID!$A$4:$A$15,0),MATCH(1,($U$2=GRID!$B$1:$U$1)*(КАЛЕНДАРЬ!AJ29=GRID!$B$3:$U$3),0)),
INDEX(GRID!$B$4:$U$15,MATCH(P$7,GRID!$A$4:$A$15,0),MATCH(1,($U$2=GRID!$B$1:$U$1)*(КАЛЕНДАРЬ!AJ29=GRID!$B$3:$U$3),0))*(1-GRID!$L$45))</f>
        <v>139700</v>
      </c>
      <c r="Q387" s="57" t="s">
        <v>119</v>
      </c>
      <c r="R387" s="57" t="s">
        <v>119</v>
      </c>
      <c r="S387" s="57" t="s">
        <v>119</v>
      </c>
      <c r="T387" s="57" t="s">
        <v>119</v>
      </c>
    </row>
    <row r="388" spans="1:20">
      <c r="A388" s="148" t="s">
        <v>17</v>
      </c>
      <c r="B388" s="163">
        <v>27</v>
      </c>
      <c r="C388" s="8" cm="1">
        <f t="array" ref="C388">IF($I$2="Каникулы вместе",INDEX(GRID!$B$4:$U$15,MATCH(C$7,GRID!$A$4:$A$15,0),MATCH(1,($U$2=GRID!$B$1:$U$1)*(КАЛЕНДАРЬ!AJ30=GRID!$B$3:$U$3),0)),
INDEX(GRID!$B$4:$U$15,MATCH(C$7,GRID!$A$4:$A$15,0),MATCH(1,($U$2=GRID!$B$1:$U$1)*(КАЛЕНДАРЬ!AJ30=GRID!$B$3:$U$3),0))*(1-GRID!$L$45))</f>
        <v>25000</v>
      </c>
      <c r="D388" s="8" cm="1">
        <f t="array" ref="D388">IF($I$2="Каникулы вместе",INDEX(GRID!$B$18:$U$29,MATCH(C$7,GRID!$A$18:$A$29,0),MATCH(1,($U$2=GRID!$B$1:$U$1)*(КАЛЕНДАРЬ!AJ30=GRID!$B$3:$U$3),0)),
INDEX(GRID!$B$18:$U$29,MATCH(C$7,GRID!$A$18:$A$29,0),MATCH(1,($U$2=GRID!$B$1:$U$1)*(КАЛЕНДАРЬ!AJ30=GRID!$B$3:$U$3),0))*(1-GRID!$L$45))</f>
        <v>30000</v>
      </c>
      <c r="E388" s="8" cm="1">
        <f t="array" ref="E388">IF($I$2="Каникулы вместе",INDEX(GRID!$B$4:$U$15,MATCH(E$7,GRID!$A$4:$A$15,0),MATCH(1,($U$2=GRID!$B$1:$U$1)*(КАЛЕНДАРЬ!AJ30=GRID!$B$3:$U$3),0)),
INDEX(GRID!$B$4:$U$15,MATCH(E$7,GRID!$A$4:$A$15,0),MATCH(1,($U$2=GRID!$B$1:$U$1)*(КАЛЕНДАРЬ!AJ30=GRID!$B$3:$U$3),0))*(1-GRID!$L$45))</f>
        <v>30000</v>
      </c>
      <c r="F388" s="8" cm="1">
        <f t="array" ref="F388">IF($I$2="Каникулы вместе",INDEX(GRID!$B$18:$U$29,MATCH(E$7,GRID!$A$18:$A$29,0),MATCH(1,($U$2=GRID!$B$1:$U$1)*(КАЛЕНДАРЬ!AJ30=GRID!$B$3:$U$3),0)),
INDEX(GRID!$B$18:$U$29,MATCH(E$7,GRID!$A$18:$A$29,0),MATCH(1,($U$2=GRID!$B$1:$U$1)*(КАЛЕНДАРЬ!AJ30=GRID!$B$3:$U$3),0))*(1-GRID!$L$45))</f>
        <v>35000</v>
      </c>
      <c r="G388" s="57" t="s">
        <v>119</v>
      </c>
      <c r="H388" s="57" t="s">
        <v>119</v>
      </c>
      <c r="I388" s="8" cm="1">
        <f t="array" ref="I388">IF($I$2="Каникулы вместе",INDEX(GRID!$B$4:$U$15,MATCH(I$7,GRID!$A$4:$A$15,0),MATCH(1,($U$2=GRID!$B$1:$U$1)*(КАЛЕНДАРЬ!AJ30=GRID!$B$3:$U$3),0)),
INDEX(GRID!$B$4:$U$15,MATCH(I$7,GRID!$A$4:$A$15,0),MATCH(1,($U$2=GRID!$B$1:$U$1)*(КАЛЕНДАРЬ!AJ30=GRID!$B$3:$U$3),0))*(1-GRID!$L$45))</f>
        <v>39700</v>
      </c>
      <c r="J388" s="8" cm="1">
        <f t="array" ref="J388">IF($I$2="Каникулы вместе",INDEX(GRID!$B$18:$U$29,MATCH(I$7,GRID!$A$18:$A$29,0),MATCH(1,($U$2=GRID!$B$1:$U$1)*(КАЛЕНДАРЬ!AJ30=GRID!$B$3:$U$3),0)),
INDEX(GRID!$B$18:$U$29,MATCH(I$7,GRID!$A$18:$A$29,0),MATCH(1,($U$2=GRID!$B$1:$U$1)*(КАЛЕНДАРЬ!AJ30=GRID!$B$3:$U$3),0))*(1-GRID!$L$45))</f>
        <v>44700</v>
      </c>
      <c r="K388" s="57" t="s">
        <v>119</v>
      </c>
      <c r="L388" s="57" t="s">
        <v>119</v>
      </c>
      <c r="M388" s="8" cm="1">
        <f t="array" ref="M388">IF($I$2="Каникулы вместе",INDEX(GRID!$B$4:$U$15,MATCH(M$7,GRID!$A$4:$A$15,0),MATCH(1,($U$2=GRID!$B$1:$U$1)*(КАЛЕНДАРЬ!AJ30=GRID!$B$3:$U$3),0)),
INDEX(GRID!$B$4:$U$15,MATCH(M$7,GRID!$A$4:$A$15,0),MATCH(1,($U$2=GRID!$B$1:$U$1)*(КАЛЕНДАРЬ!AJ30=GRID!$B$3:$U$3),0))*(1-GRID!$L$45))</f>
        <v>65200</v>
      </c>
      <c r="N388" s="8" cm="1">
        <f t="array" ref="N388">IF($I$2="Каникулы вместе",INDEX(GRID!$B$18:$U$29,MATCH(M$7,GRID!$A$18:$A$29,0),MATCH(1,($U$2=GRID!$B$1:$U$1)*(КАЛЕНДАРЬ!AJ30=GRID!$B$3:$U$3),0)),
INDEX(GRID!$B$18:$U$29,MATCH(M$7,GRID!$A$18:$A$29,0),MATCH(1,($U$2=GRID!$B$1:$U$1)*(КАЛЕНДАРЬ!AJ30=GRID!$B$3:$U$3),0))*(1-GRID!$L$45))</f>
        <v>70200</v>
      </c>
      <c r="O388" s="57" t="s">
        <v>119</v>
      </c>
      <c r="P388" s="8" cm="1">
        <f t="array" ref="P388">IF($I$2="Каникулы вместе",INDEX(GRID!$B$4:$U$15,MATCH(P$7,GRID!$A$4:$A$15,0),MATCH(1,($U$2=GRID!$B$1:$U$1)*(КАЛЕНДАРЬ!AJ30=GRID!$B$3:$U$3),0)),
INDEX(GRID!$B$4:$U$15,MATCH(P$7,GRID!$A$4:$A$15,0),MATCH(1,($U$2=GRID!$B$1:$U$1)*(КАЛЕНДАРЬ!AJ30=GRID!$B$3:$U$3),0))*(1-GRID!$L$45))</f>
        <v>139700</v>
      </c>
      <c r="Q388" s="57" t="s">
        <v>119</v>
      </c>
      <c r="R388" s="57" t="s">
        <v>119</v>
      </c>
      <c r="S388" s="57" t="s">
        <v>119</v>
      </c>
      <c r="T388" s="57" t="s">
        <v>119</v>
      </c>
    </row>
    <row r="389" spans="1:20">
      <c r="A389" s="148" t="s">
        <v>11</v>
      </c>
      <c r="B389" s="163">
        <v>28</v>
      </c>
      <c r="C389" s="8" cm="1">
        <f t="array" ref="C389">IF($I$2="Каникулы вместе",INDEX(GRID!$B$4:$U$15,MATCH(C$7,GRID!$A$4:$A$15,0),MATCH(1,($U$2=GRID!$B$1:$U$1)*(КАЛЕНДАРЬ!AJ31=GRID!$B$3:$U$3),0)),
INDEX(GRID!$B$4:$U$15,MATCH(C$7,GRID!$A$4:$A$15,0),MATCH(1,($U$2=GRID!$B$1:$U$1)*(КАЛЕНДАРЬ!AJ31=GRID!$B$3:$U$3),0))*(1-GRID!$L$45))</f>
        <v>25000</v>
      </c>
      <c r="D389" s="8" cm="1">
        <f t="array" ref="D389">IF($I$2="Каникулы вместе",INDEX(GRID!$B$18:$U$29,MATCH(C$7,GRID!$A$18:$A$29,0),MATCH(1,($U$2=GRID!$B$1:$U$1)*(КАЛЕНДАРЬ!AJ31=GRID!$B$3:$U$3),0)),
INDEX(GRID!$B$18:$U$29,MATCH(C$7,GRID!$A$18:$A$29,0),MATCH(1,($U$2=GRID!$B$1:$U$1)*(КАЛЕНДАРЬ!AJ31=GRID!$B$3:$U$3),0))*(1-GRID!$L$45))</f>
        <v>30000</v>
      </c>
      <c r="E389" s="8" cm="1">
        <f t="array" ref="E389">IF($I$2="Каникулы вместе",INDEX(GRID!$B$4:$U$15,MATCH(E$7,GRID!$A$4:$A$15,0),MATCH(1,($U$2=GRID!$B$1:$U$1)*(КАЛЕНДАРЬ!AJ31=GRID!$B$3:$U$3),0)),
INDEX(GRID!$B$4:$U$15,MATCH(E$7,GRID!$A$4:$A$15,0),MATCH(1,($U$2=GRID!$B$1:$U$1)*(КАЛЕНДАРЬ!AJ31=GRID!$B$3:$U$3),0))*(1-GRID!$L$45))</f>
        <v>30000</v>
      </c>
      <c r="F389" s="8" cm="1">
        <f t="array" ref="F389">IF($I$2="Каникулы вместе",INDEX(GRID!$B$18:$U$29,MATCH(E$7,GRID!$A$18:$A$29,0),MATCH(1,($U$2=GRID!$B$1:$U$1)*(КАЛЕНДАРЬ!AJ31=GRID!$B$3:$U$3),0)),
INDEX(GRID!$B$18:$U$29,MATCH(E$7,GRID!$A$18:$A$29,0),MATCH(1,($U$2=GRID!$B$1:$U$1)*(КАЛЕНДАРЬ!AJ31=GRID!$B$3:$U$3),0))*(1-GRID!$L$45))</f>
        <v>35000</v>
      </c>
      <c r="G389" s="57" t="s">
        <v>119</v>
      </c>
      <c r="H389" s="57" t="s">
        <v>119</v>
      </c>
      <c r="I389" s="8" cm="1">
        <f t="array" ref="I389">IF($I$2="Каникулы вместе",INDEX(GRID!$B$4:$U$15,MATCH(I$7,GRID!$A$4:$A$15,0),MATCH(1,($U$2=GRID!$B$1:$U$1)*(КАЛЕНДАРЬ!AJ31=GRID!$B$3:$U$3),0)),
INDEX(GRID!$B$4:$U$15,MATCH(I$7,GRID!$A$4:$A$15,0),MATCH(1,($U$2=GRID!$B$1:$U$1)*(КАЛЕНДАРЬ!AJ31=GRID!$B$3:$U$3),0))*(1-GRID!$L$45))</f>
        <v>39700</v>
      </c>
      <c r="J389" s="8" cm="1">
        <f t="array" ref="J389">IF($I$2="Каникулы вместе",INDEX(GRID!$B$18:$U$29,MATCH(I$7,GRID!$A$18:$A$29,0),MATCH(1,($U$2=GRID!$B$1:$U$1)*(КАЛЕНДАРЬ!AJ31=GRID!$B$3:$U$3),0)),
INDEX(GRID!$B$18:$U$29,MATCH(I$7,GRID!$A$18:$A$29,0),MATCH(1,($U$2=GRID!$B$1:$U$1)*(КАЛЕНДАРЬ!AJ31=GRID!$B$3:$U$3),0))*(1-GRID!$L$45))</f>
        <v>44700</v>
      </c>
      <c r="K389" s="57" t="s">
        <v>119</v>
      </c>
      <c r="L389" s="57" t="s">
        <v>119</v>
      </c>
      <c r="M389" s="8" cm="1">
        <f t="array" ref="M389">IF($I$2="Каникулы вместе",INDEX(GRID!$B$4:$U$15,MATCH(M$7,GRID!$A$4:$A$15,0),MATCH(1,($U$2=GRID!$B$1:$U$1)*(КАЛЕНДАРЬ!AJ31=GRID!$B$3:$U$3),0)),
INDEX(GRID!$B$4:$U$15,MATCH(M$7,GRID!$A$4:$A$15,0),MATCH(1,($U$2=GRID!$B$1:$U$1)*(КАЛЕНДАРЬ!AJ31=GRID!$B$3:$U$3),0))*(1-GRID!$L$45))</f>
        <v>65200</v>
      </c>
      <c r="N389" s="8" cm="1">
        <f t="array" ref="N389">IF($I$2="Каникулы вместе",INDEX(GRID!$B$18:$U$29,MATCH(M$7,GRID!$A$18:$A$29,0),MATCH(1,($U$2=GRID!$B$1:$U$1)*(КАЛЕНДАРЬ!AJ31=GRID!$B$3:$U$3),0)),
INDEX(GRID!$B$18:$U$29,MATCH(M$7,GRID!$A$18:$A$29,0),MATCH(1,($U$2=GRID!$B$1:$U$1)*(КАЛЕНДАРЬ!AJ31=GRID!$B$3:$U$3),0))*(1-GRID!$L$45))</f>
        <v>70200</v>
      </c>
      <c r="O389" s="57" t="s">
        <v>119</v>
      </c>
      <c r="P389" s="8" cm="1">
        <f t="array" ref="P389">IF($I$2="Каникулы вместе",INDEX(GRID!$B$4:$U$15,MATCH(P$7,GRID!$A$4:$A$15,0),MATCH(1,($U$2=GRID!$B$1:$U$1)*(КАЛЕНДАРЬ!AJ31=GRID!$B$3:$U$3),0)),
INDEX(GRID!$B$4:$U$15,MATCH(P$7,GRID!$A$4:$A$15,0),MATCH(1,($U$2=GRID!$B$1:$U$1)*(КАЛЕНДАРЬ!AJ31=GRID!$B$3:$U$3),0))*(1-GRID!$L$45))</f>
        <v>139700</v>
      </c>
      <c r="Q389" s="57" t="s">
        <v>119</v>
      </c>
      <c r="R389" s="57" t="s">
        <v>119</v>
      </c>
      <c r="S389" s="57" t="s">
        <v>119</v>
      </c>
      <c r="T389" s="57" t="s">
        <v>119</v>
      </c>
    </row>
    <row r="390" spans="1:20">
      <c r="A390" s="148" t="s">
        <v>12</v>
      </c>
      <c r="B390" s="163">
        <v>29</v>
      </c>
      <c r="C390" s="8" cm="1">
        <f t="array" ref="C390">IF($I$2="Каникулы вместе",INDEX(GRID!$B$4:$U$15,MATCH(C$7,GRID!$A$4:$A$15,0),MATCH(1,($U$2=GRID!$B$1:$U$1)*(КАЛЕНДАРЬ!AJ32=GRID!$B$3:$U$3),0)),
INDEX(GRID!$B$4:$U$15,MATCH(C$7,GRID!$A$4:$A$15,0),MATCH(1,($U$2=GRID!$B$1:$U$1)*(КАЛЕНДАРЬ!AJ32=GRID!$B$3:$U$3),0))*(1-GRID!$L$45))</f>
        <v>30200.000000000004</v>
      </c>
      <c r="D390" s="8" cm="1">
        <f t="array" ref="D390">IF($I$2="Каникулы вместе",INDEX(GRID!$B$18:$U$29,MATCH(C$7,GRID!$A$18:$A$29,0),MATCH(1,($U$2=GRID!$B$1:$U$1)*(КАЛЕНДАРЬ!AJ32=GRID!$B$3:$U$3),0)),
INDEX(GRID!$B$18:$U$29,MATCH(C$7,GRID!$A$18:$A$29,0),MATCH(1,($U$2=GRID!$B$1:$U$1)*(КАЛЕНДАРЬ!AJ32=GRID!$B$3:$U$3),0))*(1-GRID!$L$45))</f>
        <v>35200</v>
      </c>
      <c r="E390" s="8" cm="1">
        <f t="array" ref="E390">IF($I$2="Каникулы вместе",INDEX(GRID!$B$4:$U$15,MATCH(E$7,GRID!$A$4:$A$15,0),MATCH(1,($U$2=GRID!$B$1:$U$1)*(КАЛЕНДАРЬ!AJ32=GRID!$B$3:$U$3),0)),
INDEX(GRID!$B$4:$U$15,MATCH(E$7,GRID!$A$4:$A$15,0),MATCH(1,($U$2=GRID!$B$1:$U$1)*(КАЛЕНДАРЬ!AJ32=GRID!$B$3:$U$3),0))*(1-GRID!$L$45))</f>
        <v>36300</v>
      </c>
      <c r="F390" s="8" cm="1">
        <f t="array" ref="F390">IF($I$2="Каникулы вместе",INDEX(GRID!$B$18:$U$29,MATCH(E$7,GRID!$A$18:$A$29,0),MATCH(1,($U$2=GRID!$B$1:$U$1)*(КАЛЕНДАРЬ!AJ32=GRID!$B$3:$U$3),0)),
INDEX(GRID!$B$18:$U$29,MATCH(E$7,GRID!$A$18:$A$29,0),MATCH(1,($U$2=GRID!$B$1:$U$1)*(КАЛЕНДАРЬ!AJ32=GRID!$B$3:$U$3),0))*(1-GRID!$L$45))</f>
        <v>41300</v>
      </c>
      <c r="G390" s="57" t="s">
        <v>119</v>
      </c>
      <c r="H390" s="57" t="s">
        <v>119</v>
      </c>
      <c r="I390" s="8" cm="1">
        <f t="array" ref="I390">IF($I$2="Каникулы вместе",INDEX(GRID!$B$4:$U$15,MATCH(I$7,GRID!$A$4:$A$15,0),MATCH(1,($U$2=GRID!$B$1:$U$1)*(КАЛЕНДАРЬ!AJ32=GRID!$B$3:$U$3),0)),
INDEX(GRID!$B$4:$U$15,MATCH(I$7,GRID!$A$4:$A$15,0),MATCH(1,($U$2=GRID!$B$1:$U$1)*(КАЛЕНДАРЬ!AJ32=GRID!$B$3:$U$3),0))*(1-GRID!$L$45))</f>
        <v>47400</v>
      </c>
      <c r="J390" s="8" cm="1">
        <f t="array" ref="J390">IF($I$2="Каникулы вместе",INDEX(GRID!$B$18:$U$29,MATCH(I$7,GRID!$A$18:$A$29,0),MATCH(1,($U$2=GRID!$B$1:$U$1)*(КАЛЕНДАРЬ!AJ32=GRID!$B$3:$U$3),0)),
INDEX(GRID!$B$18:$U$29,MATCH(I$7,GRID!$A$18:$A$29,0),MATCH(1,($U$2=GRID!$B$1:$U$1)*(КАЛЕНДАРЬ!AJ32=GRID!$B$3:$U$3),0))*(1-GRID!$L$45))</f>
        <v>52400</v>
      </c>
      <c r="K390" s="57" t="s">
        <v>119</v>
      </c>
      <c r="L390" s="57" t="s">
        <v>119</v>
      </c>
      <c r="M390" s="8" cm="1">
        <f t="array" ref="M390">IF($I$2="Каникулы вместе",INDEX(GRID!$B$4:$U$15,MATCH(M$7,GRID!$A$4:$A$15,0),MATCH(1,($U$2=GRID!$B$1:$U$1)*(КАЛЕНДАРЬ!AJ32=GRID!$B$3:$U$3),0)),
INDEX(GRID!$B$4:$U$15,MATCH(M$7,GRID!$A$4:$A$15,0),MATCH(1,($U$2=GRID!$B$1:$U$1)*(КАЛЕНДАРЬ!AJ32=GRID!$B$3:$U$3),0))*(1-GRID!$L$45))</f>
        <v>74000</v>
      </c>
      <c r="N390" s="8" cm="1">
        <f t="array" ref="N390">IF($I$2="Каникулы вместе",INDEX(GRID!$B$18:$U$29,MATCH(M$7,GRID!$A$18:$A$29,0),MATCH(1,($U$2=GRID!$B$1:$U$1)*(КАЛЕНДАРЬ!AJ32=GRID!$B$3:$U$3),0)),
INDEX(GRID!$B$18:$U$29,MATCH(M$7,GRID!$A$18:$A$29,0),MATCH(1,($U$2=GRID!$B$1:$U$1)*(КАЛЕНДАРЬ!AJ32=GRID!$B$3:$U$3),0))*(1-GRID!$L$45))</f>
        <v>79000</v>
      </c>
      <c r="O390" s="57" t="s">
        <v>119</v>
      </c>
      <c r="P390" s="8" cm="1">
        <f t="array" ref="P390">IF($I$2="Каникулы вместе",INDEX(GRID!$B$4:$U$15,MATCH(P$7,GRID!$A$4:$A$15,0),MATCH(1,($U$2=GRID!$B$1:$U$1)*(КАЛЕНДАРЬ!AJ32=GRID!$B$3:$U$3),0)),
INDEX(GRID!$B$4:$U$15,MATCH(P$7,GRID!$A$4:$A$15,0),MATCH(1,($U$2=GRID!$B$1:$U$1)*(КАЛЕНДАРЬ!AJ32=GRID!$B$3:$U$3),0))*(1-GRID!$L$45))</f>
        <v>151400</v>
      </c>
      <c r="Q390" s="57" t="s">
        <v>119</v>
      </c>
      <c r="R390" s="57" t="s">
        <v>119</v>
      </c>
      <c r="S390" s="57" t="s">
        <v>119</v>
      </c>
      <c r="T390" s="57" t="s">
        <v>119</v>
      </c>
    </row>
    <row r="391" spans="1:20">
      <c r="A391" s="148" t="s">
        <v>13</v>
      </c>
      <c r="B391" s="149">
        <v>30</v>
      </c>
      <c r="C391" s="57" t="s">
        <v>119</v>
      </c>
      <c r="D391" s="57" t="s">
        <v>119</v>
      </c>
      <c r="E391" s="57" t="s">
        <v>119</v>
      </c>
      <c r="F391" s="57" t="s">
        <v>119</v>
      </c>
      <c r="G391" s="57" t="s">
        <v>119</v>
      </c>
      <c r="H391" s="57" t="s">
        <v>119</v>
      </c>
      <c r="I391" s="57" t="s">
        <v>119</v>
      </c>
      <c r="J391" s="57" t="s">
        <v>119</v>
      </c>
      <c r="K391" s="57" t="s">
        <v>119</v>
      </c>
      <c r="L391" s="57" t="s">
        <v>119</v>
      </c>
      <c r="M391" s="57" t="s">
        <v>119</v>
      </c>
      <c r="N391" s="57" t="s">
        <v>119</v>
      </c>
      <c r="O391" s="57" t="s">
        <v>119</v>
      </c>
      <c r="P391" s="57" t="s">
        <v>119</v>
      </c>
      <c r="Q391" s="57" t="s">
        <v>119</v>
      </c>
      <c r="R391" s="57" t="s">
        <v>119</v>
      </c>
      <c r="S391" s="57" t="s">
        <v>119</v>
      </c>
      <c r="T391" s="57" t="s">
        <v>119</v>
      </c>
    </row>
    <row r="392" spans="1:20" ht="13.5" customHeight="1">
      <c r="A392" s="148" t="s">
        <v>14</v>
      </c>
      <c r="B392" s="149">
        <v>31</v>
      </c>
      <c r="C392" s="57" t="s">
        <v>119</v>
      </c>
      <c r="D392" s="57" t="s">
        <v>119</v>
      </c>
      <c r="E392" s="57" t="s">
        <v>119</v>
      </c>
      <c r="F392" s="57" t="s">
        <v>119</v>
      </c>
      <c r="G392" s="57" t="s">
        <v>119</v>
      </c>
      <c r="H392" s="57" t="s">
        <v>119</v>
      </c>
      <c r="I392" s="57" t="s">
        <v>119</v>
      </c>
      <c r="J392" s="57" t="s">
        <v>119</v>
      </c>
      <c r="K392" s="57" t="s">
        <v>119</v>
      </c>
      <c r="L392" s="57" t="s">
        <v>119</v>
      </c>
      <c r="M392" s="57" t="s">
        <v>119</v>
      </c>
      <c r="N392" s="57" t="s">
        <v>119</v>
      </c>
      <c r="O392" s="57" t="s">
        <v>119</v>
      </c>
      <c r="P392" s="57" t="s">
        <v>119</v>
      </c>
      <c r="Q392" s="57" t="s">
        <v>119</v>
      </c>
      <c r="R392" s="57" t="s">
        <v>119</v>
      </c>
      <c r="S392" s="57" t="s">
        <v>119</v>
      </c>
      <c r="T392" s="57" t="s">
        <v>119</v>
      </c>
    </row>
    <row r="393" spans="1:20">
      <c r="A393" s="146"/>
      <c r="B393" s="147"/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92"/>
      <c r="S393" s="192"/>
      <c r="T393" s="192"/>
    </row>
    <row r="394" spans="1:20">
      <c r="R394" s="193"/>
      <c r="S394" s="193"/>
      <c r="T394" s="193"/>
    </row>
    <row r="395" spans="1:20" ht="27" customHeight="1">
      <c r="A395" s="181" t="s">
        <v>37</v>
      </c>
      <c r="B395" s="181"/>
      <c r="C395" s="185" t="s">
        <v>38</v>
      </c>
      <c r="D395" s="185"/>
      <c r="E395" s="185"/>
      <c r="F395" s="186" t="s">
        <v>39</v>
      </c>
      <c r="G395" s="186"/>
      <c r="H395" s="186"/>
      <c r="I395" s="13"/>
      <c r="J395" s="254" t="s">
        <v>150</v>
      </c>
      <c r="K395" s="254"/>
      <c r="L395" s="254"/>
      <c r="M395" s="254"/>
      <c r="N395" s="58"/>
      <c r="O395" s="190" t="s">
        <v>126</v>
      </c>
      <c r="P395" s="190"/>
      <c r="Q395" s="190"/>
      <c r="R395" s="190"/>
      <c r="S395" s="190"/>
      <c r="T395" s="58"/>
    </row>
    <row r="396" spans="1:20" ht="71.25" customHeight="1">
      <c r="A396" s="182" t="s">
        <v>40</v>
      </c>
      <c r="B396" s="182"/>
      <c r="C396" s="187" t="s">
        <v>141</v>
      </c>
      <c r="D396" s="187"/>
      <c r="E396" s="187"/>
      <c r="F396" s="187" t="s">
        <v>142</v>
      </c>
      <c r="G396" s="187"/>
      <c r="H396" s="187"/>
      <c r="I396" s="19"/>
      <c r="J396" s="254"/>
      <c r="K396" s="254"/>
      <c r="L396" s="254"/>
      <c r="M396" s="254"/>
      <c r="N396" s="58"/>
      <c r="O396" s="190"/>
      <c r="P396" s="190"/>
      <c r="Q396" s="190"/>
      <c r="R396" s="190"/>
      <c r="S396" s="190"/>
      <c r="T396" s="58"/>
    </row>
    <row r="397" spans="1:20" ht="15.75" customHeight="1">
      <c r="A397" s="101"/>
      <c r="B397" s="101"/>
      <c r="C397" s="20"/>
      <c r="D397" s="20"/>
      <c r="E397" s="20"/>
      <c r="F397" s="20"/>
      <c r="G397" s="20"/>
      <c r="H397" s="20"/>
      <c r="I397" s="11"/>
      <c r="J397" s="254"/>
      <c r="K397" s="254"/>
      <c r="L397" s="254"/>
      <c r="M397" s="254"/>
      <c r="N397" s="58"/>
      <c r="O397" s="190"/>
      <c r="P397" s="190"/>
      <c r="Q397" s="190"/>
      <c r="R397" s="190"/>
      <c r="S397" s="190"/>
      <c r="T397" s="58"/>
    </row>
    <row r="398" spans="1:20" ht="13.5" customHeight="1">
      <c r="A398" s="101"/>
      <c r="B398" s="101"/>
      <c r="C398" s="20"/>
      <c r="D398" s="20"/>
      <c r="E398" s="20"/>
      <c r="F398" s="20"/>
      <c r="G398" s="20"/>
      <c r="H398" s="20"/>
      <c r="I398" s="12"/>
      <c r="J398" s="254"/>
      <c r="K398" s="254"/>
      <c r="L398" s="254"/>
      <c r="M398" s="254"/>
      <c r="N398" s="58"/>
      <c r="O398" s="190"/>
      <c r="P398" s="190"/>
      <c r="Q398" s="190"/>
      <c r="R398" s="190"/>
      <c r="S398" s="190"/>
      <c r="T398" s="58"/>
    </row>
    <row r="399" spans="1:20" ht="36.75" customHeight="1">
      <c r="A399" s="182" t="s">
        <v>43</v>
      </c>
      <c r="B399" s="182"/>
      <c r="C399" s="185" t="s">
        <v>38</v>
      </c>
      <c r="D399" s="185"/>
      <c r="E399" s="185"/>
      <c r="F399" s="186" t="s">
        <v>39</v>
      </c>
      <c r="G399" s="186"/>
      <c r="H399" s="186"/>
      <c r="I399" s="19"/>
      <c r="J399" s="254"/>
      <c r="K399" s="254"/>
      <c r="L399" s="254"/>
      <c r="M399" s="254"/>
      <c r="N399" s="58"/>
      <c r="O399" s="190"/>
      <c r="P399" s="190"/>
      <c r="Q399" s="190"/>
      <c r="R399" s="190"/>
      <c r="S399" s="190"/>
      <c r="T399" s="58"/>
    </row>
    <row r="400" spans="1:20" ht="24.75" customHeight="1">
      <c r="A400" s="183" t="s">
        <v>44</v>
      </c>
      <c r="B400" s="183"/>
      <c r="C400" s="188">
        <f>IF($I$2="Каникулы вместе",GRID!B53,GRID!B53-GRID!B53*GRID!$H$37)</f>
        <v>0</v>
      </c>
      <c r="D400" s="188"/>
      <c r="E400" s="188"/>
      <c r="F400" s="188">
        <f>IF($I$2="Каникулы вместе",GRID!E53,GRID!E53-GRID!E53*GRID!$H$37)</f>
        <v>0</v>
      </c>
      <c r="G400" s="188"/>
      <c r="H400" s="188"/>
      <c r="I400" s="11"/>
      <c r="J400" s="254"/>
      <c r="K400" s="254"/>
      <c r="L400" s="254"/>
      <c r="M400" s="254"/>
      <c r="N400" s="58"/>
      <c r="O400" s="190"/>
      <c r="P400" s="190"/>
      <c r="Q400" s="190"/>
      <c r="R400" s="190"/>
      <c r="S400" s="190"/>
      <c r="T400" s="58"/>
    </row>
    <row r="401" spans="1:20" ht="24.95" customHeight="1">
      <c r="A401" s="183" t="s">
        <v>45</v>
      </c>
      <c r="B401" s="183"/>
      <c r="C401" s="188">
        <f>IF($I$2="Каникулы вместе",GRID!B54,GRID!B54-GRID!B54*GRID!$H$37)</f>
        <v>5000</v>
      </c>
      <c r="D401" s="188"/>
      <c r="E401" s="188"/>
      <c r="F401" s="188">
        <f>IF($I$2="Каникулы вместе",GRID!E54,GRID!E54-GRID!E54*GRID!$H$37)</f>
        <v>7500</v>
      </c>
      <c r="G401" s="188"/>
      <c r="H401" s="188"/>
      <c r="I401" s="12"/>
      <c r="J401" s="254"/>
      <c r="K401" s="254"/>
      <c r="L401" s="254"/>
      <c r="M401" s="254"/>
      <c r="N401" s="58"/>
      <c r="O401" s="190"/>
      <c r="P401" s="190"/>
      <c r="Q401" s="190"/>
      <c r="R401" s="190"/>
      <c r="S401" s="190"/>
      <c r="T401" s="58"/>
    </row>
    <row r="402" spans="1:20" ht="33.75" customHeight="1">
      <c r="A402" s="184" t="s">
        <v>46</v>
      </c>
      <c r="B402" s="184"/>
      <c r="C402" s="188">
        <f>IF($I$2="Каникулы вместе",GRID!B55,GRID!B55-GRID!B55*GRID!$H$37)</f>
        <v>10000</v>
      </c>
      <c r="D402" s="188"/>
      <c r="E402" s="188"/>
      <c r="F402" s="188">
        <f>IF($I$2="Каникулы вместе",GRID!E55,GRID!E55-GRID!E55*GRID!$H$37)</f>
        <v>15000</v>
      </c>
      <c r="G402" s="188"/>
      <c r="H402" s="188"/>
      <c r="J402" s="254"/>
      <c r="K402" s="254"/>
      <c r="L402" s="254"/>
      <c r="M402" s="254"/>
      <c r="N402" s="58"/>
      <c r="O402" s="190"/>
      <c r="P402" s="190"/>
      <c r="Q402" s="190"/>
      <c r="R402" s="190"/>
      <c r="S402" s="190"/>
      <c r="T402" s="58"/>
    </row>
    <row r="403" spans="1:20" ht="12.75" customHeight="1">
      <c r="J403" s="254"/>
      <c r="K403" s="254"/>
      <c r="L403" s="254"/>
      <c r="M403" s="254"/>
      <c r="N403" s="58"/>
      <c r="O403" s="190"/>
      <c r="P403" s="190"/>
      <c r="Q403" s="190"/>
      <c r="R403" s="190"/>
      <c r="S403" s="190"/>
      <c r="T403" s="58"/>
    </row>
    <row r="404" spans="1:20" ht="12.75" customHeight="1">
      <c r="J404" s="254"/>
      <c r="K404" s="254"/>
      <c r="L404" s="254"/>
      <c r="M404" s="254"/>
      <c r="N404" s="58"/>
      <c r="O404" s="190"/>
      <c r="P404" s="190"/>
      <c r="Q404" s="190"/>
      <c r="R404" s="190"/>
      <c r="S404" s="190"/>
      <c r="T404" s="58"/>
    </row>
    <row r="405" spans="1:20" ht="15" customHeight="1">
      <c r="J405" s="58"/>
      <c r="K405" s="58"/>
      <c r="L405" s="58"/>
      <c r="M405" s="58"/>
      <c r="N405" s="58"/>
      <c r="O405" s="190"/>
      <c r="P405" s="190"/>
      <c r="Q405" s="190"/>
      <c r="R405" s="190"/>
      <c r="S405" s="190"/>
      <c r="T405" s="58"/>
    </row>
    <row r="406" spans="1:20" ht="15" customHeight="1">
      <c r="J406" s="162"/>
      <c r="K406" s="162"/>
      <c r="L406" s="162"/>
      <c r="M406" s="162"/>
      <c r="N406" s="162"/>
      <c r="O406" s="190"/>
      <c r="P406" s="190"/>
      <c r="Q406" s="190"/>
      <c r="R406" s="190"/>
      <c r="S406" s="190"/>
      <c r="T406" s="58"/>
    </row>
    <row r="407" spans="1:20" ht="15" customHeight="1">
      <c r="J407" s="162"/>
      <c r="K407" s="162"/>
      <c r="L407" s="162"/>
      <c r="M407" s="162"/>
      <c r="N407" s="162"/>
      <c r="O407" s="190"/>
      <c r="P407" s="190"/>
      <c r="Q407" s="190"/>
      <c r="R407" s="190"/>
      <c r="S407" s="190"/>
      <c r="T407" s="58"/>
    </row>
    <row r="408" spans="1:20" ht="15">
      <c r="L408" s="20"/>
      <c r="M408" s="20"/>
      <c r="N408" s="20"/>
      <c r="O408" s="190"/>
      <c r="P408" s="190"/>
      <c r="Q408" s="190"/>
      <c r="R408" s="190"/>
      <c r="S408" s="190"/>
      <c r="T408" s="58"/>
    </row>
    <row r="409" spans="1:20" ht="15">
      <c r="L409" s="189"/>
      <c r="M409" s="189"/>
      <c r="N409" s="189"/>
      <c r="O409" s="190"/>
      <c r="P409" s="190"/>
      <c r="Q409" s="190"/>
      <c r="R409" s="190"/>
      <c r="S409" s="190"/>
      <c r="T409" s="58"/>
    </row>
    <row r="410" spans="1:20" ht="15">
      <c r="K410" s="134"/>
      <c r="L410" s="180"/>
      <c r="M410" s="180"/>
      <c r="N410" s="180"/>
      <c r="O410" s="190"/>
      <c r="P410" s="190"/>
      <c r="Q410" s="190"/>
      <c r="R410" s="190"/>
      <c r="S410" s="190"/>
      <c r="T410" s="58"/>
    </row>
    <row r="411" spans="1:20" ht="15">
      <c r="K411" s="134"/>
      <c r="L411" s="180"/>
      <c r="M411" s="180"/>
      <c r="N411" s="180"/>
      <c r="O411" s="190"/>
      <c r="P411" s="190"/>
      <c r="Q411" s="190"/>
      <c r="R411" s="190"/>
      <c r="S411" s="190"/>
      <c r="T411" s="58"/>
    </row>
    <row r="412" spans="1:20" ht="15">
      <c r="K412" s="135"/>
      <c r="L412" s="180"/>
      <c r="M412" s="180"/>
      <c r="N412" s="180"/>
      <c r="O412" s="190"/>
      <c r="P412" s="190"/>
      <c r="Q412" s="190"/>
      <c r="R412" s="190"/>
      <c r="S412" s="190"/>
      <c r="T412" s="58"/>
    </row>
    <row r="413" spans="1:20" ht="12.75" customHeight="1">
      <c r="O413" s="190"/>
      <c r="P413" s="190"/>
      <c r="Q413" s="190"/>
      <c r="R413" s="190"/>
      <c r="S413" s="190"/>
      <c r="T413" s="58"/>
    </row>
    <row r="414" spans="1:20" ht="12.75" customHeight="1">
      <c r="O414" s="58"/>
      <c r="P414" s="58"/>
      <c r="Q414" s="58"/>
      <c r="R414" s="58"/>
      <c r="S414" s="58"/>
      <c r="T414" s="58"/>
    </row>
    <row r="415" spans="1:20" ht="12.75" customHeight="1">
      <c r="O415" s="58"/>
      <c r="P415" s="58"/>
      <c r="Q415" s="58"/>
      <c r="R415" s="58"/>
      <c r="S415" s="58"/>
      <c r="T415" s="58"/>
    </row>
    <row r="416" spans="1:20" ht="12.75" customHeight="1">
      <c r="O416" s="58"/>
      <c r="P416" s="58"/>
      <c r="Q416" s="58"/>
      <c r="R416" s="58"/>
      <c r="S416" s="58"/>
      <c r="T416" s="58"/>
    </row>
    <row r="417" spans="15:20" ht="12.75" customHeight="1">
      <c r="O417" s="58"/>
      <c r="P417" s="58"/>
      <c r="Q417" s="58"/>
      <c r="R417" s="58"/>
      <c r="S417" s="58"/>
      <c r="T417" s="58"/>
    </row>
    <row r="418" spans="15:20" ht="12.75" customHeight="1">
      <c r="O418" s="58"/>
      <c r="P418" s="58"/>
      <c r="Q418" s="58"/>
      <c r="R418" s="58"/>
      <c r="S418" s="58"/>
      <c r="T418" s="58"/>
    </row>
    <row r="419" spans="15:20" ht="12.75" customHeight="1">
      <c r="O419" s="58"/>
      <c r="P419" s="58"/>
      <c r="Q419" s="58"/>
      <c r="R419" s="58"/>
      <c r="S419" s="58"/>
      <c r="T419" s="58"/>
    </row>
  </sheetData>
  <mergeCells count="128">
    <mergeCell ref="L412:N412"/>
    <mergeCell ref="L409:N409"/>
    <mergeCell ref="L410:N410"/>
    <mergeCell ref="L411:N411"/>
    <mergeCell ref="A402:B402"/>
    <mergeCell ref="C402:E402"/>
    <mergeCell ref="F402:H402"/>
    <mergeCell ref="A399:B399"/>
    <mergeCell ref="C399:E399"/>
    <mergeCell ref="F399:H399"/>
    <mergeCell ref="A400:B400"/>
    <mergeCell ref="C400:E400"/>
    <mergeCell ref="F400:H400"/>
    <mergeCell ref="R393:T394"/>
    <mergeCell ref="A395:B395"/>
    <mergeCell ref="C395:E395"/>
    <mergeCell ref="F395:H395"/>
    <mergeCell ref="A396:B396"/>
    <mergeCell ref="C396:E396"/>
    <mergeCell ref="F396:H396"/>
    <mergeCell ref="A401:B401"/>
    <mergeCell ref="C401:E401"/>
    <mergeCell ref="F401:H401"/>
    <mergeCell ref="A358:T358"/>
    <mergeCell ref="A359:T359"/>
    <mergeCell ref="A360:B361"/>
    <mergeCell ref="C360:D360"/>
    <mergeCell ref="E360:F360"/>
    <mergeCell ref="G360:H360"/>
    <mergeCell ref="I360:J360"/>
    <mergeCell ref="K360:L360"/>
    <mergeCell ref="M360:N360"/>
    <mergeCell ref="A323:T323"/>
    <mergeCell ref="A324:T324"/>
    <mergeCell ref="A325:B326"/>
    <mergeCell ref="C325:D325"/>
    <mergeCell ref="E325:F325"/>
    <mergeCell ref="G325:H325"/>
    <mergeCell ref="I325:J325"/>
    <mergeCell ref="K325:L325"/>
    <mergeCell ref="M325:N325"/>
    <mergeCell ref="A287:T287"/>
    <mergeCell ref="A288:T288"/>
    <mergeCell ref="A289:B290"/>
    <mergeCell ref="C289:D289"/>
    <mergeCell ref="E289:F289"/>
    <mergeCell ref="G289:H289"/>
    <mergeCell ref="I289:J289"/>
    <mergeCell ref="K289:L289"/>
    <mergeCell ref="M289:N289"/>
    <mergeCell ref="A252:T252"/>
    <mergeCell ref="A253:T253"/>
    <mergeCell ref="A254:B255"/>
    <mergeCell ref="C254:D254"/>
    <mergeCell ref="E254:F254"/>
    <mergeCell ref="G254:H254"/>
    <mergeCell ref="I254:J254"/>
    <mergeCell ref="K254:L254"/>
    <mergeCell ref="M254:N254"/>
    <mergeCell ref="A216:T216"/>
    <mergeCell ref="A217:T217"/>
    <mergeCell ref="A218:B219"/>
    <mergeCell ref="C218:D218"/>
    <mergeCell ref="E218:F218"/>
    <mergeCell ref="G218:H218"/>
    <mergeCell ref="I218:J218"/>
    <mergeCell ref="K218:L218"/>
    <mergeCell ref="M218:N218"/>
    <mergeCell ref="A180:T180"/>
    <mergeCell ref="A181:T181"/>
    <mergeCell ref="A182:B183"/>
    <mergeCell ref="C182:D182"/>
    <mergeCell ref="E182:F182"/>
    <mergeCell ref="G182:H182"/>
    <mergeCell ref="I182:J182"/>
    <mergeCell ref="K182:L182"/>
    <mergeCell ref="M182:N182"/>
    <mergeCell ref="A145:T145"/>
    <mergeCell ref="A146:T146"/>
    <mergeCell ref="A147:B148"/>
    <mergeCell ref="C147:D147"/>
    <mergeCell ref="E147:F147"/>
    <mergeCell ref="G147:H147"/>
    <mergeCell ref="I147:J147"/>
    <mergeCell ref="K147:L147"/>
    <mergeCell ref="M147:N147"/>
    <mergeCell ref="A109:T109"/>
    <mergeCell ref="A110:T110"/>
    <mergeCell ref="A111:B112"/>
    <mergeCell ref="C111:D111"/>
    <mergeCell ref="E111:F111"/>
    <mergeCell ref="G111:H111"/>
    <mergeCell ref="I111:J111"/>
    <mergeCell ref="K111:L111"/>
    <mergeCell ref="M111:N111"/>
    <mergeCell ref="A74:T74"/>
    <mergeCell ref="A75:T75"/>
    <mergeCell ref="A76:B77"/>
    <mergeCell ref="C76:D76"/>
    <mergeCell ref="E76:F76"/>
    <mergeCell ref="G76:H76"/>
    <mergeCell ref="I76:J76"/>
    <mergeCell ref="K76:L76"/>
    <mergeCell ref="M76:N76"/>
    <mergeCell ref="B2:F3"/>
    <mergeCell ref="I2:N3"/>
    <mergeCell ref="S2:T3"/>
    <mergeCell ref="U2:Y3"/>
    <mergeCell ref="A5:T5"/>
    <mergeCell ref="A6:T6"/>
    <mergeCell ref="J395:M404"/>
    <mergeCell ref="O395:S413"/>
    <mergeCell ref="M7:N7"/>
    <mergeCell ref="A38:T38"/>
    <mergeCell ref="A39:T39"/>
    <mergeCell ref="A40:B41"/>
    <mergeCell ref="C40:D40"/>
    <mergeCell ref="E40:F40"/>
    <mergeCell ref="G40:H40"/>
    <mergeCell ref="I40:J40"/>
    <mergeCell ref="K40:L40"/>
    <mergeCell ref="M40:N40"/>
    <mergeCell ref="A7:B8"/>
    <mergeCell ref="C7:D7"/>
    <mergeCell ref="E7:F7"/>
    <mergeCell ref="G7:H7"/>
    <mergeCell ref="I7:J7"/>
    <mergeCell ref="K7:L7"/>
  </mergeCells>
  <conditionalFormatting sqref="C9:N36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:N72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8:N107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08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13:N144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9:N178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9:N179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4:N215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20:N251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6:N286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91:N316 C322:N322 C317:F321 M317:N321 I317:J321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7:F357 G357:N357 I327:J356 M327:N356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3:N393 C362:F390 I362:J390 M362:N390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35" priority="71" operator="equal">
      <formula>10%</formula>
    </cfRule>
    <cfRule type="cellIs" dxfId="34" priority="72" operator="equal">
      <formula>0.12</formula>
    </cfRule>
    <cfRule type="cellIs" dxfId="33" priority="73" operator="equal">
      <formula>0.14</formula>
    </cfRule>
    <cfRule type="cellIs" dxfId="32" priority="74" operator="equal">
      <formula>0.15</formula>
    </cfRule>
    <cfRule type="cellIs" dxfId="31" priority="75" operator="equal">
      <formula>0.16</formula>
    </cfRule>
    <cfRule type="cellIs" dxfId="30" priority="76" operator="equal">
      <formula>"Открытый тариф"</formula>
    </cfRule>
  </conditionalFormatting>
  <conditionalFormatting sqref="O9:Q36 S9:T36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:Q72 S42:T72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8:Q107 S78:T107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Q108 S108:T108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3:Q144 S113:T14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9:Q178 S149:T178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79:Q179 S179:T179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4:Q215 S184:T215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20:Q251 S220:T251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6:Q286 S256:T286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91:Q316 S291:T316 S322:T322 O322:Q322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7:Q357 S357:T357 P327:P356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3:Q393 P362:P390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:R36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2:R72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8:R107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8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13:R144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49:R178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79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84:R215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20:R251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6:R286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91:R316 R322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57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3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29" priority="77" operator="equal">
      <formula>10%</formula>
    </cfRule>
    <cfRule type="cellIs" dxfId="28" priority="78" operator="equal">
      <formula>0.12</formula>
    </cfRule>
    <cfRule type="cellIs" dxfId="27" priority="79" operator="equal">
      <formula>0.14</formula>
    </cfRule>
    <cfRule type="cellIs" dxfId="26" priority="80" operator="equal">
      <formula>0.15</formula>
    </cfRule>
    <cfRule type="cellIs" dxfId="25" priority="81" operator="equal">
      <formula>0.16</formula>
    </cfRule>
    <cfRule type="cellIs" dxfId="24" priority="82" operator="equal">
      <formula>"Открытый тариф"</formula>
    </cfRule>
  </conditionalFormatting>
  <conditionalFormatting sqref="Q317:S321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17:T321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7:O321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17:L321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17:H321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17:P32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7:H356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7:O356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62:H39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7:L356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27:R356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27:T35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62:O39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62:L39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62:R39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62:T39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91:Q39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1:T392 O391:O39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1:P39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C39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91:D39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39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T392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91:L392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392 I391:J392 M391:N39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5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346443D-30A1-4C64-9D57-45B728B088A6}">
          <x14:formula1>
            <xm:f>GRID!$J$44:$J$45</xm:f>
          </x14:formula1>
          <xm:sqref>I2:N3</xm:sqref>
        </x14:dataValidation>
        <x14:dataValidation type="list" allowBlank="1" showInputMessage="1" showErrorMessage="1" xr:uid="{E1329AC9-45BB-4B04-A826-07DB1CB6B4A9}">
          <x14:formula1>
            <xm:f>GRID!$F$31</xm:f>
          </x14:formula1>
          <xm:sqref>U2:Y3</xm:sqref>
        </x14:dataValidation>
        <x14:dataValidation type="list" allowBlank="1" showInputMessage="1" showErrorMessage="1" xr:uid="{BD958076-D4A1-461B-AD0A-E2F511132B1F}">
          <x14:formula1>
            <xm:f>КАЛЕНДАРЬ!$E$51:$E$52</xm:f>
          </x14:formula1>
          <xm:sqref>O2:P3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55727-03D0-4775-A165-2A7DE26D1A87}">
  <sheetPr>
    <tabColor theme="5" tint="-0.249977111117893"/>
    <pageSetUpPr fitToPage="1"/>
  </sheetPr>
  <dimension ref="A1:Y119"/>
  <sheetViews>
    <sheetView showGridLines="0" zoomScale="80" zoomScaleNormal="80" workbookViewId="0">
      <pane ySplit="4" topLeftCell="A65" activePane="bottomLeft" state="frozen"/>
      <selection activeCell="A273" sqref="A273:XFD279"/>
      <selection pane="bottomLeft" activeCell="I2" sqref="I2:N3"/>
    </sheetView>
  </sheetViews>
  <sheetFormatPr defaultRowHeight="12.75"/>
  <cols>
    <col min="1" max="1" width="8.7109375" style="7" customWidth="1"/>
    <col min="2" max="2" width="8.7109375" style="145" customWidth="1"/>
    <col min="3" max="8" width="12.7109375" style="6" customWidth="1"/>
    <col min="9" max="9" width="12.7109375" style="5" customWidth="1"/>
    <col min="10" max="12" width="12.7109375" style="6" customWidth="1"/>
    <col min="13" max="13" width="12.7109375" style="5" customWidth="1"/>
    <col min="14" max="14" width="12.7109375" style="6" customWidth="1"/>
    <col min="15" max="15" width="12.7109375" style="5" customWidth="1"/>
    <col min="16" max="20" width="12.7109375" style="6" customWidth="1"/>
    <col min="21" max="21" width="13.285156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144"/>
      <c r="H2" s="144"/>
      <c r="I2" s="202" t="s">
        <v>20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3.5" customHeight="1" thickBot="1">
      <c r="B3" s="201"/>
      <c r="C3" s="201"/>
      <c r="D3" s="201"/>
      <c r="E3" s="201"/>
      <c r="F3" s="201"/>
      <c r="G3" s="144"/>
      <c r="H3" s="144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>
      <c r="A5" s="146"/>
      <c r="B5" s="147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</row>
    <row r="6" spans="1:25" s="9" customFormat="1" ht="17.25" customHeight="1">
      <c r="A6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</row>
    <row r="7" spans="1:25">
      <c r="A7" s="172" t="s">
        <v>109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</row>
    <row r="8" spans="1:25" ht="56.25" customHeight="1">
      <c r="A8" s="174" t="s">
        <v>8</v>
      </c>
      <c r="B8" s="175"/>
      <c r="C8" s="178" t="s">
        <v>101</v>
      </c>
      <c r="D8" s="179"/>
      <c r="E8" s="164" t="s">
        <v>93</v>
      </c>
      <c r="F8" s="165"/>
      <c r="G8" s="166" t="s">
        <v>94</v>
      </c>
      <c r="H8" s="166"/>
      <c r="I8" s="167" t="s">
        <v>95</v>
      </c>
      <c r="J8" s="168"/>
      <c r="K8" s="169" t="s">
        <v>96</v>
      </c>
      <c r="L8" s="169"/>
      <c r="M8" s="170" t="s">
        <v>97</v>
      </c>
      <c r="N8" s="170"/>
      <c r="O8" s="21" t="s">
        <v>71</v>
      </c>
      <c r="P8" s="22" t="s">
        <v>72</v>
      </c>
      <c r="Q8" s="23" t="s">
        <v>73</v>
      </c>
      <c r="R8" s="24" t="s">
        <v>74</v>
      </c>
      <c r="S8" s="25" t="s">
        <v>75</v>
      </c>
      <c r="T8" s="26" t="s">
        <v>76</v>
      </c>
    </row>
    <row r="9" spans="1:25">
      <c r="A9" s="176"/>
      <c r="B9" s="177"/>
      <c r="C9" s="55" t="s">
        <v>9</v>
      </c>
      <c r="D9" s="55" t="s">
        <v>10</v>
      </c>
      <c r="E9" s="55" t="s">
        <v>9</v>
      </c>
      <c r="F9" s="55" t="s">
        <v>10</v>
      </c>
      <c r="G9" s="55" t="s">
        <v>9</v>
      </c>
      <c r="H9" s="55" t="s">
        <v>10</v>
      </c>
      <c r="I9" s="55" t="s">
        <v>9</v>
      </c>
      <c r="J9" s="55" t="s">
        <v>10</v>
      </c>
      <c r="K9" s="55" t="s">
        <v>9</v>
      </c>
      <c r="L9" s="55" t="s">
        <v>10</v>
      </c>
      <c r="M9" s="55" t="s">
        <v>9</v>
      </c>
      <c r="N9" s="55" t="s">
        <v>10</v>
      </c>
      <c r="O9" s="55" t="s">
        <v>99</v>
      </c>
      <c r="P9" s="55" t="s">
        <v>100</v>
      </c>
      <c r="Q9" s="55" t="s">
        <v>100</v>
      </c>
      <c r="R9" s="55" t="s">
        <v>118</v>
      </c>
      <c r="S9" s="55" t="s">
        <v>118</v>
      </c>
      <c r="T9" s="55" t="s">
        <v>118</v>
      </c>
    </row>
    <row r="10" spans="1:25" hidden="1">
      <c r="A10" s="148" t="s">
        <v>12</v>
      </c>
      <c r="B10" s="149">
        <v>27</v>
      </c>
      <c r="C10" s="8" cm="1">
        <f t="array" ref="C10">IF($I$2="Время восстановления",INDEX(GRID!$B$4:$U$15,MATCH(C$8,GRID!$A$4:$A$15,0),MATCH(1,($U$2=GRID!$B$1:$U$1)*(КАЛЕНДАРЬ!AD30=GRID!$B$3:$U$3),0)),
INDEX(GRID!$B$4:$U$15,MATCH(C$8,GRID!$A$4:$A$15,0),MATCH(1,($U$2=GRID!$B$1:$U$1)*(КАЛЕНДАРЬ!AD30=GRID!$B$3:$U$3),0))*(1-GRID!$H$34))</f>
        <v>23375.000000000004</v>
      </c>
      <c r="D10" s="8" cm="1">
        <f t="array" ref="D10">IF($I$2="Время восстановления",INDEX(GRID!$B$18:$U$29,MATCH(C$8,GRID!$A$18:$A$29,0),MATCH(1,($U$2=GRID!$B$1:$U$1)*(КАЛЕНДАРЬ!AD30=GRID!$B$3:$U$3),0)),
INDEX(GRID!$B$18:$U$29,MATCH(C$8,GRID!$A$18:$A$29,0),MATCH(1,($U$2=GRID!$B$1:$U$1)*(КАЛЕНДАРЬ!AD30=GRID!$B$3:$U$3),0))*(1-GRID!$H$34))</f>
        <v>27625.000000000004</v>
      </c>
      <c r="E10" s="8" cm="1">
        <f t="array" ref="E10">IF($I$2="Время восстановления",INDEX(GRID!$B$4:$U$15,MATCH(E$8,GRID!$A$4:$A$15,0),MATCH(1,($U$2=GRID!$B$1:$U$1)*(КАЛЕНДАРЬ!AD30=GRID!$B$3:$U$3),0)),
INDEX(GRID!$B$4:$U$15,MATCH(E$8,GRID!$A$4:$A$15,0),MATCH(1,($U$2=GRID!$B$1:$U$1)*(КАЛЕНДАРЬ!AD30=GRID!$B$3:$U$3),0))*(1-GRID!$H$34))</f>
        <v>28050</v>
      </c>
      <c r="F10" s="8" cm="1">
        <f t="array" ref="F10">IF($I$2="Время восстановления",INDEX(GRID!$B$18:$U$29,MATCH(E$8,GRID!$A$18:$A$29,0),MATCH(1,($U$2=GRID!$B$1:$U$1)*(КАЛЕНДАРЬ!AD30=GRID!$B$3:$U$3),0)),
INDEX(GRID!$B$18:$U$29,MATCH(E$8,GRID!$A$18:$A$29,0),MATCH(1,($U$2=GRID!$B$1:$U$1)*(КАЛЕНДАРЬ!AD30=GRID!$B$3:$U$3),0))*(1-GRID!$H$34))</f>
        <v>32300</v>
      </c>
      <c r="G10" s="8" cm="1">
        <f t="array" ref="G10">IF($I$2="Время восстановления",INDEX(GRID!$B$4:$U$15,MATCH(G$8,GRID!$A$4:$A$15,0),MATCH(1,($U$2=GRID!$B$1:$U$1)*(КАЛЕНДАРЬ!AD30=GRID!$B$3:$U$3),0)),
INDEX(GRID!$B$4:$U$15,MATCH(G$8,GRID!$A$4:$A$15,0),MATCH(1,($U$2=GRID!$B$1:$U$1)*(КАЛЕНДАРЬ!AD30=GRID!$B$3:$U$3),0))*(1-GRID!$H$34))</f>
        <v>33150</v>
      </c>
      <c r="H10" s="8" cm="1">
        <f t="array" ref="H10">IF($I$2="Время восстановления",INDEX(GRID!$B$18:$U$29,MATCH(G$8,GRID!$A$18:$A$29,0),MATCH(1,($U$2=GRID!$B$1:$U$1)*(КАЛЕНДАРЬ!AD30=GRID!$B$3:$U$3),0)),
INDEX(GRID!$B$18:$U$29,MATCH(G$8,GRID!$A$18:$A$29,0),MATCH(1,($U$2=GRID!$B$1:$U$1)*(КАЛЕНДАРЬ!AD30=GRID!$B$3:$U$3),0))*(1-GRID!$H$34))</f>
        <v>37400</v>
      </c>
      <c r="I10" s="8" cm="1">
        <f t="array" ref="I10">IF($I$2="Время восстановления",INDEX(GRID!$B$4:$U$15,MATCH(I$8,GRID!$A$4:$A$15,0),MATCH(1,($U$2=GRID!$B$1:$U$1)*(КАЛЕНДАРЬ!AD30=GRID!$B$3:$U$3),0)),
INDEX(GRID!$B$4:$U$15,MATCH(I$8,GRID!$A$4:$A$15,0),MATCH(1,($U$2=GRID!$B$1:$U$1)*(КАЛЕНДАРЬ!AD30=GRID!$B$3:$U$3),0))*(1-GRID!$H$34))</f>
        <v>36890</v>
      </c>
      <c r="J10" s="8" cm="1">
        <f t="array" ref="J10">IF($I$2="Время восстановления",INDEX(GRID!$B$18:$U$29,MATCH(I$8,GRID!$A$18:$A$29,0),MATCH(1,($U$2=GRID!$B$1:$U$1)*(КАЛЕНДАРЬ!AD30=GRID!$B$3:$U$3),0)),
INDEX(GRID!$B$18:$U$29,MATCH(I$8,GRID!$A$18:$A$29,0),MATCH(1,($U$2=GRID!$B$1:$U$1)*(КАЛЕНДАРЬ!AD30=GRID!$B$3:$U$3),0))*(1-GRID!$H$34))</f>
        <v>41140</v>
      </c>
      <c r="K10" s="8" cm="1">
        <f t="array" ref="K10">IF($I$2="Время восстановления",INDEX(GRID!$B$4:$U$15,MATCH(K$8,GRID!$A$4:$A$15,0),MATCH(1,($U$2=GRID!$B$1:$U$1)*(КАЛЕНДАРЬ!AD30=GRID!$B$3:$U$3),0)),
INDEX(GRID!$B$4:$U$15,MATCH(K$8,GRID!$A$4:$A$15,0),MATCH(1,($U$2=GRID!$B$1:$U$1)*(КАЛЕНДАРЬ!AD30=GRID!$B$3:$U$3),0))*(1-GRID!$H$34))</f>
        <v>41650</v>
      </c>
      <c r="L10" s="8" cm="1">
        <f t="array" ref="L10">IF($I$2="Время восстановления",INDEX(GRID!$B$18:$U$29,MATCH(K$8,GRID!$A$18:$A$29,0),MATCH(1,($U$2=GRID!$B$1:$U$1)*(КАЛЕНДАРЬ!AD30=GRID!$B$3:$U$3),0)),
INDEX(GRID!$B$18:$U$29,MATCH(K$8,GRID!$A$18:$A$29,0),MATCH(1,($U$2=GRID!$B$1:$U$1)*(КАЛЕНДАРЬ!AD30=GRID!$B$3:$U$3),0))*(1-GRID!$H$34))</f>
        <v>45900</v>
      </c>
      <c r="M10" s="8" cm="1">
        <f t="array" ref="M10">IF($I$2="Время восстановления",INDEX(GRID!$B$4:$U$15,MATCH(M$8,GRID!$A$4:$A$15,0),MATCH(1,($U$2=GRID!$B$1:$U$1)*(КАЛЕНДАРЬ!AD30=GRID!$B$3:$U$3),0)),
INDEX(GRID!$B$4:$U$15,MATCH(M$8,GRID!$A$4:$A$15,0),MATCH(1,($U$2=GRID!$B$1:$U$1)*(КАЛЕНДАРЬ!AD30=GRID!$B$3:$U$3),0))*(1-GRID!$H$34))</f>
        <v>59075</v>
      </c>
      <c r="N10" s="8" cm="1">
        <f t="array" ref="N10">IF($I$2="Время восстановления",INDEX(GRID!$B$18:$U$29,MATCH(M$8,GRID!$A$18:$A$29,0),MATCH(1,($U$2=GRID!$B$1:$U$1)*(КАЛЕНДАРЬ!AD30=GRID!$B$3:$U$3),0)),
INDEX(GRID!$B$18:$U$29,MATCH(M$8,GRID!$A$18:$A$29,0),MATCH(1,($U$2=GRID!$B$1:$U$1)*(КАЛЕНДАРЬ!AD30=GRID!$B$3:$U$3),0))*(1-GRID!$H$34))</f>
        <v>63325</v>
      </c>
      <c r="O10" s="8" cm="1">
        <f t="array" ref="O10">IF($I$2="Время восстановления",INDEX(GRID!$B$18:$U$29,MATCH(O$8,GRID!$A$18:$A$29,0),MATCH(1,($U$2=GRID!$B$1:$U$1)*(КАЛЕНДАРЬ!AD30=GRID!$B$3:$U$3),0)),
INDEX(GRID!$B$18:$U$29,MATCH(O$8,GRID!$A$18:$A$29,0),MATCH(1,($U$2=GRID!$B$1:$U$1)*(КАЛЕНДАРЬ!AD30=GRID!$B$3:$U$3),0))*(1-GRID!$H$34))</f>
        <v>87720</v>
      </c>
      <c r="P10" s="8" cm="1">
        <f t="array" ref="P10">IF($I$2="Время восстановления",INDEX(GRID!$B$18:$U$29,MATCH(P$8,GRID!$A$18:$A$29,0),MATCH(1,($U$2=GRID!$B$1:$U$1)*(КАЛЕНДАРЬ!AD30=GRID!$B$3:$U$3),0)),
INDEX(GRID!$B$18:$U$29,MATCH(P$8,GRID!$A$18:$A$29,0),MATCH(1,($U$2=GRID!$B$1:$U$1)*(КАЛЕНДАРЬ!AD30=GRID!$B$3:$U$3),0))*(1-GRID!$H$34))</f>
        <v>123590</v>
      </c>
      <c r="Q10" s="8" cm="1">
        <f t="array" ref="Q10">IF($I$2="Время восстановления",INDEX(GRID!$B$18:$U$29,MATCH(Q$8,GRID!$A$18:$A$29,0),MATCH(1,($U$2=GRID!$B$1:$U$1)*(КАЛЕНДАРЬ!AD30=GRID!$B$3:$U$3),0)),
INDEX(GRID!$B$18:$U$29,MATCH(Q$8,GRID!$A$18:$A$29,0),MATCH(1,($U$2=GRID!$B$1:$U$1)*(КАЛЕНДАРЬ!AD30=GRID!$B$3:$U$3),0))*(1-GRID!$H$34))</f>
        <v>145265</v>
      </c>
      <c r="R10" s="8" cm="1">
        <f t="array" ref="R10">IF($I$2="Время восстановления",INDEX(GRID!$B$18:$U$29,MATCH(R$8,GRID!$A$18:$A$29,0),MATCH(1,($U$2=GRID!$B$1:$U$1)*(КАЛЕНДАРЬ!AD30=GRID!$B$3:$U$3),0)),
INDEX(GRID!$B$18:$U$29,MATCH(R$8,GRID!$A$18:$A$29,0),MATCH(1,($U$2=GRID!$B$1:$U$1)*(КАЛЕНДАРЬ!AD30=GRID!$B$3:$U$3),0))*(1-GRID!$H$34))</f>
        <v>164985</v>
      </c>
      <c r="S10" s="8" cm="1">
        <f t="array" ref="S10">IF($I$2="Время восстановления",INDEX(GRID!$B$18:$U$29,MATCH(S$8,GRID!$A$18:$A$29,0),MATCH(1,($U$2=GRID!$B$1:$U$1)*(КАЛЕНДАРЬ!AD30=GRID!$B$3:$U$3),0)),
INDEX(GRID!$B$18:$U$29,MATCH(S$8,GRID!$A$18:$A$29,0),MATCH(1,($U$2=GRID!$B$1:$U$1)*(КАЛЕНДАРЬ!AD30=GRID!$B$3:$U$3),0))*(1-GRID!$H$34))</f>
        <v>410210</v>
      </c>
      <c r="T10" s="8" cm="1">
        <f t="array" ref="T10">IF($I$2="Время восстановления",INDEX(GRID!$B$18:$U$29,MATCH(T$8,GRID!$A$18:$A$29,0),MATCH(1,($U$2=GRID!$B$1:$U$1)*(КАЛЕНДАРЬ!AD30=GRID!$B$3:$U$3),0)),
INDEX(GRID!$B$18:$U$29,MATCH(T$8,GRID!$A$18:$A$29,0),MATCH(1,($U$2=GRID!$B$1:$U$1)*(КАЛЕНДАРЬ!AD30=GRID!$B$3:$U$3),0))*(1-GRID!$H$34))</f>
        <v>498610</v>
      </c>
    </row>
    <row r="11" spans="1:25">
      <c r="A11" s="148" t="s">
        <v>13</v>
      </c>
      <c r="B11" s="149">
        <v>28</v>
      </c>
      <c r="C11" s="8" cm="1">
        <f t="array" ref="C11">IF($I$2="Время восстановления",INDEX(GRID!$B$4:$U$15,MATCH(C$8,GRID!$A$4:$A$15,0),MATCH(1,($U$2=GRID!$B$1:$U$1)*(КАЛЕНДАРЬ!AD31=GRID!$B$3:$U$3),0)),
INDEX(GRID!$B$4:$U$15,MATCH(C$8,GRID!$A$4:$A$15,0),MATCH(1,($U$2=GRID!$B$1:$U$1)*(КАЛЕНДАРЬ!AD31=GRID!$B$3:$U$3),0))*(1-GRID!$H$34))</f>
        <v>23375.000000000004</v>
      </c>
      <c r="D11" s="8" cm="1">
        <f t="array" ref="D11">IF($I$2="Время восстановления",INDEX(GRID!$B$18:$U$29,MATCH(C$8,GRID!$A$18:$A$29,0),MATCH(1,($U$2=GRID!$B$1:$U$1)*(КАЛЕНДАРЬ!AD31=GRID!$B$3:$U$3),0)),
INDEX(GRID!$B$18:$U$29,MATCH(C$8,GRID!$A$18:$A$29,0),MATCH(1,($U$2=GRID!$B$1:$U$1)*(КАЛЕНДАРЬ!AD31=GRID!$B$3:$U$3),0))*(1-GRID!$H$34))</f>
        <v>27625.000000000004</v>
      </c>
      <c r="E11" s="8" cm="1">
        <f t="array" ref="E11">IF($I$2="Время восстановления",INDEX(GRID!$B$4:$U$15,MATCH(E$8,GRID!$A$4:$A$15,0),MATCH(1,($U$2=GRID!$B$1:$U$1)*(КАЛЕНДАРЬ!AD31=GRID!$B$3:$U$3),0)),
INDEX(GRID!$B$4:$U$15,MATCH(E$8,GRID!$A$4:$A$15,0),MATCH(1,($U$2=GRID!$B$1:$U$1)*(КАЛЕНДАРЬ!AD31=GRID!$B$3:$U$3),0))*(1-GRID!$H$34))</f>
        <v>28050</v>
      </c>
      <c r="F11" s="8" cm="1">
        <f t="array" ref="F11">IF($I$2="Время восстановления",INDEX(GRID!$B$18:$U$29,MATCH(E$8,GRID!$A$18:$A$29,0),MATCH(1,($U$2=GRID!$B$1:$U$1)*(КАЛЕНДАРЬ!AD31=GRID!$B$3:$U$3),0)),
INDEX(GRID!$B$18:$U$29,MATCH(E$8,GRID!$A$18:$A$29,0),MATCH(1,($U$2=GRID!$B$1:$U$1)*(КАЛЕНДАРЬ!AD31=GRID!$B$3:$U$3),0))*(1-GRID!$H$34))</f>
        <v>32300</v>
      </c>
      <c r="G11" s="8" cm="1">
        <f t="array" ref="G11">IF($I$2="Время восстановления",INDEX(GRID!$B$4:$U$15,MATCH(G$8,GRID!$A$4:$A$15,0),MATCH(1,($U$2=GRID!$B$1:$U$1)*(КАЛЕНДАРЬ!AD31=GRID!$B$3:$U$3),0)),
INDEX(GRID!$B$4:$U$15,MATCH(G$8,GRID!$A$4:$A$15,0),MATCH(1,($U$2=GRID!$B$1:$U$1)*(КАЛЕНДАРЬ!AD31=GRID!$B$3:$U$3),0))*(1-GRID!$H$34))</f>
        <v>33150</v>
      </c>
      <c r="H11" s="8" cm="1">
        <f t="array" ref="H11">IF($I$2="Время восстановления",INDEX(GRID!$B$18:$U$29,MATCH(G$8,GRID!$A$18:$A$29,0),MATCH(1,($U$2=GRID!$B$1:$U$1)*(КАЛЕНДАРЬ!AD31=GRID!$B$3:$U$3),0)),
INDEX(GRID!$B$18:$U$29,MATCH(G$8,GRID!$A$18:$A$29,0),MATCH(1,($U$2=GRID!$B$1:$U$1)*(КАЛЕНДАРЬ!AD31=GRID!$B$3:$U$3),0))*(1-GRID!$H$34))</f>
        <v>37400</v>
      </c>
      <c r="I11" s="8" cm="1">
        <f t="array" ref="I11">IF($I$2="Время восстановления",INDEX(GRID!$B$4:$U$15,MATCH(I$8,GRID!$A$4:$A$15,0),MATCH(1,($U$2=GRID!$B$1:$U$1)*(КАЛЕНДАРЬ!AD31=GRID!$B$3:$U$3),0)),
INDEX(GRID!$B$4:$U$15,MATCH(I$8,GRID!$A$4:$A$15,0),MATCH(1,($U$2=GRID!$B$1:$U$1)*(КАЛЕНДАРЬ!AD31=GRID!$B$3:$U$3),0))*(1-GRID!$H$34))</f>
        <v>36890</v>
      </c>
      <c r="J11" s="8" cm="1">
        <f t="array" ref="J11">IF($I$2="Время восстановления",INDEX(GRID!$B$18:$U$29,MATCH(I$8,GRID!$A$18:$A$29,0),MATCH(1,($U$2=GRID!$B$1:$U$1)*(КАЛЕНДАРЬ!AD31=GRID!$B$3:$U$3),0)),
INDEX(GRID!$B$18:$U$29,MATCH(I$8,GRID!$A$18:$A$29,0),MATCH(1,($U$2=GRID!$B$1:$U$1)*(КАЛЕНДАРЬ!AD31=GRID!$B$3:$U$3),0))*(1-GRID!$H$34))</f>
        <v>41140</v>
      </c>
      <c r="K11" s="8" cm="1">
        <f t="array" ref="K11">IF($I$2="Время восстановления",INDEX(GRID!$B$4:$U$15,MATCH(K$8,GRID!$A$4:$A$15,0),MATCH(1,($U$2=GRID!$B$1:$U$1)*(КАЛЕНДАРЬ!AD31=GRID!$B$3:$U$3),0)),
INDEX(GRID!$B$4:$U$15,MATCH(K$8,GRID!$A$4:$A$15,0),MATCH(1,($U$2=GRID!$B$1:$U$1)*(КАЛЕНДАРЬ!AD31=GRID!$B$3:$U$3),0))*(1-GRID!$H$34))</f>
        <v>41650</v>
      </c>
      <c r="L11" s="8" cm="1">
        <f t="array" ref="L11">IF($I$2="Время восстановления",INDEX(GRID!$B$18:$U$29,MATCH(K$8,GRID!$A$18:$A$29,0),MATCH(1,($U$2=GRID!$B$1:$U$1)*(КАЛЕНДАРЬ!AD31=GRID!$B$3:$U$3),0)),
INDEX(GRID!$B$18:$U$29,MATCH(K$8,GRID!$A$18:$A$29,0),MATCH(1,($U$2=GRID!$B$1:$U$1)*(КАЛЕНДАРЬ!AD31=GRID!$B$3:$U$3),0))*(1-GRID!$H$34))</f>
        <v>45900</v>
      </c>
      <c r="M11" s="8" cm="1">
        <f t="array" ref="M11">IF($I$2="Время восстановления",INDEX(GRID!$B$4:$U$15,MATCH(M$8,GRID!$A$4:$A$15,0),MATCH(1,($U$2=GRID!$B$1:$U$1)*(КАЛЕНДАРЬ!AD31=GRID!$B$3:$U$3),0)),
INDEX(GRID!$B$4:$U$15,MATCH(M$8,GRID!$A$4:$A$15,0),MATCH(1,($U$2=GRID!$B$1:$U$1)*(КАЛЕНДАРЬ!AD31=GRID!$B$3:$U$3),0))*(1-GRID!$H$34))</f>
        <v>59075</v>
      </c>
      <c r="N11" s="8" cm="1">
        <f t="array" ref="N11">IF($I$2="Время восстановления",INDEX(GRID!$B$18:$U$29,MATCH(M$8,GRID!$A$18:$A$29,0),MATCH(1,($U$2=GRID!$B$1:$U$1)*(КАЛЕНДАРЬ!AD31=GRID!$B$3:$U$3),0)),
INDEX(GRID!$B$18:$U$29,MATCH(M$8,GRID!$A$18:$A$29,0),MATCH(1,($U$2=GRID!$B$1:$U$1)*(КАЛЕНДАРЬ!AD31=GRID!$B$3:$U$3),0))*(1-GRID!$H$34))</f>
        <v>63325</v>
      </c>
      <c r="O11" s="8" cm="1">
        <f t="array" ref="O11">IF($I$2="Время восстановления",INDEX(GRID!$B$18:$U$29,MATCH(O$8,GRID!$A$18:$A$29,0),MATCH(1,($U$2=GRID!$B$1:$U$1)*(КАЛЕНДАРЬ!AD31=GRID!$B$3:$U$3),0)),
INDEX(GRID!$B$18:$U$29,MATCH(O$8,GRID!$A$18:$A$29,0),MATCH(1,($U$2=GRID!$B$1:$U$1)*(КАЛЕНДАРЬ!AD31=GRID!$B$3:$U$3),0))*(1-GRID!$H$34))</f>
        <v>87720</v>
      </c>
      <c r="P11" s="8" cm="1">
        <f t="array" ref="P11">IF($I$2="Время восстановления",INDEX(GRID!$B$18:$U$29,MATCH(P$8,GRID!$A$18:$A$29,0),MATCH(1,($U$2=GRID!$B$1:$U$1)*(КАЛЕНДАРЬ!AD31=GRID!$B$3:$U$3),0)),
INDEX(GRID!$B$18:$U$29,MATCH(P$8,GRID!$A$18:$A$29,0),MATCH(1,($U$2=GRID!$B$1:$U$1)*(КАЛЕНДАРЬ!AD31=GRID!$B$3:$U$3),0))*(1-GRID!$H$34))</f>
        <v>123590</v>
      </c>
      <c r="Q11" s="8" cm="1">
        <f t="array" ref="Q11">IF($I$2="Время восстановления",INDEX(GRID!$B$18:$U$29,MATCH(Q$8,GRID!$A$18:$A$29,0),MATCH(1,($U$2=GRID!$B$1:$U$1)*(КАЛЕНДАРЬ!AD31=GRID!$B$3:$U$3),0)),
INDEX(GRID!$B$18:$U$29,MATCH(Q$8,GRID!$A$18:$A$29,0),MATCH(1,($U$2=GRID!$B$1:$U$1)*(КАЛЕНДАРЬ!AD31=GRID!$B$3:$U$3),0))*(1-GRID!$H$34))</f>
        <v>145265</v>
      </c>
      <c r="R11" s="8" cm="1">
        <f t="array" ref="R11">IF($I$2="Время восстановления",INDEX(GRID!$B$18:$U$29,MATCH(R$8,GRID!$A$18:$A$29,0),MATCH(1,($U$2=GRID!$B$1:$U$1)*(КАЛЕНДАРЬ!AD31=GRID!$B$3:$U$3),0)),
INDEX(GRID!$B$18:$U$29,MATCH(R$8,GRID!$A$18:$A$29,0),MATCH(1,($U$2=GRID!$B$1:$U$1)*(КАЛЕНДАРЬ!AD31=GRID!$B$3:$U$3),0))*(1-GRID!$H$34))</f>
        <v>164985</v>
      </c>
      <c r="S11" s="8" cm="1">
        <f t="array" ref="S11">IF($I$2="Время восстановления",INDEX(GRID!$B$18:$U$29,MATCH(S$8,GRID!$A$18:$A$29,0),MATCH(1,($U$2=GRID!$B$1:$U$1)*(КАЛЕНДАРЬ!AD31=GRID!$B$3:$U$3),0)),
INDEX(GRID!$B$18:$U$29,MATCH(S$8,GRID!$A$18:$A$29,0),MATCH(1,($U$2=GRID!$B$1:$U$1)*(КАЛЕНДАРЬ!AD31=GRID!$B$3:$U$3),0))*(1-GRID!$L$41))</f>
        <v>434340</v>
      </c>
      <c r="T11" s="8" cm="1">
        <f t="array" ref="T11">IF($I$2="Время восстановления",INDEX(GRID!$B$18:$U$29,MATCH(T$8,GRID!$A$18:$A$29,0),MATCH(1,($U$2=GRID!$B$1:$U$1)*(КАЛЕНДАРЬ!AD31=GRID!$B$3:$U$3),0)),
INDEX(GRID!$B$18:$U$29,MATCH(T$8,GRID!$A$18:$A$29,0),MATCH(1,($U$2=GRID!$B$1:$U$1)*(КАЛЕНДАРЬ!AD31=GRID!$B$3:$U$3),0))*(1-GRID!$L$41))</f>
        <v>527940</v>
      </c>
    </row>
    <row r="12" spans="1:25">
      <c r="A12" s="148" t="s">
        <v>14</v>
      </c>
      <c r="B12" s="149">
        <v>29</v>
      </c>
      <c r="C12" s="8" cm="1">
        <f t="array" ref="C12">IF($I$2="Время восстановления",INDEX(GRID!$B$4:$U$15,MATCH(C$8,GRID!$A$4:$A$15,0),MATCH(1,($U$2=GRID!$B$1:$U$1)*(КАЛЕНДАРЬ!AD32=GRID!$B$3:$U$3),0)),
INDEX(GRID!$B$4:$U$15,MATCH(C$8,GRID!$A$4:$A$15,0),MATCH(1,($U$2=GRID!$B$1:$U$1)*(КАЛЕНДАРЬ!AD32=GRID!$B$3:$U$3),0))*(1-GRID!$H$34))</f>
        <v>23375.000000000004</v>
      </c>
      <c r="D12" s="8" cm="1">
        <f t="array" ref="D12">IF($I$2="Время восстановления",INDEX(GRID!$B$18:$U$29,MATCH(C$8,GRID!$A$18:$A$29,0),MATCH(1,($U$2=GRID!$B$1:$U$1)*(КАЛЕНДАРЬ!AD32=GRID!$B$3:$U$3),0)),
INDEX(GRID!$B$18:$U$29,MATCH(C$8,GRID!$A$18:$A$29,0),MATCH(1,($U$2=GRID!$B$1:$U$1)*(КАЛЕНДАРЬ!AD32=GRID!$B$3:$U$3),0))*(1-GRID!$H$34))</f>
        <v>27625.000000000004</v>
      </c>
      <c r="E12" s="8" cm="1">
        <f t="array" ref="E12">IF($I$2="Время восстановления",INDEX(GRID!$B$4:$U$15,MATCH(E$8,GRID!$A$4:$A$15,0),MATCH(1,($U$2=GRID!$B$1:$U$1)*(КАЛЕНДАРЬ!AD32=GRID!$B$3:$U$3),0)),
INDEX(GRID!$B$4:$U$15,MATCH(E$8,GRID!$A$4:$A$15,0),MATCH(1,($U$2=GRID!$B$1:$U$1)*(КАЛЕНДАРЬ!AD32=GRID!$B$3:$U$3),0))*(1-GRID!$H$34))</f>
        <v>28050</v>
      </c>
      <c r="F12" s="8" cm="1">
        <f t="array" ref="F12">IF($I$2="Время восстановления",INDEX(GRID!$B$18:$U$29,MATCH(E$8,GRID!$A$18:$A$29,0),MATCH(1,($U$2=GRID!$B$1:$U$1)*(КАЛЕНДАРЬ!AD32=GRID!$B$3:$U$3),0)),
INDEX(GRID!$B$18:$U$29,MATCH(E$8,GRID!$A$18:$A$29,0),MATCH(1,($U$2=GRID!$B$1:$U$1)*(КАЛЕНДАРЬ!AD32=GRID!$B$3:$U$3),0))*(1-GRID!$H$34))</f>
        <v>32300</v>
      </c>
      <c r="G12" s="8" cm="1">
        <f t="array" ref="G12">IF($I$2="Время восстановления",INDEX(GRID!$B$4:$U$15,MATCH(G$8,GRID!$A$4:$A$15,0),MATCH(1,($U$2=GRID!$B$1:$U$1)*(КАЛЕНДАРЬ!AD32=GRID!$B$3:$U$3),0)),
INDEX(GRID!$B$4:$U$15,MATCH(G$8,GRID!$A$4:$A$15,0),MATCH(1,($U$2=GRID!$B$1:$U$1)*(КАЛЕНДАРЬ!AD32=GRID!$B$3:$U$3),0))*(1-GRID!$H$34))</f>
        <v>33150</v>
      </c>
      <c r="H12" s="8" cm="1">
        <f t="array" ref="H12">IF($I$2="Время восстановления",INDEX(GRID!$B$18:$U$29,MATCH(G$8,GRID!$A$18:$A$29,0),MATCH(1,($U$2=GRID!$B$1:$U$1)*(КАЛЕНДАРЬ!AD32=GRID!$B$3:$U$3),0)),
INDEX(GRID!$B$18:$U$29,MATCH(G$8,GRID!$A$18:$A$29,0),MATCH(1,($U$2=GRID!$B$1:$U$1)*(КАЛЕНДАРЬ!AD32=GRID!$B$3:$U$3),0))*(1-GRID!$H$34))</f>
        <v>37400</v>
      </c>
      <c r="I12" s="8" cm="1">
        <f t="array" ref="I12">IF($I$2="Время восстановления",INDEX(GRID!$B$4:$U$15,MATCH(I$8,GRID!$A$4:$A$15,0),MATCH(1,($U$2=GRID!$B$1:$U$1)*(КАЛЕНДАРЬ!AD32=GRID!$B$3:$U$3),0)),
INDEX(GRID!$B$4:$U$15,MATCH(I$8,GRID!$A$4:$A$15,0),MATCH(1,($U$2=GRID!$B$1:$U$1)*(КАЛЕНДАРЬ!AD32=GRID!$B$3:$U$3),0))*(1-GRID!$H$34))</f>
        <v>36890</v>
      </c>
      <c r="J12" s="8" cm="1">
        <f t="array" ref="J12">IF($I$2="Время восстановления",INDEX(GRID!$B$18:$U$29,MATCH(I$8,GRID!$A$18:$A$29,0),MATCH(1,($U$2=GRID!$B$1:$U$1)*(КАЛЕНДАРЬ!AD32=GRID!$B$3:$U$3),0)),
INDEX(GRID!$B$18:$U$29,MATCH(I$8,GRID!$A$18:$A$29,0),MATCH(1,($U$2=GRID!$B$1:$U$1)*(КАЛЕНДАРЬ!AD32=GRID!$B$3:$U$3),0))*(1-GRID!$H$34))</f>
        <v>41140</v>
      </c>
      <c r="K12" s="8" cm="1">
        <f t="array" ref="K12">IF($I$2="Время восстановления",INDEX(GRID!$B$4:$U$15,MATCH(K$8,GRID!$A$4:$A$15,0),MATCH(1,($U$2=GRID!$B$1:$U$1)*(КАЛЕНДАРЬ!AD32=GRID!$B$3:$U$3),0)),
INDEX(GRID!$B$4:$U$15,MATCH(K$8,GRID!$A$4:$A$15,0),MATCH(1,($U$2=GRID!$B$1:$U$1)*(КАЛЕНДАРЬ!AD32=GRID!$B$3:$U$3),0))*(1-GRID!$H$34))</f>
        <v>41650</v>
      </c>
      <c r="L12" s="8" cm="1">
        <f t="array" ref="L12">IF($I$2="Время восстановления",INDEX(GRID!$B$18:$U$29,MATCH(K$8,GRID!$A$18:$A$29,0),MATCH(1,($U$2=GRID!$B$1:$U$1)*(КАЛЕНДАРЬ!AD32=GRID!$B$3:$U$3),0)),
INDEX(GRID!$B$18:$U$29,MATCH(K$8,GRID!$A$18:$A$29,0),MATCH(1,($U$2=GRID!$B$1:$U$1)*(КАЛЕНДАРЬ!AD32=GRID!$B$3:$U$3),0))*(1-GRID!$H$34))</f>
        <v>45900</v>
      </c>
      <c r="M12" s="8" cm="1">
        <f t="array" ref="M12">IF($I$2="Время восстановления",INDEX(GRID!$B$4:$U$15,MATCH(M$8,GRID!$A$4:$A$15,0),MATCH(1,($U$2=GRID!$B$1:$U$1)*(КАЛЕНДАРЬ!AD32=GRID!$B$3:$U$3),0)),
INDEX(GRID!$B$4:$U$15,MATCH(M$8,GRID!$A$4:$A$15,0),MATCH(1,($U$2=GRID!$B$1:$U$1)*(КАЛЕНДАРЬ!AD32=GRID!$B$3:$U$3),0))*(1-GRID!$H$34))</f>
        <v>59075</v>
      </c>
      <c r="N12" s="8" cm="1">
        <f t="array" ref="N12">IF($I$2="Время восстановления",INDEX(GRID!$B$18:$U$29,MATCH(M$8,GRID!$A$18:$A$29,0),MATCH(1,($U$2=GRID!$B$1:$U$1)*(КАЛЕНДАРЬ!AD32=GRID!$B$3:$U$3),0)),
INDEX(GRID!$B$18:$U$29,MATCH(M$8,GRID!$A$18:$A$29,0),MATCH(1,($U$2=GRID!$B$1:$U$1)*(КАЛЕНДАРЬ!AD32=GRID!$B$3:$U$3),0))*(1-GRID!$H$34))</f>
        <v>63325</v>
      </c>
      <c r="O12" s="8" cm="1">
        <f t="array" ref="O12">IF($I$2="Время восстановления",INDEX(GRID!$B$18:$U$29,MATCH(O$8,GRID!$A$18:$A$29,0),MATCH(1,($U$2=GRID!$B$1:$U$1)*(КАЛЕНДАРЬ!AD32=GRID!$B$3:$U$3),0)),
INDEX(GRID!$B$18:$U$29,MATCH(O$8,GRID!$A$18:$A$29,0),MATCH(1,($U$2=GRID!$B$1:$U$1)*(КАЛЕНДАРЬ!AD32=GRID!$B$3:$U$3),0))*(1-GRID!$H$34))</f>
        <v>87720</v>
      </c>
      <c r="P12" s="8" cm="1">
        <f t="array" ref="P12">IF($I$2="Время восстановления",INDEX(GRID!$B$18:$U$29,MATCH(P$8,GRID!$A$18:$A$29,0),MATCH(1,($U$2=GRID!$B$1:$U$1)*(КАЛЕНДАРЬ!AD32=GRID!$B$3:$U$3),0)),
INDEX(GRID!$B$18:$U$29,MATCH(P$8,GRID!$A$18:$A$29,0),MATCH(1,($U$2=GRID!$B$1:$U$1)*(КАЛЕНДАРЬ!AD32=GRID!$B$3:$U$3),0))*(1-GRID!$H$34))</f>
        <v>123590</v>
      </c>
      <c r="Q12" s="8" cm="1">
        <f t="array" ref="Q12">IF($I$2="Время восстановления",INDEX(GRID!$B$18:$U$29,MATCH(Q$8,GRID!$A$18:$A$29,0),MATCH(1,($U$2=GRID!$B$1:$U$1)*(КАЛЕНДАРЬ!AD32=GRID!$B$3:$U$3),0)),
INDEX(GRID!$B$18:$U$29,MATCH(Q$8,GRID!$A$18:$A$29,0),MATCH(1,($U$2=GRID!$B$1:$U$1)*(КАЛЕНДАРЬ!AD32=GRID!$B$3:$U$3),0))*(1-GRID!$H$34))</f>
        <v>145265</v>
      </c>
      <c r="R12" s="8" cm="1">
        <f t="array" ref="R12">IF($I$2="Время восстановления",INDEX(GRID!$B$18:$U$29,MATCH(R$8,GRID!$A$18:$A$29,0),MATCH(1,($U$2=GRID!$B$1:$U$1)*(КАЛЕНДАРЬ!AD32=GRID!$B$3:$U$3),0)),
INDEX(GRID!$B$18:$U$29,MATCH(R$8,GRID!$A$18:$A$29,0),MATCH(1,($U$2=GRID!$B$1:$U$1)*(КАЛЕНДАРЬ!AD32=GRID!$B$3:$U$3),0))*(1-GRID!$H$34))</f>
        <v>164985</v>
      </c>
      <c r="S12" s="8" cm="1">
        <f t="array" ref="S12">IF($I$2="Время восстановления",INDEX(GRID!$B$18:$U$29,MATCH(S$8,GRID!$A$18:$A$29,0),MATCH(1,($U$2=GRID!$B$1:$U$1)*(КАЛЕНДАРЬ!AD32=GRID!$B$3:$U$3),0)),
INDEX(GRID!$B$18:$U$29,MATCH(S$8,GRID!$A$18:$A$29,0),MATCH(1,($U$2=GRID!$B$1:$U$1)*(КАЛЕНДАРЬ!AD32=GRID!$B$3:$U$3),0))*(1-GRID!$L$41))</f>
        <v>434340</v>
      </c>
      <c r="T12" s="8" cm="1">
        <f t="array" ref="T12">IF($I$2="Время восстановления",INDEX(GRID!$B$18:$U$29,MATCH(T$8,GRID!$A$18:$A$29,0),MATCH(1,($U$2=GRID!$B$1:$U$1)*(КАЛЕНДАРЬ!AD32=GRID!$B$3:$U$3),0)),
INDEX(GRID!$B$18:$U$29,MATCH(T$8,GRID!$A$18:$A$29,0),MATCH(1,($U$2=GRID!$B$1:$U$1)*(КАЛЕНДАРЬ!AD32=GRID!$B$3:$U$3),0))*(1-GRID!$L$41))</f>
        <v>527940</v>
      </c>
    </row>
    <row r="13" spans="1:25">
      <c r="A13" s="148" t="s">
        <v>15</v>
      </c>
      <c r="B13" s="149">
        <v>30</v>
      </c>
      <c r="C13" s="8" cm="1">
        <f t="array" ref="C13">IF($I$2="Время восстановления",INDEX(GRID!$B$4:$U$15,MATCH(C$8,GRID!$A$4:$A$15,0),MATCH(1,($U$2=GRID!$B$1:$U$1)*(КАЛЕНДАРЬ!AD33=GRID!$B$3:$U$3),0)),
INDEX(GRID!$B$4:$U$15,MATCH(C$8,GRID!$A$4:$A$15,0),MATCH(1,($U$2=GRID!$B$1:$U$1)*(КАЛЕНДАРЬ!AD33=GRID!$B$3:$U$3),0))*(1-GRID!$H$34))</f>
        <v>23375.000000000004</v>
      </c>
      <c r="D13" s="8" cm="1">
        <f t="array" ref="D13">IF($I$2="Время восстановления",INDEX(GRID!$B$18:$U$29,MATCH(C$8,GRID!$A$18:$A$29,0),MATCH(1,($U$2=GRID!$B$1:$U$1)*(КАЛЕНДАРЬ!AD33=GRID!$B$3:$U$3),0)),
INDEX(GRID!$B$18:$U$29,MATCH(C$8,GRID!$A$18:$A$29,0),MATCH(1,($U$2=GRID!$B$1:$U$1)*(КАЛЕНДАРЬ!AD33=GRID!$B$3:$U$3),0))*(1-GRID!$H$34))</f>
        <v>27625.000000000004</v>
      </c>
      <c r="E13" s="8" cm="1">
        <f t="array" ref="E13">IF($I$2="Время восстановления",INDEX(GRID!$B$4:$U$15,MATCH(E$8,GRID!$A$4:$A$15,0),MATCH(1,($U$2=GRID!$B$1:$U$1)*(КАЛЕНДАРЬ!AD33=GRID!$B$3:$U$3),0)),
INDEX(GRID!$B$4:$U$15,MATCH(E$8,GRID!$A$4:$A$15,0),MATCH(1,($U$2=GRID!$B$1:$U$1)*(КАЛЕНДАРЬ!AD33=GRID!$B$3:$U$3),0))*(1-GRID!$H$34))</f>
        <v>28050</v>
      </c>
      <c r="F13" s="8" cm="1">
        <f t="array" ref="F13">IF($I$2="Время восстановления",INDEX(GRID!$B$18:$U$29,MATCH(E$8,GRID!$A$18:$A$29,0),MATCH(1,($U$2=GRID!$B$1:$U$1)*(КАЛЕНДАРЬ!AD33=GRID!$B$3:$U$3),0)),
INDEX(GRID!$B$18:$U$29,MATCH(E$8,GRID!$A$18:$A$29,0),MATCH(1,($U$2=GRID!$B$1:$U$1)*(КАЛЕНДАРЬ!AD33=GRID!$B$3:$U$3),0))*(1-GRID!$H$34))</f>
        <v>32300</v>
      </c>
      <c r="G13" s="8" cm="1">
        <f t="array" ref="G13">IF($I$2="Время восстановления",INDEX(GRID!$B$4:$U$15,MATCH(G$8,GRID!$A$4:$A$15,0),MATCH(1,($U$2=GRID!$B$1:$U$1)*(КАЛЕНДАРЬ!AD33=GRID!$B$3:$U$3),0)),
INDEX(GRID!$B$4:$U$15,MATCH(G$8,GRID!$A$4:$A$15,0),MATCH(1,($U$2=GRID!$B$1:$U$1)*(КАЛЕНДАРЬ!AD33=GRID!$B$3:$U$3),0))*(1-GRID!$H$34))</f>
        <v>33150</v>
      </c>
      <c r="H13" s="8" cm="1">
        <f t="array" ref="H13">IF($I$2="Время восстановления",INDEX(GRID!$B$18:$U$29,MATCH(G$8,GRID!$A$18:$A$29,0),MATCH(1,($U$2=GRID!$B$1:$U$1)*(КАЛЕНДАРЬ!AD33=GRID!$B$3:$U$3),0)),
INDEX(GRID!$B$18:$U$29,MATCH(G$8,GRID!$A$18:$A$29,0),MATCH(1,($U$2=GRID!$B$1:$U$1)*(КАЛЕНДАРЬ!AD33=GRID!$B$3:$U$3),0))*(1-GRID!$H$34))</f>
        <v>37400</v>
      </c>
      <c r="I13" s="8" cm="1">
        <f t="array" ref="I13">IF($I$2="Время восстановления",INDEX(GRID!$B$4:$U$15,MATCH(I$8,GRID!$A$4:$A$15,0),MATCH(1,($U$2=GRID!$B$1:$U$1)*(КАЛЕНДАРЬ!AD33=GRID!$B$3:$U$3),0)),
INDEX(GRID!$B$4:$U$15,MATCH(I$8,GRID!$A$4:$A$15,0),MATCH(1,($U$2=GRID!$B$1:$U$1)*(КАЛЕНДАРЬ!AD33=GRID!$B$3:$U$3),0))*(1-GRID!$H$34))</f>
        <v>36890</v>
      </c>
      <c r="J13" s="8" cm="1">
        <f t="array" ref="J13">IF($I$2="Время восстановления",INDEX(GRID!$B$18:$U$29,MATCH(I$8,GRID!$A$18:$A$29,0),MATCH(1,($U$2=GRID!$B$1:$U$1)*(КАЛЕНДАРЬ!AD33=GRID!$B$3:$U$3),0)),
INDEX(GRID!$B$18:$U$29,MATCH(I$8,GRID!$A$18:$A$29,0),MATCH(1,($U$2=GRID!$B$1:$U$1)*(КАЛЕНДАРЬ!AD33=GRID!$B$3:$U$3),0))*(1-GRID!$H$34))</f>
        <v>41140</v>
      </c>
      <c r="K13" s="8" cm="1">
        <f t="array" ref="K13">IF($I$2="Время восстановления",INDEX(GRID!$B$4:$U$15,MATCH(K$8,GRID!$A$4:$A$15,0),MATCH(1,($U$2=GRID!$B$1:$U$1)*(КАЛЕНДАРЬ!AD33=GRID!$B$3:$U$3),0)),
INDEX(GRID!$B$4:$U$15,MATCH(K$8,GRID!$A$4:$A$15,0),MATCH(1,($U$2=GRID!$B$1:$U$1)*(КАЛЕНДАРЬ!AD33=GRID!$B$3:$U$3),0))*(1-GRID!$H$34))</f>
        <v>41650</v>
      </c>
      <c r="L13" s="8" cm="1">
        <f t="array" ref="L13">IF($I$2="Время восстановления",INDEX(GRID!$B$18:$U$29,MATCH(K$8,GRID!$A$18:$A$29,0),MATCH(1,($U$2=GRID!$B$1:$U$1)*(КАЛЕНДАРЬ!AD33=GRID!$B$3:$U$3),0)),
INDEX(GRID!$B$18:$U$29,MATCH(K$8,GRID!$A$18:$A$29,0),MATCH(1,($U$2=GRID!$B$1:$U$1)*(КАЛЕНДАРЬ!AD33=GRID!$B$3:$U$3),0))*(1-GRID!$H$34))</f>
        <v>45900</v>
      </c>
      <c r="M13" s="8" cm="1">
        <f t="array" ref="M13">IF($I$2="Время восстановления",INDEX(GRID!$B$4:$U$15,MATCH(M$8,GRID!$A$4:$A$15,0),MATCH(1,($U$2=GRID!$B$1:$U$1)*(КАЛЕНДАРЬ!AD33=GRID!$B$3:$U$3),0)),
INDEX(GRID!$B$4:$U$15,MATCH(M$8,GRID!$A$4:$A$15,0),MATCH(1,($U$2=GRID!$B$1:$U$1)*(КАЛЕНДАРЬ!AD33=GRID!$B$3:$U$3),0))*(1-GRID!$H$34))</f>
        <v>59075</v>
      </c>
      <c r="N13" s="8" cm="1">
        <f t="array" ref="N13">IF($I$2="Время восстановления",INDEX(GRID!$B$18:$U$29,MATCH(M$8,GRID!$A$18:$A$29,0),MATCH(1,($U$2=GRID!$B$1:$U$1)*(КАЛЕНДАРЬ!AD33=GRID!$B$3:$U$3),0)),
INDEX(GRID!$B$18:$U$29,MATCH(M$8,GRID!$A$18:$A$29,0),MATCH(1,($U$2=GRID!$B$1:$U$1)*(КАЛЕНДАРЬ!AD33=GRID!$B$3:$U$3),0))*(1-GRID!$H$34))</f>
        <v>63325</v>
      </c>
      <c r="O13" s="8" cm="1">
        <f t="array" ref="O13">IF($I$2="Время восстановления",INDEX(GRID!$B$18:$U$29,MATCH(O$8,GRID!$A$18:$A$29,0),MATCH(1,($U$2=GRID!$B$1:$U$1)*(КАЛЕНДАРЬ!AD33=GRID!$B$3:$U$3),0)),
INDEX(GRID!$B$18:$U$29,MATCH(O$8,GRID!$A$18:$A$29,0),MATCH(1,($U$2=GRID!$B$1:$U$1)*(КАЛЕНДАРЬ!AD33=GRID!$B$3:$U$3),0))*(1-GRID!$H$34))</f>
        <v>87720</v>
      </c>
      <c r="P13" s="8" cm="1">
        <f t="array" ref="P13">IF($I$2="Время восстановления",INDEX(GRID!$B$18:$U$29,MATCH(P$8,GRID!$A$18:$A$29,0),MATCH(1,($U$2=GRID!$B$1:$U$1)*(КАЛЕНДАРЬ!AD33=GRID!$B$3:$U$3),0)),
INDEX(GRID!$B$18:$U$29,MATCH(P$8,GRID!$A$18:$A$29,0),MATCH(1,($U$2=GRID!$B$1:$U$1)*(КАЛЕНДАРЬ!AD33=GRID!$B$3:$U$3),0))*(1-GRID!$H$34))</f>
        <v>123590</v>
      </c>
      <c r="Q13" s="8" cm="1">
        <f t="array" ref="Q13">IF($I$2="Время восстановления",INDEX(GRID!$B$18:$U$29,MATCH(Q$8,GRID!$A$18:$A$29,0),MATCH(1,($U$2=GRID!$B$1:$U$1)*(КАЛЕНДАРЬ!AD33=GRID!$B$3:$U$3),0)),
INDEX(GRID!$B$18:$U$29,MATCH(Q$8,GRID!$A$18:$A$29,0),MATCH(1,($U$2=GRID!$B$1:$U$1)*(КАЛЕНДАРЬ!AD33=GRID!$B$3:$U$3),0))*(1-GRID!$H$34))</f>
        <v>145265</v>
      </c>
      <c r="R13" s="8" cm="1">
        <f t="array" ref="R13">IF($I$2="Время восстановления",INDEX(GRID!$B$18:$U$29,MATCH(R$8,GRID!$A$18:$A$29,0),MATCH(1,($U$2=GRID!$B$1:$U$1)*(КАЛЕНДАРЬ!AD33=GRID!$B$3:$U$3),0)),
INDEX(GRID!$B$18:$U$29,MATCH(R$8,GRID!$A$18:$A$29,0),MATCH(1,($U$2=GRID!$B$1:$U$1)*(КАЛЕНДАРЬ!AD33=GRID!$B$3:$U$3),0))*(1-GRID!$H$34))</f>
        <v>164985</v>
      </c>
      <c r="S13" s="8" cm="1">
        <f t="array" ref="S13">IF($I$2="Время восстановления",INDEX(GRID!$B$18:$U$29,MATCH(S$8,GRID!$A$18:$A$29,0),MATCH(1,($U$2=GRID!$B$1:$U$1)*(КАЛЕНДАРЬ!AD33=GRID!$B$3:$U$3),0)),
INDEX(GRID!$B$18:$U$29,MATCH(S$8,GRID!$A$18:$A$29,0),MATCH(1,($U$2=GRID!$B$1:$U$1)*(КАЛЕНДАРЬ!AD33=GRID!$B$3:$U$3),0))*(1-GRID!$L$41))</f>
        <v>434340</v>
      </c>
      <c r="T13" s="8" cm="1">
        <f t="array" ref="T13">IF($I$2="Время восстановления",INDEX(GRID!$B$18:$U$29,MATCH(T$8,GRID!$A$18:$A$29,0),MATCH(1,($U$2=GRID!$B$1:$U$1)*(КАЛЕНДАРЬ!AD33=GRID!$B$3:$U$3),0)),
INDEX(GRID!$B$18:$U$29,MATCH(T$8,GRID!$A$18:$A$29,0),MATCH(1,($U$2=GRID!$B$1:$U$1)*(КАЛЕНДАРЬ!AD33=GRID!$B$3:$U$3),0))*(1-GRID!$L$41))</f>
        <v>527940</v>
      </c>
    </row>
    <row r="14" spans="1:25">
      <c r="A14" s="148" t="s">
        <v>16</v>
      </c>
      <c r="B14" s="149">
        <v>31</v>
      </c>
      <c r="C14" s="8" cm="1">
        <f t="array" ref="C14">IF($I$2="Время восстановления",INDEX(GRID!$B$4:$U$15,MATCH(C$8,GRID!$A$4:$A$15,0),MATCH(1,($U$2=GRID!$B$1:$U$1)*(КАЛЕНДАРЬ!AD34=GRID!$B$3:$U$3),0)),
INDEX(GRID!$B$4:$U$15,MATCH(C$8,GRID!$A$4:$A$15,0),MATCH(1,($U$2=GRID!$B$1:$U$1)*(КАЛЕНДАРЬ!AD34=GRID!$B$3:$U$3),0))*(1-GRID!$H$34))</f>
        <v>25670.000000000004</v>
      </c>
      <c r="D14" s="8" cm="1">
        <f t="array" ref="D14">IF($I$2="Время восстановления",INDEX(GRID!$B$18:$U$29,MATCH(C$8,GRID!$A$18:$A$29,0),MATCH(1,($U$2=GRID!$B$1:$U$1)*(КАЛЕНДАРЬ!AD34=GRID!$B$3:$U$3),0)),
INDEX(GRID!$B$18:$U$29,MATCH(C$8,GRID!$A$18:$A$29,0),MATCH(1,($U$2=GRID!$B$1:$U$1)*(КАЛЕНДАРЬ!AD34=GRID!$B$3:$U$3),0))*(1-GRID!$H$34))</f>
        <v>29920</v>
      </c>
      <c r="E14" s="8" cm="1">
        <f t="array" ref="E14">IF($I$2="Время восстановления",INDEX(GRID!$B$4:$U$15,MATCH(E$8,GRID!$A$4:$A$15,0),MATCH(1,($U$2=GRID!$B$1:$U$1)*(КАЛЕНДАРЬ!AD34=GRID!$B$3:$U$3),0)),
INDEX(GRID!$B$4:$U$15,MATCH(E$8,GRID!$A$4:$A$15,0),MATCH(1,($U$2=GRID!$B$1:$U$1)*(КАЛЕНДАРЬ!AD34=GRID!$B$3:$U$3),0))*(1-GRID!$H$34))</f>
        <v>30855</v>
      </c>
      <c r="F14" s="8" cm="1">
        <f t="array" ref="F14">IF($I$2="Время восстановления",INDEX(GRID!$B$18:$U$29,MATCH(E$8,GRID!$A$18:$A$29,0),MATCH(1,($U$2=GRID!$B$1:$U$1)*(КАЛЕНДАРЬ!AD34=GRID!$B$3:$U$3),0)),
INDEX(GRID!$B$18:$U$29,MATCH(E$8,GRID!$A$18:$A$29,0),MATCH(1,($U$2=GRID!$B$1:$U$1)*(КАЛЕНДАРЬ!AD34=GRID!$B$3:$U$3),0))*(1-GRID!$H$34))</f>
        <v>35105</v>
      </c>
      <c r="G14" s="8" cm="1">
        <f t="array" ref="G14">IF($I$2="Время восстановления",INDEX(GRID!$B$4:$U$15,MATCH(G$8,GRID!$A$4:$A$15,0),MATCH(1,($U$2=GRID!$B$1:$U$1)*(КАЛЕНДАРЬ!AD34=GRID!$B$3:$U$3),0)),
INDEX(GRID!$B$4:$U$15,MATCH(G$8,GRID!$A$4:$A$15,0),MATCH(1,($U$2=GRID!$B$1:$U$1)*(КАЛЕНДАРЬ!AD34=GRID!$B$3:$U$3),0))*(1-GRID!$H$34))</f>
        <v>36125</v>
      </c>
      <c r="H14" s="8" cm="1">
        <f t="array" ref="H14">IF($I$2="Время восстановления",INDEX(GRID!$B$18:$U$29,MATCH(G$8,GRID!$A$18:$A$29,0),MATCH(1,($U$2=GRID!$B$1:$U$1)*(КАЛЕНДАРЬ!AD34=GRID!$B$3:$U$3),0)),
INDEX(GRID!$B$18:$U$29,MATCH(G$8,GRID!$A$18:$A$29,0),MATCH(1,($U$2=GRID!$B$1:$U$1)*(КАЛЕНДАРЬ!AD34=GRID!$B$3:$U$3),0))*(1-GRID!$H$34))</f>
        <v>40375</v>
      </c>
      <c r="I14" s="8" cm="1">
        <f t="array" ref="I14">IF($I$2="Время восстановления",INDEX(GRID!$B$4:$U$15,MATCH(I$8,GRID!$A$4:$A$15,0),MATCH(1,($U$2=GRID!$B$1:$U$1)*(КАЛЕНДАРЬ!AD34=GRID!$B$3:$U$3),0)),
INDEX(GRID!$B$4:$U$15,MATCH(I$8,GRID!$A$4:$A$15,0),MATCH(1,($U$2=GRID!$B$1:$U$1)*(КАЛЕНДАРЬ!AD34=GRID!$B$3:$U$3),0))*(1-GRID!$H$34))</f>
        <v>40290</v>
      </c>
      <c r="J14" s="8" cm="1">
        <f t="array" ref="J14">IF($I$2="Время восстановления",INDEX(GRID!$B$18:$U$29,MATCH(I$8,GRID!$A$18:$A$29,0),MATCH(1,($U$2=GRID!$B$1:$U$1)*(КАЛЕНДАРЬ!AD34=GRID!$B$3:$U$3),0)),
INDEX(GRID!$B$18:$U$29,MATCH(I$8,GRID!$A$18:$A$29,0),MATCH(1,($U$2=GRID!$B$1:$U$1)*(КАЛЕНДАРЬ!AD34=GRID!$B$3:$U$3),0))*(1-GRID!$H$34))</f>
        <v>44540</v>
      </c>
      <c r="K14" s="8" cm="1">
        <f t="array" ref="K14">IF($I$2="Время восстановления",INDEX(GRID!$B$4:$U$15,MATCH(K$8,GRID!$A$4:$A$15,0),MATCH(1,($U$2=GRID!$B$1:$U$1)*(КАЛЕНДАРЬ!AD34=GRID!$B$3:$U$3),0)),
INDEX(GRID!$B$4:$U$15,MATCH(K$8,GRID!$A$4:$A$15,0),MATCH(1,($U$2=GRID!$B$1:$U$1)*(КАЛЕНДАРЬ!AD34=GRID!$B$3:$U$3),0))*(1-GRID!$H$34))</f>
        <v>45305</v>
      </c>
      <c r="L14" s="8" cm="1">
        <f t="array" ref="L14">IF($I$2="Время восстановления",INDEX(GRID!$B$18:$U$29,MATCH(K$8,GRID!$A$18:$A$29,0),MATCH(1,($U$2=GRID!$B$1:$U$1)*(КАЛЕНДАРЬ!AD34=GRID!$B$3:$U$3),0)),
INDEX(GRID!$B$18:$U$29,MATCH(K$8,GRID!$A$18:$A$29,0),MATCH(1,($U$2=GRID!$B$1:$U$1)*(КАЛЕНДАРЬ!AD34=GRID!$B$3:$U$3),0))*(1-GRID!$H$34))</f>
        <v>49555</v>
      </c>
      <c r="M14" s="8" cm="1">
        <f t="array" ref="M14">IF($I$2="Время восстановления",INDEX(GRID!$B$4:$U$15,MATCH(M$8,GRID!$A$4:$A$15,0),MATCH(1,($U$2=GRID!$B$1:$U$1)*(КАЛЕНДАРЬ!AD34=GRID!$B$3:$U$3),0)),
INDEX(GRID!$B$4:$U$15,MATCH(M$8,GRID!$A$4:$A$15,0),MATCH(1,($U$2=GRID!$B$1:$U$1)*(КАЛЕНДАРЬ!AD34=GRID!$B$3:$U$3),0))*(1-GRID!$H$34))</f>
        <v>62900</v>
      </c>
      <c r="N14" s="8" cm="1">
        <f t="array" ref="N14">IF($I$2="Время восстановления",INDEX(GRID!$B$18:$U$29,MATCH(M$8,GRID!$A$18:$A$29,0),MATCH(1,($U$2=GRID!$B$1:$U$1)*(КАЛЕНДАРЬ!AD34=GRID!$B$3:$U$3),0)),
INDEX(GRID!$B$18:$U$29,MATCH(M$8,GRID!$A$18:$A$29,0),MATCH(1,($U$2=GRID!$B$1:$U$1)*(КАЛЕНДАРЬ!AD34=GRID!$B$3:$U$3),0))*(1-GRID!$H$34))</f>
        <v>67150</v>
      </c>
      <c r="O14" s="8" cm="1">
        <f t="array" ref="O14">IF($I$2="Время восстановления",INDEX(GRID!$B$18:$U$29,MATCH(O$8,GRID!$A$18:$A$29,0),MATCH(1,($U$2=GRID!$B$1:$U$1)*(КАЛЕНДАРЬ!AD34=GRID!$B$3:$U$3),0)),
INDEX(GRID!$B$18:$U$29,MATCH(O$8,GRID!$A$18:$A$29,0),MATCH(1,($U$2=GRID!$B$1:$U$1)*(КАЛЕНДАРЬ!AD34=GRID!$B$3:$U$3),0))*(1-GRID!$H$34))</f>
        <v>92480</v>
      </c>
      <c r="P14" s="8" cm="1">
        <f t="array" ref="P14">IF($I$2="Время восстановления",INDEX(GRID!$B$18:$U$29,MATCH(P$8,GRID!$A$18:$A$29,0),MATCH(1,($U$2=GRID!$B$1:$U$1)*(КАЛЕНДАРЬ!AD34=GRID!$B$3:$U$3),0)),
INDEX(GRID!$B$18:$U$29,MATCH(P$8,GRID!$A$18:$A$29,0),MATCH(1,($U$2=GRID!$B$1:$U$1)*(КАЛЕНДАРЬ!AD34=GRID!$B$3:$U$3),0))*(1-GRID!$H$34))</f>
        <v>128690</v>
      </c>
      <c r="Q14" s="8" cm="1">
        <f t="array" ref="Q14">IF($I$2="Время восстановления",INDEX(GRID!$B$18:$U$29,MATCH(Q$8,GRID!$A$18:$A$29,0),MATCH(1,($U$2=GRID!$B$1:$U$1)*(КАЛЕНДАРЬ!AD34=GRID!$B$3:$U$3),0)),
INDEX(GRID!$B$18:$U$29,MATCH(Q$8,GRID!$A$18:$A$29,0),MATCH(1,($U$2=GRID!$B$1:$U$1)*(КАЛЕНДАРЬ!AD34=GRID!$B$3:$U$3),0))*(1-GRID!$H$34))</f>
        <v>151215</v>
      </c>
      <c r="R14" s="8" cm="1">
        <f t="array" ref="R14">IF($I$2="Время восстановления",INDEX(GRID!$B$18:$U$29,MATCH(R$8,GRID!$A$18:$A$29,0),MATCH(1,($U$2=GRID!$B$1:$U$1)*(КАЛЕНДАРЬ!AD34=GRID!$B$3:$U$3),0)),
INDEX(GRID!$B$18:$U$29,MATCH(R$8,GRID!$A$18:$A$29,0),MATCH(1,($U$2=GRID!$B$1:$U$1)*(КАЛЕНДАРЬ!AD34=GRID!$B$3:$U$3),0))*(1-GRID!$H$34))</f>
        <v>172040</v>
      </c>
      <c r="S14" s="8" cm="1">
        <f t="array" ref="S14">IF($I$2="Время восстановления",INDEX(GRID!$B$18:$U$29,MATCH(S$8,GRID!$A$18:$A$29,0),MATCH(1,($U$2=GRID!$B$1:$U$1)*(КАЛЕНДАРЬ!AD34=GRID!$B$3:$U$3),0)),
INDEX(GRID!$B$18:$U$29,MATCH(S$8,GRID!$A$18:$A$29,0),MATCH(1,($U$2=GRID!$B$1:$U$1)*(КАЛЕНДАРЬ!AD34=GRID!$B$3:$U$3),0))*(1-GRID!$L$41))</f>
        <v>456660</v>
      </c>
      <c r="T14" s="8" cm="1">
        <f t="array" ref="T14">IF($I$2="Время восстановления",INDEX(GRID!$B$18:$U$29,MATCH(T$8,GRID!$A$18:$A$29,0),MATCH(1,($U$2=GRID!$B$1:$U$1)*(КАЛЕНДАРЬ!AD34=GRID!$B$3:$U$3),0)),
INDEX(GRID!$B$18:$U$29,MATCH(T$8,GRID!$A$18:$A$29,0),MATCH(1,($U$2=GRID!$B$1:$U$1)*(КАЛЕНДАРЬ!AD34=GRID!$B$3:$U$3),0))*(1-GRID!$L$41))</f>
        <v>556110</v>
      </c>
    </row>
    <row r="15" spans="1:25">
      <c r="A15" s="146"/>
      <c r="B15" s="147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</row>
    <row r="16" spans="1:25" s="9" customFormat="1" ht="17.25" customHeight="1">
      <c r="A16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</row>
    <row r="17" spans="1:20">
      <c r="A17" s="172" t="s">
        <v>110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</row>
    <row r="18" spans="1:20" ht="56.25" customHeight="1">
      <c r="A18" s="174" t="s">
        <v>8</v>
      </c>
      <c r="B18" s="175"/>
      <c r="C18" s="178" t="s">
        <v>101</v>
      </c>
      <c r="D18" s="179"/>
      <c r="E18" s="164" t="s">
        <v>93</v>
      </c>
      <c r="F18" s="165"/>
      <c r="G18" s="166" t="s">
        <v>94</v>
      </c>
      <c r="H18" s="166"/>
      <c r="I18" s="167" t="s">
        <v>95</v>
      </c>
      <c r="J18" s="168"/>
      <c r="K18" s="169" t="s">
        <v>96</v>
      </c>
      <c r="L18" s="169"/>
      <c r="M18" s="170" t="s">
        <v>97</v>
      </c>
      <c r="N18" s="170"/>
      <c r="O18" s="21" t="s">
        <v>71</v>
      </c>
      <c r="P18" s="22" t="s">
        <v>72</v>
      </c>
      <c r="Q18" s="23" t="s">
        <v>73</v>
      </c>
      <c r="R18" s="24" t="s">
        <v>74</v>
      </c>
      <c r="S18" s="25" t="s">
        <v>75</v>
      </c>
      <c r="T18" s="26" t="s">
        <v>76</v>
      </c>
    </row>
    <row r="19" spans="1:20">
      <c r="A19" s="176"/>
      <c r="B19" s="177"/>
      <c r="C19" s="55" t="s">
        <v>9</v>
      </c>
      <c r="D19" s="55" t="s">
        <v>10</v>
      </c>
      <c r="E19" s="55" t="s">
        <v>9</v>
      </c>
      <c r="F19" s="55" t="s">
        <v>10</v>
      </c>
      <c r="G19" s="55" t="s">
        <v>9</v>
      </c>
      <c r="H19" s="55" t="s">
        <v>10</v>
      </c>
      <c r="I19" s="55" t="s">
        <v>9</v>
      </c>
      <c r="J19" s="55" t="s">
        <v>10</v>
      </c>
      <c r="K19" s="55" t="s">
        <v>9</v>
      </c>
      <c r="L19" s="55" t="s">
        <v>10</v>
      </c>
      <c r="M19" s="55" t="s">
        <v>9</v>
      </c>
      <c r="N19" s="55" t="s">
        <v>10</v>
      </c>
      <c r="O19" s="55" t="s">
        <v>99</v>
      </c>
      <c r="P19" s="55" t="s">
        <v>100</v>
      </c>
      <c r="Q19" s="55" t="s">
        <v>100</v>
      </c>
      <c r="R19" s="55" t="s">
        <v>118</v>
      </c>
      <c r="S19" s="55" t="s">
        <v>118</v>
      </c>
      <c r="T19" s="55" t="s">
        <v>118</v>
      </c>
    </row>
    <row r="20" spans="1:20">
      <c r="A20" s="148" t="s">
        <v>17</v>
      </c>
      <c r="B20" s="149">
        <v>1</v>
      </c>
      <c r="C20" s="8" cm="1">
        <f t="array" ref="C20">IF($I$2="Время восстановления",INDEX(GRID!$B$4:$U$15,MATCH(C$8,GRID!$A$4:$A$15,0),MATCH(1,($U$2=GRID!$B$1:$U$1)*(КАЛЕНДАРЬ!AG4=GRID!$B$3:$U$3),0)),
INDEX(GRID!$B$4:$U$15,MATCH(C$8,GRID!$A$4:$A$15,0),MATCH(1,($U$2=GRID!$B$1:$U$1)*(КАЛЕНДАРЬ!AG4=GRID!$B$3:$U$3),0))*(1-GRID!$H$34))</f>
        <v>25670.000000000004</v>
      </c>
      <c r="D20" s="8" cm="1">
        <f t="array" ref="D20">IF($I$2="Время восстановления",INDEX(GRID!$B$18:$U$29,MATCH(C$8,GRID!$A$18:$A$29,0),MATCH(1,($U$2=GRID!$B$1:$U$1)*(КАЛЕНДАРЬ!AG4=GRID!$B$3:$U$3),0)),
INDEX(GRID!$B$18:$U$29,MATCH(C$8,GRID!$A$18:$A$29,0),MATCH(1,($U$2=GRID!$B$1:$U$1)*(КАЛЕНДАРЬ!AG4=GRID!$B$3:$U$3),0))*(1-GRID!$H$34))</f>
        <v>29920</v>
      </c>
      <c r="E20" s="8" cm="1">
        <f t="array" ref="E20">IF($I$2="Время восстановления",INDEX(GRID!$B$4:$U$15,MATCH(E$8,GRID!$A$4:$A$15,0),MATCH(1,($U$2=GRID!$B$1:$U$1)*(КАЛЕНДАРЬ!AG4=GRID!$B$3:$U$3),0)),
INDEX(GRID!$B$4:$U$15,MATCH(E$8,GRID!$A$4:$A$15,0),MATCH(1,($U$2=GRID!$B$1:$U$1)*(КАЛЕНДАРЬ!AG4=GRID!$B$3:$U$3),0))*(1-GRID!$H$34))</f>
        <v>30855</v>
      </c>
      <c r="F20" s="8" cm="1">
        <f t="array" ref="F20">IF($I$2="Время восстановления",INDEX(GRID!$B$18:$U$29,MATCH(E$8,GRID!$A$18:$A$29,0),MATCH(1,($U$2=GRID!$B$1:$U$1)*(КАЛЕНДАРЬ!AG4=GRID!$B$3:$U$3),0)),
INDEX(GRID!$B$18:$U$29,MATCH(E$8,GRID!$A$18:$A$29,0),MATCH(1,($U$2=GRID!$B$1:$U$1)*(КАЛЕНДАРЬ!AG4=GRID!$B$3:$U$3),0))*(1-GRID!$H$34))</f>
        <v>35105</v>
      </c>
      <c r="G20" s="8" cm="1">
        <f t="array" ref="G20">IF($I$2="Время восстановления",INDEX(GRID!$B$4:$U$15,MATCH(G$8,GRID!$A$4:$A$15,0),MATCH(1,($U$2=GRID!$B$1:$U$1)*(КАЛЕНДАРЬ!AG4=GRID!$B$3:$U$3),0)),
INDEX(GRID!$B$4:$U$15,MATCH(G$8,GRID!$A$4:$A$15,0),MATCH(1,($U$2=GRID!$B$1:$U$1)*(КАЛЕНДАРЬ!AG4=GRID!$B$3:$U$3),0))*(1-GRID!$H$34))</f>
        <v>36125</v>
      </c>
      <c r="H20" s="8" cm="1">
        <f t="array" ref="H20">IF($I$2="Время восстановления",INDEX(GRID!$B$18:$U$29,MATCH(G$8,GRID!$A$18:$A$29,0),MATCH(1,($U$2=GRID!$B$1:$U$1)*(КАЛЕНДАРЬ!AG4=GRID!$B$3:$U$3),0)),
INDEX(GRID!$B$18:$U$29,MATCH(G$8,GRID!$A$18:$A$29,0),MATCH(1,($U$2=GRID!$B$1:$U$1)*(КАЛЕНДАРЬ!AG4=GRID!$B$3:$U$3),0))*(1-GRID!$H$34))</f>
        <v>40375</v>
      </c>
      <c r="I20" s="8" cm="1">
        <f t="array" ref="I20">IF($I$2="Время восстановления",INDEX(GRID!$B$4:$U$15,MATCH(I$8,GRID!$A$4:$A$15,0),MATCH(1,($U$2=GRID!$B$1:$U$1)*(КАЛЕНДАРЬ!AG4=GRID!$B$3:$U$3),0)),
INDEX(GRID!$B$4:$U$15,MATCH(I$8,GRID!$A$4:$A$15,0),MATCH(1,($U$2=GRID!$B$1:$U$1)*(КАЛЕНДАРЬ!AG4=GRID!$B$3:$U$3),0))*(1-GRID!$H$34))</f>
        <v>40290</v>
      </c>
      <c r="J20" s="8" cm="1">
        <f t="array" ref="J20">IF($I$2="Время восстановления",INDEX(GRID!$B$18:$U$29,MATCH(I$8,GRID!$A$18:$A$29,0),MATCH(1,($U$2=GRID!$B$1:$U$1)*(КАЛЕНДАРЬ!AG4=GRID!$B$3:$U$3),0)),
INDEX(GRID!$B$18:$U$29,MATCH(I$8,GRID!$A$18:$A$29,0),MATCH(1,($U$2=GRID!$B$1:$U$1)*(КАЛЕНДАРЬ!AG4=GRID!$B$3:$U$3),0))*(1-GRID!$H$34))</f>
        <v>44540</v>
      </c>
      <c r="K20" s="8" cm="1">
        <f t="array" ref="K20">IF($I$2="Время восстановления",INDEX(GRID!$B$4:$U$15,MATCH(K$8,GRID!$A$4:$A$15,0),MATCH(1,($U$2=GRID!$B$1:$U$1)*(КАЛЕНДАРЬ!AG4=GRID!$B$3:$U$3),0)),
INDEX(GRID!$B$4:$U$15,MATCH(K$8,GRID!$A$4:$A$15,0),MATCH(1,($U$2=GRID!$B$1:$U$1)*(КАЛЕНДАРЬ!AG4=GRID!$B$3:$U$3),0))*(1-GRID!$H$34))</f>
        <v>45305</v>
      </c>
      <c r="L20" s="8" cm="1">
        <f t="array" ref="L20">IF($I$2="Время восстановления",INDEX(GRID!$B$18:$U$29,MATCH(K$8,GRID!$A$18:$A$29,0),MATCH(1,($U$2=GRID!$B$1:$U$1)*(КАЛЕНДАРЬ!AG4=GRID!$B$3:$U$3),0)),
INDEX(GRID!$B$18:$U$29,MATCH(K$8,GRID!$A$18:$A$29,0),MATCH(1,($U$2=GRID!$B$1:$U$1)*(КАЛЕНДАРЬ!AG4=GRID!$B$3:$U$3),0))*(1-GRID!$H$34))</f>
        <v>49555</v>
      </c>
      <c r="M20" s="8" cm="1">
        <f t="array" ref="M20">IF($I$2="Время восстановления",INDEX(GRID!$B$4:$U$15,MATCH(M$8,GRID!$A$4:$A$15,0),MATCH(1,($U$2=GRID!$B$1:$U$1)*(КАЛЕНДАРЬ!AG4=GRID!$B$3:$U$3),0)),
INDEX(GRID!$B$4:$U$15,MATCH(M$8,GRID!$A$4:$A$15,0),MATCH(1,($U$2=GRID!$B$1:$U$1)*(КАЛЕНДАРЬ!AG4=GRID!$B$3:$U$3),0))*(1-GRID!$H$34))</f>
        <v>62900</v>
      </c>
      <c r="N20" s="8" cm="1">
        <f t="array" ref="N20">IF($I$2="Время восстановления",INDEX(GRID!$B$18:$U$29,MATCH(M$8,GRID!$A$18:$A$29,0),MATCH(1,($U$2=GRID!$B$1:$U$1)*(КАЛЕНДАРЬ!AG4=GRID!$B$3:$U$3),0)),
INDEX(GRID!$B$18:$U$29,MATCH(M$8,GRID!$A$18:$A$29,0),MATCH(1,($U$2=GRID!$B$1:$U$1)*(КАЛЕНДАРЬ!AG4=GRID!$B$3:$U$3),0))*(1-GRID!$H$34))</f>
        <v>67150</v>
      </c>
      <c r="O20" s="8" cm="1">
        <f t="array" ref="O20">IF($I$2="Время восстановления",INDEX(GRID!$B$18:$U$29,MATCH(O$8,GRID!$A$18:$A$29,0),MATCH(1,($U$2=GRID!$B$1:$U$1)*(КАЛЕНДАРЬ!AG4=GRID!$B$3:$U$3),0)),
INDEX(GRID!$B$18:$U$29,MATCH(O$8,GRID!$A$18:$A$29,0),MATCH(1,($U$2=GRID!$B$1:$U$1)*(КАЛЕНДАРЬ!AG4=GRID!$B$3:$U$3),0))*(1-GRID!$H$34))</f>
        <v>92480</v>
      </c>
      <c r="P20" s="8" cm="1">
        <f t="array" ref="P20">IF($I$2="Время восстановления",INDEX(GRID!$B$18:$U$29,MATCH(P$8,GRID!$A$18:$A$29,0),MATCH(1,($U$2=GRID!$B$1:$U$1)*(КАЛЕНДАРЬ!AG4=GRID!$B$3:$U$3),0)),
INDEX(GRID!$B$18:$U$29,MATCH(P$8,GRID!$A$18:$A$29,0),MATCH(1,($U$2=GRID!$B$1:$U$1)*(КАЛЕНДАРЬ!AG4=GRID!$B$3:$U$3),0))*(1-GRID!$H$34))</f>
        <v>128690</v>
      </c>
      <c r="Q20" s="8" cm="1">
        <f t="array" ref="Q20">IF($I$2="Время восстановления",INDEX(GRID!$B$18:$U$29,MATCH(Q$8,GRID!$A$18:$A$29,0),MATCH(1,($U$2=GRID!$B$1:$U$1)*(КАЛЕНДАРЬ!AG4=GRID!$B$3:$U$3),0)),
INDEX(GRID!$B$18:$U$29,MATCH(Q$8,GRID!$A$18:$A$29,0),MATCH(1,($U$2=GRID!$B$1:$U$1)*(КАЛЕНДАРЬ!AG4=GRID!$B$3:$U$3),0))*(1-GRID!$H$34))</f>
        <v>151215</v>
      </c>
      <c r="R20" s="8" cm="1">
        <f t="array" ref="R20">IF($I$2="Время восстановления",INDEX(GRID!$B$18:$U$29,MATCH(R$8,GRID!$A$18:$A$29,0),MATCH(1,($U$2=GRID!$B$1:$U$1)*(КАЛЕНДАРЬ!AG4=GRID!$B$3:$U$3),0)),
INDEX(GRID!$B$18:$U$29,MATCH(R$8,GRID!$A$18:$A$29,0),MATCH(1,($U$2=GRID!$B$1:$U$1)*(КАЛЕНДАРЬ!AG4=GRID!$B$3:$U$3),0))*(1-GRID!$H$34))</f>
        <v>172040</v>
      </c>
      <c r="S20" s="8" cm="1">
        <f t="array" ref="S20">IF($I$2="Время восстановления",INDEX(GRID!$B$18:$U$29,MATCH(S$8,GRID!$A$18:$A$29,0),MATCH(1,($U$2=GRID!$B$1:$U$1)*(КАЛЕНДАРЬ!AG4=GRID!$B$3:$U$3),0)),
INDEX(GRID!$B$18:$U$29,MATCH(S$8,GRID!$A$18:$A$29,0),MATCH(1,($U$2=GRID!$B$1:$U$1)*(КАЛЕНДАРЬ!AG4=GRID!$B$3:$U$3),0))*(1-GRID!$L$41))</f>
        <v>456660</v>
      </c>
      <c r="T20" s="8" cm="1">
        <f t="array" ref="T20">IF($I$2="Время восстановления",INDEX(GRID!$B$18:$U$29,MATCH(T$8,GRID!$A$18:$A$29,0),MATCH(1,($U$2=GRID!$B$1:$U$1)*(КАЛЕНДАРЬ!AG4=GRID!$B$3:$U$3),0)),
INDEX(GRID!$B$18:$U$29,MATCH(T$8,GRID!$A$18:$A$29,0),MATCH(1,($U$2=GRID!$B$1:$U$1)*(КАЛЕНДАРЬ!AG4=GRID!$B$3:$U$3),0))*(1-GRID!$L$41))</f>
        <v>556110</v>
      </c>
    </row>
    <row r="21" spans="1:20">
      <c r="A21" s="148" t="s">
        <v>11</v>
      </c>
      <c r="B21" s="149">
        <v>2</v>
      </c>
      <c r="C21" s="8" cm="1">
        <f t="array" ref="C21">IF($I$2="Время восстановления",INDEX(GRID!$B$4:$U$15,MATCH(C$8,GRID!$A$4:$A$15,0),MATCH(1,($U$2=GRID!$B$1:$U$1)*(КАЛЕНДАРЬ!AG5=GRID!$B$3:$U$3),0)),
INDEX(GRID!$B$4:$U$15,MATCH(C$8,GRID!$A$4:$A$15,0),MATCH(1,($U$2=GRID!$B$1:$U$1)*(КАЛЕНДАРЬ!AG5=GRID!$B$3:$U$3),0))*(1-GRID!$H$34))</f>
        <v>25670.000000000004</v>
      </c>
      <c r="D21" s="8" cm="1">
        <f t="array" ref="D21">IF($I$2="Время восстановления",INDEX(GRID!$B$18:$U$29,MATCH(C$8,GRID!$A$18:$A$29,0),MATCH(1,($U$2=GRID!$B$1:$U$1)*(КАЛЕНДАРЬ!AG5=GRID!$B$3:$U$3),0)),
INDEX(GRID!$B$18:$U$29,MATCH(C$8,GRID!$A$18:$A$29,0),MATCH(1,($U$2=GRID!$B$1:$U$1)*(КАЛЕНДАРЬ!AG5=GRID!$B$3:$U$3),0))*(1-GRID!$H$34))</f>
        <v>29920</v>
      </c>
      <c r="E21" s="8" cm="1">
        <f t="array" ref="E21">IF($I$2="Время восстановления",INDEX(GRID!$B$4:$U$15,MATCH(E$8,GRID!$A$4:$A$15,0),MATCH(1,($U$2=GRID!$B$1:$U$1)*(КАЛЕНДАРЬ!AG5=GRID!$B$3:$U$3),0)),
INDEX(GRID!$B$4:$U$15,MATCH(E$8,GRID!$A$4:$A$15,0),MATCH(1,($U$2=GRID!$B$1:$U$1)*(КАЛЕНДАРЬ!AG5=GRID!$B$3:$U$3),0))*(1-GRID!$H$34))</f>
        <v>30855</v>
      </c>
      <c r="F21" s="8" cm="1">
        <f t="array" ref="F21">IF($I$2="Время восстановления",INDEX(GRID!$B$18:$U$29,MATCH(E$8,GRID!$A$18:$A$29,0),MATCH(1,($U$2=GRID!$B$1:$U$1)*(КАЛЕНДАРЬ!AG5=GRID!$B$3:$U$3),0)),
INDEX(GRID!$B$18:$U$29,MATCH(E$8,GRID!$A$18:$A$29,0),MATCH(1,($U$2=GRID!$B$1:$U$1)*(КАЛЕНДАРЬ!AG5=GRID!$B$3:$U$3),0))*(1-GRID!$H$34))</f>
        <v>35105</v>
      </c>
      <c r="G21" s="8" cm="1">
        <f t="array" ref="G21">IF($I$2="Время восстановления",INDEX(GRID!$B$4:$U$15,MATCH(G$8,GRID!$A$4:$A$15,0),MATCH(1,($U$2=GRID!$B$1:$U$1)*(КАЛЕНДАРЬ!AG5=GRID!$B$3:$U$3),0)),
INDEX(GRID!$B$4:$U$15,MATCH(G$8,GRID!$A$4:$A$15,0),MATCH(1,($U$2=GRID!$B$1:$U$1)*(КАЛЕНДАРЬ!AG5=GRID!$B$3:$U$3),0))*(1-GRID!$H$34))</f>
        <v>36125</v>
      </c>
      <c r="H21" s="8" cm="1">
        <f t="array" ref="H21">IF($I$2="Время восстановления",INDEX(GRID!$B$18:$U$29,MATCH(G$8,GRID!$A$18:$A$29,0),MATCH(1,($U$2=GRID!$B$1:$U$1)*(КАЛЕНДАРЬ!AG5=GRID!$B$3:$U$3),0)),
INDEX(GRID!$B$18:$U$29,MATCH(G$8,GRID!$A$18:$A$29,0),MATCH(1,($U$2=GRID!$B$1:$U$1)*(КАЛЕНДАРЬ!AG5=GRID!$B$3:$U$3),0))*(1-GRID!$H$34))</f>
        <v>40375</v>
      </c>
      <c r="I21" s="8" cm="1">
        <f t="array" ref="I21">IF($I$2="Время восстановления",INDEX(GRID!$B$4:$U$15,MATCH(I$8,GRID!$A$4:$A$15,0),MATCH(1,($U$2=GRID!$B$1:$U$1)*(КАЛЕНДАРЬ!AG5=GRID!$B$3:$U$3),0)),
INDEX(GRID!$B$4:$U$15,MATCH(I$8,GRID!$A$4:$A$15,0),MATCH(1,($U$2=GRID!$B$1:$U$1)*(КАЛЕНДАРЬ!AG5=GRID!$B$3:$U$3),0))*(1-GRID!$H$34))</f>
        <v>40290</v>
      </c>
      <c r="J21" s="8" cm="1">
        <f t="array" ref="J21">IF($I$2="Время восстановления",INDEX(GRID!$B$18:$U$29,MATCH(I$8,GRID!$A$18:$A$29,0),MATCH(1,($U$2=GRID!$B$1:$U$1)*(КАЛЕНДАРЬ!AG5=GRID!$B$3:$U$3),0)),
INDEX(GRID!$B$18:$U$29,MATCH(I$8,GRID!$A$18:$A$29,0),MATCH(1,($U$2=GRID!$B$1:$U$1)*(КАЛЕНДАРЬ!AG5=GRID!$B$3:$U$3),0))*(1-GRID!$H$34))</f>
        <v>44540</v>
      </c>
      <c r="K21" s="8" cm="1">
        <f t="array" ref="K21">IF($I$2="Время восстановления",INDEX(GRID!$B$4:$U$15,MATCH(K$8,GRID!$A$4:$A$15,0),MATCH(1,($U$2=GRID!$B$1:$U$1)*(КАЛЕНДАРЬ!AG5=GRID!$B$3:$U$3),0)),
INDEX(GRID!$B$4:$U$15,MATCH(K$8,GRID!$A$4:$A$15,0),MATCH(1,($U$2=GRID!$B$1:$U$1)*(КАЛЕНДАРЬ!AG5=GRID!$B$3:$U$3),0))*(1-GRID!$H$34))</f>
        <v>45305</v>
      </c>
      <c r="L21" s="8" cm="1">
        <f t="array" ref="L21">IF($I$2="Время восстановления",INDEX(GRID!$B$18:$U$29,MATCH(K$8,GRID!$A$18:$A$29,0),MATCH(1,($U$2=GRID!$B$1:$U$1)*(КАЛЕНДАРЬ!AG5=GRID!$B$3:$U$3),0)),
INDEX(GRID!$B$18:$U$29,MATCH(K$8,GRID!$A$18:$A$29,0),MATCH(1,($U$2=GRID!$B$1:$U$1)*(КАЛЕНДАРЬ!AG5=GRID!$B$3:$U$3),0))*(1-GRID!$H$34))</f>
        <v>49555</v>
      </c>
      <c r="M21" s="8" cm="1">
        <f t="array" ref="M21">IF($I$2="Время восстановления",INDEX(GRID!$B$4:$U$15,MATCH(M$8,GRID!$A$4:$A$15,0),MATCH(1,($U$2=GRID!$B$1:$U$1)*(КАЛЕНДАРЬ!AG5=GRID!$B$3:$U$3),0)),
INDEX(GRID!$B$4:$U$15,MATCH(M$8,GRID!$A$4:$A$15,0),MATCH(1,($U$2=GRID!$B$1:$U$1)*(КАЛЕНДАРЬ!AG5=GRID!$B$3:$U$3),0))*(1-GRID!$H$34))</f>
        <v>62900</v>
      </c>
      <c r="N21" s="8" cm="1">
        <f t="array" ref="N21">IF($I$2="Время восстановления",INDEX(GRID!$B$18:$U$29,MATCH(M$8,GRID!$A$18:$A$29,0),MATCH(1,($U$2=GRID!$B$1:$U$1)*(КАЛЕНДАРЬ!AG5=GRID!$B$3:$U$3),0)),
INDEX(GRID!$B$18:$U$29,MATCH(M$8,GRID!$A$18:$A$29,0),MATCH(1,($U$2=GRID!$B$1:$U$1)*(КАЛЕНДАРЬ!AG5=GRID!$B$3:$U$3),0))*(1-GRID!$H$34))</f>
        <v>67150</v>
      </c>
      <c r="O21" s="8" cm="1">
        <f t="array" ref="O21">IF($I$2="Время восстановления",INDEX(GRID!$B$18:$U$29,MATCH(O$8,GRID!$A$18:$A$29,0),MATCH(1,($U$2=GRID!$B$1:$U$1)*(КАЛЕНДАРЬ!AG5=GRID!$B$3:$U$3),0)),
INDEX(GRID!$B$18:$U$29,MATCH(O$8,GRID!$A$18:$A$29,0),MATCH(1,($U$2=GRID!$B$1:$U$1)*(КАЛЕНДАРЬ!AG5=GRID!$B$3:$U$3),0))*(1-GRID!$H$34))</f>
        <v>92480</v>
      </c>
      <c r="P21" s="8" cm="1">
        <f t="array" ref="P21">IF($I$2="Время восстановления",INDEX(GRID!$B$18:$U$29,MATCH(P$8,GRID!$A$18:$A$29,0),MATCH(1,($U$2=GRID!$B$1:$U$1)*(КАЛЕНДАРЬ!AG5=GRID!$B$3:$U$3),0)),
INDEX(GRID!$B$18:$U$29,MATCH(P$8,GRID!$A$18:$A$29,0),MATCH(1,($U$2=GRID!$B$1:$U$1)*(КАЛЕНДАРЬ!AG5=GRID!$B$3:$U$3),0))*(1-GRID!$H$34))</f>
        <v>128690</v>
      </c>
      <c r="Q21" s="8" cm="1">
        <f t="array" ref="Q21">IF($I$2="Время восстановления",INDEX(GRID!$B$18:$U$29,MATCH(Q$8,GRID!$A$18:$A$29,0),MATCH(1,($U$2=GRID!$B$1:$U$1)*(КАЛЕНДАРЬ!AG5=GRID!$B$3:$U$3),0)),
INDEX(GRID!$B$18:$U$29,MATCH(Q$8,GRID!$A$18:$A$29,0),MATCH(1,($U$2=GRID!$B$1:$U$1)*(КАЛЕНДАРЬ!AG5=GRID!$B$3:$U$3),0))*(1-GRID!$H$34))</f>
        <v>151215</v>
      </c>
      <c r="R21" s="8" cm="1">
        <f t="array" ref="R21">IF($I$2="Время восстановления",INDEX(GRID!$B$18:$U$29,MATCH(R$8,GRID!$A$18:$A$29,0),MATCH(1,($U$2=GRID!$B$1:$U$1)*(КАЛЕНДАРЬ!AG5=GRID!$B$3:$U$3),0)),
INDEX(GRID!$B$18:$U$29,MATCH(R$8,GRID!$A$18:$A$29,0),MATCH(1,($U$2=GRID!$B$1:$U$1)*(КАЛЕНДАРЬ!AG5=GRID!$B$3:$U$3),0))*(1-GRID!$H$34))</f>
        <v>172040</v>
      </c>
      <c r="S21" s="8" cm="1">
        <f t="array" ref="S21">IF($I$2="Время восстановления",INDEX(GRID!$B$18:$U$29,MATCH(S$8,GRID!$A$18:$A$29,0),MATCH(1,($U$2=GRID!$B$1:$U$1)*(КАЛЕНДАРЬ!AG5=GRID!$B$3:$U$3),0)),
INDEX(GRID!$B$18:$U$29,MATCH(S$8,GRID!$A$18:$A$29,0),MATCH(1,($U$2=GRID!$B$1:$U$1)*(КАЛЕНДАРЬ!AG5=GRID!$B$3:$U$3),0))*(1-GRID!$L$41))</f>
        <v>456660</v>
      </c>
      <c r="T21" s="8" cm="1">
        <f t="array" ref="T21">IF($I$2="Время восстановления",INDEX(GRID!$B$18:$U$29,MATCH(T$8,GRID!$A$18:$A$29,0),MATCH(1,($U$2=GRID!$B$1:$U$1)*(КАЛЕНДАРЬ!AG5=GRID!$B$3:$U$3),0)),
INDEX(GRID!$B$18:$U$29,MATCH(T$8,GRID!$A$18:$A$29,0),MATCH(1,($U$2=GRID!$B$1:$U$1)*(КАЛЕНДАРЬ!AG5=GRID!$B$3:$U$3),0))*(1-GRID!$L$41))</f>
        <v>556110</v>
      </c>
    </row>
    <row r="22" spans="1:20">
      <c r="A22" s="148" t="s">
        <v>12</v>
      </c>
      <c r="B22" s="149">
        <v>3</v>
      </c>
      <c r="C22" s="8" cm="1">
        <f t="array" ref="C22">IF($I$2="Время восстановления",INDEX(GRID!$B$4:$U$15,MATCH(C$8,GRID!$A$4:$A$15,0),MATCH(1,($U$2=GRID!$B$1:$U$1)*(КАЛЕНДАРЬ!AG6=GRID!$B$3:$U$3),0)),
INDEX(GRID!$B$4:$U$15,MATCH(C$8,GRID!$A$4:$A$15,0),MATCH(1,($U$2=GRID!$B$1:$U$1)*(КАЛЕНДАРЬ!AG6=GRID!$B$3:$U$3),0))*(1-GRID!$H$34))</f>
        <v>25670.000000000004</v>
      </c>
      <c r="D22" s="8" cm="1">
        <f t="array" ref="D22">IF($I$2="Время восстановления",INDEX(GRID!$B$18:$U$29,MATCH(C$8,GRID!$A$18:$A$29,0),MATCH(1,($U$2=GRID!$B$1:$U$1)*(КАЛЕНДАРЬ!AG6=GRID!$B$3:$U$3),0)),
INDEX(GRID!$B$18:$U$29,MATCH(C$8,GRID!$A$18:$A$29,0),MATCH(1,($U$2=GRID!$B$1:$U$1)*(КАЛЕНДАРЬ!AG6=GRID!$B$3:$U$3),0))*(1-GRID!$H$34))</f>
        <v>29920</v>
      </c>
      <c r="E22" s="8" cm="1">
        <f t="array" ref="E22">IF($I$2="Время восстановления",INDEX(GRID!$B$4:$U$15,MATCH(E$8,GRID!$A$4:$A$15,0),MATCH(1,($U$2=GRID!$B$1:$U$1)*(КАЛЕНДАРЬ!AG6=GRID!$B$3:$U$3),0)),
INDEX(GRID!$B$4:$U$15,MATCH(E$8,GRID!$A$4:$A$15,0),MATCH(1,($U$2=GRID!$B$1:$U$1)*(КАЛЕНДАРЬ!AG6=GRID!$B$3:$U$3),0))*(1-GRID!$H$34))</f>
        <v>30855</v>
      </c>
      <c r="F22" s="8" cm="1">
        <f t="array" ref="F22">IF($I$2="Время восстановления",INDEX(GRID!$B$18:$U$29,MATCH(E$8,GRID!$A$18:$A$29,0),MATCH(1,($U$2=GRID!$B$1:$U$1)*(КАЛЕНДАРЬ!AG6=GRID!$B$3:$U$3),0)),
INDEX(GRID!$B$18:$U$29,MATCH(E$8,GRID!$A$18:$A$29,0),MATCH(1,($U$2=GRID!$B$1:$U$1)*(КАЛЕНДАРЬ!AG6=GRID!$B$3:$U$3),0))*(1-GRID!$H$34))</f>
        <v>35105</v>
      </c>
      <c r="G22" s="8" cm="1">
        <f t="array" ref="G22">IF($I$2="Время восстановления",INDEX(GRID!$B$4:$U$15,MATCH(G$8,GRID!$A$4:$A$15,0),MATCH(1,($U$2=GRID!$B$1:$U$1)*(КАЛЕНДАРЬ!AG6=GRID!$B$3:$U$3),0)),
INDEX(GRID!$B$4:$U$15,MATCH(G$8,GRID!$A$4:$A$15,0),MATCH(1,($U$2=GRID!$B$1:$U$1)*(КАЛЕНДАРЬ!AG6=GRID!$B$3:$U$3),0))*(1-GRID!$H$34))</f>
        <v>36125</v>
      </c>
      <c r="H22" s="8" cm="1">
        <f t="array" ref="H22">IF($I$2="Время восстановления",INDEX(GRID!$B$18:$U$29,MATCH(G$8,GRID!$A$18:$A$29,0),MATCH(1,($U$2=GRID!$B$1:$U$1)*(КАЛЕНДАРЬ!AG6=GRID!$B$3:$U$3),0)),
INDEX(GRID!$B$18:$U$29,MATCH(G$8,GRID!$A$18:$A$29,0),MATCH(1,($U$2=GRID!$B$1:$U$1)*(КАЛЕНДАРЬ!AG6=GRID!$B$3:$U$3),0))*(1-GRID!$H$34))</f>
        <v>40375</v>
      </c>
      <c r="I22" s="8" cm="1">
        <f t="array" ref="I22">IF($I$2="Время восстановления",INDEX(GRID!$B$4:$U$15,MATCH(I$8,GRID!$A$4:$A$15,0),MATCH(1,($U$2=GRID!$B$1:$U$1)*(КАЛЕНДАРЬ!AG6=GRID!$B$3:$U$3),0)),
INDEX(GRID!$B$4:$U$15,MATCH(I$8,GRID!$A$4:$A$15,0),MATCH(1,($U$2=GRID!$B$1:$U$1)*(КАЛЕНДАРЬ!AG6=GRID!$B$3:$U$3),0))*(1-GRID!$H$34))</f>
        <v>40290</v>
      </c>
      <c r="J22" s="8" cm="1">
        <f t="array" ref="J22">IF($I$2="Время восстановления",INDEX(GRID!$B$18:$U$29,MATCH(I$8,GRID!$A$18:$A$29,0),MATCH(1,($U$2=GRID!$B$1:$U$1)*(КАЛЕНДАРЬ!AG6=GRID!$B$3:$U$3),0)),
INDEX(GRID!$B$18:$U$29,MATCH(I$8,GRID!$A$18:$A$29,0),MATCH(1,($U$2=GRID!$B$1:$U$1)*(КАЛЕНДАРЬ!AG6=GRID!$B$3:$U$3),0))*(1-GRID!$H$34))</f>
        <v>44540</v>
      </c>
      <c r="K22" s="8" cm="1">
        <f t="array" ref="K22">IF($I$2="Время восстановления",INDEX(GRID!$B$4:$U$15,MATCH(K$8,GRID!$A$4:$A$15,0),MATCH(1,($U$2=GRID!$B$1:$U$1)*(КАЛЕНДАРЬ!AG6=GRID!$B$3:$U$3),0)),
INDEX(GRID!$B$4:$U$15,MATCH(K$8,GRID!$A$4:$A$15,0),MATCH(1,($U$2=GRID!$B$1:$U$1)*(КАЛЕНДАРЬ!AG6=GRID!$B$3:$U$3),0))*(1-GRID!$H$34))</f>
        <v>45305</v>
      </c>
      <c r="L22" s="8" cm="1">
        <f t="array" ref="L22">IF($I$2="Время восстановления",INDEX(GRID!$B$18:$U$29,MATCH(K$8,GRID!$A$18:$A$29,0),MATCH(1,($U$2=GRID!$B$1:$U$1)*(КАЛЕНДАРЬ!AG6=GRID!$B$3:$U$3),0)),
INDEX(GRID!$B$18:$U$29,MATCH(K$8,GRID!$A$18:$A$29,0),MATCH(1,($U$2=GRID!$B$1:$U$1)*(КАЛЕНДАРЬ!AG6=GRID!$B$3:$U$3),0))*(1-GRID!$H$34))</f>
        <v>49555</v>
      </c>
      <c r="M22" s="8" cm="1">
        <f t="array" ref="M22">IF($I$2="Время восстановления",INDEX(GRID!$B$4:$U$15,MATCH(M$8,GRID!$A$4:$A$15,0),MATCH(1,($U$2=GRID!$B$1:$U$1)*(КАЛЕНДАРЬ!AG6=GRID!$B$3:$U$3),0)),
INDEX(GRID!$B$4:$U$15,MATCH(M$8,GRID!$A$4:$A$15,0),MATCH(1,($U$2=GRID!$B$1:$U$1)*(КАЛЕНДАРЬ!AG6=GRID!$B$3:$U$3),0))*(1-GRID!$H$34))</f>
        <v>62900</v>
      </c>
      <c r="N22" s="8" cm="1">
        <f t="array" ref="N22">IF($I$2="Время восстановления",INDEX(GRID!$B$18:$U$29,MATCH(M$8,GRID!$A$18:$A$29,0),MATCH(1,($U$2=GRID!$B$1:$U$1)*(КАЛЕНДАРЬ!AG6=GRID!$B$3:$U$3),0)),
INDEX(GRID!$B$18:$U$29,MATCH(M$8,GRID!$A$18:$A$29,0),MATCH(1,($U$2=GRID!$B$1:$U$1)*(КАЛЕНДАРЬ!AG6=GRID!$B$3:$U$3),0))*(1-GRID!$H$34))</f>
        <v>67150</v>
      </c>
      <c r="O22" s="8" cm="1">
        <f t="array" ref="O22">IF($I$2="Время восстановления",INDEX(GRID!$B$18:$U$29,MATCH(O$8,GRID!$A$18:$A$29,0),MATCH(1,($U$2=GRID!$B$1:$U$1)*(КАЛЕНДАРЬ!AG6=GRID!$B$3:$U$3),0)),
INDEX(GRID!$B$18:$U$29,MATCH(O$8,GRID!$A$18:$A$29,0),MATCH(1,($U$2=GRID!$B$1:$U$1)*(КАЛЕНДАРЬ!AG6=GRID!$B$3:$U$3),0))*(1-GRID!$H$34))</f>
        <v>92480</v>
      </c>
      <c r="P22" s="8" cm="1">
        <f t="array" ref="P22">IF($I$2="Время восстановления",INDEX(GRID!$B$18:$U$29,MATCH(P$8,GRID!$A$18:$A$29,0),MATCH(1,($U$2=GRID!$B$1:$U$1)*(КАЛЕНДАРЬ!AG6=GRID!$B$3:$U$3),0)),
INDEX(GRID!$B$18:$U$29,MATCH(P$8,GRID!$A$18:$A$29,0),MATCH(1,($U$2=GRID!$B$1:$U$1)*(КАЛЕНДАРЬ!AG6=GRID!$B$3:$U$3),0))*(1-GRID!$H$34))</f>
        <v>128690</v>
      </c>
      <c r="Q22" s="8" cm="1">
        <f t="array" ref="Q22">IF($I$2="Время восстановления",INDEX(GRID!$B$18:$U$29,MATCH(Q$8,GRID!$A$18:$A$29,0),MATCH(1,($U$2=GRID!$B$1:$U$1)*(КАЛЕНДАРЬ!AG6=GRID!$B$3:$U$3),0)),
INDEX(GRID!$B$18:$U$29,MATCH(Q$8,GRID!$A$18:$A$29,0),MATCH(1,($U$2=GRID!$B$1:$U$1)*(КАЛЕНДАРЬ!AG6=GRID!$B$3:$U$3),0))*(1-GRID!$H$34))</f>
        <v>151215</v>
      </c>
      <c r="R22" s="8" cm="1">
        <f t="array" ref="R22">IF($I$2="Время восстановления",INDEX(GRID!$B$18:$U$29,MATCH(R$8,GRID!$A$18:$A$29,0),MATCH(1,($U$2=GRID!$B$1:$U$1)*(КАЛЕНДАРЬ!AG6=GRID!$B$3:$U$3),0)),
INDEX(GRID!$B$18:$U$29,MATCH(R$8,GRID!$A$18:$A$29,0),MATCH(1,($U$2=GRID!$B$1:$U$1)*(КАЛЕНДАРЬ!AG6=GRID!$B$3:$U$3),0))*(1-GRID!$H$34))</f>
        <v>172040</v>
      </c>
      <c r="S22" s="8" cm="1">
        <f t="array" ref="S22">IF($I$2="Время восстановления",INDEX(GRID!$B$18:$U$29,MATCH(S$8,GRID!$A$18:$A$29,0),MATCH(1,($U$2=GRID!$B$1:$U$1)*(КАЛЕНДАРЬ!AG6=GRID!$B$3:$U$3),0)),
INDEX(GRID!$B$18:$U$29,MATCH(S$8,GRID!$A$18:$A$29,0),MATCH(1,($U$2=GRID!$B$1:$U$1)*(КАЛЕНДАРЬ!AG6=GRID!$B$3:$U$3),0))*(1-GRID!$L$41))</f>
        <v>456660</v>
      </c>
      <c r="T22" s="8" cm="1">
        <f t="array" ref="T22">IF($I$2="Время восстановления",INDEX(GRID!$B$18:$U$29,MATCH(T$8,GRID!$A$18:$A$29,0),MATCH(1,($U$2=GRID!$B$1:$U$1)*(КАЛЕНДАРЬ!AG6=GRID!$B$3:$U$3),0)),
INDEX(GRID!$B$18:$U$29,MATCH(T$8,GRID!$A$18:$A$29,0),MATCH(1,($U$2=GRID!$B$1:$U$1)*(КАЛЕНДАРЬ!AG6=GRID!$B$3:$U$3),0))*(1-GRID!$L$41))</f>
        <v>556110</v>
      </c>
    </row>
    <row r="23" spans="1:20">
      <c r="A23" s="148" t="s">
        <v>13</v>
      </c>
      <c r="B23" s="149">
        <v>4</v>
      </c>
      <c r="C23" s="8" cm="1">
        <f t="array" ref="C23">IF($I$2="Время восстановления",INDEX(GRID!$B$4:$U$15,MATCH(C$8,GRID!$A$4:$A$15,0),MATCH(1,($U$2=GRID!$B$1:$U$1)*(КАЛЕНДАРЬ!AG7=GRID!$B$3:$U$3),0)),
INDEX(GRID!$B$4:$U$15,MATCH(C$8,GRID!$A$4:$A$15,0),MATCH(1,($U$2=GRID!$B$1:$U$1)*(КАЛЕНДАРЬ!AG7=GRID!$B$3:$U$3),0))*(1-GRID!$H$34))</f>
        <v>21250</v>
      </c>
      <c r="D23" s="8" cm="1">
        <f t="array" ref="D23">IF($I$2="Время восстановления",INDEX(GRID!$B$18:$U$29,MATCH(C$8,GRID!$A$18:$A$29,0),MATCH(1,($U$2=GRID!$B$1:$U$1)*(КАЛЕНДАРЬ!AG7=GRID!$B$3:$U$3),0)),
INDEX(GRID!$B$18:$U$29,MATCH(C$8,GRID!$A$18:$A$29,0),MATCH(1,($U$2=GRID!$B$1:$U$1)*(КАЛЕНДАРЬ!AG7=GRID!$B$3:$U$3),0))*(1-GRID!$H$34))</f>
        <v>25500</v>
      </c>
      <c r="E23" s="8" cm="1">
        <f t="array" ref="E23">IF($I$2="Время восстановления",INDEX(GRID!$B$4:$U$15,MATCH(E$8,GRID!$A$4:$A$15,0),MATCH(1,($U$2=GRID!$B$1:$U$1)*(КАЛЕНДАРЬ!AG7=GRID!$B$3:$U$3),0)),
INDEX(GRID!$B$4:$U$15,MATCH(E$8,GRID!$A$4:$A$15,0),MATCH(1,($U$2=GRID!$B$1:$U$1)*(КАЛЕНДАРЬ!AG7=GRID!$B$3:$U$3),0))*(1-GRID!$H$34))</f>
        <v>25500</v>
      </c>
      <c r="F23" s="8" cm="1">
        <f t="array" ref="F23">IF($I$2="Время восстановления",INDEX(GRID!$B$18:$U$29,MATCH(E$8,GRID!$A$18:$A$29,0),MATCH(1,($U$2=GRID!$B$1:$U$1)*(КАЛЕНДАРЬ!AG7=GRID!$B$3:$U$3),0)),
INDEX(GRID!$B$18:$U$29,MATCH(E$8,GRID!$A$18:$A$29,0),MATCH(1,($U$2=GRID!$B$1:$U$1)*(КАЛЕНДАРЬ!AG7=GRID!$B$3:$U$3),0))*(1-GRID!$H$34))</f>
        <v>29750</v>
      </c>
      <c r="G23" s="8" cm="1">
        <f t="array" ref="G23">IF($I$2="Время восстановления",INDEX(GRID!$B$4:$U$15,MATCH(G$8,GRID!$A$4:$A$15,0),MATCH(1,($U$2=GRID!$B$1:$U$1)*(КАЛЕНДАРЬ!AG7=GRID!$B$3:$U$3),0)),
INDEX(GRID!$B$4:$U$15,MATCH(G$8,GRID!$A$4:$A$15,0),MATCH(1,($U$2=GRID!$B$1:$U$1)*(КАЛЕНДАРЬ!AG7=GRID!$B$3:$U$3),0))*(1-GRID!$H$34))</f>
        <v>30345</v>
      </c>
      <c r="H23" s="8" cm="1">
        <f t="array" ref="H23">IF($I$2="Время восстановления",INDEX(GRID!$B$18:$U$29,MATCH(G$8,GRID!$A$18:$A$29,0),MATCH(1,($U$2=GRID!$B$1:$U$1)*(КАЛЕНДАРЬ!AG7=GRID!$B$3:$U$3),0)),
INDEX(GRID!$B$18:$U$29,MATCH(G$8,GRID!$A$18:$A$29,0),MATCH(1,($U$2=GRID!$B$1:$U$1)*(КАЛЕНДАРЬ!AG7=GRID!$B$3:$U$3),0))*(1-GRID!$H$34))</f>
        <v>34595</v>
      </c>
      <c r="I23" s="8" cm="1">
        <f t="array" ref="I23">IF($I$2="Время восстановления",INDEX(GRID!$B$4:$U$15,MATCH(I$8,GRID!$A$4:$A$15,0),MATCH(1,($U$2=GRID!$B$1:$U$1)*(КАЛЕНДАРЬ!AG7=GRID!$B$3:$U$3),0)),
INDEX(GRID!$B$4:$U$15,MATCH(I$8,GRID!$A$4:$A$15,0),MATCH(1,($U$2=GRID!$B$1:$U$1)*(КАЛЕНДАРЬ!AG7=GRID!$B$3:$U$3),0))*(1-GRID!$H$34))</f>
        <v>33745</v>
      </c>
      <c r="J23" s="8" cm="1">
        <f t="array" ref="J23">IF($I$2="Время восстановления",INDEX(GRID!$B$18:$U$29,MATCH(I$8,GRID!$A$18:$A$29,0),MATCH(1,($U$2=GRID!$B$1:$U$1)*(КАЛЕНДАРЬ!AG7=GRID!$B$3:$U$3),0)),
INDEX(GRID!$B$18:$U$29,MATCH(I$8,GRID!$A$18:$A$29,0),MATCH(1,($U$2=GRID!$B$1:$U$1)*(КАЛЕНДАРЬ!AG7=GRID!$B$3:$U$3),0))*(1-GRID!$H$34))</f>
        <v>37995</v>
      </c>
      <c r="K23" s="8" cm="1">
        <f t="array" ref="K23">IF($I$2="Время восстановления",INDEX(GRID!$B$4:$U$15,MATCH(K$8,GRID!$A$4:$A$15,0),MATCH(1,($U$2=GRID!$B$1:$U$1)*(КАЛЕНДАРЬ!AG7=GRID!$B$3:$U$3),0)),
INDEX(GRID!$B$4:$U$15,MATCH(K$8,GRID!$A$4:$A$15,0),MATCH(1,($U$2=GRID!$B$1:$U$1)*(КАЛЕНДАРЬ!AG7=GRID!$B$3:$U$3),0))*(1-GRID!$H$34))</f>
        <v>38250</v>
      </c>
      <c r="L23" s="8" cm="1">
        <f t="array" ref="L23">IF($I$2="Время восстановления",INDEX(GRID!$B$18:$U$29,MATCH(K$8,GRID!$A$18:$A$29,0),MATCH(1,($U$2=GRID!$B$1:$U$1)*(КАЛЕНДАРЬ!AG7=GRID!$B$3:$U$3),0)),
INDEX(GRID!$B$18:$U$29,MATCH(K$8,GRID!$A$18:$A$29,0),MATCH(1,($U$2=GRID!$B$1:$U$1)*(КАЛЕНДАРЬ!AG7=GRID!$B$3:$U$3),0))*(1-GRID!$H$34))</f>
        <v>42500</v>
      </c>
      <c r="M23" s="8" cm="1">
        <f t="array" ref="M23">IF($I$2="Время восстановления",INDEX(GRID!$B$4:$U$15,MATCH(M$8,GRID!$A$4:$A$15,0),MATCH(1,($U$2=GRID!$B$1:$U$1)*(КАЛЕНДАРЬ!AG7=GRID!$B$3:$U$3),0)),
INDEX(GRID!$B$4:$U$15,MATCH(M$8,GRID!$A$4:$A$15,0),MATCH(1,($U$2=GRID!$B$1:$U$1)*(КАЛЕНДАРЬ!AG7=GRID!$B$3:$U$3),0))*(1-GRID!$H$34))</f>
        <v>55420</v>
      </c>
      <c r="N23" s="8" cm="1">
        <f t="array" ref="N23">IF($I$2="Время восстановления",INDEX(GRID!$B$18:$U$29,MATCH(M$8,GRID!$A$18:$A$29,0),MATCH(1,($U$2=GRID!$B$1:$U$1)*(КАЛЕНДАРЬ!AG7=GRID!$B$3:$U$3),0)),
INDEX(GRID!$B$18:$U$29,MATCH(M$8,GRID!$A$18:$A$29,0),MATCH(1,($U$2=GRID!$B$1:$U$1)*(КАЛЕНДАРЬ!AG7=GRID!$B$3:$U$3),0))*(1-GRID!$H$34))</f>
        <v>59670</v>
      </c>
      <c r="O23" s="8" cm="1">
        <f t="array" ref="O23">IF($I$2="Время восстановления",INDEX(GRID!$B$18:$U$29,MATCH(O$8,GRID!$A$18:$A$29,0),MATCH(1,($U$2=GRID!$B$1:$U$1)*(КАЛЕНДАРЬ!AG7=GRID!$B$3:$U$3),0)),
INDEX(GRID!$B$18:$U$29,MATCH(O$8,GRID!$A$18:$A$29,0),MATCH(1,($U$2=GRID!$B$1:$U$1)*(КАЛЕНДАРЬ!AG7=GRID!$B$3:$U$3),0))*(1-GRID!$H$34))</f>
        <v>83300</v>
      </c>
      <c r="P23" s="8" cm="1">
        <f t="array" ref="P23">IF($I$2="Время восстановления",INDEX(GRID!$B$18:$U$29,MATCH(P$8,GRID!$A$18:$A$29,0),MATCH(1,($U$2=GRID!$B$1:$U$1)*(КАЛЕНДАРЬ!AG7=GRID!$B$3:$U$3),0)),
INDEX(GRID!$B$18:$U$29,MATCH(P$8,GRID!$A$18:$A$29,0),MATCH(1,($U$2=GRID!$B$1:$U$1)*(КАЛЕНДАРЬ!AG7=GRID!$B$3:$U$3),0))*(1-GRID!$H$34))</f>
        <v>118745</v>
      </c>
      <c r="Q23" s="8" cm="1">
        <f t="array" ref="Q23">IF($I$2="Время восстановления",INDEX(GRID!$B$18:$U$29,MATCH(Q$8,GRID!$A$18:$A$29,0),MATCH(1,($U$2=GRID!$B$1:$U$1)*(КАЛЕНДАРЬ!AG7=GRID!$B$3:$U$3),0)),
INDEX(GRID!$B$18:$U$29,MATCH(Q$8,GRID!$A$18:$A$29,0),MATCH(1,($U$2=GRID!$B$1:$U$1)*(КАЛЕНДАРЬ!AG7=GRID!$B$3:$U$3),0))*(1-GRID!$H$34))</f>
        <v>139740</v>
      </c>
      <c r="R23" s="8" cm="1">
        <f t="array" ref="R23">IF($I$2="Время восстановления",INDEX(GRID!$B$18:$U$29,MATCH(R$8,GRID!$A$18:$A$29,0),MATCH(1,($U$2=GRID!$B$1:$U$1)*(КАЛЕНДАРЬ!AG7=GRID!$B$3:$U$3),0)),
INDEX(GRID!$B$18:$U$29,MATCH(R$8,GRID!$A$18:$A$29,0),MATCH(1,($U$2=GRID!$B$1:$U$1)*(КАЛЕНДАРЬ!AG7=GRID!$B$3:$U$3),0))*(1-GRID!$H$34))</f>
        <v>158440</v>
      </c>
      <c r="S23" s="8" cm="1">
        <f t="array" ref="S23">IF($I$2="Время восстановления",INDEX(GRID!$B$18:$U$29,MATCH(S$8,GRID!$A$18:$A$29,0),MATCH(1,($U$2=GRID!$B$1:$U$1)*(КАЛЕНДАРЬ!AG7=GRID!$B$3:$U$3),0)),
INDEX(GRID!$B$18:$U$29,MATCH(S$8,GRID!$A$18:$A$29,0),MATCH(1,($U$2=GRID!$B$1:$U$1)*(КАЛЕНДАРЬ!AG7=GRID!$B$3:$U$3),0))*(1-GRID!$L$41))</f>
        <v>414360</v>
      </c>
      <c r="T23" s="8" cm="1">
        <f t="array" ref="T23">IF($I$2="Время восстановления",INDEX(GRID!$B$18:$U$29,MATCH(T$8,GRID!$A$18:$A$29,0),MATCH(1,($U$2=GRID!$B$1:$U$1)*(КАЛЕНДАРЬ!AG7=GRID!$B$3:$U$3),0)),
INDEX(GRID!$B$18:$U$29,MATCH(T$8,GRID!$A$18:$A$29,0),MATCH(1,($U$2=GRID!$B$1:$U$1)*(КАЛЕНДАРЬ!AG7=GRID!$B$3:$U$3),0))*(1-GRID!$L$41))</f>
        <v>501210</v>
      </c>
    </row>
    <row r="24" spans="1:20">
      <c r="A24" s="148" t="s">
        <v>14</v>
      </c>
      <c r="B24" s="149">
        <v>5</v>
      </c>
      <c r="C24" s="8" cm="1">
        <f t="array" ref="C24">IF($I$2="Время восстановления",INDEX(GRID!$B$4:$U$15,MATCH(C$8,GRID!$A$4:$A$15,0),MATCH(1,($U$2=GRID!$B$1:$U$1)*(КАЛЕНДАРЬ!AG8=GRID!$B$3:$U$3),0)),
INDEX(GRID!$B$4:$U$15,MATCH(C$8,GRID!$A$4:$A$15,0),MATCH(1,($U$2=GRID!$B$1:$U$1)*(КАЛЕНДАРЬ!AG8=GRID!$B$3:$U$3),0))*(1-GRID!$H$34))</f>
        <v>21250</v>
      </c>
      <c r="D24" s="8" cm="1">
        <f t="array" ref="D24">IF($I$2="Время восстановления",INDEX(GRID!$B$18:$U$29,MATCH(C$8,GRID!$A$18:$A$29,0),MATCH(1,($U$2=GRID!$B$1:$U$1)*(КАЛЕНДАРЬ!AG8=GRID!$B$3:$U$3),0)),
INDEX(GRID!$B$18:$U$29,MATCH(C$8,GRID!$A$18:$A$29,0),MATCH(1,($U$2=GRID!$B$1:$U$1)*(КАЛЕНДАРЬ!AG8=GRID!$B$3:$U$3),0))*(1-GRID!$H$34))</f>
        <v>25500</v>
      </c>
      <c r="E24" s="8" cm="1">
        <f t="array" ref="E24">IF($I$2="Время восстановления",INDEX(GRID!$B$4:$U$15,MATCH(E$8,GRID!$A$4:$A$15,0),MATCH(1,($U$2=GRID!$B$1:$U$1)*(КАЛЕНДАРЬ!AG8=GRID!$B$3:$U$3),0)),
INDEX(GRID!$B$4:$U$15,MATCH(E$8,GRID!$A$4:$A$15,0),MATCH(1,($U$2=GRID!$B$1:$U$1)*(КАЛЕНДАРЬ!AG8=GRID!$B$3:$U$3),0))*(1-GRID!$H$34))</f>
        <v>25500</v>
      </c>
      <c r="F24" s="8" cm="1">
        <f t="array" ref="F24">IF($I$2="Время восстановления",INDEX(GRID!$B$18:$U$29,MATCH(E$8,GRID!$A$18:$A$29,0),MATCH(1,($U$2=GRID!$B$1:$U$1)*(КАЛЕНДАРЬ!AG8=GRID!$B$3:$U$3),0)),
INDEX(GRID!$B$18:$U$29,MATCH(E$8,GRID!$A$18:$A$29,0),MATCH(1,($U$2=GRID!$B$1:$U$1)*(КАЛЕНДАРЬ!AG8=GRID!$B$3:$U$3),0))*(1-GRID!$H$34))</f>
        <v>29750</v>
      </c>
      <c r="G24" s="8" cm="1">
        <f t="array" ref="G24">IF($I$2="Время восстановления",INDEX(GRID!$B$4:$U$15,MATCH(G$8,GRID!$A$4:$A$15,0),MATCH(1,($U$2=GRID!$B$1:$U$1)*(КАЛЕНДАРЬ!AG8=GRID!$B$3:$U$3),0)),
INDEX(GRID!$B$4:$U$15,MATCH(G$8,GRID!$A$4:$A$15,0),MATCH(1,($U$2=GRID!$B$1:$U$1)*(КАЛЕНДАРЬ!AG8=GRID!$B$3:$U$3),0))*(1-GRID!$H$34))</f>
        <v>30345</v>
      </c>
      <c r="H24" s="8" cm="1">
        <f t="array" ref="H24">IF($I$2="Время восстановления",INDEX(GRID!$B$18:$U$29,MATCH(G$8,GRID!$A$18:$A$29,0),MATCH(1,($U$2=GRID!$B$1:$U$1)*(КАЛЕНДАРЬ!AG8=GRID!$B$3:$U$3),0)),
INDEX(GRID!$B$18:$U$29,MATCH(G$8,GRID!$A$18:$A$29,0),MATCH(1,($U$2=GRID!$B$1:$U$1)*(КАЛЕНДАРЬ!AG8=GRID!$B$3:$U$3),0))*(1-GRID!$H$34))</f>
        <v>34595</v>
      </c>
      <c r="I24" s="8" cm="1">
        <f t="array" ref="I24">IF($I$2="Время восстановления",INDEX(GRID!$B$4:$U$15,MATCH(I$8,GRID!$A$4:$A$15,0),MATCH(1,($U$2=GRID!$B$1:$U$1)*(КАЛЕНДАРЬ!AG8=GRID!$B$3:$U$3),0)),
INDEX(GRID!$B$4:$U$15,MATCH(I$8,GRID!$A$4:$A$15,0),MATCH(1,($U$2=GRID!$B$1:$U$1)*(КАЛЕНДАРЬ!AG8=GRID!$B$3:$U$3),0))*(1-GRID!$H$34))</f>
        <v>33745</v>
      </c>
      <c r="J24" s="8" cm="1">
        <f t="array" ref="J24">IF($I$2="Время восстановления",INDEX(GRID!$B$18:$U$29,MATCH(I$8,GRID!$A$18:$A$29,0),MATCH(1,($U$2=GRID!$B$1:$U$1)*(КАЛЕНДАРЬ!AG8=GRID!$B$3:$U$3),0)),
INDEX(GRID!$B$18:$U$29,MATCH(I$8,GRID!$A$18:$A$29,0),MATCH(1,($U$2=GRID!$B$1:$U$1)*(КАЛЕНДАРЬ!AG8=GRID!$B$3:$U$3),0))*(1-GRID!$H$34))</f>
        <v>37995</v>
      </c>
      <c r="K24" s="8" cm="1">
        <f t="array" ref="K24">IF($I$2="Время восстановления",INDEX(GRID!$B$4:$U$15,MATCH(K$8,GRID!$A$4:$A$15,0),MATCH(1,($U$2=GRID!$B$1:$U$1)*(КАЛЕНДАРЬ!AG8=GRID!$B$3:$U$3),0)),
INDEX(GRID!$B$4:$U$15,MATCH(K$8,GRID!$A$4:$A$15,0),MATCH(1,($U$2=GRID!$B$1:$U$1)*(КАЛЕНДАРЬ!AG8=GRID!$B$3:$U$3),0))*(1-GRID!$H$34))</f>
        <v>38250</v>
      </c>
      <c r="L24" s="8" cm="1">
        <f t="array" ref="L24">IF($I$2="Время восстановления",INDEX(GRID!$B$18:$U$29,MATCH(K$8,GRID!$A$18:$A$29,0),MATCH(1,($U$2=GRID!$B$1:$U$1)*(КАЛЕНДАРЬ!AG8=GRID!$B$3:$U$3),0)),
INDEX(GRID!$B$18:$U$29,MATCH(K$8,GRID!$A$18:$A$29,0),MATCH(1,($U$2=GRID!$B$1:$U$1)*(КАЛЕНДАРЬ!AG8=GRID!$B$3:$U$3),0))*(1-GRID!$H$34))</f>
        <v>42500</v>
      </c>
      <c r="M24" s="8" cm="1">
        <f t="array" ref="M24">IF($I$2="Время восстановления",INDEX(GRID!$B$4:$U$15,MATCH(M$8,GRID!$A$4:$A$15,0),MATCH(1,($U$2=GRID!$B$1:$U$1)*(КАЛЕНДАРЬ!AG8=GRID!$B$3:$U$3),0)),
INDEX(GRID!$B$4:$U$15,MATCH(M$8,GRID!$A$4:$A$15,0),MATCH(1,($U$2=GRID!$B$1:$U$1)*(КАЛЕНДАРЬ!AG8=GRID!$B$3:$U$3),0))*(1-GRID!$H$34))</f>
        <v>55420</v>
      </c>
      <c r="N24" s="8" cm="1">
        <f t="array" ref="N24">IF($I$2="Время восстановления",INDEX(GRID!$B$18:$U$29,MATCH(M$8,GRID!$A$18:$A$29,0),MATCH(1,($U$2=GRID!$B$1:$U$1)*(КАЛЕНДАРЬ!AG8=GRID!$B$3:$U$3),0)),
INDEX(GRID!$B$18:$U$29,MATCH(M$8,GRID!$A$18:$A$29,0),MATCH(1,($U$2=GRID!$B$1:$U$1)*(КАЛЕНДАРЬ!AG8=GRID!$B$3:$U$3),0))*(1-GRID!$H$34))</f>
        <v>59670</v>
      </c>
      <c r="O24" s="8" cm="1">
        <f t="array" ref="O24">IF($I$2="Время восстановления",INDEX(GRID!$B$18:$U$29,MATCH(O$8,GRID!$A$18:$A$29,0),MATCH(1,($U$2=GRID!$B$1:$U$1)*(КАЛЕНДАРЬ!AG8=GRID!$B$3:$U$3),0)),
INDEX(GRID!$B$18:$U$29,MATCH(O$8,GRID!$A$18:$A$29,0),MATCH(1,($U$2=GRID!$B$1:$U$1)*(КАЛЕНДАРЬ!AG8=GRID!$B$3:$U$3),0))*(1-GRID!$H$34))</f>
        <v>83300</v>
      </c>
      <c r="P24" s="8" cm="1">
        <f t="array" ref="P24">IF($I$2="Время восстановления",INDEX(GRID!$B$18:$U$29,MATCH(P$8,GRID!$A$18:$A$29,0),MATCH(1,($U$2=GRID!$B$1:$U$1)*(КАЛЕНДАРЬ!AG8=GRID!$B$3:$U$3),0)),
INDEX(GRID!$B$18:$U$29,MATCH(P$8,GRID!$A$18:$A$29,0),MATCH(1,($U$2=GRID!$B$1:$U$1)*(КАЛЕНДАРЬ!AG8=GRID!$B$3:$U$3),0))*(1-GRID!$H$34))</f>
        <v>118745</v>
      </c>
      <c r="Q24" s="8" cm="1">
        <f t="array" ref="Q24">IF($I$2="Время восстановления",INDEX(GRID!$B$18:$U$29,MATCH(Q$8,GRID!$A$18:$A$29,0),MATCH(1,($U$2=GRID!$B$1:$U$1)*(КАЛЕНДАРЬ!AG8=GRID!$B$3:$U$3),0)),
INDEX(GRID!$B$18:$U$29,MATCH(Q$8,GRID!$A$18:$A$29,0),MATCH(1,($U$2=GRID!$B$1:$U$1)*(КАЛЕНДАРЬ!AG8=GRID!$B$3:$U$3),0))*(1-GRID!$H$34))</f>
        <v>139740</v>
      </c>
      <c r="R24" s="8" cm="1">
        <f t="array" ref="R24">IF($I$2="Время восстановления",INDEX(GRID!$B$18:$U$29,MATCH(R$8,GRID!$A$18:$A$29,0),MATCH(1,($U$2=GRID!$B$1:$U$1)*(КАЛЕНДАРЬ!AG8=GRID!$B$3:$U$3),0)),
INDEX(GRID!$B$18:$U$29,MATCH(R$8,GRID!$A$18:$A$29,0),MATCH(1,($U$2=GRID!$B$1:$U$1)*(КАЛЕНДАРЬ!AG8=GRID!$B$3:$U$3),0))*(1-GRID!$H$34))</f>
        <v>158440</v>
      </c>
      <c r="S24" s="8" cm="1">
        <f t="array" ref="S24">IF($I$2="Время восстановления",INDEX(GRID!$B$18:$U$29,MATCH(S$8,GRID!$A$18:$A$29,0),MATCH(1,($U$2=GRID!$B$1:$U$1)*(КАЛЕНДАРЬ!AG8=GRID!$B$3:$U$3),0)),
INDEX(GRID!$B$18:$U$29,MATCH(S$8,GRID!$A$18:$A$29,0),MATCH(1,($U$2=GRID!$B$1:$U$1)*(КАЛЕНДАРЬ!AG8=GRID!$B$3:$U$3),0))*(1-GRID!$L$41))</f>
        <v>414360</v>
      </c>
      <c r="T24" s="8" cm="1">
        <f t="array" ref="T24">IF($I$2="Время восстановления",INDEX(GRID!$B$18:$U$29,MATCH(T$8,GRID!$A$18:$A$29,0),MATCH(1,($U$2=GRID!$B$1:$U$1)*(КАЛЕНДАРЬ!AG8=GRID!$B$3:$U$3),0)),
INDEX(GRID!$B$18:$U$29,MATCH(T$8,GRID!$A$18:$A$29,0),MATCH(1,($U$2=GRID!$B$1:$U$1)*(КАЛЕНДАРЬ!AG8=GRID!$B$3:$U$3),0))*(1-GRID!$L$41))</f>
        <v>501210</v>
      </c>
    </row>
    <row r="25" spans="1:20">
      <c r="A25" s="148" t="s">
        <v>15</v>
      </c>
      <c r="B25" s="149">
        <v>6</v>
      </c>
      <c r="C25" s="8" cm="1">
        <f t="array" ref="C25">IF($I$2="Время восстановления",INDEX(GRID!$B$4:$U$15,MATCH(C$8,GRID!$A$4:$A$15,0),MATCH(1,($U$2=GRID!$B$1:$U$1)*(КАЛЕНДАРЬ!AG9=GRID!$B$3:$U$3),0)),
INDEX(GRID!$B$4:$U$15,MATCH(C$8,GRID!$A$4:$A$15,0),MATCH(1,($U$2=GRID!$B$1:$U$1)*(КАЛЕНДАРЬ!AG9=GRID!$B$3:$U$3),0))*(1-GRID!$H$34))</f>
        <v>21250</v>
      </c>
      <c r="D25" s="8" cm="1">
        <f t="array" ref="D25">IF($I$2="Время восстановления",INDEX(GRID!$B$18:$U$29,MATCH(C$8,GRID!$A$18:$A$29,0),MATCH(1,($U$2=GRID!$B$1:$U$1)*(КАЛЕНДАРЬ!AG9=GRID!$B$3:$U$3),0)),
INDEX(GRID!$B$18:$U$29,MATCH(C$8,GRID!$A$18:$A$29,0),MATCH(1,($U$2=GRID!$B$1:$U$1)*(КАЛЕНДАРЬ!AG9=GRID!$B$3:$U$3),0))*(1-GRID!$H$34))</f>
        <v>25500</v>
      </c>
      <c r="E25" s="8" cm="1">
        <f t="array" ref="E25">IF($I$2="Время восстановления",INDEX(GRID!$B$4:$U$15,MATCH(E$8,GRID!$A$4:$A$15,0),MATCH(1,($U$2=GRID!$B$1:$U$1)*(КАЛЕНДАРЬ!AG9=GRID!$B$3:$U$3),0)),
INDEX(GRID!$B$4:$U$15,MATCH(E$8,GRID!$A$4:$A$15,0),MATCH(1,($U$2=GRID!$B$1:$U$1)*(КАЛЕНДАРЬ!AG9=GRID!$B$3:$U$3),0))*(1-GRID!$H$34))</f>
        <v>25500</v>
      </c>
      <c r="F25" s="8" cm="1">
        <f t="array" ref="F25">IF($I$2="Время восстановления",INDEX(GRID!$B$18:$U$29,MATCH(E$8,GRID!$A$18:$A$29,0),MATCH(1,($U$2=GRID!$B$1:$U$1)*(КАЛЕНДАРЬ!AG9=GRID!$B$3:$U$3),0)),
INDEX(GRID!$B$18:$U$29,MATCH(E$8,GRID!$A$18:$A$29,0),MATCH(1,($U$2=GRID!$B$1:$U$1)*(КАЛЕНДАРЬ!AG9=GRID!$B$3:$U$3),0))*(1-GRID!$H$34))</f>
        <v>29750</v>
      </c>
      <c r="G25" s="8" cm="1">
        <f t="array" ref="G25">IF($I$2="Время восстановления",INDEX(GRID!$B$4:$U$15,MATCH(G$8,GRID!$A$4:$A$15,0),MATCH(1,($U$2=GRID!$B$1:$U$1)*(КАЛЕНДАРЬ!AG9=GRID!$B$3:$U$3),0)),
INDEX(GRID!$B$4:$U$15,MATCH(G$8,GRID!$A$4:$A$15,0),MATCH(1,($U$2=GRID!$B$1:$U$1)*(КАЛЕНДАРЬ!AG9=GRID!$B$3:$U$3),0))*(1-GRID!$H$34))</f>
        <v>30345</v>
      </c>
      <c r="H25" s="8" cm="1">
        <f t="array" ref="H25">IF($I$2="Время восстановления",INDEX(GRID!$B$18:$U$29,MATCH(G$8,GRID!$A$18:$A$29,0),MATCH(1,($U$2=GRID!$B$1:$U$1)*(КАЛЕНДАРЬ!AG9=GRID!$B$3:$U$3),0)),
INDEX(GRID!$B$18:$U$29,MATCH(G$8,GRID!$A$18:$A$29,0),MATCH(1,($U$2=GRID!$B$1:$U$1)*(КАЛЕНДАРЬ!AG9=GRID!$B$3:$U$3),0))*(1-GRID!$H$34))</f>
        <v>34595</v>
      </c>
      <c r="I25" s="8" cm="1">
        <f t="array" ref="I25">IF($I$2="Время восстановления",INDEX(GRID!$B$4:$U$15,MATCH(I$8,GRID!$A$4:$A$15,0),MATCH(1,($U$2=GRID!$B$1:$U$1)*(КАЛЕНДАРЬ!AG9=GRID!$B$3:$U$3),0)),
INDEX(GRID!$B$4:$U$15,MATCH(I$8,GRID!$A$4:$A$15,0),MATCH(1,($U$2=GRID!$B$1:$U$1)*(КАЛЕНДАРЬ!AG9=GRID!$B$3:$U$3),0))*(1-GRID!$H$34))</f>
        <v>33745</v>
      </c>
      <c r="J25" s="8" cm="1">
        <f t="array" ref="J25">IF($I$2="Время восстановления",INDEX(GRID!$B$18:$U$29,MATCH(I$8,GRID!$A$18:$A$29,0),MATCH(1,($U$2=GRID!$B$1:$U$1)*(КАЛЕНДАРЬ!AG9=GRID!$B$3:$U$3),0)),
INDEX(GRID!$B$18:$U$29,MATCH(I$8,GRID!$A$18:$A$29,0),MATCH(1,($U$2=GRID!$B$1:$U$1)*(КАЛЕНДАРЬ!AG9=GRID!$B$3:$U$3),0))*(1-GRID!$H$34))</f>
        <v>37995</v>
      </c>
      <c r="K25" s="8" cm="1">
        <f t="array" ref="K25">IF($I$2="Время восстановления",INDEX(GRID!$B$4:$U$15,MATCH(K$8,GRID!$A$4:$A$15,0),MATCH(1,($U$2=GRID!$B$1:$U$1)*(КАЛЕНДАРЬ!AG9=GRID!$B$3:$U$3),0)),
INDEX(GRID!$B$4:$U$15,MATCH(K$8,GRID!$A$4:$A$15,0),MATCH(1,($U$2=GRID!$B$1:$U$1)*(КАЛЕНДАРЬ!AG9=GRID!$B$3:$U$3),0))*(1-GRID!$H$34))</f>
        <v>38250</v>
      </c>
      <c r="L25" s="8" cm="1">
        <f t="array" ref="L25">IF($I$2="Время восстановления",INDEX(GRID!$B$18:$U$29,MATCH(K$8,GRID!$A$18:$A$29,0),MATCH(1,($U$2=GRID!$B$1:$U$1)*(КАЛЕНДАРЬ!AG9=GRID!$B$3:$U$3),0)),
INDEX(GRID!$B$18:$U$29,MATCH(K$8,GRID!$A$18:$A$29,0),MATCH(1,($U$2=GRID!$B$1:$U$1)*(КАЛЕНДАРЬ!AG9=GRID!$B$3:$U$3),0))*(1-GRID!$H$34))</f>
        <v>42500</v>
      </c>
      <c r="M25" s="8" cm="1">
        <f t="array" ref="M25">IF($I$2="Время восстановления",INDEX(GRID!$B$4:$U$15,MATCH(M$8,GRID!$A$4:$A$15,0),MATCH(1,($U$2=GRID!$B$1:$U$1)*(КАЛЕНДАРЬ!AG9=GRID!$B$3:$U$3),0)),
INDEX(GRID!$B$4:$U$15,MATCH(M$8,GRID!$A$4:$A$15,0),MATCH(1,($U$2=GRID!$B$1:$U$1)*(КАЛЕНДАРЬ!AG9=GRID!$B$3:$U$3),0))*(1-GRID!$H$34))</f>
        <v>55420</v>
      </c>
      <c r="N25" s="8" cm="1">
        <f t="array" ref="N25">IF($I$2="Время восстановления",INDEX(GRID!$B$18:$U$29,MATCH(M$8,GRID!$A$18:$A$29,0),MATCH(1,($U$2=GRID!$B$1:$U$1)*(КАЛЕНДАРЬ!AG9=GRID!$B$3:$U$3),0)),
INDEX(GRID!$B$18:$U$29,MATCH(M$8,GRID!$A$18:$A$29,0),MATCH(1,($U$2=GRID!$B$1:$U$1)*(КАЛЕНДАРЬ!AG9=GRID!$B$3:$U$3),0))*(1-GRID!$H$34))</f>
        <v>59670</v>
      </c>
      <c r="O25" s="8" cm="1">
        <f t="array" ref="O25">IF($I$2="Время восстановления",INDEX(GRID!$B$18:$U$29,MATCH(O$8,GRID!$A$18:$A$29,0),MATCH(1,($U$2=GRID!$B$1:$U$1)*(КАЛЕНДАРЬ!AG9=GRID!$B$3:$U$3),0)),
INDEX(GRID!$B$18:$U$29,MATCH(O$8,GRID!$A$18:$A$29,0),MATCH(1,($U$2=GRID!$B$1:$U$1)*(КАЛЕНДАРЬ!AG9=GRID!$B$3:$U$3),0))*(1-GRID!$H$34))</f>
        <v>83300</v>
      </c>
      <c r="P25" s="8" cm="1">
        <f t="array" ref="P25">IF($I$2="Время восстановления",INDEX(GRID!$B$18:$U$29,MATCH(P$8,GRID!$A$18:$A$29,0),MATCH(1,($U$2=GRID!$B$1:$U$1)*(КАЛЕНДАРЬ!AG9=GRID!$B$3:$U$3),0)),
INDEX(GRID!$B$18:$U$29,MATCH(P$8,GRID!$A$18:$A$29,0),MATCH(1,($U$2=GRID!$B$1:$U$1)*(КАЛЕНДАРЬ!AG9=GRID!$B$3:$U$3),0))*(1-GRID!$H$34))</f>
        <v>118745</v>
      </c>
      <c r="Q25" s="8" cm="1">
        <f t="array" ref="Q25">IF($I$2="Время восстановления",INDEX(GRID!$B$18:$U$29,MATCH(Q$8,GRID!$A$18:$A$29,0),MATCH(1,($U$2=GRID!$B$1:$U$1)*(КАЛЕНДАРЬ!AG9=GRID!$B$3:$U$3),0)),
INDEX(GRID!$B$18:$U$29,MATCH(Q$8,GRID!$A$18:$A$29,0),MATCH(1,($U$2=GRID!$B$1:$U$1)*(КАЛЕНДАРЬ!AG9=GRID!$B$3:$U$3),0))*(1-GRID!$H$34))</f>
        <v>139740</v>
      </c>
      <c r="R25" s="8" cm="1">
        <f t="array" ref="R25">IF($I$2="Время восстановления",INDEX(GRID!$B$18:$U$29,MATCH(R$8,GRID!$A$18:$A$29,0),MATCH(1,($U$2=GRID!$B$1:$U$1)*(КАЛЕНДАРЬ!AG9=GRID!$B$3:$U$3),0)),
INDEX(GRID!$B$18:$U$29,MATCH(R$8,GRID!$A$18:$A$29,0),MATCH(1,($U$2=GRID!$B$1:$U$1)*(КАЛЕНДАРЬ!AG9=GRID!$B$3:$U$3),0))*(1-GRID!$H$34))</f>
        <v>158440</v>
      </c>
      <c r="S25" s="8" cm="1">
        <f t="array" ref="S25">IF($I$2="Время восстановления",INDEX(GRID!$B$18:$U$29,MATCH(S$8,GRID!$A$18:$A$29,0),MATCH(1,($U$2=GRID!$B$1:$U$1)*(КАЛЕНДАРЬ!AG9=GRID!$B$3:$U$3),0)),
INDEX(GRID!$B$18:$U$29,MATCH(S$8,GRID!$A$18:$A$29,0),MATCH(1,($U$2=GRID!$B$1:$U$1)*(КАЛЕНДАРЬ!AG9=GRID!$B$3:$U$3),0))*(1-GRID!$L$41))</f>
        <v>414360</v>
      </c>
      <c r="T25" s="8" cm="1">
        <f t="array" ref="T25">IF($I$2="Время восстановления",INDEX(GRID!$B$18:$U$29,MATCH(T$8,GRID!$A$18:$A$29,0),MATCH(1,($U$2=GRID!$B$1:$U$1)*(КАЛЕНДАРЬ!AG9=GRID!$B$3:$U$3),0)),
INDEX(GRID!$B$18:$U$29,MATCH(T$8,GRID!$A$18:$A$29,0),MATCH(1,($U$2=GRID!$B$1:$U$1)*(КАЛЕНДАРЬ!AG9=GRID!$B$3:$U$3),0))*(1-GRID!$L$41))</f>
        <v>501210</v>
      </c>
    </row>
    <row r="26" spans="1:20">
      <c r="A26" s="148" t="s">
        <v>16</v>
      </c>
      <c r="B26" s="149">
        <v>7</v>
      </c>
      <c r="C26" s="8" cm="1">
        <f t="array" ref="C26">IF($I$2="Время восстановления",INDEX(GRID!$B$4:$U$15,MATCH(C$8,GRID!$A$4:$A$15,0),MATCH(1,($U$2=GRID!$B$1:$U$1)*(КАЛЕНДАРЬ!AG10=GRID!$B$3:$U$3),0)),
INDEX(GRID!$B$4:$U$15,MATCH(C$8,GRID!$A$4:$A$15,0),MATCH(1,($U$2=GRID!$B$1:$U$1)*(КАЛЕНДАРЬ!AG10=GRID!$B$3:$U$3),0))*(1-GRID!$H$34))</f>
        <v>21250</v>
      </c>
      <c r="D26" s="8" cm="1">
        <f t="array" ref="D26">IF($I$2="Время восстановления",INDEX(GRID!$B$18:$U$29,MATCH(C$8,GRID!$A$18:$A$29,0),MATCH(1,($U$2=GRID!$B$1:$U$1)*(КАЛЕНДАРЬ!AG10=GRID!$B$3:$U$3),0)),
INDEX(GRID!$B$18:$U$29,MATCH(C$8,GRID!$A$18:$A$29,0),MATCH(1,($U$2=GRID!$B$1:$U$1)*(КАЛЕНДАРЬ!AG10=GRID!$B$3:$U$3),0))*(1-GRID!$H$34))</f>
        <v>25500</v>
      </c>
      <c r="E26" s="8" cm="1">
        <f t="array" ref="E26">IF($I$2="Время восстановления",INDEX(GRID!$B$4:$U$15,MATCH(E$8,GRID!$A$4:$A$15,0),MATCH(1,($U$2=GRID!$B$1:$U$1)*(КАЛЕНДАРЬ!AG10=GRID!$B$3:$U$3),0)),
INDEX(GRID!$B$4:$U$15,MATCH(E$8,GRID!$A$4:$A$15,0),MATCH(1,($U$2=GRID!$B$1:$U$1)*(КАЛЕНДАРЬ!AG10=GRID!$B$3:$U$3),0))*(1-GRID!$H$34))</f>
        <v>25500</v>
      </c>
      <c r="F26" s="8" cm="1">
        <f t="array" ref="F26">IF($I$2="Время восстановления",INDEX(GRID!$B$18:$U$29,MATCH(E$8,GRID!$A$18:$A$29,0),MATCH(1,($U$2=GRID!$B$1:$U$1)*(КАЛЕНДАРЬ!AG10=GRID!$B$3:$U$3),0)),
INDEX(GRID!$B$18:$U$29,MATCH(E$8,GRID!$A$18:$A$29,0),MATCH(1,($U$2=GRID!$B$1:$U$1)*(КАЛЕНДАРЬ!AG10=GRID!$B$3:$U$3),0))*(1-GRID!$H$34))</f>
        <v>29750</v>
      </c>
      <c r="G26" s="8" cm="1">
        <f t="array" ref="G26">IF($I$2="Время восстановления",INDEX(GRID!$B$4:$U$15,MATCH(G$8,GRID!$A$4:$A$15,0),MATCH(1,($U$2=GRID!$B$1:$U$1)*(КАЛЕНДАРЬ!AG10=GRID!$B$3:$U$3),0)),
INDEX(GRID!$B$4:$U$15,MATCH(G$8,GRID!$A$4:$A$15,0),MATCH(1,($U$2=GRID!$B$1:$U$1)*(КАЛЕНДАРЬ!AG10=GRID!$B$3:$U$3),0))*(1-GRID!$H$34))</f>
        <v>30345</v>
      </c>
      <c r="H26" s="8" cm="1">
        <f t="array" ref="H26">IF($I$2="Время восстановления",INDEX(GRID!$B$18:$U$29,MATCH(G$8,GRID!$A$18:$A$29,0),MATCH(1,($U$2=GRID!$B$1:$U$1)*(КАЛЕНДАРЬ!AG10=GRID!$B$3:$U$3),0)),
INDEX(GRID!$B$18:$U$29,MATCH(G$8,GRID!$A$18:$A$29,0),MATCH(1,($U$2=GRID!$B$1:$U$1)*(КАЛЕНДАРЬ!AG10=GRID!$B$3:$U$3),0))*(1-GRID!$H$34))</f>
        <v>34595</v>
      </c>
      <c r="I26" s="8" cm="1">
        <f t="array" ref="I26">IF($I$2="Время восстановления",INDEX(GRID!$B$4:$U$15,MATCH(I$8,GRID!$A$4:$A$15,0),MATCH(1,($U$2=GRID!$B$1:$U$1)*(КАЛЕНДАРЬ!AG10=GRID!$B$3:$U$3),0)),
INDEX(GRID!$B$4:$U$15,MATCH(I$8,GRID!$A$4:$A$15,0),MATCH(1,($U$2=GRID!$B$1:$U$1)*(КАЛЕНДАРЬ!AG10=GRID!$B$3:$U$3),0))*(1-GRID!$H$34))</f>
        <v>33745</v>
      </c>
      <c r="J26" s="8" cm="1">
        <f t="array" ref="J26">IF($I$2="Время восстановления",INDEX(GRID!$B$18:$U$29,MATCH(I$8,GRID!$A$18:$A$29,0),MATCH(1,($U$2=GRID!$B$1:$U$1)*(КАЛЕНДАРЬ!AG10=GRID!$B$3:$U$3),0)),
INDEX(GRID!$B$18:$U$29,MATCH(I$8,GRID!$A$18:$A$29,0),MATCH(1,($U$2=GRID!$B$1:$U$1)*(КАЛЕНДАРЬ!AG10=GRID!$B$3:$U$3),0))*(1-GRID!$H$34))</f>
        <v>37995</v>
      </c>
      <c r="K26" s="8" cm="1">
        <f t="array" ref="K26">IF($I$2="Время восстановления",INDEX(GRID!$B$4:$U$15,MATCH(K$8,GRID!$A$4:$A$15,0),MATCH(1,($U$2=GRID!$B$1:$U$1)*(КАЛЕНДАРЬ!AG10=GRID!$B$3:$U$3),0)),
INDEX(GRID!$B$4:$U$15,MATCH(K$8,GRID!$A$4:$A$15,0),MATCH(1,($U$2=GRID!$B$1:$U$1)*(КАЛЕНДАРЬ!AG10=GRID!$B$3:$U$3),0))*(1-GRID!$H$34))</f>
        <v>38250</v>
      </c>
      <c r="L26" s="8" cm="1">
        <f t="array" ref="L26">IF($I$2="Время восстановления",INDEX(GRID!$B$18:$U$29,MATCH(K$8,GRID!$A$18:$A$29,0),MATCH(1,($U$2=GRID!$B$1:$U$1)*(КАЛЕНДАРЬ!AG10=GRID!$B$3:$U$3),0)),
INDEX(GRID!$B$18:$U$29,MATCH(K$8,GRID!$A$18:$A$29,0),MATCH(1,($U$2=GRID!$B$1:$U$1)*(КАЛЕНДАРЬ!AG10=GRID!$B$3:$U$3),0))*(1-GRID!$H$34))</f>
        <v>42500</v>
      </c>
      <c r="M26" s="8" cm="1">
        <f t="array" ref="M26">IF($I$2="Время восстановления",INDEX(GRID!$B$4:$U$15,MATCH(M$8,GRID!$A$4:$A$15,0),MATCH(1,($U$2=GRID!$B$1:$U$1)*(КАЛЕНДАРЬ!AG10=GRID!$B$3:$U$3),0)),
INDEX(GRID!$B$4:$U$15,MATCH(M$8,GRID!$A$4:$A$15,0),MATCH(1,($U$2=GRID!$B$1:$U$1)*(КАЛЕНДАРЬ!AG10=GRID!$B$3:$U$3),0))*(1-GRID!$H$34))</f>
        <v>55420</v>
      </c>
      <c r="N26" s="8" cm="1">
        <f t="array" ref="N26">IF($I$2="Время восстановления",INDEX(GRID!$B$18:$U$29,MATCH(M$8,GRID!$A$18:$A$29,0),MATCH(1,($U$2=GRID!$B$1:$U$1)*(КАЛЕНДАРЬ!AG10=GRID!$B$3:$U$3),0)),
INDEX(GRID!$B$18:$U$29,MATCH(M$8,GRID!$A$18:$A$29,0),MATCH(1,($U$2=GRID!$B$1:$U$1)*(КАЛЕНДАРЬ!AG10=GRID!$B$3:$U$3),0))*(1-GRID!$H$34))</f>
        <v>59670</v>
      </c>
      <c r="O26" s="8" cm="1">
        <f t="array" ref="O26">IF($I$2="Время восстановления",INDEX(GRID!$B$18:$U$29,MATCH(O$8,GRID!$A$18:$A$29,0),MATCH(1,($U$2=GRID!$B$1:$U$1)*(КАЛЕНДАРЬ!AG10=GRID!$B$3:$U$3),0)),
INDEX(GRID!$B$18:$U$29,MATCH(O$8,GRID!$A$18:$A$29,0),MATCH(1,($U$2=GRID!$B$1:$U$1)*(КАЛЕНДАРЬ!AG10=GRID!$B$3:$U$3),0))*(1-GRID!$H$34))</f>
        <v>83300</v>
      </c>
      <c r="P26" s="8" cm="1">
        <f t="array" ref="P26">IF($I$2="Время восстановления",INDEX(GRID!$B$18:$U$29,MATCH(P$8,GRID!$A$18:$A$29,0),MATCH(1,($U$2=GRID!$B$1:$U$1)*(КАЛЕНДАРЬ!AG10=GRID!$B$3:$U$3),0)),
INDEX(GRID!$B$18:$U$29,MATCH(P$8,GRID!$A$18:$A$29,0),MATCH(1,($U$2=GRID!$B$1:$U$1)*(КАЛЕНДАРЬ!AG10=GRID!$B$3:$U$3),0))*(1-GRID!$H$34))</f>
        <v>118745</v>
      </c>
      <c r="Q26" s="8" cm="1">
        <f t="array" ref="Q26">IF($I$2="Время восстановления",INDEX(GRID!$B$18:$U$29,MATCH(Q$8,GRID!$A$18:$A$29,0),MATCH(1,($U$2=GRID!$B$1:$U$1)*(КАЛЕНДАРЬ!AG10=GRID!$B$3:$U$3),0)),
INDEX(GRID!$B$18:$U$29,MATCH(Q$8,GRID!$A$18:$A$29,0),MATCH(1,($U$2=GRID!$B$1:$U$1)*(КАЛЕНДАРЬ!AG10=GRID!$B$3:$U$3),0))*(1-GRID!$H$34))</f>
        <v>139740</v>
      </c>
      <c r="R26" s="8" cm="1">
        <f t="array" ref="R26">IF($I$2="Время восстановления",INDEX(GRID!$B$18:$U$29,MATCH(R$8,GRID!$A$18:$A$29,0),MATCH(1,($U$2=GRID!$B$1:$U$1)*(КАЛЕНДАРЬ!AG10=GRID!$B$3:$U$3),0)),
INDEX(GRID!$B$18:$U$29,MATCH(R$8,GRID!$A$18:$A$29,0),MATCH(1,($U$2=GRID!$B$1:$U$1)*(КАЛЕНДАРЬ!AG10=GRID!$B$3:$U$3),0))*(1-GRID!$H$34))</f>
        <v>158440</v>
      </c>
      <c r="S26" s="8" cm="1">
        <f t="array" ref="S26">IF($I$2="Время восстановления",INDEX(GRID!$B$18:$U$29,MATCH(S$8,GRID!$A$18:$A$29,0),MATCH(1,($U$2=GRID!$B$1:$U$1)*(КАЛЕНДАРЬ!AG10=GRID!$B$3:$U$3),0)),
INDEX(GRID!$B$18:$U$29,MATCH(S$8,GRID!$A$18:$A$29,0),MATCH(1,($U$2=GRID!$B$1:$U$1)*(КАЛЕНДАРЬ!AG10=GRID!$B$3:$U$3),0))*(1-GRID!$L$41))</f>
        <v>414360</v>
      </c>
      <c r="T26" s="8" cm="1">
        <f t="array" ref="T26">IF($I$2="Время восстановления",INDEX(GRID!$B$18:$U$29,MATCH(T$8,GRID!$A$18:$A$29,0),MATCH(1,($U$2=GRID!$B$1:$U$1)*(КАЛЕНДАРЬ!AG10=GRID!$B$3:$U$3),0)),
INDEX(GRID!$B$18:$U$29,MATCH(T$8,GRID!$A$18:$A$29,0),MATCH(1,($U$2=GRID!$B$1:$U$1)*(КАЛЕНДАРЬ!AG10=GRID!$B$3:$U$3),0))*(1-GRID!$L$41))</f>
        <v>501210</v>
      </c>
    </row>
    <row r="27" spans="1:20">
      <c r="A27" s="148" t="s">
        <v>17</v>
      </c>
      <c r="B27" s="149">
        <v>8</v>
      </c>
      <c r="C27" s="8" cm="1">
        <f t="array" ref="C27">IF($I$2="Время восстановления",INDEX(GRID!$B$4:$U$15,MATCH(C$8,GRID!$A$4:$A$15,0),MATCH(1,($U$2=GRID!$B$1:$U$1)*(КАЛЕНДАРЬ!AG11=GRID!$B$3:$U$3),0)),
INDEX(GRID!$B$4:$U$15,MATCH(C$8,GRID!$A$4:$A$15,0),MATCH(1,($U$2=GRID!$B$1:$U$1)*(КАЛЕНДАРЬ!AG11=GRID!$B$3:$U$3),0))*(1-GRID!$H$34))</f>
        <v>21250</v>
      </c>
      <c r="D27" s="8" cm="1">
        <f t="array" ref="D27">IF($I$2="Время восстановления",INDEX(GRID!$B$18:$U$29,MATCH(C$8,GRID!$A$18:$A$29,0),MATCH(1,($U$2=GRID!$B$1:$U$1)*(КАЛЕНДАРЬ!AG11=GRID!$B$3:$U$3),0)),
INDEX(GRID!$B$18:$U$29,MATCH(C$8,GRID!$A$18:$A$29,0),MATCH(1,($U$2=GRID!$B$1:$U$1)*(КАЛЕНДАРЬ!AG11=GRID!$B$3:$U$3),0))*(1-GRID!$H$34))</f>
        <v>25500</v>
      </c>
      <c r="E27" s="8" cm="1">
        <f t="array" ref="E27">IF($I$2="Время восстановления",INDEX(GRID!$B$4:$U$15,MATCH(E$8,GRID!$A$4:$A$15,0),MATCH(1,($U$2=GRID!$B$1:$U$1)*(КАЛЕНДАРЬ!AG11=GRID!$B$3:$U$3),0)),
INDEX(GRID!$B$4:$U$15,MATCH(E$8,GRID!$A$4:$A$15,0),MATCH(1,($U$2=GRID!$B$1:$U$1)*(КАЛЕНДАРЬ!AG11=GRID!$B$3:$U$3),0))*(1-GRID!$H$34))</f>
        <v>25500</v>
      </c>
      <c r="F27" s="8" cm="1">
        <f t="array" ref="F27">IF($I$2="Время восстановления",INDEX(GRID!$B$18:$U$29,MATCH(E$8,GRID!$A$18:$A$29,0),MATCH(1,($U$2=GRID!$B$1:$U$1)*(КАЛЕНДАРЬ!AG11=GRID!$B$3:$U$3),0)),
INDEX(GRID!$B$18:$U$29,MATCH(E$8,GRID!$A$18:$A$29,0),MATCH(1,($U$2=GRID!$B$1:$U$1)*(КАЛЕНДАРЬ!AG11=GRID!$B$3:$U$3),0))*(1-GRID!$H$34))</f>
        <v>29750</v>
      </c>
      <c r="G27" s="8" cm="1">
        <f t="array" ref="G27">IF($I$2="Время восстановления",INDEX(GRID!$B$4:$U$15,MATCH(G$8,GRID!$A$4:$A$15,0),MATCH(1,($U$2=GRID!$B$1:$U$1)*(КАЛЕНДАРЬ!AG11=GRID!$B$3:$U$3),0)),
INDEX(GRID!$B$4:$U$15,MATCH(G$8,GRID!$A$4:$A$15,0),MATCH(1,($U$2=GRID!$B$1:$U$1)*(КАЛЕНДАРЬ!AG11=GRID!$B$3:$U$3),0))*(1-GRID!$H$34))</f>
        <v>30345</v>
      </c>
      <c r="H27" s="8" cm="1">
        <f t="array" ref="H27">IF($I$2="Время восстановления",INDEX(GRID!$B$18:$U$29,MATCH(G$8,GRID!$A$18:$A$29,0),MATCH(1,($U$2=GRID!$B$1:$U$1)*(КАЛЕНДАРЬ!AG11=GRID!$B$3:$U$3),0)),
INDEX(GRID!$B$18:$U$29,MATCH(G$8,GRID!$A$18:$A$29,0),MATCH(1,($U$2=GRID!$B$1:$U$1)*(КАЛЕНДАРЬ!AG11=GRID!$B$3:$U$3),0))*(1-GRID!$H$34))</f>
        <v>34595</v>
      </c>
      <c r="I27" s="8" cm="1">
        <f t="array" ref="I27">IF($I$2="Время восстановления",INDEX(GRID!$B$4:$U$15,MATCH(I$8,GRID!$A$4:$A$15,0),MATCH(1,($U$2=GRID!$B$1:$U$1)*(КАЛЕНДАРЬ!AG11=GRID!$B$3:$U$3),0)),
INDEX(GRID!$B$4:$U$15,MATCH(I$8,GRID!$A$4:$A$15,0),MATCH(1,($U$2=GRID!$B$1:$U$1)*(КАЛЕНДАРЬ!AG11=GRID!$B$3:$U$3),0))*(1-GRID!$H$34))</f>
        <v>33745</v>
      </c>
      <c r="J27" s="8" cm="1">
        <f t="array" ref="J27">IF($I$2="Время восстановления",INDEX(GRID!$B$18:$U$29,MATCH(I$8,GRID!$A$18:$A$29,0),MATCH(1,($U$2=GRID!$B$1:$U$1)*(КАЛЕНДАРЬ!AG11=GRID!$B$3:$U$3),0)),
INDEX(GRID!$B$18:$U$29,MATCH(I$8,GRID!$A$18:$A$29,0),MATCH(1,($U$2=GRID!$B$1:$U$1)*(КАЛЕНДАРЬ!AG11=GRID!$B$3:$U$3),0))*(1-GRID!$H$34))</f>
        <v>37995</v>
      </c>
      <c r="K27" s="8" cm="1">
        <f t="array" ref="K27">IF($I$2="Время восстановления",INDEX(GRID!$B$4:$U$15,MATCH(K$8,GRID!$A$4:$A$15,0),MATCH(1,($U$2=GRID!$B$1:$U$1)*(КАЛЕНДАРЬ!AG11=GRID!$B$3:$U$3),0)),
INDEX(GRID!$B$4:$U$15,MATCH(K$8,GRID!$A$4:$A$15,0),MATCH(1,($U$2=GRID!$B$1:$U$1)*(КАЛЕНДАРЬ!AG11=GRID!$B$3:$U$3),0))*(1-GRID!$H$34))</f>
        <v>38250</v>
      </c>
      <c r="L27" s="8" cm="1">
        <f t="array" ref="L27">IF($I$2="Время восстановления",INDEX(GRID!$B$18:$U$29,MATCH(K$8,GRID!$A$18:$A$29,0),MATCH(1,($U$2=GRID!$B$1:$U$1)*(КАЛЕНДАРЬ!AG11=GRID!$B$3:$U$3),0)),
INDEX(GRID!$B$18:$U$29,MATCH(K$8,GRID!$A$18:$A$29,0),MATCH(1,($U$2=GRID!$B$1:$U$1)*(КАЛЕНДАРЬ!AG11=GRID!$B$3:$U$3),0))*(1-GRID!$H$34))</f>
        <v>42500</v>
      </c>
      <c r="M27" s="8" cm="1">
        <f t="array" ref="M27">IF($I$2="Время восстановления",INDEX(GRID!$B$4:$U$15,MATCH(M$8,GRID!$A$4:$A$15,0),MATCH(1,($U$2=GRID!$B$1:$U$1)*(КАЛЕНДАРЬ!AG11=GRID!$B$3:$U$3),0)),
INDEX(GRID!$B$4:$U$15,MATCH(M$8,GRID!$A$4:$A$15,0),MATCH(1,($U$2=GRID!$B$1:$U$1)*(КАЛЕНДАРЬ!AG11=GRID!$B$3:$U$3),0))*(1-GRID!$H$34))</f>
        <v>55420</v>
      </c>
      <c r="N27" s="8" cm="1">
        <f t="array" ref="N27">IF($I$2="Время восстановления",INDEX(GRID!$B$18:$U$29,MATCH(M$8,GRID!$A$18:$A$29,0),MATCH(1,($U$2=GRID!$B$1:$U$1)*(КАЛЕНДАРЬ!AG11=GRID!$B$3:$U$3),0)),
INDEX(GRID!$B$18:$U$29,MATCH(M$8,GRID!$A$18:$A$29,0),MATCH(1,($U$2=GRID!$B$1:$U$1)*(КАЛЕНДАРЬ!AG11=GRID!$B$3:$U$3),0))*(1-GRID!$H$34))</f>
        <v>59670</v>
      </c>
      <c r="O27" s="8" cm="1">
        <f t="array" ref="O27">IF($I$2="Время восстановления",INDEX(GRID!$B$18:$U$29,MATCH(O$8,GRID!$A$18:$A$29,0),MATCH(1,($U$2=GRID!$B$1:$U$1)*(КАЛЕНДАРЬ!AG11=GRID!$B$3:$U$3),0)),
INDEX(GRID!$B$18:$U$29,MATCH(O$8,GRID!$A$18:$A$29,0),MATCH(1,($U$2=GRID!$B$1:$U$1)*(КАЛЕНДАРЬ!AG11=GRID!$B$3:$U$3),0))*(1-GRID!$H$34))</f>
        <v>83300</v>
      </c>
      <c r="P27" s="8" cm="1">
        <f t="array" ref="P27">IF($I$2="Время восстановления",INDEX(GRID!$B$18:$U$29,MATCH(P$8,GRID!$A$18:$A$29,0),MATCH(1,($U$2=GRID!$B$1:$U$1)*(КАЛЕНДАРЬ!AG11=GRID!$B$3:$U$3),0)),
INDEX(GRID!$B$18:$U$29,MATCH(P$8,GRID!$A$18:$A$29,0),MATCH(1,($U$2=GRID!$B$1:$U$1)*(КАЛЕНДАРЬ!AG11=GRID!$B$3:$U$3),0))*(1-GRID!$H$34))</f>
        <v>118745</v>
      </c>
      <c r="Q27" s="8" cm="1">
        <f t="array" ref="Q27">IF($I$2="Время восстановления",INDEX(GRID!$B$18:$U$29,MATCH(Q$8,GRID!$A$18:$A$29,0),MATCH(1,($U$2=GRID!$B$1:$U$1)*(КАЛЕНДАРЬ!AG11=GRID!$B$3:$U$3),0)),
INDEX(GRID!$B$18:$U$29,MATCH(Q$8,GRID!$A$18:$A$29,0),MATCH(1,($U$2=GRID!$B$1:$U$1)*(КАЛЕНДАРЬ!AG11=GRID!$B$3:$U$3),0))*(1-GRID!$H$34))</f>
        <v>139740</v>
      </c>
      <c r="R27" s="8" cm="1">
        <f t="array" ref="R27">IF($I$2="Время восстановления",INDEX(GRID!$B$18:$U$29,MATCH(R$8,GRID!$A$18:$A$29,0),MATCH(1,($U$2=GRID!$B$1:$U$1)*(КАЛЕНДАРЬ!AG11=GRID!$B$3:$U$3),0)),
INDEX(GRID!$B$18:$U$29,MATCH(R$8,GRID!$A$18:$A$29,0),MATCH(1,($U$2=GRID!$B$1:$U$1)*(КАЛЕНДАРЬ!AG11=GRID!$B$3:$U$3),0))*(1-GRID!$H$34))</f>
        <v>158440</v>
      </c>
      <c r="S27" s="8" cm="1">
        <f t="array" ref="S27">IF($I$2="Время восстановления",INDEX(GRID!$B$18:$U$29,MATCH(S$8,GRID!$A$18:$A$29,0),MATCH(1,($U$2=GRID!$B$1:$U$1)*(КАЛЕНДАРЬ!AG11=GRID!$B$3:$U$3),0)),
INDEX(GRID!$B$18:$U$29,MATCH(S$8,GRID!$A$18:$A$29,0),MATCH(1,($U$2=GRID!$B$1:$U$1)*(КАЛЕНДАРЬ!AG11=GRID!$B$3:$U$3),0))*(1-GRID!$L$41))</f>
        <v>414360</v>
      </c>
      <c r="T27" s="8" cm="1">
        <f t="array" ref="T27">IF($I$2="Время восстановления",INDEX(GRID!$B$18:$U$29,MATCH(T$8,GRID!$A$18:$A$29,0),MATCH(1,($U$2=GRID!$B$1:$U$1)*(КАЛЕНДАРЬ!AG11=GRID!$B$3:$U$3),0)),
INDEX(GRID!$B$18:$U$29,MATCH(T$8,GRID!$A$18:$A$29,0),MATCH(1,($U$2=GRID!$B$1:$U$1)*(КАЛЕНДАРЬ!AG11=GRID!$B$3:$U$3),0))*(1-GRID!$L$41))</f>
        <v>501210</v>
      </c>
    </row>
    <row r="28" spans="1:20">
      <c r="A28" s="148" t="s">
        <v>11</v>
      </c>
      <c r="B28" s="149">
        <v>9</v>
      </c>
      <c r="C28" s="8" cm="1">
        <f t="array" ref="C28">IF($I$2="Время восстановления",INDEX(GRID!$B$4:$U$15,MATCH(C$8,GRID!$A$4:$A$15,0),MATCH(1,($U$2=GRID!$B$1:$U$1)*(КАЛЕНДАРЬ!AG12=GRID!$B$3:$U$3),0)),
INDEX(GRID!$B$4:$U$15,MATCH(C$8,GRID!$A$4:$A$15,0),MATCH(1,($U$2=GRID!$B$1:$U$1)*(КАЛЕНДАРЬ!AG12=GRID!$B$3:$U$3),0))*(1-GRID!$H$34))</f>
        <v>21250</v>
      </c>
      <c r="D28" s="8" cm="1">
        <f t="array" ref="D28">IF($I$2="Время восстановления",INDEX(GRID!$B$18:$U$29,MATCH(C$8,GRID!$A$18:$A$29,0),MATCH(1,($U$2=GRID!$B$1:$U$1)*(КАЛЕНДАРЬ!AG12=GRID!$B$3:$U$3),0)),
INDEX(GRID!$B$18:$U$29,MATCH(C$8,GRID!$A$18:$A$29,0),MATCH(1,($U$2=GRID!$B$1:$U$1)*(КАЛЕНДАРЬ!AG12=GRID!$B$3:$U$3),0))*(1-GRID!$H$34))</f>
        <v>25500</v>
      </c>
      <c r="E28" s="8" cm="1">
        <f t="array" ref="E28">IF($I$2="Время восстановления",INDEX(GRID!$B$4:$U$15,MATCH(E$8,GRID!$A$4:$A$15,0),MATCH(1,($U$2=GRID!$B$1:$U$1)*(КАЛЕНДАРЬ!AG12=GRID!$B$3:$U$3),0)),
INDEX(GRID!$B$4:$U$15,MATCH(E$8,GRID!$A$4:$A$15,0),MATCH(1,($U$2=GRID!$B$1:$U$1)*(КАЛЕНДАРЬ!AG12=GRID!$B$3:$U$3),0))*(1-GRID!$H$34))</f>
        <v>25500</v>
      </c>
      <c r="F28" s="8" cm="1">
        <f t="array" ref="F28">IF($I$2="Время восстановления",INDEX(GRID!$B$18:$U$29,MATCH(E$8,GRID!$A$18:$A$29,0),MATCH(1,($U$2=GRID!$B$1:$U$1)*(КАЛЕНДАРЬ!AG12=GRID!$B$3:$U$3),0)),
INDEX(GRID!$B$18:$U$29,MATCH(E$8,GRID!$A$18:$A$29,0),MATCH(1,($U$2=GRID!$B$1:$U$1)*(КАЛЕНДАРЬ!AG12=GRID!$B$3:$U$3),0))*(1-GRID!$H$34))</f>
        <v>29750</v>
      </c>
      <c r="G28" s="8" cm="1">
        <f t="array" ref="G28">IF($I$2="Время восстановления",INDEX(GRID!$B$4:$U$15,MATCH(G$8,GRID!$A$4:$A$15,0),MATCH(1,($U$2=GRID!$B$1:$U$1)*(КАЛЕНДАРЬ!AG12=GRID!$B$3:$U$3),0)),
INDEX(GRID!$B$4:$U$15,MATCH(G$8,GRID!$A$4:$A$15,0),MATCH(1,($U$2=GRID!$B$1:$U$1)*(КАЛЕНДАРЬ!AG12=GRID!$B$3:$U$3),0))*(1-GRID!$H$34))</f>
        <v>30345</v>
      </c>
      <c r="H28" s="8" cm="1">
        <f t="array" ref="H28">IF($I$2="Время восстановления",INDEX(GRID!$B$18:$U$29,MATCH(G$8,GRID!$A$18:$A$29,0),MATCH(1,($U$2=GRID!$B$1:$U$1)*(КАЛЕНДАРЬ!AG12=GRID!$B$3:$U$3),0)),
INDEX(GRID!$B$18:$U$29,MATCH(G$8,GRID!$A$18:$A$29,0),MATCH(1,($U$2=GRID!$B$1:$U$1)*(КАЛЕНДАРЬ!AG12=GRID!$B$3:$U$3),0))*(1-GRID!$H$34))</f>
        <v>34595</v>
      </c>
      <c r="I28" s="8" cm="1">
        <f t="array" ref="I28">IF($I$2="Время восстановления",INDEX(GRID!$B$4:$U$15,MATCH(I$8,GRID!$A$4:$A$15,0),MATCH(1,($U$2=GRID!$B$1:$U$1)*(КАЛЕНДАРЬ!AG12=GRID!$B$3:$U$3),0)),
INDEX(GRID!$B$4:$U$15,MATCH(I$8,GRID!$A$4:$A$15,0),MATCH(1,($U$2=GRID!$B$1:$U$1)*(КАЛЕНДАРЬ!AG12=GRID!$B$3:$U$3),0))*(1-GRID!$H$34))</f>
        <v>33745</v>
      </c>
      <c r="J28" s="8" cm="1">
        <f t="array" ref="J28">IF($I$2="Время восстановления",INDEX(GRID!$B$18:$U$29,MATCH(I$8,GRID!$A$18:$A$29,0),MATCH(1,($U$2=GRID!$B$1:$U$1)*(КАЛЕНДАРЬ!AG12=GRID!$B$3:$U$3),0)),
INDEX(GRID!$B$18:$U$29,MATCH(I$8,GRID!$A$18:$A$29,0),MATCH(1,($U$2=GRID!$B$1:$U$1)*(КАЛЕНДАРЬ!AG12=GRID!$B$3:$U$3),0))*(1-GRID!$H$34))</f>
        <v>37995</v>
      </c>
      <c r="K28" s="8" cm="1">
        <f t="array" ref="K28">IF($I$2="Время восстановления",INDEX(GRID!$B$4:$U$15,MATCH(K$8,GRID!$A$4:$A$15,0),MATCH(1,($U$2=GRID!$B$1:$U$1)*(КАЛЕНДАРЬ!AG12=GRID!$B$3:$U$3),0)),
INDEX(GRID!$B$4:$U$15,MATCH(K$8,GRID!$A$4:$A$15,0),MATCH(1,($U$2=GRID!$B$1:$U$1)*(КАЛЕНДАРЬ!AG12=GRID!$B$3:$U$3),0))*(1-GRID!$H$34))</f>
        <v>38250</v>
      </c>
      <c r="L28" s="8" cm="1">
        <f t="array" ref="L28">IF($I$2="Время восстановления",INDEX(GRID!$B$18:$U$29,MATCH(K$8,GRID!$A$18:$A$29,0),MATCH(1,($U$2=GRID!$B$1:$U$1)*(КАЛЕНДАРЬ!AG12=GRID!$B$3:$U$3),0)),
INDEX(GRID!$B$18:$U$29,MATCH(K$8,GRID!$A$18:$A$29,0),MATCH(1,($U$2=GRID!$B$1:$U$1)*(КАЛЕНДАРЬ!AG12=GRID!$B$3:$U$3),0))*(1-GRID!$H$34))</f>
        <v>42500</v>
      </c>
      <c r="M28" s="8" cm="1">
        <f t="array" ref="M28">IF($I$2="Время восстановления",INDEX(GRID!$B$4:$U$15,MATCH(M$8,GRID!$A$4:$A$15,0),MATCH(1,($U$2=GRID!$B$1:$U$1)*(КАЛЕНДАРЬ!AG12=GRID!$B$3:$U$3),0)),
INDEX(GRID!$B$4:$U$15,MATCH(M$8,GRID!$A$4:$A$15,0),MATCH(1,($U$2=GRID!$B$1:$U$1)*(КАЛЕНДАРЬ!AG12=GRID!$B$3:$U$3),0))*(1-GRID!$H$34))</f>
        <v>55420</v>
      </c>
      <c r="N28" s="8" cm="1">
        <f t="array" ref="N28">IF($I$2="Время восстановления",INDEX(GRID!$B$18:$U$29,MATCH(M$8,GRID!$A$18:$A$29,0),MATCH(1,($U$2=GRID!$B$1:$U$1)*(КАЛЕНДАРЬ!AG12=GRID!$B$3:$U$3),0)),
INDEX(GRID!$B$18:$U$29,MATCH(M$8,GRID!$A$18:$A$29,0),MATCH(1,($U$2=GRID!$B$1:$U$1)*(КАЛЕНДАРЬ!AG12=GRID!$B$3:$U$3),0))*(1-GRID!$H$34))</f>
        <v>59670</v>
      </c>
      <c r="O28" s="8" cm="1">
        <f t="array" ref="O28">IF($I$2="Время восстановления",INDEX(GRID!$B$18:$U$29,MATCH(O$8,GRID!$A$18:$A$29,0),MATCH(1,($U$2=GRID!$B$1:$U$1)*(КАЛЕНДАРЬ!AG12=GRID!$B$3:$U$3),0)),
INDEX(GRID!$B$18:$U$29,MATCH(O$8,GRID!$A$18:$A$29,0),MATCH(1,($U$2=GRID!$B$1:$U$1)*(КАЛЕНДАРЬ!AG12=GRID!$B$3:$U$3),0))*(1-GRID!$H$34))</f>
        <v>83300</v>
      </c>
      <c r="P28" s="8" cm="1">
        <f t="array" ref="P28">IF($I$2="Время восстановления",INDEX(GRID!$B$18:$U$29,MATCH(P$8,GRID!$A$18:$A$29,0),MATCH(1,($U$2=GRID!$B$1:$U$1)*(КАЛЕНДАРЬ!AG12=GRID!$B$3:$U$3),0)),
INDEX(GRID!$B$18:$U$29,MATCH(P$8,GRID!$A$18:$A$29,0),MATCH(1,($U$2=GRID!$B$1:$U$1)*(КАЛЕНДАРЬ!AG12=GRID!$B$3:$U$3),0))*(1-GRID!$H$34))</f>
        <v>118745</v>
      </c>
      <c r="Q28" s="8" cm="1">
        <f t="array" ref="Q28">IF($I$2="Время восстановления",INDEX(GRID!$B$18:$U$29,MATCH(Q$8,GRID!$A$18:$A$29,0),MATCH(1,($U$2=GRID!$B$1:$U$1)*(КАЛЕНДАРЬ!AG12=GRID!$B$3:$U$3),0)),
INDEX(GRID!$B$18:$U$29,MATCH(Q$8,GRID!$A$18:$A$29,0),MATCH(1,($U$2=GRID!$B$1:$U$1)*(КАЛЕНДАРЬ!AG12=GRID!$B$3:$U$3),0))*(1-GRID!$H$34))</f>
        <v>139740</v>
      </c>
      <c r="R28" s="8" cm="1">
        <f t="array" ref="R28">IF($I$2="Время восстановления",INDEX(GRID!$B$18:$U$29,MATCH(R$8,GRID!$A$18:$A$29,0),MATCH(1,($U$2=GRID!$B$1:$U$1)*(КАЛЕНДАРЬ!AG12=GRID!$B$3:$U$3),0)),
INDEX(GRID!$B$18:$U$29,MATCH(R$8,GRID!$A$18:$A$29,0),MATCH(1,($U$2=GRID!$B$1:$U$1)*(КАЛЕНДАРЬ!AG12=GRID!$B$3:$U$3),0))*(1-GRID!$H$34))</f>
        <v>158440</v>
      </c>
      <c r="S28" s="8" cm="1">
        <f t="array" ref="S28">IF($I$2="Время восстановления",INDEX(GRID!$B$18:$U$29,MATCH(S$8,GRID!$A$18:$A$29,0),MATCH(1,($U$2=GRID!$B$1:$U$1)*(КАЛЕНДАРЬ!AG12=GRID!$B$3:$U$3),0)),
INDEX(GRID!$B$18:$U$29,MATCH(S$8,GRID!$A$18:$A$29,0),MATCH(1,($U$2=GRID!$B$1:$U$1)*(КАЛЕНДАРЬ!AG12=GRID!$B$3:$U$3),0))*(1-GRID!$L$41))</f>
        <v>414360</v>
      </c>
      <c r="T28" s="8" cm="1">
        <f t="array" ref="T28">IF($I$2="Время восстановления",INDEX(GRID!$B$18:$U$29,MATCH(T$8,GRID!$A$18:$A$29,0),MATCH(1,($U$2=GRID!$B$1:$U$1)*(КАЛЕНДАРЬ!AG12=GRID!$B$3:$U$3),0)),
INDEX(GRID!$B$18:$U$29,MATCH(T$8,GRID!$A$18:$A$29,0),MATCH(1,($U$2=GRID!$B$1:$U$1)*(КАЛЕНДАРЬ!AG12=GRID!$B$3:$U$3),0))*(1-GRID!$L$41))</f>
        <v>501210</v>
      </c>
    </row>
    <row r="29" spans="1:20">
      <c r="A29" s="148" t="s">
        <v>12</v>
      </c>
      <c r="B29" s="149">
        <v>10</v>
      </c>
      <c r="C29" s="8" cm="1">
        <f t="array" ref="C29">IF($I$2="Время восстановления",INDEX(GRID!$B$4:$U$15,MATCH(C$8,GRID!$A$4:$A$15,0),MATCH(1,($U$2=GRID!$B$1:$U$1)*(КАЛЕНДАРЬ!AG13=GRID!$B$3:$U$3),0)),
INDEX(GRID!$B$4:$U$15,MATCH(C$8,GRID!$A$4:$A$15,0),MATCH(1,($U$2=GRID!$B$1:$U$1)*(КАЛЕНДАРЬ!AG13=GRID!$B$3:$U$3),0))*(1-GRID!$H$34))</f>
        <v>21250</v>
      </c>
      <c r="D29" s="8" cm="1">
        <f t="array" ref="D29">IF($I$2="Время восстановления",INDEX(GRID!$B$18:$U$29,MATCH(C$8,GRID!$A$18:$A$29,0),MATCH(1,($U$2=GRID!$B$1:$U$1)*(КАЛЕНДАРЬ!AG13=GRID!$B$3:$U$3),0)),
INDEX(GRID!$B$18:$U$29,MATCH(C$8,GRID!$A$18:$A$29,0),MATCH(1,($U$2=GRID!$B$1:$U$1)*(КАЛЕНДАРЬ!AG13=GRID!$B$3:$U$3),0))*(1-GRID!$H$34))</f>
        <v>25500</v>
      </c>
      <c r="E29" s="8" cm="1">
        <f t="array" ref="E29">IF($I$2="Время восстановления",INDEX(GRID!$B$4:$U$15,MATCH(E$8,GRID!$A$4:$A$15,0),MATCH(1,($U$2=GRID!$B$1:$U$1)*(КАЛЕНДАРЬ!AG13=GRID!$B$3:$U$3),0)),
INDEX(GRID!$B$4:$U$15,MATCH(E$8,GRID!$A$4:$A$15,0),MATCH(1,($U$2=GRID!$B$1:$U$1)*(КАЛЕНДАРЬ!AG13=GRID!$B$3:$U$3),0))*(1-GRID!$H$34))</f>
        <v>25500</v>
      </c>
      <c r="F29" s="8" cm="1">
        <f t="array" ref="F29">IF($I$2="Время восстановления",INDEX(GRID!$B$18:$U$29,MATCH(E$8,GRID!$A$18:$A$29,0),MATCH(1,($U$2=GRID!$B$1:$U$1)*(КАЛЕНДАРЬ!AG13=GRID!$B$3:$U$3),0)),
INDEX(GRID!$B$18:$U$29,MATCH(E$8,GRID!$A$18:$A$29,0),MATCH(1,($U$2=GRID!$B$1:$U$1)*(КАЛЕНДАРЬ!AG13=GRID!$B$3:$U$3),0))*(1-GRID!$H$34))</f>
        <v>29750</v>
      </c>
      <c r="G29" s="8" cm="1">
        <f t="array" ref="G29">IF($I$2="Время восстановления",INDEX(GRID!$B$4:$U$15,MATCH(G$8,GRID!$A$4:$A$15,0),MATCH(1,($U$2=GRID!$B$1:$U$1)*(КАЛЕНДАРЬ!AG13=GRID!$B$3:$U$3),0)),
INDEX(GRID!$B$4:$U$15,MATCH(G$8,GRID!$A$4:$A$15,0),MATCH(1,($U$2=GRID!$B$1:$U$1)*(КАЛЕНДАРЬ!AG13=GRID!$B$3:$U$3),0))*(1-GRID!$H$34))</f>
        <v>30345</v>
      </c>
      <c r="H29" s="8" cm="1">
        <f t="array" ref="H29">IF($I$2="Время восстановления",INDEX(GRID!$B$18:$U$29,MATCH(G$8,GRID!$A$18:$A$29,0),MATCH(1,($U$2=GRID!$B$1:$U$1)*(КАЛЕНДАРЬ!AG13=GRID!$B$3:$U$3),0)),
INDEX(GRID!$B$18:$U$29,MATCH(G$8,GRID!$A$18:$A$29,0),MATCH(1,($U$2=GRID!$B$1:$U$1)*(КАЛЕНДАРЬ!AG13=GRID!$B$3:$U$3),0))*(1-GRID!$H$34))</f>
        <v>34595</v>
      </c>
      <c r="I29" s="8" cm="1">
        <f t="array" ref="I29">IF($I$2="Время восстановления",INDEX(GRID!$B$4:$U$15,MATCH(I$8,GRID!$A$4:$A$15,0),MATCH(1,($U$2=GRID!$B$1:$U$1)*(КАЛЕНДАРЬ!AG13=GRID!$B$3:$U$3),0)),
INDEX(GRID!$B$4:$U$15,MATCH(I$8,GRID!$A$4:$A$15,0),MATCH(1,($U$2=GRID!$B$1:$U$1)*(КАЛЕНДАРЬ!AG13=GRID!$B$3:$U$3),0))*(1-GRID!$H$34))</f>
        <v>33745</v>
      </c>
      <c r="J29" s="8" cm="1">
        <f t="array" ref="J29">IF($I$2="Время восстановления",INDEX(GRID!$B$18:$U$29,MATCH(I$8,GRID!$A$18:$A$29,0),MATCH(1,($U$2=GRID!$B$1:$U$1)*(КАЛЕНДАРЬ!AG13=GRID!$B$3:$U$3),0)),
INDEX(GRID!$B$18:$U$29,MATCH(I$8,GRID!$A$18:$A$29,0),MATCH(1,($U$2=GRID!$B$1:$U$1)*(КАЛЕНДАРЬ!AG13=GRID!$B$3:$U$3),0))*(1-GRID!$H$34))</f>
        <v>37995</v>
      </c>
      <c r="K29" s="8" cm="1">
        <f t="array" ref="K29">IF($I$2="Время восстановления",INDEX(GRID!$B$4:$U$15,MATCH(K$8,GRID!$A$4:$A$15,0),MATCH(1,($U$2=GRID!$B$1:$U$1)*(КАЛЕНДАРЬ!AG13=GRID!$B$3:$U$3),0)),
INDEX(GRID!$B$4:$U$15,MATCH(K$8,GRID!$A$4:$A$15,0),MATCH(1,($U$2=GRID!$B$1:$U$1)*(КАЛЕНДАРЬ!AG13=GRID!$B$3:$U$3),0))*(1-GRID!$H$34))</f>
        <v>38250</v>
      </c>
      <c r="L29" s="8" cm="1">
        <f t="array" ref="L29">IF($I$2="Время восстановления",INDEX(GRID!$B$18:$U$29,MATCH(K$8,GRID!$A$18:$A$29,0),MATCH(1,($U$2=GRID!$B$1:$U$1)*(КАЛЕНДАРЬ!AG13=GRID!$B$3:$U$3),0)),
INDEX(GRID!$B$18:$U$29,MATCH(K$8,GRID!$A$18:$A$29,0),MATCH(1,($U$2=GRID!$B$1:$U$1)*(КАЛЕНДАРЬ!AG13=GRID!$B$3:$U$3),0))*(1-GRID!$H$34))</f>
        <v>42500</v>
      </c>
      <c r="M29" s="8" cm="1">
        <f t="array" ref="M29">IF($I$2="Время восстановления",INDEX(GRID!$B$4:$U$15,MATCH(M$8,GRID!$A$4:$A$15,0),MATCH(1,($U$2=GRID!$B$1:$U$1)*(КАЛЕНДАРЬ!AG13=GRID!$B$3:$U$3),0)),
INDEX(GRID!$B$4:$U$15,MATCH(M$8,GRID!$A$4:$A$15,0),MATCH(1,($U$2=GRID!$B$1:$U$1)*(КАЛЕНДАРЬ!AG13=GRID!$B$3:$U$3),0))*(1-GRID!$H$34))</f>
        <v>55420</v>
      </c>
      <c r="N29" s="8" cm="1">
        <f t="array" ref="N29">IF($I$2="Время восстановления",INDEX(GRID!$B$18:$U$29,MATCH(M$8,GRID!$A$18:$A$29,0),MATCH(1,($U$2=GRID!$B$1:$U$1)*(КАЛЕНДАРЬ!AG13=GRID!$B$3:$U$3),0)),
INDEX(GRID!$B$18:$U$29,MATCH(M$8,GRID!$A$18:$A$29,0),MATCH(1,($U$2=GRID!$B$1:$U$1)*(КАЛЕНДАРЬ!AG13=GRID!$B$3:$U$3),0))*(1-GRID!$H$34))</f>
        <v>59670</v>
      </c>
      <c r="O29" s="8" cm="1">
        <f t="array" ref="O29">IF($I$2="Время восстановления",INDEX(GRID!$B$18:$U$29,MATCH(O$8,GRID!$A$18:$A$29,0),MATCH(1,($U$2=GRID!$B$1:$U$1)*(КАЛЕНДАРЬ!AG13=GRID!$B$3:$U$3),0)),
INDEX(GRID!$B$18:$U$29,MATCH(O$8,GRID!$A$18:$A$29,0),MATCH(1,($U$2=GRID!$B$1:$U$1)*(КАЛЕНДАРЬ!AG13=GRID!$B$3:$U$3),0))*(1-GRID!$H$34))</f>
        <v>83300</v>
      </c>
      <c r="P29" s="8" cm="1">
        <f t="array" ref="P29">IF($I$2="Время восстановления",INDEX(GRID!$B$18:$U$29,MATCH(P$8,GRID!$A$18:$A$29,0),MATCH(1,($U$2=GRID!$B$1:$U$1)*(КАЛЕНДАРЬ!AG13=GRID!$B$3:$U$3),0)),
INDEX(GRID!$B$18:$U$29,MATCH(P$8,GRID!$A$18:$A$29,0),MATCH(1,($U$2=GRID!$B$1:$U$1)*(КАЛЕНДАРЬ!AG13=GRID!$B$3:$U$3),0))*(1-GRID!$H$34))</f>
        <v>118745</v>
      </c>
      <c r="Q29" s="8" cm="1">
        <f t="array" ref="Q29">IF($I$2="Время восстановления",INDEX(GRID!$B$18:$U$29,MATCH(Q$8,GRID!$A$18:$A$29,0),MATCH(1,($U$2=GRID!$B$1:$U$1)*(КАЛЕНДАРЬ!AG13=GRID!$B$3:$U$3),0)),
INDEX(GRID!$B$18:$U$29,MATCH(Q$8,GRID!$A$18:$A$29,0),MATCH(1,($U$2=GRID!$B$1:$U$1)*(КАЛЕНДАРЬ!AG13=GRID!$B$3:$U$3),0))*(1-GRID!$H$34))</f>
        <v>139740</v>
      </c>
      <c r="R29" s="8" cm="1">
        <f t="array" ref="R29">IF($I$2="Время восстановления",INDEX(GRID!$B$18:$U$29,MATCH(R$8,GRID!$A$18:$A$29,0),MATCH(1,($U$2=GRID!$B$1:$U$1)*(КАЛЕНДАРЬ!AG13=GRID!$B$3:$U$3),0)),
INDEX(GRID!$B$18:$U$29,MATCH(R$8,GRID!$A$18:$A$29,0),MATCH(1,($U$2=GRID!$B$1:$U$1)*(КАЛЕНДАРЬ!AG13=GRID!$B$3:$U$3),0))*(1-GRID!$H$34))</f>
        <v>158440</v>
      </c>
      <c r="S29" s="8" cm="1">
        <f t="array" ref="S29">IF($I$2="Время восстановления",INDEX(GRID!$B$18:$U$29,MATCH(S$8,GRID!$A$18:$A$29,0),MATCH(1,($U$2=GRID!$B$1:$U$1)*(КАЛЕНДАРЬ!AG13=GRID!$B$3:$U$3),0)),
INDEX(GRID!$B$18:$U$29,MATCH(S$8,GRID!$A$18:$A$29,0),MATCH(1,($U$2=GRID!$B$1:$U$1)*(КАЛЕНДАРЬ!AG13=GRID!$B$3:$U$3),0))*(1-GRID!$L$41))</f>
        <v>414360</v>
      </c>
      <c r="T29" s="8" cm="1">
        <f t="array" ref="T29">IF($I$2="Время восстановления",INDEX(GRID!$B$18:$U$29,MATCH(T$8,GRID!$A$18:$A$29,0),MATCH(1,($U$2=GRID!$B$1:$U$1)*(КАЛЕНДАРЬ!AG13=GRID!$B$3:$U$3),0)),
INDEX(GRID!$B$18:$U$29,MATCH(T$8,GRID!$A$18:$A$29,0),MATCH(1,($U$2=GRID!$B$1:$U$1)*(КАЛЕНДАРЬ!AG13=GRID!$B$3:$U$3),0))*(1-GRID!$L$41))</f>
        <v>501210</v>
      </c>
    </row>
    <row r="30" spans="1:20">
      <c r="A30" s="148" t="s">
        <v>13</v>
      </c>
      <c r="B30" s="149">
        <v>11</v>
      </c>
      <c r="C30" s="8" cm="1">
        <f t="array" ref="C30">IF($I$2="Время восстановления",INDEX(GRID!$B$4:$U$15,MATCH(C$8,GRID!$A$4:$A$15,0),MATCH(1,($U$2=GRID!$B$1:$U$1)*(КАЛЕНДАРЬ!AG14=GRID!$B$3:$U$3),0)),
INDEX(GRID!$B$4:$U$15,MATCH(C$8,GRID!$A$4:$A$15,0),MATCH(1,($U$2=GRID!$B$1:$U$1)*(КАЛЕНДАРЬ!AG14=GRID!$B$3:$U$3),0))*(1-GRID!$H$34))</f>
        <v>21250</v>
      </c>
      <c r="D30" s="8" cm="1">
        <f t="array" ref="D30">IF($I$2="Время восстановления",INDEX(GRID!$B$18:$U$29,MATCH(C$8,GRID!$A$18:$A$29,0),MATCH(1,($U$2=GRID!$B$1:$U$1)*(КАЛЕНДАРЬ!AG14=GRID!$B$3:$U$3),0)),
INDEX(GRID!$B$18:$U$29,MATCH(C$8,GRID!$A$18:$A$29,0),MATCH(1,($U$2=GRID!$B$1:$U$1)*(КАЛЕНДАРЬ!AG14=GRID!$B$3:$U$3),0))*(1-GRID!$H$34))</f>
        <v>25500</v>
      </c>
      <c r="E30" s="8" cm="1">
        <f t="array" ref="E30">IF($I$2="Время восстановления",INDEX(GRID!$B$4:$U$15,MATCH(E$8,GRID!$A$4:$A$15,0),MATCH(1,($U$2=GRID!$B$1:$U$1)*(КАЛЕНДАРЬ!AG14=GRID!$B$3:$U$3),0)),
INDEX(GRID!$B$4:$U$15,MATCH(E$8,GRID!$A$4:$A$15,0),MATCH(1,($U$2=GRID!$B$1:$U$1)*(КАЛЕНДАРЬ!AG14=GRID!$B$3:$U$3),0))*(1-GRID!$H$34))</f>
        <v>25500</v>
      </c>
      <c r="F30" s="8" cm="1">
        <f t="array" ref="F30">IF($I$2="Время восстановления",INDEX(GRID!$B$18:$U$29,MATCH(E$8,GRID!$A$18:$A$29,0),MATCH(1,($U$2=GRID!$B$1:$U$1)*(КАЛЕНДАРЬ!AG14=GRID!$B$3:$U$3),0)),
INDEX(GRID!$B$18:$U$29,MATCH(E$8,GRID!$A$18:$A$29,0),MATCH(1,($U$2=GRID!$B$1:$U$1)*(КАЛЕНДАРЬ!AG14=GRID!$B$3:$U$3),0))*(1-GRID!$H$34))</f>
        <v>29750</v>
      </c>
      <c r="G30" s="8" cm="1">
        <f t="array" ref="G30">IF($I$2="Время восстановления",INDEX(GRID!$B$4:$U$15,MATCH(G$8,GRID!$A$4:$A$15,0),MATCH(1,($U$2=GRID!$B$1:$U$1)*(КАЛЕНДАРЬ!AG14=GRID!$B$3:$U$3),0)),
INDEX(GRID!$B$4:$U$15,MATCH(G$8,GRID!$A$4:$A$15,0),MATCH(1,($U$2=GRID!$B$1:$U$1)*(КАЛЕНДАРЬ!AG14=GRID!$B$3:$U$3),0))*(1-GRID!$H$34))</f>
        <v>30345</v>
      </c>
      <c r="H30" s="8" cm="1">
        <f t="array" ref="H30">IF($I$2="Время восстановления",INDEX(GRID!$B$18:$U$29,MATCH(G$8,GRID!$A$18:$A$29,0),MATCH(1,($U$2=GRID!$B$1:$U$1)*(КАЛЕНДАРЬ!AG14=GRID!$B$3:$U$3),0)),
INDEX(GRID!$B$18:$U$29,MATCH(G$8,GRID!$A$18:$A$29,0),MATCH(1,($U$2=GRID!$B$1:$U$1)*(КАЛЕНДАРЬ!AG14=GRID!$B$3:$U$3),0))*(1-GRID!$H$34))</f>
        <v>34595</v>
      </c>
      <c r="I30" s="8" cm="1">
        <f t="array" ref="I30">IF($I$2="Время восстановления",INDEX(GRID!$B$4:$U$15,MATCH(I$8,GRID!$A$4:$A$15,0),MATCH(1,($U$2=GRID!$B$1:$U$1)*(КАЛЕНДАРЬ!AG14=GRID!$B$3:$U$3),0)),
INDEX(GRID!$B$4:$U$15,MATCH(I$8,GRID!$A$4:$A$15,0),MATCH(1,($U$2=GRID!$B$1:$U$1)*(КАЛЕНДАРЬ!AG14=GRID!$B$3:$U$3),0))*(1-GRID!$H$34))</f>
        <v>33745</v>
      </c>
      <c r="J30" s="8" cm="1">
        <f t="array" ref="J30">IF($I$2="Время восстановления",INDEX(GRID!$B$18:$U$29,MATCH(I$8,GRID!$A$18:$A$29,0),MATCH(1,($U$2=GRID!$B$1:$U$1)*(КАЛЕНДАРЬ!AG14=GRID!$B$3:$U$3),0)),
INDEX(GRID!$B$18:$U$29,MATCH(I$8,GRID!$A$18:$A$29,0),MATCH(1,($U$2=GRID!$B$1:$U$1)*(КАЛЕНДАРЬ!AG14=GRID!$B$3:$U$3),0))*(1-GRID!$H$34))</f>
        <v>37995</v>
      </c>
      <c r="K30" s="8" cm="1">
        <f t="array" ref="K30">IF($I$2="Время восстановления",INDEX(GRID!$B$4:$U$15,MATCH(K$8,GRID!$A$4:$A$15,0),MATCH(1,($U$2=GRID!$B$1:$U$1)*(КАЛЕНДАРЬ!AG14=GRID!$B$3:$U$3),0)),
INDEX(GRID!$B$4:$U$15,MATCH(K$8,GRID!$A$4:$A$15,0),MATCH(1,($U$2=GRID!$B$1:$U$1)*(КАЛЕНДАРЬ!AG14=GRID!$B$3:$U$3),0))*(1-GRID!$H$34))</f>
        <v>38250</v>
      </c>
      <c r="L30" s="8" cm="1">
        <f t="array" ref="L30">IF($I$2="Время восстановления",INDEX(GRID!$B$18:$U$29,MATCH(K$8,GRID!$A$18:$A$29,0),MATCH(1,($U$2=GRID!$B$1:$U$1)*(КАЛЕНДАРЬ!AG14=GRID!$B$3:$U$3),0)),
INDEX(GRID!$B$18:$U$29,MATCH(K$8,GRID!$A$18:$A$29,0),MATCH(1,($U$2=GRID!$B$1:$U$1)*(КАЛЕНДАРЬ!AG14=GRID!$B$3:$U$3),0))*(1-GRID!$H$34))</f>
        <v>42500</v>
      </c>
      <c r="M30" s="8" cm="1">
        <f t="array" ref="M30">IF($I$2="Время восстановления",INDEX(GRID!$B$4:$U$15,MATCH(M$8,GRID!$A$4:$A$15,0),MATCH(1,($U$2=GRID!$B$1:$U$1)*(КАЛЕНДАРЬ!AG14=GRID!$B$3:$U$3),0)),
INDEX(GRID!$B$4:$U$15,MATCH(M$8,GRID!$A$4:$A$15,0),MATCH(1,($U$2=GRID!$B$1:$U$1)*(КАЛЕНДАРЬ!AG14=GRID!$B$3:$U$3),0))*(1-GRID!$H$34))</f>
        <v>55420</v>
      </c>
      <c r="N30" s="8" cm="1">
        <f t="array" ref="N30">IF($I$2="Время восстановления",INDEX(GRID!$B$18:$U$29,MATCH(M$8,GRID!$A$18:$A$29,0),MATCH(1,($U$2=GRID!$B$1:$U$1)*(КАЛЕНДАРЬ!AG14=GRID!$B$3:$U$3),0)),
INDEX(GRID!$B$18:$U$29,MATCH(M$8,GRID!$A$18:$A$29,0),MATCH(1,($U$2=GRID!$B$1:$U$1)*(КАЛЕНДАРЬ!AG14=GRID!$B$3:$U$3),0))*(1-GRID!$H$34))</f>
        <v>59670</v>
      </c>
      <c r="O30" s="8" cm="1">
        <f t="array" ref="O30">IF($I$2="Время восстановления",INDEX(GRID!$B$18:$U$29,MATCH(O$8,GRID!$A$18:$A$29,0),MATCH(1,($U$2=GRID!$B$1:$U$1)*(КАЛЕНДАРЬ!AG14=GRID!$B$3:$U$3),0)),
INDEX(GRID!$B$18:$U$29,MATCH(O$8,GRID!$A$18:$A$29,0),MATCH(1,($U$2=GRID!$B$1:$U$1)*(КАЛЕНДАРЬ!AG14=GRID!$B$3:$U$3),0))*(1-GRID!$H$34))</f>
        <v>83300</v>
      </c>
      <c r="P30" s="8" cm="1">
        <f t="array" ref="P30">IF($I$2="Время восстановления",INDEX(GRID!$B$18:$U$29,MATCH(P$8,GRID!$A$18:$A$29,0),MATCH(1,($U$2=GRID!$B$1:$U$1)*(КАЛЕНДАРЬ!AG14=GRID!$B$3:$U$3),0)),
INDEX(GRID!$B$18:$U$29,MATCH(P$8,GRID!$A$18:$A$29,0),MATCH(1,($U$2=GRID!$B$1:$U$1)*(КАЛЕНДАРЬ!AG14=GRID!$B$3:$U$3),0))*(1-GRID!$H$34))</f>
        <v>118745</v>
      </c>
      <c r="Q30" s="8" cm="1">
        <f t="array" ref="Q30">IF($I$2="Время восстановления",INDEX(GRID!$B$18:$U$29,MATCH(Q$8,GRID!$A$18:$A$29,0),MATCH(1,($U$2=GRID!$B$1:$U$1)*(КАЛЕНДАРЬ!AG14=GRID!$B$3:$U$3),0)),
INDEX(GRID!$B$18:$U$29,MATCH(Q$8,GRID!$A$18:$A$29,0),MATCH(1,($U$2=GRID!$B$1:$U$1)*(КАЛЕНДАРЬ!AG14=GRID!$B$3:$U$3),0))*(1-GRID!$H$34))</f>
        <v>139740</v>
      </c>
      <c r="R30" s="8" cm="1">
        <f t="array" ref="R30">IF($I$2="Время восстановления",INDEX(GRID!$B$18:$U$29,MATCH(R$8,GRID!$A$18:$A$29,0),MATCH(1,($U$2=GRID!$B$1:$U$1)*(КАЛЕНДАРЬ!AG14=GRID!$B$3:$U$3),0)),
INDEX(GRID!$B$18:$U$29,MATCH(R$8,GRID!$A$18:$A$29,0),MATCH(1,($U$2=GRID!$B$1:$U$1)*(КАЛЕНДАРЬ!AG14=GRID!$B$3:$U$3),0))*(1-GRID!$H$34))</f>
        <v>158440</v>
      </c>
      <c r="S30" s="8" cm="1">
        <f t="array" ref="S30">IF($I$2="Время восстановления",INDEX(GRID!$B$18:$U$29,MATCH(S$8,GRID!$A$18:$A$29,0),MATCH(1,($U$2=GRID!$B$1:$U$1)*(КАЛЕНДАРЬ!AG14=GRID!$B$3:$U$3),0)),
INDEX(GRID!$B$18:$U$29,MATCH(S$8,GRID!$A$18:$A$29,0),MATCH(1,($U$2=GRID!$B$1:$U$1)*(КАЛЕНДАРЬ!AG14=GRID!$B$3:$U$3),0))*(1-GRID!$L$41))</f>
        <v>414360</v>
      </c>
      <c r="T30" s="8" cm="1">
        <f t="array" ref="T30">IF($I$2="Время восстановления",INDEX(GRID!$B$18:$U$29,MATCH(T$8,GRID!$A$18:$A$29,0),MATCH(1,($U$2=GRID!$B$1:$U$1)*(КАЛЕНДАРЬ!AG14=GRID!$B$3:$U$3),0)),
INDEX(GRID!$B$18:$U$29,MATCH(T$8,GRID!$A$18:$A$29,0),MATCH(1,($U$2=GRID!$B$1:$U$1)*(КАЛЕНДАРЬ!AG14=GRID!$B$3:$U$3),0))*(1-GRID!$L$41))</f>
        <v>501210</v>
      </c>
    </row>
    <row r="31" spans="1:20">
      <c r="A31" s="148" t="s">
        <v>14</v>
      </c>
      <c r="B31" s="149">
        <v>12</v>
      </c>
      <c r="C31" s="8" cm="1">
        <f t="array" ref="C31">IF($I$2="Время восстановления",INDEX(GRID!$B$4:$U$15,MATCH(C$8,GRID!$A$4:$A$15,0),MATCH(1,($U$2=GRID!$B$1:$U$1)*(КАЛЕНДАРЬ!AG15=GRID!$B$3:$U$3),0)),
INDEX(GRID!$B$4:$U$15,MATCH(C$8,GRID!$A$4:$A$15,0),MATCH(1,($U$2=GRID!$B$1:$U$1)*(КАЛЕНДАРЬ!AG15=GRID!$B$3:$U$3),0))*(1-GRID!$H$34))</f>
        <v>21250</v>
      </c>
      <c r="D31" s="8" cm="1">
        <f t="array" ref="D31">IF($I$2="Время восстановления",INDEX(GRID!$B$18:$U$29,MATCH(C$8,GRID!$A$18:$A$29,0),MATCH(1,($U$2=GRID!$B$1:$U$1)*(КАЛЕНДАРЬ!AG15=GRID!$B$3:$U$3),0)),
INDEX(GRID!$B$18:$U$29,MATCH(C$8,GRID!$A$18:$A$29,0),MATCH(1,($U$2=GRID!$B$1:$U$1)*(КАЛЕНДАРЬ!AG15=GRID!$B$3:$U$3),0))*(1-GRID!$H$34))</f>
        <v>25500</v>
      </c>
      <c r="E31" s="8" cm="1">
        <f t="array" ref="E31">IF($I$2="Время восстановления",INDEX(GRID!$B$4:$U$15,MATCH(E$8,GRID!$A$4:$A$15,0),MATCH(1,($U$2=GRID!$B$1:$U$1)*(КАЛЕНДАРЬ!AG15=GRID!$B$3:$U$3),0)),
INDEX(GRID!$B$4:$U$15,MATCH(E$8,GRID!$A$4:$A$15,0),MATCH(1,($U$2=GRID!$B$1:$U$1)*(КАЛЕНДАРЬ!AG15=GRID!$B$3:$U$3),0))*(1-GRID!$H$34))</f>
        <v>25500</v>
      </c>
      <c r="F31" s="8" cm="1">
        <f t="array" ref="F31">IF($I$2="Время восстановления",INDEX(GRID!$B$18:$U$29,MATCH(E$8,GRID!$A$18:$A$29,0),MATCH(1,($U$2=GRID!$B$1:$U$1)*(КАЛЕНДАРЬ!AG15=GRID!$B$3:$U$3),0)),
INDEX(GRID!$B$18:$U$29,MATCH(E$8,GRID!$A$18:$A$29,0),MATCH(1,($U$2=GRID!$B$1:$U$1)*(КАЛЕНДАРЬ!AG15=GRID!$B$3:$U$3),0))*(1-GRID!$H$34))</f>
        <v>29750</v>
      </c>
      <c r="G31" s="8" cm="1">
        <f t="array" ref="G31">IF($I$2="Время восстановления",INDEX(GRID!$B$4:$U$15,MATCH(G$8,GRID!$A$4:$A$15,0),MATCH(1,($U$2=GRID!$B$1:$U$1)*(КАЛЕНДАРЬ!AG15=GRID!$B$3:$U$3),0)),
INDEX(GRID!$B$4:$U$15,MATCH(G$8,GRID!$A$4:$A$15,0),MATCH(1,($U$2=GRID!$B$1:$U$1)*(КАЛЕНДАРЬ!AG15=GRID!$B$3:$U$3),0))*(1-GRID!$H$34))</f>
        <v>30345</v>
      </c>
      <c r="H31" s="8" cm="1">
        <f t="array" ref="H31">IF($I$2="Время восстановления",INDEX(GRID!$B$18:$U$29,MATCH(G$8,GRID!$A$18:$A$29,0),MATCH(1,($U$2=GRID!$B$1:$U$1)*(КАЛЕНДАРЬ!AG15=GRID!$B$3:$U$3),0)),
INDEX(GRID!$B$18:$U$29,MATCH(G$8,GRID!$A$18:$A$29,0),MATCH(1,($U$2=GRID!$B$1:$U$1)*(КАЛЕНДАРЬ!AG15=GRID!$B$3:$U$3),0))*(1-GRID!$H$34))</f>
        <v>34595</v>
      </c>
      <c r="I31" s="8" cm="1">
        <f t="array" ref="I31">IF($I$2="Время восстановления",INDEX(GRID!$B$4:$U$15,MATCH(I$8,GRID!$A$4:$A$15,0),MATCH(1,($U$2=GRID!$B$1:$U$1)*(КАЛЕНДАРЬ!AG15=GRID!$B$3:$U$3),0)),
INDEX(GRID!$B$4:$U$15,MATCH(I$8,GRID!$A$4:$A$15,0),MATCH(1,($U$2=GRID!$B$1:$U$1)*(КАЛЕНДАРЬ!AG15=GRID!$B$3:$U$3),0))*(1-GRID!$H$34))</f>
        <v>33745</v>
      </c>
      <c r="J31" s="8" cm="1">
        <f t="array" ref="J31">IF($I$2="Время восстановления",INDEX(GRID!$B$18:$U$29,MATCH(I$8,GRID!$A$18:$A$29,0),MATCH(1,($U$2=GRID!$B$1:$U$1)*(КАЛЕНДАРЬ!AG15=GRID!$B$3:$U$3),0)),
INDEX(GRID!$B$18:$U$29,MATCH(I$8,GRID!$A$18:$A$29,0),MATCH(1,($U$2=GRID!$B$1:$U$1)*(КАЛЕНДАРЬ!AG15=GRID!$B$3:$U$3),0))*(1-GRID!$H$34))</f>
        <v>37995</v>
      </c>
      <c r="K31" s="8" cm="1">
        <f t="array" ref="K31">IF($I$2="Время восстановления",INDEX(GRID!$B$4:$U$15,MATCH(K$8,GRID!$A$4:$A$15,0),MATCH(1,($U$2=GRID!$B$1:$U$1)*(КАЛЕНДАРЬ!AG15=GRID!$B$3:$U$3),0)),
INDEX(GRID!$B$4:$U$15,MATCH(K$8,GRID!$A$4:$A$15,0),MATCH(1,($U$2=GRID!$B$1:$U$1)*(КАЛЕНДАРЬ!AG15=GRID!$B$3:$U$3),0))*(1-GRID!$H$34))</f>
        <v>38250</v>
      </c>
      <c r="L31" s="8" cm="1">
        <f t="array" ref="L31">IF($I$2="Время восстановления",INDEX(GRID!$B$18:$U$29,MATCH(K$8,GRID!$A$18:$A$29,0),MATCH(1,($U$2=GRID!$B$1:$U$1)*(КАЛЕНДАРЬ!AG15=GRID!$B$3:$U$3),0)),
INDEX(GRID!$B$18:$U$29,MATCH(K$8,GRID!$A$18:$A$29,0),MATCH(1,($U$2=GRID!$B$1:$U$1)*(КАЛЕНДАРЬ!AG15=GRID!$B$3:$U$3),0))*(1-GRID!$H$34))</f>
        <v>42500</v>
      </c>
      <c r="M31" s="8" cm="1">
        <f t="array" ref="M31">IF($I$2="Время восстановления",INDEX(GRID!$B$4:$U$15,MATCH(M$8,GRID!$A$4:$A$15,0),MATCH(1,($U$2=GRID!$B$1:$U$1)*(КАЛЕНДАРЬ!AG15=GRID!$B$3:$U$3),0)),
INDEX(GRID!$B$4:$U$15,MATCH(M$8,GRID!$A$4:$A$15,0),MATCH(1,($U$2=GRID!$B$1:$U$1)*(КАЛЕНДАРЬ!AG15=GRID!$B$3:$U$3),0))*(1-GRID!$H$34))</f>
        <v>55420</v>
      </c>
      <c r="N31" s="8" cm="1">
        <f t="array" ref="N31">IF($I$2="Время восстановления",INDEX(GRID!$B$18:$U$29,MATCH(M$8,GRID!$A$18:$A$29,0),MATCH(1,($U$2=GRID!$B$1:$U$1)*(КАЛЕНДАРЬ!AG15=GRID!$B$3:$U$3),0)),
INDEX(GRID!$B$18:$U$29,MATCH(M$8,GRID!$A$18:$A$29,0),MATCH(1,($U$2=GRID!$B$1:$U$1)*(КАЛЕНДАРЬ!AG15=GRID!$B$3:$U$3),0))*(1-GRID!$H$34))</f>
        <v>59670</v>
      </c>
      <c r="O31" s="8" cm="1">
        <f t="array" ref="O31">IF($I$2="Время восстановления",INDEX(GRID!$B$18:$U$29,MATCH(O$8,GRID!$A$18:$A$29,0),MATCH(1,($U$2=GRID!$B$1:$U$1)*(КАЛЕНДАРЬ!AG15=GRID!$B$3:$U$3),0)),
INDEX(GRID!$B$18:$U$29,MATCH(O$8,GRID!$A$18:$A$29,0),MATCH(1,($U$2=GRID!$B$1:$U$1)*(КАЛЕНДАРЬ!AG15=GRID!$B$3:$U$3),0))*(1-GRID!$H$34))</f>
        <v>83300</v>
      </c>
      <c r="P31" s="8" cm="1">
        <f t="array" ref="P31">IF($I$2="Время восстановления",INDEX(GRID!$B$18:$U$29,MATCH(P$8,GRID!$A$18:$A$29,0),MATCH(1,($U$2=GRID!$B$1:$U$1)*(КАЛЕНДАРЬ!AG15=GRID!$B$3:$U$3),0)),
INDEX(GRID!$B$18:$U$29,MATCH(P$8,GRID!$A$18:$A$29,0),MATCH(1,($U$2=GRID!$B$1:$U$1)*(КАЛЕНДАРЬ!AG15=GRID!$B$3:$U$3),0))*(1-GRID!$H$34))</f>
        <v>118745</v>
      </c>
      <c r="Q31" s="8" cm="1">
        <f t="array" ref="Q31">IF($I$2="Время восстановления",INDEX(GRID!$B$18:$U$29,MATCH(Q$8,GRID!$A$18:$A$29,0),MATCH(1,($U$2=GRID!$B$1:$U$1)*(КАЛЕНДАРЬ!AG15=GRID!$B$3:$U$3),0)),
INDEX(GRID!$B$18:$U$29,MATCH(Q$8,GRID!$A$18:$A$29,0),MATCH(1,($U$2=GRID!$B$1:$U$1)*(КАЛЕНДАРЬ!AG15=GRID!$B$3:$U$3),0))*(1-GRID!$H$34))</f>
        <v>139740</v>
      </c>
      <c r="R31" s="8" cm="1">
        <f t="array" ref="R31">IF($I$2="Время восстановления",INDEX(GRID!$B$18:$U$29,MATCH(R$8,GRID!$A$18:$A$29,0),MATCH(1,($U$2=GRID!$B$1:$U$1)*(КАЛЕНДАРЬ!AG15=GRID!$B$3:$U$3),0)),
INDEX(GRID!$B$18:$U$29,MATCH(R$8,GRID!$A$18:$A$29,0),MATCH(1,($U$2=GRID!$B$1:$U$1)*(КАЛЕНДАРЬ!AG15=GRID!$B$3:$U$3),0))*(1-GRID!$H$34))</f>
        <v>158440</v>
      </c>
      <c r="S31" s="8" cm="1">
        <f t="array" ref="S31">IF($I$2="Время восстановления",INDEX(GRID!$B$18:$U$29,MATCH(S$8,GRID!$A$18:$A$29,0),MATCH(1,($U$2=GRID!$B$1:$U$1)*(КАЛЕНДАРЬ!AG15=GRID!$B$3:$U$3),0)),
INDEX(GRID!$B$18:$U$29,MATCH(S$8,GRID!$A$18:$A$29,0),MATCH(1,($U$2=GRID!$B$1:$U$1)*(КАЛЕНДАРЬ!AG15=GRID!$B$3:$U$3),0))*(1-GRID!$L$41))</f>
        <v>414360</v>
      </c>
      <c r="T31" s="8" cm="1">
        <f t="array" ref="T31">IF($I$2="Время восстановления",INDEX(GRID!$B$18:$U$29,MATCH(T$8,GRID!$A$18:$A$29,0),MATCH(1,($U$2=GRID!$B$1:$U$1)*(КАЛЕНДАРЬ!AG15=GRID!$B$3:$U$3),0)),
INDEX(GRID!$B$18:$U$29,MATCH(T$8,GRID!$A$18:$A$29,0),MATCH(1,($U$2=GRID!$B$1:$U$1)*(КАЛЕНДАРЬ!AG15=GRID!$B$3:$U$3),0))*(1-GRID!$L$41))</f>
        <v>501210</v>
      </c>
    </row>
    <row r="32" spans="1:20">
      <c r="A32" s="148" t="s">
        <v>15</v>
      </c>
      <c r="B32" s="149">
        <v>13</v>
      </c>
      <c r="C32" s="8" cm="1">
        <f t="array" ref="C32">IF($I$2="Время восстановления",INDEX(GRID!$B$4:$U$15,MATCH(C$8,GRID!$A$4:$A$15,0),MATCH(1,($U$2=GRID!$B$1:$U$1)*(КАЛЕНДАРЬ!AG16=GRID!$B$3:$U$3),0)),
INDEX(GRID!$B$4:$U$15,MATCH(C$8,GRID!$A$4:$A$15,0),MATCH(1,($U$2=GRID!$B$1:$U$1)*(КАЛЕНДАРЬ!AG16=GRID!$B$3:$U$3),0))*(1-GRID!$H$34))</f>
        <v>21250</v>
      </c>
      <c r="D32" s="8" cm="1">
        <f t="array" ref="D32">IF($I$2="Время восстановления",INDEX(GRID!$B$18:$U$29,MATCH(C$8,GRID!$A$18:$A$29,0),MATCH(1,($U$2=GRID!$B$1:$U$1)*(КАЛЕНДАРЬ!AG16=GRID!$B$3:$U$3),0)),
INDEX(GRID!$B$18:$U$29,MATCH(C$8,GRID!$A$18:$A$29,0),MATCH(1,($U$2=GRID!$B$1:$U$1)*(КАЛЕНДАРЬ!AG16=GRID!$B$3:$U$3),0))*(1-GRID!$H$34))</f>
        <v>25500</v>
      </c>
      <c r="E32" s="8" cm="1">
        <f t="array" ref="E32">IF($I$2="Время восстановления",INDEX(GRID!$B$4:$U$15,MATCH(E$8,GRID!$A$4:$A$15,0),MATCH(1,($U$2=GRID!$B$1:$U$1)*(КАЛЕНДАРЬ!AG16=GRID!$B$3:$U$3),0)),
INDEX(GRID!$B$4:$U$15,MATCH(E$8,GRID!$A$4:$A$15,0),MATCH(1,($U$2=GRID!$B$1:$U$1)*(КАЛЕНДАРЬ!AG16=GRID!$B$3:$U$3),0))*(1-GRID!$H$34))</f>
        <v>25500</v>
      </c>
      <c r="F32" s="8" cm="1">
        <f t="array" ref="F32">IF($I$2="Время восстановления",INDEX(GRID!$B$18:$U$29,MATCH(E$8,GRID!$A$18:$A$29,0),MATCH(1,($U$2=GRID!$B$1:$U$1)*(КАЛЕНДАРЬ!AG16=GRID!$B$3:$U$3),0)),
INDEX(GRID!$B$18:$U$29,MATCH(E$8,GRID!$A$18:$A$29,0),MATCH(1,($U$2=GRID!$B$1:$U$1)*(КАЛЕНДАРЬ!AG16=GRID!$B$3:$U$3),0))*(1-GRID!$H$34))</f>
        <v>29750</v>
      </c>
      <c r="G32" s="8" cm="1">
        <f t="array" ref="G32">IF($I$2="Время восстановления",INDEX(GRID!$B$4:$U$15,MATCH(G$8,GRID!$A$4:$A$15,0),MATCH(1,($U$2=GRID!$B$1:$U$1)*(КАЛЕНДАРЬ!AG16=GRID!$B$3:$U$3),0)),
INDEX(GRID!$B$4:$U$15,MATCH(G$8,GRID!$A$4:$A$15,0),MATCH(1,($U$2=GRID!$B$1:$U$1)*(КАЛЕНДАРЬ!AG16=GRID!$B$3:$U$3),0))*(1-GRID!$H$34))</f>
        <v>30345</v>
      </c>
      <c r="H32" s="8" cm="1">
        <f t="array" ref="H32">IF($I$2="Время восстановления",INDEX(GRID!$B$18:$U$29,MATCH(G$8,GRID!$A$18:$A$29,0),MATCH(1,($U$2=GRID!$B$1:$U$1)*(КАЛЕНДАРЬ!AG16=GRID!$B$3:$U$3),0)),
INDEX(GRID!$B$18:$U$29,MATCH(G$8,GRID!$A$18:$A$29,0),MATCH(1,($U$2=GRID!$B$1:$U$1)*(КАЛЕНДАРЬ!AG16=GRID!$B$3:$U$3),0))*(1-GRID!$H$34))</f>
        <v>34595</v>
      </c>
      <c r="I32" s="8" cm="1">
        <f t="array" ref="I32">IF($I$2="Время восстановления",INDEX(GRID!$B$4:$U$15,MATCH(I$8,GRID!$A$4:$A$15,0),MATCH(1,($U$2=GRID!$B$1:$U$1)*(КАЛЕНДАРЬ!AG16=GRID!$B$3:$U$3),0)),
INDEX(GRID!$B$4:$U$15,MATCH(I$8,GRID!$A$4:$A$15,0),MATCH(1,($U$2=GRID!$B$1:$U$1)*(КАЛЕНДАРЬ!AG16=GRID!$B$3:$U$3),0))*(1-GRID!$H$34))</f>
        <v>33745</v>
      </c>
      <c r="J32" s="8" cm="1">
        <f t="array" ref="J32">IF($I$2="Время восстановления",INDEX(GRID!$B$18:$U$29,MATCH(I$8,GRID!$A$18:$A$29,0),MATCH(1,($U$2=GRID!$B$1:$U$1)*(КАЛЕНДАРЬ!AG16=GRID!$B$3:$U$3),0)),
INDEX(GRID!$B$18:$U$29,MATCH(I$8,GRID!$A$18:$A$29,0),MATCH(1,($U$2=GRID!$B$1:$U$1)*(КАЛЕНДАРЬ!AG16=GRID!$B$3:$U$3),0))*(1-GRID!$H$34))</f>
        <v>37995</v>
      </c>
      <c r="K32" s="8" cm="1">
        <f t="array" ref="K32">IF($I$2="Время восстановления",INDEX(GRID!$B$4:$U$15,MATCH(K$8,GRID!$A$4:$A$15,0),MATCH(1,($U$2=GRID!$B$1:$U$1)*(КАЛЕНДАРЬ!AG16=GRID!$B$3:$U$3),0)),
INDEX(GRID!$B$4:$U$15,MATCH(K$8,GRID!$A$4:$A$15,0),MATCH(1,($U$2=GRID!$B$1:$U$1)*(КАЛЕНДАРЬ!AG16=GRID!$B$3:$U$3),0))*(1-GRID!$H$34))</f>
        <v>38250</v>
      </c>
      <c r="L32" s="8" cm="1">
        <f t="array" ref="L32">IF($I$2="Время восстановления",INDEX(GRID!$B$18:$U$29,MATCH(K$8,GRID!$A$18:$A$29,0),MATCH(1,($U$2=GRID!$B$1:$U$1)*(КАЛЕНДАРЬ!AG16=GRID!$B$3:$U$3),0)),
INDEX(GRID!$B$18:$U$29,MATCH(K$8,GRID!$A$18:$A$29,0),MATCH(1,($U$2=GRID!$B$1:$U$1)*(КАЛЕНДАРЬ!AG16=GRID!$B$3:$U$3),0))*(1-GRID!$H$34))</f>
        <v>42500</v>
      </c>
      <c r="M32" s="8" cm="1">
        <f t="array" ref="M32">IF($I$2="Время восстановления",INDEX(GRID!$B$4:$U$15,MATCH(M$8,GRID!$A$4:$A$15,0),MATCH(1,($U$2=GRID!$B$1:$U$1)*(КАЛЕНДАРЬ!AG16=GRID!$B$3:$U$3),0)),
INDEX(GRID!$B$4:$U$15,MATCH(M$8,GRID!$A$4:$A$15,0),MATCH(1,($U$2=GRID!$B$1:$U$1)*(КАЛЕНДАРЬ!AG16=GRID!$B$3:$U$3),0))*(1-GRID!$H$34))</f>
        <v>55420</v>
      </c>
      <c r="N32" s="8" cm="1">
        <f t="array" ref="N32">IF($I$2="Время восстановления",INDEX(GRID!$B$18:$U$29,MATCH(M$8,GRID!$A$18:$A$29,0),MATCH(1,($U$2=GRID!$B$1:$U$1)*(КАЛЕНДАРЬ!AG16=GRID!$B$3:$U$3),0)),
INDEX(GRID!$B$18:$U$29,MATCH(M$8,GRID!$A$18:$A$29,0),MATCH(1,($U$2=GRID!$B$1:$U$1)*(КАЛЕНДАРЬ!AG16=GRID!$B$3:$U$3),0))*(1-GRID!$H$34))</f>
        <v>59670</v>
      </c>
      <c r="O32" s="8" cm="1">
        <f t="array" ref="O32">IF($I$2="Время восстановления",INDEX(GRID!$B$18:$U$29,MATCH(O$8,GRID!$A$18:$A$29,0),MATCH(1,($U$2=GRID!$B$1:$U$1)*(КАЛЕНДАРЬ!AG16=GRID!$B$3:$U$3),0)),
INDEX(GRID!$B$18:$U$29,MATCH(O$8,GRID!$A$18:$A$29,0),MATCH(1,($U$2=GRID!$B$1:$U$1)*(КАЛЕНДАРЬ!AG16=GRID!$B$3:$U$3),0))*(1-GRID!$H$34))</f>
        <v>83300</v>
      </c>
      <c r="P32" s="8" cm="1">
        <f t="array" ref="P32">IF($I$2="Время восстановления",INDEX(GRID!$B$18:$U$29,MATCH(P$8,GRID!$A$18:$A$29,0),MATCH(1,($U$2=GRID!$B$1:$U$1)*(КАЛЕНДАРЬ!AG16=GRID!$B$3:$U$3),0)),
INDEX(GRID!$B$18:$U$29,MATCH(P$8,GRID!$A$18:$A$29,0),MATCH(1,($U$2=GRID!$B$1:$U$1)*(КАЛЕНДАРЬ!AG16=GRID!$B$3:$U$3),0))*(1-GRID!$H$34))</f>
        <v>118745</v>
      </c>
      <c r="Q32" s="8" cm="1">
        <f t="array" ref="Q32">IF($I$2="Время восстановления",INDEX(GRID!$B$18:$U$29,MATCH(Q$8,GRID!$A$18:$A$29,0),MATCH(1,($U$2=GRID!$B$1:$U$1)*(КАЛЕНДАРЬ!AG16=GRID!$B$3:$U$3),0)),
INDEX(GRID!$B$18:$U$29,MATCH(Q$8,GRID!$A$18:$A$29,0),MATCH(1,($U$2=GRID!$B$1:$U$1)*(КАЛЕНДАРЬ!AG16=GRID!$B$3:$U$3),0))*(1-GRID!$H$34))</f>
        <v>139740</v>
      </c>
      <c r="R32" s="8" cm="1">
        <f t="array" ref="R32">IF($I$2="Время восстановления",INDEX(GRID!$B$18:$U$29,MATCH(R$8,GRID!$A$18:$A$29,0),MATCH(1,($U$2=GRID!$B$1:$U$1)*(КАЛЕНДАРЬ!AG16=GRID!$B$3:$U$3),0)),
INDEX(GRID!$B$18:$U$29,MATCH(R$8,GRID!$A$18:$A$29,0),MATCH(1,($U$2=GRID!$B$1:$U$1)*(КАЛЕНДАРЬ!AG16=GRID!$B$3:$U$3),0))*(1-GRID!$H$34))</f>
        <v>158440</v>
      </c>
      <c r="S32" s="8" cm="1">
        <f t="array" ref="S32">IF($I$2="Время восстановления",INDEX(GRID!$B$18:$U$29,MATCH(S$8,GRID!$A$18:$A$29,0),MATCH(1,($U$2=GRID!$B$1:$U$1)*(КАЛЕНДАРЬ!AG16=GRID!$B$3:$U$3),0)),
INDEX(GRID!$B$18:$U$29,MATCH(S$8,GRID!$A$18:$A$29,0),MATCH(1,($U$2=GRID!$B$1:$U$1)*(КАЛЕНДАРЬ!AG16=GRID!$B$3:$U$3),0))*(1-GRID!$L$41))</f>
        <v>414360</v>
      </c>
      <c r="T32" s="8" cm="1">
        <f t="array" ref="T32">IF($I$2="Время восстановления",INDEX(GRID!$B$18:$U$29,MATCH(T$8,GRID!$A$18:$A$29,0),MATCH(1,($U$2=GRID!$B$1:$U$1)*(КАЛЕНДАРЬ!AG16=GRID!$B$3:$U$3),0)),
INDEX(GRID!$B$18:$U$29,MATCH(T$8,GRID!$A$18:$A$29,0),MATCH(1,($U$2=GRID!$B$1:$U$1)*(КАЛЕНДАРЬ!AG16=GRID!$B$3:$U$3),0))*(1-GRID!$L$41))</f>
        <v>501210</v>
      </c>
    </row>
    <row r="33" spans="1:20">
      <c r="A33" s="148" t="s">
        <v>16</v>
      </c>
      <c r="B33" s="149">
        <v>14</v>
      </c>
      <c r="C33" s="8" cm="1">
        <f t="array" ref="C33">IF($I$2="Время восстановления",INDEX(GRID!$B$4:$U$15,MATCH(C$8,GRID!$A$4:$A$15,0),MATCH(1,($U$2=GRID!$B$1:$U$1)*(КАЛЕНДАРЬ!AG17=GRID!$B$3:$U$3),0)),
INDEX(GRID!$B$4:$U$15,MATCH(C$8,GRID!$A$4:$A$15,0),MATCH(1,($U$2=GRID!$B$1:$U$1)*(КАЛЕНДАРЬ!AG17=GRID!$B$3:$U$3),0))*(1-GRID!$H$34))</f>
        <v>21250</v>
      </c>
      <c r="D33" s="8" cm="1">
        <f t="array" ref="D33">IF($I$2="Время восстановления",INDEX(GRID!$B$18:$U$29,MATCH(C$8,GRID!$A$18:$A$29,0),MATCH(1,($U$2=GRID!$B$1:$U$1)*(КАЛЕНДАРЬ!AG17=GRID!$B$3:$U$3),0)),
INDEX(GRID!$B$18:$U$29,MATCH(C$8,GRID!$A$18:$A$29,0),MATCH(1,($U$2=GRID!$B$1:$U$1)*(КАЛЕНДАРЬ!AG17=GRID!$B$3:$U$3),0))*(1-GRID!$H$34))</f>
        <v>25500</v>
      </c>
      <c r="E33" s="8" cm="1">
        <f t="array" ref="E33">IF($I$2="Время восстановления",INDEX(GRID!$B$4:$U$15,MATCH(E$8,GRID!$A$4:$A$15,0),MATCH(1,($U$2=GRID!$B$1:$U$1)*(КАЛЕНДАРЬ!AG17=GRID!$B$3:$U$3),0)),
INDEX(GRID!$B$4:$U$15,MATCH(E$8,GRID!$A$4:$A$15,0),MATCH(1,($U$2=GRID!$B$1:$U$1)*(КАЛЕНДАРЬ!AG17=GRID!$B$3:$U$3),0))*(1-GRID!$H$34))</f>
        <v>25500</v>
      </c>
      <c r="F33" s="8" cm="1">
        <f t="array" ref="F33">IF($I$2="Время восстановления",INDEX(GRID!$B$18:$U$29,MATCH(E$8,GRID!$A$18:$A$29,0),MATCH(1,($U$2=GRID!$B$1:$U$1)*(КАЛЕНДАРЬ!AG17=GRID!$B$3:$U$3),0)),
INDEX(GRID!$B$18:$U$29,MATCH(E$8,GRID!$A$18:$A$29,0),MATCH(1,($U$2=GRID!$B$1:$U$1)*(КАЛЕНДАРЬ!AG17=GRID!$B$3:$U$3),0))*(1-GRID!$H$34))</f>
        <v>29750</v>
      </c>
      <c r="G33" s="8" cm="1">
        <f t="array" ref="G33">IF($I$2="Время восстановления",INDEX(GRID!$B$4:$U$15,MATCH(G$8,GRID!$A$4:$A$15,0),MATCH(1,($U$2=GRID!$B$1:$U$1)*(КАЛЕНДАРЬ!AG17=GRID!$B$3:$U$3),0)),
INDEX(GRID!$B$4:$U$15,MATCH(G$8,GRID!$A$4:$A$15,0),MATCH(1,($U$2=GRID!$B$1:$U$1)*(КАЛЕНДАРЬ!AG17=GRID!$B$3:$U$3),0))*(1-GRID!$H$34))</f>
        <v>30345</v>
      </c>
      <c r="H33" s="8" cm="1">
        <f t="array" ref="H33">IF($I$2="Время восстановления",INDEX(GRID!$B$18:$U$29,MATCH(G$8,GRID!$A$18:$A$29,0),MATCH(1,($U$2=GRID!$B$1:$U$1)*(КАЛЕНДАРЬ!AG17=GRID!$B$3:$U$3),0)),
INDEX(GRID!$B$18:$U$29,MATCH(G$8,GRID!$A$18:$A$29,0),MATCH(1,($U$2=GRID!$B$1:$U$1)*(КАЛЕНДАРЬ!AG17=GRID!$B$3:$U$3),0))*(1-GRID!$H$34))</f>
        <v>34595</v>
      </c>
      <c r="I33" s="8" cm="1">
        <f t="array" ref="I33">IF($I$2="Время восстановления",INDEX(GRID!$B$4:$U$15,MATCH(I$8,GRID!$A$4:$A$15,0),MATCH(1,($U$2=GRID!$B$1:$U$1)*(КАЛЕНДАРЬ!AG17=GRID!$B$3:$U$3),0)),
INDEX(GRID!$B$4:$U$15,MATCH(I$8,GRID!$A$4:$A$15,0),MATCH(1,($U$2=GRID!$B$1:$U$1)*(КАЛЕНДАРЬ!AG17=GRID!$B$3:$U$3),0))*(1-GRID!$H$34))</f>
        <v>33745</v>
      </c>
      <c r="J33" s="8" cm="1">
        <f t="array" ref="J33">IF($I$2="Время восстановления",INDEX(GRID!$B$18:$U$29,MATCH(I$8,GRID!$A$18:$A$29,0),MATCH(1,($U$2=GRID!$B$1:$U$1)*(КАЛЕНДАРЬ!AG17=GRID!$B$3:$U$3),0)),
INDEX(GRID!$B$18:$U$29,MATCH(I$8,GRID!$A$18:$A$29,0),MATCH(1,($U$2=GRID!$B$1:$U$1)*(КАЛЕНДАРЬ!AG17=GRID!$B$3:$U$3),0))*(1-GRID!$H$34))</f>
        <v>37995</v>
      </c>
      <c r="K33" s="8" cm="1">
        <f t="array" ref="K33">IF($I$2="Время восстановления",INDEX(GRID!$B$4:$U$15,MATCH(K$8,GRID!$A$4:$A$15,0),MATCH(1,($U$2=GRID!$B$1:$U$1)*(КАЛЕНДАРЬ!AG17=GRID!$B$3:$U$3),0)),
INDEX(GRID!$B$4:$U$15,MATCH(K$8,GRID!$A$4:$A$15,0),MATCH(1,($U$2=GRID!$B$1:$U$1)*(КАЛЕНДАРЬ!AG17=GRID!$B$3:$U$3),0))*(1-GRID!$H$34))</f>
        <v>38250</v>
      </c>
      <c r="L33" s="8" cm="1">
        <f t="array" ref="L33">IF($I$2="Время восстановления",INDEX(GRID!$B$18:$U$29,MATCH(K$8,GRID!$A$18:$A$29,0),MATCH(1,($U$2=GRID!$B$1:$U$1)*(КАЛЕНДАРЬ!AG17=GRID!$B$3:$U$3),0)),
INDEX(GRID!$B$18:$U$29,MATCH(K$8,GRID!$A$18:$A$29,0),MATCH(1,($U$2=GRID!$B$1:$U$1)*(КАЛЕНДАРЬ!AG17=GRID!$B$3:$U$3),0))*(1-GRID!$H$34))</f>
        <v>42500</v>
      </c>
      <c r="M33" s="8" cm="1">
        <f t="array" ref="M33">IF($I$2="Время восстановления",INDEX(GRID!$B$4:$U$15,MATCH(M$8,GRID!$A$4:$A$15,0),MATCH(1,($U$2=GRID!$B$1:$U$1)*(КАЛЕНДАРЬ!AG17=GRID!$B$3:$U$3),0)),
INDEX(GRID!$B$4:$U$15,MATCH(M$8,GRID!$A$4:$A$15,0),MATCH(1,($U$2=GRID!$B$1:$U$1)*(КАЛЕНДАРЬ!AG17=GRID!$B$3:$U$3),0))*(1-GRID!$H$34))</f>
        <v>55420</v>
      </c>
      <c r="N33" s="8" cm="1">
        <f t="array" ref="N33">IF($I$2="Время восстановления",INDEX(GRID!$B$18:$U$29,MATCH(M$8,GRID!$A$18:$A$29,0),MATCH(1,($U$2=GRID!$B$1:$U$1)*(КАЛЕНДАРЬ!AG17=GRID!$B$3:$U$3),0)),
INDEX(GRID!$B$18:$U$29,MATCH(M$8,GRID!$A$18:$A$29,0),MATCH(1,($U$2=GRID!$B$1:$U$1)*(КАЛЕНДАРЬ!AG17=GRID!$B$3:$U$3),0))*(1-GRID!$H$34))</f>
        <v>59670</v>
      </c>
      <c r="O33" s="8" cm="1">
        <f t="array" ref="O33">IF($I$2="Время восстановления",INDEX(GRID!$B$18:$U$29,MATCH(O$8,GRID!$A$18:$A$29,0),MATCH(1,($U$2=GRID!$B$1:$U$1)*(КАЛЕНДАРЬ!AG17=GRID!$B$3:$U$3),0)),
INDEX(GRID!$B$18:$U$29,MATCH(O$8,GRID!$A$18:$A$29,0),MATCH(1,($U$2=GRID!$B$1:$U$1)*(КАЛЕНДАРЬ!AG17=GRID!$B$3:$U$3),0))*(1-GRID!$H$34))</f>
        <v>83300</v>
      </c>
      <c r="P33" s="8" cm="1">
        <f t="array" ref="P33">IF($I$2="Время восстановления",INDEX(GRID!$B$18:$U$29,MATCH(P$8,GRID!$A$18:$A$29,0),MATCH(1,($U$2=GRID!$B$1:$U$1)*(КАЛЕНДАРЬ!AG17=GRID!$B$3:$U$3),0)),
INDEX(GRID!$B$18:$U$29,MATCH(P$8,GRID!$A$18:$A$29,0),MATCH(1,($U$2=GRID!$B$1:$U$1)*(КАЛЕНДАРЬ!AG17=GRID!$B$3:$U$3),0))*(1-GRID!$H$34))</f>
        <v>118745</v>
      </c>
      <c r="Q33" s="8" cm="1">
        <f t="array" ref="Q33">IF($I$2="Время восстановления",INDEX(GRID!$B$18:$U$29,MATCH(Q$8,GRID!$A$18:$A$29,0),MATCH(1,($U$2=GRID!$B$1:$U$1)*(КАЛЕНДАРЬ!AG17=GRID!$B$3:$U$3),0)),
INDEX(GRID!$B$18:$U$29,MATCH(Q$8,GRID!$A$18:$A$29,0),MATCH(1,($U$2=GRID!$B$1:$U$1)*(КАЛЕНДАРЬ!AG17=GRID!$B$3:$U$3),0))*(1-GRID!$H$34))</f>
        <v>139740</v>
      </c>
      <c r="R33" s="8" cm="1">
        <f t="array" ref="R33">IF($I$2="Время восстановления",INDEX(GRID!$B$18:$U$29,MATCH(R$8,GRID!$A$18:$A$29,0),MATCH(1,($U$2=GRID!$B$1:$U$1)*(КАЛЕНДАРЬ!AG17=GRID!$B$3:$U$3),0)),
INDEX(GRID!$B$18:$U$29,MATCH(R$8,GRID!$A$18:$A$29,0),MATCH(1,($U$2=GRID!$B$1:$U$1)*(КАЛЕНДАРЬ!AG17=GRID!$B$3:$U$3),0))*(1-GRID!$H$34))</f>
        <v>158440</v>
      </c>
      <c r="S33" s="8" cm="1">
        <f t="array" ref="S33">IF($I$2="Время восстановления",INDEX(GRID!$B$18:$U$29,MATCH(S$8,GRID!$A$18:$A$29,0),MATCH(1,($U$2=GRID!$B$1:$U$1)*(КАЛЕНДАРЬ!AG17=GRID!$B$3:$U$3),0)),
INDEX(GRID!$B$18:$U$29,MATCH(S$8,GRID!$A$18:$A$29,0),MATCH(1,($U$2=GRID!$B$1:$U$1)*(КАЛЕНДАРЬ!AG17=GRID!$B$3:$U$3),0))*(1-GRID!$L$41))</f>
        <v>414360</v>
      </c>
      <c r="T33" s="8" cm="1">
        <f t="array" ref="T33">IF($I$2="Время восстановления",INDEX(GRID!$B$18:$U$29,MATCH(T$8,GRID!$A$18:$A$29,0),MATCH(1,($U$2=GRID!$B$1:$U$1)*(КАЛЕНДАРЬ!AG17=GRID!$B$3:$U$3),0)),
INDEX(GRID!$B$18:$U$29,MATCH(T$8,GRID!$A$18:$A$29,0),MATCH(1,($U$2=GRID!$B$1:$U$1)*(КАЛЕНДАРЬ!AG17=GRID!$B$3:$U$3),0))*(1-GRID!$L$41))</f>
        <v>501210</v>
      </c>
    </row>
    <row r="34" spans="1:20">
      <c r="A34" s="148" t="s">
        <v>17</v>
      </c>
      <c r="B34" s="149">
        <v>15</v>
      </c>
      <c r="C34" s="8" cm="1">
        <f t="array" ref="C34">IF($I$2="Время восстановления",INDEX(GRID!$B$4:$U$15,MATCH(C$8,GRID!$A$4:$A$15,0),MATCH(1,($U$2=GRID!$B$1:$U$1)*(КАЛЕНДАРЬ!AG18=GRID!$B$3:$U$3),0)),
INDEX(GRID!$B$4:$U$15,MATCH(C$8,GRID!$A$4:$A$15,0),MATCH(1,($U$2=GRID!$B$1:$U$1)*(КАЛЕНДАРЬ!AG18=GRID!$B$3:$U$3),0))*(1-GRID!$H$34))</f>
        <v>21250</v>
      </c>
      <c r="D34" s="8" cm="1">
        <f t="array" ref="D34">IF($I$2="Время восстановления",INDEX(GRID!$B$18:$U$29,MATCH(C$8,GRID!$A$18:$A$29,0),MATCH(1,($U$2=GRID!$B$1:$U$1)*(КАЛЕНДАРЬ!AG18=GRID!$B$3:$U$3),0)),
INDEX(GRID!$B$18:$U$29,MATCH(C$8,GRID!$A$18:$A$29,0),MATCH(1,($U$2=GRID!$B$1:$U$1)*(КАЛЕНДАРЬ!AG18=GRID!$B$3:$U$3),0))*(1-GRID!$H$34))</f>
        <v>25500</v>
      </c>
      <c r="E34" s="8" cm="1">
        <f t="array" ref="E34">IF($I$2="Время восстановления",INDEX(GRID!$B$4:$U$15,MATCH(E$8,GRID!$A$4:$A$15,0),MATCH(1,($U$2=GRID!$B$1:$U$1)*(КАЛЕНДАРЬ!AG18=GRID!$B$3:$U$3),0)),
INDEX(GRID!$B$4:$U$15,MATCH(E$8,GRID!$A$4:$A$15,0),MATCH(1,($U$2=GRID!$B$1:$U$1)*(КАЛЕНДАРЬ!AG18=GRID!$B$3:$U$3),0))*(1-GRID!$H$34))</f>
        <v>25500</v>
      </c>
      <c r="F34" s="8" cm="1">
        <f t="array" ref="F34">IF($I$2="Время восстановления",INDEX(GRID!$B$18:$U$29,MATCH(E$8,GRID!$A$18:$A$29,0),MATCH(1,($U$2=GRID!$B$1:$U$1)*(КАЛЕНДАРЬ!AG18=GRID!$B$3:$U$3),0)),
INDEX(GRID!$B$18:$U$29,MATCH(E$8,GRID!$A$18:$A$29,0),MATCH(1,($U$2=GRID!$B$1:$U$1)*(КАЛЕНДАРЬ!AG18=GRID!$B$3:$U$3),0))*(1-GRID!$H$34))</f>
        <v>29750</v>
      </c>
      <c r="G34" s="8" cm="1">
        <f t="array" ref="G34">IF($I$2="Время восстановления",INDEX(GRID!$B$4:$U$15,MATCH(G$8,GRID!$A$4:$A$15,0),MATCH(1,($U$2=GRID!$B$1:$U$1)*(КАЛЕНДАРЬ!AG18=GRID!$B$3:$U$3),0)),
INDEX(GRID!$B$4:$U$15,MATCH(G$8,GRID!$A$4:$A$15,0),MATCH(1,($U$2=GRID!$B$1:$U$1)*(КАЛЕНДАРЬ!AG18=GRID!$B$3:$U$3),0))*(1-GRID!$H$34))</f>
        <v>30345</v>
      </c>
      <c r="H34" s="8" cm="1">
        <f t="array" ref="H34">IF($I$2="Время восстановления",INDEX(GRID!$B$18:$U$29,MATCH(G$8,GRID!$A$18:$A$29,0),MATCH(1,($U$2=GRID!$B$1:$U$1)*(КАЛЕНДАРЬ!AG18=GRID!$B$3:$U$3),0)),
INDEX(GRID!$B$18:$U$29,MATCH(G$8,GRID!$A$18:$A$29,0),MATCH(1,($U$2=GRID!$B$1:$U$1)*(КАЛЕНДАРЬ!AG18=GRID!$B$3:$U$3),0))*(1-GRID!$H$34))</f>
        <v>34595</v>
      </c>
      <c r="I34" s="8" cm="1">
        <f t="array" ref="I34">IF($I$2="Время восстановления",INDEX(GRID!$B$4:$U$15,MATCH(I$8,GRID!$A$4:$A$15,0),MATCH(1,($U$2=GRID!$B$1:$U$1)*(КАЛЕНДАРЬ!AG18=GRID!$B$3:$U$3),0)),
INDEX(GRID!$B$4:$U$15,MATCH(I$8,GRID!$A$4:$A$15,0),MATCH(1,($U$2=GRID!$B$1:$U$1)*(КАЛЕНДАРЬ!AG18=GRID!$B$3:$U$3),0))*(1-GRID!$H$34))</f>
        <v>33745</v>
      </c>
      <c r="J34" s="8" cm="1">
        <f t="array" ref="J34">IF($I$2="Время восстановления",INDEX(GRID!$B$18:$U$29,MATCH(I$8,GRID!$A$18:$A$29,0),MATCH(1,($U$2=GRID!$B$1:$U$1)*(КАЛЕНДАРЬ!AG18=GRID!$B$3:$U$3),0)),
INDEX(GRID!$B$18:$U$29,MATCH(I$8,GRID!$A$18:$A$29,0),MATCH(1,($U$2=GRID!$B$1:$U$1)*(КАЛЕНДАРЬ!AG18=GRID!$B$3:$U$3),0))*(1-GRID!$H$34))</f>
        <v>37995</v>
      </c>
      <c r="K34" s="8" cm="1">
        <f t="array" ref="K34">IF($I$2="Время восстановления",INDEX(GRID!$B$4:$U$15,MATCH(K$8,GRID!$A$4:$A$15,0),MATCH(1,($U$2=GRID!$B$1:$U$1)*(КАЛЕНДАРЬ!AG18=GRID!$B$3:$U$3),0)),
INDEX(GRID!$B$4:$U$15,MATCH(K$8,GRID!$A$4:$A$15,0),MATCH(1,($U$2=GRID!$B$1:$U$1)*(КАЛЕНДАРЬ!AG18=GRID!$B$3:$U$3),0))*(1-GRID!$H$34))</f>
        <v>38250</v>
      </c>
      <c r="L34" s="8" cm="1">
        <f t="array" ref="L34">IF($I$2="Время восстановления",INDEX(GRID!$B$18:$U$29,MATCH(K$8,GRID!$A$18:$A$29,0),MATCH(1,($U$2=GRID!$B$1:$U$1)*(КАЛЕНДАРЬ!AG18=GRID!$B$3:$U$3),0)),
INDEX(GRID!$B$18:$U$29,MATCH(K$8,GRID!$A$18:$A$29,0),MATCH(1,($U$2=GRID!$B$1:$U$1)*(КАЛЕНДАРЬ!AG18=GRID!$B$3:$U$3),0))*(1-GRID!$H$34))</f>
        <v>42500</v>
      </c>
      <c r="M34" s="8" cm="1">
        <f t="array" ref="M34">IF($I$2="Время восстановления",INDEX(GRID!$B$4:$U$15,MATCH(M$8,GRID!$A$4:$A$15,0),MATCH(1,($U$2=GRID!$B$1:$U$1)*(КАЛЕНДАРЬ!AG18=GRID!$B$3:$U$3),0)),
INDEX(GRID!$B$4:$U$15,MATCH(M$8,GRID!$A$4:$A$15,0),MATCH(1,($U$2=GRID!$B$1:$U$1)*(КАЛЕНДАРЬ!AG18=GRID!$B$3:$U$3),0))*(1-GRID!$H$34))</f>
        <v>55420</v>
      </c>
      <c r="N34" s="8" cm="1">
        <f t="array" ref="N34">IF($I$2="Время восстановления",INDEX(GRID!$B$18:$U$29,MATCH(M$8,GRID!$A$18:$A$29,0),MATCH(1,($U$2=GRID!$B$1:$U$1)*(КАЛЕНДАРЬ!AG18=GRID!$B$3:$U$3),0)),
INDEX(GRID!$B$18:$U$29,MATCH(M$8,GRID!$A$18:$A$29,0),MATCH(1,($U$2=GRID!$B$1:$U$1)*(КАЛЕНДАРЬ!AG18=GRID!$B$3:$U$3),0))*(1-GRID!$H$34))</f>
        <v>59670</v>
      </c>
      <c r="O34" s="8" cm="1">
        <f t="array" ref="O34">IF($I$2="Время восстановления",INDEX(GRID!$B$18:$U$29,MATCH(O$8,GRID!$A$18:$A$29,0),MATCH(1,($U$2=GRID!$B$1:$U$1)*(КАЛЕНДАРЬ!AG18=GRID!$B$3:$U$3),0)),
INDEX(GRID!$B$18:$U$29,MATCH(O$8,GRID!$A$18:$A$29,0),MATCH(1,($U$2=GRID!$B$1:$U$1)*(КАЛЕНДАРЬ!AG18=GRID!$B$3:$U$3),0))*(1-GRID!$H$34))</f>
        <v>83300</v>
      </c>
      <c r="P34" s="8" cm="1">
        <f t="array" ref="P34">IF($I$2="Время восстановления",INDEX(GRID!$B$18:$U$29,MATCH(P$8,GRID!$A$18:$A$29,0),MATCH(1,($U$2=GRID!$B$1:$U$1)*(КАЛЕНДАРЬ!AG18=GRID!$B$3:$U$3),0)),
INDEX(GRID!$B$18:$U$29,MATCH(P$8,GRID!$A$18:$A$29,0),MATCH(1,($U$2=GRID!$B$1:$U$1)*(КАЛЕНДАРЬ!AG18=GRID!$B$3:$U$3),0))*(1-GRID!$H$34))</f>
        <v>118745</v>
      </c>
      <c r="Q34" s="8" cm="1">
        <f t="array" ref="Q34">IF($I$2="Время восстановления",INDEX(GRID!$B$18:$U$29,MATCH(Q$8,GRID!$A$18:$A$29,0),MATCH(1,($U$2=GRID!$B$1:$U$1)*(КАЛЕНДАРЬ!AG18=GRID!$B$3:$U$3),0)),
INDEX(GRID!$B$18:$U$29,MATCH(Q$8,GRID!$A$18:$A$29,0),MATCH(1,($U$2=GRID!$B$1:$U$1)*(КАЛЕНДАРЬ!AG18=GRID!$B$3:$U$3),0))*(1-GRID!$H$34))</f>
        <v>139740</v>
      </c>
      <c r="R34" s="8" cm="1">
        <f t="array" ref="R34">IF($I$2="Время восстановления",INDEX(GRID!$B$18:$U$29,MATCH(R$8,GRID!$A$18:$A$29,0),MATCH(1,($U$2=GRID!$B$1:$U$1)*(КАЛЕНДАРЬ!AG18=GRID!$B$3:$U$3),0)),
INDEX(GRID!$B$18:$U$29,MATCH(R$8,GRID!$A$18:$A$29,0),MATCH(1,($U$2=GRID!$B$1:$U$1)*(КАЛЕНДАРЬ!AG18=GRID!$B$3:$U$3),0))*(1-GRID!$H$34))</f>
        <v>158440</v>
      </c>
      <c r="S34" s="8" cm="1">
        <f t="array" ref="S34">IF($I$2="Время восстановления",INDEX(GRID!$B$18:$U$29,MATCH(S$8,GRID!$A$18:$A$29,0),MATCH(1,($U$2=GRID!$B$1:$U$1)*(КАЛЕНДАРЬ!AG18=GRID!$B$3:$U$3),0)),
INDEX(GRID!$B$18:$U$29,MATCH(S$8,GRID!$A$18:$A$29,0),MATCH(1,($U$2=GRID!$B$1:$U$1)*(КАЛЕНДАРЬ!AG18=GRID!$B$3:$U$3),0))*(1-GRID!$L$41))</f>
        <v>414360</v>
      </c>
      <c r="T34" s="8" cm="1">
        <f t="array" ref="T34">IF($I$2="Время восстановления",INDEX(GRID!$B$18:$U$29,MATCH(T$8,GRID!$A$18:$A$29,0),MATCH(1,($U$2=GRID!$B$1:$U$1)*(КАЛЕНДАРЬ!AG18=GRID!$B$3:$U$3),0)),
INDEX(GRID!$B$18:$U$29,MATCH(T$8,GRID!$A$18:$A$29,0),MATCH(1,($U$2=GRID!$B$1:$U$1)*(КАЛЕНДАРЬ!AG18=GRID!$B$3:$U$3),0))*(1-GRID!$L$41))</f>
        <v>501210</v>
      </c>
    </row>
    <row r="35" spans="1:20">
      <c r="A35" s="148" t="s">
        <v>11</v>
      </c>
      <c r="B35" s="149">
        <v>16</v>
      </c>
      <c r="C35" s="8" cm="1">
        <f t="array" ref="C35">IF($I$2="Время восстановления",INDEX(GRID!$B$4:$U$15,MATCH(C$8,GRID!$A$4:$A$15,0),MATCH(1,($U$2=GRID!$B$1:$U$1)*(КАЛЕНДАРЬ!AG19=GRID!$B$3:$U$3),0)),
INDEX(GRID!$B$4:$U$15,MATCH(C$8,GRID!$A$4:$A$15,0),MATCH(1,($U$2=GRID!$B$1:$U$1)*(КАЛЕНДАРЬ!AG19=GRID!$B$3:$U$3),0))*(1-GRID!$H$34))</f>
        <v>21250</v>
      </c>
      <c r="D35" s="8" cm="1">
        <f t="array" ref="D35">IF($I$2="Время восстановления",INDEX(GRID!$B$18:$U$29,MATCH(C$8,GRID!$A$18:$A$29,0),MATCH(1,($U$2=GRID!$B$1:$U$1)*(КАЛЕНДАРЬ!AG19=GRID!$B$3:$U$3),0)),
INDEX(GRID!$B$18:$U$29,MATCH(C$8,GRID!$A$18:$A$29,0),MATCH(1,($U$2=GRID!$B$1:$U$1)*(КАЛЕНДАРЬ!AG19=GRID!$B$3:$U$3),0))*(1-GRID!$H$34))</f>
        <v>25500</v>
      </c>
      <c r="E35" s="8" cm="1">
        <f t="array" ref="E35">IF($I$2="Время восстановления",INDEX(GRID!$B$4:$U$15,MATCH(E$8,GRID!$A$4:$A$15,0),MATCH(1,($U$2=GRID!$B$1:$U$1)*(КАЛЕНДАРЬ!AG19=GRID!$B$3:$U$3),0)),
INDEX(GRID!$B$4:$U$15,MATCH(E$8,GRID!$A$4:$A$15,0),MATCH(1,($U$2=GRID!$B$1:$U$1)*(КАЛЕНДАРЬ!AG19=GRID!$B$3:$U$3),0))*(1-GRID!$H$34))</f>
        <v>25500</v>
      </c>
      <c r="F35" s="8" cm="1">
        <f t="array" ref="F35">IF($I$2="Время восстановления",INDEX(GRID!$B$18:$U$29,MATCH(E$8,GRID!$A$18:$A$29,0),MATCH(1,($U$2=GRID!$B$1:$U$1)*(КАЛЕНДАРЬ!AG19=GRID!$B$3:$U$3),0)),
INDEX(GRID!$B$18:$U$29,MATCH(E$8,GRID!$A$18:$A$29,0),MATCH(1,($U$2=GRID!$B$1:$U$1)*(КАЛЕНДАРЬ!AG19=GRID!$B$3:$U$3),0))*(1-GRID!$H$34))</f>
        <v>29750</v>
      </c>
      <c r="G35" s="8" cm="1">
        <f t="array" ref="G35">IF($I$2="Время восстановления",INDEX(GRID!$B$4:$U$15,MATCH(G$8,GRID!$A$4:$A$15,0),MATCH(1,($U$2=GRID!$B$1:$U$1)*(КАЛЕНДАРЬ!AG19=GRID!$B$3:$U$3),0)),
INDEX(GRID!$B$4:$U$15,MATCH(G$8,GRID!$A$4:$A$15,0),MATCH(1,($U$2=GRID!$B$1:$U$1)*(КАЛЕНДАРЬ!AG19=GRID!$B$3:$U$3),0))*(1-GRID!$H$34))</f>
        <v>30345</v>
      </c>
      <c r="H35" s="8" cm="1">
        <f t="array" ref="H35">IF($I$2="Время восстановления",INDEX(GRID!$B$18:$U$29,MATCH(G$8,GRID!$A$18:$A$29,0),MATCH(1,($U$2=GRID!$B$1:$U$1)*(КАЛЕНДАРЬ!AG19=GRID!$B$3:$U$3),0)),
INDEX(GRID!$B$18:$U$29,MATCH(G$8,GRID!$A$18:$A$29,0),MATCH(1,($U$2=GRID!$B$1:$U$1)*(КАЛЕНДАРЬ!AG19=GRID!$B$3:$U$3),0))*(1-GRID!$H$34))</f>
        <v>34595</v>
      </c>
      <c r="I35" s="8" cm="1">
        <f t="array" ref="I35">IF($I$2="Время восстановления",INDEX(GRID!$B$4:$U$15,MATCH(I$8,GRID!$A$4:$A$15,0),MATCH(1,($U$2=GRID!$B$1:$U$1)*(КАЛЕНДАРЬ!AG19=GRID!$B$3:$U$3),0)),
INDEX(GRID!$B$4:$U$15,MATCH(I$8,GRID!$A$4:$A$15,0),MATCH(1,($U$2=GRID!$B$1:$U$1)*(КАЛЕНДАРЬ!AG19=GRID!$B$3:$U$3),0))*(1-GRID!$H$34))</f>
        <v>33745</v>
      </c>
      <c r="J35" s="8" cm="1">
        <f t="array" ref="J35">IF($I$2="Время восстановления",INDEX(GRID!$B$18:$U$29,MATCH(I$8,GRID!$A$18:$A$29,0),MATCH(1,($U$2=GRID!$B$1:$U$1)*(КАЛЕНДАРЬ!AG19=GRID!$B$3:$U$3),0)),
INDEX(GRID!$B$18:$U$29,MATCH(I$8,GRID!$A$18:$A$29,0),MATCH(1,($U$2=GRID!$B$1:$U$1)*(КАЛЕНДАРЬ!AG19=GRID!$B$3:$U$3),0))*(1-GRID!$H$34))</f>
        <v>37995</v>
      </c>
      <c r="K35" s="8" cm="1">
        <f t="array" ref="K35">IF($I$2="Время восстановления",INDEX(GRID!$B$4:$U$15,MATCH(K$8,GRID!$A$4:$A$15,0),MATCH(1,($U$2=GRID!$B$1:$U$1)*(КАЛЕНДАРЬ!AG19=GRID!$B$3:$U$3),0)),
INDEX(GRID!$B$4:$U$15,MATCH(K$8,GRID!$A$4:$A$15,0),MATCH(1,($U$2=GRID!$B$1:$U$1)*(КАЛЕНДАРЬ!AG19=GRID!$B$3:$U$3),0))*(1-GRID!$H$34))</f>
        <v>38250</v>
      </c>
      <c r="L35" s="8" cm="1">
        <f t="array" ref="L35">IF($I$2="Время восстановления",INDEX(GRID!$B$18:$U$29,MATCH(K$8,GRID!$A$18:$A$29,0),MATCH(1,($U$2=GRID!$B$1:$U$1)*(КАЛЕНДАРЬ!AG19=GRID!$B$3:$U$3),0)),
INDEX(GRID!$B$18:$U$29,MATCH(K$8,GRID!$A$18:$A$29,0),MATCH(1,($U$2=GRID!$B$1:$U$1)*(КАЛЕНДАРЬ!AG19=GRID!$B$3:$U$3),0))*(1-GRID!$H$34))</f>
        <v>42500</v>
      </c>
      <c r="M35" s="8" cm="1">
        <f t="array" ref="M35">IF($I$2="Время восстановления",INDEX(GRID!$B$4:$U$15,MATCH(M$8,GRID!$A$4:$A$15,0),MATCH(1,($U$2=GRID!$B$1:$U$1)*(КАЛЕНДАРЬ!AG19=GRID!$B$3:$U$3),0)),
INDEX(GRID!$B$4:$U$15,MATCH(M$8,GRID!$A$4:$A$15,0),MATCH(1,($U$2=GRID!$B$1:$U$1)*(КАЛЕНДАРЬ!AG19=GRID!$B$3:$U$3),0))*(1-GRID!$H$34))</f>
        <v>55420</v>
      </c>
      <c r="N35" s="8" cm="1">
        <f t="array" ref="N35">IF($I$2="Время восстановления",INDEX(GRID!$B$18:$U$29,MATCH(M$8,GRID!$A$18:$A$29,0),MATCH(1,($U$2=GRID!$B$1:$U$1)*(КАЛЕНДАРЬ!AG19=GRID!$B$3:$U$3),0)),
INDEX(GRID!$B$18:$U$29,MATCH(M$8,GRID!$A$18:$A$29,0),MATCH(1,($U$2=GRID!$B$1:$U$1)*(КАЛЕНДАРЬ!AG19=GRID!$B$3:$U$3),0))*(1-GRID!$H$34))</f>
        <v>59670</v>
      </c>
      <c r="O35" s="8" cm="1">
        <f t="array" ref="O35">IF($I$2="Время восстановления",INDEX(GRID!$B$18:$U$29,MATCH(O$8,GRID!$A$18:$A$29,0),MATCH(1,($U$2=GRID!$B$1:$U$1)*(КАЛЕНДАРЬ!AG19=GRID!$B$3:$U$3),0)),
INDEX(GRID!$B$18:$U$29,MATCH(O$8,GRID!$A$18:$A$29,0),MATCH(1,($U$2=GRID!$B$1:$U$1)*(КАЛЕНДАРЬ!AG19=GRID!$B$3:$U$3),0))*(1-GRID!$H$34))</f>
        <v>83300</v>
      </c>
      <c r="P35" s="8" cm="1">
        <f t="array" ref="P35">IF($I$2="Время восстановления",INDEX(GRID!$B$18:$U$29,MATCH(P$8,GRID!$A$18:$A$29,0),MATCH(1,($U$2=GRID!$B$1:$U$1)*(КАЛЕНДАРЬ!AG19=GRID!$B$3:$U$3),0)),
INDEX(GRID!$B$18:$U$29,MATCH(P$8,GRID!$A$18:$A$29,0),MATCH(1,($U$2=GRID!$B$1:$U$1)*(КАЛЕНДАРЬ!AG19=GRID!$B$3:$U$3),0))*(1-GRID!$H$34))</f>
        <v>118745</v>
      </c>
      <c r="Q35" s="8" cm="1">
        <f t="array" ref="Q35">IF($I$2="Время восстановления",INDEX(GRID!$B$18:$U$29,MATCH(Q$8,GRID!$A$18:$A$29,0),MATCH(1,($U$2=GRID!$B$1:$U$1)*(КАЛЕНДАРЬ!AG19=GRID!$B$3:$U$3),0)),
INDEX(GRID!$B$18:$U$29,MATCH(Q$8,GRID!$A$18:$A$29,0),MATCH(1,($U$2=GRID!$B$1:$U$1)*(КАЛЕНДАРЬ!AG19=GRID!$B$3:$U$3),0))*(1-GRID!$H$34))</f>
        <v>139740</v>
      </c>
      <c r="R35" s="8" cm="1">
        <f t="array" ref="R35">IF($I$2="Время восстановления",INDEX(GRID!$B$18:$U$29,MATCH(R$8,GRID!$A$18:$A$29,0),MATCH(1,($U$2=GRID!$B$1:$U$1)*(КАЛЕНДАРЬ!AG19=GRID!$B$3:$U$3),0)),
INDEX(GRID!$B$18:$U$29,MATCH(R$8,GRID!$A$18:$A$29,0),MATCH(1,($U$2=GRID!$B$1:$U$1)*(КАЛЕНДАРЬ!AG19=GRID!$B$3:$U$3),0))*(1-GRID!$H$34))</f>
        <v>158440</v>
      </c>
      <c r="S35" s="8" cm="1">
        <f t="array" ref="S35">IF($I$2="Время восстановления",INDEX(GRID!$B$18:$U$29,MATCH(S$8,GRID!$A$18:$A$29,0),MATCH(1,($U$2=GRID!$B$1:$U$1)*(КАЛЕНДАРЬ!AG19=GRID!$B$3:$U$3),0)),
INDEX(GRID!$B$18:$U$29,MATCH(S$8,GRID!$A$18:$A$29,0),MATCH(1,($U$2=GRID!$B$1:$U$1)*(КАЛЕНДАРЬ!AG19=GRID!$B$3:$U$3),0))*(1-GRID!$L$41))</f>
        <v>414360</v>
      </c>
      <c r="T35" s="8" cm="1">
        <f t="array" ref="T35">IF($I$2="Время восстановления",INDEX(GRID!$B$18:$U$29,MATCH(T$8,GRID!$A$18:$A$29,0),MATCH(1,($U$2=GRID!$B$1:$U$1)*(КАЛЕНДАРЬ!AG19=GRID!$B$3:$U$3),0)),
INDEX(GRID!$B$18:$U$29,MATCH(T$8,GRID!$A$18:$A$29,0),MATCH(1,($U$2=GRID!$B$1:$U$1)*(КАЛЕНДАРЬ!AG19=GRID!$B$3:$U$3),0))*(1-GRID!$L$41))</f>
        <v>501210</v>
      </c>
    </row>
    <row r="36" spans="1:20">
      <c r="A36" s="148" t="s">
        <v>12</v>
      </c>
      <c r="B36" s="149">
        <v>17</v>
      </c>
      <c r="C36" s="8" cm="1">
        <f t="array" ref="C36">IF($I$2="Время восстановления",INDEX(GRID!$B$4:$U$15,MATCH(C$8,GRID!$A$4:$A$15,0),MATCH(1,($U$2=GRID!$B$1:$U$1)*(КАЛЕНДАРЬ!AG20=GRID!$B$3:$U$3),0)),
INDEX(GRID!$B$4:$U$15,MATCH(C$8,GRID!$A$4:$A$15,0),MATCH(1,($U$2=GRID!$B$1:$U$1)*(КАЛЕНДАРЬ!AG20=GRID!$B$3:$U$3),0))*(1-GRID!$H$34))</f>
        <v>21250</v>
      </c>
      <c r="D36" s="8" cm="1">
        <f t="array" ref="D36">IF($I$2="Время восстановления",INDEX(GRID!$B$18:$U$29,MATCH(C$8,GRID!$A$18:$A$29,0),MATCH(1,($U$2=GRID!$B$1:$U$1)*(КАЛЕНДАРЬ!AG20=GRID!$B$3:$U$3),0)),
INDEX(GRID!$B$18:$U$29,MATCH(C$8,GRID!$A$18:$A$29,0),MATCH(1,($U$2=GRID!$B$1:$U$1)*(КАЛЕНДАРЬ!AG20=GRID!$B$3:$U$3),0))*(1-GRID!$H$34))</f>
        <v>25500</v>
      </c>
      <c r="E36" s="8" cm="1">
        <f t="array" ref="E36">IF($I$2="Время восстановления",INDEX(GRID!$B$4:$U$15,MATCH(E$8,GRID!$A$4:$A$15,0),MATCH(1,($U$2=GRID!$B$1:$U$1)*(КАЛЕНДАРЬ!AG20=GRID!$B$3:$U$3),0)),
INDEX(GRID!$B$4:$U$15,MATCH(E$8,GRID!$A$4:$A$15,0),MATCH(1,($U$2=GRID!$B$1:$U$1)*(КАЛЕНДАРЬ!AG20=GRID!$B$3:$U$3),0))*(1-GRID!$H$34))</f>
        <v>25500</v>
      </c>
      <c r="F36" s="8" cm="1">
        <f t="array" ref="F36">IF($I$2="Время восстановления",INDEX(GRID!$B$18:$U$29,MATCH(E$8,GRID!$A$18:$A$29,0),MATCH(1,($U$2=GRID!$B$1:$U$1)*(КАЛЕНДАРЬ!AG20=GRID!$B$3:$U$3),0)),
INDEX(GRID!$B$18:$U$29,MATCH(E$8,GRID!$A$18:$A$29,0),MATCH(1,($U$2=GRID!$B$1:$U$1)*(КАЛЕНДАРЬ!AG20=GRID!$B$3:$U$3),0))*(1-GRID!$H$34))</f>
        <v>29750</v>
      </c>
      <c r="G36" s="8" cm="1">
        <f t="array" ref="G36">IF($I$2="Время восстановления",INDEX(GRID!$B$4:$U$15,MATCH(G$8,GRID!$A$4:$A$15,0),MATCH(1,($U$2=GRID!$B$1:$U$1)*(КАЛЕНДАРЬ!AG20=GRID!$B$3:$U$3),0)),
INDEX(GRID!$B$4:$U$15,MATCH(G$8,GRID!$A$4:$A$15,0),MATCH(1,($U$2=GRID!$B$1:$U$1)*(КАЛЕНДАРЬ!AG20=GRID!$B$3:$U$3),0))*(1-GRID!$H$34))</f>
        <v>30345</v>
      </c>
      <c r="H36" s="8" cm="1">
        <f t="array" ref="H36">IF($I$2="Время восстановления",INDEX(GRID!$B$18:$U$29,MATCH(G$8,GRID!$A$18:$A$29,0),MATCH(1,($U$2=GRID!$B$1:$U$1)*(КАЛЕНДАРЬ!AG20=GRID!$B$3:$U$3),0)),
INDEX(GRID!$B$18:$U$29,MATCH(G$8,GRID!$A$18:$A$29,0),MATCH(1,($U$2=GRID!$B$1:$U$1)*(КАЛЕНДАРЬ!AG20=GRID!$B$3:$U$3),0))*(1-GRID!$H$34))</f>
        <v>34595</v>
      </c>
      <c r="I36" s="8" cm="1">
        <f t="array" ref="I36">IF($I$2="Время восстановления",INDEX(GRID!$B$4:$U$15,MATCH(I$8,GRID!$A$4:$A$15,0),MATCH(1,($U$2=GRID!$B$1:$U$1)*(КАЛЕНДАРЬ!AG20=GRID!$B$3:$U$3),0)),
INDEX(GRID!$B$4:$U$15,MATCH(I$8,GRID!$A$4:$A$15,0),MATCH(1,($U$2=GRID!$B$1:$U$1)*(КАЛЕНДАРЬ!AG20=GRID!$B$3:$U$3),0))*(1-GRID!$H$34))</f>
        <v>33745</v>
      </c>
      <c r="J36" s="8" cm="1">
        <f t="array" ref="J36">IF($I$2="Время восстановления",INDEX(GRID!$B$18:$U$29,MATCH(I$8,GRID!$A$18:$A$29,0),MATCH(1,($U$2=GRID!$B$1:$U$1)*(КАЛЕНДАРЬ!AG20=GRID!$B$3:$U$3),0)),
INDEX(GRID!$B$18:$U$29,MATCH(I$8,GRID!$A$18:$A$29,0),MATCH(1,($U$2=GRID!$B$1:$U$1)*(КАЛЕНДАРЬ!AG20=GRID!$B$3:$U$3),0))*(1-GRID!$H$34))</f>
        <v>37995</v>
      </c>
      <c r="K36" s="8" cm="1">
        <f t="array" ref="K36">IF($I$2="Время восстановления",INDEX(GRID!$B$4:$U$15,MATCH(K$8,GRID!$A$4:$A$15,0),MATCH(1,($U$2=GRID!$B$1:$U$1)*(КАЛЕНДАРЬ!AG20=GRID!$B$3:$U$3),0)),
INDEX(GRID!$B$4:$U$15,MATCH(K$8,GRID!$A$4:$A$15,0),MATCH(1,($U$2=GRID!$B$1:$U$1)*(КАЛЕНДАРЬ!AG20=GRID!$B$3:$U$3),0))*(1-GRID!$H$34))</f>
        <v>38250</v>
      </c>
      <c r="L36" s="8" cm="1">
        <f t="array" ref="L36">IF($I$2="Время восстановления",INDEX(GRID!$B$18:$U$29,MATCH(K$8,GRID!$A$18:$A$29,0),MATCH(1,($U$2=GRID!$B$1:$U$1)*(КАЛЕНДАРЬ!AG20=GRID!$B$3:$U$3),0)),
INDEX(GRID!$B$18:$U$29,MATCH(K$8,GRID!$A$18:$A$29,0),MATCH(1,($U$2=GRID!$B$1:$U$1)*(КАЛЕНДАРЬ!AG20=GRID!$B$3:$U$3),0))*(1-GRID!$H$34))</f>
        <v>42500</v>
      </c>
      <c r="M36" s="8" cm="1">
        <f t="array" ref="M36">IF($I$2="Время восстановления",INDEX(GRID!$B$4:$U$15,MATCH(M$8,GRID!$A$4:$A$15,0),MATCH(1,($U$2=GRID!$B$1:$U$1)*(КАЛЕНДАРЬ!AG20=GRID!$B$3:$U$3),0)),
INDEX(GRID!$B$4:$U$15,MATCH(M$8,GRID!$A$4:$A$15,0),MATCH(1,($U$2=GRID!$B$1:$U$1)*(КАЛЕНДАРЬ!AG20=GRID!$B$3:$U$3),0))*(1-GRID!$H$34))</f>
        <v>55420</v>
      </c>
      <c r="N36" s="8" cm="1">
        <f t="array" ref="N36">IF($I$2="Время восстановления",INDEX(GRID!$B$18:$U$29,MATCH(M$8,GRID!$A$18:$A$29,0),MATCH(1,($U$2=GRID!$B$1:$U$1)*(КАЛЕНДАРЬ!AG20=GRID!$B$3:$U$3),0)),
INDEX(GRID!$B$18:$U$29,MATCH(M$8,GRID!$A$18:$A$29,0),MATCH(1,($U$2=GRID!$B$1:$U$1)*(КАЛЕНДАРЬ!AG20=GRID!$B$3:$U$3),0))*(1-GRID!$H$34))</f>
        <v>59670</v>
      </c>
      <c r="O36" s="8" cm="1">
        <f t="array" ref="O36">IF($I$2="Время восстановления",INDEX(GRID!$B$18:$U$29,MATCH(O$8,GRID!$A$18:$A$29,0),MATCH(1,($U$2=GRID!$B$1:$U$1)*(КАЛЕНДАРЬ!AG20=GRID!$B$3:$U$3),0)),
INDEX(GRID!$B$18:$U$29,MATCH(O$8,GRID!$A$18:$A$29,0),MATCH(1,($U$2=GRID!$B$1:$U$1)*(КАЛЕНДАРЬ!AG20=GRID!$B$3:$U$3),0))*(1-GRID!$H$34))</f>
        <v>83300</v>
      </c>
      <c r="P36" s="8" cm="1">
        <f t="array" ref="P36">IF($I$2="Время восстановления",INDEX(GRID!$B$18:$U$29,MATCH(P$8,GRID!$A$18:$A$29,0),MATCH(1,($U$2=GRID!$B$1:$U$1)*(КАЛЕНДАРЬ!AG20=GRID!$B$3:$U$3),0)),
INDEX(GRID!$B$18:$U$29,MATCH(P$8,GRID!$A$18:$A$29,0),MATCH(1,($U$2=GRID!$B$1:$U$1)*(КАЛЕНДАРЬ!AG20=GRID!$B$3:$U$3),0))*(1-GRID!$H$34))</f>
        <v>118745</v>
      </c>
      <c r="Q36" s="8" cm="1">
        <f t="array" ref="Q36">IF($I$2="Время восстановления",INDEX(GRID!$B$18:$U$29,MATCH(Q$8,GRID!$A$18:$A$29,0),MATCH(1,($U$2=GRID!$B$1:$U$1)*(КАЛЕНДАРЬ!AG20=GRID!$B$3:$U$3),0)),
INDEX(GRID!$B$18:$U$29,MATCH(Q$8,GRID!$A$18:$A$29,0),MATCH(1,($U$2=GRID!$B$1:$U$1)*(КАЛЕНДАРЬ!AG20=GRID!$B$3:$U$3),0))*(1-GRID!$H$34))</f>
        <v>139740</v>
      </c>
      <c r="R36" s="8" cm="1">
        <f t="array" ref="R36">IF($I$2="Время восстановления",INDEX(GRID!$B$18:$U$29,MATCH(R$8,GRID!$A$18:$A$29,0),MATCH(1,($U$2=GRID!$B$1:$U$1)*(КАЛЕНДАРЬ!AG20=GRID!$B$3:$U$3),0)),
INDEX(GRID!$B$18:$U$29,MATCH(R$8,GRID!$A$18:$A$29,0),MATCH(1,($U$2=GRID!$B$1:$U$1)*(КАЛЕНДАРЬ!AG20=GRID!$B$3:$U$3),0))*(1-GRID!$H$34))</f>
        <v>158440</v>
      </c>
      <c r="S36" s="8" cm="1">
        <f t="array" ref="S36">IF($I$2="Время восстановления",INDEX(GRID!$B$18:$U$29,MATCH(S$8,GRID!$A$18:$A$29,0),MATCH(1,($U$2=GRID!$B$1:$U$1)*(КАЛЕНДАРЬ!AG20=GRID!$B$3:$U$3),0)),
INDEX(GRID!$B$18:$U$29,MATCH(S$8,GRID!$A$18:$A$29,0),MATCH(1,($U$2=GRID!$B$1:$U$1)*(КАЛЕНДАРЬ!AG20=GRID!$B$3:$U$3),0))*(1-GRID!$L$41))</f>
        <v>414360</v>
      </c>
      <c r="T36" s="8" cm="1">
        <f t="array" ref="T36">IF($I$2="Время восстановления",INDEX(GRID!$B$18:$U$29,MATCH(T$8,GRID!$A$18:$A$29,0),MATCH(1,($U$2=GRID!$B$1:$U$1)*(КАЛЕНДАРЬ!AG20=GRID!$B$3:$U$3),0)),
INDEX(GRID!$B$18:$U$29,MATCH(T$8,GRID!$A$18:$A$29,0),MATCH(1,($U$2=GRID!$B$1:$U$1)*(КАЛЕНДАРЬ!AG20=GRID!$B$3:$U$3),0))*(1-GRID!$L$41))</f>
        <v>501210</v>
      </c>
    </row>
    <row r="37" spans="1:20">
      <c r="A37" s="148" t="s">
        <v>13</v>
      </c>
      <c r="B37" s="149">
        <v>18</v>
      </c>
      <c r="C37" s="8" cm="1">
        <f t="array" ref="C37">IF($I$2="Время восстановления",INDEX(GRID!$B$4:$U$15,MATCH(C$8,GRID!$A$4:$A$15,0),MATCH(1,($U$2=GRID!$B$1:$U$1)*(КАЛЕНДАРЬ!AG21=GRID!$B$3:$U$3),0)),
INDEX(GRID!$B$4:$U$15,MATCH(C$8,GRID!$A$4:$A$15,0),MATCH(1,($U$2=GRID!$B$1:$U$1)*(КАЛЕНДАРЬ!AG21=GRID!$B$3:$U$3),0))*(1-GRID!$H$34))</f>
        <v>21250</v>
      </c>
      <c r="D37" s="8" cm="1">
        <f t="array" ref="D37">IF($I$2="Время восстановления",INDEX(GRID!$B$18:$U$29,MATCH(C$8,GRID!$A$18:$A$29,0),MATCH(1,($U$2=GRID!$B$1:$U$1)*(КАЛЕНДАРЬ!AG21=GRID!$B$3:$U$3),0)),
INDEX(GRID!$B$18:$U$29,MATCH(C$8,GRID!$A$18:$A$29,0),MATCH(1,($U$2=GRID!$B$1:$U$1)*(КАЛЕНДАРЬ!AG21=GRID!$B$3:$U$3),0))*(1-GRID!$H$34))</f>
        <v>25500</v>
      </c>
      <c r="E37" s="8" cm="1">
        <f t="array" ref="E37">IF($I$2="Время восстановления",INDEX(GRID!$B$4:$U$15,MATCH(E$8,GRID!$A$4:$A$15,0),MATCH(1,($U$2=GRID!$B$1:$U$1)*(КАЛЕНДАРЬ!AG21=GRID!$B$3:$U$3),0)),
INDEX(GRID!$B$4:$U$15,MATCH(E$8,GRID!$A$4:$A$15,0),MATCH(1,($U$2=GRID!$B$1:$U$1)*(КАЛЕНДАРЬ!AG21=GRID!$B$3:$U$3),0))*(1-GRID!$H$34))</f>
        <v>25500</v>
      </c>
      <c r="F37" s="8" cm="1">
        <f t="array" ref="F37">IF($I$2="Время восстановления",INDEX(GRID!$B$18:$U$29,MATCH(E$8,GRID!$A$18:$A$29,0),MATCH(1,($U$2=GRID!$B$1:$U$1)*(КАЛЕНДАРЬ!AG21=GRID!$B$3:$U$3),0)),
INDEX(GRID!$B$18:$U$29,MATCH(E$8,GRID!$A$18:$A$29,0),MATCH(1,($U$2=GRID!$B$1:$U$1)*(КАЛЕНДАРЬ!AG21=GRID!$B$3:$U$3),0))*(1-GRID!$H$34))</f>
        <v>29750</v>
      </c>
      <c r="G37" s="8" cm="1">
        <f t="array" ref="G37">IF($I$2="Время восстановления",INDEX(GRID!$B$4:$U$15,MATCH(G$8,GRID!$A$4:$A$15,0),MATCH(1,($U$2=GRID!$B$1:$U$1)*(КАЛЕНДАРЬ!AG21=GRID!$B$3:$U$3),0)),
INDEX(GRID!$B$4:$U$15,MATCH(G$8,GRID!$A$4:$A$15,0),MATCH(1,($U$2=GRID!$B$1:$U$1)*(КАЛЕНДАРЬ!AG21=GRID!$B$3:$U$3),0))*(1-GRID!$H$34))</f>
        <v>30345</v>
      </c>
      <c r="H37" s="8" cm="1">
        <f t="array" ref="H37">IF($I$2="Время восстановления",INDEX(GRID!$B$18:$U$29,MATCH(G$8,GRID!$A$18:$A$29,0),MATCH(1,($U$2=GRID!$B$1:$U$1)*(КАЛЕНДАРЬ!AG21=GRID!$B$3:$U$3),0)),
INDEX(GRID!$B$18:$U$29,MATCH(G$8,GRID!$A$18:$A$29,0),MATCH(1,($U$2=GRID!$B$1:$U$1)*(КАЛЕНДАРЬ!AG21=GRID!$B$3:$U$3),0))*(1-GRID!$H$34))</f>
        <v>34595</v>
      </c>
      <c r="I37" s="8" cm="1">
        <f t="array" ref="I37">IF($I$2="Время восстановления",INDEX(GRID!$B$4:$U$15,MATCH(I$8,GRID!$A$4:$A$15,0),MATCH(1,($U$2=GRID!$B$1:$U$1)*(КАЛЕНДАРЬ!AG21=GRID!$B$3:$U$3),0)),
INDEX(GRID!$B$4:$U$15,MATCH(I$8,GRID!$A$4:$A$15,0),MATCH(1,($U$2=GRID!$B$1:$U$1)*(КАЛЕНДАРЬ!AG21=GRID!$B$3:$U$3),0))*(1-GRID!$H$34))</f>
        <v>33745</v>
      </c>
      <c r="J37" s="8" cm="1">
        <f t="array" ref="J37">IF($I$2="Время восстановления",INDEX(GRID!$B$18:$U$29,MATCH(I$8,GRID!$A$18:$A$29,0),MATCH(1,($U$2=GRID!$B$1:$U$1)*(КАЛЕНДАРЬ!AG21=GRID!$B$3:$U$3),0)),
INDEX(GRID!$B$18:$U$29,MATCH(I$8,GRID!$A$18:$A$29,0),MATCH(1,($U$2=GRID!$B$1:$U$1)*(КАЛЕНДАРЬ!AG21=GRID!$B$3:$U$3),0))*(1-GRID!$H$34))</f>
        <v>37995</v>
      </c>
      <c r="K37" s="8" cm="1">
        <f t="array" ref="K37">IF($I$2="Время восстановления",INDEX(GRID!$B$4:$U$15,MATCH(K$8,GRID!$A$4:$A$15,0),MATCH(1,($U$2=GRID!$B$1:$U$1)*(КАЛЕНДАРЬ!AG21=GRID!$B$3:$U$3),0)),
INDEX(GRID!$B$4:$U$15,MATCH(K$8,GRID!$A$4:$A$15,0),MATCH(1,($U$2=GRID!$B$1:$U$1)*(КАЛЕНДАРЬ!AG21=GRID!$B$3:$U$3),0))*(1-GRID!$H$34))</f>
        <v>38250</v>
      </c>
      <c r="L37" s="8" cm="1">
        <f t="array" ref="L37">IF($I$2="Время восстановления",INDEX(GRID!$B$18:$U$29,MATCH(K$8,GRID!$A$18:$A$29,0),MATCH(1,($U$2=GRID!$B$1:$U$1)*(КАЛЕНДАРЬ!AG21=GRID!$B$3:$U$3),0)),
INDEX(GRID!$B$18:$U$29,MATCH(K$8,GRID!$A$18:$A$29,0),MATCH(1,($U$2=GRID!$B$1:$U$1)*(КАЛЕНДАРЬ!AG21=GRID!$B$3:$U$3),0))*(1-GRID!$H$34))</f>
        <v>42500</v>
      </c>
      <c r="M37" s="8" cm="1">
        <f t="array" ref="M37">IF($I$2="Время восстановления",INDEX(GRID!$B$4:$U$15,MATCH(M$8,GRID!$A$4:$A$15,0),MATCH(1,($U$2=GRID!$B$1:$U$1)*(КАЛЕНДАРЬ!AG21=GRID!$B$3:$U$3),0)),
INDEX(GRID!$B$4:$U$15,MATCH(M$8,GRID!$A$4:$A$15,0),MATCH(1,($U$2=GRID!$B$1:$U$1)*(КАЛЕНДАРЬ!AG21=GRID!$B$3:$U$3),0))*(1-GRID!$H$34))</f>
        <v>55420</v>
      </c>
      <c r="N37" s="8" cm="1">
        <f t="array" ref="N37">IF($I$2="Время восстановления",INDEX(GRID!$B$18:$U$29,MATCH(M$8,GRID!$A$18:$A$29,0),MATCH(1,($U$2=GRID!$B$1:$U$1)*(КАЛЕНДАРЬ!AG21=GRID!$B$3:$U$3),0)),
INDEX(GRID!$B$18:$U$29,MATCH(M$8,GRID!$A$18:$A$29,0),MATCH(1,($U$2=GRID!$B$1:$U$1)*(КАЛЕНДАРЬ!AG21=GRID!$B$3:$U$3),0))*(1-GRID!$H$34))</f>
        <v>59670</v>
      </c>
      <c r="O37" s="8" cm="1">
        <f t="array" ref="O37">IF($I$2="Время восстановления",INDEX(GRID!$B$18:$U$29,MATCH(O$8,GRID!$A$18:$A$29,0),MATCH(1,($U$2=GRID!$B$1:$U$1)*(КАЛЕНДАРЬ!AG21=GRID!$B$3:$U$3),0)),
INDEX(GRID!$B$18:$U$29,MATCH(O$8,GRID!$A$18:$A$29,0),MATCH(1,($U$2=GRID!$B$1:$U$1)*(КАЛЕНДАРЬ!AG21=GRID!$B$3:$U$3),0))*(1-GRID!$H$34))</f>
        <v>83300</v>
      </c>
      <c r="P37" s="8" cm="1">
        <f t="array" ref="P37">IF($I$2="Время восстановления",INDEX(GRID!$B$18:$U$29,MATCH(P$8,GRID!$A$18:$A$29,0),MATCH(1,($U$2=GRID!$B$1:$U$1)*(КАЛЕНДАРЬ!AG21=GRID!$B$3:$U$3),0)),
INDEX(GRID!$B$18:$U$29,MATCH(P$8,GRID!$A$18:$A$29,0),MATCH(1,($U$2=GRID!$B$1:$U$1)*(КАЛЕНДАРЬ!AG21=GRID!$B$3:$U$3),0))*(1-GRID!$H$34))</f>
        <v>118745</v>
      </c>
      <c r="Q37" s="8" cm="1">
        <f t="array" ref="Q37">IF($I$2="Время восстановления",INDEX(GRID!$B$18:$U$29,MATCH(Q$8,GRID!$A$18:$A$29,0),MATCH(1,($U$2=GRID!$B$1:$U$1)*(КАЛЕНДАРЬ!AG21=GRID!$B$3:$U$3),0)),
INDEX(GRID!$B$18:$U$29,MATCH(Q$8,GRID!$A$18:$A$29,0),MATCH(1,($U$2=GRID!$B$1:$U$1)*(КАЛЕНДАРЬ!AG21=GRID!$B$3:$U$3),0))*(1-GRID!$H$34))</f>
        <v>139740</v>
      </c>
      <c r="R37" s="8" cm="1">
        <f t="array" ref="R37">IF($I$2="Время восстановления",INDEX(GRID!$B$18:$U$29,MATCH(R$8,GRID!$A$18:$A$29,0),MATCH(1,($U$2=GRID!$B$1:$U$1)*(КАЛЕНДАРЬ!AG21=GRID!$B$3:$U$3),0)),
INDEX(GRID!$B$18:$U$29,MATCH(R$8,GRID!$A$18:$A$29,0),MATCH(1,($U$2=GRID!$B$1:$U$1)*(КАЛЕНДАРЬ!AG21=GRID!$B$3:$U$3),0))*(1-GRID!$H$34))</f>
        <v>158440</v>
      </c>
      <c r="S37" s="8" cm="1">
        <f t="array" ref="S37">IF($I$2="Время восстановления",INDEX(GRID!$B$18:$U$29,MATCH(S$8,GRID!$A$18:$A$29,0),MATCH(1,($U$2=GRID!$B$1:$U$1)*(КАЛЕНДАРЬ!AG21=GRID!$B$3:$U$3),0)),
INDEX(GRID!$B$18:$U$29,MATCH(S$8,GRID!$A$18:$A$29,0),MATCH(1,($U$2=GRID!$B$1:$U$1)*(КАЛЕНДАРЬ!AG21=GRID!$B$3:$U$3),0))*(1-GRID!$L$41))</f>
        <v>414360</v>
      </c>
      <c r="T37" s="8" cm="1">
        <f t="array" ref="T37">IF($I$2="Время восстановления",INDEX(GRID!$B$18:$U$29,MATCH(T$8,GRID!$A$18:$A$29,0),MATCH(1,($U$2=GRID!$B$1:$U$1)*(КАЛЕНДАРЬ!AG21=GRID!$B$3:$U$3),0)),
INDEX(GRID!$B$18:$U$29,MATCH(T$8,GRID!$A$18:$A$29,0),MATCH(1,($U$2=GRID!$B$1:$U$1)*(КАЛЕНДАРЬ!AG21=GRID!$B$3:$U$3),0))*(1-GRID!$L$41))</f>
        <v>501210</v>
      </c>
    </row>
    <row r="38" spans="1:20">
      <c r="A38" s="148" t="s">
        <v>14</v>
      </c>
      <c r="B38" s="149">
        <v>19</v>
      </c>
      <c r="C38" s="8" cm="1">
        <f t="array" ref="C38">IF($I$2="Время восстановления",INDEX(GRID!$B$4:$U$15,MATCH(C$8,GRID!$A$4:$A$15,0),MATCH(1,($U$2=GRID!$B$1:$U$1)*(КАЛЕНДАРЬ!AG22=GRID!$B$3:$U$3),0)),
INDEX(GRID!$B$4:$U$15,MATCH(C$8,GRID!$A$4:$A$15,0),MATCH(1,($U$2=GRID!$B$1:$U$1)*(КАЛЕНДАРЬ!AG22=GRID!$B$3:$U$3),0))*(1-GRID!$H$34))</f>
        <v>21250</v>
      </c>
      <c r="D38" s="8" cm="1">
        <f t="array" ref="D38">IF($I$2="Время восстановления",INDEX(GRID!$B$18:$U$29,MATCH(C$8,GRID!$A$18:$A$29,0),MATCH(1,($U$2=GRID!$B$1:$U$1)*(КАЛЕНДАРЬ!AG22=GRID!$B$3:$U$3),0)),
INDEX(GRID!$B$18:$U$29,MATCH(C$8,GRID!$A$18:$A$29,0),MATCH(1,($U$2=GRID!$B$1:$U$1)*(КАЛЕНДАРЬ!AG22=GRID!$B$3:$U$3),0))*(1-GRID!$H$34))</f>
        <v>25500</v>
      </c>
      <c r="E38" s="8" cm="1">
        <f t="array" ref="E38">IF($I$2="Время восстановления",INDEX(GRID!$B$4:$U$15,MATCH(E$8,GRID!$A$4:$A$15,0),MATCH(1,($U$2=GRID!$B$1:$U$1)*(КАЛЕНДАРЬ!AG22=GRID!$B$3:$U$3),0)),
INDEX(GRID!$B$4:$U$15,MATCH(E$8,GRID!$A$4:$A$15,0),MATCH(1,($U$2=GRID!$B$1:$U$1)*(КАЛЕНДАРЬ!AG22=GRID!$B$3:$U$3),0))*(1-GRID!$H$34))</f>
        <v>25500</v>
      </c>
      <c r="F38" s="8" cm="1">
        <f t="array" ref="F38">IF($I$2="Время восстановления",INDEX(GRID!$B$18:$U$29,MATCH(E$8,GRID!$A$18:$A$29,0),MATCH(1,($U$2=GRID!$B$1:$U$1)*(КАЛЕНДАРЬ!AG22=GRID!$B$3:$U$3),0)),
INDEX(GRID!$B$18:$U$29,MATCH(E$8,GRID!$A$18:$A$29,0),MATCH(1,($U$2=GRID!$B$1:$U$1)*(КАЛЕНДАРЬ!AG22=GRID!$B$3:$U$3),0))*(1-GRID!$H$34))</f>
        <v>29750</v>
      </c>
      <c r="G38" s="8" cm="1">
        <f t="array" ref="G38">IF($I$2="Время восстановления",INDEX(GRID!$B$4:$U$15,MATCH(G$8,GRID!$A$4:$A$15,0),MATCH(1,($U$2=GRID!$B$1:$U$1)*(КАЛЕНДАРЬ!AG22=GRID!$B$3:$U$3),0)),
INDEX(GRID!$B$4:$U$15,MATCH(G$8,GRID!$A$4:$A$15,0),MATCH(1,($U$2=GRID!$B$1:$U$1)*(КАЛЕНДАРЬ!AG22=GRID!$B$3:$U$3),0))*(1-GRID!$H$34))</f>
        <v>30345</v>
      </c>
      <c r="H38" s="8" cm="1">
        <f t="array" ref="H38">IF($I$2="Время восстановления",INDEX(GRID!$B$18:$U$29,MATCH(G$8,GRID!$A$18:$A$29,0),MATCH(1,($U$2=GRID!$B$1:$U$1)*(КАЛЕНДАРЬ!AG22=GRID!$B$3:$U$3),0)),
INDEX(GRID!$B$18:$U$29,MATCH(G$8,GRID!$A$18:$A$29,0),MATCH(1,($U$2=GRID!$B$1:$U$1)*(КАЛЕНДАРЬ!AG22=GRID!$B$3:$U$3),0))*(1-GRID!$H$34))</f>
        <v>34595</v>
      </c>
      <c r="I38" s="8" cm="1">
        <f t="array" ref="I38">IF($I$2="Время восстановления",INDEX(GRID!$B$4:$U$15,MATCH(I$8,GRID!$A$4:$A$15,0),MATCH(1,($U$2=GRID!$B$1:$U$1)*(КАЛЕНДАРЬ!AG22=GRID!$B$3:$U$3),0)),
INDEX(GRID!$B$4:$U$15,MATCH(I$8,GRID!$A$4:$A$15,0),MATCH(1,($U$2=GRID!$B$1:$U$1)*(КАЛЕНДАРЬ!AG22=GRID!$B$3:$U$3),0))*(1-GRID!$H$34))</f>
        <v>33745</v>
      </c>
      <c r="J38" s="8" cm="1">
        <f t="array" ref="J38">IF($I$2="Время восстановления",INDEX(GRID!$B$18:$U$29,MATCH(I$8,GRID!$A$18:$A$29,0),MATCH(1,($U$2=GRID!$B$1:$U$1)*(КАЛЕНДАРЬ!AG22=GRID!$B$3:$U$3),0)),
INDEX(GRID!$B$18:$U$29,MATCH(I$8,GRID!$A$18:$A$29,0),MATCH(1,($U$2=GRID!$B$1:$U$1)*(КАЛЕНДАРЬ!AG22=GRID!$B$3:$U$3),0))*(1-GRID!$H$34))</f>
        <v>37995</v>
      </c>
      <c r="K38" s="8" cm="1">
        <f t="array" ref="K38">IF($I$2="Время восстановления",INDEX(GRID!$B$4:$U$15,MATCH(K$8,GRID!$A$4:$A$15,0),MATCH(1,($U$2=GRID!$B$1:$U$1)*(КАЛЕНДАРЬ!AG22=GRID!$B$3:$U$3),0)),
INDEX(GRID!$B$4:$U$15,MATCH(K$8,GRID!$A$4:$A$15,0),MATCH(1,($U$2=GRID!$B$1:$U$1)*(КАЛЕНДАРЬ!AG22=GRID!$B$3:$U$3),0))*(1-GRID!$H$34))</f>
        <v>38250</v>
      </c>
      <c r="L38" s="8" cm="1">
        <f t="array" ref="L38">IF($I$2="Время восстановления",INDEX(GRID!$B$18:$U$29,MATCH(K$8,GRID!$A$18:$A$29,0),MATCH(1,($U$2=GRID!$B$1:$U$1)*(КАЛЕНДАРЬ!AG22=GRID!$B$3:$U$3),0)),
INDEX(GRID!$B$18:$U$29,MATCH(K$8,GRID!$A$18:$A$29,0),MATCH(1,($U$2=GRID!$B$1:$U$1)*(КАЛЕНДАРЬ!AG22=GRID!$B$3:$U$3),0))*(1-GRID!$H$34))</f>
        <v>42500</v>
      </c>
      <c r="M38" s="8" cm="1">
        <f t="array" ref="M38">IF($I$2="Время восстановления",INDEX(GRID!$B$4:$U$15,MATCH(M$8,GRID!$A$4:$A$15,0),MATCH(1,($U$2=GRID!$B$1:$U$1)*(КАЛЕНДАРЬ!AG22=GRID!$B$3:$U$3),0)),
INDEX(GRID!$B$4:$U$15,MATCH(M$8,GRID!$A$4:$A$15,0),MATCH(1,($U$2=GRID!$B$1:$U$1)*(КАЛЕНДАРЬ!AG22=GRID!$B$3:$U$3),0))*(1-GRID!$H$34))</f>
        <v>55420</v>
      </c>
      <c r="N38" s="8" cm="1">
        <f t="array" ref="N38">IF($I$2="Время восстановления",INDEX(GRID!$B$18:$U$29,MATCH(M$8,GRID!$A$18:$A$29,0),MATCH(1,($U$2=GRID!$B$1:$U$1)*(КАЛЕНДАРЬ!AG22=GRID!$B$3:$U$3),0)),
INDEX(GRID!$B$18:$U$29,MATCH(M$8,GRID!$A$18:$A$29,0),MATCH(1,($U$2=GRID!$B$1:$U$1)*(КАЛЕНДАРЬ!AG22=GRID!$B$3:$U$3),0))*(1-GRID!$H$34))</f>
        <v>59670</v>
      </c>
      <c r="O38" s="8" cm="1">
        <f t="array" ref="O38">IF($I$2="Время восстановления",INDEX(GRID!$B$18:$U$29,MATCH(O$8,GRID!$A$18:$A$29,0),MATCH(1,($U$2=GRID!$B$1:$U$1)*(КАЛЕНДАРЬ!AG22=GRID!$B$3:$U$3),0)),
INDEX(GRID!$B$18:$U$29,MATCH(O$8,GRID!$A$18:$A$29,0),MATCH(1,($U$2=GRID!$B$1:$U$1)*(КАЛЕНДАРЬ!AG22=GRID!$B$3:$U$3),0))*(1-GRID!$H$34))</f>
        <v>83300</v>
      </c>
      <c r="P38" s="8" cm="1">
        <f t="array" ref="P38">IF($I$2="Время восстановления",INDEX(GRID!$B$18:$U$29,MATCH(P$8,GRID!$A$18:$A$29,0),MATCH(1,($U$2=GRID!$B$1:$U$1)*(КАЛЕНДАРЬ!AG22=GRID!$B$3:$U$3),0)),
INDEX(GRID!$B$18:$U$29,MATCH(P$8,GRID!$A$18:$A$29,0),MATCH(1,($U$2=GRID!$B$1:$U$1)*(КАЛЕНДАРЬ!AG22=GRID!$B$3:$U$3),0))*(1-GRID!$H$34))</f>
        <v>118745</v>
      </c>
      <c r="Q38" s="8" cm="1">
        <f t="array" ref="Q38">IF($I$2="Время восстановления",INDEX(GRID!$B$18:$U$29,MATCH(Q$8,GRID!$A$18:$A$29,0),MATCH(1,($U$2=GRID!$B$1:$U$1)*(КАЛЕНДАРЬ!AG22=GRID!$B$3:$U$3),0)),
INDEX(GRID!$B$18:$U$29,MATCH(Q$8,GRID!$A$18:$A$29,0),MATCH(1,($U$2=GRID!$B$1:$U$1)*(КАЛЕНДАРЬ!AG22=GRID!$B$3:$U$3),0))*(1-GRID!$H$34))</f>
        <v>139740</v>
      </c>
      <c r="R38" s="8" cm="1">
        <f t="array" ref="R38">IF($I$2="Время восстановления",INDEX(GRID!$B$18:$U$29,MATCH(R$8,GRID!$A$18:$A$29,0),MATCH(1,($U$2=GRID!$B$1:$U$1)*(КАЛЕНДАРЬ!AG22=GRID!$B$3:$U$3),0)),
INDEX(GRID!$B$18:$U$29,MATCH(R$8,GRID!$A$18:$A$29,0),MATCH(1,($U$2=GRID!$B$1:$U$1)*(КАЛЕНДАРЬ!AG22=GRID!$B$3:$U$3),0))*(1-GRID!$H$34))</f>
        <v>158440</v>
      </c>
      <c r="S38" s="8" cm="1">
        <f t="array" ref="S38">IF($I$2="Время восстановления",INDEX(GRID!$B$18:$U$29,MATCH(S$8,GRID!$A$18:$A$29,0),MATCH(1,($U$2=GRID!$B$1:$U$1)*(КАЛЕНДАРЬ!AG22=GRID!$B$3:$U$3),0)),
INDEX(GRID!$B$18:$U$29,MATCH(S$8,GRID!$A$18:$A$29,0),MATCH(1,($U$2=GRID!$B$1:$U$1)*(КАЛЕНДАРЬ!AG22=GRID!$B$3:$U$3),0))*(1-GRID!$L$41))</f>
        <v>414360</v>
      </c>
      <c r="T38" s="8" cm="1">
        <f t="array" ref="T38">IF($I$2="Время восстановления",INDEX(GRID!$B$18:$U$29,MATCH(T$8,GRID!$A$18:$A$29,0),MATCH(1,($U$2=GRID!$B$1:$U$1)*(КАЛЕНДАРЬ!AG22=GRID!$B$3:$U$3),0)),
INDEX(GRID!$B$18:$U$29,MATCH(T$8,GRID!$A$18:$A$29,0),MATCH(1,($U$2=GRID!$B$1:$U$1)*(КАЛЕНДАРЬ!AG22=GRID!$B$3:$U$3),0))*(1-GRID!$L$41))</f>
        <v>501210</v>
      </c>
    </row>
    <row r="39" spans="1:20">
      <c r="A39" s="148" t="s">
        <v>15</v>
      </c>
      <c r="B39" s="149">
        <v>20</v>
      </c>
      <c r="C39" s="8" cm="1">
        <f t="array" ref="C39">IF($I$2="Время восстановления",INDEX(GRID!$B$4:$U$15,MATCH(C$8,GRID!$A$4:$A$15,0),MATCH(1,($U$2=GRID!$B$1:$U$1)*(КАЛЕНДАРЬ!AG23=GRID!$B$3:$U$3),0)),
INDEX(GRID!$B$4:$U$15,MATCH(C$8,GRID!$A$4:$A$15,0),MATCH(1,($U$2=GRID!$B$1:$U$1)*(КАЛЕНДАРЬ!AG23=GRID!$B$3:$U$3),0))*(1-GRID!$H$34))</f>
        <v>21250</v>
      </c>
      <c r="D39" s="8" cm="1">
        <f t="array" ref="D39">IF($I$2="Время восстановления",INDEX(GRID!$B$18:$U$29,MATCH(C$8,GRID!$A$18:$A$29,0),MATCH(1,($U$2=GRID!$B$1:$U$1)*(КАЛЕНДАРЬ!AG23=GRID!$B$3:$U$3),0)),
INDEX(GRID!$B$18:$U$29,MATCH(C$8,GRID!$A$18:$A$29,0),MATCH(1,($U$2=GRID!$B$1:$U$1)*(КАЛЕНДАРЬ!AG23=GRID!$B$3:$U$3),0))*(1-GRID!$H$34))</f>
        <v>25500</v>
      </c>
      <c r="E39" s="8" cm="1">
        <f t="array" ref="E39">IF($I$2="Время восстановления",INDEX(GRID!$B$4:$U$15,MATCH(E$8,GRID!$A$4:$A$15,0),MATCH(1,($U$2=GRID!$B$1:$U$1)*(КАЛЕНДАРЬ!AG23=GRID!$B$3:$U$3),0)),
INDEX(GRID!$B$4:$U$15,MATCH(E$8,GRID!$A$4:$A$15,0),MATCH(1,($U$2=GRID!$B$1:$U$1)*(КАЛЕНДАРЬ!AG23=GRID!$B$3:$U$3),0))*(1-GRID!$H$34))</f>
        <v>25500</v>
      </c>
      <c r="F39" s="8" cm="1">
        <f t="array" ref="F39">IF($I$2="Время восстановления",INDEX(GRID!$B$18:$U$29,MATCH(E$8,GRID!$A$18:$A$29,0),MATCH(1,($U$2=GRID!$B$1:$U$1)*(КАЛЕНДАРЬ!AG23=GRID!$B$3:$U$3),0)),
INDEX(GRID!$B$18:$U$29,MATCH(E$8,GRID!$A$18:$A$29,0),MATCH(1,($U$2=GRID!$B$1:$U$1)*(КАЛЕНДАРЬ!AG23=GRID!$B$3:$U$3),0))*(1-GRID!$H$34))</f>
        <v>29750</v>
      </c>
      <c r="G39" s="8" cm="1">
        <f t="array" ref="G39">IF($I$2="Время восстановления",INDEX(GRID!$B$4:$U$15,MATCH(G$8,GRID!$A$4:$A$15,0),MATCH(1,($U$2=GRID!$B$1:$U$1)*(КАЛЕНДАРЬ!AG23=GRID!$B$3:$U$3),0)),
INDEX(GRID!$B$4:$U$15,MATCH(G$8,GRID!$A$4:$A$15,0),MATCH(1,($U$2=GRID!$B$1:$U$1)*(КАЛЕНДАРЬ!AG23=GRID!$B$3:$U$3),0))*(1-GRID!$H$34))</f>
        <v>30345</v>
      </c>
      <c r="H39" s="8" cm="1">
        <f t="array" ref="H39">IF($I$2="Время восстановления",INDEX(GRID!$B$18:$U$29,MATCH(G$8,GRID!$A$18:$A$29,0),MATCH(1,($U$2=GRID!$B$1:$U$1)*(КАЛЕНДАРЬ!AG23=GRID!$B$3:$U$3),0)),
INDEX(GRID!$B$18:$U$29,MATCH(G$8,GRID!$A$18:$A$29,0),MATCH(1,($U$2=GRID!$B$1:$U$1)*(КАЛЕНДАРЬ!AG23=GRID!$B$3:$U$3),0))*(1-GRID!$H$34))</f>
        <v>34595</v>
      </c>
      <c r="I39" s="8" cm="1">
        <f t="array" ref="I39">IF($I$2="Время восстановления",INDEX(GRID!$B$4:$U$15,MATCH(I$8,GRID!$A$4:$A$15,0),MATCH(1,($U$2=GRID!$B$1:$U$1)*(КАЛЕНДАРЬ!AG23=GRID!$B$3:$U$3),0)),
INDEX(GRID!$B$4:$U$15,MATCH(I$8,GRID!$A$4:$A$15,0),MATCH(1,($U$2=GRID!$B$1:$U$1)*(КАЛЕНДАРЬ!AG23=GRID!$B$3:$U$3),0))*(1-GRID!$H$34))</f>
        <v>33745</v>
      </c>
      <c r="J39" s="8" cm="1">
        <f t="array" ref="J39">IF($I$2="Время восстановления",INDEX(GRID!$B$18:$U$29,MATCH(I$8,GRID!$A$18:$A$29,0),MATCH(1,($U$2=GRID!$B$1:$U$1)*(КАЛЕНДАРЬ!AG23=GRID!$B$3:$U$3),0)),
INDEX(GRID!$B$18:$U$29,MATCH(I$8,GRID!$A$18:$A$29,0),MATCH(1,($U$2=GRID!$B$1:$U$1)*(КАЛЕНДАРЬ!AG23=GRID!$B$3:$U$3),0))*(1-GRID!$H$34))</f>
        <v>37995</v>
      </c>
      <c r="K39" s="8" cm="1">
        <f t="array" ref="K39">IF($I$2="Время восстановления",INDEX(GRID!$B$4:$U$15,MATCH(K$8,GRID!$A$4:$A$15,0),MATCH(1,($U$2=GRID!$B$1:$U$1)*(КАЛЕНДАРЬ!AG23=GRID!$B$3:$U$3),0)),
INDEX(GRID!$B$4:$U$15,MATCH(K$8,GRID!$A$4:$A$15,0),MATCH(1,($U$2=GRID!$B$1:$U$1)*(КАЛЕНДАРЬ!AG23=GRID!$B$3:$U$3),0))*(1-GRID!$H$34))</f>
        <v>38250</v>
      </c>
      <c r="L39" s="8" cm="1">
        <f t="array" ref="L39">IF($I$2="Время восстановления",INDEX(GRID!$B$18:$U$29,MATCH(K$8,GRID!$A$18:$A$29,0),MATCH(1,($U$2=GRID!$B$1:$U$1)*(КАЛЕНДАРЬ!AG23=GRID!$B$3:$U$3),0)),
INDEX(GRID!$B$18:$U$29,MATCH(K$8,GRID!$A$18:$A$29,0),MATCH(1,($U$2=GRID!$B$1:$U$1)*(КАЛЕНДАРЬ!AG23=GRID!$B$3:$U$3),0))*(1-GRID!$H$34))</f>
        <v>42500</v>
      </c>
      <c r="M39" s="8" cm="1">
        <f t="array" ref="M39">IF($I$2="Время восстановления",INDEX(GRID!$B$4:$U$15,MATCH(M$8,GRID!$A$4:$A$15,0),MATCH(1,($U$2=GRID!$B$1:$U$1)*(КАЛЕНДАРЬ!AG23=GRID!$B$3:$U$3),0)),
INDEX(GRID!$B$4:$U$15,MATCH(M$8,GRID!$A$4:$A$15,0),MATCH(1,($U$2=GRID!$B$1:$U$1)*(КАЛЕНДАРЬ!AG23=GRID!$B$3:$U$3),0))*(1-GRID!$H$34))</f>
        <v>55420</v>
      </c>
      <c r="N39" s="8" cm="1">
        <f t="array" ref="N39">IF($I$2="Время восстановления",INDEX(GRID!$B$18:$U$29,MATCH(M$8,GRID!$A$18:$A$29,0),MATCH(1,($U$2=GRID!$B$1:$U$1)*(КАЛЕНДАРЬ!AG23=GRID!$B$3:$U$3),0)),
INDEX(GRID!$B$18:$U$29,MATCH(M$8,GRID!$A$18:$A$29,0),MATCH(1,($U$2=GRID!$B$1:$U$1)*(КАЛЕНДАРЬ!AG23=GRID!$B$3:$U$3),0))*(1-GRID!$H$34))</f>
        <v>59670</v>
      </c>
      <c r="O39" s="8" cm="1">
        <f t="array" ref="O39">IF($I$2="Время восстановления",INDEX(GRID!$B$18:$U$29,MATCH(O$8,GRID!$A$18:$A$29,0),MATCH(1,($U$2=GRID!$B$1:$U$1)*(КАЛЕНДАРЬ!AG23=GRID!$B$3:$U$3),0)),
INDEX(GRID!$B$18:$U$29,MATCH(O$8,GRID!$A$18:$A$29,0),MATCH(1,($U$2=GRID!$B$1:$U$1)*(КАЛЕНДАРЬ!AG23=GRID!$B$3:$U$3),0))*(1-GRID!$H$34))</f>
        <v>83300</v>
      </c>
      <c r="P39" s="8" cm="1">
        <f t="array" ref="P39">IF($I$2="Время восстановления",INDEX(GRID!$B$18:$U$29,MATCH(P$8,GRID!$A$18:$A$29,0),MATCH(1,($U$2=GRID!$B$1:$U$1)*(КАЛЕНДАРЬ!AG23=GRID!$B$3:$U$3),0)),
INDEX(GRID!$B$18:$U$29,MATCH(P$8,GRID!$A$18:$A$29,0),MATCH(1,($U$2=GRID!$B$1:$U$1)*(КАЛЕНДАРЬ!AG23=GRID!$B$3:$U$3),0))*(1-GRID!$H$34))</f>
        <v>118745</v>
      </c>
      <c r="Q39" s="8" cm="1">
        <f t="array" ref="Q39">IF($I$2="Время восстановления",INDEX(GRID!$B$18:$U$29,MATCH(Q$8,GRID!$A$18:$A$29,0),MATCH(1,($U$2=GRID!$B$1:$U$1)*(КАЛЕНДАРЬ!AG23=GRID!$B$3:$U$3),0)),
INDEX(GRID!$B$18:$U$29,MATCH(Q$8,GRID!$A$18:$A$29,0),MATCH(1,($U$2=GRID!$B$1:$U$1)*(КАЛЕНДАРЬ!AG23=GRID!$B$3:$U$3),0))*(1-GRID!$H$34))</f>
        <v>139740</v>
      </c>
      <c r="R39" s="8" cm="1">
        <f t="array" ref="R39">IF($I$2="Время восстановления",INDEX(GRID!$B$18:$U$29,MATCH(R$8,GRID!$A$18:$A$29,0),MATCH(1,($U$2=GRID!$B$1:$U$1)*(КАЛЕНДАРЬ!AG23=GRID!$B$3:$U$3),0)),
INDEX(GRID!$B$18:$U$29,MATCH(R$8,GRID!$A$18:$A$29,0),MATCH(1,($U$2=GRID!$B$1:$U$1)*(КАЛЕНДАРЬ!AG23=GRID!$B$3:$U$3),0))*(1-GRID!$H$34))</f>
        <v>158440</v>
      </c>
      <c r="S39" s="8" cm="1">
        <f t="array" ref="S39">IF($I$2="Время восстановления",INDEX(GRID!$B$18:$U$29,MATCH(S$8,GRID!$A$18:$A$29,0),MATCH(1,($U$2=GRID!$B$1:$U$1)*(КАЛЕНДАРЬ!AG23=GRID!$B$3:$U$3),0)),
INDEX(GRID!$B$18:$U$29,MATCH(S$8,GRID!$A$18:$A$29,0),MATCH(1,($U$2=GRID!$B$1:$U$1)*(КАЛЕНДАРЬ!AG23=GRID!$B$3:$U$3),0))*(1-GRID!$L$41))</f>
        <v>414360</v>
      </c>
      <c r="T39" s="8" cm="1">
        <f t="array" ref="T39">IF($I$2="Время восстановления",INDEX(GRID!$B$18:$U$29,MATCH(T$8,GRID!$A$18:$A$29,0),MATCH(1,($U$2=GRID!$B$1:$U$1)*(КАЛЕНДАРЬ!AG23=GRID!$B$3:$U$3),0)),
INDEX(GRID!$B$18:$U$29,MATCH(T$8,GRID!$A$18:$A$29,0),MATCH(1,($U$2=GRID!$B$1:$U$1)*(КАЛЕНДАРЬ!AG23=GRID!$B$3:$U$3),0))*(1-GRID!$L$41))</f>
        <v>501210</v>
      </c>
    </row>
    <row r="40" spans="1:20">
      <c r="A40" s="148" t="s">
        <v>16</v>
      </c>
      <c r="B40" s="149">
        <v>21</v>
      </c>
      <c r="C40" s="8" cm="1">
        <f t="array" ref="C40">IF($I$2="Время восстановления",INDEX(GRID!$B$4:$U$15,MATCH(C$8,GRID!$A$4:$A$15,0),MATCH(1,($U$2=GRID!$B$1:$U$1)*(КАЛЕНДАРЬ!AG24=GRID!$B$3:$U$3),0)),
INDEX(GRID!$B$4:$U$15,MATCH(C$8,GRID!$A$4:$A$15,0),MATCH(1,($U$2=GRID!$B$1:$U$1)*(КАЛЕНДАРЬ!AG24=GRID!$B$3:$U$3),0))*(1-GRID!$H$34))</f>
        <v>21250</v>
      </c>
      <c r="D40" s="8" cm="1">
        <f t="array" ref="D40">IF($I$2="Время восстановления",INDEX(GRID!$B$18:$U$29,MATCH(C$8,GRID!$A$18:$A$29,0),MATCH(1,($U$2=GRID!$B$1:$U$1)*(КАЛЕНДАРЬ!AG24=GRID!$B$3:$U$3),0)),
INDEX(GRID!$B$18:$U$29,MATCH(C$8,GRID!$A$18:$A$29,0),MATCH(1,($U$2=GRID!$B$1:$U$1)*(КАЛЕНДАРЬ!AG24=GRID!$B$3:$U$3),0))*(1-GRID!$H$34))</f>
        <v>25500</v>
      </c>
      <c r="E40" s="8" cm="1">
        <f t="array" ref="E40">IF($I$2="Время восстановления",INDEX(GRID!$B$4:$U$15,MATCH(E$8,GRID!$A$4:$A$15,0),MATCH(1,($U$2=GRID!$B$1:$U$1)*(КАЛЕНДАРЬ!AG24=GRID!$B$3:$U$3),0)),
INDEX(GRID!$B$4:$U$15,MATCH(E$8,GRID!$A$4:$A$15,0),MATCH(1,($U$2=GRID!$B$1:$U$1)*(КАЛЕНДАРЬ!AG24=GRID!$B$3:$U$3),0))*(1-GRID!$H$34))</f>
        <v>25500</v>
      </c>
      <c r="F40" s="8" cm="1">
        <f t="array" ref="F40">IF($I$2="Время восстановления",INDEX(GRID!$B$18:$U$29,MATCH(E$8,GRID!$A$18:$A$29,0),MATCH(1,($U$2=GRID!$B$1:$U$1)*(КАЛЕНДАРЬ!AG24=GRID!$B$3:$U$3),0)),
INDEX(GRID!$B$18:$U$29,MATCH(E$8,GRID!$A$18:$A$29,0),MATCH(1,($U$2=GRID!$B$1:$U$1)*(КАЛЕНДАРЬ!AG24=GRID!$B$3:$U$3),0))*(1-GRID!$H$34))</f>
        <v>29750</v>
      </c>
      <c r="G40" s="8" cm="1">
        <f t="array" ref="G40">IF($I$2="Время восстановления",INDEX(GRID!$B$4:$U$15,MATCH(G$8,GRID!$A$4:$A$15,0),MATCH(1,($U$2=GRID!$B$1:$U$1)*(КАЛЕНДАРЬ!AG24=GRID!$B$3:$U$3),0)),
INDEX(GRID!$B$4:$U$15,MATCH(G$8,GRID!$A$4:$A$15,0),MATCH(1,($U$2=GRID!$B$1:$U$1)*(КАЛЕНДАРЬ!AG24=GRID!$B$3:$U$3),0))*(1-GRID!$H$34))</f>
        <v>30345</v>
      </c>
      <c r="H40" s="8" cm="1">
        <f t="array" ref="H40">IF($I$2="Время восстановления",INDEX(GRID!$B$18:$U$29,MATCH(G$8,GRID!$A$18:$A$29,0),MATCH(1,($U$2=GRID!$B$1:$U$1)*(КАЛЕНДАРЬ!AG24=GRID!$B$3:$U$3),0)),
INDEX(GRID!$B$18:$U$29,MATCH(G$8,GRID!$A$18:$A$29,0),MATCH(1,($U$2=GRID!$B$1:$U$1)*(КАЛЕНДАРЬ!AG24=GRID!$B$3:$U$3),0))*(1-GRID!$H$34))</f>
        <v>34595</v>
      </c>
      <c r="I40" s="8" cm="1">
        <f t="array" ref="I40">IF($I$2="Время восстановления",INDEX(GRID!$B$4:$U$15,MATCH(I$8,GRID!$A$4:$A$15,0),MATCH(1,($U$2=GRID!$B$1:$U$1)*(КАЛЕНДАРЬ!AG24=GRID!$B$3:$U$3),0)),
INDEX(GRID!$B$4:$U$15,MATCH(I$8,GRID!$A$4:$A$15,0),MATCH(1,($U$2=GRID!$B$1:$U$1)*(КАЛЕНДАРЬ!AG24=GRID!$B$3:$U$3),0))*(1-GRID!$H$34))</f>
        <v>33745</v>
      </c>
      <c r="J40" s="8" cm="1">
        <f t="array" ref="J40">IF($I$2="Время восстановления",INDEX(GRID!$B$18:$U$29,MATCH(I$8,GRID!$A$18:$A$29,0),MATCH(1,($U$2=GRID!$B$1:$U$1)*(КАЛЕНДАРЬ!AG24=GRID!$B$3:$U$3),0)),
INDEX(GRID!$B$18:$U$29,MATCH(I$8,GRID!$A$18:$A$29,0),MATCH(1,($U$2=GRID!$B$1:$U$1)*(КАЛЕНДАРЬ!AG24=GRID!$B$3:$U$3),0))*(1-GRID!$H$34))</f>
        <v>37995</v>
      </c>
      <c r="K40" s="8" cm="1">
        <f t="array" ref="K40">IF($I$2="Время восстановления",INDEX(GRID!$B$4:$U$15,MATCH(K$8,GRID!$A$4:$A$15,0),MATCH(1,($U$2=GRID!$B$1:$U$1)*(КАЛЕНДАРЬ!AG24=GRID!$B$3:$U$3),0)),
INDEX(GRID!$B$4:$U$15,MATCH(K$8,GRID!$A$4:$A$15,0),MATCH(1,($U$2=GRID!$B$1:$U$1)*(КАЛЕНДАРЬ!AG24=GRID!$B$3:$U$3),0))*(1-GRID!$H$34))</f>
        <v>38250</v>
      </c>
      <c r="L40" s="8" cm="1">
        <f t="array" ref="L40">IF($I$2="Время восстановления",INDEX(GRID!$B$18:$U$29,MATCH(K$8,GRID!$A$18:$A$29,0),MATCH(1,($U$2=GRID!$B$1:$U$1)*(КАЛЕНДАРЬ!AG24=GRID!$B$3:$U$3),0)),
INDEX(GRID!$B$18:$U$29,MATCH(K$8,GRID!$A$18:$A$29,0),MATCH(1,($U$2=GRID!$B$1:$U$1)*(КАЛЕНДАРЬ!AG24=GRID!$B$3:$U$3),0))*(1-GRID!$H$34))</f>
        <v>42500</v>
      </c>
      <c r="M40" s="8" cm="1">
        <f t="array" ref="M40">IF($I$2="Время восстановления",INDEX(GRID!$B$4:$U$15,MATCH(M$8,GRID!$A$4:$A$15,0),MATCH(1,($U$2=GRID!$B$1:$U$1)*(КАЛЕНДАРЬ!AG24=GRID!$B$3:$U$3),0)),
INDEX(GRID!$B$4:$U$15,MATCH(M$8,GRID!$A$4:$A$15,0),MATCH(1,($U$2=GRID!$B$1:$U$1)*(КАЛЕНДАРЬ!AG24=GRID!$B$3:$U$3),0))*(1-GRID!$H$34))</f>
        <v>55420</v>
      </c>
      <c r="N40" s="8" cm="1">
        <f t="array" ref="N40">IF($I$2="Время восстановления",INDEX(GRID!$B$18:$U$29,MATCH(M$8,GRID!$A$18:$A$29,0),MATCH(1,($U$2=GRID!$B$1:$U$1)*(КАЛЕНДАРЬ!AG24=GRID!$B$3:$U$3),0)),
INDEX(GRID!$B$18:$U$29,MATCH(M$8,GRID!$A$18:$A$29,0),MATCH(1,($U$2=GRID!$B$1:$U$1)*(КАЛЕНДАРЬ!AG24=GRID!$B$3:$U$3),0))*(1-GRID!$H$34))</f>
        <v>59670</v>
      </c>
      <c r="O40" s="8" cm="1">
        <f t="array" ref="O40">IF($I$2="Время восстановления",INDEX(GRID!$B$18:$U$29,MATCH(O$8,GRID!$A$18:$A$29,0),MATCH(1,($U$2=GRID!$B$1:$U$1)*(КАЛЕНДАРЬ!AG24=GRID!$B$3:$U$3),0)),
INDEX(GRID!$B$18:$U$29,MATCH(O$8,GRID!$A$18:$A$29,0),MATCH(1,($U$2=GRID!$B$1:$U$1)*(КАЛЕНДАРЬ!AG24=GRID!$B$3:$U$3),0))*(1-GRID!$H$34))</f>
        <v>83300</v>
      </c>
      <c r="P40" s="8" cm="1">
        <f t="array" ref="P40">IF($I$2="Время восстановления",INDEX(GRID!$B$18:$U$29,MATCH(P$8,GRID!$A$18:$A$29,0),MATCH(1,($U$2=GRID!$B$1:$U$1)*(КАЛЕНДАРЬ!AG24=GRID!$B$3:$U$3),0)),
INDEX(GRID!$B$18:$U$29,MATCH(P$8,GRID!$A$18:$A$29,0),MATCH(1,($U$2=GRID!$B$1:$U$1)*(КАЛЕНДАРЬ!AG24=GRID!$B$3:$U$3),0))*(1-GRID!$H$34))</f>
        <v>118745</v>
      </c>
      <c r="Q40" s="8" cm="1">
        <f t="array" ref="Q40">IF($I$2="Время восстановления",INDEX(GRID!$B$18:$U$29,MATCH(Q$8,GRID!$A$18:$A$29,0),MATCH(1,($U$2=GRID!$B$1:$U$1)*(КАЛЕНДАРЬ!AG24=GRID!$B$3:$U$3),0)),
INDEX(GRID!$B$18:$U$29,MATCH(Q$8,GRID!$A$18:$A$29,0),MATCH(1,($U$2=GRID!$B$1:$U$1)*(КАЛЕНДАРЬ!AG24=GRID!$B$3:$U$3),0))*(1-GRID!$H$34))</f>
        <v>139740</v>
      </c>
      <c r="R40" s="8" cm="1">
        <f t="array" ref="R40">IF($I$2="Время восстановления",INDEX(GRID!$B$18:$U$29,MATCH(R$8,GRID!$A$18:$A$29,0),MATCH(1,($U$2=GRID!$B$1:$U$1)*(КАЛЕНДАРЬ!AG24=GRID!$B$3:$U$3),0)),
INDEX(GRID!$B$18:$U$29,MATCH(R$8,GRID!$A$18:$A$29,0),MATCH(1,($U$2=GRID!$B$1:$U$1)*(КАЛЕНДАРЬ!AG24=GRID!$B$3:$U$3),0))*(1-GRID!$H$34))</f>
        <v>158440</v>
      </c>
      <c r="S40" s="8" cm="1">
        <f t="array" ref="S40">IF($I$2="Время восстановления",INDEX(GRID!$B$18:$U$29,MATCH(S$8,GRID!$A$18:$A$29,0),MATCH(1,($U$2=GRID!$B$1:$U$1)*(КАЛЕНДАРЬ!AG24=GRID!$B$3:$U$3),0)),
INDEX(GRID!$B$18:$U$29,MATCH(S$8,GRID!$A$18:$A$29,0),MATCH(1,($U$2=GRID!$B$1:$U$1)*(КАЛЕНДАРЬ!AG24=GRID!$B$3:$U$3),0))*(1-GRID!$L$41))</f>
        <v>414360</v>
      </c>
      <c r="T40" s="8" cm="1">
        <f t="array" ref="T40">IF($I$2="Время восстановления",INDEX(GRID!$B$18:$U$29,MATCH(T$8,GRID!$A$18:$A$29,0),MATCH(1,($U$2=GRID!$B$1:$U$1)*(КАЛЕНДАРЬ!AG24=GRID!$B$3:$U$3),0)),
INDEX(GRID!$B$18:$U$29,MATCH(T$8,GRID!$A$18:$A$29,0),MATCH(1,($U$2=GRID!$B$1:$U$1)*(КАЛЕНДАРЬ!AG24=GRID!$B$3:$U$3),0))*(1-GRID!$L$41))</f>
        <v>501210</v>
      </c>
    </row>
    <row r="41" spans="1:20">
      <c r="A41" s="148" t="s">
        <v>17</v>
      </c>
      <c r="B41" s="149">
        <v>22</v>
      </c>
      <c r="C41" s="8" cm="1">
        <f t="array" ref="C41">IF($I$2="Время восстановления",INDEX(GRID!$B$4:$U$15,MATCH(C$8,GRID!$A$4:$A$15,0),MATCH(1,($U$2=GRID!$B$1:$U$1)*(КАЛЕНДАРЬ!AG25=GRID!$B$3:$U$3),0)),
INDEX(GRID!$B$4:$U$15,MATCH(C$8,GRID!$A$4:$A$15,0),MATCH(1,($U$2=GRID!$B$1:$U$1)*(КАЛЕНДАРЬ!AG25=GRID!$B$3:$U$3),0))*(1-GRID!$H$34))</f>
        <v>21250</v>
      </c>
      <c r="D41" s="8" cm="1">
        <f t="array" ref="D41">IF($I$2="Время восстановления",INDEX(GRID!$B$18:$U$29,MATCH(C$8,GRID!$A$18:$A$29,0),MATCH(1,($U$2=GRID!$B$1:$U$1)*(КАЛЕНДАРЬ!AG25=GRID!$B$3:$U$3),0)),
INDEX(GRID!$B$18:$U$29,MATCH(C$8,GRID!$A$18:$A$29,0),MATCH(1,($U$2=GRID!$B$1:$U$1)*(КАЛЕНДАРЬ!AG25=GRID!$B$3:$U$3),0))*(1-GRID!$H$34))</f>
        <v>25500</v>
      </c>
      <c r="E41" s="8" cm="1">
        <f t="array" ref="E41">IF($I$2="Время восстановления",INDEX(GRID!$B$4:$U$15,MATCH(E$8,GRID!$A$4:$A$15,0),MATCH(1,($U$2=GRID!$B$1:$U$1)*(КАЛЕНДАРЬ!AG25=GRID!$B$3:$U$3),0)),
INDEX(GRID!$B$4:$U$15,MATCH(E$8,GRID!$A$4:$A$15,0),MATCH(1,($U$2=GRID!$B$1:$U$1)*(КАЛЕНДАРЬ!AG25=GRID!$B$3:$U$3),0))*(1-GRID!$H$34))</f>
        <v>25500</v>
      </c>
      <c r="F41" s="8" cm="1">
        <f t="array" ref="F41">IF($I$2="Время восстановления",INDEX(GRID!$B$18:$U$29,MATCH(E$8,GRID!$A$18:$A$29,0),MATCH(1,($U$2=GRID!$B$1:$U$1)*(КАЛЕНДАРЬ!AG25=GRID!$B$3:$U$3),0)),
INDEX(GRID!$B$18:$U$29,MATCH(E$8,GRID!$A$18:$A$29,0),MATCH(1,($U$2=GRID!$B$1:$U$1)*(КАЛЕНДАРЬ!AG25=GRID!$B$3:$U$3),0))*(1-GRID!$H$34))</f>
        <v>29750</v>
      </c>
      <c r="G41" s="8" cm="1">
        <f t="array" ref="G41">IF($I$2="Время восстановления",INDEX(GRID!$B$4:$U$15,MATCH(G$8,GRID!$A$4:$A$15,0),MATCH(1,($U$2=GRID!$B$1:$U$1)*(КАЛЕНДАРЬ!AG25=GRID!$B$3:$U$3),0)),
INDEX(GRID!$B$4:$U$15,MATCH(G$8,GRID!$A$4:$A$15,0),MATCH(1,($U$2=GRID!$B$1:$U$1)*(КАЛЕНДАРЬ!AG25=GRID!$B$3:$U$3),0))*(1-GRID!$H$34))</f>
        <v>30345</v>
      </c>
      <c r="H41" s="8" cm="1">
        <f t="array" ref="H41">IF($I$2="Время восстановления",INDEX(GRID!$B$18:$U$29,MATCH(G$8,GRID!$A$18:$A$29,0),MATCH(1,($U$2=GRID!$B$1:$U$1)*(КАЛЕНДАРЬ!AG25=GRID!$B$3:$U$3),0)),
INDEX(GRID!$B$18:$U$29,MATCH(G$8,GRID!$A$18:$A$29,0),MATCH(1,($U$2=GRID!$B$1:$U$1)*(КАЛЕНДАРЬ!AG25=GRID!$B$3:$U$3),0))*(1-GRID!$H$34))</f>
        <v>34595</v>
      </c>
      <c r="I41" s="8" cm="1">
        <f t="array" ref="I41">IF($I$2="Время восстановления",INDEX(GRID!$B$4:$U$15,MATCH(I$8,GRID!$A$4:$A$15,0),MATCH(1,($U$2=GRID!$B$1:$U$1)*(КАЛЕНДАРЬ!AG25=GRID!$B$3:$U$3),0)),
INDEX(GRID!$B$4:$U$15,MATCH(I$8,GRID!$A$4:$A$15,0),MATCH(1,($U$2=GRID!$B$1:$U$1)*(КАЛЕНДАРЬ!AG25=GRID!$B$3:$U$3),0))*(1-GRID!$H$34))</f>
        <v>33745</v>
      </c>
      <c r="J41" s="8" cm="1">
        <f t="array" ref="J41">IF($I$2="Время восстановления",INDEX(GRID!$B$18:$U$29,MATCH(I$8,GRID!$A$18:$A$29,0),MATCH(1,($U$2=GRID!$B$1:$U$1)*(КАЛЕНДАРЬ!AG25=GRID!$B$3:$U$3),0)),
INDEX(GRID!$B$18:$U$29,MATCH(I$8,GRID!$A$18:$A$29,0),MATCH(1,($U$2=GRID!$B$1:$U$1)*(КАЛЕНДАРЬ!AG25=GRID!$B$3:$U$3),0))*(1-GRID!$H$34))</f>
        <v>37995</v>
      </c>
      <c r="K41" s="8" cm="1">
        <f t="array" ref="K41">IF($I$2="Время восстановления",INDEX(GRID!$B$4:$U$15,MATCH(K$8,GRID!$A$4:$A$15,0),MATCH(1,($U$2=GRID!$B$1:$U$1)*(КАЛЕНДАРЬ!AG25=GRID!$B$3:$U$3),0)),
INDEX(GRID!$B$4:$U$15,MATCH(K$8,GRID!$A$4:$A$15,0),MATCH(1,($U$2=GRID!$B$1:$U$1)*(КАЛЕНДАРЬ!AG25=GRID!$B$3:$U$3),0))*(1-GRID!$H$34))</f>
        <v>38250</v>
      </c>
      <c r="L41" s="8" cm="1">
        <f t="array" ref="L41">IF($I$2="Время восстановления",INDEX(GRID!$B$18:$U$29,MATCH(K$8,GRID!$A$18:$A$29,0),MATCH(1,($U$2=GRID!$B$1:$U$1)*(КАЛЕНДАРЬ!AG25=GRID!$B$3:$U$3),0)),
INDEX(GRID!$B$18:$U$29,MATCH(K$8,GRID!$A$18:$A$29,0),MATCH(1,($U$2=GRID!$B$1:$U$1)*(КАЛЕНДАРЬ!AG25=GRID!$B$3:$U$3),0))*(1-GRID!$H$34))</f>
        <v>42500</v>
      </c>
      <c r="M41" s="8" cm="1">
        <f t="array" ref="M41">IF($I$2="Время восстановления",INDEX(GRID!$B$4:$U$15,MATCH(M$8,GRID!$A$4:$A$15,0),MATCH(1,($U$2=GRID!$B$1:$U$1)*(КАЛЕНДАРЬ!AG25=GRID!$B$3:$U$3),0)),
INDEX(GRID!$B$4:$U$15,MATCH(M$8,GRID!$A$4:$A$15,0),MATCH(1,($U$2=GRID!$B$1:$U$1)*(КАЛЕНДАРЬ!AG25=GRID!$B$3:$U$3),0))*(1-GRID!$H$34))</f>
        <v>55420</v>
      </c>
      <c r="N41" s="8" cm="1">
        <f t="array" ref="N41">IF($I$2="Время восстановления",INDEX(GRID!$B$18:$U$29,MATCH(M$8,GRID!$A$18:$A$29,0),MATCH(1,($U$2=GRID!$B$1:$U$1)*(КАЛЕНДАРЬ!AG25=GRID!$B$3:$U$3),0)),
INDEX(GRID!$B$18:$U$29,MATCH(M$8,GRID!$A$18:$A$29,0),MATCH(1,($U$2=GRID!$B$1:$U$1)*(КАЛЕНДАРЬ!AG25=GRID!$B$3:$U$3),0))*(1-GRID!$H$34))</f>
        <v>59670</v>
      </c>
      <c r="O41" s="8" cm="1">
        <f t="array" ref="O41">IF($I$2="Время восстановления",INDEX(GRID!$B$18:$U$29,MATCH(O$8,GRID!$A$18:$A$29,0),MATCH(1,($U$2=GRID!$B$1:$U$1)*(КАЛЕНДАРЬ!AG25=GRID!$B$3:$U$3),0)),
INDEX(GRID!$B$18:$U$29,MATCH(O$8,GRID!$A$18:$A$29,0),MATCH(1,($U$2=GRID!$B$1:$U$1)*(КАЛЕНДАРЬ!AG25=GRID!$B$3:$U$3),0))*(1-GRID!$H$34))</f>
        <v>83300</v>
      </c>
      <c r="P41" s="8" cm="1">
        <f t="array" ref="P41">IF($I$2="Время восстановления",INDEX(GRID!$B$18:$U$29,MATCH(P$8,GRID!$A$18:$A$29,0),MATCH(1,($U$2=GRID!$B$1:$U$1)*(КАЛЕНДАРЬ!AG25=GRID!$B$3:$U$3),0)),
INDEX(GRID!$B$18:$U$29,MATCH(P$8,GRID!$A$18:$A$29,0),MATCH(1,($U$2=GRID!$B$1:$U$1)*(КАЛЕНДАРЬ!AG25=GRID!$B$3:$U$3),0))*(1-GRID!$H$34))</f>
        <v>118745</v>
      </c>
      <c r="Q41" s="8" cm="1">
        <f t="array" ref="Q41">IF($I$2="Время восстановления",INDEX(GRID!$B$18:$U$29,MATCH(Q$8,GRID!$A$18:$A$29,0),MATCH(1,($U$2=GRID!$B$1:$U$1)*(КАЛЕНДАРЬ!AG25=GRID!$B$3:$U$3),0)),
INDEX(GRID!$B$18:$U$29,MATCH(Q$8,GRID!$A$18:$A$29,0),MATCH(1,($U$2=GRID!$B$1:$U$1)*(КАЛЕНДАРЬ!AG25=GRID!$B$3:$U$3),0))*(1-GRID!$H$34))</f>
        <v>139740</v>
      </c>
      <c r="R41" s="8" cm="1">
        <f t="array" ref="R41">IF($I$2="Время восстановления",INDEX(GRID!$B$18:$U$29,MATCH(R$8,GRID!$A$18:$A$29,0),MATCH(1,($U$2=GRID!$B$1:$U$1)*(КАЛЕНДАРЬ!AG25=GRID!$B$3:$U$3),0)),
INDEX(GRID!$B$18:$U$29,MATCH(R$8,GRID!$A$18:$A$29,0),MATCH(1,($U$2=GRID!$B$1:$U$1)*(КАЛЕНДАРЬ!AG25=GRID!$B$3:$U$3),0))*(1-GRID!$H$34))</f>
        <v>158440</v>
      </c>
      <c r="S41" s="8" cm="1">
        <f t="array" ref="S41">IF($I$2="Время восстановления",INDEX(GRID!$B$18:$U$29,MATCH(S$8,GRID!$A$18:$A$29,0),MATCH(1,($U$2=GRID!$B$1:$U$1)*(КАЛЕНДАРЬ!AG25=GRID!$B$3:$U$3),0)),
INDEX(GRID!$B$18:$U$29,MATCH(S$8,GRID!$A$18:$A$29,0),MATCH(1,($U$2=GRID!$B$1:$U$1)*(КАЛЕНДАРЬ!AG25=GRID!$B$3:$U$3),0))*(1-GRID!$L$41))</f>
        <v>414360</v>
      </c>
      <c r="T41" s="8" cm="1">
        <f t="array" ref="T41">IF($I$2="Время восстановления",INDEX(GRID!$B$18:$U$29,MATCH(T$8,GRID!$A$18:$A$29,0),MATCH(1,($U$2=GRID!$B$1:$U$1)*(КАЛЕНДАРЬ!AG25=GRID!$B$3:$U$3),0)),
INDEX(GRID!$B$18:$U$29,MATCH(T$8,GRID!$A$18:$A$29,0),MATCH(1,($U$2=GRID!$B$1:$U$1)*(КАЛЕНДАРЬ!AG25=GRID!$B$3:$U$3),0))*(1-GRID!$L$41))</f>
        <v>501210</v>
      </c>
    </row>
    <row r="42" spans="1:20">
      <c r="A42" s="148" t="s">
        <v>11</v>
      </c>
      <c r="B42" s="149">
        <v>23</v>
      </c>
      <c r="C42" s="8" cm="1">
        <f t="array" ref="C42">IF($I$2="Время восстановления",INDEX(GRID!$B$4:$U$15,MATCH(C$8,GRID!$A$4:$A$15,0),MATCH(1,($U$2=GRID!$B$1:$U$1)*(КАЛЕНДАРЬ!AG26=GRID!$B$3:$U$3),0)),
INDEX(GRID!$B$4:$U$15,MATCH(C$8,GRID!$A$4:$A$15,0),MATCH(1,($U$2=GRID!$B$1:$U$1)*(КАЛЕНДАРЬ!AG26=GRID!$B$3:$U$3),0))*(1-GRID!$H$34))</f>
        <v>21250</v>
      </c>
      <c r="D42" s="8" cm="1">
        <f t="array" ref="D42">IF($I$2="Время восстановления",INDEX(GRID!$B$18:$U$29,MATCH(C$8,GRID!$A$18:$A$29,0),MATCH(1,($U$2=GRID!$B$1:$U$1)*(КАЛЕНДАРЬ!AG26=GRID!$B$3:$U$3),0)),
INDEX(GRID!$B$18:$U$29,MATCH(C$8,GRID!$A$18:$A$29,0),MATCH(1,($U$2=GRID!$B$1:$U$1)*(КАЛЕНДАРЬ!AG26=GRID!$B$3:$U$3),0))*(1-GRID!$H$34))</f>
        <v>25500</v>
      </c>
      <c r="E42" s="8" cm="1">
        <f t="array" ref="E42">IF($I$2="Время восстановления",INDEX(GRID!$B$4:$U$15,MATCH(E$8,GRID!$A$4:$A$15,0),MATCH(1,($U$2=GRID!$B$1:$U$1)*(КАЛЕНДАРЬ!AG26=GRID!$B$3:$U$3),0)),
INDEX(GRID!$B$4:$U$15,MATCH(E$8,GRID!$A$4:$A$15,0),MATCH(1,($U$2=GRID!$B$1:$U$1)*(КАЛЕНДАРЬ!AG26=GRID!$B$3:$U$3),0))*(1-GRID!$H$34))</f>
        <v>25500</v>
      </c>
      <c r="F42" s="8" cm="1">
        <f t="array" ref="F42">IF($I$2="Время восстановления",INDEX(GRID!$B$18:$U$29,MATCH(E$8,GRID!$A$18:$A$29,0),MATCH(1,($U$2=GRID!$B$1:$U$1)*(КАЛЕНДАРЬ!AG26=GRID!$B$3:$U$3),0)),
INDEX(GRID!$B$18:$U$29,MATCH(E$8,GRID!$A$18:$A$29,0),MATCH(1,($U$2=GRID!$B$1:$U$1)*(КАЛЕНДАРЬ!AG26=GRID!$B$3:$U$3),0))*(1-GRID!$H$34))</f>
        <v>29750</v>
      </c>
      <c r="G42" s="8" cm="1">
        <f t="array" ref="G42">IF($I$2="Время восстановления",INDEX(GRID!$B$4:$U$15,MATCH(G$8,GRID!$A$4:$A$15,0),MATCH(1,($U$2=GRID!$B$1:$U$1)*(КАЛЕНДАРЬ!AG26=GRID!$B$3:$U$3),0)),
INDEX(GRID!$B$4:$U$15,MATCH(G$8,GRID!$A$4:$A$15,0),MATCH(1,($U$2=GRID!$B$1:$U$1)*(КАЛЕНДАРЬ!AG26=GRID!$B$3:$U$3),0))*(1-GRID!$H$34))</f>
        <v>30345</v>
      </c>
      <c r="H42" s="8" cm="1">
        <f t="array" ref="H42">IF($I$2="Время восстановления",INDEX(GRID!$B$18:$U$29,MATCH(G$8,GRID!$A$18:$A$29,0),MATCH(1,($U$2=GRID!$B$1:$U$1)*(КАЛЕНДАРЬ!AG26=GRID!$B$3:$U$3),0)),
INDEX(GRID!$B$18:$U$29,MATCH(G$8,GRID!$A$18:$A$29,0),MATCH(1,($U$2=GRID!$B$1:$U$1)*(КАЛЕНДАРЬ!AG26=GRID!$B$3:$U$3),0))*(1-GRID!$H$34))</f>
        <v>34595</v>
      </c>
      <c r="I42" s="8" cm="1">
        <f t="array" ref="I42">IF($I$2="Время восстановления",INDEX(GRID!$B$4:$U$15,MATCH(I$8,GRID!$A$4:$A$15,0),MATCH(1,($U$2=GRID!$B$1:$U$1)*(КАЛЕНДАРЬ!AG26=GRID!$B$3:$U$3),0)),
INDEX(GRID!$B$4:$U$15,MATCH(I$8,GRID!$A$4:$A$15,0),MATCH(1,($U$2=GRID!$B$1:$U$1)*(КАЛЕНДАРЬ!AG26=GRID!$B$3:$U$3),0))*(1-GRID!$H$34))</f>
        <v>33745</v>
      </c>
      <c r="J42" s="8" cm="1">
        <f t="array" ref="J42">IF($I$2="Время восстановления",INDEX(GRID!$B$18:$U$29,MATCH(I$8,GRID!$A$18:$A$29,0),MATCH(1,($U$2=GRID!$B$1:$U$1)*(КАЛЕНДАРЬ!AG26=GRID!$B$3:$U$3),0)),
INDEX(GRID!$B$18:$U$29,MATCH(I$8,GRID!$A$18:$A$29,0),MATCH(1,($U$2=GRID!$B$1:$U$1)*(КАЛЕНДАРЬ!AG26=GRID!$B$3:$U$3),0))*(1-GRID!$H$34))</f>
        <v>37995</v>
      </c>
      <c r="K42" s="8" cm="1">
        <f t="array" ref="K42">IF($I$2="Время восстановления",INDEX(GRID!$B$4:$U$15,MATCH(K$8,GRID!$A$4:$A$15,0),MATCH(1,($U$2=GRID!$B$1:$U$1)*(КАЛЕНДАРЬ!AG26=GRID!$B$3:$U$3),0)),
INDEX(GRID!$B$4:$U$15,MATCH(K$8,GRID!$A$4:$A$15,0),MATCH(1,($U$2=GRID!$B$1:$U$1)*(КАЛЕНДАРЬ!AG26=GRID!$B$3:$U$3),0))*(1-GRID!$H$34))</f>
        <v>38250</v>
      </c>
      <c r="L42" s="8" cm="1">
        <f t="array" ref="L42">IF($I$2="Время восстановления",INDEX(GRID!$B$18:$U$29,MATCH(K$8,GRID!$A$18:$A$29,0),MATCH(1,($U$2=GRID!$B$1:$U$1)*(КАЛЕНДАРЬ!AG26=GRID!$B$3:$U$3),0)),
INDEX(GRID!$B$18:$U$29,MATCH(K$8,GRID!$A$18:$A$29,0),MATCH(1,($U$2=GRID!$B$1:$U$1)*(КАЛЕНДАРЬ!AG26=GRID!$B$3:$U$3),0))*(1-GRID!$H$34))</f>
        <v>42500</v>
      </c>
      <c r="M42" s="8" cm="1">
        <f t="array" ref="M42">IF($I$2="Время восстановления",INDEX(GRID!$B$4:$U$15,MATCH(M$8,GRID!$A$4:$A$15,0),MATCH(1,($U$2=GRID!$B$1:$U$1)*(КАЛЕНДАРЬ!AG26=GRID!$B$3:$U$3),0)),
INDEX(GRID!$B$4:$U$15,MATCH(M$8,GRID!$A$4:$A$15,0),MATCH(1,($U$2=GRID!$B$1:$U$1)*(КАЛЕНДАРЬ!AG26=GRID!$B$3:$U$3),0))*(1-GRID!$H$34))</f>
        <v>55420</v>
      </c>
      <c r="N42" s="8" cm="1">
        <f t="array" ref="N42">IF($I$2="Время восстановления",INDEX(GRID!$B$18:$U$29,MATCH(M$8,GRID!$A$18:$A$29,0),MATCH(1,($U$2=GRID!$B$1:$U$1)*(КАЛЕНДАРЬ!AG26=GRID!$B$3:$U$3),0)),
INDEX(GRID!$B$18:$U$29,MATCH(M$8,GRID!$A$18:$A$29,0),MATCH(1,($U$2=GRID!$B$1:$U$1)*(КАЛЕНДАРЬ!AG26=GRID!$B$3:$U$3),0))*(1-GRID!$H$34))</f>
        <v>59670</v>
      </c>
      <c r="O42" s="8" cm="1">
        <f t="array" ref="O42">IF($I$2="Время восстановления",INDEX(GRID!$B$18:$U$29,MATCH(O$8,GRID!$A$18:$A$29,0),MATCH(1,($U$2=GRID!$B$1:$U$1)*(КАЛЕНДАРЬ!AG26=GRID!$B$3:$U$3),0)),
INDEX(GRID!$B$18:$U$29,MATCH(O$8,GRID!$A$18:$A$29,0),MATCH(1,($U$2=GRID!$B$1:$U$1)*(КАЛЕНДАРЬ!AG26=GRID!$B$3:$U$3),0))*(1-GRID!$H$34))</f>
        <v>83300</v>
      </c>
      <c r="P42" s="8" cm="1">
        <f t="array" ref="P42">IF($I$2="Время восстановления",INDEX(GRID!$B$18:$U$29,MATCH(P$8,GRID!$A$18:$A$29,0),MATCH(1,($U$2=GRID!$B$1:$U$1)*(КАЛЕНДАРЬ!AG26=GRID!$B$3:$U$3),0)),
INDEX(GRID!$B$18:$U$29,MATCH(P$8,GRID!$A$18:$A$29,0),MATCH(1,($U$2=GRID!$B$1:$U$1)*(КАЛЕНДАРЬ!AG26=GRID!$B$3:$U$3),0))*(1-GRID!$H$34))</f>
        <v>118745</v>
      </c>
      <c r="Q42" s="8" cm="1">
        <f t="array" ref="Q42">IF($I$2="Время восстановления",INDEX(GRID!$B$18:$U$29,MATCH(Q$8,GRID!$A$18:$A$29,0),MATCH(1,($U$2=GRID!$B$1:$U$1)*(КАЛЕНДАРЬ!AG26=GRID!$B$3:$U$3),0)),
INDEX(GRID!$B$18:$U$29,MATCH(Q$8,GRID!$A$18:$A$29,0),MATCH(1,($U$2=GRID!$B$1:$U$1)*(КАЛЕНДАРЬ!AG26=GRID!$B$3:$U$3),0))*(1-GRID!$H$34))</f>
        <v>139740</v>
      </c>
      <c r="R42" s="8" cm="1">
        <f t="array" ref="R42">IF($I$2="Время восстановления",INDEX(GRID!$B$18:$U$29,MATCH(R$8,GRID!$A$18:$A$29,0),MATCH(1,($U$2=GRID!$B$1:$U$1)*(КАЛЕНДАРЬ!AG26=GRID!$B$3:$U$3),0)),
INDEX(GRID!$B$18:$U$29,MATCH(R$8,GRID!$A$18:$A$29,0),MATCH(1,($U$2=GRID!$B$1:$U$1)*(КАЛЕНДАРЬ!AG26=GRID!$B$3:$U$3),0))*(1-GRID!$H$34))</f>
        <v>158440</v>
      </c>
      <c r="S42" s="8" cm="1">
        <f t="array" ref="S42">IF($I$2="Время восстановления",INDEX(GRID!$B$18:$U$29,MATCH(S$8,GRID!$A$18:$A$29,0),MATCH(1,($U$2=GRID!$B$1:$U$1)*(КАЛЕНДАРЬ!AG26=GRID!$B$3:$U$3),0)),
INDEX(GRID!$B$18:$U$29,MATCH(S$8,GRID!$A$18:$A$29,0),MATCH(1,($U$2=GRID!$B$1:$U$1)*(КАЛЕНДАРЬ!AG26=GRID!$B$3:$U$3),0))*(1-GRID!$L$41))</f>
        <v>414360</v>
      </c>
      <c r="T42" s="8" cm="1">
        <f t="array" ref="T42">IF($I$2="Время восстановления",INDEX(GRID!$B$18:$U$29,MATCH(T$8,GRID!$A$18:$A$29,0),MATCH(1,($U$2=GRID!$B$1:$U$1)*(КАЛЕНДАРЬ!AG26=GRID!$B$3:$U$3),0)),
INDEX(GRID!$B$18:$U$29,MATCH(T$8,GRID!$A$18:$A$29,0),MATCH(1,($U$2=GRID!$B$1:$U$1)*(КАЛЕНДАРЬ!AG26=GRID!$B$3:$U$3),0))*(1-GRID!$L$41))</f>
        <v>501210</v>
      </c>
    </row>
    <row r="43" spans="1:20">
      <c r="A43" s="148" t="s">
        <v>12</v>
      </c>
      <c r="B43" s="149">
        <v>24</v>
      </c>
      <c r="C43" s="8" cm="1">
        <f t="array" ref="C43">IF($I$2="Время восстановления",INDEX(GRID!$B$4:$U$15,MATCH(C$8,GRID!$A$4:$A$15,0),MATCH(1,($U$2=GRID!$B$1:$U$1)*(КАЛЕНДАРЬ!AG27=GRID!$B$3:$U$3),0)),
INDEX(GRID!$B$4:$U$15,MATCH(C$8,GRID!$A$4:$A$15,0),MATCH(1,($U$2=GRID!$B$1:$U$1)*(КАЛЕНДАРЬ!AG27=GRID!$B$3:$U$3),0))*(1-GRID!$H$34))</f>
        <v>21250</v>
      </c>
      <c r="D43" s="8" cm="1">
        <f t="array" ref="D43">IF($I$2="Время восстановления",INDEX(GRID!$B$18:$U$29,MATCH(C$8,GRID!$A$18:$A$29,0),MATCH(1,($U$2=GRID!$B$1:$U$1)*(КАЛЕНДАРЬ!AG27=GRID!$B$3:$U$3),0)),
INDEX(GRID!$B$18:$U$29,MATCH(C$8,GRID!$A$18:$A$29,0),MATCH(1,($U$2=GRID!$B$1:$U$1)*(КАЛЕНДАРЬ!AG27=GRID!$B$3:$U$3),0))*(1-GRID!$H$34))</f>
        <v>25500</v>
      </c>
      <c r="E43" s="8" cm="1">
        <f t="array" ref="E43">IF($I$2="Время восстановления",INDEX(GRID!$B$4:$U$15,MATCH(E$8,GRID!$A$4:$A$15,0),MATCH(1,($U$2=GRID!$B$1:$U$1)*(КАЛЕНДАРЬ!AG27=GRID!$B$3:$U$3),0)),
INDEX(GRID!$B$4:$U$15,MATCH(E$8,GRID!$A$4:$A$15,0),MATCH(1,($U$2=GRID!$B$1:$U$1)*(КАЛЕНДАРЬ!AG27=GRID!$B$3:$U$3),0))*(1-GRID!$H$34))</f>
        <v>25500</v>
      </c>
      <c r="F43" s="8" cm="1">
        <f t="array" ref="F43">IF($I$2="Время восстановления",INDEX(GRID!$B$18:$U$29,MATCH(E$8,GRID!$A$18:$A$29,0),MATCH(1,($U$2=GRID!$B$1:$U$1)*(КАЛЕНДАРЬ!AG27=GRID!$B$3:$U$3),0)),
INDEX(GRID!$B$18:$U$29,MATCH(E$8,GRID!$A$18:$A$29,0),MATCH(1,($U$2=GRID!$B$1:$U$1)*(КАЛЕНДАРЬ!AG27=GRID!$B$3:$U$3),0))*(1-GRID!$H$34))</f>
        <v>29750</v>
      </c>
      <c r="G43" s="8" cm="1">
        <f t="array" ref="G43">IF($I$2="Время восстановления",INDEX(GRID!$B$4:$U$15,MATCH(G$8,GRID!$A$4:$A$15,0),MATCH(1,($U$2=GRID!$B$1:$U$1)*(КАЛЕНДАРЬ!AG27=GRID!$B$3:$U$3),0)),
INDEX(GRID!$B$4:$U$15,MATCH(G$8,GRID!$A$4:$A$15,0),MATCH(1,($U$2=GRID!$B$1:$U$1)*(КАЛЕНДАРЬ!AG27=GRID!$B$3:$U$3),0))*(1-GRID!$H$34))</f>
        <v>30345</v>
      </c>
      <c r="H43" s="8" cm="1">
        <f t="array" ref="H43">IF($I$2="Время восстановления",INDEX(GRID!$B$18:$U$29,MATCH(G$8,GRID!$A$18:$A$29,0),MATCH(1,($U$2=GRID!$B$1:$U$1)*(КАЛЕНДАРЬ!AG27=GRID!$B$3:$U$3),0)),
INDEX(GRID!$B$18:$U$29,MATCH(G$8,GRID!$A$18:$A$29,0),MATCH(1,($U$2=GRID!$B$1:$U$1)*(КАЛЕНДАРЬ!AG27=GRID!$B$3:$U$3),0))*(1-GRID!$H$34))</f>
        <v>34595</v>
      </c>
      <c r="I43" s="8" cm="1">
        <f t="array" ref="I43">IF($I$2="Время восстановления",INDEX(GRID!$B$4:$U$15,MATCH(I$8,GRID!$A$4:$A$15,0),MATCH(1,($U$2=GRID!$B$1:$U$1)*(КАЛЕНДАРЬ!AG27=GRID!$B$3:$U$3),0)),
INDEX(GRID!$B$4:$U$15,MATCH(I$8,GRID!$A$4:$A$15,0),MATCH(1,($U$2=GRID!$B$1:$U$1)*(КАЛЕНДАРЬ!AG27=GRID!$B$3:$U$3),0))*(1-GRID!$H$34))</f>
        <v>33745</v>
      </c>
      <c r="J43" s="8" cm="1">
        <f t="array" ref="J43">IF($I$2="Время восстановления",INDEX(GRID!$B$18:$U$29,MATCH(I$8,GRID!$A$18:$A$29,0),MATCH(1,($U$2=GRID!$B$1:$U$1)*(КАЛЕНДАРЬ!AG27=GRID!$B$3:$U$3),0)),
INDEX(GRID!$B$18:$U$29,MATCH(I$8,GRID!$A$18:$A$29,0),MATCH(1,($U$2=GRID!$B$1:$U$1)*(КАЛЕНДАРЬ!AG27=GRID!$B$3:$U$3),0))*(1-GRID!$H$34))</f>
        <v>37995</v>
      </c>
      <c r="K43" s="8" cm="1">
        <f t="array" ref="K43">IF($I$2="Время восстановления",INDEX(GRID!$B$4:$U$15,MATCH(K$8,GRID!$A$4:$A$15,0),MATCH(1,($U$2=GRID!$B$1:$U$1)*(КАЛЕНДАРЬ!AG27=GRID!$B$3:$U$3),0)),
INDEX(GRID!$B$4:$U$15,MATCH(K$8,GRID!$A$4:$A$15,0),MATCH(1,($U$2=GRID!$B$1:$U$1)*(КАЛЕНДАРЬ!AG27=GRID!$B$3:$U$3),0))*(1-GRID!$H$34))</f>
        <v>38250</v>
      </c>
      <c r="L43" s="8" cm="1">
        <f t="array" ref="L43">IF($I$2="Время восстановления",INDEX(GRID!$B$18:$U$29,MATCH(K$8,GRID!$A$18:$A$29,0),MATCH(1,($U$2=GRID!$B$1:$U$1)*(КАЛЕНДАРЬ!AG27=GRID!$B$3:$U$3),0)),
INDEX(GRID!$B$18:$U$29,MATCH(K$8,GRID!$A$18:$A$29,0),MATCH(1,($U$2=GRID!$B$1:$U$1)*(КАЛЕНДАРЬ!AG27=GRID!$B$3:$U$3),0))*(1-GRID!$H$34))</f>
        <v>42500</v>
      </c>
      <c r="M43" s="8" cm="1">
        <f t="array" ref="M43">IF($I$2="Время восстановления",INDEX(GRID!$B$4:$U$15,MATCH(M$8,GRID!$A$4:$A$15,0),MATCH(1,($U$2=GRID!$B$1:$U$1)*(КАЛЕНДАРЬ!AG27=GRID!$B$3:$U$3),0)),
INDEX(GRID!$B$4:$U$15,MATCH(M$8,GRID!$A$4:$A$15,0),MATCH(1,($U$2=GRID!$B$1:$U$1)*(КАЛЕНДАРЬ!AG27=GRID!$B$3:$U$3),0))*(1-GRID!$H$34))</f>
        <v>55420</v>
      </c>
      <c r="N43" s="8" cm="1">
        <f t="array" ref="N43">IF($I$2="Время восстановления",INDEX(GRID!$B$18:$U$29,MATCH(M$8,GRID!$A$18:$A$29,0),MATCH(1,($U$2=GRID!$B$1:$U$1)*(КАЛЕНДАРЬ!AG27=GRID!$B$3:$U$3),0)),
INDEX(GRID!$B$18:$U$29,MATCH(M$8,GRID!$A$18:$A$29,0),MATCH(1,($U$2=GRID!$B$1:$U$1)*(КАЛЕНДАРЬ!AG27=GRID!$B$3:$U$3),0))*(1-GRID!$H$34))</f>
        <v>59670</v>
      </c>
      <c r="O43" s="8" cm="1">
        <f t="array" ref="O43">IF($I$2="Время восстановления",INDEX(GRID!$B$18:$U$29,MATCH(O$8,GRID!$A$18:$A$29,0),MATCH(1,($U$2=GRID!$B$1:$U$1)*(КАЛЕНДАРЬ!AG27=GRID!$B$3:$U$3),0)),
INDEX(GRID!$B$18:$U$29,MATCH(O$8,GRID!$A$18:$A$29,0),MATCH(1,($U$2=GRID!$B$1:$U$1)*(КАЛЕНДАРЬ!AG27=GRID!$B$3:$U$3),0))*(1-GRID!$H$34))</f>
        <v>83300</v>
      </c>
      <c r="P43" s="8" cm="1">
        <f t="array" ref="P43">IF($I$2="Время восстановления",INDEX(GRID!$B$18:$U$29,MATCH(P$8,GRID!$A$18:$A$29,0),MATCH(1,($U$2=GRID!$B$1:$U$1)*(КАЛЕНДАРЬ!AG27=GRID!$B$3:$U$3),0)),
INDEX(GRID!$B$18:$U$29,MATCH(P$8,GRID!$A$18:$A$29,0),MATCH(1,($U$2=GRID!$B$1:$U$1)*(КАЛЕНДАРЬ!AG27=GRID!$B$3:$U$3),0))*(1-GRID!$H$34))</f>
        <v>118745</v>
      </c>
      <c r="Q43" s="8" cm="1">
        <f t="array" ref="Q43">IF($I$2="Время восстановления",INDEX(GRID!$B$18:$U$29,MATCH(Q$8,GRID!$A$18:$A$29,0),MATCH(1,($U$2=GRID!$B$1:$U$1)*(КАЛЕНДАРЬ!AG27=GRID!$B$3:$U$3),0)),
INDEX(GRID!$B$18:$U$29,MATCH(Q$8,GRID!$A$18:$A$29,0),MATCH(1,($U$2=GRID!$B$1:$U$1)*(КАЛЕНДАРЬ!AG27=GRID!$B$3:$U$3),0))*(1-GRID!$H$34))</f>
        <v>139740</v>
      </c>
      <c r="R43" s="8" cm="1">
        <f t="array" ref="R43">IF($I$2="Время восстановления",INDEX(GRID!$B$18:$U$29,MATCH(R$8,GRID!$A$18:$A$29,0),MATCH(1,($U$2=GRID!$B$1:$U$1)*(КАЛЕНДАРЬ!AG27=GRID!$B$3:$U$3),0)),
INDEX(GRID!$B$18:$U$29,MATCH(R$8,GRID!$A$18:$A$29,0),MATCH(1,($U$2=GRID!$B$1:$U$1)*(КАЛЕНДАРЬ!AG27=GRID!$B$3:$U$3),0))*(1-GRID!$H$34))</f>
        <v>158440</v>
      </c>
      <c r="S43" s="8" cm="1">
        <f t="array" ref="S43">IF($I$2="Время восстановления",INDEX(GRID!$B$18:$U$29,MATCH(S$8,GRID!$A$18:$A$29,0),MATCH(1,($U$2=GRID!$B$1:$U$1)*(КАЛЕНДАРЬ!AG27=GRID!$B$3:$U$3),0)),
INDEX(GRID!$B$18:$U$29,MATCH(S$8,GRID!$A$18:$A$29,0),MATCH(1,($U$2=GRID!$B$1:$U$1)*(КАЛЕНДАРЬ!AG27=GRID!$B$3:$U$3),0))*(1-GRID!$L$41))</f>
        <v>414360</v>
      </c>
      <c r="T43" s="8" cm="1">
        <f t="array" ref="T43">IF($I$2="Время восстановления",INDEX(GRID!$B$18:$U$29,MATCH(T$8,GRID!$A$18:$A$29,0),MATCH(1,($U$2=GRID!$B$1:$U$1)*(КАЛЕНДАРЬ!AG27=GRID!$B$3:$U$3),0)),
INDEX(GRID!$B$18:$U$29,MATCH(T$8,GRID!$A$18:$A$29,0),MATCH(1,($U$2=GRID!$B$1:$U$1)*(КАЛЕНДАРЬ!AG27=GRID!$B$3:$U$3),0))*(1-GRID!$L$41))</f>
        <v>501210</v>
      </c>
    </row>
    <row r="44" spans="1:20">
      <c r="A44" s="148" t="s">
        <v>13</v>
      </c>
      <c r="B44" s="149">
        <v>25</v>
      </c>
      <c r="C44" s="8" cm="1">
        <f t="array" ref="C44">IF($I$2="Время восстановления",INDEX(GRID!$B$4:$U$15,MATCH(C$8,GRID!$A$4:$A$15,0),MATCH(1,($U$2=GRID!$B$1:$U$1)*(КАЛЕНДАРЬ!AG28=GRID!$B$3:$U$3),0)),
INDEX(GRID!$B$4:$U$15,MATCH(C$8,GRID!$A$4:$A$15,0),MATCH(1,($U$2=GRID!$B$1:$U$1)*(КАЛЕНДАРЬ!AG28=GRID!$B$3:$U$3),0))*(1-GRID!$H$34))</f>
        <v>21250</v>
      </c>
      <c r="D44" s="8" cm="1">
        <f t="array" ref="D44">IF($I$2="Время восстановления",INDEX(GRID!$B$18:$U$29,MATCH(C$8,GRID!$A$18:$A$29,0),MATCH(1,($U$2=GRID!$B$1:$U$1)*(КАЛЕНДАРЬ!AG28=GRID!$B$3:$U$3),0)),
INDEX(GRID!$B$18:$U$29,MATCH(C$8,GRID!$A$18:$A$29,0),MATCH(1,($U$2=GRID!$B$1:$U$1)*(КАЛЕНДАРЬ!AG28=GRID!$B$3:$U$3),0))*(1-GRID!$H$34))</f>
        <v>25500</v>
      </c>
      <c r="E44" s="8" cm="1">
        <f t="array" ref="E44">IF($I$2="Время восстановления",INDEX(GRID!$B$4:$U$15,MATCH(E$8,GRID!$A$4:$A$15,0),MATCH(1,($U$2=GRID!$B$1:$U$1)*(КАЛЕНДАРЬ!AG28=GRID!$B$3:$U$3),0)),
INDEX(GRID!$B$4:$U$15,MATCH(E$8,GRID!$A$4:$A$15,0),MATCH(1,($U$2=GRID!$B$1:$U$1)*(КАЛЕНДАРЬ!AG28=GRID!$B$3:$U$3),0))*(1-GRID!$H$34))</f>
        <v>25500</v>
      </c>
      <c r="F44" s="8" cm="1">
        <f t="array" ref="F44">IF($I$2="Время восстановления",INDEX(GRID!$B$18:$U$29,MATCH(E$8,GRID!$A$18:$A$29,0),MATCH(1,($U$2=GRID!$B$1:$U$1)*(КАЛЕНДАРЬ!AG28=GRID!$B$3:$U$3),0)),
INDEX(GRID!$B$18:$U$29,MATCH(E$8,GRID!$A$18:$A$29,0),MATCH(1,($U$2=GRID!$B$1:$U$1)*(КАЛЕНДАРЬ!AG28=GRID!$B$3:$U$3),0))*(1-GRID!$H$34))</f>
        <v>29750</v>
      </c>
      <c r="G44" s="8" cm="1">
        <f t="array" ref="G44">IF($I$2="Время восстановления",INDEX(GRID!$B$4:$U$15,MATCH(G$8,GRID!$A$4:$A$15,0),MATCH(1,($U$2=GRID!$B$1:$U$1)*(КАЛЕНДАРЬ!AG28=GRID!$B$3:$U$3),0)),
INDEX(GRID!$B$4:$U$15,MATCH(G$8,GRID!$A$4:$A$15,0),MATCH(1,($U$2=GRID!$B$1:$U$1)*(КАЛЕНДАРЬ!AG28=GRID!$B$3:$U$3),0))*(1-GRID!$H$34))</f>
        <v>30345</v>
      </c>
      <c r="H44" s="8" cm="1">
        <f t="array" ref="H44">IF($I$2="Время восстановления",INDEX(GRID!$B$18:$U$29,MATCH(G$8,GRID!$A$18:$A$29,0),MATCH(1,($U$2=GRID!$B$1:$U$1)*(КАЛЕНДАРЬ!AG28=GRID!$B$3:$U$3),0)),
INDEX(GRID!$B$18:$U$29,MATCH(G$8,GRID!$A$18:$A$29,0),MATCH(1,($U$2=GRID!$B$1:$U$1)*(КАЛЕНДАРЬ!AG28=GRID!$B$3:$U$3),0))*(1-GRID!$H$34))</f>
        <v>34595</v>
      </c>
      <c r="I44" s="8" cm="1">
        <f t="array" ref="I44">IF($I$2="Время восстановления",INDEX(GRID!$B$4:$U$15,MATCH(I$8,GRID!$A$4:$A$15,0),MATCH(1,($U$2=GRID!$B$1:$U$1)*(КАЛЕНДАРЬ!AG28=GRID!$B$3:$U$3),0)),
INDEX(GRID!$B$4:$U$15,MATCH(I$8,GRID!$A$4:$A$15,0),MATCH(1,($U$2=GRID!$B$1:$U$1)*(КАЛЕНДАРЬ!AG28=GRID!$B$3:$U$3),0))*(1-GRID!$H$34))</f>
        <v>33745</v>
      </c>
      <c r="J44" s="8" cm="1">
        <f t="array" ref="J44">IF($I$2="Время восстановления",INDEX(GRID!$B$18:$U$29,MATCH(I$8,GRID!$A$18:$A$29,0),MATCH(1,($U$2=GRID!$B$1:$U$1)*(КАЛЕНДАРЬ!AG28=GRID!$B$3:$U$3),0)),
INDEX(GRID!$B$18:$U$29,MATCH(I$8,GRID!$A$18:$A$29,0),MATCH(1,($U$2=GRID!$B$1:$U$1)*(КАЛЕНДАРЬ!AG28=GRID!$B$3:$U$3),0))*(1-GRID!$H$34))</f>
        <v>37995</v>
      </c>
      <c r="K44" s="8" cm="1">
        <f t="array" ref="K44">IF($I$2="Время восстановления",INDEX(GRID!$B$4:$U$15,MATCH(K$8,GRID!$A$4:$A$15,0),MATCH(1,($U$2=GRID!$B$1:$U$1)*(КАЛЕНДАРЬ!AG28=GRID!$B$3:$U$3),0)),
INDEX(GRID!$B$4:$U$15,MATCH(K$8,GRID!$A$4:$A$15,0),MATCH(1,($U$2=GRID!$B$1:$U$1)*(КАЛЕНДАРЬ!AG28=GRID!$B$3:$U$3),0))*(1-GRID!$H$34))</f>
        <v>38250</v>
      </c>
      <c r="L44" s="8" cm="1">
        <f t="array" ref="L44">IF($I$2="Время восстановления",INDEX(GRID!$B$18:$U$29,MATCH(K$8,GRID!$A$18:$A$29,0),MATCH(1,($U$2=GRID!$B$1:$U$1)*(КАЛЕНДАРЬ!AG28=GRID!$B$3:$U$3),0)),
INDEX(GRID!$B$18:$U$29,MATCH(K$8,GRID!$A$18:$A$29,0),MATCH(1,($U$2=GRID!$B$1:$U$1)*(КАЛЕНДАРЬ!AG28=GRID!$B$3:$U$3),0))*(1-GRID!$H$34))</f>
        <v>42500</v>
      </c>
      <c r="M44" s="8" cm="1">
        <f t="array" ref="M44">IF($I$2="Время восстановления",INDEX(GRID!$B$4:$U$15,MATCH(M$8,GRID!$A$4:$A$15,0),MATCH(1,($U$2=GRID!$B$1:$U$1)*(КАЛЕНДАРЬ!AG28=GRID!$B$3:$U$3),0)),
INDEX(GRID!$B$4:$U$15,MATCH(M$8,GRID!$A$4:$A$15,0),MATCH(1,($U$2=GRID!$B$1:$U$1)*(КАЛЕНДАРЬ!AG28=GRID!$B$3:$U$3),0))*(1-GRID!$H$34))</f>
        <v>55420</v>
      </c>
      <c r="N44" s="8" cm="1">
        <f t="array" ref="N44">IF($I$2="Время восстановления",INDEX(GRID!$B$18:$U$29,MATCH(M$8,GRID!$A$18:$A$29,0),MATCH(1,($U$2=GRID!$B$1:$U$1)*(КАЛЕНДАРЬ!AG28=GRID!$B$3:$U$3),0)),
INDEX(GRID!$B$18:$U$29,MATCH(M$8,GRID!$A$18:$A$29,0),MATCH(1,($U$2=GRID!$B$1:$U$1)*(КАЛЕНДАРЬ!AG28=GRID!$B$3:$U$3),0))*(1-GRID!$H$34))</f>
        <v>59670</v>
      </c>
      <c r="O44" s="8" cm="1">
        <f t="array" ref="O44">IF($I$2="Время восстановления",INDEX(GRID!$B$18:$U$29,MATCH(O$8,GRID!$A$18:$A$29,0),MATCH(1,($U$2=GRID!$B$1:$U$1)*(КАЛЕНДАРЬ!AG28=GRID!$B$3:$U$3),0)),
INDEX(GRID!$B$18:$U$29,MATCH(O$8,GRID!$A$18:$A$29,0),MATCH(1,($U$2=GRID!$B$1:$U$1)*(КАЛЕНДАРЬ!AG28=GRID!$B$3:$U$3),0))*(1-GRID!$H$34))</f>
        <v>83300</v>
      </c>
      <c r="P44" s="8" cm="1">
        <f t="array" ref="P44">IF($I$2="Время восстановления",INDEX(GRID!$B$18:$U$29,MATCH(P$8,GRID!$A$18:$A$29,0),MATCH(1,($U$2=GRID!$B$1:$U$1)*(КАЛЕНДАРЬ!AG28=GRID!$B$3:$U$3),0)),
INDEX(GRID!$B$18:$U$29,MATCH(P$8,GRID!$A$18:$A$29,0),MATCH(1,($U$2=GRID!$B$1:$U$1)*(КАЛЕНДАРЬ!AG28=GRID!$B$3:$U$3),0))*(1-GRID!$H$34))</f>
        <v>118745</v>
      </c>
      <c r="Q44" s="8" cm="1">
        <f t="array" ref="Q44">IF($I$2="Время восстановления",INDEX(GRID!$B$18:$U$29,MATCH(Q$8,GRID!$A$18:$A$29,0),MATCH(1,($U$2=GRID!$B$1:$U$1)*(КАЛЕНДАРЬ!AG28=GRID!$B$3:$U$3),0)),
INDEX(GRID!$B$18:$U$29,MATCH(Q$8,GRID!$A$18:$A$29,0),MATCH(1,($U$2=GRID!$B$1:$U$1)*(КАЛЕНДАРЬ!AG28=GRID!$B$3:$U$3),0))*(1-GRID!$H$34))</f>
        <v>139740</v>
      </c>
      <c r="R44" s="8" cm="1">
        <f t="array" ref="R44">IF($I$2="Время восстановления",INDEX(GRID!$B$18:$U$29,MATCH(R$8,GRID!$A$18:$A$29,0),MATCH(1,($U$2=GRID!$B$1:$U$1)*(КАЛЕНДАРЬ!AG28=GRID!$B$3:$U$3),0)),
INDEX(GRID!$B$18:$U$29,MATCH(R$8,GRID!$A$18:$A$29,0),MATCH(1,($U$2=GRID!$B$1:$U$1)*(КАЛЕНДАРЬ!AG28=GRID!$B$3:$U$3),0))*(1-GRID!$H$34))</f>
        <v>158440</v>
      </c>
      <c r="S44" s="8" cm="1">
        <f t="array" ref="S44">IF($I$2="Время восстановления",INDEX(GRID!$B$18:$U$29,MATCH(S$8,GRID!$A$18:$A$29,0),MATCH(1,($U$2=GRID!$B$1:$U$1)*(КАЛЕНДАРЬ!AG28=GRID!$B$3:$U$3),0)),
INDEX(GRID!$B$18:$U$29,MATCH(S$8,GRID!$A$18:$A$29,0),MATCH(1,($U$2=GRID!$B$1:$U$1)*(КАЛЕНДАРЬ!AG28=GRID!$B$3:$U$3),0))*(1-GRID!$L$41))</f>
        <v>414360</v>
      </c>
      <c r="T44" s="8" cm="1">
        <f t="array" ref="T44">IF($I$2="Время восстановления",INDEX(GRID!$B$18:$U$29,MATCH(T$8,GRID!$A$18:$A$29,0),MATCH(1,($U$2=GRID!$B$1:$U$1)*(КАЛЕНДАРЬ!AG28=GRID!$B$3:$U$3),0)),
INDEX(GRID!$B$18:$U$29,MATCH(T$8,GRID!$A$18:$A$29,0),MATCH(1,($U$2=GRID!$B$1:$U$1)*(КАЛЕНДАРЬ!AG28=GRID!$B$3:$U$3),0))*(1-GRID!$L$41))</f>
        <v>501210</v>
      </c>
    </row>
    <row r="45" spans="1:20">
      <c r="A45" s="148" t="s">
        <v>14</v>
      </c>
      <c r="B45" s="149">
        <v>26</v>
      </c>
      <c r="C45" s="8" cm="1">
        <f t="array" ref="C45">IF($I$2="Время восстановления",INDEX(GRID!$B$4:$U$15,MATCH(C$8,GRID!$A$4:$A$15,0),MATCH(1,($U$2=GRID!$B$1:$U$1)*(КАЛЕНДАРЬ!AG29=GRID!$B$3:$U$3),0)),
INDEX(GRID!$B$4:$U$15,MATCH(C$8,GRID!$A$4:$A$15,0),MATCH(1,($U$2=GRID!$B$1:$U$1)*(КАЛЕНДАРЬ!AG29=GRID!$B$3:$U$3),0))*(1-GRID!$H$34))</f>
        <v>21250</v>
      </c>
      <c r="D45" s="8" cm="1">
        <f t="array" ref="D45">IF($I$2="Время восстановления",INDEX(GRID!$B$18:$U$29,MATCH(C$8,GRID!$A$18:$A$29,0),MATCH(1,($U$2=GRID!$B$1:$U$1)*(КАЛЕНДАРЬ!AG29=GRID!$B$3:$U$3),0)),
INDEX(GRID!$B$18:$U$29,MATCH(C$8,GRID!$A$18:$A$29,0),MATCH(1,($U$2=GRID!$B$1:$U$1)*(КАЛЕНДАРЬ!AG29=GRID!$B$3:$U$3),0))*(1-GRID!$H$34))</f>
        <v>25500</v>
      </c>
      <c r="E45" s="8" cm="1">
        <f t="array" ref="E45">IF($I$2="Время восстановления",INDEX(GRID!$B$4:$U$15,MATCH(E$8,GRID!$A$4:$A$15,0),MATCH(1,($U$2=GRID!$B$1:$U$1)*(КАЛЕНДАРЬ!AG29=GRID!$B$3:$U$3),0)),
INDEX(GRID!$B$4:$U$15,MATCH(E$8,GRID!$A$4:$A$15,0),MATCH(1,($U$2=GRID!$B$1:$U$1)*(КАЛЕНДАРЬ!AG29=GRID!$B$3:$U$3),0))*(1-GRID!$H$34))</f>
        <v>25500</v>
      </c>
      <c r="F45" s="8" cm="1">
        <f t="array" ref="F45">IF($I$2="Время восстановления",INDEX(GRID!$B$18:$U$29,MATCH(E$8,GRID!$A$18:$A$29,0),MATCH(1,($U$2=GRID!$B$1:$U$1)*(КАЛЕНДАРЬ!AG29=GRID!$B$3:$U$3),0)),
INDEX(GRID!$B$18:$U$29,MATCH(E$8,GRID!$A$18:$A$29,0),MATCH(1,($U$2=GRID!$B$1:$U$1)*(КАЛЕНДАРЬ!AG29=GRID!$B$3:$U$3),0))*(1-GRID!$H$34))</f>
        <v>29750</v>
      </c>
      <c r="G45" s="8" cm="1">
        <f t="array" ref="G45">IF($I$2="Время восстановления",INDEX(GRID!$B$4:$U$15,MATCH(G$8,GRID!$A$4:$A$15,0),MATCH(1,($U$2=GRID!$B$1:$U$1)*(КАЛЕНДАРЬ!AG29=GRID!$B$3:$U$3),0)),
INDEX(GRID!$B$4:$U$15,MATCH(G$8,GRID!$A$4:$A$15,0),MATCH(1,($U$2=GRID!$B$1:$U$1)*(КАЛЕНДАРЬ!AG29=GRID!$B$3:$U$3),0))*(1-GRID!$H$34))</f>
        <v>30345</v>
      </c>
      <c r="H45" s="8" cm="1">
        <f t="array" ref="H45">IF($I$2="Время восстановления",INDEX(GRID!$B$18:$U$29,MATCH(G$8,GRID!$A$18:$A$29,0),MATCH(1,($U$2=GRID!$B$1:$U$1)*(КАЛЕНДАРЬ!AG29=GRID!$B$3:$U$3),0)),
INDEX(GRID!$B$18:$U$29,MATCH(G$8,GRID!$A$18:$A$29,0),MATCH(1,($U$2=GRID!$B$1:$U$1)*(КАЛЕНДАРЬ!AG29=GRID!$B$3:$U$3),0))*(1-GRID!$H$34))</f>
        <v>34595</v>
      </c>
      <c r="I45" s="8" cm="1">
        <f t="array" ref="I45">IF($I$2="Время восстановления",INDEX(GRID!$B$4:$U$15,MATCH(I$8,GRID!$A$4:$A$15,0),MATCH(1,($U$2=GRID!$B$1:$U$1)*(КАЛЕНДАРЬ!AG29=GRID!$B$3:$U$3),0)),
INDEX(GRID!$B$4:$U$15,MATCH(I$8,GRID!$A$4:$A$15,0),MATCH(1,($U$2=GRID!$B$1:$U$1)*(КАЛЕНДАРЬ!AG29=GRID!$B$3:$U$3),0))*(1-GRID!$H$34))</f>
        <v>33745</v>
      </c>
      <c r="J45" s="8" cm="1">
        <f t="array" ref="J45">IF($I$2="Время восстановления",INDEX(GRID!$B$18:$U$29,MATCH(I$8,GRID!$A$18:$A$29,0),MATCH(1,($U$2=GRID!$B$1:$U$1)*(КАЛЕНДАРЬ!AG29=GRID!$B$3:$U$3),0)),
INDEX(GRID!$B$18:$U$29,MATCH(I$8,GRID!$A$18:$A$29,0),MATCH(1,($U$2=GRID!$B$1:$U$1)*(КАЛЕНДАРЬ!AG29=GRID!$B$3:$U$3),0))*(1-GRID!$H$34))</f>
        <v>37995</v>
      </c>
      <c r="K45" s="8" cm="1">
        <f t="array" ref="K45">IF($I$2="Время восстановления",INDEX(GRID!$B$4:$U$15,MATCH(K$8,GRID!$A$4:$A$15,0),MATCH(1,($U$2=GRID!$B$1:$U$1)*(КАЛЕНДАРЬ!AG29=GRID!$B$3:$U$3),0)),
INDEX(GRID!$B$4:$U$15,MATCH(K$8,GRID!$A$4:$A$15,0),MATCH(1,($U$2=GRID!$B$1:$U$1)*(КАЛЕНДАРЬ!AG29=GRID!$B$3:$U$3),0))*(1-GRID!$H$34))</f>
        <v>38250</v>
      </c>
      <c r="L45" s="8" cm="1">
        <f t="array" ref="L45">IF($I$2="Время восстановления",INDEX(GRID!$B$18:$U$29,MATCH(K$8,GRID!$A$18:$A$29,0),MATCH(1,($U$2=GRID!$B$1:$U$1)*(КАЛЕНДАРЬ!AG29=GRID!$B$3:$U$3),0)),
INDEX(GRID!$B$18:$U$29,MATCH(K$8,GRID!$A$18:$A$29,0),MATCH(1,($U$2=GRID!$B$1:$U$1)*(КАЛЕНДАРЬ!AG29=GRID!$B$3:$U$3),0))*(1-GRID!$H$34))</f>
        <v>42500</v>
      </c>
      <c r="M45" s="8" cm="1">
        <f t="array" ref="M45">IF($I$2="Время восстановления",INDEX(GRID!$B$4:$U$15,MATCH(M$8,GRID!$A$4:$A$15,0),MATCH(1,($U$2=GRID!$B$1:$U$1)*(КАЛЕНДАРЬ!AG29=GRID!$B$3:$U$3),0)),
INDEX(GRID!$B$4:$U$15,MATCH(M$8,GRID!$A$4:$A$15,0),MATCH(1,($U$2=GRID!$B$1:$U$1)*(КАЛЕНДАРЬ!AG29=GRID!$B$3:$U$3),0))*(1-GRID!$H$34))</f>
        <v>55420</v>
      </c>
      <c r="N45" s="8" cm="1">
        <f t="array" ref="N45">IF($I$2="Время восстановления",INDEX(GRID!$B$18:$U$29,MATCH(M$8,GRID!$A$18:$A$29,0),MATCH(1,($U$2=GRID!$B$1:$U$1)*(КАЛЕНДАРЬ!AG29=GRID!$B$3:$U$3),0)),
INDEX(GRID!$B$18:$U$29,MATCH(M$8,GRID!$A$18:$A$29,0),MATCH(1,($U$2=GRID!$B$1:$U$1)*(КАЛЕНДАРЬ!AG29=GRID!$B$3:$U$3),0))*(1-GRID!$H$34))</f>
        <v>59670</v>
      </c>
      <c r="O45" s="8" cm="1">
        <f t="array" ref="O45">IF($I$2="Время восстановления",INDEX(GRID!$B$18:$U$29,MATCH(O$8,GRID!$A$18:$A$29,0),MATCH(1,($U$2=GRID!$B$1:$U$1)*(КАЛЕНДАРЬ!AG29=GRID!$B$3:$U$3),0)),
INDEX(GRID!$B$18:$U$29,MATCH(O$8,GRID!$A$18:$A$29,0),MATCH(1,($U$2=GRID!$B$1:$U$1)*(КАЛЕНДАРЬ!AG29=GRID!$B$3:$U$3),0))*(1-GRID!$H$34))</f>
        <v>83300</v>
      </c>
      <c r="P45" s="8" cm="1">
        <f t="array" ref="P45">IF($I$2="Время восстановления",INDEX(GRID!$B$18:$U$29,MATCH(P$8,GRID!$A$18:$A$29,0),MATCH(1,($U$2=GRID!$B$1:$U$1)*(КАЛЕНДАРЬ!AG29=GRID!$B$3:$U$3),0)),
INDEX(GRID!$B$18:$U$29,MATCH(P$8,GRID!$A$18:$A$29,0),MATCH(1,($U$2=GRID!$B$1:$U$1)*(КАЛЕНДАРЬ!AG29=GRID!$B$3:$U$3),0))*(1-GRID!$H$34))</f>
        <v>118745</v>
      </c>
      <c r="Q45" s="8" cm="1">
        <f t="array" ref="Q45">IF($I$2="Время восстановления",INDEX(GRID!$B$18:$U$29,MATCH(Q$8,GRID!$A$18:$A$29,0),MATCH(1,($U$2=GRID!$B$1:$U$1)*(КАЛЕНДАРЬ!AG29=GRID!$B$3:$U$3),0)),
INDEX(GRID!$B$18:$U$29,MATCH(Q$8,GRID!$A$18:$A$29,0),MATCH(1,($U$2=GRID!$B$1:$U$1)*(КАЛЕНДАРЬ!AG29=GRID!$B$3:$U$3),0))*(1-GRID!$H$34))</f>
        <v>139740</v>
      </c>
      <c r="R45" s="8" cm="1">
        <f t="array" ref="R45">IF($I$2="Время восстановления",INDEX(GRID!$B$18:$U$29,MATCH(R$8,GRID!$A$18:$A$29,0),MATCH(1,($U$2=GRID!$B$1:$U$1)*(КАЛЕНДАРЬ!AG29=GRID!$B$3:$U$3),0)),
INDEX(GRID!$B$18:$U$29,MATCH(R$8,GRID!$A$18:$A$29,0),MATCH(1,($U$2=GRID!$B$1:$U$1)*(КАЛЕНДАРЬ!AG29=GRID!$B$3:$U$3),0))*(1-GRID!$H$34))</f>
        <v>158440</v>
      </c>
      <c r="S45" s="8" cm="1">
        <f t="array" ref="S45">IF($I$2="Время восстановления",INDEX(GRID!$B$18:$U$29,MATCH(S$8,GRID!$A$18:$A$29,0),MATCH(1,($U$2=GRID!$B$1:$U$1)*(КАЛЕНДАРЬ!AG29=GRID!$B$3:$U$3),0)),
INDEX(GRID!$B$18:$U$29,MATCH(S$8,GRID!$A$18:$A$29,0),MATCH(1,($U$2=GRID!$B$1:$U$1)*(КАЛЕНДАРЬ!AG29=GRID!$B$3:$U$3),0))*(1-GRID!$L$41))</f>
        <v>414360</v>
      </c>
      <c r="T45" s="8" cm="1">
        <f t="array" ref="T45">IF($I$2="Время восстановления",INDEX(GRID!$B$18:$U$29,MATCH(T$8,GRID!$A$18:$A$29,0),MATCH(1,($U$2=GRID!$B$1:$U$1)*(КАЛЕНДАРЬ!AG29=GRID!$B$3:$U$3),0)),
INDEX(GRID!$B$18:$U$29,MATCH(T$8,GRID!$A$18:$A$29,0),MATCH(1,($U$2=GRID!$B$1:$U$1)*(КАЛЕНДАРЬ!AG29=GRID!$B$3:$U$3),0))*(1-GRID!$L$41))</f>
        <v>501210</v>
      </c>
    </row>
    <row r="46" spans="1:20">
      <c r="A46" s="148" t="s">
        <v>15</v>
      </c>
      <c r="B46" s="149">
        <v>27</v>
      </c>
      <c r="C46" s="8" cm="1">
        <f t="array" ref="C46">IF($I$2="Время восстановления",INDEX(GRID!$B$4:$U$15,MATCH(C$8,GRID!$A$4:$A$15,0),MATCH(1,($U$2=GRID!$B$1:$U$1)*(КАЛЕНДАРЬ!AG30=GRID!$B$3:$U$3),0)),
INDEX(GRID!$B$4:$U$15,MATCH(C$8,GRID!$A$4:$A$15,0),MATCH(1,($U$2=GRID!$B$1:$U$1)*(КАЛЕНДАРЬ!AG30=GRID!$B$3:$U$3),0))*(1-GRID!$H$34))</f>
        <v>21250</v>
      </c>
      <c r="D46" s="8" cm="1">
        <f t="array" ref="D46">IF($I$2="Время восстановления",INDEX(GRID!$B$18:$U$29,MATCH(C$8,GRID!$A$18:$A$29,0),MATCH(1,($U$2=GRID!$B$1:$U$1)*(КАЛЕНДАРЬ!AG30=GRID!$B$3:$U$3),0)),
INDEX(GRID!$B$18:$U$29,MATCH(C$8,GRID!$A$18:$A$29,0),MATCH(1,($U$2=GRID!$B$1:$U$1)*(КАЛЕНДАРЬ!AG30=GRID!$B$3:$U$3),0))*(1-GRID!$H$34))</f>
        <v>25500</v>
      </c>
      <c r="E46" s="8" cm="1">
        <f t="array" ref="E46">IF($I$2="Время восстановления",INDEX(GRID!$B$4:$U$15,MATCH(E$8,GRID!$A$4:$A$15,0),MATCH(1,($U$2=GRID!$B$1:$U$1)*(КАЛЕНДАРЬ!AG30=GRID!$B$3:$U$3),0)),
INDEX(GRID!$B$4:$U$15,MATCH(E$8,GRID!$A$4:$A$15,0),MATCH(1,($U$2=GRID!$B$1:$U$1)*(КАЛЕНДАРЬ!AG30=GRID!$B$3:$U$3),0))*(1-GRID!$H$34))</f>
        <v>25500</v>
      </c>
      <c r="F46" s="8" cm="1">
        <f t="array" ref="F46">IF($I$2="Время восстановления",INDEX(GRID!$B$18:$U$29,MATCH(E$8,GRID!$A$18:$A$29,0),MATCH(1,($U$2=GRID!$B$1:$U$1)*(КАЛЕНДАРЬ!AG30=GRID!$B$3:$U$3),0)),
INDEX(GRID!$B$18:$U$29,MATCH(E$8,GRID!$A$18:$A$29,0),MATCH(1,($U$2=GRID!$B$1:$U$1)*(КАЛЕНДАРЬ!AG30=GRID!$B$3:$U$3),0))*(1-GRID!$H$34))</f>
        <v>29750</v>
      </c>
      <c r="G46" s="8" cm="1">
        <f t="array" ref="G46">IF($I$2="Время восстановления",INDEX(GRID!$B$4:$U$15,MATCH(G$8,GRID!$A$4:$A$15,0),MATCH(1,($U$2=GRID!$B$1:$U$1)*(КАЛЕНДАРЬ!AG30=GRID!$B$3:$U$3),0)),
INDEX(GRID!$B$4:$U$15,MATCH(G$8,GRID!$A$4:$A$15,0),MATCH(1,($U$2=GRID!$B$1:$U$1)*(КАЛЕНДАРЬ!AG30=GRID!$B$3:$U$3),0))*(1-GRID!$H$34))</f>
        <v>30345</v>
      </c>
      <c r="H46" s="8" cm="1">
        <f t="array" ref="H46">IF($I$2="Время восстановления",INDEX(GRID!$B$18:$U$29,MATCH(G$8,GRID!$A$18:$A$29,0),MATCH(1,($U$2=GRID!$B$1:$U$1)*(КАЛЕНДАРЬ!AG30=GRID!$B$3:$U$3),0)),
INDEX(GRID!$B$18:$U$29,MATCH(G$8,GRID!$A$18:$A$29,0),MATCH(1,($U$2=GRID!$B$1:$U$1)*(КАЛЕНДАРЬ!AG30=GRID!$B$3:$U$3),0))*(1-GRID!$H$34))</f>
        <v>34595</v>
      </c>
      <c r="I46" s="8" cm="1">
        <f t="array" ref="I46">IF($I$2="Время восстановления",INDEX(GRID!$B$4:$U$15,MATCH(I$8,GRID!$A$4:$A$15,0),MATCH(1,($U$2=GRID!$B$1:$U$1)*(КАЛЕНДАРЬ!AG30=GRID!$B$3:$U$3),0)),
INDEX(GRID!$B$4:$U$15,MATCH(I$8,GRID!$A$4:$A$15,0),MATCH(1,($U$2=GRID!$B$1:$U$1)*(КАЛЕНДАРЬ!AG30=GRID!$B$3:$U$3),0))*(1-GRID!$H$34))</f>
        <v>33745</v>
      </c>
      <c r="J46" s="8" cm="1">
        <f t="array" ref="J46">IF($I$2="Время восстановления",INDEX(GRID!$B$18:$U$29,MATCH(I$8,GRID!$A$18:$A$29,0),MATCH(1,($U$2=GRID!$B$1:$U$1)*(КАЛЕНДАРЬ!AG30=GRID!$B$3:$U$3),0)),
INDEX(GRID!$B$18:$U$29,MATCH(I$8,GRID!$A$18:$A$29,0),MATCH(1,($U$2=GRID!$B$1:$U$1)*(КАЛЕНДАРЬ!AG30=GRID!$B$3:$U$3),0))*(1-GRID!$H$34))</f>
        <v>37995</v>
      </c>
      <c r="K46" s="8" cm="1">
        <f t="array" ref="K46">IF($I$2="Время восстановления",INDEX(GRID!$B$4:$U$15,MATCH(K$8,GRID!$A$4:$A$15,0),MATCH(1,($U$2=GRID!$B$1:$U$1)*(КАЛЕНДАРЬ!AG30=GRID!$B$3:$U$3),0)),
INDEX(GRID!$B$4:$U$15,MATCH(K$8,GRID!$A$4:$A$15,0),MATCH(1,($U$2=GRID!$B$1:$U$1)*(КАЛЕНДАРЬ!AG30=GRID!$B$3:$U$3),0))*(1-GRID!$H$34))</f>
        <v>38250</v>
      </c>
      <c r="L46" s="8" cm="1">
        <f t="array" ref="L46">IF($I$2="Время восстановления",INDEX(GRID!$B$18:$U$29,MATCH(K$8,GRID!$A$18:$A$29,0),MATCH(1,($U$2=GRID!$B$1:$U$1)*(КАЛЕНДАРЬ!AG30=GRID!$B$3:$U$3),0)),
INDEX(GRID!$B$18:$U$29,MATCH(K$8,GRID!$A$18:$A$29,0),MATCH(1,($U$2=GRID!$B$1:$U$1)*(КАЛЕНДАРЬ!AG30=GRID!$B$3:$U$3),0))*(1-GRID!$H$34))</f>
        <v>42500</v>
      </c>
      <c r="M46" s="8" cm="1">
        <f t="array" ref="M46">IF($I$2="Время восстановления",INDEX(GRID!$B$4:$U$15,MATCH(M$8,GRID!$A$4:$A$15,0),MATCH(1,($U$2=GRID!$B$1:$U$1)*(КАЛЕНДАРЬ!AG30=GRID!$B$3:$U$3),0)),
INDEX(GRID!$B$4:$U$15,MATCH(M$8,GRID!$A$4:$A$15,0),MATCH(1,($U$2=GRID!$B$1:$U$1)*(КАЛЕНДАРЬ!AG30=GRID!$B$3:$U$3),0))*(1-GRID!$H$34))</f>
        <v>55420</v>
      </c>
      <c r="N46" s="8" cm="1">
        <f t="array" ref="N46">IF($I$2="Время восстановления",INDEX(GRID!$B$18:$U$29,MATCH(M$8,GRID!$A$18:$A$29,0),MATCH(1,($U$2=GRID!$B$1:$U$1)*(КАЛЕНДАРЬ!AG30=GRID!$B$3:$U$3),0)),
INDEX(GRID!$B$18:$U$29,MATCH(M$8,GRID!$A$18:$A$29,0),MATCH(1,($U$2=GRID!$B$1:$U$1)*(КАЛЕНДАРЬ!AG30=GRID!$B$3:$U$3),0))*(1-GRID!$H$34))</f>
        <v>59670</v>
      </c>
      <c r="O46" s="8" cm="1">
        <f t="array" ref="O46">IF($I$2="Время восстановления",INDEX(GRID!$B$18:$U$29,MATCH(O$8,GRID!$A$18:$A$29,0),MATCH(1,($U$2=GRID!$B$1:$U$1)*(КАЛЕНДАРЬ!AG30=GRID!$B$3:$U$3),0)),
INDEX(GRID!$B$18:$U$29,MATCH(O$8,GRID!$A$18:$A$29,0),MATCH(1,($U$2=GRID!$B$1:$U$1)*(КАЛЕНДАРЬ!AG30=GRID!$B$3:$U$3),0))*(1-GRID!$H$34))</f>
        <v>83300</v>
      </c>
      <c r="P46" s="8" cm="1">
        <f t="array" ref="P46">IF($I$2="Время восстановления",INDEX(GRID!$B$18:$U$29,MATCH(P$8,GRID!$A$18:$A$29,0),MATCH(1,($U$2=GRID!$B$1:$U$1)*(КАЛЕНДАРЬ!AG30=GRID!$B$3:$U$3),0)),
INDEX(GRID!$B$18:$U$29,MATCH(P$8,GRID!$A$18:$A$29,0),MATCH(1,($U$2=GRID!$B$1:$U$1)*(КАЛЕНДАРЬ!AG30=GRID!$B$3:$U$3),0))*(1-GRID!$H$34))</f>
        <v>118745</v>
      </c>
      <c r="Q46" s="8" cm="1">
        <f t="array" ref="Q46">IF($I$2="Время восстановления",INDEX(GRID!$B$18:$U$29,MATCH(Q$8,GRID!$A$18:$A$29,0),MATCH(1,($U$2=GRID!$B$1:$U$1)*(КАЛЕНДАРЬ!AG30=GRID!$B$3:$U$3),0)),
INDEX(GRID!$B$18:$U$29,MATCH(Q$8,GRID!$A$18:$A$29,0),MATCH(1,($U$2=GRID!$B$1:$U$1)*(КАЛЕНДАРЬ!AG30=GRID!$B$3:$U$3),0))*(1-GRID!$H$34))</f>
        <v>139740</v>
      </c>
      <c r="R46" s="8" cm="1">
        <f t="array" ref="R46">IF($I$2="Время восстановления",INDEX(GRID!$B$18:$U$29,MATCH(R$8,GRID!$A$18:$A$29,0),MATCH(1,($U$2=GRID!$B$1:$U$1)*(КАЛЕНДАРЬ!AG30=GRID!$B$3:$U$3),0)),
INDEX(GRID!$B$18:$U$29,MATCH(R$8,GRID!$A$18:$A$29,0),MATCH(1,($U$2=GRID!$B$1:$U$1)*(КАЛЕНДАРЬ!AG30=GRID!$B$3:$U$3),0))*(1-GRID!$H$34))</f>
        <v>158440</v>
      </c>
      <c r="S46" s="8" cm="1">
        <f t="array" ref="S46">IF($I$2="Время восстановления",INDEX(GRID!$B$18:$U$29,MATCH(S$8,GRID!$A$18:$A$29,0),MATCH(1,($U$2=GRID!$B$1:$U$1)*(КАЛЕНДАРЬ!AG30=GRID!$B$3:$U$3),0)),
INDEX(GRID!$B$18:$U$29,MATCH(S$8,GRID!$A$18:$A$29,0),MATCH(1,($U$2=GRID!$B$1:$U$1)*(КАЛЕНДАРЬ!AG30=GRID!$B$3:$U$3),0))*(1-GRID!$L$41))</f>
        <v>414360</v>
      </c>
      <c r="T46" s="8" cm="1">
        <f t="array" ref="T46">IF($I$2="Время восстановления",INDEX(GRID!$B$18:$U$29,MATCH(T$8,GRID!$A$18:$A$29,0),MATCH(1,($U$2=GRID!$B$1:$U$1)*(КАЛЕНДАРЬ!AG30=GRID!$B$3:$U$3),0)),
INDEX(GRID!$B$18:$U$29,MATCH(T$8,GRID!$A$18:$A$29,0),MATCH(1,($U$2=GRID!$B$1:$U$1)*(КАЛЕНДАРЬ!AG30=GRID!$B$3:$U$3),0))*(1-GRID!$L$41))</f>
        <v>501210</v>
      </c>
    </row>
    <row r="47" spans="1:20">
      <c r="A47" s="148" t="s">
        <v>16</v>
      </c>
      <c r="B47" s="149">
        <v>28</v>
      </c>
      <c r="C47" s="8" cm="1">
        <f t="array" ref="C47">IF($I$2="Время восстановления",INDEX(GRID!$B$4:$U$15,MATCH(C$8,GRID!$A$4:$A$15,0),MATCH(1,($U$2=GRID!$B$1:$U$1)*(КАЛЕНДАРЬ!AG31=GRID!$B$3:$U$3),0)),
INDEX(GRID!$B$4:$U$15,MATCH(C$8,GRID!$A$4:$A$15,0),MATCH(1,($U$2=GRID!$B$1:$U$1)*(КАЛЕНДАРЬ!AG31=GRID!$B$3:$U$3),0))*(1-GRID!$H$34))</f>
        <v>21250</v>
      </c>
      <c r="D47" s="8" cm="1">
        <f t="array" ref="D47">IF($I$2="Время восстановления",INDEX(GRID!$B$18:$U$29,MATCH(C$8,GRID!$A$18:$A$29,0),MATCH(1,($U$2=GRID!$B$1:$U$1)*(КАЛЕНДАРЬ!AG31=GRID!$B$3:$U$3),0)),
INDEX(GRID!$B$18:$U$29,MATCH(C$8,GRID!$A$18:$A$29,0),MATCH(1,($U$2=GRID!$B$1:$U$1)*(КАЛЕНДАРЬ!AG31=GRID!$B$3:$U$3),0))*(1-GRID!$H$34))</f>
        <v>25500</v>
      </c>
      <c r="E47" s="8" cm="1">
        <f t="array" ref="E47">IF($I$2="Время восстановления",INDEX(GRID!$B$4:$U$15,MATCH(E$8,GRID!$A$4:$A$15,0),MATCH(1,($U$2=GRID!$B$1:$U$1)*(КАЛЕНДАРЬ!AG31=GRID!$B$3:$U$3),0)),
INDEX(GRID!$B$4:$U$15,MATCH(E$8,GRID!$A$4:$A$15,0),MATCH(1,($U$2=GRID!$B$1:$U$1)*(КАЛЕНДАРЬ!AG31=GRID!$B$3:$U$3),0))*(1-GRID!$H$34))</f>
        <v>25500</v>
      </c>
      <c r="F47" s="8" cm="1">
        <f t="array" ref="F47">IF($I$2="Время восстановления",INDEX(GRID!$B$18:$U$29,MATCH(E$8,GRID!$A$18:$A$29,0),MATCH(1,($U$2=GRID!$B$1:$U$1)*(КАЛЕНДАРЬ!AG31=GRID!$B$3:$U$3),0)),
INDEX(GRID!$B$18:$U$29,MATCH(E$8,GRID!$A$18:$A$29,0),MATCH(1,($U$2=GRID!$B$1:$U$1)*(КАЛЕНДАРЬ!AG31=GRID!$B$3:$U$3),0))*(1-GRID!$H$34))</f>
        <v>29750</v>
      </c>
      <c r="G47" s="8" cm="1">
        <f t="array" ref="G47">IF($I$2="Время восстановления",INDEX(GRID!$B$4:$U$15,MATCH(G$8,GRID!$A$4:$A$15,0),MATCH(1,($U$2=GRID!$B$1:$U$1)*(КАЛЕНДАРЬ!AG31=GRID!$B$3:$U$3),0)),
INDEX(GRID!$B$4:$U$15,MATCH(G$8,GRID!$A$4:$A$15,0),MATCH(1,($U$2=GRID!$B$1:$U$1)*(КАЛЕНДАРЬ!AG31=GRID!$B$3:$U$3),0))*(1-GRID!$H$34))</f>
        <v>30345</v>
      </c>
      <c r="H47" s="8" cm="1">
        <f t="array" ref="H47">IF($I$2="Время восстановления",INDEX(GRID!$B$18:$U$29,MATCH(G$8,GRID!$A$18:$A$29,0),MATCH(1,($U$2=GRID!$B$1:$U$1)*(КАЛЕНДАРЬ!AG31=GRID!$B$3:$U$3),0)),
INDEX(GRID!$B$18:$U$29,MATCH(G$8,GRID!$A$18:$A$29,0),MATCH(1,($U$2=GRID!$B$1:$U$1)*(КАЛЕНДАРЬ!AG31=GRID!$B$3:$U$3),0))*(1-GRID!$H$34))</f>
        <v>34595</v>
      </c>
      <c r="I47" s="8" cm="1">
        <f t="array" ref="I47">IF($I$2="Время восстановления",INDEX(GRID!$B$4:$U$15,MATCH(I$8,GRID!$A$4:$A$15,0),MATCH(1,($U$2=GRID!$B$1:$U$1)*(КАЛЕНДАРЬ!AG31=GRID!$B$3:$U$3),0)),
INDEX(GRID!$B$4:$U$15,MATCH(I$8,GRID!$A$4:$A$15,0),MATCH(1,($U$2=GRID!$B$1:$U$1)*(КАЛЕНДАРЬ!AG31=GRID!$B$3:$U$3),0))*(1-GRID!$H$34))</f>
        <v>33745</v>
      </c>
      <c r="J47" s="8" cm="1">
        <f t="array" ref="J47">IF($I$2="Время восстановления",INDEX(GRID!$B$18:$U$29,MATCH(I$8,GRID!$A$18:$A$29,0),MATCH(1,($U$2=GRID!$B$1:$U$1)*(КАЛЕНДАРЬ!AG31=GRID!$B$3:$U$3),0)),
INDEX(GRID!$B$18:$U$29,MATCH(I$8,GRID!$A$18:$A$29,0),MATCH(1,($U$2=GRID!$B$1:$U$1)*(КАЛЕНДАРЬ!AG31=GRID!$B$3:$U$3),0))*(1-GRID!$H$34))</f>
        <v>37995</v>
      </c>
      <c r="K47" s="8" cm="1">
        <f t="array" ref="K47">IF($I$2="Время восстановления",INDEX(GRID!$B$4:$U$15,MATCH(K$8,GRID!$A$4:$A$15,0),MATCH(1,($U$2=GRID!$B$1:$U$1)*(КАЛЕНДАРЬ!AG31=GRID!$B$3:$U$3),0)),
INDEX(GRID!$B$4:$U$15,MATCH(K$8,GRID!$A$4:$A$15,0),MATCH(1,($U$2=GRID!$B$1:$U$1)*(КАЛЕНДАРЬ!AG31=GRID!$B$3:$U$3),0))*(1-GRID!$H$34))</f>
        <v>38250</v>
      </c>
      <c r="L47" s="8" cm="1">
        <f t="array" ref="L47">IF($I$2="Время восстановления",INDEX(GRID!$B$18:$U$29,MATCH(K$8,GRID!$A$18:$A$29,0),MATCH(1,($U$2=GRID!$B$1:$U$1)*(КАЛЕНДАРЬ!AG31=GRID!$B$3:$U$3),0)),
INDEX(GRID!$B$18:$U$29,MATCH(K$8,GRID!$A$18:$A$29,0),MATCH(1,($U$2=GRID!$B$1:$U$1)*(КАЛЕНДАРЬ!AG31=GRID!$B$3:$U$3),0))*(1-GRID!$H$34))</f>
        <v>42500</v>
      </c>
      <c r="M47" s="8" cm="1">
        <f t="array" ref="M47">IF($I$2="Время восстановления",INDEX(GRID!$B$4:$U$15,MATCH(M$8,GRID!$A$4:$A$15,0),MATCH(1,($U$2=GRID!$B$1:$U$1)*(КАЛЕНДАРЬ!AG31=GRID!$B$3:$U$3),0)),
INDEX(GRID!$B$4:$U$15,MATCH(M$8,GRID!$A$4:$A$15,0),MATCH(1,($U$2=GRID!$B$1:$U$1)*(КАЛЕНДАРЬ!AG31=GRID!$B$3:$U$3),0))*(1-GRID!$H$34))</f>
        <v>55420</v>
      </c>
      <c r="N47" s="8" cm="1">
        <f t="array" ref="N47">IF($I$2="Время восстановления",INDEX(GRID!$B$18:$U$29,MATCH(M$8,GRID!$A$18:$A$29,0),MATCH(1,($U$2=GRID!$B$1:$U$1)*(КАЛЕНДАРЬ!AG31=GRID!$B$3:$U$3),0)),
INDEX(GRID!$B$18:$U$29,MATCH(M$8,GRID!$A$18:$A$29,0),MATCH(1,($U$2=GRID!$B$1:$U$1)*(КАЛЕНДАРЬ!AG31=GRID!$B$3:$U$3),0))*(1-GRID!$H$34))</f>
        <v>59670</v>
      </c>
      <c r="O47" s="8" cm="1">
        <f t="array" ref="O47">IF($I$2="Время восстановления",INDEX(GRID!$B$18:$U$29,MATCH(O$8,GRID!$A$18:$A$29,0),MATCH(1,($U$2=GRID!$B$1:$U$1)*(КАЛЕНДАРЬ!AG31=GRID!$B$3:$U$3),0)),
INDEX(GRID!$B$18:$U$29,MATCH(O$8,GRID!$A$18:$A$29,0),MATCH(1,($U$2=GRID!$B$1:$U$1)*(КАЛЕНДАРЬ!AG31=GRID!$B$3:$U$3),0))*(1-GRID!$H$34))</f>
        <v>83300</v>
      </c>
      <c r="P47" s="8" cm="1">
        <f t="array" ref="P47">IF($I$2="Время восстановления",INDEX(GRID!$B$18:$U$29,MATCH(P$8,GRID!$A$18:$A$29,0),MATCH(1,($U$2=GRID!$B$1:$U$1)*(КАЛЕНДАРЬ!AG31=GRID!$B$3:$U$3),0)),
INDEX(GRID!$B$18:$U$29,MATCH(P$8,GRID!$A$18:$A$29,0),MATCH(1,($U$2=GRID!$B$1:$U$1)*(КАЛЕНДАРЬ!AG31=GRID!$B$3:$U$3),0))*(1-GRID!$H$34))</f>
        <v>118745</v>
      </c>
      <c r="Q47" s="8" cm="1">
        <f t="array" ref="Q47">IF($I$2="Время восстановления",INDEX(GRID!$B$18:$U$29,MATCH(Q$8,GRID!$A$18:$A$29,0),MATCH(1,($U$2=GRID!$B$1:$U$1)*(КАЛЕНДАРЬ!AG31=GRID!$B$3:$U$3),0)),
INDEX(GRID!$B$18:$U$29,MATCH(Q$8,GRID!$A$18:$A$29,0),MATCH(1,($U$2=GRID!$B$1:$U$1)*(КАЛЕНДАРЬ!AG31=GRID!$B$3:$U$3),0))*(1-GRID!$H$34))</f>
        <v>139740</v>
      </c>
      <c r="R47" s="8" cm="1">
        <f t="array" ref="R47">IF($I$2="Время восстановления",INDEX(GRID!$B$18:$U$29,MATCH(R$8,GRID!$A$18:$A$29,0),MATCH(1,($U$2=GRID!$B$1:$U$1)*(КАЛЕНДАРЬ!AG31=GRID!$B$3:$U$3),0)),
INDEX(GRID!$B$18:$U$29,MATCH(R$8,GRID!$A$18:$A$29,0),MATCH(1,($U$2=GRID!$B$1:$U$1)*(КАЛЕНДАРЬ!AG31=GRID!$B$3:$U$3),0))*(1-GRID!$H$34))</f>
        <v>158440</v>
      </c>
      <c r="S47" s="8" cm="1">
        <f t="array" ref="S47">IF($I$2="Время восстановления",INDEX(GRID!$B$18:$U$29,MATCH(S$8,GRID!$A$18:$A$29,0),MATCH(1,($U$2=GRID!$B$1:$U$1)*(КАЛЕНДАРЬ!AG31=GRID!$B$3:$U$3),0)),
INDEX(GRID!$B$18:$U$29,MATCH(S$8,GRID!$A$18:$A$29,0),MATCH(1,($U$2=GRID!$B$1:$U$1)*(КАЛЕНДАРЬ!AG31=GRID!$B$3:$U$3),0))*(1-GRID!$L$41))</f>
        <v>414360</v>
      </c>
      <c r="T47" s="8" cm="1">
        <f t="array" ref="T47">IF($I$2="Время восстановления",INDEX(GRID!$B$18:$U$29,MATCH(T$8,GRID!$A$18:$A$29,0),MATCH(1,($U$2=GRID!$B$1:$U$1)*(КАЛЕНДАРЬ!AG31=GRID!$B$3:$U$3),0)),
INDEX(GRID!$B$18:$U$29,MATCH(T$8,GRID!$A$18:$A$29,0),MATCH(1,($U$2=GRID!$B$1:$U$1)*(КАЛЕНДАРЬ!AG31=GRID!$B$3:$U$3),0))*(1-GRID!$L$41))</f>
        <v>501210</v>
      </c>
    </row>
    <row r="48" spans="1:20">
      <c r="A48" s="148" t="s">
        <v>17</v>
      </c>
      <c r="B48" s="149">
        <v>29</v>
      </c>
      <c r="C48" s="8" cm="1">
        <f t="array" ref="C48">IF($I$2="Время восстановления",INDEX(GRID!$B$4:$U$15,MATCH(C$8,GRID!$A$4:$A$15,0),MATCH(1,($U$2=GRID!$B$1:$U$1)*(КАЛЕНДАРЬ!AG32=GRID!$B$3:$U$3),0)),
INDEX(GRID!$B$4:$U$15,MATCH(C$8,GRID!$A$4:$A$15,0),MATCH(1,($U$2=GRID!$B$1:$U$1)*(КАЛЕНДАРЬ!AG32=GRID!$B$3:$U$3),0))*(1-GRID!$H$34))</f>
        <v>21250</v>
      </c>
      <c r="D48" s="8" cm="1">
        <f t="array" ref="D48">IF($I$2="Время восстановления",INDEX(GRID!$B$18:$U$29,MATCH(C$8,GRID!$A$18:$A$29,0),MATCH(1,($U$2=GRID!$B$1:$U$1)*(КАЛЕНДАРЬ!AG32=GRID!$B$3:$U$3),0)),
INDEX(GRID!$B$18:$U$29,MATCH(C$8,GRID!$A$18:$A$29,0),MATCH(1,($U$2=GRID!$B$1:$U$1)*(КАЛЕНДАРЬ!AG32=GRID!$B$3:$U$3),0))*(1-GRID!$H$34))</f>
        <v>25500</v>
      </c>
      <c r="E48" s="8" cm="1">
        <f t="array" ref="E48">IF($I$2="Время восстановления",INDEX(GRID!$B$4:$U$15,MATCH(E$8,GRID!$A$4:$A$15,0),MATCH(1,($U$2=GRID!$B$1:$U$1)*(КАЛЕНДАРЬ!AG32=GRID!$B$3:$U$3),0)),
INDEX(GRID!$B$4:$U$15,MATCH(E$8,GRID!$A$4:$A$15,0),MATCH(1,($U$2=GRID!$B$1:$U$1)*(КАЛЕНДАРЬ!AG32=GRID!$B$3:$U$3),0))*(1-GRID!$H$34))</f>
        <v>25500</v>
      </c>
      <c r="F48" s="8" cm="1">
        <f t="array" ref="F48">IF($I$2="Время восстановления",INDEX(GRID!$B$18:$U$29,MATCH(E$8,GRID!$A$18:$A$29,0),MATCH(1,($U$2=GRID!$B$1:$U$1)*(КАЛЕНДАРЬ!AG32=GRID!$B$3:$U$3),0)),
INDEX(GRID!$B$18:$U$29,MATCH(E$8,GRID!$A$18:$A$29,0),MATCH(1,($U$2=GRID!$B$1:$U$1)*(КАЛЕНДАРЬ!AG32=GRID!$B$3:$U$3),0))*(1-GRID!$H$34))</f>
        <v>29750</v>
      </c>
      <c r="G48" s="8" cm="1">
        <f t="array" ref="G48">IF($I$2="Время восстановления",INDEX(GRID!$B$4:$U$15,MATCH(G$8,GRID!$A$4:$A$15,0),MATCH(1,($U$2=GRID!$B$1:$U$1)*(КАЛЕНДАРЬ!AG32=GRID!$B$3:$U$3),0)),
INDEX(GRID!$B$4:$U$15,MATCH(G$8,GRID!$A$4:$A$15,0),MATCH(1,($U$2=GRID!$B$1:$U$1)*(КАЛЕНДАРЬ!AG32=GRID!$B$3:$U$3),0))*(1-GRID!$H$34))</f>
        <v>30345</v>
      </c>
      <c r="H48" s="8" cm="1">
        <f t="array" ref="H48">IF($I$2="Время восстановления",INDEX(GRID!$B$18:$U$29,MATCH(G$8,GRID!$A$18:$A$29,0),MATCH(1,($U$2=GRID!$B$1:$U$1)*(КАЛЕНДАРЬ!AG32=GRID!$B$3:$U$3),0)),
INDEX(GRID!$B$18:$U$29,MATCH(G$8,GRID!$A$18:$A$29,0),MATCH(1,($U$2=GRID!$B$1:$U$1)*(КАЛЕНДАРЬ!AG32=GRID!$B$3:$U$3),0))*(1-GRID!$H$34))</f>
        <v>34595</v>
      </c>
      <c r="I48" s="8" cm="1">
        <f t="array" ref="I48">IF($I$2="Время восстановления",INDEX(GRID!$B$4:$U$15,MATCH(I$8,GRID!$A$4:$A$15,0),MATCH(1,($U$2=GRID!$B$1:$U$1)*(КАЛЕНДАРЬ!AG32=GRID!$B$3:$U$3),0)),
INDEX(GRID!$B$4:$U$15,MATCH(I$8,GRID!$A$4:$A$15,0),MATCH(1,($U$2=GRID!$B$1:$U$1)*(КАЛЕНДАРЬ!AG32=GRID!$B$3:$U$3),0))*(1-GRID!$H$34))</f>
        <v>33745</v>
      </c>
      <c r="J48" s="8" cm="1">
        <f t="array" ref="J48">IF($I$2="Время восстановления",INDEX(GRID!$B$18:$U$29,MATCH(I$8,GRID!$A$18:$A$29,0),MATCH(1,($U$2=GRID!$B$1:$U$1)*(КАЛЕНДАРЬ!AG32=GRID!$B$3:$U$3),0)),
INDEX(GRID!$B$18:$U$29,MATCH(I$8,GRID!$A$18:$A$29,0),MATCH(1,($U$2=GRID!$B$1:$U$1)*(КАЛЕНДАРЬ!AG32=GRID!$B$3:$U$3),0))*(1-GRID!$H$34))</f>
        <v>37995</v>
      </c>
      <c r="K48" s="8" cm="1">
        <f t="array" ref="K48">IF($I$2="Время восстановления",INDEX(GRID!$B$4:$U$15,MATCH(K$8,GRID!$A$4:$A$15,0),MATCH(1,($U$2=GRID!$B$1:$U$1)*(КАЛЕНДАРЬ!AG32=GRID!$B$3:$U$3),0)),
INDEX(GRID!$B$4:$U$15,MATCH(K$8,GRID!$A$4:$A$15,0),MATCH(1,($U$2=GRID!$B$1:$U$1)*(КАЛЕНДАРЬ!AG32=GRID!$B$3:$U$3),0))*(1-GRID!$H$34))</f>
        <v>38250</v>
      </c>
      <c r="L48" s="8" cm="1">
        <f t="array" ref="L48">IF($I$2="Время восстановления",INDEX(GRID!$B$18:$U$29,MATCH(K$8,GRID!$A$18:$A$29,0),MATCH(1,($U$2=GRID!$B$1:$U$1)*(КАЛЕНДАРЬ!AG32=GRID!$B$3:$U$3),0)),
INDEX(GRID!$B$18:$U$29,MATCH(K$8,GRID!$A$18:$A$29,0),MATCH(1,($U$2=GRID!$B$1:$U$1)*(КАЛЕНДАРЬ!AG32=GRID!$B$3:$U$3),0))*(1-GRID!$H$34))</f>
        <v>42500</v>
      </c>
      <c r="M48" s="8" cm="1">
        <f t="array" ref="M48">IF($I$2="Время восстановления",INDEX(GRID!$B$4:$U$15,MATCH(M$8,GRID!$A$4:$A$15,0),MATCH(1,($U$2=GRID!$B$1:$U$1)*(КАЛЕНДАРЬ!AG32=GRID!$B$3:$U$3),0)),
INDEX(GRID!$B$4:$U$15,MATCH(M$8,GRID!$A$4:$A$15,0),MATCH(1,($U$2=GRID!$B$1:$U$1)*(КАЛЕНДАРЬ!AG32=GRID!$B$3:$U$3),0))*(1-GRID!$H$34))</f>
        <v>55420</v>
      </c>
      <c r="N48" s="8" cm="1">
        <f t="array" ref="N48">IF($I$2="Время восстановления",INDEX(GRID!$B$18:$U$29,MATCH(M$8,GRID!$A$18:$A$29,0),MATCH(1,($U$2=GRID!$B$1:$U$1)*(КАЛЕНДАРЬ!AG32=GRID!$B$3:$U$3),0)),
INDEX(GRID!$B$18:$U$29,MATCH(M$8,GRID!$A$18:$A$29,0),MATCH(1,($U$2=GRID!$B$1:$U$1)*(КАЛЕНДАРЬ!AG32=GRID!$B$3:$U$3),0))*(1-GRID!$H$34))</f>
        <v>59670</v>
      </c>
      <c r="O48" s="8" cm="1">
        <f t="array" ref="O48">IF($I$2="Время восстановления",INDEX(GRID!$B$18:$U$29,MATCH(O$8,GRID!$A$18:$A$29,0),MATCH(1,($U$2=GRID!$B$1:$U$1)*(КАЛЕНДАРЬ!AG32=GRID!$B$3:$U$3),0)),
INDEX(GRID!$B$18:$U$29,MATCH(O$8,GRID!$A$18:$A$29,0),MATCH(1,($U$2=GRID!$B$1:$U$1)*(КАЛЕНДАРЬ!AG32=GRID!$B$3:$U$3),0))*(1-GRID!$H$34))</f>
        <v>83300</v>
      </c>
      <c r="P48" s="8" cm="1">
        <f t="array" ref="P48">IF($I$2="Время восстановления",INDEX(GRID!$B$18:$U$29,MATCH(P$8,GRID!$A$18:$A$29,0),MATCH(1,($U$2=GRID!$B$1:$U$1)*(КАЛЕНДАРЬ!AG32=GRID!$B$3:$U$3),0)),
INDEX(GRID!$B$18:$U$29,MATCH(P$8,GRID!$A$18:$A$29,0),MATCH(1,($U$2=GRID!$B$1:$U$1)*(КАЛЕНДАРЬ!AG32=GRID!$B$3:$U$3),0))*(1-GRID!$H$34))</f>
        <v>118745</v>
      </c>
      <c r="Q48" s="8" cm="1">
        <f t="array" ref="Q48">IF($I$2="Время восстановления",INDEX(GRID!$B$18:$U$29,MATCH(Q$8,GRID!$A$18:$A$29,0),MATCH(1,($U$2=GRID!$B$1:$U$1)*(КАЛЕНДАРЬ!AG32=GRID!$B$3:$U$3),0)),
INDEX(GRID!$B$18:$U$29,MATCH(Q$8,GRID!$A$18:$A$29,0),MATCH(1,($U$2=GRID!$B$1:$U$1)*(КАЛЕНДАРЬ!AG32=GRID!$B$3:$U$3),0))*(1-GRID!$H$34))</f>
        <v>139740</v>
      </c>
      <c r="R48" s="8" cm="1">
        <f t="array" ref="R48">IF($I$2="Время восстановления",INDEX(GRID!$B$18:$U$29,MATCH(R$8,GRID!$A$18:$A$29,0),MATCH(1,($U$2=GRID!$B$1:$U$1)*(КАЛЕНДАРЬ!AG32=GRID!$B$3:$U$3),0)),
INDEX(GRID!$B$18:$U$29,MATCH(R$8,GRID!$A$18:$A$29,0),MATCH(1,($U$2=GRID!$B$1:$U$1)*(КАЛЕНДАРЬ!AG32=GRID!$B$3:$U$3),0))*(1-GRID!$H$34))</f>
        <v>158440</v>
      </c>
      <c r="S48" s="8" cm="1">
        <f t="array" ref="S48">IF($I$2="Время восстановления",INDEX(GRID!$B$18:$U$29,MATCH(S$8,GRID!$A$18:$A$29,0),MATCH(1,($U$2=GRID!$B$1:$U$1)*(КАЛЕНДАРЬ!AG32=GRID!$B$3:$U$3),0)),
INDEX(GRID!$B$18:$U$29,MATCH(S$8,GRID!$A$18:$A$29,0),MATCH(1,($U$2=GRID!$B$1:$U$1)*(КАЛЕНДАРЬ!AG32=GRID!$B$3:$U$3),0))*(1-GRID!$L$41))</f>
        <v>414360</v>
      </c>
      <c r="T48" s="8" cm="1">
        <f t="array" ref="T48">IF($I$2="Время восстановления",INDEX(GRID!$B$18:$U$29,MATCH(T$8,GRID!$A$18:$A$29,0),MATCH(1,($U$2=GRID!$B$1:$U$1)*(КАЛЕНДАРЬ!AG32=GRID!$B$3:$U$3),0)),
INDEX(GRID!$B$18:$U$29,MATCH(T$8,GRID!$A$18:$A$29,0),MATCH(1,($U$2=GRID!$B$1:$U$1)*(КАЛЕНДАРЬ!AG32=GRID!$B$3:$U$3),0))*(1-GRID!$L$41))</f>
        <v>501210</v>
      </c>
    </row>
    <row r="49" spans="1:20">
      <c r="A49" s="148" t="s">
        <v>11</v>
      </c>
      <c r="B49" s="149">
        <v>30</v>
      </c>
      <c r="C49" s="8" cm="1">
        <f t="array" ref="C49">IF($I$2="Время восстановления",INDEX(GRID!$B$4:$U$15,MATCH(C$8,GRID!$A$4:$A$15,0),MATCH(1,($U$2=GRID!$B$1:$U$1)*(КАЛЕНДАРЬ!AG33=GRID!$B$3:$U$3),0)),
INDEX(GRID!$B$4:$U$15,MATCH(C$8,GRID!$A$4:$A$15,0),MATCH(1,($U$2=GRID!$B$1:$U$1)*(КАЛЕНДАРЬ!AG33=GRID!$B$3:$U$3),0))*(1-GRID!$H$34))</f>
        <v>21250</v>
      </c>
      <c r="D49" s="8" cm="1">
        <f t="array" ref="D49">IF($I$2="Время восстановления",INDEX(GRID!$B$18:$U$29,MATCH(C$8,GRID!$A$18:$A$29,0),MATCH(1,($U$2=GRID!$B$1:$U$1)*(КАЛЕНДАРЬ!AG33=GRID!$B$3:$U$3),0)),
INDEX(GRID!$B$18:$U$29,MATCH(C$8,GRID!$A$18:$A$29,0),MATCH(1,($U$2=GRID!$B$1:$U$1)*(КАЛЕНДАРЬ!AG33=GRID!$B$3:$U$3),0))*(1-GRID!$H$34))</f>
        <v>25500</v>
      </c>
      <c r="E49" s="8" cm="1">
        <f t="array" ref="E49">IF($I$2="Время восстановления",INDEX(GRID!$B$4:$U$15,MATCH(E$8,GRID!$A$4:$A$15,0),MATCH(1,($U$2=GRID!$B$1:$U$1)*(КАЛЕНДАРЬ!AG33=GRID!$B$3:$U$3),0)),
INDEX(GRID!$B$4:$U$15,MATCH(E$8,GRID!$A$4:$A$15,0),MATCH(1,($U$2=GRID!$B$1:$U$1)*(КАЛЕНДАРЬ!AG33=GRID!$B$3:$U$3),0))*(1-GRID!$H$34))</f>
        <v>25500</v>
      </c>
      <c r="F49" s="8" cm="1">
        <f t="array" ref="F49">IF($I$2="Время восстановления",INDEX(GRID!$B$18:$U$29,MATCH(E$8,GRID!$A$18:$A$29,0),MATCH(1,($U$2=GRID!$B$1:$U$1)*(КАЛЕНДАРЬ!AG33=GRID!$B$3:$U$3),0)),
INDEX(GRID!$B$18:$U$29,MATCH(E$8,GRID!$A$18:$A$29,0),MATCH(1,($U$2=GRID!$B$1:$U$1)*(КАЛЕНДАРЬ!AG33=GRID!$B$3:$U$3),0))*(1-GRID!$H$34))</f>
        <v>29750</v>
      </c>
      <c r="G49" s="8" cm="1">
        <f t="array" ref="G49">IF($I$2="Время восстановления",INDEX(GRID!$B$4:$U$15,MATCH(G$8,GRID!$A$4:$A$15,0),MATCH(1,($U$2=GRID!$B$1:$U$1)*(КАЛЕНДАРЬ!AG33=GRID!$B$3:$U$3),0)),
INDEX(GRID!$B$4:$U$15,MATCH(G$8,GRID!$A$4:$A$15,0),MATCH(1,($U$2=GRID!$B$1:$U$1)*(КАЛЕНДАРЬ!AG33=GRID!$B$3:$U$3),0))*(1-GRID!$H$34))</f>
        <v>30345</v>
      </c>
      <c r="H49" s="8" cm="1">
        <f t="array" ref="H49">IF($I$2="Время восстановления",INDEX(GRID!$B$18:$U$29,MATCH(G$8,GRID!$A$18:$A$29,0),MATCH(1,($U$2=GRID!$B$1:$U$1)*(КАЛЕНДАРЬ!AG33=GRID!$B$3:$U$3),0)),
INDEX(GRID!$B$18:$U$29,MATCH(G$8,GRID!$A$18:$A$29,0),MATCH(1,($U$2=GRID!$B$1:$U$1)*(КАЛЕНДАРЬ!AG33=GRID!$B$3:$U$3),0))*(1-GRID!$H$34))</f>
        <v>34595</v>
      </c>
      <c r="I49" s="8" cm="1">
        <f t="array" ref="I49">IF($I$2="Время восстановления",INDEX(GRID!$B$4:$U$15,MATCH(I$8,GRID!$A$4:$A$15,0),MATCH(1,($U$2=GRID!$B$1:$U$1)*(КАЛЕНДАРЬ!AG33=GRID!$B$3:$U$3),0)),
INDEX(GRID!$B$4:$U$15,MATCH(I$8,GRID!$A$4:$A$15,0),MATCH(1,($U$2=GRID!$B$1:$U$1)*(КАЛЕНДАРЬ!AG33=GRID!$B$3:$U$3),0))*(1-GRID!$H$34))</f>
        <v>33745</v>
      </c>
      <c r="J49" s="8" cm="1">
        <f t="array" ref="J49">IF($I$2="Время восстановления",INDEX(GRID!$B$18:$U$29,MATCH(I$8,GRID!$A$18:$A$29,0),MATCH(1,($U$2=GRID!$B$1:$U$1)*(КАЛЕНДАРЬ!AG33=GRID!$B$3:$U$3),0)),
INDEX(GRID!$B$18:$U$29,MATCH(I$8,GRID!$A$18:$A$29,0),MATCH(1,($U$2=GRID!$B$1:$U$1)*(КАЛЕНДАРЬ!AG33=GRID!$B$3:$U$3),0))*(1-GRID!$H$34))</f>
        <v>37995</v>
      </c>
      <c r="K49" s="8" cm="1">
        <f t="array" ref="K49">IF($I$2="Время восстановления",INDEX(GRID!$B$4:$U$15,MATCH(K$8,GRID!$A$4:$A$15,0),MATCH(1,($U$2=GRID!$B$1:$U$1)*(КАЛЕНДАРЬ!AG33=GRID!$B$3:$U$3),0)),
INDEX(GRID!$B$4:$U$15,MATCH(K$8,GRID!$A$4:$A$15,0),MATCH(1,($U$2=GRID!$B$1:$U$1)*(КАЛЕНДАРЬ!AG33=GRID!$B$3:$U$3),0))*(1-GRID!$H$34))</f>
        <v>38250</v>
      </c>
      <c r="L49" s="8" cm="1">
        <f t="array" ref="L49">IF($I$2="Время восстановления",INDEX(GRID!$B$18:$U$29,MATCH(K$8,GRID!$A$18:$A$29,0),MATCH(1,($U$2=GRID!$B$1:$U$1)*(КАЛЕНДАРЬ!AG33=GRID!$B$3:$U$3),0)),
INDEX(GRID!$B$18:$U$29,MATCH(K$8,GRID!$A$18:$A$29,0),MATCH(1,($U$2=GRID!$B$1:$U$1)*(КАЛЕНДАРЬ!AG33=GRID!$B$3:$U$3),0))*(1-GRID!$H$34))</f>
        <v>42500</v>
      </c>
      <c r="M49" s="8" cm="1">
        <f t="array" ref="M49">IF($I$2="Время восстановления",INDEX(GRID!$B$4:$U$15,MATCH(M$8,GRID!$A$4:$A$15,0),MATCH(1,($U$2=GRID!$B$1:$U$1)*(КАЛЕНДАРЬ!AG33=GRID!$B$3:$U$3),0)),
INDEX(GRID!$B$4:$U$15,MATCH(M$8,GRID!$A$4:$A$15,0),MATCH(1,($U$2=GRID!$B$1:$U$1)*(КАЛЕНДАРЬ!AG33=GRID!$B$3:$U$3),0))*(1-GRID!$H$34))</f>
        <v>55420</v>
      </c>
      <c r="N49" s="8" cm="1">
        <f t="array" ref="N49">IF($I$2="Время восстановления",INDEX(GRID!$B$18:$U$29,MATCH(M$8,GRID!$A$18:$A$29,0),MATCH(1,($U$2=GRID!$B$1:$U$1)*(КАЛЕНДАРЬ!AG33=GRID!$B$3:$U$3),0)),
INDEX(GRID!$B$18:$U$29,MATCH(M$8,GRID!$A$18:$A$29,0),MATCH(1,($U$2=GRID!$B$1:$U$1)*(КАЛЕНДАРЬ!AG33=GRID!$B$3:$U$3),0))*(1-GRID!$H$34))</f>
        <v>59670</v>
      </c>
      <c r="O49" s="8" cm="1">
        <f t="array" ref="O49">IF($I$2="Время восстановления",INDEX(GRID!$B$18:$U$29,MATCH(O$8,GRID!$A$18:$A$29,0),MATCH(1,($U$2=GRID!$B$1:$U$1)*(КАЛЕНДАРЬ!AG33=GRID!$B$3:$U$3),0)),
INDEX(GRID!$B$18:$U$29,MATCH(O$8,GRID!$A$18:$A$29,0),MATCH(1,($U$2=GRID!$B$1:$U$1)*(КАЛЕНДАРЬ!AG33=GRID!$B$3:$U$3),0))*(1-GRID!$H$34))</f>
        <v>83300</v>
      </c>
      <c r="P49" s="8" cm="1">
        <f t="array" ref="P49">IF($I$2="Время восстановления",INDEX(GRID!$B$18:$U$29,MATCH(P$8,GRID!$A$18:$A$29,0),MATCH(1,($U$2=GRID!$B$1:$U$1)*(КАЛЕНДАРЬ!AG33=GRID!$B$3:$U$3),0)),
INDEX(GRID!$B$18:$U$29,MATCH(P$8,GRID!$A$18:$A$29,0),MATCH(1,($U$2=GRID!$B$1:$U$1)*(КАЛЕНДАРЬ!AG33=GRID!$B$3:$U$3),0))*(1-GRID!$H$34))</f>
        <v>118745</v>
      </c>
      <c r="Q49" s="8" cm="1">
        <f t="array" ref="Q49">IF($I$2="Время восстановления",INDEX(GRID!$B$18:$U$29,MATCH(Q$8,GRID!$A$18:$A$29,0),MATCH(1,($U$2=GRID!$B$1:$U$1)*(КАЛЕНДАРЬ!AG33=GRID!$B$3:$U$3),0)),
INDEX(GRID!$B$18:$U$29,MATCH(Q$8,GRID!$A$18:$A$29,0),MATCH(1,($U$2=GRID!$B$1:$U$1)*(КАЛЕНДАРЬ!AG33=GRID!$B$3:$U$3),0))*(1-GRID!$H$34))</f>
        <v>139740</v>
      </c>
      <c r="R49" s="8" cm="1">
        <f t="array" ref="R49">IF($I$2="Время восстановления",INDEX(GRID!$B$18:$U$29,MATCH(R$8,GRID!$A$18:$A$29,0),MATCH(1,($U$2=GRID!$B$1:$U$1)*(КАЛЕНДАРЬ!AG33=GRID!$B$3:$U$3),0)),
INDEX(GRID!$B$18:$U$29,MATCH(R$8,GRID!$A$18:$A$29,0),MATCH(1,($U$2=GRID!$B$1:$U$1)*(КАЛЕНДАРЬ!AG33=GRID!$B$3:$U$3),0))*(1-GRID!$H$34))</f>
        <v>158440</v>
      </c>
      <c r="S49" s="8" cm="1">
        <f t="array" ref="S49">IF($I$2="Время восстановления",INDEX(GRID!$B$18:$U$29,MATCH(S$8,GRID!$A$18:$A$29,0),MATCH(1,($U$2=GRID!$B$1:$U$1)*(КАЛЕНДАРЬ!AG33=GRID!$B$3:$U$3),0)),
INDEX(GRID!$B$18:$U$29,MATCH(S$8,GRID!$A$18:$A$29,0),MATCH(1,($U$2=GRID!$B$1:$U$1)*(КАЛЕНДАРЬ!AG33=GRID!$B$3:$U$3),0))*(1-GRID!$L$41))</f>
        <v>414360</v>
      </c>
      <c r="T49" s="8" cm="1">
        <f t="array" ref="T49">IF($I$2="Время восстановления",INDEX(GRID!$B$18:$U$29,MATCH(T$8,GRID!$A$18:$A$29,0),MATCH(1,($U$2=GRID!$B$1:$U$1)*(КАЛЕНДАРЬ!AG33=GRID!$B$3:$U$3),0)),
INDEX(GRID!$B$18:$U$29,MATCH(T$8,GRID!$A$18:$A$29,0),MATCH(1,($U$2=GRID!$B$1:$U$1)*(КАЛЕНДАРЬ!AG33=GRID!$B$3:$U$3),0))*(1-GRID!$L$41))</f>
        <v>501210</v>
      </c>
    </row>
    <row r="50" spans="1:20">
      <c r="A50" s="146"/>
      <c r="B50" s="147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</row>
    <row r="51" spans="1:20" s="9" customFormat="1" ht="17.25" customHeight="1">
      <c r="A51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1" s="171"/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1"/>
      <c r="P51" s="171"/>
      <c r="Q51" s="171"/>
      <c r="R51" s="171"/>
      <c r="S51" s="171"/>
      <c r="T51" s="171"/>
    </row>
    <row r="52" spans="1:20">
      <c r="A52" s="172" t="s">
        <v>111</v>
      </c>
      <c r="B52" s="173"/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</row>
    <row r="53" spans="1:20" ht="56.25" customHeight="1">
      <c r="A53" s="174" t="s">
        <v>8</v>
      </c>
      <c r="B53" s="175"/>
      <c r="C53" s="178" t="s">
        <v>101</v>
      </c>
      <c r="D53" s="179"/>
      <c r="E53" s="164" t="s">
        <v>93</v>
      </c>
      <c r="F53" s="165"/>
      <c r="G53" s="166" t="s">
        <v>94</v>
      </c>
      <c r="H53" s="166"/>
      <c r="I53" s="167" t="s">
        <v>95</v>
      </c>
      <c r="J53" s="168"/>
      <c r="K53" s="169" t="s">
        <v>96</v>
      </c>
      <c r="L53" s="169"/>
      <c r="M53" s="170" t="s">
        <v>97</v>
      </c>
      <c r="N53" s="170"/>
      <c r="O53" s="21" t="s">
        <v>71</v>
      </c>
      <c r="P53" s="22" t="s">
        <v>72</v>
      </c>
      <c r="Q53" s="23" t="s">
        <v>73</v>
      </c>
      <c r="R53" s="24" t="s">
        <v>74</v>
      </c>
      <c r="S53" s="25" t="s">
        <v>75</v>
      </c>
      <c r="T53" s="26" t="s">
        <v>76</v>
      </c>
    </row>
    <row r="54" spans="1:20">
      <c r="A54" s="176"/>
      <c r="B54" s="177"/>
      <c r="C54" s="55" t="s">
        <v>9</v>
      </c>
      <c r="D54" s="55" t="s">
        <v>10</v>
      </c>
      <c r="E54" s="55" t="s">
        <v>9</v>
      </c>
      <c r="F54" s="55" t="s">
        <v>10</v>
      </c>
      <c r="G54" s="55" t="s">
        <v>9</v>
      </c>
      <c r="H54" s="55" t="s">
        <v>10</v>
      </c>
      <c r="I54" s="55" t="s">
        <v>9</v>
      </c>
      <c r="J54" s="55" t="s">
        <v>10</v>
      </c>
      <c r="K54" s="55" t="s">
        <v>9</v>
      </c>
      <c r="L54" s="55" t="s">
        <v>10</v>
      </c>
      <c r="M54" s="55" t="s">
        <v>9</v>
      </c>
      <c r="N54" s="55" t="s">
        <v>10</v>
      </c>
      <c r="O54" s="55" t="s">
        <v>99</v>
      </c>
      <c r="P54" s="55" t="s">
        <v>100</v>
      </c>
      <c r="Q54" s="55" t="s">
        <v>100</v>
      </c>
      <c r="R54" s="55" t="s">
        <v>118</v>
      </c>
      <c r="S54" s="55" t="s">
        <v>118</v>
      </c>
      <c r="T54" s="55" t="s">
        <v>118</v>
      </c>
    </row>
    <row r="55" spans="1:20">
      <c r="A55" s="148" t="s">
        <v>12</v>
      </c>
      <c r="B55" s="149">
        <v>1</v>
      </c>
      <c r="C55" s="8" cm="1">
        <f t="array" ref="C55">IF($I$2="Время восстановления",INDEX(GRID!$B$4:$U$15,MATCH(C$8,GRID!$A$4:$A$15,0),MATCH(1,($U$2=GRID!$B$1:$U$1)*(КАЛЕНДАРЬ!AJ4=GRID!$B$3:$U$3),0)),
INDEX(GRID!$B$4:$U$15,MATCH(C$8,GRID!$A$4:$A$15,0),MATCH(1,($U$2=GRID!$B$1:$U$1)*(КАЛЕНДАРЬ!AJ4=GRID!$B$3:$U$3),0))*(1-GRID!$H$34))</f>
        <v>19125</v>
      </c>
      <c r="D55" s="8" cm="1">
        <f t="array" ref="D55">IF($I$2="Время восстановления",INDEX(GRID!$B$18:$U$29,MATCH(C$8,GRID!$A$18:$A$29,0),MATCH(1,($U$2=GRID!$B$1:$U$1)*(КАЛЕНДАРЬ!AJ4=GRID!$B$3:$U$3),0)),
INDEX(GRID!$B$18:$U$29,MATCH(C$8,GRID!$A$18:$A$29,0),MATCH(1,($U$2=GRID!$B$1:$U$1)*(КАЛЕНДАРЬ!AJ4=GRID!$B$3:$U$3),0))*(1-GRID!$H$34))</f>
        <v>23375</v>
      </c>
      <c r="E55" s="8" cm="1">
        <f t="array" ref="E55">IF($I$2="Время восстановления",INDEX(GRID!$B$4:$U$15,MATCH(E$8,GRID!$A$4:$A$15,0),MATCH(1,($U$2=GRID!$B$1:$U$1)*(КАЛЕНДАРЬ!AJ4=GRID!$B$3:$U$3),0)),
INDEX(GRID!$B$4:$U$15,MATCH(E$8,GRID!$A$4:$A$15,0),MATCH(1,($U$2=GRID!$B$1:$U$1)*(КАЛЕНДАРЬ!AJ4=GRID!$B$3:$U$3),0))*(1-GRID!$H$34))</f>
        <v>23120</v>
      </c>
      <c r="F55" s="8" cm="1">
        <f t="array" ref="F55">IF($I$2="Время восстановления",INDEX(GRID!$B$18:$U$29,MATCH(E$8,GRID!$A$18:$A$29,0),MATCH(1,($U$2=GRID!$B$1:$U$1)*(КАЛЕНДАРЬ!AJ4=GRID!$B$3:$U$3),0)),
INDEX(GRID!$B$18:$U$29,MATCH(E$8,GRID!$A$18:$A$29,0),MATCH(1,($U$2=GRID!$B$1:$U$1)*(КАЛЕНДАРЬ!AJ4=GRID!$B$3:$U$3),0))*(1-GRID!$H$34))</f>
        <v>27370</v>
      </c>
      <c r="G55" s="8" cm="1">
        <f t="array" ref="G55">IF($I$2="Время восстановления",INDEX(GRID!$B$4:$U$15,MATCH(G$8,GRID!$A$4:$A$15,0),MATCH(1,($U$2=GRID!$B$1:$U$1)*(КАЛЕНДАРЬ!AJ4=GRID!$B$3:$U$3),0)),
INDEX(GRID!$B$4:$U$15,MATCH(G$8,GRID!$A$4:$A$15,0),MATCH(1,($U$2=GRID!$B$1:$U$1)*(КАЛЕНДАРЬ!AJ4=GRID!$B$3:$U$3),0))*(1-GRID!$H$34))</f>
        <v>27795</v>
      </c>
      <c r="H55" s="8" cm="1">
        <f t="array" ref="H55">IF($I$2="Время восстановления",INDEX(GRID!$B$18:$U$29,MATCH(G$8,GRID!$A$18:$A$29,0),MATCH(1,($U$2=GRID!$B$1:$U$1)*(КАЛЕНДАРЬ!AJ4=GRID!$B$3:$U$3),0)),
INDEX(GRID!$B$18:$U$29,MATCH(G$8,GRID!$A$18:$A$29,0),MATCH(1,($U$2=GRID!$B$1:$U$1)*(КАЛЕНДАРЬ!AJ4=GRID!$B$3:$U$3),0))*(1-GRID!$H$34))</f>
        <v>32045</v>
      </c>
      <c r="I55" s="8" cm="1">
        <f t="array" ref="I55">IF($I$2="Время восстановления",INDEX(GRID!$B$4:$U$15,MATCH(I$8,GRID!$A$4:$A$15,0),MATCH(1,($U$2=GRID!$B$1:$U$1)*(КАЛЕНДАРЬ!AJ4=GRID!$B$3:$U$3),0)),
INDEX(GRID!$B$4:$U$15,MATCH(I$8,GRID!$A$4:$A$15,0),MATCH(1,($U$2=GRID!$B$1:$U$1)*(КАЛЕНДАРЬ!AJ4=GRID!$B$3:$U$3),0))*(1-GRID!$H$34))</f>
        <v>30770</v>
      </c>
      <c r="J55" s="8" cm="1">
        <f t="array" ref="J55">IF($I$2="Время восстановления",INDEX(GRID!$B$18:$U$29,MATCH(I$8,GRID!$A$18:$A$29,0),MATCH(1,($U$2=GRID!$B$1:$U$1)*(КАЛЕНДАРЬ!AJ4=GRID!$B$3:$U$3),0)),
INDEX(GRID!$B$18:$U$29,MATCH(I$8,GRID!$A$18:$A$29,0),MATCH(1,($U$2=GRID!$B$1:$U$1)*(КАЛЕНДАРЬ!AJ4=GRID!$B$3:$U$3),0))*(1-GRID!$H$34))</f>
        <v>35020</v>
      </c>
      <c r="K55" s="8" cm="1">
        <f t="array" ref="K55">IF($I$2="Время восстановления",INDEX(GRID!$B$4:$U$15,MATCH(K$8,GRID!$A$4:$A$15,0),MATCH(1,($U$2=GRID!$B$1:$U$1)*(КАЛЕНДАРЬ!AJ4=GRID!$B$3:$U$3),0)),
INDEX(GRID!$B$4:$U$15,MATCH(K$8,GRID!$A$4:$A$15,0),MATCH(1,($U$2=GRID!$B$1:$U$1)*(КАЛЕНДАРЬ!AJ4=GRID!$B$3:$U$3),0))*(1-GRID!$H$34))</f>
        <v>35020</v>
      </c>
      <c r="L55" s="8" cm="1">
        <f t="array" ref="L55">IF($I$2="Время восстановления",INDEX(GRID!$B$18:$U$29,MATCH(K$8,GRID!$A$18:$A$29,0),MATCH(1,($U$2=GRID!$B$1:$U$1)*(КАЛЕНДАРЬ!AJ4=GRID!$B$3:$U$3),0)),
INDEX(GRID!$B$18:$U$29,MATCH(K$8,GRID!$A$18:$A$29,0),MATCH(1,($U$2=GRID!$B$1:$U$1)*(КАЛЕНДАРЬ!AJ4=GRID!$B$3:$U$3),0))*(1-GRID!$H$34))</f>
        <v>39270</v>
      </c>
      <c r="M55" s="8" cm="1">
        <f t="array" ref="M55">IF($I$2="Время восстановления",INDEX(GRID!$B$4:$U$15,MATCH(M$8,GRID!$A$4:$A$15,0),MATCH(1,($U$2=GRID!$B$1:$U$1)*(КАЛЕНДАРЬ!AJ4=GRID!$B$3:$U$3),0)),
INDEX(GRID!$B$4:$U$15,MATCH(M$8,GRID!$A$4:$A$15,0),MATCH(1,($U$2=GRID!$B$1:$U$1)*(КАЛЕНДАРЬ!AJ4=GRID!$B$3:$U$3),0))*(1-GRID!$H$34))</f>
        <v>52020</v>
      </c>
      <c r="N55" s="8" cm="1">
        <f t="array" ref="N55">IF($I$2="Время восстановления",INDEX(GRID!$B$18:$U$29,MATCH(M$8,GRID!$A$18:$A$29,0),MATCH(1,($U$2=GRID!$B$1:$U$1)*(КАЛЕНДАРЬ!AJ4=GRID!$B$3:$U$3),0)),
INDEX(GRID!$B$18:$U$29,MATCH(M$8,GRID!$A$18:$A$29,0),MATCH(1,($U$2=GRID!$B$1:$U$1)*(КАЛЕНДАРЬ!AJ4=GRID!$B$3:$U$3),0))*(1-GRID!$H$34))</f>
        <v>56270</v>
      </c>
      <c r="O55" s="8" cm="1">
        <f t="array" ref="O55">IF($I$2="Время восстановления",INDEX(GRID!$B$18:$U$29,MATCH(O$8,GRID!$A$18:$A$29,0),MATCH(1,($U$2=GRID!$B$1:$U$1)*(КАЛЕНДАРЬ!AJ4=GRID!$B$3:$U$3),0)),
INDEX(GRID!$B$18:$U$29,MATCH(O$8,GRID!$A$18:$A$29,0),MATCH(1,($U$2=GRID!$B$1:$U$1)*(КАЛЕНДАРЬ!AJ4=GRID!$B$3:$U$3),0))*(1-GRID!$H$34))</f>
        <v>79220</v>
      </c>
      <c r="P55" s="8" cm="1">
        <f t="array" ref="P55">IF($I$2="Время восстановления",INDEX(GRID!$B$18:$U$29,MATCH(P$8,GRID!$A$18:$A$29,0),MATCH(1,($U$2=GRID!$B$1:$U$1)*(КАЛЕНДАРЬ!AJ4=GRID!$B$3:$U$3),0)),
INDEX(GRID!$B$18:$U$29,MATCH(P$8,GRID!$A$18:$A$29,0),MATCH(1,($U$2=GRID!$B$1:$U$1)*(КАЛЕНДАРЬ!AJ4=GRID!$B$3:$U$3),0))*(1-GRID!$H$34))</f>
        <v>114240</v>
      </c>
      <c r="Q55" s="8" cm="1">
        <f t="array" ref="Q55">IF($I$2="Время восстановления",INDEX(GRID!$B$18:$U$29,MATCH(Q$8,GRID!$A$18:$A$29,0),MATCH(1,($U$2=GRID!$B$1:$U$1)*(КАЛЕНДАРЬ!AJ4=GRID!$B$3:$U$3),0)),
INDEX(GRID!$B$18:$U$29,MATCH(Q$8,GRID!$A$18:$A$29,0),MATCH(1,($U$2=GRID!$B$1:$U$1)*(КАЛЕНДАРЬ!AJ4=GRID!$B$3:$U$3),0))*(1-GRID!$H$34))</f>
        <v>134640</v>
      </c>
      <c r="R55" s="8" cm="1">
        <f t="array" ref="R55">IF($I$2="Время восстановления",INDEX(GRID!$B$18:$U$29,MATCH(R$8,GRID!$A$18:$A$29,0),MATCH(1,($U$2=GRID!$B$1:$U$1)*(КАЛЕНДАРЬ!AJ4=GRID!$B$3:$U$3),0)),
INDEX(GRID!$B$18:$U$29,MATCH(R$8,GRID!$A$18:$A$29,0),MATCH(1,($U$2=GRID!$B$1:$U$1)*(КАЛЕНДАРЬ!AJ4=GRID!$B$3:$U$3),0))*(1-GRID!$H$34))</f>
        <v>152490</v>
      </c>
      <c r="S55" s="8" cm="1">
        <f t="array" ref="S55">IF($I$2="Время восстановления",INDEX(GRID!$B$18:$U$29,MATCH(S$8,GRID!$A$18:$A$29,0),MATCH(1,($U$2=GRID!$B$1:$U$1)*(КАЛЕНДАРЬ!AJ4=GRID!$B$3:$U$3),0)),
INDEX(GRID!$B$18:$U$29,MATCH(S$8,GRID!$A$18:$A$29,0),MATCH(1,($U$2=GRID!$B$1:$U$1)*(КАЛЕНДАРЬ!AJ4=GRID!$B$3:$U$3),0))*(1-GRID!$L$41))</f>
        <v>395190</v>
      </c>
      <c r="T55" s="8" cm="1">
        <f t="array" ref="T55">IF($I$2="Время восстановления",INDEX(GRID!$B$18:$U$29,MATCH(T$8,GRID!$A$18:$A$29,0),MATCH(1,($U$2=GRID!$B$1:$U$1)*(КАЛЕНДАРЬ!AJ4=GRID!$B$3:$U$3),0)),
INDEX(GRID!$B$18:$U$29,MATCH(T$8,GRID!$A$18:$A$29,0),MATCH(1,($U$2=GRID!$B$1:$U$1)*(КАЛЕНДАРЬ!AJ4=GRID!$B$3:$U$3),0))*(1-GRID!$L$41))</f>
        <v>476730</v>
      </c>
    </row>
    <row r="56" spans="1:20">
      <c r="A56" s="148" t="s">
        <v>13</v>
      </c>
      <c r="B56" s="149">
        <v>2</v>
      </c>
      <c r="C56" s="8" cm="1">
        <f t="array" ref="C56">IF($I$2="Время восстановления",INDEX(GRID!$B$4:$U$15,MATCH(C$8,GRID!$A$4:$A$15,0),MATCH(1,($U$2=GRID!$B$1:$U$1)*(КАЛЕНДАРЬ!AJ5=GRID!$B$3:$U$3),0)),
INDEX(GRID!$B$4:$U$15,MATCH(C$8,GRID!$A$4:$A$15,0),MATCH(1,($U$2=GRID!$B$1:$U$1)*(КАЛЕНДАРЬ!AJ5=GRID!$B$3:$U$3),0))*(1-GRID!$H$34))</f>
        <v>19125</v>
      </c>
      <c r="D56" s="8" cm="1">
        <f t="array" ref="D56">IF($I$2="Время восстановления",INDEX(GRID!$B$18:$U$29,MATCH(C$8,GRID!$A$18:$A$29,0),MATCH(1,($U$2=GRID!$B$1:$U$1)*(КАЛЕНДАРЬ!AJ5=GRID!$B$3:$U$3),0)),
INDEX(GRID!$B$18:$U$29,MATCH(C$8,GRID!$A$18:$A$29,0),MATCH(1,($U$2=GRID!$B$1:$U$1)*(КАЛЕНДАРЬ!AJ5=GRID!$B$3:$U$3),0))*(1-GRID!$H$34))</f>
        <v>23375</v>
      </c>
      <c r="E56" s="8" cm="1">
        <f t="array" ref="E56">IF($I$2="Время восстановления",INDEX(GRID!$B$4:$U$15,MATCH(E$8,GRID!$A$4:$A$15,0),MATCH(1,($U$2=GRID!$B$1:$U$1)*(КАЛЕНДАРЬ!AJ5=GRID!$B$3:$U$3),0)),
INDEX(GRID!$B$4:$U$15,MATCH(E$8,GRID!$A$4:$A$15,0),MATCH(1,($U$2=GRID!$B$1:$U$1)*(КАЛЕНДАРЬ!AJ5=GRID!$B$3:$U$3),0))*(1-GRID!$H$34))</f>
        <v>23120</v>
      </c>
      <c r="F56" s="8" cm="1">
        <f t="array" ref="F56">IF($I$2="Время восстановления",INDEX(GRID!$B$18:$U$29,MATCH(E$8,GRID!$A$18:$A$29,0),MATCH(1,($U$2=GRID!$B$1:$U$1)*(КАЛЕНДАРЬ!AJ5=GRID!$B$3:$U$3),0)),
INDEX(GRID!$B$18:$U$29,MATCH(E$8,GRID!$A$18:$A$29,0),MATCH(1,($U$2=GRID!$B$1:$U$1)*(КАЛЕНДАРЬ!AJ5=GRID!$B$3:$U$3),0))*(1-GRID!$H$34))</f>
        <v>27370</v>
      </c>
      <c r="G56" s="8" cm="1">
        <f t="array" ref="G56">IF($I$2="Время восстановления",INDEX(GRID!$B$4:$U$15,MATCH(G$8,GRID!$A$4:$A$15,0),MATCH(1,($U$2=GRID!$B$1:$U$1)*(КАЛЕНДАРЬ!AJ5=GRID!$B$3:$U$3),0)),
INDEX(GRID!$B$4:$U$15,MATCH(G$8,GRID!$A$4:$A$15,0),MATCH(1,($U$2=GRID!$B$1:$U$1)*(КАЛЕНДАРЬ!AJ5=GRID!$B$3:$U$3),0))*(1-GRID!$H$34))</f>
        <v>27795</v>
      </c>
      <c r="H56" s="8" cm="1">
        <f t="array" ref="H56">IF($I$2="Время восстановления",INDEX(GRID!$B$18:$U$29,MATCH(G$8,GRID!$A$18:$A$29,0),MATCH(1,($U$2=GRID!$B$1:$U$1)*(КАЛЕНДАРЬ!AJ5=GRID!$B$3:$U$3),0)),
INDEX(GRID!$B$18:$U$29,MATCH(G$8,GRID!$A$18:$A$29,0),MATCH(1,($U$2=GRID!$B$1:$U$1)*(КАЛЕНДАРЬ!AJ5=GRID!$B$3:$U$3),0))*(1-GRID!$H$34))</f>
        <v>32045</v>
      </c>
      <c r="I56" s="8" cm="1">
        <f t="array" ref="I56">IF($I$2="Время восстановления",INDEX(GRID!$B$4:$U$15,MATCH(I$8,GRID!$A$4:$A$15,0),MATCH(1,($U$2=GRID!$B$1:$U$1)*(КАЛЕНДАРЬ!AJ5=GRID!$B$3:$U$3),0)),
INDEX(GRID!$B$4:$U$15,MATCH(I$8,GRID!$A$4:$A$15,0),MATCH(1,($U$2=GRID!$B$1:$U$1)*(КАЛЕНДАРЬ!AJ5=GRID!$B$3:$U$3),0))*(1-GRID!$H$34))</f>
        <v>30770</v>
      </c>
      <c r="J56" s="8" cm="1">
        <f t="array" ref="J56">IF($I$2="Время восстановления",INDEX(GRID!$B$18:$U$29,MATCH(I$8,GRID!$A$18:$A$29,0),MATCH(1,($U$2=GRID!$B$1:$U$1)*(КАЛЕНДАРЬ!AJ5=GRID!$B$3:$U$3),0)),
INDEX(GRID!$B$18:$U$29,MATCH(I$8,GRID!$A$18:$A$29,0),MATCH(1,($U$2=GRID!$B$1:$U$1)*(КАЛЕНДАРЬ!AJ5=GRID!$B$3:$U$3),0))*(1-GRID!$H$34))</f>
        <v>35020</v>
      </c>
      <c r="K56" s="8" cm="1">
        <f t="array" ref="K56">IF($I$2="Время восстановления",INDEX(GRID!$B$4:$U$15,MATCH(K$8,GRID!$A$4:$A$15,0),MATCH(1,($U$2=GRID!$B$1:$U$1)*(КАЛЕНДАРЬ!AJ5=GRID!$B$3:$U$3),0)),
INDEX(GRID!$B$4:$U$15,MATCH(K$8,GRID!$A$4:$A$15,0),MATCH(1,($U$2=GRID!$B$1:$U$1)*(КАЛЕНДАРЬ!AJ5=GRID!$B$3:$U$3),0))*(1-GRID!$H$34))</f>
        <v>35020</v>
      </c>
      <c r="L56" s="8" cm="1">
        <f t="array" ref="L56">IF($I$2="Время восстановления",INDEX(GRID!$B$18:$U$29,MATCH(K$8,GRID!$A$18:$A$29,0),MATCH(1,($U$2=GRID!$B$1:$U$1)*(КАЛЕНДАРЬ!AJ5=GRID!$B$3:$U$3),0)),
INDEX(GRID!$B$18:$U$29,MATCH(K$8,GRID!$A$18:$A$29,0),MATCH(1,($U$2=GRID!$B$1:$U$1)*(КАЛЕНДАРЬ!AJ5=GRID!$B$3:$U$3),0))*(1-GRID!$H$34))</f>
        <v>39270</v>
      </c>
      <c r="M56" s="8" cm="1">
        <f t="array" ref="M56">IF($I$2="Время восстановления",INDEX(GRID!$B$4:$U$15,MATCH(M$8,GRID!$A$4:$A$15,0),MATCH(1,($U$2=GRID!$B$1:$U$1)*(КАЛЕНДАРЬ!AJ5=GRID!$B$3:$U$3),0)),
INDEX(GRID!$B$4:$U$15,MATCH(M$8,GRID!$A$4:$A$15,0),MATCH(1,($U$2=GRID!$B$1:$U$1)*(КАЛЕНДАРЬ!AJ5=GRID!$B$3:$U$3),0))*(1-GRID!$H$34))</f>
        <v>52020</v>
      </c>
      <c r="N56" s="8" cm="1">
        <f t="array" ref="N56">IF($I$2="Время восстановления",INDEX(GRID!$B$18:$U$29,MATCH(M$8,GRID!$A$18:$A$29,0),MATCH(1,($U$2=GRID!$B$1:$U$1)*(КАЛЕНДАРЬ!AJ5=GRID!$B$3:$U$3),0)),
INDEX(GRID!$B$18:$U$29,MATCH(M$8,GRID!$A$18:$A$29,0),MATCH(1,($U$2=GRID!$B$1:$U$1)*(КАЛЕНДАРЬ!AJ5=GRID!$B$3:$U$3),0))*(1-GRID!$H$34))</f>
        <v>56270</v>
      </c>
      <c r="O56" s="8" cm="1">
        <f t="array" ref="O56">IF($I$2="Время восстановления",INDEX(GRID!$B$18:$U$29,MATCH(O$8,GRID!$A$18:$A$29,0),MATCH(1,($U$2=GRID!$B$1:$U$1)*(КАЛЕНДАРЬ!AJ5=GRID!$B$3:$U$3),0)),
INDEX(GRID!$B$18:$U$29,MATCH(O$8,GRID!$A$18:$A$29,0),MATCH(1,($U$2=GRID!$B$1:$U$1)*(КАЛЕНДАРЬ!AJ5=GRID!$B$3:$U$3),0))*(1-GRID!$H$34))</f>
        <v>79220</v>
      </c>
      <c r="P56" s="8" cm="1">
        <f t="array" ref="P56">IF($I$2="Время восстановления",INDEX(GRID!$B$18:$U$29,MATCH(P$8,GRID!$A$18:$A$29,0),MATCH(1,($U$2=GRID!$B$1:$U$1)*(КАЛЕНДАРЬ!AJ5=GRID!$B$3:$U$3),0)),
INDEX(GRID!$B$18:$U$29,MATCH(P$8,GRID!$A$18:$A$29,0),MATCH(1,($U$2=GRID!$B$1:$U$1)*(КАЛЕНДАРЬ!AJ5=GRID!$B$3:$U$3),0))*(1-GRID!$H$34))</f>
        <v>114240</v>
      </c>
      <c r="Q56" s="8" cm="1">
        <f t="array" ref="Q56">IF($I$2="Время восстановления",INDEX(GRID!$B$18:$U$29,MATCH(Q$8,GRID!$A$18:$A$29,0),MATCH(1,($U$2=GRID!$B$1:$U$1)*(КАЛЕНДАРЬ!AJ5=GRID!$B$3:$U$3),0)),
INDEX(GRID!$B$18:$U$29,MATCH(Q$8,GRID!$A$18:$A$29,0),MATCH(1,($U$2=GRID!$B$1:$U$1)*(КАЛЕНДАРЬ!AJ5=GRID!$B$3:$U$3),0))*(1-GRID!$H$34))</f>
        <v>134640</v>
      </c>
      <c r="R56" s="8" cm="1">
        <f t="array" ref="R56">IF($I$2="Время восстановления",INDEX(GRID!$B$18:$U$29,MATCH(R$8,GRID!$A$18:$A$29,0),MATCH(1,($U$2=GRID!$B$1:$U$1)*(КАЛЕНДАРЬ!AJ5=GRID!$B$3:$U$3),0)),
INDEX(GRID!$B$18:$U$29,MATCH(R$8,GRID!$A$18:$A$29,0),MATCH(1,($U$2=GRID!$B$1:$U$1)*(КАЛЕНДАРЬ!AJ5=GRID!$B$3:$U$3),0))*(1-GRID!$H$34))</f>
        <v>152490</v>
      </c>
      <c r="S56" s="8" cm="1">
        <f t="array" ref="S56">IF($I$2="Время восстановления",INDEX(GRID!$B$18:$U$29,MATCH(S$8,GRID!$A$18:$A$29,0),MATCH(1,($U$2=GRID!$B$1:$U$1)*(КАЛЕНДАРЬ!AJ5=GRID!$B$3:$U$3),0)),
INDEX(GRID!$B$18:$U$29,MATCH(S$8,GRID!$A$18:$A$29,0),MATCH(1,($U$2=GRID!$B$1:$U$1)*(КАЛЕНДАРЬ!AJ5=GRID!$B$3:$U$3),0))*(1-GRID!$L$41))</f>
        <v>395190</v>
      </c>
      <c r="T56" s="8" cm="1">
        <f t="array" ref="T56">IF($I$2="Время восстановления",INDEX(GRID!$B$18:$U$29,MATCH(T$8,GRID!$A$18:$A$29,0),MATCH(1,($U$2=GRID!$B$1:$U$1)*(КАЛЕНДАРЬ!AJ5=GRID!$B$3:$U$3),0)),
INDEX(GRID!$B$18:$U$29,MATCH(T$8,GRID!$A$18:$A$29,0),MATCH(1,($U$2=GRID!$B$1:$U$1)*(КАЛЕНДАРЬ!AJ5=GRID!$B$3:$U$3),0))*(1-GRID!$L$41))</f>
        <v>476730</v>
      </c>
    </row>
    <row r="57" spans="1:20">
      <c r="A57" s="148" t="s">
        <v>14</v>
      </c>
      <c r="B57" s="149">
        <v>3</v>
      </c>
      <c r="C57" s="8" cm="1">
        <f t="array" ref="C57">IF($I$2="Время восстановления",INDEX(GRID!$B$4:$U$15,MATCH(C$8,GRID!$A$4:$A$15,0),MATCH(1,($U$2=GRID!$B$1:$U$1)*(КАЛЕНДАРЬ!AJ6=GRID!$B$3:$U$3),0)),
INDEX(GRID!$B$4:$U$15,MATCH(C$8,GRID!$A$4:$A$15,0),MATCH(1,($U$2=GRID!$B$1:$U$1)*(КАЛЕНДАРЬ!AJ6=GRID!$B$3:$U$3),0))*(1-GRID!$H$34))</f>
        <v>19125</v>
      </c>
      <c r="D57" s="8" cm="1">
        <f t="array" ref="D57">IF($I$2="Время восстановления",INDEX(GRID!$B$18:$U$29,MATCH(C$8,GRID!$A$18:$A$29,0),MATCH(1,($U$2=GRID!$B$1:$U$1)*(КАЛЕНДАРЬ!AJ6=GRID!$B$3:$U$3),0)),
INDEX(GRID!$B$18:$U$29,MATCH(C$8,GRID!$A$18:$A$29,0),MATCH(1,($U$2=GRID!$B$1:$U$1)*(КАЛЕНДАРЬ!AJ6=GRID!$B$3:$U$3),0))*(1-GRID!$H$34))</f>
        <v>23375</v>
      </c>
      <c r="E57" s="8" cm="1">
        <f t="array" ref="E57">IF($I$2="Время восстановления",INDEX(GRID!$B$4:$U$15,MATCH(E$8,GRID!$A$4:$A$15,0),MATCH(1,($U$2=GRID!$B$1:$U$1)*(КАЛЕНДАРЬ!AJ6=GRID!$B$3:$U$3),0)),
INDEX(GRID!$B$4:$U$15,MATCH(E$8,GRID!$A$4:$A$15,0),MATCH(1,($U$2=GRID!$B$1:$U$1)*(КАЛЕНДАРЬ!AJ6=GRID!$B$3:$U$3),0))*(1-GRID!$H$34))</f>
        <v>23120</v>
      </c>
      <c r="F57" s="8" cm="1">
        <f t="array" ref="F57">IF($I$2="Время восстановления",INDEX(GRID!$B$18:$U$29,MATCH(E$8,GRID!$A$18:$A$29,0),MATCH(1,($U$2=GRID!$B$1:$U$1)*(КАЛЕНДАРЬ!AJ6=GRID!$B$3:$U$3),0)),
INDEX(GRID!$B$18:$U$29,MATCH(E$8,GRID!$A$18:$A$29,0),MATCH(1,($U$2=GRID!$B$1:$U$1)*(КАЛЕНДАРЬ!AJ6=GRID!$B$3:$U$3),0))*(1-GRID!$H$34))</f>
        <v>27370</v>
      </c>
      <c r="G57" s="8" cm="1">
        <f t="array" ref="G57">IF($I$2="Время восстановления",INDEX(GRID!$B$4:$U$15,MATCH(G$8,GRID!$A$4:$A$15,0),MATCH(1,($U$2=GRID!$B$1:$U$1)*(КАЛЕНДАРЬ!AJ6=GRID!$B$3:$U$3),0)),
INDEX(GRID!$B$4:$U$15,MATCH(G$8,GRID!$A$4:$A$15,0),MATCH(1,($U$2=GRID!$B$1:$U$1)*(КАЛЕНДАРЬ!AJ6=GRID!$B$3:$U$3),0))*(1-GRID!$H$34))</f>
        <v>27795</v>
      </c>
      <c r="H57" s="8" cm="1">
        <f t="array" ref="H57">IF($I$2="Время восстановления",INDEX(GRID!$B$18:$U$29,MATCH(G$8,GRID!$A$18:$A$29,0),MATCH(1,($U$2=GRID!$B$1:$U$1)*(КАЛЕНДАРЬ!AJ6=GRID!$B$3:$U$3),0)),
INDEX(GRID!$B$18:$U$29,MATCH(G$8,GRID!$A$18:$A$29,0),MATCH(1,($U$2=GRID!$B$1:$U$1)*(КАЛЕНДАРЬ!AJ6=GRID!$B$3:$U$3),0))*(1-GRID!$H$34))</f>
        <v>32045</v>
      </c>
      <c r="I57" s="8" cm="1">
        <f t="array" ref="I57">IF($I$2="Время восстановления",INDEX(GRID!$B$4:$U$15,MATCH(I$8,GRID!$A$4:$A$15,0),MATCH(1,($U$2=GRID!$B$1:$U$1)*(КАЛЕНДАРЬ!AJ6=GRID!$B$3:$U$3),0)),
INDEX(GRID!$B$4:$U$15,MATCH(I$8,GRID!$A$4:$A$15,0),MATCH(1,($U$2=GRID!$B$1:$U$1)*(КАЛЕНДАРЬ!AJ6=GRID!$B$3:$U$3),0))*(1-GRID!$H$34))</f>
        <v>30770</v>
      </c>
      <c r="J57" s="8" cm="1">
        <f t="array" ref="J57">IF($I$2="Время восстановления",INDEX(GRID!$B$18:$U$29,MATCH(I$8,GRID!$A$18:$A$29,0),MATCH(1,($U$2=GRID!$B$1:$U$1)*(КАЛЕНДАРЬ!AJ6=GRID!$B$3:$U$3),0)),
INDEX(GRID!$B$18:$U$29,MATCH(I$8,GRID!$A$18:$A$29,0),MATCH(1,($U$2=GRID!$B$1:$U$1)*(КАЛЕНДАРЬ!AJ6=GRID!$B$3:$U$3),0))*(1-GRID!$H$34))</f>
        <v>35020</v>
      </c>
      <c r="K57" s="8" cm="1">
        <f t="array" ref="K57">IF($I$2="Время восстановления",INDEX(GRID!$B$4:$U$15,MATCH(K$8,GRID!$A$4:$A$15,0),MATCH(1,($U$2=GRID!$B$1:$U$1)*(КАЛЕНДАРЬ!AJ6=GRID!$B$3:$U$3),0)),
INDEX(GRID!$B$4:$U$15,MATCH(K$8,GRID!$A$4:$A$15,0),MATCH(1,($U$2=GRID!$B$1:$U$1)*(КАЛЕНДАРЬ!AJ6=GRID!$B$3:$U$3),0))*(1-GRID!$H$34))</f>
        <v>35020</v>
      </c>
      <c r="L57" s="8" cm="1">
        <f t="array" ref="L57">IF($I$2="Время восстановления",INDEX(GRID!$B$18:$U$29,MATCH(K$8,GRID!$A$18:$A$29,0),MATCH(1,($U$2=GRID!$B$1:$U$1)*(КАЛЕНДАРЬ!AJ6=GRID!$B$3:$U$3),0)),
INDEX(GRID!$B$18:$U$29,MATCH(K$8,GRID!$A$18:$A$29,0),MATCH(1,($U$2=GRID!$B$1:$U$1)*(КАЛЕНДАРЬ!AJ6=GRID!$B$3:$U$3),0))*(1-GRID!$H$34))</f>
        <v>39270</v>
      </c>
      <c r="M57" s="8" cm="1">
        <f t="array" ref="M57">IF($I$2="Время восстановления",INDEX(GRID!$B$4:$U$15,MATCH(M$8,GRID!$A$4:$A$15,0),MATCH(1,($U$2=GRID!$B$1:$U$1)*(КАЛЕНДАРЬ!AJ6=GRID!$B$3:$U$3),0)),
INDEX(GRID!$B$4:$U$15,MATCH(M$8,GRID!$A$4:$A$15,0),MATCH(1,($U$2=GRID!$B$1:$U$1)*(КАЛЕНДАРЬ!AJ6=GRID!$B$3:$U$3),0))*(1-GRID!$H$34))</f>
        <v>52020</v>
      </c>
      <c r="N57" s="8" cm="1">
        <f t="array" ref="N57">IF($I$2="Время восстановления",INDEX(GRID!$B$18:$U$29,MATCH(M$8,GRID!$A$18:$A$29,0),MATCH(1,($U$2=GRID!$B$1:$U$1)*(КАЛЕНДАРЬ!AJ6=GRID!$B$3:$U$3),0)),
INDEX(GRID!$B$18:$U$29,MATCH(M$8,GRID!$A$18:$A$29,0),MATCH(1,($U$2=GRID!$B$1:$U$1)*(КАЛЕНДАРЬ!AJ6=GRID!$B$3:$U$3),0))*(1-GRID!$H$34))</f>
        <v>56270</v>
      </c>
      <c r="O57" s="8" cm="1">
        <f t="array" ref="O57">IF($I$2="Время восстановления",INDEX(GRID!$B$18:$U$29,MATCH(O$8,GRID!$A$18:$A$29,0),MATCH(1,($U$2=GRID!$B$1:$U$1)*(КАЛЕНДАРЬ!AJ6=GRID!$B$3:$U$3),0)),
INDEX(GRID!$B$18:$U$29,MATCH(O$8,GRID!$A$18:$A$29,0),MATCH(1,($U$2=GRID!$B$1:$U$1)*(КАЛЕНДАРЬ!AJ6=GRID!$B$3:$U$3),0))*(1-GRID!$H$34))</f>
        <v>79220</v>
      </c>
      <c r="P57" s="8" cm="1">
        <f t="array" ref="P57">IF($I$2="Время восстановления",INDEX(GRID!$B$18:$U$29,MATCH(P$8,GRID!$A$18:$A$29,0),MATCH(1,($U$2=GRID!$B$1:$U$1)*(КАЛЕНДАРЬ!AJ6=GRID!$B$3:$U$3),0)),
INDEX(GRID!$B$18:$U$29,MATCH(P$8,GRID!$A$18:$A$29,0),MATCH(1,($U$2=GRID!$B$1:$U$1)*(КАЛЕНДАРЬ!AJ6=GRID!$B$3:$U$3),0))*(1-GRID!$H$34))</f>
        <v>114240</v>
      </c>
      <c r="Q57" s="8" cm="1">
        <f t="array" ref="Q57">IF($I$2="Время восстановления",INDEX(GRID!$B$18:$U$29,MATCH(Q$8,GRID!$A$18:$A$29,0),MATCH(1,($U$2=GRID!$B$1:$U$1)*(КАЛЕНДАРЬ!AJ6=GRID!$B$3:$U$3),0)),
INDEX(GRID!$B$18:$U$29,MATCH(Q$8,GRID!$A$18:$A$29,0),MATCH(1,($U$2=GRID!$B$1:$U$1)*(КАЛЕНДАРЬ!AJ6=GRID!$B$3:$U$3),0))*(1-GRID!$H$34))</f>
        <v>134640</v>
      </c>
      <c r="R57" s="8" cm="1">
        <f t="array" ref="R57">IF($I$2="Время восстановления",INDEX(GRID!$B$18:$U$29,MATCH(R$8,GRID!$A$18:$A$29,0),MATCH(1,($U$2=GRID!$B$1:$U$1)*(КАЛЕНДАРЬ!AJ6=GRID!$B$3:$U$3),0)),
INDEX(GRID!$B$18:$U$29,MATCH(R$8,GRID!$A$18:$A$29,0),MATCH(1,($U$2=GRID!$B$1:$U$1)*(КАЛЕНДАРЬ!AJ6=GRID!$B$3:$U$3),0))*(1-GRID!$H$34))</f>
        <v>152490</v>
      </c>
      <c r="S57" s="8" cm="1">
        <f t="array" ref="S57">IF($I$2="Время восстановления",INDEX(GRID!$B$18:$U$29,MATCH(S$8,GRID!$A$18:$A$29,0),MATCH(1,($U$2=GRID!$B$1:$U$1)*(КАЛЕНДАРЬ!AJ6=GRID!$B$3:$U$3),0)),
INDEX(GRID!$B$18:$U$29,MATCH(S$8,GRID!$A$18:$A$29,0),MATCH(1,($U$2=GRID!$B$1:$U$1)*(КАЛЕНДАРЬ!AJ6=GRID!$B$3:$U$3),0))*(1-GRID!$L$41))</f>
        <v>395190</v>
      </c>
      <c r="T57" s="8" cm="1">
        <f t="array" ref="T57">IF($I$2="Время восстановления",INDEX(GRID!$B$18:$U$29,MATCH(T$8,GRID!$A$18:$A$29,0),MATCH(1,($U$2=GRID!$B$1:$U$1)*(КАЛЕНДАРЬ!AJ6=GRID!$B$3:$U$3),0)),
INDEX(GRID!$B$18:$U$29,MATCH(T$8,GRID!$A$18:$A$29,0),MATCH(1,($U$2=GRID!$B$1:$U$1)*(КАЛЕНДАРЬ!AJ6=GRID!$B$3:$U$3),0))*(1-GRID!$L$41))</f>
        <v>476730</v>
      </c>
    </row>
    <row r="58" spans="1:20">
      <c r="A58" s="148" t="s">
        <v>15</v>
      </c>
      <c r="B58" s="149">
        <v>4</v>
      </c>
      <c r="C58" s="8" cm="1">
        <f t="array" ref="C58">IF($I$2="Время восстановления",INDEX(GRID!$B$4:$U$15,MATCH(C$8,GRID!$A$4:$A$15,0),MATCH(1,($U$2=GRID!$B$1:$U$1)*(КАЛЕНДАРЬ!AJ7=GRID!$B$3:$U$3),0)),
INDEX(GRID!$B$4:$U$15,MATCH(C$8,GRID!$A$4:$A$15,0),MATCH(1,($U$2=GRID!$B$1:$U$1)*(КАЛЕНДАРЬ!AJ7=GRID!$B$3:$U$3),0))*(1-GRID!$H$34))</f>
        <v>19125</v>
      </c>
      <c r="D58" s="8" cm="1">
        <f t="array" ref="D58">IF($I$2="Время восстановления",INDEX(GRID!$B$18:$U$29,MATCH(C$8,GRID!$A$18:$A$29,0),MATCH(1,($U$2=GRID!$B$1:$U$1)*(КАЛЕНДАРЬ!AJ7=GRID!$B$3:$U$3),0)),
INDEX(GRID!$B$18:$U$29,MATCH(C$8,GRID!$A$18:$A$29,0),MATCH(1,($U$2=GRID!$B$1:$U$1)*(КАЛЕНДАРЬ!AJ7=GRID!$B$3:$U$3),0))*(1-GRID!$H$34))</f>
        <v>23375</v>
      </c>
      <c r="E58" s="8" cm="1">
        <f t="array" ref="E58">IF($I$2="Время восстановления",INDEX(GRID!$B$4:$U$15,MATCH(E$8,GRID!$A$4:$A$15,0),MATCH(1,($U$2=GRID!$B$1:$U$1)*(КАЛЕНДАРЬ!AJ7=GRID!$B$3:$U$3),0)),
INDEX(GRID!$B$4:$U$15,MATCH(E$8,GRID!$A$4:$A$15,0),MATCH(1,($U$2=GRID!$B$1:$U$1)*(КАЛЕНДАРЬ!AJ7=GRID!$B$3:$U$3),0))*(1-GRID!$H$34))</f>
        <v>23120</v>
      </c>
      <c r="F58" s="8" cm="1">
        <f t="array" ref="F58">IF($I$2="Время восстановления",INDEX(GRID!$B$18:$U$29,MATCH(E$8,GRID!$A$18:$A$29,0),MATCH(1,($U$2=GRID!$B$1:$U$1)*(КАЛЕНДАРЬ!AJ7=GRID!$B$3:$U$3),0)),
INDEX(GRID!$B$18:$U$29,MATCH(E$8,GRID!$A$18:$A$29,0),MATCH(1,($U$2=GRID!$B$1:$U$1)*(КАЛЕНДАРЬ!AJ7=GRID!$B$3:$U$3),0))*(1-GRID!$H$34))</f>
        <v>27370</v>
      </c>
      <c r="G58" s="8" cm="1">
        <f t="array" ref="G58">IF($I$2="Время восстановления",INDEX(GRID!$B$4:$U$15,MATCH(G$8,GRID!$A$4:$A$15,0),MATCH(1,($U$2=GRID!$B$1:$U$1)*(КАЛЕНДАРЬ!AJ7=GRID!$B$3:$U$3),0)),
INDEX(GRID!$B$4:$U$15,MATCH(G$8,GRID!$A$4:$A$15,0),MATCH(1,($U$2=GRID!$B$1:$U$1)*(КАЛЕНДАРЬ!AJ7=GRID!$B$3:$U$3),0))*(1-GRID!$H$34))</f>
        <v>27795</v>
      </c>
      <c r="H58" s="8" cm="1">
        <f t="array" ref="H58">IF($I$2="Время восстановления",INDEX(GRID!$B$18:$U$29,MATCH(G$8,GRID!$A$18:$A$29,0),MATCH(1,($U$2=GRID!$B$1:$U$1)*(КАЛЕНДАРЬ!AJ7=GRID!$B$3:$U$3),0)),
INDEX(GRID!$B$18:$U$29,MATCH(G$8,GRID!$A$18:$A$29,0),MATCH(1,($U$2=GRID!$B$1:$U$1)*(КАЛЕНДАРЬ!AJ7=GRID!$B$3:$U$3),0))*(1-GRID!$H$34))</f>
        <v>32045</v>
      </c>
      <c r="I58" s="8" cm="1">
        <f t="array" ref="I58">IF($I$2="Время восстановления",INDEX(GRID!$B$4:$U$15,MATCH(I$8,GRID!$A$4:$A$15,0),MATCH(1,($U$2=GRID!$B$1:$U$1)*(КАЛЕНДАРЬ!AJ7=GRID!$B$3:$U$3),0)),
INDEX(GRID!$B$4:$U$15,MATCH(I$8,GRID!$A$4:$A$15,0),MATCH(1,($U$2=GRID!$B$1:$U$1)*(КАЛЕНДАРЬ!AJ7=GRID!$B$3:$U$3),0))*(1-GRID!$H$34))</f>
        <v>30770</v>
      </c>
      <c r="J58" s="8" cm="1">
        <f t="array" ref="J58">IF($I$2="Время восстановления",INDEX(GRID!$B$18:$U$29,MATCH(I$8,GRID!$A$18:$A$29,0),MATCH(1,($U$2=GRID!$B$1:$U$1)*(КАЛЕНДАРЬ!AJ7=GRID!$B$3:$U$3),0)),
INDEX(GRID!$B$18:$U$29,MATCH(I$8,GRID!$A$18:$A$29,0),MATCH(1,($U$2=GRID!$B$1:$U$1)*(КАЛЕНДАРЬ!AJ7=GRID!$B$3:$U$3),0))*(1-GRID!$H$34))</f>
        <v>35020</v>
      </c>
      <c r="K58" s="8" cm="1">
        <f t="array" ref="K58">IF($I$2="Время восстановления",INDEX(GRID!$B$4:$U$15,MATCH(K$8,GRID!$A$4:$A$15,0),MATCH(1,($U$2=GRID!$B$1:$U$1)*(КАЛЕНДАРЬ!AJ7=GRID!$B$3:$U$3),0)),
INDEX(GRID!$B$4:$U$15,MATCH(K$8,GRID!$A$4:$A$15,0),MATCH(1,($U$2=GRID!$B$1:$U$1)*(КАЛЕНДАРЬ!AJ7=GRID!$B$3:$U$3),0))*(1-GRID!$H$34))</f>
        <v>35020</v>
      </c>
      <c r="L58" s="8" cm="1">
        <f t="array" ref="L58">IF($I$2="Время восстановления",INDEX(GRID!$B$18:$U$29,MATCH(K$8,GRID!$A$18:$A$29,0),MATCH(1,($U$2=GRID!$B$1:$U$1)*(КАЛЕНДАРЬ!AJ7=GRID!$B$3:$U$3),0)),
INDEX(GRID!$B$18:$U$29,MATCH(K$8,GRID!$A$18:$A$29,0),MATCH(1,($U$2=GRID!$B$1:$U$1)*(КАЛЕНДАРЬ!AJ7=GRID!$B$3:$U$3),0))*(1-GRID!$H$34))</f>
        <v>39270</v>
      </c>
      <c r="M58" s="8" cm="1">
        <f t="array" ref="M58">IF($I$2="Время восстановления",INDEX(GRID!$B$4:$U$15,MATCH(M$8,GRID!$A$4:$A$15,0),MATCH(1,($U$2=GRID!$B$1:$U$1)*(КАЛЕНДАРЬ!AJ7=GRID!$B$3:$U$3),0)),
INDEX(GRID!$B$4:$U$15,MATCH(M$8,GRID!$A$4:$A$15,0),MATCH(1,($U$2=GRID!$B$1:$U$1)*(КАЛЕНДАРЬ!AJ7=GRID!$B$3:$U$3),0))*(1-GRID!$H$34))</f>
        <v>52020</v>
      </c>
      <c r="N58" s="8" cm="1">
        <f t="array" ref="N58">IF($I$2="Время восстановления",INDEX(GRID!$B$18:$U$29,MATCH(M$8,GRID!$A$18:$A$29,0),MATCH(1,($U$2=GRID!$B$1:$U$1)*(КАЛЕНДАРЬ!AJ7=GRID!$B$3:$U$3),0)),
INDEX(GRID!$B$18:$U$29,MATCH(M$8,GRID!$A$18:$A$29,0),MATCH(1,($U$2=GRID!$B$1:$U$1)*(КАЛЕНДАРЬ!AJ7=GRID!$B$3:$U$3),0))*(1-GRID!$H$34))</f>
        <v>56270</v>
      </c>
      <c r="O58" s="8" cm="1">
        <f t="array" ref="O58">IF($I$2="Время восстановления",INDEX(GRID!$B$18:$U$29,MATCH(O$8,GRID!$A$18:$A$29,0),MATCH(1,($U$2=GRID!$B$1:$U$1)*(КАЛЕНДАРЬ!AJ7=GRID!$B$3:$U$3),0)),
INDEX(GRID!$B$18:$U$29,MATCH(O$8,GRID!$A$18:$A$29,0),MATCH(1,($U$2=GRID!$B$1:$U$1)*(КАЛЕНДАРЬ!AJ7=GRID!$B$3:$U$3),0))*(1-GRID!$H$34))</f>
        <v>79220</v>
      </c>
      <c r="P58" s="8" cm="1">
        <f t="array" ref="P58">IF($I$2="Время восстановления",INDEX(GRID!$B$18:$U$29,MATCH(P$8,GRID!$A$18:$A$29,0),MATCH(1,($U$2=GRID!$B$1:$U$1)*(КАЛЕНДАРЬ!AJ7=GRID!$B$3:$U$3),0)),
INDEX(GRID!$B$18:$U$29,MATCH(P$8,GRID!$A$18:$A$29,0),MATCH(1,($U$2=GRID!$B$1:$U$1)*(КАЛЕНДАРЬ!AJ7=GRID!$B$3:$U$3),0))*(1-GRID!$H$34))</f>
        <v>114240</v>
      </c>
      <c r="Q58" s="8" cm="1">
        <f t="array" ref="Q58">IF($I$2="Время восстановления",INDEX(GRID!$B$18:$U$29,MATCH(Q$8,GRID!$A$18:$A$29,0),MATCH(1,($U$2=GRID!$B$1:$U$1)*(КАЛЕНДАРЬ!AJ7=GRID!$B$3:$U$3),0)),
INDEX(GRID!$B$18:$U$29,MATCH(Q$8,GRID!$A$18:$A$29,0),MATCH(1,($U$2=GRID!$B$1:$U$1)*(КАЛЕНДАРЬ!AJ7=GRID!$B$3:$U$3),0))*(1-GRID!$H$34))</f>
        <v>134640</v>
      </c>
      <c r="R58" s="8" cm="1">
        <f t="array" ref="R58">IF($I$2="Время восстановления",INDEX(GRID!$B$18:$U$29,MATCH(R$8,GRID!$A$18:$A$29,0),MATCH(1,($U$2=GRID!$B$1:$U$1)*(КАЛЕНДАРЬ!AJ7=GRID!$B$3:$U$3),0)),
INDEX(GRID!$B$18:$U$29,MATCH(R$8,GRID!$A$18:$A$29,0),MATCH(1,($U$2=GRID!$B$1:$U$1)*(КАЛЕНДАРЬ!AJ7=GRID!$B$3:$U$3),0))*(1-GRID!$H$34))</f>
        <v>152490</v>
      </c>
      <c r="S58" s="8" cm="1">
        <f t="array" ref="S58">IF($I$2="Время восстановления",INDEX(GRID!$B$18:$U$29,MATCH(S$8,GRID!$A$18:$A$29,0),MATCH(1,($U$2=GRID!$B$1:$U$1)*(КАЛЕНДАРЬ!AJ7=GRID!$B$3:$U$3),0)),
INDEX(GRID!$B$18:$U$29,MATCH(S$8,GRID!$A$18:$A$29,0),MATCH(1,($U$2=GRID!$B$1:$U$1)*(КАЛЕНДАРЬ!AJ7=GRID!$B$3:$U$3),0))*(1-GRID!$L$41))</f>
        <v>395190</v>
      </c>
      <c r="T58" s="8" cm="1">
        <f t="array" ref="T58">IF($I$2="Время восстановления",INDEX(GRID!$B$18:$U$29,MATCH(T$8,GRID!$A$18:$A$29,0),MATCH(1,($U$2=GRID!$B$1:$U$1)*(КАЛЕНДАРЬ!AJ7=GRID!$B$3:$U$3),0)),
INDEX(GRID!$B$18:$U$29,MATCH(T$8,GRID!$A$18:$A$29,0),MATCH(1,($U$2=GRID!$B$1:$U$1)*(КАЛЕНДАРЬ!AJ7=GRID!$B$3:$U$3),0))*(1-GRID!$L$41))</f>
        <v>476730</v>
      </c>
    </row>
    <row r="59" spans="1:20">
      <c r="A59" s="148" t="s">
        <v>16</v>
      </c>
      <c r="B59" s="149">
        <v>5</v>
      </c>
      <c r="C59" s="8" cm="1">
        <f t="array" ref="C59">IF($I$2="Время восстановления",INDEX(GRID!$B$4:$U$15,MATCH(C$8,GRID!$A$4:$A$15,0),MATCH(1,($U$2=GRID!$B$1:$U$1)*(КАЛЕНДАРЬ!AJ8=GRID!$B$3:$U$3),0)),
INDEX(GRID!$B$4:$U$15,MATCH(C$8,GRID!$A$4:$A$15,0),MATCH(1,($U$2=GRID!$B$1:$U$1)*(КАЛЕНДАРЬ!AJ8=GRID!$B$3:$U$3),0))*(1-GRID!$H$34))</f>
        <v>21250</v>
      </c>
      <c r="D59" s="8" cm="1">
        <f t="array" ref="D59">IF($I$2="Время восстановления",INDEX(GRID!$B$18:$U$29,MATCH(C$8,GRID!$A$18:$A$29,0),MATCH(1,($U$2=GRID!$B$1:$U$1)*(КАЛЕНДАРЬ!AJ8=GRID!$B$3:$U$3),0)),
INDEX(GRID!$B$18:$U$29,MATCH(C$8,GRID!$A$18:$A$29,0),MATCH(1,($U$2=GRID!$B$1:$U$1)*(КАЛЕНДАРЬ!AJ8=GRID!$B$3:$U$3),0))*(1-GRID!$H$34))</f>
        <v>25500</v>
      </c>
      <c r="E59" s="8" cm="1">
        <f t="array" ref="E59">IF($I$2="Время восстановления",INDEX(GRID!$B$4:$U$15,MATCH(E$8,GRID!$A$4:$A$15,0),MATCH(1,($U$2=GRID!$B$1:$U$1)*(КАЛЕНДАРЬ!AJ8=GRID!$B$3:$U$3),0)),
INDEX(GRID!$B$4:$U$15,MATCH(E$8,GRID!$A$4:$A$15,0),MATCH(1,($U$2=GRID!$B$1:$U$1)*(КАЛЕНДАРЬ!AJ8=GRID!$B$3:$U$3),0))*(1-GRID!$H$34))</f>
        <v>25500</v>
      </c>
      <c r="F59" s="8" cm="1">
        <f t="array" ref="F59">IF($I$2="Время восстановления",INDEX(GRID!$B$18:$U$29,MATCH(E$8,GRID!$A$18:$A$29,0),MATCH(1,($U$2=GRID!$B$1:$U$1)*(КАЛЕНДАРЬ!AJ8=GRID!$B$3:$U$3),0)),
INDEX(GRID!$B$18:$U$29,MATCH(E$8,GRID!$A$18:$A$29,0),MATCH(1,($U$2=GRID!$B$1:$U$1)*(КАЛЕНДАРЬ!AJ8=GRID!$B$3:$U$3),0))*(1-GRID!$H$34))</f>
        <v>29750</v>
      </c>
      <c r="G59" s="8" cm="1">
        <f t="array" ref="G59">IF($I$2="Время восстановления",INDEX(GRID!$B$4:$U$15,MATCH(G$8,GRID!$A$4:$A$15,0),MATCH(1,($U$2=GRID!$B$1:$U$1)*(КАЛЕНДАРЬ!AJ8=GRID!$B$3:$U$3),0)),
INDEX(GRID!$B$4:$U$15,MATCH(G$8,GRID!$A$4:$A$15,0),MATCH(1,($U$2=GRID!$B$1:$U$1)*(КАЛЕНДАРЬ!AJ8=GRID!$B$3:$U$3),0))*(1-GRID!$H$34))</f>
        <v>30345</v>
      </c>
      <c r="H59" s="8" cm="1">
        <f t="array" ref="H59">IF($I$2="Время восстановления",INDEX(GRID!$B$18:$U$29,MATCH(G$8,GRID!$A$18:$A$29,0),MATCH(1,($U$2=GRID!$B$1:$U$1)*(КАЛЕНДАРЬ!AJ8=GRID!$B$3:$U$3),0)),
INDEX(GRID!$B$18:$U$29,MATCH(G$8,GRID!$A$18:$A$29,0),MATCH(1,($U$2=GRID!$B$1:$U$1)*(КАЛЕНДАРЬ!AJ8=GRID!$B$3:$U$3),0))*(1-GRID!$H$34))</f>
        <v>34595</v>
      </c>
      <c r="I59" s="8" cm="1">
        <f t="array" ref="I59">IF($I$2="Время восстановления",INDEX(GRID!$B$4:$U$15,MATCH(I$8,GRID!$A$4:$A$15,0),MATCH(1,($U$2=GRID!$B$1:$U$1)*(КАЛЕНДАРЬ!AJ8=GRID!$B$3:$U$3),0)),
INDEX(GRID!$B$4:$U$15,MATCH(I$8,GRID!$A$4:$A$15,0),MATCH(1,($U$2=GRID!$B$1:$U$1)*(КАЛЕНДАРЬ!AJ8=GRID!$B$3:$U$3),0))*(1-GRID!$H$34))</f>
        <v>33745</v>
      </c>
      <c r="J59" s="8" cm="1">
        <f t="array" ref="J59">IF($I$2="Время восстановления",INDEX(GRID!$B$18:$U$29,MATCH(I$8,GRID!$A$18:$A$29,0),MATCH(1,($U$2=GRID!$B$1:$U$1)*(КАЛЕНДАРЬ!AJ8=GRID!$B$3:$U$3),0)),
INDEX(GRID!$B$18:$U$29,MATCH(I$8,GRID!$A$18:$A$29,0),MATCH(1,($U$2=GRID!$B$1:$U$1)*(КАЛЕНДАРЬ!AJ8=GRID!$B$3:$U$3),0))*(1-GRID!$H$34))</f>
        <v>37995</v>
      </c>
      <c r="K59" s="8" cm="1">
        <f t="array" ref="K59">IF($I$2="Время восстановления",INDEX(GRID!$B$4:$U$15,MATCH(K$8,GRID!$A$4:$A$15,0),MATCH(1,($U$2=GRID!$B$1:$U$1)*(КАЛЕНДАРЬ!AJ8=GRID!$B$3:$U$3),0)),
INDEX(GRID!$B$4:$U$15,MATCH(K$8,GRID!$A$4:$A$15,0),MATCH(1,($U$2=GRID!$B$1:$U$1)*(КАЛЕНДАРЬ!AJ8=GRID!$B$3:$U$3),0))*(1-GRID!$H$34))</f>
        <v>38250</v>
      </c>
      <c r="L59" s="8" cm="1">
        <f t="array" ref="L59">IF($I$2="Время восстановления",INDEX(GRID!$B$18:$U$29,MATCH(K$8,GRID!$A$18:$A$29,0),MATCH(1,($U$2=GRID!$B$1:$U$1)*(КАЛЕНДАРЬ!AJ8=GRID!$B$3:$U$3),0)),
INDEX(GRID!$B$18:$U$29,MATCH(K$8,GRID!$A$18:$A$29,0),MATCH(1,($U$2=GRID!$B$1:$U$1)*(КАЛЕНДАРЬ!AJ8=GRID!$B$3:$U$3),0))*(1-GRID!$H$34))</f>
        <v>42500</v>
      </c>
      <c r="M59" s="8" cm="1">
        <f t="array" ref="M59">IF($I$2="Время восстановления",INDEX(GRID!$B$4:$U$15,MATCH(M$8,GRID!$A$4:$A$15,0),MATCH(1,($U$2=GRID!$B$1:$U$1)*(КАЛЕНДАРЬ!AJ8=GRID!$B$3:$U$3),0)),
INDEX(GRID!$B$4:$U$15,MATCH(M$8,GRID!$A$4:$A$15,0),MATCH(1,($U$2=GRID!$B$1:$U$1)*(КАЛЕНДАРЬ!AJ8=GRID!$B$3:$U$3),0))*(1-GRID!$H$34))</f>
        <v>55420</v>
      </c>
      <c r="N59" s="8" cm="1">
        <f t="array" ref="N59">IF($I$2="Время восстановления",INDEX(GRID!$B$18:$U$29,MATCH(M$8,GRID!$A$18:$A$29,0),MATCH(1,($U$2=GRID!$B$1:$U$1)*(КАЛЕНДАРЬ!AJ8=GRID!$B$3:$U$3),0)),
INDEX(GRID!$B$18:$U$29,MATCH(M$8,GRID!$A$18:$A$29,0),MATCH(1,($U$2=GRID!$B$1:$U$1)*(КАЛЕНДАРЬ!AJ8=GRID!$B$3:$U$3),0))*(1-GRID!$H$34))</f>
        <v>59670</v>
      </c>
      <c r="O59" s="8" cm="1">
        <f t="array" ref="O59">IF($I$2="Время восстановления",INDEX(GRID!$B$18:$U$29,MATCH(O$8,GRID!$A$18:$A$29,0),MATCH(1,($U$2=GRID!$B$1:$U$1)*(КАЛЕНДАРЬ!AJ8=GRID!$B$3:$U$3),0)),
INDEX(GRID!$B$18:$U$29,MATCH(O$8,GRID!$A$18:$A$29,0),MATCH(1,($U$2=GRID!$B$1:$U$1)*(КАЛЕНДАРЬ!AJ8=GRID!$B$3:$U$3),0))*(1-GRID!$H$34))</f>
        <v>83300</v>
      </c>
      <c r="P59" s="8" cm="1">
        <f t="array" ref="P59">IF($I$2="Время восстановления",INDEX(GRID!$B$18:$U$29,MATCH(P$8,GRID!$A$18:$A$29,0),MATCH(1,($U$2=GRID!$B$1:$U$1)*(КАЛЕНДАРЬ!AJ8=GRID!$B$3:$U$3),0)),
INDEX(GRID!$B$18:$U$29,MATCH(P$8,GRID!$A$18:$A$29,0),MATCH(1,($U$2=GRID!$B$1:$U$1)*(КАЛЕНДАРЬ!AJ8=GRID!$B$3:$U$3),0))*(1-GRID!$H$34))</f>
        <v>118745</v>
      </c>
      <c r="Q59" s="8" cm="1">
        <f t="array" ref="Q59">IF($I$2="Время восстановления",INDEX(GRID!$B$18:$U$29,MATCH(Q$8,GRID!$A$18:$A$29,0),MATCH(1,($U$2=GRID!$B$1:$U$1)*(КАЛЕНДАРЬ!AJ8=GRID!$B$3:$U$3),0)),
INDEX(GRID!$B$18:$U$29,MATCH(Q$8,GRID!$A$18:$A$29,0),MATCH(1,($U$2=GRID!$B$1:$U$1)*(КАЛЕНДАРЬ!AJ8=GRID!$B$3:$U$3),0))*(1-GRID!$H$34))</f>
        <v>139740</v>
      </c>
      <c r="R59" s="8" cm="1">
        <f t="array" ref="R59">IF($I$2="Время восстановления",INDEX(GRID!$B$18:$U$29,MATCH(R$8,GRID!$A$18:$A$29,0),MATCH(1,($U$2=GRID!$B$1:$U$1)*(КАЛЕНДАРЬ!AJ8=GRID!$B$3:$U$3),0)),
INDEX(GRID!$B$18:$U$29,MATCH(R$8,GRID!$A$18:$A$29,0),MATCH(1,($U$2=GRID!$B$1:$U$1)*(КАЛЕНДАРЬ!AJ8=GRID!$B$3:$U$3),0))*(1-GRID!$H$34))</f>
        <v>158440</v>
      </c>
      <c r="S59" s="8" cm="1">
        <f t="array" ref="S59">IF($I$2="Время восстановления",INDEX(GRID!$B$18:$U$29,MATCH(S$8,GRID!$A$18:$A$29,0),MATCH(1,($U$2=GRID!$B$1:$U$1)*(КАЛЕНДАРЬ!AJ8=GRID!$B$3:$U$3),0)),
INDEX(GRID!$B$18:$U$29,MATCH(S$8,GRID!$A$18:$A$29,0),MATCH(1,($U$2=GRID!$B$1:$U$1)*(КАЛЕНДАРЬ!AJ8=GRID!$B$3:$U$3),0))*(1-GRID!$L$41))</f>
        <v>414360</v>
      </c>
      <c r="T59" s="8" cm="1">
        <f t="array" ref="T59">IF($I$2="Время восстановления",INDEX(GRID!$B$18:$U$29,MATCH(T$8,GRID!$A$18:$A$29,0),MATCH(1,($U$2=GRID!$B$1:$U$1)*(КАЛЕНДАРЬ!AJ8=GRID!$B$3:$U$3),0)),
INDEX(GRID!$B$18:$U$29,MATCH(T$8,GRID!$A$18:$A$29,0),MATCH(1,($U$2=GRID!$B$1:$U$1)*(КАЛЕНДАРЬ!AJ8=GRID!$B$3:$U$3),0))*(1-GRID!$L$41))</f>
        <v>501210</v>
      </c>
    </row>
    <row r="60" spans="1:20">
      <c r="A60" s="148" t="s">
        <v>17</v>
      </c>
      <c r="B60" s="149">
        <v>6</v>
      </c>
      <c r="C60" s="8" cm="1">
        <f t="array" ref="C60">IF($I$2="Время восстановления",INDEX(GRID!$B$4:$U$15,MATCH(C$8,GRID!$A$4:$A$15,0),MATCH(1,($U$2=GRID!$B$1:$U$1)*(КАЛЕНДАРЬ!AJ9=GRID!$B$3:$U$3),0)),
INDEX(GRID!$B$4:$U$15,MATCH(C$8,GRID!$A$4:$A$15,0),MATCH(1,($U$2=GRID!$B$1:$U$1)*(КАЛЕНДАРЬ!AJ9=GRID!$B$3:$U$3),0))*(1-GRID!$H$34))</f>
        <v>21250</v>
      </c>
      <c r="D60" s="8" cm="1">
        <f t="array" ref="D60">IF($I$2="Время восстановления",INDEX(GRID!$B$18:$U$29,MATCH(C$8,GRID!$A$18:$A$29,0),MATCH(1,($U$2=GRID!$B$1:$U$1)*(КАЛЕНДАРЬ!AJ9=GRID!$B$3:$U$3),0)),
INDEX(GRID!$B$18:$U$29,MATCH(C$8,GRID!$A$18:$A$29,0),MATCH(1,($U$2=GRID!$B$1:$U$1)*(КАЛЕНДАРЬ!AJ9=GRID!$B$3:$U$3),0))*(1-GRID!$H$34))</f>
        <v>25500</v>
      </c>
      <c r="E60" s="8" cm="1">
        <f t="array" ref="E60">IF($I$2="Время восстановления",INDEX(GRID!$B$4:$U$15,MATCH(E$8,GRID!$A$4:$A$15,0),MATCH(1,($U$2=GRID!$B$1:$U$1)*(КАЛЕНДАРЬ!AJ9=GRID!$B$3:$U$3),0)),
INDEX(GRID!$B$4:$U$15,MATCH(E$8,GRID!$A$4:$A$15,0),MATCH(1,($U$2=GRID!$B$1:$U$1)*(КАЛЕНДАРЬ!AJ9=GRID!$B$3:$U$3),0))*(1-GRID!$H$34))</f>
        <v>25500</v>
      </c>
      <c r="F60" s="8" cm="1">
        <f t="array" ref="F60">IF($I$2="Время восстановления",INDEX(GRID!$B$18:$U$29,MATCH(E$8,GRID!$A$18:$A$29,0),MATCH(1,($U$2=GRID!$B$1:$U$1)*(КАЛЕНДАРЬ!AJ9=GRID!$B$3:$U$3),0)),
INDEX(GRID!$B$18:$U$29,MATCH(E$8,GRID!$A$18:$A$29,0),MATCH(1,($U$2=GRID!$B$1:$U$1)*(КАЛЕНДАРЬ!AJ9=GRID!$B$3:$U$3),0))*(1-GRID!$H$34))</f>
        <v>29750</v>
      </c>
      <c r="G60" s="8" cm="1">
        <f t="array" ref="G60">IF($I$2="Время восстановления",INDEX(GRID!$B$4:$U$15,MATCH(G$8,GRID!$A$4:$A$15,0),MATCH(1,($U$2=GRID!$B$1:$U$1)*(КАЛЕНДАРЬ!AJ9=GRID!$B$3:$U$3),0)),
INDEX(GRID!$B$4:$U$15,MATCH(G$8,GRID!$A$4:$A$15,0),MATCH(1,($U$2=GRID!$B$1:$U$1)*(КАЛЕНДАРЬ!AJ9=GRID!$B$3:$U$3),0))*(1-GRID!$H$34))</f>
        <v>30345</v>
      </c>
      <c r="H60" s="8" cm="1">
        <f t="array" ref="H60">IF($I$2="Время восстановления",INDEX(GRID!$B$18:$U$29,MATCH(G$8,GRID!$A$18:$A$29,0),MATCH(1,($U$2=GRID!$B$1:$U$1)*(КАЛЕНДАРЬ!AJ9=GRID!$B$3:$U$3),0)),
INDEX(GRID!$B$18:$U$29,MATCH(G$8,GRID!$A$18:$A$29,0),MATCH(1,($U$2=GRID!$B$1:$U$1)*(КАЛЕНДАРЬ!AJ9=GRID!$B$3:$U$3),0))*(1-GRID!$H$34))</f>
        <v>34595</v>
      </c>
      <c r="I60" s="8" cm="1">
        <f t="array" ref="I60">IF($I$2="Время восстановления",INDEX(GRID!$B$4:$U$15,MATCH(I$8,GRID!$A$4:$A$15,0),MATCH(1,($U$2=GRID!$B$1:$U$1)*(КАЛЕНДАРЬ!AJ9=GRID!$B$3:$U$3),0)),
INDEX(GRID!$B$4:$U$15,MATCH(I$8,GRID!$A$4:$A$15,0),MATCH(1,($U$2=GRID!$B$1:$U$1)*(КАЛЕНДАРЬ!AJ9=GRID!$B$3:$U$3),0))*(1-GRID!$H$34))</f>
        <v>33745</v>
      </c>
      <c r="J60" s="8" cm="1">
        <f t="array" ref="J60">IF($I$2="Время восстановления",INDEX(GRID!$B$18:$U$29,MATCH(I$8,GRID!$A$18:$A$29,0),MATCH(1,($U$2=GRID!$B$1:$U$1)*(КАЛЕНДАРЬ!AJ9=GRID!$B$3:$U$3),0)),
INDEX(GRID!$B$18:$U$29,MATCH(I$8,GRID!$A$18:$A$29,0),MATCH(1,($U$2=GRID!$B$1:$U$1)*(КАЛЕНДАРЬ!AJ9=GRID!$B$3:$U$3),0))*(1-GRID!$H$34))</f>
        <v>37995</v>
      </c>
      <c r="K60" s="8" cm="1">
        <f t="array" ref="K60">IF($I$2="Время восстановления",INDEX(GRID!$B$4:$U$15,MATCH(K$8,GRID!$A$4:$A$15,0),MATCH(1,($U$2=GRID!$B$1:$U$1)*(КАЛЕНДАРЬ!AJ9=GRID!$B$3:$U$3),0)),
INDEX(GRID!$B$4:$U$15,MATCH(K$8,GRID!$A$4:$A$15,0),MATCH(1,($U$2=GRID!$B$1:$U$1)*(КАЛЕНДАРЬ!AJ9=GRID!$B$3:$U$3),0))*(1-GRID!$H$34))</f>
        <v>38250</v>
      </c>
      <c r="L60" s="8" cm="1">
        <f t="array" ref="L60">IF($I$2="Время восстановления",INDEX(GRID!$B$18:$U$29,MATCH(K$8,GRID!$A$18:$A$29,0),MATCH(1,($U$2=GRID!$B$1:$U$1)*(КАЛЕНДАРЬ!AJ9=GRID!$B$3:$U$3),0)),
INDEX(GRID!$B$18:$U$29,MATCH(K$8,GRID!$A$18:$A$29,0),MATCH(1,($U$2=GRID!$B$1:$U$1)*(КАЛЕНДАРЬ!AJ9=GRID!$B$3:$U$3),0))*(1-GRID!$H$34))</f>
        <v>42500</v>
      </c>
      <c r="M60" s="8" cm="1">
        <f t="array" ref="M60">IF($I$2="Время восстановления",INDEX(GRID!$B$4:$U$15,MATCH(M$8,GRID!$A$4:$A$15,0),MATCH(1,($U$2=GRID!$B$1:$U$1)*(КАЛЕНДАРЬ!AJ9=GRID!$B$3:$U$3),0)),
INDEX(GRID!$B$4:$U$15,MATCH(M$8,GRID!$A$4:$A$15,0),MATCH(1,($U$2=GRID!$B$1:$U$1)*(КАЛЕНДАРЬ!AJ9=GRID!$B$3:$U$3),0))*(1-GRID!$H$34))</f>
        <v>55420</v>
      </c>
      <c r="N60" s="8" cm="1">
        <f t="array" ref="N60">IF($I$2="Время восстановления",INDEX(GRID!$B$18:$U$29,MATCH(M$8,GRID!$A$18:$A$29,0),MATCH(1,($U$2=GRID!$B$1:$U$1)*(КАЛЕНДАРЬ!AJ9=GRID!$B$3:$U$3),0)),
INDEX(GRID!$B$18:$U$29,MATCH(M$8,GRID!$A$18:$A$29,0),MATCH(1,($U$2=GRID!$B$1:$U$1)*(КАЛЕНДАРЬ!AJ9=GRID!$B$3:$U$3),0))*(1-GRID!$H$34))</f>
        <v>59670</v>
      </c>
      <c r="O60" s="8" cm="1">
        <f t="array" ref="O60">IF($I$2="Время восстановления",INDEX(GRID!$B$18:$U$29,MATCH(O$8,GRID!$A$18:$A$29,0),MATCH(1,($U$2=GRID!$B$1:$U$1)*(КАЛЕНДАРЬ!AJ9=GRID!$B$3:$U$3),0)),
INDEX(GRID!$B$18:$U$29,MATCH(O$8,GRID!$A$18:$A$29,0),MATCH(1,($U$2=GRID!$B$1:$U$1)*(КАЛЕНДАРЬ!AJ9=GRID!$B$3:$U$3),0))*(1-GRID!$H$34))</f>
        <v>83300</v>
      </c>
      <c r="P60" s="8" cm="1">
        <f t="array" ref="P60">IF($I$2="Время восстановления",INDEX(GRID!$B$18:$U$29,MATCH(P$8,GRID!$A$18:$A$29,0),MATCH(1,($U$2=GRID!$B$1:$U$1)*(КАЛЕНДАРЬ!AJ9=GRID!$B$3:$U$3),0)),
INDEX(GRID!$B$18:$U$29,MATCH(P$8,GRID!$A$18:$A$29,0),MATCH(1,($U$2=GRID!$B$1:$U$1)*(КАЛЕНДАРЬ!AJ9=GRID!$B$3:$U$3),0))*(1-GRID!$H$34))</f>
        <v>118745</v>
      </c>
      <c r="Q60" s="8" cm="1">
        <f t="array" ref="Q60">IF($I$2="Время восстановления",INDEX(GRID!$B$18:$U$29,MATCH(Q$8,GRID!$A$18:$A$29,0),MATCH(1,($U$2=GRID!$B$1:$U$1)*(КАЛЕНДАРЬ!AJ9=GRID!$B$3:$U$3),0)),
INDEX(GRID!$B$18:$U$29,MATCH(Q$8,GRID!$A$18:$A$29,0),MATCH(1,($U$2=GRID!$B$1:$U$1)*(КАЛЕНДАРЬ!AJ9=GRID!$B$3:$U$3),0))*(1-GRID!$H$34))</f>
        <v>139740</v>
      </c>
      <c r="R60" s="8" cm="1">
        <f t="array" ref="R60">IF($I$2="Время восстановления",INDEX(GRID!$B$18:$U$29,MATCH(R$8,GRID!$A$18:$A$29,0),MATCH(1,($U$2=GRID!$B$1:$U$1)*(КАЛЕНДАРЬ!AJ9=GRID!$B$3:$U$3),0)),
INDEX(GRID!$B$18:$U$29,MATCH(R$8,GRID!$A$18:$A$29,0),MATCH(1,($U$2=GRID!$B$1:$U$1)*(КАЛЕНДАРЬ!AJ9=GRID!$B$3:$U$3),0))*(1-GRID!$H$34))</f>
        <v>158440</v>
      </c>
      <c r="S60" s="8" cm="1">
        <f t="array" ref="S60">IF($I$2="Время восстановления",INDEX(GRID!$B$18:$U$29,MATCH(S$8,GRID!$A$18:$A$29,0),MATCH(1,($U$2=GRID!$B$1:$U$1)*(КАЛЕНДАРЬ!AJ9=GRID!$B$3:$U$3),0)),
INDEX(GRID!$B$18:$U$29,MATCH(S$8,GRID!$A$18:$A$29,0),MATCH(1,($U$2=GRID!$B$1:$U$1)*(КАЛЕНДАРЬ!AJ9=GRID!$B$3:$U$3),0))*(1-GRID!$L$41))</f>
        <v>414360</v>
      </c>
      <c r="T60" s="8" cm="1">
        <f t="array" ref="T60">IF($I$2="Время восстановления",INDEX(GRID!$B$18:$U$29,MATCH(T$8,GRID!$A$18:$A$29,0),MATCH(1,($U$2=GRID!$B$1:$U$1)*(КАЛЕНДАРЬ!AJ9=GRID!$B$3:$U$3),0)),
INDEX(GRID!$B$18:$U$29,MATCH(T$8,GRID!$A$18:$A$29,0),MATCH(1,($U$2=GRID!$B$1:$U$1)*(КАЛЕНДАРЬ!AJ9=GRID!$B$3:$U$3),0))*(1-GRID!$L$41))</f>
        <v>501210</v>
      </c>
    </row>
    <row r="61" spans="1:20">
      <c r="A61" s="148" t="s">
        <v>11</v>
      </c>
      <c r="B61" s="149">
        <v>7</v>
      </c>
      <c r="C61" s="8" cm="1">
        <f t="array" ref="C61">IF($I$2="Время восстановления",INDEX(GRID!$B$4:$U$15,MATCH(C$8,GRID!$A$4:$A$15,0),MATCH(1,($U$2=GRID!$B$1:$U$1)*(КАЛЕНДАРЬ!AJ10=GRID!$B$3:$U$3),0)),
INDEX(GRID!$B$4:$U$15,MATCH(C$8,GRID!$A$4:$A$15,0),MATCH(1,($U$2=GRID!$B$1:$U$1)*(КАЛЕНДАРЬ!AJ10=GRID!$B$3:$U$3),0))*(1-GRID!$H$34))</f>
        <v>19125</v>
      </c>
      <c r="D61" s="8" cm="1">
        <f t="array" ref="D61">IF($I$2="Время восстановления",INDEX(GRID!$B$18:$U$29,MATCH(C$8,GRID!$A$18:$A$29,0),MATCH(1,($U$2=GRID!$B$1:$U$1)*(КАЛЕНДАРЬ!AJ10=GRID!$B$3:$U$3),0)),
INDEX(GRID!$B$18:$U$29,MATCH(C$8,GRID!$A$18:$A$29,0),MATCH(1,($U$2=GRID!$B$1:$U$1)*(КАЛЕНДАРЬ!AJ10=GRID!$B$3:$U$3),0))*(1-GRID!$H$34))</f>
        <v>23375</v>
      </c>
      <c r="E61" s="8" cm="1">
        <f t="array" ref="E61">IF($I$2="Время восстановления",INDEX(GRID!$B$4:$U$15,MATCH(E$8,GRID!$A$4:$A$15,0),MATCH(1,($U$2=GRID!$B$1:$U$1)*(КАЛЕНДАРЬ!AJ10=GRID!$B$3:$U$3),0)),
INDEX(GRID!$B$4:$U$15,MATCH(E$8,GRID!$A$4:$A$15,0),MATCH(1,($U$2=GRID!$B$1:$U$1)*(КАЛЕНДАРЬ!AJ10=GRID!$B$3:$U$3),0))*(1-GRID!$H$34))</f>
        <v>23120</v>
      </c>
      <c r="F61" s="8" cm="1">
        <f t="array" ref="F61">IF($I$2="Время восстановления",INDEX(GRID!$B$18:$U$29,MATCH(E$8,GRID!$A$18:$A$29,0),MATCH(1,($U$2=GRID!$B$1:$U$1)*(КАЛЕНДАРЬ!AJ10=GRID!$B$3:$U$3),0)),
INDEX(GRID!$B$18:$U$29,MATCH(E$8,GRID!$A$18:$A$29,0),MATCH(1,($U$2=GRID!$B$1:$U$1)*(КАЛЕНДАРЬ!AJ10=GRID!$B$3:$U$3),0))*(1-GRID!$H$34))</f>
        <v>27370</v>
      </c>
      <c r="G61" s="8" cm="1">
        <f t="array" ref="G61">IF($I$2="Время восстановления",INDEX(GRID!$B$4:$U$15,MATCH(G$8,GRID!$A$4:$A$15,0),MATCH(1,($U$2=GRID!$B$1:$U$1)*(КАЛЕНДАРЬ!AJ10=GRID!$B$3:$U$3),0)),
INDEX(GRID!$B$4:$U$15,MATCH(G$8,GRID!$A$4:$A$15,0),MATCH(1,($U$2=GRID!$B$1:$U$1)*(КАЛЕНДАРЬ!AJ10=GRID!$B$3:$U$3),0))*(1-GRID!$H$34))</f>
        <v>27795</v>
      </c>
      <c r="H61" s="8" cm="1">
        <f t="array" ref="H61">IF($I$2="Время восстановления",INDEX(GRID!$B$18:$U$29,MATCH(G$8,GRID!$A$18:$A$29,0),MATCH(1,($U$2=GRID!$B$1:$U$1)*(КАЛЕНДАРЬ!AJ10=GRID!$B$3:$U$3),0)),
INDEX(GRID!$B$18:$U$29,MATCH(G$8,GRID!$A$18:$A$29,0),MATCH(1,($U$2=GRID!$B$1:$U$1)*(КАЛЕНДАРЬ!AJ10=GRID!$B$3:$U$3),0))*(1-GRID!$H$34))</f>
        <v>32045</v>
      </c>
      <c r="I61" s="8" cm="1">
        <f t="array" ref="I61">IF($I$2="Время восстановления",INDEX(GRID!$B$4:$U$15,MATCH(I$8,GRID!$A$4:$A$15,0),MATCH(1,($U$2=GRID!$B$1:$U$1)*(КАЛЕНДАРЬ!AJ10=GRID!$B$3:$U$3),0)),
INDEX(GRID!$B$4:$U$15,MATCH(I$8,GRID!$A$4:$A$15,0),MATCH(1,($U$2=GRID!$B$1:$U$1)*(КАЛЕНДАРЬ!AJ10=GRID!$B$3:$U$3),0))*(1-GRID!$H$34))</f>
        <v>30770</v>
      </c>
      <c r="J61" s="8" cm="1">
        <f t="array" ref="J61">IF($I$2="Время восстановления",INDEX(GRID!$B$18:$U$29,MATCH(I$8,GRID!$A$18:$A$29,0),MATCH(1,($U$2=GRID!$B$1:$U$1)*(КАЛЕНДАРЬ!AJ10=GRID!$B$3:$U$3),0)),
INDEX(GRID!$B$18:$U$29,MATCH(I$8,GRID!$A$18:$A$29,0),MATCH(1,($U$2=GRID!$B$1:$U$1)*(КАЛЕНДАРЬ!AJ10=GRID!$B$3:$U$3),0))*(1-GRID!$H$34))</f>
        <v>35020</v>
      </c>
      <c r="K61" s="8" cm="1">
        <f t="array" ref="K61">IF($I$2="Время восстановления",INDEX(GRID!$B$4:$U$15,MATCH(K$8,GRID!$A$4:$A$15,0),MATCH(1,($U$2=GRID!$B$1:$U$1)*(КАЛЕНДАРЬ!AJ10=GRID!$B$3:$U$3),0)),
INDEX(GRID!$B$4:$U$15,MATCH(K$8,GRID!$A$4:$A$15,0),MATCH(1,($U$2=GRID!$B$1:$U$1)*(КАЛЕНДАРЬ!AJ10=GRID!$B$3:$U$3),0))*(1-GRID!$H$34))</f>
        <v>35020</v>
      </c>
      <c r="L61" s="8" cm="1">
        <f t="array" ref="L61">IF($I$2="Время восстановления",INDEX(GRID!$B$18:$U$29,MATCH(K$8,GRID!$A$18:$A$29,0),MATCH(1,($U$2=GRID!$B$1:$U$1)*(КАЛЕНДАРЬ!AJ10=GRID!$B$3:$U$3),0)),
INDEX(GRID!$B$18:$U$29,MATCH(K$8,GRID!$A$18:$A$29,0),MATCH(1,($U$2=GRID!$B$1:$U$1)*(КАЛЕНДАРЬ!AJ10=GRID!$B$3:$U$3),0))*(1-GRID!$H$34))</f>
        <v>39270</v>
      </c>
      <c r="M61" s="8" cm="1">
        <f t="array" ref="M61">IF($I$2="Время восстановления",INDEX(GRID!$B$4:$U$15,MATCH(M$8,GRID!$A$4:$A$15,0),MATCH(1,($U$2=GRID!$B$1:$U$1)*(КАЛЕНДАРЬ!AJ10=GRID!$B$3:$U$3),0)),
INDEX(GRID!$B$4:$U$15,MATCH(M$8,GRID!$A$4:$A$15,0),MATCH(1,($U$2=GRID!$B$1:$U$1)*(КАЛЕНДАРЬ!AJ10=GRID!$B$3:$U$3),0))*(1-GRID!$H$34))</f>
        <v>52020</v>
      </c>
      <c r="N61" s="8" cm="1">
        <f t="array" ref="N61">IF($I$2="Время восстановления",INDEX(GRID!$B$18:$U$29,MATCH(M$8,GRID!$A$18:$A$29,0),MATCH(1,($U$2=GRID!$B$1:$U$1)*(КАЛЕНДАРЬ!AJ10=GRID!$B$3:$U$3),0)),
INDEX(GRID!$B$18:$U$29,MATCH(M$8,GRID!$A$18:$A$29,0),MATCH(1,($U$2=GRID!$B$1:$U$1)*(КАЛЕНДАРЬ!AJ10=GRID!$B$3:$U$3),0))*(1-GRID!$H$34))</f>
        <v>56270</v>
      </c>
      <c r="O61" s="8" cm="1">
        <f t="array" ref="O61">IF($I$2="Время восстановления",INDEX(GRID!$B$18:$U$29,MATCH(O$8,GRID!$A$18:$A$29,0),MATCH(1,($U$2=GRID!$B$1:$U$1)*(КАЛЕНДАРЬ!AJ10=GRID!$B$3:$U$3),0)),
INDEX(GRID!$B$18:$U$29,MATCH(O$8,GRID!$A$18:$A$29,0),MATCH(1,($U$2=GRID!$B$1:$U$1)*(КАЛЕНДАРЬ!AJ10=GRID!$B$3:$U$3),0))*(1-GRID!$H$34))</f>
        <v>79220</v>
      </c>
      <c r="P61" s="8" cm="1">
        <f t="array" ref="P61">IF($I$2="Время восстановления",INDEX(GRID!$B$18:$U$29,MATCH(P$8,GRID!$A$18:$A$29,0),MATCH(1,($U$2=GRID!$B$1:$U$1)*(КАЛЕНДАРЬ!AJ10=GRID!$B$3:$U$3),0)),
INDEX(GRID!$B$18:$U$29,MATCH(P$8,GRID!$A$18:$A$29,0),MATCH(1,($U$2=GRID!$B$1:$U$1)*(КАЛЕНДАРЬ!AJ10=GRID!$B$3:$U$3),0))*(1-GRID!$H$34))</f>
        <v>114240</v>
      </c>
      <c r="Q61" s="8" cm="1">
        <f t="array" ref="Q61">IF($I$2="Время восстановления",INDEX(GRID!$B$18:$U$29,MATCH(Q$8,GRID!$A$18:$A$29,0),MATCH(1,($U$2=GRID!$B$1:$U$1)*(КАЛЕНДАРЬ!AJ10=GRID!$B$3:$U$3),0)),
INDEX(GRID!$B$18:$U$29,MATCH(Q$8,GRID!$A$18:$A$29,0),MATCH(1,($U$2=GRID!$B$1:$U$1)*(КАЛЕНДАРЬ!AJ10=GRID!$B$3:$U$3),0))*(1-GRID!$H$34))</f>
        <v>134640</v>
      </c>
      <c r="R61" s="8" cm="1">
        <f t="array" ref="R61">IF($I$2="Время восстановления",INDEX(GRID!$B$18:$U$29,MATCH(R$8,GRID!$A$18:$A$29,0),MATCH(1,($U$2=GRID!$B$1:$U$1)*(КАЛЕНДАРЬ!AJ10=GRID!$B$3:$U$3),0)),
INDEX(GRID!$B$18:$U$29,MATCH(R$8,GRID!$A$18:$A$29,0),MATCH(1,($U$2=GRID!$B$1:$U$1)*(КАЛЕНДАРЬ!AJ10=GRID!$B$3:$U$3),0))*(1-GRID!$H$34))</f>
        <v>152490</v>
      </c>
      <c r="S61" s="8" cm="1">
        <f t="array" ref="S61">IF($I$2="Время восстановления",INDEX(GRID!$B$18:$U$29,MATCH(S$8,GRID!$A$18:$A$29,0),MATCH(1,($U$2=GRID!$B$1:$U$1)*(КАЛЕНДАРЬ!AJ10=GRID!$B$3:$U$3),0)),
INDEX(GRID!$B$18:$U$29,MATCH(S$8,GRID!$A$18:$A$29,0),MATCH(1,($U$2=GRID!$B$1:$U$1)*(КАЛЕНДАРЬ!AJ10=GRID!$B$3:$U$3),0))*(1-GRID!$L$41))</f>
        <v>395190</v>
      </c>
      <c r="T61" s="8" cm="1">
        <f t="array" ref="T61">IF($I$2="Время восстановления",INDEX(GRID!$B$18:$U$29,MATCH(T$8,GRID!$A$18:$A$29,0),MATCH(1,($U$2=GRID!$B$1:$U$1)*(КАЛЕНДАРЬ!AJ10=GRID!$B$3:$U$3),0)),
INDEX(GRID!$B$18:$U$29,MATCH(T$8,GRID!$A$18:$A$29,0),MATCH(1,($U$2=GRID!$B$1:$U$1)*(КАЛЕНДАРЬ!AJ10=GRID!$B$3:$U$3),0))*(1-GRID!$L$41))</f>
        <v>476730</v>
      </c>
    </row>
    <row r="62" spans="1:20">
      <c r="A62" s="148" t="s">
        <v>12</v>
      </c>
      <c r="B62" s="149">
        <v>8</v>
      </c>
      <c r="C62" s="8" cm="1">
        <f t="array" ref="C62">IF($I$2="Время восстановления",INDEX(GRID!$B$4:$U$15,MATCH(C$8,GRID!$A$4:$A$15,0),MATCH(1,($U$2=GRID!$B$1:$U$1)*(КАЛЕНДАРЬ!AJ11=GRID!$B$3:$U$3),0)),
INDEX(GRID!$B$4:$U$15,MATCH(C$8,GRID!$A$4:$A$15,0),MATCH(1,($U$2=GRID!$B$1:$U$1)*(КАЛЕНДАРЬ!AJ11=GRID!$B$3:$U$3),0))*(1-GRID!$H$34))</f>
        <v>19125</v>
      </c>
      <c r="D62" s="8" cm="1">
        <f t="array" ref="D62">IF($I$2="Время восстановления",INDEX(GRID!$B$18:$U$29,MATCH(C$8,GRID!$A$18:$A$29,0),MATCH(1,($U$2=GRID!$B$1:$U$1)*(КАЛЕНДАРЬ!AJ11=GRID!$B$3:$U$3),0)),
INDEX(GRID!$B$18:$U$29,MATCH(C$8,GRID!$A$18:$A$29,0),MATCH(1,($U$2=GRID!$B$1:$U$1)*(КАЛЕНДАРЬ!AJ11=GRID!$B$3:$U$3),0))*(1-GRID!$H$34))</f>
        <v>23375</v>
      </c>
      <c r="E62" s="8" cm="1">
        <f t="array" ref="E62">IF($I$2="Время восстановления",INDEX(GRID!$B$4:$U$15,MATCH(E$8,GRID!$A$4:$A$15,0),MATCH(1,($U$2=GRID!$B$1:$U$1)*(КАЛЕНДАРЬ!AJ11=GRID!$B$3:$U$3),0)),
INDEX(GRID!$B$4:$U$15,MATCH(E$8,GRID!$A$4:$A$15,0),MATCH(1,($U$2=GRID!$B$1:$U$1)*(КАЛЕНДАРЬ!AJ11=GRID!$B$3:$U$3),0))*(1-GRID!$H$34))</f>
        <v>23120</v>
      </c>
      <c r="F62" s="8" cm="1">
        <f t="array" ref="F62">IF($I$2="Время восстановления",INDEX(GRID!$B$18:$U$29,MATCH(E$8,GRID!$A$18:$A$29,0),MATCH(1,($U$2=GRID!$B$1:$U$1)*(КАЛЕНДАРЬ!AJ11=GRID!$B$3:$U$3),0)),
INDEX(GRID!$B$18:$U$29,MATCH(E$8,GRID!$A$18:$A$29,0),MATCH(1,($U$2=GRID!$B$1:$U$1)*(КАЛЕНДАРЬ!AJ11=GRID!$B$3:$U$3),0))*(1-GRID!$H$34))</f>
        <v>27370</v>
      </c>
      <c r="G62" s="8" cm="1">
        <f t="array" ref="G62">IF($I$2="Время восстановления",INDEX(GRID!$B$4:$U$15,MATCH(G$8,GRID!$A$4:$A$15,0),MATCH(1,($U$2=GRID!$B$1:$U$1)*(КАЛЕНДАРЬ!AJ11=GRID!$B$3:$U$3),0)),
INDEX(GRID!$B$4:$U$15,MATCH(G$8,GRID!$A$4:$A$15,0),MATCH(1,($U$2=GRID!$B$1:$U$1)*(КАЛЕНДАРЬ!AJ11=GRID!$B$3:$U$3),0))*(1-GRID!$H$34))</f>
        <v>27795</v>
      </c>
      <c r="H62" s="8" cm="1">
        <f t="array" ref="H62">IF($I$2="Время восстановления",INDEX(GRID!$B$18:$U$29,MATCH(G$8,GRID!$A$18:$A$29,0),MATCH(1,($U$2=GRID!$B$1:$U$1)*(КАЛЕНДАРЬ!AJ11=GRID!$B$3:$U$3),0)),
INDEX(GRID!$B$18:$U$29,MATCH(G$8,GRID!$A$18:$A$29,0),MATCH(1,($U$2=GRID!$B$1:$U$1)*(КАЛЕНДАРЬ!AJ11=GRID!$B$3:$U$3),0))*(1-GRID!$H$34))</f>
        <v>32045</v>
      </c>
      <c r="I62" s="8" cm="1">
        <f t="array" ref="I62">IF($I$2="Время восстановления",INDEX(GRID!$B$4:$U$15,MATCH(I$8,GRID!$A$4:$A$15,0),MATCH(1,($U$2=GRID!$B$1:$U$1)*(КАЛЕНДАРЬ!AJ11=GRID!$B$3:$U$3),0)),
INDEX(GRID!$B$4:$U$15,MATCH(I$8,GRID!$A$4:$A$15,0),MATCH(1,($U$2=GRID!$B$1:$U$1)*(КАЛЕНДАРЬ!AJ11=GRID!$B$3:$U$3),0))*(1-GRID!$H$34))</f>
        <v>30770</v>
      </c>
      <c r="J62" s="8" cm="1">
        <f t="array" ref="J62">IF($I$2="Время восстановления",INDEX(GRID!$B$18:$U$29,MATCH(I$8,GRID!$A$18:$A$29,0),MATCH(1,($U$2=GRID!$B$1:$U$1)*(КАЛЕНДАРЬ!AJ11=GRID!$B$3:$U$3),0)),
INDEX(GRID!$B$18:$U$29,MATCH(I$8,GRID!$A$18:$A$29,0),MATCH(1,($U$2=GRID!$B$1:$U$1)*(КАЛЕНДАРЬ!AJ11=GRID!$B$3:$U$3),0))*(1-GRID!$H$34))</f>
        <v>35020</v>
      </c>
      <c r="K62" s="8" cm="1">
        <f t="array" ref="K62">IF($I$2="Время восстановления",INDEX(GRID!$B$4:$U$15,MATCH(K$8,GRID!$A$4:$A$15,0),MATCH(1,($U$2=GRID!$B$1:$U$1)*(КАЛЕНДАРЬ!AJ11=GRID!$B$3:$U$3),0)),
INDEX(GRID!$B$4:$U$15,MATCH(K$8,GRID!$A$4:$A$15,0),MATCH(1,($U$2=GRID!$B$1:$U$1)*(КАЛЕНДАРЬ!AJ11=GRID!$B$3:$U$3),0))*(1-GRID!$H$34))</f>
        <v>35020</v>
      </c>
      <c r="L62" s="8" cm="1">
        <f t="array" ref="L62">IF($I$2="Время восстановления",INDEX(GRID!$B$18:$U$29,MATCH(K$8,GRID!$A$18:$A$29,0),MATCH(1,($U$2=GRID!$B$1:$U$1)*(КАЛЕНДАРЬ!AJ11=GRID!$B$3:$U$3),0)),
INDEX(GRID!$B$18:$U$29,MATCH(K$8,GRID!$A$18:$A$29,0),MATCH(1,($U$2=GRID!$B$1:$U$1)*(КАЛЕНДАРЬ!AJ11=GRID!$B$3:$U$3),0))*(1-GRID!$H$34))</f>
        <v>39270</v>
      </c>
      <c r="M62" s="8" cm="1">
        <f t="array" ref="M62">IF($I$2="Время восстановления",INDEX(GRID!$B$4:$U$15,MATCH(M$8,GRID!$A$4:$A$15,0),MATCH(1,($U$2=GRID!$B$1:$U$1)*(КАЛЕНДАРЬ!AJ11=GRID!$B$3:$U$3),0)),
INDEX(GRID!$B$4:$U$15,MATCH(M$8,GRID!$A$4:$A$15,0),MATCH(1,($U$2=GRID!$B$1:$U$1)*(КАЛЕНДАРЬ!AJ11=GRID!$B$3:$U$3),0))*(1-GRID!$H$34))</f>
        <v>52020</v>
      </c>
      <c r="N62" s="8" cm="1">
        <f t="array" ref="N62">IF($I$2="Время восстановления",INDEX(GRID!$B$18:$U$29,MATCH(M$8,GRID!$A$18:$A$29,0),MATCH(1,($U$2=GRID!$B$1:$U$1)*(КАЛЕНДАРЬ!AJ11=GRID!$B$3:$U$3),0)),
INDEX(GRID!$B$18:$U$29,MATCH(M$8,GRID!$A$18:$A$29,0),MATCH(1,($U$2=GRID!$B$1:$U$1)*(КАЛЕНДАРЬ!AJ11=GRID!$B$3:$U$3),0))*(1-GRID!$H$34))</f>
        <v>56270</v>
      </c>
      <c r="O62" s="8" cm="1">
        <f t="array" ref="O62">IF($I$2="Время восстановления",INDEX(GRID!$B$18:$U$29,MATCH(O$8,GRID!$A$18:$A$29,0),MATCH(1,($U$2=GRID!$B$1:$U$1)*(КАЛЕНДАРЬ!AJ11=GRID!$B$3:$U$3),0)),
INDEX(GRID!$B$18:$U$29,MATCH(O$8,GRID!$A$18:$A$29,0),MATCH(1,($U$2=GRID!$B$1:$U$1)*(КАЛЕНДАРЬ!AJ11=GRID!$B$3:$U$3),0))*(1-GRID!$H$34))</f>
        <v>79220</v>
      </c>
      <c r="P62" s="8" cm="1">
        <f t="array" ref="P62">IF($I$2="Время восстановления",INDEX(GRID!$B$18:$U$29,MATCH(P$8,GRID!$A$18:$A$29,0),MATCH(1,($U$2=GRID!$B$1:$U$1)*(КАЛЕНДАРЬ!AJ11=GRID!$B$3:$U$3),0)),
INDEX(GRID!$B$18:$U$29,MATCH(P$8,GRID!$A$18:$A$29,0),MATCH(1,($U$2=GRID!$B$1:$U$1)*(КАЛЕНДАРЬ!AJ11=GRID!$B$3:$U$3),0))*(1-GRID!$H$34))</f>
        <v>114240</v>
      </c>
      <c r="Q62" s="8" cm="1">
        <f t="array" ref="Q62">IF($I$2="Время восстановления",INDEX(GRID!$B$18:$U$29,MATCH(Q$8,GRID!$A$18:$A$29,0),MATCH(1,($U$2=GRID!$B$1:$U$1)*(КАЛЕНДАРЬ!AJ11=GRID!$B$3:$U$3),0)),
INDEX(GRID!$B$18:$U$29,MATCH(Q$8,GRID!$A$18:$A$29,0),MATCH(1,($U$2=GRID!$B$1:$U$1)*(КАЛЕНДАРЬ!AJ11=GRID!$B$3:$U$3),0))*(1-GRID!$H$34))</f>
        <v>134640</v>
      </c>
      <c r="R62" s="8" cm="1">
        <f t="array" ref="R62">IF($I$2="Время восстановления",INDEX(GRID!$B$18:$U$29,MATCH(R$8,GRID!$A$18:$A$29,0),MATCH(1,($U$2=GRID!$B$1:$U$1)*(КАЛЕНДАРЬ!AJ11=GRID!$B$3:$U$3),0)),
INDEX(GRID!$B$18:$U$29,MATCH(R$8,GRID!$A$18:$A$29,0),MATCH(1,($U$2=GRID!$B$1:$U$1)*(КАЛЕНДАРЬ!AJ11=GRID!$B$3:$U$3),0))*(1-GRID!$H$34))</f>
        <v>152490</v>
      </c>
      <c r="S62" s="8" cm="1">
        <f t="array" ref="S62">IF($I$2="Время восстановления",INDEX(GRID!$B$18:$U$29,MATCH(S$8,GRID!$A$18:$A$29,0),MATCH(1,($U$2=GRID!$B$1:$U$1)*(КАЛЕНДАРЬ!AJ11=GRID!$B$3:$U$3),0)),
INDEX(GRID!$B$18:$U$29,MATCH(S$8,GRID!$A$18:$A$29,0),MATCH(1,($U$2=GRID!$B$1:$U$1)*(КАЛЕНДАРЬ!AJ11=GRID!$B$3:$U$3),0))*(1-GRID!$L$41))</f>
        <v>395190</v>
      </c>
      <c r="T62" s="8" cm="1">
        <f t="array" ref="T62">IF($I$2="Время восстановления",INDEX(GRID!$B$18:$U$29,MATCH(T$8,GRID!$A$18:$A$29,0),MATCH(1,($U$2=GRID!$B$1:$U$1)*(КАЛЕНДАРЬ!AJ11=GRID!$B$3:$U$3),0)),
INDEX(GRID!$B$18:$U$29,MATCH(T$8,GRID!$A$18:$A$29,0),MATCH(1,($U$2=GRID!$B$1:$U$1)*(КАЛЕНДАРЬ!AJ11=GRID!$B$3:$U$3),0))*(1-GRID!$L$41))</f>
        <v>476730</v>
      </c>
    </row>
    <row r="63" spans="1:20">
      <c r="A63" s="148" t="s">
        <v>13</v>
      </c>
      <c r="B63" s="149">
        <v>9</v>
      </c>
      <c r="C63" s="8" cm="1">
        <f t="array" ref="C63">IF($I$2="Время восстановления",INDEX(GRID!$B$4:$U$15,MATCH(C$8,GRID!$A$4:$A$15,0),MATCH(1,($U$2=GRID!$B$1:$U$1)*(КАЛЕНДАРЬ!AJ12=GRID!$B$3:$U$3),0)),
INDEX(GRID!$B$4:$U$15,MATCH(C$8,GRID!$A$4:$A$15,0),MATCH(1,($U$2=GRID!$B$1:$U$1)*(КАЛЕНДАРЬ!AJ12=GRID!$B$3:$U$3),0))*(1-GRID!$H$34))</f>
        <v>19125</v>
      </c>
      <c r="D63" s="8" cm="1">
        <f t="array" ref="D63">IF($I$2="Время восстановления",INDEX(GRID!$B$18:$U$29,MATCH(C$8,GRID!$A$18:$A$29,0),MATCH(1,($U$2=GRID!$B$1:$U$1)*(КАЛЕНДАРЬ!AJ12=GRID!$B$3:$U$3),0)),
INDEX(GRID!$B$18:$U$29,MATCH(C$8,GRID!$A$18:$A$29,0),MATCH(1,($U$2=GRID!$B$1:$U$1)*(КАЛЕНДАРЬ!AJ12=GRID!$B$3:$U$3),0))*(1-GRID!$H$34))</f>
        <v>23375</v>
      </c>
      <c r="E63" s="8" cm="1">
        <f t="array" ref="E63">IF($I$2="Время восстановления",INDEX(GRID!$B$4:$U$15,MATCH(E$8,GRID!$A$4:$A$15,0),MATCH(1,($U$2=GRID!$B$1:$U$1)*(КАЛЕНДАРЬ!AJ12=GRID!$B$3:$U$3),0)),
INDEX(GRID!$B$4:$U$15,MATCH(E$8,GRID!$A$4:$A$15,0),MATCH(1,($U$2=GRID!$B$1:$U$1)*(КАЛЕНДАРЬ!AJ12=GRID!$B$3:$U$3),0))*(1-GRID!$H$34))</f>
        <v>23120</v>
      </c>
      <c r="F63" s="8" cm="1">
        <f t="array" ref="F63">IF($I$2="Время восстановления",INDEX(GRID!$B$18:$U$29,MATCH(E$8,GRID!$A$18:$A$29,0),MATCH(1,($U$2=GRID!$B$1:$U$1)*(КАЛЕНДАРЬ!AJ12=GRID!$B$3:$U$3),0)),
INDEX(GRID!$B$18:$U$29,MATCH(E$8,GRID!$A$18:$A$29,0),MATCH(1,($U$2=GRID!$B$1:$U$1)*(КАЛЕНДАРЬ!AJ12=GRID!$B$3:$U$3),0))*(1-GRID!$H$34))</f>
        <v>27370</v>
      </c>
      <c r="G63" s="8" cm="1">
        <f t="array" ref="G63">IF($I$2="Время восстановления",INDEX(GRID!$B$4:$U$15,MATCH(G$8,GRID!$A$4:$A$15,0),MATCH(1,($U$2=GRID!$B$1:$U$1)*(КАЛЕНДАРЬ!AJ12=GRID!$B$3:$U$3),0)),
INDEX(GRID!$B$4:$U$15,MATCH(G$8,GRID!$A$4:$A$15,0),MATCH(1,($U$2=GRID!$B$1:$U$1)*(КАЛЕНДАРЬ!AJ12=GRID!$B$3:$U$3),0))*(1-GRID!$H$34))</f>
        <v>27795</v>
      </c>
      <c r="H63" s="8" cm="1">
        <f t="array" ref="H63">IF($I$2="Время восстановления",INDEX(GRID!$B$18:$U$29,MATCH(G$8,GRID!$A$18:$A$29,0),MATCH(1,($U$2=GRID!$B$1:$U$1)*(КАЛЕНДАРЬ!AJ12=GRID!$B$3:$U$3),0)),
INDEX(GRID!$B$18:$U$29,MATCH(G$8,GRID!$A$18:$A$29,0),MATCH(1,($U$2=GRID!$B$1:$U$1)*(КАЛЕНДАРЬ!AJ12=GRID!$B$3:$U$3),0))*(1-GRID!$H$34))</f>
        <v>32045</v>
      </c>
      <c r="I63" s="8" cm="1">
        <f t="array" ref="I63">IF($I$2="Время восстановления",INDEX(GRID!$B$4:$U$15,MATCH(I$8,GRID!$A$4:$A$15,0),MATCH(1,($U$2=GRID!$B$1:$U$1)*(КАЛЕНДАРЬ!AJ12=GRID!$B$3:$U$3),0)),
INDEX(GRID!$B$4:$U$15,MATCH(I$8,GRID!$A$4:$A$15,0),MATCH(1,($U$2=GRID!$B$1:$U$1)*(КАЛЕНДАРЬ!AJ12=GRID!$B$3:$U$3),0))*(1-GRID!$H$34))</f>
        <v>30770</v>
      </c>
      <c r="J63" s="8" cm="1">
        <f t="array" ref="J63">IF($I$2="Время восстановления",INDEX(GRID!$B$18:$U$29,MATCH(I$8,GRID!$A$18:$A$29,0),MATCH(1,($U$2=GRID!$B$1:$U$1)*(КАЛЕНДАРЬ!AJ12=GRID!$B$3:$U$3),0)),
INDEX(GRID!$B$18:$U$29,MATCH(I$8,GRID!$A$18:$A$29,0),MATCH(1,($U$2=GRID!$B$1:$U$1)*(КАЛЕНДАРЬ!AJ12=GRID!$B$3:$U$3),0))*(1-GRID!$H$34))</f>
        <v>35020</v>
      </c>
      <c r="K63" s="8" cm="1">
        <f t="array" ref="K63">IF($I$2="Время восстановления",INDEX(GRID!$B$4:$U$15,MATCH(K$8,GRID!$A$4:$A$15,0),MATCH(1,($U$2=GRID!$B$1:$U$1)*(КАЛЕНДАРЬ!AJ12=GRID!$B$3:$U$3),0)),
INDEX(GRID!$B$4:$U$15,MATCH(K$8,GRID!$A$4:$A$15,0),MATCH(1,($U$2=GRID!$B$1:$U$1)*(КАЛЕНДАРЬ!AJ12=GRID!$B$3:$U$3),0))*(1-GRID!$H$34))</f>
        <v>35020</v>
      </c>
      <c r="L63" s="8" cm="1">
        <f t="array" ref="L63">IF($I$2="Время восстановления",INDEX(GRID!$B$18:$U$29,MATCH(K$8,GRID!$A$18:$A$29,0),MATCH(1,($U$2=GRID!$B$1:$U$1)*(КАЛЕНДАРЬ!AJ12=GRID!$B$3:$U$3),0)),
INDEX(GRID!$B$18:$U$29,MATCH(K$8,GRID!$A$18:$A$29,0),MATCH(1,($U$2=GRID!$B$1:$U$1)*(КАЛЕНДАРЬ!AJ12=GRID!$B$3:$U$3),0))*(1-GRID!$H$34))</f>
        <v>39270</v>
      </c>
      <c r="M63" s="8" cm="1">
        <f t="array" ref="M63">IF($I$2="Время восстановления",INDEX(GRID!$B$4:$U$15,MATCH(M$8,GRID!$A$4:$A$15,0),MATCH(1,($U$2=GRID!$B$1:$U$1)*(КАЛЕНДАРЬ!AJ12=GRID!$B$3:$U$3),0)),
INDEX(GRID!$B$4:$U$15,MATCH(M$8,GRID!$A$4:$A$15,0),MATCH(1,($U$2=GRID!$B$1:$U$1)*(КАЛЕНДАРЬ!AJ12=GRID!$B$3:$U$3),0))*(1-GRID!$H$34))</f>
        <v>52020</v>
      </c>
      <c r="N63" s="8" cm="1">
        <f t="array" ref="N63">IF($I$2="Время восстановления",INDEX(GRID!$B$18:$U$29,MATCH(M$8,GRID!$A$18:$A$29,0),MATCH(1,($U$2=GRID!$B$1:$U$1)*(КАЛЕНДАРЬ!AJ12=GRID!$B$3:$U$3),0)),
INDEX(GRID!$B$18:$U$29,MATCH(M$8,GRID!$A$18:$A$29,0),MATCH(1,($U$2=GRID!$B$1:$U$1)*(КАЛЕНДАРЬ!AJ12=GRID!$B$3:$U$3),0))*(1-GRID!$H$34))</f>
        <v>56270</v>
      </c>
      <c r="O63" s="8" cm="1">
        <f t="array" ref="O63">IF($I$2="Время восстановления",INDEX(GRID!$B$18:$U$29,MATCH(O$8,GRID!$A$18:$A$29,0),MATCH(1,($U$2=GRID!$B$1:$U$1)*(КАЛЕНДАРЬ!AJ12=GRID!$B$3:$U$3),0)),
INDEX(GRID!$B$18:$U$29,MATCH(O$8,GRID!$A$18:$A$29,0),MATCH(1,($U$2=GRID!$B$1:$U$1)*(КАЛЕНДАРЬ!AJ12=GRID!$B$3:$U$3),0))*(1-GRID!$H$34))</f>
        <v>79220</v>
      </c>
      <c r="P63" s="8" cm="1">
        <f t="array" ref="P63">IF($I$2="Время восстановления",INDEX(GRID!$B$18:$U$29,MATCH(P$8,GRID!$A$18:$A$29,0),MATCH(1,($U$2=GRID!$B$1:$U$1)*(КАЛЕНДАРЬ!AJ12=GRID!$B$3:$U$3),0)),
INDEX(GRID!$B$18:$U$29,MATCH(P$8,GRID!$A$18:$A$29,0),MATCH(1,($U$2=GRID!$B$1:$U$1)*(КАЛЕНДАРЬ!AJ12=GRID!$B$3:$U$3),0))*(1-GRID!$H$34))</f>
        <v>114240</v>
      </c>
      <c r="Q63" s="8" cm="1">
        <f t="array" ref="Q63">IF($I$2="Время восстановления",INDEX(GRID!$B$18:$U$29,MATCH(Q$8,GRID!$A$18:$A$29,0),MATCH(1,($U$2=GRID!$B$1:$U$1)*(КАЛЕНДАРЬ!AJ12=GRID!$B$3:$U$3),0)),
INDEX(GRID!$B$18:$U$29,MATCH(Q$8,GRID!$A$18:$A$29,0),MATCH(1,($U$2=GRID!$B$1:$U$1)*(КАЛЕНДАРЬ!AJ12=GRID!$B$3:$U$3),0))*(1-GRID!$H$34))</f>
        <v>134640</v>
      </c>
      <c r="R63" s="8" cm="1">
        <f t="array" ref="R63">IF($I$2="Время восстановления",INDEX(GRID!$B$18:$U$29,MATCH(R$8,GRID!$A$18:$A$29,0),MATCH(1,($U$2=GRID!$B$1:$U$1)*(КАЛЕНДАРЬ!AJ12=GRID!$B$3:$U$3),0)),
INDEX(GRID!$B$18:$U$29,MATCH(R$8,GRID!$A$18:$A$29,0),MATCH(1,($U$2=GRID!$B$1:$U$1)*(КАЛЕНДАРЬ!AJ12=GRID!$B$3:$U$3),0))*(1-GRID!$H$34))</f>
        <v>152490</v>
      </c>
      <c r="S63" s="8" cm="1">
        <f t="array" ref="S63">IF($I$2="Время восстановления",INDEX(GRID!$B$18:$U$29,MATCH(S$8,GRID!$A$18:$A$29,0),MATCH(1,($U$2=GRID!$B$1:$U$1)*(КАЛЕНДАРЬ!AJ12=GRID!$B$3:$U$3),0)),
INDEX(GRID!$B$18:$U$29,MATCH(S$8,GRID!$A$18:$A$29,0),MATCH(1,($U$2=GRID!$B$1:$U$1)*(КАЛЕНДАРЬ!AJ12=GRID!$B$3:$U$3),0))*(1-GRID!$L$41))</f>
        <v>395190</v>
      </c>
      <c r="T63" s="8" cm="1">
        <f t="array" ref="T63">IF($I$2="Время восстановления",INDEX(GRID!$B$18:$U$29,MATCH(T$8,GRID!$A$18:$A$29,0),MATCH(1,($U$2=GRID!$B$1:$U$1)*(КАЛЕНДАРЬ!AJ12=GRID!$B$3:$U$3),0)),
INDEX(GRID!$B$18:$U$29,MATCH(T$8,GRID!$A$18:$A$29,0),MATCH(1,($U$2=GRID!$B$1:$U$1)*(КАЛЕНДАРЬ!AJ12=GRID!$B$3:$U$3),0))*(1-GRID!$L$41))</f>
        <v>476730</v>
      </c>
    </row>
    <row r="64" spans="1:20">
      <c r="A64" s="148" t="s">
        <v>14</v>
      </c>
      <c r="B64" s="149">
        <v>10</v>
      </c>
      <c r="C64" s="8" cm="1">
        <f t="array" ref="C64">IF($I$2="Время восстановления",INDEX(GRID!$B$4:$U$15,MATCH(C$8,GRID!$A$4:$A$15,0),MATCH(1,($U$2=GRID!$B$1:$U$1)*(КАЛЕНДАРЬ!AJ13=GRID!$B$3:$U$3),0)),
INDEX(GRID!$B$4:$U$15,MATCH(C$8,GRID!$A$4:$A$15,0),MATCH(1,($U$2=GRID!$B$1:$U$1)*(КАЛЕНДАРЬ!AJ13=GRID!$B$3:$U$3),0))*(1-GRID!$H$34))</f>
        <v>19125</v>
      </c>
      <c r="D64" s="8" cm="1">
        <f t="array" ref="D64">IF($I$2="Время восстановления",INDEX(GRID!$B$18:$U$29,MATCH(C$8,GRID!$A$18:$A$29,0),MATCH(1,($U$2=GRID!$B$1:$U$1)*(КАЛЕНДАРЬ!AJ13=GRID!$B$3:$U$3),0)),
INDEX(GRID!$B$18:$U$29,MATCH(C$8,GRID!$A$18:$A$29,0),MATCH(1,($U$2=GRID!$B$1:$U$1)*(КАЛЕНДАРЬ!AJ13=GRID!$B$3:$U$3),0))*(1-GRID!$H$34))</f>
        <v>23375</v>
      </c>
      <c r="E64" s="8" cm="1">
        <f t="array" ref="E64">IF($I$2="Время восстановления",INDEX(GRID!$B$4:$U$15,MATCH(E$8,GRID!$A$4:$A$15,0),MATCH(1,($U$2=GRID!$B$1:$U$1)*(КАЛЕНДАРЬ!AJ13=GRID!$B$3:$U$3),0)),
INDEX(GRID!$B$4:$U$15,MATCH(E$8,GRID!$A$4:$A$15,0),MATCH(1,($U$2=GRID!$B$1:$U$1)*(КАЛЕНДАРЬ!AJ13=GRID!$B$3:$U$3),0))*(1-GRID!$H$34))</f>
        <v>23120</v>
      </c>
      <c r="F64" s="8" cm="1">
        <f t="array" ref="F64">IF($I$2="Время восстановления",INDEX(GRID!$B$18:$U$29,MATCH(E$8,GRID!$A$18:$A$29,0),MATCH(1,($U$2=GRID!$B$1:$U$1)*(КАЛЕНДАРЬ!AJ13=GRID!$B$3:$U$3),0)),
INDEX(GRID!$B$18:$U$29,MATCH(E$8,GRID!$A$18:$A$29,0),MATCH(1,($U$2=GRID!$B$1:$U$1)*(КАЛЕНДАРЬ!AJ13=GRID!$B$3:$U$3),0))*(1-GRID!$H$34))</f>
        <v>27370</v>
      </c>
      <c r="G64" s="8" cm="1">
        <f t="array" ref="G64">IF($I$2="Время восстановления",INDEX(GRID!$B$4:$U$15,MATCH(G$8,GRID!$A$4:$A$15,0),MATCH(1,($U$2=GRID!$B$1:$U$1)*(КАЛЕНДАРЬ!AJ13=GRID!$B$3:$U$3),0)),
INDEX(GRID!$B$4:$U$15,MATCH(G$8,GRID!$A$4:$A$15,0),MATCH(1,($U$2=GRID!$B$1:$U$1)*(КАЛЕНДАРЬ!AJ13=GRID!$B$3:$U$3),0))*(1-GRID!$H$34))</f>
        <v>27795</v>
      </c>
      <c r="H64" s="8" cm="1">
        <f t="array" ref="H64">IF($I$2="Время восстановления",INDEX(GRID!$B$18:$U$29,MATCH(G$8,GRID!$A$18:$A$29,0),MATCH(1,($U$2=GRID!$B$1:$U$1)*(КАЛЕНДАРЬ!AJ13=GRID!$B$3:$U$3),0)),
INDEX(GRID!$B$18:$U$29,MATCH(G$8,GRID!$A$18:$A$29,0),MATCH(1,($U$2=GRID!$B$1:$U$1)*(КАЛЕНДАРЬ!AJ13=GRID!$B$3:$U$3),0))*(1-GRID!$H$34))</f>
        <v>32045</v>
      </c>
      <c r="I64" s="8" cm="1">
        <f t="array" ref="I64">IF($I$2="Время восстановления",INDEX(GRID!$B$4:$U$15,MATCH(I$8,GRID!$A$4:$A$15,0),MATCH(1,($U$2=GRID!$B$1:$U$1)*(КАЛЕНДАРЬ!AJ13=GRID!$B$3:$U$3),0)),
INDEX(GRID!$B$4:$U$15,MATCH(I$8,GRID!$A$4:$A$15,0),MATCH(1,($U$2=GRID!$B$1:$U$1)*(КАЛЕНДАРЬ!AJ13=GRID!$B$3:$U$3),0))*(1-GRID!$H$34))</f>
        <v>30770</v>
      </c>
      <c r="J64" s="8" cm="1">
        <f t="array" ref="J64">IF($I$2="Время восстановления",INDEX(GRID!$B$18:$U$29,MATCH(I$8,GRID!$A$18:$A$29,0),MATCH(1,($U$2=GRID!$B$1:$U$1)*(КАЛЕНДАРЬ!AJ13=GRID!$B$3:$U$3),0)),
INDEX(GRID!$B$18:$U$29,MATCH(I$8,GRID!$A$18:$A$29,0),MATCH(1,($U$2=GRID!$B$1:$U$1)*(КАЛЕНДАРЬ!AJ13=GRID!$B$3:$U$3),0))*(1-GRID!$H$34))</f>
        <v>35020</v>
      </c>
      <c r="K64" s="8" cm="1">
        <f t="array" ref="K64">IF($I$2="Время восстановления",INDEX(GRID!$B$4:$U$15,MATCH(K$8,GRID!$A$4:$A$15,0),MATCH(1,($U$2=GRID!$B$1:$U$1)*(КАЛЕНДАРЬ!AJ13=GRID!$B$3:$U$3),0)),
INDEX(GRID!$B$4:$U$15,MATCH(K$8,GRID!$A$4:$A$15,0),MATCH(1,($U$2=GRID!$B$1:$U$1)*(КАЛЕНДАРЬ!AJ13=GRID!$B$3:$U$3),0))*(1-GRID!$H$34))</f>
        <v>35020</v>
      </c>
      <c r="L64" s="8" cm="1">
        <f t="array" ref="L64">IF($I$2="Время восстановления",INDEX(GRID!$B$18:$U$29,MATCH(K$8,GRID!$A$18:$A$29,0),MATCH(1,($U$2=GRID!$B$1:$U$1)*(КАЛЕНДАРЬ!AJ13=GRID!$B$3:$U$3),0)),
INDEX(GRID!$B$18:$U$29,MATCH(K$8,GRID!$A$18:$A$29,0),MATCH(1,($U$2=GRID!$B$1:$U$1)*(КАЛЕНДАРЬ!AJ13=GRID!$B$3:$U$3),0))*(1-GRID!$H$34))</f>
        <v>39270</v>
      </c>
      <c r="M64" s="8" cm="1">
        <f t="array" ref="M64">IF($I$2="Время восстановления",INDEX(GRID!$B$4:$U$15,MATCH(M$8,GRID!$A$4:$A$15,0),MATCH(1,($U$2=GRID!$B$1:$U$1)*(КАЛЕНДАРЬ!AJ13=GRID!$B$3:$U$3),0)),
INDEX(GRID!$B$4:$U$15,MATCH(M$8,GRID!$A$4:$A$15,0),MATCH(1,($U$2=GRID!$B$1:$U$1)*(КАЛЕНДАРЬ!AJ13=GRID!$B$3:$U$3),0))*(1-GRID!$H$34))</f>
        <v>52020</v>
      </c>
      <c r="N64" s="8" cm="1">
        <f t="array" ref="N64">IF($I$2="Время восстановления",INDEX(GRID!$B$18:$U$29,MATCH(M$8,GRID!$A$18:$A$29,0),MATCH(1,($U$2=GRID!$B$1:$U$1)*(КАЛЕНДАРЬ!AJ13=GRID!$B$3:$U$3),0)),
INDEX(GRID!$B$18:$U$29,MATCH(M$8,GRID!$A$18:$A$29,0),MATCH(1,($U$2=GRID!$B$1:$U$1)*(КАЛЕНДАРЬ!AJ13=GRID!$B$3:$U$3),0))*(1-GRID!$H$34))</f>
        <v>56270</v>
      </c>
      <c r="O64" s="8" cm="1">
        <f t="array" ref="O64">IF($I$2="Время восстановления",INDEX(GRID!$B$18:$U$29,MATCH(O$8,GRID!$A$18:$A$29,0),MATCH(1,($U$2=GRID!$B$1:$U$1)*(КАЛЕНДАРЬ!AJ13=GRID!$B$3:$U$3),0)),
INDEX(GRID!$B$18:$U$29,MATCH(O$8,GRID!$A$18:$A$29,0),MATCH(1,($U$2=GRID!$B$1:$U$1)*(КАЛЕНДАРЬ!AJ13=GRID!$B$3:$U$3),0))*(1-GRID!$H$34))</f>
        <v>79220</v>
      </c>
      <c r="P64" s="8" cm="1">
        <f t="array" ref="P64">IF($I$2="Время восстановления",INDEX(GRID!$B$18:$U$29,MATCH(P$8,GRID!$A$18:$A$29,0),MATCH(1,($U$2=GRID!$B$1:$U$1)*(КАЛЕНДАРЬ!AJ13=GRID!$B$3:$U$3),0)),
INDEX(GRID!$B$18:$U$29,MATCH(P$8,GRID!$A$18:$A$29,0),MATCH(1,($U$2=GRID!$B$1:$U$1)*(КАЛЕНДАРЬ!AJ13=GRID!$B$3:$U$3),0))*(1-GRID!$H$34))</f>
        <v>114240</v>
      </c>
      <c r="Q64" s="8" cm="1">
        <f t="array" ref="Q64">IF($I$2="Время восстановления",INDEX(GRID!$B$18:$U$29,MATCH(Q$8,GRID!$A$18:$A$29,0),MATCH(1,($U$2=GRID!$B$1:$U$1)*(КАЛЕНДАРЬ!AJ13=GRID!$B$3:$U$3),0)),
INDEX(GRID!$B$18:$U$29,MATCH(Q$8,GRID!$A$18:$A$29,0),MATCH(1,($U$2=GRID!$B$1:$U$1)*(КАЛЕНДАРЬ!AJ13=GRID!$B$3:$U$3),0))*(1-GRID!$H$34))</f>
        <v>134640</v>
      </c>
      <c r="R64" s="8" cm="1">
        <f t="array" ref="R64">IF($I$2="Время восстановления",INDEX(GRID!$B$18:$U$29,MATCH(R$8,GRID!$A$18:$A$29,0),MATCH(1,($U$2=GRID!$B$1:$U$1)*(КАЛЕНДАРЬ!AJ13=GRID!$B$3:$U$3),0)),
INDEX(GRID!$B$18:$U$29,MATCH(R$8,GRID!$A$18:$A$29,0),MATCH(1,($U$2=GRID!$B$1:$U$1)*(КАЛЕНДАРЬ!AJ13=GRID!$B$3:$U$3),0))*(1-GRID!$H$34))</f>
        <v>152490</v>
      </c>
      <c r="S64" s="8" cm="1">
        <f t="array" ref="S64">IF($I$2="Время восстановления",INDEX(GRID!$B$18:$U$29,MATCH(S$8,GRID!$A$18:$A$29,0),MATCH(1,($U$2=GRID!$B$1:$U$1)*(КАЛЕНДАРЬ!AJ13=GRID!$B$3:$U$3),0)),
INDEX(GRID!$B$18:$U$29,MATCH(S$8,GRID!$A$18:$A$29,0),MATCH(1,($U$2=GRID!$B$1:$U$1)*(КАЛЕНДАРЬ!AJ13=GRID!$B$3:$U$3),0))*(1-GRID!$L$41))</f>
        <v>395190</v>
      </c>
      <c r="T64" s="8" cm="1">
        <f t="array" ref="T64">IF($I$2="Время восстановления",INDEX(GRID!$B$18:$U$29,MATCH(T$8,GRID!$A$18:$A$29,0),MATCH(1,($U$2=GRID!$B$1:$U$1)*(КАЛЕНДАРЬ!AJ13=GRID!$B$3:$U$3),0)),
INDEX(GRID!$B$18:$U$29,MATCH(T$8,GRID!$A$18:$A$29,0),MATCH(1,($U$2=GRID!$B$1:$U$1)*(КАЛЕНДАРЬ!AJ13=GRID!$B$3:$U$3),0))*(1-GRID!$L$41))</f>
        <v>476730</v>
      </c>
    </row>
    <row r="65" spans="1:20">
      <c r="A65" s="148" t="s">
        <v>15</v>
      </c>
      <c r="B65" s="149">
        <v>11</v>
      </c>
      <c r="C65" s="8" cm="1">
        <f t="array" ref="C65">IF($I$2="Время восстановления",INDEX(GRID!$B$4:$U$15,MATCH(C$8,GRID!$A$4:$A$15,0),MATCH(1,($U$2=GRID!$B$1:$U$1)*(КАЛЕНДАРЬ!AJ14=GRID!$B$3:$U$3),0)),
INDEX(GRID!$B$4:$U$15,MATCH(C$8,GRID!$A$4:$A$15,0),MATCH(1,($U$2=GRID!$B$1:$U$1)*(КАЛЕНДАРЬ!AJ14=GRID!$B$3:$U$3),0))*(1-GRID!$H$34))</f>
        <v>19125</v>
      </c>
      <c r="D65" s="8" cm="1">
        <f t="array" ref="D65">IF($I$2="Время восстановления",INDEX(GRID!$B$18:$U$29,MATCH(C$8,GRID!$A$18:$A$29,0),MATCH(1,($U$2=GRID!$B$1:$U$1)*(КАЛЕНДАРЬ!AJ14=GRID!$B$3:$U$3),0)),
INDEX(GRID!$B$18:$U$29,MATCH(C$8,GRID!$A$18:$A$29,0),MATCH(1,($U$2=GRID!$B$1:$U$1)*(КАЛЕНДАРЬ!AJ14=GRID!$B$3:$U$3),0))*(1-GRID!$H$34))</f>
        <v>23375</v>
      </c>
      <c r="E65" s="8" cm="1">
        <f t="array" ref="E65">IF($I$2="Время восстановления",INDEX(GRID!$B$4:$U$15,MATCH(E$8,GRID!$A$4:$A$15,0),MATCH(1,($U$2=GRID!$B$1:$U$1)*(КАЛЕНДАРЬ!AJ14=GRID!$B$3:$U$3),0)),
INDEX(GRID!$B$4:$U$15,MATCH(E$8,GRID!$A$4:$A$15,0),MATCH(1,($U$2=GRID!$B$1:$U$1)*(КАЛЕНДАРЬ!AJ14=GRID!$B$3:$U$3),0))*(1-GRID!$H$34))</f>
        <v>23120</v>
      </c>
      <c r="F65" s="8" cm="1">
        <f t="array" ref="F65">IF($I$2="Время восстановления",INDEX(GRID!$B$18:$U$29,MATCH(E$8,GRID!$A$18:$A$29,0),MATCH(1,($U$2=GRID!$B$1:$U$1)*(КАЛЕНДАРЬ!AJ14=GRID!$B$3:$U$3),0)),
INDEX(GRID!$B$18:$U$29,MATCH(E$8,GRID!$A$18:$A$29,0),MATCH(1,($U$2=GRID!$B$1:$U$1)*(КАЛЕНДАРЬ!AJ14=GRID!$B$3:$U$3),0))*(1-GRID!$H$34))</f>
        <v>27370</v>
      </c>
      <c r="G65" s="8" cm="1">
        <f t="array" ref="G65">IF($I$2="Время восстановления",INDEX(GRID!$B$4:$U$15,MATCH(G$8,GRID!$A$4:$A$15,0),MATCH(1,($U$2=GRID!$B$1:$U$1)*(КАЛЕНДАРЬ!AJ14=GRID!$B$3:$U$3),0)),
INDEX(GRID!$B$4:$U$15,MATCH(G$8,GRID!$A$4:$A$15,0),MATCH(1,($U$2=GRID!$B$1:$U$1)*(КАЛЕНДАРЬ!AJ14=GRID!$B$3:$U$3),0))*(1-GRID!$H$34))</f>
        <v>27795</v>
      </c>
      <c r="H65" s="8" cm="1">
        <f t="array" ref="H65">IF($I$2="Время восстановления",INDEX(GRID!$B$18:$U$29,MATCH(G$8,GRID!$A$18:$A$29,0),MATCH(1,($U$2=GRID!$B$1:$U$1)*(КАЛЕНДАРЬ!AJ14=GRID!$B$3:$U$3),0)),
INDEX(GRID!$B$18:$U$29,MATCH(G$8,GRID!$A$18:$A$29,0),MATCH(1,($U$2=GRID!$B$1:$U$1)*(КАЛЕНДАРЬ!AJ14=GRID!$B$3:$U$3),0))*(1-GRID!$H$34))</f>
        <v>32045</v>
      </c>
      <c r="I65" s="8" cm="1">
        <f t="array" ref="I65">IF($I$2="Время восстановления",INDEX(GRID!$B$4:$U$15,MATCH(I$8,GRID!$A$4:$A$15,0),MATCH(1,($U$2=GRID!$B$1:$U$1)*(КАЛЕНДАРЬ!AJ14=GRID!$B$3:$U$3),0)),
INDEX(GRID!$B$4:$U$15,MATCH(I$8,GRID!$A$4:$A$15,0),MATCH(1,($U$2=GRID!$B$1:$U$1)*(КАЛЕНДАРЬ!AJ14=GRID!$B$3:$U$3),0))*(1-GRID!$H$34))</f>
        <v>30770</v>
      </c>
      <c r="J65" s="8" cm="1">
        <f t="array" ref="J65">IF($I$2="Время восстановления",INDEX(GRID!$B$18:$U$29,MATCH(I$8,GRID!$A$18:$A$29,0),MATCH(1,($U$2=GRID!$B$1:$U$1)*(КАЛЕНДАРЬ!AJ14=GRID!$B$3:$U$3),0)),
INDEX(GRID!$B$18:$U$29,MATCH(I$8,GRID!$A$18:$A$29,0),MATCH(1,($U$2=GRID!$B$1:$U$1)*(КАЛЕНДАРЬ!AJ14=GRID!$B$3:$U$3),0))*(1-GRID!$H$34))</f>
        <v>35020</v>
      </c>
      <c r="K65" s="8" cm="1">
        <f t="array" ref="K65">IF($I$2="Время восстановления",INDEX(GRID!$B$4:$U$15,MATCH(K$8,GRID!$A$4:$A$15,0),MATCH(1,($U$2=GRID!$B$1:$U$1)*(КАЛЕНДАРЬ!AJ14=GRID!$B$3:$U$3),0)),
INDEX(GRID!$B$4:$U$15,MATCH(K$8,GRID!$A$4:$A$15,0),MATCH(1,($U$2=GRID!$B$1:$U$1)*(КАЛЕНДАРЬ!AJ14=GRID!$B$3:$U$3),0))*(1-GRID!$H$34))</f>
        <v>35020</v>
      </c>
      <c r="L65" s="8" cm="1">
        <f t="array" ref="L65">IF($I$2="Время восстановления",INDEX(GRID!$B$18:$U$29,MATCH(K$8,GRID!$A$18:$A$29,0),MATCH(1,($U$2=GRID!$B$1:$U$1)*(КАЛЕНДАРЬ!AJ14=GRID!$B$3:$U$3),0)),
INDEX(GRID!$B$18:$U$29,MATCH(K$8,GRID!$A$18:$A$29,0),MATCH(1,($U$2=GRID!$B$1:$U$1)*(КАЛЕНДАРЬ!AJ14=GRID!$B$3:$U$3),0))*(1-GRID!$H$34))</f>
        <v>39270</v>
      </c>
      <c r="M65" s="8" cm="1">
        <f t="array" ref="M65">IF($I$2="Время восстановления",INDEX(GRID!$B$4:$U$15,MATCH(M$8,GRID!$A$4:$A$15,0),MATCH(1,($U$2=GRID!$B$1:$U$1)*(КАЛЕНДАРЬ!AJ14=GRID!$B$3:$U$3),0)),
INDEX(GRID!$B$4:$U$15,MATCH(M$8,GRID!$A$4:$A$15,0),MATCH(1,($U$2=GRID!$B$1:$U$1)*(КАЛЕНДАРЬ!AJ14=GRID!$B$3:$U$3),0))*(1-GRID!$H$34))</f>
        <v>52020</v>
      </c>
      <c r="N65" s="8" cm="1">
        <f t="array" ref="N65">IF($I$2="Время восстановления",INDEX(GRID!$B$18:$U$29,MATCH(M$8,GRID!$A$18:$A$29,0),MATCH(1,($U$2=GRID!$B$1:$U$1)*(КАЛЕНДАРЬ!AJ14=GRID!$B$3:$U$3),0)),
INDEX(GRID!$B$18:$U$29,MATCH(M$8,GRID!$A$18:$A$29,0),MATCH(1,($U$2=GRID!$B$1:$U$1)*(КАЛЕНДАРЬ!AJ14=GRID!$B$3:$U$3),0))*(1-GRID!$H$34))</f>
        <v>56270</v>
      </c>
      <c r="O65" s="8" cm="1">
        <f t="array" ref="O65">IF($I$2="Время восстановления",INDEX(GRID!$B$18:$U$29,MATCH(O$8,GRID!$A$18:$A$29,0),MATCH(1,($U$2=GRID!$B$1:$U$1)*(КАЛЕНДАРЬ!AJ14=GRID!$B$3:$U$3),0)),
INDEX(GRID!$B$18:$U$29,MATCH(O$8,GRID!$A$18:$A$29,0),MATCH(1,($U$2=GRID!$B$1:$U$1)*(КАЛЕНДАРЬ!AJ14=GRID!$B$3:$U$3),0))*(1-GRID!$H$34))</f>
        <v>79220</v>
      </c>
      <c r="P65" s="8" cm="1">
        <f t="array" ref="P65">IF($I$2="Время восстановления",INDEX(GRID!$B$18:$U$29,MATCH(P$8,GRID!$A$18:$A$29,0),MATCH(1,($U$2=GRID!$B$1:$U$1)*(КАЛЕНДАРЬ!AJ14=GRID!$B$3:$U$3),0)),
INDEX(GRID!$B$18:$U$29,MATCH(P$8,GRID!$A$18:$A$29,0),MATCH(1,($U$2=GRID!$B$1:$U$1)*(КАЛЕНДАРЬ!AJ14=GRID!$B$3:$U$3),0))*(1-GRID!$H$34))</f>
        <v>114240</v>
      </c>
      <c r="Q65" s="8" cm="1">
        <f t="array" ref="Q65">IF($I$2="Время восстановления",INDEX(GRID!$B$18:$U$29,MATCH(Q$8,GRID!$A$18:$A$29,0),MATCH(1,($U$2=GRID!$B$1:$U$1)*(КАЛЕНДАРЬ!AJ14=GRID!$B$3:$U$3),0)),
INDEX(GRID!$B$18:$U$29,MATCH(Q$8,GRID!$A$18:$A$29,0),MATCH(1,($U$2=GRID!$B$1:$U$1)*(КАЛЕНДАРЬ!AJ14=GRID!$B$3:$U$3),0))*(1-GRID!$H$34))</f>
        <v>134640</v>
      </c>
      <c r="R65" s="8" cm="1">
        <f t="array" ref="R65">IF($I$2="Время восстановления",INDEX(GRID!$B$18:$U$29,MATCH(R$8,GRID!$A$18:$A$29,0),MATCH(1,($U$2=GRID!$B$1:$U$1)*(КАЛЕНДАРЬ!AJ14=GRID!$B$3:$U$3),0)),
INDEX(GRID!$B$18:$U$29,MATCH(R$8,GRID!$A$18:$A$29,0),MATCH(1,($U$2=GRID!$B$1:$U$1)*(КАЛЕНДАРЬ!AJ14=GRID!$B$3:$U$3),0))*(1-GRID!$H$34))</f>
        <v>152490</v>
      </c>
      <c r="S65" s="8" cm="1">
        <f t="array" ref="S65">IF($I$2="Время восстановления",INDEX(GRID!$B$18:$U$29,MATCH(S$8,GRID!$A$18:$A$29,0),MATCH(1,($U$2=GRID!$B$1:$U$1)*(КАЛЕНДАРЬ!AJ14=GRID!$B$3:$U$3),0)),
INDEX(GRID!$B$18:$U$29,MATCH(S$8,GRID!$A$18:$A$29,0),MATCH(1,($U$2=GRID!$B$1:$U$1)*(КАЛЕНДАРЬ!AJ14=GRID!$B$3:$U$3),0))*(1-GRID!$L$41))</f>
        <v>395190</v>
      </c>
      <c r="T65" s="8" cm="1">
        <f t="array" ref="T65">IF($I$2="Время восстановления",INDEX(GRID!$B$18:$U$29,MATCH(T$8,GRID!$A$18:$A$29,0),MATCH(1,($U$2=GRID!$B$1:$U$1)*(КАЛЕНДАРЬ!AJ14=GRID!$B$3:$U$3),0)),
INDEX(GRID!$B$18:$U$29,MATCH(T$8,GRID!$A$18:$A$29,0),MATCH(1,($U$2=GRID!$B$1:$U$1)*(КАЛЕНДАРЬ!AJ14=GRID!$B$3:$U$3),0))*(1-GRID!$L$41))</f>
        <v>476730</v>
      </c>
    </row>
    <row r="66" spans="1:20">
      <c r="A66" s="148" t="s">
        <v>16</v>
      </c>
      <c r="B66" s="149">
        <v>12</v>
      </c>
      <c r="C66" s="8" cm="1">
        <f t="array" ref="C66">IF($I$2="Время восстановления",INDEX(GRID!$B$4:$U$15,MATCH(C$8,GRID!$A$4:$A$15,0),MATCH(1,($U$2=GRID!$B$1:$U$1)*(КАЛЕНДАРЬ!AJ15=GRID!$B$3:$U$3),0)),
INDEX(GRID!$B$4:$U$15,MATCH(C$8,GRID!$A$4:$A$15,0),MATCH(1,($U$2=GRID!$B$1:$U$1)*(КАЛЕНДАРЬ!AJ15=GRID!$B$3:$U$3),0))*(1-GRID!$H$34))</f>
        <v>21250</v>
      </c>
      <c r="D66" s="8" cm="1">
        <f t="array" ref="D66">IF($I$2="Время восстановления",INDEX(GRID!$B$18:$U$29,MATCH(C$8,GRID!$A$18:$A$29,0),MATCH(1,($U$2=GRID!$B$1:$U$1)*(КАЛЕНДАРЬ!AJ15=GRID!$B$3:$U$3),0)),
INDEX(GRID!$B$18:$U$29,MATCH(C$8,GRID!$A$18:$A$29,0),MATCH(1,($U$2=GRID!$B$1:$U$1)*(КАЛЕНДАРЬ!AJ15=GRID!$B$3:$U$3),0))*(1-GRID!$H$34))</f>
        <v>25500</v>
      </c>
      <c r="E66" s="8" cm="1">
        <f t="array" ref="E66">IF($I$2="Время восстановления",INDEX(GRID!$B$4:$U$15,MATCH(E$8,GRID!$A$4:$A$15,0),MATCH(1,($U$2=GRID!$B$1:$U$1)*(КАЛЕНДАРЬ!AJ15=GRID!$B$3:$U$3),0)),
INDEX(GRID!$B$4:$U$15,MATCH(E$8,GRID!$A$4:$A$15,0),MATCH(1,($U$2=GRID!$B$1:$U$1)*(КАЛЕНДАРЬ!AJ15=GRID!$B$3:$U$3),0))*(1-GRID!$H$34))</f>
        <v>25500</v>
      </c>
      <c r="F66" s="8" cm="1">
        <f t="array" ref="F66">IF($I$2="Время восстановления",INDEX(GRID!$B$18:$U$29,MATCH(E$8,GRID!$A$18:$A$29,0),MATCH(1,($U$2=GRID!$B$1:$U$1)*(КАЛЕНДАРЬ!AJ15=GRID!$B$3:$U$3),0)),
INDEX(GRID!$B$18:$U$29,MATCH(E$8,GRID!$A$18:$A$29,0),MATCH(1,($U$2=GRID!$B$1:$U$1)*(КАЛЕНДАРЬ!AJ15=GRID!$B$3:$U$3),0))*(1-GRID!$H$34))</f>
        <v>29750</v>
      </c>
      <c r="G66" s="8" cm="1">
        <f t="array" ref="G66">IF($I$2="Время восстановления",INDEX(GRID!$B$4:$U$15,MATCH(G$8,GRID!$A$4:$A$15,0),MATCH(1,($U$2=GRID!$B$1:$U$1)*(КАЛЕНДАРЬ!AJ15=GRID!$B$3:$U$3),0)),
INDEX(GRID!$B$4:$U$15,MATCH(G$8,GRID!$A$4:$A$15,0),MATCH(1,($U$2=GRID!$B$1:$U$1)*(КАЛЕНДАРЬ!AJ15=GRID!$B$3:$U$3),0))*(1-GRID!$H$34))</f>
        <v>30345</v>
      </c>
      <c r="H66" s="8" cm="1">
        <f t="array" ref="H66">IF($I$2="Время восстановления",INDEX(GRID!$B$18:$U$29,MATCH(G$8,GRID!$A$18:$A$29,0),MATCH(1,($U$2=GRID!$B$1:$U$1)*(КАЛЕНДАРЬ!AJ15=GRID!$B$3:$U$3),0)),
INDEX(GRID!$B$18:$U$29,MATCH(G$8,GRID!$A$18:$A$29,0),MATCH(1,($U$2=GRID!$B$1:$U$1)*(КАЛЕНДАРЬ!AJ15=GRID!$B$3:$U$3),0))*(1-GRID!$H$34))</f>
        <v>34595</v>
      </c>
      <c r="I66" s="8" cm="1">
        <f t="array" ref="I66">IF($I$2="Время восстановления",INDEX(GRID!$B$4:$U$15,MATCH(I$8,GRID!$A$4:$A$15,0),MATCH(1,($U$2=GRID!$B$1:$U$1)*(КАЛЕНДАРЬ!AJ15=GRID!$B$3:$U$3),0)),
INDEX(GRID!$B$4:$U$15,MATCH(I$8,GRID!$A$4:$A$15,0),MATCH(1,($U$2=GRID!$B$1:$U$1)*(КАЛЕНДАРЬ!AJ15=GRID!$B$3:$U$3),0))*(1-GRID!$H$34))</f>
        <v>33745</v>
      </c>
      <c r="J66" s="8" cm="1">
        <f t="array" ref="J66">IF($I$2="Время восстановления",INDEX(GRID!$B$18:$U$29,MATCH(I$8,GRID!$A$18:$A$29,0),MATCH(1,($U$2=GRID!$B$1:$U$1)*(КАЛЕНДАРЬ!AJ15=GRID!$B$3:$U$3),0)),
INDEX(GRID!$B$18:$U$29,MATCH(I$8,GRID!$A$18:$A$29,0),MATCH(1,($U$2=GRID!$B$1:$U$1)*(КАЛЕНДАРЬ!AJ15=GRID!$B$3:$U$3),0))*(1-GRID!$H$34))</f>
        <v>37995</v>
      </c>
      <c r="K66" s="8" cm="1">
        <f t="array" ref="K66">IF($I$2="Время восстановления",INDEX(GRID!$B$4:$U$15,MATCH(K$8,GRID!$A$4:$A$15,0),MATCH(1,($U$2=GRID!$B$1:$U$1)*(КАЛЕНДАРЬ!AJ15=GRID!$B$3:$U$3),0)),
INDEX(GRID!$B$4:$U$15,MATCH(K$8,GRID!$A$4:$A$15,0),MATCH(1,($U$2=GRID!$B$1:$U$1)*(КАЛЕНДАРЬ!AJ15=GRID!$B$3:$U$3),0))*(1-GRID!$H$34))</f>
        <v>38250</v>
      </c>
      <c r="L66" s="8" cm="1">
        <f t="array" ref="L66">IF($I$2="Время восстановления",INDEX(GRID!$B$18:$U$29,MATCH(K$8,GRID!$A$18:$A$29,0),MATCH(1,($U$2=GRID!$B$1:$U$1)*(КАЛЕНДАРЬ!AJ15=GRID!$B$3:$U$3),0)),
INDEX(GRID!$B$18:$U$29,MATCH(K$8,GRID!$A$18:$A$29,0),MATCH(1,($U$2=GRID!$B$1:$U$1)*(КАЛЕНДАРЬ!AJ15=GRID!$B$3:$U$3),0))*(1-GRID!$H$34))</f>
        <v>42500</v>
      </c>
      <c r="M66" s="8" cm="1">
        <f t="array" ref="M66">IF($I$2="Время восстановления",INDEX(GRID!$B$4:$U$15,MATCH(M$8,GRID!$A$4:$A$15,0),MATCH(1,($U$2=GRID!$B$1:$U$1)*(КАЛЕНДАРЬ!AJ15=GRID!$B$3:$U$3),0)),
INDEX(GRID!$B$4:$U$15,MATCH(M$8,GRID!$A$4:$A$15,0),MATCH(1,($U$2=GRID!$B$1:$U$1)*(КАЛЕНДАРЬ!AJ15=GRID!$B$3:$U$3),0))*(1-GRID!$H$34))</f>
        <v>55420</v>
      </c>
      <c r="N66" s="8" cm="1">
        <f t="array" ref="N66">IF($I$2="Время восстановления",INDEX(GRID!$B$18:$U$29,MATCH(M$8,GRID!$A$18:$A$29,0),MATCH(1,($U$2=GRID!$B$1:$U$1)*(КАЛЕНДАРЬ!AJ15=GRID!$B$3:$U$3),0)),
INDEX(GRID!$B$18:$U$29,MATCH(M$8,GRID!$A$18:$A$29,0),MATCH(1,($U$2=GRID!$B$1:$U$1)*(КАЛЕНДАРЬ!AJ15=GRID!$B$3:$U$3),0))*(1-GRID!$H$34))</f>
        <v>59670</v>
      </c>
      <c r="O66" s="8" cm="1">
        <f t="array" ref="O66">IF($I$2="Время восстановления",INDEX(GRID!$B$18:$U$29,MATCH(O$8,GRID!$A$18:$A$29,0),MATCH(1,($U$2=GRID!$B$1:$U$1)*(КАЛЕНДАРЬ!AJ15=GRID!$B$3:$U$3),0)),
INDEX(GRID!$B$18:$U$29,MATCH(O$8,GRID!$A$18:$A$29,0),MATCH(1,($U$2=GRID!$B$1:$U$1)*(КАЛЕНДАРЬ!AJ15=GRID!$B$3:$U$3),0))*(1-GRID!$H$34))</f>
        <v>83300</v>
      </c>
      <c r="P66" s="8" cm="1">
        <f t="array" ref="P66">IF($I$2="Время восстановления",INDEX(GRID!$B$18:$U$29,MATCH(P$8,GRID!$A$18:$A$29,0),MATCH(1,($U$2=GRID!$B$1:$U$1)*(КАЛЕНДАРЬ!AJ15=GRID!$B$3:$U$3),0)),
INDEX(GRID!$B$18:$U$29,MATCH(P$8,GRID!$A$18:$A$29,0),MATCH(1,($U$2=GRID!$B$1:$U$1)*(КАЛЕНДАРЬ!AJ15=GRID!$B$3:$U$3),0))*(1-GRID!$H$34))</f>
        <v>118745</v>
      </c>
      <c r="Q66" s="8" cm="1">
        <f t="array" ref="Q66">IF($I$2="Время восстановления",INDEX(GRID!$B$18:$U$29,MATCH(Q$8,GRID!$A$18:$A$29,0),MATCH(1,($U$2=GRID!$B$1:$U$1)*(КАЛЕНДАРЬ!AJ15=GRID!$B$3:$U$3),0)),
INDEX(GRID!$B$18:$U$29,MATCH(Q$8,GRID!$A$18:$A$29,0),MATCH(1,($U$2=GRID!$B$1:$U$1)*(КАЛЕНДАРЬ!AJ15=GRID!$B$3:$U$3),0))*(1-GRID!$H$34))</f>
        <v>139740</v>
      </c>
      <c r="R66" s="8" cm="1">
        <f t="array" ref="R66">IF($I$2="Время восстановления",INDEX(GRID!$B$18:$U$29,MATCH(R$8,GRID!$A$18:$A$29,0),MATCH(1,($U$2=GRID!$B$1:$U$1)*(КАЛЕНДАРЬ!AJ15=GRID!$B$3:$U$3),0)),
INDEX(GRID!$B$18:$U$29,MATCH(R$8,GRID!$A$18:$A$29,0),MATCH(1,($U$2=GRID!$B$1:$U$1)*(КАЛЕНДАРЬ!AJ15=GRID!$B$3:$U$3),0))*(1-GRID!$H$34))</f>
        <v>158440</v>
      </c>
      <c r="S66" s="8" cm="1">
        <f t="array" ref="S66">IF($I$2="Время восстановления",INDEX(GRID!$B$18:$U$29,MATCH(S$8,GRID!$A$18:$A$29,0),MATCH(1,($U$2=GRID!$B$1:$U$1)*(КАЛЕНДАРЬ!AJ15=GRID!$B$3:$U$3),0)),
INDEX(GRID!$B$18:$U$29,MATCH(S$8,GRID!$A$18:$A$29,0),MATCH(1,($U$2=GRID!$B$1:$U$1)*(КАЛЕНДАРЬ!AJ15=GRID!$B$3:$U$3),0))*(1-GRID!$L$41))</f>
        <v>414360</v>
      </c>
      <c r="T66" s="8" cm="1">
        <f t="array" ref="T66">IF($I$2="Время восстановления",INDEX(GRID!$B$18:$U$29,MATCH(T$8,GRID!$A$18:$A$29,0),MATCH(1,($U$2=GRID!$B$1:$U$1)*(КАЛЕНДАРЬ!AJ15=GRID!$B$3:$U$3),0)),
INDEX(GRID!$B$18:$U$29,MATCH(T$8,GRID!$A$18:$A$29,0),MATCH(1,($U$2=GRID!$B$1:$U$1)*(КАЛЕНДАРЬ!AJ15=GRID!$B$3:$U$3),0))*(1-GRID!$L$41))</f>
        <v>501210</v>
      </c>
    </row>
    <row r="67" spans="1:20">
      <c r="A67" s="148" t="s">
        <v>17</v>
      </c>
      <c r="B67" s="149">
        <v>13</v>
      </c>
      <c r="C67" s="8" cm="1">
        <f t="array" ref="C67">IF($I$2="Время восстановления",INDEX(GRID!$B$4:$U$15,MATCH(C$8,GRID!$A$4:$A$15,0),MATCH(1,($U$2=GRID!$B$1:$U$1)*(КАЛЕНДАРЬ!AJ16=GRID!$B$3:$U$3),0)),
INDEX(GRID!$B$4:$U$15,MATCH(C$8,GRID!$A$4:$A$15,0),MATCH(1,($U$2=GRID!$B$1:$U$1)*(КАЛЕНДАРЬ!AJ16=GRID!$B$3:$U$3),0))*(1-GRID!$H$34))</f>
        <v>21250</v>
      </c>
      <c r="D67" s="8" cm="1">
        <f t="array" ref="D67">IF($I$2="Время восстановления",INDEX(GRID!$B$18:$U$29,MATCH(C$8,GRID!$A$18:$A$29,0),MATCH(1,($U$2=GRID!$B$1:$U$1)*(КАЛЕНДАРЬ!AJ16=GRID!$B$3:$U$3),0)),
INDEX(GRID!$B$18:$U$29,MATCH(C$8,GRID!$A$18:$A$29,0),MATCH(1,($U$2=GRID!$B$1:$U$1)*(КАЛЕНДАРЬ!AJ16=GRID!$B$3:$U$3),0))*(1-GRID!$H$34))</f>
        <v>25500</v>
      </c>
      <c r="E67" s="8" cm="1">
        <f t="array" ref="E67">IF($I$2="Время восстановления",INDEX(GRID!$B$4:$U$15,MATCH(E$8,GRID!$A$4:$A$15,0),MATCH(1,($U$2=GRID!$B$1:$U$1)*(КАЛЕНДАРЬ!AJ16=GRID!$B$3:$U$3),0)),
INDEX(GRID!$B$4:$U$15,MATCH(E$8,GRID!$A$4:$A$15,0),MATCH(1,($U$2=GRID!$B$1:$U$1)*(КАЛЕНДАРЬ!AJ16=GRID!$B$3:$U$3),0))*(1-GRID!$H$34))</f>
        <v>25500</v>
      </c>
      <c r="F67" s="8" cm="1">
        <f t="array" ref="F67">IF($I$2="Время восстановления",INDEX(GRID!$B$18:$U$29,MATCH(E$8,GRID!$A$18:$A$29,0),MATCH(1,($U$2=GRID!$B$1:$U$1)*(КАЛЕНДАРЬ!AJ16=GRID!$B$3:$U$3),0)),
INDEX(GRID!$B$18:$U$29,MATCH(E$8,GRID!$A$18:$A$29,0),MATCH(1,($U$2=GRID!$B$1:$U$1)*(КАЛЕНДАРЬ!AJ16=GRID!$B$3:$U$3),0))*(1-GRID!$H$34))</f>
        <v>29750</v>
      </c>
      <c r="G67" s="8" cm="1">
        <f t="array" ref="G67">IF($I$2="Время восстановления",INDEX(GRID!$B$4:$U$15,MATCH(G$8,GRID!$A$4:$A$15,0),MATCH(1,($U$2=GRID!$B$1:$U$1)*(КАЛЕНДАРЬ!AJ16=GRID!$B$3:$U$3),0)),
INDEX(GRID!$B$4:$U$15,MATCH(G$8,GRID!$A$4:$A$15,0),MATCH(1,($U$2=GRID!$B$1:$U$1)*(КАЛЕНДАРЬ!AJ16=GRID!$B$3:$U$3),0))*(1-GRID!$H$34))</f>
        <v>30345</v>
      </c>
      <c r="H67" s="8" cm="1">
        <f t="array" ref="H67">IF($I$2="Время восстановления",INDEX(GRID!$B$18:$U$29,MATCH(G$8,GRID!$A$18:$A$29,0),MATCH(1,($U$2=GRID!$B$1:$U$1)*(КАЛЕНДАРЬ!AJ16=GRID!$B$3:$U$3),0)),
INDEX(GRID!$B$18:$U$29,MATCH(G$8,GRID!$A$18:$A$29,0),MATCH(1,($U$2=GRID!$B$1:$U$1)*(КАЛЕНДАРЬ!AJ16=GRID!$B$3:$U$3),0))*(1-GRID!$H$34))</f>
        <v>34595</v>
      </c>
      <c r="I67" s="8" cm="1">
        <f t="array" ref="I67">IF($I$2="Время восстановления",INDEX(GRID!$B$4:$U$15,MATCH(I$8,GRID!$A$4:$A$15,0),MATCH(1,($U$2=GRID!$B$1:$U$1)*(КАЛЕНДАРЬ!AJ16=GRID!$B$3:$U$3),0)),
INDEX(GRID!$B$4:$U$15,MATCH(I$8,GRID!$A$4:$A$15,0),MATCH(1,($U$2=GRID!$B$1:$U$1)*(КАЛЕНДАРЬ!AJ16=GRID!$B$3:$U$3),0))*(1-GRID!$H$34))</f>
        <v>33745</v>
      </c>
      <c r="J67" s="8" cm="1">
        <f t="array" ref="J67">IF($I$2="Время восстановления",INDEX(GRID!$B$18:$U$29,MATCH(I$8,GRID!$A$18:$A$29,0),MATCH(1,($U$2=GRID!$B$1:$U$1)*(КАЛЕНДАРЬ!AJ16=GRID!$B$3:$U$3),0)),
INDEX(GRID!$B$18:$U$29,MATCH(I$8,GRID!$A$18:$A$29,0),MATCH(1,($U$2=GRID!$B$1:$U$1)*(КАЛЕНДАРЬ!AJ16=GRID!$B$3:$U$3),0))*(1-GRID!$H$34))</f>
        <v>37995</v>
      </c>
      <c r="K67" s="8" cm="1">
        <f t="array" ref="K67">IF($I$2="Время восстановления",INDEX(GRID!$B$4:$U$15,MATCH(K$8,GRID!$A$4:$A$15,0),MATCH(1,($U$2=GRID!$B$1:$U$1)*(КАЛЕНДАРЬ!AJ16=GRID!$B$3:$U$3),0)),
INDEX(GRID!$B$4:$U$15,MATCH(K$8,GRID!$A$4:$A$15,0),MATCH(1,($U$2=GRID!$B$1:$U$1)*(КАЛЕНДАРЬ!AJ16=GRID!$B$3:$U$3),0))*(1-GRID!$H$34))</f>
        <v>38250</v>
      </c>
      <c r="L67" s="8" cm="1">
        <f t="array" ref="L67">IF($I$2="Время восстановления",INDEX(GRID!$B$18:$U$29,MATCH(K$8,GRID!$A$18:$A$29,0),MATCH(1,($U$2=GRID!$B$1:$U$1)*(КАЛЕНДАРЬ!AJ16=GRID!$B$3:$U$3),0)),
INDEX(GRID!$B$18:$U$29,MATCH(K$8,GRID!$A$18:$A$29,0),MATCH(1,($U$2=GRID!$B$1:$U$1)*(КАЛЕНДАРЬ!AJ16=GRID!$B$3:$U$3),0))*(1-GRID!$H$34))</f>
        <v>42500</v>
      </c>
      <c r="M67" s="8" cm="1">
        <f t="array" ref="M67">IF($I$2="Время восстановления",INDEX(GRID!$B$4:$U$15,MATCH(M$8,GRID!$A$4:$A$15,0),MATCH(1,($U$2=GRID!$B$1:$U$1)*(КАЛЕНДАРЬ!AJ16=GRID!$B$3:$U$3),0)),
INDEX(GRID!$B$4:$U$15,MATCH(M$8,GRID!$A$4:$A$15,0),MATCH(1,($U$2=GRID!$B$1:$U$1)*(КАЛЕНДАРЬ!AJ16=GRID!$B$3:$U$3),0))*(1-GRID!$H$34))</f>
        <v>55420</v>
      </c>
      <c r="N67" s="8" cm="1">
        <f t="array" ref="N67">IF($I$2="Время восстановления",INDEX(GRID!$B$18:$U$29,MATCH(M$8,GRID!$A$18:$A$29,0),MATCH(1,($U$2=GRID!$B$1:$U$1)*(КАЛЕНДАРЬ!AJ16=GRID!$B$3:$U$3),0)),
INDEX(GRID!$B$18:$U$29,MATCH(M$8,GRID!$A$18:$A$29,0),MATCH(1,($U$2=GRID!$B$1:$U$1)*(КАЛЕНДАРЬ!AJ16=GRID!$B$3:$U$3),0))*(1-GRID!$H$34))</f>
        <v>59670</v>
      </c>
      <c r="O67" s="8" cm="1">
        <f t="array" ref="O67">IF($I$2="Время восстановления",INDEX(GRID!$B$18:$U$29,MATCH(O$8,GRID!$A$18:$A$29,0),MATCH(1,($U$2=GRID!$B$1:$U$1)*(КАЛЕНДАРЬ!AJ16=GRID!$B$3:$U$3),0)),
INDEX(GRID!$B$18:$U$29,MATCH(O$8,GRID!$A$18:$A$29,0),MATCH(1,($U$2=GRID!$B$1:$U$1)*(КАЛЕНДАРЬ!AJ16=GRID!$B$3:$U$3),0))*(1-GRID!$H$34))</f>
        <v>83300</v>
      </c>
      <c r="P67" s="8" cm="1">
        <f t="array" ref="P67">IF($I$2="Время восстановления",INDEX(GRID!$B$18:$U$29,MATCH(P$8,GRID!$A$18:$A$29,0),MATCH(1,($U$2=GRID!$B$1:$U$1)*(КАЛЕНДАРЬ!AJ16=GRID!$B$3:$U$3),0)),
INDEX(GRID!$B$18:$U$29,MATCH(P$8,GRID!$A$18:$A$29,0),MATCH(1,($U$2=GRID!$B$1:$U$1)*(КАЛЕНДАРЬ!AJ16=GRID!$B$3:$U$3),0))*(1-GRID!$H$34))</f>
        <v>118745</v>
      </c>
      <c r="Q67" s="8" cm="1">
        <f t="array" ref="Q67">IF($I$2="Время восстановления",INDEX(GRID!$B$18:$U$29,MATCH(Q$8,GRID!$A$18:$A$29,0),MATCH(1,($U$2=GRID!$B$1:$U$1)*(КАЛЕНДАРЬ!AJ16=GRID!$B$3:$U$3),0)),
INDEX(GRID!$B$18:$U$29,MATCH(Q$8,GRID!$A$18:$A$29,0),MATCH(1,($U$2=GRID!$B$1:$U$1)*(КАЛЕНДАРЬ!AJ16=GRID!$B$3:$U$3),0))*(1-GRID!$H$34))</f>
        <v>139740</v>
      </c>
      <c r="R67" s="8" cm="1">
        <f t="array" ref="R67">IF($I$2="Время восстановления",INDEX(GRID!$B$18:$U$29,MATCH(R$8,GRID!$A$18:$A$29,0),MATCH(1,($U$2=GRID!$B$1:$U$1)*(КАЛЕНДАРЬ!AJ16=GRID!$B$3:$U$3),0)),
INDEX(GRID!$B$18:$U$29,MATCH(R$8,GRID!$A$18:$A$29,0),MATCH(1,($U$2=GRID!$B$1:$U$1)*(КАЛЕНДАРЬ!AJ16=GRID!$B$3:$U$3),0))*(1-GRID!$H$34))</f>
        <v>158440</v>
      </c>
      <c r="S67" s="8" cm="1">
        <f t="array" ref="S67">IF($I$2="Время восстановления",INDEX(GRID!$B$18:$U$29,MATCH(S$8,GRID!$A$18:$A$29,0),MATCH(1,($U$2=GRID!$B$1:$U$1)*(КАЛЕНДАРЬ!AJ16=GRID!$B$3:$U$3),0)),
INDEX(GRID!$B$18:$U$29,MATCH(S$8,GRID!$A$18:$A$29,0),MATCH(1,($U$2=GRID!$B$1:$U$1)*(КАЛЕНДАРЬ!AJ16=GRID!$B$3:$U$3),0))*(1-GRID!$L$41))</f>
        <v>414360</v>
      </c>
      <c r="T67" s="8" cm="1">
        <f t="array" ref="T67">IF($I$2="Время восстановления",INDEX(GRID!$B$18:$U$29,MATCH(T$8,GRID!$A$18:$A$29,0),MATCH(1,($U$2=GRID!$B$1:$U$1)*(КАЛЕНДАРЬ!AJ16=GRID!$B$3:$U$3),0)),
INDEX(GRID!$B$18:$U$29,MATCH(T$8,GRID!$A$18:$A$29,0),MATCH(1,($U$2=GRID!$B$1:$U$1)*(КАЛЕНДАРЬ!AJ16=GRID!$B$3:$U$3),0))*(1-GRID!$L$41))</f>
        <v>501210</v>
      </c>
    </row>
    <row r="68" spans="1:20">
      <c r="A68" s="148" t="s">
        <v>11</v>
      </c>
      <c r="B68" s="149">
        <v>14</v>
      </c>
      <c r="C68" s="8" cm="1">
        <f t="array" ref="C68">IF($I$2="Время восстановления",INDEX(GRID!$B$4:$U$15,MATCH(C$8,GRID!$A$4:$A$15,0),MATCH(1,($U$2=GRID!$B$1:$U$1)*(КАЛЕНДАРЬ!AJ17=GRID!$B$3:$U$3),0)),
INDEX(GRID!$B$4:$U$15,MATCH(C$8,GRID!$A$4:$A$15,0),MATCH(1,($U$2=GRID!$B$1:$U$1)*(КАЛЕНДАРЬ!AJ17=GRID!$B$3:$U$3),0))*(1-GRID!$H$34))</f>
        <v>19125</v>
      </c>
      <c r="D68" s="8" cm="1">
        <f t="array" ref="D68">IF($I$2="Время восстановления",INDEX(GRID!$B$18:$U$29,MATCH(C$8,GRID!$A$18:$A$29,0),MATCH(1,($U$2=GRID!$B$1:$U$1)*(КАЛЕНДАРЬ!AJ17=GRID!$B$3:$U$3),0)),
INDEX(GRID!$B$18:$U$29,MATCH(C$8,GRID!$A$18:$A$29,0),MATCH(1,($U$2=GRID!$B$1:$U$1)*(КАЛЕНДАРЬ!AJ17=GRID!$B$3:$U$3),0))*(1-GRID!$H$34))</f>
        <v>23375</v>
      </c>
      <c r="E68" s="8" cm="1">
        <f t="array" ref="E68">IF($I$2="Время восстановления",INDEX(GRID!$B$4:$U$15,MATCH(E$8,GRID!$A$4:$A$15,0),MATCH(1,($U$2=GRID!$B$1:$U$1)*(КАЛЕНДАРЬ!AJ17=GRID!$B$3:$U$3),0)),
INDEX(GRID!$B$4:$U$15,MATCH(E$8,GRID!$A$4:$A$15,0),MATCH(1,($U$2=GRID!$B$1:$U$1)*(КАЛЕНДАРЬ!AJ17=GRID!$B$3:$U$3),0))*(1-GRID!$H$34))</f>
        <v>23120</v>
      </c>
      <c r="F68" s="8" cm="1">
        <f t="array" ref="F68">IF($I$2="Время восстановления",INDEX(GRID!$B$18:$U$29,MATCH(E$8,GRID!$A$18:$A$29,0),MATCH(1,($U$2=GRID!$B$1:$U$1)*(КАЛЕНДАРЬ!AJ17=GRID!$B$3:$U$3),0)),
INDEX(GRID!$B$18:$U$29,MATCH(E$8,GRID!$A$18:$A$29,0),MATCH(1,($U$2=GRID!$B$1:$U$1)*(КАЛЕНДАРЬ!AJ17=GRID!$B$3:$U$3),0))*(1-GRID!$H$34))</f>
        <v>27370</v>
      </c>
      <c r="G68" s="8" cm="1">
        <f t="array" ref="G68">IF($I$2="Время восстановления",INDEX(GRID!$B$4:$U$15,MATCH(G$8,GRID!$A$4:$A$15,0),MATCH(1,($U$2=GRID!$B$1:$U$1)*(КАЛЕНДАРЬ!AJ17=GRID!$B$3:$U$3),0)),
INDEX(GRID!$B$4:$U$15,MATCH(G$8,GRID!$A$4:$A$15,0),MATCH(1,($U$2=GRID!$B$1:$U$1)*(КАЛЕНДАРЬ!AJ17=GRID!$B$3:$U$3),0))*(1-GRID!$H$34))</f>
        <v>27795</v>
      </c>
      <c r="H68" s="8" cm="1">
        <f t="array" ref="H68">IF($I$2="Время восстановления",INDEX(GRID!$B$18:$U$29,MATCH(G$8,GRID!$A$18:$A$29,0),MATCH(1,($U$2=GRID!$B$1:$U$1)*(КАЛЕНДАРЬ!AJ17=GRID!$B$3:$U$3),0)),
INDEX(GRID!$B$18:$U$29,MATCH(G$8,GRID!$A$18:$A$29,0),MATCH(1,($U$2=GRID!$B$1:$U$1)*(КАЛЕНДАРЬ!AJ17=GRID!$B$3:$U$3),0))*(1-GRID!$H$34))</f>
        <v>32045</v>
      </c>
      <c r="I68" s="8" cm="1">
        <f t="array" ref="I68">IF($I$2="Время восстановления",INDEX(GRID!$B$4:$U$15,MATCH(I$8,GRID!$A$4:$A$15,0),MATCH(1,($U$2=GRID!$B$1:$U$1)*(КАЛЕНДАРЬ!AJ17=GRID!$B$3:$U$3),0)),
INDEX(GRID!$B$4:$U$15,MATCH(I$8,GRID!$A$4:$A$15,0),MATCH(1,($U$2=GRID!$B$1:$U$1)*(КАЛЕНДАРЬ!AJ17=GRID!$B$3:$U$3),0))*(1-GRID!$H$34))</f>
        <v>30770</v>
      </c>
      <c r="J68" s="8" cm="1">
        <f t="array" ref="J68">IF($I$2="Время восстановления",INDEX(GRID!$B$18:$U$29,MATCH(I$8,GRID!$A$18:$A$29,0),MATCH(1,($U$2=GRID!$B$1:$U$1)*(КАЛЕНДАРЬ!AJ17=GRID!$B$3:$U$3),0)),
INDEX(GRID!$B$18:$U$29,MATCH(I$8,GRID!$A$18:$A$29,0),MATCH(1,($U$2=GRID!$B$1:$U$1)*(КАЛЕНДАРЬ!AJ17=GRID!$B$3:$U$3),0))*(1-GRID!$H$34))</f>
        <v>35020</v>
      </c>
      <c r="K68" s="8" cm="1">
        <f t="array" ref="K68">IF($I$2="Время восстановления",INDEX(GRID!$B$4:$U$15,MATCH(K$8,GRID!$A$4:$A$15,0),MATCH(1,($U$2=GRID!$B$1:$U$1)*(КАЛЕНДАРЬ!AJ17=GRID!$B$3:$U$3),0)),
INDEX(GRID!$B$4:$U$15,MATCH(K$8,GRID!$A$4:$A$15,0),MATCH(1,($U$2=GRID!$B$1:$U$1)*(КАЛЕНДАРЬ!AJ17=GRID!$B$3:$U$3),0))*(1-GRID!$H$34))</f>
        <v>35020</v>
      </c>
      <c r="L68" s="8" cm="1">
        <f t="array" ref="L68">IF($I$2="Время восстановления",INDEX(GRID!$B$18:$U$29,MATCH(K$8,GRID!$A$18:$A$29,0),MATCH(1,($U$2=GRID!$B$1:$U$1)*(КАЛЕНДАРЬ!AJ17=GRID!$B$3:$U$3),0)),
INDEX(GRID!$B$18:$U$29,MATCH(K$8,GRID!$A$18:$A$29,0),MATCH(1,($U$2=GRID!$B$1:$U$1)*(КАЛЕНДАРЬ!AJ17=GRID!$B$3:$U$3),0))*(1-GRID!$H$34))</f>
        <v>39270</v>
      </c>
      <c r="M68" s="8" cm="1">
        <f t="array" ref="M68">IF($I$2="Время восстановления",INDEX(GRID!$B$4:$U$15,MATCH(M$8,GRID!$A$4:$A$15,0),MATCH(1,($U$2=GRID!$B$1:$U$1)*(КАЛЕНДАРЬ!AJ17=GRID!$B$3:$U$3),0)),
INDEX(GRID!$B$4:$U$15,MATCH(M$8,GRID!$A$4:$A$15,0),MATCH(1,($U$2=GRID!$B$1:$U$1)*(КАЛЕНДАРЬ!AJ17=GRID!$B$3:$U$3),0))*(1-GRID!$H$34))</f>
        <v>52020</v>
      </c>
      <c r="N68" s="8" cm="1">
        <f t="array" ref="N68">IF($I$2="Время восстановления",INDEX(GRID!$B$18:$U$29,MATCH(M$8,GRID!$A$18:$A$29,0),MATCH(1,($U$2=GRID!$B$1:$U$1)*(КАЛЕНДАРЬ!AJ17=GRID!$B$3:$U$3),0)),
INDEX(GRID!$B$18:$U$29,MATCH(M$8,GRID!$A$18:$A$29,0),MATCH(1,($U$2=GRID!$B$1:$U$1)*(КАЛЕНДАРЬ!AJ17=GRID!$B$3:$U$3),0))*(1-GRID!$H$34))</f>
        <v>56270</v>
      </c>
      <c r="O68" s="8" cm="1">
        <f t="array" ref="O68">IF($I$2="Время восстановления",INDEX(GRID!$B$18:$U$29,MATCH(O$8,GRID!$A$18:$A$29,0),MATCH(1,($U$2=GRID!$B$1:$U$1)*(КАЛЕНДАРЬ!AJ17=GRID!$B$3:$U$3),0)),
INDEX(GRID!$B$18:$U$29,MATCH(O$8,GRID!$A$18:$A$29,0),MATCH(1,($U$2=GRID!$B$1:$U$1)*(КАЛЕНДАРЬ!AJ17=GRID!$B$3:$U$3),0))*(1-GRID!$H$34))</f>
        <v>79220</v>
      </c>
      <c r="P68" s="8" cm="1">
        <f t="array" ref="P68">IF($I$2="Время восстановления",INDEX(GRID!$B$18:$U$29,MATCH(P$8,GRID!$A$18:$A$29,0),MATCH(1,($U$2=GRID!$B$1:$U$1)*(КАЛЕНДАРЬ!AJ17=GRID!$B$3:$U$3),0)),
INDEX(GRID!$B$18:$U$29,MATCH(P$8,GRID!$A$18:$A$29,0),MATCH(1,($U$2=GRID!$B$1:$U$1)*(КАЛЕНДАРЬ!AJ17=GRID!$B$3:$U$3),0))*(1-GRID!$H$34))</f>
        <v>114240</v>
      </c>
      <c r="Q68" s="8" cm="1">
        <f t="array" ref="Q68">IF($I$2="Время восстановления",INDEX(GRID!$B$18:$U$29,MATCH(Q$8,GRID!$A$18:$A$29,0),MATCH(1,($U$2=GRID!$B$1:$U$1)*(КАЛЕНДАРЬ!AJ17=GRID!$B$3:$U$3),0)),
INDEX(GRID!$B$18:$U$29,MATCH(Q$8,GRID!$A$18:$A$29,0),MATCH(1,($U$2=GRID!$B$1:$U$1)*(КАЛЕНДАРЬ!AJ17=GRID!$B$3:$U$3),0))*(1-GRID!$H$34))</f>
        <v>134640</v>
      </c>
      <c r="R68" s="8" cm="1">
        <f t="array" ref="R68">IF($I$2="Время восстановления",INDEX(GRID!$B$18:$U$29,MATCH(R$8,GRID!$A$18:$A$29,0),MATCH(1,($U$2=GRID!$B$1:$U$1)*(КАЛЕНДАРЬ!AJ17=GRID!$B$3:$U$3),0)),
INDEX(GRID!$B$18:$U$29,MATCH(R$8,GRID!$A$18:$A$29,0),MATCH(1,($U$2=GRID!$B$1:$U$1)*(КАЛЕНДАРЬ!AJ17=GRID!$B$3:$U$3),0))*(1-GRID!$H$34))</f>
        <v>152490</v>
      </c>
      <c r="S68" s="8" cm="1">
        <f t="array" ref="S68">IF($I$2="Время восстановления",INDEX(GRID!$B$18:$U$29,MATCH(S$8,GRID!$A$18:$A$29,0),MATCH(1,($U$2=GRID!$B$1:$U$1)*(КАЛЕНДАРЬ!AJ17=GRID!$B$3:$U$3),0)),
INDEX(GRID!$B$18:$U$29,MATCH(S$8,GRID!$A$18:$A$29,0),MATCH(1,($U$2=GRID!$B$1:$U$1)*(КАЛЕНДАРЬ!AJ17=GRID!$B$3:$U$3),0))*(1-GRID!$L$41))</f>
        <v>395190</v>
      </c>
      <c r="T68" s="8" cm="1">
        <f t="array" ref="T68">IF($I$2="Время восстановления",INDEX(GRID!$B$18:$U$29,MATCH(T$8,GRID!$A$18:$A$29,0),MATCH(1,($U$2=GRID!$B$1:$U$1)*(КАЛЕНДАРЬ!AJ17=GRID!$B$3:$U$3),0)),
INDEX(GRID!$B$18:$U$29,MATCH(T$8,GRID!$A$18:$A$29,0),MATCH(1,($U$2=GRID!$B$1:$U$1)*(КАЛЕНДАРЬ!AJ17=GRID!$B$3:$U$3),0))*(1-GRID!$L$41))</f>
        <v>476730</v>
      </c>
    </row>
    <row r="69" spans="1:20">
      <c r="A69" s="148" t="s">
        <v>12</v>
      </c>
      <c r="B69" s="149">
        <v>15</v>
      </c>
      <c r="C69" s="8" cm="1">
        <f t="array" ref="C69">IF($I$2="Время восстановления",INDEX(GRID!$B$4:$U$15,MATCH(C$8,GRID!$A$4:$A$15,0),MATCH(1,($U$2=GRID!$B$1:$U$1)*(КАЛЕНДАРЬ!AJ18=GRID!$B$3:$U$3),0)),
INDEX(GRID!$B$4:$U$15,MATCH(C$8,GRID!$A$4:$A$15,0),MATCH(1,($U$2=GRID!$B$1:$U$1)*(КАЛЕНДАРЬ!AJ18=GRID!$B$3:$U$3),0))*(1-GRID!$H$34))</f>
        <v>19125</v>
      </c>
      <c r="D69" s="8" cm="1">
        <f t="array" ref="D69">IF($I$2="Время восстановления",INDEX(GRID!$B$18:$U$29,MATCH(C$8,GRID!$A$18:$A$29,0),MATCH(1,($U$2=GRID!$B$1:$U$1)*(КАЛЕНДАРЬ!AJ18=GRID!$B$3:$U$3),0)),
INDEX(GRID!$B$18:$U$29,MATCH(C$8,GRID!$A$18:$A$29,0),MATCH(1,($U$2=GRID!$B$1:$U$1)*(КАЛЕНДАРЬ!AJ18=GRID!$B$3:$U$3),0))*(1-GRID!$H$34))</f>
        <v>23375</v>
      </c>
      <c r="E69" s="8" cm="1">
        <f t="array" ref="E69">IF($I$2="Время восстановления",INDEX(GRID!$B$4:$U$15,MATCH(E$8,GRID!$A$4:$A$15,0),MATCH(1,($U$2=GRID!$B$1:$U$1)*(КАЛЕНДАРЬ!AJ18=GRID!$B$3:$U$3),0)),
INDEX(GRID!$B$4:$U$15,MATCH(E$8,GRID!$A$4:$A$15,0),MATCH(1,($U$2=GRID!$B$1:$U$1)*(КАЛЕНДАРЬ!AJ18=GRID!$B$3:$U$3),0))*(1-GRID!$H$34))</f>
        <v>23120</v>
      </c>
      <c r="F69" s="8" cm="1">
        <f t="array" ref="F69">IF($I$2="Время восстановления",INDEX(GRID!$B$18:$U$29,MATCH(E$8,GRID!$A$18:$A$29,0),MATCH(1,($U$2=GRID!$B$1:$U$1)*(КАЛЕНДАРЬ!AJ18=GRID!$B$3:$U$3),0)),
INDEX(GRID!$B$18:$U$29,MATCH(E$8,GRID!$A$18:$A$29,0),MATCH(1,($U$2=GRID!$B$1:$U$1)*(КАЛЕНДАРЬ!AJ18=GRID!$B$3:$U$3),0))*(1-GRID!$H$34))</f>
        <v>27370</v>
      </c>
      <c r="G69" s="8" cm="1">
        <f t="array" ref="G69">IF($I$2="Время восстановления",INDEX(GRID!$B$4:$U$15,MATCH(G$8,GRID!$A$4:$A$15,0),MATCH(1,($U$2=GRID!$B$1:$U$1)*(КАЛЕНДАРЬ!AJ18=GRID!$B$3:$U$3),0)),
INDEX(GRID!$B$4:$U$15,MATCH(G$8,GRID!$A$4:$A$15,0),MATCH(1,($U$2=GRID!$B$1:$U$1)*(КАЛЕНДАРЬ!AJ18=GRID!$B$3:$U$3),0))*(1-GRID!$H$34))</f>
        <v>27795</v>
      </c>
      <c r="H69" s="8" cm="1">
        <f t="array" ref="H69">IF($I$2="Время восстановления",INDEX(GRID!$B$18:$U$29,MATCH(G$8,GRID!$A$18:$A$29,0),MATCH(1,($U$2=GRID!$B$1:$U$1)*(КАЛЕНДАРЬ!AJ18=GRID!$B$3:$U$3),0)),
INDEX(GRID!$B$18:$U$29,MATCH(G$8,GRID!$A$18:$A$29,0),MATCH(1,($U$2=GRID!$B$1:$U$1)*(КАЛЕНДАРЬ!AJ18=GRID!$B$3:$U$3),0))*(1-GRID!$H$34))</f>
        <v>32045</v>
      </c>
      <c r="I69" s="8" cm="1">
        <f t="array" ref="I69">IF($I$2="Время восстановления",INDEX(GRID!$B$4:$U$15,MATCH(I$8,GRID!$A$4:$A$15,0),MATCH(1,($U$2=GRID!$B$1:$U$1)*(КАЛЕНДАРЬ!AJ18=GRID!$B$3:$U$3),0)),
INDEX(GRID!$B$4:$U$15,MATCH(I$8,GRID!$A$4:$A$15,0),MATCH(1,($U$2=GRID!$B$1:$U$1)*(КАЛЕНДАРЬ!AJ18=GRID!$B$3:$U$3),0))*(1-GRID!$H$34))</f>
        <v>30770</v>
      </c>
      <c r="J69" s="8" cm="1">
        <f t="array" ref="J69">IF($I$2="Время восстановления",INDEX(GRID!$B$18:$U$29,MATCH(I$8,GRID!$A$18:$A$29,0),MATCH(1,($U$2=GRID!$B$1:$U$1)*(КАЛЕНДАРЬ!AJ18=GRID!$B$3:$U$3),0)),
INDEX(GRID!$B$18:$U$29,MATCH(I$8,GRID!$A$18:$A$29,0),MATCH(1,($U$2=GRID!$B$1:$U$1)*(КАЛЕНДАРЬ!AJ18=GRID!$B$3:$U$3),0))*(1-GRID!$H$34))</f>
        <v>35020</v>
      </c>
      <c r="K69" s="8" cm="1">
        <f t="array" ref="K69">IF($I$2="Время восстановления",INDEX(GRID!$B$4:$U$15,MATCH(K$8,GRID!$A$4:$A$15,0),MATCH(1,($U$2=GRID!$B$1:$U$1)*(КАЛЕНДАРЬ!AJ18=GRID!$B$3:$U$3),0)),
INDEX(GRID!$B$4:$U$15,MATCH(K$8,GRID!$A$4:$A$15,0),MATCH(1,($U$2=GRID!$B$1:$U$1)*(КАЛЕНДАРЬ!AJ18=GRID!$B$3:$U$3),0))*(1-GRID!$H$34))</f>
        <v>35020</v>
      </c>
      <c r="L69" s="8" cm="1">
        <f t="array" ref="L69">IF($I$2="Время восстановления",INDEX(GRID!$B$18:$U$29,MATCH(K$8,GRID!$A$18:$A$29,0),MATCH(1,($U$2=GRID!$B$1:$U$1)*(КАЛЕНДАРЬ!AJ18=GRID!$B$3:$U$3),0)),
INDEX(GRID!$B$18:$U$29,MATCH(K$8,GRID!$A$18:$A$29,0),MATCH(1,($U$2=GRID!$B$1:$U$1)*(КАЛЕНДАРЬ!AJ18=GRID!$B$3:$U$3),0))*(1-GRID!$H$34))</f>
        <v>39270</v>
      </c>
      <c r="M69" s="8" cm="1">
        <f t="array" ref="M69">IF($I$2="Время восстановления",INDEX(GRID!$B$4:$U$15,MATCH(M$8,GRID!$A$4:$A$15,0),MATCH(1,($U$2=GRID!$B$1:$U$1)*(КАЛЕНДАРЬ!AJ18=GRID!$B$3:$U$3),0)),
INDEX(GRID!$B$4:$U$15,MATCH(M$8,GRID!$A$4:$A$15,0),MATCH(1,($U$2=GRID!$B$1:$U$1)*(КАЛЕНДАРЬ!AJ18=GRID!$B$3:$U$3),0))*(1-GRID!$H$34))</f>
        <v>52020</v>
      </c>
      <c r="N69" s="8" cm="1">
        <f t="array" ref="N69">IF($I$2="Время восстановления",INDEX(GRID!$B$18:$U$29,MATCH(M$8,GRID!$A$18:$A$29,0),MATCH(1,($U$2=GRID!$B$1:$U$1)*(КАЛЕНДАРЬ!AJ18=GRID!$B$3:$U$3),0)),
INDEX(GRID!$B$18:$U$29,MATCH(M$8,GRID!$A$18:$A$29,0),MATCH(1,($U$2=GRID!$B$1:$U$1)*(КАЛЕНДАРЬ!AJ18=GRID!$B$3:$U$3),0))*(1-GRID!$H$34))</f>
        <v>56270</v>
      </c>
      <c r="O69" s="8" cm="1">
        <f t="array" ref="O69">IF($I$2="Время восстановления",INDEX(GRID!$B$18:$U$29,MATCH(O$8,GRID!$A$18:$A$29,0),MATCH(1,($U$2=GRID!$B$1:$U$1)*(КАЛЕНДАРЬ!AJ18=GRID!$B$3:$U$3),0)),
INDEX(GRID!$B$18:$U$29,MATCH(O$8,GRID!$A$18:$A$29,0),MATCH(1,($U$2=GRID!$B$1:$U$1)*(КАЛЕНДАРЬ!AJ18=GRID!$B$3:$U$3),0))*(1-GRID!$H$34))</f>
        <v>79220</v>
      </c>
      <c r="P69" s="8" cm="1">
        <f t="array" ref="P69">IF($I$2="Время восстановления",INDEX(GRID!$B$18:$U$29,MATCH(P$8,GRID!$A$18:$A$29,0),MATCH(1,($U$2=GRID!$B$1:$U$1)*(КАЛЕНДАРЬ!AJ18=GRID!$B$3:$U$3),0)),
INDEX(GRID!$B$18:$U$29,MATCH(P$8,GRID!$A$18:$A$29,0),MATCH(1,($U$2=GRID!$B$1:$U$1)*(КАЛЕНДАРЬ!AJ18=GRID!$B$3:$U$3),0))*(1-GRID!$H$34))</f>
        <v>114240</v>
      </c>
      <c r="Q69" s="8" cm="1">
        <f t="array" ref="Q69">IF($I$2="Время восстановления",INDEX(GRID!$B$18:$U$29,MATCH(Q$8,GRID!$A$18:$A$29,0),MATCH(1,($U$2=GRID!$B$1:$U$1)*(КАЛЕНДАРЬ!AJ18=GRID!$B$3:$U$3),0)),
INDEX(GRID!$B$18:$U$29,MATCH(Q$8,GRID!$A$18:$A$29,0),MATCH(1,($U$2=GRID!$B$1:$U$1)*(КАЛЕНДАРЬ!AJ18=GRID!$B$3:$U$3),0))*(1-GRID!$H$34))</f>
        <v>134640</v>
      </c>
      <c r="R69" s="8" cm="1">
        <f t="array" ref="R69">IF($I$2="Время восстановления",INDEX(GRID!$B$18:$U$29,MATCH(R$8,GRID!$A$18:$A$29,0),MATCH(1,($U$2=GRID!$B$1:$U$1)*(КАЛЕНДАРЬ!AJ18=GRID!$B$3:$U$3),0)),
INDEX(GRID!$B$18:$U$29,MATCH(R$8,GRID!$A$18:$A$29,0),MATCH(1,($U$2=GRID!$B$1:$U$1)*(КАЛЕНДАРЬ!AJ18=GRID!$B$3:$U$3),0))*(1-GRID!$H$34))</f>
        <v>152490</v>
      </c>
      <c r="S69" s="8" cm="1">
        <f t="array" ref="S69">IF($I$2="Время восстановления",INDEX(GRID!$B$18:$U$29,MATCH(S$8,GRID!$A$18:$A$29,0),MATCH(1,($U$2=GRID!$B$1:$U$1)*(КАЛЕНДАРЬ!AJ18=GRID!$B$3:$U$3),0)),
INDEX(GRID!$B$18:$U$29,MATCH(S$8,GRID!$A$18:$A$29,0),MATCH(1,($U$2=GRID!$B$1:$U$1)*(КАЛЕНДАРЬ!AJ18=GRID!$B$3:$U$3),0))*(1-GRID!$L$41))</f>
        <v>395190</v>
      </c>
      <c r="T69" s="8" cm="1">
        <f t="array" ref="T69">IF($I$2="Время восстановления",INDEX(GRID!$B$18:$U$29,MATCH(T$8,GRID!$A$18:$A$29,0),MATCH(1,($U$2=GRID!$B$1:$U$1)*(КАЛЕНДАРЬ!AJ18=GRID!$B$3:$U$3),0)),
INDEX(GRID!$B$18:$U$29,MATCH(T$8,GRID!$A$18:$A$29,0),MATCH(1,($U$2=GRID!$B$1:$U$1)*(КАЛЕНДАРЬ!AJ18=GRID!$B$3:$U$3),0))*(1-GRID!$L$41))</f>
        <v>476730</v>
      </c>
    </row>
    <row r="70" spans="1:20">
      <c r="A70" s="148" t="s">
        <v>13</v>
      </c>
      <c r="B70" s="149">
        <v>16</v>
      </c>
      <c r="C70" s="8" cm="1">
        <f t="array" ref="C70">IF($I$2="Время восстановления",INDEX(GRID!$B$4:$U$15,MATCH(C$8,GRID!$A$4:$A$15,0),MATCH(1,($U$2=GRID!$B$1:$U$1)*(КАЛЕНДАРЬ!AJ19=GRID!$B$3:$U$3),0)),
INDEX(GRID!$B$4:$U$15,MATCH(C$8,GRID!$A$4:$A$15,0),MATCH(1,($U$2=GRID!$B$1:$U$1)*(КАЛЕНДАРЬ!AJ19=GRID!$B$3:$U$3),0))*(1-GRID!$H$34))</f>
        <v>19125</v>
      </c>
      <c r="D70" s="8" cm="1">
        <f t="array" ref="D70">IF($I$2="Время восстановления",INDEX(GRID!$B$18:$U$29,MATCH(C$8,GRID!$A$18:$A$29,0),MATCH(1,($U$2=GRID!$B$1:$U$1)*(КАЛЕНДАРЬ!AJ19=GRID!$B$3:$U$3),0)),
INDEX(GRID!$B$18:$U$29,MATCH(C$8,GRID!$A$18:$A$29,0),MATCH(1,($U$2=GRID!$B$1:$U$1)*(КАЛЕНДАРЬ!AJ19=GRID!$B$3:$U$3),0))*(1-GRID!$H$34))</f>
        <v>23375</v>
      </c>
      <c r="E70" s="8" cm="1">
        <f t="array" ref="E70">IF($I$2="Время восстановления",INDEX(GRID!$B$4:$U$15,MATCH(E$8,GRID!$A$4:$A$15,0),MATCH(1,($U$2=GRID!$B$1:$U$1)*(КАЛЕНДАРЬ!AJ19=GRID!$B$3:$U$3),0)),
INDEX(GRID!$B$4:$U$15,MATCH(E$8,GRID!$A$4:$A$15,0),MATCH(1,($U$2=GRID!$B$1:$U$1)*(КАЛЕНДАРЬ!AJ19=GRID!$B$3:$U$3),0))*(1-GRID!$H$34))</f>
        <v>23120</v>
      </c>
      <c r="F70" s="8" cm="1">
        <f t="array" ref="F70">IF($I$2="Время восстановления",INDEX(GRID!$B$18:$U$29,MATCH(E$8,GRID!$A$18:$A$29,0),MATCH(1,($U$2=GRID!$B$1:$U$1)*(КАЛЕНДАРЬ!AJ19=GRID!$B$3:$U$3),0)),
INDEX(GRID!$B$18:$U$29,MATCH(E$8,GRID!$A$18:$A$29,0),MATCH(1,($U$2=GRID!$B$1:$U$1)*(КАЛЕНДАРЬ!AJ19=GRID!$B$3:$U$3),0))*(1-GRID!$H$34))</f>
        <v>27370</v>
      </c>
      <c r="G70" s="8" cm="1">
        <f t="array" ref="G70">IF($I$2="Время восстановления",INDEX(GRID!$B$4:$U$15,MATCH(G$8,GRID!$A$4:$A$15,0),MATCH(1,($U$2=GRID!$B$1:$U$1)*(КАЛЕНДАРЬ!AJ19=GRID!$B$3:$U$3),0)),
INDEX(GRID!$B$4:$U$15,MATCH(G$8,GRID!$A$4:$A$15,0),MATCH(1,($U$2=GRID!$B$1:$U$1)*(КАЛЕНДАРЬ!AJ19=GRID!$B$3:$U$3),0))*(1-GRID!$H$34))</f>
        <v>27795</v>
      </c>
      <c r="H70" s="8" cm="1">
        <f t="array" ref="H70">IF($I$2="Время восстановления",INDEX(GRID!$B$18:$U$29,MATCH(G$8,GRID!$A$18:$A$29,0),MATCH(1,($U$2=GRID!$B$1:$U$1)*(КАЛЕНДАРЬ!AJ19=GRID!$B$3:$U$3),0)),
INDEX(GRID!$B$18:$U$29,MATCH(G$8,GRID!$A$18:$A$29,0),MATCH(1,($U$2=GRID!$B$1:$U$1)*(КАЛЕНДАРЬ!AJ19=GRID!$B$3:$U$3),0))*(1-GRID!$H$34))</f>
        <v>32045</v>
      </c>
      <c r="I70" s="8" cm="1">
        <f t="array" ref="I70">IF($I$2="Время восстановления",INDEX(GRID!$B$4:$U$15,MATCH(I$8,GRID!$A$4:$A$15,0),MATCH(1,($U$2=GRID!$B$1:$U$1)*(КАЛЕНДАРЬ!AJ19=GRID!$B$3:$U$3),0)),
INDEX(GRID!$B$4:$U$15,MATCH(I$8,GRID!$A$4:$A$15,0),MATCH(1,($U$2=GRID!$B$1:$U$1)*(КАЛЕНДАРЬ!AJ19=GRID!$B$3:$U$3),0))*(1-GRID!$H$34))</f>
        <v>30770</v>
      </c>
      <c r="J70" s="8" cm="1">
        <f t="array" ref="J70">IF($I$2="Время восстановления",INDEX(GRID!$B$18:$U$29,MATCH(I$8,GRID!$A$18:$A$29,0),MATCH(1,($U$2=GRID!$B$1:$U$1)*(КАЛЕНДАРЬ!AJ19=GRID!$B$3:$U$3),0)),
INDEX(GRID!$B$18:$U$29,MATCH(I$8,GRID!$A$18:$A$29,0),MATCH(1,($U$2=GRID!$B$1:$U$1)*(КАЛЕНДАРЬ!AJ19=GRID!$B$3:$U$3),0))*(1-GRID!$H$34))</f>
        <v>35020</v>
      </c>
      <c r="K70" s="8" cm="1">
        <f t="array" ref="K70">IF($I$2="Время восстановления",INDEX(GRID!$B$4:$U$15,MATCH(K$8,GRID!$A$4:$A$15,0),MATCH(1,($U$2=GRID!$B$1:$U$1)*(КАЛЕНДАРЬ!AJ19=GRID!$B$3:$U$3),0)),
INDEX(GRID!$B$4:$U$15,MATCH(K$8,GRID!$A$4:$A$15,0),MATCH(1,($U$2=GRID!$B$1:$U$1)*(КАЛЕНДАРЬ!AJ19=GRID!$B$3:$U$3),0))*(1-GRID!$H$34))</f>
        <v>35020</v>
      </c>
      <c r="L70" s="8" cm="1">
        <f t="array" ref="L70">IF($I$2="Время восстановления",INDEX(GRID!$B$18:$U$29,MATCH(K$8,GRID!$A$18:$A$29,0),MATCH(1,($U$2=GRID!$B$1:$U$1)*(КАЛЕНДАРЬ!AJ19=GRID!$B$3:$U$3),0)),
INDEX(GRID!$B$18:$U$29,MATCH(K$8,GRID!$A$18:$A$29,0),MATCH(1,($U$2=GRID!$B$1:$U$1)*(КАЛЕНДАРЬ!AJ19=GRID!$B$3:$U$3),0))*(1-GRID!$H$34))</f>
        <v>39270</v>
      </c>
      <c r="M70" s="8" cm="1">
        <f t="array" ref="M70">IF($I$2="Время восстановления",INDEX(GRID!$B$4:$U$15,MATCH(M$8,GRID!$A$4:$A$15,0),MATCH(1,($U$2=GRID!$B$1:$U$1)*(КАЛЕНДАРЬ!AJ19=GRID!$B$3:$U$3),0)),
INDEX(GRID!$B$4:$U$15,MATCH(M$8,GRID!$A$4:$A$15,0),MATCH(1,($U$2=GRID!$B$1:$U$1)*(КАЛЕНДАРЬ!AJ19=GRID!$B$3:$U$3),0))*(1-GRID!$H$34))</f>
        <v>52020</v>
      </c>
      <c r="N70" s="8" cm="1">
        <f t="array" ref="N70">IF($I$2="Время восстановления",INDEX(GRID!$B$18:$U$29,MATCH(M$8,GRID!$A$18:$A$29,0),MATCH(1,($U$2=GRID!$B$1:$U$1)*(КАЛЕНДАРЬ!AJ19=GRID!$B$3:$U$3),0)),
INDEX(GRID!$B$18:$U$29,MATCH(M$8,GRID!$A$18:$A$29,0),MATCH(1,($U$2=GRID!$B$1:$U$1)*(КАЛЕНДАРЬ!AJ19=GRID!$B$3:$U$3),0))*(1-GRID!$H$34))</f>
        <v>56270</v>
      </c>
      <c r="O70" s="8" cm="1">
        <f t="array" ref="O70">IF($I$2="Время восстановления",INDEX(GRID!$B$18:$U$29,MATCH(O$8,GRID!$A$18:$A$29,0),MATCH(1,($U$2=GRID!$B$1:$U$1)*(КАЛЕНДАРЬ!AJ19=GRID!$B$3:$U$3),0)),
INDEX(GRID!$B$18:$U$29,MATCH(O$8,GRID!$A$18:$A$29,0),MATCH(1,($U$2=GRID!$B$1:$U$1)*(КАЛЕНДАРЬ!AJ19=GRID!$B$3:$U$3),0))*(1-GRID!$H$34))</f>
        <v>79220</v>
      </c>
      <c r="P70" s="8" cm="1">
        <f t="array" ref="P70">IF($I$2="Время восстановления",INDEX(GRID!$B$18:$U$29,MATCH(P$8,GRID!$A$18:$A$29,0),MATCH(1,($U$2=GRID!$B$1:$U$1)*(КАЛЕНДАРЬ!AJ19=GRID!$B$3:$U$3),0)),
INDEX(GRID!$B$18:$U$29,MATCH(P$8,GRID!$A$18:$A$29,0),MATCH(1,($U$2=GRID!$B$1:$U$1)*(КАЛЕНДАРЬ!AJ19=GRID!$B$3:$U$3),0))*(1-GRID!$H$34))</f>
        <v>114240</v>
      </c>
      <c r="Q70" s="8" cm="1">
        <f t="array" ref="Q70">IF($I$2="Время восстановления",INDEX(GRID!$B$18:$U$29,MATCH(Q$8,GRID!$A$18:$A$29,0),MATCH(1,($U$2=GRID!$B$1:$U$1)*(КАЛЕНДАРЬ!AJ19=GRID!$B$3:$U$3),0)),
INDEX(GRID!$B$18:$U$29,MATCH(Q$8,GRID!$A$18:$A$29,0),MATCH(1,($U$2=GRID!$B$1:$U$1)*(КАЛЕНДАРЬ!AJ19=GRID!$B$3:$U$3),0))*(1-GRID!$H$34))</f>
        <v>134640</v>
      </c>
      <c r="R70" s="8" cm="1">
        <f t="array" ref="R70">IF($I$2="Время восстановления",INDEX(GRID!$B$18:$U$29,MATCH(R$8,GRID!$A$18:$A$29,0),MATCH(1,($U$2=GRID!$B$1:$U$1)*(КАЛЕНДАРЬ!AJ19=GRID!$B$3:$U$3),0)),
INDEX(GRID!$B$18:$U$29,MATCH(R$8,GRID!$A$18:$A$29,0),MATCH(1,($U$2=GRID!$B$1:$U$1)*(КАЛЕНДАРЬ!AJ19=GRID!$B$3:$U$3),0))*(1-GRID!$H$34))</f>
        <v>152490</v>
      </c>
      <c r="S70" s="8" cm="1">
        <f t="array" ref="S70">IF($I$2="Время восстановления",INDEX(GRID!$B$18:$U$29,MATCH(S$8,GRID!$A$18:$A$29,0),MATCH(1,($U$2=GRID!$B$1:$U$1)*(КАЛЕНДАРЬ!AJ19=GRID!$B$3:$U$3),0)),
INDEX(GRID!$B$18:$U$29,MATCH(S$8,GRID!$A$18:$A$29,0),MATCH(1,($U$2=GRID!$B$1:$U$1)*(КАЛЕНДАРЬ!AJ19=GRID!$B$3:$U$3),0))*(1-GRID!$L$41))</f>
        <v>395190</v>
      </c>
      <c r="T70" s="8" cm="1">
        <f t="array" ref="T70">IF($I$2="Время восстановления",INDEX(GRID!$B$18:$U$29,MATCH(T$8,GRID!$A$18:$A$29,0),MATCH(1,($U$2=GRID!$B$1:$U$1)*(КАЛЕНДАРЬ!AJ19=GRID!$B$3:$U$3),0)),
INDEX(GRID!$B$18:$U$29,MATCH(T$8,GRID!$A$18:$A$29,0),MATCH(1,($U$2=GRID!$B$1:$U$1)*(КАЛЕНДАРЬ!AJ19=GRID!$B$3:$U$3),0))*(1-GRID!$L$41))</f>
        <v>476730</v>
      </c>
    </row>
    <row r="71" spans="1:20">
      <c r="A71" s="148" t="s">
        <v>14</v>
      </c>
      <c r="B71" s="149">
        <v>17</v>
      </c>
      <c r="C71" s="8" cm="1">
        <f t="array" ref="C71">IF($I$2="Время восстановления",INDEX(GRID!$B$4:$U$15,MATCH(C$8,GRID!$A$4:$A$15,0),MATCH(1,($U$2=GRID!$B$1:$U$1)*(КАЛЕНДАРЬ!AJ20=GRID!$B$3:$U$3),0)),
INDEX(GRID!$B$4:$U$15,MATCH(C$8,GRID!$A$4:$A$15,0),MATCH(1,($U$2=GRID!$B$1:$U$1)*(КАЛЕНДАРЬ!AJ20=GRID!$B$3:$U$3),0))*(1-GRID!$H$34))</f>
        <v>19125</v>
      </c>
      <c r="D71" s="8" cm="1">
        <f t="array" ref="D71">IF($I$2="Время восстановления",INDEX(GRID!$B$18:$U$29,MATCH(C$8,GRID!$A$18:$A$29,0),MATCH(1,($U$2=GRID!$B$1:$U$1)*(КАЛЕНДАРЬ!AJ20=GRID!$B$3:$U$3),0)),
INDEX(GRID!$B$18:$U$29,MATCH(C$8,GRID!$A$18:$A$29,0),MATCH(1,($U$2=GRID!$B$1:$U$1)*(КАЛЕНДАРЬ!AJ20=GRID!$B$3:$U$3),0))*(1-GRID!$H$34))</f>
        <v>23375</v>
      </c>
      <c r="E71" s="8" cm="1">
        <f t="array" ref="E71">IF($I$2="Время восстановления",INDEX(GRID!$B$4:$U$15,MATCH(E$8,GRID!$A$4:$A$15,0),MATCH(1,($U$2=GRID!$B$1:$U$1)*(КАЛЕНДАРЬ!AJ20=GRID!$B$3:$U$3),0)),
INDEX(GRID!$B$4:$U$15,MATCH(E$8,GRID!$A$4:$A$15,0),MATCH(1,($U$2=GRID!$B$1:$U$1)*(КАЛЕНДАРЬ!AJ20=GRID!$B$3:$U$3),0))*(1-GRID!$H$34))</f>
        <v>23120</v>
      </c>
      <c r="F71" s="8" cm="1">
        <f t="array" ref="F71">IF($I$2="Время восстановления",INDEX(GRID!$B$18:$U$29,MATCH(E$8,GRID!$A$18:$A$29,0),MATCH(1,($U$2=GRID!$B$1:$U$1)*(КАЛЕНДАРЬ!AJ20=GRID!$B$3:$U$3),0)),
INDEX(GRID!$B$18:$U$29,MATCH(E$8,GRID!$A$18:$A$29,0),MATCH(1,($U$2=GRID!$B$1:$U$1)*(КАЛЕНДАРЬ!AJ20=GRID!$B$3:$U$3),0))*(1-GRID!$H$34))</f>
        <v>27370</v>
      </c>
      <c r="G71" s="8" cm="1">
        <f t="array" ref="G71">IF($I$2="Время восстановления",INDEX(GRID!$B$4:$U$15,MATCH(G$8,GRID!$A$4:$A$15,0),MATCH(1,($U$2=GRID!$B$1:$U$1)*(КАЛЕНДАРЬ!AJ20=GRID!$B$3:$U$3),0)),
INDEX(GRID!$B$4:$U$15,MATCH(G$8,GRID!$A$4:$A$15,0),MATCH(1,($U$2=GRID!$B$1:$U$1)*(КАЛЕНДАРЬ!AJ20=GRID!$B$3:$U$3),0))*(1-GRID!$H$34))</f>
        <v>27795</v>
      </c>
      <c r="H71" s="8" cm="1">
        <f t="array" ref="H71">IF($I$2="Время восстановления",INDEX(GRID!$B$18:$U$29,MATCH(G$8,GRID!$A$18:$A$29,0),MATCH(1,($U$2=GRID!$B$1:$U$1)*(КАЛЕНДАРЬ!AJ20=GRID!$B$3:$U$3),0)),
INDEX(GRID!$B$18:$U$29,MATCH(G$8,GRID!$A$18:$A$29,0),MATCH(1,($U$2=GRID!$B$1:$U$1)*(КАЛЕНДАРЬ!AJ20=GRID!$B$3:$U$3),0))*(1-GRID!$H$34))</f>
        <v>32045</v>
      </c>
      <c r="I71" s="8" cm="1">
        <f t="array" ref="I71">IF($I$2="Время восстановления",INDEX(GRID!$B$4:$U$15,MATCH(I$8,GRID!$A$4:$A$15,0),MATCH(1,($U$2=GRID!$B$1:$U$1)*(КАЛЕНДАРЬ!AJ20=GRID!$B$3:$U$3),0)),
INDEX(GRID!$B$4:$U$15,MATCH(I$8,GRID!$A$4:$A$15,0),MATCH(1,($U$2=GRID!$B$1:$U$1)*(КАЛЕНДАРЬ!AJ20=GRID!$B$3:$U$3),0))*(1-GRID!$H$34))</f>
        <v>30770</v>
      </c>
      <c r="J71" s="8" cm="1">
        <f t="array" ref="J71">IF($I$2="Время восстановления",INDEX(GRID!$B$18:$U$29,MATCH(I$8,GRID!$A$18:$A$29,0),MATCH(1,($U$2=GRID!$B$1:$U$1)*(КАЛЕНДАРЬ!AJ20=GRID!$B$3:$U$3),0)),
INDEX(GRID!$B$18:$U$29,MATCH(I$8,GRID!$A$18:$A$29,0),MATCH(1,($U$2=GRID!$B$1:$U$1)*(КАЛЕНДАРЬ!AJ20=GRID!$B$3:$U$3),0))*(1-GRID!$H$34))</f>
        <v>35020</v>
      </c>
      <c r="K71" s="8" cm="1">
        <f t="array" ref="K71">IF($I$2="Время восстановления",INDEX(GRID!$B$4:$U$15,MATCH(K$8,GRID!$A$4:$A$15,0),MATCH(1,($U$2=GRID!$B$1:$U$1)*(КАЛЕНДАРЬ!AJ20=GRID!$B$3:$U$3),0)),
INDEX(GRID!$B$4:$U$15,MATCH(K$8,GRID!$A$4:$A$15,0),MATCH(1,($U$2=GRID!$B$1:$U$1)*(КАЛЕНДАРЬ!AJ20=GRID!$B$3:$U$3),0))*(1-GRID!$H$34))</f>
        <v>35020</v>
      </c>
      <c r="L71" s="8" cm="1">
        <f t="array" ref="L71">IF($I$2="Время восстановления",INDEX(GRID!$B$18:$U$29,MATCH(K$8,GRID!$A$18:$A$29,0),MATCH(1,($U$2=GRID!$B$1:$U$1)*(КАЛЕНДАРЬ!AJ20=GRID!$B$3:$U$3),0)),
INDEX(GRID!$B$18:$U$29,MATCH(K$8,GRID!$A$18:$A$29,0),MATCH(1,($U$2=GRID!$B$1:$U$1)*(КАЛЕНДАРЬ!AJ20=GRID!$B$3:$U$3),0))*(1-GRID!$H$34))</f>
        <v>39270</v>
      </c>
      <c r="M71" s="8" cm="1">
        <f t="array" ref="M71">IF($I$2="Время восстановления",INDEX(GRID!$B$4:$U$15,MATCH(M$8,GRID!$A$4:$A$15,0),MATCH(1,($U$2=GRID!$B$1:$U$1)*(КАЛЕНДАРЬ!AJ20=GRID!$B$3:$U$3),0)),
INDEX(GRID!$B$4:$U$15,MATCH(M$8,GRID!$A$4:$A$15,0),MATCH(1,($U$2=GRID!$B$1:$U$1)*(КАЛЕНДАРЬ!AJ20=GRID!$B$3:$U$3),0))*(1-GRID!$H$34))</f>
        <v>52020</v>
      </c>
      <c r="N71" s="8" cm="1">
        <f t="array" ref="N71">IF($I$2="Время восстановления",INDEX(GRID!$B$18:$U$29,MATCH(M$8,GRID!$A$18:$A$29,0),MATCH(1,($U$2=GRID!$B$1:$U$1)*(КАЛЕНДАРЬ!AJ20=GRID!$B$3:$U$3),0)),
INDEX(GRID!$B$18:$U$29,MATCH(M$8,GRID!$A$18:$A$29,0),MATCH(1,($U$2=GRID!$B$1:$U$1)*(КАЛЕНДАРЬ!AJ20=GRID!$B$3:$U$3),0))*(1-GRID!$H$34))</f>
        <v>56270</v>
      </c>
      <c r="O71" s="8" cm="1">
        <f t="array" ref="O71">IF($I$2="Время восстановления",INDEX(GRID!$B$18:$U$29,MATCH(O$8,GRID!$A$18:$A$29,0),MATCH(1,($U$2=GRID!$B$1:$U$1)*(КАЛЕНДАРЬ!AJ20=GRID!$B$3:$U$3),0)),
INDEX(GRID!$B$18:$U$29,MATCH(O$8,GRID!$A$18:$A$29,0),MATCH(1,($U$2=GRID!$B$1:$U$1)*(КАЛЕНДАРЬ!AJ20=GRID!$B$3:$U$3),0))*(1-GRID!$H$34))</f>
        <v>79220</v>
      </c>
      <c r="P71" s="8" cm="1">
        <f t="array" ref="P71">IF($I$2="Время восстановления",INDEX(GRID!$B$18:$U$29,MATCH(P$8,GRID!$A$18:$A$29,0),MATCH(1,($U$2=GRID!$B$1:$U$1)*(КАЛЕНДАРЬ!AJ20=GRID!$B$3:$U$3),0)),
INDEX(GRID!$B$18:$U$29,MATCH(P$8,GRID!$A$18:$A$29,0),MATCH(1,($U$2=GRID!$B$1:$U$1)*(КАЛЕНДАРЬ!AJ20=GRID!$B$3:$U$3),0))*(1-GRID!$H$34))</f>
        <v>114240</v>
      </c>
      <c r="Q71" s="8" cm="1">
        <f t="array" ref="Q71">IF($I$2="Время восстановления",INDEX(GRID!$B$18:$U$29,MATCH(Q$8,GRID!$A$18:$A$29,0),MATCH(1,($U$2=GRID!$B$1:$U$1)*(КАЛЕНДАРЬ!AJ20=GRID!$B$3:$U$3),0)),
INDEX(GRID!$B$18:$U$29,MATCH(Q$8,GRID!$A$18:$A$29,0),MATCH(1,($U$2=GRID!$B$1:$U$1)*(КАЛЕНДАРЬ!AJ20=GRID!$B$3:$U$3),0))*(1-GRID!$H$34))</f>
        <v>134640</v>
      </c>
      <c r="R71" s="8" cm="1">
        <f t="array" ref="R71">IF($I$2="Время восстановления",INDEX(GRID!$B$18:$U$29,MATCH(R$8,GRID!$A$18:$A$29,0),MATCH(1,($U$2=GRID!$B$1:$U$1)*(КАЛЕНДАРЬ!AJ20=GRID!$B$3:$U$3),0)),
INDEX(GRID!$B$18:$U$29,MATCH(R$8,GRID!$A$18:$A$29,0),MATCH(1,($U$2=GRID!$B$1:$U$1)*(КАЛЕНДАРЬ!AJ20=GRID!$B$3:$U$3),0))*(1-GRID!$H$34))</f>
        <v>152490</v>
      </c>
      <c r="S71" s="8" cm="1">
        <f t="array" ref="S71">IF($I$2="Время восстановления",INDEX(GRID!$B$18:$U$29,MATCH(S$8,GRID!$A$18:$A$29,0),MATCH(1,($U$2=GRID!$B$1:$U$1)*(КАЛЕНДАРЬ!AJ20=GRID!$B$3:$U$3),0)),
INDEX(GRID!$B$18:$U$29,MATCH(S$8,GRID!$A$18:$A$29,0),MATCH(1,($U$2=GRID!$B$1:$U$1)*(КАЛЕНДАРЬ!AJ20=GRID!$B$3:$U$3),0))*(1-GRID!$L$41))</f>
        <v>395190</v>
      </c>
      <c r="T71" s="8" cm="1">
        <f t="array" ref="T71">IF($I$2="Время восстановления",INDEX(GRID!$B$18:$U$29,MATCH(T$8,GRID!$A$18:$A$29,0),MATCH(1,($U$2=GRID!$B$1:$U$1)*(КАЛЕНДАРЬ!AJ20=GRID!$B$3:$U$3),0)),
INDEX(GRID!$B$18:$U$29,MATCH(T$8,GRID!$A$18:$A$29,0),MATCH(1,($U$2=GRID!$B$1:$U$1)*(КАЛЕНДАРЬ!AJ20=GRID!$B$3:$U$3),0))*(1-GRID!$L$41))</f>
        <v>476730</v>
      </c>
    </row>
    <row r="72" spans="1:20">
      <c r="A72" s="148" t="s">
        <v>15</v>
      </c>
      <c r="B72" s="149">
        <v>18</v>
      </c>
      <c r="C72" s="8" cm="1">
        <f t="array" ref="C72">IF($I$2="Время восстановления",INDEX(GRID!$B$4:$U$15,MATCH(C$8,GRID!$A$4:$A$15,0),MATCH(1,($U$2=GRID!$B$1:$U$1)*(КАЛЕНДАРЬ!AJ21=GRID!$B$3:$U$3),0)),
INDEX(GRID!$B$4:$U$15,MATCH(C$8,GRID!$A$4:$A$15,0),MATCH(1,($U$2=GRID!$B$1:$U$1)*(КАЛЕНДАРЬ!AJ21=GRID!$B$3:$U$3),0))*(1-GRID!$H$34))</f>
        <v>19125</v>
      </c>
      <c r="D72" s="8" cm="1">
        <f t="array" ref="D72">IF($I$2="Время восстановления",INDEX(GRID!$B$18:$U$29,MATCH(C$8,GRID!$A$18:$A$29,0),MATCH(1,($U$2=GRID!$B$1:$U$1)*(КАЛЕНДАРЬ!AJ21=GRID!$B$3:$U$3),0)),
INDEX(GRID!$B$18:$U$29,MATCH(C$8,GRID!$A$18:$A$29,0),MATCH(1,($U$2=GRID!$B$1:$U$1)*(КАЛЕНДАРЬ!AJ21=GRID!$B$3:$U$3),0))*(1-GRID!$H$34))</f>
        <v>23375</v>
      </c>
      <c r="E72" s="8" cm="1">
        <f t="array" ref="E72">IF($I$2="Время восстановления",INDEX(GRID!$B$4:$U$15,MATCH(E$8,GRID!$A$4:$A$15,0),MATCH(1,($U$2=GRID!$B$1:$U$1)*(КАЛЕНДАРЬ!AJ21=GRID!$B$3:$U$3),0)),
INDEX(GRID!$B$4:$U$15,MATCH(E$8,GRID!$A$4:$A$15,0),MATCH(1,($U$2=GRID!$B$1:$U$1)*(КАЛЕНДАРЬ!AJ21=GRID!$B$3:$U$3),0))*(1-GRID!$H$34))</f>
        <v>23120</v>
      </c>
      <c r="F72" s="8" cm="1">
        <f t="array" ref="F72">IF($I$2="Время восстановления",INDEX(GRID!$B$18:$U$29,MATCH(E$8,GRID!$A$18:$A$29,0),MATCH(1,($U$2=GRID!$B$1:$U$1)*(КАЛЕНДАРЬ!AJ21=GRID!$B$3:$U$3),0)),
INDEX(GRID!$B$18:$U$29,MATCH(E$8,GRID!$A$18:$A$29,0),MATCH(1,($U$2=GRID!$B$1:$U$1)*(КАЛЕНДАРЬ!AJ21=GRID!$B$3:$U$3),0))*(1-GRID!$H$34))</f>
        <v>27370</v>
      </c>
      <c r="G72" s="8" cm="1">
        <f t="array" ref="G72">IF($I$2="Время восстановления",INDEX(GRID!$B$4:$U$15,MATCH(G$8,GRID!$A$4:$A$15,0),MATCH(1,($U$2=GRID!$B$1:$U$1)*(КАЛЕНДАРЬ!AJ21=GRID!$B$3:$U$3),0)),
INDEX(GRID!$B$4:$U$15,MATCH(G$8,GRID!$A$4:$A$15,0),MATCH(1,($U$2=GRID!$B$1:$U$1)*(КАЛЕНДАРЬ!AJ21=GRID!$B$3:$U$3),0))*(1-GRID!$H$34))</f>
        <v>27795</v>
      </c>
      <c r="H72" s="8" cm="1">
        <f t="array" ref="H72">IF($I$2="Время восстановления",INDEX(GRID!$B$18:$U$29,MATCH(G$8,GRID!$A$18:$A$29,0),MATCH(1,($U$2=GRID!$B$1:$U$1)*(КАЛЕНДАРЬ!AJ21=GRID!$B$3:$U$3),0)),
INDEX(GRID!$B$18:$U$29,MATCH(G$8,GRID!$A$18:$A$29,0),MATCH(1,($U$2=GRID!$B$1:$U$1)*(КАЛЕНДАРЬ!AJ21=GRID!$B$3:$U$3),0))*(1-GRID!$H$34))</f>
        <v>32045</v>
      </c>
      <c r="I72" s="8" cm="1">
        <f t="array" ref="I72">IF($I$2="Время восстановления",INDEX(GRID!$B$4:$U$15,MATCH(I$8,GRID!$A$4:$A$15,0),MATCH(1,($U$2=GRID!$B$1:$U$1)*(КАЛЕНДАРЬ!AJ21=GRID!$B$3:$U$3),0)),
INDEX(GRID!$B$4:$U$15,MATCH(I$8,GRID!$A$4:$A$15,0),MATCH(1,($U$2=GRID!$B$1:$U$1)*(КАЛЕНДАРЬ!AJ21=GRID!$B$3:$U$3),0))*(1-GRID!$H$34))</f>
        <v>30770</v>
      </c>
      <c r="J72" s="8" cm="1">
        <f t="array" ref="J72">IF($I$2="Время восстановления",INDEX(GRID!$B$18:$U$29,MATCH(I$8,GRID!$A$18:$A$29,0),MATCH(1,($U$2=GRID!$B$1:$U$1)*(КАЛЕНДАРЬ!AJ21=GRID!$B$3:$U$3),0)),
INDEX(GRID!$B$18:$U$29,MATCH(I$8,GRID!$A$18:$A$29,0),MATCH(1,($U$2=GRID!$B$1:$U$1)*(КАЛЕНДАРЬ!AJ21=GRID!$B$3:$U$3),0))*(1-GRID!$H$34))</f>
        <v>35020</v>
      </c>
      <c r="K72" s="8" cm="1">
        <f t="array" ref="K72">IF($I$2="Время восстановления",INDEX(GRID!$B$4:$U$15,MATCH(K$8,GRID!$A$4:$A$15,0),MATCH(1,($U$2=GRID!$B$1:$U$1)*(КАЛЕНДАРЬ!AJ21=GRID!$B$3:$U$3),0)),
INDEX(GRID!$B$4:$U$15,MATCH(K$8,GRID!$A$4:$A$15,0),MATCH(1,($U$2=GRID!$B$1:$U$1)*(КАЛЕНДАРЬ!AJ21=GRID!$B$3:$U$3),0))*(1-GRID!$H$34))</f>
        <v>35020</v>
      </c>
      <c r="L72" s="8" cm="1">
        <f t="array" ref="L72">IF($I$2="Время восстановления",INDEX(GRID!$B$18:$U$29,MATCH(K$8,GRID!$A$18:$A$29,0),MATCH(1,($U$2=GRID!$B$1:$U$1)*(КАЛЕНДАРЬ!AJ21=GRID!$B$3:$U$3),0)),
INDEX(GRID!$B$18:$U$29,MATCH(K$8,GRID!$A$18:$A$29,0),MATCH(1,($U$2=GRID!$B$1:$U$1)*(КАЛЕНДАРЬ!AJ21=GRID!$B$3:$U$3),0))*(1-GRID!$H$34))</f>
        <v>39270</v>
      </c>
      <c r="M72" s="8" cm="1">
        <f t="array" ref="M72">IF($I$2="Время восстановления",INDEX(GRID!$B$4:$U$15,MATCH(M$8,GRID!$A$4:$A$15,0),MATCH(1,($U$2=GRID!$B$1:$U$1)*(КАЛЕНДАРЬ!AJ21=GRID!$B$3:$U$3),0)),
INDEX(GRID!$B$4:$U$15,MATCH(M$8,GRID!$A$4:$A$15,0),MATCH(1,($U$2=GRID!$B$1:$U$1)*(КАЛЕНДАРЬ!AJ21=GRID!$B$3:$U$3),0))*(1-GRID!$H$34))</f>
        <v>52020</v>
      </c>
      <c r="N72" s="8" cm="1">
        <f t="array" ref="N72">IF($I$2="Время восстановления",INDEX(GRID!$B$18:$U$29,MATCH(M$8,GRID!$A$18:$A$29,0),MATCH(1,($U$2=GRID!$B$1:$U$1)*(КАЛЕНДАРЬ!AJ21=GRID!$B$3:$U$3),0)),
INDEX(GRID!$B$18:$U$29,MATCH(M$8,GRID!$A$18:$A$29,0),MATCH(1,($U$2=GRID!$B$1:$U$1)*(КАЛЕНДАРЬ!AJ21=GRID!$B$3:$U$3),0))*(1-GRID!$H$34))</f>
        <v>56270</v>
      </c>
      <c r="O72" s="8" cm="1">
        <f t="array" ref="O72">IF($I$2="Время восстановления",INDEX(GRID!$B$18:$U$29,MATCH(O$8,GRID!$A$18:$A$29,0),MATCH(1,($U$2=GRID!$B$1:$U$1)*(КАЛЕНДАРЬ!AJ21=GRID!$B$3:$U$3),0)),
INDEX(GRID!$B$18:$U$29,MATCH(O$8,GRID!$A$18:$A$29,0),MATCH(1,($U$2=GRID!$B$1:$U$1)*(КАЛЕНДАРЬ!AJ21=GRID!$B$3:$U$3),0))*(1-GRID!$H$34))</f>
        <v>79220</v>
      </c>
      <c r="P72" s="8" cm="1">
        <f t="array" ref="P72">IF($I$2="Время восстановления",INDEX(GRID!$B$18:$U$29,MATCH(P$8,GRID!$A$18:$A$29,0),MATCH(1,($U$2=GRID!$B$1:$U$1)*(КАЛЕНДАРЬ!AJ21=GRID!$B$3:$U$3),0)),
INDEX(GRID!$B$18:$U$29,MATCH(P$8,GRID!$A$18:$A$29,0),MATCH(1,($U$2=GRID!$B$1:$U$1)*(КАЛЕНДАРЬ!AJ21=GRID!$B$3:$U$3),0))*(1-GRID!$H$34))</f>
        <v>114240</v>
      </c>
      <c r="Q72" s="8" cm="1">
        <f t="array" ref="Q72">IF($I$2="Время восстановления",INDEX(GRID!$B$18:$U$29,MATCH(Q$8,GRID!$A$18:$A$29,0),MATCH(1,($U$2=GRID!$B$1:$U$1)*(КАЛЕНДАРЬ!AJ21=GRID!$B$3:$U$3),0)),
INDEX(GRID!$B$18:$U$29,MATCH(Q$8,GRID!$A$18:$A$29,0),MATCH(1,($U$2=GRID!$B$1:$U$1)*(КАЛЕНДАРЬ!AJ21=GRID!$B$3:$U$3),0))*(1-GRID!$H$34))</f>
        <v>134640</v>
      </c>
      <c r="R72" s="8" cm="1">
        <f t="array" ref="R72">IF($I$2="Время восстановления",INDEX(GRID!$B$18:$U$29,MATCH(R$8,GRID!$A$18:$A$29,0),MATCH(1,($U$2=GRID!$B$1:$U$1)*(КАЛЕНДАРЬ!AJ21=GRID!$B$3:$U$3),0)),
INDEX(GRID!$B$18:$U$29,MATCH(R$8,GRID!$A$18:$A$29,0),MATCH(1,($U$2=GRID!$B$1:$U$1)*(КАЛЕНДАРЬ!AJ21=GRID!$B$3:$U$3),0))*(1-GRID!$H$34))</f>
        <v>152490</v>
      </c>
      <c r="S72" s="8" cm="1">
        <f t="array" ref="S72">IF($I$2="Время восстановления",INDEX(GRID!$B$18:$U$29,MATCH(S$8,GRID!$A$18:$A$29,0),MATCH(1,($U$2=GRID!$B$1:$U$1)*(КАЛЕНДАРЬ!AJ21=GRID!$B$3:$U$3),0)),
INDEX(GRID!$B$18:$U$29,MATCH(S$8,GRID!$A$18:$A$29,0),MATCH(1,($U$2=GRID!$B$1:$U$1)*(КАЛЕНДАРЬ!AJ21=GRID!$B$3:$U$3),0))*(1-GRID!$L$41))</f>
        <v>395190</v>
      </c>
      <c r="T72" s="8" cm="1">
        <f t="array" ref="T72">IF($I$2="Время восстановления",INDEX(GRID!$B$18:$U$29,MATCH(T$8,GRID!$A$18:$A$29,0),MATCH(1,($U$2=GRID!$B$1:$U$1)*(КАЛЕНДАРЬ!AJ21=GRID!$B$3:$U$3),0)),
INDEX(GRID!$B$18:$U$29,MATCH(T$8,GRID!$A$18:$A$29,0),MATCH(1,($U$2=GRID!$B$1:$U$1)*(КАЛЕНДАРЬ!AJ21=GRID!$B$3:$U$3),0))*(1-GRID!$L$41))</f>
        <v>476730</v>
      </c>
    </row>
    <row r="73" spans="1:20">
      <c r="A73" s="148" t="s">
        <v>16</v>
      </c>
      <c r="B73" s="149">
        <v>19</v>
      </c>
      <c r="C73" s="8" cm="1">
        <f t="array" ref="C73">IF($I$2="Время восстановления",INDEX(GRID!$B$4:$U$15,MATCH(C$8,GRID!$A$4:$A$15,0),MATCH(1,($U$2=GRID!$B$1:$U$1)*(КАЛЕНДАРЬ!AJ22=GRID!$B$3:$U$3),0)),
INDEX(GRID!$B$4:$U$15,MATCH(C$8,GRID!$A$4:$A$15,0),MATCH(1,($U$2=GRID!$B$1:$U$1)*(КАЛЕНДАРЬ!AJ22=GRID!$B$3:$U$3),0))*(1-GRID!$H$34))</f>
        <v>21250</v>
      </c>
      <c r="D73" s="8" cm="1">
        <f t="array" ref="D73">IF($I$2="Время восстановления",INDEX(GRID!$B$18:$U$29,MATCH(C$8,GRID!$A$18:$A$29,0),MATCH(1,($U$2=GRID!$B$1:$U$1)*(КАЛЕНДАРЬ!AJ22=GRID!$B$3:$U$3),0)),
INDEX(GRID!$B$18:$U$29,MATCH(C$8,GRID!$A$18:$A$29,0),MATCH(1,($U$2=GRID!$B$1:$U$1)*(КАЛЕНДАРЬ!AJ22=GRID!$B$3:$U$3),0))*(1-GRID!$H$34))</f>
        <v>25500</v>
      </c>
      <c r="E73" s="8" cm="1">
        <f t="array" ref="E73">IF($I$2="Время восстановления",INDEX(GRID!$B$4:$U$15,MATCH(E$8,GRID!$A$4:$A$15,0),MATCH(1,($U$2=GRID!$B$1:$U$1)*(КАЛЕНДАРЬ!AJ22=GRID!$B$3:$U$3),0)),
INDEX(GRID!$B$4:$U$15,MATCH(E$8,GRID!$A$4:$A$15,0),MATCH(1,($U$2=GRID!$B$1:$U$1)*(КАЛЕНДАРЬ!AJ22=GRID!$B$3:$U$3),0))*(1-GRID!$H$34))</f>
        <v>25500</v>
      </c>
      <c r="F73" s="8" cm="1">
        <f t="array" ref="F73">IF($I$2="Время восстановления",INDEX(GRID!$B$18:$U$29,MATCH(E$8,GRID!$A$18:$A$29,0),MATCH(1,($U$2=GRID!$B$1:$U$1)*(КАЛЕНДАРЬ!AJ22=GRID!$B$3:$U$3),0)),
INDEX(GRID!$B$18:$U$29,MATCH(E$8,GRID!$A$18:$A$29,0),MATCH(1,($U$2=GRID!$B$1:$U$1)*(КАЛЕНДАРЬ!AJ22=GRID!$B$3:$U$3),0))*(1-GRID!$H$34))</f>
        <v>29750</v>
      </c>
      <c r="G73" s="8" cm="1">
        <f t="array" ref="G73">IF($I$2="Время восстановления",INDEX(GRID!$B$4:$U$15,MATCH(G$8,GRID!$A$4:$A$15,0),MATCH(1,($U$2=GRID!$B$1:$U$1)*(КАЛЕНДАРЬ!AJ22=GRID!$B$3:$U$3),0)),
INDEX(GRID!$B$4:$U$15,MATCH(G$8,GRID!$A$4:$A$15,0),MATCH(1,($U$2=GRID!$B$1:$U$1)*(КАЛЕНДАРЬ!AJ22=GRID!$B$3:$U$3),0))*(1-GRID!$H$34))</f>
        <v>30345</v>
      </c>
      <c r="H73" s="8" cm="1">
        <f t="array" ref="H73">IF($I$2="Время восстановления",INDEX(GRID!$B$18:$U$29,MATCH(G$8,GRID!$A$18:$A$29,0),MATCH(1,($U$2=GRID!$B$1:$U$1)*(КАЛЕНДАРЬ!AJ22=GRID!$B$3:$U$3),0)),
INDEX(GRID!$B$18:$U$29,MATCH(G$8,GRID!$A$18:$A$29,0),MATCH(1,($U$2=GRID!$B$1:$U$1)*(КАЛЕНДАРЬ!AJ22=GRID!$B$3:$U$3),0))*(1-GRID!$H$34))</f>
        <v>34595</v>
      </c>
      <c r="I73" s="8" cm="1">
        <f t="array" ref="I73">IF($I$2="Время восстановления",INDEX(GRID!$B$4:$U$15,MATCH(I$8,GRID!$A$4:$A$15,0),MATCH(1,($U$2=GRID!$B$1:$U$1)*(КАЛЕНДАРЬ!AJ22=GRID!$B$3:$U$3),0)),
INDEX(GRID!$B$4:$U$15,MATCH(I$8,GRID!$A$4:$A$15,0),MATCH(1,($U$2=GRID!$B$1:$U$1)*(КАЛЕНДАРЬ!AJ22=GRID!$B$3:$U$3),0))*(1-GRID!$H$34))</f>
        <v>33745</v>
      </c>
      <c r="J73" s="8" cm="1">
        <f t="array" ref="J73">IF($I$2="Время восстановления",INDEX(GRID!$B$18:$U$29,MATCH(I$8,GRID!$A$18:$A$29,0),MATCH(1,($U$2=GRID!$B$1:$U$1)*(КАЛЕНДАРЬ!AJ22=GRID!$B$3:$U$3),0)),
INDEX(GRID!$B$18:$U$29,MATCH(I$8,GRID!$A$18:$A$29,0),MATCH(1,($U$2=GRID!$B$1:$U$1)*(КАЛЕНДАРЬ!AJ22=GRID!$B$3:$U$3),0))*(1-GRID!$H$34))</f>
        <v>37995</v>
      </c>
      <c r="K73" s="8" cm="1">
        <f t="array" ref="K73">IF($I$2="Время восстановления",INDEX(GRID!$B$4:$U$15,MATCH(K$8,GRID!$A$4:$A$15,0),MATCH(1,($U$2=GRID!$B$1:$U$1)*(КАЛЕНДАРЬ!AJ22=GRID!$B$3:$U$3),0)),
INDEX(GRID!$B$4:$U$15,MATCH(K$8,GRID!$A$4:$A$15,0),MATCH(1,($U$2=GRID!$B$1:$U$1)*(КАЛЕНДАРЬ!AJ22=GRID!$B$3:$U$3),0))*(1-GRID!$H$34))</f>
        <v>38250</v>
      </c>
      <c r="L73" s="8" cm="1">
        <f t="array" ref="L73">IF($I$2="Время восстановления",INDEX(GRID!$B$18:$U$29,MATCH(K$8,GRID!$A$18:$A$29,0),MATCH(1,($U$2=GRID!$B$1:$U$1)*(КАЛЕНДАРЬ!AJ22=GRID!$B$3:$U$3),0)),
INDEX(GRID!$B$18:$U$29,MATCH(K$8,GRID!$A$18:$A$29,0),MATCH(1,($U$2=GRID!$B$1:$U$1)*(КАЛЕНДАРЬ!AJ22=GRID!$B$3:$U$3),0))*(1-GRID!$H$34))</f>
        <v>42500</v>
      </c>
      <c r="M73" s="8" cm="1">
        <f t="array" ref="M73">IF($I$2="Время восстановления",INDEX(GRID!$B$4:$U$15,MATCH(M$8,GRID!$A$4:$A$15,0),MATCH(1,($U$2=GRID!$B$1:$U$1)*(КАЛЕНДАРЬ!AJ22=GRID!$B$3:$U$3),0)),
INDEX(GRID!$B$4:$U$15,MATCH(M$8,GRID!$A$4:$A$15,0),MATCH(1,($U$2=GRID!$B$1:$U$1)*(КАЛЕНДАРЬ!AJ22=GRID!$B$3:$U$3),0))*(1-GRID!$H$34))</f>
        <v>55420</v>
      </c>
      <c r="N73" s="8" cm="1">
        <f t="array" ref="N73">IF($I$2="Время восстановления",INDEX(GRID!$B$18:$U$29,MATCH(M$8,GRID!$A$18:$A$29,0),MATCH(1,($U$2=GRID!$B$1:$U$1)*(КАЛЕНДАРЬ!AJ22=GRID!$B$3:$U$3),0)),
INDEX(GRID!$B$18:$U$29,MATCH(M$8,GRID!$A$18:$A$29,0),MATCH(1,($U$2=GRID!$B$1:$U$1)*(КАЛЕНДАРЬ!AJ22=GRID!$B$3:$U$3),0))*(1-GRID!$H$34))</f>
        <v>59670</v>
      </c>
      <c r="O73" s="8" cm="1">
        <f t="array" ref="O73">IF($I$2="Время восстановления",INDEX(GRID!$B$18:$U$29,MATCH(O$8,GRID!$A$18:$A$29,0),MATCH(1,($U$2=GRID!$B$1:$U$1)*(КАЛЕНДАРЬ!AJ22=GRID!$B$3:$U$3),0)),
INDEX(GRID!$B$18:$U$29,MATCH(O$8,GRID!$A$18:$A$29,0),MATCH(1,($U$2=GRID!$B$1:$U$1)*(КАЛЕНДАРЬ!AJ22=GRID!$B$3:$U$3),0))*(1-GRID!$H$34))</f>
        <v>83300</v>
      </c>
      <c r="P73" s="8" cm="1">
        <f t="array" ref="P73">IF($I$2="Время восстановления",INDEX(GRID!$B$18:$U$29,MATCH(P$8,GRID!$A$18:$A$29,0),MATCH(1,($U$2=GRID!$B$1:$U$1)*(КАЛЕНДАРЬ!AJ22=GRID!$B$3:$U$3),0)),
INDEX(GRID!$B$18:$U$29,MATCH(P$8,GRID!$A$18:$A$29,0),MATCH(1,($U$2=GRID!$B$1:$U$1)*(КАЛЕНДАРЬ!AJ22=GRID!$B$3:$U$3),0))*(1-GRID!$H$34))</f>
        <v>118745</v>
      </c>
      <c r="Q73" s="8" cm="1">
        <f t="array" ref="Q73">IF($I$2="Время восстановления",INDEX(GRID!$B$18:$U$29,MATCH(Q$8,GRID!$A$18:$A$29,0),MATCH(1,($U$2=GRID!$B$1:$U$1)*(КАЛЕНДАРЬ!AJ22=GRID!$B$3:$U$3),0)),
INDEX(GRID!$B$18:$U$29,MATCH(Q$8,GRID!$A$18:$A$29,0),MATCH(1,($U$2=GRID!$B$1:$U$1)*(КАЛЕНДАРЬ!AJ22=GRID!$B$3:$U$3),0))*(1-GRID!$H$34))</f>
        <v>139740</v>
      </c>
      <c r="R73" s="8" cm="1">
        <f t="array" ref="R73">IF($I$2="Время восстановления",INDEX(GRID!$B$18:$U$29,MATCH(R$8,GRID!$A$18:$A$29,0),MATCH(1,($U$2=GRID!$B$1:$U$1)*(КАЛЕНДАРЬ!AJ22=GRID!$B$3:$U$3),0)),
INDEX(GRID!$B$18:$U$29,MATCH(R$8,GRID!$A$18:$A$29,0),MATCH(1,($U$2=GRID!$B$1:$U$1)*(КАЛЕНДАРЬ!AJ22=GRID!$B$3:$U$3),0))*(1-GRID!$H$34))</f>
        <v>158440</v>
      </c>
      <c r="S73" s="8" cm="1">
        <f t="array" ref="S73">IF($I$2="Время восстановления",INDEX(GRID!$B$18:$U$29,MATCH(S$8,GRID!$A$18:$A$29,0),MATCH(1,($U$2=GRID!$B$1:$U$1)*(КАЛЕНДАРЬ!AJ22=GRID!$B$3:$U$3),0)),
INDEX(GRID!$B$18:$U$29,MATCH(S$8,GRID!$A$18:$A$29,0),MATCH(1,($U$2=GRID!$B$1:$U$1)*(КАЛЕНДАРЬ!AJ22=GRID!$B$3:$U$3),0))*(1-GRID!$L$41))</f>
        <v>414360</v>
      </c>
      <c r="T73" s="8" cm="1">
        <f t="array" ref="T73">IF($I$2="Время восстановления",INDEX(GRID!$B$18:$U$29,MATCH(T$8,GRID!$A$18:$A$29,0),MATCH(1,($U$2=GRID!$B$1:$U$1)*(КАЛЕНДАРЬ!AJ22=GRID!$B$3:$U$3),0)),
INDEX(GRID!$B$18:$U$29,MATCH(T$8,GRID!$A$18:$A$29,0),MATCH(1,($U$2=GRID!$B$1:$U$1)*(КАЛЕНДАРЬ!AJ22=GRID!$B$3:$U$3),0))*(1-GRID!$L$41))</f>
        <v>501210</v>
      </c>
    </row>
    <row r="74" spans="1:20">
      <c r="A74" s="148" t="s">
        <v>17</v>
      </c>
      <c r="B74" s="149">
        <v>20</v>
      </c>
      <c r="C74" s="8" cm="1">
        <f t="array" ref="C74">IF($I$2="Время восстановления",INDEX(GRID!$B$4:$U$15,MATCH(C$8,GRID!$A$4:$A$15,0),MATCH(1,($U$2=GRID!$B$1:$U$1)*(КАЛЕНДАРЬ!AJ23=GRID!$B$3:$U$3),0)),
INDEX(GRID!$B$4:$U$15,MATCH(C$8,GRID!$A$4:$A$15,0),MATCH(1,($U$2=GRID!$B$1:$U$1)*(КАЛЕНДАРЬ!AJ23=GRID!$B$3:$U$3),0))*(1-GRID!$H$34))</f>
        <v>21250</v>
      </c>
      <c r="D74" s="8" cm="1">
        <f t="array" ref="D74">IF($I$2="Время восстановления",INDEX(GRID!$B$18:$U$29,MATCH(C$8,GRID!$A$18:$A$29,0),MATCH(1,($U$2=GRID!$B$1:$U$1)*(КАЛЕНДАРЬ!AJ23=GRID!$B$3:$U$3),0)),
INDEX(GRID!$B$18:$U$29,MATCH(C$8,GRID!$A$18:$A$29,0),MATCH(1,($U$2=GRID!$B$1:$U$1)*(КАЛЕНДАРЬ!AJ23=GRID!$B$3:$U$3),0))*(1-GRID!$H$34))</f>
        <v>25500</v>
      </c>
      <c r="E74" s="8" cm="1">
        <f t="array" ref="E74">IF($I$2="Время восстановления",INDEX(GRID!$B$4:$U$15,MATCH(E$8,GRID!$A$4:$A$15,0),MATCH(1,($U$2=GRID!$B$1:$U$1)*(КАЛЕНДАРЬ!AJ23=GRID!$B$3:$U$3),0)),
INDEX(GRID!$B$4:$U$15,MATCH(E$8,GRID!$A$4:$A$15,0),MATCH(1,($U$2=GRID!$B$1:$U$1)*(КАЛЕНДАРЬ!AJ23=GRID!$B$3:$U$3),0))*(1-GRID!$H$34))</f>
        <v>25500</v>
      </c>
      <c r="F74" s="8" cm="1">
        <f t="array" ref="F74">IF($I$2="Время восстановления",INDEX(GRID!$B$18:$U$29,MATCH(E$8,GRID!$A$18:$A$29,0),MATCH(1,($U$2=GRID!$B$1:$U$1)*(КАЛЕНДАРЬ!AJ23=GRID!$B$3:$U$3),0)),
INDEX(GRID!$B$18:$U$29,MATCH(E$8,GRID!$A$18:$A$29,0),MATCH(1,($U$2=GRID!$B$1:$U$1)*(КАЛЕНДАРЬ!AJ23=GRID!$B$3:$U$3),0))*(1-GRID!$H$34))</f>
        <v>29750</v>
      </c>
      <c r="G74" s="8" cm="1">
        <f t="array" ref="G74">IF($I$2="Время восстановления",INDEX(GRID!$B$4:$U$15,MATCH(G$8,GRID!$A$4:$A$15,0),MATCH(1,($U$2=GRID!$B$1:$U$1)*(КАЛЕНДАРЬ!AJ23=GRID!$B$3:$U$3),0)),
INDEX(GRID!$B$4:$U$15,MATCH(G$8,GRID!$A$4:$A$15,0),MATCH(1,($U$2=GRID!$B$1:$U$1)*(КАЛЕНДАРЬ!AJ23=GRID!$B$3:$U$3),0))*(1-GRID!$H$34))</f>
        <v>30345</v>
      </c>
      <c r="H74" s="8" cm="1">
        <f t="array" ref="H74">IF($I$2="Время восстановления",INDEX(GRID!$B$18:$U$29,MATCH(G$8,GRID!$A$18:$A$29,0),MATCH(1,($U$2=GRID!$B$1:$U$1)*(КАЛЕНДАРЬ!AJ23=GRID!$B$3:$U$3),0)),
INDEX(GRID!$B$18:$U$29,MATCH(G$8,GRID!$A$18:$A$29,0),MATCH(1,($U$2=GRID!$B$1:$U$1)*(КАЛЕНДАРЬ!AJ23=GRID!$B$3:$U$3),0))*(1-GRID!$H$34))</f>
        <v>34595</v>
      </c>
      <c r="I74" s="8" cm="1">
        <f t="array" ref="I74">IF($I$2="Время восстановления",INDEX(GRID!$B$4:$U$15,MATCH(I$8,GRID!$A$4:$A$15,0),MATCH(1,($U$2=GRID!$B$1:$U$1)*(КАЛЕНДАРЬ!AJ23=GRID!$B$3:$U$3),0)),
INDEX(GRID!$B$4:$U$15,MATCH(I$8,GRID!$A$4:$A$15,0),MATCH(1,($U$2=GRID!$B$1:$U$1)*(КАЛЕНДАРЬ!AJ23=GRID!$B$3:$U$3),0))*(1-GRID!$H$34))</f>
        <v>33745</v>
      </c>
      <c r="J74" s="8" cm="1">
        <f t="array" ref="J74">IF($I$2="Время восстановления",INDEX(GRID!$B$18:$U$29,MATCH(I$8,GRID!$A$18:$A$29,0),MATCH(1,($U$2=GRID!$B$1:$U$1)*(КАЛЕНДАРЬ!AJ23=GRID!$B$3:$U$3),0)),
INDEX(GRID!$B$18:$U$29,MATCH(I$8,GRID!$A$18:$A$29,0),MATCH(1,($U$2=GRID!$B$1:$U$1)*(КАЛЕНДАРЬ!AJ23=GRID!$B$3:$U$3),0))*(1-GRID!$H$34))</f>
        <v>37995</v>
      </c>
      <c r="K74" s="8" cm="1">
        <f t="array" ref="K74">IF($I$2="Время восстановления",INDEX(GRID!$B$4:$U$15,MATCH(K$8,GRID!$A$4:$A$15,0),MATCH(1,($U$2=GRID!$B$1:$U$1)*(КАЛЕНДАРЬ!AJ23=GRID!$B$3:$U$3),0)),
INDEX(GRID!$B$4:$U$15,MATCH(K$8,GRID!$A$4:$A$15,0),MATCH(1,($U$2=GRID!$B$1:$U$1)*(КАЛЕНДАРЬ!AJ23=GRID!$B$3:$U$3),0))*(1-GRID!$H$34))</f>
        <v>38250</v>
      </c>
      <c r="L74" s="8" cm="1">
        <f t="array" ref="L74">IF($I$2="Время восстановления",INDEX(GRID!$B$18:$U$29,MATCH(K$8,GRID!$A$18:$A$29,0),MATCH(1,($U$2=GRID!$B$1:$U$1)*(КАЛЕНДАРЬ!AJ23=GRID!$B$3:$U$3),0)),
INDEX(GRID!$B$18:$U$29,MATCH(K$8,GRID!$A$18:$A$29,0),MATCH(1,($U$2=GRID!$B$1:$U$1)*(КАЛЕНДАРЬ!AJ23=GRID!$B$3:$U$3),0))*(1-GRID!$H$34))</f>
        <v>42500</v>
      </c>
      <c r="M74" s="8" cm="1">
        <f t="array" ref="M74">IF($I$2="Время восстановления",INDEX(GRID!$B$4:$U$15,MATCH(M$8,GRID!$A$4:$A$15,0),MATCH(1,($U$2=GRID!$B$1:$U$1)*(КАЛЕНДАРЬ!AJ23=GRID!$B$3:$U$3),0)),
INDEX(GRID!$B$4:$U$15,MATCH(M$8,GRID!$A$4:$A$15,0),MATCH(1,($U$2=GRID!$B$1:$U$1)*(КАЛЕНДАРЬ!AJ23=GRID!$B$3:$U$3),0))*(1-GRID!$H$34))</f>
        <v>55420</v>
      </c>
      <c r="N74" s="8" cm="1">
        <f t="array" ref="N74">IF($I$2="Время восстановления",INDEX(GRID!$B$18:$U$29,MATCH(M$8,GRID!$A$18:$A$29,0),MATCH(1,($U$2=GRID!$B$1:$U$1)*(КАЛЕНДАРЬ!AJ23=GRID!$B$3:$U$3),0)),
INDEX(GRID!$B$18:$U$29,MATCH(M$8,GRID!$A$18:$A$29,0),MATCH(1,($U$2=GRID!$B$1:$U$1)*(КАЛЕНДАРЬ!AJ23=GRID!$B$3:$U$3),0))*(1-GRID!$H$34))</f>
        <v>59670</v>
      </c>
      <c r="O74" s="8" cm="1">
        <f t="array" ref="O74">IF($I$2="Время восстановления",INDEX(GRID!$B$18:$U$29,MATCH(O$8,GRID!$A$18:$A$29,0),MATCH(1,($U$2=GRID!$B$1:$U$1)*(КАЛЕНДАРЬ!AJ23=GRID!$B$3:$U$3),0)),
INDEX(GRID!$B$18:$U$29,MATCH(O$8,GRID!$A$18:$A$29,0),MATCH(1,($U$2=GRID!$B$1:$U$1)*(КАЛЕНДАРЬ!AJ23=GRID!$B$3:$U$3),0))*(1-GRID!$H$34))</f>
        <v>83300</v>
      </c>
      <c r="P74" s="8" cm="1">
        <f t="array" ref="P74">IF($I$2="Время восстановления",INDEX(GRID!$B$18:$U$29,MATCH(P$8,GRID!$A$18:$A$29,0),MATCH(1,($U$2=GRID!$B$1:$U$1)*(КАЛЕНДАРЬ!AJ23=GRID!$B$3:$U$3),0)),
INDEX(GRID!$B$18:$U$29,MATCH(P$8,GRID!$A$18:$A$29,0),MATCH(1,($U$2=GRID!$B$1:$U$1)*(КАЛЕНДАРЬ!AJ23=GRID!$B$3:$U$3),0))*(1-GRID!$H$34))</f>
        <v>118745</v>
      </c>
      <c r="Q74" s="8" cm="1">
        <f t="array" ref="Q74">IF($I$2="Время восстановления",INDEX(GRID!$B$18:$U$29,MATCH(Q$8,GRID!$A$18:$A$29,0),MATCH(1,($U$2=GRID!$B$1:$U$1)*(КАЛЕНДАРЬ!AJ23=GRID!$B$3:$U$3),0)),
INDEX(GRID!$B$18:$U$29,MATCH(Q$8,GRID!$A$18:$A$29,0),MATCH(1,($U$2=GRID!$B$1:$U$1)*(КАЛЕНДАРЬ!AJ23=GRID!$B$3:$U$3),0))*(1-GRID!$H$34))</f>
        <v>139740</v>
      </c>
      <c r="R74" s="8" cm="1">
        <f t="array" ref="R74">IF($I$2="Время восстановления",INDEX(GRID!$B$18:$U$29,MATCH(R$8,GRID!$A$18:$A$29,0),MATCH(1,($U$2=GRID!$B$1:$U$1)*(КАЛЕНДАРЬ!AJ23=GRID!$B$3:$U$3),0)),
INDEX(GRID!$B$18:$U$29,MATCH(R$8,GRID!$A$18:$A$29,0),MATCH(1,($U$2=GRID!$B$1:$U$1)*(КАЛЕНДАРЬ!AJ23=GRID!$B$3:$U$3),0))*(1-GRID!$H$34))</f>
        <v>158440</v>
      </c>
      <c r="S74" s="8" cm="1">
        <f t="array" ref="S74">IF($I$2="Время восстановления",INDEX(GRID!$B$18:$U$29,MATCH(S$8,GRID!$A$18:$A$29,0),MATCH(1,($U$2=GRID!$B$1:$U$1)*(КАЛЕНДАРЬ!AJ23=GRID!$B$3:$U$3),0)),
INDEX(GRID!$B$18:$U$29,MATCH(S$8,GRID!$A$18:$A$29,0),MATCH(1,($U$2=GRID!$B$1:$U$1)*(КАЛЕНДАРЬ!AJ23=GRID!$B$3:$U$3),0))*(1-GRID!$L$41))</f>
        <v>414360</v>
      </c>
      <c r="T74" s="8" cm="1">
        <f t="array" ref="T74">IF($I$2="Время восстановления",INDEX(GRID!$B$18:$U$29,MATCH(T$8,GRID!$A$18:$A$29,0),MATCH(1,($U$2=GRID!$B$1:$U$1)*(КАЛЕНДАРЬ!AJ23=GRID!$B$3:$U$3),0)),
INDEX(GRID!$B$18:$U$29,MATCH(T$8,GRID!$A$18:$A$29,0),MATCH(1,($U$2=GRID!$B$1:$U$1)*(КАЛЕНДАРЬ!AJ23=GRID!$B$3:$U$3),0))*(1-GRID!$L$41))</f>
        <v>501210</v>
      </c>
    </row>
    <row r="75" spans="1:20">
      <c r="A75" s="148" t="s">
        <v>11</v>
      </c>
      <c r="B75" s="149">
        <v>21</v>
      </c>
      <c r="C75" s="8" cm="1">
        <f t="array" ref="C75">IF($I$2="Время восстановления",INDEX(GRID!$B$4:$U$15,MATCH(C$8,GRID!$A$4:$A$15,0),MATCH(1,($U$2=GRID!$B$1:$U$1)*(КАЛЕНДАРЬ!AJ24=GRID!$B$3:$U$3),0)),
INDEX(GRID!$B$4:$U$15,MATCH(C$8,GRID!$A$4:$A$15,0),MATCH(1,($U$2=GRID!$B$1:$U$1)*(КАЛЕНДАРЬ!AJ24=GRID!$B$3:$U$3),0))*(1-GRID!$H$34))</f>
        <v>19125</v>
      </c>
      <c r="D75" s="8" cm="1">
        <f t="array" ref="D75">IF($I$2="Время восстановления",INDEX(GRID!$B$18:$U$29,MATCH(C$8,GRID!$A$18:$A$29,0),MATCH(1,($U$2=GRID!$B$1:$U$1)*(КАЛЕНДАРЬ!AJ24=GRID!$B$3:$U$3),0)),
INDEX(GRID!$B$18:$U$29,MATCH(C$8,GRID!$A$18:$A$29,0),MATCH(1,($U$2=GRID!$B$1:$U$1)*(КАЛЕНДАРЬ!AJ24=GRID!$B$3:$U$3),0))*(1-GRID!$H$34))</f>
        <v>23375</v>
      </c>
      <c r="E75" s="8" cm="1">
        <f t="array" ref="E75">IF($I$2="Время восстановления",INDEX(GRID!$B$4:$U$15,MATCH(E$8,GRID!$A$4:$A$15,0),MATCH(1,($U$2=GRID!$B$1:$U$1)*(КАЛЕНДАРЬ!AJ24=GRID!$B$3:$U$3),0)),
INDEX(GRID!$B$4:$U$15,MATCH(E$8,GRID!$A$4:$A$15,0),MATCH(1,($U$2=GRID!$B$1:$U$1)*(КАЛЕНДАРЬ!AJ24=GRID!$B$3:$U$3),0))*(1-GRID!$H$34))</f>
        <v>23120</v>
      </c>
      <c r="F75" s="8" cm="1">
        <f t="array" ref="F75">IF($I$2="Время восстановления",INDEX(GRID!$B$18:$U$29,MATCH(E$8,GRID!$A$18:$A$29,0),MATCH(1,($U$2=GRID!$B$1:$U$1)*(КАЛЕНДАРЬ!AJ24=GRID!$B$3:$U$3),0)),
INDEX(GRID!$B$18:$U$29,MATCH(E$8,GRID!$A$18:$A$29,0),MATCH(1,($U$2=GRID!$B$1:$U$1)*(КАЛЕНДАРЬ!AJ24=GRID!$B$3:$U$3),0))*(1-GRID!$H$34))</f>
        <v>27370</v>
      </c>
      <c r="G75" s="8" cm="1">
        <f t="array" ref="G75">IF($I$2="Время восстановления",INDEX(GRID!$B$4:$U$15,MATCH(G$8,GRID!$A$4:$A$15,0),MATCH(1,($U$2=GRID!$B$1:$U$1)*(КАЛЕНДАРЬ!AJ24=GRID!$B$3:$U$3),0)),
INDEX(GRID!$B$4:$U$15,MATCH(G$8,GRID!$A$4:$A$15,0),MATCH(1,($U$2=GRID!$B$1:$U$1)*(КАЛЕНДАРЬ!AJ24=GRID!$B$3:$U$3),0))*(1-GRID!$H$34))</f>
        <v>27795</v>
      </c>
      <c r="H75" s="8" cm="1">
        <f t="array" ref="H75">IF($I$2="Время восстановления",INDEX(GRID!$B$18:$U$29,MATCH(G$8,GRID!$A$18:$A$29,0),MATCH(1,($U$2=GRID!$B$1:$U$1)*(КАЛЕНДАРЬ!AJ24=GRID!$B$3:$U$3),0)),
INDEX(GRID!$B$18:$U$29,MATCH(G$8,GRID!$A$18:$A$29,0),MATCH(1,($U$2=GRID!$B$1:$U$1)*(КАЛЕНДАРЬ!AJ24=GRID!$B$3:$U$3),0))*(1-GRID!$H$34))</f>
        <v>32045</v>
      </c>
      <c r="I75" s="8" cm="1">
        <f t="array" ref="I75">IF($I$2="Время восстановления",INDEX(GRID!$B$4:$U$15,MATCH(I$8,GRID!$A$4:$A$15,0),MATCH(1,($U$2=GRID!$B$1:$U$1)*(КАЛЕНДАРЬ!AJ24=GRID!$B$3:$U$3),0)),
INDEX(GRID!$B$4:$U$15,MATCH(I$8,GRID!$A$4:$A$15,0),MATCH(1,($U$2=GRID!$B$1:$U$1)*(КАЛЕНДАРЬ!AJ24=GRID!$B$3:$U$3),0))*(1-GRID!$H$34))</f>
        <v>30770</v>
      </c>
      <c r="J75" s="8" cm="1">
        <f t="array" ref="J75">IF($I$2="Время восстановления",INDEX(GRID!$B$18:$U$29,MATCH(I$8,GRID!$A$18:$A$29,0),MATCH(1,($U$2=GRID!$B$1:$U$1)*(КАЛЕНДАРЬ!AJ24=GRID!$B$3:$U$3),0)),
INDEX(GRID!$B$18:$U$29,MATCH(I$8,GRID!$A$18:$A$29,0),MATCH(1,($U$2=GRID!$B$1:$U$1)*(КАЛЕНДАРЬ!AJ24=GRID!$B$3:$U$3),0))*(1-GRID!$H$34))</f>
        <v>35020</v>
      </c>
      <c r="K75" s="8" cm="1">
        <f t="array" ref="K75">IF($I$2="Время восстановления",INDEX(GRID!$B$4:$U$15,MATCH(K$8,GRID!$A$4:$A$15,0),MATCH(1,($U$2=GRID!$B$1:$U$1)*(КАЛЕНДАРЬ!AJ24=GRID!$B$3:$U$3),0)),
INDEX(GRID!$B$4:$U$15,MATCH(K$8,GRID!$A$4:$A$15,0),MATCH(1,($U$2=GRID!$B$1:$U$1)*(КАЛЕНДАРЬ!AJ24=GRID!$B$3:$U$3),0))*(1-GRID!$H$34))</f>
        <v>35020</v>
      </c>
      <c r="L75" s="8" cm="1">
        <f t="array" ref="L75">IF($I$2="Время восстановления",INDEX(GRID!$B$18:$U$29,MATCH(K$8,GRID!$A$18:$A$29,0),MATCH(1,($U$2=GRID!$B$1:$U$1)*(КАЛЕНДАРЬ!AJ24=GRID!$B$3:$U$3),0)),
INDEX(GRID!$B$18:$U$29,MATCH(K$8,GRID!$A$18:$A$29,0),MATCH(1,($U$2=GRID!$B$1:$U$1)*(КАЛЕНДАРЬ!AJ24=GRID!$B$3:$U$3),0))*(1-GRID!$H$34))</f>
        <v>39270</v>
      </c>
      <c r="M75" s="8" cm="1">
        <f t="array" ref="M75">IF($I$2="Время восстановления",INDEX(GRID!$B$4:$U$15,MATCH(M$8,GRID!$A$4:$A$15,0),MATCH(1,($U$2=GRID!$B$1:$U$1)*(КАЛЕНДАРЬ!AJ24=GRID!$B$3:$U$3),0)),
INDEX(GRID!$B$4:$U$15,MATCH(M$8,GRID!$A$4:$A$15,0),MATCH(1,($U$2=GRID!$B$1:$U$1)*(КАЛЕНДАРЬ!AJ24=GRID!$B$3:$U$3),0))*(1-GRID!$H$34))</f>
        <v>52020</v>
      </c>
      <c r="N75" s="8" cm="1">
        <f t="array" ref="N75">IF($I$2="Время восстановления",INDEX(GRID!$B$18:$U$29,MATCH(M$8,GRID!$A$18:$A$29,0),MATCH(1,($U$2=GRID!$B$1:$U$1)*(КАЛЕНДАРЬ!AJ24=GRID!$B$3:$U$3),0)),
INDEX(GRID!$B$18:$U$29,MATCH(M$8,GRID!$A$18:$A$29,0),MATCH(1,($U$2=GRID!$B$1:$U$1)*(КАЛЕНДАРЬ!AJ24=GRID!$B$3:$U$3),0))*(1-GRID!$H$34))</f>
        <v>56270</v>
      </c>
      <c r="O75" s="8" cm="1">
        <f t="array" ref="O75">IF($I$2="Время восстановления",INDEX(GRID!$B$18:$U$29,MATCH(O$8,GRID!$A$18:$A$29,0),MATCH(1,($U$2=GRID!$B$1:$U$1)*(КАЛЕНДАРЬ!AJ24=GRID!$B$3:$U$3),0)),
INDEX(GRID!$B$18:$U$29,MATCH(O$8,GRID!$A$18:$A$29,0),MATCH(1,($U$2=GRID!$B$1:$U$1)*(КАЛЕНДАРЬ!AJ24=GRID!$B$3:$U$3),0))*(1-GRID!$H$34))</f>
        <v>79220</v>
      </c>
      <c r="P75" s="8" cm="1">
        <f t="array" ref="P75">IF($I$2="Время восстановления",INDEX(GRID!$B$18:$U$29,MATCH(P$8,GRID!$A$18:$A$29,0),MATCH(1,($U$2=GRID!$B$1:$U$1)*(КАЛЕНДАРЬ!AJ24=GRID!$B$3:$U$3),0)),
INDEX(GRID!$B$18:$U$29,MATCH(P$8,GRID!$A$18:$A$29,0),MATCH(1,($U$2=GRID!$B$1:$U$1)*(КАЛЕНДАРЬ!AJ24=GRID!$B$3:$U$3),0))*(1-GRID!$H$34))</f>
        <v>114240</v>
      </c>
      <c r="Q75" s="8" cm="1">
        <f t="array" ref="Q75">IF($I$2="Время восстановления",INDEX(GRID!$B$18:$U$29,MATCH(Q$8,GRID!$A$18:$A$29,0),MATCH(1,($U$2=GRID!$B$1:$U$1)*(КАЛЕНДАРЬ!AJ24=GRID!$B$3:$U$3),0)),
INDEX(GRID!$B$18:$U$29,MATCH(Q$8,GRID!$A$18:$A$29,0),MATCH(1,($U$2=GRID!$B$1:$U$1)*(КАЛЕНДАРЬ!AJ24=GRID!$B$3:$U$3),0))*(1-GRID!$H$34))</f>
        <v>134640</v>
      </c>
      <c r="R75" s="8" cm="1">
        <f t="array" ref="R75">IF($I$2="Время восстановления",INDEX(GRID!$B$18:$U$29,MATCH(R$8,GRID!$A$18:$A$29,0),MATCH(1,($U$2=GRID!$B$1:$U$1)*(КАЛЕНДАРЬ!AJ24=GRID!$B$3:$U$3),0)),
INDEX(GRID!$B$18:$U$29,MATCH(R$8,GRID!$A$18:$A$29,0),MATCH(1,($U$2=GRID!$B$1:$U$1)*(КАЛЕНДАРЬ!AJ24=GRID!$B$3:$U$3),0))*(1-GRID!$H$34))</f>
        <v>152490</v>
      </c>
      <c r="S75" s="8" cm="1">
        <f t="array" ref="S75">IF($I$2="Время восстановления",INDEX(GRID!$B$18:$U$29,MATCH(S$8,GRID!$A$18:$A$29,0),MATCH(1,($U$2=GRID!$B$1:$U$1)*(КАЛЕНДАРЬ!AJ24=GRID!$B$3:$U$3),0)),
INDEX(GRID!$B$18:$U$29,MATCH(S$8,GRID!$A$18:$A$29,0),MATCH(1,($U$2=GRID!$B$1:$U$1)*(КАЛЕНДАРЬ!AJ24=GRID!$B$3:$U$3),0))*(1-GRID!$L$41))</f>
        <v>395190</v>
      </c>
      <c r="T75" s="8" cm="1">
        <f t="array" ref="T75">IF($I$2="Время восстановления",INDEX(GRID!$B$18:$U$29,MATCH(T$8,GRID!$A$18:$A$29,0),MATCH(1,($U$2=GRID!$B$1:$U$1)*(КАЛЕНДАРЬ!AJ24=GRID!$B$3:$U$3),0)),
INDEX(GRID!$B$18:$U$29,MATCH(T$8,GRID!$A$18:$A$29,0),MATCH(1,($U$2=GRID!$B$1:$U$1)*(КАЛЕНДАРЬ!AJ24=GRID!$B$3:$U$3),0))*(1-GRID!$L$41))</f>
        <v>476730</v>
      </c>
    </row>
    <row r="76" spans="1:20">
      <c r="A76" s="148" t="s">
        <v>12</v>
      </c>
      <c r="B76" s="149">
        <v>22</v>
      </c>
      <c r="C76" s="8" cm="1">
        <f t="array" ref="C76">IF($I$2="Время восстановления",INDEX(GRID!$B$4:$U$15,MATCH(C$8,GRID!$A$4:$A$15,0),MATCH(1,($U$2=GRID!$B$1:$U$1)*(КАЛЕНДАРЬ!AJ25=GRID!$B$3:$U$3),0)),
INDEX(GRID!$B$4:$U$15,MATCH(C$8,GRID!$A$4:$A$15,0),MATCH(1,($U$2=GRID!$B$1:$U$1)*(КАЛЕНДАРЬ!AJ25=GRID!$B$3:$U$3),0))*(1-GRID!$H$34))</f>
        <v>19125</v>
      </c>
      <c r="D76" s="8" cm="1">
        <f t="array" ref="D76">IF($I$2="Время восстановления",INDEX(GRID!$B$18:$U$29,MATCH(C$8,GRID!$A$18:$A$29,0),MATCH(1,($U$2=GRID!$B$1:$U$1)*(КАЛЕНДАРЬ!AJ25=GRID!$B$3:$U$3),0)),
INDEX(GRID!$B$18:$U$29,MATCH(C$8,GRID!$A$18:$A$29,0),MATCH(1,($U$2=GRID!$B$1:$U$1)*(КАЛЕНДАРЬ!AJ25=GRID!$B$3:$U$3),0))*(1-GRID!$H$34))</f>
        <v>23375</v>
      </c>
      <c r="E76" s="8" cm="1">
        <f t="array" ref="E76">IF($I$2="Время восстановления",INDEX(GRID!$B$4:$U$15,MATCH(E$8,GRID!$A$4:$A$15,0),MATCH(1,($U$2=GRID!$B$1:$U$1)*(КАЛЕНДАРЬ!AJ25=GRID!$B$3:$U$3),0)),
INDEX(GRID!$B$4:$U$15,MATCH(E$8,GRID!$A$4:$A$15,0),MATCH(1,($U$2=GRID!$B$1:$U$1)*(КАЛЕНДАРЬ!AJ25=GRID!$B$3:$U$3),0))*(1-GRID!$H$34))</f>
        <v>23120</v>
      </c>
      <c r="F76" s="8" cm="1">
        <f t="array" ref="F76">IF($I$2="Время восстановления",INDEX(GRID!$B$18:$U$29,MATCH(E$8,GRID!$A$18:$A$29,0),MATCH(1,($U$2=GRID!$B$1:$U$1)*(КАЛЕНДАРЬ!AJ25=GRID!$B$3:$U$3),0)),
INDEX(GRID!$B$18:$U$29,MATCH(E$8,GRID!$A$18:$A$29,0),MATCH(1,($U$2=GRID!$B$1:$U$1)*(КАЛЕНДАРЬ!AJ25=GRID!$B$3:$U$3),0))*(1-GRID!$H$34))</f>
        <v>27370</v>
      </c>
      <c r="G76" s="8" cm="1">
        <f t="array" ref="G76">IF($I$2="Время восстановления",INDEX(GRID!$B$4:$U$15,MATCH(G$8,GRID!$A$4:$A$15,0),MATCH(1,($U$2=GRID!$B$1:$U$1)*(КАЛЕНДАРЬ!AJ25=GRID!$B$3:$U$3),0)),
INDEX(GRID!$B$4:$U$15,MATCH(G$8,GRID!$A$4:$A$15,0),MATCH(1,($U$2=GRID!$B$1:$U$1)*(КАЛЕНДАРЬ!AJ25=GRID!$B$3:$U$3),0))*(1-GRID!$H$34))</f>
        <v>27795</v>
      </c>
      <c r="H76" s="8" cm="1">
        <f t="array" ref="H76">IF($I$2="Время восстановления",INDEX(GRID!$B$18:$U$29,MATCH(G$8,GRID!$A$18:$A$29,0),MATCH(1,($U$2=GRID!$B$1:$U$1)*(КАЛЕНДАРЬ!AJ25=GRID!$B$3:$U$3),0)),
INDEX(GRID!$B$18:$U$29,MATCH(G$8,GRID!$A$18:$A$29,0),MATCH(1,($U$2=GRID!$B$1:$U$1)*(КАЛЕНДАРЬ!AJ25=GRID!$B$3:$U$3),0))*(1-GRID!$H$34))</f>
        <v>32045</v>
      </c>
      <c r="I76" s="8" cm="1">
        <f t="array" ref="I76">IF($I$2="Время восстановления",INDEX(GRID!$B$4:$U$15,MATCH(I$8,GRID!$A$4:$A$15,0),MATCH(1,($U$2=GRID!$B$1:$U$1)*(КАЛЕНДАРЬ!AJ25=GRID!$B$3:$U$3),0)),
INDEX(GRID!$B$4:$U$15,MATCH(I$8,GRID!$A$4:$A$15,0),MATCH(1,($U$2=GRID!$B$1:$U$1)*(КАЛЕНДАРЬ!AJ25=GRID!$B$3:$U$3),0))*(1-GRID!$H$34))</f>
        <v>30770</v>
      </c>
      <c r="J76" s="8" cm="1">
        <f t="array" ref="J76">IF($I$2="Время восстановления",INDEX(GRID!$B$18:$U$29,MATCH(I$8,GRID!$A$18:$A$29,0),MATCH(1,($U$2=GRID!$B$1:$U$1)*(КАЛЕНДАРЬ!AJ25=GRID!$B$3:$U$3),0)),
INDEX(GRID!$B$18:$U$29,MATCH(I$8,GRID!$A$18:$A$29,0),MATCH(1,($U$2=GRID!$B$1:$U$1)*(КАЛЕНДАРЬ!AJ25=GRID!$B$3:$U$3),0))*(1-GRID!$H$34))</f>
        <v>35020</v>
      </c>
      <c r="K76" s="8" cm="1">
        <f t="array" ref="K76">IF($I$2="Время восстановления",INDEX(GRID!$B$4:$U$15,MATCH(K$8,GRID!$A$4:$A$15,0),MATCH(1,($U$2=GRID!$B$1:$U$1)*(КАЛЕНДАРЬ!AJ25=GRID!$B$3:$U$3),0)),
INDEX(GRID!$B$4:$U$15,MATCH(K$8,GRID!$A$4:$A$15,0),MATCH(1,($U$2=GRID!$B$1:$U$1)*(КАЛЕНДАРЬ!AJ25=GRID!$B$3:$U$3),0))*(1-GRID!$H$34))</f>
        <v>35020</v>
      </c>
      <c r="L76" s="8" cm="1">
        <f t="array" ref="L76">IF($I$2="Время восстановления",INDEX(GRID!$B$18:$U$29,MATCH(K$8,GRID!$A$18:$A$29,0),MATCH(1,($U$2=GRID!$B$1:$U$1)*(КАЛЕНДАРЬ!AJ25=GRID!$B$3:$U$3),0)),
INDEX(GRID!$B$18:$U$29,MATCH(K$8,GRID!$A$18:$A$29,0),MATCH(1,($U$2=GRID!$B$1:$U$1)*(КАЛЕНДАРЬ!AJ25=GRID!$B$3:$U$3),0))*(1-GRID!$H$34))</f>
        <v>39270</v>
      </c>
      <c r="M76" s="8" cm="1">
        <f t="array" ref="M76">IF($I$2="Время восстановления",INDEX(GRID!$B$4:$U$15,MATCH(M$8,GRID!$A$4:$A$15,0),MATCH(1,($U$2=GRID!$B$1:$U$1)*(КАЛЕНДАРЬ!AJ25=GRID!$B$3:$U$3),0)),
INDEX(GRID!$B$4:$U$15,MATCH(M$8,GRID!$A$4:$A$15,0),MATCH(1,($U$2=GRID!$B$1:$U$1)*(КАЛЕНДАРЬ!AJ25=GRID!$B$3:$U$3),0))*(1-GRID!$H$34))</f>
        <v>52020</v>
      </c>
      <c r="N76" s="8" cm="1">
        <f t="array" ref="N76">IF($I$2="Время восстановления",INDEX(GRID!$B$18:$U$29,MATCH(M$8,GRID!$A$18:$A$29,0),MATCH(1,($U$2=GRID!$B$1:$U$1)*(КАЛЕНДАРЬ!AJ25=GRID!$B$3:$U$3),0)),
INDEX(GRID!$B$18:$U$29,MATCH(M$8,GRID!$A$18:$A$29,0),MATCH(1,($U$2=GRID!$B$1:$U$1)*(КАЛЕНДАРЬ!AJ25=GRID!$B$3:$U$3),0))*(1-GRID!$H$34))</f>
        <v>56270</v>
      </c>
      <c r="O76" s="8" cm="1">
        <f t="array" ref="O76">IF($I$2="Время восстановления",INDEX(GRID!$B$18:$U$29,MATCH(O$8,GRID!$A$18:$A$29,0),MATCH(1,($U$2=GRID!$B$1:$U$1)*(КАЛЕНДАРЬ!AJ25=GRID!$B$3:$U$3),0)),
INDEX(GRID!$B$18:$U$29,MATCH(O$8,GRID!$A$18:$A$29,0),MATCH(1,($U$2=GRID!$B$1:$U$1)*(КАЛЕНДАРЬ!AJ25=GRID!$B$3:$U$3),0))*(1-GRID!$H$34))</f>
        <v>79220</v>
      </c>
      <c r="P76" s="8" cm="1">
        <f t="array" ref="P76">IF($I$2="Время восстановления",INDEX(GRID!$B$18:$U$29,MATCH(P$8,GRID!$A$18:$A$29,0),MATCH(1,($U$2=GRID!$B$1:$U$1)*(КАЛЕНДАРЬ!AJ25=GRID!$B$3:$U$3),0)),
INDEX(GRID!$B$18:$U$29,MATCH(P$8,GRID!$A$18:$A$29,0),MATCH(1,($U$2=GRID!$B$1:$U$1)*(КАЛЕНДАРЬ!AJ25=GRID!$B$3:$U$3),0))*(1-GRID!$H$34))</f>
        <v>114240</v>
      </c>
      <c r="Q76" s="8" cm="1">
        <f t="array" ref="Q76">IF($I$2="Время восстановления",INDEX(GRID!$B$18:$U$29,MATCH(Q$8,GRID!$A$18:$A$29,0),MATCH(1,($U$2=GRID!$B$1:$U$1)*(КАЛЕНДАРЬ!AJ25=GRID!$B$3:$U$3),0)),
INDEX(GRID!$B$18:$U$29,MATCH(Q$8,GRID!$A$18:$A$29,0),MATCH(1,($U$2=GRID!$B$1:$U$1)*(КАЛЕНДАРЬ!AJ25=GRID!$B$3:$U$3),0))*(1-GRID!$H$34))</f>
        <v>134640</v>
      </c>
      <c r="R76" s="8" cm="1">
        <f t="array" ref="R76">IF($I$2="Время восстановления",INDEX(GRID!$B$18:$U$29,MATCH(R$8,GRID!$A$18:$A$29,0),MATCH(1,($U$2=GRID!$B$1:$U$1)*(КАЛЕНДАРЬ!AJ25=GRID!$B$3:$U$3),0)),
INDEX(GRID!$B$18:$U$29,MATCH(R$8,GRID!$A$18:$A$29,0),MATCH(1,($U$2=GRID!$B$1:$U$1)*(КАЛЕНДАРЬ!AJ25=GRID!$B$3:$U$3),0))*(1-GRID!$H$34))</f>
        <v>152490</v>
      </c>
      <c r="S76" s="8" cm="1">
        <f t="array" ref="S76">IF($I$2="Время восстановления",INDEX(GRID!$B$18:$U$29,MATCH(S$8,GRID!$A$18:$A$29,0),MATCH(1,($U$2=GRID!$B$1:$U$1)*(КАЛЕНДАРЬ!AJ25=GRID!$B$3:$U$3),0)),
INDEX(GRID!$B$18:$U$29,MATCH(S$8,GRID!$A$18:$A$29,0),MATCH(1,($U$2=GRID!$B$1:$U$1)*(КАЛЕНДАРЬ!AJ25=GRID!$B$3:$U$3),0))*(1-GRID!$L$41))</f>
        <v>395190</v>
      </c>
      <c r="T76" s="8" cm="1">
        <f t="array" ref="T76">IF($I$2="Время восстановления",INDEX(GRID!$B$18:$U$29,MATCH(T$8,GRID!$A$18:$A$29,0),MATCH(1,($U$2=GRID!$B$1:$U$1)*(КАЛЕНДАРЬ!AJ25=GRID!$B$3:$U$3),0)),
INDEX(GRID!$B$18:$U$29,MATCH(T$8,GRID!$A$18:$A$29,0),MATCH(1,($U$2=GRID!$B$1:$U$1)*(КАЛЕНДАРЬ!AJ25=GRID!$B$3:$U$3),0))*(1-GRID!$L$41))</f>
        <v>476730</v>
      </c>
    </row>
    <row r="77" spans="1:20">
      <c r="A77" s="148" t="s">
        <v>13</v>
      </c>
      <c r="B77" s="149">
        <v>23</v>
      </c>
      <c r="C77" s="8" cm="1">
        <f t="array" ref="C77">IF($I$2="Время восстановления",INDEX(GRID!$B$4:$U$15,MATCH(C$8,GRID!$A$4:$A$15,0),MATCH(1,($U$2=GRID!$B$1:$U$1)*(КАЛЕНДАРЬ!AJ26=GRID!$B$3:$U$3),0)),
INDEX(GRID!$B$4:$U$15,MATCH(C$8,GRID!$A$4:$A$15,0),MATCH(1,($U$2=GRID!$B$1:$U$1)*(КАЛЕНДАРЬ!AJ26=GRID!$B$3:$U$3),0))*(1-GRID!$H$34))</f>
        <v>19125</v>
      </c>
      <c r="D77" s="8" cm="1">
        <f t="array" ref="D77">IF($I$2="Время восстановления",INDEX(GRID!$B$18:$U$29,MATCH(C$8,GRID!$A$18:$A$29,0),MATCH(1,($U$2=GRID!$B$1:$U$1)*(КАЛЕНДАРЬ!AJ26=GRID!$B$3:$U$3),0)),
INDEX(GRID!$B$18:$U$29,MATCH(C$8,GRID!$A$18:$A$29,0),MATCH(1,($U$2=GRID!$B$1:$U$1)*(КАЛЕНДАРЬ!AJ26=GRID!$B$3:$U$3),0))*(1-GRID!$H$34))</f>
        <v>23375</v>
      </c>
      <c r="E77" s="8" cm="1">
        <f t="array" ref="E77">IF($I$2="Время восстановления",INDEX(GRID!$B$4:$U$15,MATCH(E$8,GRID!$A$4:$A$15,0),MATCH(1,($U$2=GRID!$B$1:$U$1)*(КАЛЕНДАРЬ!AJ26=GRID!$B$3:$U$3),0)),
INDEX(GRID!$B$4:$U$15,MATCH(E$8,GRID!$A$4:$A$15,0),MATCH(1,($U$2=GRID!$B$1:$U$1)*(КАЛЕНДАРЬ!AJ26=GRID!$B$3:$U$3),0))*(1-GRID!$H$34))</f>
        <v>23120</v>
      </c>
      <c r="F77" s="8" cm="1">
        <f t="array" ref="F77">IF($I$2="Время восстановления",INDEX(GRID!$B$18:$U$29,MATCH(E$8,GRID!$A$18:$A$29,0),MATCH(1,($U$2=GRID!$B$1:$U$1)*(КАЛЕНДАРЬ!AJ26=GRID!$B$3:$U$3),0)),
INDEX(GRID!$B$18:$U$29,MATCH(E$8,GRID!$A$18:$A$29,0),MATCH(1,($U$2=GRID!$B$1:$U$1)*(КАЛЕНДАРЬ!AJ26=GRID!$B$3:$U$3),0))*(1-GRID!$H$34))</f>
        <v>27370</v>
      </c>
      <c r="G77" s="8" cm="1">
        <f t="array" ref="G77">IF($I$2="Время восстановления",INDEX(GRID!$B$4:$U$15,MATCH(G$8,GRID!$A$4:$A$15,0),MATCH(1,($U$2=GRID!$B$1:$U$1)*(КАЛЕНДАРЬ!AJ26=GRID!$B$3:$U$3),0)),
INDEX(GRID!$B$4:$U$15,MATCH(G$8,GRID!$A$4:$A$15,0),MATCH(1,($U$2=GRID!$B$1:$U$1)*(КАЛЕНДАРЬ!AJ26=GRID!$B$3:$U$3),0))*(1-GRID!$H$34))</f>
        <v>27795</v>
      </c>
      <c r="H77" s="8" cm="1">
        <f t="array" ref="H77">IF($I$2="Время восстановления",INDEX(GRID!$B$18:$U$29,MATCH(G$8,GRID!$A$18:$A$29,0),MATCH(1,($U$2=GRID!$B$1:$U$1)*(КАЛЕНДАРЬ!AJ26=GRID!$B$3:$U$3),0)),
INDEX(GRID!$B$18:$U$29,MATCH(G$8,GRID!$A$18:$A$29,0),MATCH(1,($U$2=GRID!$B$1:$U$1)*(КАЛЕНДАРЬ!AJ26=GRID!$B$3:$U$3),0))*(1-GRID!$H$34))</f>
        <v>32045</v>
      </c>
      <c r="I77" s="8" cm="1">
        <f t="array" ref="I77">IF($I$2="Время восстановления",INDEX(GRID!$B$4:$U$15,MATCH(I$8,GRID!$A$4:$A$15,0),MATCH(1,($U$2=GRID!$B$1:$U$1)*(КАЛЕНДАРЬ!AJ26=GRID!$B$3:$U$3),0)),
INDEX(GRID!$B$4:$U$15,MATCH(I$8,GRID!$A$4:$A$15,0),MATCH(1,($U$2=GRID!$B$1:$U$1)*(КАЛЕНДАРЬ!AJ26=GRID!$B$3:$U$3),0))*(1-GRID!$H$34))</f>
        <v>30770</v>
      </c>
      <c r="J77" s="8" cm="1">
        <f t="array" ref="J77">IF($I$2="Время восстановления",INDEX(GRID!$B$18:$U$29,MATCH(I$8,GRID!$A$18:$A$29,0),MATCH(1,($U$2=GRID!$B$1:$U$1)*(КАЛЕНДАРЬ!AJ26=GRID!$B$3:$U$3),0)),
INDEX(GRID!$B$18:$U$29,MATCH(I$8,GRID!$A$18:$A$29,0),MATCH(1,($U$2=GRID!$B$1:$U$1)*(КАЛЕНДАРЬ!AJ26=GRID!$B$3:$U$3),0))*(1-GRID!$H$34))</f>
        <v>35020</v>
      </c>
      <c r="K77" s="8" cm="1">
        <f t="array" ref="K77">IF($I$2="Время восстановления",INDEX(GRID!$B$4:$U$15,MATCH(K$8,GRID!$A$4:$A$15,0),MATCH(1,($U$2=GRID!$B$1:$U$1)*(КАЛЕНДАРЬ!AJ26=GRID!$B$3:$U$3),0)),
INDEX(GRID!$B$4:$U$15,MATCH(K$8,GRID!$A$4:$A$15,0),MATCH(1,($U$2=GRID!$B$1:$U$1)*(КАЛЕНДАРЬ!AJ26=GRID!$B$3:$U$3),0))*(1-GRID!$H$34))</f>
        <v>35020</v>
      </c>
      <c r="L77" s="8" cm="1">
        <f t="array" ref="L77">IF($I$2="Время восстановления",INDEX(GRID!$B$18:$U$29,MATCH(K$8,GRID!$A$18:$A$29,0),MATCH(1,($U$2=GRID!$B$1:$U$1)*(КАЛЕНДАРЬ!AJ26=GRID!$B$3:$U$3),0)),
INDEX(GRID!$B$18:$U$29,MATCH(K$8,GRID!$A$18:$A$29,0),MATCH(1,($U$2=GRID!$B$1:$U$1)*(КАЛЕНДАРЬ!AJ26=GRID!$B$3:$U$3),0))*(1-GRID!$H$34))</f>
        <v>39270</v>
      </c>
      <c r="M77" s="8" cm="1">
        <f t="array" ref="M77">IF($I$2="Время восстановления",INDEX(GRID!$B$4:$U$15,MATCH(M$8,GRID!$A$4:$A$15,0),MATCH(1,($U$2=GRID!$B$1:$U$1)*(КАЛЕНДАРЬ!AJ26=GRID!$B$3:$U$3),0)),
INDEX(GRID!$B$4:$U$15,MATCH(M$8,GRID!$A$4:$A$15,0),MATCH(1,($U$2=GRID!$B$1:$U$1)*(КАЛЕНДАРЬ!AJ26=GRID!$B$3:$U$3),0))*(1-GRID!$H$34))</f>
        <v>52020</v>
      </c>
      <c r="N77" s="8" cm="1">
        <f t="array" ref="N77">IF($I$2="Время восстановления",INDEX(GRID!$B$18:$U$29,MATCH(M$8,GRID!$A$18:$A$29,0),MATCH(1,($U$2=GRID!$B$1:$U$1)*(КАЛЕНДАРЬ!AJ26=GRID!$B$3:$U$3),0)),
INDEX(GRID!$B$18:$U$29,MATCH(M$8,GRID!$A$18:$A$29,0),MATCH(1,($U$2=GRID!$B$1:$U$1)*(КАЛЕНДАРЬ!AJ26=GRID!$B$3:$U$3),0))*(1-GRID!$H$34))</f>
        <v>56270</v>
      </c>
      <c r="O77" s="8" cm="1">
        <f t="array" ref="O77">IF($I$2="Время восстановления",INDEX(GRID!$B$18:$U$29,MATCH(O$8,GRID!$A$18:$A$29,0),MATCH(1,($U$2=GRID!$B$1:$U$1)*(КАЛЕНДАРЬ!AJ26=GRID!$B$3:$U$3),0)),
INDEX(GRID!$B$18:$U$29,MATCH(O$8,GRID!$A$18:$A$29,0),MATCH(1,($U$2=GRID!$B$1:$U$1)*(КАЛЕНДАРЬ!AJ26=GRID!$B$3:$U$3),0))*(1-GRID!$H$34))</f>
        <v>79220</v>
      </c>
      <c r="P77" s="8" cm="1">
        <f t="array" ref="P77">IF($I$2="Время восстановления",INDEX(GRID!$B$18:$U$29,MATCH(P$8,GRID!$A$18:$A$29,0),MATCH(1,($U$2=GRID!$B$1:$U$1)*(КАЛЕНДАРЬ!AJ26=GRID!$B$3:$U$3),0)),
INDEX(GRID!$B$18:$U$29,MATCH(P$8,GRID!$A$18:$A$29,0),MATCH(1,($U$2=GRID!$B$1:$U$1)*(КАЛЕНДАРЬ!AJ26=GRID!$B$3:$U$3),0))*(1-GRID!$H$34))</f>
        <v>114240</v>
      </c>
      <c r="Q77" s="8" cm="1">
        <f t="array" ref="Q77">IF($I$2="Время восстановления",INDEX(GRID!$B$18:$U$29,MATCH(Q$8,GRID!$A$18:$A$29,0),MATCH(1,($U$2=GRID!$B$1:$U$1)*(КАЛЕНДАРЬ!AJ26=GRID!$B$3:$U$3),0)),
INDEX(GRID!$B$18:$U$29,MATCH(Q$8,GRID!$A$18:$A$29,0),MATCH(1,($U$2=GRID!$B$1:$U$1)*(КАЛЕНДАРЬ!AJ26=GRID!$B$3:$U$3),0))*(1-GRID!$H$34))</f>
        <v>134640</v>
      </c>
      <c r="R77" s="8" cm="1">
        <f t="array" ref="R77">IF($I$2="Время восстановления",INDEX(GRID!$B$18:$U$29,MATCH(R$8,GRID!$A$18:$A$29,0),MATCH(1,($U$2=GRID!$B$1:$U$1)*(КАЛЕНДАРЬ!AJ26=GRID!$B$3:$U$3),0)),
INDEX(GRID!$B$18:$U$29,MATCH(R$8,GRID!$A$18:$A$29,0),MATCH(1,($U$2=GRID!$B$1:$U$1)*(КАЛЕНДАРЬ!AJ26=GRID!$B$3:$U$3),0))*(1-GRID!$H$34))</f>
        <v>152490</v>
      </c>
      <c r="S77" s="8" cm="1">
        <f t="array" ref="S77">IF($I$2="Время восстановления",INDEX(GRID!$B$18:$U$29,MATCH(S$8,GRID!$A$18:$A$29,0),MATCH(1,($U$2=GRID!$B$1:$U$1)*(КАЛЕНДАРЬ!AJ26=GRID!$B$3:$U$3),0)),
INDEX(GRID!$B$18:$U$29,MATCH(S$8,GRID!$A$18:$A$29,0),MATCH(1,($U$2=GRID!$B$1:$U$1)*(КАЛЕНДАРЬ!AJ26=GRID!$B$3:$U$3),0))*(1-GRID!$L$41))</f>
        <v>395190</v>
      </c>
      <c r="T77" s="8" cm="1">
        <f t="array" ref="T77">IF($I$2="Время восстановления",INDEX(GRID!$B$18:$U$29,MATCH(T$8,GRID!$A$18:$A$29,0),MATCH(1,($U$2=GRID!$B$1:$U$1)*(КАЛЕНДАРЬ!AJ26=GRID!$B$3:$U$3),0)),
INDEX(GRID!$B$18:$U$29,MATCH(T$8,GRID!$A$18:$A$29,0),MATCH(1,($U$2=GRID!$B$1:$U$1)*(КАЛЕНДАРЬ!AJ26=GRID!$B$3:$U$3),0))*(1-GRID!$L$41))</f>
        <v>476730</v>
      </c>
    </row>
    <row r="78" spans="1:20">
      <c r="A78" s="148" t="s">
        <v>14</v>
      </c>
      <c r="B78" s="149">
        <v>24</v>
      </c>
      <c r="C78" s="8" cm="1">
        <f t="array" ref="C78">IF($I$2="Время восстановления",INDEX(GRID!$B$4:$U$15,MATCH(C$8,GRID!$A$4:$A$15,0),MATCH(1,($U$2=GRID!$B$1:$U$1)*(КАЛЕНДАРЬ!AJ27=GRID!$B$3:$U$3),0)),
INDEX(GRID!$B$4:$U$15,MATCH(C$8,GRID!$A$4:$A$15,0),MATCH(1,($U$2=GRID!$B$1:$U$1)*(КАЛЕНДАРЬ!AJ27=GRID!$B$3:$U$3),0))*(1-GRID!$H$34))</f>
        <v>19125</v>
      </c>
      <c r="D78" s="8" cm="1">
        <f t="array" ref="D78">IF($I$2="Время восстановления",INDEX(GRID!$B$18:$U$29,MATCH(C$8,GRID!$A$18:$A$29,0),MATCH(1,($U$2=GRID!$B$1:$U$1)*(КАЛЕНДАРЬ!AJ27=GRID!$B$3:$U$3),0)),
INDEX(GRID!$B$18:$U$29,MATCH(C$8,GRID!$A$18:$A$29,0),MATCH(1,($U$2=GRID!$B$1:$U$1)*(КАЛЕНДАРЬ!AJ27=GRID!$B$3:$U$3),0))*(1-GRID!$H$34))</f>
        <v>23375</v>
      </c>
      <c r="E78" s="8" cm="1">
        <f t="array" ref="E78">IF($I$2="Время восстановления",INDEX(GRID!$B$4:$U$15,MATCH(E$8,GRID!$A$4:$A$15,0),MATCH(1,($U$2=GRID!$B$1:$U$1)*(КАЛЕНДАРЬ!AJ27=GRID!$B$3:$U$3),0)),
INDEX(GRID!$B$4:$U$15,MATCH(E$8,GRID!$A$4:$A$15,0),MATCH(1,($U$2=GRID!$B$1:$U$1)*(КАЛЕНДАРЬ!AJ27=GRID!$B$3:$U$3),0))*(1-GRID!$H$34))</f>
        <v>23120</v>
      </c>
      <c r="F78" s="8" cm="1">
        <f t="array" ref="F78">IF($I$2="Время восстановления",INDEX(GRID!$B$18:$U$29,MATCH(E$8,GRID!$A$18:$A$29,0),MATCH(1,($U$2=GRID!$B$1:$U$1)*(КАЛЕНДАРЬ!AJ27=GRID!$B$3:$U$3),0)),
INDEX(GRID!$B$18:$U$29,MATCH(E$8,GRID!$A$18:$A$29,0),MATCH(1,($U$2=GRID!$B$1:$U$1)*(КАЛЕНДАРЬ!AJ27=GRID!$B$3:$U$3),0))*(1-GRID!$H$34))</f>
        <v>27370</v>
      </c>
      <c r="G78" s="8" cm="1">
        <f t="array" ref="G78">IF($I$2="Время восстановления",INDEX(GRID!$B$4:$U$15,MATCH(G$8,GRID!$A$4:$A$15,0),MATCH(1,($U$2=GRID!$B$1:$U$1)*(КАЛЕНДАРЬ!AJ27=GRID!$B$3:$U$3),0)),
INDEX(GRID!$B$4:$U$15,MATCH(G$8,GRID!$A$4:$A$15,0),MATCH(1,($U$2=GRID!$B$1:$U$1)*(КАЛЕНДАРЬ!AJ27=GRID!$B$3:$U$3),0))*(1-GRID!$H$34))</f>
        <v>27795</v>
      </c>
      <c r="H78" s="8" cm="1">
        <f t="array" ref="H78">IF($I$2="Время восстановления",INDEX(GRID!$B$18:$U$29,MATCH(G$8,GRID!$A$18:$A$29,0),MATCH(1,($U$2=GRID!$B$1:$U$1)*(КАЛЕНДАРЬ!AJ27=GRID!$B$3:$U$3),0)),
INDEX(GRID!$B$18:$U$29,MATCH(G$8,GRID!$A$18:$A$29,0),MATCH(1,($U$2=GRID!$B$1:$U$1)*(КАЛЕНДАРЬ!AJ27=GRID!$B$3:$U$3),0))*(1-GRID!$H$34))</f>
        <v>32045</v>
      </c>
      <c r="I78" s="8" cm="1">
        <f t="array" ref="I78">IF($I$2="Время восстановления",INDEX(GRID!$B$4:$U$15,MATCH(I$8,GRID!$A$4:$A$15,0),MATCH(1,($U$2=GRID!$B$1:$U$1)*(КАЛЕНДАРЬ!AJ27=GRID!$B$3:$U$3),0)),
INDEX(GRID!$B$4:$U$15,MATCH(I$8,GRID!$A$4:$A$15,0),MATCH(1,($U$2=GRID!$B$1:$U$1)*(КАЛЕНДАРЬ!AJ27=GRID!$B$3:$U$3),0))*(1-GRID!$H$34))</f>
        <v>30770</v>
      </c>
      <c r="J78" s="8" cm="1">
        <f t="array" ref="J78">IF($I$2="Время восстановления",INDEX(GRID!$B$18:$U$29,MATCH(I$8,GRID!$A$18:$A$29,0),MATCH(1,($U$2=GRID!$B$1:$U$1)*(КАЛЕНДАРЬ!AJ27=GRID!$B$3:$U$3),0)),
INDEX(GRID!$B$18:$U$29,MATCH(I$8,GRID!$A$18:$A$29,0),MATCH(1,($U$2=GRID!$B$1:$U$1)*(КАЛЕНДАРЬ!AJ27=GRID!$B$3:$U$3),0))*(1-GRID!$H$34))</f>
        <v>35020</v>
      </c>
      <c r="K78" s="8" cm="1">
        <f t="array" ref="K78">IF($I$2="Время восстановления",INDEX(GRID!$B$4:$U$15,MATCH(K$8,GRID!$A$4:$A$15,0),MATCH(1,($U$2=GRID!$B$1:$U$1)*(КАЛЕНДАРЬ!AJ27=GRID!$B$3:$U$3),0)),
INDEX(GRID!$B$4:$U$15,MATCH(K$8,GRID!$A$4:$A$15,0),MATCH(1,($U$2=GRID!$B$1:$U$1)*(КАЛЕНДАРЬ!AJ27=GRID!$B$3:$U$3),0))*(1-GRID!$H$34))</f>
        <v>35020</v>
      </c>
      <c r="L78" s="8" cm="1">
        <f t="array" ref="L78">IF($I$2="Время восстановления",INDEX(GRID!$B$18:$U$29,MATCH(K$8,GRID!$A$18:$A$29,0),MATCH(1,($U$2=GRID!$B$1:$U$1)*(КАЛЕНДАРЬ!AJ27=GRID!$B$3:$U$3),0)),
INDEX(GRID!$B$18:$U$29,MATCH(K$8,GRID!$A$18:$A$29,0),MATCH(1,($U$2=GRID!$B$1:$U$1)*(КАЛЕНДАРЬ!AJ27=GRID!$B$3:$U$3),0))*(1-GRID!$H$34))</f>
        <v>39270</v>
      </c>
      <c r="M78" s="8" cm="1">
        <f t="array" ref="M78">IF($I$2="Время восстановления",INDEX(GRID!$B$4:$U$15,MATCH(M$8,GRID!$A$4:$A$15,0),MATCH(1,($U$2=GRID!$B$1:$U$1)*(КАЛЕНДАРЬ!AJ27=GRID!$B$3:$U$3),0)),
INDEX(GRID!$B$4:$U$15,MATCH(M$8,GRID!$A$4:$A$15,0),MATCH(1,($U$2=GRID!$B$1:$U$1)*(КАЛЕНДАРЬ!AJ27=GRID!$B$3:$U$3),0))*(1-GRID!$H$34))</f>
        <v>52020</v>
      </c>
      <c r="N78" s="8" cm="1">
        <f t="array" ref="N78">IF($I$2="Время восстановления",INDEX(GRID!$B$18:$U$29,MATCH(M$8,GRID!$A$18:$A$29,0),MATCH(1,($U$2=GRID!$B$1:$U$1)*(КАЛЕНДАРЬ!AJ27=GRID!$B$3:$U$3),0)),
INDEX(GRID!$B$18:$U$29,MATCH(M$8,GRID!$A$18:$A$29,0),MATCH(1,($U$2=GRID!$B$1:$U$1)*(КАЛЕНДАРЬ!AJ27=GRID!$B$3:$U$3),0))*(1-GRID!$H$34))</f>
        <v>56270</v>
      </c>
      <c r="O78" s="8" cm="1">
        <f t="array" ref="O78">IF($I$2="Время восстановления",INDEX(GRID!$B$18:$U$29,MATCH(O$8,GRID!$A$18:$A$29,0),MATCH(1,($U$2=GRID!$B$1:$U$1)*(КАЛЕНДАРЬ!AJ27=GRID!$B$3:$U$3),0)),
INDEX(GRID!$B$18:$U$29,MATCH(O$8,GRID!$A$18:$A$29,0),MATCH(1,($U$2=GRID!$B$1:$U$1)*(КАЛЕНДАРЬ!AJ27=GRID!$B$3:$U$3),0))*(1-GRID!$H$34))</f>
        <v>79220</v>
      </c>
      <c r="P78" s="8" cm="1">
        <f t="array" ref="P78">IF($I$2="Время восстановления",INDEX(GRID!$B$18:$U$29,MATCH(P$8,GRID!$A$18:$A$29,0),MATCH(1,($U$2=GRID!$B$1:$U$1)*(КАЛЕНДАРЬ!AJ27=GRID!$B$3:$U$3),0)),
INDEX(GRID!$B$18:$U$29,MATCH(P$8,GRID!$A$18:$A$29,0),MATCH(1,($U$2=GRID!$B$1:$U$1)*(КАЛЕНДАРЬ!AJ27=GRID!$B$3:$U$3),0))*(1-GRID!$H$34))</f>
        <v>114240</v>
      </c>
      <c r="Q78" s="8" cm="1">
        <f t="array" ref="Q78">IF($I$2="Время восстановления",INDEX(GRID!$B$18:$U$29,MATCH(Q$8,GRID!$A$18:$A$29,0),MATCH(1,($U$2=GRID!$B$1:$U$1)*(КАЛЕНДАРЬ!AJ27=GRID!$B$3:$U$3),0)),
INDEX(GRID!$B$18:$U$29,MATCH(Q$8,GRID!$A$18:$A$29,0),MATCH(1,($U$2=GRID!$B$1:$U$1)*(КАЛЕНДАРЬ!AJ27=GRID!$B$3:$U$3),0))*(1-GRID!$H$34))</f>
        <v>134640</v>
      </c>
      <c r="R78" s="8" cm="1">
        <f t="array" ref="R78">IF($I$2="Время восстановления",INDEX(GRID!$B$18:$U$29,MATCH(R$8,GRID!$A$18:$A$29,0),MATCH(1,($U$2=GRID!$B$1:$U$1)*(КАЛЕНДАРЬ!AJ27=GRID!$B$3:$U$3),0)),
INDEX(GRID!$B$18:$U$29,MATCH(R$8,GRID!$A$18:$A$29,0),MATCH(1,($U$2=GRID!$B$1:$U$1)*(КАЛЕНДАРЬ!AJ27=GRID!$B$3:$U$3),0))*(1-GRID!$H$34))</f>
        <v>152490</v>
      </c>
      <c r="S78" s="8" cm="1">
        <f t="array" ref="S78">IF($I$2="Время восстановления",INDEX(GRID!$B$18:$U$29,MATCH(S$8,GRID!$A$18:$A$29,0),MATCH(1,($U$2=GRID!$B$1:$U$1)*(КАЛЕНДАРЬ!AJ27=GRID!$B$3:$U$3),0)),
INDEX(GRID!$B$18:$U$29,MATCH(S$8,GRID!$A$18:$A$29,0),MATCH(1,($U$2=GRID!$B$1:$U$1)*(КАЛЕНДАРЬ!AJ27=GRID!$B$3:$U$3),0))*(1-GRID!$L$41))</f>
        <v>395190</v>
      </c>
      <c r="T78" s="8" cm="1">
        <f t="array" ref="T78">IF($I$2="Время восстановления",INDEX(GRID!$B$18:$U$29,MATCH(T$8,GRID!$A$18:$A$29,0),MATCH(1,($U$2=GRID!$B$1:$U$1)*(КАЛЕНДАРЬ!AJ27=GRID!$B$3:$U$3),0)),
INDEX(GRID!$B$18:$U$29,MATCH(T$8,GRID!$A$18:$A$29,0),MATCH(1,($U$2=GRID!$B$1:$U$1)*(КАЛЕНДАРЬ!AJ27=GRID!$B$3:$U$3),0))*(1-GRID!$L$41))</f>
        <v>476730</v>
      </c>
    </row>
    <row r="79" spans="1:20">
      <c r="A79" s="148" t="s">
        <v>15</v>
      </c>
      <c r="B79" s="149">
        <v>25</v>
      </c>
      <c r="C79" s="8" cm="1">
        <f t="array" ref="C79">IF($I$2="Время восстановления",INDEX(GRID!$B$4:$U$15,MATCH(C$8,GRID!$A$4:$A$15,0),MATCH(1,($U$2=GRID!$B$1:$U$1)*(КАЛЕНДАРЬ!AJ28=GRID!$B$3:$U$3),0)),
INDEX(GRID!$B$4:$U$15,MATCH(C$8,GRID!$A$4:$A$15,0),MATCH(1,($U$2=GRID!$B$1:$U$1)*(КАЛЕНДАРЬ!AJ28=GRID!$B$3:$U$3),0))*(1-GRID!$H$34))</f>
        <v>19125</v>
      </c>
      <c r="D79" s="8" cm="1">
        <f t="array" ref="D79">IF($I$2="Время восстановления",INDEX(GRID!$B$18:$U$29,MATCH(C$8,GRID!$A$18:$A$29,0),MATCH(1,($U$2=GRID!$B$1:$U$1)*(КАЛЕНДАРЬ!AJ28=GRID!$B$3:$U$3),0)),
INDEX(GRID!$B$18:$U$29,MATCH(C$8,GRID!$A$18:$A$29,0),MATCH(1,($U$2=GRID!$B$1:$U$1)*(КАЛЕНДАРЬ!AJ28=GRID!$B$3:$U$3),0))*(1-GRID!$H$34))</f>
        <v>23375</v>
      </c>
      <c r="E79" s="8" cm="1">
        <f t="array" ref="E79">IF($I$2="Время восстановления",INDEX(GRID!$B$4:$U$15,MATCH(E$8,GRID!$A$4:$A$15,0),MATCH(1,($U$2=GRID!$B$1:$U$1)*(КАЛЕНДАРЬ!AJ28=GRID!$B$3:$U$3),0)),
INDEX(GRID!$B$4:$U$15,MATCH(E$8,GRID!$A$4:$A$15,0),MATCH(1,($U$2=GRID!$B$1:$U$1)*(КАЛЕНДАРЬ!AJ28=GRID!$B$3:$U$3),0))*(1-GRID!$H$34))</f>
        <v>23120</v>
      </c>
      <c r="F79" s="8" cm="1">
        <f t="array" ref="F79">IF($I$2="Время восстановления",INDEX(GRID!$B$18:$U$29,MATCH(E$8,GRID!$A$18:$A$29,0),MATCH(1,($U$2=GRID!$B$1:$U$1)*(КАЛЕНДАРЬ!AJ28=GRID!$B$3:$U$3),0)),
INDEX(GRID!$B$18:$U$29,MATCH(E$8,GRID!$A$18:$A$29,0),MATCH(1,($U$2=GRID!$B$1:$U$1)*(КАЛЕНДАРЬ!AJ28=GRID!$B$3:$U$3),0))*(1-GRID!$H$34))</f>
        <v>27370</v>
      </c>
      <c r="G79" s="8" cm="1">
        <f t="array" ref="G79">IF($I$2="Время восстановления",INDEX(GRID!$B$4:$U$15,MATCH(G$8,GRID!$A$4:$A$15,0),MATCH(1,($U$2=GRID!$B$1:$U$1)*(КАЛЕНДАРЬ!AJ28=GRID!$B$3:$U$3),0)),
INDEX(GRID!$B$4:$U$15,MATCH(G$8,GRID!$A$4:$A$15,0),MATCH(1,($U$2=GRID!$B$1:$U$1)*(КАЛЕНДАРЬ!AJ28=GRID!$B$3:$U$3),0))*(1-GRID!$H$34))</f>
        <v>27795</v>
      </c>
      <c r="H79" s="8" cm="1">
        <f t="array" ref="H79">IF($I$2="Время восстановления",INDEX(GRID!$B$18:$U$29,MATCH(G$8,GRID!$A$18:$A$29,0),MATCH(1,($U$2=GRID!$B$1:$U$1)*(КАЛЕНДАРЬ!AJ28=GRID!$B$3:$U$3),0)),
INDEX(GRID!$B$18:$U$29,MATCH(G$8,GRID!$A$18:$A$29,0),MATCH(1,($U$2=GRID!$B$1:$U$1)*(КАЛЕНДАРЬ!AJ28=GRID!$B$3:$U$3),0))*(1-GRID!$H$34))</f>
        <v>32045</v>
      </c>
      <c r="I79" s="8" cm="1">
        <f t="array" ref="I79">IF($I$2="Время восстановления",INDEX(GRID!$B$4:$U$15,MATCH(I$8,GRID!$A$4:$A$15,0),MATCH(1,($U$2=GRID!$B$1:$U$1)*(КАЛЕНДАРЬ!AJ28=GRID!$B$3:$U$3),0)),
INDEX(GRID!$B$4:$U$15,MATCH(I$8,GRID!$A$4:$A$15,0),MATCH(1,($U$2=GRID!$B$1:$U$1)*(КАЛЕНДАРЬ!AJ28=GRID!$B$3:$U$3),0))*(1-GRID!$H$34))</f>
        <v>30770</v>
      </c>
      <c r="J79" s="8" cm="1">
        <f t="array" ref="J79">IF($I$2="Время восстановления",INDEX(GRID!$B$18:$U$29,MATCH(I$8,GRID!$A$18:$A$29,0),MATCH(1,($U$2=GRID!$B$1:$U$1)*(КАЛЕНДАРЬ!AJ28=GRID!$B$3:$U$3),0)),
INDEX(GRID!$B$18:$U$29,MATCH(I$8,GRID!$A$18:$A$29,0),MATCH(1,($U$2=GRID!$B$1:$U$1)*(КАЛЕНДАРЬ!AJ28=GRID!$B$3:$U$3),0))*(1-GRID!$H$34))</f>
        <v>35020</v>
      </c>
      <c r="K79" s="8" cm="1">
        <f t="array" ref="K79">IF($I$2="Время восстановления",INDEX(GRID!$B$4:$U$15,MATCH(K$8,GRID!$A$4:$A$15,0),MATCH(1,($U$2=GRID!$B$1:$U$1)*(КАЛЕНДАРЬ!AJ28=GRID!$B$3:$U$3),0)),
INDEX(GRID!$B$4:$U$15,MATCH(K$8,GRID!$A$4:$A$15,0),MATCH(1,($U$2=GRID!$B$1:$U$1)*(КАЛЕНДАРЬ!AJ28=GRID!$B$3:$U$3),0))*(1-GRID!$H$34))</f>
        <v>35020</v>
      </c>
      <c r="L79" s="8" cm="1">
        <f t="array" ref="L79">IF($I$2="Время восстановления",INDEX(GRID!$B$18:$U$29,MATCH(K$8,GRID!$A$18:$A$29,0),MATCH(1,($U$2=GRID!$B$1:$U$1)*(КАЛЕНДАРЬ!AJ28=GRID!$B$3:$U$3),0)),
INDEX(GRID!$B$18:$U$29,MATCH(K$8,GRID!$A$18:$A$29,0),MATCH(1,($U$2=GRID!$B$1:$U$1)*(КАЛЕНДАРЬ!AJ28=GRID!$B$3:$U$3),0))*(1-GRID!$H$34))</f>
        <v>39270</v>
      </c>
      <c r="M79" s="8" cm="1">
        <f t="array" ref="M79">IF($I$2="Время восстановления",INDEX(GRID!$B$4:$U$15,MATCH(M$8,GRID!$A$4:$A$15,0),MATCH(1,($U$2=GRID!$B$1:$U$1)*(КАЛЕНДАРЬ!AJ28=GRID!$B$3:$U$3),0)),
INDEX(GRID!$B$4:$U$15,MATCH(M$8,GRID!$A$4:$A$15,0),MATCH(1,($U$2=GRID!$B$1:$U$1)*(КАЛЕНДАРЬ!AJ28=GRID!$B$3:$U$3),0))*(1-GRID!$H$34))</f>
        <v>52020</v>
      </c>
      <c r="N79" s="8" cm="1">
        <f t="array" ref="N79">IF($I$2="Время восстановления",INDEX(GRID!$B$18:$U$29,MATCH(M$8,GRID!$A$18:$A$29,0),MATCH(1,($U$2=GRID!$B$1:$U$1)*(КАЛЕНДАРЬ!AJ28=GRID!$B$3:$U$3),0)),
INDEX(GRID!$B$18:$U$29,MATCH(M$8,GRID!$A$18:$A$29,0),MATCH(1,($U$2=GRID!$B$1:$U$1)*(КАЛЕНДАРЬ!AJ28=GRID!$B$3:$U$3),0))*(1-GRID!$H$34))</f>
        <v>56270</v>
      </c>
      <c r="O79" s="8" cm="1">
        <f t="array" ref="O79">IF($I$2="Время восстановления",INDEX(GRID!$B$18:$U$29,MATCH(O$8,GRID!$A$18:$A$29,0),MATCH(1,($U$2=GRID!$B$1:$U$1)*(КАЛЕНДАРЬ!AJ28=GRID!$B$3:$U$3),0)),
INDEX(GRID!$B$18:$U$29,MATCH(O$8,GRID!$A$18:$A$29,0),MATCH(1,($U$2=GRID!$B$1:$U$1)*(КАЛЕНДАРЬ!AJ28=GRID!$B$3:$U$3),0))*(1-GRID!$H$34))</f>
        <v>79220</v>
      </c>
      <c r="P79" s="8" cm="1">
        <f t="array" ref="P79">IF($I$2="Время восстановления",INDEX(GRID!$B$18:$U$29,MATCH(P$8,GRID!$A$18:$A$29,0),MATCH(1,($U$2=GRID!$B$1:$U$1)*(КАЛЕНДАРЬ!AJ28=GRID!$B$3:$U$3),0)),
INDEX(GRID!$B$18:$U$29,MATCH(P$8,GRID!$A$18:$A$29,0),MATCH(1,($U$2=GRID!$B$1:$U$1)*(КАЛЕНДАРЬ!AJ28=GRID!$B$3:$U$3),0))*(1-GRID!$H$34))</f>
        <v>114240</v>
      </c>
      <c r="Q79" s="8" cm="1">
        <f t="array" ref="Q79">IF($I$2="Время восстановления",INDEX(GRID!$B$18:$U$29,MATCH(Q$8,GRID!$A$18:$A$29,0),MATCH(1,($U$2=GRID!$B$1:$U$1)*(КАЛЕНДАРЬ!AJ28=GRID!$B$3:$U$3),0)),
INDEX(GRID!$B$18:$U$29,MATCH(Q$8,GRID!$A$18:$A$29,0),MATCH(1,($U$2=GRID!$B$1:$U$1)*(КАЛЕНДАРЬ!AJ28=GRID!$B$3:$U$3),0))*(1-GRID!$H$34))</f>
        <v>134640</v>
      </c>
      <c r="R79" s="8" cm="1">
        <f t="array" ref="R79">IF($I$2="Время восстановления",INDEX(GRID!$B$18:$U$29,MATCH(R$8,GRID!$A$18:$A$29,0),MATCH(1,($U$2=GRID!$B$1:$U$1)*(КАЛЕНДАРЬ!AJ28=GRID!$B$3:$U$3),0)),
INDEX(GRID!$B$18:$U$29,MATCH(R$8,GRID!$A$18:$A$29,0),MATCH(1,($U$2=GRID!$B$1:$U$1)*(КАЛЕНДАРЬ!AJ28=GRID!$B$3:$U$3),0))*(1-GRID!$H$34))</f>
        <v>152490</v>
      </c>
      <c r="S79" s="8" cm="1">
        <f t="array" ref="S79">IF($I$2="Время восстановления",INDEX(GRID!$B$18:$U$29,MATCH(S$8,GRID!$A$18:$A$29,0),MATCH(1,($U$2=GRID!$B$1:$U$1)*(КАЛЕНДАРЬ!AJ28=GRID!$B$3:$U$3),0)),
INDEX(GRID!$B$18:$U$29,MATCH(S$8,GRID!$A$18:$A$29,0),MATCH(1,($U$2=GRID!$B$1:$U$1)*(КАЛЕНДАРЬ!AJ28=GRID!$B$3:$U$3),0))*(1-GRID!$L$41))</f>
        <v>395190</v>
      </c>
      <c r="T79" s="8" cm="1">
        <f t="array" ref="T79">IF($I$2="Время восстановления",INDEX(GRID!$B$18:$U$29,MATCH(T$8,GRID!$A$18:$A$29,0),MATCH(1,($U$2=GRID!$B$1:$U$1)*(КАЛЕНДАРЬ!AJ28=GRID!$B$3:$U$3),0)),
INDEX(GRID!$B$18:$U$29,MATCH(T$8,GRID!$A$18:$A$29,0),MATCH(1,($U$2=GRID!$B$1:$U$1)*(КАЛЕНДАРЬ!AJ28=GRID!$B$3:$U$3),0))*(1-GRID!$L$41))</f>
        <v>476730</v>
      </c>
    </row>
    <row r="80" spans="1:20">
      <c r="A80" s="148" t="s">
        <v>16</v>
      </c>
      <c r="B80" s="149">
        <v>26</v>
      </c>
      <c r="C80" s="8" cm="1">
        <f t="array" ref="C80">IF($I$2="Время восстановления",INDEX(GRID!$B$4:$U$15,MATCH(C$8,GRID!$A$4:$A$15,0),MATCH(1,($U$2=GRID!$B$1:$U$1)*(КАЛЕНДАРЬ!AJ29=GRID!$B$3:$U$3),0)),
INDEX(GRID!$B$4:$U$15,MATCH(C$8,GRID!$A$4:$A$15,0),MATCH(1,($U$2=GRID!$B$1:$U$1)*(КАЛЕНДАРЬ!AJ29=GRID!$B$3:$U$3),0))*(1-GRID!$H$34))</f>
        <v>21250</v>
      </c>
      <c r="D80" s="8" cm="1">
        <f t="array" ref="D80">IF($I$2="Время восстановления",INDEX(GRID!$B$18:$U$29,MATCH(C$8,GRID!$A$18:$A$29,0),MATCH(1,($U$2=GRID!$B$1:$U$1)*(КАЛЕНДАРЬ!AJ29=GRID!$B$3:$U$3),0)),
INDEX(GRID!$B$18:$U$29,MATCH(C$8,GRID!$A$18:$A$29,0),MATCH(1,($U$2=GRID!$B$1:$U$1)*(КАЛЕНДАРЬ!AJ29=GRID!$B$3:$U$3),0))*(1-GRID!$H$34))</f>
        <v>25500</v>
      </c>
      <c r="E80" s="8" cm="1">
        <f t="array" ref="E80">IF($I$2="Время восстановления",INDEX(GRID!$B$4:$U$15,MATCH(E$8,GRID!$A$4:$A$15,0),MATCH(1,($U$2=GRID!$B$1:$U$1)*(КАЛЕНДАРЬ!AJ29=GRID!$B$3:$U$3),0)),
INDEX(GRID!$B$4:$U$15,MATCH(E$8,GRID!$A$4:$A$15,0),MATCH(1,($U$2=GRID!$B$1:$U$1)*(КАЛЕНДАРЬ!AJ29=GRID!$B$3:$U$3),0))*(1-GRID!$H$34))</f>
        <v>25500</v>
      </c>
      <c r="F80" s="8" cm="1">
        <f t="array" ref="F80">IF($I$2="Время восстановления",INDEX(GRID!$B$18:$U$29,MATCH(E$8,GRID!$A$18:$A$29,0),MATCH(1,($U$2=GRID!$B$1:$U$1)*(КАЛЕНДАРЬ!AJ29=GRID!$B$3:$U$3),0)),
INDEX(GRID!$B$18:$U$29,MATCH(E$8,GRID!$A$18:$A$29,0),MATCH(1,($U$2=GRID!$B$1:$U$1)*(КАЛЕНДАРЬ!AJ29=GRID!$B$3:$U$3),0))*(1-GRID!$H$34))</f>
        <v>29750</v>
      </c>
      <c r="G80" s="8" cm="1">
        <f t="array" ref="G80">IF($I$2="Время восстановления",INDEX(GRID!$B$4:$U$15,MATCH(G$8,GRID!$A$4:$A$15,0),MATCH(1,($U$2=GRID!$B$1:$U$1)*(КАЛЕНДАРЬ!AJ29=GRID!$B$3:$U$3),0)),
INDEX(GRID!$B$4:$U$15,MATCH(G$8,GRID!$A$4:$A$15,0),MATCH(1,($U$2=GRID!$B$1:$U$1)*(КАЛЕНДАРЬ!AJ29=GRID!$B$3:$U$3),0))*(1-GRID!$H$34))</f>
        <v>30345</v>
      </c>
      <c r="H80" s="8" cm="1">
        <f t="array" ref="H80">IF($I$2="Время восстановления",INDEX(GRID!$B$18:$U$29,MATCH(G$8,GRID!$A$18:$A$29,0),MATCH(1,($U$2=GRID!$B$1:$U$1)*(КАЛЕНДАРЬ!AJ29=GRID!$B$3:$U$3),0)),
INDEX(GRID!$B$18:$U$29,MATCH(G$8,GRID!$A$18:$A$29,0),MATCH(1,($U$2=GRID!$B$1:$U$1)*(КАЛЕНДАРЬ!AJ29=GRID!$B$3:$U$3),0))*(1-GRID!$H$34))</f>
        <v>34595</v>
      </c>
      <c r="I80" s="8" cm="1">
        <f t="array" ref="I80">IF($I$2="Время восстановления",INDEX(GRID!$B$4:$U$15,MATCH(I$8,GRID!$A$4:$A$15,0),MATCH(1,($U$2=GRID!$B$1:$U$1)*(КАЛЕНДАРЬ!AJ29=GRID!$B$3:$U$3),0)),
INDEX(GRID!$B$4:$U$15,MATCH(I$8,GRID!$A$4:$A$15,0),MATCH(1,($U$2=GRID!$B$1:$U$1)*(КАЛЕНДАРЬ!AJ29=GRID!$B$3:$U$3),0))*(1-GRID!$H$34))</f>
        <v>33745</v>
      </c>
      <c r="J80" s="8" cm="1">
        <f t="array" ref="J80">IF($I$2="Время восстановления",INDEX(GRID!$B$18:$U$29,MATCH(I$8,GRID!$A$18:$A$29,0),MATCH(1,($U$2=GRID!$B$1:$U$1)*(КАЛЕНДАРЬ!AJ29=GRID!$B$3:$U$3),0)),
INDEX(GRID!$B$18:$U$29,MATCH(I$8,GRID!$A$18:$A$29,0),MATCH(1,($U$2=GRID!$B$1:$U$1)*(КАЛЕНДАРЬ!AJ29=GRID!$B$3:$U$3),0))*(1-GRID!$H$34))</f>
        <v>37995</v>
      </c>
      <c r="K80" s="8" cm="1">
        <f t="array" ref="K80">IF($I$2="Время восстановления",INDEX(GRID!$B$4:$U$15,MATCH(K$8,GRID!$A$4:$A$15,0),MATCH(1,($U$2=GRID!$B$1:$U$1)*(КАЛЕНДАРЬ!AJ29=GRID!$B$3:$U$3),0)),
INDEX(GRID!$B$4:$U$15,MATCH(K$8,GRID!$A$4:$A$15,0),MATCH(1,($U$2=GRID!$B$1:$U$1)*(КАЛЕНДАРЬ!AJ29=GRID!$B$3:$U$3),0))*(1-GRID!$H$34))</f>
        <v>38250</v>
      </c>
      <c r="L80" s="8" cm="1">
        <f t="array" ref="L80">IF($I$2="Время восстановления",INDEX(GRID!$B$18:$U$29,MATCH(K$8,GRID!$A$18:$A$29,0),MATCH(1,($U$2=GRID!$B$1:$U$1)*(КАЛЕНДАРЬ!AJ29=GRID!$B$3:$U$3),0)),
INDEX(GRID!$B$18:$U$29,MATCH(K$8,GRID!$A$18:$A$29,0),MATCH(1,($U$2=GRID!$B$1:$U$1)*(КАЛЕНДАРЬ!AJ29=GRID!$B$3:$U$3),0))*(1-GRID!$H$34))</f>
        <v>42500</v>
      </c>
      <c r="M80" s="8" cm="1">
        <f t="array" ref="M80">IF($I$2="Время восстановления",INDEX(GRID!$B$4:$U$15,MATCH(M$8,GRID!$A$4:$A$15,0),MATCH(1,($U$2=GRID!$B$1:$U$1)*(КАЛЕНДАРЬ!AJ29=GRID!$B$3:$U$3),0)),
INDEX(GRID!$B$4:$U$15,MATCH(M$8,GRID!$A$4:$A$15,0),MATCH(1,($U$2=GRID!$B$1:$U$1)*(КАЛЕНДАРЬ!AJ29=GRID!$B$3:$U$3),0))*(1-GRID!$H$34))</f>
        <v>55420</v>
      </c>
      <c r="N80" s="8" cm="1">
        <f t="array" ref="N80">IF($I$2="Время восстановления",INDEX(GRID!$B$18:$U$29,MATCH(M$8,GRID!$A$18:$A$29,0),MATCH(1,($U$2=GRID!$B$1:$U$1)*(КАЛЕНДАРЬ!AJ29=GRID!$B$3:$U$3),0)),
INDEX(GRID!$B$18:$U$29,MATCH(M$8,GRID!$A$18:$A$29,0),MATCH(1,($U$2=GRID!$B$1:$U$1)*(КАЛЕНДАРЬ!AJ29=GRID!$B$3:$U$3),0))*(1-GRID!$H$34))</f>
        <v>59670</v>
      </c>
      <c r="O80" s="8" cm="1">
        <f t="array" ref="O80">IF($I$2="Время восстановления",INDEX(GRID!$B$18:$U$29,MATCH(O$8,GRID!$A$18:$A$29,0),MATCH(1,($U$2=GRID!$B$1:$U$1)*(КАЛЕНДАРЬ!AJ29=GRID!$B$3:$U$3),0)),
INDEX(GRID!$B$18:$U$29,MATCH(O$8,GRID!$A$18:$A$29,0),MATCH(1,($U$2=GRID!$B$1:$U$1)*(КАЛЕНДАРЬ!AJ29=GRID!$B$3:$U$3),0))*(1-GRID!$H$34))</f>
        <v>83300</v>
      </c>
      <c r="P80" s="8" cm="1">
        <f t="array" ref="P80">IF($I$2="Время восстановления",INDEX(GRID!$B$18:$U$29,MATCH(P$8,GRID!$A$18:$A$29,0),MATCH(1,($U$2=GRID!$B$1:$U$1)*(КАЛЕНДАРЬ!AJ29=GRID!$B$3:$U$3),0)),
INDEX(GRID!$B$18:$U$29,MATCH(P$8,GRID!$A$18:$A$29,0),MATCH(1,($U$2=GRID!$B$1:$U$1)*(КАЛЕНДАРЬ!AJ29=GRID!$B$3:$U$3),0))*(1-GRID!$H$34))</f>
        <v>118745</v>
      </c>
      <c r="Q80" s="8" cm="1">
        <f t="array" ref="Q80">IF($I$2="Время восстановления",INDEX(GRID!$B$18:$U$29,MATCH(Q$8,GRID!$A$18:$A$29,0),MATCH(1,($U$2=GRID!$B$1:$U$1)*(КАЛЕНДАРЬ!AJ29=GRID!$B$3:$U$3),0)),
INDEX(GRID!$B$18:$U$29,MATCH(Q$8,GRID!$A$18:$A$29,0),MATCH(1,($U$2=GRID!$B$1:$U$1)*(КАЛЕНДАРЬ!AJ29=GRID!$B$3:$U$3),0))*(1-GRID!$H$34))</f>
        <v>139740</v>
      </c>
      <c r="R80" s="8" cm="1">
        <f t="array" ref="R80">IF($I$2="Время восстановления",INDEX(GRID!$B$18:$U$29,MATCH(R$8,GRID!$A$18:$A$29,0),MATCH(1,($U$2=GRID!$B$1:$U$1)*(КАЛЕНДАРЬ!AJ29=GRID!$B$3:$U$3),0)),
INDEX(GRID!$B$18:$U$29,MATCH(R$8,GRID!$A$18:$A$29,0),MATCH(1,($U$2=GRID!$B$1:$U$1)*(КАЛЕНДАРЬ!AJ29=GRID!$B$3:$U$3),0))*(1-GRID!$H$34))</f>
        <v>158440</v>
      </c>
      <c r="S80" s="8" cm="1">
        <f t="array" ref="S80">IF($I$2="Время восстановления",INDEX(GRID!$B$18:$U$29,MATCH(S$8,GRID!$A$18:$A$29,0),MATCH(1,($U$2=GRID!$B$1:$U$1)*(КАЛЕНДАРЬ!AJ29=GRID!$B$3:$U$3),0)),
INDEX(GRID!$B$18:$U$29,MATCH(S$8,GRID!$A$18:$A$29,0),MATCH(1,($U$2=GRID!$B$1:$U$1)*(КАЛЕНДАРЬ!AJ29=GRID!$B$3:$U$3),0))*(1-GRID!$L$41))</f>
        <v>414360</v>
      </c>
      <c r="T80" s="8" cm="1">
        <f t="array" ref="T80">IF($I$2="Время восстановления",INDEX(GRID!$B$18:$U$29,MATCH(T$8,GRID!$A$18:$A$29,0),MATCH(1,($U$2=GRID!$B$1:$U$1)*(КАЛЕНДАРЬ!AJ29=GRID!$B$3:$U$3),0)),
INDEX(GRID!$B$18:$U$29,MATCH(T$8,GRID!$A$18:$A$29,0),MATCH(1,($U$2=GRID!$B$1:$U$1)*(КАЛЕНДАРЬ!AJ29=GRID!$B$3:$U$3),0))*(1-GRID!$L$41))</f>
        <v>501210</v>
      </c>
    </row>
    <row r="81" spans="1:20">
      <c r="A81" s="148" t="s">
        <v>17</v>
      </c>
      <c r="B81" s="149">
        <v>27</v>
      </c>
      <c r="C81" s="8" cm="1">
        <f t="array" ref="C81">IF($I$2="Время восстановления",INDEX(GRID!$B$4:$U$15,MATCH(C$8,GRID!$A$4:$A$15,0),MATCH(1,($U$2=GRID!$B$1:$U$1)*(КАЛЕНДАРЬ!AJ30=GRID!$B$3:$U$3),0)),
INDEX(GRID!$B$4:$U$15,MATCH(C$8,GRID!$A$4:$A$15,0),MATCH(1,($U$2=GRID!$B$1:$U$1)*(КАЛЕНДАРЬ!AJ30=GRID!$B$3:$U$3),0))*(1-GRID!$H$34))</f>
        <v>21250</v>
      </c>
      <c r="D81" s="8" cm="1">
        <f t="array" ref="D81">IF($I$2="Время восстановления",INDEX(GRID!$B$18:$U$29,MATCH(C$8,GRID!$A$18:$A$29,0),MATCH(1,($U$2=GRID!$B$1:$U$1)*(КАЛЕНДАРЬ!AJ30=GRID!$B$3:$U$3),0)),
INDEX(GRID!$B$18:$U$29,MATCH(C$8,GRID!$A$18:$A$29,0),MATCH(1,($U$2=GRID!$B$1:$U$1)*(КАЛЕНДАРЬ!AJ30=GRID!$B$3:$U$3),0))*(1-GRID!$H$34))</f>
        <v>25500</v>
      </c>
      <c r="E81" s="8" cm="1">
        <f t="array" ref="E81">IF($I$2="Время восстановления",INDEX(GRID!$B$4:$U$15,MATCH(E$8,GRID!$A$4:$A$15,0),MATCH(1,($U$2=GRID!$B$1:$U$1)*(КАЛЕНДАРЬ!AJ30=GRID!$B$3:$U$3),0)),
INDEX(GRID!$B$4:$U$15,MATCH(E$8,GRID!$A$4:$A$15,0),MATCH(1,($U$2=GRID!$B$1:$U$1)*(КАЛЕНДАРЬ!AJ30=GRID!$B$3:$U$3),0))*(1-GRID!$H$34))</f>
        <v>25500</v>
      </c>
      <c r="F81" s="8" cm="1">
        <f t="array" ref="F81">IF($I$2="Время восстановления",INDEX(GRID!$B$18:$U$29,MATCH(E$8,GRID!$A$18:$A$29,0),MATCH(1,($U$2=GRID!$B$1:$U$1)*(КАЛЕНДАРЬ!AJ30=GRID!$B$3:$U$3),0)),
INDEX(GRID!$B$18:$U$29,MATCH(E$8,GRID!$A$18:$A$29,0),MATCH(1,($U$2=GRID!$B$1:$U$1)*(КАЛЕНДАРЬ!AJ30=GRID!$B$3:$U$3),0))*(1-GRID!$H$34))</f>
        <v>29750</v>
      </c>
      <c r="G81" s="8" cm="1">
        <f t="array" ref="G81">IF($I$2="Время восстановления",INDEX(GRID!$B$4:$U$15,MATCH(G$8,GRID!$A$4:$A$15,0),MATCH(1,($U$2=GRID!$B$1:$U$1)*(КАЛЕНДАРЬ!AJ30=GRID!$B$3:$U$3),0)),
INDEX(GRID!$B$4:$U$15,MATCH(G$8,GRID!$A$4:$A$15,0),MATCH(1,($U$2=GRID!$B$1:$U$1)*(КАЛЕНДАРЬ!AJ30=GRID!$B$3:$U$3),0))*(1-GRID!$H$34))</f>
        <v>30345</v>
      </c>
      <c r="H81" s="8" cm="1">
        <f t="array" ref="H81">IF($I$2="Время восстановления",INDEX(GRID!$B$18:$U$29,MATCH(G$8,GRID!$A$18:$A$29,0),MATCH(1,($U$2=GRID!$B$1:$U$1)*(КАЛЕНДАРЬ!AJ30=GRID!$B$3:$U$3),0)),
INDEX(GRID!$B$18:$U$29,MATCH(G$8,GRID!$A$18:$A$29,0),MATCH(1,($U$2=GRID!$B$1:$U$1)*(КАЛЕНДАРЬ!AJ30=GRID!$B$3:$U$3),0))*(1-GRID!$H$34))</f>
        <v>34595</v>
      </c>
      <c r="I81" s="8" cm="1">
        <f t="array" ref="I81">IF($I$2="Время восстановления",INDEX(GRID!$B$4:$U$15,MATCH(I$8,GRID!$A$4:$A$15,0),MATCH(1,($U$2=GRID!$B$1:$U$1)*(КАЛЕНДАРЬ!AJ30=GRID!$B$3:$U$3),0)),
INDEX(GRID!$B$4:$U$15,MATCH(I$8,GRID!$A$4:$A$15,0),MATCH(1,($U$2=GRID!$B$1:$U$1)*(КАЛЕНДАРЬ!AJ30=GRID!$B$3:$U$3),0))*(1-GRID!$H$34))</f>
        <v>33745</v>
      </c>
      <c r="J81" s="8" cm="1">
        <f t="array" ref="J81">IF($I$2="Время восстановления",INDEX(GRID!$B$18:$U$29,MATCH(I$8,GRID!$A$18:$A$29,0),MATCH(1,($U$2=GRID!$B$1:$U$1)*(КАЛЕНДАРЬ!AJ30=GRID!$B$3:$U$3),0)),
INDEX(GRID!$B$18:$U$29,MATCH(I$8,GRID!$A$18:$A$29,0),MATCH(1,($U$2=GRID!$B$1:$U$1)*(КАЛЕНДАРЬ!AJ30=GRID!$B$3:$U$3),0))*(1-GRID!$H$34))</f>
        <v>37995</v>
      </c>
      <c r="K81" s="8" cm="1">
        <f t="array" ref="K81">IF($I$2="Время восстановления",INDEX(GRID!$B$4:$U$15,MATCH(K$8,GRID!$A$4:$A$15,0),MATCH(1,($U$2=GRID!$B$1:$U$1)*(КАЛЕНДАРЬ!AJ30=GRID!$B$3:$U$3),0)),
INDEX(GRID!$B$4:$U$15,MATCH(K$8,GRID!$A$4:$A$15,0),MATCH(1,($U$2=GRID!$B$1:$U$1)*(КАЛЕНДАРЬ!AJ30=GRID!$B$3:$U$3),0))*(1-GRID!$H$34))</f>
        <v>38250</v>
      </c>
      <c r="L81" s="8" cm="1">
        <f t="array" ref="L81">IF($I$2="Время восстановления",INDEX(GRID!$B$18:$U$29,MATCH(K$8,GRID!$A$18:$A$29,0),MATCH(1,($U$2=GRID!$B$1:$U$1)*(КАЛЕНДАРЬ!AJ30=GRID!$B$3:$U$3),0)),
INDEX(GRID!$B$18:$U$29,MATCH(K$8,GRID!$A$18:$A$29,0),MATCH(1,($U$2=GRID!$B$1:$U$1)*(КАЛЕНДАРЬ!AJ30=GRID!$B$3:$U$3),0))*(1-GRID!$H$34))</f>
        <v>42500</v>
      </c>
      <c r="M81" s="8" cm="1">
        <f t="array" ref="M81">IF($I$2="Время восстановления",INDEX(GRID!$B$4:$U$15,MATCH(M$8,GRID!$A$4:$A$15,0),MATCH(1,($U$2=GRID!$B$1:$U$1)*(КАЛЕНДАРЬ!AJ30=GRID!$B$3:$U$3),0)),
INDEX(GRID!$B$4:$U$15,MATCH(M$8,GRID!$A$4:$A$15,0),MATCH(1,($U$2=GRID!$B$1:$U$1)*(КАЛЕНДАРЬ!AJ30=GRID!$B$3:$U$3),0))*(1-GRID!$H$34))</f>
        <v>55420</v>
      </c>
      <c r="N81" s="8" cm="1">
        <f t="array" ref="N81">IF($I$2="Время восстановления",INDEX(GRID!$B$18:$U$29,MATCH(M$8,GRID!$A$18:$A$29,0),MATCH(1,($U$2=GRID!$B$1:$U$1)*(КАЛЕНДАРЬ!AJ30=GRID!$B$3:$U$3),0)),
INDEX(GRID!$B$18:$U$29,MATCH(M$8,GRID!$A$18:$A$29,0),MATCH(1,($U$2=GRID!$B$1:$U$1)*(КАЛЕНДАРЬ!AJ30=GRID!$B$3:$U$3),0))*(1-GRID!$H$34))</f>
        <v>59670</v>
      </c>
      <c r="O81" s="8" cm="1">
        <f t="array" ref="O81">IF($I$2="Время восстановления",INDEX(GRID!$B$18:$U$29,MATCH(O$8,GRID!$A$18:$A$29,0),MATCH(1,($U$2=GRID!$B$1:$U$1)*(КАЛЕНДАРЬ!AJ30=GRID!$B$3:$U$3),0)),
INDEX(GRID!$B$18:$U$29,MATCH(O$8,GRID!$A$18:$A$29,0),MATCH(1,($U$2=GRID!$B$1:$U$1)*(КАЛЕНДАРЬ!AJ30=GRID!$B$3:$U$3),0))*(1-GRID!$H$34))</f>
        <v>83300</v>
      </c>
      <c r="P81" s="8" cm="1">
        <f t="array" ref="P81">IF($I$2="Время восстановления",INDEX(GRID!$B$18:$U$29,MATCH(P$8,GRID!$A$18:$A$29,0),MATCH(1,($U$2=GRID!$B$1:$U$1)*(КАЛЕНДАРЬ!AJ30=GRID!$B$3:$U$3),0)),
INDEX(GRID!$B$18:$U$29,MATCH(P$8,GRID!$A$18:$A$29,0),MATCH(1,($U$2=GRID!$B$1:$U$1)*(КАЛЕНДАРЬ!AJ30=GRID!$B$3:$U$3),0))*(1-GRID!$H$34))</f>
        <v>118745</v>
      </c>
      <c r="Q81" s="8" cm="1">
        <f t="array" ref="Q81">IF($I$2="Время восстановления",INDEX(GRID!$B$18:$U$29,MATCH(Q$8,GRID!$A$18:$A$29,0),MATCH(1,($U$2=GRID!$B$1:$U$1)*(КАЛЕНДАРЬ!AJ30=GRID!$B$3:$U$3),0)),
INDEX(GRID!$B$18:$U$29,MATCH(Q$8,GRID!$A$18:$A$29,0),MATCH(1,($U$2=GRID!$B$1:$U$1)*(КАЛЕНДАРЬ!AJ30=GRID!$B$3:$U$3),0))*(1-GRID!$H$34))</f>
        <v>139740</v>
      </c>
      <c r="R81" s="8" cm="1">
        <f t="array" ref="R81">IF($I$2="Время восстановления",INDEX(GRID!$B$18:$U$29,MATCH(R$8,GRID!$A$18:$A$29,0),MATCH(1,($U$2=GRID!$B$1:$U$1)*(КАЛЕНДАРЬ!AJ30=GRID!$B$3:$U$3),0)),
INDEX(GRID!$B$18:$U$29,MATCH(R$8,GRID!$A$18:$A$29,0),MATCH(1,($U$2=GRID!$B$1:$U$1)*(КАЛЕНДАРЬ!AJ30=GRID!$B$3:$U$3),0))*(1-GRID!$H$34))</f>
        <v>158440</v>
      </c>
      <c r="S81" s="8" cm="1">
        <f t="array" ref="S81">IF($I$2="Время восстановления",INDEX(GRID!$B$18:$U$29,MATCH(S$8,GRID!$A$18:$A$29,0),MATCH(1,($U$2=GRID!$B$1:$U$1)*(КАЛЕНДАРЬ!AJ30=GRID!$B$3:$U$3),0)),
INDEX(GRID!$B$18:$U$29,MATCH(S$8,GRID!$A$18:$A$29,0),MATCH(1,($U$2=GRID!$B$1:$U$1)*(КАЛЕНДАРЬ!AJ30=GRID!$B$3:$U$3),0))*(1-GRID!$L$41))</f>
        <v>414360</v>
      </c>
      <c r="T81" s="8" cm="1">
        <f t="array" ref="T81">IF($I$2="Время восстановления",INDEX(GRID!$B$18:$U$29,MATCH(T$8,GRID!$A$18:$A$29,0),MATCH(1,($U$2=GRID!$B$1:$U$1)*(КАЛЕНДАРЬ!AJ30=GRID!$B$3:$U$3),0)),
INDEX(GRID!$B$18:$U$29,MATCH(T$8,GRID!$A$18:$A$29,0),MATCH(1,($U$2=GRID!$B$1:$U$1)*(КАЛЕНДАРЬ!AJ30=GRID!$B$3:$U$3),0))*(1-GRID!$L$41))</f>
        <v>501210</v>
      </c>
    </row>
    <row r="82" spans="1:20">
      <c r="A82" s="148" t="s">
        <v>11</v>
      </c>
      <c r="B82" s="149">
        <v>28</v>
      </c>
      <c r="C82" s="8" cm="1">
        <f t="array" ref="C82">IF($I$2="Время восстановления",INDEX(GRID!$B$4:$U$15,MATCH(C$8,GRID!$A$4:$A$15,0),MATCH(1,($U$2=GRID!$B$1:$U$1)*(КАЛЕНДАРЬ!AJ31=GRID!$B$3:$U$3),0)),
INDEX(GRID!$B$4:$U$15,MATCH(C$8,GRID!$A$4:$A$15,0),MATCH(1,($U$2=GRID!$B$1:$U$1)*(КАЛЕНДАРЬ!AJ31=GRID!$B$3:$U$3),0))*(1-GRID!$H$34))</f>
        <v>21250</v>
      </c>
      <c r="D82" s="8" cm="1">
        <f t="array" ref="D82">IF($I$2="Время восстановления",INDEX(GRID!$B$18:$U$29,MATCH(C$8,GRID!$A$18:$A$29,0),MATCH(1,($U$2=GRID!$B$1:$U$1)*(КАЛЕНДАРЬ!AJ31=GRID!$B$3:$U$3),0)),
INDEX(GRID!$B$18:$U$29,MATCH(C$8,GRID!$A$18:$A$29,0),MATCH(1,($U$2=GRID!$B$1:$U$1)*(КАЛЕНДАРЬ!AJ31=GRID!$B$3:$U$3),0))*(1-GRID!$H$34))</f>
        <v>25500</v>
      </c>
      <c r="E82" s="8" cm="1">
        <f t="array" ref="E82">IF($I$2="Время восстановления",INDEX(GRID!$B$4:$U$15,MATCH(E$8,GRID!$A$4:$A$15,0),MATCH(1,($U$2=GRID!$B$1:$U$1)*(КАЛЕНДАРЬ!AJ31=GRID!$B$3:$U$3),0)),
INDEX(GRID!$B$4:$U$15,MATCH(E$8,GRID!$A$4:$A$15,0),MATCH(1,($U$2=GRID!$B$1:$U$1)*(КАЛЕНДАРЬ!AJ31=GRID!$B$3:$U$3),0))*(1-GRID!$H$34))</f>
        <v>25500</v>
      </c>
      <c r="F82" s="8" cm="1">
        <f t="array" ref="F82">IF($I$2="Время восстановления",INDEX(GRID!$B$18:$U$29,MATCH(E$8,GRID!$A$18:$A$29,0),MATCH(1,($U$2=GRID!$B$1:$U$1)*(КАЛЕНДАРЬ!AJ31=GRID!$B$3:$U$3),0)),
INDEX(GRID!$B$18:$U$29,MATCH(E$8,GRID!$A$18:$A$29,0),MATCH(1,($U$2=GRID!$B$1:$U$1)*(КАЛЕНДАРЬ!AJ31=GRID!$B$3:$U$3),0))*(1-GRID!$H$34))</f>
        <v>29750</v>
      </c>
      <c r="G82" s="8" cm="1">
        <f t="array" ref="G82">IF($I$2="Время восстановления",INDEX(GRID!$B$4:$U$15,MATCH(G$8,GRID!$A$4:$A$15,0),MATCH(1,($U$2=GRID!$B$1:$U$1)*(КАЛЕНДАРЬ!AJ31=GRID!$B$3:$U$3),0)),
INDEX(GRID!$B$4:$U$15,MATCH(G$8,GRID!$A$4:$A$15,0),MATCH(1,($U$2=GRID!$B$1:$U$1)*(КАЛЕНДАРЬ!AJ31=GRID!$B$3:$U$3),0))*(1-GRID!$H$34))</f>
        <v>30345</v>
      </c>
      <c r="H82" s="8" cm="1">
        <f t="array" ref="H82">IF($I$2="Время восстановления",INDEX(GRID!$B$18:$U$29,MATCH(G$8,GRID!$A$18:$A$29,0),MATCH(1,($U$2=GRID!$B$1:$U$1)*(КАЛЕНДАРЬ!AJ31=GRID!$B$3:$U$3),0)),
INDEX(GRID!$B$18:$U$29,MATCH(G$8,GRID!$A$18:$A$29,0),MATCH(1,($U$2=GRID!$B$1:$U$1)*(КАЛЕНДАРЬ!AJ31=GRID!$B$3:$U$3),0))*(1-GRID!$H$34))</f>
        <v>34595</v>
      </c>
      <c r="I82" s="8" cm="1">
        <f t="array" ref="I82">IF($I$2="Время восстановления",INDEX(GRID!$B$4:$U$15,MATCH(I$8,GRID!$A$4:$A$15,0),MATCH(1,($U$2=GRID!$B$1:$U$1)*(КАЛЕНДАРЬ!AJ31=GRID!$B$3:$U$3),0)),
INDEX(GRID!$B$4:$U$15,MATCH(I$8,GRID!$A$4:$A$15,0),MATCH(1,($U$2=GRID!$B$1:$U$1)*(КАЛЕНДАРЬ!AJ31=GRID!$B$3:$U$3),0))*(1-GRID!$H$34))</f>
        <v>33745</v>
      </c>
      <c r="J82" s="8" cm="1">
        <f t="array" ref="J82">IF($I$2="Время восстановления",INDEX(GRID!$B$18:$U$29,MATCH(I$8,GRID!$A$18:$A$29,0),MATCH(1,($U$2=GRID!$B$1:$U$1)*(КАЛЕНДАРЬ!AJ31=GRID!$B$3:$U$3),0)),
INDEX(GRID!$B$18:$U$29,MATCH(I$8,GRID!$A$18:$A$29,0),MATCH(1,($U$2=GRID!$B$1:$U$1)*(КАЛЕНДАРЬ!AJ31=GRID!$B$3:$U$3),0))*(1-GRID!$H$34))</f>
        <v>37995</v>
      </c>
      <c r="K82" s="8" cm="1">
        <f t="array" ref="K82">IF($I$2="Время восстановления",INDEX(GRID!$B$4:$U$15,MATCH(K$8,GRID!$A$4:$A$15,0),MATCH(1,($U$2=GRID!$B$1:$U$1)*(КАЛЕНДАРЬ!AJ31=GRID!$B$3:$U$3),0)),
INDEX(GRID!$B$4:$U$15,MATCH(K$8,GRID!$A$4:$A$15,0),MATCH(1,($U$2=GRID!$B$1:$U$1)*(КАЛЕНДАРЬ!AJ31=GRID!$B$3:$U$3),0))*(1-GRID!$H$34))</f>
        <v>38250</v>
      </c>
      <c r="L82" s="8" cm="1">
        <f t="array" ref="L82">IF($I$2="Время восстановления",INDEX(GRID!$B$18:$U$29,MATCH(K$8,GRID!$A$18:$A$29,0),MATCH(1,($U$2=GRID!$B$1:$U$1)*(КАЛЕНДАРЬ!AJ31=GRID!$B$3:$U$3),0)),
INDEX(GRID!$B$18:$U$29,MATCH(K$8,GRID!$A$18:$A$29,0),MATCH(1,($U$2=GRID!$B$1:$U$1)*(КАЛЕНДАРЬ!AJ31=GRID!$B$3:$U$3),0))*(1-GRID!$H$34))</f>
        <v>42500</v>
      </c>
      <c r="M82" s="8" cm="1">
        <f t="array" ref="M82">IF($I$2="Время восстановления",INDEX(GRID!$B$4:$U$15,MATCH(M$8,GRID!$A$4:$A$15,0),MATCH(1,($U$2=GRID!$B$1:$U$1)*(КАЛЕНДАРЬ!AJ31=GRID!$B$3:$U$3),0)),
INDEX(GRID!$B$4:$U$15,MATCH(M$8,GRID!$A$4:$A$15,0),MATCH(1,($U$2=GRID!$B$1:$U$1)*(КАЛЕНДАРЬ!AJ31=GRID!$B$3:$U$3),0))*(1-GRID!$H$34))</f>
        <v>55420</v>
      </c>
      <c r="N82" s="8" cm="1">
        <f t="array" ref="N82">IF($I$2="Время восстановления",INDEX(GRID!$B$18:$U$29,MATCH(M$8,GRID!$A$18:$A$29,0),MATCH(1,($U$2=GRID!$B$1:$U$1)*(КАЛЕНДАРЬ!AJ31=GRID!$B$3:$U$3),0)),
INDEX(GRID!$B$18:$U$29,MATCH(M$8,GRID!$A$18:$A$29,0),MATCH(1,($U$2=GRID!$B$1:$U$1)*(КАЛЕНДАРЬ!AJ31=GRID!$B$3:$U$3),0))*(1-GRID!$H$34))</f>
        <v>59670</v>
      </c>
      <c r="O82" s="8" cm="1">
        <f t="array" ref="O82">IF($I$2="Время восстановления",INDEX(GRID!$B$18:$U$29,MATCH(O$8,GRID!$A$18:$A$29,0),MATCH(1,($U$2=GRID!$B$1:$U$1)*(КАЛЕНДАРЬ!AJ31=GRID!$B$3:$U$3),0)),
INDEX(GRID!$B$18:$U$29,MATCH(O$8,GRID!$A$18:$A$29,0),MATCH(1,($U$2=GRID!$B$1:$U$1)*(КАЛЕНДАРЬ!AJ31=GRID!$B$3:$U$3),0))*(1-GRID!$H$34))</f>
        <v>83300</v>
      </c>
      <c r="P82" s="8" cm="1">
        <f t="array" ref="P82">IF($I$2="Время восстановления",INDEX(GRID!$B$18:$U$29,MATCH(P$8,GRID!$A$18:$A$29,0),MATCH(1,($U$2=GRID!$B$1:$U$1)*(КАЛЕНДАРЬ!AJ31=GRID!$B$3:$U$3),0)),
INDEX(GRID!$B$18:$U$29,MATCH(P$8,GRID!$A$18:$A$29,0),MATCH(1,($U$2=GRID!$B$1:$U$1)*(КАЛЕНДАРЬ!AJ31=GRID!$B$3:$U$3),0))*(1-GRID!$H$34))</f>
        <v>118745</v>
      </c>
      <c r="Q82" s="8" cm="1">
        <f t="array" ref="Q82">IF($I$2="Время восстановления",INDEX(GRID!$B$18:$U$29,MATCH(Q$8,GRID!$A$18:$A$29,0),MATCH(1,($U$2=GRID!$B$1:$U$1)*(КАЛЕНДАРЬ!AJ31=GRID!$B$3:$U$3),0)),
INDEX(GRID!$B$18:$U$29,MATCH(Q$8,GRID!$A$18:$A$29,0),MATCH(1,($U$2=GRID!$B$1:$U$1)*(КАЛЕНДАРЬ!AJ31=GRID!$B$3:$U$3),0))*(1-GRID!$H$34))</f>
        <v>139740</v>
      </c>
      <c r="R82" s="8" cm="1">
        <f t="array" ref="R82">IF($I$2="Время восстановления",INDEX(GRID!$B$18:$U$29,MATCH(R$8,GRID!$A$18:$A$29,0),MATCH(1,($U$2=GRID!$B$1:$U$1)*(КАЛЕНДАРЬ!AJ31=GRID!$B$3:$U$3),0)),
INDEX(GRID!$B$18:$U$29,MATCH(R$8,GRID!$A$18:$A$29,0),MATCH(1,($U$2=GRID!$B$1:$U$1)*(КАЛЕНДАРЬ!AJ31=GRID!$B$3:$U$3),0))*(1-GRID!$H$34))</f>
        <v>158440</v>
      </c>
      <c r="S82" s="8" cm="1">
        <f t="array" ref="S82">IF($I$2="Время восстановления",INDEX(GRID!$B$18:$U$29,MATCH(S$8,GRID!$A$18:$A$29,0),MATCH(1,($U$2=GRID!$B$1:$U$1)*(КАЛЕНДАРЬ!AJ31=GRID!$B$3:$U$3),0)),
INDEX(GRID!$B$18:$U$29,MATCH(S$8,GRID!$A$18:$A$29,0),MATCH(1,($U$2=GRID!$B$1:$U$1)*(КАЛЕНДАРЬ!AJ31=GRID!$B$3:$U$3),0))*(1-GRID!$L$41))</f>
        <v>414360</v>
      </c>
      <c r="T82" s="8" cm="1">
        <f t="array" ref="T82">IF($I$2="Время восстановления",INDEX(GRID!$B$18:$U$29,MATCH(T$8,GRID!$A$18:$A$29,0),MATCH(1,($U$2=GRID!$B$1:$U$1)*(КАЛЕНДАРЬ!AJ31=GRID!$B$3:$U$3),0)),
INDEX(GRID!$B$18:$U$29,MATCH(T$8,GRID!$A$18:$A$29,0),MATCH(1,($U$2=GRID!$B$1:$U$1)*(КАЛЕНДАРЬ!AJ31=GRID!$B$3:$U$3),0))*(1-GRID!$L$41))</f>
        <v>501210</v>
      </c>
    </row>
    <row r="83" spans="1:20">
      <c r="A83" s="148" t="s">
        <v>12</v>
      </c>
      <c r="B83" s="149">
        <v>29</v>
      </c>
      <c r="C83" s="57" t="s">
        <v>119</v>
      </c>
      <c r="D83" s="57" t="s">
        <v>119</v>
      </c>
      <c r="E83" s="57" t="s">
        <v>119</v>
      </c>
      <c r="F83" s="57" t="s">
        <v>119</v>
      </c>
      <c r="G83" s="57" t="s">
        <v>119</v>
      </c>
      <c r="H83" s="57" t="s">
        <v>119</v>
      </c>
      <c r="I83" s="57" t="s">
        <v>119</v>
      </c>
      <c r="J83" s="57" t="s">
        <v>119</v>
      </c>
      <c r="K83" s="57" t="s">
        <v>119</v>
      </c>
      <c r="L83" s="57" t="s">
        <v>119</v>
      </c>
      <c r="M83" s="57" t="s">
        <v>119</v>
      </c>
      <c r="N83" s="57" t="s">
        <v>119</v>
      </c>
      <c r="O83" s="57" t="s">
        <v>119</v>
      </c>
      <c r="P83" s="57" t="s">
        <v>119</v>
      </c>
      <c r="Q83" s="57" t="s">
        <v>119</v>
      </c>
      <c r="R83" s="57" t="s">
        <v>119</v>
      </c>
      <c r="S83" s="57" t="s">
        <v>119</v>
      </c>
      <c r="T83" s="57" t="s">
        <v>119</v>
      </c>
    </row>
    <row r="84" spans="1:20">
      <c r="A84" s="148" t="s">
        <v>13</v>
      </c>
      <c r="B84" s="149">
        <v>30</v>
      </c>
      <c r="C84" s="57" t="s">
        <v>119</v>
      </c>
      <c r="D84" s="57" t="s">
        <v>119</v>
      </c>
      <c r="E84" s="57" t="s">
        <v>119</v>
      </c>
      <c r="F84" s="57" t="s">
        <v>119</v>
      </c>
      <c r="G84" s="57" t="s">
        <v>119</v>
      </c>
      <c r="H84" s="57" t="s">
        <v>119</v>
      </c>
      <c r="I84" s="57" t="s">
        <v>119</v>
      </c>
      <c r="J84" s="57" t="s">
        <v>119</v>
      </c>
      <c r="K84" s="57" t="s">
        <v>119</v>
      </c>
      <c r="L84" s="57" t="s">
        <v>119</v>
      </c>
      <c r="M84" s="57" t="s">
        <v>119</v>
      </c>
      <c r="N84" s="57" t="s">
        <v>119</v>
      </c>
      <c r="O84" s="57" t="s">
        <v>119</v>
      </c>
      <c r="P84" s="57" t="s">
        <v>119</v>
      </c>
      <c r="Q84" s="57" t="s">
        <v>119</v>
      </c>
      <c r="R84" s="57" t="s">
        <v>119</v>
      </c>
      <c r="S84" s="57" t="s">
        <v>119</v>
      </c>
      <c r="T84" s="57" t="s">
        <v>119</v>
      </c>
    </row>
    <row r="85" spans="1:20" ht="13.5" customHeight="1">
      <c r="A85" s="148" t="s">
        <v>14</v>
      </c>
      <c r="B85" s="149">
        <v>31</v>
      </c>
      <c r="C85" s="57" t="s">
        <v>119</v>
      </c>
      <c r="D85" s="57" t="s">
        <v>119</v>
      </c>
      <c r="E85" s="57" t="s">
        <v>119</v>
      </c>
      <c r="F85" s="57" t="s">
        <v>119</v>
      </c>
      <c r="G85" s="57" t="s">
        <v>119</v>
      </c>
      <c r="H85" s="57" t="s">
        <v>119</v>
      </c>
      <c r="I85" s="57" t="s">
        <v>119</v>
      </c>
      <c r="J85" s="57" t="s">
        <v>119</v>
      </c>
      <c r="K85" s="57" t="s">
        <v>119</v>
      </c>
      <c r="L85" s="57" t="s">
        <v>119</v>
      </c>
      <c r="M85" s="57" t="s">
        <v>119</v>
      </c>
      <c r="N85" s="57" t="s">
        <v>119</v>
      </c>
      <c r="O85" s="57" t="s">
        <v>119</v>
      </c>
      <c r="P85" s="57" t="s">
        <v>119</v>
      </c>
      <c r="Q85" s="57" t="s">
        <v>119</v>
      </c>
      <c r="R85" s="57" t="s">
        <v>119</v>
      </c>
      <c r="S85" s="57" t="s">
        <v>119</v>
      </c>
      <c r="T85" s="57" t="s">
        <v>119</v>
      </c>
    </row>
    <row r="86" spans="1:20">
      <c r="A86" s="146"/>
      <c r="B86" s="147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92"/>
      <c r="S86" s="192"/>
      <c r="T86" s="192"/>
    </row>
    <row r="87" spans="1:20">
      <c r="R87" s="193"/>
      <c r="S87" s="193"/>
      <c r="T87" s="193"/>
    </row>
    <row r="88" spans="1:20" ht="27" customHeight="1">
      <c r="A88" s="181" t="s">
        <v>37</v>
      </c>
      <c r="B88" s="181"/>
      <c r="C88" s="185" t="s">
        <v>38</v>
      </c>
      <c r="D88" s="185"/>
      <c r="E88" s="185"/>
      <c r="F88" s="186" t="s">
        <v>39</v>
      </c>
      <c r="G88" s="186"/>
      <c r="H88" s="186"/>
      <c r="I88" s="13"/>
      <c r="J88" s="190" t="s">
        <v>149</v>
      </c>
      <c r="K88" s="190"/>
      <c r="L88" s="190"/>
      <c r="M88" s="190"/>
      <c r="N88" s="190"/>
      <c r="O88" s="190"/>
      <c r="P88" s="190"/>
      <c r="Q88" s="190"/>
      <c r="R88" s="191"/>
      <c r="S88" s="191"/>
      <c r="T88" s="191"/>
    </row>
    <row r="89" spans="1:20" ht="71.25" customHeight="1">
      <c r="A89" s="182" t="s">
        <v>40</v>
      </c>
      <c r="B89" s="182"/>
      <c r="C89" s="187" t="s">
        <v>141</v>
      </c>
      <c r="D89" s="187"/>
      <c r="E89" s="187"/>
      <c r="F89" s="187" t="s">
        <v>142</v>
      </c>
      <c r="G89" s="187"/>
      <c r="H89" s="187"/>
      <c r="I89" s="19"/>
      <c r="J89" s="190"/>
      <c r="K89" s="190"/>
      <c r="L89" s="190"/>
      <c r="M89" s="190"/>
      <c r="N89" s="190"/>
      <c r="O89" s="190"/>
      <c r="P89" s="190"/>
      <c r="Q89" s="190"/>
      <c r="R89" s="191"/>
      <c r="S89" s="191"/>
      <c r="T89" s="191"/>
    </row>
    <row r="90" spans="1:20" ht="15.75" customHeight="1">
      <c r="A90" s="101"/>
      <c r="B90" s="101"/>
      <c r="C90" s="20"/>
      <c r="D90" s="20"/>
      <c r="E90" s="20"/>
      <c r="F90" s="20"/>
      <c r="G90" s="20"/>
      <c r="H90" s="20"/>
      <c r="I90" s="11"/>
      <c r="J90" s="190"/>
      <c r="K90" s="190"/>
      <c r="L90" s="190"/>
      <c r="M90" s="190"/>
      <c r="N90" s="190"/>
      <c r="O90" s="190"/>
      <c r="P90" s="190"/>
      <c r="Q90" s="190"/>
      <c r="R90" s="191"/>
      <c r="S90" s="191"/>
      <c r="T90" s="191"/>
    </row>
    <row r="91" spans="1:20" ht="13.5" customHeight="1">
      <c r="A91" s="101"/>
      <c r="B91" s="101"/>
      <c r="C91" s="20"/>
      <c r="D91" s="20"/>
      <c r="E91" s="20"/>
      <c r="F91" s="20"/>
      <c r="G91" s="20"/>
      <c r="H91" s="20"/>
      <c r="I91" s="12"/>
      <c r="J91" s="190"/>
      <c r="K91" s="190"/>
      <c r="L91" s="190"/>
      <c r="M91" s="190"/>
      <c r="N91" s="190"/>
      <c r="O91" s="190"/>
      <c r="P91" s="190"/>
      <c r="Q91" s="190"/>
      <c r="R91" s="191"/>
      <c r="S91" s="191"/>
      <c r="T91" s="191"/>
    </row>
    <row r="92" spans="1:20" ht="36.75" customHeight="1">
      <c r="A92" s="182" t="s">
        <v>43</v>
      </c>
      <c r="B92" s="182"/>
      <c r="C92" s="185" t="s">
        <v>38</v>
      </c>
      <c r="D92" s="185"/>
      <c r="E92" s="185"/>
      <c r="F92" s="186" t="s">
        <v>39</v>
      </c>
      <c r="G92" s="186"/>
      <c r="H92" s="186"/>
      <c r="I92" s="19"/>
      <c r="J92" s="190"/>
      <c r="K92" s="190"/>
      <c r="L92" s="190"/>
      <c r="M92" s="190"/>
      <c r="N92" s="190"/>
      <c r="O92" s="190"/>
      <c r="P92" s="190"/>
      <c r="Q92" s="190"/>
      <c r="R92" s="191"/>
      <c r="S92" s="191"/>
      <c r="T92" s="191"/>
    </row>
    <row r="93" spans="1:20" ht="24.75" customHeight="1">
      <c r="A93" s="183" t="s">
        <v>44</v>
      </c>
      <c r="B93" s="183"/>
      <c r="C93" s="276">
        <f>IF($I$2="Время восстановления",GRID!B53,GRID!B53-GRID!B53*GRID!$H$37)</f>
        <v>0</v>
      </c>
      <c r="D93" s="277"/>
      <c r="E93" s="278"/>
      <c r="F93" s="276">
        <f>IF($I$2="Время восстановления",GRID!E53,GRID!E53-GRID!E53*GRID!$H$37)</f>
        <v>0</v>
      </c>
      <c r="G93" s="277"/>
      <c r="H93" s="278"/>
      <c r="I93" s="11"/>
      <c r="J93" s="190"/>
      <c r="K93" s="190"/>
      <c r="L93" s="190"/>
      <c r="M93" s="190"/>
      <c r="N93" s="190"/>
      <c r="O93" s="190"/>
      <c r="P93" s="190"/>
      <c r="Q93" s="190"/>
      <c r="R93" s="191"/>
      <c r="S93" s="191"/>
      <c r="T93" s="191"/>
    </row>
    <row r="94" spans="1:20" ht="24.95" customHeight="1">
      <c r="A94" s="183" t="s">
        <v>45</v>
      </c>
      <c r="B94" s="183"/>
      <c r="C94" s="276">
        <f>IF($I$2="Время восстановления",GRID!B54,GRID!B54-GRID!B54*GRID!$H$37)</f>
        <v>4250</v>
      </c>
      <c r="D94" s="277"/>
      <c r="E94" s="278"/>
      <c r="F94" s="276">
        <f>IF($I$2="Время восстановления",GRID!E54,GRID!E54-GRID!E54*GRID!$H$37)</f>
        <v>6375</v>
      </c>
      <c r="G94" s="277"/>
      <c r="H94" s="278"/>
      <c r="I94" s="12"/>
      <c r="J94" s="190"/>
      <c r="K94" s="190"/>
      <c r="L94" s="190"/>
      <c r="M94" s="190"/>
      <c r="N94" s="190"/>
      <c r="O94" s="190"/>
      <c r="P94" s="190"/>
      <c r="Q94" s="190"/>
    </row>
    <row r="95" spans="1:20" ht="33.75" customHeight="1">
      <c r="A95" s="184" t="s">
        <v>46</v>
      </c>
      <c r="B95" s="184"/>
      <c r="C95" s="276">
        <f>IF($I$2="Время восстановления",GRID!B55,GRID!B55-GRID!B55*GRID!$H$37)</f>
        <v>8500</v>
      </c>
      <c r="D95" s="277"/>
      <c r="E95" s="278"/>
      <c r="F95" s="276">
        <f>IF($I$2="Время восстановления",GRID!E55,GRID!E55-GRID!E55*GRID!$H$37)</f>
        <v>12750</v>
      </c>
      <c r="G95" s="277"/>
      <c r="H95" s="278"/>
      <c r="J95" s="190"/>
      <c r="K95" s="190"/>
      <c r="L95" s="190"/>
      <c r="M95" s="190"/>
      <c r="N95" s="190"/>
      <c r="O95" s="190"/>
      <c r="P95" s="190"/>
      <c r="Q95" s="190"/>
    </row>
    <row r="96" spans="1:20" ht="12.75" customHeight="1">
      <c r="J96" s="190"/>
      <c r="K96" s="190"/>
      <c r="L96" s="190"/>
      <c r="M96" s="190"/>
      <c r="N96" s="190"/>
      <c r="O96" s="190"/>
      <c r="P96" s="190"/>
      <c r="Q96" s="190"/>
    </row>
    <row r="97" spans="10:17" ht="12.75" customHeight="1">
      <c r="J97" s="190"/>
      <c r="K97" s="190"/>
      <c r="L97" s="190"/>
      <c r="M97" s="190"/>
      <c r="N97" s="190"/>
      <c r="O97" s="190"/>
      <c r="P97" s="190"/>
      <c r="Q97" s="190"/>
    </row>
    <row r="98" spans="10:17" ht="15" customHeight="1">
      <c r="J98" s="190"/>
      <c r="K98" s="190"/>
      <c r="L98" s="190"/>
      <c r="M98" s="190"/>
      <c r="N98" s="190"/>
      <c r="O98" s="190"/>
      <c r="P98" s="190"/>
      <c r="Q98" s="190"/>
    </row>
    <row r="99" spans="10:17" ht="15" customHeight="1">
      <c r="J99" s="190"/>
      <c r="K99" s="190"/>
      <c r="L99" s="190"/>
      <c r="M99" s="190"/>
      <c r="N99" s="190"/>
      <c r="O99" s="190"/>
      <c r="P99" s="190"/>
      <c r="Q99" s="190"/>
    </row>
    <row r="100" spans="10:17" ht="15" customHeight="1">
      <c r="J100" s="190"/>
      <c r="K100" s="190"/>
      <c r="L100" s="190"/>
      <c r="M100" s="190"/>
      <c r="N100" s="190"/>
      <c r="O100" s="190"/>
      <c r="P100" s="190"/>
      <c r="Q100" s="190"/>
    </row>
    <row r="101" spans="10:17" ht="15" customHeight="1">
      <c r="J101" s="190"/>
      <c r="K101" s="190"/>
      <c r="L101" s="190"/>
      <c r="M101" s="190"/>
      <c r="N101" s="190"/>
      <c r="O101" s="190"/>
      <c r="P101" s="190"/>
      <c r="Q101" s="190"/>
    </row>
    <row r="102" spans="10:17" ht="15" customHeight="1">
      <c r="J102" s="190"/>
      <c r="K102" s="190"/>
      <c r="L102" s="190"/>
      <c r="M102" s="190"/>
      <c r="N102" s="190"/>
      <c r="O102" s="190"/>
      <c r="P102" s="190"/>
      <c r="Q102" s="190"/>
    </row>
    <row r="103" spans="10:17" ht="15" customHeight="1">
      <c r="J103" s="190"/>
      <c r="K103" s="190"/>
      <c r="L103" s="190"/>
      <c r="M103" s="190"/>
      <c r="N103" s="190"/>
      <c r="O103" s="190"/>
      <c r="P103" s="190"/>
      <c r="Q103" s="190"/>
    </row>
    <row r="104" spans="10:17" ht="15" customHeight="1">
      <c r="K104" s="134"/>
      <c r="L104" s="180"/>
      <c r="M104" s="180"/>
      <c r="N104" s="180"/>
      <c r="O104" s="180"/>
      <c r="P104" s="180"/>
      <c r="Q104" s="180"/>
    </row>
    <row r="105" spans="10:17" ht="15">
      <c r="K105" s="135"/>
      <c r="L105" s="180"/>
      <c r="M105" s="180"/>
      <c r="N105" s="180"/>
      <c r="O105" s="180"/>
      <c r="P105" s="180"/>
      <c r="Q105" s="180"/>
    </row>
    <row r="109" spans="10:17" ht="14.25">
      <c r="J109" s="158"/>
    </row>
    <row r="110" spans="10:17" ht="14.25">
      <c r="J110" s="158"/>
    </row>
    <row r="111" spans="10:17" ht="14.25">
      <c r="J111" s="158"/>
    </row>
    <row r="112" spans="10:17" ht="14.25">
      <c r="J112" s="158"/>
    </row>
    <row r="113" spans="10:10" ht="14.25">
      <c r="J113" s="158"/>
    </row>
    <row r="114" spans="10:10" ht="14.25">
      <c r="J114" s="158"/>
    </row>
    <row r="115" spans="10:10" ht="14.25">
      <c r="J115" s="158"/>
    </row>
    <row r="116" spans="10:10" ht="14.25">
      <c r="J116" s="158"/>
    </row>
    <row r="117" spans="10:10" ht="14.25">
      <c r="J117" s="158"/>
    </row>
    <row r="118" spans="10:10" ht="14.25">
      <c r="J118" s="158"/>
    </row>
    <row r="119" spans="10:10" ht="14.25">
      <c r="J119" s="158"/>
    </row>
  </sheetData>
  <mergeCells count="58">
    <mergeCell ref="B2:F3"/>
    <mergeCell ref="I2:N3"/>
    <mergeCell ref="S2:T3"/>
    <mergeCell ref="U2:Y3"/>
    <mergeCell ref="A6:T6"/>
    <mergeCell ref="A7:T7"/>
    <mergeCell ref="A8:B9"/>
    <mergeCell ref="C8:D8"/>
    <mergeCell ref="E8:F8"/>
    <mergeCell ref="G8:H8"/>
    <mergeCell ref="I8:J8"/>
    <mergeCell ref="K8:L8"/>
    <mergeCell ref="M8:N8"/>
    <mergeCell ref="A16:T16"/>
    <mergeCell ref="A17:T17"/>
    <mergeCell ref="A18:B19"/>
    <mergeCell ref="C18:D18"/>
    <mergeCell ref="E18:F18"/>
    <mergeCell ref="G18:H18"/>
    <mergeCell ref="I18:J18"/>
    <mergeCell ref="K18:L18"/>
    <mergeCell ref="M18:N18"/>
    <mergeCell ref="A51:T51"/>
    <mergeCell ref="A52:T52"/>
    <mergeCell ref="A53:B54"/>
    <mergeCell ref="C53:D53"/>
    <mergeCell ref="E53:F53"/>
    <mergeCell ref="G53:H53"/>
    <mergeCell ref="I53:J53"/>
    <mergeCell ref="K53:L53"/>
    <mergeCell ref="M53:N53"/>
    <mergeCell ref="R86:T87"/>
    <mergeCell ref="A88:B88"/>
    <mergeCell ref="C88:E88"/>
    <mergeCell ref="F88:H88"/>
    <mergeCell ref="R88:T88"/>
    <mergeCell ref="A89:B89"/>
    <mergeCell ref="C89:E89"/>
    <mergeCell ref="F89:H89"/>
    <mergeCell ref="R89:T89"/>
    <mergeCell ref="R90:T93"/>
    <mergeCell ref="A92:B92"/>
    <mergeCell ref="C92:E92"/>
    <mergeCell ref="F92:H92"/>
    <mergeCell ref="A93:B93"/>
    <mergeCell ref="C93:E93"/>
    <mergeCell ref="F93:H93"/>
    <mergeCell ref="A94:B94"/>
    <mergeCell ref="C94:E94"/>
    <mergeCell ref="F94:H94"/>
    <mergeCell ref="A95:B95"/>
    <mergeCell ref="C95:E95"/>
    <mergeCell ref="F95:H95"/>
    <mergeCell ref="L105:N105"/>
    <mergeCell ref="O105:Q105"/>
    <mergeCell ref="L104:N104"/>
    <mergeCell ref="O104:Q104"/>
    <mergeCell ref="J88:Q103"/>
  </mergeCells>
  <conditionalFormatting sqref="C50:N5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6:N8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23" priority="45" operator="equal">
      <formula>10%</formula>
    </cfRule>
    <cfRule type="cellIs" dxfId="22" priority="46" operator="equal">
      <formula>0.12</formula>
    </cfRule>
    <cfRule type="cellIs" dxfId="21" priority="47" operator="equal">
      <formula>0.14</formula>
    </cfRule>
    <cfRule type="cellIs" dxfId="20" priority="48" operator="equal">
      <formula>0.15</formula>
    </cfRule>
    <cfRule type="cellIs" dxfId="19" priority="49" operator="equal">
      <formula>0.16</formula>
    </cfRule>
    <cfRule type="cellIs" dxfId="18" priority="50" operator="equal">
      <formula>"Открытый тариф"</formula>
    </cfRule>
  </conditionalFormatting>
  <conditionalFormatting sqref="O50:Q50 S50:T5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6:Q8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86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17" priority="51" operator="equal">
      <formula>10%</formula>
    </cfRule>
    <cfRule type="cellIs" dxfId="16" priority="52" operator="equal">
      <formula>0.12</formula>
    </cfRule>
    <cfRule type="cellIs" dxfId="15" priority="53" operator="equal">
      <formula>0.14</formula>
    </cfRule>
    <cfRule type="cellIs" dxfId="14" priority="54" operator="equal">
      <formula>0.15</formula>
    </cfRule>
    <cfRule type="cellIs" dxfId="13" priority="55" operator="equal">
      <formula>0.16</formula>
    </cfRule>
    <cfRule type="cellIs" dxfId="12" priority="56" operator="equal">
      <formula>"Открытый тариф"</formula>
    </cfRule>
  </conditionalFormatting>
  <conditionalFormatting sqref="C5:N5">
    <cfRule type="colorScale" priority="2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:Q5 S5:T5">
    <cfRule type="colorScale" priority="23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">
    <cfRule type="colorScale" priority="23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:N15 C10:T14">
    <cfRule type="colorScale" priority="23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5:Q15 S15:T15">
    <cfRule type="colorScale" priority="2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5">
    <cfRule type="colorScale" priority="23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0:T4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5:T8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3:T8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5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9ECF94-B141-480A-BC01-B23035519C06}">
          <x14:formula1>
            <xm:f>GRID!$R$33:$R$34</xm:f>
          </x14:formula1>
          <xm:sqref>I2:N3</xm:sqref>
        </x14:dataValidation>
        <x14:dataValidation type="list" allowBlank="1" showInputMessage="1" showErrorMessage="1" xr:uid="{F2A463CE-80EE-4EC8-812C-C35C2A48B8BC}">
          <x14:formula1>
            <xm:f>GRID!$F$31</xm:f>
          </x14:formula1>
          <xm:sqref>U2:Y3</xm:sqref>
        </x14:dataValidation>
        <x14:dataValidation type="list" allowBlank="1" showInputMessage="1" showErrorMessage="1" xr:uid="{27B35394-07AC-47D3-AD97-80DF6F40798C}">
          <x14:formula1>
            <xm:f>КАЛЕНДАРЬ!$E$51:$E$52</xm:f>
          </x14:formula1>
          <xm:sqref>O2:P3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249977111117893"/>
    <pageSetUpPr fitToPage="1"/>
  </sheetPr>
  <dimension ref="A1:Y118"/>
  <sheetViews>
    <sheetView showGridLines="0" zoomScale="70" zoomScaleNormal="70" workbookViewId="0">
      <pane ySplit="4" topLeftCell="A5" activePane="bottomLeft" state="frozen"/>
      <selection activeCell="Z223" sqref="Z223"/>
      <selection pane="bottomLeft" activeCell="L118" sqref="L118:N118"/>
    </sheetView>
  </sheetViews>
  <sheetFormatPr defaultRowHeight="12.75"/>
  <cols>
    <col min="1" max="1" width="8.140625" style="87" customWidth="1"/>
    <col min="2" max="2" width="8.7109375" style="139" customWidth="1"/>
    <col min="3" max="3" width="9.28515625" style="7" customWidth="1"/>
    <col min="4" max="8" width="9.28515625" style="6" customWidth="1"/>
    <col min="9" max="9" width="9.28515625" style="5" customWidth="1"/>
    <col min="10" max="12" width="9.28515625" style="6" customWidth="1"/>
    <col min="13" max="13" width="9.28515625" style="5" customWidth="1"/>
    <col min="14" max="14" width="9.28515625" style="6" customWidth="1"/>
    <col min="15" max="15" width="12.7109375" style="5" customWidth="1"/>
    <col min="16" max="18" width="12.7109375" style="6" customWidth="1"/>
    <col min="19" max="20" width="23.7109375" style="6" customWidth="1"/>
    <col min="21" max="21" width="14.42578125" style="6" customWidth="1"/>
    <col min="22" max="22" width="9.140625" style="6"/>
    <col min="23" max="23" width="4.42578125" style="6" customWidth="1"/>
    <col min="24" max="24" width="9.140625" style="6"/>
    <col min="25" max="25" width="3.85546875" style="6" customWidth="1"/>
    <col min="26" max="26" width="6.140625" style="6" customWidth="1"/>
    <col min="27" max="27" width="7.7109375" style="6" customWidth="1"/>
    <col min="28" max="28" width="3.85546875" style="6" customWidth="1"/>
    <col min="29" max="29" width="6.140625" style="6" customWidth="1"/>
    <col min="30" max="30" width="7.7109375" style="6" customWidth="1"/>
    <col min="31" max="31" width="3.85546875" style="6" customWidth="1"/>
    <col min="32" max="32" width="6.140625" style="6" customWidth="1"/>
    <col min="33" max="33" width="7.7109375" style="6" customWidth="1"/>
    <col min="34" max="34" width="3.85546875" style="6" customWidth="1"/>
    <col min="35" max="35" width="6.140625" style="6" customWidth="1"/>
    <col min="36" max="36" width="7.7109375" style="6" customWidth="1"/>
    <col min="37" max="37" width="3.85546875" style="6" customWidth="1"/>
    <col min="38" max="38" width="6.140625" style="6" customWidth="1"/>
    <col min="39" max="39" width="7.7109375" style="6" customWidth="1"/>
    <col min="40" max="40" width="3.85546875" style="6" customWidth="1"/>
    <col min="41" max="41" width="6.140625" style="6" customWidth="1"/>
    <col min="42" max="42" width="7.7109375" style="6" customWidth="1"/>
    <col min="43" max="43" width="3.85546875" style="6" customWidth="1"/>
    <col min="44" max="44" width="6.140625" style="6" customWidth="1"/>
    <col min="45" max="45" width="7.7109375" style="6" customWidth="1"/>
    <col min="46" max="46" width="3.85546875" style="6" customWidth="1"/>
    <col min="47" max="47" width="6.140625" style="6" customWidth="1"/>
    <col min="48" max="48" width="7.7109375" style="6" customWidth="1"/>
    <col min="49" max="49" width="3.85546875" style="6" customWidth="1"/>
    <col min="50" max="50" width="6.140625" style="6" customWidth="1"/>
    <col min="51" max="51" width="7.7109375" style="6" customWidth="1"/>
    <col min="52" max="52" width="3.85546875" style="6" customWidth="1"/>
    <col min="53" max="53" width="6.140625" style="6" customWidth="1"/>
    <col min="54" max="54" width="7.7109375" style="6" customWidth="1"/>
    <col min="55" max="55" width="3.85546875" style="6" customWidth="1"/>
    <col min="56" max="56" width="6.140625" style="6" customWidth="1"/>
    <col min="57" max="57" width="7.7109375" style="6" customWidth="1"/>
    <col min="58" max="58" width="3.85546875" style="6" customWidth="1"/>
    <col min="59" max="59" width="6.140625" style="6" customWidth="1"/>
    <col min="60" max="60" width="7.7109375" style="6" customWidth="1"/>
    <col min="61" max="195" width="9.140625" style="6"/>
    <col min="196" max="196" width="2.85546875" style="6" customWidth="1"/>
    <col min="197" max="197" width="3.7109375" style="6" customWidth="1"/>
    <col min="198" max="198" width="9.140625" style="6"/>
    <col min="199" max="199" width="2.85546875" style="6" customWidth="1"/>
    <col min="200" max="200" width="3.7109375" style="6" customWidth="1"/>
    <col min="201" max="201" width="9.140625" style="6"/>
    <col min="202" max="202" width="2.85546875" style="6" customWidth="1"/>
    <col min="203" max="203" width="3.7109375" style="6" customWidth="1"/>
    <col min="204" max="204" width="9.140625" style="6"/>
    <col min="205" max="205" width="2.85546875" style="6" customWidth="1"/>
    <col min="206" max="206" width="3.85546875" style="6" customWidth="1"/>
    <col min="207" max="207" width="9.140625" style="6"/>
    <col min="208" max="208" width="2.85546875" style="6" customWidth="1"/>
    <col min="209" max="209" width="3.85546875" style="6" customWidth="1"/>
    <col min="210" max="210" width="9.140625" style="6"/>
    <col min="211" max="211" width="2.85546875" style="6" customWidth="1"/>
    <col min="212" max="212" width="3.42578125" style="6" customWidth="1"/>
    <col min="213" max="213" width="9.140625" style="6"/>
    <col min="214" max="214" width="2.85546875" style="6" customWidth="1"/>
    <col min="215" max="215" width="3.28515625" style="6" customWidth="1"/>
    <col min="216" max="216" width="9.140625" style="6"/>
    <col min="217" max="217" width="2.85546875" style="6" customWidth="1"/>
    <col min="218" max="218" width="3.140625" style="6" customWidth="1"/>
    <col min="219" max="219" width="9.140625" style="6"/>
    <col min="220" max="220" width="2.85546875" style="6" customWidth="1"/>
    <col min="221" max="221" width="3.140625" style="6" customWidth="1"/>
    <col min="222" max="222" width="9.140625" style="6"/>
    <col min="223" max="223" width="2.85546875" style="6" customWidth="1"/>
    <col min="224" max="224" width="3.140625" style="6" customWidth="1"/>
    <col min="225" max="225" width="9.140625" style="6"/>
    <col min="226" max="226" width="2.85546875" style="6" customWidth="1"/>
    <col min="227" max="227" width="3.28515625" style="6" customWidth="1"/>
    <col min="228" max="228" width="9.140625" style="6"/>
    <col min="229" max="229" width="3.5703125" style="6" customWidth="1"/>
    <col min="230" max="230" width="3.7109375" style="6" customWidth="1"/>
    <col min="231" max="232" width="9.140625" style="6"/>
    <col min="233" max="233" width="35.140625" style="6" customWidth="1"/>
    <col min="234" max="451" width="9.140625" style="6"/>
    <col min="452" max="452" width="2.85546875" style="6" customWidth="1"/>
    <col min="453" max="453" width="3.7109375" style="6" customWidth="1"/>
    <col min="454" max="454" width="9.140625" style="6"/>
    <col min="455" max="455" width="2.85546875" style="6" customWidth="1"/>
    <col min="456" max="456" width="3.7109375" style="6" customWidth="1"/>
    <col min="457" max="457" width="9.140625" style="6"/>
    <col min="458" max="458" width="2.85546875" style="6" customWidth="1"/>
    <col min="459" max="459" width="3.7109375" style="6" customWidth="1"/>
    <col min="460" max="460" width="9.140625" style="6"/>
    <col min="461" max="461" width="2.85546875" style="6" customWidth="1"/>
    <col min="462" max="462" width="3.85546875" style="6" customWidth="1"/>
    <col min="463" max="463" width="9.140625" style="6"/>
    <col min="464" max="464" width="2.85546875" style="6" customWidth="1"/>
    <col min="465" max="465" width="3.85546875" style="6" customWidth="1"/>
    <col min="466" max="466" width="9.140625" style="6"/>
    <col min="467" max="467" width="2.85546875" style="6" customWidth="1"/>
    <col min="468" max="468" width="3.42578125" style="6" customWidth="1"/>
    <col min="469" max="469" width="9.140625" style="6"/>
    <col min="470" max="470" width="2.85546875" style="6" customWidth="1"/>
    <col min="471" max="471" width="3.28515625" style="6" customWidth="1"/>
    <col min="472" max="472" width="9.140625" style="6"/>
    <col min="473" max="473" width="2.85546875" style="6" customWidth="1"/>
    <col min="474" max="474" width="3.140625" style="6" customWidth="1"/>
    <col min="475" max="475" width="9.140625" style="6"/>
    <col min="476" max="476" width="2.85546875" style="6" customWidth="1"/>
    <col min="477" max="477" width="3.140625" style="6" customWidth="1"/>
    <col min="478" max="478" width="9.140625" style="6"/>
    <col min="479" max="479" width="2.85546875" style="6" customWidth="1"/>
    <col min="480" max="480" width="3.140625" style="6" customWidth="1"/>
    <col min="481" max="481" width="9.140625" style="6"/>
    <col min="482" max="482" width="2.85546875" style="6" customWidth="1"/>
    <col min="483" max="483" width="3.28515625" style="6" customWidth="1"/>
    <col min="484" max="484" width="9.140625" style="6"/>
    <col min="485" max="485" width="3.5703125" style="6" customWidth="1"/>
    <col min="486" max="486" width="3.7109375" style="6" customWidth="1"/>
    <col min="487" max="488" width="9.140625" style="6"/>
    <col min="489" max="489" width="35.140625" style="6" customWidth="1"/>
    <col min="490" max="707" width="9.140625" style="6"/>
    <col min="708" max="708" width="2.85546875" style="6" customWidth="1"/>
    <col min="709" max="709" width="3.7109375" style="6" customWidth="1"/>
    <col min="710" max="710" width="9.140625" style="6"/>
    <col min="711" max="711" width="2.85546875" style="6" customWidth="1"/>
    <col min="712" max="712" width="3.7109375" style="6" customWidth="1"/>
    <col min="713" max="713" width="9.140625" style="6"/>
    <col min="714" max="714" width="2.85546875" style="6" customWidth="1"/>
    <col min="715" max="715" width="3.7109375" style="6" customWidth="1"/>
    <col min="716" max="716" width="9.140625" style="6"/>
    <col min="717" max="717" width="2.85546875" style="6" customWidth="1"/>
    <col min="718" max="718" width="3.85546875" style="6" customWidth="1"/>
    <col min="719" max="719" width="9.140625" style="6"/>
    <col min="720" max="720" width="2.85546875" style="6" customWidth="1"/>
    <col min="721" max="721" width="3.85546875" style="6" customWidth="1"/>
    <col min="722" max="722" width="9.140625" style="6"/>
    <col min="723" max="723" width="2.85546875" style="6" customWidth="1"/>
    <col min="724" max="724" width="3.42578125" style="6" customWidth="1"/>
    <col min="725" max="725" width="9.140625" style="6"/>
    <col min="726" max="726" width="2.85546875" style="6" customWidth="1"/>
    <col min="727" max="727" width="3.28515625" style="6" customWidth="1"/>
    <col min="728" max="728" width="9.140625" style="6"/>
    <col min="729" max="729" width="2.85546875" style="6" customWidth="1"/>
    <col min="730" max="730" width="3.140625" style="6" customWidth="1"/>
    <col min="731" max="731" width="9.140625" style="6"/>
    <col min="732" max="732" width="2.85546875" style="6" customWidth="1"/>
    <col min="733" max="733" width="3.140625" style="6" customWidth="1"/>
    <col min="734" max="734" width="9.140625" style="6"/>
    <col min="735" max="735" width="2.85546875" style="6" customWidth="1"/>
    <col min="736" max="736" width="3.140625" style="6" customWidth="1"/>
    <col min="737" max="737" width="9.140625" style="6"/>
    <col min="738" max="738" width="2.85546875" style="6" customWidth="1"/>
    <col min="739" max="739" width="3.28515625" style="6" customWidth="1"/>
    <col min="740" max="740" width="9.140625" style="6"/>
    <col min="741" max="741" width="3.5703125" style="6" customWidth="1"/>
    <col min="742" max="742" width="3.7109375" style="6" customWidth="1"/>
    <col min="743" max="744" width="9.140625" style="6"/>
    <col min="745" max="745" width="35.140625" style="6" customWidth="1"/>
    <col min="746" max="963" width="9.140625" style="6"/>
    <col min="964" max="964" width="2.85546875" style="6" customWidth="1"/>
    <col min="965" max="965" width="3.7109375" style="6" customWidth="1"/>
    <col min="966" max="966" width="9.140625" style="6"/>
    <col min="967" max="967" width="2.85546875" style="6" customWidth="1"/>
    <col min="968" max="968" width="3.7109375" style="6" customWidth="1"/>
    <col min="969" max="969" width="9.140625" style="6"/>
    <col min="970" max="970" width="2.85546875" style="6" customWidth="1"/>
    <col min="971" max="971" width="3.7109375" style="6" customWidth="1"/>
    <col min="972" max="972" width="9.140625" style="6"/>
    <col min="973" max="973" width="2.85546875" style="6" customWidth="1"/>
    <col min="974" max="974" width="3.85546875" style="6" customWidth="1"/>
    <col min="975" max="975" width="9.140625" style="6"/>
    <col min="976" max="976" width="2.85546875" style="6" customWidth="1"/>
    <col min="977" max="977" width="3.85546875" style="6" customWidth="1"/>
    <col min="978" max="978" width="9.140625" style="6"/>
    <col min="979" max="979" width="2.85546875" style="6" customWidth="1"/>
    <col min="980" max="980" width="3.42578125" style="6" customWidth="1"/>
    <col min="981" max="981" width="9.140625" style="6"/>
    <col min="982" max="982" width="2.85546875" style="6" customWidth="1"/>
    <col min="983" max="983" width="3.28515625" style="6" customWidth="1"/>
    <col min="984" max="984" width="9.140625" style="6"/>
    <col min="985" max="985" width="2.85546875" style="6" customWidth="1"/>
    <col min="986" max="986" width="3.140625" style="6" customWidth="1"/>
    <col min="987" max="987" width="9.140625" style="6"/>
    <col min="988" max="988" width="2.85546875" style="6" customWidth="1"/>
    <col min="989" max="989" width="3.140625" style="6" customWidth="1"/>
    <col min="990" max="990" width="9.140625" style="6"/>
    <col min="991" max="991" width="2.85546875" style="6" customWidth="1"/>
    <col min="992" max="992" width="3.140625" style="6" customWidth="1"/>
    <col min="993" max="993" width="9.140625" style="6"/>
    <col min="994" max="994" width="2.85546875" style="6" customWidth="1"/>
    <col min="995" max="995" width="3.28515625" style="6" customWidth="1"/>
    <col min="996" max="996" width="9.140625" style="6"/>
    <col min="997" max="997" width="3.5703125" style="6" customWidth="1"/>
    <col min="998" max="998" width="3.7109375" style="6" customWidth="1"/>
    <col min="999" max="1000" width="9.140625" style="6"/>
    <col min="1001" max="1001" width="35.140625" style="6" customWidth="1"/>
    <col min="1002" max="1219" width="9.140625" style="6"/>
    <col min="1220" max="1220" width="2.85546875" style="6" customWidth="1"/>
    <col min="1221" max="1221" width="3.7109375" style="6" customWidth="1"/>
    <col min="1222" max="1222" width="9.140625" style="6"/>
    <col min="1223" max="1223" width="2.85546875" style="6" customWidth="1"/>
    <col min="1224" max="1224" width="3.7109375" style="6" customWidth="1"/>
    <col min="1225" max="1225" width="9.140625" style="6"/>
    <col min="1226" max="1226" width="2.85546875" style="6" customWidth="1"/>
    <col min="1227" max="1227" width="3.7109375" style="6" customWidth="1"/>
    <col min="1228" max="1228" width="9.140625" style="6"/>
    <col min="1229" max="1229" width="2.85546875" style="6" customWidth="1"/>
    <col min="1230" max="1230" width="3.85546875" style="6" customWidth="1"/>
    <col min="1231" max="1231" width="9.140625" style="6"/>
    <col min="1232" max="1232" width="2.85546875" style="6" customWidth="1"/>
    <col min="1233" max="1233" width="3.85546875" style="6" customWidth="1"/>
    <col min="1234" max="1234" width="9.140625" style="6"/>
    <col min="1235" max="1235" width="2.85546875" style="6" customWidth="1"/>
    <col min="1236" max="1236" width="3.42578125" style="6" customWidth="1"/>
    <col min="1237" max="1237" width="9.140625" style="6"/>
    <col min="1238" max="1238" width="2.85546875" style="6" customWidth="1"/>
    <col min="1239" max="1239" width="3.28515625" style="6" customWidth="1"/>
    <col min="1240" max="1240" width="9.140625" style="6"/>
    <col min="1241" max="1241" width="2.85546875" style="6" customWidth="1"/>
    <col min="1242" max="1242" width="3.140625" style="6" customWidth="1"/>
    <col min="1243" max="1243" width="9.140625" style="6"/>
    <col min="1244" max="1244" width="2.85546875" style="6" customWidth="1"/>
    <col min="1245" max="1245" width="3.140625" style="6" customWidth="1"/>
    <col min="1246" max="1246" width="9.140625" style="6"/>
    <col min="1247" max="1247" width="2.85546875" style="6" customWidth="1"/>
    <col min="1248" max="1248" width="3.140625" style="6" customWidth="1"/>
    <col min="1249" max="1249" width="9.140625" style="6"/>
    <col min="1250" max="1250" width="2.85546875" style="6" customWidth="1"/>
    <col min="1251" max="1251" width="3.28515625" style="6" customWidth="1"/>
    <col min="1252" max="1252" width="9.140625" style="6"/>
    <col min="1253" max="1253" width="3.5703125" style="6" customWidth="1"/>
    <col min="1254" max="1254" width="3.7109375" style="6" customWidth="1"/>
    <col min="1255" max="1256" width="9.140625" style="6"/>
    <col min="1257" max="1257" width="35.140625" style="6" customWidth="1"/>
    <col min="1258" max="1475" width="9.140625" style="6"/>
    <col min="1476" max="1476" width="2.85546875" style="6" customWidth="1"/>
    <col min="1477" max="1477" width="3.7109375" style="6" customWidth="1"/>
    <col min="1478" max="1478" width="9.140625" style="6"/>
    <col min="1479" max="1479" width="2.85546875" style="6" customWidth="1"/>
    <col min="1480" max="1480" width="3.7109375" style="6" customWidth="1"/>
    <col min="1481" max="1481" width="9.140625" style="6"/>
    <col min="1482" max="1482" width="2.85546875" style="6" customWidth="1"/>
    <col min="1483" max="1483" width="3.7109375" style="6" customWidth="1"/>
    <col min="1484" max="1484" width="9.140625" style="6"/>
    <col min="1485" max="1485" width="2.85546875" style="6" customWidth="1"/>
    <col min="1486" max="1486" width="3.85546875" style="6" customWidth="1"/>
    <col min="1487" max="1487" width="9.140625" style="6"/>
    <col min="1488" max="1488" width="2.85546875" style="6" customWidth="1"/>
    <col min="1489" max="1489" width="3.85546875" style="6" customWidth="1"/>
    <col min="1490" max="1490" width="9.140625" style="6"/>
    <col min="1491" max="1491" width="2.85546875" style="6" customWidth="1"/>
    <col min="1492" max="1492" width="3.42578125" style="6" customWidth="1"/>
    <col min="1493" max="1493" width="9.140625" style="6"/>
    <col min="1494" max="1494" width="2.85546875" style="6" customWidth="1"/>
    <col min="1495" max="1495" width="3.28515625" style="6" customWidth="1"/>
    <col min="1496" max="1496" width="9.140625" style="6"/>
    <col min="1497" max="1497" width="2.85546875" style="6" customWidth="1"/>
    <col min="1498" max="1498" width="3.140625" style="6" customWidth="1"/>
    <col min="1499" max="1499" width="9.140625" style="6"/>
    <col min="1500" max="1500" width="2.85546875" style="6" customWidth="1"/>
    <col min="1501" max="1501" width="3.140625" style="6" customWidth="1"/>
    <col min="1502" max="1502" width="9.140625" style="6"/>
    <col min="1503" max="1503" width="2.85546875" style="6" customWidth="1"/>
    <col min="1504" max="1504" width="3.140625" style="6" customWidth="1"/>
    <col min="1505" max="1505" width="9.140625" style="6"/>
    <col min="1506" max="1506" width="2.85546875" style="6" customWidth="1"/>
    <col min="1507" max="1507" width="3.28515625" style="6" customWidth="1"/>
    <col min="1508" max="1508" width="9.140625" style="6"/>
    <col min="1509" max="1509" width="3.5703125" style="6" customWidth="1"/>
    <col min="1510" max="1510" width="3.7109375" style="6" customWidth="1"/>
    <col min="1511" max="1512" width="9.140625" style="6"/>
    <col min="1513" max="1513" width="35.140625" style="6" customWidth="1"/>
    <col min="1514" max="1731" width="9.140625" style="6"/>
    <col min="1732" max="1732" width="2.85546875" style="6" customWidth="1"/>
    <col min="1733" max="1733" width="3.7109375" style="6" customWidth="1"/>
    <col min="1734" max="1734" width="9.140625" style="6"/>
    <col min="1735" max="1735" width="2.85546875" style="6" customWidth="1"/>
    <col min="1736" max="1736" width="3.7109375" style="6" customWidth="1"/>
    <col min="1737" max="1737" width="9.140625" style="6"/>
    <col min="1738" max="1738" width="2.85546875" style="6" customWidth="1"/>
    <col min="1739" max="1739" width="3.7109375" style="6" customWidth="1"/>
    <col min="1740" max="1740" width="9.140625" style="6"/>
    <col min="1741" max="1741" width="2.85546875" style="6" customWidth="1"/>
    <col min="1742" max="1742" width="3.85546875" style="6" customWidth="1"/>
    <col min="1743" max="1743" width="9.140625" style="6"/>
    <col min="1744" max="1744" width="2.85546875" style="6" customWidth="1"/>
    <col min="1745" max="1745" width="3.85546875" style="6" customWidth="1"/>
    <col min="1746" max="1746" width="9.140625" style="6"/>
    <col min="1747" max="1747" width="2.85546875" style="6" customWidth="1"/>
    <col min="1748" max="1748" width="3.42578125" style="6" customWidth="1"/>
    <col min="1749" max="1749" width="9.140625" style="6"/>
    <col min="1750" max="1750" width="2.85546875" style="6" customWidth="1"/>
    <col min="1751" max="1751" width="3.28515625" style="6" customWidth="1"/>
    <col min="1752" max="1752" width="9.140625" style="6"/>
    <col min="1753" max="1753" width="2.85546875" style="6" customWidth="1"/>
    <col min="1754" max="1754" width="3.140625" style="6" customWidth="1"/>
    <col min="1755" max="1755" width="9.140625" style="6"/>
    <col min="1756" max="1756" width="2.85546875" style="6" customWidth="1"/>
    <col min="1757" max="1757" width="3.140625" style="6" customWidth="1"/>
    <col min="1758" max="1758" width="9.140625" style="6"/>
    <col min="1759" max="1759" width="2.85546875" style="6" customWidth="1"/>
    <col min="1760" max="1760" width="3.140625" style="6" customWidth="1"/>
    <col min="1761" max="1761" width="9.140625" style="6"/>
    <col min="1762" max="1762" width="2.85546875" style="6" customWidth="1"/>
    <col min="1763" max="1763" width="3.28515625" style="6" customWidth="1"/>
    <col min="1764" max="1764" width="9.140625" style="6"/>
    <col min="1765" max="1765" width="3.5703125" style="6" customWidth="1"/>
    <col min="1766" max="1766" width="3.7109375" style="6" customWidth="1"/>
    <col min="1767" max="1768" width="9.140625" style="6"/>
    <col min="1769" max="1769" width="35.140625" style="6" customWidth="1"/>
    <col min="1770" max="1987" width="9.140625" style="6"/>
    <col min="1988" max="1988" width="2.85546875" style="6" customWidth="1"/>
    <col min="1989" max="1989" width="3.7109375" style="6" customWidth="1"/>
    <col min="1990" max="1990" width="9.140625" style="6"/>
    <col min="1991" max="1991" width="2.85546875" style="6" customWidth="1"/>
    <col min="1992" max="1992" width="3.7109375" style="6" customWidth="1"/>
    <col min="1993" max="1993" width="9.140625" style="6"/>
    <col min="1994" max="1994" width="2.85546875" style="6" customWidth="1"/>
    <col min="1995" max="1995" width="3.7109375" style="6" customWidth="1"/>
    <col min="1996" max="1996" width="9.140625" style="6"/>
    <col min="1997" max="1997" width="2.85546875" style="6" customWidth="1"/>
    <col min="1998" max="1998" width="3.85546875" style="6" customWidth="1"/>
    <col min="1999" max="1999" width="9.140625" style="6"/>
    <col min="2000" max="2000" width="2.85546875" style="6" customWidth="1"/>
    <col min="2001" max="2001" width="3.85546875" style="6" customWidth="1"/>
    <col min="2002" max="2002" width="9.140625" style="6"/>
    <col min="2003" max="2003" width="2.85546875" style="6" customWidth="1"/>
    <col min="2004" max="2004" width="3.42578125" style="6" customWidth="1"/>
    <col min="2005" max="2005" width="9.140625" style="6"/>
    <col min="2006" max="2006" width="2.85546875" style="6" customWidth="1"/>
    <col min="2007" max="2007" width="3.28515625" style="6" customWidth="1"/>
    <col min="2008" max="2008" width="9.140625" style="6"/>
    <col min="2009" max="2009" width="2.85546875" style="6" customWidth="1"/>
    <col min="2010" max="2010" width="3.140625" style="6" customWidth="1"/>
    <col min="2011" max="2011" width="9.140625" style="6"/>
    <col min="2012" max="2012" width="2.85546875" style="6" customWidth="1"/>
    <col min="2013" max="2013" width="3.140625" style="6" customWidth="1"/>
    <col min="2014" max="2014" width="9.140625" style="6"/>
    <col min="2015" max="2015" width="2.85546875" style="6" customWidth="1"/>
    <col min="2016" max="2016" width="3.140625" style="6" customWidth="1"/>
    <col min="2017" max="2017" width="9.140625" style="6"/>
    <col min="2018" max="2018" width="2.85546875" style="6" customWidth="1"/>
    <col min="2019" max="2019" width="3.28515625" style="6" customWidth="1"/>
    <col min="2020" max="2020" width="9.140625" style="6"/>
    <col min="2021" max="2021" width="3.5703125" style="6" customWidth="1"/>
    <col min="2022" max="2022" width="3.7109375" style="6" customWidth="1"/>
    <col min="2023" max="2024" width="9.140625" style="6"/>
    <col min="2025" max="2025" width="35.140625" style="6" customWidth="1"/>
    <col min="2026" max="2243" width="9.140625" style="6"/>
    <col min="2244" max="2244" width="2.85546875" style="6" customWidth="1"/>
    <col min="2245" max="2245" width="3.7109375" style="6" customWidth="1"/>
    <col min="2246" max="2246" width="9.140625" style="6"/>
    <col min="2247" max="2247" width="2.85546875" style="6" customWidth="1"/>
    <col min="2248" max="2248" width="3.7109375" style="6" customWidth="1"/>
    <col min="2249" max="2249" width="9.140625" style="6"/>
    <col min="2250" max="2250" width="2.85546875" style="6" customWidth="1"/>
    <col min="2251" max="2251" width="3.7109375" style="6" customWidth="1"/>
    <col min="2252" max="2252" width="9.140625" style="6"/>
    <col min="2253" max="2253" width="2.85546875" style="6" customWidth="1"/>
    <col min="2254" max="2254" width="3.85546875" style="6" customWidth="1"/>
    <col min="2255" max="2255" width="9.140625" style="6"/>
    <col min="2256" max="2256" width="2.85546875" style="6" customWidth="1"/>
    <col min="2257" max="2257" width="3.85546875" style="6" customWidth="1"/>
    <col min="2258" max="2258" width="9.140625" style="6"/>
    <col min="2259" max="2259" width="2.85546875" style="6" customWidth="1"/>
    <col min="2260" max="2260" width="3.42578125" style="6" customWidth="1"/>
    <col min="2261" max="2261" width="9.140625" style="6"/>
    <col min="2262" max="2262" width="2.85546875" style="6" customWidth="1"/>
    <col min="2263" max="2263" width="3.28515625" style="6" customWidth="1"/>
    <col min="2264" max="2264" width="9.140625" style="6"/>
    <col min="2265" max="2265" width="2.85546875" style="6" customWidth="1"/>
    <col min="2266" max="2266" width="3.140625" style="6" customWidth="1"/>
    <col min="2267" max="2267" width="9.140625" style="6"/>
    <col min="2268" max="2268" width="2.85546875" style="6" customWidth="1"/>
    <col min="2269" max="2269" width="3.140625" style="6" customWidth="1"/>
    <col min="2270" max="2270" width="9.140625" style="6"/>
    <col min="2271" max="2271" width="2.85546875" style="6" customWidth="1"/>
    <col min="2272" max="2272" width="3.140625" style="6" customWidth="1"/>
    <col min="2273" max="2273" width="9.140625" style="6"/>
    <col min="2274" max="2274" width="2.85546875" style="6" customWidth="1"/>
    <col min="2275" max="2275" width="3.28515625" style="6" customWidth="1"/>
    <col min="2276" max="2276" width="9.140625" style="6"/>
    <col min="2277" max="2277" width="3.5703125" style="6" customWidth="1"/>
    <col min="2278" max="2278" width="3.7109375" style="6" customWidth="1"/>
    <col min="2279" max="2280" width="9.140625" style="6"/>
    <col min="2281" max="2281" width="35.140625" style="6" customWidth="1"/>
    <col min="2282" max="2499" width="9.140625" style="6"/>
    <col min="2500" max="2500" width="2.85546875" style="6" customWidth="1"/>
    <col min="2501" max="2501" width="3.7109375" style="6" customWidth="1"/>
    <col min="2502" max="2502" width="9.140625" style="6"/>
    <col min="2503" max="2503" width="2.85546875" style="6" customWidth="1"/>
    <col min="2504" max="2504" width="3.7109375" style="6" customWidth="1"/>
    <col min="2505" max="2505" width="9.140625" style="6"/>
    <col min="2506" max="2506" width="2.85546875" style="6" customWidth="1"/>
    <col min="2507" max="2507" width="3.7109375" style="6" customWidth="1"/>
    <col min="2508" max="2508" width="9.140625" style="6"/>
    <col min="2509" max="2509" width="2.85546875" style="6" customWidth="1"/>
    <col min="2510" max="2510" width="3.85546875" style="6" customWidth="1"/>
    <col min="2511" max="2511" width="9.140625" style="6"/>
    <col min="2512" max="2512" width="2.85546875" style="6" customWidth="1"/>
    <col min="2513" max="2513" width="3.85546875" style="6" customWidth="1"/>
    <col min="2514" max="2514" width="9.140625" style="6"/>
    <col min="2515" max="2515" width="2.85546875" style="6" customWidth="1"/>
    <col min="2516" max="2516" width="3.42578125" style="6" customWidth="1"/>
    <col min="2517" max="2517" width="9.140625" style="6"/>
    <col min="2518" max="2518" width="2.85546875" style="6" customWidth="1"/>
    <col min="2519" max="2519" width="3.28515625" style="6" customWidth="1"/>
    <col min="2520" max="2520" width="9.140625" style="6"/>
    <col min="2521" max="2521" width="2.85546875" style="6" customWidth="1"/>
    <col min="2522" max="2522" width="3.140625" style="6" customWidth="1"/>
    <col min="2523" max="2523" width="9.140625" style="6"/>
    <col min="2524" max="2524" width="2.85546875" style="6" customWidth="1"/>
    <col min="2525" max="2525" width="3.140625" style="6" customWidth="1"/>
    <col min="2526" max="2526" width="9.140625" style="6"/>
    <col min="2527" max="2527" width="2.85546875" style="6" customWidth="1"/>
    <col min="2528" max="2528" width="3.140625" style="6" customWidth="1"/>
    <col min="2529" max="2529" width="9.140625" style="6"/>
    <col min="2530" max="2530" width="2.85546875" style="6" customWidth="1"/>
    <col min="2531" max="2531" width="3.28515625" style="6" customWidth="1"/>
    <col min="2532" max="2532" width="9.140625" style="6"/>
    <col min="2533" max="2533" width="3.5703125" style="6" customWidth="1"/>
    <col min="2534" max="2534" width="3.7109375" style="6" customWidth="1"/>
    <col min="2535" max="2536" width="9.140625" style="6"/>
    <col min="2537" max="2537" width="35.140625" style="6" customWidth="1"/>
    <col min="2538" max="2755" width="9.140625" style="6"/>
    <col min="2756" max="2756" width="2.85546875" style="6" customWidth="1"/>
    <col min="2757" max="2757" width="3.7109375" style="6" customWidth="1"/>
    <col min="2758" max="2758" width="9.140625" style="6"/>
    <col min="2759" max="2759" width="2.85546875" style="6" customWidth="1"/>
    <col min="2760" max="2760" width="3.7109375" style="6" customWidth="1"/>
    <col min="2761" max="2761" width="9.140625" style="6"/>
    <col min="2762" max="2762" width="2.85546875" style="6" customWidth="1"/>
    <col min="2763" max="2763" width="3.7109375" style="6" customWidth="1"/>
    <col min="2764" max="2764" width="9.140625" style="6"/>
    <col min="2765" max="2765" width="2.85546875" style="6" customWidth="1"/>
    <col min="2766" max="2766" width="3.85546875" style="6" customWidth="1"/>
    <col min="2767" max="2767" width="9.140625" style="6"/>
    <col min="2768" max="2768" width="2.85546875" style="6" customWidth="1"/>
    <col min="2769" max="2769" width="3.85546875" style="6" customWidth="1"/>
    <col min="2770" max="2770" width="9.140625" style="6"/>
    <col min="2771" max="2771" width="2.85546875" style="6" customWidth="1"/>
    <col min="2772" max="2772" width="3.42578125" style="6" customWidth="1"/>
    <col min="2773" max="2773" width="9.140625" style="6"/>
    <col min="2774" max="2774" width="2.85546875" style="6" customWidth="1"/>
    <col min="2775" max="2775" width="3.28515625" style="6" customWidth="1"/>
    <col min="2776" max="2776" width="9.140625" style="6"/>
    <col min="2777" max="2777" width="2.85546875" style="6" customWidth="1"/>
    <col min="2778" max="2778" width="3.140625" style="6" customWidth="1"/>
    <col min="2779" max="2779" width="9.140625" style="6"/>
    <col min="2780" max="2780" width="2.85546875" style="6" customWidth="1"/>
    <col min="2781" max="2781" width="3.140625" style="6" customWidth="1"/>
    <col min="2782" max="2782" width="9.140625" style="6"/>
    <col min="2783" max="2783" width="2.85546875" style="6" customWidth="1"/>
    <col min="2784" max="2784" width="3.140625" style="6" customWidth="1"/>
    <col min="2785" max="2785" width="9.140625" style="6"/>
    <col min="2786" max="2786" width="2.85546875" style="6" customWidth="1"/>
    <col min="2787" max="2787" width="3.28515625" style="6" customWidth="1"/>
    <col min="2788" max="2788" width="9.140625" style="6"/>
    <col min="2789" max="2789" width="3.5703125" style="6" customWidth="1"/>
    <col min="2790" max="2790" width="3.7109375" style="6" customWidth="1"/>
    <col min="2791" max="2792" width="9.140625" style="6"/>
    <col min="2793" max="2793" width="35.140625" style="6" customWidth="1"/>
    <col min="2794" max="3011" width="9.140625" style="6"/>
    <col min="3012" max="3012" width="2.85546875" style="6" customWidth="1"/>
    <col min="3013" max="3013" width="3.7109375" style="6" customWidth="1"/>
    <col min="3014" max="3014" width="9.140625" style="6"/>
    <col min="3015" max="3015" width="2.85546875" style="6" customWidth="1"/>
    <col min="3016" max="3016" width="3.7109375" style="6" customWidth="1"/>
    <col min="3017" max="3017" width="9.140625" style="6"/>
    <col min="3018" max="3018" width="2.85546875" style="6" customWidth="1"/>
    <col min="3019" max="3019" width="3.7109375" style="6" customWidth="1"/>
    <col min="3020" max="3020" width="9.140625" style="6"/>
    <col min="3021" max="3021" width="2.85546875" style="6" customWidth="1"/>
    <col min="3022" max="3022" width="3.85546875" style="6" customWidth="1"/>
    <col min="3023" max="3023" width="9.140625" style="6"/>
    <col min="3024" max="3024" width="2.85546875" style="6" customWidth="1"/>
    <col min="3025" max="3025" width="3.85546875" style="6" customWidth="1"/>
    <col min="3026" max="3026" width="9.140625" style="6"/>
    <col min="3027" max="3027" width="2.85546875" style="6" customWidth="1"/>
    <col min="3028" max="3028" width="3.42578125" style="6" customWidth="1"/>
    <col min="3029" max="3029" width="9.140625" style="6"/>
    <col min="3030" max="3030" width="2.85546875" style="6" customWidth="1"/>
    <col min="3031" max="3031" width="3.28515625" style="6" customWidth="1"/>
    <col min="3032" max="3032" width="9.140625" style="6"/>
    <col min="3033" max="3033" width="2.85546875" style="6" customWidth="1"/>
    <col min="3034" max="3034" width="3.140625" style="6" customWidth="1"/>
    <col min="3035" max="3035" width="9.140625" style="6"/>
    <col min="3036" max="3036" width="2.85546875" style="6" customWidth="1"/>
    <col min="3037" max="3037" width="3.140625" style="6" customWidth="1"/>
    <col min="3038" max="3038" width="9.140625" style="6"/>
    <col min="3039" max="3039" width="2.85546875" style="6" customWidth="1"/>
    <col min="3040" max="3040" width="3.140625" style="6" customWidth="1"/>
    <col min="3041" max="3041" width="9.140625" style="6"/>
    <col min="3042" max="3042" width="2.85546875" style="6" customWidth="1"/>
    <col min="3043" max="3043" width="3.28515625" style="6" customWidth="1"/>
    <col min="3044" max="3044" width="9.140625" style="6"/>
    <col min="3045" max="3045" width="3.5703125" style="6" customWidth="1"/>
    <col min="3046" max="3046" width="3.7109375" style="6" customWidth="1"/>
    <col min="3047" max="3048" width="9.140625" style="6"/>
    <col min="3049" max="3049" width="35.140625" style="6" customWidth="1"/>
    <col min="3050" max="3267" width="9.140625" style="6"/>
    <col min="3268" max="3268" width="2.85546875" style="6" customWidth="1"/>
    <col min="3269" max="3269" width="3.7109375" style="6" customWidth="1"/>
    <col min="3270" max="3270" width="9.140625" style="6"/>
    <col min="3271" max="3271" width="2.85546875" style="6" customWidth="1"/>
    <col min="3272" max="3272" width="3.7109375" style="6" customWidth="1"/>
    <col min="3273" max="3273" width="9.140625" style="6"/>
    <col min="3274" max="3274" width="2.85546875" style="6" customWidth="1"/>
    <col min="3275" max="3275" width="3.7109375" style="6" customWidth="1"/>
    <col min="3276" max="3276" width="9.140625" style="6"/>
    <col min="3277" max="3277" width="2.85546875" style="6" customWidth="1"/>
    <col min="3278" max="3278" width="3.85546875" style="6" customWidth="1"/>
    <col min="3279" max="3279" width="9.140625" style="6"/>
    <col min="3280" max="3280" width="2.85546875" style="6" customWidth="1"/>
    <col min="3281" max="3281" width="3.85546875" style="6" customWidth="1"/>
    <col min="3282" max="3282" width="9.140625" style="6"/>
    <col min="3283" max="3283" width="2.85546875" style="6" customWidth="1"/>
    <col min="3284" max="3284" width="3.42578125" style="6" customWidth="1"/>
    <col min="3285" max="3285" width="9.140625" style="6"/>
    <col min="3286" max="3286" width="2.85546875" style="6" customWidth="1"/>
    <col min="3287" max="3287" width="3.28515625" style="6" customWidth="1"/>
    <col min="3288" max="3288" width="9.140625" style="6"/>
    <col min="3289" max="3289" width="2.85546875" style="6" customWidth="1"/>
    <col min="3290" max="3290" width="3.140625" style="6" customWidth="1"/>
    <col min="3291" max="3291" width="9.140625" style="6"/>
    <col min="3292" max="3292" width="2.85546875" style="6" customWidth="1"/>
    <col min="3293" max="3293" width="3.140625" style="6" customWidth="1"/>
    <col min="3294" max="3294" width="9.140625" style="6"/>
    <col min="3295" max="3295" width="2.85546875" style="6" customWidth="1"/>
    <col min="3296" max="3296" width="3.140625" style="6" customWidth="1"/>
    <col min="3297" max="3297" width="9.140625" style="6"/>
    <col min="3298" max="3298" width="2.85546875" style="6" customWidth="1"/>
    <col min="3299" max="3299" width="3.28515625" style="6" customWidth="1"/>
    <col min="3300" max="3300" width="9.140625" style="6"/>
    <col min="3301" max="3301" width="3.5703125" style="6" customWidth="1"/>
    <col min="3302" max="3302" width="3.7109375" style="6" customWidth="1"/>
    <col min="3303" max="3304" width="9.140625" style="6"/>
    <col min="3305" max="3305" width="35.140625" style="6" customWidth="1"/>
    <col min="3306" max="3523" width="9.140625" style="6"/>
    <col min="3524" max="3524" width="2.85546875" style="6" customWidth="1"/>
    <col min="3525" max="3525" width="3.7109375" style="6" customWidth="1"/>
    <col min="3526" max="3526" width="9.140625" style="6"/>
    <col min="3527" max="3527" width="2.85546875" style="6" customWidth="1"/>
    <col min="3528" max="3528" width="3.7109375" style="6" customWidth="1"/>
    <col min="3529" max="3529" width="9.140625" style="6"/>
    <col min="3530" max="3530" width="2.85546875" style="6" customWidth="1"/>
    <col min="3531" max="3531" width="3.7109375" style="6" customWidth="1"/>
    <col min="3532" max="3532" width="9.140625" style="6"/>
    <col min="3533" max="3533" width="2.85546875" style="6" customWidth="1"/>
    <col min="3534" max="3534" width="3.85546875" style="6" customWidth="1"/>
    <col min="3535" max="3535" width="9.140625" style="6"/>
    <col min="3536" max="3536" width="2.85546875" style="6" customWidth="1"/>
    <col min="3537" max="3537" width="3.85546875" style="6" customWidth="1"/>
    <col min="3538" max="3538" width="9.140625" style="6"/>
    <col min="3539" max="3539" width="2.85546875" style="6" customWidth="1"/>
    <col min="3540" max="3540" width="3.42578125" style="6" customWidth="1"/>
    <col min="3541" max="3541" width="9.140625" style="6"/>
    <col min="3542" max="3542" width="2.85546875" style="6" customWidth="1"/>
    <col min="3543" max="3543" width="3.28515625" style="6" customWidth="1"/>
    <col min="3544" max="3544" width="9.140625" style="6"/>
    <col min="3545" max="3545" width="2.85546875" style="6" customWidth="1"/>
    <col min="3546" max="3546" width="3.140625" style="6" customWidth="1"/>
    <col min="3547" max="3547" width="9.140625" style="6"/>
    <col min="3548" max="3548" width="2.85546875" style="6" customWidth="1"/>
    <col min="3549" max="3549" width="3.140625" style="6" customWidth="1"/>
    <col min="3550" max="3550" width="9.140625" style="6"/>
    <col min="3551" max="3551" width="2.85546875" style="6" customWidth="1"/>
    <col min="3552" max="3552" width="3.140625" style="6" customWidth="1"/>
    <col min="3553" max="3553" width="9.140625" style="6"/>
    <col min="3554" max="3554" width="2.85546875" style="6" customWidth="1"/>
    <col min="3555" max="3555" width="3.28515625" style="6" customWidth="1"/>
    <col min="3556" max="3556" width="9.140625" style="6"/>
    <col min="3557" max="3557" width="3.5703125" style="6" customWidth="1"/>
    <col min="3558" max="3558" width="3.7109375" style="6" customWidth="1"/>
    <col min="3559" max="3560" width="9.140625" style="6"/>
    <col min="3561" max="3561" width="35.140625" style="6" customWidth="1"/>
    <col min="3562" max="3779" width="9.140625" style="6"/>
    <col min="3780" max="3780" width="2.85546875" style="6" customWidth="1"/>
    <col min="3781" max="3781" width="3.7109375" style="6" customWidth="1"/>
    <col min="3782" max="3782" width="9.140625" style="6"/>
    <col min="3783" max="3783" width="2.85546875" style="6" customWidth="1"/>
    <col min="3784" max="3784" width="3.7109375" style="6" customWidth="1"/>
    <col min="3785" max="3785" width="9.140625" style="6"/>
    <col min="3786" max="3786" width="2.85546875" style="6" customWidth="1"/>
    <col min="3787" max="3787" width="3.7109375" style="6" customWidth="1"/>
    <col min="3788" max="3788" width="9.140625" style="6"/>
    <col min="3789" max="3789" width="2.85546875" style="6" customWidth="1"/>
    <col min="3790" max="3790" width="3.85546875" style="6" customWidth="1"/>
    <col min="3791" max="3791" width="9.140625" style="6"/>
    <col min="3792" max="3792" width="2.85546875" style="6" customWidth="1"/>
    <col min="3793" max="3793" width="3.85546875" style="6" customWidth="1"/>
    <col min="3794" max="3794" width="9.140625" style="6"/>
    <col min="3795" max="3795" width="2.85546875" style="6" customWidth="1"/>
    <col min="3796" max="3796" width="3.42578125" style="6" customWidth="1"/>
    <col min="3797" max="3797" width="9.140625" style="6"/>
    <col min="3798" max="3798" width="2.85546875" style="6" customWidth="1"/>
    <col min="3799" max="3799" width="3.28515625" style="6" customWidth="1"/>
    <col min="3800" max="3800" width="9.140625" style="6"/>
    <col min="3801" max="3801" width="2.85546875" style="6" customWidth="1"/>
    <col min="3802" max="3802" width="3.140625" style="6" customWidth="1"/>
    <col min="3803" max="3803" width="9.140625" style="6"/>
    <col min="3804" max="3804" width="2.85546875" style="6" customWidth="1"/>
    <col min="3805" max="3805" width="3.140625" style="6" customWidth="1"/>
    <col min="3806" max="3806" width="9.140625" style="6"/>
    <col min="3807" max="3807" width="2.85546875" style="6" customWidth="1"/>
    <col min="3808" max="3808" width="3.140625" style="6" customWidth="1"/>
    <col min="3809" max="3809" width="9.140625" style="6"/>
    <col min="3810" max="3810" width="2.85546875" style="6" customWidth="1"/>
    <col min="3811" max="3811" width="3.28515625" style="6" customWidth="1"/>
    <col min="3812" max="3812" width="9.140625" style="6"/>
    <col min="3813" max="3813" width="3.5703125" style="6" customWidth="1"/>
    <col min="3814" max="3814" width="3.7109375" style="6" customWidth="1"/>
    <col min="3815" max="3816" width="9.140625" style="6"/>
    <col min="3817" max="3817" width="35.140625" style="6" customWidth="1"/>
    <col min="3818" max="4035" width="9.140625" style="6"/>
    <col min="4036" max="4036" width="2.85546875" style="6" customWidth="1"/>
    <col min="4037" max="4037" width="3.7109375" style="6" customWidth="1"/>
    <col min="4038" max="4038" width="9.140625" style="6"/>
    <col min="4039" max="4039" width="2.85546875" style="6" customWidth="1"/>
    <col min="4040" max="4040" width="3.7109375" style="6" customWidth="1"/>
    <col min="4041" max="4041" width="9.140625" style="6"/>
    <col min="4042" max="4042" width="2.85546875" style="6" customWidth="1"/>
    <col min="4043" max="4043" width="3.7109375" style="6" customWidth="1"/>
    <col min="4044" max="4044" width="9.140625" style="6"/>
    <col min="4045" max="4045" width="2.85546875" style="6" customWidth="1"/>
    <col min="4046" max="4046" width="3.85546875" style="6" customWidth="1"/>
    <col min="4047" max="4047" width="9.140625" style="6"/>
    <col min="4048" max="4048" width="2.85546875" style="6" customWidth="1"/>
    <col min="4049" max="4049" width="3.85546875" style="6" customWidth="1"/>
    <col min="4050" max="4050" width="9.140625" style="6"/>
    <col min="4051" max="4051" width="2.85546875" style="6" customWidth="1"/>
    <col min="4052" max="4052" width="3.42578125" style="6" customWidth="1"/>
    <col min="4053" max="4053" width="9.140625" style="6"/>
    <col min="4054" max="4054" width="2.85546875" style="6" customWidth="1"/>
    <col min="4055" max="4055" width="3.28515625" style="6" customWidth="1"/>
    <col min="4056" max="4056" width="9.140625" style="6"/>
    <col min="4057" max="4057" width="2.85546875" style="6" customWidth="1"/>
    <col min="4058" max="4058" width="3.140625" style="6" customWidth="1"/>
    <col min="4059" max="4059" width="9.140625" style="6"/>
    <col min="4060" max="4060" width="2.85546875" style="6" customWidth="1"/>
    <col min="4061" max="4061" width="3.140625" style="6" customWidth="1"/>
    <col min="4062" max="4062" width="9.140625" style="6"/>
    <col min="4063" max="4063" width="2.85546875" style="6" customWidth="1"/>
    <col min="4064" max="4064" width="3.140625" style="6" customWidth="1"/>
    <col min="4065" max="4065" width="9.140625" style="6"/>
    <col min="4066" max="4066" width="2.85546875" style="6" customWidth="1"/>
    <col min="4067" max="4067" width="3.28515625" style="6" customWidth="1"/>
    <col min="4068" max="4068" width="9.140625" style="6"/>
    <col min="4069" max="4069" width="3.5703125" style="6" customWidth="1"/>
    <col min="4070" max="4070" width="3.7109375" style="6" customWidth="1"/>
    <col min="4071" max="4072" width="9.140625" style="6"/>
    <col min="4073" max="4073" width="35.140625" style="6" customWidth="1"/>
    <col min="4074" max="4291" width="9.140625" style="6"/>
    <col min="4292" max="4292" width="2.85546875" style="6" customWidth="1"/>
    <col min="4293" max="4293" width="3.7109375" style="6" customWidth="1"/>
    <col min="4294" max="4294" width="9.140625" style="6"/>
    <col min="4295" max="4295" width="2.85546875" style="6" customWidth="1"/>
    <col min="4296" max="4296" width="3.7109375" style="6" customWidth="1"/>
    <col min="4297" max="4297" width="9.140625" style="6"/>
    <col min="4298" max="4298" width="2.85546875" style="6" customWidth="1"/>
    <col min="4299" max="4299" width="3.7109375" style="6" customWidth="1"/>
    <col min="4300" max="4300" width="9.140625" style="6"/>
    <col min="4301" max="4301" width="2.85546875" style="6" customWidth="1"/>
    <col min="4302" max="4302" width="3.85546875" style="6" customWidth="1"/>
    <col min="4303" max="4303" width="9.140625" style="6"/>
    <col min="4304" max="4304" width="2.85546875" style="6" customWidth="1"/>
    <col min="4305" max="4305" width="3.85546875" style="6" customWidth="1"/>
    <col min="4306" max="4306" width="9.140625" style="6"/>
    <col min="4307" max="4307" width="2.85546875" style="6" customWidth="1"/>
    <col min="4308" max="4308" width="3.42578125" style="6" customWidth="1"/>
    <col min="4309" max="4309" width="9.140625" style="6"/>
    <col min="4310" max="4310" width="2.85546875" style="6" customWidth="1"/>
    <col min="4311" max="4311" width="3.28515625" style="6" customWidth="1"/>
    <col min="4312" max="4312" width="9.140625" style="6"/>
    <col min="4313" max="4313" width="2.85546875" style="6" customWidth="1"/>
    <col min="4314" max="4314" width="3.140625" style="6" customWidth="1"/>
    <col min="4315" max="4315" width="9.140625" style="6"/>
    <col min="4316" max="4316" width="2.85546875" style="6" customWidth="1"/>
    <col min="4317" max="4317" width="3.140625" style="6" customWidth="1"/>
    <col min="4318" max="4318" width="9.140625" style="6"/>
    <col min="4319" max="4319" width="2.85546875" style="6" customWidth="1"/>
    <col min="4320" max="4320" width="3.140625" style="6" customWidth="1"/>
    <col min="4321" max="4321" width="9.140625" style="6"/>
    <col min="4322" max="4322" width="2.85546875" style="6" customWidth="1"/>
    <col min="4323" max="4323" width="3.28515625" style="6" customWidth="1"/>
    <col min="4324" max="4324" width="9.140625" style="6"/>
    <col min="4325" max="4325" width="3.5703125" style="6" customWidth="1"/>
    <col min="4326" max="4326" width="3.7109375" style="6" customWidth="1"/>
    <col min="4327" max="4328" width="9.140625" style="6"/>
    <col min="4329" max="4329" width="35.140625" style="6" customWidth="1"/>
    <col min="4330" max="4547" width="9.140625" style="6"/>
    <col min="4548" max="4548" width="2.85546875" style="6" customWidth="1"/>
    <col min="4549" max="4549" width="3.7109375" style="6" customWidth="1"/>
    <col min="4550" max="4550" width="9.140625" style="6"/>
    <col min="4551" max="4551" width="2.85546875" style="6" customWidth="1"/>
    <col min="4552" max="4552" width="3.7109375" style="6" customWidth="1"/>
    <col min="4553" max="4553" width="9.140625" style="6"/>
    <col min="4554" max="4554" width="2.85546875" style="6" customWidth="1"/>
    <col min="4555" max="4555" width="3.7109375" style="6" customWidth="1"/>
    <col min="4556" max="4556" width="9.140625" style="6"/>
    <col min="4557" max="4557" width="2.85546875" style="6" customWidth="1"/>
    <col min="4558" max="4558" width="3.85546875" style="6" customWidth="1"/>
    <col min="4559" max="4559" width="9.140625" style="6"/>
    <col min="4560" max="4560" width="2.85546875" style="6" customWidth="1"/>
    <col min="4561" max="4561" width="3.85546875" style="6" customWidth="1"/>
    <col min="4562" max="4562" width="9.140625" style="6"/>
    <col min="4563" max="4563" width="2.85546875" style="6" customWidth="1"/>
    <col min="4564" max="4564" width="3.42578125" style="6" customWidth="1"/>
    <col min="4565" max="4565" width="9.140625" style="6"/>
    <col min="4566" max="4566" width="2.85546875" style="6" customWidth="1"/>
    <col min="4567" max="4567" width="3.28515625" style="6" customWidth="1"/>
    <col min="4568" max="4568" width="9.140625" style="6"/>
    <col min="4569" max="4569" width="2.85546875" style="6" customWidth="1"/>
    <col min="4570" max="4570" width="3.140625" style="6" customWidth="1"/>
    <col min="4571" max="4571" width="9.140625" style="6"/>
    <col min="4572" max="4572" width="2.85546875" style="6" customWidth="1"/>
    <col min="4573" max="4573" width="3.140625" style="6" customWidth="1"/>
    <col min="4574" max="4574" width="9.140625" style="6"/>
    <col min="4575" max="4575" width="2.85546875" style="6" customWidth="1"/>
    <col min="4576" max="4576" width="3.140625" style="6" customWidth="1"/>
    <col min="4577" max="4577" width="9.140625" style="6"/>
    <col min="4578" max="4578" width="2.85546875" style="6" customWidth="1"/>
    <col min="4579" max="4579" width="3.28515625" style="6" customWidth="1"/>
    <col min="4580" max="4580" width="9.140625" style="6"/>
    <col min="4581" max="4581" width="3.5703125" style="6" customWidth="1"/>
    <col min="4582" max="4582" width="3.7109375" style="6" customWidth="1"/>
    <col min="4583" max="4584" width="9.140625" style="6"/>
    <col min="4585" max="4585" width="35.140625" style="6" customWidth="1"/>
    <col min="4586" max="4803" width="9.140625" style="6"/>
    <col min="4804" max="4804" width="2.85546875" style="6" customWidth="1"/>
    <col min="4805" max="4805" width="3.7109375" style="6" customWidth="1"/>
    <col min="4806" max="4806" width="9.140625" style="6"/>
    <col min="4807" max="4807" width="2.85546875" style="6" customWidth="1"/>
    <col min="4808" max="4808" width="3.7109375" style="6" customWidth="1"/>
    <col min="4809" max="4809" width="9.140625" style="6"/>
    <col min="4810" max="4810" width="2.85546875" style="6" customWidth="1"/>
    <col min="4811" max="4811" width="3.7109375" style="6" customWidth="1"/>
    <col min="4812" max="4812" width="9.140625" style="6"/>
    <col min="4813" max="4813" width="2.85546875" style="6" customWidth="1"/>
    <col min="4814" max="4814" width="3.85546875" style="6" customWidth="1"/>
    <col min="4815" max="4815" width="9.140625" style="6"/>
    <col min="4816" max="4816" width="2.85546875" style="6" customWidth="1"/>
    <col min="4817" max="4817" width="3.85546875" style="6" customWidth="1"/>
    <col min="4818" max="4818" width="9.140625" style="6"/>
    <col min="4819" max="4819" width="2.85546875" style="6" customWidth="1"/>
    <col min="4820" max="4820" width="3.42578125" style="6" customWidth="1"/>
    <col min="4821" max="4821" width="9.140625" style="6"/>
    <col min="4822" max="4822" width="2.85546875" style="6" customWidth="1"/>
    <col min="4823" max="4823" width="3.28515625" style="6" customWidth="1"/>
    <col min="4824" max="4824" width="9.140625" style="6"/>
    <col min="4825" max="4825" width="2.85546875" style="6" customWidth="1"/>
    <col min="4826" max="4826" width="3.140625" style="6" customWidth="1"/>
    <col min="4827" max="4827" width="9.140625" style="6"/>
    <col min="4828" max="4828" width="2.85546875" style="6" customWidth="1"/>
    <col min="4829" max="4829" width="3.140625" style="6" customWidth="1"/>
    <col min="4830" max="4830" width="9.140625" style="6"/>
    <col min="4831" max="4831" width="2.85546875" style="6" customWidth="1"/>
    <col min="4832" max="4832" width="3.140625" style="6" customWidth="1"/>
    <col min="4833" max="4833" width="9.140625" style="6"/>
    <col min="4834" max="4834" width="2.85546875" style="6" customWidth="1"/>
    <col min="4835" max="4835" width="3.28515625" style="6" customWidth="1"/>
    <col min="4836" max="4836" width="9.140625" style="6"/>
    <col min="4837" max="4837" width="3.5703125" style="6" customWidth="1"/>
    <col min="4838" max="4838" width="3.7109375" style="6" customWidth="1"/>
    <col min="4839" max="4840" width="9.140625" style="6"/>
    <col min="4841" max="4841" width="35.140625" style="6" customWidth="1"/>
    <col min="4842" max="5059" width="9.140625" style="6"/>
    <col min="5060" max="5060" width="2.85546875" style="6" customWidth="1"/>
    <col min="5061" max="5061" width="3.7109375" style="6" customWidth="1"/>
    <col min="5062" max="5062" width="9.140625" style="6"/>
    <col min="5063" max="5063" width="2.85546875" style="6" customWidth="1"/>
    <col min="5064" max="5064" width="3.7109375" style="6" customWidth="1"/>
    <col min="5065" max="5065" width="9.140625" style="6"/>
    <col min="5066" max="5066" width="2.85546875" style="6" customWidth="1"/>
    <col min="5067" max="5067" width="3.7109375" style="6" customWidth="1"/>
    <col min="5068" max="5068" width="9.140625" style="6"/>
    <col min="5069" max="5069" width="2.85546875" style="6" customWidth="1"/>
    <col min="5070" max="5070" width="3.85546875" style="6" customWidth="1"/>
    <col min="5071" max="5071" width="9.140625" style="6"/>
    <col min="5072" max="5072" width="2.85546875" style="6" customWidth="1"/>
    <col min="5073" max="5073" width="3.85546875" style="6" customWidth="1"/>
    <col min="5074" max="5074" width="9.140625" style="6"/>
    <col min="5075" max="5075" width="2.85546875" style="6" customWidth="1"/>
    <col min="5076" max="5076" width="3.42578125" style="6" customWidth="1"/>
    <col min="5077" max="5077" width="9.140625" style="6"/>
    <col min="5078" max="5078" width="2.85546875" style="6" customWidth="1"/>
    <col min="5079" max="5079" width="3.28515625" style="6" customWidth="1"/>
    <col min="5080" max="5080" width="9.140625" style="6"/>
    <col min="5081" max="5081" width="2.85546875" style="6" customWidth="1"/>
    <col min="5082" max="5082" width="3.140625" style="6" customWidth="1"/>
    <col min="5083" max="5083" width="9.140625" style="6"/>
    <col min="5084" max="5084" width="2.85546875" style="6" customWidth="1"/>
    <col min="5085" max="5085" width="3.140625" style="6" customWidth="1"/>
    <col min="5086" max="5086" width="9.140625" style="6"/>
    <col min="5087" max="5087" width="2.85546875" style="6" customWidth="1"/>
    <col min="5088" max="5088" width="3.140625" style="6" customWidth="1"/>
    <col min="5089" max="5089" width="9.140625" style="6"/>
    <col min="5090" max="5090" width="2.85546875" style="6" customWidth="1"/>
    <col min="5091" max="5091" width="3.28515625" style="6" customWidth="1"/>
    <col min="5092" max="5092" width="9.140625" style="6"/>
    <col min="5093" max="5093" width="3.5703125" style="6" customWidth="1"/>
    <col min="5094" max="5094" width="3.7109375" style="6" customWidth="1"/>
    <col min="5095" max="5096" width="9.140625" style="6"/>
    <col min="5097" max="5097" width="35.140625" style="6" customWidth="1"/>
    <col min="5098" max="5315" width="9.140625" style="6"/>
    <col min="5316" max="5316" width="2.85546875" style="6" customWidth="1"/>
    <col min="5317" max="5317" width="3.7109375" style="6" customWidth="1"/>
    <col min="5318" max="5318" width="9.140625" style="6"/>
    <col min="5319" max="5319" width="2.85546875" style="6" customWidth="1"/>
    <col min="5320" max="5320" width="3.7109375" style="6" customWidth="1"/>
    <col min="5321" max="5321" width="9.140625" style="6"/>
    <col min="5322" max="5322" width="2.85546875" style="6" customWidth="1"/>
    <col min="5323" max="5323" width="3.7109375" style="6" customWidth="1"/>
    <col min="5324" max="5324" width="9.140625" style="6"/>
    <col min="5325" max="5325" width="2.85546875" style="6" customWidth="1"/>
    <col min="5326" max="5326" width="3.85546875" style="6" customWidth="1"/>
    <col min="5327" max="5327" width="9.140625" style="6"/>
    <col min="5328" max="5328" width="2.85546875" style="6" customWidth="1"/>
    <col min="5329" max="5329" width="3.85546875" style="6" customWidth="1"/>
    <col min="5330" max="5330" width="9.140625" style="6"/>
    <col min="5331" max="5331" width="2.85546875" style="6" customWidth="1"/>
    <col min="5332" max="5332" width="3.42578125" style="6" customWidth="1"/>
    <col min="5333" max="5333" width="9.140625" style="6"/>
    <col min="5334" max="5334" width="2.85546875" style="6" customWidth="1"/>
    <col min="5335" max="5335" width="3.28515625" style="6" customWidth="1"/>
    <col min="5336" max="5336" width="9.140625" style="6"/>
    <col min="5337" max="5337" width="2.85546875" style="6" customWidth="1"/>
    <col min="5338" max="5338" width="3.140625" style="6" customWidth="1"/>
    <col min="5339" max="5339" width="9.140625" style="6"/>
    <col min="5340" max="5340" width="2.85546875" style="6" customWidth="1"/>
    <col min="5341" max="5341" width="3.140625" style="6" customWidth="1"/>
    <col min="5342" max="5342" width="9.140625" style="6"/>
    <col min="5343" max="5343" width="2.85546875" style="6" customWidth="1"/>
    <col min="5344" max="5344" width="3.140625" style="6" customWidth="1"/>
    <col min="5345" max="5345" width="9.140625" style="6"/>
    <col min="5346" max="5346" width="2.85546875" style="6" customWidth="1"/>
    <col min="5347" max="5347" width="3.28515625" style="6" customWidth="1"/>
    <col min="5348" max="5348" width="9.140625" style="6"/>
    <col min="5349" max="5349" width="3.5703125" style="6" customWidth="1"/>
    <col min="5350" max="5350" width="3.7109375" style="6" customWidth="1"/>
    <col min="5351" max="5352" width="9.140625" style="6"/>
    <col min="5353" max="5353" width="35.140625" style="6" customWidth="1"/>
    <col min="5354" max="5571" width="9.140625" style="6"/>
    <col min="5572" max="5572" width="2.85546875" style="6" customWidth="1"/>
    <col min="5573" max="5573" width="3.7109375" style="6" customWidth="1"/>
    <col min="5574" max="5574" width="9.140625" style="6"/>
    <col min="5575" max="5575" width="2.85546875" style="6" customWidth="1"/>
    <col min="5576" max="5576" width="3.7109375" style="6" customWidth="1"/>
    <col min="5577" max="5577" width="9.140625" style="6"/>
    <col min="5578" max="5578" width="2.85546875" style="6" customWidth="1"/>
    <col min="5579" max="5579" width="3.7109375" style="6" customWidth="1"/>
    <col min="5580" max="5580" width="9.140625" style="6"/>
    <col min="5581" max="5581" width="2.85546875" style="6" customWidth="1"/>
    <col min="5582" max="5582" width="3.85546875" style="6" customWidth="1"/>
    <col min="5583" max="5583" width="9.140625" style="6"/>
    <col min="5584" max="5584" width="2.85546875" style="6" customWidth="1"/>
    <col min="5585" max="5585" width="3.85546875" style="6" customWidth="1"/>
    <col min="5586" max="5586" width="9.140625" style="6"/>
    <col min="5587" max="5587" width="2.85546875" style="6" customWidth="1"/>
    <col min="5588" max="5588" width="3.42578125" style="6" customWidth="1"/>
    <col min="5589" max="5589" width="9.140625" style="6"/>
    <col min="5590" max="5590" width="2.85546875" style="6" customWidth="1"/>
    <col min="5591" max="5591" width="3.28515625" style="6" customWidth="1"/>
    <col min="5592" max="5592" width="9.140625" style="6"/>
    <col min="5593" max="5593" width="2.85546875" style="6" customWidth="1"/>
    <col min="5594" max="5594" width="3.140625" style="6" customWidth="1"/>
    <col min="5595" max="5595" width="9.140625" style="6"/>
    <col min="5596" max="5596" width="2.85546875" style="6" customWidth="1"/>
    <col min="5597" max="5597" width="3.140625" style="6" customWidth="1"/>
    <col min="5598" max="5598" width="9.140625" style="6"/>
    <col min="5599" max="5599" width="2.85546875" style="6" customWidth="1"/>
    <col min="5600" max="5600" width="3.140625" style="6" customWidth="1"/>
    <col min="5601" max="5601" width="9.140625" style="6"/>
    <col min="5602" max="5602" width="2.85546875" style="6" customWidth="1"/>
    <col min="5603" max="5603" width="3.28515625" style="6" customWidth="1"/>
    <col min="5604" max="5604" width="9.140625" style="6"/>
    <col min="5605" max="5605" width="3.5703125" style="6" customWidth="1"/>
    <col min="5606" max="5606" width="3.7109375" style="6" customWidth="1"/>
    <col min="5607" max="5608" width="9.140625" style="6"/>
    <col min="5609" max="5609" width="35.140625" style="6" customWidth="1"/>
    <col min="5610" max="5827" width="9.140625" style="6"/>
    <col min="5828" max="5828" width="2.85546875" style="6" customWidth="1"/>
    <col min="5829" max="5829" width="3.7109375" style="6" customWidth="1"/>
    <col min="5830" max="5830" width="9.140625" style="6"/>
    <col min="5831" max="5831" width="2.85546875" style="6" customWidth="1"/>
    <col min="5832" max="5832" width="3.7109375" style="6" customWidth="1"/>
    <col min="5833" max="5833" width="9.140625" style="6"/>
    <col min="5834" max="5834" width="2.85546875" style="6" customWidth="1"/>
    <col min="5835" max="5835" width="3.7109375" style="6" customWidth="1"/>
    <col min="5836" max="5836" width="9.140625" style="6"/>
    <col min="5837" max="5837" width="2.85546875" style="6" customWidth="1"/>
    <col min="5838" max="5838" width="3.85546875" style="6" customWidth="1"/>
    <col min="5839" max="5839" width="9.140625" style="6"/>
    <col min="5840" max="5840" width="2.85546875" style="6" customWidth="1"/>
    <col min="5841" max="5841" width="3.85546875" style="6" customWidth="1"/>
    <col min="5842" max="5842" width="9.140625" style="6"/>
    <col min="5843" max="5843" width="2.85546875" style="6" customWidth="1"/>
    <col min="5844" max="5844" width="3.42578125" style="6" customWidth="1"/>
    <col min="5845" max="5845" width="9.140625" style="6"/>
    <col min="5846" max="5846" width="2.85546875" style="6" customWidth="1"/>
    <col min="5847" max="5847" width="3.28515625" style="6" customWidth="1"/>
    <col min="5848" max="5848" width="9.140625" style="6"/>
    <col min="5849" max="5849" width="2.85546875" style="6" customWidth="1"/>
    <col min="5850" max="5850" width="3.140625" style="6" customWidth="1"/>
    <col min="5851" max="5851" width="9.140625" style="6"/>
    <col min="5852" max="5852" width="2.85546875" style="6" customWidth="1"/>
    <col min="5853" max="5853" width="3.140625" style="6" customWidth="1"/>
    <col min="5854" max="5854" width="9.140625" style="6"/>
    <col min="5855" max="5855" width="2.85546875" style="6" customWidth="1"/>
    <col min="5856" max="5856" width="3.140625" style="6" customWidth="1"/>
    <col min="5857" max="5857" width="9.140625" style="6"/>
    <col min="5858" max="5858" width="2.85546875" style="6" customWidth="1"/>
    <col min="5859" max="5859" width="3.28515625" style="6" customWidth="1"/>
    <col min="5860" max="5860" width="9.140625" style="6"/>
    <col min="5861" max="5861" width="3.5703125" style="6" customWidth="1"/>
    <col min="5862" max="5862" width="3.7109375" style="6" customWidth="1"/>
    <col min="5863" max="5864" width="9.140625" style="6"/>
    <col min="5865" max="5865" width="35.140625" style="6" customWidth="1"/>
    <col min="5866" max="6083" width="9.140625" style="6"/>
    <col min="6084" max="6084" width="2.85546875" style="6" customWidth="1"/>
    <col min="6085" max="6085" width="3.7109375" style="6" customWidth="1"/>
    <col min="6086" max="6086" width="9.140625" style="6"/>
    <col min="6087" max="6087" width="2.85546875" style="6" customWidth="1"/>
    <col min="6088" max="6088" width="3.7109375" style="6" customWidth="1"/>
    <col min="6089" max="6089" width="9.140625" style="6"/>
    <col min="6090" max="6090" width="2.85546875" style="6" customWidth="1"/>
    <col min="6091" max="6091" width="3.7109375" style="6" customWidth="1"/>
    <col min="6092" max="6092" width="9.140625" style="6"/>
    <col min="6093" max="6093" width="2.85546875" style="6" customWidth="1"/>
    <col min="6094" max="6094" width="3.85546875" style="6" customWidth="1"/>
    <col min="6095" max="6095" width="9.140625" style="6"/>
    <col min="6096" max="6096" width="2.85546875" style="6" customWidth="1"/>
    <col min="6097" max="6097" width="3.85546875" style="6" customWidth="1"/>
    <col min="6098" max="6098" width="9.140625" style="6"/>
    <col min="6099" max="6099" width="2.85546875" style="6" customWidth="1"/>
    <col min="6100" max="6100" width="3.42578125" style="6" customWidth="1"/>
    <col min="6101" max="6101" width="9.140625" style="6"/>
    <col min="6102" max="6102" width="2.85546875" style="6" customWidth="1"/>
    <col min="6103" max="6103" width="3.28515625" style="6" customWidth="1"/>
    <col min="6104" max="6104" width="9.140625" style="6"/>
    <col min="6105" max="6105" width="2.85546875" style="6" customWidth="1"/>
    <col min="6106" max="6106" width="3.140625" style="6" customWidth="1"/>
    <col min="6107" max="6107" width="9.140625" style="6"/>
    <col min="6108" max="6108" width="2.85546875" style="6" customWidth="1"/>
    <col min="6109" max="6109" width="3.140625" style="6" customWidth="1"/>
    <col min="6110" max="6110" width="9.140625" style="6"/>
    <col min="6111" max="6111" width="2.85546875" style="6" customWidth="1"/>
    <col min="6112" max="6112" width="3.140625" style="6" customWidth="1"/>
    <col min="6113" max="6113" width="9.140625" style="6"/>
    <col min="6114" max="6114" width="2.85546875" style="6" customWidth="1"/>
    <col min="6115" max="6115" width="3.28515625" style="6" customWidth="1"/>
    <col min="6116" max="6116" width="9.140625" style="6"/>
    <col min="6117" max="6117" width="3.5703125" style="6" customWidth="1"/>
    <col min="6118" max="6118" width="3.7109375" style="6" customWidth="1"/>
    <col min="6119" max="6120" width="9.140625" style="6"/>
    <col min="6121" max="6121" width="35.140625" style="6" customWidth="1"/>
    <col min="6122" max="6339" width="9.140625" style="6"/>
    <col min="6340" max="6340" width="2.85546875" style="6" customWidth="1"/>
    <col min="6341" max="6341" width="3.7109375" style="6" customWidth="1"/>
    <col min="6342" max="6342" width="9.140625" style="6"/>
    <col min="6343" max="6343" width="2.85546875" style="6" customWidth="1"/>
    <col min="6344" max="6344" width="3.7109375" style="6" customWidth="1"/>
    <col min="6345" max="6345" width="9.140625" style="6"/>
    <col min="6346" max="6346" width="2.85546875" style="6" customWidth="1"/>
    <col min="6347" max="6347" width="3.7109375" style="6" customWidth="1"/>
    <col min="6348" max="6348" width="9.140625" style="6"/>
    <col min="6349" max="6349" width="2.85546875" style="6" customWidth="1"/>
    <col min="6350" max="6350" width="3.85546875" style="6" customWidth="1"/>
    <col min="6351" max="6351" width="9.140625" style="6"/>
    <col min="6352" max="6352" width="2.85546875" style="6" customWidth="1"/>
    <col min="6353" max="6353" width="3.85546875" style="6" customWidth="1"/>
    <col min="6354" max="6354" width="9.140625" style="6"/>
    <col min="6355" max="6355" width="2.85546875" style="6" customWidth="1"/>
    <col min="6356" max="6356" width="3.42578125" style="6" customWidth="1"/>
    <col min="6357" max="6357" width="9.140625" style="6"/>
    <col min="6358" max="6358" width="2.85546875" style="6" customWidth="1"/>
    <col min="6359" max="6359" width="3.28515625" style="6" customWidth="1"/>
    <col min="6360" max="6360" width="9.140625" style="6"/>
    <col min="6361" max="6361" width="2.85546875" style="6" customWidth="1"/>
    <col min="6362" max="6362" width="3.140625" style="6" customWidth="1"/>
    <col min="6363" max="6363" width="9.140625" style="6"/>
    <col min="6364" max="6364" width="2.85546875" style="6" customWidth="1"/>
    <col min="6365" max="6365" width="3.140625" style="6" customWidth="1"/>
    <col min="6366" max="6366" width="9.140625" style="6"/>
    <col min="6367" max="6367" width="2.85546875" style="6" customWidth="1"/>
    <col min="6368" max="6368" width="3.140625" style="6" customWidth="1"/>
    <col min="6369" max="6369" width="9.140625" style="6"/>
    <col min="6370" max="6370" width="2.85546875" style="6" customWidth="1"/>
    <col min="6371" max="6371" width="3.28515625" style="6" customWidth="1"/>
    <col min="6372" max="6372" width="9.140625" style="6"/>
    <col min="6373" max="6373" width="3.5703125" style="6" customWidth="1"/>
    <col min="6374" max="6374" width="3.7109375" style="6" customWidth="1"/>
    <col min="6375" max="6376" width="9.140625" style="6"/>
    <col min="6377" max="6377" width="35.140625" style="6" customWidth="1"/>
    <col min="6378" max="6595" width="9.140625" style="6"/>
    <col min="6596" max="6596" width="2.85546875" style="6" customWidth="1"/>
    <col min="6597" max="6597" width="3.7109375" style="6" customWidth="1"/>
    <col min="6598" max="6598" width="9.140625" style="6"/>
    <col min="6599" max="6599" width="2.85546875" style="6" customWidth="1"/>
    <col min="6600" max="6600" width="3.7109375" style="6" customWidth="1"/>
    <col min="6601" max="6601" width="9.140625" style="6"/>
    <col min="6602" max="6602" width="2.85546875" style="6" customWidth="1"/>
    <col min="6603" max="6603" width="3.7109375" style="6" customWidth="1"/>
    <col min="6604" max="6604" width="9.140625" style="6"/>
    <col min="6605" max="6605" width="2.85546875" style="6" customWidth="1"/>
    <col min="6606" max="6606" width="3.85546875" style="6" customWidth="1"/>
    <col min="6607" max="6607" width="9.140625" style="6"/>
    <col min="6608" max="6608" width="2.85546875" style="6" customWidth="1"/>
    <col min="6609" max="6609" width="3.85546875" style="6" customWidth="1"/>
    <col min="6610" max="6610" width="9.140625" style="6"/>
    <col min="6611" max="6611" width="2.85546875" style="6" customWidth="1"/>
    <col min="6612" max="6612" width="3.42578125" style="6" customWidth="1"/>
    <col min="6613" max="6613" width="9.140625" style="6"/>
    <col min="6614" max="6614" width="2.85546875" style="6" customWidth="1"/>
    <col min="6615" max="6615" width="3.28515625" style="6" customWidth="1"/>
    <col min="6616" max="6616" width="9.140625" style="6"/>
    <col min="6617" max="6617" width="2.85546875" style="6" customWidth="1"/>
    <col min="6618" max="6618" width="3.140625" style="6" customWidth="1"/>
    <col min="6619" max="6619" width="9.140625" style="6"/>
    <col min="6620" max="6620" width="2.85546875" style="6" customWidth="1"/>
    <col min="6621" max="6621" width="3.140625" style="6" customWidth="1"/>
    <col min="6622" max="6622" width="9.140625" style="6"/>
    <col min="6623" max="6623" width="2.85546875" style="6" customWidth="1"/>
    <col min="6624" max="6624" width="3.140625" style="6" customWidth="1"/>
    <col min="6625" max="6625" width="9.140625" style="6"/>
    <col min="6626" max="6626" width="2.85546875" style="6" customWidth="1"/>
    <col min="6627" max="6627" width="3.28515625" style="6" customWidth="1"/>
    <col min="6628" max="6628" width="9.140625" style="6"/>
    <col min="6629" max="6629" width="3.5703125" style="6" customWidth="1"/>
    <col min="6630" max="6630" width="3.7109375" style="6" customWidth="1"/>
    <col min="6631" max="6632" width="9.140625" style="6"/>
    <col min="6633" max="6633" width="35.140625" style="6" customWidth="1"/>
    <col min="6634" max="6851" width="9.140625" style="6"/>
    <col min="6852" max="6852" width="2.85546875" style="6" customWidth="1"/>
    <col min="6853" max="6853" width="3.7109375" style="6" customWidth="1"/>
    <col min="6854" max="6854" width="9.140625" style="6"/>
    <col min="6855" max="6855" width="2.85546875" style="6" customWidth="1"/>
    <col min="6856" max="6856" width="3.7109375" style="6" customWidth="1"/>
    <col min="6857" max="6857" width="9.140625" style="6"/>
    <col min="6858" max="6858" width="2.85546875" style="6" customWidth="1"/>
    <col min="6859" max="6859" width="3.7109375" style="6" customWidth="1"/>
    <col min="6860" max="6860" width="9.140625" style="6"/>
    <col min="6861" max="6861" width="2.85546875" style="6" customWidth="1"/>
    <col min="6862" max="6862" width="3.85546875" style="6" customWidth="1"/>
    <col min="6863" max="6863" width="9.140625" style="6"/>
    <col min="6864" max="6864" width="2.85546875" style="6" customWidth="1"/>
    <col min="6865" max="6865" width="3.85546875" style="6" customWidth="1"/>
    <col min="6866" max="6866" width="9.140625" style="6"/>
    <col min="6867" max="6867" width="2.85546875" style="6" customWidth="1"/>
    <col min="6868" max="6868" width="3.42578125" style="6" customWidth="1"/>
    <col min="6869" max="6869" width="9.140625" style="6"/>
    <col min="6870" max="6870" width="2.85546875" style="6" customWidth="1"/>
    <col min="6871" max="6871" width="3.28515625" style="6" customWidth="1"/>
    <col min="6872" max="6872" width="9.140625" style="6"/>
    <col min="6873" max="6873" width="2.85546875" style="6" customWidth="1"/>
    <col min="6874" max="6874" width="3.140625" style="6" customWidth="1"/>
    <col min="6875" max="6875" width="9.140625" style="6"/>
    <col min="6876" max="6876" width="2.85546875" style="6" customWidth="1"/>
    <col min="6877" max="6877" width="3.140625" style="6" customWidth="1"/>
    <col min="6878" max="6878" width="9.140625" style="6"/>
    <col min="6879" max="6879" width="2.85546875" style="6" customWidth="1"/>
    <col min="6880" max="6880" width="3.140625" style="6" customWidth="1"/>
    <col min="6881" max="6881" width="9.140625" style="6"/>
    <col min="6882" max="6882" width="2.85546875" style="6" customWidth="1"/>
    <col min="6883" max="6883" width="3.28515625" style="6" customWidth="1"/>
    <col min="6884" max="6884" width="9.140625" style="6"/>
    <col min="6885" max="6885" width="3.5703125" style="6" customWidth="1"/>
    <col min="6886" max="6886" width="3.7109375" style="6" customWidth="1"/>
    <col min="6887" max="6888" width="9.140625" style="6"/>
    <col min="6889" max="6889" width="35.140625" style="6" customWidth="1"/>
    <col min="6890" max="7107" width="9.140625" style="6"/>
    <col min="7108" max="7108" width="2.85546875" style="6" customWidth="1"/>
    <col min="7109" max="7109" width="3.7109375" style="6" customWidth="1"/>
    <col min="7110" max="7110" width="9.140625" style="6"/>
    <col min="7111" max="7111" width="2.85546875" style="6" customWidth="1"/>
    <col min="7112" max="7112" width="3.7109375" style="6" customWidth="1"/>
    <col min="7113" max="7113" width="9.140625" style="6"/>
    <col min="7114" max="7114" width="2.85546875" style="6" customWidth="1"/>
    <col min="7115" max="7115" width="3.7109375" style="6" customWidth="1"/>
    <col min="7116" max="7116" width="9.140625" style="6"/>
    <col min="7117" max="7117" width="2.85546875" style="6" customWidth="1"/>
    <col min="7118" max="7118" width="3.85546875" style="6" customWidth="1"/>
    <col min="7119" max="7119" width="9.140625" style="6"/>
    <col min="7120" max="7120" width="2.85546875" style="6" customWidth="1"/>
    <col min="7121" max="7121" width="3.85546875" style="6" customWidth="1"/>
    <col min="7122" max="7122" width="9.140625" style="6"/>
    <col min="7123" max="7123" width="2.85546875" style="6" customWidth="1"/>
    <col min="7124" max="7124" width="3.42578125" style="6" customWidth="1"/>
    <col min="7125" max="7125" width="9.140625" style="6"/>
    <col min="7126" max="7126" width="2.85546875" style="6" customWidth="1"/>
    <col min="7127" max="7127" width="3.28515625" style="6" customWidth="1"/>
    <col min="7128" max="7128" width="9.140625" style="6"/>
    <col min="7129" max="7129" width="2.85546875" style="6" customWidth="1"/>
    <col min="7130" max="7130" width="3.140625" style="6" customWidth="1"/>
    <col min="7131" max="7131" width="9.140625" style="6"/>
    <col min="7132" max="7132" width="2.85546875" style="6" customWidth="1"/>
    <col min="7133" max="7133" width="3.140625" style="6" customWidth="1"/>
    <col min="7134" max="7134" width="9.140625" style="6"/>
    <col min="7135" max="7135" width="2.85546875" style="6" customWidth="1"/>
    <col min="7136" max="7136" width="3.140625" style="6" customWidth="1"/>
    <col min="7137" max="7137" width="9.140625" style="6"/>
    <col min="7138" max="7138" width="2.85546875" style="6" customWidth="1"/>
    <col min="7139" max="7139" width="3.28515625" style="6" customWidth="1"/>
    <col min="7140" max="7140" width="9.140625" style="6"/>
    <col min="7141" max="7141" width="3.5703125" style="6" customWidth="1"/>
    <col min="7142" max="7142" width="3.7109375" style="6" customWidth="1"/>
    <col min="7143" max="7144" width="9.140625" style="6"/>
    <col min="7145" max="7145" width="35.140625" style="6" customWidth="1"/>
    <col min="7146" max="7363" width="9.140625" style="6"/>
    <col min="7364" max="7364" width="2.85546875" style="6" customWidth="1"/>
    <col min="7365" max="7365" width="3.7109375" style="6" customWidth="1"/>
    <col min="7366" max="7366" width="9.140625" style="6"/>
    <col min="7367" max="7367" width="2.85546875" style="6" customWidth="1"/>
    <col min="7368" max="7368" width="3.7109375" style="6" customWidth="1"/>
    <col min="7369" max="7369" width="9.140625" style="6"/>
    <col min="7370" max="7370" width="2.85546875" style="6" customWidth="1"/>
    <col min="7371" max="7371" width="3.7109375" style="6" customWidth="1"/>
    <col min="7372" max="7372" width="9.140625" style="6"/>
    <col min="7373" max="7373" width="2.85546875" style="6" customWidth="1"/>
    <col min="7374" max="7374" width="3.85546875" style="6" customWidth="1"/>
    <col min="7375" max="7375" width="9.140625" style="6"/>
    <col min="7376" max="7376" width="2.85546875" style="6" customWidth="1"/>
    <col min="7377" max="7377" width="3.85546875" style="6" customWidth="1"/>
    <col min="7378" max="7378" width="9.140625" style="6"/>
    <col min="7379" max="7379" width="2.85546875" style="6" customWidth="1"/>
    <col min="7380" max="7380" width="3.42578125" style="6" customWidth="1"/>
    <col min="7381" max="7381" width="9.140625" style="6"/>
    <col min="7382" max="7382" width="2.85546875" style="6" customWidth="1"/>
    <col min="7383" max="7383" width="3.28515625" style="6" customWidth="1"/>
    <col min="7384" max="7384" width="9.140625" style="6"/>
    <col min="7385" max="7385" width="2.85546875" style="6" customWidth="1"/>
    <col min="7386" max="7386" width="3.140625" style="6" customWidth="1"/>
    <col min="7387" max="7387" width="9.140625" style="6"/>
    <col min="7388" max="7388" width="2.85546875" style="6" customWidth="1"/>
    <col min="7389" max="7389" width="3.140625" style="6" customWidth="1"/>
    <col min="7390" max="7390" width="9.140625" style="6"/>
    <col min="7391" max="7391" width="2.85546875" style="6" customWidth="1"/>
    <col min="7392" max="7392" width="3.140625" style="6" customWidth="1"/>
    <col min="7393" max="7393" width="9.140625" style="6"/>
    <col min="7394" max="7394" width="2.85546875" style="6" customWidth="1"/>
    <col min="7395" max="7395" width="3.28515625" style="6" customWidth="1"/>
    <col min="7396" max="7396" width="9.140625" style="6"/>
    <col min="7397" max="7397" width="3.5703125" style="6" customWidth="1"/>
    <col min="7398" max="7398" width="3.7109375" style="6" customWidth="1"/>
    <col min="7399" max="7400" width="9.140625" style="6"/>
    <col min="7401" max="7401" width="35.140625" style="6" customWidth="1"/>
    <col min="7402" max="7619" width="9.140625" style="6"/>
    <col min="7620" max="7620" width="2.85546875" style="6" customWidth="1"/>
    <col min="7621" max="7621" width="3.7109375" style="6" customWidth="1"/>
    <col min="7622" max="7622" width="9.140625" style="6"/>
    <col min="7623" max="7623" width="2.85546875" style="6" customWidth="1"/>
    <col min="7624" max="7624" width="3.7109375" style="6" customWidth="1"/>
    <col min="7625" max="7625" width="9.140625" style="6"/>
    <col min="7626" max="7626" width="2.85546875" style="6" customWidth="1"/>
    <col min="7627" max="7627" width="3.7109375" style="6" customWidth="1"/>
    <col min="7628" max="7628" width="9.140625" style="6"/>
    <col min="7629" max="7629" width="2.85546875" style="6" customWidth="1"/>
    <col min="7630" max="7630" width="3.85546875" style="6" customWidth="1"/>
    <col min="7631" max="7631" width="9.140625" style="6"/>
    <col min="7632" max="7632" width="2.85546875" style="6" customWidth="1"/>
    <col min="7633" max="7633" width="3.85546875" style="6" customWidth="1"/>
    <col min="7634" max="7634" width="9.140625" style="6"/>
    <col min="7635" max="7635" width="2.85546875" style="6" customWidth="1"/>
    <col min="7636" max="7636" width="3.42578125" style="6" customWidth="1"/>
    <col min="7637" max="7637" width="9.140625" style="6"/>
    <col min="7638" max="7638" width="2.85546875" style="6" customWidth="1"/>
    <col min="7639" max="7639" width="3.28515625" style="6" customWidth="1"/>
    <col min="7640" max="7640" width="9.140625" style="6"/>
    <col min="7641" max="7641" width="2.85546875" style="6" customWidth="1"/>
    <col min="7642" max="7642" width="3.140625" style="6" customWidth="1"/>
    <col min="7643" max="7643" width="9.140625" style="6"/>
    <col min="7644" max="7644" width="2.85546875" style="6" customWidth="1"/>
    <col min="7645" max="7645" width="3.140625" style="6" customWidth="1"/>
    <col min="7646" max="7646" width="9.140625" style="6"/>
    <col min="7647" max="7647" width="2.85546875" style="6" customWidth="1"/>
    <col min="7648" max="7648" width="3.140625" style="6" customWidth="1"/>
    <col min="7649" max="7649" width="9.140625" style="6"/>
    <col min="7650" max="7650" width="2.85546875" style="6" customWidth="1"/>
    <col min="7651" max="7651" width="3.28515625" style="6" customWidth="1"/>
    <col min="7652" max="7652" width="9.140625" style="6"/>
    <col min="7653" max="7653" width="3.5703125" style="6" customWidth="1"/>
    <col min="7654" max="7654" width="3.7109375" style="6" customWidth="1"/>
    <col min="7655" max="7656" width="9.140625" style="6"/>
    <col min="7657" max="7657" width="35.140625" style="6" customWidth="1"/>
    <col min="7658" max="7875" width="9.140625" style="6"/>
    <col min="7876" max="7876" width="2.85546875" style="6" customWidth="1"/>
    <col min="7877" max="7877" width="3.7109375" style="6" customWidth="1"/>
    <col min="7878" max="7878" width="9.140625" style="6"/>
    <col min="7879" max="7879" width="2.85546875" style="6" customWidth="1"/>
    <col min="7880" max="7880" width="3.7109375" style="6" customWidth="1"/>
    <col min="7881" max="7881" width="9.140625" style="6"/>
    <col min="7882" max="7882" width="2.85546875" style="6" customWidth="1"/>
    <col min="7883" max="7883" width="3.7109375" style="6" customWidth="1"/>
    <col min="7884" max="7884" width="9.140625" style="6"/>
    <col min="7885" max="7885" width="2.85546875" style="6" customWidth="1"/>
    <col min="7886" max="7886" width="3.85546875" style="6" customWidth="1"/>
    <col min="7887" max="7887" width="9.140625" style="6"/>
    <col min="7888" max="7888" width="2.85546875" style="6" customWidth="1"/>
    <col min="7889" max="7889" width="3.85546875" style="6" customWidth="1"/>
    <col min="7890" max="7890" width="9.140625" style="6"/>
    <col min="7891" max="7891" width="2.85546875" style="6" customWidth="1"/>
    <col min="7892" max="7892" width="3.42578125" style="6" customWidth="1"/>
    <col min="7893" max="7893" width="9.140625" style="6"/>
    <col min="7894" max="7894" width="2.85546875" style="6" customWidth="1"/>
    <col min="7895" max="7895" width="3.28515625" style="6" customWidth="1"/>
    <col min="7896" max="7896" width="9.140625" style="6"/>
    <col min="7897" max="7897" width="2.85546875" style="6" customWidth="1"/>
    <col min="7898" max="7898" width="3.140625" style="6" customWidth="1"/>
    <col min="7899" max="7899" width="9.140625" style="6"/>
    <col min="7900" max="7900" width="2.85546875" style="6" customWidth="1"/>
    <col min="7901" max="7901" width="3.140625" style="6" customWidth="1"/>
    <col min="7902" max="7902" width="9.140625" style="6"/>
    <col min="7903" max="7903" width="2.85546875" style="6" customWidth="1"/>
    <col min="7904" max="7904" width="3.140625" style="6" customWidth="1"/>
    <col min="7905" max="7905" width="9.140625" style="6"/>
    <col min="7906" max="7906" width="2.85546875" style="6" customWidth="1"/>
    <col min="7907" max="7907" width="3.28515625" style="6" customWidth="1"/>
    <col min="7908" max="7908" width="9.140625" style="6"/>
    <col min="7909" max="7909" width="3.5703125" style="6" customWidth="1"/>
    <col min="7910" max="7910" width="3.7109375" style="6" customWidth="1"/>
    <col min="7911" max="7912" width="9.140625" style="6"/>
    <col min="7913" max="7913" width="35.140625" style="6" customWidth="1"/>
    <col min="7914" max="8131" width="9.140625" style="6"/>
    <col min="8132" max="8132" width="2.85546875" style="6" customWidth="1"/>
    <col min="8133" max="8133" width="3.7109375" style="6" customWidth="1"/>
    <col min="8134" max="8134" width="9.140625" style="6"/>
    <col min="8135" max="8135" width="2.85546875" style="6" customWidth="1"/>
    <col min="8136" max="8136" width="3.7109375" style="6" customWidth="1"/>
    <col min="8137" max="8137" width="9.140625" style="6"/>
    <col min="8138" max="8138" width="2.85546875" style="6" customWidth="1"/>
    <col min="8139" max="8139" width="3.7109375" style="6" customWidth="1"/>
    <col min="8140" max="8140" width="9.140625" style="6"/>
    <col min="8141" max="8141" width="2.85546875" style="6" customWidth="1"/>
    <col min="8142" max="8142" width="3.85546875" style="6" customWidth="1"/>
    <col min="8143" max="8143" width="9.140625" style="6"/>
    <col min="8144" max="8144" width="2.85546875" style="6" customWidth="1"/>
    <col min="8145" max="8145" width="3.85546875" style="6" customWidth="1"/>
    <col min="8146" max="8146" width="9.140625" style="6"/>
    <col min="8147" max="8147" width="2.85546875" style="6" customWidth="1"/>
    <col min="8148" max="8148" width="3.42578125" style="6" customWidth="1"/>
    <col min="8149" max="8149" width="9.140625" style="6"/>
    <col min="8150" max="8150" width="2.85546875" style="6" customWidth="1"/>
    <col min="8151" max="8151" width="3.28515625" style="6" customWidth="1"/>
    <col min="8152" max="8152" width="9.140625" style="6"/>
    <col min="8153" max="8153" width="2.85546875" style="6" customWidth="1"/>
    <col min="8154" max="8154" width="3.140625" style="6" customWidth="1"/>
    <col min="8155" max="8155" width="9.140625" style="6"/>
    <col min="8156" max="8156" width="2.85546875" style="6" customWidth="1"/>
    <col min="8157" max="8157" width="3.140625" style="6" customWidth="1"/>
    <col min="8158" max="8158" width="9.140625" style="6"/>
    <col min="8159" max="8159" width="2.85546875" style="6" customWidth="1"/>
    <col min="8160" max="8160" width="3.140625" style="6" customWidth="1"/>
    <col min="8161" max="8161" width="9.140625" style="6"/>
    <col min="8162" max="8162" width="2.85546875" style="6" customWidth="1"/>
    <col min="8163" max="8163" width="3.28515625" style="6" customWidth="1"/>
    <col min="8164" max="8164" width="9.140625" style="6"/>
    <col min="8165" max="8165" width="3.5703125" style="6" customWidth="1"/>
    <col min="8166" max="8166" width="3.7109375" style="6" customWidth="1"/>
    <col min="8167" max="8168" width="9.140625" style="6"/>
    <col min="8169" max="8169" width="35.140625" style="6" customWidth="1"/>
    <col min="8170" max="8387" width="9.140625" style="6"/>
    <col min="8388" max="8388" width="2.85546875" style="6" customWidth="1"/>
    <col min="8389" max="8389" width="3.7109375" style="6" customWidth="1"/>
    <col min="8390" max="8390" width="9.140625" style="6"/>
    <col min="8391" max="8391" width="2.85546875" style="6" customWidth="1"/>
    <col min="8392" max="8392" width="3.7109375" style="6" customWidth="1"/>
    <col min="8393" max="8393" width="9.140625" style="6"/>
    <col min="8394" max="8394" width="2.85546875" style="6" customWidth="1"/>
    <col min="8395" max="8395" width="3.7109375" style="6" customWidth="1"/>
    <col min="8396" max="8396" width="9.140625" style="6"/>
    <col min="8397" max="8397" width="2.85546875" style="6" customWidth="1"/>
    <col min="8398" max="8398" width="3.85546875" style="6" customWidth="1"/>
    <col min="8399" max="8399" width="9.140625" style="6"/>
    <col min="8400" max="8400" width="2.85546875" style="6" customWidth="1"/>
    <col min="8401" max="8401" width="3.85546875" style="6" customWidth="1"/>
    <col min="8402" max="8402" width="9.140625" style="6"/>
    <col min="8403" max="8403" width="2.85546875" style="6" customWidth="1"/>
    <col min="8404" max="8404" width="3.42578125" style="6" customWidth="1"/>
    <col min="8405" max="8405" width="9.140625" style="6"/>
    <col min="8406" max="8406" width="2.85546875" style="6" customWidth="1"/>
    <col min="8407" max="8407" width="3.28515625" style="6" customWidth="1"/>
    <col min="8408" max="8408" width="9.140625" style="6"/>
    <col min="8409" max="8409" width="2.85546875" style="6" customWidth="1"/>
    <col min="8410" max="8410" width="3.140625" style="6" customWidth="1"/>
    <col min="8411" max="8411" width="9.140625" style="6"/>
    <col min="8412" max="8412" width="2.85546875" style="6" customWidth="1"/>
    <col min="8413" max="8413" width="3.140625" style="6" customWidth="1"/>
    <col min="8414" max="8414" width="9.140625" style="6"/>
    <col min="8415" max="8415" width="2.85546875" style="6" customWidth="1"/>
    <col min="8416" max="8416" width="3.140625" style="6" customWidth="1"/>
    <col min="8417" max="8417" width="9.140625" style="6"/>
    <col min="8418" max="8418" width="2.85546875" style="6" customWidth="1"/>
    <col min="8419" max="8419" width="3.28515625" style="6" customWidth="1"/>
    <col min="8420" max="8420" width="9.140625" style="6"/>
    <col min="8421" max="8421" width="3.5703125" style="6" customWidth="1"/>
    <col min="8422" max="8422" width="3.7109375" style="6" customWidth="1"/>
    <col min="8423" max="8424" width="9.140625" style="6"/>
    <col min="8425" max="8425" width="35.140625" style="6" customWidth="1"/>
    <col min="8426" max="8643" width="9.140625" style="6"/>
    <col min="8644" max="8644" width="2.85546875" style="6" customWidth="1"/>
    <col min="8645" max="8645" width="3.7109375" style="6" customWidth="1"/>
    <col min="8646" max="8646" width="9.140625" style="6"/>
    <col min="8647" max="8647" width="2.85546875" style="6" customWidth="1"/>
    <col min="8648" max="8648" width="3.7109375" style="6" customWidth="1"/>
    <col min="8649" max="8649" width="9.140625" style="6"/>
    <col min="8650" max="8650" width="2.85546875" style="6" customWidth="1"/>
    <col min="8651" max="8651" width="3.7109375" style="6" customWidth="1"/>
    <col min="8652" max="8652" width="9.140625" style="6"/>
    <col min="8653" max="8653" width="2.85546875" style="6" customWidth="1"/>
    <col min="8654" max="8654" width="3.85546875" style="6" customWidth="1"/>
    <col min="8655" max="8655" width="9.140625" style="6"/>
    <col min="8656" max="8656" width="2.85546875" style="6" customWidth="1"/>
    <col min="8657" max="8657" width="3.85546875" style="6" customWidth="1"/>
    <col min="8658" max="8658" width="9.140625" style="6"/>
    <col min="8659" max="8659" width="2.85546875" style="6" customWidth="1"/>
    <col min="8660" max="8660" width="3.42578125" style="6" customWidth="1"/>
    <col min="8661" max="8661" width="9.140625" style="6"/>
    <col min="8662" max="8662" width="2.85546875" style="6" customWidth="1"/>
    <col min="8663" max="8663" width="3.28515625" style="6" customWidth="1"/>
    <col min="8664" max="8664" width="9.140625" style="6"/>
    <col min="8665" max="8665" width="2.85546875" style="6" customWidth="1"/>
    <col min="8666" max="8666" width="3.140625" style="6" customWidth="1"/>
    <col min="8667" max="8667" width="9.140625" style="6"/>
    <col min="8668" max="8668" width="2.85546875" style="6" customWidth="1"/>
    <col min="8669" max="8669" width="3.140625" style="6" customWidth="1"/>
    <col min="8670" max="8670" width="9.140625" style="6"/>
    <col min="8671" max="8671" width="2.85546875" style="6" customWidth="1"/>
    <col min="8672" max="8672" width="3.140625" style="6" customWidth="1"/>
    <col min="8673" max="8673" width="9.140625" style="6"/>
    <col min="8674" max="8674" width="2.85546875" style="6" customWidth="1"/>
    <col min="8675" max="8675" width="3.28515625" style="6" customWidth="1"/>
    <col min="8676" max="8676" width="9.140625" style="6"/>
    <col min="8677" max="8677" width="3.5703125" style="6" customWidth="1"/>
    <col min="8678" max="8678" width="3.7109375" style="6" customWidth="1"/>
    <col min="8679" max="8680" width="9.140625" style="6"/>
    <col min="8681" max="8681" width="35.140625" style="6" customWidth="1"/>
    <col min="8682" max="8899" width="9.140625" style="6"/>
    <col min="8900" max="8900" width="2.85546875" style="6" customWidth="1"/>
    <col min="8901" max="8901" width="3.7109375" style="6" customWidth="1"/>
    <col min="8902" max="8902" width="9.140625" style="6"/>
    <col min="8903" max="8903" width="2.85546875" style="6" customWidth="1"/>
    <col min="8904" max="8904" width="3.7109375" style="6" customWidth="1"/>
    <col min="8905" max="8905" width="9.140625" style="6"/>
    <col min="8906" max="8906" width="2.85546875" style="6" customWidth="1"/>
    <col min="8907" max="8907" width="3.7109375" style="6" customWidth="1"/>
    <col min="8908" max="8908" width="9.140625" style="6"/>
    <col min="8909" max="8909" width="2.85546875" style="6" customWidth="1"/>
    <col min="8910" max="8910" width="3.85546875" style="6" customWidth="1"/>
    <col min="8911" max="8911" width="9.140625" style="6"/>
    <col min="8912" max="8912" width="2.85546875" style="6" customWidth="1"/>
    <col min="8913" max="8913" width="3.85546875" style="6" customWidth="1"/>
    <col min="8914" max="8914" width="9.140625" style="6"/>
    <col min="8915" max="8915" width="2.85546875" style="6" customWidth="1"/>
    <col min="8916" max="8916" width="3.42578125" style="6" customWidth="1"/>
    <col min="8917" max="8917" width="9.140625" style="6"/>
    <col min="8918" max="8918" width="2.85546875" style="6" customWidth="1"/>
    <col min="8919" max="8919" width="3.28515625" style="6" customWidth="1"/>
    <col min="8920" max="8920" width="9.140625" style="6"/>
    <col min="8921" max="8921" width="2.85546875" style="6" customWidth="1"/>
    <col min="8922" max="8922" width="3.140625" style="6" customWidth="1"/>
    <col min="8923" max="8923" width="9.140625" style="6"/>
    <col min="8924" max="8924" width="2.85546875" style="6" customWidth="1"/>
    <col min="8925" max="8925" width="3.140625" style="6" customWidth="1"/>
    <col min="8926" max="8926" width="9.140625" style="6"/>
    <col min="8927" max="8927" width="2.85546875" style="6" customWidth="1"/>
    <col min="8928" max="8928" width="3.140625" style="6" customWidth="1"/>
    <col min="8929" max="8929" width="9.140625" style="6"/>
    <col min="8930" max="8930" width="2.85546875" style="6" customWidth="1"/>
    <col min="8931" max="8931" width="3.28515625" style="6" customWidth="1"/>
    <col min="8932" max="8932" width="9.140625" style="6"/>
    <col min="8933" max="8933" width="3.5703125" style="6" customWidth="1"/>
    <col min="8934" max="8934" width="3.7109375" style="6" customWidth="1"/>
    <col min="8935" max="8936" width="9.140625" style="6"/>
    <col min="8937" max="8937" width="35.140625" style="6" customWidth="1"/>
    <col min="8938" max="9155" width="9.140625" style="6"/>
    <col min="9156" max="9156" width="2.85546875" style="6" customWidth="1"/>
    <col min="9157" max="9157" width="3.7109375" style="6" customWidth="1"/>
    <col min="9158" max="9158" width="9.140625" style="6"/>
    <col min="9159" max="9159" width="2.85546875" style="6" customWidth="1"/>
    <col min="9160" max="9160" width="3.7109375" style="6" customWidth="1"/>
    <col min="9161" max="9161" width="9.140625" style="6"/>
    <col min="9162" max="9162" width="2.85546875" style="6" customWidth="1"/>
    <col min="9163" max="9163" width="3.7109375" style="6" customWidth="1"/>
    <col min="9164" max="9164" width="9.140625" style="6"/>
    <col min="9165" max="9165" width="2.85546875" style="6" customWidth="1"/>
    <col min="9166" max="9166" width="3.85546875" style="6" customWidth="1"/>
    <col min="9167" max="9167" width="9.140625" style="6"/>
    <col min="9168" max="9168" width="2.85546875" style="6" customWidth="1"/>
    <col min="9169" max="9169" width="3.85546875" style="6" customWidth="1"/>
    <col min="9170" max="9170" width="9.140625" style="6"/>
    <col min="9171" max="9171" width="2.85546875" style="6" customWidth="1"/>
    <col min="9172" max="9172" width="3.42578125" style="6" customWidth="1"/>
    <col min="9173" max="9173" width="9.140625" style="6"/>
    <col min="9174" max="9174" width="2.85546875" style="6" customWidth="1"/>
    <col min="9175" max="9175" width="3.28515625" style="6" customWidth="1"/>
    <col min="9176" max="9176" width="9.140625" style="6"/>
    <col min="9177" max="9177" width="2.85546875" style="6" customWidth="1"/>
    <col min="9178" max="9178" width="3.140625" style="6" customWidth="1"/>
    <col min="9179" max="9179" width="9.140625" style="6"/>
    <col min="9180" max="9180" width="2.85546875" style="6" customWidth="1"/>
    <col min="9181" max="9181" width="3.140625" style="6" customWidth="1"/>
    <col min="9182" max="9182" width="9.140625" style="6"/>
    <col min="9183" max="9183" width="2.85546875" style="6" customWidth="1"/>
    <col min="9184" max="9184" width="3.140625" style="6" customWidth="1"/>
    <col min="9185" max="9185" width="9.140625" style="6"/>
    <col min="9186" max="9186" width="2.85546875" style="6" customWidth="1"/>
    <col min="9187" max="9187" width="3.28515625" style="6" customWidth="1"/>
    <col min="9188" max="9188" width="9.140625" style="6"/>
    <col min="9189" max="9189" width="3.5703125" style="6" customWidth="1"/>
    <col min="9190" max="9190" width="3.7109375" style="6" customWidth="1"/>
    <col min="9191" max="9192" width="9.140625" style="6"/>
    <col min="9193" max="9193" width="35.140625" style="6" customWidth="1"/>
    <col min="9194" max="9411" width="9.140625" style="6"/>
    <col min="9412" max="9412" width="2.85546875" style="6" customWidth="1"/>
    <col min="9413" max="9413" width="3.7109375" style="6" customWidth="1"/>
    <col min="9414" max="9414" width="9.140625" style="6"/>
    <col min="9415" max="9415" width="2.85546875" style="6" customWidth="1"/>
    <col min="9416" max="9416" width="3.7109375" style="6" customWidth="1"/>
    <col min="9417" max="9417" width="9.140625" style="6"/>
    <col min="9418" max="9418" width="2.85546875" style="6" customWidth="1"/>
    <col min="9419" max="9419" width="3.7109375" style="6" customWidth="1"/>
    <col min="9420" max="9420" width="9.140625" style="6"/>
    <col min="9421" max="9421" width="2.85546875" style="6" customWidth="1"/>
    <col min="9422" max="9422" width="3.85546875" style="6" customWidth="1"/>
    <col min="9423" max="9423" width="9.140625" style="6"/>
    <col min="9424" max="9424" width="2.85546875" style="6" customWidth="1"/>
    <col min="9425" max="9425" width="3.85546875" style="6" customWidth="1"/>
    <col min="9426" max="9426" width="9.140625" style="6"/>
    <col min="9427" max="9427" width="2.85546875" style="6" customWidth="1"/>
    <col min="9428" max="9428" width="3.42578125" style="6" customWidth="1"/>
    <col min="9429" max="9429" width="9.140625" style="6"/>
    <col min="9430" max="9430" width="2.85546875" style="6" customWidth="1"/>
    <col min="9431" max="9431" width="3.28515625" style="6" customWidth="1"/>
    <col min="9432" max="9432" width="9.140625" style="6"/>
    <col min="9433" max="9433" width="2.85546875" style="6" customWidth="1"/>
    <col min="9434" max="9434" width="3.140625" style="6" customWidth="1"/>
    <col min="9435" max="9435" width="9.140625" style="6"/>
    <col min="9436" max="9436" width="2.85546875" style="6" customWidth="1"/>
    <col min="9437" max="9437" width="3.140625" style="6" customWidth="1"/>
    <col min="9438" max="9438" width="9.140625" style="6"/>
    <col min="9439" max="9439" width="2.85546875" style="6" customWidth="1"/>
    <col min="9440" max="9440" width="3.140625" style="6" customWidth="1"/>
    <col min="9441" max="9441" width="9.140625" style="6"/>
    <col min="9442" max="9442" width="2.85546875" style="6" customWidth="1"/>
    <col min="9443" max="9443" width="3.28515625" style="6" customWidth="1"/>
    <col min="9444" max="9444" width="9.140625" style="6"/>
    <col min="9445" max="9445" width="3.5703125" style="6" customWidth="1"/>
    <col min="9446" max="9446" width="3.7109375" style="6" customWidth="1"/>
    <col min="9447" max="9448" width="9.140625" style="6"/>
    <col min="9449" max="9449" width="35.140625" style="6" customWidth="1"/>
    <col min="9450" max="9667" width="9.140625" style="6"/>
    <col min="9668" max="9668" width="2.85546875" style="6" customWidth="1"/>
    <col min="9669" max="9669" width="3.7109375" style="6" customWidth="1"/>
    <col min="9670" max="9670" width="9.140625" style="6"/>
    <col min="9671" max="9671" width="2.85546875" style="6" customWidth="1"/>
    <col min="9672" max="9672" width="3.7109375" style="6" customWidth="1"/>
    <col min="9673" max="9673" width="9.140625" style="6"/>
    <col min="9674" max="9674" width="2.85546875" style="6" customWidth="1"/>
    <col min="9675" max="9675" width="3.7109375" style="6" customWidth="1"/>
    <col min="9676" max="9676" width="9.140625" style="6"/>
    <col min="9677" max="9677" width="2.85546875" style="6" customWidth="1"/>
    <col min="9678" max="9678" width="3.85546875" style="6" customWidth="1"/>
    <col min="9679" max="9679" width="9.140625" style="6"/>
    <col min="9680" max="9680" width="2.85546875" style="6" customWidth="1"/>
    <col min="9681" max="9681" width="3.85546875" style="6" customWidth="1"/>
    <col min="9682" max="9682" width="9.140625" style="6"/>
    <col min="9683" max="9683" width="2.85546875" style="6" customWidth="1"/>
    <col min="9684" max="9684" width="3.42578125" style="6" customWidth="1"/>
    <col min="9685" max="9685" width="9.140625" style="6"/>
    <col min="9686" max="9686" width="2.85546875" style="6" customWidth="1"/>
    <col min="9687" max="9687" width="3.28515625" style="6" customWidth="1"/>
    <col min="9688" max="9688" width="9.140625" style="6"/>
    <col min="9689" max="9689" width="2.85546875" style="6" customWidth="1"/>
    <col min="9690" max="9690" width="3.140625" style="6" customWidth="1"/>
    <col min="9691" max="9691" width="9.140625" style="6"/>
    <col min="9692" max="9692" width="2.85546875" style="6" customWidth="1"/>
    <col min="9693" max="9693" width="3.140625" style="6" customWidth="1"/>
    <col min="9694" max="9694" width="9.140625" style="6"/>
    <col min="9695" max="9695" width="2.85546875" style="6" customWidth="1"/>
    <col min="9696" max="9696" width="3.140625" style="6" customWidth="1"/>
    <col min="9697" max="9697" width="9.140625" style="6"/>
    <col min="9698" max="9698" width="2.85546875" style="6" customWidth="1"/>
    <col min="9699" max="9699" width="3.28515625" style="6" customWidth="1"/>
    <col min="9700" max="9700" width="9.140625" style="6"/>
    <col min="9701" max="9701" width="3.5703125" style="6" customWidth="1"/>
    <col min="9702" max="9702" width="3.7109375" style="6" customWidth="1"/>
    <col min="9703" max="9704" width="9.140625" style="6"/>
    <col min="9705" max="9705" width="35.140625" style="6" customWidth="1"/>
    <col min="9706" max="9923" width="9.140625" style="6"/>
    <col min="9924" max="9924" width="2.85546875" style="6" customWidth="1"/>
    <col min="9925" max="9925" width="3.7109375" style="6" customWidth="1"/>
    <col min="9926" max="9926" width="9.140625" style="6"/>
    <col min="9927" max="9927" width="2.85546875" style="6" customWidth="1"/>
    <col min="9928" max="9928" width="3.7109375" style="6" customWidth="1"/>
    <col min="9929" max="9929" width="9.140625" style="6"/>
    <col min="9930" max="9930" width="2.85546875" style="6" customWidth="1"/>
    <col min="9931" max="9931" width="3.7109375" style="6" customWidth="1"/>
    <col min="9932" max="9932" width="9.140625" style="6"/>
    <col min="9933" max="9933" width="2.85546875" style="6" customWidth="1"/>
    <col min="9934" max="9934" width="3.85546875" style="6" customWidth="1"/>
    <col min="9935" max="9935" width="9.140625" style="6"/>
    <col min="9936" max="9936" width="2.85546875" style="6" customWidth="1"/>
    <col min="9937" max="9937" width="3.85546875" style="6" customWidth="1"/>
    <col min="9938" max="9938" width="9.140625" style="6"/>
    <col min="9939" max="9939" width="2.85546875" style="6" customWidth="1"/>
    <col min="9940" max="9940" width="3.42578125" style="6" customWidth="1"/>
    <col min="9941" max="9941" width="9.140625" style="6"/>
    <col min="9942" max="9942" width="2.85546875" style="6" customWidth="1"/>
    <col min="9943" max="9943" width="3.28515625" style="6" customWidth="1"/>
    <col min="9944" max="9944" width="9.140625" style="6"/>
    <col min="9945" max="9945" width="2.85546875" style="6" customWidth="1"/>
    <col min="9946" max="9946" width="3.140625" style="6" customWidth="1"/>
    <col min="9947" max="9947" width="9.140625" style="6"/>
    <col min="9948" max="9948" width="2.85546875" style="6" customWidth="1"/>
    <col min="9949" max="9949" width="3.140625" style="6" customWidth="1"/>
    <col min="9950" max="9950" width="9.140625" style="6"/>
    <col min="9951" max="9951" width="2.85546875" style="6" customWidth="1"/>
    <col min="9952" max="9952" width="3.140625" style="6" customWidth="1"/>
    <col min="9953" max="9953" width="9.140625" style="6"/>
    <col min="9954" max="9954" width="2.85546875" style="6" customWidth="1"/>
    <col min="9955" max="9955" width="3.28515625" style="6" customWidth="1"/>
    <col min="9956" max="9956" width="9.140625" style="6"/>
    <col min="9957" max="9957" width="3.5703125" style="6" customWidth="1"/>
    <col min="9958" max="9958" width="3.7109375" style="6" customWidth="1"/>
    <col min="9959" max="9960" width="9.140625" style="6"/>
    <col min="9961" max="9961" width="35.140625" style="6" customWidth="1"/>
    <col min="9962" max="10179" width="9.140625" style="6"/>
    <col min="10180" max="10180" width="2.85546875" style="6" customWidth="1"/>
    <col min="10181" max="10181" width="3.7109375" style="6" customWidth="1"/>
    <col min="10182" max="10182" width="9.140625" style="6"/>
    <col min="10183" max="10183" width="2.85546875" style="6" customWidth="1"/>
    <col min="10184" max="10184" width="3.7109375" style="6" customWidth="1"/>
    <col min="10185" max="10185" width="9.140625" style="6"/>
    <col min="10186" max="10186" width="2.85546875" style="6" customWidth="1"/>
    <col min="10187" max="10187" width="3.7109375" style="6" customWidth="1"/>
    <col min="10188" max="10188" width="9.140625" style="6"/>
    <col min="10189" max="10189" width="2.85546875" style="6" customWidth="1"/>
    <col min="10190" max="10190" width="3.85546875" style="6" customWidth="1"/>
    <col min="10191" max="10191" width="9.140625" style="6"/>
    <col min="10192" max="10192" width="2.85546875" style="6" customWidth="1"/>
    <col min="10193" max="10193" width="3.85546875" style="6" customWidth="1"/>
    <col min="10194" max="10194" width="9.140625" style="6"/>
    <col min="10195" max="10195" width="2.85546875" style="6" customWidth="1"/>
    <col min="10196" max="10196" width="3.42578125" style="6" customWidth="1"/>
    <col min="10197" max="10197" width="9.140625" style="6"/>
    <col min="10198" max="10198" width="2.85546875" style="6" customWidth="1"/>
    <col min="10199" max="10199" width="3.28515625" style="6" customWidth="1"/>
    <col min="10200" max="10200" width="9.140625" style="6"/>
    <col min="10201" max="10201" width="2.85546875" style="6" customWidth="1"/>
    <col min="10202" max="10202" width="3.140625" style="6" customWidth="1"/>
    <col min="10203" max="10203" width="9.140625" style="6"/>
    <col min="10204" max="10204" width="2.85546875" style="6" customWidth="1"/>
    <col min="10205" max="10205" width="3.140625" style="6" customWidth="1"/>
    <col min="10206" max="10206" width="9.140625" style="6"/>
    <col min="10207" max="10207" width="2.85546875" style="6" customWidth="1"/>
    <col min="10208" max="10208" width="3.140625" style="6" customWidth="1"/>
    <col min="10209" max="10209" width="9.140625" style="6"/>
    <col min="10210" max="10210" width="2.85546875" style="6" customWidth="1"/>
    <col min="10211" max="10211" width="3.28515625" style="6" customWidth="1"/>
    <col min="10212" max="10212" width="9.140625" style="6"/>
    <col min="10213" max="10213" width="3.5703125" style="6" customWidth="1"/>
    <col min="10214" max="10214" width="3.7109375" style="6" customWidth="1"/>
    <col min="10215" max="10216" width="9.140625" style="6"/>
    <col min="10217" max="10217" width="35.140625" style="6" customWidth="1"/>
    <col min="10218" max="10435" width="9.140625" style="6"/>
    <col min="10436" max="10436" width="2.85546875" style="6" customWidth="1"/>
    <col min="10437" max="10437" width="3.7109375" style="6" customWidth="1"/>
    <col min="10438" max="10438" width="9.140625" style="6"/>
    <col min="10439" max="10439" width="2.85546875" style="6" customWidth="1"/>
    <col min="10440" max="10440" width="3.7109375" style="6" customWidth="1"/>
    <col min="10441" max="10441" width="9.140625" style="6"/>
    <col min="10442" max="10442" width="2.85546875" style="6" customWidth="1"/>
    <col min="10443" max="10443" width="3.7109375" style="6" customWidth="1"/>
    <col min="10444" max="10444" width="9.140625" style="6"/>
    <col min="10445" max="10445" width="2.85546875" style="6" customWidth="1"/>
    <col min="10446" max="10446" width="3.85546875" style="6" customWidth="1"/>
    <col min="10447" max="10447" width="9.140625" style="6"/>
    <col min="10448" max="10448" width="2.85546875" style="6" customWidth="1"/>
    <col min="10449" max="10449" width="3.85546875" style="6" customWidth="1"/>
    <col min="10450" max="10450" width="9.140625" style="6"/>
    <col min="10451" max="10451" width="2.85546875" style="6" customWidth="1"/>
    <col min="10452" max="10452" width="3.42578125" style="6" customWidth="1"/>
    <col min="10453" max="10453" width="9.140625" style="6"/>
    <col min="10454" max="10454" width="2.85546875" style="6" customWidth="1"/>
    <col min="10455" max="10455" width="3.28515625" style="6" customWidth="1"/>
    <col min="10456" max="10456" width="9.140625" style="6"/>
    <col min="10457" max="10457" width="2.85546875" style="6" customWidth="1"/>
    <col min="10458" max="10458" width="3.140625" style="6" customWidth="1"/>
    <col min="10459" max="10459" width="9.140625" style="6"/>
    <col min="10460" max="10460" width="2.85546875" style="6" customWidth="1"/>
    <col min="10461" max="10461" width="3.140625" style="6" customWidth="1"/>
    <col min="10462" max="10462" width="9.140625" style="6"/>
    <col min="10463" max="10463" width="2.85546875" style="6" customWidth="1"/>
    <col min="10464" max="10464" width="3.140625" style="6" customWidth="1"/>
    <col min="10465" max="10465" width="9.140625" style="6"/>
    <col min="10466" max="10466" width="2.85546875" style="6" customWidth="1"/>
    <col min="10467" max="10467" width="3.28515625" style="6" customWidth="1"/>
    <col min="10468" max="10468" width="9.140625" style="6"/>
    <col min="10469" max="10469" width="3.5703125" style="6" customWidth="1"/>
    <col min="10470" max="10470" width="3.7109375" style="6" customWidth="1"/>
    <col min="10471" max="10472" width="9.140625" style="6"/>
    <col min="10473" max="10473" width="35.140625" style="6" customWidth="1"/>
    <col min="10474" max="10691" width="9.140625" style="6"/>
    <col min="10692" max="10692" width="2.85546875" style="6" customWidth="1"/>
    <col min="10693" max="10693" width="3.7109375" style="6" customWidth="1"/>
    <col min="10694" max="10694" width="9.140625" style="6"/>
    <col min="10695" max="10695" width="2.85546875" style="6" customWidth="1"/>
    <col min="10696" max="10696" width="3.7109375" style="6" customWidth="1"/>
    <col min="10697" max="10697" width="9.140625" style="6"/>
    <col min="10698" max="10698" width="2.85546875" style="6" customWidth="1"/>
    <col min="10699" max="10699" width="3.7109375" style="6" customWidth="1"/>
    <col min="10700" max="10700" width="9.140625" style="6"/>
    <col min="10701" max="10701" width="2.85546875" style="6" customWidth="1"/>
    <col min="10702" max="10702" width="3.85546875" style="6" customWidth="1"/>
    <col min="10703" max="10703" width="9.140625" style="6"/>
    <col min="10704" max="10704" width="2.85546875" style="6" customWidth="1"/>
    <col min="10705" max="10705" width="3.85546875" style="6" customWidth="1"/>
    <col min="10706" max="10706" width="9.140625" style="6"/>
    <col min="10707" max="10707" width="2.85546875" style="6" customWidth="1"/>
    <col min="10708" max="10708" width="3.42578125" style="6" customWidth="1"/>
    <col min="10709" max="10709" width="9.140625" style="6"/>
    <col min="10710" max="10710" width="2.85546875" style="6" customWidth="1"/>
    <col min="10711" max="10711" width="3.28515625" style="6" customWidth="1"/>
    <col min="10712" max="10712" width="9.140625" style="6"/>
    <col min="10713" max="10713" width="2.85546875" style="6" customWidth="1"/>
    <col min="10714" max="10714" width="3.140625" style="6" customWidth="1"/>
    <col min="10715" max="10715" width="9.140625" style="6"/>
    <col min="10716" max="10716" width="2.85546875" style="6" customWidth="1"/>
    <col min="10717" max="10717" width="3.140625" style="6" customWidth="1"/>
    <col min="10718" max="10718" width="9.140625" style="6"/>
    <col min="10719" max="10719" width="2.85546875" style="6" customWidth="1"/>
    <col min="10720" max="10720" width="3.140625" style="6" customWidth="1"/>
    <col min="10721" max="10721" width="9.140625" style="6"/>
    <col min="10722" max="10722" width="2.85546875" style="6" customWidth="1"/>
    <col min="10723" max="10723" width="3.28515625" style="6" customWidth="1"/>
    <col min="10724" max="10724" width="9.140625" style="6"/>
    <col min="10725" max="10725" width="3.5703125" style="6" customWidth="1"/>
    <col min="10726" max="10726" width="3.7109375" style="6" customWidth="1"/>
    <col min="10727" max="10728" width="9.140625" style="6"/>
    <col min="10729" max="10729" width="35.140625" style="6" customWidth="1"/>
    <col min="10730" max="10947" width="9.140625" style="6"/>
    <col min="10948" max="10948" width="2.85546875" style="6" customWidth="1"/>
    <col min="10949" max="10949" width="3.7109375" style="6" customWidth="1"/>
    <col min="10950" max="10950" width="9.140625" style="6"/>
    <col min="10951" max="10951" width="2.85546875" style="6" customWidth="1"/>
    <col min="10952" max="10952" width="3.7109375" style="6" customWidth="1"/>
    <col min="10953" max="10953" width="9.140625" style="6"/>
    <col min="10954" max="10954" width="2.85546875" style="6" customWidth="1"/>
    <col min="10955" max="10955" width="3.7109375" style="6" customWidth="1"/>
    <col min="10956" max="10956" width="9.140625" style="6"/>
    <col min="10957" max="10957" width="2.85546875" style="6" customWidth="1"/>
    <col min="10958" max="10958" width="3.85546875" style="6" customWidth="1"/>
    <col min="10959" max="10959" width="9.140625" style="6"/>
    <col min="10960" max="10960" width="2.85546875" style="6" customWidth="1"/>
    <col min="10961" max="10961" width="3.85546875" style="6" customWidth="1"/>
    <col min="10962" max="10962" width="9.140625" style="6"/>
    <col min="10963" max="10963" width="2.85546875" style="6" customWidth="1"/>
    <col min="10964" max="10964" width="3.42578125" style="6" customWidth="1"/>
    <col min="10965" max="10965" width="9.140625" style="6"/>
    <col min="10966" max="10966" width="2.85546875" style="6" customWidth="1"/>
    <col min="10967" max="10967" width="3.28515625" style="6" customWidth="1"/>
    <col min="10968" max="10968" width="9.140625" style="6"/>
    <col min="10969" max="10969" width="2.85546875" style="6" customWidth="1"/>
    <col min="10970" max="10970" width="3.140625" style="6" customWidth="1"/>
    <col min="10971" max="10971" width="9.140625" style="6"/>
    <col min="10972" max="10972" width="2.85546875" style="6" customWidth="1"/>
    <col min="10973" max="10973" width="3.140625" style="6" customWidth="1"/>
    <col min="10974" max="10974" width="9.140625" style="6"/>
    <col min="10975" max="10975" width="2.85546875" style="6" customWidth="1"/>
    <col min="10976" max="10976" width="3.140625" style="6" customWidth="1"/>
    <col min="10977" max="10977" width="9.140625" style="6"/>
    <col min="10978" max="10978" width="2.85546875" style="6" customWidth="1"/>
    <col min="10979" max="10979" width="3.28515625" style="6" customWidth="1"/>
    <col min="10980" max="10980" width="9.140625" style="6"/>
    <col min="10981" max="10981" width="3.5703125" style="6" customWidth="1"/>
    <col min="10982" max="10982" width="3.7109375" style="6" customWidth="1"/>
    <col min="10983" max="10984" width="9.140625" style="6"/>
    <col min="10985" max="10985" width="35.140625" style="6" customWidth="1"/>
    <col min="10986" max="11203" width="9.140625" style="6"/>
    <col min="11204" max="11204" width="2.85546875" style="6" customWidth="1"/>
    <col min="11205" max="11205" width="3.7109375" style="6" customWidth="1"/>
    <col min="11206" max="11206" width="9.140625" style="6"/>
    <col min="11207" max="11207" width="2.85546875" style="6" customWidth="1"/>
    <col min="11208" max="11208" width="3.7109375" style="6" customWidth="1"/>
    <col min="11209" max="11209" width="9.140625" style="6"/>
    <col min="11210" max="11210" width="2.85546875" style="6" customWidth="1"/>
    <col min="11211" max="11211" width="3.7109375" style="6" customWidth="1"/>
    <col min="11212" max="11212" width="9.140625" style="6"/>
    <col min="11213" max="11213" width="2.85546875" style="6" customWidth="1"/>
    <col min="11214" max="11214" width="3.85546875" style="6" customWidth="1"/>
    <col min="11215" max="11215" width="9.140625" style="6"/>
    <col min="11216" max="11216" width="2.85546875" style="6" customWidth="1"/>
    <col min="11217" max="11217" width="3.85546875" style="6" customWidth="1"/>
    <col min="11218" max="11218" width="9.140625" style="6"/>
    <col min="11219" max="11219" width="2.85546875" style="6" customWidth="1"/>
    <col min="11220" max="11220" width="3.42578125" style="6" customWidth="1"/>
    <col min="11221" max="11221" width="9.140625" style="6"/>
    <col min="11222" max="11222" width="2.85546875" style="6" customWidth="1"/>
    <col min="11223" max="11223" width="3.28515625" style="6" customWidth="1"/>
    <col min="11224" max="11224" width="9.140625" style="6"/>
    <col min="11225" max="11225" width="2.85546875" style="6" customWidth="1"/>
    <col min="11226" max="11226" width="3.140625" style="6" customWidth="1"/>
    <col min="11227" max="11227" width="9.140625" style="6"/>
    <col min="11228" max="11228" width="2.85546875" style="6" customWidth="1"/>
    <col min="11229" max="11229" width="3.140625" style="6" customWidth="1"/>
    <col min="11230" max="11230" width="9.140625" style="6"/>
    <col min="11231" max="11231" width="2.85546875" style="6" customWidth="1"/>
    <col min="11232" max="11232" width="3.140625" style="6" customWidth="1"/>
    <col min="11233" max="11233" width="9.140625" style="6"/>
    <col min="11234" max="11234" width="2.85546875" style="6" customWidth="1"/>
    <col min="11235" max="11235" width="3.28515625" style="6" customWidth="1"/>
    <col min="11236" max="11236" width="9.140625" style="6"/>
    <col min="11237" max="11237" width="3.5703125" style="6" customWidth="1"/>
    <col min="11238" max="11238" width="3.7109375" style="6" customWidth="1"/>
    <col min="11239" max="11240" width="9.140625" style="6"/>
    <col min="11241" max="11241" width="35.140625" style="6" customWidth="1"/>
    <col min="11242" max="11459" width="9.140625" style="6"/>
    <col min="11460" max="11460" width="2.85546875" style="6" customWidth="1"/>
    <col min="11461" max="11461" width="3.7109375" style="6" customWidth="1"/>
    <col min="11462" max="11462" width="9.140625" style="6"/>
    <col min="11463" max="11463" width="2.85546875" style="6" customWidth="1"/>
    <col min="11464" max="11464" width="3.7109375" style="6" customWidth="1"/>
    <col min="11465" max="11465" width="9.140625" style="6"/>
    <col min="11466" max="11466" width="2.85546875" style="6" customWidth="1"/>
    <col min="11467" max="11467" width="3.7109375" style="6" customWidth="1"/>
    <col min="11468" max="11468" width="9.140625" style="6"/>
    <col min="11469" max="11469" width="2.85546875" style="6" customWidth="1"/>
    <col min="11470" max="11470" width="3.85546875" style="6" customWidth="1"/>
    <col min="11471" max="11471" width="9.140625" style="6"/>
    <col min="11472" max="11472" width="2.85546875" style="6" customWidth="1"/>
    <col min="11473" max="11473" width="3.85546875" style="6" customWidth="1"/>
    <col min="11474" max="11474" width="9.140625" style="6"/>
    <col min="11475" max="11475" width="2.85546875" style="6" customWidth="1"/>
    <col min="11476" max="11476" width="3.42578125" style="6" customWidth="1"/>
    <col min="11477" max="11477" width="9.140625" style="6"/>
    <col min="11478" max="11478" width="2.85546875" style="6" customWidth="1"/>
    <col min="11479" max="11479" width="3.28515625" style="6" customWidth="1"/>
    <col min="11480" max="11480" width="9.140625" style="6"/>
    <col min="11481" max="11481" width="2.85546875" style="6" customWidth="1"/>
    <col min="11482" max="11482" width="3.140625" style="6" customWidth="1"/>
    <col min="11483" max="11483" width="9.140625" style="6"/>
    <col min="11484" max="11484" width="2.85546875" style="6" customWidth="1"/>
    <col min="11485" max="11485" width="3.140625" style="6" customWidth="1"/>
    <col min="11486" max="11486" width="9.140625" style="6"/>
    <col min="11487" max="11487" width="2.85546875" style="6" customWidth="1"/>
    <col min="11488" max="11488" width="3.140625" style="6" customWidth="1"/>
    <col min="11489" max="11489" width="9.140625" style="6"/>
    <col min="11490" max="11490" width="2.85546875" style="6" customWidth="1"/>
    <col min="11491" max="11491" width="3.28515625" style="6" customWidth="1"/>
    <col min="11492" max="11492" width="9.140625" style="6"/>
    <col min="11493" max="11493" width="3.5703125" style="6" customWidth="1"/>
    <col min="11494" max="11494" width="3.7109375" style="6" customWidth="1"/>
    <col min="11495" max="11496" width="9.140625" style="6"/>
    <col min="11497" max="11497" width="35.140625" style="6" customWidth="1"/>
    <col min="11498" max="11715" width="9.140625" style="6"/>
    <col min="11716" max="11716" width="2.85546875" style="6" customWidth="1"/>
    <col min="11717" max="11717" width="3.7109375" style="6" customWidth="1"/>
    <col min="11718" max="11718" width="9.140625" style="6"/>
    <col min="11719" max="11719" width="2.85546875" style="6" customWidth="1"/>
    <col min="11720" max="11720" width="3.7109375" style="6" customWidth="1"/>
    <col min="11721" max="11721" width="9.140625" style="6"/>
    <col min="11722" max="11722" width="2.85546875" style="6" customWidth="1"/>
    <col min="11723" max="11723" width="3.7109375" style="6" customWidth="1"/>
    <col min="11724" max="11724" width="9.140625" style="6"/>
    <col min="11725" max="11725" width="2.85546875" style="6" customWidth="1"/>
    <col min="11726" max="11726" width="3.85546875" style="6" customWidth="1"/>
    <col min="11727" max="11727" width="9.140625" style="6"/>
    <col min="11728" max="11728" width="2.85546875" style="6" customWidth="1"/>
    <col min="11729" max="11729" width="3.85546875" style="6" customWidth="1"/>
    <col min="11730" max="11730" width="9.140625" style="6"/>
    <col min="11731" max="11731" width="2.85546875" style="6" customWidth="1"/>
    <col min="11732" max="11732" width="3.42578125" style="6" customWidth="1"/>
    <col min="11733" max="11733" width="9.140625" style="6"/>
    <col min="11734" max="11734" width="2.85546875" style="6" customWidth="1"/>
    <col min="11735" max="11735" width="3.28515625" style="6" customWidth="1"/>
    <col min="11736" max="11736" width="9.140625" style="6"/>
    <col min="11737" max="11737" width="2.85546875" style="6" customWidth="1"/>
    <col min="11738" max="11738" width="3.140625" style="6" customWidth="1"/>
    <col min="11739" max="11739" width="9.140625" style="6"/>
    <col min="11740" max="11740" width="2.85546875" style="6" customWidth="1"/>
    <col min="11741" max="11741" width="3.140625" style="6" customWidth="1"/>
    <col min="11742" max="11742" width="9.140625" style="6"/>
    <col min="11743" max="11743" width="2.85546875" style="6" customWidth="1"/>
    <col min="11744" max="11744" width="3.140625" style="6" customWidth="1"/>
    <col min="11745" max="11745" width="9.140625" style="6"/>
    <col min="11746" max="11746" width="2.85546875" style="6" customWidth="1"/>
    <col min="11747" max="11747" width="3.28515625" style="6" customWidth="1"/>
    <col min="11748" max="11748" width="9.140625" style="6"/>
    <col min="11749" max="11749" width="3.5703125" style="6" customWidth="1"/>
    <col min="11750" max="11750" width="3.7109375" style="6" customWidth="1"/>
    <col min="11751" max="11752" width="9.140625" style="6"/>
    <col min="11753" max="11753" width="35.140625" style="6" customWidth="1"/>
    <col min="11754" max="11971" width="9.140625" style="6"/>
    <col min="11972" max="11972" width="2.85546875" style="6" customWidth="1"/>
    <col min="11973" max="11973" width="3.7109375" style="6" customWidth="1"/>
    <col min="11974" max="11974" width="9.140625" style="6"/>
    <col min="11975" max="11975" width="2.85546875" style="6" customWidth="1"/>
    <col min="11976" max="11976" width="3.7109375" style="6" customWidth="1"/>
    <col min="11977" max="11977" width="9.140625" style="6"/>
    <col min="11978" max="11978" width="2.85546875" style="6" customWidth="1"/>
    <col min="11979" max="11979" width="3.7109375" style="6" customWidth="1"/>
    <col min="11980" max="11980" width="9.140625" style="6"/>
    <col min="11981" max="11981" width="2.85546875" style="6" customWidth="1"/>
    <col min="11982" max="11982" width="3.85546875" style="6" customWidth="1"/>
    <col min="11983" max="11983" width="9.140625" style="6"/>
    <col min="11984" max="11984" width="2.85546875" style="6" customWidth="1"/>
    <col min="11985" max="11985" width="3.85546875" style="6" customWidth="1"/>
    <col min="11986" max="11986" width="9.140625" style="6"/>
    <col min="11987" max="11987" width="2.85546875" style="6" customWidth="1"/>
    <col min="11988" max="11988" width="3.42578125" style="6" customWidth="1"/>
    <col min="11989" max="11989" width="9.140625" style="6"/>
    <col min="11990" max="11990" width="2.85546875" style="6" customWidth="1"/>
    <col min="11991" max="11991" width="3.28515625" style="6" customWidth="1"/>
    <col min="11992" max="11992" width="9.140625" style="6"/>
    <col min="11993" max="11993" width="2.85546875" style="6" customWidth="1"/>
    <col min="11994" max="11994" width="3.140625" style="6" customWidth="1"/>
    <col min="11995" max="11995" width="9.140625" style="6"/>
    <col min="11996" max="11996" width="2.85546875" style="6" customWidth="1"/>
    <col min="11997" max="11997" width="3.140625" style="6" customWidth="1"/>
    <col min="11998" max="11998" width="9.140625" style="6"/>
    <col min="11999" max="11999" width="2.85546875" style="6" customWidth="1"/>
    <col min="12000" max="12000" width="3.140625" style="6" customWidth="1"/>
    <col min="12001" max="12001" width="9.140625" style="6"/>
    <col min="12002" max="12002" width="2.85546875" style="6" customWidth="1"/>
    <col min="12003" max="12003" width="3.28515625" style="6" customWidth="1"/>
    <col min="12004" max="12004" width="9.140625" style="6"/>
    <col min="12005" max="12005" width="3.5703125" style="6" customWidth="1"/>
    <col min="12006" max="12006" width="3.7109375" style="6" customWidth="1"/>
    <col min="12007" max="12008" width="9.140625" style="6"/>
    <col min="12009" max="12009" width="35.140625" style="6" customWidth="1"/>
    <col min="12010" max="12227" width="9.140625" style="6"/>
    <col min="12228" max="12228" width="2.85546875" style="6" customWidth="1"/>
    <col min="12229" max="12229" width="3.7109375" style="6" customWidth="1"/>
    <col min="12230" max="12230" width="9.140625" style="6"/>
    <col min="12231" max="12231" width="2.85546875" style="6" customWidth="1"/>
    <col min="12232" max="12232" width="3.7109375" style="6" customWidth="1"/>
    <col min="12233" max="12233" width="9.140625" style="6"/>
    <col min="12234" max="12234" width="2.85546875" style="6" customWidth="1"/>
    <col min="12235" max="12235" width="3.7109375" style="6" customWidth="1"/>
    <col min="12236" max="12236" width="9.140625" style="6"/>
    <col min="12237" max="12237" width="2.85546875" style="6" customWidth="1"/>
    <col min="12238" max="12238" width="3.85546875" style="6" customWidth="1"/>
    <col min="12239" max="12239" width="9.140625" style="6"/>
    <col min="12240" max="12240" width="2.85546875" style="6" customWidth="1"/>
    <col min="12241" max="12241" width="3.85546875" style="6" customWidth="1"/>
    <col min="12242" max="12242" width="9.140625" style="6"/>
    <col min="12243" max="12243" width="2.85546875" style="6" customWidth="1"/>
    <col min="12244" max="12244" width="3.42578125" style="6" customWidth="1"/>
    <col min="12245" max="12245" width="9.140625" style="6"/>
    <col min="12246" max="12246" width="2.85546875" style="6" customWidth="1"/>
    <col min="12247" max="12247" width="3.28515625" style="6" customWidth="1"/>
    <col min="12248" max="12248" width="9.140625" style="6"/>
    <col min="12249" max="12249" width="2.85546875" style="6" customWidth="1"/>
    <col min="12250" max="12250" width="3.140625" style="6" customWidth="1"/>
    <col min="12251" max="12251" width="9.140625" style="6"/>
    <col min="12252" max="12252" width="2.85546875" style="6" customWidth="1"/>
    <col min="12253" max="12253" width="3.140625" style="6" customWidth="1"/>
    <col min="12254" max="12254" width="9.140625" style="6"/>
    <col min="12255" max="12255" width="2.85546875" style="6" customWidth="1"/>
    <col min="12256" max="12256" width="3.140625" style="6" customWidth="1"/>
    <col min="12257" max="12257" width="9.140625" style="6"/>
    <col min="12258" max="12258" width="2.85546875" style="6" customWidth="1"/>
    <col min="12259" max="12259" width="3.28515625" style="6" customWidth="1"/>
    <col min="12260" max="12260" width="9.140625" style="6"/>
    <col min="12261" max="12261" width="3.5703125" style="6" customWidth="1"/>
    <col min="12262" max="12262" width="3.7109375" style="6" customWidth="1"/>
    <col min="12263" max="12264" width="9.140625" style="6"/>
    <col min="12265" max="12265" width="35.140625" style="6" customWidth="1"/>
    <col min="12266" max="12483" width="9.140625" style="6"/>
    <col min="12484" max="12484" width="2.85546875" style="6" customWidth="1"/>
    <col min="12485" max="12485" width="3.7109375" style="6" customWidth="1"/>
    <col min="12486" max="12486" width="9.140625" style="6"/>
    <col min="12487" max="12487" width="2.85546875" style="6" customWidth="1"/>
    <col min="12488" max="12488" width="3.7109375" style="6" customWidth="1"/>
    <col min="12489" max="12489" width="9.140625" style="6"/>
    <col min="12490" max="12490" width="2.85546875" style="6" customWidth="1"/>
    <col min="12491" max="12491" width="3.7109375" style="6" customWidth="1"/>
    <col min="12492" max="12492" width="9.140625" style="6"/>
    <col min="12493" max="12493" width="2.85546875" style="6" customWidth="1"/>
    <col min="12494" max="12494" width="3.85546875" style="6" customWidth="1"/>
    <col min="12495" max="12495" width="9.140625" style="6"/>
    <col min="12496" max="12496" width="2.85546875" style="6" customWidth="1"/>
    <col min="12497" max="12497" width="3.85546875" style="6" customWidth="1"/>
    <col min="12498" max="12498" width="9.140625" style="6"/>
    <col min="12499" max="12499" width="2.85546875" style="6" customWidth="1"/>
    <col min="12500" max="12500" width="3.42578125" style="6" customWidth="1"/>
    <col min="12501" max="12501" width="9.140625" style="6"/>
    <col min="12502" max="12502" width="2.85546875" style="6" customWidth="1"/>
    <col min="12503" max="12503" width="3.28515625" style="6" customWidth="1"/>
    <col min="12504" max="12504" width="9.140625" style="6"/>
    <col min="12505" max="12505" width="2.85546875" style="6" customWidth="1"/>
    <col min="12506" max="12506" width="3.140625" style="6" customWidth="1"/>
    <col min="12507" max="12507" width="9.140625" style="6"/>
    <col min="12508" max="12508" width="2.85546875" style="6" customWidth="1"/>
    <col min="12509" max="12509" width="3.140625" style="6" customWidth="1"/>
    <col min="12510" max="12510" width="9.140625" style="6"/>
    <col min="12511" max="12511" width="2.85546875" style="6" customWidth="1"/>
    <col min="12512" max="12512" width="3.140625" style="6" customWidth="1"/>
    <col min="12513" max="12513" width="9.140625" style="6"/>
    <col min="12514" max="12514" width="2.85546875" style="6" customWidth="1"/>
    <col min="12515" max="12515" width="3.28515625" style="6" customWidth="1"/>
    <col min="12516" max="12516" width="9.140625" style="6"/>
    <col min="12517" max="12517" width="3.5703125" style="6" customWidth="1"/>
    <col min="12518" max="12518" width="3.7109375" style="6" customWidth="1"/>
    <col min="12519" max="12520" width="9.140625" style="6"/>
    <col min="12521" max="12521" width="35.140625" style="6" customWidth="1"/>
    <col min="12522" max="12739" width="9.140625" style="6"/>
    <col min="12740" max="12740" width="2.85546875" style="6" customWidth="1"/>
    <col min="12741" max="12741" width="3.7109375" style="6" customWidth="1"/>
    <col min="12742" max="12742" width="9.140625" style="6"/>
    <col min="12743" max="12743" width="2.85546875" style="6" customWidth="1"/>
    <col min="12744" max="12744" width="3.7109375" style="6" customWidth="1"/>
    <col min="12745" max="12745" width="9.140625" style="6"/>
    <col min="12746" max="12746" width="2.85546875" style="6" customWidth="1"/>
    <col min="12747" max="12747" width="3.7109375" style="6" customWidth="1"/>
    <col min="12748" max="12748" width="9.140625" style="6"/>
    <col min="12749" max="12749" width="2.85546875" style="6" customWidth="1"/>
    <col min="12750" max="12750" width="3.85546875" style="6" customWidth="1"/>
    <col min="12751" max="12751" width="9.140625" style="6"/>
    <col min="12752" max="12752" width="2.85546875" style="6" customWidth="1"/>
    <col min="12753" max="12753" width="3.85546875" style="6" customWidth="1"/>
    <col min="12754" max="12754" width="9.140625" style="6"/>
    <col min="12755" max="12755" width="2.85546875" style="6" customWidth="1"/>
    <col min="12756" max="12756" width="3.42578125" style="6" customWidth="1"/>
    <col min="12757" max="12757" width="9.140625" style="6"/>
    <col min="12758" max="12758" width="2.85546875" style="6" customWidth="1"/>
    <col min="12759" max="12759" width="3.28515625" style="6" customWidth="1"/>
    <col min="12760" max="12760" width="9.140625" style="6"/>
    <col min="12761" max="12761" width="2.85546875" style="6" customWidth="1"/>
    <col min="12762" max="12762" width="3.140625" style="6" customWidth="1"/>
    <col min="12763" max="12763" width="9.140625" style="6"/>
    <col min="12764" max="12764" width="2.85546875" style="6" customWidth="1"/>
    <col min="12765" max="12765" width="3.140625" style="6" customWidth="1"/>
    <col min="12766" max="12766" width="9.140625" style="6"/>
    <col min="12767" max="12767" width="2.85546875" style="6" customWidth="1"/>
    <col min="12768" max="12768" width="3.140625" style="6" customWidth="1"/>
    <col min="12769" max="12769" width="9.140625" style="6"/>
    <col min="12770" max="12770" width="2.85546875" style="6" customWidth="1"/>
    <col min="12771" max="12771" width="3.28515625" style="6" customWidth="1"/>
    <col min="12772" max="12772" width="9.140625" style="6"/>
    <col min="12773" max="12773" width="3.5703125" style="6" customWidth="1"/>
    <col min="12774" max="12774" width="3.7109375" style="6" customWidth="1"/>
    <col min="12775" max="12776" width="9.140625" style="6"/>
    <col min="12777" max="12777" width="35.140625" style="6" customWidth="1"/>
    <col min="12778" max="12995" width="9.140625" style="6"/>
    <col min="12996" max="12996" width="2.85546875" style="6" customWidth="1"/>
    <col min="12997" max="12997" width="3.7109375" style="6" customWidth="1"/>
    <col min="12998" max="12998" width="9.140625" style="6"/>
    <col min="12999" max="12999" width="2.85546875" style="6" customWidth="1"/>
    <col min="13000" max="13000" width="3.7109375" style="6" customWidth="1"/>
    <col min="13001" max="13001" width="9.140625" style="6"/>
    <col min="13002" max="13002" width="2.85546875" style="6" customWidth="1"/>
    <col min="13003" max="13003" width="3.7109375" style="6" customWidth="1"/>
    <col min="13004" max="13004" width="9.140625" style="6"/>
    <col min="13005" max="13005" width="2.85546875" style="6" customWidth="1"/>
    <col min="13006" max="13006" width="3.85546875" style="6" customWidth="1"/>
    <col min="13007" max="13007" width="9.140625" style="6"/>
    <col min="13008" max="13008" width="2.85546875" style="6" customWidth="1"/>
    <col min="13009" max="13009" width="3.85546875" style="6" customWidth="1"/>
    <col min="13010" max="13010" width="9.140625" style="6"/>
    <col min="13011" max="13011" width="2.85546875" style="6" customWidth="1"/>
    <col min="13012" max="13012" width="3.42578125" style="6" customWidth="1"/>
    <col min="13013" max="13013" width="9.140625" style="6"/>
    <col min="13014" max="13014" width="2.85546875" style="6" customWidth="1"/>
    <col min="13015" max="13015" width="3.28515625" style="6" customWidth="1"/>
    <col min="13016" max="13016" width="9.140625" style="6"/>
    <col min="13017" max="13017" width="2.85546875" style="6" customWidth="1"/>
    <col min="13018" max="13018" width="3.140625" style="6" customWidth="1"/>
    <col min="13019" max="13019" width="9.140625" style="6"/>
    <col min="13020" max="13020" width="2.85546875" style="6" customWidth="1"/>
    <col min="13021" max="13021" width="3.140625" style="6" customWidth="1"/>
    <col min="13022" max="13022" width="9.140625" style="6"/>
    <col min="13023" max="13023" width="2.85546875" style="6" customWidth="1"/>
    <col min="13024" max="13024" width="3.140625" style="6" customWidth="1"/>
    <col min="13025" max="13025" width="9.140625" style="6"/>
    <col min="13026" max="13026" width="2.85546875" style="6" customWidth="1"/>
    <col min="13027" max="13027" width="3.28515625" style="6" customWidth="1"/>
    <col min="13028" max="13028" width="9.140625" style="6"/>
    <col min="13029" max="13029" width="3.5703125" style="6" customWidth="1"/>
    <col min="13030" max="13030" width="3.7109375" style="6" customWidth="1"/>
    <col min="13031" max="13032" width="9.140625" style="6"/>
    <col min="13033" max="13033" width="35.140625" style="6" customWidth="1"/>
    <col min="13034" max="13251" width="9.140625" style="6"/>
    <col min="13252" max="13252" width="2.85546875" style="6" customWidth="1"/>
    <col min="13253" max="13253" width="3.7109375" style="6" customWidth="1"/>
    <col min="13254" max="13254" width="9.140625" style="6"/>
    <col min="13255" max="13255" width="2.85546875" style="6" customWidth="1"/>
    <col min="13256" max="13256" width="3.7109375" style="6" customWidth="1"/>
    <col min="13257" max="13257" width="9.140625" style="6"/>
    <col min="13258" max="13258" width="2.85546875" style="6" customWidth="1"/>
    <col min="13259" max="13259" width="3.7109375" style="6" customWidth="1"/>
    <col min="13260" max="13260" width="9.140625" style="6"/>
    <col min="13261" max="13261" width="2.85546875" style="6" customWidth="1"/>
    <col min="13262" max="13262" width="3.85546875" style="6" customWidth="1"/>
    <col min="13263" max="13263" width="9.140625" style="6"/>
    <col min="13264" max="13264" width="2.85546875" style="6" customWidth="1"/>
    <col min="13265" max="13265" width="3.85546875" style="6" customWidth="1"/>
    <col min="13266" max="13266" width="9.140625" style="6"/>
    <col min="13267" max="13267" width="2.85546875" style="6" customWidth="1"/>
    <col min="13268" max="13268" width="3.42578125" style="6" customWidth="1"/>
    <col min="13269" max="13269" width="9.140625" style="6"/>
    <col min="13270" max="13270" width="2.85546875" style="6" customWidth="1"/>
    <col min="13271" max="13271" width="3.28515625" style="6" customWidth="1"/>
    <col min="13272" max="13272" width="9.140625" style="6"/>
    <col min="13273" max="13273" width="2.85546875" style="6" customWidth="1"/>
    <col min="13274" max="13274" width="3.140625" style="6" customWidth="1"/>
    <col min="13275" max="13275" width="9.140625" style="6"/>
    <col min="13276" max="13276" width="2.85546875" style="6" customWidth="1"/>
    <col min="13277" max="13277" width="3.140625" style="6" customWidth="1"/>
    <col min="13278" max="13278" width="9.140625" style="6"/>
    <col min="13279" max="13279" width="2.85546875" style="6" customWidth="1"/>
    <col min="13280" max="13280" width="3.140625" style="6" customWidth="1"/>
    <col min="13281" max="13281" width="9.140625" style="6"/>
    <col min="13282" max="13282" width="2.85546875" style="6" customWidth="1"/>
    <col min="13283" max="13283" width="3.28515625" style="6" customWidth="1"/>
    <col min="13284" max="13284" width="9.140625" style="6"/>
    <col min="13285" max="13285" width="3.5703125" style="6" customWidth="1"/>
    <col min="13286" max="13286" width="3.7109375" style="6" customWidth="1"/>
    <col min="13287" max="13288" width="9.140625" style="6"/>
    <col min="13289" max="13289" width="35.140625" style="6" customWidth="1"/>
    <col min="13290" max="13507" width="9.140625" style="6"/>
    <col min="13508" max="13508" width="2.85546875" style="6" customWidth="1"/>
    <col min="13509" max="13509" width="3.7109375" style="6" customWidth="1"/>
    <col min="13510" max="13510" width="9.140625" style="6"/>
    <col min="13511" max="13511" width="2.85546875" style="6" customWidth="1"/>
    <col min="13512" max="13512" width="3.7109375" style="6" customWidth="1"/>
    <col min="13513" max="13513" width="9.140625" style="6"/>
    <col min="13514" max="13514" width="2.85546875" style="6" customWidth="1"/>
    <col min="13515" max="13515" width="3.7109375" style="6" customWidth="1"/>
    <col min="13516" max="13516" width="9.140625" style="6"/>
    <col min="13517" max="13517" width="2.85546875" style="6" customWidth="1"/>
    <col min="13518" max="13518" width="3.85546875" style="6" customWidth="1"/>
    <col min="13519" max="13519" width="9.140625" style="6"/>
    <col min="13520" max="13520" width="2.85546875" style="6" customWidth="1"/>
    <col min="13521" max="13521" width="3.85546875" style="6" customWidth="1"/>
    <col min="13522" max="13522" width="9.140625" style="6"/>
    <col min="13523" max="13523" width="2.85546875" style="6" customWidth="1"/>
    <col min="13524" max="13524" width="3.42578125" style="6" customWidth="1"/>
    <col min="13525" max="13525" width="9.140625" style="6"/>
    <col min="13526" max="13526" width="2.85546875" style="6" customWidth="1"/>
    <col min="13527" max="13527" width="3.28515625" style="6" customWidth="1"/>
    <col min="13528" max="13528" width="9.140625" style="6"/>
    <col min="13529" max="13529" width="2.85546875" style="6" customWidth="1"/>
    <col min="13530" max="13530" width="3.140625" style="6" customWidth="1"/>
    <col min="13531" max="13531" width="9.140625" style="6"/>
    <col min="13532" max="13532" width="2.85546875" style="6" customWidth="1"/>
    <col min="13533" max="13533" width="3.140625" style="6" customWidth="1"/>
    <col min="13534" max="13534" width="9.140625" style="6"/>
    <col min="13535" max="13535" width="2.85546875" style="6" customWidth="1"/>
    <col min="13536" max="13536" width="3.140625" style="6" customWidth="1"/>
    <col min="13537" max="13537" width="9.140625" style="6"/>
    <col min="13538" max="13538" width="2.85546875" style="6" customWidth="1"/>
    <col min="13539" max="13539" width="3.28515625" style="6" customWidth="1"/>
    <col min="13540" max="13540" width="9.140625" style="6"/>
    <col min="13541" max="13541" width="3.5703125" style="6" customWidth="1"/>
    <col min="13542" max="13542" width="3.7109375" style="6" customWidth="1"/>
    <col min="13543" max="13544" width="9.140625" style="6"/>
    <col min="13545" max="13545" width="35.140625" style="6" customWidth="1"/>
    <col min="13546" max="13763" width="9.140625" style="6"/>
    <col min="13764" max="13764" width="2.85546875" style="6" customWidth="1"/>
    <col min="13765" max="13765" width="3.7109375" style="6" customWidth="1"/>
    <col min="13766" max="13766" width="9.140625" style="6"/>
    <col min="13767" max="13767" width="2.85546875" style="6" customWidth="1"/>
    <col min="13768" max="13768" width="3.7109375" style="6" customWidth="1"/>
    <col min="13769" max="13769" width="9.140625" style="6"/>
    <col min="13770" max="13770" width="2.85546875" style="6" customWidth="1"/>
    <col min="13771" max="13771" width="3.7109375" style="6" customWidth="1"/>
    <col min="13772" max="13772" width="9.140625" style="6"/>
    <col min="13773" max="13773" width="2.85546875" style="6" customWidth="1"/>
    <col min="13774" max="13774" width="3.85546875" style="6" customWidth="1"/>
    <col min="13775" max="13775" width="9.140625" style="6"/>
    <col min="13776" max="13776" width="2.85546875" style="6" customWidth="1"/>
    <col min="13777" max="13777" width="3.85546875" style="6" customWidth="1"/>
    <col min="13778" max="13778" width="9.140625" style="6"/>
    <col min="13779" max="13779" width="2.85546875" style="6" customWidth="1"/>
    <col min="13780" max="13780" width="3.42578125" style="6" customWidth="1"/>
    <col min="13781" max="13781" width="9.140625" style="6"/>
    <col min="13782" max="13782" width="2.85546875" style="6" customWidth="1"/>
    <col min="13783" max="13783" width="3.28515625" style="6" customWidth="1"/>
    <col min="13784" max="13784" width="9.140625" style="6"/>
    <col min="13785" max="13785" width="2.85546875" style="6" customWidth="1"/>
    <col min="13786" max="13786" width="3.140625" style="6" customWidth="1"/>
    <col min="13787" max="13787" width="9.140625" style="6"/>
    <col min="13788" max="13788" width="2.85546875" style="6" customWidth="1"/>
    <col min="13789" max="13789" width="3.140625" style="6" customWidth="1"/>
    <col min="13790" max="13790" width="9.140625" style="6"/>
    <col min="13791" max="13791" width="2.85546875" style="6" customWidth="1"/>
    <col min="13792" max="13792" width="3.140625" style="6" customWidth="1"/>
    <col min="13793" max="13793" width="9.140625" style="6"/>
    <col min="13794" max="13794" width="2.85546875" style="6" customWidth="1"/>
    <col min="13795" max="13795" width="3.28515625" style="6" customWidth="1"/>
    <col min="13796" max="13796" width="9.140625" style="6"/>
    <col min="13797" max="13797" width="3.5703125" style="6" customWidth="1"/>
    <col min="13798" max="13798" width="3.7109375" style="6" customWidth="1"/>
    <col min="13799" max="13800" width="9.140625" style="6"/>
    <col min="13801" max="13801" width="35.140625" style="6" customWidth="1"/>
    <col min="13802" max="14019" width="9.140625" style="6"/>
    <col min="14020" max="14020" width="2.85546875" style="6" customWidth="1"/>
    <col min="14021" max="14021" width="3.7109375" style="6" customWidth="1"/>
    <col min="14022" max="14022" width="9.140625" style="6"/>
    <col min="14023" max="14023" width="2.85546875" style="6" customWidth="1"/>
    <col min="14024" max="14024" width="3.7109375" style="6" customWidth="1"/>
    <col min="14025" max="14025" width="9.140625" style="6"/>
    <col min="14026" max="14026" width="2.85546875" style="6" customWidth="1"/>
    <col min="14027" max="14027" width="3.7109375" style="6" customWidth="1"/>
    <col min="14028" max="14028" width="9.140625" style="6"/>
    <col min="14029" max="14029" width="2.85546875" style="6" customWidth="1"/>
    <col min="14030" max="14030" width="3.85546875" style="6" customWidth="1"/>
    <col min="14031" max="14031" width="9.140625" style="6"/>
    <col min="14032" max="14032" width="2.85546875" style="6" customWidth="1"/>
    <col min="14033" max="14033" width="3.85546875" style="6" customWidth="1"/>
    <col min="14034" max="14034" width="9.140625" style="6"/>
    <col min="14035" max="14035" width="2.85546875" style="6" customWidth="1"/>
    <col min="14036" max="14036" width="3.42578125" style="6" customWidth="1"/>
    <col min="14037" max="14037" width="9.140625" style="6"/>
    <col min="14038" max="14038" width="2.85546875" style="6" customWidth="1"/>
    <col min="14039" max="14039" width="3.28515625" style="6" customWidth="1"/>
    <col min="14040" max="14040" width="9.140625" style="6"/>
    <col min="14041" max="14041" width="2.85546875" style="6" customWidth="1"/>
    <col min="14042" max="14042" width="3.140625" style="6" customWidth="1"/>
    <col min="14043" max="14043" width="9.140625" style="6"/>
    <col min="14044" max="14044" width="2.85546875" style="6" customWidth="1"/>
    <col min="14045" max="14045" width="3.140625" style="6" customWidth="1"/>
    <col min="14046" max="14046" width="9.140625" style="6"/>
    <col min="14047" max="14047" width="2.85546875" style="6" customWidth="1"/>
    <col min="14048" max="14048" width="3.140625" style="6" customWidth="1"/>
    <col min="14049" max="14049" width="9.140625" style="6"/>
    <col min="14050" max="14050" width="2.85546875" style="6" customWidth="1"/>
    <col min="14051" max="14051" width="3.28515625" style="6" customWidth="1"/>
    <col min="14052" max="14052" width="9.140625" style="6"/>
    <col min="14053" max="14053" width="3.5703125" style="6" customWidth="1"/>
    <col min="14054" max="14054" width="3.7109375" style="6" customWidth="1"/>
    <col min="14055" max="14056" width="9.140625" style="6"/>
    <col min="14057" max="14057" width="35.140625" style="6" customWidth="1"/>
    <col min="14058" max="14275" width="9.140625" style="6"/>
    <col min="14276" max="14276" width="2.85546875" style="6" customWidth="1"/>
    <col min="14277" max="14277" width="3.7109375" style="6" customWidth="1"/>
    <col min="14278" max="14278" width="9.140625" style="6"/>
    <col min="14279" max="14279" width="2.85546875" style="6" customWidth="1"/>
    <col min="14280" max="14280" width="3.7109375" style="6" customWidth="1"/>
    <col min="14281" max="14281" width="9.140625" style="6"/>
    <col min="14282" max="14282" width="2.85546875" style="6" customWidth="1"/>
    <col min="14283" max="14283" width="3.7109375" style="6" customWidth="1"/>
    <col min="14284" max="14284" width="9.140625" style="6"/>
    <col min="14285" max="14285" width="2.85546875" style="6" customWidth="1"/>
    <col min="14286" max="14286" width="3.85546875" style="6" customWidth="1"/>
    <col min="14287" max="14287" width="9.140625" style="6"/>
    <col min="14288" max="14288" width="2.85546875" style="6" customWidth="1"/>
    <col min="14289" max="14289" width="3.85546875" style="6" customWidth="1"/>
    <col min="14290" max="14290" width="9.140625" style="6"/>
    <col min="14291" max="14291" width="2.85546875" style="6" customWidth="1"/>
    <col min="14292" max="14292" width="3.42578125" style="6" customWidth="1"/>
    <col min="14293" max="14293" width="9.140625" style="6"/>
    <col min="14294" max="14294" width="2.85546875" style="6" customWidth="1"/>
    <col min="14295" max="14295" width="3.28515625" style="6" customWidth="1"/>
    <col min="14296" max="14296" width="9.140625" style="6"/>
    <col min="14297" max="14297" width="2.85546875" style="6" customWidth="1"/>
    <col min="14298" max="14298" width="3.140625" style="6" customWidth="1"/>
    <col min="14299" max="14299" width="9.140625" style="6"/>
    <col min="14300" max="14300" width="2.85546875" style="6" customWidth="1"/>
    <col min="14301" max="14301" width="3.140625" style="6" customWidth="1"/>
    <col min="14302" max="14302" width="9.140625" style="6"/>
    <col min="14303" max="14303" width="2.85546875" style="6" customWidth="1"/>
    <col min="14304" max="14304" width="3.140625" style="6" customWidth="1"/>
    <col min="14305" max="14305" width="9.140625" style="6"/>
    <col min="14306" max="14306" width="2.85546875" style="6" customWidth="1"/>
    <col min="14307" max="14307" width="3.28515625" style="6" customWidth="1"/>
    <col min="14308" max="14308" width="9.140625" style="6"/>
    <col min="14309" max="14309" width="3.5703125" style="6" customWidth="1"/>
    <col min="14310" max="14310" width="3.7109375" style="6" customWidth="1"/>
    <col min="14311" max="14312" width="9.140625" style="6"/>
    <col min="14313" max="14313" width="35.140625" style="6" customWidth="1"/>
    <col min="14314" max="14531" width="9.140625" style="6"/>
    <col min="14532" max="14532" width="2.85546875" style="6" customWidth="1"/>
    <col min="14533" max="14533" width="3.7109375" style="6" customWidth="1"/>
    <col min="14534" max="14534" width="9.140625" style="6"/>
    <col min="14535" max="14535" width="2.85546875" style="6" customWidth="1"/>
    <col min="14536" max="14536" width="3.7109375" style="6" customWidth="1"/>
    <col min="14537" max="14537" width="9.140625" style="6"/>
    <col min="14538" max="14538" width="2.85546875" style="6" customWidth="1"/>
    <col min="14539" max="14539" width="3.7109375" style="6" customWidth="1"/>
    <col min="14540" max="14540" width="9.140625" style="6"/>
    <col min="14541" max="14541" width="2.85546875" style="6" customWidth="1"/>
    <col min="14542" max="14542" width="3.85546875" style="6" customWidth="1"/>
    <col min="14543" max="14543" width="9.140625" style="6"/>
    <col min="14544" max="14544" width="2.85546875" style="6" customWidth="1"/>
    <col min="14545" max="14545" width="3.85546875" style="6" customWidth="1"/>
    <col min="14546" max="14546" width="9.140625" style="6"/>
    <col min="14547" max="14547" width="2.85546875" style="6" customWidth="1"/>
    <col min="14548" max="14548" width="3.42578125" style="6" customWidth="1"/>
    <col min="14549" max="14549" width="9.140625" style="6"/>
    <col min="14550" max="14550" width="2.85546875" style="6" customWidth="1"/>
    <col min="14551" max="14551" width="3.28515625" style="6" customWidth="1"/>
    <col min="14552" max="14552" width="9.140625" style="6"/>
    <col min="14553" max="14553" width="2.85546875" style="6" customWidth="1"/>
    <col min="14554" max="14554" width="3.140625" style="6" customWidth="1"/>
    <col min="14555" max="14555" width="9.140625" style="6"/>
    <col min="14556" max="14556" width="2.85546875" style="6" customWidth="1"/>
    <col min="14557" max="14557" width="3.140625" style="6" customWidth="1"/>
    <col min="14558" max="14558" width="9.140625" style="6"/>
    <col min="14559" max="14559" width="2.85546875" style="6" customWidth="1"/>
    <col min="14560" max="14560" width="3.140625" style="6" customWidth="1"/>
    <col min="14561" max="14561" width="9.140625" style="6"/>
    <col min="14562" max="14562" width="2.85546875" style="6" customWidth="1"/>
    <col min="14563" max="14563" width="3.28515625" style="6" customWidth="1"/>
    <col min="14564" max="14564" width="9.140625" style="6"/>
    <col min="14565" max="14565" width="3.5703125" style="6" customWidth="1"/>
    <col min="14566" max="14566" width="3.7109375" style="6" customWidth="1"/>
    <col min="14567" max="14568" width="9.140625" style="6"/>
    <col min="14569" max="14569" width="35.140625" style="6" customWidth="1"/>
    <col min="14570" max="14787" width="9.140625" style="6"/>
    <col min="14788" max="14788" width="2.85546875" style="6" customWidth="1"/>
    <col min="14789" max="14789" width="3.7109375" style="6" customWidth="1"/>
    <col min="14790" max="14790" width="9.140625" style="6"/>
    <col min="14791" max="14791" width="2.85546875" style="6" customWidth="1"/>
    <col min="14792" max="14792" width="3.7109375" style="6" customWidth="1"/>
    <col min="14793" max="14793" width="9.140625" style="6"/>
    <col min="14794" max="14794" width="2.85546875" style="6" customWidth="1"/>
    <col min="14795" max="14795" width="3.7109375" style="6" customWidth="1"/>
    <col min="14796" max="14796" width="9.140625" style="6"/>
    <col min="14797" max="14797" width="2.85546875" style="6" customWidth="1"/>
    <col min="14798" max="14798" width="3.85546875" style="6" customWidth="1"/>
    <col min="14799" max="14799" width="9.140625" style="6"/>
    <col min="14800" max="14800" width="2.85546875" style="6" customWidth="1"/>
    <col min="14801" max="14801" width="3.85546875" style="6" customWidth="1"/>
    <col min="14802" max="14802" width="9.140625" style="6"/>
    <col min="14803" max="14803" width="2.85546875" style="6" customWidth="1"/>
    <col min="14804" max="14804" width="3.42578125" style="6" customWidth="1"/>
    <col min="14805" max="14805" width="9.140625" style="6"/>
    <col min="14806" max="14806" width="2.85546875" style="6" customWidth="1"/>
    <col min="14807" max="14807" width="3.28515625" style="6" customWidth="1"/>
    <col min="14808" max="14808" width="9.140625" style="6"/>
    <col min="14809" max="14809" width="2.85546875" style="6" customWidth="1"/>
    <col min="14810" max="14810" width="3.140625" style="6" customWidth="1"/>
    <col min="14811" max="14811" width="9.140625" style="6"/>
    <col min="14812" max="14812" width="2.85546875" style="6" customWidth="1"/>
    <col min="14813" max="14813" width="3.140625" style="6" customWidth="1"/>
    <col min="14814" max="14814" width="9.140625" style="6"/>
    <col min="14815" max="14815" width="2.85546875" style="6" customWidth="1"/>
    <col min="14816" max="14816" width="3.140625" style="6" customWidth="1"/>
    <col min="14817" max="14817" width="9.140625" style="6"/>
    <col min="14818" max="14818" width="2.85546875" style="6" customWidth="1"/>
    <col min="14819" max="14819" width="3.28515625" style="6" customWidth="1"/>
    <col min="14820" max="14820" width="9.140625" style="6"/>
    <col min="14821" max="14821" width="3.5703125" style="6" customWidth="1"/>
    <col min="14822" max="14822" width="3.7109375" style="6" customWidth="1"/>
    <col min="14823" max="14824" width="9.140625" style="6"/>
    <col min="14825" max="14825" width="35.140625" style="6" customWidth="1"/>
    <col min="14826" max="15043" width="9.140625" style="6"/>
    <col min="15044" max="15044" width="2.85546875" style="6" customWidth="1"/>
    <col min="15045" max="15045" width="3.7109375" style="6" customWidth="1"/>
    <col min="15046" max="15046" width="9.140625" style="6"/>
    <col min="15047" max="15047" width="2.85546875" style="6" customWidth="1"/>
    <col min="15048" max="15048" width="3.7109375" style="6" customWidth="1"/>
    <col min="15049" max="15049" width="9.140625" style="6"/>
    <col min="15050" max="15050" width="2.85546875" style="6" customWidth="1"/>
    <col min="15051" max="15051" width="3.7109375" style="6" customWidth="1"/>
    <col min="15052" max="15052" width="9.140625" style="6"/>
    <col min="15053" max="15053" width="2.85546875" style="6" customWidth="1"/>
    <col min="15054" max="15054" width="3.85546875" style="6" customWidth="1"/>
    <col min="15055" max="15055" width="9.140625" style="6"/>
    <col min="15056" max="15056" width="2.85546875" style="6" customWidth="1"/>
    <col min="15057" max="15057" width="3.85546875" style="6" customWidth="1"/>
    <col min="15058" max="15058" width="9.140625" style="6"/>
    <col min="15059" max="15059" width="2.85546875" style="6" customWidth="1"/>
    <col min="15060" max="15060" width="3.42578125" style="6" customWidth="1"/>
    <col min="15061" max="15061" width="9.140625" style="6"/>
    <col min="15062" max="15062" width="2.85546875" style="6" customWidth="1"/>
    <col min="15063" max="15063" width="3.28515625" style="6" customWidth="1"/>
    <col min="15064" max="15064" width="9.140625" style="6"/>
    <col min="15065" max="15065" width="2.85546875" style="6" customWidth="1"/>
    <col min="15066" max="15066" width="3.140625" style="6" customWidth="1"/>
    <col min="15067" max="15067" width="9.140625" style="6"/>
    <col min="15068" max="15068" width="2.85546875" style="6" customWidth="1"/>
    <col min="15069" max="15069" width="3.140625" style="6" customWidth="1"/>
    <col min="15070" max="15070" width="9.140625" style="6"/>
    <col min="15071" max="15071" width="2.85546875" style="6" customWidth="1"/>
    <col min="15072" max="15072" width="3.140625" style="6" customWidth="1"/>
    <col min="15073" max="15073" width="9.140625" style="6"/>
    <col min="15074" max="15074" width="2.85546875" style="6" customWidth="1"/>
    <col min="15075" max="15075" width="3.28515625" style="6" customWidth="1"/>
    <col min="15076" max="15076" width="9.140625" style="6"/>
    <col min="15077" max="15077" width="3.5703125" style="6" customWidth="1"/>
    <col min="15078" max="15078" width="3.7109375" style="6" customWidth="1"/>
    <col min="15079" max="15080" width="9.140625" style="6"/>
    <col min="15081" max="15081" width="35.140625" style="6" customWidth="1"/>
    <col min="15082" max="15299" width="9.140625" style="6"/>
    <col min="15300" max="15300" width="2.85546875" style="6" customWidth="1"/>
    <col min="15301" max="15301" width="3.7109375" style="6" customWidth="1"/>
    <col min="15302" max="15302" width="9.140625" style="6"/>
    <col min="15303" max="15303" width="2.85546875" style="6" customWidth="1"/>
    <col min="15304" max="15304" width="3.7109375" style="6" customWidth="1"/>
    <col min="15305" max="15305" width="9.140625" style="6"/>
    <col min="15306" max="15306" width="2.85546875" style="6" customWidth="1"/>
    <col min="15307" max="15307" width="3.7109375" style="6" customWidth="1"/>
    <col min="15308" max="15308" width="9.140625" style="6"/>
    <col min="15309" max="15309" width="2.85546875" style="6" customWidth="1"/>
    <col min="15310" max="15310" width="3.85546875" style="6" customWidth="1"/>
    <col min="15311" max="15311" width="9.140625" style="6"/>
    <col min="15312" max="15312" width="2.85546875" style="6" customWidth="1"/>
    <col min="15313" max="15313" width="3.85546875" style="6" customWidth="1"/>
    <col min="15314" max="15314" width="9.140625" style="6"/>
    <col min="15315" max="15315" width="2.85546875" style="6" customWidth="1"/>
    <col min="15316" max="15316" width="3.42578125" style="6" customWidth="1"/>
    <col min="15317" max="15317" width="9.140625" style="6"/>
    <col min="15318" max="15318" width="2.85546875" style="6" customWidth="1"/>
    <col min="15319" max="15319" width="3.28515625" style="6" customWidth="1"/>
    <col min="15320" max="15320" width="9.140625" style="6"/>
    <col min="15321" max="15321" width="2.85546875" style="6" customWidth="1"/>
    <col min="15322" max="15322" width="3.140625" style="6" customWidth="1"/>
    <col min="15323" max="15323" width="9.140625" style="6"/>
    <col min="15324" max="15324" width="2.85546875" style="6" customWidth="1"/>
    <col min="15325" max="15325" width="3.140625" style="6" customWidth="1"/>
    <col min="15326" max="15326" width="9.140625" style="6"/>
    <col min="15327" max="15327" width="2.85546875" style="6" customWidth="1"/>
    <col min="15328" max="15328" width="3.140625" style="6" customWidth="1"/>
    <col min="15329" max="15329" width="9.140625" style="6"/>
    <col min="15330" max="15330" width="2.85546875" style="6" customWidth="1"/>
    <col min="15331" max="15331" width="3.28515625" style="6" customWidth="1"/>
    <col min="15332" max="15332" width="9.140625" style="6"/>
    <col min="15333" max="15333" width="3.5703125" style="6" customWidth="1"/>
    <col min="15334" max="15334" width="3.7109375" style="6" customWidth="1"/>
    <col min="15335" max="15336" width="9.140625" style="6"/>
    <col min="15337" max="15337" width="35.140625" style="6" customWidth="1"/>
    <col min="15338" max="15555" width="9.140625" style="6"/>
    <col min="15556" max="15556" width="2.85546875" style="6" customWidth="1"/>
    <col min="15557" max="15557" width="3.7109375" style="6" customWidth="1"/>
    <col min="15558" max="15558" width="9.140625" style="6"/>
    <col min="15559" max="15559" width="2.85546875" style="6" customWidth="1"/>
    <col min="15560" max="15560" width="3.7109375" style="6" customWidth="1"/>
    <col min="15561" max="15561" width="9.140625" style="6"/>
    <col min="15562" max="15562" width="2.85546875" style="6" customWidth="1"/>
    <col min="15563" max="15563" width="3.7109375" style="6" customWidth="1"/>
    <col min="15564" max="15564" width="9.140625" style="6"/>
    <col min="15565" max="15565" width="2.85546875" style="6" customWidth="1"/>
    <col min="15566" max="15566" width="3.85546875" style="6" customWidth="1"/>
    <col min="15567" max="15567" width="9.140625" style="6"/>
    <col min="15568" max="15568" width="2.85546875" style="6" customWidth="1"/>
    <col min="15569" max="15569" width="3.85546875" style="6" customWidth="1"/>
    <col min="15570" max="15570" width="9.140625" style="6"/>
    <col min="15571" max="15571" width="2.85546875" style="6" customWidth="1"/>
    <col min="15572" max="15572" width="3.42578125" style="6" customWidth="1"/>
    <col min="15573" max="15573" width="9.140625" style="6"/>
    <col min="15574" max="15574" width="2.85546875" style="6" customWidth="1"/>
    <col min="15575" max="15575" width="3.28515625" style="6" customWidth="1"/>
    <col min="15576" max="15576" width="9.140625" style="6"/>
    <col min="15577" max="15577" width="2.85546875" style="6" customWidth="1"/>
    <col min="15578" max="15578" width="3.140625" style="6" customWidth="1"/>
    <col min="15579" max="15579" width="9.140625" style="6"/>
    <col min="15580" max="15580" width="2.85546875" style="6" customWidth="1"/>
    <col min="15581" max="15581" width="3.140625" style="6" customWidth="1"/>
    <col min="15582" max="15582" width="9.140625" style="6"/>
    <col min="15583" max="15583" width="2.85546875" style="6" customWidth="1"/>
    <col min="15584" max="15584" width="3.140625" style="6" customWidth="1"/>
    <col min="15585" max="15585" width="9.140625" style="6"/>
    <col min="15586" max="15586" width="2.85546875" style="6" customWidth="1"/>
    <col min="15587" max="15587" width="3.28515625" style="6" customWidth="1"/>
    <col min="15588" max="15588" width="9.140625" style="6"/>
    <col min="15589" max="15589" width="3.5703125" style="6" customWidth="1"/>
    <col min="15590" max="15590" width="3.7109375" style="6" customWidth="1"/>
    <col min="15591" max="15592" width="9.140625" style="6"/>
    <col min="15593" max="15593" width="35.140625" style="6" customWidth="1"/>
    <col min="15594" max="15811" width="9.140625" style="6"/>
    <col min="15812" max="15812" width="2.85546875" style="6" customWidth="1"/>
    <col min="15813" max="15813" width="3.7109375" style="6" customWidth="1"/>
    <col min="15814" max="15814" width="9.140625" style="6"/>
    <col min="15815" max="15815" width="2.85546875" style="6" customWidth="1"/>
    <col min="15816" max="15816" width="3.7109375" style="6" customWidth="1"/>
    <col min="15817" max="15817" width="9.140625" style="6"/>
    <col min="15818" max="15818" width="2.85546875" style="6" customWidth="1"/>
    <col min="15819" max="15819" width="3.7109375" style="6" customWidth="1"/>
    <col min="15820" max="15820" width="9.140625" style="6"/>
    <col min="15821" max="15821" width="2.85546875" style="6" customWidth="1"/>
    <col min="15822" max="15822" width="3.85546875" style="6" customWidth="1"/>
    <col min="15823" max="15823" width="9.140625" style="6"/>
    <col min="15824" max="15824" width="2.85546875" style="6" customWidth="1"/>
    <col min="15825" max="15825" width="3.85546875" style="6" customWidth="1"/>
    <col min="15826" max="15826" width="9.140625" style="6"/>
    <col min="15827" max="15827" width="2.85546875" style="6" customWidth="1"/>
    <col min="15828" max="15828" width="3.42578125" style="6" customWidth="1"/>
    <col min="15829" max="15829" width="9.140625" style="6"/>
    <col min="15830" max="15830" width="2.85546875" style="6" customWidth="1"/>
    <col min="15831" max="15831" width="3.28515625" style="6" customWidth="1"/>
    <col min="15832" max="15832" width="9.140625" style="6"/>
    <col min="15833" max="15833" width="2.85546875" style="6" customWidth="1"/>
    <col min="15834" max="15834" width="3.140625" style="6" customWidth="1"/>
    <col min="15835" max="15835" width="9.140625" style="6"/>
    <col min="15836" max="15836" width="2.85546875" style="6" customWidth="1"/>
    <col min="15837" max="15837" width="3.140625" style="6" customWidth="1"/>
    <col min="15838" max="15838" width="9.140625" style="6"/>
    <col min="15839" max="15839" width="2.85546875" style="6" customWidth="1"/>
    <col min="15840" max="15840" width="3.140625" style="6" customWidth="1"/>
    <col min="15841" max="15841" width="9.140625" style="6"/>
    <col min="15842" max="15842" width="2.85546875" style="6" customWidth="1"/>
    <col min="15843" max="15843" width="3.28515625" style="6" customWidth="1"/>
    <col min="15844" max="15844" width="9.140625" style="6"/>
    <col min="15845" max="15845" width="3.5703125" style="6" customWidth="1"/>
    <col min="15846" max="15846" width="3.7109375" style="6" customWidth="1"/>
    <col min="15847" max="15848" width="9.140625" style="6"/>
    <col min="15849" max="15849" width="35.140625" style="6" customWidth="1"/>
    <col min="15850" max="16067" width="9.140625" style="6"/>
    <col min="16068" max="16068" width="2.85546875" style="6" customWidth="1"/>
    <col min="16069" max="16069" width="3.7109375" style="6" customWidth="1"/>
    <col min="16070" max="16070" width="9.140625" style="6"/>
    <col min="16071" max="16071" width="2.85546875" style="6" customWidth="1"/>
    <col min="16072" max="16072" width="3.7109375" style="6" customWidth="1"/>
    <col min="16073" max="16073" width="9.140625" style="6"/>
    <col min="16074" max="16074" width="2.85546875" style="6" customWidth="1"/>
    <col min="16075" max="16075" width="3.7109375" style="6" customWidth="1"/>
    <col min="16076" max="16076" width="9.140625" style="6"/>
    <col min="16077" max="16077" width="2.85546875" style="6" customWidth="1"/>
    <col min="16078" max="16078" width="3.85546875" style="6" customWidth="1"/>
    <col min="16079" max="16079" width="9.140625" style="6"/>
    <col min="16080" max="16080" width="2.85546875" style="6" customWidth="1"/>
    <col min="16081" max="16081" width="3.85546875" style="6" customWidth="1"/>
    <col min="16082" max="16082" width="9.140625" style="6"/>
    <col min="16083" max="16083" width="2.85546875" style="6" customWidth="1"/>
    <col min="16084" max="16084" width="3.42578125" style="6" customWidth="1"/>
    <col min="16085" max="16085" width="9.140625" style="6"/>
    <col min="16086" max="16086" width="2.85546875" style="6" customWidth="1"/>
    <col min="16087" max="16087" width="3.28515625" style="6" customWidth="1"/>
    <col min="16088" max="16088" width="9.140625" style="6"/>
    <col min="16089" max="16089" width="2.85546875" style="6" customWidth="1"/>
    <col min="16090" max="16090" width="3.140625" style="6" customWidth="1"/>
    <col min="16091" max="16091" width="9.140625" style="6"/>
    <col min="16092" max="16092" width="2.85546875" style="6" customWidth="1"/>
    <col min="16093" max="16093" width="3.140625" style="6" customWidth="1"/>
    <col min="16094" max="16094" width="9.140625" style="6"/>
    <col min="16095" max="16095" width="2.85546875" style="6" customWidth="1"/>
    <col min="16096" max="16096" width="3.140625" style="6" customWidth="1"/>
    <col min="16097" max="16097" width="9.140625" style="6"/>
    <col min="16098" max="16098" width="2.85546875" style="6" customWidth="1"/>
    <col min="16099" max="16099" width="3.28515625" style="6" customWidth="1"/>
    <col min="16100" max="16100" width="9.140625" style="6"/>
    <col min="16101" max="16101" width="3.5703125" style="6" customWidth="1"/>
    <col min="16102" max="16102" width="3.7109375" style="6" customWidth="1"/>
    <col min="16103" max="16104" width="9.140625" style="6"/>
    <col min="16105" max="16105" width="35.140625" style="6" customWidth="1"/>
    <col min="16106" max="16384" width="9.140625" style="6"/>
  </cols>
  <sheetData>
    <row r="1" spans="1:25" ht="13.5" thickBot="1"/>
    <row r="2" spans="1:25" ht="12.75" customHeight="1">
      <c r="B2" s="201" t="s">
        <v>18</v>
      </c>
      <c r="C2" s="201"/>
      <c r="D2" s="201"/>
      <c r="E2" s="201"/>
      <c r="F2" s="201"/>
      <c r="G2" s="105"/>
      <c r="H2" s="105"/>
      <c r="I2" s="202" t="s">
        <v>132</v>
      </c>
      <c r="J2" s="203"/>
      <c r="K2" s="203"/>
      <c r="L2" s="203"/>
      <c r="M2" s="203"/>
      <c r="N2" s="204"/>
      <c r="O2" s="18"/>
      <c r="P2" s="18"/>
      <c r="S2" s="201" t="s">
        <v>21</v>
      </c>
      <c r="T2" s="201"/>
      <c r="U2" s="195" t="s">
        <v>22</v>
      </c>
      <c r="V2" s="196"/>
      <c r="W2" s="196"/>
      <c r="X2" s="196"/>
      <c r="Y2" s="197"/>
    </row>
    <row r="3" spans="1:25" ht="17.25" customHeight="1" thickBot="1">
      <c r="B3" s="201"/>
      <c r="C3" s="201"/>
      <c r="D3" s="201"/>
      <c r="E3" s="201"/>
      <c r="F3" s="201"/>
      <c r="G3" s="105"/>
      <c r="H3" s="105"/>
      <c r="I3" s="205"/>
      <c r="J3" s="206"/>
      <c r="K3" s="206"/>
      <c r="L3" s="206"/>
      <c r="M3" s="206"/>
      <c r="N3" s="207"/>
      <c r="O3" s="18"/>
      <c r="P3" s="18"/>
      <c r="S3" s="201"/>
      <c r="T3" s="201"/>
      <c r="U3" s="198"/>
      <c r="V3" s="199"/>
      <c r="W3" s="199"/>
      <c r="X3" s="199"/>
      <c r="Y3" s="200"/>
    </row>
    <row r="4" spans="1:25" ht="21" customHeight="1"/>
    <row r="5" spans="1:25" s="9" customFormat="1" ht="17.25" hidden="1" customHeight="1">
      <c r="A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</row>
    <row r="6" spans="1:25" hidden="1">
      <c r="A6" s="172" t="s">
        <v>106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</row>
    <row r="7" spans="1:25" ht="56.25" hidden="1" customHeight="1">
      <c r="A7" s="256" t="s">
        <v>8</v>
      </c>
      <c r="B7" s="257"/>
      <c r="C7" s="178" t="s">
        <v>101</v>
      </c>
      <c r="D7" s="179"/>
      <c r="E7" s="164" t="s">
        <v>93</v>
      </c>
      <c r="F7" s="165"/>
      <c r="G7" s="252" t="s">
        <v>94</v>
      </c>
      <c r="H7" s="253"/>
      <c r="I7" s="208" t="s">
        <v>95</v>
      </c>
      <c r="J7" s="208"/>
      <c r="K7" s="166" t="s">
        <v>96</v>
      </c>
      <c r="L7" s="166"/>
      <c r="M7" s="170" t="s">
        <v>97</v>
      </c>
      <c r="N7" s="170"/>
      <c r="O7" s="102" t="s">
        <v>71</v>
      </c>
      <c r="P7" s="22" t="s">
        <v>72</v>
      </c>
      <c r="Q7" s="23" t="s">
        <v>73</v>
      </c>
      <c r="R7" s="102" t="s">
        <v>74</v>
      </c>
      <c r="S7" s="102" t="s">
        <v>75</v>
      </c>
      <c r="T7" s="102" t="s">
        <v>76</v>
      </c>
    </row>
    <row r="8" spans="1:25" hidden="1">
      <c r="A8" s="258"/>
      <c r="B8" s="259"/>
      <c r="C8" s="27" t="s">
        <v>9</v>
      </c>
      <c r="D8" s="55" t="s">
        <v>10</v>
      </c>
      <c r="E8" s="55" t="s">
        <v>9</v>
      </c>
      <c r="F8" s="55" t="s">
        <v>10</v>
      </c>
      <c r="G8" s="55" t="s">
        <v>9</v>
      </c>
      <c r="H8" s="55" t="s">
        <v>10</v>
      </c>
      <c r="I8" s="55" t="s">
        <v>9</v>
      </c>
      <c r="J8" s="55" t="s">
        <v>10</v>
      </c>
      <c r="K8" s="55" t="s">
        <v>9</v>
      </c>
      <c r="L8" s="55" t="s">
        <v>10</v>
      </c>
      <c r="M8" s="55" t="s">
        <v>9</v>
      </c>
      <c r="N8" s="55" t="s">
        <v>10</v>
      </c>
      <c r="O8" s="55" t="s">
        <v>99</v>
      </c>
      <c r="P8" s="55" t="s">
        <v>100</v>
      </c>
      <c r="Q8" s="55" t="s">
        <v>100</v>
      </c>
      <c r="R8" s="55" t="s">
        <v>118</v>
      </c>
      <c r="S8" s="55" t="s">
        <v>118</v>
      </c>
      <c r="T8" s="55" t="s">
        <v>118</v>
      </c>
    </row>
    <row r="9" spans="1:25" hidden="1">
      <c r="A9" s="63" t="s">
        <v>12</v>
      </c>
      <c r="B9" s="64">
        <v>7</v>
      </c>
      <c r="C9" s="8" cm="1">
        <f t="array" ref="C9">IF($I$2="Жаркий сентябрь в Мантера Суприм",
INDEX(GRID!$B$4:$U$15,MATCH($C$7,GRID!$A$4:$A$15,0),MATCH(1,($U$2=GRID!$B$1:$U$1)*(КАЛЕНДАРЬ!U10=GRID!$B$3:$U$3),0))*GRID!$P$44,
ROUNDUP(INDEX(GRID!$B$4:$U$15,MATCH($C$7,GRID!$A$4:$A$15,0),MATCH(1,($U$2=GRID!$B$1:$U$1)*(КАЛЕНДАРЬ!U10=GRID!$B$3:$U$3),0))*GRID!$P$44*(1-GRID!$P$37),0))</f>
        <v>45840</v>
      </c>
      <c r="D9" s="8" cm="1">
        <f t="array" ref="D9">IF($I$2="Жаркий сентябрь в Мантера Суприм",
INDEX(GRID!$B$18:$U$29,MATCH($C$7,GRID!$A$18:$A$29,0),MATCH(1,($U$2=GRID!$B$1:$U$1)*(КАЛЕНДАРЬ!U10=GRID!$B$3:$U$3),0))*GRID!$P$44,
ROUNDUP(INDEX(GRID!$B$18:$U$29,MATCH($C$7,GRID!$A$18:$A$29,0),MATCH(1,($U$2=GRID!$B$1:$U$1)*(КАЛЕНДАРЬ!U10=GRID!$B$3:$U$3),0))*GRID!$P$44*(1-GRID!$P$37),0))</f>
        <v>49840</v>
      </c>
      <c r="E9" s="8" cm="1">
        <f t="array" ref="E9">IF($I$2="Жаркий сентябрь в Мантера Суприм",
INDEX(GRID!$B$4:$U$15,MATCH($E$7,GRID!$A$4:$A$15,0),MATCH(1,($U$2=GRID!$B$1:$U$1)*(КАЛЕНДАРЬ!U10=GRID!$B$3:$U$3),0))*GRID!$P$44,
ROUNDUP(INDEX(GRID!$B$4:$U$15,MATCH($E$7,GRID!$A$4:$A$15,0),MATCH(1,($U$2=GRID!$B$1:$U$1)*(КАЛЕНДАРЬ!U10=GRID!$B$3:$U$3),0))*GRID!$P$44*(1-GRID!$P$37),0))</f>
        <v>53920</v>
      </c>
      <c r="F9" s="8" cm="1">
        <f t="array" ref="F9">IF($I$2="Жаркий сентябрь в Мантера Суприм",
INDEX(GRID!$B$18:$U$29,MATCH($E$7,GRID!$A$18:$A$29,0),MATCH(1,($U$2=GRID!$B$1:$U$1)*(КАЛЕНДАРЬ!U10=GRID!$B$3:$U$3),0))*GRID!$P$44,
ROUNDUP(INDEX(GRID!$B$18:$U$29,MATCH($E$7,GRID!$A$18:$A$29,0),MATCH(1,($U$2=GRID!$B$1:$U$1)*(КАЛЕНДАРЬ!U10=GRID!$B$3:$U$3),0))*GRID!$P$44*(1-GRID!$P$37),0))</f>
        <v>57920</v>
      </c>
      <c r="G9" s="57" t="s">
        <v>119</v>
      </c>
      <c r="H9" s="57" t="s">
        <v>119</v>
      </c>
      <c r="I9" s="8" cm="1">
        <f t="array" ref="I9">IF($I$2="Жаркий сентябрь в Мантера Суприм",
INDEX(GRID!$B$4:$U$15,MATCH($I$7,GRID!$A$4:$A$15,0),MATCH(1,($U$2=GRID!$B$1:$U$1)*(КАЛЕНДАРЬ!U10=GRID!$B$3:$U$3),0))*GRID!$P$44,
ROUNDUP(INDEX(GRID!$B$4:$U$15,MATCH($I$7,GRID!$A$4:$A$15,0),MATCH(1,($U$2=GRID!$B$1:$U$1)*(КАЛЕНДАРЬ!U10=GRID!$B$3:$U$3),0))*GRID!$P$44*(1-GRID!$P$37),0))</f>
        <v>66000</v>
      </c>
      <c r="J9" s="8" cm="1">
        <f t="array" ref="J9">IF($I$2="Жаркий сентябрь в Мантера Суприм",
INDEX(GRID!$B$18:$U$29,MATCH($I$7,GRID!$A$18:$A$29,0),MATCH(1,($U$2=GRID!$B$1:$U$1)*(КАЛЕНДАРЬ!U10=GRID!$B$3:$U$3),0))*GRID!$P$44,
ROUNDUP(INDEX(GRID!$B$18:$U$29,MATCH($I$7,GRID!$A$18:$A$29,0),MATCH(1,($U$2=GRID!$B$1:$U$1)*(КАЛЕНДАРЬ!U10=GRID!$B$3:$U$3),0))*GRID!$P$44*(1-GRID!$P$37),0))</f>
        <v>70000</v>
      </c>
      <c r="K9" s="57" t="s">
        <v>119</v>
      </c>
      <c r="L9" s="57" t="s">
        <v>119</v>
      </c>
      <c r="M9" s="8" cm="1">
        <f t="array" ref="M9">IF($I$2="Жаркий сентябрь в Мантера Суприм",
INDEX(GRID!$B$4:$U$15,MATCH($M$7,GRID!$A$4:$A$15,0),MATCH(1,($U$2=GRID!$B$1:$U$1)*(КАЛЕНДАРЬ!U10=GRID!$B$3:$U$3),0))*GRID!$P$44,
ROUNDUP(INDEX(GRID!$B$4:$U$15,MATCH($M$7,GRID!$A$4:$A$15,0),MATCH(1,($U$2=GRID!$B$1:$U$1)*(КАЛЕНДАРЬ!U10=GRID!$B$3:$U$3),0))*GRID!$P$44*(1-GRID!$P$37),0))</f>
        <v>94640</v>
      </c>
      <c r="N9" s="8" cm="1">
        <f t="array" ref="N9">IF($I$2="Жаркий сентябрь в Мантера Суприм",
INDEX(GRID!$B$18:$U$29,MATCH($M$7,GRID!$A$18:$A$29,0),MATCH(1,($U$2=GRID!$B$1:$U$1)*(КАЛЕНДАРЬ!U10=GRID!$B$3:$U$3),0))*GRID!$P$44,
ROUNDUP(INDEX(GRID!$B$18:$U$29,MATCH($M$7,GRID!$A$18:$A$29,0),MATCH(1,($U$2=GRID!$B$1:$U$1)*(КАЛЕНДАРЬ!U10=GRID!$B$3:$U$3),0))*GRID!$P$44*(1-GRID!$P$37),0))</f>
        <v>98640</v>
      </c>
      <c r="O9" s="57" t="s">
        <v>119</v>
      </c>
      <c r="P9" s="8" cm="1">
        <f t="array" ref="P9">IF($I$2="Жаркий сентябрь в Мантера Суприм",
INDEX(GRID!$B$18:$U$29,MATCH($P$7,GRID!$A$18:$A$29,0),MATCH(1,($U$2=GRID!$B$1:$U$1)*(КАЛЕНДАРЬ!U10=GRID!$B$3:$U$3),0))*GRID!$P$44,
ROUNDUP(INDEX(GRID!$B$18:$U$29,MATCH($P$7,GRID!$A$18:$A$29,0),MATCH(1,($U$2=GRID!$B$1:$U$1)*(КАЛЕНДАРЬ!U10=GRID!$B$3:$U$3),0))*GRID!$P$44*(1-GRID!$P$37),0))</f>
        <v>167120</v>
      </c>
      <c r="Q9" s="57" t="s">
        <v>119</v>
      </c>
      <c r="R9" s="57" t="s">
        <v>119</v>
      </c>
      <c r="S9" s="57" t="s">
        <v>119</v>
      </c>
      <c r="T9" s="57" t="s">
        <v>119</v>
      </c>
    </row>
    <row r="10" spans="1:25" hidden="1">
      <c r="A10" s="63" t="s">
        <v>13</v>
      </c>
      <c r="B10" s="64">
        <v>8</v>
      </c>
      <c r="C10" s="8" cm="1">
        <f t="array" ref="C10">IF($I$2="Жаркий сентябрь в Мантера Суприм",
INDEX(GRID!$B$4:$U$15,MATCH($C$7,GRID!$A$4:$A$15,0),MATCH(1,($U$2=GRID!$B$1:$U$1)*(КАЛЕНДАРЬ!U11=GRID!$B$3:$U$3),0))*GRID!$P$44,
ROUNDUP(INDEX(GRID!$B$4:$U$15,MATCH($C$7,GRID!$A$4:$A$15,0),MATCH(1,($U$2=GRID!$B$1:$U$1)*(КАЛЕНДАРЬ!U11=GRID!$B$3:$U$3),0))*GRID!$P$44*(1-GRID!$P$37),0))</f>
        <v>42080</v>
      </c>
      <c r="D10" s="8" cm="1">
        <f t="array" ref="D10">IF($I$2="Жаркий сентябрь в Мантера Суприм",
INDEX(GRID!$B$18:$U$29,MATCH($C$7,GRID!$A$18:$A$29,0),MATCH(1,($U$2=GRID!$B$1:$U$1)*(КАЛЕНДАРЬ!U11=GRID!$B$3:$U$3),0))*GRID!$P$44,
ROUNDUP(INDEX(GRID!$B$18:$U$29,MATCH($C$7,GRID!$A$18:$A$29,0),MATCH(1,($U$2=GRID!$B$1:$U$1)*(КАЛЕНДАРЬ!U11=GRID!$B$3:$U$3),0))*GRID!$P$44*(1-GRID!$P$37),0))</f>
        <v>46080</v>
      </c>
      <c r="E10" s="8" cm="1">
        <f t="array" ref="E10">IF($I$2="Жаркий сентябрь в Мантера Суприм",
INDEX(GRID!$B$4:$U$15,MATCH($E$7,GRID!$A$4:$A$15,0),MATCH(1,($U$2=GRID!$B$1:$U$1)*(КАЛЕНДАРЬ!U11=GRID!$B$3:$U$3),0))*GRID!$P$44,
ROUNDUP(INDEX(GRID!$B$4:$U$15,MATCH($E$7,GRID!$A$4:$A$15,0),MATCH(1,($U$2=GRID!$B$1:$U$1)*(КАЛЕНДАРЬ!U11=GRID!$B$3:$U$3),0))*GRID!$P$44*(1-GRID!$P$37),0))</f>
        <v>49680</v>
      </c>
      <c r="F10" s="8" cm="1">
        <f t="array" ref="F10">IF($I$2="Жаркий сентябрь в Мантера Суприм",
INDEX(GRID!$B$18:$U$29,MATCH($E$7,GRID!$A$18:$A$29,0),MATCH(1,($U$2=GRID!$B$1:$U$1)*(КАЛЕНДАРЬ!U11=GRID!$B$3:$U$3),0))*GRID!$P$44,
ROUNDUP(INDEX(GRID!$B$18:$U$29,MATCH($E$7,GRID!$A$18:$A$29,0),MATCH(1,($U$2=GRID!$B$1:$U$1)*(КАЛЕНДАРЬ!U11=GRID!$B$3:$U$3),0))*GRID!$P$44*(1-GRID!$P$37),0))</f>
        <v>53680</v>
      </c>
      <c r="G10" s="57" t="s">
        <v>119</v>
      </c>
      <c r="H10" s="57" t="s">
        <v>119</v>
      </c>
      <c r="I10" s="8" cm="1">
        <f t="array" ref="I10">IF($I$2="Жаркий сентябрь в Мантера Суприм",
INDEX(GRID!$B$4:$U$15,MATCH($I$7,GRID!$A$4:$A$15,0),MATCH(1,($U$2=GRID!$B$1:$U$1)*(КАЛЕНДАРЬ!U11=GRID!$B$3:$U$3),0))*GRID!$P$44,
ROUNDUP(INDEX(GRID!$B$4:$U$15,MATCH($I$7,GRID!$A$4:$A$15,0),MATCH(1,($U$2=GRID!$B$1:$U$1)*(КАЛЕНДАРЬ!U11=GRID!$B$3:$U$3),0))*GRID!$P$44*(1-GRID!$P$37),0))</f>
        <v>61280</v>
      </c>
      <c r="J10" s="8" cm="1">
        <f t="array" ref="J10">IF($I$2="Жаркий сентябрь в Мантера Суприм",
INDEX(GRID!$B$18:$U$29,MATCH($I$7,GRID!$A$18:$A$29,0),MATCH(1,($U$2=GRID!$B$1:$U$1)*(КАЛЕНДАРЬ!U11=GRID!$B$3:$U$3),0))*GRID!$P$44,
ROUNDUP(INDEX(GRID!$B$18:$U$29,MATCH($I$7,GRID!$A$18:$A$29,0),MATCH(1,($U$2=GRID!$B$1:$U$1)*(КАЛЕНДАРЬ!U11=GRID!$B$3:$U$3),0))*GRID!$P$44*(1-GRID!$P$37),0))</f>
        <v>65280</v>
      </c>
      <c r="K10" s="57" t="s">
        <v>119</v>
      </c>
      <c r="L10" s="57" t="s">
        <v>119</v>
      </c>
      <c r="M10" s="8" cm="1">
        <f t="array" ref="M10">IF($I$2="Жаркий сентябрь в Мантера Суприм",
INDEX(GRID!$B$4:$U$15,MATCH($M$7,GRID!$A$4:$A$15,0),MATCH(1,($U$2=GRID!$B$1:$U$1)*(КАЛЕНДАРЬ!U11=GRID!$B$3:$U$3),0))*GRID!$P$44,
ROUNDUP(INDEX(GRID!$B$4:$U$15,MATCH($M$7,GRID!$A$4:$A$15,0),MATCH(1,($U$2=GRID!$B$1:$U$1)*(КАЛЕНДАРЬ!U11=GRID!$B$3:$U$3),0))*GRID!$P$44*(1-GRID!$P$37),0))</f>
        <v>88320</v>
      </c>
      <c r="N10" s="8" cm="1">
        <f t="array" ref="N10">IF($I$2="Жаркий сентябрь в Мантера Суприм",
INDEX(GRID!$B$18:$U$29,MATCH($M$7,GRID!$A$18:$A$29,0),MATCH(1,($U$2=GRID!$B$1:$U$1)*(КАЛЕНДАРЬ!U11=GRID!$B$3:$U$3),0))*GRID!$P$44,
ROUNDUP(INDEX(GRID!$B$18:$U$29,MATCH($M$7,GRID!$A$18:$A$29,0),MATCH(1,($U$2=GRID!$B$1:$U$1)*(КАЛЕНДАРЬ!U11=GRID!$B$3:$U$3),0))*GRID!$P$44*(1-GRID!$P$37),0))</f>
        <v>92320</v>
      </c>
      <c r="O10" s="57" t="s">
        <v>119</v>
      </c>
      <c r="P10" s="8" cm="1">
        <f t="array" ref="P10">IF($I$2="Жаркий сентябрь в Мантера Суприм",
INDEX(GRID!$B$18:$U$29,MATCH($P$7,GRID!$A$18:$A$29,0),MATCH(1,($U$2=GRID!$B$1:$U$1)*(КАЛЕНДАРЬ!U11=GRID!$B$3:$U$3),0))*GRID!$P$44,
ROUNDUP(INDEX(GRID!$B$18:$U$29,MATCH($P$7,GRID!$A$18:$A$29,0),MATCH(1,($U$2=GRID!$B$1:$U$1)*(КАЛЕНДАРЬ!U11=GRID!$B$3:$U$3),0))*GRID!$P$44*(1-GRID!$P$37),0))</f>
        <v>159440</v>
      </c>
      <c r="Q10" s="57" t="s">
        <v>119</v>
      </c>
      <c r="R10" s="57" t="s">
        <v>119</v>
      </c>
      <c r="S10" s="57" t="s">
        <v>119</v>
      </c>
      <c r="T10" s="57" t="s">
        <v>119</v>
      </c>
    </row>
    <row r="11" spans="1:25" hidden="1">
      <c r="A11" s="63" t="s">
        <v>14</v>
      </c>
      <c r="B11" s="64">
        <v>9</v>
      </c>
      <c r="C11" s="8" cm="1">
        <f t="array" ref="C11">IF($I$2="Жаркий сентябрь в Мантера Суприм",
INDEX(GRID!$B$4:$U$15,MATCH($C$7,GRID!$A$4:$A$15,0),MATCH(1,($U$2=GRID!$B$1:$U$1)*(КАЛЕНДАРЬ!U12=GRID!$B$3:$U$3),0))*GRID!$P$44,
ROUNDUP(INDEX(GRID!$B$4:$U$15,MATCH($C$7,GRID!$A$4:$A$15,0),MATCH(1,($U$2=GRID!$B$1:$U$1)*(КАЛЕНДАРЬ!U12=GRID!$B$3:$U$3),0))*GRID!$P$44*(1-GRID!$P$37),0))</f>
        <v>42080</v>
      </c>
      <c r="D11" s="8" cm="1">
        <f t="array" ref="D11">IF($I$2="Жаркий сентябрь в Мантера Суприм",
INDEX(GRID!$B$18:$U$29,MATCH($C$7,GRID!$A$18:$A$29,0),MATCH(1,($U$2=GRID!$B$1:$U$1)*(КАЛЕНДАРЬ!U12=GRID!$B$3:$U$3),0))*GRID!$P$44,
ROUNDUP(INDEX(GRID!$B$18:$U$29,MATCH($C$7,GRID!$A$18:$A$29,0),MATCH(1,($U$2=GRID!$B$1:$U$1)*(КАЛЕНДАРЬ!U12=GRID!$B$3:$U$3),0))*GRID!$P$44*(1-GRID!$P$37),0))</f>
        <v>46080</v>
      </c>
      <c r="E11" s="8" cm="1">
        <f t="array" ref="E11">IF($I$2="Жаркий сентябрь в Мантера Суприм",
INDEX(GRID!$B$4:$U$15,MATCH($E$7,GRID!$A$4:$A$15,0),MATCH(1,($U$2=GRID!$B$1:$U$1)*(КАЛЕНДАРЬ!U12=GRID!$B$3:$U$3),0))*GRID!$P$44,
ROUNDUP(INDEX(GRID!$B$4:$U$15,MATCH($E$7,GRID!$A$4:$A$15,0),MATCH(1,($U$2=GRID!$B$1:$U$1)*(КАЛЕНДАРЬ!U12=GRID!$B$3:$U$3),0))*GRID!$P$44*(1-GRID!$P$37),0))</f>
        <v>49680</v>
      </c>
      <c r="F11" s="8" cm="1">
        <f t="array" ref="F11">IF($I$2="Жаркий сентябрь в Мантера Суприм",
INDEX(GRID!$B$18:$U$29,MATCH($E$7,GRID!$A$18:$A$29,0),MATCH(1,($U$2=GRID!$B$1:$U$1)*(КАЛЕНДАРЬ!U12=GRID!$B$3:$U$3),0))*GRID!$P$44,
ROUNDUP(INDEX(GRID!$B$18:$U$29,MATCH($E$7,GRID!$A$18:$A$29,0),MATCH(1,($U$2=GRID!$B$1:$U$1)*(КАЛЕНДАРЬ!U12=GRID!$B$3:$U$3),0))*GRID!$P$44*(1-GRID!$P$37),0))</f>
        <v>53680</v>
      </c>
      <c r="G11" s="57" t="s">
        <v>119</v>
      </c>
      <c r="H11" s="57" t="s">
        <v>119</v>
      </c>
      <c r="I11" s="8" cm="1">
        <f t="array" ref="I11">IF($I$2="Жаркий сентябрь в Мантера Суприм",
INDEX(GRID!$B$4:$U$15,MATCH($I$7,GRID!$A$4:$A$15,0),MATCH(1,($U$2=GRID!$B$1:$U$1)*(КАЛЕНДАРЬ!U12=GRID!$B$3:$U$3),0))*GRID!$P$44,
ROUNDUP(INDEX(GRID!$B$4:$U$15,MATCH($I$7,GRID!$A$4:$A$15,0),MATCH(1,($U$2=GRID!$B$1:$U$1)*(КАЛЕНДАРЬ!U12=GRID!$B$3:$U$3),0))*GRID!$P$44*(1-GRID!$P$37),0))</f>
        <v>61280</v>
      </c>
      <c r="J11" s="8" cm="1">
        <f t="array" ref="J11">IF($I$2="Жаркий сентябрь в Мантера Суприм",
INDEX(GRID!$B$18:$U$29,MATCH($I$7,GRID!$A$18:$A$29,0),MATCH(1,($U$2=GRID!$B$1:$U$1)*(КАЛЕНДАРЬ!U12=GRID!$B$3:$U$3),0))*GRID!$P$44,
ROUNDUP(INDEX(GRID!$B$18:$U$29,MATCH($I$7,GRID!$A$18:$A$29,0),MATCH(1,($U$2=GRID!$B$1:$U$1)*(КАЛЕНДАРЬ!U12=GRID!$B$3:$U$3),0))*GRID!$P$44*(1-GRID!$P$37),0))</f>
        <v>65280</v>
      </c>
      <c r="K11" s="57" t="s">
        <v>119</v>
      </c>
      <c r="L11" s="57" t="s">
        <v>119</v>
      </c>
      <c r="M11" s="8" cm="1">
        <f t="array" ref="M11">IF($I$2="Жаркий сентябрь в Мантера Суприм",
INDEX(GRID!$B$4:$U$15,MATCH($M$7,GRID!$A$4:$A$15,0),MATCH(1,($U$2=GRID!$B$1:$U$1)*(КАЛЕНДАРЬ!U12=GRID!$B$3:$U$3),0))*GRID!$P$44,
ROUNDUP(INDEX(GRID!$B$4:$U$15,MATCH($M$7,GRID!$A$4:$A$15,0),MATCH(1,($U$2=GRID!$B$1:$U$1)*(КАЛЕНДАРЬ!U12=GRID!$B$3:$U$3),0))*GRID!$P$44*(1-GRID!$P$37),0))</f>
        <v>88320</v>
      </c>
      <c r="N11" s="8" cm="1">
        <f t="array" ref="N11">IF($I$2="Жаркий сентябрь в Мантера Суприм",
INDEX(GRID!$B$18:$U$29,MATCH($M$7,GRID!$A$18:$A$29,0),MATCH(1,($U$2=GRID!$B$1:$U$1)*(КАЛЕНДАРЬ!U12=GRID!$B$3:$U$3),0))*GRID!$P$44,
ROUNDUP(INDEX(GRID!$B$18:$U$29,MATCH($M$7,GRID!$A$18:$A$29,0),MATCH(1,($U$2=GRID!$B$1:$U$1)*(КАЛЕНДАРЬ!U12=GRID!$B$3:$U$3),0))*GRID!$P$44*(1-GRID!$P$37),0))</f>
        <v>92320</v>
      </c>
      <c r="O11" s="57" t="s">
        <v>119</v>
      </c>
      <c r="P11" s="8" cm="1">
        <f t="array" ref="P11">IF($I$2="Жаркий сентябрь в Мантера Суприм",
INDEX(GRID!$B$18:$U$29,MATCH($P$7,GRID!$A$18:$A$29,0),MATCH(1,($U$2=GRID!$B$1:$U$1)*(КАЛЕНДАРЬ!U12=GRID!$B$3:$U$3),0))*GRID!$P$44,
ROUNDUP(INDEX(GRID!$B$18:$U$29,MATCH($P$7,GRID!$A$18:$A$29,0),MATCH(1,($U$2=GRID!$B$1:$U$1)*(КАЛЕНДАРЬ!U12=GRID!$B$3:$U$3),0))*GRID!$P$44*(1-GRID!$P$37),0))</f>
        <v>159440</v>
      </c>
      <c r="Q11" s="57" t="s">
        <v>119</v>
      </c>
      <c r="R11" s="57" t="s">
        <v>119</v>
      </c>
      <c r="S11" s="57" t="s">
        <v>119</v>
      </c>
      <c r="T11" s="57" t="s">
        <v>119</v>
      </c>
    </row>
    <row r="12" spans="1:25" hidden="1">
      <c r="A12" s="63" t="s">
        <v>15</v>
      </c>
      <c r="B12" s="64">
        <v>10</v>
      </c>
      <c r="C12" s="8" cm="1">
        <f t="array" ref="C12">IF($I$2="Жаркий сентябрь в Мантера Суприм",
INDEX(GRID!$B$4:$U$15,MATCH($C$7,GRID!$A$4:$A$15,0),MATCH(1,($U$2=GRID!$B$1:$U$1)*(КАЛЕНДАРЬ!U13=GRID!$B$3:$U$3),0))*GRID!$P$44,
ROUNDUP(INDEX(GRID!$B$4:$U$15,MATCH($C$7,GRID!$A$4:$A$15,0),MATCH(1,($U$2=GRID!$B$1:$U$1)*(КАЛЕНДАРЬ!U13=GRID!$B$3:$U$3),0))*GRID!$P$44*(1-GRID!$P$37),0))</f>
        <v>42080</v>
      </c>
      <c r="D12" s="8" cm="1">
        <f t="array" ref="D12">IF($I$2="Жаркий сентябрь в Мантера Суприм",
INDEX(GRID!$B$18:$U$29,MATCH($C$7,GRID!$A$18:$A$29,0),MATCH(1,($U$2=GRID!$B$1:$U$1)*(КАЛЕНДАРЬ!U13=GRID!$B$3:$U$3),0))*GRID!$P$44,
ROUNDUP(INDEX(GRID!$B$18:$U$29,MATCH($C$7,GRID!$A$18:$A$29,0),MATCH(1,($U$2=GRID!$B$1:$U$1)*(КАЛЕНДАРЬ!U13=GRID!$B$3:$U$3),0))*GRID!$P$44*(1-GRID!$P$37),0))</f>
        <v>46080</v>
      </c>
      <c r="E12" s="8" cm="1">
        <f t="array" ref="E12">IF($I$2="Жаркий сентябрь в Мантера Суприм",
INDEX(GRID!$B$4:$U$15,MATCH($E$7,GRID!$A$4:$A$15,0),MATCH(1,($U$2=GRID!$B$1:$U$1)*(КАЛЕНДАРЬ!U13=GRID!$B$3:$U$3),0))*GRID!$P$44,
ROUNDUP(INDEX(GRID!$B$4:$U$15,MATCH($E$7,GRID!$A$4:$A$15,0),MATCH(1,($U$2=GRID!$B$1:$U$1)*(КАЛЕНДАРЬ!U13=GRID!$B$3:$U$3),0))*GRID!$P$44*(1-GRID!$P$37),0))</f>
        <v>49680</v>
      </c>
      <c r="F12" s="8" cm="1">
        <f t="array" ref="F12">IF($I$2="Жаркий сентябрь в Мантера Суприм",
INDEX(GRID!$B$18:$U$29,MATCH($E$7,GRID!$A$18:$A$29,0),MATCH(1,($U$2=GRID!$B$1:$U$1)*(КАЛЕНДАРЬ!U13=GRID!$B$3:$U$3),0))*GRID!$P$44,
ROUNDUP(INDEX(GRID!$B$18:$U$29,MATCH($E$7,GRID!$A$18:$A$29,0),MATCH(1,($U$2=GRID!$B$1:$U$1)*(КАЛЕНДАРЬ!U13=GRID!$B$3:$U$3),0))*GRID!$P$44*(1-GRID!$P$37),0))</f>
        <v>53680</v>
      </c>
      <c r="G12" s="57" t="s">
        <v>119</v>
      </c>
      <c r="H12" s="57" t="s">
        <v>119</v>
      </c>
      <c r="I12" s="8" cm="1">
        <f t="array" ref="I12">IF($I$2="Жаркий сентябрь в Мантера Суприм",
INDEX(GRID!$B$4:$U$15,MATCH($I$7,GRID!$A$4:$A$15,0),MATCH(1,($U$2=GRID!$B$1:$U$1)*(КАЛЕНДАРЬ!U13=GRID!$B$3:$U$3),0))*GRID!$P$44,
ROUNDUP(INDEX(GRID!$B$4:$U$15,MATCH($I$7,GRID!$A$4:$A$15,0),MATCH(1,($U$2=GRID!$B$1:$U$1)*(КАЛЕНДАРЬ!U13=GRID!$B$3:$U$3),0))*GRID!$P$44*(1-GRID!$P$37),0))</f>
        <v>61280</v>
      </c>
      <c r="J12" s="8" cm="1">
        <f t="array" ref="J12">IF($I$2="Жаркий сентябрь в Мантера Суприм",
INDEX(GRID!$B$18:$U$29,MATCH($I$7,GRID!$A$18:$A$29,0),MATCH(1,($U$2=GRID!$B$1:$U$1)*(КАЛЕНДАРЬ!U13=GRID!$B$3:$U$3),0))*GRID!$P$44,
ROUNDUP(INDEX(GRID!$B$18:$U$29,MATCH($I$7,GRID!$A$18:$A$29,0),MATCH(1,($U$2=GRID!$B$1:$U$1)*(КАЛЕНДАРЬ!U13=GRID!$B$3:$U$3),0))*GRID!$P$44*(1-GRID!$P$37),0))</f>
        <v>65280</v>
      </c>
      <c r="K12" s="57" t="s">
        <v>119</v>
      </c>
      <c r="L12" s="57" t="s">
        <v>119</v>
      </c>
      <c r="M12" s="8" cm="1">
        <f t="array" ref="M12">IF($I$2="Жаркий сентябрь в Мантера Суприм",
INDEX(GRID!$B$4:$U$15,MATCH($M$7,GRID!$A$4:$A$15,0),MATCH(1,($U$2=GRID!$B$1:$U$1)*(КАЛЕНДАРЬ!U13=GRID!$B$3:$U$3),0))*GRID!$P$44,
ROUNDUP(INDEX(GRID!$B$4:$U$15,MATCH($M$7,GRID!$A$4:$A$15,0),MATCH(1,($U$2=GRID!$B$1:$U$1)*(КАЛЕНДАРЬ!U13=GRID!$B$3:$U$3),0))*GRID!$P$44*(1-GRID!$P$37),0))</f>
        <v>88320</v>
      </c>
      <c r="N12" s="8" cm="1">
        <f t="array" ref="N12">IF($I$2="Жаркий сентябрь в Мантера Суприм",
INDEX(GRID!$B$18:$U$29,MATCH($M$7,GRID!$A$18:$A$29,0),MATCH(1,($U$2=GRID!$B$1:$U$1)*(КАЛЕНДАРЬ!U13=GRID!$B$3:$U$3),0))*GRID!$P$44,
ROUNDUP(INDEX(GRID!$B$18:$U$29,MATCH($M$7,GRID!$A$18:$A$29,0),MATCH(1,($U$2=GRID!$B$1:$U$1)*(КАЛЕНДАРЬ!U13=GRID!$B$3:$U$3),0))*GRID!$P$44*(1-GRID!$P$37),0))</f>
        <v>92320</v>
      </c>
      <c r="O12" s="57" t="s">
        <v>119</v>
      </c>
      <c r="P12" s="8" cm="1">
        <f t="array" ref="P12">IF($I$2="Жаркий сентябрь в Мантера Суприм",
INDEX(GRID!$B$18:$U$29,MATCH($P$7,GRID!$A$18:$A$29,0),MATCH(1,($U$2=GRID!$B$1:$U$1)*(КАЛЕНДАРЬ!U13=GRID!$B$3:$U$3),0))*GRID!$P$44,
ROUNDUP(INDEX(GRID!$B$18:$U$29,MATCH($P$7,GRID!$A$18:$A$29,0),MATCH(1,($U$2=GRID!$B$1:$U$1)*(КАЛЕНДАРЬ!U13=GRID!$B$3:$U$3),0))*GRID!$P$44*(1-GRID!$P$37),0))</f>
        <v>159440</v>
      </c>
      <c r="Q12" s="57" t="s">
        <v>119</v>
      </c>
      <c r="R12" s="57" t="s">
        <v>119</v>
      </c>
      <c r="S12" s="57" t="s">
        <v>119</v>
      </c>
      <c r="T12" s="57" t="s">
        <v>119</v>
      </c>
    </row>
    <row r="13" spans="1:25" hidden="1">
      <c r="A13" s="63" t="s">
        <v>16</v>
      </c>
      <c r="B13" s="64">
        <v>11</v>
      </c>
      <c r="C13" s="8" cm="1">
        <f t="array" ref="C13">IF($I$2="Жаркий сентябрь в Мантера Суприм",
INDEX(GRID!$B$4:$U$15,MATCH($C$7,GRID!$A$4:$A$15,0),MATCH(1,($U$2=GRID!$B$1:$U$1)*(КАЛЕНДАРЬ!U14=GRID!$B$3:$U$3),0))*GRID!$P$44,
ROUNDUP(INDEX(GRID!$B$4:$U$15,MATCH($C$7,GRID!$A$4:$A$15,0),MATCH(1,($U$2=GRID!$B$1:$U$1)*(КАЛЕНДАРЬ!U14=GRID!$B$3:$U$3),0))*GRID!$P$44*(1-GRID!$P$37),0))</f>
        <v>42080</v>
      </c>
      <c r="D13" s="8" cm="1">
        <f t="array" ref="D13">IF($I$2="Жаркий сентябрь в Мантера Суприм",
INDEX(GRID!$B$18:$U$29,MATCH($C$7,GRID!$A$18:$A$29,0),MATCH(1,($U$2=GRID!$B$1:$U$1)*(КАЛЕНДАРЬ!U14=GRID!$B$3:$U$3),0))*GRID!$P$44,
ROUNDUP(INDEX(GRID!$B$18:$U$29,MATCH($C$7,GRID!$A$18:$A$29,0),MATCH(1,($U$2=GRID!$B$1:$U$1)*(КАЛЕНДАРЬ!U14=GRID!$B$3:$U$3),0))*GRID!$P$44*(1-GRID!$P$37),0))</f>
        <v>46080</v>
      </c>
      <c r="E13" s="8" cm="1">
        <f t="array" ref="E13">IF($I$2="Жаркий сентябрь в Мантера Суприм",
INDEX(GRID!$B$4:$U$15,MATCH($E$7,GRID!$A$4:$A$15,0),MATCH(1,($U$2=GRID!$B$1:$U$1)*(КАЛЕНДАРЬ!U14=GRID!$B$3:$U$3),0))*GRID!$P$44,
ROUNDUP(INDEX(GRID!$B$4:$U$15,MATCH($E$7,GRID!$A$4:$A$15,0),MATCH(1,($U$2=GRID!$B$1:$U$1)*(КАЛЕНДАРЬ!U14=GRID!$B$3:$U$3),0))*GRID!$P$44*(1-GRID!$P$37),0))</f>
        <v>49680</v>
      </c>
      <c r="F13" s="8" cm="1">
        <f t="array" ref="F13">IF($I$2="Жаркий сентябрь в Мантера Суприм",
INDEX(GRID!$B$18:$U$29,MATCH($E$7,GRID!$A$18:$A$29,0),MATCH(1,($U$2=GRID!$B$1:$U$1)*(КАЛЕНДАРЬ!U14=GRID!$B$3:$U$3),0))*GRID!$P$44,
ROUNDUP(INDEX(GRID!$B$18:$U$29,MATCH($E$7,GRID!$A$18:$A$29,0),MATCH(1,($U$2=GRID!$B$1:$U$1)*(КАЛЕНДАРЬ!U14=GRID!$B$3:$U$3),0))*GRID!$P$44*(1-GRID!$P$37),0))</f>
        <v>53680</v>
      </c>
      <c r="G13" s="57" t="s">
        <v>119</v>
      </c>
      <c r="H13" s="57" t="s">
        <v>119</v>
      </c>
      <c r="I13" s="8" cm="1">
        <f t="array" ref="I13">IF($I$2="Жаркий сентябрь в Мантера Суприм",
INDEX(GRID!$B$4:$U$15,MATCH($I$7,GRID!$A$4:$A$15,0),MATCH(1,($U$2=GRID!$B$1:$U$1)*(КАЛЕНДАРЬ!U14=GRID!$B$3:$U$3),0))*GRID!$P$44,
ROUNDUP(INDEX(GRID!$B$4:$U$15,MATCH($I$7,GRID!$A$4:$A$15,0),MATCH(1,($U$2=GRID!$B$1:$U$1)*(КАЛЕНДАРЬ!U14=GRID!$B$3:$U$3),0))*GRID!$P$44*(1-GRID!$P$37),0))</f>
        <v>61280</v>
      </c>
      <c r="J13" s="8" cm="1">
        <f t="array" ref="J13">IF($I$2="Жаркий сентябрь в Мантера Суприм",
INDEX(GRID!$B$18:$U$29,MATCH($I$7,GRID!$A$18:$A$29,0),MATCH(1,($U$2=GRID!$B$1:$U$1)*(КАЛЕНДАРЬ!U14=GRID!$B$3:$U$3),0))*GRID!$P$44,
ROUNDUP(INDEX(GRID!$B$18:$U$29,MATCH($I$7,GRID!$A$18:$A$29,0),MATCH(1,($U$2=GRID!$B$1:$U$1)*(КАЛЕНДАРЬ!U14=GRID!$B$3:$U$3),0))*GRID!$P$44*(1-GRID!$P$37),0))</f>
        <v>65280</v>
      </c>
      <c r="K13" s="57" t="s">
        <v>119</v>
      </c>
      <c r="L13" s="57" t="s">
        <v>119</v>
      </c>
      <c r="M13" s="8" cm="1">
        <f t="array" ref="M13">IF($I$2="Жаркий сентябрь в Мантера Суприм",
INDEX(GRID!$B$4:$U$15,MATCH($M$7,GRID!$A$4:$A$15,0),MATCH(1,($U$2=GRID!$B$1:$U$1)*(КАЛЕНДАРЬ!U14=GRID!$B$3:$U$3),0))*GRID!$P$44,
ROUNDUP(INDEX(GRID!$B$4:$U$15,MATCH($M$7,GRID!$A$4:$A$15,0),MATCH(1,($U$2=GRID!$B$1:$U$1)*(КАЛЕНДАРЬ!U14=GRID!$B$3:$U$3),0))*GRID!$P$44*(1-GRID!$P$37),0))</f>
        <v>88320</v>
      </c>
      <c r="N13" s="8" cm="1">
        <f t="array" ref="N13">IF($I$2="Жаркий сентябрь в Мантера Суприм",
INDEX(GRID!$B$18:$U$29,MATCH($M$7,GRID!$A$18:$A$29,0),MATCH(1,($U$2=GRID!$B$1:$U$1)*(КАЛЕНДАРЬ!U14=GRID!$B$3:$U$3),0))*GRID!$P$44,
ROUNDUP(INDEX(GRID!$B$18:$U$29,MATCH($M$7,GRID!$A$18:$A$29,0),MATCH(1,($U$2=GRID!$B$1:$U$1)*(КАЛЕНДАРЬ!U14=GRID!$B$3:$U$3),0))*GRID!$P$44*(1-GRID!$P$37),0))</f>
        <v>92320</v>
      </c>
      <c r="O13" s="57" t="s">
        <v>119</v>
      </c>
      <c r="P13" s="8" cm="1">
        <f t="array" ref="P13">IF($I$2="Жаркий сентябрь в Мантера Суприм",
INDEX(GRID!$B$18:$U$29,MATCH($P$7,GRID!$A$18:$A$29,0),MATCH(1,($U$2=GRID!$B$1:$U$1)*(КАЛЕНДАРЬ!U14=GRID!$B$3:$U$3),0))*GRID!$P$44,
ROUNDUP(INDEX(GRID!$B$18:$U$29,MATCH($P$7,GRID!$A$18:$A$29,0),MATCH(1,($U$2=GRID!$B$1:$U$1)*(КАЛЕНДАРЬ!U14=GRID!$B$3:$U$3),0))*GRID!$P$44*(1-GRID!$P$37),0))</f>
        <v>159440</v>
      </c>
      <c r="Q13" s="57" t="s">
        <v>119</v>
      </c>
      <c r="R13" s="57" t="s">
        <v>119</v>
      </c>
      <c r="S13" s="57" t="s">
        <v>119</v>
      </c>
      <c r="T13" s="57" t="s">
        <v>119</v>
      </c>
    </row>
    <row r="14" spans="1:25" hidden="1">
      <c r="A14" s="63" t="s">
        <v>17</v>
      </c>
      <c r="B14" s="64">
        <v>12</v>
      </c>
      <c r="C14" s="8" cm="1">
        <f t="array" ref="C14">IF($I$2="Жаркий сентябрь в Мантера Суприм",
INDEX(GRID!$B$4:$U$15,MATCH($C$7,GRID!$A$4:$A$15,0),MATCH(1,($U$2=GRID!$B$1:$U$1)*(КАЛЕНДАРЬ!U15=GRID!$B$3:$U$3),0))*GRID!$P$44,
ROUNDUP(INDEX(GRID!$B$4:$U$15,MATCH($C$7,GRID!$A$4:$A$15,0),MATCH(1,($U$2=GRID!$B$1:$U$1)*(КАЛЕНДАРЬ!U15=GRID!$B$3:$U$3),0))*GRID!$P$44*(1-GRID!$P$37),0))</f>
        <v>42080</v>
      </c>
      <c r="D14" s="8" cm="1">
        <f t="array" ref="D14">IF($I$2="Жаркий сентябрь в Мантера Суприм",
INDEX(GRID!$B$18:$U$29,MATCH($C$7,GRID!$A$18:$A$29,0),MATCH(1,($U$2=GRID!$B$1:$U$1)*(КАЛЕНДАРЬ!U15=GRID!$B$3:$U$3),0))*GRID!$P$44,
ROUNDUP(INDEX(GRID!$B$18:$U$29,MATCH($C$7,GRID!$A$18:$A$29,0),MATCH(1,($U$2=GRID!$B$1:$U$1)*(КАЛЕНДАРЬ!U15=GRID!$B$3:$U$3),0))*GRID!$P$44*(1-GRID!$P$37),0))</f>
        <v>46080</v>
      </c>
      <c r="E14" s="8" cm="1">
        <f t="array" ref="E14">IF($I$2="Жаркий сентябрь в Мантера Суприм",
INDEX(GRID!$B$4:$U$15,MATCH($E$7,GRID!$A$4:$A$15,0),MATCH(1,($U$2=GRID!$B$1:$U$1)*(КАЛЕНДАРЬ!U15=GRID!$B$3:$U$3),0))*GRID!$P$44,
ROUNDUP(INDEX(GRID!$B$4:$U$15,MATCH($E$7,GRID!$A$4:$A$15,0),MATCH(1,($U$2=GRID!$B$1:$U$1)*(КАЛЕНДАРЬ!U15=GRID!$B$3:$U$3),0))*GRID!$P$44*(1-GRID!$P$37),0))</f>
        <v>49680</v>
      </c>
      <c r="F14" s="8" cm="1">
        <f t="array" ref="F14">IF($I$2="Жаркий сентябрь в Мантера Суприм",
INDEX(GRID!$B$18:$U$29,MATCH($E$7,GRID!$A$18:$A$29,0),MATCH(1,($U$2=GRID!$B$1:$U$1)*(КАЛЕНДАРЬ!U15=GRID!$B$3:$U$3),0))*GRID!$P$44,
ROUNDUP(INDEX(GRID!$B$18:$U$29,MATCH($E$7,GRID!$A$18:$A$29,0),MATCH(1,($U$2=GRID!$B$1:$U$1)*(КАЛЕНДАРЬ!U15=GRID!$B$3:$U$3),0))*GRID!$P$44*(1-GRID!$P$37),0))</f>
        <v>53680</v>
      </c>
      <c r="G14" s="57" t="s">
        <v>119</v>
      </c>
      <c r="H14" s="57" t="s">
        <v>119</v>
      </c>
      <c r="I14" s="8" cm="1">
        <f t="array" ref="I14">IF($I$2="Жаркий сентябрь в Мантера Суприм",
INDEX(GRID!$B$4:$U$15,MATCH($I$7,GRID!$A$4:$A$15,0),MATCH(1,($U$2=GRID!$B$1:$U$1)*(КАЛЕНДАРЬ!U15=GRID!$B$3:$U$3),0))*GRID!$P$44,
ROUNDUP(INDEX(GRID!$B$4:$U$15,MATCH($I$7,GRID!$A$4:$A$15,0),MATCH(1,($U$2=GRID!$B$1:$U$1)*(КАЛЕНДАРЬ!U15=GRID!$B$3:$U$3),0))*GRID!$P$44*(1-GRID!$P$37),0))</f>
        <v>61280</v>
      </c>
      <c r="J14" s="8" cm="1">
        <f t="array" ref="J14">IF($I$2="Жаркий сентябрь в Мантера Суприм",
INDEX(GRID!$B$18:$U$29,MATCH($I$7,GRID!$A$18:$A$29,0),MATCH(1,($U$2=GRID!$B$1:$U$1)*(КАЛЕНДАРЬ!U15=GRID!$B$3:$U$3),0))*GRID!$P$44,
ROUNDUP(INDEX(GRID!$B$18:$U$29,MATCH($I$7,GRID!$A$18:$A$29,0),MATCH(1,($U$2=GRID!$B$1:$U$1)*(КАЛЕНДАРЬ!U15=GRID!$B$3:$U$3),0))*GRID!$P$44*(1-GRID!$P$37),0))</f>
        <v>65280</v>
      </c>
      <c r="K14" s="57" t="s">
        <v>119</v>
      </c>
      <c r="L14" s="57" t="s">
        <v>119</v>
      </c>
      <c r="M14" s="8" cm="1">
        <f t="array" ref="M14">IF($I$2="Жаркий сентябрь в Мантера Суприм",
INDEX(GRID!$B$4:$U$15,MATCH($M$7,GRID!$A$4:$A$15,0),MATCH(1,($U$2=GRID!$B$1:$U$1)*(КАЛЕНДАРЬ!U15=GRID!$B$3:$U$3),0))*GRID!$P$44,
ROUNDUP(INDEX(GRID!$B$4:$U$15,MATCH($M$7,GRID!$A$4:$A$15,0),MATCH(1,($U$2=GRID!$B$1:$U$1)*(КАЛЕНДАРЬ!U15=GRID!$B$3:$U$3),0))*GRID!$P$44*(1-GRID!$P$37),0))</f>
        <v>88320</v>
      </c>
      <c r="N14" s="8" cm="1">
        <f t="array" ref="N14">IF($I$2="Жаркий сентябрь в Мантера Суприм",
INDEX(GRID!$B$18:$U$29,MATCH($M$7,GRID!$A$18:$A$29,0),MATCH(1,($U$2=GRID!$B$1:$U$1)*(КАЛЕНДАРЬ!U15=GRID!$B$3:$U$3),0))*GRID!$P$44,
ROUNDUP(INDEX(GRID!$B$18:$U$29,MATCH($M$7,GRID!$A$18:$A$29,0),MATCH(1,($U$2=GRID!$B$1:$U$1)*(КАЛЕНДАРЬ!U15=GRID!$B$3:$U$3),0))*GRID!$P$44*(1-GRID!$P$37),0))</f>
        <v>92320</v>
      </c>
      <c r="O14" s="57" t="s">
        <v>119</v>
      </c>
      <c r="P14" s="8" cm="1">
        <f t="array" ref="P14">IF($I$2="Жаркий сентябрь в Мантера Суприм",
INDEX(GRID!$B$18:$U$29,MATCH($P$7,GRID!$A$18:$A$29,0),MATCH(1,($U$2=GRID!$B$1:$U$1)*(КАЛЕНДАРЬ!U15=GRID!$B$3:$U$3),0))*GRID!$P$44,
ROUNDUP(INDEX(GRID!$B$18:$U$29,MATCH($P$7,GRID!$A$18:$A$29,0),MATCH(1,($U$2=GRID!$B$1:$U$1)*(КАЛЕНДАРЬ!U15=GRID!$B$3:$U$3),0))*GRID!$P$44*(1-GRID!$P$37),0))</f>
        <v>159440</v>
      </c>
      <c r="Q14" s="57" t="s">
        <v>119</v>
      </c>
      <c r="R14" s="57" t="s">
        <v>119</v>
      </c>
      <c r="S14" s="57" t="s">
        <v>119</v>
      </c>
      <c r="T14" s="57" t="s">
        <v>119</v>
      </c>
    </row>
    <row r="15" spans="1:25" hidden="1">
      <c r="A15" s="63" t="s">
        <v>11</v>
      </c>
      <c r="B15" s="64">
        <v>13</v>
      </c>
      <c r="C15" s="8" cm="1">
        <f t="array" ref="C15">IF($I$2="Жаркий сентябрь в Мантера Суприм",
INDEX(GRID!$B$4:$U$15,MATCH($C$7,GRID!$A$4:$A$15,0),MATCH(1,($U$2=GRID!$B$1:$U$1)*(КАЛЕНДАРЬ!U16=GRID!$B$3:$U$3),0))*GRID!$P$44,
ROUNDUP(INDEX(GRID!$B$4:$U$15,MATCH($C$7,GRID!$A$4:$A$15,0),MATCH(1,($U$2=GRID!$B$1:$U$1)*(КАЛЕНДАРЬ!U16=GRID!$B$3:$U$3),0))*GRID!$P$44*(1-GRID!$P$37),0))</f>
        <v>42080</v>
      </c>
      <c r="D15" s="8" cm="1">
        <f t="array" ref="D15">IF($I$2="Жаркий сентябрь в Мантера Суприм",
INDEX(GRID!$B$18:$U$29,MATCH($C$7,GRID!$A$18:$A$29,0),MATCH(1,($U$2=GRID!$B$1:$U$1)*(КАЛЕНДАРЬ!U16=GRID!$B$3:$U$3),0))*GRID!$P$44,
ROUNDUP(INDEX(GRID!$B$18:$U$29,MATCH($C$7,GRID!$A$18:$A$29,0),MATCH(1,($U$2=GRID!$B$1:$U$1)*(КАЛЕНДАРЬ!U16=GRID!$B$3:$U$3),0))*GRID!$P$44*(1-GRID!$P$37),0))</f>
        <v>46080</v>
      </c>
      <c r="E15" s="8" cm="1">
        <f t="array" ref="E15">IF($I$2="Жаркий сентябрь в Мантера Суприм",
INDEX(GRID!$B$4:$U$15,MATCH($E$7,GRID!$A$4:$A$15,0),MATCH(1,($U$2=GRID!$B$1:$U$1)*(КАЛЕНДАРЬ!U16=GRID!$B$3:$U$3),0))*GRID!$P$44,
ROUNDUP(INDEX(GRID!$B$4:$U$15,MATCH($E$7,GRID!$A$4:$A$15,0),MATCH(1,($U$2=GRID!$B$1:$U$1)*(КАЛЕНДАРЬ!U16=GRID!$B$3:$U$3),0))*GRID!$P$44*(1-GRID!$P$37),0))</f>
        <v>49680</v>
      </c>
      <c r="F15" s="8" cm="1">
        <f t="array" ref="F15">IF($I$2="Жаркий сентябрь в Мантера Суприм",
INDEX(GRID!$B$18:$U$29,MATCH($E$7,GRID!$A$18:$A$29,0),MATCH(1,($U$2=GRID!$B$1:$U$1)*(КАЛЕНДАРЬ!U16=GRID!$B$3:$U$3),0))*GRID!$P$44,
ROUNDUP(INDEX(GRID!$B$18:$U$29,MATCH($E$7,GRID!$A$18:$A$29,0),MATCH(1,($U$2=GRID!$B$1:$U$1)*(КАЛЕНДАРЬ!U16=GRID!$B$3:$U$3),0))*GRID!$P$44*(1-GRID!$P$37),0))</f>
        <v>53680</v>
      </c>
      <c r="G15" s="57" t="s">
        <v>119</v>
      </c>
      <c r="H15" s="57" t="s">
        <v>119</v>
      </c>
      <c r="I15" s="8" cm="1">
        <f t="array" ref="I15">IF($I$2="Жаркий сентябрь в Мантера Суприм",
INDEX(GRID!$B$4:$U$15,MATCH($I$7,GRID!$A$4:$A$15,0),MATCH(1,($U$2=GRID!$B$1:$U$1)*(КАЛЕНДАРЬ!U16=GRID!$B$3:$U$3),0))*GRID!$P$44,
ROUNDUP(INDEX(GRID!$B$4:$U$15,MATCH($I$7,GRID!$A$4:$A$15,0),MATCH(1,($U$2=GRID!$B$1:$U$1)*(КАЛЕНДАРЬ!U16=GRID!$B$3:$U$3),0))*GRID!$P$44*(1-GRID!$P$37),0))</f>
        <v>61280</v>
      </c>
      <c r="J15" s="8" cm="1">
        <f t="array" ref="J15">IF($I$2="Жаркий сентябрь в Мантера Суприм",
INDEX(GRID!$B$18:$U$29,MATCH($I$7,GRID!$A$18:$A$29,0),MATCH(1,($U$2=GRID!$B$1:$U$1)*(КАЛЕНДАРЬ!U16=GRID!$B$3:$U$3),0))*GRID!$P$44,
ROUNDUP(INDEX(GRID!$B$18:$U$29,MATCH($I$7,GRID!$A$18:$A$29,0),MATCH(1,($U$2=GRID!$B$1:$U$1)*(КАЛЕНДАРЬ!U16=GRID!$B$3:$U$3),0))*GRID!$P$44*(1-GRID!$P$37),0))</f>
        <v>65280</v>
      </c>
      <c r="K15" s="57" t="s">
        <v>119</v>
      </c>
      <c r="L15" s="57" t="s">
        <v>119</v>
      </c>
      <c r="M15" s="8" cm="1">
        <f t="array" ref="M15">IF($I$2="Жаркий сентябрь в Мантера Суприм",
INDEX(GRID!$B$4:$U$15,MATCH($M$7,GRID!$A$4:$A$15,0),MATCH(1,($U$2=GRID!$B$1:$U$1)*(КАЛЕНДАРЬ!U16=GRID!$B$3:$U$3),0))*GRID!$P$44,
ROUNDUP(INDEX(GRID!$B$4:$U$15,MATCH($M$7,GRID!$A$4:$A$15,0),MATCH(1,($U$2=GRID!$B$1:$U$1)*(КАЛЕНДАРЬ!U16=GRID!$B$3:$U$3),0))*GRID!$P$44*(1-GRID!$P$37),0))</f>
        <v>88320</v>
      </c>
      <c r="N15" s="8" cm="1">
        <f t="array" ref="N15">IF($I$2="Жаркий сентябрь в Мантера Суприм",
INDEX(GRID!$B$18:$U$29,MATCH($M$7,GRID!$A$18:$A$29,0),MATCH(1,($U$2=GRID!$B$1:$U$1)*(КАЛЕНДАРЬ!U16=GRID!$B$3:$U$3),0))*GRID!$P$44,
ROUNDUP(INDEX(GRID!$B$18:$U$29,MATCH($M$7,GRID!$A$18:$A$29,0),MATCH(1,($U$2=GRID!$B$1:$U$1)*(КАЛЕНДАРЬ!U16=GRID!$B$3:$U$3),0))*GRID!$P$44*(1-GRID!$P$37),0))</f>
        <v>92320</v>
      </c>
      <c r="O15" s="57" t="s">
        <v>119</v>
      </c>
      <c r="P15" s="8" cm="1">
        <f t="array" ref="P15">IF($I$2="Жаркий сентябрь в Мантера Суприм",
INDEX(GRID!$B$18:$U$29,MATCH($P$7,GRID!$A$18:$A$29,0),MATCH(1,($U$2=GRID!$B$1:$U$1)*(КАЛЕНДАРЬ!U16=GRID!$B$3:$U$3),0))*GRID!$P$44,
ROUNDUP(INDEX(GRID!$B$18:$U$29,MATCH($P$7,GRID!$A$18:$A$29,0),MATCH(1,($U$2=GRID!$B$1:$U$1)*(КАЛЕНДАРЬ!U16=GRID!$B$3:$U$3),0))*GRID!$P$44*(1-GRID!$P$37),0))</f>
        <v>159440</v>
      </c>
      <c r="Q15" s="57" t="s">
        <v>119</v>
      </c>
      <c r="R15" s="57" t="s">
        <v>119</v>
      </c>
      <c r="S15" s="57" t="s">
        <v>119</v>
      </c>
      <c r="T15" s="57" t="s">
        <v>119</v>
      </c>
    </row>
    <row r="16" spans="1:25" hidden="1">
      <c r="A16" s="63" t="s">
        <v>12</v>
      </c>
      <c r="B16" s="64">
        <v>14</v>
      </c>
      <c r="C16" s="8" cm="1">
        <f t="array" ref="C16">IF($I$2="Жаркий сентябрь в Мантера Суприм",
INDEX(GRID!$B$4:$U$15,MATCH($C$7,GRID!$A$4:$A$15,0),MATCH(1,($U$2=GRID!$B$1:$U$1)*(КАЛЕНДАРЬ!U17=GRID!$B$3:$U$3),0))*GRID!$P$44,
ROUNDUP(INDEX(GRID!$B$4:$U$15,MATCH($C$7,GRID!$A$4:$A$15,0),MATCH(1,($U$2=GRID!$B$1:$U$1)*(КАЛЕНДАРЬ!U17=GRID!$B$3:$U$3),0))*GRID!$P$44*(1-GRID!$P$37),0))</f>
        <v>42080</v>
      </c>
      <c r="D16" s="8" cm="1">
        <f t="array" ref="D16">IF($I$2="Жаркий сентябрь в Мантера Суприм",
INDEX(GRID!$B$18:$U$29,MATCH($C$7,GRID!$A$18:$A$29,0),MATCH(1,($U$2=GRID!$B$1:$U$1)*(КАЛЕНДАРЬ!U17=GRID!$B$3:$U$3),0))*GRID!$P$44,
ROUNDUP(INDEX(GRID!$B$18:$U$29,MATCH($C$7,GRID!$A$18:$A$29,0),MATCH(1,($U$2=GRID!$B$1:$U$1)*(КАЛЕНДАРЬ!U17=GRID!$B$3:$U$3),0))*GRID!$P$44*(1-GRID!$P$37),0))</f>
        <v>46080</v>
      </c>
      <c r="E16" s="8" cm="1">
        <f t="array" ref="E16">IF($I$2="Жаркий сентябрь в Мантера Суприм",
INDEX(GRID!$B$4:$U$15,MATCH($E$7,GRID!$A$4:$A$15,0),MATCH(1,($U$2=GRID!$B$1:$U$1)*(КАЛЕНДАРЬ!U17=GRID!$B$3:$U$3),0))*GRID!$P$44,
ROUNDUP(INDEX(GRID!$B$4:$U$15,MATCH($E$7,GRID!$A$4:$A$15,0),MATCH(1,($U$2=GRID!$B$1:$U$1)*(КАЛЕНДАРЬ!U17=GRID!$B$3:$U$3),0))*GRID!$P$44*(1-GRID!$P$37),0))</f>
        <v>49680</v>
      </c>
      <c r="F16" s="8" cm="1">
        <f t="array" ref="F16">IF($I$2="Жаркий сентябрь в Мантера Суприм",
INDEX(GRID!$B$18:$U$29,MATCH($E$7,GRID!$A$18:$A$29,0),MATCH(1,($U$2=GRID!$B$1:$U$1)*(КАЛЕНДАРЬ!U17=GRID!$B$3:$U$3),0))*GRID!$P$44,
ROUNDUP(INDEX(GRID!$B$18:$U$29,MATCH($E$7,GRID!$A$18:$A$29,0),MATCH(1,($U$2=GRID!$B$1:$U$1)*(КАЛЕНДАРЬ!U17=GRID!$B$3:$U$3),0))*GRID!$P$44*(1-GRID!$P$37),0))</f>
        <v>53680</v>
      </c>
      <c r="G16" s="57" t="s">
        <v>119</v>
      </c>
      <c r="H16" s="57" t="s">
        <v>119</v>
      </c>
      <c r="I16" s="8" cm="1">
        <f t="array" ref="I16">IF($I$2="Жаркий сентябрь в Мантера Суприм",
INDEX(GRID!$B$4:$U$15,MATCH($I$7,GRID!$A$4:$A$15,0),MATCH(1,($U$2=GRID!$B$1:$U$1)*(КАЛЕНДАРЬ!U17=GRID!$B$3:$U$3),0))*GRID!$P$44,
ROUNDUP(INDEX(GRID!$B$4:$U$15,MATCH($I$7,GRID!$A$4:$A$15,0),MATCH(1,($U$2=GRID!$B$1:$U$1)*(КАЛЕНДАРЬ!U17=GRID!$B$3:$U$3),0))*GRID!$P$44*(1-GRID!$P$37),0))</f>
        <v>61280</v>
      </c>
      <c r="J16" s="8" cm="1">
        <f t="array" ref="J16">IF($I$2="Жаркий сентябрь в Мантера Суприм",
INDEX(GRID!$B$18:$U$29,MATCH($I$7,GRID!$A$18:$A$29,0),MATCH(1,($U$2=GRID!$B$1:$U$1)*(КАЛЕНДАРЬ!U17=GRID!$B$3:$U$3),0))*GRID!$P$44,
ROUNDUP(INDEX(GRID!$B$18:$U$29,MATCH($I$7,GRID!$A$18:$A$29,0),MATCH(1,($U$2=GRID!$B$1:$U$1)*(КАЛЕНДАРЬ!U17=GRID!$B$3:$U$3),0))*GRID!$P$44*(1-GRID!$P$37),0))</f>
        <v>65280</v>
      </c>
      <c r="K16" s="57" t="s">
        <v>119</v>
      </c>
      <c r="L16" s="57" t="s">
        <v>119</v>
      </c>
      <c r="M16" s="8" cm="1">
        <f t="array" ref="M16">IF($I$2="Жаркий сентябрь в Мантера Суприм",
INDEX(GRID!$B$4:$U$15,MATCH($M$7,GRID!$A$4:$A$15,0),MATCH(1,($U$2=GRID!$B$1:$U$1)*(КАЛЕНДАРЬ!U17=GRID!$B$3:$U$3),0))*GRID!$P$44,
ROUNDUP(INDEX(GRID!$B$4:$U$15,MATCH($M$7,GRID!$A$4:$A$15,0),MATCH(1,($U$2=GRID!$B$1:$U$1)*(КАЛЕНДАРЬ!U17=GRID!$B$3:$U$3),0))*GRID!$P$44*(1-GRID!$P$37),0))</f>
        <v>88320</v>
      </c>
      <c r="N16" s="8" cm="1">
        <f t="array" ref="N16">IF($I$2="Жаркий сентябрь в Мантера Суприм",
INDEX(GRID!$B$18:$U$29,MATCH($M$7,GRID!$A$18:$A$29,0),MATCH(1,($U$2=GRID!$B$1:$U$1)*(КАЛЕНДАРЬ!U17=GRID!$B$3:$U$3),0))*GRID!$P$44,
ROUNDUP(INDEX(GRID!$B$18:$U$29,MATCH($M$7,GRID!$A$18:$A$29,0),MATCH(1,($U$2=GRID!$B$1:$U$1)*(КАЛЕНДАРЬ!U17=GRID!$B$3:$U$3),0))*GRID!$P$44*(1-GRID!$P$37),0))</f>
        <v>92320</v>
      </c>
      <c r="O16" s="57" t="s">
        <v>119</v>
      </c>
      <c r="P16" s="8" cm="1">
        <f t="array" ref="P16">IF($I$2="Жаркий сентябрь в Мантера Суприм",
INDEX(GRID!$B$18:$U$29,MATCH($P$7,GRID!$A$18:$A$29,0),MATCH(1,($U$2=GRID!$B$1:$U$1)*(КАЛЕНДАРЬ!U17=GRID!$B$3:$U$3),0))*GRID!$P$44,
ROUNDUP(INDEX(GRID!$B$18:$U$29,MATCH($P$7,GRID!$A$18:$A$29,0),MATCH(1,($U$2=GRID!$B$1:$U$1)*(КАЛЕНДАРЬ!U17=GRID!$B$3:$U$3),0))*GRID!$P$44*(1-GRID!$P$37),0))</f>
        <v>159440</v>
      </c>
      <c r="Q16" s="57" t="s">
        <v>119</v>
      </c>
      <c r="R16" s="57" t="s">
        <v>119</v>
      </c>
      <c r="S16" s="57" t="s">
        <v>119</v>
      </c>
      <c r="T16" s="57" t="s">
        <v>119</v>
      </c>
    </row>
    <row r="17" spans="1:20" hidden="1">
      <c r="A17" s="63" t="s">
        <v>13</v>
      </c>
      <c r="B17" s="64">
        <v>15</v>
      </c>
      <c r="C17" s="8" cm="1">
        <f t="array" ref="C17">IF($I$2="Жаркий сентябрь в Мантера Суприм",
INDEX(GRID!$B$4:$U$15,MATCH($C$7,GRID!$A$4:$A$15,0),MATCH(1,($U$2=GRID!$B$1:$U$1)*(КАЛЕНДАРЬ!U18=GRID!$B$3:$U$3),0))*GRID!$P$44,
ROUNDUP(INDEX(GRID!$B$4:$U$15,MATCH($C$7,GRID!$A$4:$A$15,0),MATCH(1,($U$2=GRID!$B$1:$U$1)*(КАЛЕНДАРЬ!U18=GRID!$B$3:$U$3),0))*GRID!$P$44*(1-GRID!$P$37),0))</f>
        <v>42080</v>
      </c>
      <c r="D17" s="8" cm="1">
        <f t="array" ref="D17">IF($I$2="Жаркий сентябрь в Мантера Суприм",
INDEX(GRID!$B$18:$U$29,MATCH($C$7,GRID!$A$18:$A$29,0),MATCH(1,($U$2=GRID!$B$1:$U$1)*(КАЛЕНДАРЬ!U18=GRID!$B$3:$U$3),0))*GRID!$P$44,
ROUNDUP(INDEX(GRID!$B$18:$U$29,MATCH($C$7,GRID!$A$18:$A$29,0),MATCH(1,($U$2=GRID!$B$1:$U$1)*(КАЛЕНДАРЬ!U18=GRID!$B$3:$U$3),0))*GRID!$P$44*(1-GRID!$P$37),0))</f>
        <v>46080</v>
      </c>
      <c r="E17" s="8" cm="1">
        <f t="array" ref="E17">IF($I$2="Жаркий сентябрь в Мантера Суприм",
INDEX(GRID!$B$4:$U$15,MATCH($E$7,GRID!$A$4:$A$15,0),MATCH(1,($U$2=GRID!$B$1:$U$1)*(КАЛЕНДАРЬ!U18=GRID!$B$3:$U$3),0))*GRID!$P$44,
ROUNDUP(INDEX(GRID!$B$4:$U$15,MATCH($E$7,GRID!$A$4:$A$15,0),MATCH(1,($U$2=GRID!$B$1:$U$1)*(КАЛЕНДАРЬ!U18=GRID!$B$3:$U$3),0))*GRID!$P$44*(1-GRID!$P$37),0))</f>
        <v>49680</v>
      </c>
      <c r="F17" s="8" cm="1">
        <f t="array" ref="F17">IF($I$2="Жаркий сентябрь в Мантера Суприм",
INDEX(GRID!$B$18:$U$29,MATCH($E$7,GRID!$A$18:$A$29,0),MATCH(1,($U$2=GRID!$B$1:$U$1)*(КАЛЕНДАРЬ!U18=GRID!$B$3:$U$3),0))*GRID!$P$44,
ROUNDUP(INDEX(GRID!$B$18:$U$29,MATCH($E$7,GRID!$A$18:$A$29,0),MATCH(1,($U$2=GRID!$B$1:$U$1)*(КАЛЕНДАРЬ!U18=GRID!$B$3:$U$3),0))*GRID!$P$44*(1-GRID!$P$37),0))</f>
        <v>53680</v>
      </c>
      <c r="G17" s="57" t="s">
        <v>119</v>
      </c>
      <c r="H17" s="57" t="s">
        <v>119</v>
      </c>
      <c r="I17" s="8" cm="1">
        <f t="array" ref="I17">IF($I$2="Жаркий сентябрь в Мантера Суприм",
INDEX(GRID!$B$4:$U$15,MATCH($I$7,GRID!$A$4:$A$15,0),MATCH(1,($U$2=GRID!$B$1:$U$1)*(КАЛЕНДАРЬ!U18=GRID!$B$3:$U$3),0))*GRID!$P$44,
ROUNDUP(INDEX(GRID!$B$4:$U$15,MATCH($I$7,GRID!$A$4:$A$15,0),MATCH(1,($U$2=GRID!$B$1:$U$1)*(КАЛЕНДАРЬ!U18=GRID!$B$3:$U$3),0))*GRID!$P$44*(1-GRID!$P$37),0))</f>
        <v>61280</v>
      </c>
      <c r="J17" s="8" cm="1">
        <f t="array" ref="J17">IF($I$2="Жаркий сентябрь в Мантера Суприм",
INDEX(GRID!$B$18:$U$29,MATCH($I$7,GRID!$A$18:$A$29,0),MATCH(1,($U$2=GRID!$B$1:$U$1)*(КАЛЕНДАРЬ!U18=GRID!$B$3:$U$3),0))*GRID!$P$44,
ROUNDUP(INDEX(GRID!$B$18:$U$29,MATCH($I$7,GRID!$A$18:$A$29,0),MATCH(1,($U$2=GRID!$B$1:$U$1)*(КАЛЕНДАРЬ!U18=GRID!$B$3:$U$3),0))*GRID!$P$44*(1-GRID!$P$37),0))</f>
        <v>65280</v>
      </c>
      <c r="K17" s="57" t="s">
        <v>119</v>
      </c>
      <c r="L17" s="57" t="s">
        <v>119</v>
      </c>
      <c r="M17" s="8" cm="1">
        <f t="array" ref="M17">IF($I$2="Жаркий сентябрь в Мантера Суприм",
INDEX(GRID!$B$4:$U$15,MATCH($M$7,GRID!$A$4:$A$15,0),MATCH(1,($U$2=GRID!$B$1:$U$1)*(КАЛЕНДАРЬ!U18=GRID!$B$3:$U$3),0))*GRID!$P$44,
ROUNDUP(INDEX(GRID!$B$4:$U$15,MATCH($M$7,GRID!$A$4:$A$15,0),MATCH(1,($U$2=GRID!$B$1:$U$1)*(КАЛЕНДАРЬ!U18=GRID!$B$3:$U$3),0))*GRID!$P$44*(1-GRID!$P$37),0))</f>
        <v>88320</v>
      </c>
      <c r="N17" s="8" cm="1">
        <f t="array" ref="N17">IF($I$2="Жаркий сентябрь в Мантера Суприм",
INDEX(GRID!$B$18:$U$29,MATCH($M$7,GRID!$A$18:$A$29,0),MATCH(1,($U$2=GRID!$B$1:$U$1)*(КАЛЕНДАРЬ!U18=GRID!$B$3:$U$3),0))*GRID!$P$44,
ROUNDUP(INDEX(GRID!$B$18:$U$29,MATCH($M$7,GRID!$A$18:$A$29,0),MATCH(1,($U$2=GRID!$B$1:$U$1)*(КАЛЕНДАРЬ!U18=GRID!$B$3:$U$3),0))*GRID!$P$44*(1-GRID!$P$37),0))</f>
        <v>92320</v>
      </c>
      <c r="O17" s="57" t="s">
        <v>119</v>
      </c>
      <c r="P17" s="8" cm="1">
        <f t="array" ref="P17">IF($I$2="Жаркий сентябрь в Мантера Суприм",
INDEX(GRID!$B$18:$U$29,MATCH($P$7,GRID!$A$18:$A$29,0),MATCH(1,($U$2=GRID!$B$1:$U$1)*(КАЛЕНДАРЬ!U18=GRID!$B$3:$U$3),0))*GRID!$P$44,
ROUNDUP(INDEX(GRID!$B$18:$U$29,MATCH($P$7,GRID!$A$18:$A$29,0),MATCH(1,($U$2=GRID!$B$1:$U$1)*(КАЛЕНДАРЬ!U18=GRID!$B$3:$U$3),0))*GRID!$P$44*(1-GRID!$P$37),0))</f>
        <v>159440</v>
      </c>
      <c r="Q17" s="57" t="s">
        <v>119</v>
      </c>
      <c r="R17" s="57" t="s">
        <v>119</v>
      </c>
      <c r="S17" s="57" t="s">
        <v>119</v>
      </c>
      <c r="T17" s="57" t="s">
        <v>119</v>
      </c>
    </row>
    <row r="18" spans="1:20" hidden="1">
      <c r="A18" s="63" t="s">
        <v>14</v>
      </c>
      <c r="B18" s="64">
        <v>16</v>
      </c>
      <c r="C18" s="8" cm="1">
        <f t="array" ref="C18">IF($I$2="Жаркий сентябрь в Мантера Суприм",
INDEX(GRID!$B$4:$U$15,MATCH($C$7,GRID!$A$4:$A$15,0),MATCH(1,($U$2=GRID!$B$1:$U$1)*(КАЛЕНДАРЬ!U19=GRID!$B$3:$U$3),0))*GRID!$P$44,
ROUNDUP(INDEX(GRID!$B$4:$U$15,MATCH($C$7,GRID!$A$4:$A$15,0),MATCH(1,($U$2=GRID!$B$1:$U$1)*(КАЛЕНДАРЬ!U19=GRID!$B$3:$U$3),0))*GRID!$P$44*(1-GRID!$P$37),0))</f>
        <v>42080</v>
      </c>
      <c r="D18" s="8" cm="1">
        <f t="array" ref="D18">IF($I$2="Жаркий сентябрь в Мантера Суприм",
INDEX(GRID!$B$18:$U$29,MATCH($C$7,GRID!$A$18:$A$29,0),MATCH(1,($U$2=GRID!$B$1:$U$1)*(КАЛЕНДАРЬ!U19=GRID!$B$3:$U$3),0))*GRID!$P$44,
ROUNDUP(INDEX(GRID!$B$18:$U$29,MATCH($C$7,GRID!$A$18:$A$29,0),MATCH(1,($U$2=GRID!$B$1:$U$1)*(КАЛЕНДАРЬ!U19=GRID!$B$3:$U$3),0))*GRID!$P$44*(1-GRID!$P$37),0))</f>
        <v>46080</v>
      </c>
      <c r="E18" s="8" cm="1">
        <f t="array" ref="E18">IF($I$2="Жаркий сентябрь в Мантера Суприм",
INDEX(GRID!$B$4:$U$15,MATCH($E$7,GRID!$A$4:$A$15,0),MATCH(1,($U$2=GRID!$B$1:$U$1)*(КАЛЕНДАРЬ!U19=GRID!$B$3:$U$3),0))*GRID!$P$44,
ROUNDUP(INDEX(GRID!$B$4:$U$15,MATCH($E$7,GRID!$A$4:$A$15,0),MATCH(1,($U$2=GRID!$B$1:$U$1)*(КАЛЕНДАРЬ!U19=GRID!$B$3:$U$3),0))*GRID!$P$44*(1-GRID!$P$37),0))</f>
        <v>49680</v>
      </c>
      <c r="F18" s="8" cm="1">
        <f t="array" ref="F18">IF($I$2="Жаркий сентябрь в Мантера Суприм",
INDEX(GRID!$B$18:$U$29,MATCH($E$7,GRID!$A$18:$A$29,0),MATCH(1,($U$2=GRID!$B$1:$U$1)*(КАЛЕНДАРЬ!U19=GRID!$B$3:$U$3),0))*GRID!$P$44,
ROUNDUP(INDEX(GRID!$B$18:$U$29,MATCH($E$7,GRID!$A$18:$A$29,0),MATCH(1,($U$2=GRID!$B$1:$U$1)*(КАЛЕНДАРЬ!U19=GRID!$B$3:$U$3),0))*GRID!$P$44*(1-GRID!$P$37),0))</f>
        <v>53680</v>
      </c>
      <c r="G18" s="57" t="s">
        <v>119</v>
      </c>
      <c r="H18" s="57" t="s">
        <v>119</v>
      </c>
      <c r="I18" s="8" cm="1">
        <f t="array" ref="I18">IF($I$2="Жаркий сентябрь в Мантера Суприм",
INDEX(GRID!$B$4:$U$15,MATCH($I$7,GRID!$A$4:$A$15,0),MATCH(1,($U$2=GRID!$B$1:$U$1)*(КАЛЕНДАРЬ!U19=GRID!$B$3:$U$3),0))*GRID!$P$44,
ROUNDUP(INDEX(GRID!$B$4:$U$15,MATCH($I$7,GRID!$A$4:$A$15,0),MATCH(1,($U$2=GRID!$B$1:$U$1)*(КАЛЕНДАРЬ!U19=GRID!$B$3:$U$3),0))*GRID!$P$44*(1-GRID!$P$37),0))</f>
        <v>61280</v>
      </c>
      <c r="J18" s="8" cm="1">
        <f t="array" ref="J18">IF($I$2="Жаркий сентябрь в Мантера Суприм",
INDEX(GRID!$B$18:$U$29,MATCH($I$7,GRID!$A$18:$A$29,0),MATCH(1,($U$2=GRID!$B$1:$U$1)*(КАЛЕНДАРЬ!U19=GRID!$B$3:$U$3),0))*GRID!$P$44,
ROUNDUP(INDEX(GRID!$B$18:$U$29,MATCH($I$7,GRID!$A$18:$A$29,0),MATCH(1,($U$2=GRID!$B$1:$U$1)*(КАЛЕНДАРЬ!U19=GRID!$B$3:$U$3),0))*GRID!$P$44*(1-GRID!$P$37),0))</f>
        <v>65280</v>
      </c>
      <c r="K18" s="57" t="s">
        <v>119</v>
      </c>
      <c r="L18" s="57" t="s">
        <v>119</v>
      </c>
      <c r="M18" s="8" cm="1">
        <f t="array" ref="M18">IF($I$2="Жаркий сентябрь в Мантера Суприм",
INDEX(GRID!$B$4:$U$15,MATCH($M$7,GRID!$A$4:$A$15,0),MATCH(1,($U$2=GRID!$B$1:$U$1)*(КАЛЕНДАРЬ!U19=GRID!$B$3:$U$3),0))*GRID!$P$44,
ROUNDUP(INDEX(GRID!$B$4:$U$15,MATCH($M$7,GRID!$A$4:$A$15,0),MATCH(1,($U$2=GRID!$B$1:$U$1)*(КАЛЕНДАРЬ!U19=GRID!$B$3:$U$3),0))*GRID!$P$44*(1-GRID!$P$37),0))</f>
        <v>88320</v>
      </c>
      <c r="N18" s="8" cm="1">
        <f t="array" ref="N18">IF($I$2="Жаркий сентябрь в Мантера Суприм",
INDEX(GRID!$B$18:$U$29,MATCH($M$7,GRID!$A$18:$A$29,0),MATCH(1,($U$2=GRID!$B$1:$U$1)*(КАЛЕНДАРЬ!U19=GRID!$B$3:$U$3),0))*GRID!$P$44,
ROUNDUP(INDEX(GRID!$B$18:$U$29,MATCH($M$7,GRID!$A$18:$A$29,0),MATCH(1,($U$2=GRID!$B$1:$U$1)*(КАЛЕНДАРЬ!U19=GRID!$B$3:$U$3),0))*GRID!$P$44*(1-GRID!$P$37),0))</f>
        <v>92320</v>
      </c>
      <c r="O18" s="57" t="s">
        <v>119</v>
      </c>
      <c r="P18" s="8" cm="1">
        <f t="array" ref="P18">IF($I$2="Жаркий сентябрь в Мантера Суприм",
INDEX(GRID!$B$18:$U$29,MATCH($P$7,GRID!$A$18:$A$29,0),MATCH(1,($U$2=GRID!$B$1:$U$1)*(КАЛЕНДАРЬ!U19=GRID!$B$3:$U$3),0))*GRID!$P$44,
ROUNDUP(INDEX(GRID!$B$18:$U$29,MATCH($P$7,GRID!$A$18:$A$29,0),MATCH(1,($U$2=GRID!$B$1:$U$1)*(КАЛЕНДАРЬ!U19=GRID!$B$3:$U$3),0))*GRID!$P$44*(1-GRID!$P$37),0))</f>
        <v>159440</v>
      </c>
      <c r="Q18" s="57" t="s">
        <v>119</v>
      </c>
      <c r="R18" s="57" t="s">
        <v>119</v>
      </c>
      <c r="S18" s="57" t="s">
        <v>119</v>
      </c>
      <c r="T18" s="57" t="s">
        <v>119</v>
      </c>
    </row>
    <row r="19" spans="1:20" hidden="1">
      <c r="A19" s="63" t="s">
        <v>15</v>
      </c>
      <c r="B19" s="64">
        <v>17</v>
      </c>
      <c r="C19" s="8" cm="1">
        <f t="array" ref="C19">IF($I$2="Жаркий сентябрь в Мантера Суприм",
INDEX(GRID!$B$4:$U$15,MATCH($C$7,GRID!$A$4:$A$15,0),MATCH(1,($U$2=GRID!$B$1:$U$1)*(КАЛЕНДАРЬ!U20=GRID!$B$3:$U$3),0))*GRID!$P$44,
ROUNDUP(INDEX(GRID!$B$4:$U$15,MATCH($C$7,GRID!$A$4:$A$15,0),MATCH(1,($U$2=GRID!$B$1:$U$1)*(КАЛЕНДАРЬ!U20=GRID!$B$3:$U$3),0))*GRID!$P$44*(1-GRID!$P$37),0))</f>
        <v>42080</v>
      </c>
      <c r="D19" s="8" cm="1">
        <f t="array" ref="D19">IF($I$2="Жаркий сентябрь в Мантера Суприм",
INDEX(GRID!$B$18:$U$29,MATCH($C$7,GRID!$A$18:$A$29,0),MATCH(1,($U$2=GRID!$B$1:$U$1)*(КАЛЕНДАРЬ!U20=GRID!$B$3:$U$3),0))*GRID!$P$44,
ROUNDUP(INDEX(GRID!$B$18:$U$29,MATCH($C$7,GRID!$A$18:$A$29,0),MATCH(1,($U$2=GRID!$B$1:$U$1)*(КАЛЕНДАРЬ!U20=GRID!$B$3:$U$3),0))*GRID!$P$44*(1-GRID!$P$37),0))</f>
        <v>46080</v>
      </c>
      <c r="E19" s="8" cm="1">
        <f t="array" ref="E19">IF($I$2="Жаркий сентябрь в Мантера Суприм",
INDEX(GRID!$B$4:$U$15,MATCH($E$7,GRID!$A$4:$A$15,0),MATCH(1,($U$2=GRID!$B$1:$U$1)*(КАЛЕНДАРЬ!U20=GRID!$B$3:$U$3),0))*GRID!$P$44,
ROUNDUP(INDEX(GRID!$B$4:$U$15,MATCH($E$7,GRID!$A$4:$A$15,0),MATCH(1,($U$2=GRID!$B$1:$U$1)*(КАЛЕНДАРЬ!U20=GRID!$B$3:$U$3),0))*GRID!$P$44*(1-GRID!$P$37),0))</f>
        <v>49680</v>
      </c>
      <c r="F19" s="8" cm="1">
        <f t="array" ref="F19">IF($I$2="Жаркий сентябрь в Мантера Суприм",
INDEX(GRID!$B$18:$U$29,MATCH($E$7,GRID!$A$18:$A$29,0),MATCH(1,($U$2=GRID!$B$1:$U$1)*(КАЛЕНДАРЬ!U20=GRID!$B$3:$U$3),0))*GRID!$P$44,
ROUNDUP(INDEX(GRID!$B$18:$U$29,MATCH($E$7,GRID!$A$18:$A$29,0),MATCH(1,($U$2=GRID!$B$1:$U$1)*(КАЛЕНДАРЬ!U20=GRID!$B$3:$U$3),0))*GRID!$P$44*(1-GRID!$P$37),0))</f>
        <v>53680</v>
      </c>
      <c r="G19" s="57" t="s">
        <v>119</v>
      </c>
      <c r="H19" s="57" t="s">
        <v>119</v>
      </c>
      <c r="I19" s="8" cm="1">
        <f t="array" ref="I19">IF($I$2="Жаркий сентябрь в Мантера Суприм",
INDEX(GRID!$B$4:$U$15,MATCH($I$7,GRID!$A$4:$A$15,0),MATCH(1,($U$2=GRID!$B$1:$U$1)*(КАЛЕНДАРЬ!U20=GRID!$B$3:$U$3),0))*GRID!$P$44,
ROUNDUP(INDEX(GRID!$B$4:$U$15,MATCH($I$7,GRID!$A$4:$A$15,0),MATCH(1,($U$2=GRID!$B$1:$U$1)*(КАЛЕНДАРЬ!U20=GRID!$B$3:$U$3),0))*GRID!$P$44*(1-GRID!$P$37),0))</f>
        <v>61280</v>
      </c>
      <c r="J19" s="8" cm="1">
        <f t="array" ref="J19">IF($I$2="Жаркий сентябрь в Мантера Суприм",
INDEX(GRID!$B$18:$U$29,MATCH($I$7,GRID!$A$18:$A$29,0),MATCH(1,($U$2=GRID!$B$1:$U$1)*(КАЛЕНДАРЬ!U20=GRID!$B$3:$U$3),0))*GRID!$P$44,
ROUNDUP(INDEX(GRID!$B$18:$U$29,MATCH($I$7,GRID!$A$18:$A$29,0),MATCH(1,($U$2=GRID!$B$1:$U$1)*(КАЛЕНДАРЬ!U20=GRID!$B$3:$U$3),0))*GRID!$P$44*(1-GRID!$P$37),0))</f>
        <v>65280</v>
      </c>
      <c r="K19" s="57" t="s">
        <v>119</v>
      </c>
      <c r="L19" s="57" t="s">
        <v>119</v>
      </c>
      <c r="M19" s="8" cm="1">
        <f t="array" ref="M19">IF($I$2="Жаркий сентябрь в Мантера Суприм",
INDEX(GRID!$B$4:$U$15,MATCH($M$7,GRID!$A$4:$A$15,0),MATCH(1,($U$2=GRID!$B$1:$U$1)*(КАЛЕНДАРЬ!U20=GRID!$B$3:$U$3),0))*GRID!$P$44,
ROUNDUP(INDEX(GRID!$B$4:$U$15,MATCH($M$7,GRID!$A$4:$A$15,0),MATCH(1,($U$2=GRID!$B$1:$U$1)*(КАЛЕНДАРЬ!U20=GRID!$B$3:$U$3),0))*GRID!$P$44*(1-GRID!$P$37),0))</f>
        <v>88320</v>
      </c>
      <c r="N19" s="8" cm="1">
        <f t="array" ref="N19">IF($I$2="Жаркий сентябрь в Мантера Суприм",
INDEX(GRID!$B$18:$U$29,MATCH($M$7,GRID!$A$18:$A$29,0),MATCH(1,($U$2=GRID!$B$1:$U$1)*(КАЛЕНДАРЬ!U20=GRID!$B$3:$U$3),0))*GRID!$P$44,
ROUNDUP(INDEX(GRID!$B$18:$U$29,MATCH($M$7,GRID!$A$18:$A$29,0),MATCH(1,($U$2=GRID!$B$1:$U$1)*(КАЛЕНДАРЬ!U20=GRID!$B$3:$U$3),0))*GRID!$P$44*(1-GRID!$P$37),0))</f>
        <v>92320</v>
      </c>
      <c r="O19" s="57" t="s">
        <v>119</v>
      </c>
      <c r="P19" s="8" cm="1">
        <f t="array" ref="P19">IF($I$2="Жаркий сентябрь в Мантера Суприм",
INDEX(GRID!$B$18:$U$29,MATCH($P$7,GRID!$A$18:$A$29,0),MATCH(1,($U$2=GRID!$B$1:$U$1)*(КАЛЕНДАРЬ!U20=GRID!$B$3:$U$3),0))*GRID!$P$44,
ROUNDUP(INDEX(GRID!$B$18:$U$29,MATCH($P$7,GRID!$A$18:$A$29,0),MATCH(1,($U$2=GRID!$B$1:$U$1)*(КАЛЕНДАРЬ!U20=GRID!$B$3:$U$3),0))*GRID!$P$44*(1-GRID!$P$37),0))</f>
        <v>159440</v>
      </c>
      <c r="Q19" s="57" t="s">
        <v>119</v>
      </c>
      <c r="R19" s="57" t="s">
        <v>119</v>
      </c>
      <c r="S19" s="57" t="s">
        <v>119</v>
      </c>
      <c r="T19" s="57" t="s">
        <v>119</v>
      </c>
    </row>
    <row r="20" spans="1:20" hidden="1">
      <c r="A20" s="63" t="s">
        <v>16</v>
      </c>
      <c r="B20" s="64">
        <v>18</v>
      </c>
      <c r="C20" s="8" cm="1">
        <f t="array" ref="C20">IF($I$2="Жаркий сентябрь в Мантера Суприм",
INDEX(GRID!$B$4:$U$15,MATCH($C$7,GRID!$A$4:$A$15,0),MATCH(1,($U$2=GRID!$B$1:$U$1)*(КАЛЕНДАРЬ!U21=GRID!$B$3:$U$3),0))*GRID!$P$44,
ROUNDUP(INDEX(GRID!$B$4:$U$15,MATCH($C$7,GRID!$A$4:$A$15,0),MATCH(1,($U$2=GRID!$B$1:$U$1)*(КАЛЕНДАРЬ!U21=GRID!$B$3:$U$3),0))*GRID!$P$44*(1-GRID!$P$37),0))</f>
        <v>45840</v>
      </c>
      <c r="D20" s="8" cm="1">
        <f t="array" ref="D20">IF($I$2="Жаркий сентябрь в Мантера Суприм",
INDEX(GRID!$B$18:$U$29,MATCH($C$7,GRID!$A$18:$A$29,0),MATCH(1,($U$2=GRID!$B$1:$U$1)*(КАЛЕНДАРЬ!U21=GRID!$B$3:$U$3),0))*GRID!$P$44,
ROUNDUP(INDEX(GRID!$B$18:$U$29,MATCH($C$7,GRID!$A$18:$A$29,0),MATCH(1,($U$2=GRID!$B$1:$U$1)*(КАЛЕНДАРЬ!U21=GRID!$B$3:$U$3),0))*GRID!$P$44*(1-GRID!$P$37),0))</f>
        <v>49840</v>
      </c>
      <c r="E20" s="8" cm="1">
        <f t="array" ref="E20">IF($I$2="Жаркий сентябрь в Мантера Суприм",
INDEX(GRID!$B$4:$U$15,MATCH($E$7,GRID!$A$4:$A$15,0),MATCH(1,($U$2=GRID!$B$1:$U$1)*(КАЛЕНДАРЬ!U21=GRID!$B$3:$U$3),0))*GRID!$P$44,
ROUNDUP(INDEX(GRID!$B$4:$U$15,MATCH($E$7,GRID!$A$4:$A$15,0),MATCH(1,($U$2=GRID!$B$1:$U$1)*(КАЛЕНДАРЬ!U21=GRID!$B$3:$U$3),0))*GRID!$P$44*(1-GRID!$P$37),0))</f>
        <v>53920</v>
      </c>
      <c r="F20" s="8" cm="1">
        <f t="array" ref="F20">IF($I$2="Жаркий сентябрь в Мантера Суприм",
INDEX(GRID!$B$18:$U$29,MATCH($E$7,GRID!$A$18:$A$29,0),MATCH(1,($U$2=GRID!$B$1:$U$1)*(КАЛЕНДАРЬ!U21=GRID!$B$3:$U$3),0))*GRID!$P$44,
ROUNDUP(INDEX(GRID!$B$18:$U$29,MATCH($E$7,GRID!$A$18:$A$29,0),MATCH(1,($U$2=GRID!$B$1:$U$1)*(КАЛЕНДАРЬ!U21=GRID!$B$3:$U$3),0))*GRID!$P$44*(1-GRID!$P$37),0))</f>
        <v>57920</v>
      </c>
      <c r="G20" s="57" t="s">
        <v>119</v>
      </c>
      <c r="H20" s="57" t="s">
        <v>119</v>
      </c>
      <c r="I20" s="8" cm="1">
        <f t="array" ref="I20">IF($I$2="Жаркий сентябрь в Мантера Суприм",
INDEX(GRID!$B$4:$U$15,MATCH($I$7,GRID!$A$4:$A$15,0),MATCH(1,($U$2=GRID!$B$1:$U$1)*(КАЛЕНДАРЬ!U21=GRID!$B$3:$U$3),0))*GRID!$P$44,
ROUNDUP(INDEX(GRID!$B$4:$U$15,MATCH($I$7,GRID!$A$4:$A$15,0),MATCH(1,($U$2=GRID!$B$1:$U$1)*(КАЛЕНДАРЬ!U21=GRID!$B$3:$U$3),0))*GRID!$P$44*(1-GRID!$P$37),0))</f>
        <v>66000</v>
      </c>
      <c r="J20" s="8" cm="1">
        <f t="array" ref="J20">IF($I$2="Жаркий сентябрь в Мантера Суприм",
INDEX(GRID!$B$18:$U$29,MATCH($I$7,GRID!$A$18:$A$29,0),MATCH(1,($U$2=GRID!$B$1:$U$1)*(КАЛЕНДАРЬ!U21=GRID!$B$3:$U$3),0))*GRID!$P$44,
ROUNDUP(INDEX(GRID!$B$18:$U$29,MATCH($I$7,GRID!$A$18:$A$29,0),MATCH(1,($U$2=GRID!$B$1:$U$1)*(КАЛЕНДАРЬ!U21=GRID!$B$3:$U$3),0))*GRID!$P$44*(1-GRID!$P$37),0))</f>
        <v>70000</v>
      </c>
      <c r="K20" s="57" t="s">
        <v>119</v>
      </c>
      <c r="L20" s="57" t="s">
        <v>119</v>
      </c>
      <c r="M20" s="8" cm="1">
        <f t="array" ref="M20">IF($I$2="Жаркий сентябрь в Мантера Суприм",
INDEX(GRID!$B$4:$U$15,MATCH($M$7,GRID!$A$4:$A$15,0),MATCH(1,($U$2=GRID!$B$1:$U$1)*(КАЛЕНДАРЬ!U21=GRID!$B$3:$U$3),0))*GRID!$P$44,
ROUNDUP(INDEX(GRID!$B$4:$U$15,MATCH($M$7,GRID!$A$4:$A$15,0),MATCH(1,($U$2=GRID!$B$1:$U$1)*(КАЛЕНДАРЬ!U21=GRID!$B$3:$U$3),0))*GRID!$P$44*(1-GRID!$P$37),0))</f>
        <v>94640</v>
      </c>
      <c r="N20" s="8" cm="1">
        <f t="array" ref="N20">IF($I$2="Жаркий сентябрь в Мантера Суприм",
INDEX(GRID!$B$18:$U$29,MATCH($M$7,GRID!$A$18:$A$29,0),MATCH(1,($U$2=GRID!$B$1:$U$1)*(КАЛЕНДАРЬ!U21=GRID!$B$3:$U$3),0))*GRID!$P$44,
ROUNDUP(INDEX(GRID!$B$18:$U$29,MATCH($M$7,GRID!$A$18:$A$29,0),MATCH(1,($U$2=GRID!$B$1:$U$1)*(КАЛЕНДАРЬ!U21=GRID!$B$3:$U$3),0))*GRID!$P$44*(1-GRID!$P$37),0))</f>
        <v>98640</v>
      </c>
      <c r="O20" s="57" t="s">
        <v>119</v>
      </c>
      <c r="P20" s="8" cm="1">
        <f t="array" ref="P20">IF($I$2="Жаркий сентябрь в Мантера Суприм",
INDEX(GRID!$B$18:$U$29,MATCH($P$7,GRID!$A$18:$A$29,0),MATCH(1,($U$2=GRID!$B$1:$U$1)*(КАЛЕНДАРЬ!U21=GRID!$B$3:$U$3),0))*GRID!$P$44,
ROUNDUP(INDEX(GRID!$B$18:$U$29,MATCH($P$7,GRID!$A$18:$A$29,0),MATCH(1,($U$2=GRID!$B$1:$U$1)*(КАЛЕНДАРЬ!U21=GRID!$B$3:$U$3),0))*GRID!$P$44*(1-GRID!$P$37),0))</f>
        <v>167120</v>
      </c>
      <c r="Q20" s="57" t="s">
        <v>119</v>
      </c>
      <c r="R20" s="57" t="s">
        <v>119</v>
      </c>
      <c r="S20" s="57" t="s">
        <v>119</v>
      </c>
      <c r="T20" s="57" t="s">
        <v>119</v>
      </c>
    </row>
    <row r="21" spans="1:20" hidden="1">
      <c r="A21" s="63" t="s">
        <v>17</v>
      </c>
      <c r="B21" s="64">
        <v>19</v>
      </c>
      <c r="C21" s="8" cm="1">
        <f t="array" ref="C21">IF($I$2="Жаркий сентябрь в Мантера Суприм",
INDEX(GRID!$B$4:$U$15,MATCH($C$7,GRID!$A$4:$A$15,0),MATCH(1,($U$2=GRID!$B$1:$U$1)*(КАЛЕНДАРЬ!U22=GRID!$B$3:$U$3),0))*GRID!$P$44,
ROUNDUP(INDEX(GRID!$B$4:$U$15,MATCH($C$7,GRID!$A$4:$A$15,0),MATCH(1,($U$2=GRID!$B$1:$U$1)*(КАЛЕНДАРЬ!U22=GRID!$B$3:$U$3),0))*GRID!$P$44*(1-GRID!$P$37),0))</f>
        <v>45840</v>
      </c>
      <c r="D21" s="8" cm="1">
        <f t="array" ref="D21">IF($I$2="Жаркий сентябрь в Мантера Суприм",
INDEX(GRID!$B$18:$U$29,MATCH($C$7,GRID!$A$18:$A$29,0),MATCH(1,($U$2=GRID!$B$1:$U$1)*(КАЛЕНДАРЬ!U22=GRID!$B$3:$U$3),0))*GRID!$P$44,
ROUNDUP(INDEX(GRID!$B$18:$U$29,MATCH($C$7,GRID!$A$18:$A$29,0),MATCH(1,($U$2=GRID!$B$1:$U$1)*(КАЛЕНДАРЬ!U22=GRID!$B$3:$U$3),0))*GRID!$P$44*(1-GRID!$P$37),0))</f>
        <v>49840</v>
      </c>
      <c r="E21" s="8" cm="1">
        <f t="array" ref="E21">IF($I$2="Жаркий сентябрь в Мантера Суприм",
INDEX(GRID!$B$4:$U$15,MATCH($E$7,GRID!$A$4:$A$15,0),MATCH(1,($U$2=GRID!$B$1:$U$1)*(КАЛЕНДАРЬ!U22=GRID!$B$3:$U$3),0))*GRID!$P$44,
ROUNDUP(INDEX(GRID!$B$4:$U$15,MATCH($E$7,GRID!$A$4:$A$15,0),MATCH(1,($U$2=GRID!$B$1:$U$1)*(КАЛЕНДАРЬ!U22=GRID!$B$3:$U$3),0))*GRID!$P$44*(1-GRID!$P$37),0))</f>
        <v>53920</v>
      </c>
      <c r="F21" s="8" cm="1">
        <f t="array" ref="F21">IF($I$2="Жаркий сентябрь в Мантера Суприм",
INDEX(GRID!$B$18:$U$29,MATCH($E$7,GRID!$A$18:$A$29,0),MATCH(1,($U$2=GRID!$B$1:$U$1)*(КАЛЕНДАРЬ!U22=GRID!$B$3:$U$3),0))*GRID!$P$44,
ROUNDUP(INDEX(GRID!$B$18:$U$29,MATCH($E$7,GRID!$A$18:$A$29,0),MATCH(1,($U$2=GRID!$B$1:$U$1)*(КАЛЕНДАРЬ!U22=GRID!$B$3:$U$3),0))*GRID!$P$44*(1-GRID!$P$37),0))</f>
        <v>57920</v>
      </c>
      <c r="G21" s="57" t="s">
        <v>119</v>
      </c>
      <c r="H21" s="57" t="s">
        <v>119</v>
      </c>
      <c r="I21" s="8" cm="1">
        <f t="array" ref="I21">IF($I$2="Жаркий сентябрь в Мантера Суприм",
INDEX(GRID!$B$4:$U$15,MATCH($I$7,GRID!$A$4:$A$15,0),MATCH(1,($U$2=GRID!$B$1:$U$1)*(КАЛЕНДАРЬ!U22=GRID!$B$3:$U$3),0))*GRID!$P$44,
ROUNDUP(INDEX(GRID!$B$4:$U$15,MATCH($I$7,GRID!$A$4:$A$15,0),MATCH(1,($U$2=GRID!$B$1:$U$1)*(КАЛЕНДАРЬ!U22=GRID!$B$3:$U$3),0))*GRID!$P$44*(1-GRID!$P$37),0))</f>
        <v>66000</v>
      </c>
      <c r="J21" s="8" cm="1">
        <f t="array" ref="J21">IF($I$2="Жаркий сентябрь в Мантера Суприм",
INDEX(GRID!$B$18:$U$29,MATCH($I$7,GRID!$A$18:$A$29,0),MATCH(1,($U$2=GRID!$B$1:$U$1)*(КАЛЕНДАРЬ!U22=GRID!$B$3:$U$3),0))*GRID!$P$44,
ROUNDUP(INDEX(GRID!$B$18:$U$29,MATCH($I$7,GRID!$A$18:$A$29,0),MATCH(1,($U$2=GRID!$B$1:$U$1)*(КАЛЕНДАРЬ!U22=GRID!$B$3:$U$3),0))*GRID!$P$44*(1-GRID!$P$37),0))</f>
        <v>70000</v>
      </c>
      <c r="K21" s="57" t="s">
        <v>119</v>
      </c>
      <c r="L21" s="57" t="s">
        <v>119</v>
      </c>
      <c r="M21" s="8" cm="1">
        <f t="array" ref="M21">IF($I$2="Жаркий сентябрь в Мантера Суприм",
INDEX(GRID!$B$4:$U$15,MATCH($M$7,GRID!$A$4:$A$15,0),MATCH(1,($U$2=GRID!$B$1:$U$1)*(КАЛЕНДАРЬ!U22=GRID!$B$3:$U$3),0))*GRID!$P$44,
ROUNDUP(INDEX(GRID!$B$4:$U$15,MATCH($M$7,GRID!$A$4:$A$15,0),MATCH(1,($U$2=GRID!$B$1:$U$1)*(КАЛЕНДАРЬ!U22=GRID!$B$3:$U$3),0))*GRID!$P$44*(1-GRID!$P$37),0))</f>
        <v>94640</v>
      </c>
      <c r="N21" s="8" cm="1">
        <f t="array" ref="N21">IF($I$2="Жаркий сентябрь в Мантера Суприм",
INDEX(GRID!$B$18:$U$29,MATCH($M$7,GRID!$A$18:$A$29,0),MATCH(1,($U$2=GRID!$B$1:$U$1)*(КАЛЕНДАРЬ!U22=GRID!$B$3:$U$3),0))*GRID!$P$44,
ROUNDUP(INDEX(GRID!$B$18:$U$29,MATCH($M$7,GRID!$A$18:$A$29,0),MATCH(1,($U$2=GRID!$B$1:$U$1)*(КАЛЕНДАРЬ!U22=GRID!$B$3:$U$3),0))*GRID!$P$44*(1-GRID!$P$37),0))</f>
        <v>98640</v>
      </c>
      <c r="O21" s="57" t="s">
        <v>119</v>
      </c>
      <c r="P21" s="8" cm="1">
        <f t="array" ref="P21">IF($I$2="Жаркий сентябрь в Мантера Суприм",
INDEX(GRID!$B$18:$U$29,MATCH($P$7,GRID!$A$18:$A$29,0),MATCH(1,($U$2=GRID!$B$1:$U$1)*(КАЛЕНДАРЬ!U22=GRID!$B$3:$U$3),0))*GRID!$P$44,
ROUNDUP(INDEX(GRID!$B$18:$U$29,MATCH($P$7,GRID!$A$18:$A$29,0),MATCH(1,($U$2=GRID!$B$1:$U$1)*(КАЛЕНДАРЬ!U22=GRID!$B$3:$U$3),0))*GRID!$P$44*(1-GRID!$P$37),0))</f>
        <v>167120</v>
      </c>
      <c r="Q21" s="57" t="s">
        <v>119</v>
      </c>
      <c r="R21" s="57" t="s">
        <v>119</v>
      </c>
      <c r="S21" s="57" t="s">
        <v>119</v>
      </c>
      <c r="T21" s="57" t="s">
        <v>119</v>
      </c>
    </row>
    <row r="22" spans="1:20" hidden="1">
      <c r="A22" s="63" t="s">
        <v>11</v>
      </c>
      <c r="B22" s="64">
        <v>20</v>
      </c>
      <c r="C22" s="8" cm="1">
        <f t="array" ref="C22">IF($I$2="Жаркий сентябрь в Мантера Суприм",
INDEX(GRID!$B$4:$U$15,MATCH($C$7,GRID!$A$4:$A$15,0),MATCH(1,($U$2=GRID!$B$1:$U$1)*(КАЛЕНДАРЬ!U23=GRID!$B$3:$U$3),0))*GRID!$P$44,
ROUNDUP(INDEX(GRID!$B$4:$U$15,MATCH($C$7,GRID!$A$4:$A$15,0),MATCH(1,($U$2=GRID!$B$1:$U$1)*(КАЛЕНДАРЬ!U23=GRID!$B$3:$U$3),0))*GRID!$P$44*(1-GRID!$P$37),0))</f>
        <v>45840</v>
      </c>
      <c r="D22" s="8" cm="1">
        <f t="array" ref="D22">IF($I$2="Жаркий сентябрь в Мантера Суприм",
INDEX(GRID!$B$18:$U$29,MATCH($C$7,GRID!$A$18:$A$29,0),MATCH(1,($U$2=GRID!$B$1:$U$1)*(КАЛЕНДАРЬ!U23=GRID!$B$3:$U$3),0))*GRID!$P$44,
ROUNDUP(INDEX(GRID!$B$18:$U$29,MATCH($C$7,GRID!$A$18:$A$29,0),MATCH(1,($U$2=GRID!$B$1:$U$1)*(КАЛЕНДАРЬ!U23=GRID!$B$3:$U$3),0))*GRID!$P$44*(1-GRID!$P$37),0))</f>
        <v>49840</v>
      </c>
      <c r="E22" s="8" cm="1">
        <f t="array" ref="E22">IF($I$2="Жаркий сентябрь в Мантера Суприм",
INDEX(GRID!$B$4:$U$15,MATCH($E$7,GRID!$A$4:$A$15,0),MATCH(1,($U$2=GRID!$B$1:$U$1)*(КАЛЕНДАРЬ!U23=GRID!$B$3:$U$3),0))*GRID!$P$44,
ROUNDUP(INDEX(GRID!$B$4:$U$15,MATCH($E$7,GRID!$A$4:$A$15,0),MATCH(1,($U$2=GRID!$B$1:$U$1)*(КАЛЕНДАРЬ!U23=GRID!$B$3:$U$3),0))*GRID!$P$44*(1-GRID!$P$37),0))</f>
        <v>53920</v>
      </c>
      <c r="F22" s="8" cm="1">
        <f t="array" ref="F22">IF($I$2="Жаркий сентябрь в Мантера Суприм",
INDEX(GRID!$B$18:$U$29,MATCH($E$7,GRID!$A$18:$A$29,0),MATCH(1,($U$2=GRID!$B$1:$U$1)*(КАЛЕНДАРЬ!U23=GRID!$B$3:$U$3),0))*GRID!$P$44,
ROUNDUP(INDEX(GRID!$B$18:$U$29,MATCH($E$7,GRID!$A$18:$A$29,0),MATCH(1,($U$2=GRID!$B$1:$U$1)*(КАЛЕНДАРЬ!U23=GRID!$B$3:$U$3),0))*GRID!$P$44*(1-GRID!$P$37),0))</f>
        <v>57920</v>
      </c>
      <c r="G22" s="57" t="s">
        <v>119</v>
      </c>
      <c r="H22" s="57" t="s">
        <v>119</v>
      </c>
      <c r="I22" s="8" cm="1">
        <f t="array" ref="I22">IF($I$2="Жаркий сентябрь в Мантера Суприм",
INDEX(GRID!$B$4:$U$15,MATCH($I$7,GRID!$A$4:$A$15,0),MATCH(1,($U$2=GRID!$B$1:$U$1)*(КАЛЕНДАРЬ!U23=GRID!$B$3:$U$3),0))*GRID!$P$44,
ROUNDUP(INDEX(GRID!$B$4:$U$15,MATCH($I$7,GRID!$A$4:$A$15,0),MATCH(1,($U$2=GRID!$B$1:$U$1)*(КАЛЕНДАРЬ!U23=GRID!$B$3:$U$3),0))*GRID!$P$44*(1-GRID!$P$37),0))</f>
        <v>66000</v>
      </c>
      <c r="J22" s="8" cm="1">
        <f t="array" ref="J22">IF($I$2="Жаркий сентябрь в Мантера Суприм",
INDEX(GRID!$B$18:$U$29,MATCH($I$7,GRID!$A$18:$A$29,0),MATCH(1,($U$2=GRID!$B$1:$U$1)*(КАЛЕНДАРЬ!U23=GRID!$B$3:$U$3),0))*GRID!$P$44,
ROUNDUP(INDEX(GRID!$B$18:$U$29,MATCH($I$7,GRID!$A$18:$A$29,0),MATCH(1,($U$2=GRID!$B$1:$U$1)*(КАЛЕНДАРЬ!U23=GRID!$B$3:$U$3),0))*GRID!$P$44*(1-GRID!$P$37),0))</f>
        <v>70000</v>
      </c>
      <c r="K22" s="57" t="s">
        <v>119</v>
      </c>
      <c r="L22" s="57" t="s">
        <v>119</v>
      </c>
      <c r="M22" s="8" cm="1">
        <f t="array" ref="M22">IF($I$2="Жаркий сентябрь в Мантера Суприм",
INDEX(GRID!$B$4:$U$15,MATCH($M$7,GRID!$A$4:$A$15,0),MATCH(1,($U$2=GRID!$B$1:$U$1)*(КАЛЕНДАРЬ!U23=GRID!$B$3:$U$3),0))*GRID!$P$44,
ROUNDUP(INDEX(GRID!$B$4:$U$15,MATCH($M$7,GRID!$A$4:$A$15,0),MATCH(1,($U$2=GRID!$B$1:$U$1)*(КАЛЕНДАРЬ!U23=GRID!$B$3:$U$3),0))*GRID!$P$44*(1-GRID!$P$37),0))</f>
        <v>94640</v>
      </c>
      <c r="N22" s="8" cm="1">
        <f t="array" ref="N22">IF($I$2="Жаркий сентябрь в Мантера Суприм",
INDEX(GRID!$B$18:$U$29,MATCH($M$7,GRID!$A$18:$A$29,0),MATCH(1,($U$2=GRID!$B$1:$U$1)*(КАЛЕНДАРЬ!U23=GRID!$B$3:$U$3),0))*GRID!$P$44,
ROUNDUP(INDEX(GRID!$B$18:$U$29,MATCH($M$7,GRID!$A$18:$A$29,0),MATCH(1,($U$2=GRID!$B$1:$U$1)*(КАЛЕНДАРЬ!U23=GRID!$B$3:$U$3),0))*GRID!$P$44*(1-GRID!$P$37),0))</f>
        <v>98640</v>
      </c>
      <c r="O22" s="57" t="s">
        <v>119</v>
      </c>
      <c r="P22" s="8" cm="1">
        <f t="array" ref="P22">IF($I$2="Жаркий сентябрь в Мантера Суприм",
INDEX(GRID!$B$18:$U$29,MATCH($P$7,GRID!$A$18:$A$29,0),MATCH(1,($U$2=GRID!$B$1:$U$1)*(КАЛЕНДАРЬ!U23=GRID!$B$3:$U$3),0))*GRID!$P$44,
ROUNDUP(INDEX(GRID!$B$18:$U$29,MATCH($P$7,GRID!$A$18:$A$29,0),MATCH(1,($U$2=GRID!$B$1:$U$1)*(КАЛЕНДАРЬ!U23=GRID!$B$3:$U$3),0))*GRID!$P$44*(1-GRID!$P$37),0))</f>
        <v>167120</v>
      </c>
      <c r="Q22" s="57" t="s">
        <v>119</v>
      </c>
      <c r="R22" s="57" t="s">
        <v>119</v>
      </c>
      <c r="S22" s="57" t="s">
        <v>119</v>
      </c>
      <c r="T22" s="57" t="s">
        <v>119</v>
      </c>
    </row>
    <row r="23" spans="1:20" hidden="1">
      <c r="A23" s="63" t="s">
        <v>12</v>
      </c>
      <c r="B23" s="64">
        <v>21</v>
      </c>
      <c r="C23" s="8" cm="1">
        <f t="array" ref="C23">IF($I$2="Жаркий сентябрь в Мантера Суприм",
INDEX(GRID!$B$4:$U$15,MATCH($C$7,GRID!$A$4:$A$15,0),MATCH(1,($U$2=GRID!$B$1:$U$1)*(КАЛЕНДАРЬ!U24=GRID!$B$3:$U$3),0))*GRID!$P$44,
ROUNDUP(INDEX(GRID!$B$4:$U$15,MATCH($C$7,GRID!$A$4:$A$15,0),MATCH(1,($U$2=GRID!$B$1:$U$1)*(КАЛЕНДАРЬ!U24=GRID!$B$3:$U$3),0))*GRID!$P$44*(1-GRID!$P$37),0))</f>
        <v>45840</v>
      </c>
      <c r="D23" s="8" cm="1">
        <f t="array" ref="D23">IF($I$2="Жаркий сентябрь в Мантера Суприм",
INDEX(GRID!$B$18:$U$29,MATCH($C$7,GRID!$A$18:$A$29,0),MATCH(1,($U$2=GRID!$B$1:$U$1)*(КАЛЕНДАРЬ!U24=GRID!$B$3:$U$3),0))*GRID!$P$44,
ROUNDUP(INDEX(GRID!$B$18:$U$29,MATCH($C$7,GRID!$A$18:$A$29,0),MATCH(1,($U$2=GRID!$B$1:$U$1)*(КАЛЕНДАРЬ!U24=GRID!$B$3:$U$3),0))*GRID!$P$44*(1-GRID!$P$37),0))</f>
        <v>49840</v>
      </c>
      <c r="E23" s="8" cm="1">
        <f t="array" ref="E23">IF($I$2="Жаркий сентябрь в Мантера Суприм",
INDEX(GRID!$B$4:$U$15,MATCH($E$7,GRID!$A$4:$A$15,0),MATCH(1,($U$2=GRID!$B$1:$U$1)*(КАЛЕНДАРЬ!U24=GRID!$B$3:$U$3),0))*GRID!$P$44,
ROUNDUP(INDEX(GRID!$B$4:$U$15,MATCH($E$7,GRID!$A$4:$A$15,0),MATCH(1,($U$2=GRID!$B$1:$U$1)*(КАЛЕНДАРЬ!U24=GRID!$B$3:$U$3),0))*GRID!$P$44*(1-GRID!$P$37),0))</f>
        <v>53920</v>
      </c>
      <c r="F23" s="8" cm="1">
        <f t="array" ref="F23">IF($I$2="Жаркий сентябрь в Мантера Суприм",
INDEX(GRID!$B$18:$U$29,MATCH($E$7,GRID!$A$18:$A$29,0),MATCH(1,($U$2=GRID!$B$1:$U$1)*(КАЛЕНДАРЬ!U24=GRID!$B$3:$U$3),0))*GRID!$P$44,
ROUNDUP(INDEX(GRID!$B$18:$U$29,MATCH($E$7,GRID!$A$18:$A$29,0),MATCH(1,($U$2=GRID!$B$1:$U$1)*(КАЛЕНДАРЬ!U24=GRID!$B$3:$U$3),0))*GRID!$P$44*(1-GRID!$P$37),0))</f>
        <v>57920</v>
      </c>
      <c r="G23" s="57" t="s">
        <v>119</v>
      </c>
      <c r="H23" s="57" t="s">
        <v>119</v>
      </c>
      <c r="I23" s="8" cm="1">
        <f t="array" ref="I23">IF($I$2="Жаркий сентябрь в Мантера Суприм",
INDEX(GRID!$B$4:$U$15,MATCH($I$7,GRID!$A$4:$A$15,0),MATCH(1,($U$2=GRID!$B$1:$U$1)*(КАЛЕНДАРЬ!U24=GRID!$B$3:$U$3),0))*GRID!$P$44,
ROUNDUP(INDEX(GRID!$B$4:$U$15,MATCH($I$7,GRID!$A$4:$A$15,0),MATCH(1,($U$2=GRID!$B$1:$U$1)*(КАЛЕНДАРЬ!U24=GRID!$B$3:$U$3),0))*GRID!$P$44*(1-GRID!$P$37),0))</f>
        <v>66000</v>
      </c>
      <c r="J23" s="8" cm="1">
        <f t="array" ref="J23">IF($I$2="Жаркий сентябрь в Мантера Суприм",
INDEX(GRID!$B$18:$U$29,MATCH($I$7,GRID!$A$18:$A$29,0),MATCH(1,($U$2=GRID!$B$1:$U$1)*(КАЛЕНДАРЬ!U24=GRID!$B$3:$U$3),0))*GRID!$P$44,
ROUNDUP(INDEX(GRID!$B$18:$U$29,MATCH($I$7,GRID!$A$18:$A$29,0),MATCH(1,($U$2=GRID!$B$1:$U$1)*(КАЛЕНДАРЬ!U24=GRID!$B$3:$U$3),0))*GRID!$P$44*(1-GRID!$P$37),0))</f>
        <v>70000</v>
      </c>
      <c r="K23" s="57" t="s">
        <v>119</v>
      </c>
      <c r="L23" s="57" t="s">
        <v>119</v>
      </c>
      <c r="M23" s="8" cm="1">
        <f t="array" ref="M23">IF($I$2="Жаркий сентябрь в Мантера Суприм",
INDEX(GRID!$B$4:$U$15,MATCH($M$7,GRID!$A$4:$A$15,0),MATCH(1,($U$2=GRID!$B$1:$U$1)*(КАЛЕНДАРЬ!U24=GRID!$B$3:$U$3),0))*GRID!$P$44,
ROUNDUP(INDEX(GRID!$B$4:$U$15,MATCH($M$7,GRID!$A$4:$A$15,0),MATCH(1,($U$2=GRID!$B$1:$U$1)*(КАЛЕНДАРЬ!U24=GRID!$B$3:$U$3),0))*GRID!$P$44*(1-GRID!$P$37),0))</f>
        <v>94640</v>
      </c>
      <c r="N23" s="8" cm="1">
        <f t="array" ref="N23">IF($I$2="Жаркий сентябрь в Мантера Суприм",
INDEX(GRID!$B$18:$U$29,MATCH($M$7,GRID!$A$18:$A$29,0),MATCH(1,($U$2=GRID!$B$1:$U$1)*(КАЛЕНДАРЬ!U24=GRID!$B$3:$U$3),0))*GRID!$P$44,
ROUNDUP(INDEX(GRID!$B$18:$U$29,MATCH($M$7,GRID!$A$18:$A$29,0),MATCH(1,($U$2=GRID!$B$1:$U$1)*(КАЛЕНДАРЬ!U24=GRID!$B$3:$U$3),0))*GRID!$P$44*(1-GRID!$P$37),0))</f>
        <v>98640</v>
      </c>
      <c r="O23" s="57" t="s">
        <v>119</v>
      </c>
      <c r="P23" s="8" cm="1">
        <f t="array" ref="P23">IF($I$2="Жаркий сентябрь в Мантера Суприм",
INDEX(GRID!$B$18:$U$29,MATCH($P$7,GRID!$A$18:$A$29,0),MATCH(1,($U$2=GRID!$B$1:$U$1)*(КАЛЕНДАРЬ!U24=GRID!$B$3:$U$3),0))*GRID!$P$44,
ROUNDUP(INDEX(GRID!$B$18:$U$29,MATCH($P$7,GRID!$A$18:$A$29,0),MATCH(1,($U$2=GRID!$B$1:$U$1)*(КАЛЕНДАРЬ!U24=GRID!$B$3:$U$3),0))*GRID!$P$44*(1-GRID!$P$37),0))</f>
        <v>167120</v>
      </c>
      <c r="Q23" s="57" t="s">
        <v>119</v>
      </c>
      <c r="R23" s="57" t="s">
        <v>119</v>
      </c>
      <c r="S23" s="57" t="s">
        <v>119</v>
      </c>
      <c r="T23" s="57" t="s">
        <v>119</v>
      </c>
    </row>
    <row r="24" spans="1:20" hidden="1">
      <c r="A24" s="63" t="s">
        <v>13</v>
      </c>
      <c r="B24" s="64">
        <v>22</v>
      </c>
      <c r="C24" s="8" cm="1">
        <f t="array" ref="C24">IF($I$2="Жаркий сентябрь в Мантера Суприм",
INDEX(GRID!$B$4:$U$15,MATCH($C$7,GRID!$A$4:$A$15,0),MATCH(1,($U$2=GRID!$B$1:$U$1)*(КАЛЕНДАРЬ!U25=GRID!$B$3:$U$3),0))*GRID!$P$44,
ROUNDUP(INDEX(GRID!$B$4:$U$15,MATCH($C$7,GRID!$A$4:$A$15,0),MATCH(1,($U$2=GRID!$B$1:$U$1)*(КАЛЕНДАРЬ!U25=GRID!$B$3:$U$3),0))*GRID!$P$44*(1-GRID!$P$37),0))</f>
        <v>45840</v>
      </c>
      <c r="D24" s="8" cm="1">
        <f t="array" ref="D24">IF($I$2="Жаркий сентябрь в Мантера Суприм",
INDEX(GRID!$B$18:$U$29,MATCH($C$7,GRID!$A$18:$A$29,0),MATCH(1,($U$2=GRID!$B$1:$U$1)*(КАЛЕНДАРЬ!U25=GRID!$B$3:$U$3),0))*GRID!$P$44,
ROUNDUP(INDEX(GRID!$B$18:$U$29,MATCH($C$7,GRID!$A$18:$A$29,0),MATCH(1,($U$2=GRID!$B$1:$U$1)*(КАЛЕНДАРЬ!U25=GRID!$B$3:$U$3),0))*GRID!$P$44*(1-GRID!$P$37),0))</f>
        <v>49840</v>
      </c>
      <c r="E24" s="8" cm="1">
        <f t="array" ref="E24">IF($I$2="Жаркий сентябрь в Мантера Суприм",
INDEX(GRID!$B$4:$U$15,MATCH($E$7,GRID!$A$4:$A$15,0),MATCH(1,($U$2=GRID!$B$1:$U$1)*(КАЛЕНДАРЬ!U25=GRID!$B$3:$U$3),0))*GRID!$P$44,
ROUNDUP(INDEX(GRID!$B$4:$U$15,MATCH($E$7,GRID!$A$4:$A$15,0),MATCH(1,($U$2=GRID!$B$1:$U$1)*(КАЛЕНДАРЬ!U25=GRID!$B$3:$U$3),0))*GRID!$P$44*(1-GRID!$P$37),0))</f>
        <v>53920</v>
      </c>
      <c r="F24" s="8" cm="1">
        <f t="array" ref="F24">IF($I$2="Жаркий сентябрь в Мантера Суприм",
INDEX(GRID!$B$18:$U$29,MATCH($E$7,GRID!$A$18:$A$29,0),MATCH(1,($U$2=GRID!$B$1:$U$1)*(КАЛЕНДАРЬ!U25=GRID!$B$3:$U$3),0))*GRID!$P$44,
ROUNDUP(INDEX(GRID!$B$18:$U$29,MATCH($E$7,GRID!$A$18:$A$29,0),MATCH(1,($U$2=GRID!$B$1:$U$1)*(КАЛЕНДАРЬ!U25=GRID!$B$3:$U$3),0))*GRID!$P$44*(1-GRID!$P$37),0))</f>
        <v>57920</v>
      </c>
      <c r="G24" s="57" t="s">
        <v>119</v>
      </c>
      <c r="H24" s="57" t="s">
        <v>119</v>
      </c>
      <c r="I24" s="8" cm="1">
        <f t="array" ref="I24">IF($I$2="Жаркий сентябрь в Мантера Суприм",
INDEX(GRID!$B$4:$U$15,MATCH($I$7,GRID!$A$4:$A$15,0),MATCH(1,($U$2=GRID!$B$1:$U$1)*(КАЛЕНДАРЬ!U25=GRID!$B$3:$U$3),0))*GRID!$P$44,
ROUNDUP(INDEX(GRID!$B$4:$U$15,MATCH($I$7,GRID!$A$4:$A$15,0),MATCH(1,($U$2=GRID!$B$1:$U$1)*(КАЛЕНДАРЬ!U25=GRID!$B$3:$U$3),0))*GRID!$P$44*(1-GRID!$P$37),0))</f>
        <v>66000</v>
      </c>
      <c r="J24" s="8" cm="1">
        <f t="array" ref="J24">IF($I$2="Жаркий сентябрь в Мантера Суприм",
INDEX(GRID!$B$18:$U$29,MATCH($I$7,GRID!$A$18:$A$29,0),MATCH(1,($U$2=GRID!$B$1:$U$1)*(КАЛЕНДАРЬ!U25=GRID!$B$3:$U$3),0))*GRID!$P$44,
ROUNDUP(INDEX(GRID!$B$18:$U$29,MATCH($I$7,GRID!$A$18:$A$29,0),MATCH(1,($U$2=GRID!$B$1:$U$1)*(КАЛЕНДАРЬ!U25=GRID!$B$3:$U$3),0))*GRID!$P$44*(1-GRID!$P$37),0))</f>
        <v>70000</v>
      </c>
      <c r="K24" s="57" t="s">
        <v>119</v>
      </c>
      <c r="L24" s="57" t="s">
        <v>119</v>
      </c>
      <c r="M24" s="8" cm="1">
        <f t="array" ref="M24">IF($I$2="Жаркий сентябрь в Мантера Суприм",
INDEX(GRID!$B$4:$U$15,MATCH($M$7,GRID!$A$4:$A$15,0),MATCH(1,($U$2=GRID!$B$1:$U$1)*(КАЛЕНДАРЬ!U25=GRID!$B$3:$U$3),0))*GRID!$P$44,
ROUNDUP(INDEX(GRID!$B$4:$U$15,MATCH($M$7,GRID!$A$4:$A$15,0),MATCH(1,($U$2=GRID!$B$1:$U$1)*(КАЛЕНДАРЬ!U25=GRID!$B$3:$U$3),0))*GRID!$P$44*(1-GRID!$P$37),0))</f>
        <v>94640</v>
      </c>
      <c r="N24" s="8" cm="1">
        <f t="array" ref="N24">IF($I$2="Жаркий сентябрь в Мантера Суприм",
INDEX(GRID!$B$18:$U$29,MATCH($M$7,GRID!$A$18:$A$29,0),MATCH(1,($U$2=GRID!$B$1:$U$1)*(КАЛЕНДАРЬ!U25=GRID!$B$3:$U$3),0))*GRID!$P$44,
ROUNDUP(INDEX(GRID!$B$18:$U$29,MATCH($M$7,GRID!$A$18:$A$29,0),MATCH(1,($U$2=GRID!$B$1:$U$1)*(КАЛЕНДАРЬ!U25=GRID!$B$3:$U$3),0))*GRID!$P$44*(1-GRID!$P$37),0))</f>
        <v>98640</v>
      </c>
      <c r="O24" s="57" t="s">
        <v>119</v>
      </c>
      <c r="P24" s="8" cm="1">
        <f t="array" ref="P24">IF($I$2="Жаркий сентябрь в Мантера Суприм",
INDEX(GRID!$B$18:$U$29,MATCH($P$7,GRID!$A$18:$A$29,0),MATCH(1,($U$2=GRID!$B$1:$U$1)*(КАЛЕНДАРЬ!U25=GRID!$B$3:$U$3),0))*GRID!$P$44,
ROUNDUP(INDEX(GRID!$B$18:$U$29,MATCH($P$7,GRID!$A$18:$A$29,0),MATCH(1,($U$2=GRID!$B$1:$U$1)*(КАЛЕНДАРЬ!U25=GRID!$B$3:$U$3),0))*GRID!$P$44*(1-GRID!$P$37),0))</f>
        <v>167120</v>
      </c>
      <c r="Q24" s="57" t="s">
        <v>119</v>
      </c>
      <c r="R24" s="57" t="s">
        <v>119</v>
      </c>
      <c r="S24" s="57" t="s">
        <v>119</v>
      </c>
      <c r="T24" s="57" t="s">
        <v>119</v>
      </c>
    </row>
    <row r="25" spans="1:20" hidden="1">
      <c r="A25" s="63" t="s">
        <v>14</v>
      </c>
      <c r="B25" s="64">
        <v>23</v>
      </c>
      <c r="C25" s="8" cm="1">
        <f t="array" ref="C25">IF($I$2="Жаркий сентябрь в Мантера Суприм",
INDEX(GRID!$B$4:$U$15,MATCH($C$7,GRID!$A$4:$A$15,0),MATCH(1,($U$2=GRID!$B$1:$U$1)*(КАЛЕНДАРЬ!U26=GRID!$B$3:$U$3),0))*GRID!$P$44,
ROUNDUP(INDEX(GRID!$B$4:$U$15,MATCH($C$7,GRID!$A$4:$A$15,0),MATCH(1,($U$2=GRID!$B$1:$U$1)*(КАЛЕНДАРЬ!U26=GRID!$B$3:$U$3),0))*GRID!$P$44*(1-GRID!$P$37),0))</f>
        <v>45840</v>
      </c>
      <c r="D25" s="8" cm="1">
        <f t="array" ref="D25">IF($I$2="Жаркий сентябрь в Мантера Суприм",
INDEX(GRID!$B$18:$U$29,MATCH($C$7,GRID!$A$18:$A$29,0),MATCH(1,($U$2=GRID!$B$1:$U$1)*(КАЛЕНДАРЬ!U26=GRID!$B$3:$U$3),0))*GRID!$P$44,
ROUNDUP(INDEX(GRID!$B$18:$U$29,MATCH($C$7,GRID!$A$18:$A$29,0),MATCH(1,($U$2=GRID!$B$1:$U$1)*(КАЛЕНДАРЬ!U26=GRID!$B$3:$U$3),0))*GRID!$P$44*(1-GRID!$P$37),0))</f>
        <v>49840</v>
      </c>
      <c r="E25" s="8" cm="1">
        <f t="array" ref="E25">IF($I$2="Жаркий сентябрь в Мантера Суприм",
INDEX(GRID!$B$4:$U$15,MATCH($E$7,GRID!$A$4:$A$15,0),MATCH(1,($U$2=GRID!$B$1:$U$1)*(КАЛЕНДАРЬ!U26=GRID!$B$3:$U$3),0))*GRID!$P$44,
ROUNDUP(INDEX(GRID!$B$4:$U$15,MATCH($E$7,GRID!$A$4:$A$15,0),MATCH(1,($U$2=GRID!$B$1:$U$1)*(КАЛЕНДАРЬ!U26=GRID!$B$3:$U$3),0))*GRID!$P$44*(1-GRID!$P$37),0))</f>
        <v>53920</v>
      </c>
      <c r="F25" s="8" cm="1">
        <f t="array" ref="F25">IF($I$2="Жаркий сентябрь в Мантера Суприм",
INDEX(GRID!$B$18:$U$29,MATCH($E$7,GRID!$A$18:$A$29,0),MATCH(1,($U$2=GRID!$B$1:$U$1)*(КАЛЕНДАРЬ!U26=GRID!$B$3:$U$3),0))*GRID!$P$44,
ROUNDUP(INDEX(GRID!$B$18:$U$29,MATCH($E$7,GRID!$A$18:$A$29,0),MATCH(1,($U$2=GRID!$B$1:$U$1)*(КАЛЕНДАРЬ!U26=GRID!$B$3:$U$3),0))*GRID!$P$44*(1-GRID!$P$37),0))</f>
        <v>57920</v>
      </c>
      <c r="G25" s="57" t="s">
        <v>119</v>
      </c>
      <c r="H25" s="57" t="s">
        <v>119</v>
      </c>
      <c r="I25" s="8" cm="1">
        <f t="array" ref="I25">IF($I$2="Жаркий сентябрь в Мантера Суприм",
INDEX(GRID!$B$4:$U$15,MATCH($I$7,GRID!$A$4:$A$15,0),MATCH(1,($U$2=GRID!$B$1:$U$1)*(КАЛЕНДАРЬ!U26=GRID!$B$3:$U$3),0))*GRID!$P$44,
ROUNDUP(INDEX(GRID!$B$4:$U$15,MATCH($I$7,GRID!$A$4:$A$15,0),MATCH(1,($U$2=GRID!$B$1:$U$1)*(КАЛЕНДАРЬ!U26=GRID!$B$3:$U$3),0))*GRID!$P$44*(1-GRID!$P$37),0))</f>
        <v>66000</v>
      </c>
      <c r="J25" s="8" cm="1">
        <f t="array" ref="J25">IF($I$2="Жаркий сентябрь в Мантера Суприм",
INDEX(GRID!$B$18:$U$29,MATCH($I$7,GRID!$A$18:$A$29,0),MATCH(1,($U$2=GRID!$B$1:$U$1)*(КАЛЕНДАРЬ!U26=GRID!$B$3:$U$3),0))*GRID!$P$44,
ROUNDUP(INDEX(GRID!$B$18:$U$29,MATCH($I$7,GRID!$A$18:$A$29,0),MATCH(1,($U$2=GRID!$B$1:$U$1)*(КАЛЕНДАРЬ!U26=GRID!$B$3:$U$3),0))*GRID!$P$44*(1-GRID!$P$37),0))</f>
        <v>70000</v>
      </c>
      <c r="K25" s="57" t="s">
        <v>119</v>
      </c>
      <c r="L25" s="57" t="s">
        <v>119</v>
      </c>
      <c r="M25" s="8" cm="1">
        <f t="array" ref="M25">IF($I$2="Жаркий сентябрь в Мантера Суприм",
INDEX(GRID!$B$4:$U$15,MATCH($M$7,GRID!$A$4:$A$15,0),MATCH(1,($U$2=GRID!$B$1:$U$1)*(КАЛЕНДАРЬ!U26=GRID!$B$3:$U$3),0))*GRID!$P$44,
ROUNDUP(INDEX(GRID!$B$4:$U$15,MATCH($M$7,GRID!$A$4:$A$15,0),MATCH(1,($U$2=GRID!$B$1:$U$1)*(КАЛЕНДАРЬ!U26=GRID!$B$3:$U$3),0))*GRID!$P$44*(1-GRID!$P$37),0))</f>
        <v>94640</v>
      </c>
      <c r="N25" s="8" cm="1">
        <f t="array" ref="N25">IF($I$2="Жаркий сентябрь в Мантера Суприм",
INDEX(GRID!$B$18:$U$29,MATCH($M$7,GRID!$A$18:$A$29,0),MATCH(1,($U$2=GRID!$B$1:$U$1)*(КАЛЕНДАРЬ!U26=GRID!$B$3:$U$3),0))*GRID!$P$44,
ROUNDUP(INDEX(GRID!$B$18:$U$29,MATCH($M$7,GRID!$A$18:$A$29,0),MATCH(1,($U$2=GRID!$B$1:$U$1)*(КАЛЕНДАРЬ!U26=GRID!$B$3:$U$3),0))*GRID!$P$44*(1-GRID!$P$37),0))</f>
        <v>98640</v>
      </c>
      <c r="O25" s="57" t="s">
        <v>119</v>
      </c>
      <c r="P25" s="8" cm="1">
        <f t="array" ref="P25">IF($I$2="Жаркий сентябрь в Мантера Суприм",
INDEX(GRID!$B$18:$U$29,MATCH($P$7,GRID!$A$18:$A$29,0),MATCH(1,($U$2=GRID!$B$1:$U$1)*(КАЛЕНДАРЬ!U26=GRID!$B$3:$U$3),0))*GRID!$P$44,
ROUNDUP(INDEX(GRID!$B$18:$U$29,MATCH($P$7,GRID!$A$18:$A$29,0),MATCH(1,($U$2=GRID!$B$1:$U$1)*(КАЛЕНДАРЬ!U26=GRID!$B$3:$U$3),0))*GRID!$P$44*(1-GRID!$P$37),0))</f>
        <v>167120</v>
      </c>
      <c r="Q25" s="57" t="s">
        <v>119</v>
      </c>
      <c r="R25" s="57" t="s">
        <v>119</v>
      </c>
      <c r="S25" s="57" t="s">
        <v>119</v>
      </c>
      <c r="T25" s="57" t="s">
        <v>119</v>
      </c>
    </row>
    <row r="26" spans="1:20" hidden="1">
      <c r="A26" s="63" t="s">
        <v>15</v>
      </c>
      <c r="B26" s="64">
        <v>24</v>
      </c>
      <c r="C26" s="8" cm="1">
        <f t="array" ref="C26">IF($I$2="Жаркий сентябрь в Мантера Суприм",
INDEX(GRID!$B$4:$U$15,MATCH($C$7,GRID!$A$4:$A$15,0),MATCH(1,($U$2=GRID!$B$1:$U$1)*(КАЛЕНДАРЬ!U27=GRID!$B$3:$U$3),0))*GRID!$P$44,
ROUNDUP(INDEX(GRID!$B$4:$U$15,MATCH($C$7,GRID!$A$4:$A$15,0),MATCH(1,($U$2=GRID!$B$1:$U$1)*(КАЛЕНДАРЬ!U27=GRID!$B$3:$U$3),0))*GRID!$P$44*(1-GRID!$P$37),0))</f>
        <v>45840</v>
      </c>
      <c r="D26" s="8" cm="1">
        <f t="array" ref="D26">IF($I$2="Жаркий сентябрь в Мантера Суприм",
INDEX(GRID!$B$18:$U$29,MATCH($C$7,GRID!$A$18:$A$29,0),MATCH(1,($U$2=GRID!$B$1:$U$1)*(КАЛЕНДАРЬ!U27=GRID!$B$3:$U$3),0))*GRID!$P$44,
ROUNDUP(INDEX(GRID!$B$18:$U$29,MATCH($C$7,GRID!$A$18:$A$29,0),MATCH(1,($U$2=GRID!$B$1:$U$1)*(КАЛЕНДАРЬ!U27=GRID!$B$3:$U$3),0))*GRID!$P$44*(1-GRID!$P$37),0))</f>
        <v>49840</v>
      </c>
      <c r="E26" s="8" cm="1">
        <f t="array" ref="E26">IF($I$2="Жаркий сентябрь в Мантера Суприм",
INDEX(GRID!$B$4:$U$15,MATCH($E$7,GRID!$A$4:$A$15,0),MATCH(1,($U$2=GRID!$B$1:$U$1)*(КАЛЕНДАРЬ!U27=GRID!$B$3:$U$3),0))*GRID!$P$44,
ROUNDUP(INDEX(GRID!$B$4:$U$15,MATCH($E$7,GRID!$A$4:$A$15,0),MATCH(1,($U$2=GRID!$B$1:$U$1)*(КАЛЕНДАРЬ!U27=GRID!$B$3:$U$3),0))*GRID!$P$44*(1-GRID!$P$37),0))</f>
        <v>53920</v>
      </c>
      <c r="F26" s="8" cm="1">
        <f t="array" ref="F26">IF($I$2="Жаркий сентябрь в Мантера Суприм",
INDEX(GRID!$B$18:$U$29,MATCH($E$7,GRID!$A$18:$A$29,0),MATCH(1,($U$2=GRID!$B$1:$U$1)*(КАЛЕНДАРЬ!U27=GRID!$B$3:$U$3),0))*GRID!$P$44,
ROUNDUP(INDEX(GRID!$B$18:$U$29,MATCH($E$7,GRID!$A$18:$A$29,0),MATCH(1,($U$2=GRID!$B$1:$U$1)*(КАЛЕНДАРЬ!U27=GRID!$B$3:$U$3),0))*GRID!$P$44*(1-GRID!$P$37),0))</f>
        <v>57920</v>
      </c>
      <c r="G26" s="57" t="s">
        <v>119</v>
      </c>
      <c r="H26" s="57" t="s">
        <v>119</v>
      </c>
      <c r="I26" s="8" cm="1">
        <f t="array" ref="I26">IF($I$2="Жаркий сентябрь в Мантера Суприм",
INDEX(GRID!$B$4:$U$15,MATCH($I$7,GRID!$A$4:$A$15,0),MATCH(1,($U$2=GRID!$B$1:$U$1)*(КАЛЕНДАРЬ!U27=GRID!$B$3:$U$3),0))*GRID!$P$44,
ROUNDUP(INDEX(GRID!$B$4:$U$15,MATCH($I$7,GRID!$A$4:$A$15,0),MATCH(1,($U$2=GRID!$B$1:$U$1)*(КАЛЕНДАРЬ!U27=GRID!$B$3:$U$3),0))*GRID!$P$44*(1-GRID!$P$37),0))</f>
        <v>66000</v>
      </c>
      <c r="J26" s="8" cm="1">
        <f t="array" ref="J26">IF($I$2="Жаркий сентябрь в Мантера Суприм",
INDEX(GRID!$B$18:$U$29,MATCH($I$7,GRID!$A$18:$A$29,0),MATCH(1,($U$2=GRID!$B$1:$U$1)*(КАЛЕНДАРЬ!U27=GRID!$B$3:$U$3),0))*GRID!$P$44,
ROUNDUP(INDEX(GRID!$B$18:$U$29,MATCH($I$7,GRID!$A$18:$A$29,0),MATCH(1,($U$2=GRID!$B$1:$U$1)*(КАЛЕНДАРЬ!U27=GRID!$B$3:$U$3),0))*GRID!$P$44*(1-GRID!$P$37),0))</f>
        <v>70000</v>
      </c>
      <c r="K26" s="57" t="s">
        <v>119</v>
      </c>
      <c r="L26" s="57" t="s">
        <v>119</v>
      </c>
      <c r="M26" s="8" cm="1">
        <f t="array" ref="M26">IF($I$2="Жаркий сентябрь в Мантера Суприм",
INDEX(GRID!$B$4:$U$15,MATCH($M$7,GRID!$A$4:$A$15,0),MATCH(1,($U$2=GRID!$B$1:$U$1)*(КАЛЕНДАРЬ!U27=GRID!$B$3:$U$3),0))*GRID!$P$44,
ROUNDUP(INDEX(GRID!$B$4:$U$15,MATCH($M$7,GRID!$A$4:$A$15,0),MATCH(1,($U$2=GRID!$B$1:$U$1)*(КАЛЕНДАРЬ!U27=GRID!$B$3:$U$3),0))*GRID!$P$44*(1-GRID!$P$37),0))</f>
        <v>94640</v>
      </c>
      <c r="N26" s="8" cm="1">
        <f t="array" ref="N26">IF($I$2="Жаркий сентябрь в Мантера Суприм",
INDEX(GRID!$B$18:$U$29,MATCH($M$7,GRID!$A$18:$A$29,0),MATCH(1,($U$2=GRID!$B$1:$U$1)*(КАЛЕНДАРЬ!U27=GRID!$B$3:$U$3),0))*GRID!$P$44,
ROUNDUP(INDEX(GRID!$B$18:$U$29,MATCH($M$7,GRID!$A$18:$A$29,0),MATCH(1,($U$2=GRID!$B$1:$U$1)*(КАЛЕНДАРЬ!U27=GRID!$B$3:$U$3),0))*GRID!$P$44*(1-GRID!$P$37),0))</f>
        <v>98640</v>
      </c>
      <c r="O26" s="57" t="s">
        <v>119</v>
      </c>
      <c r="P26" s="8" cm="1">
        <f t="array" ref="P26">IF($I$2="Жаркий сентябрь в Мантера Суприм",
INDEX(GRID!$B$18:$U$29,MATCH($P$7,GRID!$A$18:$A$29,0),MATCH(1,($U$2=GRID!$B$1:$U$1)*(КАЛЕНДАРЬ!U27=GRID!$B$3:$U$3),0))*GRID!$P$44,
ROUNDUP(INDEX(GRID!$B$18:$U$29,MATCH($P$7,GRID!$A$18:$A$29,0),MATCH(1,($U$2=GRID!$B$1:$U$1)*(КАЛЕНДАРЬ!U27=GRID!$B$3:$U$3),0))*GRID!$P$44*(1-GRID!$P$37),0))</f>
        <v>167120</v>
      </c>
      <c r="Q26" s="57" t="s">
        <v>119</v>
      </c>
      <c r="R26" s="57" t="s">
        <v>119</v>
      </c>
      <c r="S26" s="57" t="s">
        <v>119</v>
      </c>
      <c r="T26" s="57" t="s">
        <v>119</v>
      </c>
    </row>
    <row r="27" spans="1:20" hidden="1">
      <c r="A27" s="63" t="s">
        <v>16</v>
      </c>
      <c r="B27" s="64">
        <v>25</v>
      </c>
      <c r="C27" s="8" cm="1">
        <f t="array" ref="C27">IF($I$2="Жаркий сентябрь в Мантера Суприм",
INDEX(GRID!$B$4:$U$15,MATCH($C$7,GRID!$A$4:$A$15,0),MATCH(1,($U$2=GRID!$B$1:$U$1)*(КАЛЕНДАРЬ!U28=GRID!$B$3:$U$3),0))*GRID!$P$44,
ROUNDUP(INDEX(GRID!$B$4:$U$15,MATCH($C$7,GRID!$A$4:$A$15,0),MATCH(1,($U$2=GRID!$B$1:$U$1)*(КАЛЕНДАРЬ!U28=GRID!$B$3:$U$3),0))*GRID!$P$44*(1-GRID!$P$37),0))</f>
        <v>45840</v>
      </c>
      <c r="D27" s="8" cm="1">
        <f t="array" ref="D27">IF($I$2="Жаркий сентябрь в Мантера Суприм",
INDEX(GRID!$B$18:$U$29,MATCH($C$7,GRID!$A$18:$A$29,0),MATCH(1,($U$2=GRID!$B$1:$U$1)*(КАЛЕНДАРЬ!U28=GRID!$B$3:$U$3),0))*GRID!$P$44,
ROUNDUP(INDEX(GRID!$B$18:$U$29,MATCH($C$7,GRID!$A$18:$A$29,0),MATCH(1,($U$2=GRID!$B$1:$U$1)*(КАЛЕНДАРЬ!U28=GRID!$B$3:$U$3),0))*GRID!$P$44*(1-GRID!$P$37),0))</f>
        <v>49840</v>
      </c>
      <c r="E27" s="8" cm="1">
        <f t="array" ref="E27">IF($I$2="Жаркий сентябрь в Мантера Суприм",
INDEX(GRID!$B$4:$U$15,MATCH($E$7,GRID!$A$4:$A$15,0),MATCH(1,($U$2=GRID!$B$1:$U$1)*(КАЛЕНДАРЬ!U28=GRID!$B$3:$U$3),0))*GRID!$P$44,
ROUNDUP(INDEX(GRID!$B$4:$U$15,MATCH($E$7,GRID!$A$4:$A$15,0),MATCH(1,($U$2=GRID!$B$1:$U$1)*(КАЛЕНДАРЬ!U28=GRID!$B$3:$U$3),0))*GRID!$P$44*(1-GRID!$P$37),0))</f>
        <v>53920</v>
      </c>
      <c r="F27" s="8" cm="1">
        <f t="array" ref="F27">IF($I$2="Жаркий сентябрь в Мантера Суприм",
INDEX(GRID!$B$18:$U$29,MATCH($E$7,GRID!$A$18:$A$29,0),MATCH(1,($U$2=GRID!$B$1:$U$1)*(КАЛЕНДАРЬ!U28=GRID!$B$3:$U$3),0))*GRID!$P$44,
ROUNDUP(INDEX(GRID!$B$18:$U$29,MATCH($E$7,GRID!$A$18:$A$29,0),MATCH(1,($U$2=GRID!$B$1:$U$1)*(КАЛЕНДАРЬ!U28=GRID!$B$3:$U$3),0))*GRID!$P$44*(1-GRID!$P$37),0))</f>
        <v>57920</v>
      </c>
      <c r="G27" s="57" t="s">
        <v>119</v>
      </c>
      <c r="H27" s="57" t="s">
        <v>119</v>
      </c>
      <c r="I27" s="8" cm="1">
        <f t="array" ref="I27">IF($I$2="Жаркий сентябрь в Мантера Суприм",
INDEX(GRID!$B$4:$U$15,MATCH($I$7,GRID!$A$4:$A$15,0),MATCH(1,($U$2=GRID!$B$1:$U$1)*(КАЛЕНДАРЬ!U28=GRID!$B$3:$U$3),0))*GRID!$P$44,
ROUNDUP(INDEX(GRID!$B$4:$U$15,MATCH($I$7,GRID!$A$4:$A$15,0),MATCH(1,($U$2=GRID!$B$1:$U$1)*(КАЛЕНДАРЬ!U28=GRID!$B$3:$U$3),0))*GRID!$P$44*(1-GRID!$P$37),0))</f>
        <v>66000</v>
      </c>
      <c r="J27" s="8" cm="1">
        <f t="array" ref="J27">IF($I$2="Жаркий сентябрь в Мантера Суприм",
INDEX(GRID!$B$18:$U$29,MATCH($I$7,GRID!$A$18:$A$29,0),MATCH(1,($U$2=GRID!$B$1:$U$1)*(КАЛЕНДАРЬ!U28=GRID!$B$3:$U$3),0))*GRID!$P$44,
ROUNDUP(INDEX(GRID!$B$18:$U$29,MATCH($I$7,GRID!$A$18:$A$29,0),MATCH(1,($U$2=GRID!$B$1:$U$1)*(КАЛЕНДАРЬ!U28=GRID!$B$3:$U$3),0))*GRID!$P$44*(1-GRID!$P$37),0))</f>
        <v>70000</v>
      </c>
      <c r="K27" s="57" t="s">
        <v>119</v>
      </c>
      <c r="L27" s="57" t="s">
        <v>119</v>
      </c>
      <c r="M27" s="8" cm="1">
        <f t="array" ref="M27">IF($I$2="Жаркий сентябрь в Мантера Суприм",
INDEX(GRID!$B$4:$U$15,MATCH($M$7,GRID!$A$4:$A$15,0),MATCH(1,($U$2=GRID!$B$1:$U$1)*(КАЛЕНДАРЬ!U28=GRID!$B$3:$U$3),0))*GRID!$P$44,
ROUNDUP(INDEX(GRID!$B$4:$U$15,MATCH($M$7,GRID!$A$4:$A$15,0),MATCH(1,($U$2=GRID!$B$1:$U$1)*(КАЛЕНДАРЬ!U28=GRID!$B$3:$U$3),0))*GRID!$P$44*(1-GRID!$P$37),0))</f>
        <v>94640</v>
      </c>
      <c r="N27" s="8" cm="1">
        <f t="array" ref="N27">IF($I$2="Жаркий сентябрь в Мантера Суприм",
INDEX(GRID!$B$18:$U$29,MATCH($M$7,GRID!$A$18:$A$29,0),MATCH(1,($U$2=GRID!$B$1:$U$1)*(КАЛЕНДАРЬ!U28=GRID!$B$3:$U$3),0))*GRID!$P$44,
ROUNDUP(INDEX(GRID!$B$18:$U$29,MATCH($M$7,GRID!$A$18:$A$29,0),MATCH(1,($U$2=GRID!$B$1:$U$1)*(КАЛЕНДАРЬ!U28=GRID!$B$3:$U$3),0))*GRID!$P$44*(1-GRID!$P$37),0))</f>
        <v>98640</v>
      </c>
      <c r="O27" s="57" t="s">
        <v>119</v>
      </c>
      <c r="P27" s="8" cm="1">
        <f t="array" ref="P27">IF($I$2="Жаркий сентябрь в Мантера Суприм",
INDEX(GRID!$B$18:$U$29,MATCH($P$7,GRID!$A$18:$A$29,0),MATCH(1,($U$2=GRID!$B$1:$U$1)*(КАЛЕНДАРЬ!U28=GRID!$B$3:$U$3),0))*GRID!$P$44,
ROUNDUP(INDEX(GRID!$B$18:$U$29,MATCH($P$7,GRID!$A$18:$A$29,0),MATCH(1,($U$2=GRID!$B$1:$U$1)*(КАЛЕНДАРЬ!U28=GRID!$B$3:$U$3),0))*GRID!$P$44*(1-GRID!$P$37),0))</f>
        <v>167120</v>
      </c>
      <c r="Q27" s="57" t="s">
        <v>119</v>
      </c>
      <c r="R27" s="57" t="s">
        <v>119</v>
      </c>
      <c r="S27" s="57" t="s">
        <v>119</v>
      </c>
      <c r="T27" s="57" t="s">
        <v>119</v>
      </c>
    </row>
    <row r="28" spans="1:20" hidden="1">
      <c r="A28" s="63" t="s">
        <v>17</v>
      </c>
      <c r="B28" s="64">
        <v>26</v>
      </c>
      <c r="C28" s="8" cm="1">
        <f t="array" ref="C28">IF($I$2="Жаркий сентябрь в Мантера Суприм",
INDEX(GRID!$B$4:$U$15,MATCH($C$7,GRID!$A$4:$A$15,0),MATCH(1,($U$2=GRID!$B$1:$U$1)*(КАЛЕНДАРЬ!U29=GRID!$B$3:$U$3),0))*GRID!$P$44,
ROUNDUP(INDEX(GRID!$B$4:$U$15,MATCH($C$7,GRID!$A$4:$A$15,0),MATCH(1,($U$2=GRID!$B$1:$U$1)*(КАЛЕНДАРЬ!U29=GRID!$B$3:$U$3),0))*GRID!$P$44*(1-GRID!$P$37),0))</f>
        <v>45840</v>
      </c>
      <c r="D28" s="8" cm="1">
        <f t="array" ref="D28">IF($I$2="Жаркий сентябрь в Мантера Суприм",
INDEX(GRID!$B$18:$U$29,MATCH($C$7,GRID!$A$18:$A$29,0),MATCH(1,($U$2=GRID!$B$1:$U$1)*(КАЛЕНДАРЬ!U29=GRID!$B$3:$U$3),0))*GRID!$P$44,
ROUNDUP(INDEX(GRID!$B$18:$U$29,MATCH($C$7,GRID!$A$18:$A$29,0),MATCH(1,($U$2=GRID!$B$1:$U$1)*(КАЛЕНДАРЬ!U29=GRID!$B$3:$U$3),0))*GRID!$P$44*(1-GRID!$P$37),0))</f>
        <v>49840</v>
      </c>
      <c r="E28" s="8" cm="1">
        <f t="array" ref="E28">IF($I$2="Жаркий сентябрь в Мантера Суприм",
INDEX(GRID!$B$4:$U$15,MATCH($E$7,GRID!$A$4:$A$15,0),MATCH(1,($U$2=GRID!$B$1:$U$1)*(КАЛЕНДАРЬ!U29=GRID!$B$3:$U$3),0))*GRID!$P$44,
ROUNDUP(INDEX(GRID!$B$4:$U$15,MATCH($E$7,GRID!$A$4:$A$15,0),MATCH(1,($U$2=GRID!$B$1:$U$1)*(КАЛЕНДАРЬ!U29=GRID!$B$3:$U$3),0))*GRID!$P$44*(1-GRID!$P$37),0))</f>
        <v>53920</v>
      </c>
      <c r="F28" s="8" cm="1">
        <f t="array" ref="F28">IF($I$2="Жаркий сентябрь в Мантера Суприм",
INDEX(GRID!$B$18:$U$29,MATCH($E$7,GRID!$A$18:$A$29,0),MATCH(1,($U$2=GRID!$B$1:$U$1)*(КАЛЕНДАРЬ!U29=GRID!$B$3:$U$3),0))*GRID!$P$44,
ROUNDUP(INDEX(GRID!$B$18:$U$29,MATCH($E$7,GRID!$A$18:$A$29,0),MATCH(1,($U$2=GRID!$B$1:$U$1)*(КАЛЕНДАРЬ!U29=GRID!$B$3:$U$3),0))*GRID!$P$44*(1-GRID!$P$37),0))</f>
        <v>57920</v>
      </c>
      <c r="G28" s="57" t="s">
        <v>119</v>
      </c>
      <c r="H28" s="57" t="s">
        <v>119</v>
      </c>
      <c r="I28" s="8" cm="1">
        <f t="array" ref="I28">IF($I$2="Жаркий сентябрь в Мантера Суприм",
INDEX(GRID!$B$4:$U$15,MATCH($I$7,GRID!$A$4:$A$15,0),MATCH(1,($U$2=GRID!$B$1:$U$1)*(КАЛЕНДАРЬ!U29=GRID!$B$3:$U$3),0))*GRID!$P$44,
ROUNDUP(INDEX(GRID!$B$4:$U$15,MATCH($I$7,GRID!$A$4:$A$15,0),MATCH(1,($U$2=GRID!$B$1:$U$1)*(КАЛЕНДАРЬ!U29=GRID!$B$3:$U$3),0))*GRID!$P$44*(1-GRID!$P$37),0))</f>
        <v>66000</v>
      </c>
      <c r="J28" s="8" cm="1">
        <f t="array" ref="J28">IF($I$2="Жаркий сентябрь в Мантера Суприм",
INDEX(GRID!$B$18:$U$29,MATCH($I$7,GRID!$A$18:$A$29,0),MATCH(1,($U$2=GRID!$B$1:$U$1)*(КАЛЕНДАРЬ!U29=GRID!$B$3:$U$3),0))*GRID!$P$44,
ROUNDUP(INDEX(GRID!$B$18:$U$29,MATCH($I$7,GRID!$A$18:$A$29,0),MATCH(1,($U$2=GRID!$B$1:$U$1)*(КАЛЕНДАРЬ!U29=GRID!$B$3:$U$3),0))*GRID!$P$44*(1-GRID!$P$37),0))</f>
        <v>70000</v>
      </c>
      <c r="K28" s="57" t="s">
        <v>119</v>
      </c>
      <c r="L28" s="57" t="s">
        <v>119</v>
      </c>
      <c r="M28" s="8" cm="1">
        <f t="array" ref="M28">IF($I$2="Жаркий сентябрь в Мантера Суприм",
INDEX(GRID!$B$4:$U$15,MATCH($M$7,GRID!$A$4:$A$15,0),MATCH(1,($U$2=GRID!$B$1:$U$1)*(КАЛЕНДАРЬ!U29=GRID!$B$3:$U$3),0))*GRID!$P$44,
ROUNDUP(INDEX(GRID!$B$4:$U$15,MATCH($M$7,GRID!$A$4:$A$15,0),MATCH(1,($U$2=GRID!$B$1:$U$1)*(КАЛЕНДАРЬ!U29=GRID!$B$3:$U$3),0))*GRID!$P$44*(1-GRID!$P$37),0))</f>
        <v>94640</v>
      </c>
      <c r="N28" s="8" cm="1">
        <f t="array" ref="N28">IF($I$2="Жаркий сентябрь в Мантера Суприм",
INDEX(GRID!$B$18:$U$29,MATCH($M$7,GRID!$A$18:$A$29,0),MATCH(1,($U$2=GRID!$B$1:$U$1)*(КАЛЕНДАРЬ!U29=GRID!$B$3:$U$3),0))*GRID!$P$44,
ROUNDUP(INDEX(GRID!$B$18:$U$29,MATCH($M$7,GRID!$A$18:$A$29,0),MATCH(1,($U$2=GRID!$B$1:$U$1)*(КАЛЕНДАРЬ!U29=GRID!$B$3:$U$3),0))*GRID!$P$44*(1-GRID!$P$37),0))</f>
        <v>98640</v>
      </c>
      <c r="O28" s="57" t="s">
        <v>119</v>
      </c>
      <c r="P28" s="8" cm="1">
        <f t="array" ref="P28">IF($I$2="Жаркий сентябрь в Мантера Суприм",
INDEX(GRID!$B$18:$U$29,MATCH($P$7,GRID!$A$18:$A$29,0),MATCH(1,($U$2=GRID!$B$1:$U$1)*(КАЛЕНДАРЬ!U29=GRID!$B$3:$U$3),0))*GRID!$P$44,
ROUNDUP(INDEX(GRID!$B$18:$U$29,MATCH($P$7,GRID!$A$18:$A$29,0),MATCH(1,($U$2=GRID!$B$1:$U$1)*(КАЛЕНДАРЬ!U29=GRID!$B$3:$U$3),0))*GRID!$P$44*(1-GRID!$P$37),0))</f>
        <v>167120</v>
      </c>
      <c r="Q28" s="57" t="s">
        <v>119</v>
      </c>
      <c r="R28" s="57" t="s">
        <v>119</v>
      </c>
      <c r="S28" s="57" t="s">
        <v>119</v>
      </c>
      <c r="T28" s="57" t="s">
        <v>119</v>
      </c>
    </row>
    <row r="29" spans="1:20" hidden="1">
      <c r="A29" s="63" t="s">
        <v>11</v>
      </c>
      <c r="B29" s="64">
        <v>27</v>
      </c>
      <c r="C29" s="8" cm="1">
        <f t="array" ref="C29">IF($I$2="Жаркий сентябрь в Мантера Суприм",
INDEX(GRID!$B$4:$U$15,MATCH($C$7,GRID!$A$4:$A$15,0),MATCH(1,($U$2=GRID!$B$1:$U$1)*(КАЛЕНДАРЬ!U30=GRID!$B$3:$U$3),0))*GRID!$P$44,
ROUNDUP(INDEX(GRID!$B$4:$U$15,MATCH($C$7,GRID!$A$4:$A$15,0),MATCH(1,($U$2=GRID!$B$1:$U$1)*(КАЛЕНДАРЬ!U30=GRID!$B$3:$U$3),0))*GRID!$P$44*(1-GRID!$P$37),0))</f>
        <v>42080</v>
      </c>
      <c r="D29" s="8" cm="1">
        <f t="array" ref="D29">IF($I$2="Жаркий сентябрь в Мантера Суприм",
INDEX(GRID!$B$18:$U$29,MATCH($C$7,GRID!$A$18:$A$29,0),MATCH(1,($U$2=GRID!$B$1:$U$1)*(КАЛЕНДАРЬ!U30=GRID!$B$3:$U$3),0))*GRID!$P$44,
ROUNDUP(INDEX(GRID!$B$18:$U$29,MATCH($C$7,GRID!$A$18:$A$29,0),MATCH(1,($U$2=GRID!$B$1:$U$1)*(КАЛЕНДАРЬ!U30=GRID!$B$3:$U$3),0))*GRID!$P$44*(1-GRID!$P$37),0))</f>
        <v>46080</v>
      </c>
      <c r="E29" s="8" cm="1">
        <f t="array" ref="E29">IF($I$2="Жаркий сентябрь в Мантера Суприм",
INDEX(GRID!$B$4:$U$15,MATCH($E$7,GRID!$A$4:$A$15,0),MATCH(1,($U$2=GRID!$B$1:$U$1)*(КАЛЕНДАРЬ!U30=GRID!$B$3:$U$3),0))*GRID!$P$44,
ROUNDUP(INDEX(GRID!$B$4:$U$15,MATCH($E$7,GRID!$A$4:$A$15,0),MATCH(1,($U$2=GRID!$B$1:$U$1)*(КАЛЕНДАРЬ!U30=GRID!$B$3:$U$3),0))*GRID!$P$44*(1-GRID!$P$37),0))</f>
        <v>49680</v>
      </c>
      <c r="F29" s="8" cm="1">
        <f t="array" ref="F29">IF($I$2="Жаркий сентябрь в Мантера Суприм",
INDEX(GRID!$B$18:$U$29,MATCH($E$7,GRID!$A$18:$A$29,0),MATCH(1,($U$2=GRID!$B$1:$U$1)*(КАЛЕНДАРЬ!U30=GRID!$B$3:$U$3),0))*GRID!$P$44,
ROUNDUP(INDEX(GRID!$B$18:$U$29,MATCH($E$7,GRID!$A$18:$A$29,0),MATCH(1,($U$2=GRID!$B$1:$U$1)*(КАЛЕНДАРЬ!U30=GRID!$B$3:$U$3),0))*GRID!$P$44*(1-GRID!$P$37),0))</f>
        <v>53680</v>
      </c>
      <c r="G29" s="57" t="s">
        <v>119</v>
      </c>
      <c r="H29" s="57" t="s">
        <v>119</v>
      </c>
      <c r="I29" s="8" cm="1">
        <f t="array" ref="I29">IF($I$2="Жаркий сентябрь в Мантера Суприм",
INDEX(GRID!$B$4:$U$15,MATCH($I$7,GRID!$A$4:$A$15,0),MATCH(1,($U$2=GRID!$B$1:$U$1)*(КАЛЕНДАРЬ!U30=GRID!$B$3:$U$3),0))*GRID!$P$44,
ROUNDUP(INDEX(GRID!$B$4:$U$15,MATCH($I$7,GRID!$A$4:$A$15,0),MATCH(1,($U$2=GRID!$B$1:$U$1)*(КАЛЕНДАРЬ!U30=GRID!$B$3:$U$3),0))*GRID!$P$44*(1-GRID!$P$37),0))</f>
        <v>61280</v>
      </c>
      <c r="J29" s="8" cm="1">
        <f t="array" ref="J29">IF($I$2="Жаркий сентябрь в Мантера Суприм",
INDEX(GRID!$B$18:$U$29,MATCH($I$7,GRID!$A$18:$A$29,0),MATCH(1,($U$2=GRID!$B$1:$U$1)*(КАЛЕНДАРЬ!U30=GRID!$B$3:$U$3),0))*GRID!$P$44,
ROUNDUP(INDEX(GRID!$B$18:$U$29,MATCH($I$7,GRID!$A$18:$A$29,0),MATCH(1,($U$2=GRID!$B$1:$U$1)*(КАЛЕНДАРЬ!U30=GRID!$B$3:$U$3),0))*GRID!$P$44*(1-GRID!$P$37),0))</f>
        <v>65280</v>
      </c>
      <c r="K29" s="57" t="s">
        <v>119</v>
      </c>
      <c r="L29" s="57" t="s">
        <v>119</v>
      </c>
      <c r="M29" s="8" cm="1">
        <f t="array" ref="M29">IF($I$2="Жаркий сентябрь в Мантера Суприм",
INDEX(GRID!$B$4:$U$15,MATCH($M$7,GRID!$A$4:$A$15,0),MATCH(1,($U$2=GRID!$B$1:$U$1)*(КАЛЕНДАРЬ!U30=GRID!$B$3:$U$3),0))*GRID!$P$44,
ROUNDUP(INDEX(GRID!$B$4:$U$15,MATCH($M$7,GRID!$A$4:$A$15,0),MATCH(1,($U$2=GRID!$B$1:$U$1)*(КАЛЕНДАРЬ!U30=GRID!$B$3:$U$3),0))*GRID!$P$44*(1-GRID!$P$37),0))</f>
        <v>88320</v>
      </c>
      <c r="N29" s="8" cm="1">
        <f t="array" ref="N29">IF($I$2="Жаркий сентябрь в Мантера Суприм",
INDEX(GRID!$B$18:$U$29,MATCH($M$7,GRID!$A$18:$A$29,0),MATCH(1,($U$2=GRID!$B$1:$U$1)*(КАЛЕНДАРЬ!U30=GRID!$B$3:$U$3),0))*GRID!$P$44,
ROUNDUP(INDEX(GRID!$B$18:$U$29,MATCH($M$7,GRID!$A$18:$A$29,0),MATCH(1,($U$2=GRID!$B$1:$U$1)*(КАЛЕНДАРЬ!U30=GRID!$B$3:$U$3),0))*GRID!$P$44*(1-GRID!$P$37),0))</f>
        <v>92320</v>
      </c>
      <c r="O29" s="57" t="s">
        <v>119</v>
      </c>
      <c r="P29" s="8" cm="1">
        <f t="array" ref="P29">IF($I$2="Жаркий сентябрь в Мантера Суприм",
INDEX(GRID!$B$18:$U$29,MATCH($P$7,GRID!$A$18:$A$29,0),MATCH(1,($U$2=GRID!$B$1:$U$1)*(КАЛЕНДАРЬ!U30=GRID!$B$3:$U$3),0))*GRID!$P$44,
ROUNDUP(INDEX(GRID!$B$18:$U$29,MATCH($P$7,GRID!$A$18:$A$29,0),MATCH(1,($U$2=GRID!$B$1:$U$1)*(КАЛЕНДАРЬ!U30=GRID!$B$3:$U$3),0))*GRID!$P$44*(1-GRID!$P$37),0))</f>
        <v>159440</v>
      </c>
      <c r="Q29" s="57" t="s">
        <v>119</v>
      </c>
      <c r="R29" s="57" t="s">
        <v>119</v>
      </c>
      <c r="S29" s="57" t="s">
        <v>119</v>
      </c>
      <c r="T29" s="57" t="s">
        <v>119</v>
      </c>
    </row>
    <row r="30" spans="1:20" hidden="1">
      <c r="A30" s="63" t="s">
        <v>12</v>
      </c>
      <c r="B30" s="64">
        <v>28</v>
      </c>
      <c r="C30" s="8" cm="1">
        <f t="array" ref="C30">IF($I$2="Жаркий сентябрь в Мантера Суприм",
INDEX(GRID!$B$4:$U$15,MATCH($C$7,GRID!$A$4:$A$15,0),MATCH(1,($U$2=GRID!$B$1:$U$1)*(КАЛЕНДАРЬ!U31=GRID!$B$3:$U$3),0))*GRID!$P$44,
ROUNDUP(INDEX(GRID!$B$4:$U$15,MATCH($C$7,GRID!$A$4:$A$15,0),MATCH(1,($U$2=GRID!$B$1:$U$1)*(КАЛЕНДАРЬ!U31=GRID!$B$3:$U$3),0))*GRID!$P$44*(1-GRID!$P$37),0))</f>
        <v>42080</v>
      </c>
      <c r="D30" s="8" cm="1">
        <f t="array" ref="D30">IF($I$2="Жаркий сентябрь в Мантера Суприм",
INDEX(GRID!$B$18:$U$29,MATCH($C$7,GRID!$A$18:$A$29,0),MATCH(1,($U$2=GRID!$B$1:$U$1)*(КАЛЕНДАРЬ!U31=GRID!$B$3:$U$3),0))*GRID!$P$44,
ROUNDUP(INDEX(GRID!$B$18:$U$29,MATCH($C$7,GRID!$A$18:$A$29,0),MATCH(1,($U$2=GRID!$B$1:$U$1)*(КАЛЕНДАРЬ!U31=GRID!$B$3:$U$3),0))*GRID!$P$44*(1-GRID!$P$37),0))</f>
        <v>46080</v>
      </c>
      <c r="E30" s="8" cm="1">
        <f t="array" ref="E30">IF($I$2="Жаркий сентябрь в Мантера Суприм",
INDEX(GRID!$B$4:$U$15,MATCH($E$7,GRID!$A$4:$A$15,0),MATCH(1,($U$2=GRID!$B$1:$U$1)*(КАЛЕНДАРЬ!U31=GRID!$B$3:$U$3),0))*GRID!$P$44,
ROUNDUP(INDEX(GRID!$B$4:$U$15,MATCH($E$7,GRID!$A$4:$A$15,0),MATCH(1,($U$2=GRID!$B$1:$U$1)*(КАЛЕНДАРЬ!U31=GRID!$B$3:$U$3),0))*GRID!$P$44*(1-GRID!$P$37),0))</f>
        <v>49680</v>
      </c>
      <c r="F30" s="8" cm="1">
        <f t="array" ref="F30">IF($I$2="Жаркий сентябрь в Мантера Суприм",
INDEX(GRID!$B$18:$U$29,MATCH($E$7,GRID!$A$18:$A$29,0),MATCH(1,($U$2=GRID!$B$1:$U$1)*(КАЛЕНДАРЬ!U31=GRID!$B$3:$U$3),0))*GRID!$P$44,
ROUNDUP(INDEX(GRID!$B$18:$U$29,MATCH($E$7,GRID!$A$18:$A$29,0),MATCH(1,($U$2=GRID!$B$1:$U$1)*(КАЛЕНДАРЬ!U31=GRID!$B$3:$U$3),0))*GRID!$P$44*(1-GRID!$P$37),0))</f>
        <v>53680</v>
      </c>
      <c r="G30" s="57" t="s">
        <v>119</v>
      </c>
      <c r="H30" s="57" t="s">
        <v>119</v>
      </c>
      <c r="I30" s="8" cm="1">
        <f t="array" ref="I30">IF($I$2="Жаркий сентябрь в Мантера Суприм",
INDEX(GRID!$B$4:$U$15,MATCH($I$7,GRID!$A$4:$A$15,0),MATCH(1,($U$2=GRID!$B$1:$U$1)*(КАЛЕНДАРЬ!U31=GRID!$B$3:$U$3),0))*GRID!$P$44,
ROUNDUP(INDEX(GRID!$B$4:$U$15,MATCH($I$7,GRID!$A$4:$A$15,0),MATCH(1,($U$2=GRID!$B$1:$U$1)*(КАЛЕНДАРЬ!U31=GRID!$B$3:$U$3),0))*GRID!$P$44*(1-GRID!$P$37),0))</f>
        <v>61280</v>
      </c>
      <c r="J30" s="8" cm="1">
        <f t="array" ref="J30">IF($I$2="Жаркий сентябрь в Мантера Суприм",
INDEX(GRID!$B$18:$U$29,MATCH($I$7,GRID!$A$18:$A$29,0),MATCH(1,($U$2=GRID!$B$1:$U$1)*(КАЛЕНДАРЬ!U31=GRID!$B$3:$U$3),0))*GRID!$P$44,
ROUNDUP(INDEX(GRID!$B$18:$U$29,MATCH($I$7,GRID!$A$18:$A$29,0),MATCH(1,($U$2=GRID!$B$1:$U$1)*(КАЛЕНДАРЬ!U31=GRID!$B$3:$U$3),0))*GRID!$P$44*(1-GRID!$P$37),0))</f>
        <v>65280</v>
      </c>
      <c r="K30" s="57" t="s">
        <v>119</v>
      </c>
      <c r="L30" s="57" t="s">
        <v>119</v>
      </c>
      <c r="M30" s="8" cm="1">
        <f t="array" ref="M30">IF($I$2="Жаркий сентябрь в Мантера Суприм",
INDEX(GRID!$B$4:$U$15,MATCH($M$7,GRID!$A$4:$A$15,0),MATCH(1,($U$2=GRID!$B$1:$U$1)*(КАЛЕНДАРЬ!U31=GRID!$B$3:$U$3),0))*GRID!$P$44,
ROUNDUP(INDEX(GRID!$B$4:$U$15,MATCH($M$7,GRID!$A$4:$A$15,0),MATCH(1,($U$2=GRID!$B$1:$U$1)*(КАЛЕНДАРЬ!U31=GRID!$B$3:$U$3),0))*GRID!$P$44*(1-GRID!$P$37),0))</f>
        <v>88320</v>
      </c>
      <c r="N30" s="8" cm="1">
        <f t="array" ref="N30">IF($I$2="Жаркий сентябрь в Мантера Суприм",
INDEX(GRID!$B$18:$U$29,MATCH($M$7,GRID!$A$18:$A$29,0),MATCH(1,($U$2=GRID!$B$1:$U$1)*(КАЛЕНДАРЬ!U31=GRID!$B$3:$U$3),0))*GRID!$P$44,
ROUNDUP(INDEX(GRID!$B$18:$U$29,MATCH($M$7,GRID!$A$18:$A$29,0),MATCH(1,($U$2=GRID!$B$1:$U$1)*(КАЛЕНДАРЬ!U31=GRID!$B$3:$U$3),0))*GRID!$P$44*(1-GRID!$P$37),0))</f>
        <v>92320</v>
      </c>
      <c r="O30" s="57" t="s">
        <v>119</v>
      </c>
      <c r="P30" s="8" cm="1">
        <f t="array" ref="P30">IF($I$2="Жаркий сентябрь в Мантера Суприм",
INDEX(GRID!$B$18:$U$29,MATCH($P$7,GRID!$A$18:$A$29,0),MATCH(1,($U$2=GRID!$B$1:$U$1)*(КАЛЕНДАРЬ!U31=GRID!$B$3:$U$3),0))*GRID!$P$44,
ROUNDUP(INDEX(GRID!$B$18:$U$29,MATCH($P$7,GRID!$A$18:$A$29,0),MATCH(1,($U$2=GRID!$B$1:$U$1)*(КАЛЕНДАРЬ!U31=GRID!$B$3:$U$3),0))*GRID!$P$44*(1-GRID!$P$37),0))</f>
        <v>159440</v>
      </c>
      <c r="Q30" s="57" t="s">
        <v>119</v>
      </c>
      <c r="R30" s="57" t="s">
        <v>119</v>
      </c>
      <c r="S30" s="57" t="s">
        <v>119</v>
      </c>
      <c r="T30" s="57" t="s">
        <v>119</v>
      </c>
    </row>
    <row r="31" spans="1:20" hidden="1">
      <c r="A31" s="63" t="s">
        <v>13</v>
      </c>
      <c r="B31" s="64">
        <v>29</v>
      </c>
      <c r="C31" s="8" cm="1">
        <f t="array" ref="C31">IF($I$2="Жаркий сентябрь в Мантера Суприм",
INDEX(GRID!$B$4:$U$15,MATCH($C$7,GRID!$A$4:$A$15,0),MATCH(1,($U$2=GRID!$B$1:$U$1)*(КАЛЕНДАРЬ!U32=GRID!$B$3:$U$3),0))*GRID!$P$44,
ROUNDUP(INDEX(GRID!$B$4:$U$15,MATCH($C$7,GRID!$A$4:$A$15,0),MATCH(1,($U$2=GRID!$B$1:$U$1)*(КАЛЕНДАРЬ!U32=GRID!$B$3:$U$3),0))*GRID!$P$44*(1-GRID!$P$37),0))</f>
        <v>42080</v>
      </c>
      <c r="D31" s="8" cm="1">
        <f t="array" ref="D31">IF($I$2="Жаркий сентябрь в Мантера Суприм",
INDEX(GRID!$B$18:$U$29,MATCH($C$7,GRID!$A$18:$A$29,0),MATCH(1,($U$2=GRID!$B$1:$U$1)*(КАЛЕНДАРЬ!U32=GRID!$B$3:$U$3),0))*GRID!$P$44,
ROUNDUP(INDEX(GRID!$B$18:$U$29,MATCH($C$7,GRID!$A$18:$A$29,0),MATCH(1,($U$2=GRID!$B$1:$U$1)*(КАЛЕНДАРЬ!U32=GRID!$B$3:$U$3),0))*GRID!$P$44*(1-GRID!$P$37),0))</f>
        <v>46080</v>
      </c>
      <c r="E31" s="8" cm="1">
        <f t="array" ref="E31">IF($I$2="Жаркий сентябрь в Мантера Суприм",
INDEX(GRID!$B$4:$U$15,MATCH($E$7,GRID!$A$4:$A$15,0),MATCH(1,($U$2=GRID!$B$1:$U$1)*(КАЛЕНДАРЬ!U32=GRID!$B$3:$U$3),0))*GRID!$P$44,
ROUNDUP(INDEX(GRID!$B$4:$U$15,MATCH($E$7,GRID!$A$4:$A$15,0),MATCH(1,($U$2=GRID!$B$1:$U$1)*(КАЛЕНДАРЬ!U32=GRID!$B$3:$U$3),0))*GRID!$P$44*(1-GRID!$P$37),0))</f>
        <v>49680</v>
      </c>
      <c r="F31" s="8" cm="1">
        <f t="array" ref="F31">IF($I$2="Жаркий сентябрь в Мантера Суприм",
INDEX(GRID!$B$18:$U$29,MATCH($E$7,GRID!$A$18:$A$29,0),MATCH(1,($U$2=GRID!$B$1:$U$1)*(КАЛЕНДАРЬ!U32=GRID!$B$3:$U$3),0))*GRID!$P$44,
ROUNDUP(INDEX(GRID!$B$18:$U$29,MATCH($E$7,GRID!$A$18:$A$29,0),MATCH(1,($U$2=GRID!$B$1:$U$1)*(КАЛЕНДАРЬ!U32=GRID!$B$3:$U$3),0))*GRID!$P$44*(1-GRID!$P$37),0))</f>
        <v>53680</v>
      </c>
      <c r="G31" s="57" t="s">
        <v>119</v>
      </c>
      <c r="H31" s="57" t="s">
        <v>119</v>
      </c>
      <c r="I31" s="8" cm="1">
        <f t="array" ref="I31">IF($I$2="Жаркий сентябрь в Мантера Суприм",
INDEX(GRID!$B$4:$U$15,MATCH($I$7,GRID!$A$4:$A$15,0),MATCH(1,($U$2=GRID!$B$1:$U$1)*(КАЛЕНДАРЬ!U32=GRID!$B$3:$U$3),0))*GRID!$P$44,
ROUNDUP(INDEX(GRID!$B$4:$U$15,MATCH($I$7,GRID!$A$4:$A$15,0),MATCH(1,($U$2=GRID!$B$1:$U$1)*(КАЛЕНДАРЬ!U32=GRID!$B$3:$U$3),0))*GRID!$P$44*(1-GRID!$P$37),0))</f>
        <v>61280</v>
      </c>
      <c r="J31" s="8" cm="1">
        <f t="array" ref="J31">IF($I$2="Жаркий сентябрь в Мантера Суприм",
INDEX(GRID!$B$18:$U$29,MATCH($I$7,GRID!$A$18:$A$29,0),MATCH(1,($U$2=GRID!$B$1:$U$1)*(КАЛЕНДАРЬ!U32=GRID!$B$3:$U$3),0))*GRID!$P$44,
ROUNDUP(INDEX(GRID!$B$18:$U$29,MATCH($I$7,GRID!$A$18:$A$29,0),MATCH(1,($U$2=GRID!$B$1:$U$1)*(КАЛЕНДАРЬ!U32=GRID!$B$3:$U$3),0))*GRID!$P$44*(1-GRID!$P$37),0))</f>
        <v>65280</v>
      </c>
      <c r="K31" s="57" t="s">
        <v>119</v>
      </c>
      <c r="L31" s="57" t="s">
        <v>119</v>
      </c>
      <c r="M31" s="8" cm="1">
        <f t="array" ref="M31">IF($I$2="Жаркий сентябрь в Мантера Суприм",
INDEX(GRID!$B$4:$U$15,MATCH($M$7,GRID!$A$4:$A$15,0),MATCH(1,($U$2=GRID!$B$1:$U$1)*(КАЛЕНДАРЬ!U32=GRID!$B$3:$U$3),0))*GRID!$P$44,
ROUNDUP(INDEX(GRID!$B$4:$U$15,MATCH($M$7,GRID!$A$4:$A$15,0),MATCH(1,($U$2=GRID!$B$1:$U$1)*(КАЛЕНДАРЬ!U32=GRID!$B$3:$U$3),0))*GRID!$P$44*(1-GRID!$P$37),0))</f>
        <v>88320</v>
      </c>
      <c r="N31" s="8" cm="1">
        <f t="array" ref="N31">IF($I$2="Жаркий сентябрь в Мантера Суприм",
INDEX(GRID!$B$18:$U$29,MATCH($M$7,GRID!$A$18:$A$29,0),MATCH(1,($U$2=GRID!$B$1:$U$1)*(КАЛЕНДАРЬ!U32=GRID!$B$3:$U$3),0))*GRID!$P$44,
ROUNDUP(INDEX(GRID!$B$18:$U$29,MATCH($M$7,GRID!$A$18:$A$29,0),MATCH(1,($U$2=GRID!$B$1:$U$1)*(КАЛЕНДАРЬ!U32=GRID!$B$3:$U$3),0))*GRID!$P$44*(1-GRID!$P$37),0))</f>
        <v>92320</v>
      </c>
      <c r="O31" s="57" t="s">
        <v>119</v>
      </c>
      <c r="P31" s="8" cm="1">
        <f t="array" ref="P31">IF($I$2="Жаркий сентябрь в Мантера Суприм",
INDEX(GRID!$B$18:$U$29,MATCH($P$7,GRID!$A$18:$A$29,0),MATCH(1,($U$2=GRID!$B$1:$U$1)*(КАЛЕНДАРЬ!U32=GRID!$B$3:$U$3),0))*GRID!$P$44,
ROUNDUP(INDEX(GRID!$B$18:$U$29,MATCH($P$7,GRID!$A$18:$A$29,0),MATCH(1,($U$2=GRID!$B$1:$U$1)*(КАЛЕНДАРЬ!U32=GRID!$B$3:$U$3),0))*GRID!$P$44*(1-GRID!$P$37),0))</f>
        <v>159440</v>
      </c>
      <c r="Q31" s="57" t="s">
        <v>119</v>
      </c>
      <c r="R31" s="57" t="s">
        <v>119</v>
      </c>
      <c r="S31" s="57" t="s">
        <v>119</v>
      </c>
      <c r="T31" s="57" t="s">
        <v>119</v>
      </c>
    </row>
    <row r="32" spans="1:20" hidden="1">
      <c r="A32" s="63" t="s">
        <v>14</v>
      </c>
      <c r="B32" s="64">
        <v>30</v>
      </c>
      <c r="C32" s="8" cm="1">
        <f t="array" ref="C32">IF($I$2="Жаркий сентябрь в Мантера Суприм",
INDEX(GRID!$B$4:$U$15,MATCH($C$7,GRID!$A$4:$A$15,0),MATCH(1,($U$2=GRID!$B$1:$U$1)*(КАЛЕНДАРЬ!U33=GRID!$B$3:$U$3),0))*GRID!$P$44,
ROUNDUP(INDEX(GRID!$B$4:$U$15,MATCH($C$7,GRID!$A$4:$A$15,0),MATCH(1,($U$2=GRID!$B$1:$U$1)*(КАЛЕНДАРЬ!U33=GRID!$B$3:$U$3),0))*GRID!$P$44*(1-GRID!$P$37),0))</f>
        <v>42080</v>
      </c>
      <c r="D32" s="8" cm="1">
        <f t="array" ref="D32">IF($I$2="Жаркий сентябрь в Мантера Суприм",
INDEX(GRID!$B$18:$U$29,MATCH($C$7,GRID!$A$18:$A$29,0),MATCH(1,($U$2=GRID!$B$1:$U$1)*(КАЛЕНДАРЬ!U33=GRID!$B$3:$U$3),0))*GRID!$P$44,
ROUNDUP(INDEX(GRID!$B$18:$U$29,MATCH($C$7,GRID!$A$18:$A$29,0),MATCH(1,($U$2=GRID!$B$1:$U$1)*(КАЛЕНДАРЬ!U33=GRID!$B$3:$U$3),0))*GRID!$P$44*(1-GRID!$P$37),0))</f>
        <v>46080</v>
      </c>
      <c r="E32" s="8" cm="1">
        <f t="array" ref="E32">IF($I$2="Жаркий сентябрь в Мантера Суприм",
INDEX(GRID!$B$4:$U$15,MATCH($E$7,GRID!$A$4:$A$15,0),MATCH(1,($U$2=GRID!$B$1:$U$1)*(КАЛЕНДАРЬ!U33=GRID!$B$3:$U$3),0))*GRID!$P$44,
ROUNDUP(INDEX(GRID!$B$4:$U$15,MATCH($E$7,GRID!$A$4:$A$15,0),MATCH(1,($U$2=GRID!$B$1:$U$1)*(КАЛЕНДАРЬ!U33=GRID!$B$3:$U$3),0))*GRID!$P$44*(1-GRID!$P$37),0))</f>
        <v>49680</v>
      </c>
      <c r="F32" s="8" cm="1">
        <f t="array" ref="F32">IF($I$2="Жаркий сентябрь в Мантера Суприм",
INDEX(GRID!$B$18:$U$29,MATCH($E$7,GRID!$A$18:$A$29,0),MATCH(1,($U$2=GRID!$B$1:$U$1)*(КАЛЕНДАРЬ!U33=GRID!$B$3:$U$3),0))*GRID!$P$44,
ROUNDUP(INDEX(GRID!$B$18:$U$29,MATCH($E$7,GRID!$A$18:$A$29,0),MATCH(1,($U$2=GRID!$B$1:$U$1)*(КАЛЕНДАРЬ!U33=GRID!$B$3:$U$3),0))*GRID!$P$44*(1-GRID!$P$37),0))</f>
        <v>53680</v>
      </c>
      <c r="G32" s="57" t="s">
        <v>119</v>
      </c>
      <c r="H32" s="57" t="s">
        <v>119</v>
      </c>
      <c r="I32" s="8" cm="1">
        <f t="array" ref="I32">IF($I$2="Жаркий сентябрь в Мантера Суприм",
INDEX(GRID!$B$4:$U$15,MATCH($I$7,GRID!$A$4:$A$15,0),MATCH(1,($U$2=GRID!$B$1:$U$1)*(КАЛЕНДАРЬ!U33=GRID!$B$3:$U$3),0))*GRID!$P$44,
ROUNDUP(INDEX(GRID!$B$4:$U$15,MATCH($I$7,GRID!$A$4:$A$15,0),MATCH(1,($U$2=GRID!$B$1:$U$1)*(КАЛЕНДАРЬ!U33=GRID!$B$3:$U$3),0))*GRID!$P$44*(1-GRID!$P$37),0))</f>
        <v>61280</v>
      </c>
      <c r="J32" s="8" cm="1">
        <f t="array" ref="J32">IF($I$2="Жаркий сентябрь в Мантера Суприм",
INDEX(GRID!$B$18:$U$29,MATCH($I$7,GRID!$A$18:$A$29,0),MATCH(1,($U$2=GRID!$B$1:$U$1)*(КАЛЕНДАРЬ!U33=GRID!$B$3:$U$3),0))*GRID!$P$44,
ROUNDUP(INDEX(GRID!$B$18:$U$29,MATCH($I$7,GRID!$A$18:$A$29,0),MATCH(1,($U$2=GRID!$B$1:$U$1)*(КАЛЕНДАРЬ!U33=GRID!$B$3:$U$3),0))*GRID!$P$44*(1-GRID!$P$37),0))</f>
        <v>65280</v>
      </c>
      <c r="K32" s="57" t="s">
        <v>119</v>
      </c>
      <c r="L32" s="57" t="s">
        <v>119</v>
      </c>
      <c r="M32" s="8" cm="1">
        <f t="array" ref="M32">IF($I$2="Жаркий сентябрь в Мантера Суприм",
INDEX(GRID!$B$4:$U$15,MATCH($M$7,GRID!$A$4:$A$15,0),MATCH(1,($U$2=GRID!$B$1:$U$1)*(КАЛЕНДАРЬ!U33=GRID!$B$3:$U$3),0))*GRID!$P$44,
ROUNDUP(INDEX(GRID!$B$4:$U$15,MATCH($M$7,GRID!$A$4:$A$15,0),MATCH(1,($U$2=GRID!$B$1:$U$1)*(КАЛЕНДАРЬ!U33=GRID!$B$3:$U$3),0))*GRID!$P$44*(1-GRID!$P$37),0))</f>
        <v>88320</v>
      </c>
      <c r="N32" s="8" cm="1">
        <f t="array" ref="N32">IF($I$2="Жаркий сентябрь в Мантера Суприм",
INDEX(GRID!$B$18:$U$29,MATCH($M$7,GRID!$A$18:$A$29,0),MATCH(1,($U$2=GRID!$B$1:$U$1)*(КАЛЕНДАРЬ!U33=GRID!$B$3:$U$3),0))*GRID!$P$44,
ROUNDUP(INDEX(GRID!$B$18:$U$29,MATCH($M$7,GRID!$A$18:$A$29,0),MATCH(1,($U$2=GRID!$B$1:$U$1)*(КАЛЕНДАРЬ!U33=GRID!$B$3:$U$3),0))*GRID!$P$44*(1-GRID!$P$37),0))</f>
        <v>92320</v>
      </c>
      <c r="O32" s="57" t="s">
        <v>119</v>
      </c>
      <c r="P32" s="8" cm="1">
        <f t="array" ref="P32">IF($I$2="Жаркий сентябрь в Мантера Суприм",
INDEX(GRID!$B$18:$U$29,MATCH($P$7,GRID!$A$18:$A$29,0),MATCH(1,($U$2=GRID!$B$1:$U$1)*(КАЛЕНДАРЬ!U33=GRID!$B$3:$U$3),0))*GRID!$P$44,
ROUNDUP(INDEX(GRID!$B$18:$U$29,MATCH($P$7,GRID!$A$18:$A$29,0),MATCH(1,($U$2=GRID!$B$1:$U$1)*(КАЛЕНДАРЬ!U33=GRID!$B$3:$U$3),0))*GRID!$P$44*(1-GRID!$P$37),0))</f>
        <v>159440</v>
      </c>
      <c r="Q32" s="57" t="s">
        <v>119</v>
      </c>
      <c r="R32" s="57" t="s">
        <v>119</v>
      </c>
      <c r="S32" s="57" t="s">
        <v>119</v>
      </c>
      <c r="T32" s="57" t="s">
        <v>119</v>
      </c>
    </row>
    <row r="33" spans="1:20" hidden="1">
      <c r="A33" s="63" t="s">
        <v>15</v>
      </c>
      <c r="B33" s="64">
        <v>31</v>
      </c>
      <c r="C33" s="8" cm="1">
        <f t="array" ref="C33">IF($I$2="Жаркий сентябрь в Мантера Суприм",
INDEX(GRID!$B$4:$U$15,MATCH($C$7,GRID!$A$4:$A$15,0),MATCH(1,($U$2=GRID!$B$1:$U$1)*(КАЛЕНДАРЬ!U34=GRID!$B$3:$U$3),0))*GRID!$P$44,
ROUNDUP(INDEX(GRID!$B$4:$U$15,MATCH($C$7,GRID!$A$4:$A$15,0),MATCH(1,($U$2=GRID!$B$1:$U$1)*(КАЛЕНДАРЬ!U34=GRID!$B$3:$U$3),0))*GRID!$P$44*(1-GRID!$P$37),0))</f>
        <v>42080</v>
      </c>
      <c r="D33" s="8" cm="1">
        <f t="array" ref="D33">IF($I$2="Жаркий сентябрь в Мантера Суприм",
INDEX(GRID!$B$18:$U$29,MATCH($C$7,GRID!$A$18:$A$29,0),MATCH(1,($U$2=GRID!$B$1:$U$1)*(КАЛЕНДАРЬ!U34=GRID!$B$3:$U$3),0))*GRID!$P$44,
ROUNDUP(INDEX(GRID!$B$18:$U$29,MATCH($C$7,GRID!$A$18:$A$29,0),MATCH(1,($U$2=GRID!$B$1:$U$1)*(КАЛЕНДАРЬ!U34=GRID!$B$3:$U$3),0))*GRID!$P$44*(1-GRID!$P$37),0))</f>
        <v>46080</v>
      </c>
      <c r="E33" s="8" cm="1">
        <f t="array" ref="E33">IF($I$2="Жаркий сентябрь в Мантера Суприм",
INDEX(GRID!$B$4:$U$15,MATCH($E$7,GRID!$A$4:$A$15,0),MATCH(1,($U$2=GRID!$B$1:$U$1)*(КАЛЕНДАРЬ!U34=GRID!$B$3:$U$3),0))*GRID!$P$44,
ROUNDUP(INDEX(GRID!$B$4:$U$15,MATCH($E$7,GRID!$A$4:$A$15,0),MATCH(1,($U$2=GRID!$B$1:$U$1)*(КАЛЕНДАРЬ!U34=GRID!$B$3:$U$3),0))*GRID!$P$44*(1-GRID!$P$37),0))</f>
        <v>49680</v>
      </c>
      <c r="F33" s="8" cm="1">
        <f t="array" ref="F33">IF($I$2="Жаркий сентябрь в Мантера Суприм",
INDEX(GRID!$B$18:$U$29,MATCH($E$7,GRID!$A$18:$A$29,0),MATCH(1,($U$2=GRID!$B$1:$U$1)*(КАЛЕНДАРЬ!U34=GRID!$B$3:$U$3),0))*GRID!$P$44,
ROUNDUP(INDEX(GRID!$B$18:$U$29,MATCH($E$7,GRID!$A$18:$A$29,0),MATCH(1,($U$2=GRID!$B$1:$U$1)*(КАЛЕНДАРЬ!U34=GRID!$B$3:$U$3),0))*GRID!$P$44*(1-GRID!$P$37),0))</f>
        <v>53680</v>
      </c>
      <c r="G33" s="57" t="s">
        <v>119</v>
      </c>
      <c r="H33" s="57" t="s">
        <v>119</v>
      </c>
      <c r="I33" s="8" cm="1">
        <f t="array" ref="I33">IF($I$2="Жаркий сентябрь в Мантера Суприм",
INDEX(GRID!$B$4:$U$15,MATCH($I$7,GRID!$A$4:$A$15,0),MATCH(1,($U$2=GRID!$B$1:$U$1)*(КАЛЕНДАРЬ!U34=GRID!$B$3:$U$3),0))*GRID!$P$44,
ROUNDUP(INDEX(GRID!$B$4:$U$15,MATCH($I$7,GRID!$A$4:$A$15,0),MATCH(1,($U$2=GRID!$B$1:$U$1)*(КАЛЕНДАРЬ!U34=GRID!$B$3:$U$3),0))*GRID!$P$44*(1-GRID!$P$37),0))</f>
        <v>61280</v>
      </c>
      <c r="J33" s="8" cm="1">
        <f t="array" ref="J33">IF($I$2="Жаркий сентябрь в Мантера Суприм",
INDEX(GRID!$B$18:$U$29,MATCH($I$7,GRID!$A$18:$A$29,0),MATCH(1,($U$2=GRID!$B$1:$U$1)*(КАЛЕНДАРЬ!U34=GRID!$B$3:$U$3),0))*GRID!$P$44,
ROUNDUP(INDEX(GRID!$B$18:$U$29,MATCH($I$7,GRID!$A$18:$A$29,0),MATCH(1,($U$2=GRID!$B$1:$U$1)*(КАЛЕНДАРЬ!U34=GRID!$B$3:$U$3),0))*GRID!$P$44*(1-GRID!$P$37),0))</f>
        <v>65280</v>
      </c>
      <c r="K33" s="57" t="s">
        <v>119</v>
      </c>
      <c r="L33" s="57" t="s">
        <v>119</v>
      </c>
      <c r="M33" s="8" cm="1">
        <f t="array" ref="M33">IF($I$2="Жаркий сентябрь в Мантера Суприм",
INDEX(GRID!$B$4:$U$15,MATCH($M$7,GRID!$A$4:$A$15,0),MATCH(1,($U$2=GRID!$B$1:$U$1)*(КАЛЕНДАРЬ!U34=GRID!$B$3:$U$3),0))*GRID!$P$44,
ROUNDUP(INDEX(GRID!$B$4:$U$15,MATCH($M$7,GRID!$A$4:$A$15,0),MATCH(1,($U$2=GRID!$B$1:$U$1)*(КАЛЕНДАРЬ!U34=GRID!$B$3:$U$3),0))*GRID!$P$44*(1-GRID!$P$37),0))</f>
        <v>88320</v>
      </c>
      <c r="N33" s="8" cm="1">
        <f t="array" ref="N33">IF($I$2="Жаркий сентябрь в Мантера Суприм",
INDEX(GRID!$B$18:$U$29,MATCH($M$7,GRID!$A$18:$A$29,0),MATCH(1,($U$2=GRID!$B$1:$U$1)*(КАЛЕНДАРЬ!U34=GRID!$B$3:$U$3),0))*GRID!$P$44,
ROUNDUP(INDEX(GRID!$B$18:$U$29,MATCH($M$7,GRID!$A$18:$A$29,0),MATCH(1,($U$2=GRID!$B$1:$U$1)*(КАЛЕНДАРЬ!U34=GRID!$B$3:$U$3),0))*GRID!$P$44*(1-GRID!$P$37),0))</f>
        <v>92320</v>
      </c>
      <c r="O33" s="57" t="s">
        <v>119</v>
      </c>
      <c r="P33" s="8" cm="1">
        <f t="array" ref="P33">IF($I$2="Жаркий сентябрь в Мантера Суприм",
INDEX(GRID!$B$18:$U$29,MATCH($P$7,GRID!$A$18:$A$29,0),MATCH(1,($U$2=GRID!$B$1:$U$1)*(КАЛЕНДАРЬ!U34=GRID!$B$3:$U$3),0))*GRID!$P$44,
ROUNDUP(INDEX(GRID!$B$18:$U$29,MATCH($P$7,GRID!$A$18:$A$29,0),MATCH(1,($U$2=GRID!$B$1:$U$1)*(КАЛЕНДАРЬ!U34=GRID!$B$3:$U$3),0))*GRID!$P$44*(1-GRID!$P$37),0))</f>
        <v>159440</v>
      </c>
      <c r="Q33" s="57" t="s">
        <v>119</v>
      </c>
      <c r="R33" s="57" t="s">
        <v>119</v>
      </c>
      <c r="S33" s="57" t="s">
        <v>119</v>
      </c>
      <c r="T33" s="57" t="s">
        <v>119</v>
      </c>
    </row>
    <row r="34" spans="1:20" hidden="1">
      <c r="A34" s="140"/>
      <c r="B34" s="141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</row>
    <row r="35" spans="1:20" s="9" customFormat="1" ht="17.25" hidden="1" customHeight="1">
      <c r="A35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</row>
    <row r="36" spans="1:20" hidden="1">
      <c r="A36" s="172" t="s">
        <v>107</v>
      </c>
      <c r="B36" s="173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</row>
    <row r="37" spans="1:20" ht="56.25" hidden="1" customHeight="1">
      <c r="A37" s="256" t="s">
        <v>8</v>
      </c>
      <c r="B37" s="257"/>
      <c r="C37" s="178" t="s">
        <v>101</v>
      </c>
      <c r="D37" s="179"/>
      <c r="E37" s="164" t="s">
        <v>93</v>
      </c>
      <c r="F37" s="165"/>
      <c r="G37" s="252" t="s">
        <v>94</v>
      </c>
      <c r="H37" s="253"/>
      <c r="I37" s="208" t="s">
        <v>95</v>
      </c>
      <c r="J37" s="208"/>
      <c r="K37" s="166" t="s">
        <v>96</v>
      </c>
      <c r="L37" s="166"/>
      <c r="M37" s="170" t="s">
        <v>97</v>
      </c>
      <c r="N37" s="170"/>
      <c r="O37" s="102" t="s">
        <v>71</v>
      </c>
      <c r="P37" s="22" t="s">
        <v>72</v>
      </c>
      <c r="Q37" s="23" t="s">
        <v>73</v>
      </c>
      <c r="R37" s="102" t="s">
        <v>74</v>
      </c>
      <c r="S37" s="102" t="s">
        <v>75</v>
      </c>
      <c r="T37" s="102" t="s">
        <v>76</v>
      </c>
    </row>
    <row r="38" spans="1:20" hidden="1">
      <c r="A38" s="258"/>
      <c r="B38" s="259"/>
      <c r="C38" s="27" t="s">
        <v>9</v>
      </c>
      <c r="D38" s="55" t="s">
        <v>10</v>
      </c>
      <c r="E38" s="55" t="s">
        <v>9</v>
      </c>
      <c r="F38" s="55" t="s">
        <v>10</v>
      </c>
      <c r="G38" s="55" t="s">
        <v>9</v>
      </c>
      <c r="H38" s="55" t="s">
        <v>10</v>
      </c>
      <c r="I38" s="55" t="s">
        <v>9</v>
      </c>
      <c r="J38" s="55" t="s">
        <v>10</v>
      </c>
      <c r="K38" s="55" t="s">
        <v>9</v>
      </c>
      <c r="L38" s="55" t="s">
        <v>10</v>
      </c>
      <c r="M38" s="55" t="s">
        <v>9</v>
      </c>
      <c r="N38" s="55" t="s">
        <v>10</v>
      </c>
      <c r="O38" s="55" t="s">
        <v>99</v>
      </c>
      <c r="P38" s="55" t="s">
        <v>100</v>
      </c>
      <c r="Q38" s="55" t="s">
        <v>100</v>
      </c>
      <c r="R38" s="55" t="s">
        <v>118</v>
      </c>
      <c r="S38" s="55" t="s">
        <v>118</v>
      </c>
      <c r="T38" s="55" t="s">
        <v>118</v>
      </c>
    </row>
    <row r="39" spans="1:20" hidden="1">
      <c r="A39" s="63" t="s">
        <v>16</v>
      </c>
      <c r="B39" s="64">
        <v>1</v>
      </c>
      <c r="C39" s="8" cm="1">
        <f t="array" ref="C39">IF($I$2="Жаркий сентябрь в Мантера Суприм",
INDEX(GRID!$B$4:$U$15,MATCH($C$7,GRID!$A$4:$A$15,0),MATCH(1,($U$2=GRID!$B$1:$U$1)*(КАЛЕНДАРЬ!X4=GRID!$B$3:$U$3),0))*GRID!$P$44,
ROUNDUP(INDEX(GRID!$B$4:$U$15,MATCH($C$7,GRID!$A$4:$A$15,0),MATCH(1,($U$2=GRID!$B$1:$U$1)*(КАЛЕНДАРЬ!X4=GRID!$B$3:$U$3),0))*GRID!$P$44*(1-GRID!$P$37),0))</f>
        <v>45840</v>
      </c>
      <c r="D39" s="8" cm="1">
        <f t="array" ref="D39">IF($I$2="Жаркий сентябрь в Мантера Суприм",
INDEX(GRID!$B$18:$U$29,MATCH($C$7,GRID!$A$18:$A$29,0),MATCH(1,($U$2=GRID!$B$1:$U$1)*(КАЛЕНДАРЬ!X4=GRID!$B$3:$U$3),0))*GRID!$P$44,
ROUNDUP(INDEX(GRID!$B$18:$U$29,MATCH($C$7,GRID!$A$18:$A$29,0),MATCH(1,($U$2=GRID!$B$1:$U$1)*(КАЛЕНДАРЬ!X4=GRID!$B$3:$U$3),0))*GRID!$P$44*(1-GRID!$P$37),0))</f>
        <v>49840</v>
      </c>
      <c r="E39" s="8" cm="1">
        <f t="array" ref="E39">IF($I$2="Жаркий сентябрь в Мантера Суприм",
INDEX(GRID!$B$4:$U$15,MATCH($E$7,GRID!$A$4:$A$15,0),MATCH(1,($U$2=GRID!$B$1:$U$1)*(КАЛЕНДАРЬ!X4=GRID!$B$3:$U$3),0))*GRID!$P$44,
ROUNDUP(INDEX(GRID!$B$4:$U$15,MATCH($E$7,GRID!$A$4:$A$15,0),MATCH(1,($U$2=GRID!$B$1:$U$1)*(КАЛЕНДАРЬ!X4=GRID!$B$3:$U$3),0))*GRID!$P$44*(1-GRID!$P$37),0))</f>
        <v>53920</v>
      </c>
      <c r="F39" s="8" cm="1">
        <f t="array" ref="F39">IF($I$2="Жаркий сентябрь в Мантера Суприм",
INDEX(GRID!$B$18:$U$29,MATCH($E$7,GRID!$A$18:$A$29,0),MATCH(1,($U$2=GRID!$B$1:$U$1)*(КАЛЕНДАРЬ!X4=GRID!$B$3:$U$3),0))*GRID!$P$44,
ROUNDUP(INDEX(GRID!$B$18:$U$29,MATCH($E$7,GRID!$A$18:$A$29,0),MATCH(1,($U$2=GRID!$B$1:$U$1)*(КАЛЕНДАРЬ!X4=GRID!$B$3:$U$3),0))*GRID!$P$44*(1-GRID!$P$37),0))</f>
        <v>57920</v>
      </c>
      <c r="G39" s="57" t="s">
        <v>119</v>
      </c>
      <c r="H39" s="57" t="s">
        <v>119</v>
      </c>
      <c r="I39" s="8" cm="1">
        <f t="array" ref="I39">IF($I$2="Жаркий сентябрь в Мантера Суприм",
INDEX(GRID!$B$4:$U$15,MATCH($I$7,GRID!$A$4:$A$15,0),MATCH(1,($U$2=GRID!$B$1:$U$1)*(КАЛЕНДАРЬ!X4=GRID!$B$3:$U$3),0))*GRID!$P$44,
ROUNDUP(INDEX(GRID!$B$4:$U$15,MATCH($I$7,GRID!$A$4:$A$15,0),MATCH(1,($U$2=GRID!$B$1:$U$1)*(КАЛЕНДАРЬ!X4=GRID!$B$3:$U$3),0))*GRID!$P$44*(1-GRID!$P$37),0))</f>
        <v>66000</v>
      </c>
      <c r="J39" s="8" cm="1">
        <f t="array" ref="J39">IF($I$2="Жаркий сентябрь в Мантера Суприм",
INDEX(GRID!$B$18:$U$29,MATCH($I$7,GRID!$A$18:$A$29,0),MATCH(1,($U$2=GRID!$B$1:$U$1)*(КАЛЕНДАРЬ!X4=GRID!$B$3:$U$3),0))*GRID!$P$44,
ROUNDUP(INDEX(GRID!$B$18:$U$29,MATCH($I$7,GRID!$A$18:$A$29,0),MATCH(1,($U$2=GRID!$B$1:$U$1)*(КАЛЕНДАРЬ!X4=GRID!$B$3:$U$3),0))*GRID!$P$44*(1-GRID!$P$37),0))</f>
        <v>70000</v>
      </c>
      <c r="K39" s="57" t="s">
        <v>119</v>
      </c>
      <c r="L39" s="57" t="s">
        <v>119</v>
      </c>
      <c r="M39" s="8" cm="1">
        <f t="array" ref="M39">IF($I$2="Жаркий сентябрь в Мантера Суприм",
INDEX(GRID!$B$4:$U$15,MATCH($M$7,GRID!$A$4:$A$15,0),MATCH(1,($U$2=GRID!$B$1:$U$1)*(КАЛЕНДАРЬ!X4=GRID!$B$3:$U$3),0))*GRID!$P$44,
ROUNDUP(INDEX(GRID!$B$4:$U$15,MATCH($M$7,GRID!$A$4:$A$15,0),MATCH(1,($U$2=GRID!$B$1:$U$1)*(КАЛЕНДАРЬ!X4=GRID!$B$3:$U$3),0))*GRID!$P$44*(1-GRID!$P$37),0))</f>
        <v>94640</v>
      </c>
      <c r="N39" s="8" cm="1">
        <f t="array" ref="N39">IF($I$2="Жаркий сентябрь в Мантера Суприм",
INDEX(GRID!$B$18:$U$29,MATCH($M$7,GRID!$A$18:$A$29,0),MATCH(1,($U$2=GRID!$B$1:$U$1)*(КАЛЕНДАРЬ!X4=GRID!$B$3:$U$3),0))*GRID!$P$44,
ROUNDUP(INDEX(GRID!$B$18:$U$29,MATCH($M$7,GRID!$A$18:$A$29,0),MATCH(1,($U$2=GRID!$B$1:$U$1)*(КАЛЕНДАРЬ!X4=GRID!$B$3:$U$3),0))*GRID!$P$44*(1-GRID!$P$37),0))</f>
        <v>98640</v>
      </c>
      <c r="O39" s="57" t="s">
        <v>119</v>
      </c>
      <c r="P39" s="8" cm="1">
        <f t="array" ref="P39">IF($I$2="Жаркий сентябрь в Мантера Суприм",
INDEX(GRID!$B$18:$U$29,MATCH($P$7,GRID!$A$18:$A$29,0),MATCH(1,($U$2=GRID!$B$1:$U$1)*(КАЛЕНДАРЬ!X4=GRID!$B$3:$U$3),0))*GRID!$P$44,
ROUNDUP(INDEX(GRID!$B$18:$U$29,MATCH($P$7,GRID!$A$18:$A$29,0),MATCH(1,($U$2=GRID!$B$1:$U$1)*(КАЛЕНДАРЬ!X4=GRID!$B$3:$U$3),0))*GRID!$P$44*(1-GRID!$P$37),0))</f>
        <v>167120</v>
      </c>
      <c r="Q39" s="57" t="s">
        <v>119</v>
      </c>
      <c r="R39" s="57" t="s">
        <v>119</v>
      </c>
      <c r="S39" s="57" t="s">
        <v>119</v>
      </c>
      <c r="T39" s="57" t="s">
        <v>119</v>
      </c>
    </row>
    <row r="40" spans="1:20" hidden="1">
      <c r="A40" s="63" t="s">
        <v>17</v>
      </c>
      <c r="B40" s="64">
        <v>2</v>
      </c>
      <c r="C40" s="8" cm="1">
        <f t="array" ref="C40">IF($I$2="Жаркий сентябрь в Мантера Суприм",
INDEX(GRID!$B$4:$U$15,MATCH($C$7,GRID!$A$4:$A$15,0),MATCH(1,($U$2=GRID!$B$1:$U$1)*(КАЛЕНДАРЬ!X5=GRID!$B$3:$U$3),0))*GRID!$P$44,
ROUNDUP(INDEX(GRID!$B$4:$U$15,MATCH($C$7,GRID!$A$4:$A$15,0),MATCH(1,($U$2=GRID!$B$1:$U$1)*(КАЛЕНДАРЬ!X5=GRID!$B$3:$U$3),0))*GRID!$P$44*(1-GRID!$P$37),0))</f>
        <v>45840</v>
      </c>
      <c r="D40" s="8" cm="1">
        <f t="array" ref="D40">IF($I$2="Жаркий сентябрь в Мантера Суприм",
INDEX(GRID!$B$18:$U$29,MATCH($C$7,GRID!$A$18:$A$29,0),MATCH(1,($U$2=GRID!$B$1:$U$1)*(КАЛЕНДАРЬ!X5=GRID!$B$3:$U$3),0))*GRID!$P$44,
ROUNDUP(INDEX(GRID!$B$18:$U$29,MATCH($C$7,GRID!$A$18:$A$29,0),MATCH(1,($U$2=GRID!$B$1:$U$1)*(КАЛЕНДАРЬ!X5=GRID!$B$3:$U$3),0))*GRID!$P$44*(1-GRID!$P$37),0))</f>
        <v>49840</v>
      </c>
      <c r="E40" s="8" cm="1">
        <f t="array" ref="E40">IF($I$2="Жаркий сентябрь в Мантера Суприм",
INDEX(GRID!$B$4:$U$15,MATCH($E$7,GRID!$A$4:$A$15,0),MATCH(1,($U$2=GRID!$B$1:$U$1)*(КАЛЕНДАРЬ!X5=GRID!$B$3:$U$3),0))*GRID!$P$44,
ROUNDUP(INDEX(GRID!$B$4:$U$15,MATCH($E$7,GRID!$A$4:$A$15,0),MATCH(1,($U$2=GRID!$B$1:$U$1)*(КАЛЕНДАРЬ!X5=GRID!$B$3:$U$3),0))*GRID!$P$44*(1-GRID!$P$37),0))</f>
        <v>53920</v>
      </c>
      <c r="F40" s="8" cm="1">
        <f t="array" ref="F40">IF($I$2="Жаркий сентябрь в Мантера Суприм",
INDEX(GRID!$B$18:$U$29,MATCH($E$7,GRID!$A$18:$A$29,0),MATCH(1,($U$2=GRID!$B$1:$U$1)*(КАЛЕНДАРЬ!X5=GRID!$B$3:$U$3),0))*GRID!$P$44,
ROUNDUP(INDEX(GRID!$B$18:$U$29,MATCH($E$7,GRID!$A$18:$A$29,0),MATCH(1,($U$2=GRID!$B$1:$U$1)*(КАЛЕНДАРЬ!X5=GRID!$B$3:$U$3),0))*GRID!$P$44*(1-GRID!$P$37),0))</f>
        <v>57920</v>
      </c>
      <c r="G40" s="57" t="s">
        <v>119</v>
      </c>
      <c r="H40" s="57" t="s">
        <v>119</v>
      </c>
      <c r="I40" s="8" cm="1">
        <f t="array" ref="I40">IF($I$2="Жаркий сентябрь в Мантера Суприм",
INDEX(GRID!$B$4:$U$15,MATCH($I$7,GRID!$A$4:$A$15,0),MATCH(1,($U$2=GRID!$B$1:$U$1)*(КАЛЕНДАРЬ!X5=GRID!$B$3:$U$3),0))*GRID!$P$44,
ROUNDUP(INDEX(GRID!$B$4:$U$15,MATCH($I$7,GRID!$A$4:$A$15,0),MATCH(1,($U$2=GRID!$B$1:$U$1)*(КАЛЕНДАРЬ!X5=GRID!$B$3:$U$3),0))*GRID!$P$44*(1-GRID!$P$37),0))</f>
        <v>66000</v>
      </c>
      <c r="J40" s="8" cm="1">
        <f t="array" ref="J40">IF($I$2="Жаркий сентябрь в Мантера Суприм",
INDEX(GRID!$B$18:$U$29,MATCH($I$7,GRID!$A$18:$A$29,0),MATCH(1,($U$2=GRID!$B$1:$U$1)*(КАЛЕНДАРЬ!X5=GRID!$B$3:$U$3),0))*GRID!$P$44,
ROUNDUP(INDEX(GRID!$B$18:$U$29,MATCH($I$7,GRID!$A$18:$A$29,0),MATCH(1,($U$2=GRID!$B$1:$U$1)*(КАЛЕНДАРЬ!X5=GRID!$B$3:$U$3),0))*GRID!$P$44*(1-GRID!$P$37),0))</f>
        <v>70000</v>
      </c>
      <c r="K40" s="57" t="s">
        <v>119</v>
      </c>
      <c r="L40" s="57" t="s">
        <v>119</v>
      </c>
      <c r="M40" s="8" cm="1">
        <f t="array" ref="M40">IF($I$2="Жаркий сентябрь в Мантера Суприм",
INDEX(GRID!$B$4:$U$15,MATCH($M$7,GRID!$A$4:$A$15,0),MATCH(1,($U$2=GRID!$B$1:$U$1)*(КАЛЕНДАРЬ!X5=GRID!$B$3:$U$3),0))*GRID!$P$44,
ROUNDUP(INDEX(GRID!$B$4:$U$15,MATCH($M$7,GRID!$A$4:$A$15,0),MATCH(1,($U$2=GRID!$B$1:$U$1)*(КАЛЕНДАРЬ!X5=GRID!$B$3:$U$3),0))*GRID!$P$44*(1-GRID!$P$37),0))</f>
        <v>94640</v>
      </c>
      <c r="N40" s="8" cm="1">
        <f t="array" ref="N40">IF($I$2="Жаркий сентябрь в Мантера Суприм",
INDEX(GRID!$B$18:$U$29,MATCH($M$7,GRID!$A$18:$A$29,0),MATCH(1,($U$2=GRID!$B$1:$U$1)*(КАЛЕНДАРЬ!X5=GRID!$B$3:$U$3),0))*GRID!$P$44,
ROUNDUP(INDEX(GRID!$B$18:$U$29,MATCH($M$7,GRID!$A$18:$A$29,0),MATCH(1,($U$2=GRID!$B$1:$U$1)*(КАЛЕНДАРЬ!X5=GRID!$B$3:$U$3),0))*GRID!$P$44*(1-GRID!$P$37),0))</f>
        <v>98640</v>
      </c>
      <c r="O40" s="57" t="s">
        <v>119</v>
      </c>
      <c r="P40" s="8" cm="1">
        <f t="array" ref="P40">IF($I$2="Жаркий сентябрь в Мантера Суприм",
INDEX(GRID!$B$18:$U$29,MATCH($P$7,GRID!$A$18:$A$29,0),MATCH(1,($U$2=GRID!$B$1:$U$1)*(КАЛЕНДАРЬ!X5=GRID!$B$3:$U$3),0))*GRID!$P$44,
ROUNDUP(INDEX(GRID!$B$18:$U$29,MATCH($P$7,GRID!$A$18:$A$29,0),MATCH(1,($U$2=GRID!$B$1:$U$1)*(КАЛЕНДАРЬ!X5=GRID!$B$3:$U$3),0))*GRID!$P$44*(1-GRID!$P$37),0))</f>
        <v>167120</v>
      </c>
      <c r="Q40" s="57" t="s">
        <v>119</v>
      </c>
      <c r="R40" s="57" t="s">
        <v>119</v>
      </c>
      <c r="S40" s="57" t="s">
        <v>119</v>
      </c>
      <c r="T40" s="57" t="s">
        <v>119</v>
      </c>
    </row>
    <row r="41" spans="1:20" hidden="1">
      <c r="A41" s="63" t="s">
        <v>11</v>
      </c>
      <c r="B41" s="64">
        <v>3</v>
      </c>
      <c r="C41" s="8" cm="1">
        <f t="array" ref="C41">IF($I$2="Жаркий сентябрь в Мантера Суприм",
INDEX(GRID!$B$4:$U$15,MATCH($C$7,GRID!$A$4:$A$15,0),MATCH(1,($U$2=GRID!$B$1:$U$1)*(КАЛЕНДАРЬ!X6=GRID!$B$3:$U$3),0))*GRID!$P$44,
ROUNDUP(INDEX(GRID!$B$4:$U$15,MATCH($C$7,GRID!$A$4:$A$15,0),MATCH(1,($U$2=GRID!$B$1:$U$1)*(КАЛЕНДАРЬ!X6=GRID!$B$3:$U$3),0))*GRID!$P$44*(1-GRID!$P$37),0))</f>
        <v>45840</v>
      </c>
      <c r="D41" s="8" cm="1">
        <f t="array" ref="D41">IF($I$2="Жаркий сентябрь в Мантера Суприм",
INDEX(GRID!$B$18:$U$29,MATCH($C$7,GRID!$A$18:$A$29,0),MATCH(1,($U$2=GRID!$B$1:$U$1)*(КАЛЕНДАРЬ!X6=GRID!$B$3:$U$3),0))*GRID!$P$44,
ROUNDUP(INDEX(GRID!$B$18:$U$29,MATCH($C$7,GRID!$A$18:$A$29,0),MATCH(1,($U$2=GRID!$B$1:$U$1)*(КАЛЕНДАРЬ!X6=GRID!$B$3:$U$3),0))*GRID!$P$44*(1-GRID!$P$37),0))</f>
        <v>49840</v>
      </c>
      <c r="E41" s="8" cm="1">
        <f t="array" ref="E41">IF($I$2="Жаркий сентябрь в Мантера Суприм",
INDEX(GRID!$B$4:$U$15,MATCH($E$7,GRID!$A$4:$A$15,0),MATCH(1,($U$2=GRID!$B$1:$U$1)*(КАЛЕНДАРЬ!X6=GRID!$B$3:$U$3),0))*GRID!$P$44,
ROUNDUP(INDEX(GRID!$B$4:$U$15,MATCH($E$7,GRID!$A$4:$A$15,0),MATCH(1,($U$2=GRID!$B$1:$U$1)*(КАЛЕНДАРЬ!X6=GRID!$B$3:$U$3),0))*GRID!$P$44*(1-GRID!$P$37),0))</f>
        <v>53920</v>
      </c>
      <c r="F41" s="8" cm="1">
        <f t="array" ref="F41">IF($I$2="Жаркий сентябрь в Мантера Суприм",
INDEX(GRID!$B$18:$U$29,MATCH($E$7,GRID!$A$18:$A$29,0),MATCH(1,($U$2=GRID!$B$1:$U$1)*(КАЛЕНДАРЬ!X6=GRID!$B$3:$U$3),0))*GRID!$P$44,
ROUNDUP(INDEX(GRID!$B$18:$U$29,MATCH($E$7,GRID!$A$18:$A$29,0),MATCH(1,($U$2=GRID!$B$1:$U$1)*(КАЛЕНДАРЬ!X6=GRID!$B$3:$U$3),0))*GRID!$P$44*(1-GRID!$P$37),0))</f>
        <v>57920</v>
      </c>
      <c r="G41" s="57" t="s">
        <v>119</v>
      </c>
      <c r="H41" s="57" t="s">
        <v>119</v>
      </c>
      <c r="I41" s="8" cm="1">
        <f t="array" ref="I41">IF($I$2="Жаркий сентябрь в Мантера Суприм",
INDEX(GRID!$B$4:$U$15,MATCH($I$7,GRID!$A$4:$A$15,0),MATCH(1,($U$2=GRID!$B$1:$U$1)*(КАЛЕНДАРЬ!X6=GRID!$B$3:$U$3),0))*GRID!$P$44,
ROUNDUP(INDEX(GRID!$B$4:$U$15,MATCH($I$7,GRID!$A$4:$A$15,0),MATCH(1,($U$2=GRID!$B$1:$U$1)*(КАЛЕНДАРЬ!X6=GRID!$B$3:$U$3),0))*GRID!$P$44*(1-GRID!$P$37),0))</f>
        <v>66000</v>
      </c>
      <c r="J41" s="8" cm="1">
        <f t="array" ref="J41">IF($I$2="Жаркий сентябрь в Мантера Суприм",
INDEX(GRID!$B$18:$U$29,MATCH($I$7,GRID!$A$18:$A$29,0),MATCH(1,($U$2=GRID!$B$1:$U$1)*(КАЛЕНДАРЬ!X6=GRID!$B$3:$U$3),0))*GRID!$P$44,
ROUNDUP(INDEX(GRID!$B$18:$U$29,MATCH($I$7,GRID!$A$18:$A$29,0),MATCH(1,($U$2=GRID!$B$1:$U$1)*(КАЛЕНДАРЬ!X6=GRID!$B$3:$U$3),0))*GRID!$P$44*(1-GRID!$P$37),0))</f>
        <v>70000</v>
      </c>
      <c r="K41" s="57" t="s">
        <v>119</v>
      </c>
      <c r="L41" s="57" t="s">
        <v>119</v>
      </c>
      <c r="M41" s="8" cm="1">
        <f t="array" ref="M41">IF($I$2="Жаркий сентябрь в Мантера Суприм",
INDEX(GRID!$B$4:$U$15,MATCH($M$7,GRID!$A$4:$A$15,0),MATCH(1,($U$2=GRID!$B$1:$U$1)*(КАЛЕНДАРЬ!X6=GRID!$B$3:$U$3),0))*GRID!$P$44,
ROUNDUP(INDEX(GRID!$B$4:$U$15,MATCH($M$7,GRID!$A$4:$A$15,0),MATCH(1,($U$2=GRID!$B$1:$U$1)*(КАЛЕНДАРЬ!X6=GRID!$B$3:$U$3),0))*GRID!$P$44*(1-GRID!$P$37),0))</f>
        <v>94640</v>
      </c>
      <c r="N41" s="8" cm="1">
        <f t="array" ref="N41">IF($I$2="Жаркий сентябрь в Мантера Суприм",
INDEX(GRID!$B$18:$U$29,MATCH($M$7,GRID!$A$18:$A$29,0),MATCH(1,($U$2=GRID!$B$1:$U$1)*(КАЛЕНДАРЬ!X6=GRID!$B$3:$U$3),0))*GRID!$P$44,
ROUNDUP(INDEX(GRID!$B$18:$U$29,MATCH($M$7,GRID!$A$18:$A$29,0),MATCH(1,($U$2=GRID!$B$1:$U$1)*(КАЛЕНДАРЬ!X6=GRID!$B$3:$U$3),0))*GRID!$P$44*(1-GRID!$P$37),0))</f>
        <v>98640</v>
      </c>
      <c r="O41" s="57" t="s">
        <v>119</v>
      </c>
      <c r="P41" s="8" cm="1">
        <f t="array" ref="P41">IF($I$2="Жаркий сентябрь в Мантера Суприм",
INDEX(GRID!$B$18:$U$29,MATCH($P$7,GRID!$A$18:$A$29,0),MATCH(1,($U$2=GRID!$B$1:$U$1)*(КАЛЕНДАРЬ!X6=GRID!$B$3:$U$3),0))*GRID!$P$44,
ROUNDUP(INDEX(GRID!$B$18:$U$29,MATCH($P$7,GRID!$A$18:$A$29,0),MATCH(1,($U$2=GRID!$B$1:$U$1)*(КАЛЕНДАРЬ!X6=GRID!$B$3:$U$3),0))*GRID!$P$44*(1-GRID!$P$37),0))</f>
        <v>167120</v>
      </c>
      <c r="Q41" s="57" t="s">
        <v>119</v>
      </c>
      <c r="R41" s="57" t="s">
        <v>119</v>
      </c>
      <c r="S41" s="57" t="s">
        <v>119</v>
      </c>
      <c r="T41" s="57" t="s">
        <v>119</v>
      </c>
    </row>
    <row r="42" spans="1:20" hidden="1">
      <c r="A42" s="63" t="s">
        <v>12</v>
      </c>
      <c r="B42" s="64">
        <v>4</v>
      </c>
      <c r="C42" s="8" cm="1">
        <f t="array" ref="C42">IF($I$2="Жаркий сентябрь в Мантера Суприм",
INDEX(GRID!$B$4:$U$15,MATCH($C$7,GRID!$A$4:$A$15,0),MATCH(1,($U$2=GRID!$B$1:$U$1)*(КАЛЕНДАРЬ!X7=GRID!$B$3:$U$3),0))*GRID!$P$44,
ROUNDUP(INDEX(GRID!$B$4:$U$15,MATCH($C$7,GRID!$A$4:$A$15,0),MATCH(1,($U$2=GRID!$B$1:$U$1)*(КАЛЕНДАРЬ!X7=GRID!$B$3:$U$3),0))*GRID!$P$44*(1-GRID!$P$37),0))</f>
        <v>45840</v>
      </c>
      <c r="D42" s="8" cm="1">
        <f t="array" ref="D42">IF($I$2="Жаркий сентябрь в Мантера Суприм",
INDEX(GRID!$B$18:$U$29,MATCH($C$7,GRID!$A$18:$A$29,0),MATCH(1,($U$2=GRID!$B$1:$U$1)*(КАЛЕНДАРЬ!X7=GRID!$B$3:$U$3),0))*GRID!$P$44,
ROUNDUP(INDEX(GRID!$B$18:$U$29,MATCH($C$7,GRID!$A$18:$A$29,0),MATCH(1,($U$2=GRID!$B$1:$U$1)*(КАЛЕНДАРЬ!X7=GRID!$B$3:$U$3),0))*GRID!$P$44*(1-GRID!$P$37),0))</f>
        <v>49840</v>
      </c>
      <c r="E42" s="8" cm="1">
        <f t="array" ref="E42">IF($I$2="Жаркий сентябрь в Мантера Суприм",
INDEX(GRID!$B$4:$U$15,MATCH($E$7,GRID!$A$4:$A$15,0),MATCH(1,($U$2=GRID!$B$1:$U$1)*(КАЛЕНДАРЬ!X7=GRID!$B$3:$U$3),0))*GRID!$P$44,
ROUNDUP(INDEX(GRID!$B$4:$U$15,MATCH($E$7,GRID!$A$4:$A$15,0),MATCH(1,($U$2=GRID!$B$1:$U$1)*(КАЛЕНДАРЬ!X7=GRID!$B$3:$U$3),0))*GRID!$P$44*(1-GRID!$P$37),0))</f>
        <v>53920</v>
      </c>
      <c r="F42" s="8" cm="1">
        <f t="array" ref="F42">IF($I$2="Жаркий сентябрь в Мантера Суприм",
INDEX(GRID!$B$18:$U$29,MATCH($E$7,GRID!$A$18:$A$29,0),MATCH(1,($U$2=GRID!$B$1:$U$1)*(КАЛЕНДАРЬ!X7=GRID!$B$3:$U$3),0))*GRID!$P$44,
ROUNDUP(INDEX(GRID!$B$18:$U$29,MATCH($E$7,GRID!$A$18:$A$29,0),MATCH(1,($U$2=GRID!$B$1:$U$1)*(КАЛЕНДАРЬ!X7=GRID!$B$3:$U$3),0))*GRID!$P$44*(1-GRID!$P$37),0))</f>
        <v>57920</v>
      </c>
      <c r="G42" s="57" t="s">
        <v>119</v>
      </c>
      <c r="H42" s="57" t="s">
        <v>119</v>
      </c>
      <c r="I42" s="8" cm="1">
        <f t="array" ref="I42">IF($I$2="Жаркий сентябрь в Мантера Суприм",
INDEX(GRID!$B$4:$U$15,MATCH($I$7,GRID!$A$4:$A$15,0),MATCH(1,($U$2=GRID!$B$1:$U$1)*(КАЛЕНДАРЬ!X7=GRID!$B$3:$U$3),0))*GRID!$P$44,
ROUNDUP(INDEX(GRID!$B$4:$U$15,MATCH($I$7,GRID!$A$4:$A$15,0),MATCH(1,($U$2=GRID!$B$1:$U$1)*(КАЛЕНДАРЬ!X7=GRID!$B$3:$U$3),0))*GRID!$P$44*(1-GRID!$P$37),0))</f>
        <v>66000</v>
      </c>
      <c r="J42" s="8" cm="1">
        <f t="array" ref="J42">IF($I$2="Жаркий сентябрь в Мантера Суприм",
INDEX(GRID!$B$18:$U$29,MATCH($I$7,GRID!$A$18:$A$29,0),MATCH(1,($U$2=GRID!$B$1:$U$1)*(КАЛЕНДАРЬ!X7=GRID!$B$3:$U$3),0))*GRID!$P$44,
ROUNDUP(INDEX(GRID!$B$18:$U$29,MATCH($I$7,GRID!$A$18:$A$29,0),MATCH(1,($U$2=GRID!$B$1:$U$1)*(КАЛЕНДАРЬ!X7=GRID!$B$3:$U$3),0))*GRID!$P$44*(1-GRID!$P$37),0))</f>
        <v>70000</v>
      </c>
      <c r="K42" s="57" t="s">
        <v>119</v>
      </c>
      <c r="L42" s="57" t="s">
        <v>119</v>
      </c>
      <c r="M42" s="8" cm="1">
        <f t="array" ref="M42">IF($I$2="Жаркий сентябрь в Мантера Суприм",
INDEX(GRID!$B$4:$U$15,MATCH($M$7,GRID!$A$4:$A$15,0),MATCH(1,($U$2=GRID!$B$1:$U$1)*(КАЛЕНДАРЬ!X7=GRID!$B$3:$U$3),0))*GRID!$P$44,
ROUNDUP(INDEX(GRID!$B$4:$U$15,MATCH($M$7,GRID!$A$4:$A$15,0),MATCH(1,($U$2=GRID!$B$1:$U$1)*(КАЛЕНДАРЬ!X7=GRID!$B$3:$U$3),0))*GRID!$P$44*(1-GRID!$P$37),0))</f>
        <v>94640</v>
      </c>
      <c r="N42" s="8" cm="1">
        <f t="array" ref="N42">IF($I$2="Жаркий сентябрь в Мантера Суприм",
INDEX(GRID!$B$18:$U$29,MATCH($M$7,GRID!$A$18:$A$29,0),MATCH(1,($U$2=GRID!$B$1:$U$1)*(КАЛЕНДАРЬ!X7=GRID!$B$3:$U$3),0))*GRID!$P$44,
ROUNDUP(INDEX(GRID!$B$18:$U$29,MATCH($M$7,GRID!$A$18:$A$29,0),MATCH(1,($U$2=GRID!$B$1:$U$1)*(КАЛЕНДАРЬ!X7=GRID!$B$3:$U$3),0))*GRID!$P$44*(1-GRID!$P$37),0))</f>
        <v>98640</v>
      </c>
      <c r="O42" s="57" t="s">
        <v>119</v>
      </c>
      <c r="P42" s="8" cm="1">
        <f t="array" ref="P42">IF($I$2="Жаркий сентябрь в Мантера Суприм",
INDEX(GRID!$B$18:$U$29,MATCH($P$7,GRID!$A$18:$A$29,0),MATCH(1,($U$2=GRID!$B$1:$U$1)*(КАЛЕНДАРЬ!X7=GRID!$B$3:$U$3),0))*GRID!$P$44,
ROUNDUP(INDEX(GRID!$B$18:$U$29,MATCH($P$7,GRID!$A$18:$A$29,0),MATCH(1,($U$2=GRID!$B$1:$U$1)*(КАЛЕНДАРЬ!X7=GRID!$B$3:$U$3),0))*GRID!$P$44*(1-GRID!$P$37),0))</f>
        <v>167120</v>
      </c>
      <c r="Q42" s="57" t="s">
        <v>119</v>
      </c>
      <c r="R42" s="57" t="s">
        <v>119</v>
      </c>
      <c r="S42" s="57" t="s">
        <v>119</v>
      </c>
      <c r="T42" s="57" t="s">
        <v>119</v>
      </c>
    </row>
    <row r="43" spans="1:20" hidden="1">
      <c r="A43" s="63" t="s">
        <v>13</v>
      </c>
      <c r="B43" s="64">
        <v>5</v>
      </c>
      <c r="C43" s="8" cm="1">
        <f t="array" ref="C43">IF($I$2="Жаркий сентябрь в Мантера Суприм",
INDEX(GRID!$B$4:$U$15,MATCH($C$7,GRID!$A$4:$A$15,0),MATCH(1,($U$2=GRID!$B$1:$U$1)*(КАЛЕНДАРЬ!X8=GRID!$B$3:$U$3),0))*GRID!$P$44,
ROUNDUP(INDEX(GRID!$B$4:$U$15,MATCH($C$7,GRID!$A$4:$A$15,0),MATCH(1,($U$2=GRID!$B$1:$U$1)*(КАЛЕНДАРЬ!X8=GRID!$B$3:$U$3),0))*GRID!$P$44*(1-GRID!$P$37),0))</f>
        <v>45840</v>
      </c>
      <c r="D43" s="8" cm="1">
        <f t="array" ref="D43">IF($I$2="Жаркий сентябрь в Мантера Суприм",
INDEX(GRID!$B$18:$U$29,MATCH($C$7,GRID!$A$18:$A$29,0),MATCH(1,($U$2=GRID!$B$1:$U$1)*(КАЛЕНДАРЬ!X8=GRID!$B$3:$U$3),0))*GRID!$P$44,
ROUNDUP(INDEX(GRID!$B$18:$U$29,MATCH($C$7,GRID!$A$18:$A$29,0),MATCH(1,($U$2=GRID!$B$1:$U$1)*(КАЛЕНДАРЬ!X8=GRID!$B$3:$U$3),0))*GRID!$P$44*(1-GRID!$P$37),0))</f>
        <v>49840</v>
      </c>
      <c r="E43" s="8" cm="1">
        <f t="array" ref="E43">IF($I$2="Жаркий сентябрь в Мантера Суприм",
INDEX(GRID!$B$4:$U$15,MATCH($E$7,GRID!$A$4:$A$15,0),MATCH(1,($U$2=GRID!$B$1:$U$1)*(КАЛЕНДАРЬ!X8=GRID!$B$3:$U$3),0))*GRID!$P$44,
ROUNDUP(INDEX(GRID!$B$4:$U$15,MATCH($E$7,GRID!$A$4:$A$15,0),MATCH(1,($U$2=GRID!$B$1:$U$1)*(КАЛЕНДАРЬ!X8=GRID!$B$3:$U$3),0))*GRID!$P$44*(1-GRID!$P$37),0))</f>
        <v>53920</v>
      </c>
      <c r="F43" s="8" cm="1">
        <f t="array" ref="F43">IF($I$2="Жаркий сентябрь в Мантера Суприм",
INDEX(GRID!$B$18:$U$29,MATCH($E$7,GRID!$A$18:$A$29,0),MATCH(1,($U$2=GRID!$B$1:$U$1)*(КАЛЕНДАРЬ!X8=GRID!$B$3:$U$3),0))*GRID!$P$44,
ROUNDUP(INDEX(GRID!$B$18:$U$29,MATCH($E$7,GRID!$A$18:$A$29,0),MATCH(1,($U$2=GRID!$B$1:$U$1)*(КАЛЕНДАРЬ!X8=GRID!$B$3:$U$3),0))*GRID!$P$44*(1-GRID!$P$37),0))</f>
        <v>57920</v>
      </c>
      <c r="G43" s="57" t="s">
        <v>119</v>
      </c>
      <c r="H43" s="57" t="s">
        <v>119</v>
      </c>
      <c r="I43" s="8" cm="1">
        <f t="array" ref="I43">IF($I$2="Жаркий сентябрь в Мантера Суприм",
INDEX(GRID!$B$4:$U$15,MATCH($I$7,GRID!$A$4:$A$15,0),MATCH(1,($U$2=GRID!$B$1:$U$1)*(КАЛЕНДАРЬ!X8=GRID!$B$3:$U$3),0))*GRID!$P$44,
ROUNDUP(INDEX(GRID!$B$4:$U$15,MATCH($I$7,GRID!$A$4:$A$15,0),MATCH(1,($U$2=GRID!$B$1:$U$1)*(КАЛЕНДАРЬ!X8=GRID!$B$3:$U$3),0))*GRID!$P$44*(1-GRID!$P$37),0))</f>
        <v>66000</v>
      </c>
      <c r="J43" s="8" cm="1">
        <f t="array" ref="J43">IF($I$2="Жаркий сентябрь в Мантера Суприм",
INDEX(GRID!$B$18:$U$29,MATCH($I$7,GRID!$A$18:$A$29,0),MATCH(1,($U$2=GRID!$B$1:$U$1)*(КАЛЕНДАРЬ!X8=GRID!$B$3:$U$3),0))*GRID!$P$44,
ROUNDUP(INDEX(GRID!$B$18:$U$29,MATCH($I$7,GRID!$A$18:$A$29,0),MATCH(1,($U$2=GRID!$B$1:$U$1)*(КАЛЕНДАРЬ!X8=GRID!$B$3:$U$3),0))*GRID!$P$44*(1-GRID!$P$37),0))</f>
        <v>70000</v>
      </c>
      <c r="K43" s="57" t="s">
        <v>119</v>
      </c>
      <c r="L43" s="57" t="s">
        <v>119</v>
      </c>
      <c r="M43" s="8" cm="1">
        <f t="array" ref="M43">IF($I$2="Жаркий сентябрь в Мантера Суприм",
INDEX(GRID!$B$4:$U$15,MATCH($M$7,GRID!$A$4:$A$15,0),MATCH(1,($U$2=GRID!$B$1:$U$1)*(КАЛЕНДАРЬ!X8=GRID!$B$3:$U$3),0))*GRID!$P$44,
ROUNDUP(INDEX(GRID!$B$4:$U$15,MATCH($M$7,GRID!$A$4:$A$15,0),MATCH(1,($U$2=GRID!$B$1:$U$1)*(КАЛЕНДАРЬ!X8=GRID!$B$3:$U$3),0))*GRID!$P$44*(1-GRID!$P$37),0))</f>
        <v>94640</v>
      </c>
      <c r="N43" s="8" cm="1">
        <f t="array" ref="N43">IF($I$2="Жаркий сентябрь в Мантера Суприм",
INDEX(GRID!$B$18:$U$29,MATCH($M$7,GRID!$A$18:$A$29,0),MATCH(1,($U$2=GRID!$B$1:$U$1)*(КАЛЕНДАРЬ!X8=GRID!$B$3:$U$3),0))*GRID!$P$44,
ROUNDUP(INDEX(GRID!$B$18:$U$29,MATCH($M$7,GRID!$A$18:$A$29,0),MATCH(1,($U$2=GRID!$B$1:$U$1)*(КАЛЕНДАРЬ!X8=GRID!$B$3:$U$3),0))*GRID!$P$44*(1-GRID!$P$37),0))</f>
        <v>98640</v>
      </c>
      <c r="O43" s="57" t="s">
        <v>119</v>
      </c>
      <c r="P43" s="8" cm="1">
        <f t="array" ref="P43">IF($I$2="Жаркий сентябрь в Мантера Суприм",
INDEX(GRID!$B$18:$U$29,MATCH($P$7,GRID!$A$18:$A$29,0),MATCH(1,($U$2=GRID!$B$1:$U$1)*(КАЛЕНДАРЬ!X8=GRID!$B$3:$U$3),0))*GRID!$P$44,
ROUNDUP(INDEX(GRID!$B$18:$U$29,MATCH($P$7,GRID!$A$18:$A$29,0),MATCH(1,($U$2=GRID!$B$1:$U$1)*(КАЛЕНДАРЬ!X8=GRID!$B$3:$U$3),0))*GRID!$P$44*(1-GRID!$P$37),0))</f>
        <v>167120</v>
      </c>
      <c r="Q43" s="57" t="s">
        <v>119</v>
      </c>
      <c r="R43" s="57" t="s">
        <v>119</v>
      </c>
      <c r="S43" s="57" t="s">
        <v>119</v>
      </c>
      <c r="T43" s="57" t="s">
        <v>119</v>
      </c>
    </row>
    <row r="44" spans="1:20" hidden="1">
      <c r="A44" s="63" t="s">
        <v>14</v>
      </c>
      <c r="B44" s="64">
        <v>6</v>
      </c>
      <c r="C44" s="8" cm="1">
        <f t="array" ref="C44">IF($I$2="Жаркий сентябрь в Мантера Суприм",
INDEX(GRID!$B$4:$U$15,MATCH($C$7,GRID!$A$4:$A$15,0),MATCH(1,($U$2=GRID!$B$1:$U$1)*(КАЛЕНДАРЬ!X9=GRID!$B$3:$U$3),0))*GRID!$P$44,
ROUNDUP(INDEX(GRID!$B$4:$U$15,MATCH($C$7,GRID!$A$4:$A$15,0),MATCH(1,($U$2=GRID!$B$1:$U$1)*(КАЛЕНДАРЬ!X9=GRID!$B$3:$U$3),0))*GRID!$P$44*(1-GRID!$P$37),0))</f>
        <v>45840</v>
      </c>
      <c r="D44" s="8" cm="1">
        <f t="array" ref="D44">IF($I$2="Жаркий сентябрь в Мантера Суприм",
INDEX(GRID!$B$18:$U$29,MATCH($C$7,GRID!$A$18:$A$29,0),MATCH(1,($U$2=GRID!$B$1:$U$1)*(КАЛЕНДАРЬ!X9=GRID!$B$3:$U$3),0))*GRID!$P$44,
ROUNDUP(INDEX(GRID!$B$18:$U$29,MATCH($C$7,GRID!$A$18:$A$29,0),MATCH(1,($U$2=GRID!$B$1:$U$1)*(КАЛЕНДАРЬ!X9=GRID!$B$3:$U$3),0))*GRID!$P$44*(1-GRID!$P$37),0))</f>
        <v>49840</v>
      </c>
      <c r="E44" s="8" cm="1">
        <f t="array" ref="E44">IF($I$2="Жаркий сентябрь в Мантера Суприм",
INDEX(GRID!$B$4:$U$15,MATCH($E$7,GRID!$A$4:$A$15,0),MATCH(1,($U$2=GRID!$B$1:$U$1)*(КАЛЕНДАРЬ!X9=GRID!$B$3:$U$3),0))*GRID!$P$44,
ROUNDUP(INDEX(GRID!$B$4:$U$15,MATCH($E$7,GRID!$A$4:$A$15,0),MATCH(1,($U$2=GRID!$B$1:$U$1)*(КАЛЕНДАРЬ!X9=GRID!$B$3:$U$3),0))*GRID!$P$44*(1-GRID!$P$37),0))</f>
        <v>53920</v>
      </c>
      <c r="F44" s="8" cm="1">
        <f t="array" ref="F44">IF($I$2="Жаркий сентябрь в Мантера Суприм",
INDEX(GRID!$B$18:$U$29,MATCH($E$7,GRID!$A$18:$A$29,0),MATCH(1,($U$2=GRID!$B$1:$U$1)*(КАЛЕНДАРЬ!X9=GRID!$B$3:$U$3),0))*GRID!$P$44,
ROUNDUP(INDEX(GRID!$B$18:$U$29,MATCH($E$7,GRID!$A$18:$A$29,0),MATCH(1,($U$2=GRID!$B$1:$U$1)*(КАЛЕНДАРЬ!X9=GRID!$B$3:$U$3),0))*GRID!$P$44*(1-GRID!$P$37),0))</f>
        <v>57920</v>
      </c>
      <c r="G44" s="57" t="s">
        <v>119</v>
      </c>
      <c r="H44" s="57" t="s">
        <v>119</v>
      </c>
      <c r="I44" s="8" cm="1">
        <f t="array" ref="I44">IF($I$2="Жаркий сентябрь в Мантера Суприм",
INDEX(GRID!$B$4:$U$15,MATCH($I$7,GRID!$A$4:$A$15,0),MATCH(1,($U$2=GRID!$B$1:$U$1)*(КАЛЕНДАРЬ!X9=GRID!$B$3:$U$3),0))*GRID!$P$44,
ROUNDUP(INDEX(GRID!$B$4:$U$15,MATCH($I$7,GRID!$A$4:$A$15,0),MATCH(1,($U$2=GRID!$B$1:$U$1)*(КАЛЕНДАРЬ!X9=GRID!$B$3:$U$3),0))*GRID!$P$44*(1-GRID!$P$37),0))</f>
        <v>66000</v>
      </c>
      <c r="J44" s="8" cm="1">
        <f t="array" ref="J44">IF($I$2="Жаркий сентябрь в Мантера Суприм",
INDEX(GRID!$B$18:$U$29,MATCH($I$7,GRID!$A$18:$A$29,0),MATCH(1,($U$2=GRID!$B$1:$U$1)*(КАЛЕНДАРЬ!X9=GRID!$B$3:$U$3),0))*GRID!$P$44,
ROUNDUP(INDEX(GRID!$B$18:$U$29,MATCH($I$7,GRID!$A$18:$A$29,0),MATCH(1,($U$2=GRID!$B$1:$U$1)*(КАЛЕНДАРЬ!X9=GRID!$B$3:$U$3),0))*GRID!$P$44*(1-GRID!$P$37),0))</f>
        <v>70000</v>
      </c>
      <c r="K44" s="57" t="s">
        <v>119</v>
      </c>
      <c r="L44" s="57" t="s">
        <v>119</v>
      </c>
      <c r="M44" s="8" cm="1">
        <f t="array" ref="M44">IF($I$2="Жаркий сентябрь в Мантера Суприм",
INDEX(GRID!$B$4:$U$15,MATCH($M$7,GRID!$A$4:$A$15,0),MATCH(1,($U$2=GRID!$B$1:$U$1)*(КАЛЕНДАРЬ!X9=GRID!$B$3:$U$3),0))*GRID!$P$44,
ROUNDUP(INDEX(GRID!$B$4:$U$15,MATCH($M$7,GRID!$A$4:$A$15,0),MATCH(1,($U$2=GRID!$B$1:$U$1)*(КАЛЕНДАРЬ!X9=GRID!$B$3:$U$3),0))*GRID!$P$44*(1-GRID!$P$37),0))</f>
        <v>94640</v>
      </c>
      <c r="N44" s="8" cm="1">
        <f t="array" ref="N44">IF($I$2="Жаркий сентябрь в Мантера Суприм",
INDEX(GRID!$B$18:$U$29,MATCH($M$7,GRID!$A$18:$A$29,0),MATCH(1,($U$2=GRID!$B$1:$U$1)*(КАЛЕНДАРЬ!X9=GRID!$B$3:$U$3),0))*GRID!$P$44,
ROUNDUP(INDEX(GRID!$B$18:$U$29,MATCH($M$7,GRID!$A$18:$A$29,0),MATCH(1,($U$2=GRID!$B$1:$U$1)*(КАЛЕНДАРЬ!X9=GRID!$B$3:$U$3),0))*GRID!$P$44*(1-GRID!$P$37),0))</f>
        <v>98640</v>
      </c>
      <c r="O44" s="57" t="s">
        <v>119</v>
      </c>
      <c r="P44" s="8" cm="1">
        <f t="array" ref="P44">IF($I$2="Жаркий сентябрь в Мантера Суприм",
INDEX(GRID!$B$18:$U$29,MATCH($P$7,GRID!$A$18:$A$29,0),MATCH(1,($U$2=GRID!$B$1:$U$1)*(КАЛЕНДАРЬ!X9=GRID!$B$3:$U$3),0))*GRID!$P$44,
ROUNDUP(INDEX(GRID!$B$18:$U$29,MATCH($P$7,GRID!$A$18:$A$29,0),MATCH(1,($U$2=GRID!$B$1:$U$1)*(КАЛЕНДАРЬ!X9=GRID!$B$3:$U$3),0))*GRID!$P$44*(1-GRID!$P$37),0))</f>
        <v>167120</v>
      </c>
      <c r="Q44" s="57" t="s">
        <v>119</v>
      </c>
      <c r="R44" s="57" t="s">
        <v>119</v>
      </c>
      <c r="S44" s="57" t="s">
        <v>119</v>
      </c>
      <c r="T44" s="57" t="s">
        <v>119</v>
      </c>
    </row>
    <row r="45" spans="1:20" hidden="1">
      <c r="A45" s="63" t="s">
        <v>15</v>
      </c>
      <c r="B45" s="64">
        <v>7</v>
      </c>
      <c r="C45" s="8" cm="1">
        <f t="array" ref="C45">IF($I$2="Жаркий сентябрь в Мантера Суприм",
INDEX(GRID!$B$4:$U$15,MATCH($C$7,GRID!$A$4:$A$15,0),MATCH(1,($U$2=GRID!$B$1:$U$1)*(КАЛЕНДАРЬ!X10=GRID!$B$3:$U$3),0))*GRID!$P$44,
ROUNDUP(INDEX(GRID!$B$4:$U$15,MATCH($C$7,GRID!$A$4:$A$15,0),MATCH(1,($U$2=GRID!$B$1:$U$1)*(КАЛЕНДАРЬ!X10=GRID!$B$3:$U$3),0))*GRID!$P$44*(1-GRID!$P$37),0))</f>
        <v>49840</v>
      </c>
      <c r="D45" s="8" cm="1">
        <f t="array" ref="D45">IF($I$2="Жаркий сентябрь в Мантера Суприм",
INDEX(GRID!$B$18:$U$29,MATCH($C$7,GRID!$A$18:$A$29,0),MATCH(1,($U$2=GRID!$B$1:$U$1)*(КАЛЕНДАРЬ!X10=GRID!$B$3:$U$3),0))*GRID!$P$44,
ROUNDUP(INDEX(GRID!$B$18:$U$29,MATCH($C$7,GRID!$A$18:$A$29,0),MATCH(1,($U$2=GRID!$B$1:$U$1)*(КАЛЕНДАРЬ!X10=GRID!$B$3:$U$3),0))*GRID!$P$44*(1-GRID!$P$37),0))</f>
        <v>53840</v>
      </c>
      <c r="E45" s="8" cm="1">
        <f t="array" ref="E45">IF($I$2="Жаркий сентябрь в Мантера Суприм",
INDEX(GRID!$B$4:$U$15,MATCH($E$7,GRID!$A$4:$A$15,0),MATCH(1,($U$2=GRID!$B$1:$U$1)*(КАЛЕНДАРЬ!X10=GRID!$B$3:$U$3),0))*GRID!$P$44,
ROUNDUP(INDEX(GRID!$B$4:$U$15,MATCH($E$7,GRID!$A$4:$A$15,0),MATCH(1,($U$2=GRID!$B$1:$U$1)*(КАЛЕНДАРЬ!X10=GRID!$B$3:$U$3),0))*GRID!$P$44*(1-GRID!$P$37),0))</f>
        <v>58320</v>
      </c>
      <c r="F45" s="8" cm="1">
        <f t="array" ref="F45">IF($I$2="Жаркий сентябрь в Мантера Суприм",
INDEX(GRID!$B$18:$U$29,MATCH($E$7,GRID!$A$18:$A$29,0),MATCH(1,($U$2=GRID!$B$1:$U$1)*(КАЛЕНДАРЬ!X10=GRID!$B$3:$U$3),0))*GRID!$P$44,
ROUNDUP(INDEX(GRID!$B$18:$U$29,MATCH($E$7,GRID!$A$18:$A$29,0),MATCH(1,($U$2=GRID!$B$1:$U$1)*(КАЛЕНДАРЬ!X10=GRID!$B$3:$U$3),0))*GRID!$P$44*(1-GRID!$P$37),0))</f>
        <v>62320</v>
      </c>
      <c r="G45" s="57" t="s">
        <v>119</v>
      </c>
      <c r="H45" s="57" t="s">
        <v>119</v>
      </c>
      <c r="I45" s="8" cm="1">
        <f t="array" ref="I45">IF($I$2="Жаркий сентябрь в Мантера Суприм",
INDEX(GRID!$B$4:$U$15,MATCH($I$7,GRID!$A$4:$A$15,0),MATCH(1,($U$2=GRID!$B$1:$U$1)*(КАЛЕНДАРЬ!X10=GRID!$B$3:$U$3),0))*GRID!$P$44,
ROUNDUP(INDEX(GRID!$B$4:$U$15,MATCH($I$7,GRID!$A$4:$A$15,0),MATCH(1,($U$2=GRID!$B$1:$U$1)*(КАЛЕНДАРЬ!X10=GRID!$B$3:$U$3),0))*GRID!$P$44*(1-GRID!$P$37),0))</f>
        <v>71200</v>
      </c>
      <c r="J45" s="8" cm="1">
        <f t="array" ref="J45">IF($I$2="Жаркий сентябрь в Мантера Суприм",
INDEX(GRID!$B$18:$U$29,MATCH($I$7,GRID!$A$18:$A$29,0),MATCH(1,($U$2=GRID!$B$1:$U$1)*(КАЛЕНДАРЬ!X10=GRID!$B$3:$U$3),0))*GRID!$P$44,
ROUNDUP(INDEX(GRID!$B$18:$U$29,MATCH($I$7,GRID!$A$18:$A$29,0),MATCH(1,($U$2=GRID!$B$1:$U$1)*(КАЛЕНДАРЬ!X10=GRID!$B$3:$U$3),0))*GRID!$P$44*(1-GRID!$P$37),0))</f>
        <v>75200</v>
      </c>
      <c r="K45" s="57" t="s">
        <v>119</v>
      </c>
      <c r="L45" s="57" t="s">
        <v>119</v>
      </c>
      <c r="M45" s="8" cm="1">
        <f t="array" ref="M45">IF($I$2="Жаркий сентябрь в Мантера Суприм",
INDEX(GRID!$B$4:$U$15,MATCH($M$7,GRID!$A$4:$A$15,0),MATCH(1,($U$2=GRID!$B$1:$U$1)*(КАЛЕНДАРЬ!X10=GRID!$B$3:$U$3),0))*GRID!$P$44,
ROUNDUP(INDEX(GRID!$B$4:$U$15,MATCH($M$7,GRID!$A$4:$A$15,0),MATCH(1,($U$2=GRID!$B$1:$U$1)*(КАЛЕНДАРЬ!X10=GRID!$B$3:$U$3),0))*GRID!$P$44*(1-GRID!$P$37),0))</f>
        <v>101360</v>
      </c>
      <c r="N45" s="8" cm="1">
        <f t="array" ref="N45">IF($I$2="Жаркий сентябрь в Мантера Суприм",
INDEX(GRID!$B$18:$U$29,MATCH($M$7,GRID!$A$18:$A$29,0),MATCH(1,($U$2=GRID!$B$1:$U$1)*(КАЛЕНДАРЬ!X10=GRID!$B$3:$U$3),0))*GRID!$P$44,
ROUNDUP(INDEX(GRID!$B$18:$U$29,MATCH($M$7,GRID!$A$18:$A$29,0),MATCH(1,($U$2=GRID!$B$1:$U$1)*(КАЛЕНДАРЬ!X10=GRID!$B$3:$U$3),0))*GRID!$P$44*(1-GRID!$P$37),0))</f>
        <v>105360</v>
      </c>
      <c r="O45" s="57" t="s">
        <v>119</v>
      </c>
      <c r="P45" s="8" cm="1">
        <f t="array" ref="P45">IF($I$2="Жаркий сентябрь в Мантера Суприм",
INDEX(GRID!$B$18:$U$29,MATCH($P$7,GRID!$A$18:$A$29,0),MATCH(1,($U$2=GRID!$B$1:$U$1)*(КАЛЕНДАРЬ!X10=GRID!$B$3:$U$3),0))*GRID!$P$44,
ROUNDUP(INDEX(GRID!$B$18:$U$29,MATCH($P$7,GRID!$A$18:$A$29,0),MATCH(1,($U$2=GRID!$B$1:$U$1)*(КАЛЕНДАРЬ!X10=GRID!$B$3:$U$3),0))*GRID!$P$44*(1-GRID!$P$37),0))</f>
        <v>175280</v>
      </c>
      <c r="Q45" s="57" t="s">
        <v>119</v>
      </c>
      <c r="R45" s="57" t="s">
        <v>119</v>
      </c>
      <c r="S45" s="57" t="s">
        <v>119</v>
      </c>
      <c r="T45" s="57" t="s">
        <v>119</v>
      </c>
    </row>
    <row r="46" spans="1:20" hidden="1">
      <c r="A46" s="63" t="s">
        <v>16</v>
      </c>
      <c r="B46" s="64">
        <v>8</v>
      </c>
      <c r="C46" s="8" cm="1">
        <f t="array" ref="C46">IF($I$2="Жаркий сентябрь в Мантера Суприм",
INDEX(GRID!$B$4:$U$15,MATCH($C$7,GRID!$A$4:$A$15,0),MATCH(1,($U$2=GRID!$B$1:$U$1)*(КАЛЕНДАРЬ!X11=GRID!$B$3:$U$3),0))*GRID!$P$44,
ROUNDUP(INDEX(GRID!$B$4:$U$15,MATCH($C$7,GRID!$A$4:$A$15,0),MATCH(1,($U$2=GRID!$B$1:$U$1)*(КАЛЕНДАРЬ!X11=GRID!$B$3:$U$3),0))*GRID!$P$44*(1-GRID!$P$37),0))</f>
        <v>49840</v>
      </c>
      <c r="D46" s="8" cm="1">
        <f t="array" ref="D46">IF($I$2="Жаркий сентябрь в Мантера Суприм",
INDEX(GRID!$B$18:$U$29,MATCH($C$7,GRID!$A$18:$A$29,0),MATCH(1,($U$2=GRID!$B$1:$U$1)*(КАЛЕНДАРЬ!X11=GRID!$B$3:$U$3),0))*GRID!$P$44,
ROUNDUP(INDEX(GRID!$B$18:$U$29,MATCH($C$7,GRID!$A$18:$A$29,0),MATCH(1,($U$2=GRID!$B$1:$U$1)*(КАЛЕНДАРЬ!X11=GRID!$B$3:$U$3),0))*GRID!$P$44*(1-GRID!$P$37),0))</f>
        <v>53840</v>
      </c>
      <c r="E46" s="8" cm="1">
        <f t="array" ref="E46">IF($I$2="Жаркий сентябрь в Мантера Суприм",
INDEX(GRID!$B$4:$U$15,MATCH($E$7,GRID!$A$4:$A$15,0),MATCH(1,($U$2=GRID!$B$1:$U$1)*(КАЛЕНДАРЬ!X11=GRID!$B$3:$U$3),0))*GRID!$P$44,
ROUNDUP(INDEX(GRID!$B$4:$U$15,MATCH($E$7,GRID!$A$4:$A$15,0),MATCH(1,($U$2=GRID!$B$1:$U$1)*(КАЛЕНДАРЬ!X11=GRID!$B$3:$U$3),0))*GRID!$P$44*(1-GRID!$P$37),0))</f>
        <v>58320</v>
      </c>
      <c r="F46" s="8" cm="1">
        <f t="array" ref="F46">IF($I$2="Жаркий сентябрь в Мантера Суприм",
INDEX(GRID!$B$18:$U$29,MATCH($E$7,GRID!$A$18:$A$29,0),MATCH(1,($U$2=GRID!$B$1:$U$1)*(КАЛЕНДАРЬ!X11=GRID!$B$3:$U$3),0))*GRID!$P$44,
ROUNDUP(INDEX(GRID!$B$18:$U$29,MATCH($E$7,GRID!$A$18:$A$29,0),MATCH(1,($U$2=GRID!$B$1:$U$1)*(КАЛЕНДАРЬ!X11=GRID!$B$3:$U$3),0))*GRID!$P$44*(1-GRID!$P$37),0))</f>
        <v>62320</v>
      </c>
      <c r="G46" s="57" t="s">
        <v>119</v>
      </c>
      <c r="H46" s="57" t="s">
        <v>119</v>
      </c>
      <c r="I46" s="8" cm="1">
        <f t="array" ref="I46">IF($I$2="Жаркий сентябрь в Мантера Суприм",
INDEX(GRID!$B$4:$U$15,MATCH($I$7,GRID!$A$4:$A$15,0),MATCH(1,($U$2=GRID!$B$1:$U$1)*(КАЛЕНДАРЬ!X11=GRID!$B$3:$U$3),0))*GRID!$P$44,
ROUNDUP(INDEX(GRID!$B$4:$U$15,MATCH($I$7,GRID!$A$4:$A$15,0),MATCH(1,($U$2=GRID!$B$1:$U$1)*(КАЛЕНДАРЬ!X11=GRID!$B$3:$U$3),0))*GRID!$P$44*(1-GRID!$P$37),0))</f>
        <v>71200</v>
      </c>
      <c r="J46" s="8" cm="1">
        <f t="array" ref="J46">IF($I$2="Жаркий сентябрь в Мантера Суприм",
INDEX(GRID!$B$18:$U$29,MATCH($I$7,GRID!$A$18:$A$29,0),MATCH(1,($U$2=GRID!$B$1:$U$1)*(КАЛЕНДАРЬ!X11=GRID!$B$3:$U$3),0))*GRID!$P$44,
ROUNDUP(INDEX(GRID!$B$18:$U$29,MATCH($I$7,GRID!$A$18:$A$29,0),MATCH(1,($U$2=GRID!$B$1:$U$1)*(КАЛЕНДАРЬ!X11=GRID!$B$3:$U$3),0))*GRID!$P$44*(1-GRID!$P$37),0))</f>
        <v>75200</v>
      </c>
      <c r="K46" s="57" t="s">
        <v>119</v>
      </c>
      <c r="L46" s="57" t="s">
        <v>119</v>
      </c>
      <c r="M46" s="8" cm="1">
        <f t="array" ref="M46">IF($I$2="Жаркий сентябрь в Мантера Суприм",
INDEX(GRID!$B$4:$U$15,MATCH($M$7,GRID!$A$4:$A$15,0),MATCH(1,($U$2=GRID!$B$1:$U$1)*(КАЛЕНДАРЬ!X11=GRID!$B$3:$U$3),0))*GRID!$P$44,
ROUNDUP(INDEX(GRID!$B$4:$U$15,MATCH($M$7,GRID!$A$4:$A$15,0),MATCH(1,($U$2=GRID!$B$1:$U$1)*(КАЛЕНДАРЬ!X11=GRID!$B$3:$U$3),0))*GRID!$P$44*(1-GRID!$P$37),0))</f>
        <v>101360</v>
      </c>
      <c r="N46" s="8" cm="1">
        <f t="array" ref="N46">IF($I$2="Жаркий сентябрь в Мантера Суприм",
INDEX(GRID!$B$18:$U$29,MATCH($M$7,GRID!$A$18:$A$29,0),MATCH(1,($U$2=GRID!$B$1:$U$1)*(КАЛЕНДАРЬ!X11=GRID!$B$3:$U$3),0))*GRID!$P$44,
ROUNDUP(INDEX(GRID!$B$18:$U$29,MATCH($M$7,GRID!$A$18:$A$29,0),MATCH(1,($U$2=GRID!$B$1:$U$1)*(КАЛЕНДАРЬ!X11=GRID!$B$3:$U$3),0))*GRID!$P$44*(1-GRID!$P$37),0))</f>
        <v>105360</v>
      </c>
      <c r="O46" s="57" t="s">
        <v>119</v>
      </c>
      <c r="P46" s="8" cm="1">
        <f t="array" ref="P46">IF($I$2="Жаркий сентябрь в Мантера Суприм",
INDEX(GRID!$B$18:$U$29,MATCH($P$7,GRID!$A$18:$A$29,0),MATCH(1,($U$2=GRID!$B$1:$U$1)*(КАЛЕНДАРЬ!X11=GRID!$B$3:$U$3),0))*GRID!$P$44,
ROUNDUP(INDEX(GRID!$B$18:$U$29,MATCH($P$7,GRID!$A$18:$A$29,0),MATCH(1,($U$2=GRID!$B$1:$U$1)*(КАЛЕНДАРЬ!X11=GRID!$B$3:$U$3),0))*GRID!$P$44*(1-GRID!$P$37),0))</f>
        <v>175280</v>
      </c>
      <c r="Q46" s="57" t="s">
        <v>119</v>
      </c>
      <c r="R46" s="57" t="s">
        <v>119</v>
      </c>
      <c r="S46" s="57" t="s">
        <v>119</v>
      </c>
      <c r="T46" s="57" t="s">
        <v>119</v>
      </c>
    </row>
    <row r="47" spans="1:20" hidden="1">
      <c r="A47" s="63" t="s">
        <v>17</v>
      </c>
      <c r="B47" s="64">
        <v>9</v>
      </c>
      <c r="C47" s="8" cm="1">
        <f t="array" ref="C47">IF($I$2="Жаркий сентябрь в Мантера Суприм",
INDEX(GRID!$B$4:$U$15,MATCH($C$7,GRID!$A$4:$A$15,0),MATCH(1,($U$2=GRID!$B$1:$U$1)*(КАЛЕНДАРЬ!X12=GRID!$B$3:$U$3),0))*GRID!$P$44,
ROUNDUP(INDEX(GRID!$B$4:$U$15,MATCH($C$7,GRID!$A$4:$A$15,0),MATCH(1,($U$2=GRID!$B$1:$U$1)*(КАЛЕНДАРЬ!X12=GRID!$B$3:$U$3),0))*GRID!$P$44*(1-GRID!$P$37),0))</f>
        <v>45840</v>
      </c>
      <c r="D47" s="8" cm="1">
        <f t="array" ref="D47">IF($I$2="Жаркий сентябрь в Мантера Суприм",
INDEX(GRID!$B$18:$U$29,MATCH($C$7,GRID!$A$18:$A$29,0),MATCH(1,($U$2=GRID!$B$1:$U$1)*(КАЛЕНДАРЬ!X12=GRID!$B$3:$U$3),0))*GRID!$P$44,
ROUNDUP(INDEX(GRID!$B$18:$U$29,MATCH($C$7,GRID!$A$18:$A$29,0),MATCH(1,($U$2=GRID!$B$1:$U$1)*(КАЛЕНДАРЬ!X12=GRID!$B$3:$U$3),0))*GRID!$P$44*(1-GRID!$P$37),0))</f>
        <v>49840</v>
      </c>
      <c r="E47" s="8" cm="1">
        <f t="array" ref="E47">IF($I$2="Жаркий сентябрь в Мантера Суприм",
INDEX(GRID!$B$4:$U$15,MATCH($E$7,GRID!$A$4:$A$15,0),MATCH(1,($U$2=GRID!$B$1:$U$1)*(КАЛЕНДАРЬ!X12=GRID!$B$3:$U$3),0))*GRID!$P$44,
ROUNDUP(INDEX(GRID!$B$4:$U$15,MATCH($E$7,GRID!$A$4:$A$15,0),MATCH(1,($U$2=GRID!$B$1:$U$1)*(КАЛЕНДАРЬ!X12=GRID!$B$3:$U$3),0))*GRID!$P$44*(1-GRID!$P$37),0))</f>
        <v>53920</v>
      </c>
      <c r="F47" s="8" cm="1">
        <f t="array" ref="F47">IF($I$2="Жаркий сентябрь в Мантера Суприм",
INDEX(GRID!$B$18:$U$29,MATCH($E$7,GRID!$A$18:$A$29,0),MATCH(1,($U$2=GRID!$B$1:$U$1)*(КАЛЕНДАРЬ!X12=GRID!$B$3:$U$3),0))*GRID!$P$44,
ROUNDUP(INDEX(GRID!$B$18:$U$29,MATCH($E$7,GRID!$A$18:$A$29,0),MATCH(1,($U$2=GRID!$B$1:$U$1)*(КАЛЕНДАРЬ!X12=GRID!$B$3:$U$3),0))*GRID!$P$44*(1-GRID!$P$37),0))</f>
        <v>57920</v>
      </c>
      <c r="G47" s="57" t="s">
        <v>119</v>
      </c>
      <c r="H47" s="57" t="s">
        <v>119</v>
      </c>
      <c r="I47" s="8" cm="1">
        <f t="array" ref="I47">IF($I$2="Жаркий сентябрь в Мантера Суприм",
INDEX(GRID!$B$4:$U$15,MATCH($I$7,GRID!$A$4:$A$15,0),MATCH(1,($U$2=GRID!$B$1:$U$1)*(КАЛЕНДАРЬ!X12=GRID!$B$3:$U$3),0))*GRID!$P$44,
ROUNDUP(INDEX(GRID!$B$4:$U$15,MATCH($I$7,GRID!$A$4:$A$15,0),MATCH(1,($U$2=GRID!$B$1:$U$1)*(КАЛЕНДАРЬ!X12=GRID!$B$3:$U$3),0))*GRID!$P$44*(1-GRID!$P$37),0))</f>
        <v>66000</v>
      </c>
      <c r="J47" s="8" cm="1">
        <f t="array" ref="J47">IF($I$2="Жаркий сентябрь в Мантера Суприм",
INDEX(GRID!$B$18:$U$29,MATCH($I$7,GRID!$A$18:$A$29,0),MATCH(1,($U$2=GRID!$B$1:$U$1)*(КАЛЕНДАРЬ!X12=GRID!$B$3:$U$3),0))*GRID!$P$44,
ROUNDUP(INDEX(GRID!$B$18:$U$29,MATCH($I$7,GRID!$A$18:$A$29,0),MATCH(1,($U$2=GRID!$B$1:$U$1)*(КАЛЕНДАРЬ!X12=GRID!$B$3:$U$3),0))*GRID!$P$44*(1-GRID!$P$37),0))</f>
        <v>70000</v>
      </c>
      <c r="K47" s="57" t="s">
        <v>119</v>
      </c>
      <c r="L47" s="57" t="s">
        <v>119</v>
      </c>
      <c r="M47" s="8" cm="1">
        <f t="array" ref="M47">IF($I$2="Жаркий сентябрь в Мантера Суприм",
INDEX(GRID!$B$4:$U$15,MATCH($M$7,GRID!$A$4:$A$15,0),MATCH(1,($U$2=GRID!$B$1:$U$1)*(КАЛЕНДАРЬ!X12=GRID!$B$3:$U$3),0))*GRID!$P$44,
ROUNDUP(INDEX(GRID!$B$4:$U$15,MATCH($M$7,GRID!$A$4:$A$15,0),MATCH(1,($U$2=GRID!$B$1:$U$1)*(КАЛЕНДАРЬ!X12=GRID!$B$3:$U$3),0))*GRID!$P$44*(1-GRID!$P$37),0))</f>
        <v>94640</v>
      </c>
      <c r="N47" s="8" cm="1">
        <f t="array" ref="N47">IF($I$2="Жаркий сентябрь в Мантера Суприм",
INDEX(GRID!$B$18:$U$29,MATCH($M$7,GRID!$A$18:$A$29,0),MATCH(1,($U$2=GRID!$B$1:$U$1)*(КАЛЕНДАРЬ!X12=GRID!$B$3:$U$3),0))*GRID!$P$44,
ROUNDUP(INDEX(GRID!$B$18:$U$29,MATCH($M$7,GRID!$A$18:$A$29,0),MATCH(1,($U$2=GRID!$B$1:$U$1)*(КАЛЕНДАРЬ!X12=GRID!$B$3:$U$3),0))*GRID!$P$44*(1-GRID!$P$37),0))</f>
        <v>98640</v>
      </c>
      <c r="O47" s="57" t="s">
        <v>119</v>
      </c>
      <c r="P47" s="8" cm="1">
        <f t="array" ref="P47">IF($I$2="Жаркий сентябрь в Мантера Суприм",
INDEX(GRID!$B$18:$U$29,MATCH($P$7,GRID!$A$18:$A$29,0),MATCH(1,($U$2=GRID!$B$1:$U$1)*(КАЛЕНДАРЬ!X12=GRID!$B$3:$U$3),0))*GRID!$P$44,
ROUNDUP(INDEX(GRID!$B$18:$U$29,MATCH($P$7,GRID!$A$18:$A$29,0),MATCH(1,($U$2=GRID!$B$1:$U$1)*(КАЛЕНДАРЬ!X12=GRID!$B$3:$U$3),0))*GRID!$P$44*(1-GRID!$P$37),0))</f>
        <v>167120</v>
      </c>
      <c r="Q47" s="57" t="s">
        <v>119</v>
      </c>
      <c r="R47" s="57" t="s">
        <v>119</v>
      </c>
      <c r="S47" s="57" t="s">
        <v>119</v>
      </c>
      <c r="T47" s="57" t="s">
        <v>119</v>
      </c>
    </row>
    <row r="48" spans="1:20" hidden="1">
      <c r="A48" s="63" t="s">
        <v>11</v>
      </c>
      <c r="B48" s="64">
        <v>10</v>
      </c>
      <c r="C48" s="8" cm="1">
        <f t="array" ref="C48">IF($I$2="Жаркий сентябрь в Мантера Суприм",
INDEX(GRID!$B$4:$U$15,MATCH($C$7,GRID!$A$4:$A$15,0),MATCH(1,($U$2=GRID!$B$1:$U$1)*(КАЛЕНДАРЬ!X13=GRID!$B$3:$U$3),0))*GRID!$P$44,
ROUNDUP(INDEX(GRID!$B$4:$U$15,MATCH($C$7,GRID!$A$4:$A$15,0),MATCH(1,($U$2=GRID!$B$1:$U$1)*(КАЛЕНДАРЬ!X13=GRID!$B$3:$U$3),0))*GRID!$P$44*(1-GRID!$P$37),0))</f>
        <v>45840</v>
      </c>
      <c r="D48" s="8" cm="1">
        <f t="array" ref="D48">IF($I$2="Жаркий сентябрь в Мантера Суприм",
INDEX(GRID!$B$18:$U$29,MATCH($C$7,GRID!$A$18:$A$29,0),MATCH(1,($U$2=GRID!$B$1:$U$1)*(КАЛЕНДАРЬ!X13=GRID!$B$3:$U$3),0))*GRID!$P$44,
ROUNDUP(INDEX(GRID!$B$18:$U$29,MATCH($C$7,GRID!$A$18:$A$29,0),MATCH(1,($U$2=GRID!$B$1:$U$1)*(КАЛЕНДАРЬ!X13=GRID!$B$3:$U$3),0))*GRID!$P$44*(1-GRID!$P$37),0))</f>
        <v>49840</v>
      </c>
      <c r="E48" s="8" cm="1">
        <f t="array" ref="E48">IF($I$2="Жаркий сентябрь в Мантера Суприм",
INDEX(GRID!$B$4:$U$15,MATCH($E$7,GRID!$A$4:$A$15,0),MATCH(1,($U$2=GRID!$B$1:$U$1)*(КАЛЕНДАРЬ!X13=GRID!$B$3:$U$3),0))*GRID!$P$44,
ROUNDUP(INDEX(GRID!$B$4:$U$15,MATCH($E$7,GRID!$A$4:$A$15,0),MATCH(1,($U$2=GRID!$B$1:$U$1)*(КАЛЕНДАРЬ!X13=GRID!$B$3:$U$3),0))*GRID!$P$44*(1-GRID!$P$37),0))</f>
        <v>53920</v>
      </c>
      <c r="F48" s="8" cm="1">
        <f t="array" ref="F48">IF($I$2="Жаркий сентябрь в Мантера Суприм",
INDEX(GRID!$B$18:$U$29,MATCH($E$7,GRID!$A$18:$A$29,0),MATCH(1,($U$2=GRID!$B$1:$U$1)*(КАЛЕНДАРЬ!X13=GRID!$B$3:$U$3),0))*GRID!$P$44,
ROUNDUP(INDEX(GRID!$B$18:$U$29,MATCH($E$7,GRID!$A$18:$A$29,0),MATCH(1,($U$2=GRID!$B$1:$U$1)*(КАЛЕНДАРЬ!X13=GRID!$B$3:$U$3),0))*GRID!$P$44*(1-GRID!$P$37),0))</f>
        <v>57920</v>
      </c>
      <c r="G48" s="57" t="s">
        <v>119</v>
      </c>
      <c r="H48" s="57" t="s">
        <v>119</v>
      </c>
      <c r="I48" s="8" cm="1">
        <f t="array" ref="I48">IF($I$2="Жаркий сентябрь в Мантера Суприм",
INDEX(GRID!$B$4:$U$15,MATCH($I$7,GRID!$A$4:$A$15,0),MATCH(1,($U$2=GRID!$B$1:$U$1)*(КАЛЕНДАРЬ!X13=GRID!$B$3:$U$3),0))*GRID!$P$44,
ROUNDUP(INDEX(GRID!$B$4:$U$15,MATCH($I$7,GRID!$A$4:$A$15,0),MATCH(1,($U$2=GRID!$B$1:$U$1)*(КАЛЕНДАРЬ!X13=GRID!$B$3:$U$3),0))*GRID!$P$44*(1-GRID!$P$37),0))</f>
        <v>66000</v>
      </c>
      <c r="J48" s="8" cm="1">
        <f t="array" ref="J48">IF($I$2="Жаркий сентябрь в Мантера Суприм",
INDEX(GRID!$B$18:$U$29,MATCH($I$7,GRID!$A$18:$A$29,0),MATCH(1,($U$2=GRID!$B$1:$U$1)*(КАЛЕНДАРЬ!X13=GRID!$B$3:$U$3),0))*GRID!$P$44,
ROUNDUP(INDEX(GRID!$B$18:$U$29,MATCH($I$7,GRID!$A$18:$A$29,0),MATCH(1,($U$2=GRID!$B$1:$U$1)*(КАЛЕНДАРЬ!X13=GRID!$B$3:$U$3),0))*GRID!$P$44*(1-GRID!$P$37),0))</f>
        <v>70000</v>
      </c>
      <c r="K48" s="57" t="s">
        <v>119</v>
      </c>
      <c r="L48" s="57" t="s">
        <v>119</v>
      </c>
      <c r="M48" s="8" cm="1">
        <f t="array" ref="M48">IF($I$2="Жаркий сентябрь в Мантера Суприм",
INDEX(GRID!$B$4:$U$15,MATCH($M$7,GRID!$A$4:$A$15,0),MATCH(1,($U$2=GRID!$B$1:$U$1)*(КАЛЕНДАРЬ!X13=GRID!$B$3:$U$3),0))*GRID!$P$44,
ROUNDUP(INDEX(GRID!$B$4:$U$15,MATCH($M$7,GRID!$A$4:$A$15,0),MATCH(1,($U$2=GRID!$B$1:$U$1)*(КАЛЕНДАРЬ!X13=GRID!$B$3:$U$3),0))*GRID!$P$44*(1-GRID!$P$37),0))</f>
        <v>94640</v>
      </c>
      <c r="N48" s="8" cm="1">
        <f t="array" ref="N48">IF($I$2="Жаркий сентябрь в Мантера Суприм",
INDEX(GRID!$B$18:$U$29,MATCH($M$7,GRID!$A$18:$A$29,0),MATCH(1,($U$2=GRID!$B$1:$U$1)*(КАЛЕНДАРЬ!X13=GRID!$B$3:$U$3),0))*GRID!$P$44,
ROUNDUP(INDEX(GRID!$B$18:$U$29,MATCH($M$7,GRID!$A$18:$A$29,0),MATCH(1,($U$2=GRID!$B$1:$U$1)*(КАЛЕНДАРЬ!X13=GRID!$B$3:$U$3),0))*GRID!$P$44*(1-GRID!$P$37),0))</f>
        <v>98640</v>
      </c>
      <c r="O48" s="57" t="s">
        <v>119</v>
      </c>
      <c r="P48" s="8" cm="1">
        <f t="array" ref="P48">IF($I$2="Жаркий сентябрь в Мантера Суприм",
INDEX(GRID!$B$18:$U$29,MATCH($P$7,GRID!$A$18:$A$29,0),MATCH(1,($U$2=GRID!$B$1:$U$1)*(КАЛЕНДАРЬ!X13=GRID!$B$3:$U$3),0))*GRID!$P$44,
ROUNDUP(INDEX(GRID!$B$18:$U$29,MATCH($P$7,GRID!$A$18:$A$29,0),MATCH(1,($U$2=GRID!$B$1:$U$1)*(КАЛЕНДАРЬ!X13=GRID!$B$3:$U$3),0))*GRID!$P$44*(1-GRID!$P$37),0))</f>
        <v>167120</v>
      </c>
      <c r="Q48" s="57" t="s">
        <v>119</v>
      </c>
      <c r="R48" s="57" t="s">
        <v>119</v>
      </c>
      <c r="S48" s="57" t="s">
        <v>119</v>
      </c>
      <c r="T48" s="57" t="s">
        <v>119</v>
      </c>
    </row>
    <row r="49" spans="1:20" hidden="1">
      <c r="A49" s="63" t="s">
        <v>12</v>
      </c>
      <c r="B49" s="64">
        <v>11</v>
      </c>
      <c r="C49" s="8" cm="1">
        <f t="array" ref="C49">IF($I$2="Жаркий сентябрь в Мантера Суприм",
INDEX(GRID!$B$4:$U$15,MATCH($C$7,GRID!$A$4:$A$15,0),MATCH(1,($U$2=GRID!$B$1:$U$1)*(КАЛЕНДАРЬ!X14=GRID!$B$3:$U$3),0))*GRID!$P$44,
ROUNDUP(INDEX(GRID!$B$4:$U$15,MATCH($C$7,GRID!$A$4:$A$15,0),MATCH(1,($U$2=GRID!$B$1:$U$1)*(КАЛЕНДАРЬ!X14=GRID!$B$3:$U$3),0))*GRID!$P$44*(1-GRID!$P$37),0))</f>
        <v>45840</v>
      </c>
      <c r="D49" s="8" cm="1">
        <f t="array" ref="D49">IF($I$2="Жаркий сентябрь в Мантера Суприм",
INDEX(GRID!$B$18:$U$29,MATCH($C$7,GRID!$A$18:$A$29,0),MATCH(1,($U$2=GRID!$B$1:$U$1)*(КАЛЕНДАРЬ!X14=GRID!$B$3:$U$3),0))*GRID!$P$44,
ROUNDUP(INDEX(GRID!$B$18:$U$29,MATCH($C$7,GRID!$A$18:$A$29,0),MATCH(1,($U$2=GRID!$B$1:$U$1)*(КАЛЕНДАРЬ!X14=GRID!$B$3:$U$3),0))*GRID!$P$44*(1-GRID!$P$37),0))</f>
        <v>49840</v>
      </c>
      <c r="E49" s="8" cm="1">
        <f t="array" ref="E49">IF($I$2="Жаркий сентябрь в Мантера Суприм",
INDEX(GRID!$B$4:$U$15,MATCH($E$7,GRID!$A$4:$A$15,0),MATCH(1,($U$2=GRID!$B$1:$U$1)*(КАЛЕНДАРЬ!X14=GRID!$B$3:$U$3),0))*GRID!$P$44,
ROUNDUP(INDEX(GRID!$B$4:$U$15,MATCH($E$7,GRID!$A$4:$A$15,0),MATCH(1,($U$2=GRID!$B$1:$U$1)*(КАЛЕНДАРЬ!X14=GRID!$B$3:$U$3),0))*GRID!$P$44*(1-GRID!$P$37),0))</f>
        <v>53920</v>
      </c>
      <c r="F49" s="8" cm="1">
        <f t="array" ref="F49">IF($I$2="Жаркий сентябрь в Мантера Суприм",
INDEX(GRID!$B$18:$U$29,MATCH($E$7,GRID!$A$18:$A$29,0),MATCH(1,($U$2=GRID!$B$1:$U$1)*(КАЛЕНДАРЬ!X14=GRID!$B$3:$U$3),0))*GRID!$P$44,
ROUNDUP(INDEX(GRID!$B$18:$U$29,MATCH($E$7,GRID!$A$18:$A$29,0),MATCH(1,($U$2=GRID!$B$1:$U$1)*(КАЛЕНДАРЬ!X14=GRID!$B$3:$U$3),0))*GRID!$P$44*(1-GRID!$P$37),0))</f>
        <v>57920</v>
      </c>
      <c r="G49" s="57" t="s">
        <v>119</v>
      </c>
      <c r="H49" s="57" t="s">
        <v>119</v>
      </c>
      <c r="I49" s="8" cm="1">
        <f t="array" ref="I49">IF($I$2="Жаркий сентябрь в Мантера Суприм",
INDEX(GRID!$B$4:$U$15,MATCH($I$7,GRID!$A$4:$A$15,0),MATCH(1,($U$2=GRID!$B$1:$U$1)*(КАЛЕНДАРЬ!X14=GRID!$B$3:$U$3),0))*GRID!$P$44,
ROUNDUP(INDEX(GRID!$B$4:$U$15,MATCH($I$7,GRID!$A$4:$A$15,0),MATCH(1,($U$2=GRID!$B$1:$U$1)*(КАЛЕНДАРЬ!X14=GRID!$B$3:$U$3),0))*GRID!$P$44*(1-GRID!$P$37),0))</f>
        <v>66000</v>
      </c>
      <c r="J49" s="8" cm="1">
        <f t="array" ref="J49">IF($I$2="Жаркий сентябрь в Мантера Суприм",
INDEX(GRID!$B$18:$U$29,MATCH($I$7,GRID!$A$18:$A$29,0),MATCH(1,($U$2=GRID!$B$1:$U$1)*(КАЛЕНДАРЬ!X14=GRID!$B$3:$U$3),0))*GRID!$P$44,
ROUNDUP(INDEX(GRID!$B$18:$U$29,MATCH($I$7,GRID!$A$18:$A$29,0),MATCH(1,($U$2=GRID!$B$1:$U$1)*(КАЛЕНДАРЬ!X14=GRID!$B$3:$U$3),0))*GRID!$P$44*(1-GRID!$P$37),0))</f>
        <v>70000</v>
      </c>
      <c r="K49" s="57" t="s">
        <v>119</v>
      </c>
      <c r="L49" s="57" t="s">
        <v>119</v>
      </c>
      <c r="M49" s="8" cm="1">
        <f t="array" ref="M49">IF($I$2="Жаркий сентябрь в Мантера Суприм",
INDEX(GRID!$B$4:$U$15,MATCH($M$7,GRID!$A$4:$A$15,0),MATCH(1,($U$2=GRID!$B$1:$U$1)*(КАЛЕНДАРЬ!X14=GRID!$B$3:$U$3),0))*GRID!$P$44,
ROUNDUP(INDEX(GRID!$B$4:$U$15,MATCH($M$7,GRID!$A$4:$A$15,0),MATCH(1,($U$2=GRID!$B$1:$U$1)*(КАЛЕНДАРЬ!X14=GRID!$B$3:$U$3),0))*GRID!$P$44*(1-GRID!$P$37),0))</f>
        <v>94640</v>
      </c>
      <c r="N49" s="8" cm="1">
        <f t="array" ref="N49">IF($I$2="Жаркий сентябрь в Мантера Суприм",
INDEX(GRID!$B$18:$U$29,MATCH($M$7,GRID!$A$18:$A$29,0),MATCH(1,($U$2=GRID!$B$1:$U$1)*(КАЛЕНДАРЬ!X14=GRID!$B$3:$U$3),0))*GRID!$P$44,
ROUNDUP(INDEX(GRID!$B$18:$U$29,MATCH($M$7,GRID!$A$18:$A$29,0),MATCH(1,($U$2=GRID!$B$1:$U$1)*(КАЛЕНДАРЬ!X14=GRID!$B$3:$U$3),0))*GRID!$P$44*(1-GRID!$P$37),0))</f>
        <v>98640</v>
      </c>
      <c r="O49" s="57" t="s">
        <v>119</v>
      </c>
      <c r="P49" s="8" cm="1">
        <f t="array" ref="P49">IF($I$2="Жаркий сентябрь в Мантера Суприм",
INDEX(GRID!$B$18:$U$29,MATCH($P$7,GRID!$A$18:$A$29,0),MATCH(1,($U$2=GRID!$B$1:$U$1)*(КАЛЕНДАРЬ!X14=GRID!$B$3:$U$3),0))*GRID!$P$44,
ROUNDUP(INDEX(GRID!$B$18:$U$29,MATCH($P$7,GRID!$A$18:$A$29,0),MATCH(1,($U$2=GRID!$B$1:$U$1)*(КАЛЕНДАРЬ!X14=GRID!$B$3:$U$3),0))*GRID!$P$44*(1-GRID!$P$37),0))</f>
        <v>167120</v>
      </c>
      <c r="Q49" s="57" t="s">
        <v>119</v>
      </c>
      <c r="R49" s="57" t="s">
        <v>119</v>
      </c>
      <c r="S49" s="57" t="s">
        <v>119</v>
      </c>
      <c r="T49" s="57" t="s">
        <v>119</v>
      </c>
    </row>
    <row r="50" spans="1:20" hidden="1">
      <c r="A50" s="63" t="s">
        <v>13</v>
      </c>
      <c r="B50" s="64">
        <v>12</v>
      </c>
      <c r="C50" s="8" cm="1">
        <f t="array" ref="C50">IF($I$2="Жаркий сентябрь в Мантера Суприм",
INDEX(GRID!$B$4:$U$15,MATCH($C$7,GRID!$A$4:$A$15,0),MATCH(1,($U$2=GRID!$B$1:$U$1)*(КАЛЕНДАРЬ!X15=GRID!$B$3:$U$3),0))*GRID!$P$44,
ROUNDUP(INDEX(GRID!$B$4:$U$15,MATCH($C$7,GRID!$A$4:$A$15,0),MATCH(1,($U$2=GRID!$B$1:$U$1)*(КАЛЕНДАРЬ!X15=GRID!$B$3:$U$3),0))*GRID!$P$44*(1-GRID!$P$37),0))</f>
        <v>45840</v>
      </c>
      <c r="D50" s="8" cm="1">
        <f t="array" ref="D50">IF($I$2="Жаркий сентябрь в Мантера Суприм",
INDEX(GRID!$B$18:$U$29,MATCH($C$7,GRID!$A$18:$A$29,0),MATCH(1,($U$2=GRID!$B$1:$U$1)*(КАЛЕНДАРЬ!X15=GRID!$B$3:$U$3),0))*GRID!$P$44,
ROUNDUP(INDEX(GRID!$B$18:$U$29,MATCH($C$7,GRID!$A$18:$A$29,0),MATCH(1,($U$2=GRID!$B$1:$U$1)*(КАЛЕНДАРЬ!X15=GRID!$B$3:$U$3),0))*GRID!$P$44*(1-GRID!$P$37),0))</f>
        <v>49840</v>
      </c>
      <c r="E50" s="8" cm="1">
        <f t="array" ref="E50">IF($I$2="Жаркий сентябрь в Мантера Суприм",
INDEX(GRID!$B$4:$U$15,MATCH($E$7,GRID!$A$4:$A$15,0),MATCH(1,($U$2=GRID!$B$1:$U$1)*(КАЛЕНДАРЬ!X15=GRID!$B$3:$U$3),0))*GRID!$P$44,
ROUNDUP(INDEX(GRID!$B$4:$U$15,MATCH($E$7,GRID!$A$4:$A$15,0),MATCH(1,($U$2=GRID!$B$1:$U$1)*(КАЛЕНДАРЬ!X15=GRID!$B$3:$U$3),0))*GRID!$P$44*(1-GRID!$P$37),0))</f>
        <v>53920</v>
      </c>
      <c r="F50" s="8" cm="1">
        <f t="array" ref="F50">IF($I$2="Жаркий сентябрь в Мантера Суприм",
INDEX(GRID!$B$18:$U$29,MATCH($E$7,GRID!$A$18:$A$29,0),MATCH(1,($U$2=GRID!$B$1:$U$1)*(КАЛЕНДАРЬ!X15=GRID!$B$3:$U$3),0))*GRID!$P$44,
ROUNDUP(INDEX(GRID!$B$18:$U$29,MATCH($E$7,GRID!$A$18:$A$29,0),MATCH(1,($U$2=GRID!$B$1:$U$1)*(КАЛЕНДАРЬ!X15=GRID!$B$3:$U$3),0))*GRID!$P$44*(1-GRID!$P$37),0))</f>
        <v>57920</v>
      </c>
      <c r="G50" s="57" t="s">
        <v>119</v>
      </c>
      <c r="H50" s="57" t="s">
        <v>119</v>
      </c>
      <c r="I50" s="8" cm="1">
        <f t="array" ref="I50">IF($I$2="Жаркий сентябрь в Мантера Суприм",
INDEX(GRID!$B$4:$U$15,MATCH($I$7,GRID!$A$4:$A$15,0),MATCH(1,($U$2=GRID!$B$1:$U$1)*(КАЛЕНДАРЬ!X15=GRID!$B$3:$U$3),0))*GRID!$P$44,
ROUNDUP(INDEX(GRID!$B$4:$U$15,MATCH($I$7,GRID!$A$4:$A$15,0),MATCH(1,($U$2=GRID!$B$1:$U$1)*(КАЛЕНДАРЬ!X15=GRID!$B$3:$U$3),0))*GRID!$P$44*(1-GRID!$P$37),0))</f>
        <v>66000</v>
      </c>
      <c r="J50" s="8" cm="1">
        <f t="array" ref="J50">IF($I$2="Жаркий сентябрь в Мантера Суприм",
INDEX(GRID!$B$18:$U$29,MATCH($I$7,GRID!$A$18:$A$29,0),MATCH(1,($U$2=GRID!$B$1:$U$1)*(КАЛЕНДАРЬ!X15=GRID!$B$3:$U$3),0))*GRID!$P$44,
ROUNDUP(INDEX(GRID!$B$18:$U$29,MATCH($I$7,GRID!$A$18:$A$29,0),MATCH(1,($U$2=GRID!$B$1:$U$1)*(КАЛЕНДАРЬ!X15=GRID!$B$3:$U$3),0))*GRID!$P$44*(1-GRID!$P$37),0))</f>
        <v>70000</v>
      </c>
      <c r="K50" s="57" t="s">
        <v>119</v>
      </c>
      <c r="L50" s="57" t="s">
        <v>119</v>
      </c>
      <c r="M50" s="8" cm="1">
        <f t="array" ref="M50">IF($I$2="Жаркий сентябрь в Мантера Суприм",
INDEX(GRID!$B$4:$U$15,MATCH($M$7,GRID!$A$4:$A$15,0),MATCH(1,($U$2=GRID!$B$1:$U$1)*(КАЛЕНДАРЬ!X15=GRID!$B$3:$U$3),0))*GRID!$P$44,
ROUNDUP(INDEX(GRID!$B$4:$U$15,MATCH($M$7,GRID!$A$4:$A$15,0),MATCH(1,($U$2=GRID!$B$1:$U$1)*(КАЛЕНДАРЬ!X15=GRID!$B$3:$U$3),0))*GRID!$P$44*(1-GRID!$P$37),0))</f>
        <v>94640</v>
      </c>
      <c r="N50" s="8" cm="1">
        <f t="array" ref="N50">IF($I$2="Жаркий сентябрь в Мантера Суприм",
INDEX(GRID!$B$18:$U$29,MATCH($M$7,GRID!$A$18:$A$29,0),MATCH(1,($U$2=GRID!$B$1:$U$1)*(КАЛЕНДАРЬ!X15=GRID!$B$3:$U$3),0))*GRID!$P$44,
ROUNDUP(INDEX(GRID!$B$18:$U$29,MATCH($M$7,GRID!$A$18:$A$29,0),MATCH(1,($U$2=GRID!$B$1:$U$1)*(КАЛЕНДАРЬ!X15=GRID!$B$3:$U$3),0))*GRID!$P$44*(1-GRID!$P$37),0))</f>
        <v>98640</v>
      </c>
      <c r="O50" s="57" t="s">
        <v>119</v>
      </c>
      <c r="P50" s="8" cm="1">
        <f t="array" ref="P50">IF($I$2="Жаркий сентябрь в Мантера Суприм",
INDEX(GRID!$B$18:$U$29,MATCH($P$7,GRID!$A$18:$A$29,0),MATCH(1,($U$2=GRID!$B$1:$U$1)*(КАЛЕНДАРЬ!X15=GRID!$B$3:$U$3),0))*GRID!$P$44,
ROUNDUP(INDEX(GRID!$B$18:$U$29,MATCH($P$7,GRID!$A$18:$A$29,0),MATCH(1,($U$2=GRID!$B$1:$U$1)*(КАЛЕНДАРЬ!X15=GRID!$B$3:$U$3),0))*GRID!$P$44*(1-GRID!$P$37),0))</f>
        <v>167120</v>
      </c>
      <c r="Q50" s="57" t="s">
        <v>119</v>
      </c>
      <c r="R50" s="57" t="s">
        <v>119</v>
      </c>
      <c r="S50" s="57" t="s">
        <v>119</v>
      </c>
      <c r="T50" s="57" t="s">
        <v>119</v>
      </c>
    </row>
    <row r="51" spans="1:20" hidden="1">
      <c r="A51" s="63" t="s">
        <v>14</v>
      </c>
      <c r="B51" s="64">
        <v>13</v>
      </c>
      <c r="C51" s="8" cm="1">
        <f t="array" ref="C51">IF($I$2="Жаркий сентябрь в Мантера Суприм",
INDEX(GRID!$B$4:$U$15,MATCH($C$7,GRID!$A$4:$A$15,0),MATCH(1,($U$2=GRID!$B$1:$U$1)*(КАЛЕНДАРЬ!X16=GRID!$B$3:$U$3),0))*GRID!$P$44,
ROUNDUP(INDEX(GRID!$B$4:$U$15,MATCH($C$7,GRID!$A$4:$A$15,0),MATCH(1,($U$2=GRID!$B$1:$U$1)*(КАЛЕНДАРЬ!X16=GRID!$B$3:$U$3),0))*GRID!$P$44*(1-GRID!$P$37),0))</f>
        <v>45840</v>
      </c>
      <c r="D51" s="8" cm="1">
        <f t="array" ref="D51">IF($I$2="Жаркий сентябрь в Мантера Суприм",
INDEX(GRID!$B$18:$U$29,MATCH($C$7,GRID!$A$18:$A$29,0),MATCH(1,($U$2=GRID!$B$1:$U$1)*(КАЛЕНДАРЬ!X16=GRID!$B$3:$U$3),0))*GRID!$P$44,
ROUNDUP(INDEX(GRID!$B$18:$U$29,MATCH($C$7,GRID!$A$18:$A$29,0),MATCH(1,($U$2=GRID!$B$1:$U$1)*(КАЛЕНДАРЬ!X16=GRID!$B$3:$U$3),0))*GRID!$P$44*(1-GRID!$P$37),0))</f>
        <v>49840</v>
      </c>
      <c r="E51" s="8" cm="1">
        <f t="array" ref="E51">IF($I$2="Жаркий сентябрь в Мантера Суприм",
INDEX(GRID!$B$4:$U$15,MATCH($E$7,GRID!$A$4:$A$15,0),MATCH(1,($U$2=GRID!$B$1:$U$1)*(КАЛЕНДАРЬ!X16=GRID!$B$3:$U$3),0))*GRID!$P$44,
ROUNDUP(INDEX(GRID!$B$4:$U$15,MATCH($E$7,GRID!$A$4:$A$15,0),MATCH(1,($U$2=GRID!$B$1:$U$1)*(КАЛЕНДАРЬ!X16=GRID!$B$3:$U$3),0))*GRID!$P$44*(1-GRID!$P$37),0))</f>
        <v>53920</v>
      </c>
      <c r="F51" s="8" cm="1">
        <f t="array" ref="F51">IF($I$2="Жаркий сентябрь в Мантера Суприм",
INDEX(GRID!$B$18:$U$29,MATCH($E$7,GRID!$A$18:$A$29,0),MATCH(1,($U$2=GRID!$B$1:$U$1)*(КАЛЕНДАРЬ!X16=GRID!$B$3:$U$3),0))*GRID!$P$44,
ROUNDUP(INDEX(GRID!$B$18:$U$29,MATCH($E$7,GRID!$A$18:$A$29,0),MATCH(1,($U$2=GRID!$B$1:$U$1)*(КАЛЕНДАРЬ!X16=GRID!$B$3:$U$3),0))*GRID!$P$44*(1-GRID!$P$37),0))</f>
        <v>57920</v>
      </c>
      <c r="G51" s="57" t="s">
        <v>119</v>
      </c>
      <c r="H51" s="57" t="s">
        <v>119</v>
      </c>
      <c r="I51" s="8" cm="1">
        <f t="array" ref="I51">IF($I$2="Жаркий сентябрь в Мантера Суприм",
INDEX(GRID!$B$4:$U$15,MATCH($I$7,GRID!$A$4:$A$15,0),MATCH(1,($U$2=GRID!$B$1:$U$1)*(КАЛЕНДАРЬ!X16=GRID!$B$3:$U$3),0))*GRID!$P$44,
ROUNDUP(INDEX(GRID!$B$4:$U$15,MATCH($I$7,GRID!$A$4:$A$15,0),MATCH(1,($U$2=GRID!$B$1:$U$1)*(КАЛЕНДАРЬ!X16=GRID!$B$3:$U$3),0))*GRID!$P$44*(1-GRID!$P$37),0))</f>
        <v>66000</v>
      </c>
      <c r="J51" s="8" cm="1">
        <f t="array" ref="J51">IF($I$2="Жаркий сентябрь в Мантера Суприм",
INDEX(GRID!$B$18:$U$29,MATCH($I$7,GRID!$A$18:$A$29,0),MATCH(1,($U$2=GRID!$B$1:$U$1)*(КАЛЕНДАРЬ!X16=GRID!$B$3:$U$3),0))*GRID!$P$44,
ROUNDUP(INDEX(GRID!$B$18:$U$29,MATCH($I$7,GRID!$A$18:$A$29,0),MATCH(1,($U$2=GRID!$B$1:$U$1)*(КАЛЕНДАРЬ!X16=GRID!$B$3:$U$3),0))*GRID!$P$44*(1-GRID!$P$37),0))</f>
        <v>70000</v>
      </c>
      <c r="K51" s="57" t="s">
        <v>119</v>
      </c>
      <c r="L51" s="57" t="s">
        <v>119</v>
      </c>
      <c r="M51" s="8" cm="1">
        <f t="array" ref="M51">IF($I$2="Жаркий сентябрь в Мантера Суприм",
INDEX(GRID!$B$4:$U$15,MATCH($M$7,GRID!$A$4:$A$15,0),MATCH(1,($U$2=GRID!$B$1:$U$1)*(КАЛЕНДАРЬ!X16=GRID!$B$3:$U$3),0))*GRID!$P$44,
ROUNDUP(INDEX(GRID!$B$4:$U$15,MATCH($M$7,GRID!$A$4:$A$15,0),MATCH(1,($U$2=GRID!$B$1:$U$1)*(КАЛЕНДАРЬ!X16=GRID!$B$3:$U$3),0))*GRID!$P$44*(1-GRID!$P$37),0))</f>
        <v>94640</v>
      </c>
      <c r="N51" s="8" cm="1">
        <f t="array" ref="N51">IF($I$2="Жаркий сентябрь в Мантера Суприм",
INDEX(GRID!$B$18:$U$29,MATCH($M$7,GRID!$A$18:$A$29,0),MATCH(1,($U$2=GRID!$B$1:$U$1)*(КАЛЕНДАРЬ!X16=GRID!$B$3:$U$3),0))*GRID!$P$44,
ROUNDUP(INDEX(GRID!$B$18:$U$29,MATCH($M$7,GRID!$A$18:$A$29,0),MATCH(1,($U$2=GRID!$B$1:$U$1)*(КАЛЕНДАРЬ!X16=GRID!$B$3:$U$3),0))*GRID!$P$44*(1-GRID!$P$37),0))</f>
        <v>98640</v>
      </c>
      <c r="O51" s="57" t="s">
        <v>119</v>
      </c>
      <c r="P51" s="8" cm="1">
        <f t="array" ref="P51">IF($I$2="Жаркий сентябрь в Мантера Суприм",
INDEX(GRID!$B$18:$U$29,MATCH($P$7,GRID!$A$18:$A$29,0),MATCH(1,($U$2=GRID!$B$1:$U$1)*(КАЛЕНДАРЬ!X16=GRID!$B$3:$U$3),0))*GRID!$P$44,
ROUNDUP(INDEX(GRID!$B$18:$U$29,MATCH($P$7,GRID!$A$18:$A$29,0),MATCH(1,($U$2=GRID!$B$1:$U$1)*(КАЛЕНДАРЬ!X16=GRID!$B$3:$U$3),0))*GRID!$P$44*(1-GRID!$P$37),0))</f>
        <v>167120</v>
      </c>
      <c r="Q51" s="57" t="s">
        <v>119</v>
      </c>
      <c r="R51" s="57" t="s">
        <v>119</v>
      </c>
      <c r="S51" s="57" t="s">
        <v>119</v>
      </c>
      <c r="T51" s="57" t="s">
        <v>119</v>
      </c>
    </row>
    <row r="52" spans="1:20" hidden="1">
      <c r="A52" s="63" t="s">
        <v>15</v>
      </c>
      <c r="B52" s="64">
        <v>14</v>
      </c>
      <c r="C52" s="8" cm="1">
        <f t="array" ref="C52">IF($I$2="Жаркий сентябрь в Мантера Суприм",
INDEX(GRID!$B$4:$U$15,MATCH($C$7,GRID!$A$4:$A$15,0),MATCH(1,($U$2=GRID!$B$1:$U$1)*(КАЛЕНДАРЬ!X17=GRID!$B$3:$U$3),0))*GRID!$P$44,
ROUNDUP(INDEX(GRID!$B$4:$U$15,MATCH($C$7,GRID!$A$4:$A$15,0),MATCH(1,($U$2=GRID!$B$1:$U$1)*(КАЛЕНДАРЬ!X17=GRID!$B$3:$U$3),0))*GRID!$P$44*(1-GRID!$P$37),0))</f>
        <v>45840</v>
      </c>
      <c r="D52" s="8" cm="1">
        <f t="array" ref="D52">IF($I$2="Жаркий сентябрь в Мантера Суприм",
INDEX(GRID!$B$18:$U$29,MATCH($C$7,GRID!$A$18:$A$29,0),MATCH(1,($U$2=GRID!$B$1:$U$1)*(КАЛЕНДАРЬ!X17=GRID!$B$3:$U$3),0))*GRID!$P$44,
ROUNDUP(INDEX(GRID!$B$18:$U$29,MATCH($C$7,GRID!$A$18:$A$29,0),MATCH(1,($U$2=GRID!$B$1:$U$1)*(КАЛЕНДАРЬ!X17=GRID!$B$3:$U$3),0))*GRID!$P$44*(1-GRID!$P$37),0))</f>
        <v>49840</v>
      </c>
      <c r="E52" s="8" cm="1">
        <f t="array" ref="E52">IF($I$2="Жаркий сентябрь в Мантера Суприм",
INDEX(GRID!$B$4:$U$15,MATCH($E$7,GRID!$A$4:$A$15,0),MATCH(1,($U$2=GRID!$B$1:$U$1)*(КАЛЕНДАРЬ!X17=GRID!$B$3:$U$3),0))*GRID!$P$44,
ROUNDUP(INDEX(GRID!$B$4:$U$15,MATCH($E$7,GRID!$A$4:$A$15,0),MATCH(1,($U$2=GRID!$B$1:$U$1)*(КАЛЕНДАРЬ!X17=GRID!$B$3:$U$3),0))*GRID!$P$44*(1-GRID!$P$37),0))</f>
        <v>53920</v>
      </c>
      <c r="F52" s="8" cm="1">
        <f t="array" ref="F52">IF($I$2="Жаркий сентябрь в Мантера Суприм",
INDEX(GRID!$B$18:$U$29,MATCH($E$7,GRID!$A$18:$A$29,0),MATCH(1,($U$2=GRID!$B$1:$U$1)*(КАЛЕНДАРЬ!X17=GRID!$B$3:$U$3),0))*GRID!$P$44,
ROUNDUP(INDEX(GRID!$B$18:$U$29,MATCH($E$7,GRID!$A$18:$A$29,0),MATCH(1,($U$2=GRID!$B$1:$U$1)*(КАЛЕНДАРЬ!X17=GRID!$B$3:$U$3),0))*GRID!$P$44*(1-GRID!$P$37),0))</f>
        <v>57920</v>
      </c>
      <c r="G52" s="57" t="s">
        <v>119</v>
      </c>
      <c r="H52" s="57" t="s">
        <v>119</v>
      </c>
      <c r="I52" s="8" cm="1">
        <f t="array" ref="I52">IF($I$2="Жаркий сентябрь в Мантера Суприм",
INDEX(GRID!$B$4:$U$15,MATCH($I$7,GRID!$A$4:$A$15,0),MATCH(1,($U$2=GRID!$B$1:$U$1)*(КАЛЕНДАРЬ!X17=GRID!$B$3:$U$3),0))*GRID!$P$44,
ROUNDUP(INDEX(GRID!$B$4:$U$15,MATCH($I$7,GRID!$A$4:$A$15,0),MATCH(1,($U$2=GRID!$B$1:$U$1)*(КАЛЕНДАРЬ!X17=GRID!$B$3:$U$3),0))*GRID!$P$44*(1-GRID!$P$37),0))</f>
        <v>66000</v>
      </c>
      <c r="J52" s="8" cm="1">
        <f t="array" ref="J52">IF($I$2="Жаркий сентябрь в Мантера Суприм",
INDEX(GRID!$B$18:$U$29,MATCH($I$7,GRID!$A$18:$A$29,0),MATCH(1,($U$2=GRID!$B$1:$U$1)*(КАЛЕНДАРЬ!X17=GRID!$B$3:$U$3),0))*GRID!$P$44,
ROUNDUP(INDEX(GRID!$B$18:$U$29,MATCH($I$7,GRID!$A$18:$A$29,0),MATCH(1,($U$2=GRID!$B$1:$U$1)*(КАЛЕНДАРЬ!X17=GRID!$B$3:$U$3),0))*GRID!$P$44*(1-GRID!$P$37),0))</f>
        <v>70000</v>
      </c>
      <c r="K52" s="57" t="s">
        <v>119</v>
      </c>
      <c r="L52" s="57" t="s">
        <v>119</v>
      </c>
      <c r="M52" s="8" cm="1">
        <f t="array" ref="M52">IF($I$2="Жаркий сентябрь в Мантера Суприм",
INDEX(GRID!$B$4:$U$15,MATCH($M$7,GRID!$A$4:$A$15,0),MATCH(1,($U$2=GRID!$B$1:$U$1)*(КАЛЕНДАРЬ!X17=GRID!$B$3:$U$3),0))*GRID!$P$44,
ROUNDUP(INDEX(GRID!$B$4:$U$15,MATCH($M$7,GRID!$A$4:$A$15,0),MATCH(1,($U$2=GRID!$B$1:$U$1)*(КАЛЕНДАРЬ!X17=GRID!$B$3:$U$3),0))*GRID!$P$44*(1-GRID!$P$37),0))</f>
        <v>94640</v>
      </c>
      <c r="N52" s="8" cm="1">
        <f t="array" ref="N52">IF($I$2="Жаркий сентябрь в Мантера Суприм",
INDEX(GRID!$B$18:$U$29,MATCH($M$7,GRID!$A$18:$A$29,0),MATCH(1,($U$2=GRID!$B$1:$U$1)*(КАЛЕНДАРЬ!X17=GRID!$B$3:$U$3),0))*GRID!$P$44,
ROUNDUP(INDEX(GRID!$B$18:$U$29,MATCH($M$7,GRID!$A$18:$A$29,0),MATCH(1,($U$2=GRID!$B$1:$U$1)*(КАЛЕНДАРЬ!X17=GRID!$B$3:$U$3),0))*GRID!$P$44*(1-GRID!$P$37),0))</f>
        <v>98640</v>
      </c>
      <c r="O52" s="57" t="s">
        <v>119</v>
      </c>
      <c r="P52" s="8" cm="1">
        <f t="array" ref="P52">IF($I$2="Жаркий сентябрь в Мантера Суприм",
INDEX(GRID!$B$18:$U$29,MATCH($P$7,GRID!$A$18:$A$29,0),MATCH(1,($U$2=GRID!$B$1:$U$1)*(КАЛЕНДАРЬ!X17=GRID!$B$3:$U$3),0))*GRID!$P$44,
ROUNDUP(INDEX(GRID!$B$18:$U$29,MATCH($P$7,GRID!$A$18:$A$29,0),MATCH(1,($U$2=GRID!$B$1:$U$1)*(КАЛЕНДАРЬ!X17=GRID!$B$3:$U$3),0))*GRID!$P$44*(1-GRID!$P$37),0))</f>
        <v>167120</v>
      </c>
      <c r="Q52" s="57" t="s">
        <v>119</v>
      </c>
      <c r="R52" s="57" t="s">
        <v>119</v>
      </c>
      <c r="S52" s="57" t="s">
        <v>119</v>
      </c>
      <c r="T52" s="57" t="s">
        <v>119</v>
      </c>
    </row>
    <row r="53" spans="1:20" hidden="1">
      <c r="A53" s="63" t="s">
        <v>16</v>
      </c>
      <c r="B53" s="64">
        <v>15</v>
      </c>
      <c r="C53" s="8" cm="1">
        <f t="array" ref="C53">IF($I$2="Жаркий сентябрь в Мантера Суприм",
INDEX(GRID!$B$4:$U$15,MATCH($C$7,GRID!$A$4:$A$15,0),MATCH(1,($U$2=GRID!$B$1:$U$1)*(КАЛЕНДАРЬ!X18=GRID!$B$3:$U$3),0))*GRID!$P$44,
ROUNDUP(INDEX(GRID!$B$4:$U$15,MATCH($C$7,GRID!$A$4:$A$15,0),MATCH(1,($U$2=GRID!$B$1:$U$1)*(КАЛЕНДАРЬ!X18=GRID!$B$3:$U$3),0))*GRID!$P$44*(1-GRID!$P$37),0))</f>
        <v>45840</v>
      </c>
      <c r="D53" s="8" cm="1">
        <f t="array" ref="D53">IF($I$2="Жаркий сентябрь в Мантера Суприм",
INDEX(GRID!$B$18:$U$29,MATCH($C$7,GRID!$A$18:$A$29,0),MATCH(1,($U$2=GRID!$B$1:$U$1)*(КАЛЕНДАРЬ!X18=GRID!$B$3:$U$3),0))*GRID!$P$44,
ROUNDUP(INDEX(GRID!$B$18:$U$29,MATCH($C$7,GRID!$A$18:$A$29,0),MATCH(1,($U$2=GRID!$B$1:$U$1)*(КАЛЕНДАРЬ!X18=GRID!$B$3:$U$3),0))*GRID!$P$44*(1-GRID!$P$37),0))</f>
        <v>49840</v>
      </c>
      <c r="E53" s="8" cm="1">
        <f t="array" ref="E53">IF($I$2="Жаркий сентябрь в Мантера Суприм",
INDEX(GRID!$B$4:$U$15,MATCH($E$7,GRID!$A$4:$A$15,0),MATCH(1,($U$2=GRID!$B$1:$U$1)*(КАЛЕНДАРЬ!X18=GRID!$B$3:$U$3),0))*GRID!$P$44,
ROUNDUP(INDEX(GRID!$B$4:$U$15,MATCH($E$7,GRID!$A$4:$A$15,0),MATCH(1,($U$2=GRID!$B$1:$U$1)*(КАЛЕНДАРЬ!X18=GRID!$B$3:$U$3),0))*GRID!$P$44*(1-GRID!$P$37),0))</f>
        <v>53920</v>
      </c>
      <c r="F53" s="8" cm="1">
        <f t="array" ref="F53">IF($I$2="Жаркий сентябрь в Мантера Суприм",
INDEX(GRID!$B$18:$U$29,MATCH($E$7,GRID!$A$18:$A$29,0),MATCH(1,($U$2=GRID!$B$1:$U$1)*(КАЛЕНДАРЬ!X18=GRID!$B$3:$U$3),0))*GRID!$P$44,
ROUNDUP(INDEX(GRID!$B$18:$U$29,MATCH($E$7,GRID!$A$18:$A$29,0),MATCH(1,($U$2=GRID!$B$1:$U$1)*(КАЛЕНДАРЬ!X18=GRID!$B$3:$U$3),0))*GRID!$P$44*(1-GRID!$P$37),0))</f>
        <v>57920</v>
      </c>
      <c r="G53" s="57" t="s">
        <v>119</v>
      </c>
      <c r="H53" s="57" t="s">
        <v>119</v>
      </c>
      <c r="I53" s="8" cm="1">
        <f t="array" ref="I53">IF($I$2="Жаркий сентябрь в Мантера Суприм",
INDEX(GRID!$B$4:$U$15,MATCH($I$7,GRID!$A$4:$A$15,0),MATCH(1,($U$2=GRID!$B$1:$U$1)*(КАЛЕНДАРЬ!X18=GRID!$B$3:$U$3),0))*GRID!$P$44,
ROUNDUP(INDEX(GRID!$B$4:$U$15,MATCH($I$7,GRID!$A$4:$A$15,0),MATCH(1,($U$2=GRID!$B$1:$U$1)*(КАЛЕНДАРЬ!X18=GRID!$B$3:$U$3),0))*GRID!$P$44*(1-GRID!$P$37),0))</f>
        <v>66000</v>
      </c>
      <c r="J53" s="8" cm="1">
        <f t="array" ref="J53">IF($I$2="Жаркий сентябрь в Мантера Суприм",
INDEX(GRID!$B$18:$U$29,MATCH($I$7,GRID!$A$18:$A$29,0),MATCH(1,($U$2=GRID!$B$1:$U$1)*(КАЛЕНДАРЬ!X18=GRID!$B$3:$U$3),0))*GRID!$P$44,
ROUNDUP(INDEX(GRID!$B$18:$U$29,MATCH($I$7,GRID!$A$18:$A$29,0),MATCH(1,($U$2=GRID!$B$1:$U$1)*(КАЛЕНДАРЬ!X18=GRID!$B$3:$U$3),0))*GRID!$P$44*(1-GRID!$P$37),0))</f>
        <v>70000</v>
      </c>
      <c r="K53" s="57" t="s">
        <v>119</v>
      </c>
      <c r="L53" s="57" t="s">
        <v>119</v>
      </c>
      <c r="M53" s="8" cm="1">
        <f t="array" ref="M53">IF($I$2="Жаркий сентябрь в Мантера Суприм",
INDEX(GRID!$B$4:$U$15,MATCH($M$7,GRID!$A$4:$A$15,0),MATCH(1,($U$2=GRID!$B$1:$U$1)*(КАЛЕНДАРЬ!X18=GRID!$B$3:$U$3),0))*GRID!$P$44,
ROUNDUP(INDEX(GRID!$B$4:$U$15,MATCH($M$7,GRID!$A$4:$A$15,0),MATCH(1,($U$2=GRID!$B$1:$U$1)*(КАЛЕНДАРЬ!X18=GRID!$B$3:$U$3),0))*GRID!$P$44*(1-GRID!$P$37),0))</f>
        <v>94640</v>
      </c>
      <c r="N53" s="8" cm="1">
        <f t="array" ref="N53">IF($I$2="Жаркий сентябрь в Мантера Суприм",
INDEX(GRID!$B$18:$U$29,MATCH($M$7,GRID!$A$18:$A$29,0),MATCH(1,($U$2=GRID!$B$1:$U$1)*(КАЛЕНДАРЬ!X18=GRID!$B$3:$U$3),0))*GRID!$P$44,
ROUNDUP(INDEX(GRID!$B$18:$U$29,MATCH($M$7,GRID!$A$18:$A$29,0),MATCH(1,($U$2=GRID!$B$1:$U$1)*(КАЛЕНДАРЬ!X18=GRID!$B$3:$U$3),0))*GRID!$P$44*(1-GRID!$P$37),0))</f>
        <v>98640</v>
      </c>
      <c r="O53" s="57" t="s">
        <v>119</v>
      </c>
      <c r="P53" s="8" cm="1">
        <f t="array" ref="P53">IF($I$2="Жаркий сентябрь в Мантера Суприм",
INDEX(GRID!$B$18:$U$29,MATCH($P$7,GRID!$A$18:$A$29,0),MATCH(1,($U$2=GRID!$B$1:$U$1)*(КАЛЕНДАРЬ!X18=GRID!$B$3:$U$3),0))*GRID!$P$44,
ROUNDUP(INDEX(GRID!$B$18:$U$29,MATCH($P$7,GRID!$A$18:$A$29,0),MATCH(1,($U$2=GRID!$B$1:$U$1)*(КАЛЕНДАРЬ!X18=GRID!$B$3:$U$3),0))*GRID!$P$44*(1-GRID!$P$37),0))</f>
        <v>167120</v>
      </c>
      <c r="Q53" s="57" t="s">
        <v>119</v>
      </c>
      <c r="R53" s="57" t="s">
        <v>119</v>
      </c>
      <c r="S53" s="57" t="s">
        <v>119</v>
      </c>
      <c r="T53" s="57" t="s">
        <v>119</v>
      </c>
    </row>
    <row r="54" spans="1:20" hidden="1">
      <c r="A54" s="63" t="s">
        <v>17</v>
      </c>
      <c r="B54" s="64">
        <v>16</v>
      </c>
      <c r="C54" s="8" cm="1">
        <f t="array" ref="C54">IF($I$2="Жаркий сентябрь в Мантера Суприм",
INDEX(GRID!$B$4:$U$15,MATCH($C$7,GRID!$A$4:$A$15,0),MATCH(1,($U$2=GRID!$B$1:$U$1)*(КАЛЕНДАРЬ!X19=GRID!$B$3:$U$3),0))*GRID!$P$44,
ROUNDUP(INDEX(GRID!$B$4:$U$15,MATCH($C$7,GRID!$A$4:$A$15,0),MATCH(1,($U$2=GRID!$B$1:$U$1)*(КАЛЕНДАРЬ!X19=GRID!$B$3:$U$3),0))*GRID!$P$44*(1-GRID!$P$37),0))</f>
        <v>45840</v>
      </c>
      <c r="D54" s="8" cm="1">
        <f t="array" ref="D54">IF($I$2="Жаркий сентябрь в Мантера Суприм",
INDEX(GRID!$B$18:$U$29,MATCH($C$7,GRID!$A$18:$A$29,0),MATCH(1,($U$2=GRID!$B$1:$U$1)*(КАЛЕНДАРЬ!X19=GRID!$B$3:$U$3),0))*GRID!$P$44,
ROUNDUP(INDEX(GRID!$B$18:$U$29,MATCH($C$7,GRID!$A$18:$A$29,0),MATCH(1,($U$2=GRID!$B$1:$U$1)*(КАЛЕНДАРЬ!X19=GRID!$B$3:$U$3),0))*GRID!$P$44*(1-GRID!$P$37),0))</f>
        <v>49840</v>
      </c>
      <c r="E54" s="8" cm="1">
        <f t="array" ref="E54">IF($I$2="Жаркий сентябрь в Мантера Суприм",
INDEX(GRID!$B$4:$U$15,MATCH($E$7,GRID!$A$4:$A$15,0),MATCH(1,($U$2=GRID!$B$1:$U$1)*(КАЛЕНДАРЬ!X19=GRID!$B$3:$U$3),0))*GRID!$P$44,
ROUNDUP(INDEX(GRID!$B$4:$U$15,MATCH($E$7,GRID!$A$4:$A$15,0),MATCH(1,($U$2=GRID!$B$1:$U$1)*(КАЛЕНДАРЬ!X19=GRID!$B$3:$U$3),0))*GRID!$P$44*(1-GRID!$P$37),0))</f>
        <v>53920</v>
      </c>
      <c r="F54" s="8" cm="1">
        <f t="array" ref="F54">IF($I$2="Жаркий сентябрь в Мантера Суприм",
INDEX(GRID!$B$18:$U$29,MATCH($E$7,GRID!$A$18:$A$29,0),MATCH(1,($U$2=GRID!$B$1:$U$1)*(КАЛЕНДАРЬ!X19=GRID!$B$3:$U$3),0))*GRID!$P$44,
ROUNDUP(INDEX(GRID!$B$18:$U$29,MATCH($E$7,GRID!$A$18:$A$29,0),MATCH(1,($U$2=GRID!$B$1:$U$1)*(КАЛЕНДАРЬ!X19=GRID!$B$3:$U$3),0))*GRID!$P$44*(1-GRID!$P$37),0))</f>
        <v>57920</v>
      </c>
      <c r="G54" s="57" t="s">
        <v>119</v>
      </c>
      <c r="H54" s="57" t="s">
        <v>119</v>
      </c>
      <c r="I54" s="8" cm="1">
        <f t="array" ref="I54">IF($I$2="Жаркий сентябрь в Мантера Суприм",
INDEX(GRID!$B$4:$U$15,MATCH($I$7,GRID!$A$4:$A$15,0),MATCH(1,($U$2=GRID!$B$1:$U$1)*(КАЛЕНДАРЬ!X19=GRID!$B$3:$U$3),0))*GRID!$P$44,
ROUNDUP(INDEX(GRID!$B$4:$U$15,MATCH($I$7,GRID!$A$4:$A$15,0),MATCH(1,($U$2=GRID!$B$1:$U$1)*(КАЛЕНДАРЬ!X19=GRID!$B$3:$U$3),0))*GRID!$P$44*(1-GRID!$P$37),0))</f>
        <v>66000</v>
      </c>
      <c r="J54" s="8" cm="1">
        <f t="array" ref="J54">IF($I$2="Жаркий сентябрь в Мантера Суприм",
INDEX(GRID!$B$18:$U$29,MATCH($I$7,GRID!$A$18:$A$29,0),MATCH(1,($U$2=GRID!$B$1:$U$1)*(КАЛЕНДАРЬ!X19=GRID!$B$3:$U$3),0))*GRID!$P$44,
ROUNDUP(INDEX(GRID!$B$18:$U$29,MATCH($I$7,GRID!$A$18:$A$29,0),MATCH(1,($U$2=GRID!$B$1:$U$1)*(КАЛЕНДАРЬ!X19=GRID!$B$3:$U$3),0))*GRID!$P$44*(1-GRID!$P$37),0))</f>
        <v>70000</v>
      </c>
      <c r="K54" s="57" t="s">
        <v>119</v>
      </c>
      <c r="L54" s="57" t="s">
        <v>119</v>
      </c>
      <c r="M54" s="8" cm="1">
        <f t="array" ref="M54">IF($I$2="Жаркий сентябрь в Мантера Суприм",
INDEX(GRID!$B$4:$U$15,MATCH($M$7,GRID!$A$4:$A$15,0),MATCH(1,($U$2=GRID!$B$1:$U$1)*(КАЛЕНДАРЬ!X19=GRID!$B$3:$U$3),0))*GRID!$P$44,
ROUNDUP(INDEX(GRID!$B$4:$U$15,MATCH($M$7,GRID!$A$4:$A$15,0),MATCH(1,($U$2=GRID!$B$1:$U$1)*(КАЛЕНДАРЬ!X19=GRID!$B$3:$U$3),0))*GRID!$P$44*(1-GRID!$P$37),0))</f>
        <v>94640</v>
      </c>
      <c r="N54" s="8" cm="1">
        <f t="array" ref="N54">IF($I$2="Жаркий сентябрь в Мантера Суприм",
INDEX(GRID!$B$18:$U$29,MATCH($M$7,GRID!$A$18:$A$29,0),MATCH(1,($U$2=GRID!$B$1:$U$1)*(КАЛЕНДАРЬ!X19=GRID!$B$3:$U$3),0))*GRID!$P$44,
ROUNDUP(INDEX(GRID!$B$18:$U$29,MATCH($M$7,GRID!$A$18:$A$29,0),MATCH(1,($U$2=GRID!$B$1:$U$1)*(КАЛЕНДАРЬ!X19=GRID!$B$3:$U$3),0))*GRID!$P$44*(1-GRID!$P$37),0))</f>
        <v>98640</v>
      </c>
      <c r="O54" s="57" t="s">
        <v>119</v>
      </c>
      <c r="P54" s="8" cm="1">
        <f t="array" ref="P54">IF($I$2="Жаркий сентябрь в Мантера Суприм",
INDEX(GRID!$B$18:$U$29,MATCH($P$7,GRID!$A$18:$A$29,0),MATCH(1,($U$2=GRID!$B$1:$U$1)*(КАЛЕНДАРЬ!X19=GRID!$B$3:$U$3),0))*GRID!$P$44,
ROUNDUP(INDEX(GRID!$B$18:$U$29,MATCH($P$7,GRID!$A$18:$A$29,0),MATCH(1,($U$2=GRID!$B$1:$U$1)*(КАЛЕНДАРЬ!X19=GRID!$B$3:$U$3),0))*GRID!$P$44*(1-GRID!$P$37),0))</f>
        <v>167120</v>
      </c>
      <c r="Q54" s="57" t="s">
        <v>119</v>
      </c>
      <c r="R54" s="57" t="s">
        <v>119</v>
      </c>
      <c r="S54" s="57" t="s">
        <v>119</v>
      </c>
      <c r="T54" s="57" t="s">
        <v>119</v>
      </c>
    </row>
    <row r="55" spans="1:20" hidden="1">
      <c r="A55" s="63" t="s">
        <v>11</v>
      </c>
      <c r="B55" s="64">
        <v>17</v>
      </c>
      <c r="C55" s="8" cm="1">
        <f t="array" ref="C55">IF($I$2="Жаркий сентябрь в Мантера Суприм",
INDEX(GRID!$B$4:$U$15,MATCH($C$7,GRID!$A$4:$A$15,0),MATCH(1,($U$2=GRID!$B$1:$U$1)*(КАЛЕНДАРЬ!X20=GRID!$B$3:$U$3),0))*GRID!$P$44,
ROUNDUP(INDEX(GRID!$B$4:$U$15,MATCH($C$7,GRID!$A$4:$A$15,0),MATCH(1,($U$2=GRID!$B$1:$U$1)*(КАЛЕНДАРЬ!X20=GRID!$B$3:$U$3),0))*GRID!$P$44*(1-GRID!$P$37),0))</f>
        <v>42080</v>
      </c>
      <c r="D55" s="8" cm="1">
        <f t="array" ref="D55">IF($I$2="Жаркий сентябрь в Мантера Суприм",
INDEX(GRID!$B$18:$U$29,MATCH($C$7,GRID!$A$18:$A$29,0),MATCH(1,($U$2=GRID!$B$1:$U$1)*(КАЛЕНДАРЬ!X20=GRID!$B$3:$U$3),0))*GRID!$P$44,
ROUNDUP(INDEX(GRID!$B$18:$U$29,MATCH($C$7,GRID!$A$18:$A$29,0),MATCH(1,($U$2=GRID!$B$1:$U$1)*(КАЛЕНДАРЬ!X20=GRID!$B$3:$U$3),0))*GRID!$P$44*(1-GRID!$P$37),0))</f>
        <v>46080</v>
      </c>
      <c r="E55" s="8" cm="1">
        <f t="array" ref="E55">IF($I$2="Жаркий сентябрь в Мантера Суприм",
INDEX(GRID!$B$4:$U$15,MATCH($E$7,GRID!$A$4:$A$15,0),MATCH(1,($U$2=GRID!$B$1:$U$1)*(КАЛЕНДАРЬ!X20=GRID!$B$3:$U$3),0))*GRID!$P$44,
ROUNDUP(INDEX(GRID!$B$4:$U$15,MATCH($E$7,GRID!$A$4:$A$15,0),MATCH(1,($U$2=GRID!$B$1:$U$1)*(КАЛЕНДАРЬ!X20=GRID!$B$3:$U$3),0))*GRID!$P$44*(1-GRID!$P$37),0))</f>
        <v>49680</v>
      </c>
      <c r="F55" s="8" cm="1">
        <f t="array" ref="F55">IF($I$2="Жаркий сентябрь в Мантера Суприм",
INDEX(GRID!$B$18:$U$29,MATCH($E$7,GRID!$A$18:$A$29,0),MATCH(1,($U$2=GRID!$B$1:$U$1)*(КАЛЕНДАРЬ!X20=GRID!$B$3:$U$3),0))*GRID!$P$44,
ROUNDUP(INDEX(GRID!$B$18:$U$29,MATCH($E$7,GRID!$A$18:$A$29,0),MATCH(1,($U$2=GRID!$B$1:$U$1)*(КАЛЕНДАРЬ!X20=GRID!$B$3:$U$3),0))*GRID!$P$44*(1-GRID!$P$37),0))</f>
        <v>53680</v>
      </c>
      <c r="G55" s="57" t="s">
        <v>119</v>
      </c>
      <c r="H55" s="57" t="s">
        <v>119</v>
      </c>
      <c r="I55" s="8" cm="1">
        <f t="array" ref="I55">IF($I$2="Жаркий сентябрь в Мантера Суприм",
INDEX(GRID!$B$4:$U$15,MATCH($I$7,GRID!$A$4:$A$15,0),MATCH(1,($U$2=GRID!$B$1:$U$1)*(КАЛЕНДАРЬ!X20=GRID!$B$3:$U$3),0))*GRID!$P$44,
ROUNDUP(INDEX(GRID!$B$4:$U$15,MATCH($I$7,GRID!$A$4:$A$15,0),MATCH(1,($U$2=GRID!$B$1:$U$1)*(КАЛЕНДАРЬ!X20=GRID!$B$3:$U$3),0))*GRID!$P$44*(1-GRID!$P$37),0))</f>
        <v>61280</v>
      </c>
      <c r="J55" s="8" cm="1">
        <f t="array" ref="J55">IF($I$2="Жаркий сентябрь в Мантера Суприм",
INDEX(GRID!$B$18:$U$29,MATCH($I$7,GRID!$A$18:$A$29,0),MATCH(1,($U$2=GRID!$B$1:$U$1)*(КАЛЕНДАРЬ!X20=GRID!$B$3:$U$3),0))*GRID!$P$44,
ROUNDUP(INDEX(GRID!$B$18:$U$29,MATCH($I$7,GRID!$A$18:$A$29,0),MATCH(1,($U$2=GRID!$B$1:$U$1)*(КАЛЕНДАРЬ!X20=GRID!$B$3:$U$3),0))*GRID!$P$44*(1-GRID!$P$37),0))</f>
        <v>65280</v>
      </c>
      <c r="K55" s="57" t="s">
        <v>119</v>
      </c>
      <c r="L55" s="57" t="s">
        <v>119</v>
      </c>
      <c r="M55" s="8" cm="1">
        <f t="array" ref="M55">IF($I$2="Жаркий сентябрь в Мантера Суприм",
INDEX(GRID!$B$4:$U$15,MATCH($M$7,GRID!$A$4:$A$15,0),MATCH(1,($U$2=GRID!$B$1:$U$1)*(КАЛЕНДАРЬ!X20=GRID!$B$3:$U$3),0))*GRID!$P$44,
ROUNDUP(INDEX(GRID!$B$4:$U$15,MATCH($M$7,GRID!$A$4:$A$15,0),MATCH(1,($U$2=GRID!$B$1:$U$1)*(КАЛЕНДАРЬ!X20=GRID!$B$3:$U$3),0))*GRID!$P$44*(1-GRID!$P$37),0))</f>
        <v>88320</v>
      </c>
      <c r="N55" s="8" cm="1">
        <f t="array" ref="N55">IF($I$2="Жаркий сентябрь в Мантера Суприм",
INDEX(GRID!$B$18:$U$29,MATCH($M$7,GRID!$A$18:$A$29,0),MATCH(1,($U$2=GRID!$B$1:$U$1)*(КАЛЕНДАРЬ!X20=GRID!$B$3:$U$3),0))*GRID!$P$44,
ROUNDUP(INDEX(GRID!$B$18:$U$29,MATCH($M$7,GRID!$A$18:$A$29,0),MATCH(1,($U$2=GRID!$B$1:$U$1)*(КАЛЕНДАРЬ!X20=GRID!$B$3:$U$3),0))*GRID!$P$44*(1-GRID!$P$37),0))</f>
        <v>92320</v>
      </c>
      <c r="O55" s="57" t="s">
        <v>119</v>
      </c>
      <c r="P55" s="8" cm="1">
        <f t="array" ref="P55">IF($I$2="Жаркий сентябрь в Мантера Суприм",
INDEX(GRID!$B$18:$U$29,MATCH($P$7,GRID!$A$18:$A$29,0),MATCH(1,($U$2=GRID!$B$1:$U$1)*(КАЛЕНДАРЬ!X20=GRID!$B$3:$U$3),0))*GRID!$P$44,
ROUNDUP(INDEX(GRID!$B$18:$U$29,MATCH($P$7,GRID!$A$18:$A$29,0),MATCH(1,($U$2=GRID!$B$1:$U$1)*(КАЛЕНДАРЬ!X20=GRID!$B$3:$U$3),0))*GRID!$P$44*(1-GRID!$P$37),0))</f>
        <v>159440</v>
      </c>
      <c r="Q55" s="57" t="s">
        <v>119</v>
      </c>
      <c r="R55" s="57" t="s">
        <v>119</v>
      </c>
      <c r="S55" s="57" t="s">
        <v>119</v>
      </c>
      <c r="T55" s="57" t="s">
        <v>119</v>
      </c>
    </row>
    <row r="56" spans="1:20" hidden="1">
      <c r="A56" s="63" t="s">
        <v>12</v>
      </c>
      <c r="B56" s="64">
        <v>18</v>
      </c>
      <c r="C56" s="8" cm="1">
        <f t="array" ref="C56">IF($I$2="Жаркий сентябрь в Мантера Суприм",
INDEX(GRID!$B$4:$U$15,MATCH($C$7,GRID!$A$4:$A$15,0),MATCH(1,($U$2=GRID!$B$1:$U$1)*(КАЛЕНДАРЬ!X21=GRID!$B$3:$U$3),0))*GRID!$P$44,
ROUNDUP(INDEX(GRID!$B$4:$U$15,MATCH($C$7,GRID!$A$4:$A$15,0),MATCH(1,($U$2=GRID!$B$1:$U$1)*(КАЛЕНДАРЬ!X21=GRID!$B$3:$U$3),0))*GRID!$P$44*(1-GRID!$P$37),0))</f>
        <v>42080</v>
      </c>
      <c r="D56" s="8" cm="1">
        <f t="array" ref="D56">IF($I$2="Жаркий сентябрь в Мантера Суприм",
INDEX(GRID!$B$18:$U$29,MATCH($C$7,GRID!$A$18:$A$29,0),MATCH(1,($U$2=GRID!$B$1:$U$1)*(КАЛЕНДАРЬ!X21=GRID!$B$3:$U$3),0))*GRID!$P$44,
ROUNDUP(INDEX(GRID!$B$18:$U$29,MATCH($C$7,GRID!$A$18:$A$29,0),MATCH(1,($U$2=GRID!$B$1:$U$1)*(КАЛЕНДАРЬ!X21=GRID!$B$3:$U$3),0))*GRID!$P$44*(1-GRID!$P$37),0))</f>
        <v>46080</v>
      </c>
      <c r="E56" s="8" cm="1">
        <f t="array" ref="E56">IF($I$2="Жаркий сентябрь в Мантера Суприм",
INDEX(GRID!$B$4:$U$15,MATCH($E$7,GRID!$A$4:$A$15,0),MATCH(1,($U$2=GRID!$B$1:$U$1)*(КАЛЕНДАРЬ!X21=GRID!$B$3:$U$3),0))*GRID!$P$44,
ROUNDUP(INDEX(GRID!$B$4:$U$15,MATCH($E$7,GRID!$A$4:$A$15,0),MATCH(1,($U$2=GRID!$B$1:$U$1)*(КАЛЕНДАРЬ!X21=GRID!$B$3:$U$3),0))*GRID!$P$44*(1-GRID!$P$37),0))</f>
        <v>49680</v>
      </c>
      <c r="F56" s="8" cm="1">
        <f t="array" ref="F56">IF($I$2="Жаркий сентябрь в Мантера Суприм",
INDEX(GRID!$B$18:$U$29,MATCH($E$7,GRID!$A$18:$A$29,0),MATCH(1,($U$2=GRID!$B$1:$U$1)*(КАЛЕНДАРЬ!X21=GRID!$B$3:$U$3),0))*GRID!$P$44,
ROUNDUP(INDEX(GRID!$B$18:$U$29,MATCH($E$7,GRID!$A$18:$A$29,0),MATCH(1,($U$2=GRID!$B$1:$U$1)*(КАЛЕНДАРЬ!X21=GRID!$B$3:$U$3),0))*GRID!$P$44*(1-GRID!$P$37),0))</f>
        <v>53680</v>
      </c>
      <c r="G56" s="57" t="s">
        <v>119</v>
      </c>
      <c r="H56" s="57" t="s">
        <v>119</v>
      </c>
      <c r="I56" s="8" cm="1">
        <f t="array" ref="I56">IF($I$2="Жаркий сентябрь в Мантера Суприм",
INDEX(GRID!$B$4:$U$15,MATCH($I$7,GRID!$A$4:$A$15,0),MATCH(1,($U$2=GRID!$B$1:$U$1)*(КАЛЕНДАРЬ!X21=GRID!$B$3:$U$3),0))*GRID!$P$44,
ROUNDUP(INDEX(GRID!$B$4:$U$15,MATCH($I$7,GRID!$A$4:$A$15,0),MATCH(1,($U$2=GRID!$B$1:$U$1)*(КАЛЕНДАРЬ!X21=GRID!$B$3:$U$3),0))*GRID!$P$44*(1-GRID!$P$37),0))</f>
        <v>61280</v>
      </c>
      <c r="J56" s="8" cm="1">
        <f t="array" ref="J56">IF($I$2="Жаркий сентябрь в Мантера Суприм",
INDEX(GRID!$B$18:$U$29,MATCH($I$7,GRID!$A$18:$A$29,0),MATCH(1,($U$2=GRID!$B$1:$U$1)*(КАЛЕНДАРЬ!X21=GRID!$B$3:$U$3),0))*GRID!$P$44,
ROUNDUP(INDEX(GRID!$B$18:$U$29,MATCH($I$7,GRID!$A$18:$A$29,0),MATCH(1,($U$2=GRID!$B$1:$U$1)*(КАЛЕНДАРЬ!X21=GRID!$B$3:$U$3),0))*GRID!$P$44*(1-GRID!$P$37),0))</f>
        <v>65280</v>
      </c>
      <c r="K56" s="57" t="s">
        <v>119</v>
      </c>
      <c r="L56" s="57" t="s">
        <v>119</v>
      </c>
      <c r="M56" s="8" cm="1">
        <f t="array" ref="M56">IF($I$2="Жаркий сентябрь в Мантера Суприм",
INDEX(GRID!$B$4:$U$15,MATCH($M$7,GRID!$A$4:$A$15,0),MATCH(1,($U$2=GRID!$B$1:$U$1)*(КАЛЕНДАРЬ!X21=GRID!$B$3:$U$3),0))*GRID!$P$44,
ROUNDUP(INDEX(GRID!$B$4:$U$15,MATCH($M$7,GRID!$A$4:$A$15,0),MATCH(1,($U$2=GRID!$B$1:$U$1)*(КАЛЕНДАРЬ!X21=GRID!$B$3:$U$3),0))*GRID!$P$44*(1-GRID!$P$37),0))</f>
        <v>88320</v>
      </c>
      <c r="N56" s="8" cm="1">
        <f t="array" ref="N56">IF($I$2="Жаркий сентябрь в Мантера Суприм",
INDEX(GRID!$B$18:$U$29,MATCH($M$7,GRID!$A$18:$A$29,0),MATCH(1,($U$2=GRID!$B$1:$U$1)*(КАЛЕНДАРЬ!X21=GRID!$B$3:$U$3),0))*GRID!$P$44,
ROUNDUP(INDEX(GRID!$B$18:$U$29,MATCH($M$7,GRID!$A$18:$A$29,0),MATCH(1,($U$2=GRID!$B$1:$U$1)*(КАЛЕНДАРЬ!X21=GRID!$B$3:$U$3),0))*GRID!$P$44*(1-GRID!$P$37),0))</f>
        <v>92320</v>
      </c>
      <c r="O56" s="57" t="s">
        <v>119</v>
      </c>
      <c r="P56" s="8" cm="1">
        <f t="array" ref="P56">IF($I$2="Жаркий сентябрь в Мантера Суприм",
INDEX(GRID!$B$18:$U$29,MATCH($P$7,GRID!$A$18:$A$29,0),MATCH(1,($U$2=GRID!$B$1:$U$1)*(КАЛЕНДАРЬ!X21=GRID!$B$3:$U$3),0))*GRID!$P$44,
ROUNDUP(INDEX(GRID!$B$18:$U$29,MATCH($P$7,GRID!$A$18:$A$29,0),MATCH(1,($U$2=GRID!$B$1:$U$1)*(КАЛЕНДАРЬ!X21=GRID!$B$3:$U$3),0))*GRID!$P$44*(1-GRID!$P$37),0))</f>
        <v>159440</v>
      </c>
      <c r="Q56" s="57" t="s">
        <v>119</v>
      </c>
      <c r="R56" s="57" t="s">
        <v>119</v>
      </c>
      <c r="S56" s="57" t="s">
        <v>119</v>
      </c>
      <c r="T56" s="57" t="s">
        <v>119</v>
      </c>
    </row>
    <row r="57" spans="1:20" hidden="1">
      <c r="A57" s="63" t="s">
        <v>13</v>
      </c>
      <c r="B57" s="64">
        <v>19</v>
      </c>
      <c r="C57" s="8" cm="1">
        <f t="array" ref="C57">IF($I$2="Жаркий сентябрь в Мантера Суприм",
INDEX(GRID!$B$4:$U$15,MATCH($C$7,GRID!$A$4:$A$15,0),MATCH(1,($U$2=GRID!$B$1:$U$1)*(КАЛЕНДАРЬ!X22=GRID!$B$3:$U$3),0))*GRID!$P$44,
ROUNDUP(INDEX(GRID!$B$4:$U$15,MATCH($C$7,GRID!$A$4:$A$15,0),MATCH(1,($U$2=GRID!$B$1:$U$1)*(КАЛЕНДАРЬ!X22=GRID!$B$3:$U$3),0))*GRID!$P$44*(1-GRID!$P$37),0))</f>
        <v>42080</v>
      </c>
      <c r="D57" s="8" cm="1">
        <f t="array" ref="D57">IF($I$2="Жаркий сентябрь в Мантера Суприм",
INDEX(GRID!$B$18:$U$29,MATCH($C$7,GRID!$A$18:$A$29,0),MATCH(1,($U$2=GRID!$B$1:$U$1)*(КАЛЕНДАРЬ!X22=GRID!$B$3:$U$3),0))*GRID!$P$44,
ROUNDUP(INDEX(GRID!$B$18:$U$29,MATCH($C$7,GRID!$A$18:$A$29,0),MATCH(1,($U$2=GRID!$B$1:$U$1)*(КАЛЕНДАРЬ!X22=GRID!$B$3:$U$3),0))*GRID!$P$44*(1-GRID!$P$37),0))</f>
        <v>46080</v>
      </c>
      <c r="E57" s="8" cm="1">
        <f t="array" ref="E57">IF($I$2="Жаркий сентябрь в Мантера Суприм",
INDEX(GRID!$B$4:$U$15,MATCH($E$7,GRID!$A$4:$A$15,0),MATCH(1,($U$2=GRID!$B$1:$U$1)*(КАЛЕНДАРЬ!X22=GRID!$B$3:$U$3),0))*GRID!$P$44,
ROUNDUP(INDEX(GRID!$B$4:$U$15,MATCH($E$7,GRID!$A$4:$A$15,0),MATCH(1,($U$2=GRID!$B$1:$U$1)*(КАЛЕНДАРЬ!X22=GRID!$B$3:$U$3),0))*GRID!$P$44*(1-GRID!$P$37),0))</f>
        <v>49680</v>
      </c>
      <c r="F57" s="8" cm="1">
        <f t="array" ref="F57">IF($I$2="Жаркий сентябрь в Мантера Суприм",
INDEX(GRID!$B$18:$U$29,MATCH($E$7,GRID!$A$18:$A$29,0),MATCH(1,($U$2=GRID!$B$1:$U$1)*(КАЛЕНДАРЬ!X22=GRID!$B$3:$U$3),0))*GRID!$P$44,
ROUNDUP(INDEX(GRID!$B$18:$U$29,MATCH($E$7,GRID!$A$18:$A$29,0),MATCH(1,($U$2=GRID!$B$1:$U$1)*(КАЛЕНДАРЬ!X22=GRID!$B$3:$U$3),0))*GRID!$P$44*(1-GRID!$P$37),0))</f>
        <v>53680</v>
      </c>
      <c r="G57" s="57" t="s">
        <v>119</v>
      </c>
      <c r="H57" s="57" t="s">
        <v>119</v>
      </c>
      <c r="I57" s="8" cm="1">
        <f t="array" ref="I57">IF($I$2="Жаркий сентябрь в Мантера Суприм",
INDEX(GRID!$B$4:$U$15,MATCH($I$7,GRID!$A$4:$A$15,0),MATCH(1,($U$2=GRID!$B$1:$U$1)*(КАЛЕНДАРЬ!X22=GRID!$B$3:$U$3),0))*GRID!$P$44,
ROUNDUP(INDEX(GRID!$B$4:$U$15,MATCH($I$7,GRID!$A$4:$A$15,0),MATCH(1,($U$2=GRID!$B$1:$U$1)*(КАЛЕНДАРЬ!X22=GRID!$B$3:$U$3),0))*GRID!$P$44*(1-GRID!$P$37),0))</f>
        <v>61280</v>
      </c>
      <c r="J57" s="8" cm="1">
        <f t="array" ref="J57">IF($I$2="Жаркий сентябрь в Мантера Суприм",
INDEX(GRID!$B$18:$U$29,MATCH($I$7,GRID!$A$18:$A$29,0),MATCH(1,($U$2=GRID!$B$1:$U$1)*(КАЛЕНДАРЬ!X22=GRID!$B$3:$U$3),0))*GRID!$P$44,
ROUNDUP(INDEX(GRID!$B$18:$U$29,MATCH($I$7,GRID!$A$18:$A$29,0),MATCH(1,($U$2=GRID!$B$1:$U$1)*(КАЛЕНДАРЬ!X22=GRID!$B$3:$U$3),0))*GRID!$P$44*(1-GRID!$P$37),0))</f>
        <v>65280</v>
      </c>
      <c r="K57" s="57" t="s">
        <v>119</v>
      </c>
      <c r="L57" s="57" t="s">
        <v>119</v>
      </c>
      <c r="M57" s="8" cm="1">
        <f t="array" ref="M57">IF($I$2="Жаркий сентябрь в Мантера Суприм",
INDEX(GRID!$B$4:$U$15,MATCH($M$7,GRID!$A$4:$A$15,0),MATCH(1,($U$2=GRID!$B$1:$U$1)*(КАЛЕНДАРЬ!X22=GRID!$B$3:$U$3),0))*GRID!$P$44,
ROUNDUP(INDEX(GRID!$B$4:$U$15,MATCH($M$7,GRID!$A$4:$A$15,0),MATCH(1,($U$2=GRID!$B$1:$U$1)*(КАЛЕНДАРЬ!X22=GRID!$B$3:$U$3),0))*GRID!$P$44*(1-GRID!$P$37),0))</f>
        <v>88320</v>
      </c>
      <c r="N57" s="8" cm="1">
        <f t="array" ref="N57">IF($I$2="Жаркий сентябрь в Мантера Суприм",
INDEX(GRID!$B$18:$U$29,MATCH($M$7,GRID!$A$18:$A$29,0),MATCH(1,($U$2=GRID!$B$1:$U$1)*(КАЛЕНДАРЬ!X22=GRID!$B$3:$U$3),0))*GRID!$P$44,
ROUNDUP(INDEX(GRID!$B$18:$U$29,MATCH($M$7,GRID!$A$18:$A$29,0),MATCH(1,($U$2=GRID!$B$1:$U$1)*(КАЛЕНДАРЬ!X22=GRID!$B$3:$U$3),0))*GRID!$P$44*(1-GRID!$P$37),0))</f>
        <v>92320</v>
      </c>
      <c r="O57" s="57" t="s">
        <v>119</v>
      </c>
      <c r="P57" s="8" cm="1">
        <f t="array" ref="P57">IF($I$2="Жаркий сентябрь в Мантера Суприм",
INDEX(GRID!$B$18:$U$29,MATCH($P$7,GRID!$A$18:$A$29,0),MATCH(1,($U$2=GRID!$B$1:$U$1)*(КАЛЕНДАРЬ!X22=GRID!$B$3:$U$3),0))*GRID!$P$44,
ROUNDUP(INDEX(GRID!$B$18:$U$29,MATCH($P$7,GRID!$A$18:$A$29,0),MATCH(1,($U$2=GRID!$B$1:$U$1)*(КАЛЕНДАРЬ!X22=GRID!$B$3:$U$3),0))*GRID!$P$44*(1-GRID!$P$37),0))</f>
        <v>159440</v>
      </c>
      <c r="Q57" s="57" t="s">
        <v>119</v>
      </c>
      <c r="R57" s="57" t="s">
        <v>119</v>
      </c>
      <c r="S57" s="57" t="s">
        <v>119</v>
      </c>
      <c r="T57" s="57" t="s">
        <v>119</v>
      </c>
    </row>
    <row r="58" spans="1:20" hidden="1">
      <c r="A58" s="63" t="s">
        <v>14</v>
      </c>
      <c r="B58" s="64">
        <v>20</v>
      </c>
      <c r="C58" s="8" cm="1">
        <f t="array" ref="C58">IF($I$2="Жаркий сентябрь в Мантера Суприм",
INDEX(GRID!$B$4:$U$15,MATCH($C$7,GRID!$A$4:$A$15,0),MATCH(1,($U$2=GRID!$B$1:$U$1)*(КАЛЕНДАРЬ!X23=GRID!$B$3:$U$3),0))*GRID!$P$44,
ROUNDUP(INDEX(GRID!$B$4:$U$15,MATCH($C$7,GRID!$A$4:$A$15,0),MATCH(1,($U$2=GRID!$B$1:$U$1)*(КАЛЕНДАРЬ!X23=GRID!$B$3:$U$3),0))*GRID!$P$44*(1-GRID!$P$37),0))</f>
        <v>42080</v>
      </c>
      <c r="D58" s="8" cm="1">
        <f t="array" ref="D58">IF($I$2="Жаркий сентябрь в Мантера Суприм",
INDEX(GRID!$B$18:$U$29,MATCH($C$7,GRID!$A$18:$A$29,0),MATCH(1,($U$2=GRID!$B$1:$U$1)*(КАЛЕНДАРЬ!X23=GRID!$B$3:$U$3),0))*GRID!$P$44,
ROUNDUP(INDEX(GRID!$B$18:$U$29,MATCH($C$7,GRID!$A$18:$A$29,0),MATCH(1,($U$2=GRID!$B$1:$U$1)*(КАЛЕНДАРЬ!X23=GRID!$B$3:$U$3),0))*GRID!$P$44*(1-GRID!$P$37),0))</f>
        <v>46080</v>
      </c>
      <c r="E58" s="8" cm="1">
        <f t="array" ref="E58">IF($I$2="Жаркий сентябрь в Мантера Суприм",
INDEX(GRID!$B$4:$U$15,MATCH($E$7,GRID!$A$4:$A$15,0),MATCH(1,($U$2=GRID!$B$1:$U$1)*(КАЛЕНДАРЬ!X23=GRID!$B$3:$U$3),0))*GRID!$P$44,
ROUNDUP(INDEX(GRID!$B$4:$U$15,MATCH($E$7,GRID!$A$4:$A$15,0),MATCH(1,($U$2=GRID!$B$1:$U$1)*(КАЛЕНДАРЬ!X23=GRID!$B$3:$U$3),0))*GRID!$P$44*(1-GRID!$P$37),0))</f>
        <v>49680</v>
      </c>
      <c r="F58" s="8" cm="1">
        <f t="array" ref="F58">IF($I$2="Жаркий сентябрь в Мантера Суприм",
INDEX(GRID!$B$18:$U$29,MATCH($E$7,GRID!$A$18:$A$29,0),MATCH(1,($U$2=GRID!$B$1:$U$1)*(КАЛЕНДАРЬ!X23=GRID!$B$3:$U$3),0))*GRID!$P$44,
ROUNDUP(INDEX(GRID!$B$18:$U$29,MATCH($E$7,GRID!$A$18:$A$29,0),MATCH(1,($U$2=GRID!$B$1:$U$1)*(КАЛЕНДАРЬ!X23=GRID!$B$3:$U$3),0))*GRID!$P$44*(1-GRID!$P$37),0))</f>
        <v>53680</v>
      </c>
      <c r="G58" s="57" t="s">
        <v>119</v>
      </c>
      <c r="H58" s="57" t="s">
        <v>119</v>
      </c>
      <c r="I58" s="8" cm="1">
        <f t="array" ref="I58">IF($I$2="Жаркий сентябрь в Мантера Суприм",
INDEX(GRID!$B$4:$U$15,MATCH($I$7,GRID!$A$4:$A$15,0),MATCH(1,($U$2=GRID!$B$1:$U$1)*(КАЛЕНДАРЬ!X23=GRID!$B$3:$U$3),0))*GRID!$P$44,
ROUNDUP(INDEX(GRID!$B$4:$U$15,MATCH($I$7,GRID!$A$4:$A$15,0),MATCH(1,($U$2=GRID!$B$1:$U$1)*(КАЛЕНДАРЬ!X23=GRID!$B$3:$U$3),0))*GRID!$P$44*(1-GRID!$P$37),0))</f>
        <v>61280</v>
      </c>
      <c r="J58" s="8" cm="1">
        <f t="array" ref="J58">IF($I$2="Жаркий сентябрь в Мантера Суприм",
INDEX(GRID!$B$18:$U$29,MATCH($I$7,GRID!$A$18:$A$29,0),MATCH(1,($U$2=GRID!$B$1:$U$1)*(КАЛЕНДАРЬ!X23=GRID!$B$3:$U$3),0))*GRID!$P$44,
ROUNDUP(INDEX(GRID!$B$18:$U$29,MATCH($I$7,GRID!$A$18:$A$29,0),MATCH(1,($U$2=GRID!$B$1:$U$1)*(КАЛЕНДАРЬ!X23=GRID!$B$3:$U$3),0))*GRID!$P$44*(1-GRID!$P$37),0))</f>
        <v>65280</v>
      </c>
      <c r="K58" s="57" t="s">
        <v>119</v>
      </c>
      <c r="L58" s="57" t="s">
        <v>119</v>
      </c>
      <c r="M58" s="8" cm="1">
        <f t="array" ref="M58">IF($I$2="Жаркий сентябрь в Мантера Суприм",
INDEX(GRID!$B$4:$U$15,MATCH($M$7,GRID!$A$4:$A$15,0),MATCH(1,($U$2=GRID!$B$1:$U$1)*(КАЛЕНДАРЬ!X23=GRID!$B$3:$U$3),0))*GRID!$P$44,
ROUNDUP(INDEX(GRID!$B$4:$U$15,MATCH($M$7,GRID!$A$4:$A$15,0),MATCH(1,($U$2=GRID!$B$1:$U$1)*(КАЛЕНДАРЬ!X23=GRID!$B$3:$U$3),0))*GRID!$P$44*(1-GRID!$P$37),0))</f>
        <v>88320</v>
      </c>
      <c r="N58" s="8" cm="1">
        <f t="array" ref="N58">IF($I$2="Жаркий сентябрь в Мантера Суприм",
INDEX(GRID!$B$18:$U$29,MATCH($M$7,GRID!$A$18:$A$29,0),MATCH(1,($U$2=GRID!$B$1:$U$1)*(КАЛЕНДАРЬ!X23=GRID!$B$3:$U$3),0))*GRID!$P$44,
ROUNDUP(INDEX(GRID!$B$18:$U$29,MATCH($M$7,GRID!$A$18:$A$29,0),MATCH(1,($U$2=GRID!$B$1:$U$1)*(КАЛЕНДАРЬ!X23=GRID!$B$3:$U$3),0))*GRID!$P$44*(1-GRID!$P$37),0))</f>
        <v>92320</v>
      </c>
      <c r="O58" s="57" t="s">
        <v>119</v>
      </c>
      <c r="P58" s="8" cm="1">
        <f t="array" ref="P58">IF($I$2="Жаркий сентябрь в Мантера Суприм",
INDEX(GRID!$B$18:$U$29,MATCH($P$7,GRID!$A$18:$A$29,0),MATCH(1,($U$2=GRID!$B$1:$U$1)*(КАЛЕНДАРЬ!X23=GRID!$B$3:$U$3),0))*GRID!$P$44,
ROUNDUP(INDEX(GRID!$B$18:$U$29,MATCH($P$7,GRID!$A$18:$A$29,0),MATCH(1,($U$2=GRID!$B$1:$U$1)*(КАЛЕНДАРЬ!X23=GRID!$B$3:$U$3),0))*GRID!$P$44*(1-GRID!$P$37),0))</f>
        <v>159440</v>
      </c>
      <c r="Q58" s="57" t="s">
        <v>119</v>
      </c>
      <c r="R58" s="57" t="s">
        <v>119</v>
      </c>
      <c r="S58" s="57" t="s">
        <v>119</v>
      </c>
      <c r="T58" s="57" t="s">
        <v>119</v>
      </c>
    </row>
    <row r="59" spans="1:20" hidden="1">
      <c r="A59" s="63" t="s">
        <v>15</v>
      </c>
      <c r="B59" s="64">
        <v>21</v>
      </c>
      <c r="C59" s="8" cm="1">
        <f t="array" ref="C59">IF($I$2="Жаркий сентябрь в Мантера Суприм",
INDEX(GRID!$B$4:$U$15,MATCH($C$7,GRID!$A$4:$A$15,0),MATCH(1,($U$2=GRID!$B$1:$U$1)*(КАЛЕНДАРЬ!X24=GRID!$B$3:$U$3),0))*GRID!$P$44,
ROUNDUP(INDEX(GRID!$B$4:$U$15,MATCH($C$7,GRID!$A$4:$A$15,0),MATCH(1,($U$2=GRID!$B$1:$U$1)*(КАЛЕНДАРЬ!X24=GRID!$B$3:$U$3),0))*GRID!$P$44*(1-GRID!$P$37),0))</f>
        <v>42080</v>
      </c>
      <c r="D59" s="8" cm="1">
        <f t="array" ref="D59">IF($I$2="Жаркий сентябрь в Мантера Суприм",
INDEX(GRID!$B$18:$U$29,MATCH($C$7,GRID!$A$18:$A$29,0),MATCH(1,($U$2=GRID!$B$1:$U$1)*(КАЛЕНДАРЬ!X24=GRID!$B$3:$U$3),0))*GRID!$P$44,
ROUNDUP(INDEX(GRID!$B$18:$U$29,MATCH($C$7,GRID!$A$18:$A$29,0),MATCH(1,($U$2=GRID!$B$1:$U$1)*(КАЛЕНДАРЬ!X24=GRID!$B$3:$U$3),0))*GRID!$P$44*(1-GRID!$P$37),0))</f>
        <v>46080</v>
      </c>
      <c r="E59" s="8" cm="1">
        <f t="array" ref="E59">IF($I$2="Жаркий сентябрь в Мантера Суприм",
INDEX(GRID!$B$4:$U$15,MATCH($E$7,GRID!$A$4:$A$15,0),MATCH(1,($U$2=GRID!$B$1:$U$1)*(КАЛЕНДАРЬ!X24=GRID!$B$3:$U$3),0))*GRID!$P$44,
ROUNDUP(INDEX(GRID!$B$4:$U$15,MATCH($E$7,GRID!$A$4:$A$15,0),MATCH(1,($U$2=GRID!$B$1:$U$1)*(КАЛЕНДАРЬ!X24=GRID!$B$3:$U$3),0))*GRID!$P$44*(1-GRID!$P$37),0))</f>
        <v>49680</v>
      </c>
      <c r="F59" s="8" cm="1">
        <f t="array" ref="F59">IF($I$2="Жаркий сентябрь в Мантера Суприм",
INDEX(GRID!$B$18:$U$29,MATCH($E$7,GRID!$A$18:$A$29,0),MATCH(1,($U$2=GRID!$B$1:$U$1)*(КАЛЕНДАРЬ!X24=GRID!$B$3:$U$3),0))*GRID!$P$44,
ROUNDUP(INDEX(GRID!$B$18:$U$29,MATCH($E$7,GRID!$A$18:$A$29,0),MATCH(1,($U$2=GRID!$B$1:$U$1)*(КАЛЕНДАРЬ!X24=GRID!$B$3:$U$3),0))*GRID!$P$44*(1-GRID!$P$37),0))</f>
        <v>53680</v>
      </c>
      <c r="G59" s="57" t="s">
        <v>119</v>
      </c>
      <c r="H59" s="57" t="s">
        <v>119</v>
      </c>
      <c r="I59" s="8" cm="1">
        <f t="array" ref="I59">IF($I$2="Жаркий сентябрь в Мантера Суприм",
INDEX(GRID!$B$4:$U$15,MATCH($I$7,GRID!$A$4:$A$15,0),MATCH(1,($U$2=GRID!$B$1:$U$1)*(КАЛЕНДАРЬ!X24=GRID!$B$3:$U$3),0))*GRID!$P$44,
ROUNDUP(INDEX(GRID!$B$4:$U$15,MATCH($I$7,GRID!$A$4:$A$15,0),MATCH(1,($U$2=GRID!$B$1:$U$1)*(КАЛЕНДАРЬ!X24=GRID!$B$3:$U$3),0))*GRID!$P$44*(1-GRID!$P$37),0))</f>
        <v>61280</v>
      </c>
      <c r="J59" s="8" cm="1">
        <f t="array" ref="J59">IF($I$2="Жаркий сентябрь в Мантера Суприм",
INDEX(GRID!$B$18:$U$29,MATCH($I$7,GRID!$A$18:$A$29,0),MATCH(1,($U$2=GRID!$B$1:$U$1)*(КАЛЕНДАРЬ!X24=GRID!$B$3:$U$3),0))*GRID!$P$44,
ROUNDUP(INDEX(GRID!$B$18:$U$29,MATCH($I$7,GRID!$A$18:$A$29,0),MATCH(1,($U$2=GRID!$B$1:$U$1)*(КАЛЕНДАРЬ!X24=GRID!$B$3:$U$3),0))*GRID!$P$44*(1-GRID!$P$37),0))</f>
        <v>65280</v>
      </c>
      <c r="K59" s="57" t="s">
        <v>119</v>
      </c>
      <c r="L59" s="57" t="s">
        <v>119</v>
      </c>
      <c r="M59" s="8" cm="1">
        <f t="array" ref="M59">IF($I$2="Жаркий сентябрь в Мантера Суприм",
INDEX(GRID!$B$4:$U$15,MATCH($M$7,GRID!$A$4:$A$15,0),MATCH(1,($U$2=GRID!$B$1:$U$1)*(КАЛЕНДАРЬ!X24=GRID!$B$3:$U$3),0))*GRID!$P$44,
ROUNDUP(INDEX(GRID!$B$4:$U$15,MATCH($M$7,GRID!$A$4:$A$15,0),MATCH(1,($U$2=GRID!$B$1:$U$1)*(КАЛЕНДАРЬ!X24=GRID!$B$3:$U$3),0))*GRID!$P$44*(1-GRID!$P$37),0))</f>
        <v>88320</v>
      </c>
      <c r="N59" s="8" cm="1">
        <f t="array" ref="N59">IF($I$2="Жаркий сентябрь в Мантера Суприм",
INDEX(GRID!$B$18:$U$29,MATCH($M$7,GRID!$A$18:$A$29,0),MATCH(1,($U$2=GRID!$B$1:$U$1)*(КАЛЕНДАРЬ!X24=GRID!$B$3:$U$3),0))*GRID!$P$44,
ROUNDUP(INDEX(GRID!$B$18:$U$29,MATCH($M$7,GRID!$A$18:$A$29,0),MATCH(1,($U$2=GRID!$B$1:$U$1)*(КАЛЕНДАРЬ!X24=GRID!$B$3:$U$3),0))*GRID!$P$44*(1-GRID!$P$37),0))</f>
        <v>92320</v>
      </c>
      <c r="O59" s="57" t="s">
        <v>119</v>
      </c>
      <c r="P59" s="8" cm="1">
        <f t="array" ref="P59">IF($I$2="Жаркий сентябрь в Мантера Суприм",
INDEX(GRID!$B$18:$U$29,MATCH($P$7,GRID!$A$18:$A$29,0),MATCH(1,($U$2=GRID!$B$1:$U$1)*(КАЛЕНДАРЬ!X24=GRID!$B$3:$U$3),0))*GRID!$P$44,
ROUNDUP(INDEX(GRID!$B$18:$U$29,MATCH($P$7,GRID!$A$18:$A$29,0),MATCH(1,($U$2=GRID!$B$1:$U$1)*(КАЛЕНДАРЬ!X24=GRID!$B$3:$U$3),0))*GRID!$P$44*(1-GRID!$P$37),0))</f>
        <v>159440</v>
      </c>
      <c r="Q59" s="57" t="s">
        <v>119</v>
      </c>
      <c r="R59" s="57" t="s">
        <v>119</v>
      </c>
      <c r="S59" s="57" t="s">
        <v>119</v>
      </c>
      <c r="T59" s="57" t="s">
        <v>119</v>
      </c>
    </row>
    <row r="60" spans="1:20" hidden="1">
      <c r="A60" s="63" t="s">
        <v>16</v>
      </c>
      <c r="B60" s="64">
        <v>22</v>
      </c>
      <c r="C60" s="8" cm="1">
        <f t="array" ref="C60">IF($I$2="Жаркий сентябрь в Мантера Суприм",
INDEX(GRID!$B$4:$U$15,MATCH($C$7,GRID!$A$4:$A$15,0),MATCH(1,($U$2=GRID!$B$1:$U$1)*(КАЛЕНДАРЬ!X25=GRID!$B$3:$U$3),0))*GRID!$P$44,
ROUNDUP(INDEX(GRID!$B$4:$U$15,MATCH($C$7,GRID!$A$4:$A$15,0),MATCH(1,($U$2=GRID!$B$1:$U$1)*(КАЛЕНДАРЬ!X25=GRID!$B$3:$U$3),0))*GRID!$P$44*(1-GRID!$P$37),0))</f>
        <v>42080</v>
      </c>
      <c r="D60" s="8" cm="1">
        <f t="array" ref="D60">IF($I$2="Жаркий сентябрь в Мантера Суприм",
INDEX(GRID!$B$18:$U$29,MATCH($C$7,GRID!$A$18:$A$29,0),MATCH(1,($U$2=GRID!$B$1:$U$1)*(КАЛЕНДАРЬ!X25=GRID!$B$3:$U$3),0))*GRID!$P$44,
ROUNDUP(INDEX(GRID!$B$18:$U$29,MATCH($C$7,GRID!$A$18:$A$29,0),MATCH(1,($U$2=GRID!$B$1:$U$1)*(КАЛЕНДАРЬ!X25=GRID!$B$3:$U$3),0))*GRID!$P$44*(1-GRID!$P$37),0))</f>
        <v>46080</v>
      </c>
      <c r="E60" s="8" cm="1">
        <f t="array" ref="E60">IF($I$2="Жаркий сентябрь в Мантера Суприм",
INDEX(GRID!$B$4:$U$15,MATCH($E$7,GRID!$A$4:$A$15,0),MATCH(1,($U$2=GRID!$B$1:$U$1)*(КАЛЕНДАРЬ!X25=GRID!$B$3:$U$3),0))*GRID!$P$44,
ROUNDUP(INDEX(GRID!$B$4:$U$15,MATCH($E$7,GRID!$A$4:$A$15,0),MATCH(1,($U$2=GRID!$B$1:$U$1)*(КАЛЕНДАРЬ!X25=GRID!$B$3:$U$3),0))*GRID!$P$44*(1-GRID!$P$37),0))</f>
        <v>49680</v>
      </c>
      <c r="F60" s="8" cm="1">
        <f t="array" ref="F60">IF($I$2="Жаркий сентябрь в Мантера Суприм",
INDEX(GRID!$B$18:$U$29,MATCH($E$7,GRID!$A$18:$A$29,0),MATCH(1,($U$2=GRID!$B$1:$U$1)*(КАЛЕНДАРЬ!X25=GRID!$B$3:$U$3),0))*GRID!$P$44,
ROUNDUP(INDEX(GRID!$B$18:$U$29,MATCH($E$7,GRID!$A$18:$A$29,0),MATCH(1,($U$2=GRID!$B$1:$U$1)*(КАЛЕНДАРЬ!X25=GRID!$B$3:$U$3),0))*GRID!$P$44*(1-GRID!$P$37),0))</f>
        <v>53680</v>
      </c>
      <c r="G60" s="57" t="s">
        <v>119</v>
      </c>
      <c r="H60" s="57" t="s">
        <v>119</v>
      </c>
      <c r="I60" s="8" cm="1">
        <f t="array" ref="I60">IF($I$2="Жаркий сентябрь в Мантера Суприм",
INDEX(GRID!$B$4:$U$15,MATCH($I$7,GRID!$A$4:$A$15,0),MATCH(1,($U$2=GRID!$B$1:$U$1)*(КАЛЕНДАРЬ!X25=GRID!$B$3:$U$3),0))*GRID!$P$44,
ROUNDUP(INDEX(GRID!$B$4:$U$15,MATCH($I$7,GRID!$A$4:$A$15,0),MATCH(1,($U$2=GRID!$B$1:$U$1)*(КАЛЕНДАРЬ!X25=GRID!$B$3:$U$3),0))*GRID!$P$44*(1-GRID!$P$37),0))</f>
        <v>61280</v>
      </c>
      <c r="J60" s="8" cm="1">
        <f t="array" ref="J60">IF($I$2="Жаркий сентябрь в Мантера Суприм",
INDEX(GRID!$B$18:$U$29,MATCH($I$7,GRID!$A$18:$A$29,0),MATCH(1,($U$2=GRID!$B$1:$U$1)*(КАЛЕНДАРЬ!X25=GRID!$B$3:$U$3),0))*GRID!$P$44,
ROUNDUP(INDEX(GRID!$B$18:$U$29,MATCH($I$7,GRID!$A$18:$A$29,0),MATCH(1,($U$2=GRID!$B$1:$U$1)*(КАЛЕНДАРЬ!X25=GRID!$B$3:$U$3),0))*GRID!$P$44*(1-GRID!$P$37),0))</f>
        <v>65280</v>
      </c>
      <c r="K60" s="57" t="s">
        <v>119</v>
      </c>
      <c r="L60" s="57" t="s">
        <v>119</v>
      </c>
      <c r="M60" s="8" cm="1">
        <f t="array" ref="M60">IF($I$2="Жаркий сентябрь в Мантера Суприм",
INDEX(GRID!$B$4:$U$15,MATCH($M$7,GRID!$A$4:$A$15,0),MATCH(1,($U$2=GRID!$B$1:$U$1)*(КАЛЕНДАРЬ!X25=GRID!$B$3:$U$3),0))*GRID!$P$44,
ROUNDUP(INDEX(GRID!$B$4:$U$15,MATCH($M$7,GRID!$A$4:$A$15,0),MATCH(1,($U$2=GRID!$B$1:$U$1)*(КАЛЕНДАРЬ!X25=GRID!$B$3:$U$3),0))*GRID!$P$44*(1-GRID!$P$37),0))</f>
        <v>88320</v>
      </c>
      <c r="N60" s="8" cm="1">
        <f t="array" ref="N60">IF($I$2="Жаркий сентябрь в Мантера Суприм",
INDEX(GRID!$B$18:$U$29,MATCH($M$7,GRID!$A$18:$A$29,0),MATCH(1,($U$2=GRID!$B$1:$U$1)*(КАЛЕНДАРЬ!X25=GRID!$B$3:$U$3),0))*GRID!$P$44,
ROUNDUP(INDEX(GRID!$B$18:$U$29,MATCH($M$7,GRID!$A$18:$A$29,0),MATCH(1,($U$2=GRID!$B$1:$U$1)*(КАЛЕНДАРЬ!X25=GRID!$B$3:$U$3),0))*GRID!$P$44*(1-GRID!$P$37),0))</f>
        <v>92320</v>
      </c>
      <c r="O60" s="57" t="s">
        <v>119</v>
      </c>
      <c r="P60" s="8" cm="1">
        <f t="array" ref="P60">IF($I$2="Жаркий сентябрь в Мантера Суприм",
INDEX(GRID!$B$18:$U$29,MATCH($P$7,GRID!$A$18:$A$29,0),MATCH(1,($U$2=GRID!$B$1:$U$1)*(КАЛЕНДАРЬ!X25=GRID!$B$3:$U$3),0))*GRID!$P$44,
ROUNDUP(INDEX(GRID!$B$18:$U$29,MATCH($P$7,GRID!$A$18:$A$29,0),MATCH(1,($U$2=GRID!$B$1:$U$1)*(КАЛЕНДАРЬ!X25=GRID!$B$3:$U$3),0))*GRID!$P$44*(1-GRID!$P$37),0))</f>
        <v>159440</v>
      </c>
      <c r="Q60" s="57" t="s">
        <v>119</v>
      </c>
      <c r="R60" s="57" t="s">
        <v>119</v>
      </c>
      <c r="S60" s="57" t="s">
        <v>119</v>
      </c>
      <c r="T60" s="57" t="s">
        <v>119</v>
      </c>
    </row>
    <row r="61" spans="1:20" hidden="1">
      <c r="A61" s="63" t="s">
        <v>17</v>
      </c>
      <c r="B61" s="64">
        <v>23</v>
      </c>
      <c r="C61" s="8" cm="1">
        <f t="array" ref="C61">IF($I$2="Жаркий сентябрь в Мантера Суприм",
INDEX(GRID!$B$4:$U$15,MATCH($C$7,GRID!$A$4:$A$15,0),MATCH(1,($U$2=GRID!$B$1:$U$1)*(КАЛЕНДАРЬ!X26=GRID!$B$3:$U$3),0))*GRID!$P$44,
ROUNDUP(INDEX(GRID!$B$4:$U$15,MATCH($C$7,GRID!$A$4:$A$15,0),MATCH(1,($U$2=GRID!$B$1:$U$1)*(КАЛЕНДАРЬ!X26=GRID!$B$3:$U$3),0))*GRID!$P$44*(1-GRID!$P$37),0))</f>
        <v>42080</v>
      </c>
      <c r="D61" s="8" cm="1">
        <f t="array" ref="D61">IF($I$2="Жаркий сентябрь в Мантера Суприм",
INDEX(GRID!$B$18:$U$29,MATCH($C$7,GRID!$A$18:$A$29,0),MATCH(1,($U$2=GRID!$B$1:$U$1)*(КАЛЕНДАРЬ!X26=GRID!$B$3:$U$3),0))*GRID!$P$44,
ROUNDUP(INDEX(GRID!$B$18:$U$29,MATCH($C$7,GRID!$A$18:$A$29,0),MATCH(1,($U$2=GRID!$B$1:$U$1)*(КАЛЕНДАРЬ!X26=GRID!$B$3:$U$3),0))*GRID!$P$44*(1-GRID!$P$37),0))</f>
        <v>46080</v>
      </c>
      <c r="E61" s="8" cm="1">
        <f t="array" ref="E61">IF($I$2="Жаркий сентябрь в Мантера Суприм",
INDEX(GRID!$B$4:$U$15,MATCH($E$7,GRID!$A$4:$A$15,0),MATCH(1,($U$2=GRID!$B$1:$U$1)*(КАЛЕНДАРЬ!X26=GRID!$B$3:$U$3),0))*GRID!$P$44,
ROUNDUP(INDEX(GRID!$B$4:$U$15,MATCH($E$7,GRID!$A$4:$A$15,0),MATCH(1,($U$2=GRID!$B$1:$U$1)*(КАЛЕНДАРЬ!X26=GRID!$B$3:$U$3),0))*GRID!$P$44*(1-GRID!$P$37),0))</f>
        <v>49680</v>
      </c>
      <c r="F61" s="8" cm="1">
        <f t="array" ref="F61">IF($I$2="Жаркий сентябрь в Мантера Суприм",
INDEX(GRID!$B$18:$U$29,MATCH($E$7,GRID!$A$18:$A$29,0),MATCH(1,($U$2=GRID!$B$1:$U$1)*(КАЛЕНДАРЬ!X26=GRID!$B$3:$U$3),0))*GRID!$P$44,
ROUNDUP(INDEX(GRID!$B$18:$U$29,MATCH($E$7,GRID!$A$18:$A$29,0),MATCH(1,($U$2=GRID!$B$1:$U$1)*(КАЛЕНДАРЬ!X26=GRID!$B$3:$U$3),0))*GRID!$P$44*(1-GRID!$P$37),0))</f>
        <v>53680</v>
      </c>
      <c r="G61" s="57" t="s">
        <v>119</v>
      </c>
      <c r="H61" s="57" t="s">
        <v>119</v>
      </c>
      <c r="I61" s="8" cm="1">
        <f t="array" ref="I61">IF($I$2="Жаркий сентябрь в Мантера Суприм",
INDEX(GRID!$B$4:$U$15,MATCH($I$7,GRID!$A$4:$A$15,0),MATCH(1,($U$2=GRID!$B$1:$U$1)*(КАЛЕНДАРЬ!X26=GRID!$B$3:$U$3),0))*GRID!$P$44,
ROUNDUP(INDEX(GRID!$B$4:$U$15,MATCH($I$7,GRID!$A$4:$A$15,0),MATCH(1,($U$2=GRID!$B$1:$U$1)*(КАЛЕНДАРЬ!X26=GRID!$B$3:$U$3),0))*GRID!$P$44*(1-GRID!$P$37),0))</f>
        <v>61280</v>
      </c>
      <c r="J61" s="8" cm="1">
        <f t="array" ref="J61">IF($I$2="Жаркий сентябрь в Мантера Суприм",
INDEX(GRID!$B$18:$U$29,MATCH($I$7,GRID!$A$18:$A$29,0),MATCH(1,($U$2=GRID!$B$1:$U$1)*(КАЛЕНДАРЬ!X26=GRID!$B$3:$U$3),0))*GRID!$P$44,
ROUNDUP(INDEX(GRID!$B$18:$U$29,MATCH($I$7,GRID!$A$18:$A$29,0),MATCH(1,($U$2=GRID!$B$1:$U$1)*(КАЛЕНДАРЬ!X26=GRID!$B$3:$U$3),0))*GRID!$P$44*(1-GRID!$P$37),0))</f>
        <v>65280</v>
      </c>
      <c r="K61" s="57" t="s">
        <v>119</v>
      </c>
      <c r="L61" s="57" t="s">
        <v>119</v>
      </c>
      <c r="M61" s="8" cm="1">
        <f t="array" ref="M61">IF($I$2="Жаркий сентябрь в Мантера Суприм",
INDEX(GRID!$B$4:$U$15,MATCH($M$7,GRID!$A$4:$A$15,0),MATCH(1,($U$2=GRID!$B$1:$U$1)*(КАЛЕНДАРЬ!X26=GRID!$B$3:$U$3),0))*GRID!$P$44,
ROUNDUP(INDEX(GRID!$B$4:$U$15,MATCH($M$7,GRID!$A$4:$A$15,0),MATCH(1,($U$2=GRID!$B$1:$U$1)*(КАЛЕНДАРЬ!X26=GRID!$B$3:$U$3),0))*GRID!$P$44*(1-GRID!$P$37),0))</f>
        <v>88320</v>
      </c>
      <c r="N61" s="8" cm="1">
        <f t="array" ref="N61">IF($I$2="Жаркий сентябрь в Мантера Суприм",
INDEX(GRID!$B$18:$U$29,MATCH($M$7,GRID!$A$18:$A$29,0),MATCH(1,($U$2=GRID!$B$1:$U$1)*(КАЛЕНДАРЬ!X26=GRID!$B$3:$U$3),0))*GRID!$P$44,
ROUNDUP(INDEX(GRID!$B$18:$U$29,MATCH($M$7,GRID!$A$18:$A$29,0),MATCH(1,($U$2=GRID!$B$1:$U$1)*(КАЛЕНДАРЬ!X26=GRID!$B$3:$U$3),0))*GRID!$P$44*(1-GRID!$P$37),0))</f>
        <v>92320</v>
      </c>
      <c r="O61" s="57" t="s">
        <v>119</v>
      </c>
      <c r="P61" s="8" cm="1">
        <f t="array" ref="P61">IF($I$2="Жаркий сентябрь в Мантера Суприм",
INDEX(GRID!$B$18:$U$29,MATCH($P$7,GRID!$A$18:$A$29,0),MATCH(1,($U$2=GRID!$B$1:$U$1)*(КАЛЕНДАРЬ!X26=GRID!$B$3:$U$3),0))*GRID!$P$44,
ROUNDUP(INDEX(GRID!$B$18:$U$29,MATCH($P$7,GRID!$A$18:$A$29,0),MATCH(1,($U$2=GRID!$B$1:$U$1)*(КАЛЕНДАРЬ!X26=GRID!$B$3:$U$3),0))*GRID!$P$44*(1-GRID!$P$37),0))</f>
        <v>159440</v>
      </c>
      <c r="Q61" s="57" t="s">
        <v>119</v>
      </c>
      <c r="R61" s="57" t="s">
        <v>119</v>
      </c>
      <c r="S61" s="57" t="s">
        <v>119</v>
      </c>
      <c r="T61" s="57" t="s">
        <v>119</v>
      </c>
    </row>
    <row r="62" spans="1:20" hidden="1">
      <c r="A62" s="63" t="s">
        <v>11</v>
      </c>
      <c r="B62" s="64">
        <v>24</v>
      </c>
      <c r="C62" s="8" cm="1">
        <f t="array" ref="C62">IF($I$2="Жаркий сентябрь в Мантера Суприм",
INDEX(GRID!$B$4:$U$15,MATCH($C$7,GRID!$A$4:$A$15,0),MATCH(1,($U$2=GRID!$B$1:$U$1)*(КАЛЕНДАРЬ!X27=GRID!$B$3:$U$3),0))*GRID!$P$44,
ROUNDUP(INDEX(GRID!$B$4:$U$15,MATCH($C$7,GRID!$A$4:$A$15,0),MATCH(1,($U$2=GRID!$B$1:$U$1)*(КАЛЕНДАРЬ!X27=GRID!$B$3:$U$3),0))*GRID!$P$44*(1-GRID!$P$37),0))</f>
        <v>42080</v>
      </c>
      <c r="D62" s="8" cm="1">
        <f t="array" ref="D62">IF($I$2="Жаркий сентябрь в Мантера Суприм",
INDEX(GRID!$B$18:$U$29,MATCH($C$7,GRID!$A$18:$A$29,0),MATCH(1,($U$2=GRID!$B$1:$U$1)*(КАЛЕНДАРЬ!X27=GRID!$B$3:$U$3),0))*GRID!$P$44,
ROUNDUP(INDEX(GRID!$B$18:$U$29,MATCH($C$7,GRID!$A$18:$A$29,0),MATCH(1,($U$2=GRID!$B$1:$U$1)*(КАЛЕНДАРЬ!X27=GRID!$B$3:$U$3),0))*GRID!$P$44*(1-GRID!$P$37),0))</f>
        <v>46080</v>
      </c>
      <c r="E62" s="8" cm="1">
        <f t="array" ref="E62">IF($I$2="Жаркий сентябрь в Мантера Суприм",
INDEX(GRID!$B$4:$U$15,MATCH($E$7,GRID!$A$4:$A$15,0),MATCH(1,($U$2=GRID!$B$1:$U$1)*(КАЛЕНДАРЬ!X27=GRID!$B$3:$U$3),0))*GRID!$P$44,
ROUNDUP(INDEX(GRID!$B$4:$U$15,MATCH($E$7,GRID!$A$4:$A$15,0),MATCH(1,($U$2=GRID!$B$1:$U$1)*(КАЛЕНДАРЬ!X27=GRID!$B$3:$U$3),0))*GRID!$P$44*(1-GRID!$P$37),0))</f>
        <v>49680</v>
      </c>
      <c r="F62" s="8" cm="1">
        <f t="array" ref="F62">IF($I$2="Жаркий сентябрь в Мантера Суприм",
INDEX(GRID!$B$18:$U$29,MATCH($E$7,GRID!$A$18:$A$29,0),MATCH(1,($U$2=GRID!$B$1:$U$1)*(КАЛЕНДАРЬ!X27=GRID!$B$3:$U$3),0))*GRID!$P$44,
ROUNDUP(INDEX(GRID!$B$18:$U$29,MATCH($E$7,GRID!$A$18:$A$29,0),MATCH(1,($U$2=GRID!$B$1:$U$1)*(КАЛЕНДАРЬ!X27=GRID!$B$3:$U$3),0))*GRID!$P$44*(1-GRID!$P$37),0))</f>
        <v>53680</v>
      </c>
      <c r="G62" s="57" t="s">
        <v>119</v>
      </c>
      <c r="H62" s="57" t="s">
        <v>119</v>
      </c>
      <c r="I62" s="8" cm="1">
        <f t="array" ref="I62">IF($I$2="Жаркий сентябрь в Мантера Суприм",
INDEX(GRID!$B$4:$U$15,MATCH($I$7,GRID!$A$4:$A$15,0),MATCH(1,($U$2=GRID!$B$1:$U$1)*(КАЛЕНДАРЬ!X27=GRID!$B$3:$U$3),0))*GRID!$P$44,
ROUNDUP(INDEX(GRID!$B$4:$U$15,MATCH($I$7,GRID!$A$4:$A$15,0),MATCH(1,($U$2=GRID!$B$1:$U$1)*(КАЛЕНДАРЬ!X27=GRID!$B$3:$U$3),0))*GRID!$P$44*(1-GRID!$P$37),0))</f>
        <v>61280</v>
      </c>
      <c r="J62" s="8" cm="1">
        <f t="array" ref="J62">IF($I$2="Жаркий сентябрь в Мантера Суприм",
INDEX(GRID!$B$18:$U$29,MATCH($I$7,GRID!$A$18:$A$29,0),MATCH(1,($U$2=GRID!$B$1:$U$1)*(КАЛЕНДАРЬ!X27=GRID!$B$3:$U$3),0))*GRID!$P$44,
ROUNDUP(INDEX(GRID!$B$18:$U$29,MATCH($I$7,GRID!$A$18:$A$29,0),MATCH(1,($U$2=GRID!$B$1:$U$1)*(КАЛЕНДАРЬ!X27=GRID!$B$3:$U$3),0))*GRID!$P$44*(1-GRID!$P$37),0))</f>
        <v>65280</v>
      </c>
      <c r="K62" s="57" t="s">
        <v>119</v>
      </c>
      <c r="L62" s="57" t="s">
        <v>119</v>
      </c>
      <c r="M62" s="8" cm="1">
        <f t="array" ref="M62">IF($I$2="Жаркий сентябрь в Мантера Суприм",
INDEX(GRID!$B$4:$U$15,MATCH($M$7,GRID!$A$4:$A$15,0),MATCH(1,($U$2=GRID!$B$1:$U$1)*(КАЛЕНДАРЬ!X27=GRID!$B$3:$U$3),0))*GRID!$P$44,
ROUNDUP(INDEX(GRID!$B$4:$U$15,MATCH($M$7,GRID!$A$4:$A$15,0),MATCH(1,($U$2=GRID!$B$1:$U$1)*(КАЛЕНДАРЬ!X27=GRID!$B$3:$U$3),0))*GRID!$P$44*(1-GRID!$P$37),0))</f>
        <v>88320</v>
      </c>
      <c r="N62" s="8" cm="1">
        <f t="array" ref="N62">IF($I$2="Жаркий сентябрь в Мантера Суприм",
INDEX(GRID!$B$18:$U$29,MATCH($M$7,GRID!$A$18:$A$29,0),MATCH(1,($U$2=GRID!$B$1:$U$1)*(КАЛЕНДАРЬ!X27=GRID!$B$3:$U$3),0))*GRID!$P$44,
ROUNDUP(INDEX(GRID!$B$18:$U$29,MATCH($M$7,GRID!$A$18:$A$29,0),MATCH(1,($U$2=GRID!$B$1:$U$1)*(КАЛЕНДАРЬ!X27=GRID!$B$3:$U$3),0))*GRID!$P$44*(1-GRID!$P$37),0))</f>
        <v>92320</v>
      </c>
      <c r="O62" s="57" t="s">
        <v>119</v>
      </c>
      <c r="P62" s="8" cm="1">
        <f t="array" ref="P62">IF($I$2="Жаркий сентябрь в Мантера Суприм",
INDEX(GRID!$B$18:$U$29,MATCH($P$7,GRID!$A$18:$A$29,0),MATCH(1,($U$2=GRID!$B$1:$U$1)*(КАЛЕНДАРЬ!X27=GRID!$B$3:$U$3),0))*GRID!$P$44,
ROUNDUP(INDEX(GRID!$B$18:$U$29,MATCH($P$7,GRID!$A$18:$A$29,0),MATCH(1,($U$2=GRID!$B$1:$U$1)*(КАЛЕНДАРЬ!X27=GRID!$B$3:$U$3),0))*GRID!$P$44*(1-GRID!$P$37),0))</f>
        <v>159440</v>
      </c>
      <c r="Q62" s="57" t="s">
        <v>119</v>
      </c>
      <c r="R62" s="57" t="s">
        <v>119</v>
      </c>
      <c r="S62" s="57" t="s">
        <v>119</v>
      </c>
      <c r="T62" s="57" t="s">
        <v>119</v>
      </c>
    </row>
    <row r="63" spans="1:20" hidden="1">
      <c r="A63" s="63" t="s">
        <v>12</v>
      </c>
      <c r="B63" s="64">
        <v>25</v>
      </c>
      <c r="C63" s="8" cm="1">
        <f t="array" ref="C63">IF($I$2="Жаркий сентябрь в Мантера Суприм",
INDEX(GRID!$B$4:$U$15,MATCH($C$7,GRID!$A$4:$A$15,0),MATCH(1,($U$2=GRID!$B$1:$U$1)*(КАЛЕНДАРЬ!X28=GRID!$B$3:$U$3),0))*GRID!$P$44,
ROUNDUP(INDEX(GRID!$B$4:$U$15,MATCH($C$7,GRID!$A$4:$A$15,0),MATCH(1,($U$2=GRID!$B$1:$U$1)*(КАЛЕНДАРЬ!X28=GRID!$B$3:$U$3),0))*GRID!$P$44*(1-GRID!$P$37),0))</f>
        <v>42080</v>
      </c>
      <c r="D63" s="8" cm="1">
        <f t="array" ref="D63">IF($I$2="Жаркий сентябрь в Мантера Суприм",
INDEX(GRID!$B$18:$U$29,MATCH($C$7,GRID!$A$18:$A$29,0),MATCH(1,($U$2=GRID!$B$1:$U$1)*(КАЛЕНДАРЬ!X28=GRID!$B$3:$U$3),0))*GRID!$P$44,
ROUNDUP(INDEX(GRID!$B$18:$U$29,MATCH($C$7,GRID!$A$18:$A$29,0),MATCH(1,($U$2=GRID!$B$1:$U$1)*(КАЛЕНДАРЬ!X28=GRID!$B$3:$U$3),0))*GRID!$P$44*(1-GRID!$P$37),0))</f>
        <v>46080</v>
      </c>
      <c r="E63" s="8" cm="1">
        <f t="array" ref="E63">IF($I$2="Жаркий сентябрь в Мантера Суприм",
INDEX(GRID!$B$4:$U$15,MATCH($E$7,GRID!$A$4:$A$15,0),MATCH(1,($U$2=GRID!$B$1:$U$1)*(КАЛЕНДАРЬ!X28=GRID!$B$3:$U$3),0))*GRID!$P$44,
ROUNDUP(INDEX(GRID!$B$4:$U$15,MATCH($E$7,GRID!$A$4:$A$15,0),MATCH(1,($U$2=GRID!$B$1:$U$1)*(КАЛЕНДАРЬ!X28=GRID!$B$3:$U$3),0))*GRID!$P$44*(1-GRID!$P$37),0))</f>
        <v>49680</v>
      </c>
      <c r="F63" s="8" cm="1">
        <f t="array" ref="F63">IF($I$2="Жаркий сентябрь в Мантера Суприм",
INDEX(GRID!$B$18:$U$29,MATCH($E$7,GRID!$A$18:$A$29,0),MATCH(1,($U$2=GRID!$B$1:$U$1)*(КАЛЕНДАРЬ!X28=GRID!$B$3:$U$3),0))*GRID!$P$44,
ROUNDUP(INDEX(GRID!$B$18:$U$29,MATCH($E$7,GRID!$A$18:$A$29,0),MATCH(1,($U$2=GRID!$B$1:$U$1)*(КАЛЕНДАРЬ!X28=GRID!$B$3:$U$3),0))*GRID!$P$44*(1-GRID!$P$37),0))</f>
        <v>53680</v>
      </c>
      <c r="G63" s="57" t="s">
        <v>119</v>
      </c>
      <c r="H63" s="57" t="s">
        <v>119</v>
      </c>
      <c r="I63" s="8" cm="1">
        <f t="array" ref="I63">IF($I$2="Жаркий сентябрь в Мантера Суприм",
INDEX(GRID!$B$4:$U$15,MATCH($I$7,GRID!$A$4:$A$15,0),MATCH(1,($U$2=GRID!$B$1:$U$1)*(КАЛЕНДАРЬ!X28=GRID!$B$3:$U$3),0))*GRID!$P$44,
ROUNDUP(INDEX(GRID!$B$4:$U$15,MATCH($I$7,GRID!$A$4:$A$15,0),MATCH(1,($U$2=GRID!$B$1:$U$1)*(КАЛЕНДАРЬ!X28=GRID!$B$3:$U$3),0))*GRID!$P$44*(1-GRID!$P$37),0))</f>
        <v>61280</v>
      </c>
      <c r="J63" s="8" cm="1">
        <f t="array" ref="J63">IF($I$2="Жаркий сентябрь в Мантера Суприм",
INDEX(GRID!$B$18:$U$29,MATCH($I$7,GRID!$A$18:$A$29,0),MATCH(1,($U$2=GRID!$B$1:$U$1)*(КАЛЕНДАРЬ!X28=GRID!$B$3:$U$3),0))*GRID!$P$44,
ROUNDUP(INDEX(GRID!$B$18:$U$29,MATCH($I$7,GRID!$A$18:$A$29,0),MATCH(1,($U$2=GRID!$B$1:$U$1)*(КАЛЕНДАРЬ!X28=GRID!$B$3:$U$3),0))*GRID!$P$44*(1-GRID!$P$37),0))</f>
        <v>65280</v>
      </c>
      <c r="K63" s="57" t="s">
        <v>119</v>
      </c>
      <c r="L63" s="57" t="s">
        <v>119</v>
      </c>
      <c r="M63" s="8" cm="1">
        <f t="array" ref="M63">IF($I$2="Жаркий сентябрь в Мантера Суприм",
INDEX(GRID!$B$4:$U$15,MATCH($M$7,GRID!$A$4:$A$15,0),MATCH(1,($U$2=GRID!$B$1:$U$1)*(КАЛЕНДАРЬ!X28=GRID!$B$3:$U$3),0))*GRID!$P$44,
ROUNDUP(INDEX(GRID!$B$4:$U$15,MATCH($M$7,GRID!$A$4:$A$15,0),MATCH(1,($U$2=GRID!$B$1:$U$1)*(КАЛЕНДАРЬ!X28=GRID!$B$3:$U$3),0))*GRID!$P$44*(1-GRID!$P$37),0))</f>
        <v>88320</v>
      </c>
      <c r="N63" s="8" cm="1">
        <f t="array" ref="N63">IF($I$2="Жаркий сентябрь в Мантера Суприм",
INDEX(GRID!$B$18:$U$29,MATCH($M$7,GRID!$A$18:$A$29,0),MATCH(1,($U$2=GRID!$B$1:$U$1)*(КАЛЕНДАРЬ!X28=GRID!$B$3:$U$3),0))*GRID!$P$44,
ROUNDUP(INDEX(GRID!$B$18:$U$29,MATCH($M$7,GRID!$A$18:$A$29,0),MATCH(1,($U$2=GRID!$B$1:$U$1)*(КАЛЕНДАРЬ!X28=GRID!$B$3:$U$3),0))*GRID!$P$44*(1-GRID!$P$37),0))</f>
        <v>92320</v>
      </c>
      <c r="O63" s="57" t="s">
        <v>119</v>
      </c>
      <c r="P63" s="8" cm="1">
        <f t="array" ref="P63">IF($I$2="Жаркий сентябрь в Мантера Суприм",
INDEX(GRID!$B$18:$U$29,MATCH($P$7,GRID!$A$18:$A$29,0),MATCH(1,($U$2=GRID!$B$1:$U$1)*(КАЛЕНДАРЬ!X28=GRID!$B$3:$U$3),0))*GRID!$P$44,
ROUNDUP(INDEX(GRID!$B$18:$U$29,MATCH($P$7,GRID!$A$18:$A$29,0),MATCH(1,($U$2=GRID!$B$1:$U$1)*(КАЛЕНДАРЬ!X28=GRID!$B$3:$U$3),0))*GRID!$P$44*(1-GRID!$P$37),0))</f>
        <v>159440</v>
      </c>
      <c r="Q63" s="57" t="s">
        <v>119</v>
      </c>
      <c r="R63" s="57" t="s">
        <v>119</v>
      </c>
      <c r="S63" s="57" t="s">
        <v>119</v>
      </c>
      <c r="T63" s="57" t="s">
        <v>119</v>
      </c>
    </row>
    <row r="64" spans="1:20" hidden="1">
      <c r="A64" s="63" t="s">
        <v>13</v>
      </c>
      <c r="B64" s="64">
        <v>26</v>
      </c>
      <c r="C64" s="8" cm="1">
        <f t="array" ref="C64">IF($I$2="Жаркий сентябрь в Мантера Суприм",
INDEX(GRID!$B$4:$U$15,MATCH($C$7,GRID!$A$4:$A$15,0),MATCH(1,($U$2=GRID!$B$1:$U$1)*(КАЛЕНДАРЬ!X29=GRID!$B$3:$U$3),0))*GRID!$P$44,
ROUNDUP(INDEX(GRID!$B$4:$U$15,MATCH($C$7,GRID!$A$4:$A$15,0),MATCH(1,($U$2=GRID!$B$1:$U$1)*(КАЛЕНДАРЬ!X29=GRID!$B$3:$U$3),0))*GRID!$P$44*(1-GRID!$P$37),0))</f>
        <v>42080</v>
      </c>
      <c r="D64" s="8" cm="1">
        <f t="array" ref="D64">IF($I$2="Жаркий сентябрь в Мантера Суприм",
INDEX(GRID!$B$18:$U$29,MATCH($C$7,GRID!$A$18:$A$29,0),MATCH(1,($U$2=GRID!$B$1:$U$1)*(КАЛЕНДАРЬ!X29=GRID!$B$3:$U$3),0))*GRID!$P$44,
ROUNDUP(INDEX(GRID!$B$18:$U$29,MATCH($C$7,GRID!$A$18:$A$29,0),MATCH(1,($U$2=GRID!$B$1:$U$1)*(КАЛЕНДАРЬ!X29=GRID!$B$3:$U$3),0))*GRID!$P$44*(1-GRID!$P$37),0))</f>
        <v>46080</v>
      </c>
      <c r="E64" s="8" cm="1">
        <f t="array" ref="E64">IF($I$2="Жаркий сентябрь в Мантера Суприм",
INDEX(GRID!$B$4:$U$15,MATCH($E$7,GRID!$A$4:$A$15,0),MATCH(1,($U$2=GRID!$B$1:$U$1)*(КАЛЕНДАРЬ!X29=GRID!$B$3:$U$3),0))*GRID!$P$44,
ROUNDUP(INDEX(GRID!$B$4:$U$15,MATCH($E$7,GRID!$A$4:$A$15,0),MATCH(1,($U$2=GRID!$B$1:$U$1)*(КАЛЕНДАРЬ!X29=GRID!$B$3:$U$3),0))*GRID!$P$44*(1-GRID!$P$37),0))</f>
        <v>49680</v>
      </c>
      <c r="F64" s="8" cm="1">
        <f t="array" ref="F64">IF($I$2="Жаркий сентябрь в Мантера Суприм",
INDEX(GRID!$B$18:$U$29,MATCH($E$7,GRID!$A$18:$A$29,0),MATCH(1,($U$2=GRID!$B$1:$U$1)*(КАЛЕНДАРЬ!X29=GRID!$B$3:$U$3),0))*GRID!$P$44,
ROUNDUP(INDEX(GRID!$B$18:$U$29,MATCH($E$7,GRID!$A$18:$A$29,0),MATCH(1,($U$2=GRID!$B$1:$U$1)*(КАЛЕНДАРЬ!X29=GRID!$B$3:$U$3),0))*GRID!$P$44*(1-GRID!$P$37),0))</f>
        <v>53680</v>
      </c>
      <c r="G64" s="57" t="s">
        <v>119</v>
      </c>
      <c r="H64" s="57" t="s">
        <v>119</v>
      </c>
      <c r="I64" s="8" cm="1">
        <f t="array" ref="I64">IF($I$2="Жаркий сентябрь в Мантера Суприм",
INDEX(GRID!$B$4:$U$15,MATCH($I$7,GRID!$A$4:$A$15,0),MATCH(1,($U$2=GRID!$B$1:$U$1)*(КАЛЕНДАРЬ!X29=GRID!$B$3:$U$3),0))*GRID!$P$44,
ROUNDUP(INDEX(GRID!$B$4:$U$15,MATCH($I$7,GRID!$A$4:$A$15,0),MATCH(1,($U$2=GRID!$B$1:$U$1)*(КАЛЕНДАРЬ!X29=GRID!$B$3:$U$3),0))*GRID!$P$44*(1-GRID!$P$37),0))</f>
        <v>61280</v>
      </c>
      <c r="J64" s="8" cm="1">
        <f t="array" ref="J64">IF($I$2="Жаркий сентябрь в Мантера Суприм",
INDEX(GRID!$B$18:$U$29,MATCH($I$7,GRID!$A$18:$A$29,0),MATCH(1,($U$2=GRID!$B$1:$U$1)*(КАЛЕНДАРЬ!X29=GRID!$B$3:$U$3),0))*GRID!$P$44,
ROUNDUP(INDEX(GRID!$B$18:$U$29,MATCH($I$7,GRID!$A$18:$A$29,0),MATCH(1,($U$2=GRID!$B$1:$U$1)*(КАЛЕНДАРЬ!X29=GRID!$B$3:$U$3),0))*GRID!$P$44*(1-GRID!$P$37),0))</f>
        <v>65280</v>
      </c>
      <c r="K64" s="57" t="s">
        <v>119</v>
      </c>
      <c r="L64" s="57" t="s">
        <v>119</v>
      </c>
      <c r="M64" s="8" cm="1">
        <f t="array" ref="M64">IF($I$2="Жаркий сентябрь в Мантера Суприм",
INDEX(GRID!$B$4:$U$15,MATCH($M$7,GRID!$A$4:$A$15,0),MATCH(1,($U$2=GRID!$B$1:$U$1)*(КАЛЕНДАРЬ!X29=GRID!$B$3:$U$3),0))*GRID!$P$44,
ROUNDUP(INDEX(GRID!$B$4:$U$15,MATCH($M$7,GRID!$A$4:$A$15,0),MATCH(1,($U$2=GRID!$B$1:$U$1)*(КАЛЕНДАРЬ!X29=GRID!$B$3:$U$3),0))*GRID!$P$44*(1-GRID!$P$37),0))</f>
        <v>88320</v>
      </c>
      <c r="N64" s="8" cm="1">
        <f t="array" ref="N64">IF($I$2="Жаркий сентябрь в Мантера Суприм",
INDEX(GRID!$B$18:$U$29,MATCH($M$7,GRID!$A$18:$A$29,0),MATCH(1,($U$2=GRID!$B$1:$U$1)*(КАЛЕНДАРЬ!X29=GRID!$B$3:$U$3),0))*GRID!$P$44,
ROUNDUP(INDEX(GRID!$B$18:$U$29,MATCH($M$7,GRID!$A$18:$A$29,0),MATCH(1,($U$2=GRID!$B$1:$U$1)*(КАЛЕНДАРЬ!X29=GRID!$B$3:$U$3),0))*GRID!$P$44*(1-GRID!$P$37),0))</f>
        <v>92320</v>
      </c>
      <c r="O64" s="57" t="s">
        <v>119</v>
      </c>
      <c r="P64" s="8" cm="1">
        <f t="array" ref="P64">IF($I$2="Жаркий сентябрь в Мантера Суприм",
INDEX(GRID!$B$18:$U$29,MATCH($P$7,GRID!$A$18:$A$29,0),MATCH(1,($U$2=GRID!$B$1:$U$1)*(КАЛЕНДАРЬ!X29=GRID!$B$3:$U$3),0))*GRID!$P$44,
ROUNDUP(INDEX(GRID!$B$18:$U$29,MATCH($P$7,GRID!$A$18:$A$29,0),MATCH(1,($U$2=GRID!$B$1:$U$1)*(КАЛЕНДАРЬ!X29=GRID!$B$3:$U$3),0))*GRID!$P$44*(1-GRID!$P$37),0))</f>
        <v>159440</v>
      </c>
      <c r="Q64" s="57" t="s">
        <v>119</v>
      </c>
      <c r="R64" s="57" t="s">
        <v>119</v>
      </c>
      <c r="S64" s="57" t="s">
        <v>119</v>
      </c>
      <c r="T64" s="57" t="s">
        <v>119</v>
      </c>
    </row>
    <row r="65" spans="1:20" hidden="1">
      <c r="A65" s="63" t="s">
        <v>14</v>
      </c>
      <c r="B65" s="64">
        <v>27</v>
      </c>
      <c r="C65" s="8" cm="1">
        <f t="array" ref="C65">IF($I$2="Жаркий сентябрь в Мантера Суприм",
INDEX(GRID!$B$4:$U$15,MATCH($C$7,GRID!$A$4:$A$15,0),MATCH(1,($U$2=GRID!$B$1:$U$1)*(КАЛЕНДАРЬ!X30=GRID!$B$3:$U$3),0))*GRID!$P$44,
ROUNDUP(INDEX(GRID!$B$4:$U$15,MATCH($C$7,GRID!$A$4:$A$15,0),MATCH(1,($U$2=GRID!$B$1:$U$1)*(КАЛЕНДАРЬ!X30=GRID!$B$3:$U$3),0))*GRID!$P$44*(1-GRID!$P$37),0))</f>
        <v>42080</v>
      </c>
      <c r="D65" s="8" cm="1">
        <f t="array" ref="D65">IF($I$2="Жаркий сентябрь в Мантера Суприм",
INDEX(GRID!$B$18:$U$29,MATCH($C$7,GRID!$A$18:$A$29,0),MATCH(1,($U$2=GRID!$B$1:$U$1)*(КАЛЕНДАРЬ!X30=GRID!$B$3:$U$3),0))*GRID!$P$44,
ROUNDUP(INDEX(GRID!$B$18:$U$29,MATCH($C$7,GRID!$A$18:$A$29,0),MATCH(1,($U$2=GRID!$B$1:$U$1)*(КАЛЕНДАРЬ!X30=GRID!$B$3:$U$3),0))*GRID!$P$44*(1-GRID!$P$37),0))</f>
        <v>46080</v>
      </c>
      <c r="E65" s="8" cm="1">
        <f t="array" ref="E65">IF($I$2="Жаркий сентябрь в Мантера Суприм",
INDEX(GRID!$B$4:$U$15,MATCH($E$7,GRID!$A$4:$A$15,0),MATCH(1,($U$2=GRID!$B$1:$U$1)*(КАЛЕНДАРЬ!X30=GRID!$B$3:$U$3),0))*GRID!$P$44,
ROUNDUP(INDEX(GRID!$B$4:$U$15,MATCH($E$7,GRID!$A$4:$A$15,0),MATCH(1,($U$2=GRID!$B$1:$U$1)*(КАЛЕНДАРЬ!X30=GRID!$B$3:$U$3),0))*GRID!$P$44*(1-GRID!$P$37),0))</f>
        <v>49680</v>
      </c>
      <c r="F65" s="8" cm="1">
        <f t="array" ref="F65">IF($I$2="Жаркий сентябрь в Мантера Суприм",
INDEX(GRID!$B$18:$U$29,MATCH($E$7,GRID!$A$18:$A$29,0),MATCH(1,($U$2=GRID!$B$1:$U$1)*(КАЛЕНДАРЬ!X30=GRID!$B$3:$U$3),0))*GRID!$P$44,
ROUNDUP(INDEX(GRID!$B$18:$U$29,MATCH($E$7,GRID!$A$18:$A$29,0),MATCH(1,($U$2=GRID!$B$1:$U$1)*(КАЛЕНДАРЬ!X30=GRID!$B$3:$U$3),0))*GRID!$P$44*(1-GRID!$P$37),0))</f>
        <v>53680</v>
      </c>
      <c r="G65" s="57" t="s">
        <v>119</v>
      </c>
      <c r="H65" s="57" t="s">
        <v>119</v>
      </c>
      <c r="I65" s="8" cm="1">
        <f t="array" ref="I65">IF($I$2="Жаркий сентябрь в Мантера Суприм",
INDEX(GRID!$B$4:$U$15,MATCH($I$7,GRID!$A$4:$A$15,0),MATCH(1,($U$2=GRID!$B$1:$U$1)*(КАЛЕНДАРЬ!X30=GRID!$B$3:$U$3),0))*GRID!$P$44,
ROUNDUP(INDEX(GRID!$B$4:$U$15,MATCH($I$7,GRID!$A$4:$A$15,0),MATCH(1,($U$2=GRID!$B$1:$U$1)*(КАЛЕНДАРЬ!X30=GRID!$B$3:$U$3),0))*GRID!$P$44*(1-GRID!$P$37),0))</f>
        <v>61280</v>
      </c>
      <c r="J65" s="8" cm="1">
        <f t="array" ref="J65">IF($I$2="Жаркий сентябрь в Мантера Суприм",
INDEX(GRID!$B$18:$U$29,MATCH($I$7,GRID!$A$18:$A$29,0),MATCH(1,($U$2=GRID!$B$1:$U$1)*(КАЛЕНДАРЬ!X30=GRID!$B$3:$U$3),0))*GRID!$P$44,
ROUNDUP(INDEX(GRID!$B$18:$U$29,MATCH($I$7,GRID!$A$18:$A$29,0),MATCH(1,($U$2=GRID!$B$1:$U$1)*(КАЛЕНДАРЬ!X30=GRID!$B$3:$U$3),0))*GRID!$P$44*(1-GRID!$P$37),0))</f>
        <v>65280</v>
      </c>
      <c r="K65" s="57" t="s">
        <v>119</v>
      </c>
      <c r="L65" s="57" t="s">
        <v>119</v>
      </c>
      <c r="M65" s="8" cm="1">
        <f t="array" ref="M65">IF($I$2="Жаркий сентябрь в Мантера Суприм",
INDEX(GRID!$B$4:$U$15,MATCH($M$7,GRID!$A$4:$A$15,0),MATCH(1,($U$2=GRID!$B$1:$U$1)*(КАЛЕНДАРЬ!X30=GRID!$B$3:$U$3),0))*GRID!$P$44,
ROUNDUP(INDEX(GRID!$B$4:$U$15,MATCH($M$7,GRID!$A$4:$A$15,0),MATCH(1,($U$2=GRID!$B$1:$U$1)*(КАЛЕНДАРЬ!X30=GRID!$B$3:$U$3),0))*GRID!$P$44*(1-GRID!$P$37),0))</f>
        <v>88320</v>
      </c>
      <c r="N65" s="8" cm="1">
        <f t="array" ref="N65">IF($I$2="Жаркий сентябрь в Мантера Суприм",
INDEX(GRID!$B$18:$U$29,MATCH($M$7,GRID!$A$18:$A$29,0),MATCH(1,($U$2=GRID!$B$1:$U$1)*(КАЛЕНДАРЬ!X30=GRID!$B$3:$U$3),0))*GRID!$P$44,
ROUNDUP(INDEX(GRID!$B$18:$U$29,MATCH($M$7,GRID!$A$18:$A$29,0),MATCH(1,($U$2=GRID!$B$1:$U$1)*(КАЛЕНДАРЬ!X30=GRID!$B$3:$U$3),0))*GRID!$P$44*(1-GRID!$P$37),0))</f>
        <v>92320</v>
      </c>
      <c r="O65" s="57" t="s">
        <v>119</v>
      </c>
      <c r="P65" s="8" cm="1">
        <f t="array" ref="P65">IF($I$2="Жаркий сентябрь в Мантера Суприм",
INDEX(GRID!$B$18:$U$29,MATCH($P$7,GRID!$A$18:$A$29,0),MATCH(1,($U$2=GRID!$B$1:$U$1)*(КАЛЕНДАРЬ!X30=GRID!$B$3:$U$3),0))*GRID!$P$44,
ROUNDUP(INDEX(GRID!$B$18:$U$29,MATCH($P$7,GRID!$A$18:$A$29,0),MATCH(1,($U$2=GRID!$B$1:$U$1)*(КАЛЕНДАРЬ!X30=GRID!$B$3:$U$3),0))*GRID!$P$44*(1-GRID!$P$37),0))</f>
        <v>159440</v>
      </c>
      <c r="Q65" s="57" t="s">
        <v>119</v>
      </c>
      <c r="R65" s="57" t="s">
        <v>119</v>
      </c>
      <c r="S65" s="57" t="s">
        <v>119</v>
      </c>
      <c r="T65" s="57" t="s">
        <v>119</v>
      </c>
    </row>
    <row r="66" spans="1:20" hidden="1">
      <c r="A66" s="63" t="s">
        <v>15</v>
      </c>
      <c r="B66" s="64">
        <v>28</v>
      </c>
      <c r="C66" s="8" cm="1">
        <f t="array" ref="C66">IF($I$2="Жаркий сентябрь в Мантера Суприм",
INDEX(GRID!$B$4:$U$15,MATCH($C$7,GRID!$A$4:$A$15,0),MATCH(1,($U$2=GRID!$B$1:$U$1)*(КАЛЕНДАРЬ!X31=GRID!$B$3:$U$3),0))*GRID!$P$44,
ROUNDUP(INDEX(GRID!$B$4:$U$15,MATCH($C$7,GRID!$A$4:$A$15,0),MATCH(1,($U$2=GRID!$B$1:$U$1)*(КАЛЕНДАРЬ!X31=GRID!$B$3:$U$3),0))*GRID!$P$44*(1-GRID!$P$37),0))</f>
        <v>42080</v>
      </c>
      <c r="D66" s="8" cm="1">
        <f t="array" ref="D66">IF($I$2="Жаркий сентябрь в Мантера Суприм",
INDEX(GRID!$B$18:$U$29,MATCH($C$7,GRID!$A$18:$A$29,0),MATCH(1,($U$2=GRID!$B$1:$U$1)*(КАЛЕНДАРЬ!X31=GRID!$B$3:$U$3),0))*GRID!$P$44,
ROUNDUP(INDEX(GRID!$B$18:$U$29,MATCH($C$7,GRID!$A$18:$A$29,0),MATCH(1,($U$2=GRID!$B$1:$U$1)*(КАЛЕНДАРЬ!X31=GRID!$B$3:$U$3),0))*GRID!$P$44*(1-GRID!$P$37),0))</f>
        <v>46080</v>
      </c>
      <c r="E66" s="8" cm="1">
        <f t="array" ref="E66">IF($I$2="Жаркий сентябрь в Мантера Суприм",
INDEX(GRID!$B$4:$U$15,MATCH($E$7,GRID!$A$4:$A$15,0),MATCH(1,($U$2=GRID!$B$1:$U$1)*(КАЛЕНДАРЬ!X31=GRID!$B$3:$U$3),0))*GRID!$P$44,
ROUNDUP(INDEX(GRID!$B$4:$U$15,MATCH($E$7,GRID!$A$4:$A$15,0),MATCH(1,($U$2=GRID!$B$1:$U$1)*(КАЛЕНДАРЬ!X31=GRID!$B$3:$U$3),0))*GRID!$P$44*(1-GRID!$P$37),0))</f>
        <v>49680</v>
      </c>
      <c r="F66" s="8" cm="1">
        <f t="array" ref="F66">IF($I$2="Жаркий сентябрь в Мантера Суприм",
INDEX(GRID!$B$18:$U$29,MATCH($E$7,GRID!$A$18:$A$29,0),MATCH(1,($U$2=GRID!$B$1:$U$1)*(КАЛЕНДАРЬ!X31=GRID!$B$3:$U$3),0))*GRID!$P$44,
ROUNDUP(INDEX(GRID!$B$18:$U$29,MATCH($E$7,GRID!$A$18:$A$29,0),MATCH(1,($U$2=GRID!$B$1:$U$1)*(КАЛЕНДАРЬ!X31=GRID!$B$3:$U$3),0))*GRID!$P$44*(1-GRID!$P$37),0))</f>
        <v>53680</v>
      </c>
      <c r="G66" s="57" t="s">
        <v>119</v>
      </c>
      <c r="H66" s="57" t="s">
        <v>119</v>
      </c>
      <c r="I66" s="8" cm="1">
        <f t="array" ref="I66">IF($I$2="Жаркий сентябрь в Мантера Суприм",
INDEX(GRID!$B$4:$U$15,MATCH($I$7,GRID!$A$4:$A$15,0),MATCH(1,($U$2=GRID!$B$1:$U$1)*(КАЛЕНДАРЬ!X31=GRID!$B$3:$U$3),0))*GRID!$P$44,
ROUNDUP(INDEX(GRID!$B$4:$U$15,MATCH($I$7,GRID!$A$4:$A$15,0),MATCH(1,($U$2=GRID!$B$1:$U$1)*(КАЛЕНДАРЬ!X31=GRID!$B$3:$U$3),0))*GRID!$P$44*(1-GRID!$P$37),0))</f>
        <v>61280</v>
      </c>
      <c r="J66" s="8" cm="1">
        <f t="array" ref="J66">IF($I$2="Жаркий сентябрь в Мантера Суприм",
INDEX(GRID!$B$18:$U$29,MATCH($I$7,GRID!$A$18:$A$29,0),MATCH(1,($U$2=GRID!$B$1:$U$1)*(КАЛЕНДАРЬ!X31=GRID!$B$3:$U$3),0))*GRID!$P$44,
ROUNDUP(INDEX(GRID!$B$18:$U$29,MATCH($I$7,GRID!$A$18:$A$29,0),MATCH(1,($U$2=GRID!$B$1:$U$1)*(КАЛЕНДАРЬ!X31=GRID!$B$3:$U$3),0))*GRID!$P$44*(1-GRID!$P$37),0))</f>
        <v>65280</v>
      </c>
      <c r="K66" s="57" t="s">
        <v>119</v>
      </c>
      <c r="L66" s="57" t="s">
        <v>119</v>
      </c>
      <c r="M66" s="8" cm="1">
        <f t="array" ref="M66">IF($I$2="Жаркий сентябрь в Мантера Суприм",
INDEX(GRID!$B$4:$U$15,MATCH($M$7,GRID!$A$4:$A$15,0),MATCH(1,($U$2=GRID!$B$1:$U$1)*(КАЛЕНДАРЬ!X31=GRID!$B$3:$U$3),0))*GRID!$P$44,
ROUNDUP(INDEX(GRID!$B$4:$U$15,MATCH($M$7,GRID!$A$4:$A$15,0),MATCH(1,($U$2=GRID!$B$1:$U$1)*(КАЛЕНДАРЬ!X31=GRID!$B$3:$U$3),0))*GRID!$P$44*(1-GRID!$P$37),0))</f>
        <v>88320</v>
      </c>
      <c r="N66" s="8" cm="1">
        <f t="array" ref="N66">IF($I$2="Жаркий сентябрь в Мантера Суприм",
INDEX(GRID!$B$18:$U$29,MATCH($M$7,GRID!$A$18:$A$29,0),MATCH(1,($U$2=GRID!$B$1:$U$1)*(КАЛЕНДАРЬ!X31=GRID!$B$3:$U$3),0))*GRID!$P$44,
ROUNDUP(INDEX(GRID!$B$18:$U$29,MATCH($M$7,GRID!$A$18:$A$29,0),MATCH(1,($U$2=GRID!$B$1:$U$1)*(КАЛЕНДАРЬ!X31=GRID!$B$3:$U$3),0))*GRID!$P$44*(1-GRID!$P$37),0))</f>
        <v>92320</v>
      </c>
      <c r="O66" s="57" t="s">
        <v>119</v>
      </c>
      <c r="P66" s="8" cm="1">
        <f t="array" ref="P66">IF($I$2="Жаркий сентябрь в Мантера Суприм",
INDEX(GRID!$B$18:$U$29,MATCH($P$7,GRID!$A$18:$A$29,0),MATCH(1,($U$2=GRID!$B$1:$U$1)*(КАЛЕНДАРЬ!X31=GRID!$B$3:$U$3),0))*GRID!$P$44,
ROUNDUP(INDEX(GRID!$B$18:$U$29,MATCH($P$7,GRID!$A$18:$A$29,0),MATCH(1,($U$2=GRID!$B$1:$U$1)*(КАЛЕНДАРЬ!X31=GRID!$B$3:$U$3),0))*GRID!$P$44*(1-GRID!$P$37),0))</f>
        <v>159440</v>
      </c>
      <c r="Q66" s="57" t="s">
        <v>119</v>
      </c>
      <c r="R66" s="57" t="s">
        <v>119</v>
      </c>
      <c r="S66" s="57" t="s">
        <v>119</v>
      </c>
      <c r="T66" s="57" t="s">
        <v>119</v>
      </c>
    </row>
    <row r="67" spans="1:20" hidden="1">
      <c r="A67" s="63" t="s">
        <v>16</v>
      </c>
      <c r="B67" s="64">
        <v>29</v>
      </c>
      <c r="C67" s="8" cm="1">
        <f t="array" ref="C67">IF($I$2="Жаркий сентябрь в Мантера Суприм",
INDEX(GRID!$B$4:$U$15,MATCH($C$7,GRID!$A$4:$A$15,0),MATCH(1,($U$2=GRID!$B$1:$U$1)*(КАЛЕНДАРЬ!X32=GRID!$B$3:$U$3),0))*GRID!$P$44,
ROUNDUP(INDEX(GRID!$B$4:$U$15,MATCH($C$7,GRID!$A$4:$A$15,0),MATCH(1,($U$2=GRID!$B$1:$U$1)*(КАЛЕНДАРЬ!X32=GRID!$B$3:$U$3),0))*GRID!$P$44*(1-GRID!$P$37),0))</f>
        <v>42080</v>
      </c>
      <c r="D67" s="8" cm="1">
        <f t="array" ref="D67">IF($I$2="Жаркий сентябрь в Мантера Суприм",
INDEX(GRID!$B$18:$U$29,MATCH($C$7,GRID!$A$18:$A$29,0),MATCH(1,($U$2=GRID!$B$1:$U$1)*(КАЛЕНДАРЬ!X32=GRID!$B$3:$U$3),0))*GRID!$P$44,
ROUNDUP(INDEX(GRID!$B$18:$U$29,MATCH($C$7,GRID!$A$18:$A$29,0),MATCH(1,($U$2=GRID!$B$1:$U$1)*(КАЛЕНДАРЬ!X32=GRID!$B$3:$U$3),0))*GRID!$P$44*(1-GRID!$P$37),0))</f>
        <v>46080</v>
      </c>
      <c r="E67" s="8" cm="1">
        <f t="array" ref="E67">IF($I$2="Жаркий сентябрь в Мантера Суприм",
INDEX(GRID!$B$4:$U$15,MATCH($E$7,GRID!$A$4:$A$15,0),MATCH(1,($U$2=GRID!$B$1:$U$1)*(КАЛЕНДАРЬ!X32=GRID!$B$3:$U$3),0))*GRID!$P$44,
ROUNDUP(INDEX(GRID!$B$4:$U$15,MATCH($E$7,GRID!$A$4:$A$15,0),MATCH(1,($U$2=GRID!$B$1:$U$1)*(КАЛЕНДАРЬ!X32=GRID!$B$3:$U$3),0))*GRID!$P$44*(1-GRID!$P$37),0))</f>
        <v>49680</v>
      </c>
      <c r="F67" s="8" cm="1">
        <f t="array" ref="F67">IF($I$2="Жаркий сентябрь в Мантера Суприм",
INDEX(GRID!$B$18:$U$29,MATCH($E$7,GRID!$A$18:$A$29,0),MATCH(1,($U$2=GRID!$B$1:$U$1)*(КАЛЕНДАРЬ!X32=GRID!$B$3:$U$3),0))*GRID!$P$44,
ROUNDUP(INDEX(GRID!$B$18:$U$29,MATCH($E$7,GRID!$A$18:$A$29,0),MATCH(1,($U$2=GRID!$B$1:$U$1)*(КАЛЕНДАРЬ!X32=GRID!$B$3:$U$3),0))*GRID!$P$44*(1-GRID!$P$37),0))</f>
        <v>53680</v>
      </c>
      <c r="G67" s="57" t="s">
        <v>119</v>
      </c>
      <c r="H67" s="57" t="s">
        <v>119</v>
      </c>
      <c r="I67" s="8" cm="1">
        <f t="array" ref="I67">IF($I$2="Жаркий сентябрь в Мантера Суприм",
INDEX(GRID!$B$4:$U$15,MATCH($I$7,GRID!$A$4:$A$15,0),MATCH(1,($U$2=GRID!$B$1:$U$1)*(КАЛЕНДАРЬ!X32=GRID!$B$3:$U$3),0))*GRID!$P$44,
ROUNDUP(INDEX(GRID!$B$4:$U$15,MATCH($I$7,GRID!$A$4:$A$15,0),MATCH(1,($U$2=GRID!$B$1:$U$1)*(КАЛЕНДАРЬ!X32=GRID!$B$3:$U$3),0))*GRID!$P$44*(1-GRID!$P$37),0))</f>
        <v>61280</v>
      </c>
      <c r="J67" s="8" cm="1">
        <f t="array" ref="J67">IF($I$2="Жаркий сентябрь в Мантера Суприм",
INDEX(GRID!$B$18:$U$29,MATCH($I$7,GRID!$A$18:$A$29,0),MATCH(1,($U$2=GRID!$B$1:$U$1)*(КАЛЕНДАРЬ!X32=GRID!$B$3:$U$3),0))*GRID!$P$44,
ROUNDUP(INDEX(GRID!$B$18:$U$29,MATCH($I$7,GRID!$A$18:$A$29,0),MATCH(1,($U$2=GRID!$B$1:$U$1)*(КАЛЕНДАРЬ!X32=GRID!$B$3:$U$3),0))*GRID!$P$44*(1-GRID!$P$37),0))</f>
        <v>65280</v>
      </c>
      <c r="K67" s="57" t="s">
        <v>119</v>
      </c>
      <c r="L67" s="57" t="s">
        <v>119</v>
      </c>
      <c r="M67" s="8" cm="1">
        <f t="array" ref="M67">IF($I$2="Жаркий сентябрь в Мантера Суприм",
INDEX(GRID!$B$4:$U$15,MATCH($M$7,GRID!$A$4:$A$15,0),MATCH(1,($U$2=GRID!$B$1:$U$1)*(КАЛЕНДАРЬ!X32=GRID!$B$3:$U$3),0))*GRID!$P$44,
ROUNDUP(INDEX(GRID!$B$4:$U$15,MATCH($M$7,GRID!$A$4:$A$15,0),MATCH(1,($U$2=GRID!$B$1:$U$1)*(КАЛЕНДАРЬ!X32=GRID!$B$3:$U$3),0))*GRID!$P$44*(1-GRID!$P$37),0))</f>
        <v>88320</v>
      </c>
      <c r="N67" s="8" cm="1">
        <f t="array" ref="N67">IF($I$2="Жаркий сентябрь в Мантера Суприм",
INDEX(GRID!$B$18:$U$29,MATCH($M$7,GRID!$A$18:$A$29,0),MATCH(1,($U$2=GRID!$B$1:$U$1)*(КАЛЕНДАРЬ!X32=GRID!$B$3:$U$3),0))*GRID!$P$44,
ROUNDUP(INDEX(GRID!$B$18:$U$29,MATCH($M$7,GRID!$A$18:$A$29,0),MATCH(1,($U$2=GRID!$B$1:$U$1)*(КАЛЕНДАРЬ!X32=GRID!$B$3:$U$3),0))*GRID!$P$44*(1-GRID!$P$37),0))</f>
        <v>92320</v>
      </c>
      <c r="O67" s="57" t="s">
        <v>119</v>
      </c>
      <c r="P67" s="8" cm="1">
        <f t="array" ref="P67">IF($I$2="Жаркий сентябрь в Мантера Суприм",
INDEX(GRID!$B$18:$U$29,MATCH($P$7,GRID!$A$18:$A$29,0),MATCH(1,($U$2=GRID!$B$1:$U$1)*(КАЛЕНДАРЬ!X32=GRID!$B$3:$U$3),0))*GRID!$P$44,
ROUNDUP(INDEX(GRID!$B$18:$U$29,MATCH($P$7,GRID!$A$18:$A$29,0),MATCH(1,($U$2=GRID!$B$1:$U$1)*(КАЛЕНДАРЬ!X32=GRID!$B$3:$U$3),0))*GRID!$P$44*(1-GRID!$P$37),0))</f>
        <v>159440</v>
      </c>
      <c r="Q67" s="57" t="s">
        <v>119</v>
      </c>
      <c r="R67" s="57" t="s">
        <v>119</v>
      </c>
      <c r="S67" s="57" t="s">
        <v>119</v>
      </c>
      <c r="T67" s="57" t="s">
        <v>119</v>
      </c>
    </row>
    <row r="68" spans="1:20" hidden="1">
      <c r="A68" s="63" t="s">
        <v>17</v>
      </c>
      <c r="B68" s="64">
        <v>30</v>
      </c>
      <c r="C68" s="8" cm="1">
        <f t="array" ref="C68">IF($I$2="Жаркий сентябрь в Мантера Суприм",
INDEX(GRID!$B$4:$U$15,MATCH($C$7,GRID!$A$4:$A$15,0),MATCH(1,($U$2=GRID!$B$1:$U$1)*(КАЛЕНДАРЬ!X33=GRID!$B$3:$U$3),0))*GRID!$P$44,
ROUNDUP(INDEX(GRID!$B$4:$U$15,MATCH($C$7,GRID!$A$4:$A$15,0),MATCH(1,($U$2=GRID!$B$1:$U$1)*(КАЛЕНДАРЬ!X33=GRID!$B$3:$U$3),0))*GRID!$P$44*(1-GRID!$P$37),0))</f>
        <v>42080</v>
      </c>
      <c r="D68" s="8" cm="1">
        <f t="array" ref="D68">IF($I$2="Жаркий сентябрь в Мантера Суприм",
INDEX(GRID!$B$18:$U$29,MATCH($C$7,GRID!$A$18:$A$29,0),MATCH(1,($U$2=GRID!$B$1:$U$1)*(КАЛЕНДАРЬ!X33=GRID!$B$3:$U$3),0))*GRID!$P$44,
ROUNDUP(INDEX(GRID!$B$18:$U$29,MATCH($C$7,GRID!$A$18:$A$29,0),MATCH(1,($U$2=GRID!$B$1:$U$1)*(КАЛЕНДАРЬ!X33=GRID!$B$3:$U$3),0))*GRID!$P$44*(1-GRID!$P$37),0))</f>
        <v>46080</v>
      </c>
      <c r="E68" s="8" cm="1">
        <f t="array" ref="E68">IF($I$2="Жаркий сентябрь в Мантера Суприм",
INDEX(GRID!$B$4:$U$15,MATCH($E$7,GRID!$A$4:$A$15,0),MATCH(1,($U$2=GRID!$B$1:$U$1)*(КАЛЕНДАРЬ!X33=GRID!$B$3:$U$3),0))*GRID!$P$44,
ROUNDUP(INDEX(GRID!$B$4:$U$15,MATCH($E$7,GRID!$A$4:$A$15,0),MATCH(1,($U$2=GRID!$B$1:$U$1)*(КАЛЕНДАРЬ!X33=GRID!$B$3:$U$3),0))*GRID!$P$44*(1-GRID!$P$37),0))</f>
        <v>49680</v>
      </c>
      <c r="F68" s="8" cm="1">
        <f t="array" ref="F68">IF($I$2="Жаркий сентябрь в Мантера Суприм",
INDEX(GRID!$B$18:$U$29,MATCH($E$7,GRID!$A$18:$A$29,0),MATCH(1,($U$2=GRID!$B$1:$U$1)*(КАЛЕНДАРЬ!X33=GRID!$B$3:$U$3),0))*GRID!$P$44,
ROUNDUP(INDEX(GRID!$B$18:$U$29,MATCH($E$7,GRID!$A$18:$A$29,0),MATCH(1,($U$2=GRID!$B$1:$U$1)*(КАЛЕНДАРЬ!X33=GRID!$B$3:$U$3),0))*GRID!$P$44*(1-GRID!$P$37),0))</f>
        <v>53680</v>
      </c>
      <c r="G68" s="57" t="s">
        <v>119</v>
      </c>
      <c r="H68" s="57" t="s">
        <v>119</v>
      </c>
      <c r="I68" s="8" cm="1">
        <f t="array" ref="I68">IF($I$2="Жаркий сентябрь в Мантера Суприм",
INDEX(GRID!$B$4:$U$15,MATCH($I$7,GRID!$A$4:$A$15,0),MATCH(1,($U$2=GRID!$B$1:$U$1)*(КАЛЕНДАРЬ!X33=GRID!$B$3:$U$3),0))*GRID!$P$44,
ROUNDUP(INDEX(GRID!$B$4:$U$15,MATCH($I$7,GRID!$A$4:$A$15,0),MATCH(1,($U$2=GRID!$B$1:$U$1)*(КАЛЕНДАРЬ!X33=GRID!$B$3:$U$3),0))*GRID!$P$44*(1-GRID!$P$37),0))</f>
        <v>61280</v>
      </c>
      <c r="J68" s="8" cm="1">
        <f t="array" ref="J68">IF($I$2="Жаркий сентябрь в Мантера Суприм",
INDEX(GRID!$B$18:$U$29,MATCH($I$7,GRID!$A$18:$A$29,0),MATCH(1,($U$2=GRID!$B$1:$U$1)*(КАЛЕНДАРЬ!X33=GRID!$B$3:$U$3),0))*GRID!$P$44,
ROUNDUP(INDEX(GRID!$B$18:$U$29,MATCH($I$7,GRID!$A$18:$A$29,0),MATCH(1,($U$2=GRID!$B$1:$U$1)*(КАЛЕНДАРЬ!X33=GRID!$B$3:$U$3),0))*GRID!$P$44*(1-GRID!$P$37),0))</f>
        <v>65280</v>
      </c>
      <c r="K68" s="57" t="s">
        <v>119</v>
      </c>
      <c r="L68" s="57" t="s">
        <v>119</v>
      </c>
      <c r="M68" s="8" cm="1">
        <f t="array" ref="M68">IF($I$2="Жаркий сентябрь в Мантера Суприм",
INDEX(GRID!$B$4:$U$15,MATCH($M$7,GRID!$A$4:$A$15,0),MATCH(1,($U$2=GRID!$B$1:$U$1)*(КАЛЕНДАРЬ!X33=GRID!$B$3:$U$3),0))*GRID!$P$44,
ROUNDUP(INDEX(GRID!$B$4:$U$15,MATCH($M$7,GRID!$A$4:$A$15,0),MATCH(1,($U$2=GRID!$B$1:$U$1)*(КАЛЕНДАРЬ!X33=GRID!$B$3:$U$3),0))*GRID!$P$44*(1-GRID!$P$37),0))</f>
        <v>88320</v>
      </c>
      <c r="N68" s="8" cm="1">
        <f t="array" ref="N68">IF($I$2="Жаркий сентябрь в Мантера Суприм",
INDEX(GRID!$B$18:$U$29,MATCH($M$7,GRID!$A$18:$A$29,0),MATCH(1,($U$2=GRID!$B$1:$U$1)*(КАЛЕНДАРЬ!X33=GRID!$B$3:$U$3),0))*GRID!$P$44,
ROUNDUP(INDEX(GRID!$B$18:$U$29,MATCH($M$7,GRID!$A$18:$A$29,0),MATCH(1,($U$2=GRID!$B$1:$U$1)*(КАЛЕНДАРЬ!X33=GRID!$B$3:$U$3),0))*GRID!$P$44*(1-GRID!$P$37),0))</f>
        <v>92320</v>
      </c>
      <c r="O68" s="57" t="s">
        <v>119</v>
      </c>
      <c r="P68" s="8" cm="1">
        <f t="array" ref="P68">IF($I$2="Жаркий сентябрь в Мантера Суприм",
INDEX(GRID!$B$18:$U$29,MATCH($P$7,GRID!$A$18:$A$29,0),MATCH(1,($U$2=GRID!$B$1:$U$1)*(КАЛЕНДАРЬ!X33=GRID!$B$3:$U$3),0))*GRID!$P$44,
ROUNDUP(INDEX(GRID!$B$18:$U$29,MATCH($P$7,GRID!$A$18:$A$29,0),MATCH(1,($U$2=GRID!$B$1:$U$1)*(КАЛЕНДАРЬ!X33=GRID!$B$3:$U$3),0))*GRID!$P$44*(1-GRID!$P$37),0))</f>
        <v>159440</v>
      </c>
      <c r="Q68" s="57" t="s">
        <v>119</v>
      </c>
      <c r="R68" s="57" t="s">
        <v>119</v>
      </c>
      <c r="S68" s="57" t="s">
        <v>119</v>
      </c>
      <c r="T68" s="57" t="s">
        <v>119</v>
      </c>
    </row>
    <row r="69" spans="1:20" hidden="1">
      <c r="A69" s="63" t="s">
        <v>11</v>
      </c>
      <c r="B69" s="64">
        <v>31</v>
      </c>
      <c r="C69" s="8" cm="1">
        <f t="array" ref="C69">IF($I$2="Жаркий сентябрь в Мантера Суприм",
INDEX(GRID!$B$4:$U$15,MATCH($C$7,GRID!$A$4:$A$15,0),MATCH(1,($U$2=GRID!$B$1:$U$1)*(КАЛЕНДАРЬ!X34=GRID!$B$3:$U$3),0))*GRID!$P$44,
ROUNDUP(INDEX(GRID!$B$4:$U$15,MATCH($C$7,GRID!$A$4:$A$15,0),MATCH(1,($U$2=GRID!$B$1:$U$1)*(КАЛЕНДАРЬ!X34=GRID!$B$3:$U$3),0))*GRID!$P$44*(1-GRID!$P$37),0))</f>
        <v>42080</v>
      </c>
      <c r="D69" s="8" cm="1">
        <f t="array" ref="D69">IF($I$2="Жаркий сентябрь в Мантера Суприм",
INDEX(GRID!$B$18:$U$29,MATCH($C$7,GRID!$A$18:$A$29,0),MATCH(1,($U$2=GRID!$B$1:$U$1)*(КАЛЕНДАРЬ!X34=GRID!$B$3:$U$3),0))*GRID!$P$44,
ROUNDUP(INDEX(GRID!$B$18:$U$29,MATCH($C$7,GRID!$A$18:$A$29,0),MATCH(1,($U$2=GRID!$B$1:$U$1)*(КАЛЕНДАРЬ!X34=GRID!$B$3:$U$3),0))*GRID!$P$44*(1-GRID!$P$37),0))</f>
        <v>46080</v>
      </c>
      <c r="E69" s="8" cm="1">
        <f t="array" ref="E69">IF($I$2="Жаркий сентябрь в Мантера Суприм",
INDEX(GRID!$B$4:$U$15,MATCH($E$7,GRID!$A$4:$A$15,0),MATCH(1,($U$2=GRID!$B$1:$U$1)*(КАЛЕНДАРЬ!X34=GRID!$B$3:$U$3),0))*GRID!$P$44,
ROUNDUP(INDEX(GRID!$B$4:$U$15,MATCH($E$7,GRID!$A$4:$A$15,0),MATCH(1,($U$2=GRID!$B$1:$U$1)*(КАЛЕНДАРЬ!X34=GRID!$B$3:$U$3),0))*GRID!$P$44*(1-GRID!$P$37),0))</f>
        <v>49680</v>
      </c>
      <c r="F69" s="8" cm="1">
        <f t="array" ref="F69">IF($I$2="Жаркий сентябрь в Мантера Суприм",
INDEX(GRID!$B$18:$U$29,MATCH($E$7,GRID!$A$18:$A$29,0),MATCH(1,($U$2=GRID!$B$1:$U$1)*(КАЛЕНДАРЬ!X34=GRID!$B$3:$U$3),0))*GRID!$P$44,
ROUNDUP(INDEX(GRID!$B$18:$U$29,MATCH($E$7,GRID!$A$18:$A$29,0),MATCH(1,($U$2=GRID!$B$1:$U$1)*(КАЛЕНДАРЬ!X34=GRID!$B$3:$U$3),0))*GRID!$P$44*(1-GRID!$P$37),0))</f>
        <v>53680</v>
      </c>
      <c r="G69" s="57" t="s">
        <v>119</v>
      </c>
      <c r="H69" s="57" t="s">
        <v>119</v>
      </c>
      <c r="I69" s="8" cm="1">
        <f t="array" ref="I69">IF($I$2="Жаркий сентябрь в Мантера Суприм",
INDEX(GRID!$B$4:$U$15,MATCH($I$7,GRID!$A$4:$A$15,0),MATCH(1,($U$2=GRID!$B$1:$U$1)*(КАЛЕНДАРЬ!X34=GRID!$B$3:$U$3),0))*GRID!$P$44,
ROUNDUP(INDEX(GRID!$B$4:$U$15,MATCH($I$7,GRID!$A$4:$A$15,0),MATCH(1,($U$2=GRID!$B$1:$U$1)*(КАЛЕНДАРЬ!X34=GRID!$B$3:$U$3),0))*GRID!$P$44*(1-GRID!$P$37),0))</f>
        <v>61280</v>
      </c>
      <c r="J69" s="8" cm="1">
        <f t="array" ref="J69">IF($I$2="Жаркий сентябрь в Мантера Суприм",
INDEX(GRID!$B$18:$U$29,MATCH($I$7,GRID!$A$18:$A$29,0),MATCH(1,($U$2=GRID!$B$1:$U$1)*(КАЛЕНДАРЬ!X34=GRID!$B$3:$U$3),0))*GRID!$P$44,
ROUNDUP(INDEX(GRID!$B$18:$U$29,MATCH($I$7,GRID!$A$18:$A$29,0),MATCH(1,($U$2=GRID!$B$1:$U$1)*(КАЛЕНДАРЬ!X34=GRID!$B$3:$U$3),0))*GRID!$P$44*(1-GRID!$P$37),0))</f>
        <v>65280</v>
      </c>
      <c r="K69" s="57" t="s">
        <v>119</v>
      </c>
      <c r="L69" s="57" t="s">
        <v>119</v>
      </c>
      <c r="M69" s="8" cm="1">
        <f t="array" ref="M69">IF($I$2="Жаркий сентябрь в Мантера Суприм",
INDEX(GRID!$B$4:$U$15,MATCH($M$7,GRID!$A$4:$A$15,0),MATCH(1,($U$2=GRID!$B$1:$U$1)*(КАЛЕНДАРЬ!X34=GRID!$B$3:$U$3),0))*GRID!$P$44,
ROUNDUP(INDEX(GRID!$B$4:$U$15,MATCH($M$7,GRID!$A$4:$A$15,0),MATCH(1,($U$2=GRID!$B$1:$U$1)*(КАЛЕНДАРЬ!X34=GRID!$B$3:$U$3),0))*GRID!$P$44*(1-GRID!$P$37),0))</f>
        <v>88320</v>
      </c>
      <c r="N69" s="8" cm="1">
        <f t="array" ref="N69">IF($I$2="Жаркий сентябрь в Мантера Суприм",
INDEX(GRID!$B$18:$U$29,MATCH($M$7,GRID!$A$18:$A$29,0),MATCH(1,($U$2=GRID!$B$1:$U$1)*(КАЛЕНДАРЬ!X34=GRID!$B$3:$U$3),0))*GRID!$P$44,
ROUNDUP(INDEX(GRID!$B$18:$U$29,MATCH($M$7,GRID!$A$18:$A$29,0),MATCH(1,($U$2=GRID!$B$1:$U$1)*(КАЛЕНДАРЬ!X34=GRID!$B$3:$U$3),0))*GRID!$P$44*(1-GRID!$P$37),0))</f>
        <v>92320</v>
      </c>
      <c r="O69" s="57" t="s">
        <v>119</v>
      </c>
      <c r="P69" s="8" cm="1">
        <f t="array" ref="P69">IF($I$2="Жаркий сентябрь в Мантера Суприм",
INDEX(GRID!$B$18:$U$29,MATCH($P$7,GRID!$A$18:$A$29,0),MATCH(1,($U$2=GRID!$B$1:$U$1)*(КАЛЕНДАРЬ!X34=GRID!$B$3:$U$3),0))*GRID!$P$44,
ROUNDUP(INDEX(GRID!$B$18:$U$29,MATCH($P$7,GRID!$A$18:$A$29,0),MATCH(1,($U$2=GRID!$B$1:$U$1)*(КАЛЕНДАРЬ!X34=GRID!$B$3:$U$3),0))*GRID!$P$44*(1-GRID!$P$37),0))</f>
        <v>159440</v>
      </c>
      <c r="Q69" s="57" t="s">
        <v>119</v>
      </c>
      <c r="R69" s="57" t="s">
        <v>119</v>
      </c>
      <c r="S69" s="57" t="s">
        <v>119</v>
      </c>
      <c r="T69" s="57" t="s">
        <v>119</v>
      </c>
    </row>
    <row r="70" spans="1:20" hidden="1">
      <c r="A70" s="140"/>
      <c r="B70" s="141"/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</row>
    <row r="71" spans="1:20" s="9" customFormat="1" ht="17.25" customHeight="1">
      <c r="A71" s="171" t="str">
        <f>IF($U$2="Тариф с завтраком","Тариф с завтраком","Тариф Проживание и тип питания "&amp;$U$2)</f>
        <v>Тариф Проживание и тип питания Завтрак</v>
      </c>
      <c r="B71" s="171"/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</row>
    <row r="72" spans="1:20">
      <c r="A72" s="172" t="s">
        <v>108</v>
      </c>
      <c r="B72" s="173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</row>
    <row r="73" spans="1:20" ht="56.25" customHeight="1">
      <c r="A73" s="256" t="s">
        <v>8</v>
      </c>
      <c r="B73" s="257"/>
      <c r="C73" s="178" t="s">
        <v>101</v>
      </c>
      <c r="D73" s="179"/>
      <c r="E73" s="164" t="s">
        <v>93</v>
      </c>
      <c r="F73" s="165"/>
      <c r="G73" s="252" t="s">
        <v>94</v>
      </c>
      <c r="H73" s="253"/>
      <c r="I73" s="208" t="s">
        <v>95</v>
      </c>
      <c r="J73" s="208"/>
      <c r="K73" s="166" t="s">
        <v>96</v>
      </c>
      <c r="L73" s="166"/>
      <c r="M73" s="170" t="s">
        <v>97</v>
      </c>
      <c r="N73" s="170"/>
      <c r="O73" s="102" t="s">
        <v>71</v>
      </c>
      <c r="P73" s="22" t="s">
        <v>72</v>
      </c>
      <c r="Q73" s="23" t="s">
        <v>73</v>
      </c>
      <c r="R73" s="102" t="s">
        <v>74</v>
      </c>
      <c r="S73" s="102" t="s">
        <v>75</v>
      </c>
      <c r="T73" s="102" t="s">
        <v>76</v>
      </c>
    </row>
    <row r="74" spans="1:20">
      <c r="A74" s="258"/>
      <c r="B74" s="259"/>
      <c r="C74" s="27" t="s">
        <v>9</v>
      </c>
      <c r="D74" s="55" t="s">
        <v>10</v>
      </c>
      <c r="E74" s="55" t="s">
        <v>9</v>
      </c>
      <c r="F74" s="55" t="s">
        <v>10</v>
      </c>
      <c r="G74" s="55" t="s">
        <v>9</v>
      </c>
      <c r="H74" s="55" t="s">
        <v>10</v>
      </c>
      <c r="I74" s="55" t="s">
        <v>9</v>
      </c>
      <c r="J74" s="55" t="s">
        <v>10</v>
      </c>
      <c r="K74" s="55" t="s">
        <v>9</v>
      </c>
      <c r="L74" s="55" t="s">
        <v>10</v>
      </c>
      <c r="M74" s="55" t="s">
        <v>9</v>
      </c>
      <c r="N74" s="55" t="s">
        <v>10</v>
      </c>
      <c r="O74" s="55" t="s">
        <v>99</v>
      </c>
      <c r="P74" s="55" t="s">
        <v>100</v>
      </c>
      <c r="Q74" s="55" t="s">
        <v>100</v>
      </c>
      <c r="R74" s="55" t="s">
        <v>118</v>
      </c>
      <c r="S74" s="55" t="s">
        <v>118</v>
      </c>
      <c r="T74" s="55" t="s">
        <v>118</v>
      </c>
    </row>
    <row r="75" spans="1:20" hidden="1">
      <c r="A75" s="63" t="s">
        <v>12</v>
      </c>
      <c r="B75" s="64">
        <v>1</v>
      </c>
      <c r="C75" s="57" t="s">
        <v>119</v>
      </c>
      <c r="D75" s="57" t="s">
        <v>119</v>
      </c>
      <c r="E75" s="57" t="s">
        <v>119</v>
      </c>
      <c r="F75" s="57" t="s">
        <v>119</v>
      </c>
      <c r="G75" s="57" t="s">
        <v>119</v>
      </c>
      <c r="H75" s="57" t="s">
        <v>119</v>
      </c>
      <c r="I75" s="57" t="s">
        <v>119</v>
      </c>
      <c r="J75" s="57" t="s">
        <v>119</v>
      </c>
      <c r="K75" s="57" t="s">
        <v>119</v>
      </c>
      <c r="L75" s="57" t="s">
        <v>119</v>
      </c>
      <c r="M75" s="57" t="s">
        <v>119</v>
      </c>
      <c r="N75" s="57" t="s">
        <v>119</v>
      </c>
      <c r="O75" s="57" t="s">
        <v>119</v>
      </c>
      <c r="P75" s="57" t="s">
        <v>119</v>
      </c>
      <c r="Q75" s="57" t="s">
        <v>119</v>
      </c>
      <c r="R75" s="57" t="s">
        <v>119</v>
      </c>
      <c r="S75" s="57" t="s">
        <v>119</v>
      </c>
      <c r="T75" s="57" t="s">
        <v>119</v>
      </c>
    </row>
    <row r="76" spans="1:20" hidden="1">
      <c r="A76" s="63" t="s">
        <v>13</v>
      </c>
      <c r="B76" s="64">
        <v>2</v>
      </c>
      <c r="C76" s="57" t="s">
        <v>119</v>
      </c>
      <c r="D76" s="57" t="s">
        <v>119</v>
      </c>
      <c r="E76" s="57" t="s">
        <v>119</v>
      </c>
      <c r="F76" s="57" t="s">
        <v>119</v>
      </c>
      <c r="G76" s="57" t="s">
        <v>119</v>
      </c>
      <c r="H76" s="57" t="s">
        <v>119</v>
      </c>
      <c r="I76" s="57" t="s">
        <v>119</v>
      </c>
      <c r="J76" s="57" t="s">
        <v>119</v>
      </c>
      <c r="K76" s="57" t="s">
        <v>119</v>
      </c>
      <c r="L76" s="57" t="s">
        <v>119</v>
      </c>
      <c r="M76" s="57" t="s">
        <v>119</v>
      </c>
      <c r="N76" s="57" t="s">
        <v>119</v>
      </c>
      <c r="O76" s="57" t="s">
        <v>119</v>
      </c>
      <c r="P76" s="57" t="s">
        <v>119</v>
      </c>
      <c r="Q76" s="57" t="s">
        <v>119</v>
      </c>
      <c r="R76" s="57" t="s">
        <v>119</v>
      </c>
      <c r="S76" s="57" t="s">
        <v>119</v>
      </c>
      <c r="T76" s="57" t="s">
        <v>119</v>
      </c>
    </row>
    <row r="77" spans="1:20" hidden="1">
      <c r="A77" s="63" t="s">
        <v>14</v>
      </c>
      <c r="B77" s="64">
        <v>3</v>
      </c>
      <c r="C77" s="8" cm="1">
        <f t="array" ref="C77">IF($I$2="Жаркий сентябрь в Мантера Суприм",
INDEX(GRID!$B$4:$U$15,MATCH($C$7,GRID!$A$4:$A$15,0),MATCH(1,($U$2=GRID!$B$1:$U$1)*(КАЛЕНДАРЬ!AA6=GRID!$B$3:$U$3),0))*GRID!$P$44,
ROUNDUP(INDEX(GRID!$B$4:$U$15,MATCH($C$7,GRID!$A$4:$A$15,0),MATCH(1,($U$2=GRID!$B$1:$U$1)*(КАЛЕНДАРЬ!AA6=GRID!$B$3:$U$3),0))*GRID!$P$44*(1-GRID!$P$45),0))</f>
        <v>38480</v>
      </c>
      <c r="D77" s="8" cm="1">
        <f t="array" ref="D77">IF($I$2="Жаркий сентябрь в Мантера Суприм",
INDEX(GRID!$B$18:$U$29,MATCH($C$7,GRID!$A$18:$A$29,0),MATCH(1,($U$2=GRID!$B$1:$U$1)*(КАЛЕНДАРЬ!AA6=GRID!$B$3:$U$3),0))*GRID!$P$44,
ROUNDUP(INDEX(GRID!$B$18:$U$29,MATCH($C$7,GRID!$A$18:$A$29,0),MATCH(1,($U$2=GRID!$B$1:$U$1)*(КАЛЕНДАРЬ!AA6=GRID!$B$3:$U$3),0))*GRID!$P$44*(1-GRID!$P$45),0))</f>
        <v>42480</v>
      </c>
      <c r="E77" s="8" cm="1">
        <f t="array" ref="E77">IF($I$2="Жаркий сентябрь в Мантера Суприм",
INDEX(GRID!$B$4:$U$15,MATCH($E$7,GRID!$A$4:$A$15,0),MATCH(1,($U$2=GRID!$B$1:$U$1)*(КАЛЕНДАРЬ!AA6=GRID!$B$3:$U$3),0))*GRID!$P$44,
ROUNDUP(INDEX(GRID!$B$4:$U$15,MATCH($E$7,GRID!$A$4:$A$15,0),MATCH(1,($U$2=GRID!$B$1:$U$1)*(КАЛЕНДАРЬ!AA6=GRID!$B$3:$U$3),0))*GRID!$P$44*(1-GRID!$P$45),0))</f>
        <v>45680</v>
      </c>
      <c r="F77" s="8" cm="1">
        <f t="array" ref="F77">IF($I$2="Жаркий сентябрь в Мантера Суприм",
INDEX(GRID!$B$18:$U$29,MATCH($E$7,GRID!$A$18:$A$29,0),MATCH(1,($U$2=GRID!$B$1:$U$1)*(КАЛЕНДАРЬ!AA6=GRID!$B$3:$U$3),0))*GRID!$P$44,
ROUNDUP(INDEX(GRID!$B$18:$U$29,MATCH($E$7,GRID!$A$18:$A$29,0),MATCH(1,($U$2=GRID!$B$1:$U$1)*(КАЛЕНДАРЬ!AA6=GRID!$B$3:$U$3),0))*GRID!$P$44*(1-GRID!$P$45),0))</f>
        <v>49680</v>
      </c>
      <c r="G77" s="57" t="s">
        <v>119</v>
      </c>
      <c r="H77" s="57" t="s">
        <v>119</v>
      </c>
      <c r="I77" s="8" cm="1">
        <f t="array" ref="I77">IF($I$2="Жаркий сентябрь в Мантера Суприм",
INDEX(GRID!$B$4:$U$15,MATCH($I$7,GRID!$A$4:$A$15,0),MATCH(1,($U$2=GRID!$B$1:$U$1)*(КАЛЕНДАРЬ!AA6=GRID!$B$3:$U$3),0))*GRID!$P$44,
ROUNDUP(INDEX(GRID!$B$4:$U$15,MATCH($I$7,GRID!$A$4:$A$15,0),MATCH(1,($U$2=GRID!$B$1:$U$1)*(КАЛЕНДАРЬ!AA6=GRID!$B$3:$U$3),0))*GRID!$P$44*(1-GRID!$P$45),0))</f>
        <v>56800</v>
      </c>
      <c r="J77" s="8" cm="1">
        <f t="array" ref="J77">IF($I$2="Жаркий сентябрь в Мантера Суприм",
INDEX(GRID!$B$18:$U$29,MATCH($I$7,GRID!$A$18:$A$29,0),MATCH(1,($U$2=GRID!$B$1:$U$1)*(КАЛЕНДАРЬ!AA6=GRID!$B$3:$U$3),0))*GRID!$P$44,
ROUNDUP(INDEX(GRID!$B$18:$U$29,MATCH($I$7,GRID!$A$18:$A$29,0),MATCH(1,($U$2=GRID!$B$1:$U$1)*(КАЛЕНДАРЬ!AA6=GRID!$B$3:$U$3),0))*GRID!$P$44*(1-GRID!$P$45),0))</f>
        <v>60800</v>
      </c>
      <c r="K77" s="57" t="s">
        <v>119</v>
      </c>
      <c r="L77" s="57" t="s">
        <v>119</v>
      </c>
      <c r="M77" s="8" cm="1">
        <f t="array" ref="M77">IF($I$2="Жаркий сентябрь в Мантера Суприм",
INDEX(GRID!$B$4:$U$15,MATCH($M$7,GRID!$A$4:$A$15,0),MATCH(1,($U$2=GRID!$B$1:$U$1)*(КАЛЕНДАРЬ!AA6=GRID!$B$3:$U$3),0))*GRID!$P$44,
ROUNDUP(INDEX(GRID!$B$4:$U$15,MATCH($M$7,GRID!$A$4:$A$15,0),MATCH(1,($U$2=GRID!$B$1:$U$1)*(КАЛЕНДАРЬ!AA6=GRID!$B$3:$U$3),0))*GRID!$P$44*(1-GRID!$P$45),0))</f>
        <v>82560</v>
      </c>
      <c r="N77" s="8" cm="1">
        <f t="array" ref="N77">IF($I$2="Жаркий сентябрь в Мантера Суприм",
INDEX(GRID!$B$18:$U$29,MATCH($M$7,GRID!$A$18:$A$29,0),MATCH(1,($U$2=GRID!$B$1:$U$1)*(КАЛЕНДАРЬ!AA6=GRID!$B$3:$U$3),0))*GRID!$P$44,
ROUNDUP(INDEX(GRID!$B$18:$U$29,MATCH($M$7,GRID!$A$18:$A$29,0),MATCH(1,($U$2=GRID!$B$1:$U$1)*(КАЛЕНДАРЬ!AA6=GRID!$B$3:$U$3),0))*GRID!$P$44*(1-GRID!$P$45),0))</f>
        <v>86560</v>
      </c>
      <c r="O77" s="57" t="s">
        <v>119</v>
      </c>
      <c r="P77" s="57" t="s">
        <v>119</v>
      </c>
      <c r="Q77" s="57" t="s">
        <v>119</v>
      </c>
      <c r="R77" s="57" t="s">
        <v>119</v>
      </c>
      <c r="S77" s="57" t="s">
        <v>119</v>
      </c>
      <c r="T77" s="57" t="s">
        <v>119</v>
      </c>
    </row>
    <row r="78" spans="1:20" hidden="1">
      <c r="A78" s="63" t="s">
        <v>15</v>
      </c>
      <c r="B78" s="64">
        <v>4</v>
      </c>
      <c r="C78" s="8" cm="1">
        <f t="array" ref="C78">IF($I$2="Жаркий сентябрь в Мантера Суприм",
INDEX(GRID!$B$4:$U$15,MATCH($C$7,GRID!$A$4:$A$15,0),MATCH(1,($U$2=GRID!$B$1:$U$1)*(КАЛЕНДАРЬ!AA7=GRID!$B$3:$U$3),0))*GRID!$P$44,
ROUNDUP(INDEX(GRID!$B$4:$U$15,MATCH($C$7,GRID!$A$4:$A$15,0),MATCH(1,($U$2=GRID!$B$1:$U$1)*(КАЛЕНДАРЬ!AA7=GRID!$B$3:$U$3),0))*GRID!$P$44*(1-GRID!$P$45),0))</f>
        <v>38480</v>
      </c>
      <c r="D78" s="8" cm="1">
        <f t="array" ref="D78">IF($I$2="Жаркий сентябрь в Мантера Суприм",
INDEX(GRID!$B$18:$U$29,MATCH($C$7,GRID!$A$18:$A$29,0),MATCH(1,($U$2=GRID!$B$1:$U$1)*(КАЛЕНДАРЬ!AA7=GRID!$B$3:$U$3),0))*GRID!$P$44,
ROUNDUP(INDEX(GRID!$B$18:$U$29,MATCH($C$7,GRID!$A$18:$A$29,0),MATCH(1,($U$2=GRID!$B$1:$U$1)*(КАЛЕНДАРЬ!AA7=GRID!$B$3:$U$3),0))*GRID!$P$44*(1-GRID!$P$45),0))</f>
        <v>42480</v>
      </c>
      <c r="E78" s="8" cm="1">
        <f t="array" ref="E78">IF($I$2="Жаркий сентябрь в Мантера Суприм",
INDEX(GRID!$B$4:$U$15,MATCH($E$7,GRID!$A$4:$A$15,0),MATCH(1,($U$2=GRID!$B$1:$U$1)*(КАЛЕНДАРЬ!AA7=GRID!$B$3:$U$3),0))*GRID!$P$44,
ROUNDUP(INDEX(GRID!$B$4:$U$15,MATCH($E$7,GRID!$A$4:$A$15,0),MATCH(1,($U$2=GRID!$B$1:$U$1)*(КАЛЕНДАРЬ!AA7=GRID!$B$3:$U$3),0))*GRID!$P$44*(1-GRID!$P$45),0))</f>
        <v>45680</v>
      </c>
      <c r="F78" s="8" cm="1">
        <f t="array" ref="F78">IF($I$2="Жаркий сентябрь в Мантера Суприм",
INDEX(GRID!$B$18:$U$29,MATCH($E$7,GRID!$A$18:$A$29,0),MATCH(1,($U$2=GRID!$B$1:$U$1)*(КАЛЕНДАРЬ!AA7=GRID!$B$3:$U$3),0))*GRID!$P$44,
ROUNDUP(INDEX(GRID!$B$18:$U$29,MATCH($E$7,GRID!$A$18:$A$29,0),MATCH(1,($U$2=GRID!$B$1:$U$1)*(КАЛЕНДАРЬ!AA7=GRID!$B$3:$U$3),0))*GRID!$P$44*(1-GRID!$P$45),0))</f>
        <v>49680</v>
      </c>
      <c r="G78" s="57" t="s">
        <v>119</v>
      </c>
      <c r="H78" s="57" t="s">
        <v>119</v>
      </c>
      <c r="I78" s="8" cm="1">
        <f t="array" ref="I78">IF($I$2="Жаркий сентябрь в Мантера Суприм",
INDEX(GRID!$B$4:$U$15,MATCH($I$7,GRID!$A$4:$A$15,0),MATCH(1,($U$2=GRID!$B$1:$U$1)*(КАЛЕНДАРЬ!AA7=GRID!$B$3:$U$3),0))*GRID!$P$44,
ROUNDUP(INDEX(GRID!$B$4:$U$15,MATCH($I$7,GRID!$A$4:$A$15,0),MATCH(1,($U$2=GRID!$B$1:$U$1)*(КАЛЕНДАРЬ!AA7=GRID!$B$3:$U$3),0))*GRID!$P$44*(1-GRID!$P$45),0))</f>
        <v>56800</v>
      </c>
      <c r="J78" s="8" cm="1">
        <f t="array" ref="J78">IF($I$2="Жаркий сентябрь в Мантера Суприм",
INDEX(GRID!$B$18:$U$29,MATCH($I$7,GRID!$A$18:$A$29,0),MATCH(1,($U$2=GRID!$B$1:$U$1)*(КАЛЕНДАРЬ!AA7=GRID!$B$3:$U$3),0))*GRID!$P$44,
ROUNDUP(INDEX(GRID!$B$18:$U$29,MATCH($I$7,GRID!$A$18:$A$29,0),MATCH(1,($U$2=GRID!$B$1:$U$1)*(КАЛЕНДАРЬ!AA7=GRID!$B$3:$U$3),0))*GRID!$P$44*(1-GRID!$P$45),0))</f>
        <v>60800</v>
      </c>
      <c r="K78" s="57" t="s">
        <v>119</v>
      </c>
      <c r="L78" s="57" t="s">
        <v>119</v>
      </c>
      <c r="M78" s="8" cm="1">
        <f t="array" ref="M78">IF($I$2="Жаркий сентябрь в Мантера Суприм",
INDEX(GRID!$B$4:$U$15,MATCH($M$7,GRID!$A$4:$A$15,0),MATCH(1,($U$2=GRID!$B$1:$U$1)*(КАЛЕНДАРЬ!AA7=GRID!$B$3:$U$3),0))*GRID!$P$44,
ROUNDUP(INDEX(GRID!$B$4:$U$15,MATCH($M$7,GRID!$A$4:$A$15,0),MATCH(1,($U$2=GRID!$B$1:$U$1)*(КАЛЕНДАРЬ!AA7=GRID!$B$3:$U$3),0))*GRID!$P$44*(1-GRID!$P$45),0))</f>
        <v>82560</v>
      </c>
      <c r="N78" s="8" cm="1">
        <f t="array" ref="N78">IF($I$2="Жаркий сентябрь в Мантера Суприм",
INDEX(GRID!$B$18:$U$29,MATCH($M$7,GRID!$A$18:$A$29,0),MATCH(1,($U$2=GRID!$B$1:$U$1)*(КАЛЕНДАРЬ!AA7=GRID!$B$3:$U$3),0))*GRID!$P$44,
ROUNDUP(INDEX(GRID!$B$18:$U$29,MATCH($M$7,GRID!$A$18:$A$29,0),MATCH(1,($U$2=GRID!$B$1:$U$1)*(КАЛЕНДАРЬ!AA7=GRID!$B$3:$U$3),0))*GRID!$P$44*(1-GRID!$P$45),0))</f>
        <v>86560</v>
      </c>
      <c r="O78" s="57" t="s">
        <v>119</v>
      </c>
      <c r="P78" s="57" t="s">
        <v>119</v>
      </c>
      <c r="Q78" s="57" t="s">
        <v>119</v>
      </c>
      <c r="R78" s="57" t="s">
        <v>119</v>
      </c>
      <c r="S78" s="57" t="s">
        <v>119</v>
      </c>
      <c r="T78" s="57" t="s">
        <v>119</v>
      </c>
    </row>
    <row r="79" spans="1:20" hidden="1">
      <c r="A79" s="63" t="s">
        <v>16</v>
      </c>
      <c r="B79" s="64">
        <v>5</v>
      </c>
      <c r="C79" s="8" cm="1">
        <f t="array" ref="C79">IF($I$2="Жаркий сентябрь в Мантера Суприм",
INDEX(GRID!$B$4:$U$15,MATCH($C$7,GRID!$A$4:$A$15,0),MATCH(1,($U$2=GRID!$B$1:$U$1)*(КАЛЕНДАРЬ!AA8=GRID!$B$3:$U$3),0))*GRID!$P$44,
ROUNDUP(INDEX(GRID!$B$4:$U$15,MATCH($C$7,GRID!$A$4:$A$15,0),MATCH(1,($U$2=GRID!$B$1:$U$1)*(КАЛЕНДАРЬ!AA8=GRID!$B$3:$U$3),0))*GRID!$P$44*(1-GRID!$P$45),0))</f>
        <v>38480</v>
      </c>
      <c r="D79" s="8" cm="1">
        <f t="array" ref="D79">IF($I$2="Жаркий сентябрь в Мантера Суприм",
INDEX(GRID!$B$18:$U$29,MATCH($C$7,GRID!$A$18:$A$29,0),MATCH(1,($U$2=GRID!$B$1:$U$1)*(КАЛЕНДАРЬ!AA8=GRID!$B$3:$U$3),0))*GRID!$P$44,
ROUNDUP(INDEX(GRID!$B$18:$U$29,MATCH($C$7,GRID!$A$18:$A$29,0),MATCH(1,($U$2=GRID!$B$1:$U$1)*(КАЛЕНДАРЬ!AA8=GRID!$B$3:$U$3),0))*GRID!$P$44*(1-GRID!$P$45),0))</f>
        <v>42480</v>
      </c>
      <c r="E79" s="8" cm="1">
        <f t="array" ref="E79">IF($I$2="Жаркий сентябрь в Мантера Суприм",
INDEX(GRID!$B$4:$U$15,MATCH($E$7,GRID!$A$4:$A$15,0),MATCH(1,($U$2=GRID!$B$1:$U$1)*(КАЛЕНДАРЬ!AA8=GRID!$B$3:$U$3),0))*GRID!$P$44,
ROUNDUP(INDEX(GRID!$B$4:$U$15,MATCH($E$7,GRID!$A$4:$A$15,0),MATCH(1,($U$2=GRID!$B$1:$U$1)*(КАЛЕНДАРЬ!AA8=GRID!$B$3:$U$3),0))*GRID!$P$44*(1-GRID!$P$45),0))</f>
        <v>45680</v>
      </c>
      <c r="F79" s="8" cm="1">
        <f t="array" ref="F79">IF($I$2="Жаркий сентябрь в Мантера Суприм",
INDEX(GRID!$B$18:$U$29,MATCH($E$7,GRID!$A$18:$A$29,0),MATCH(1,($U$2=GRID!$B$1:$U$1)*(КАЛЕНДАРЬ!AA8=GRID!$B$3:$U$3),0))*GRID!$P$44,
ROUNDUP(INDEX(GRID!$B$18:$U$29,MATCH($E$7,GRID!$A$18:$A$29,0),MATCH(1,($U$2=GRID!$B$1:$U$1)*(КАЛЕНДАРЬ!AA8=GRID!$B$3:$U$3),0))*GRID!$P$44*(1-GRID!$P$45),0))</f>
        <v>49680</v>
      </c>
      <c r="G79" s="57" t="s">
        <v>119</v>
      </c>
      <c r="H79" s="57" t="s">
        <v>119</v>
      </c>
      <c r="I79" s="8" cm="1">
        <f t="array" ref="I79">IF($I$2="Жаркий сентябрь в Мантера Суприм",
INDEX(GRID!$B$4:$U$15,MATCH($I$7,GRID!$A$4:$A$15,0),MATCH(1,($U$2=GRID!$B$1:$U$1)*(КАЛЕНДАРЬ!AA8=GRID!$B$3:$U$3),0))*GRID!$P$44,
ROUNDUP(INDEX(GRID!$B$4:$U$15,MATCH($I$7,GRID!$A$4:$A$15,0),MATCH(1,($U$2=GRID!$B$1:$U$1)*(КАЛЕНДАРЬ!AA8=GRID!$B$3:$U$3),0))*GRID!$P$44*(1-GRID!$P$45),0))</f>
        <v>56800</v>
      </c>
      <c r="J79" s="8" cm="1">
        <f t="array" ref="J79">IF($I$2="Жаркий сентябрь в Мантера Суприм",
INDEX(GRID!$B$18:$U$29,MATCH($I$7,GRID!$A$18:$A$29,0),MATCH(1,($U$2=GRID!$B$1:$U$1)*(КАЛЕНДАРЬ!AA8=GRID!$B$3:$U$3),0))*GRID!$P$44,
ROUNDUP(INDEX(GRID!$B$18:$U$29,MATCH($I$7,GRID!$A$18:$A$29,0),MATCH(1,($U$2=GRID!$B$1:$U$1)*(КАЛЕНДАРЬ!AA8=GRID!$B$3:$U$3),0))*GRID!$P$44*(1-GRID!$P$45),0))</f>
        <v>60800</v>
      </c>
      <c r="K79" s="57" t="s">
        <v>119</v>
      </c>
      <c r="L79" s="57" t="s">
        <v>119</v>
      </c>
      <c r="M79" s="8" cm="1">
        <f t="array" ref="M79">IF($I$2="Жаркий сентябрь в Мантера Суприм",
INDEX(GRID!$B$4:$U$15,MATCH($M$7,GRID!$A$4:$A$15,0),MATCH(1,($U$2=GRID!$B$1:$U$1)*(КАЛЕНДАРЬ!AA8=GRID!$B$3:$U$3),0))*GRID!$P$44,
ROUNDUP(INDEX(GRID!$B$4:$U$15,MATCH($M$7,GRID!$A$4:$A$15,0),MATCH(1,($U$2=GRID!$B$1:$U$1)*(КАЛЕНДАРЬ!AA8=GRID!$B$3:$U$3),0))*GRID!$P$44*(1-GRID!$P$45),0))</f>
        <v>82560</v>
      </c>
      <c r="N79" s="8" cm="1">
        <f t="array" ref="N79">IF($I$2="Жаркий сентябрь в Мантера Суприм",
INDEX(GRID!$B$18:$U$29,MATCH($M$7,GRID!$A$18:$A$29,0),MATCH(1,($U$2=GRID!$B$1:$U$1)*(КАЛЕНДАРЬ!AA8=GRID!$B$3:$U$3),0))*GRID!$P$44,
ROUNDUP(INDEX(GRID!$B$18:$U$29,MATCH($M$7,GRID!$A$18:$A$29,0),MATCH(1,($U$2=GRID!$B$1:$U$1)*(КАЛЕНДАРЬ!AA8=GRID!$B$3:$U$3),0))*GRID!$P$44*(1-GRID!$P$45),0))</f>
        <v>86560</v>
      </c>
      <c r="O79" s="57" t="s">
        <v>119</v>
      </c>
      <c r="P79" s="57" t="s">
        <v>119</v>
      </c>
      <c r="Q79" s="57" t="s">
        <v>119</v>
      </c>
      <c r="R79" s="57" t="s">
        <v>119</v>
      </c>
      <c r="S79" s="57" t="s">
        <v>119</v>
      </c>
      <c r="T79" s="57" t="s">
        <v>119</v>
      </c>
    </row>
    <row r="80" spans="1:20" hidden="1">
      <c r="A80" s="63" t="s">
        <v>17</v>
      </c>
      <c r="B80" s="64">
        <v>6</v>
      </c>
      <c r="C80" s="8" cm="1">
        <f t="array" ref="C80">IF($I$2="Жаркий сентябрь в Мантера Суприм",
INDEX(GRID!$B$4:$U$15,MATCH($C$7,GRID!$A$4:$A$15,0),MATCH(1,($U$2=GRID!$B$1:$U$1)*(КАЛЕНДАРЬ!AA9=GRID!$B$3:$U$3),0))*GRID!$P$44,
ROUNDUP(INDEX(GRID!$B$4:$U$15,MATCH($C$7,GRID!$A$4:$A$15,0),MATCH(1,($U$2=GRID!$B$1:$U$1)*(КАЛЕНДАРЬ!AA9=GRID!$B$3:$U$3),0))*GRID!$P$44*(1-GRID!$P$45),0))</f>
        <v>38480</v>
      </c>
      <c r="D80" s="8" cm="1">
        <f t="array" ref="D80">IF($I$2="Жаркий сентябрь в Мантера Суприм",
INDEX(GRID!$B$18:$U$29,MATCH($C$7,GRID!$A$18:$A$29,0),MATCH(1,($U$2=GRID!$B$1:$U$1)*(КАЛЕНДАРЬ!AA9=GRID!$B$3:$U$3),0))*GRID!$P$44,
ROUNDUP(INDEX(GRID!$B$18:$U$29,MATCH($C$7,GRID!$A$18:$A$29,0),MATCH(1,($U$2=GRID!$B$1:$U$1)*(КАЛЕНДАРЬ!AA9=GRID!$B$3:$U$3),0))*GRID!$P$44*(1-GRID!$P$45),0))</f>
        <v>42480</v>
      </c>
      <c r="E80" s="8" cm="1">
        <f t="array" ref="E80">IF($I$2="Жаркий сентябрь в Мантера Суприм",
INDEX(GRID!$B$4:$U$15,MATCH($E$7,GRID!$A$4:$A$15,0),MATCH(1,($U$2=GRID!$B$1:$U$1)*(КАЛЕНДАРЬ!AA9=GRID!$B$3:$U$3),0))*GRID!$P$44,
ROUNDUP(INDEX(GRID!$B$4:$U$15,MATCH($E$7,GRID!$A$4:$A$15,0),MATCH(1,($U$2=GRID!$B$1:$U$1)*(КАЛЕНДАРЬ!AA9=GRID!$B$3:$U$3),0))*GRID!$P$44*(1-GRID!$P$45),0))</f>
        <v>45680</v>
      </c>
      <c r="F80" s="8" cm="1">
        <f t="array" ref="F80">IF($I$2="Жаркий сентябрь в Мантера Суприм",
INDEX(GRID!$B$18:$U$29,MATCH($E$7,GRID!$A$18:$A$29,0),MATCH(1,($U$2=GRID!$B$1:$U$1)*(КАЛЕНДАРЬ!AA9=GRID!$B$3:$U$3),0))*GRID!$P$44,
ROUNDUP(INDEX(GRID!$B$18:$U$29,MATCH($E$7,GRID!$A$18:$A$29,0),MATCH(1,($U$2=GRID!$B$1:$U$1)*(КАЛЕНДАРЬ!AA9=GRID!$B$3:$U$3),0))*GRID!$P$44*(1-GRID!$P$45),0))</f>
        <v>49680</v>
      </c>
      <c r="G80" s="57" t="s">
        <v>119</v>
      </c>
      <c r="H80" s="57" t="s">
        <v>119</v>
      </c>
      <c r="I80" s="8" cm="1">
        <f t="array" ref="I80">IF($I$2="Жаркий сентябрь в Мантера Суприм",
INDEX(GRID!$B$4:$U$15,MATCH($I$7,GRID!$A$4:$A$15,0),MATCH(1,($U$2=GRID!$B$1:$U$1)*(КАЛЕНДАРЬ!AA9=GRID!$B$3:$U$3),0))*GRID!$P$44,
ROUNDUP(INDEX(GRID!$B$4:$U$15,MATCH($I$7,GRID!$A$4:$A$15,0),MATCH(1,($U$2=GRID!$B$1:$U$1)*(КАЛЕНДАРЬ!AA9=GRID!$B$3:$U$3),0))*GRID!$P$44*(1-GRID!$P$45),0))</f>
        <v>56800</v>
      </c>
      <c r="J80" s="8" cm="1">
        <f t="array" ref="J80">IF($I$2="Жаркий сентябрь в Мантера Суприм",
INDEX(GRID!$B$18:$U$29,MATCH($I$7,GRID!$A$18:$A$29,0),MATCH(1,($U$2=GRID!$B$1:$U$1)*(КАЛЕНДАРЬ!AA9=GRID!$B$3:$U$3),0))*GRID!$P$44,
ROUNDUP(INDEX(GRID!$B$18:$U$29,MATCH($I$7,GRID!$A$18:$A$29,0),MATCH(1,($U$2=GRID!$B$1:$U$1)*(КАЛЕНДАРЬ!AA9=GRID!$B$3:$U$3),0))*GRID!$P$44*(1-GRID!$P$45),0))</f>
        <v>60800</v>
      </c>
      <c r="K80" s="57" t="s">
        <v>119</v>
      </c>
      <c r="L80" s="57" t="s">
        <v>119</v>
      </c>
      <c r="M80" s="8" cm="1">
        <f t="array" ref="M80">IF($I$2="Жаркий сентябрь в Мантера Суприм",
INDEX(GRID!$B$4:$U$15,MATCH($M$7,GRID!$A$4:$A$15,0),MATCH(1,($U$2=GRID!$B$1:$U$1)*(КАЛЕНДАРЬ!AA9=GRID!$B$3:$U$3),0))*GRID!$P$44,
ROUNDUP(INDEX(GRID!$B$4:$U$15,MATCH($M$7,GRID!$A$4:$A$15,0),MATCH(1,($U$2=GRID!$B$1:$U$1)*(КАЛЕНДАРЬ!AA9=GRID!$B$3:$U$3),0))*GRID!$P$44*(1-GRID!$P$45),0))</f>
        <v>82560</v>
      </c>
      <c r="N80" s="8" cm="1">
        <f t="array" ref="N80">IF($I$2="Жаркий сентябрь в Мантера Суприм",
INDEX(GRID!$B$18:$U$29,MATCH($M$7,GRID!$A$18:$A$29,0),MATCH(1,($U$2=GRID!$B$1:$U$1)*(КАЛЕНДАРЬ!AA9=GRID!$B$3:$U$3),0))*GRID!$P$44,
ROUNDUP(INDEX(GRID!$B$18:$U$29,MATCH($M$7,GRID!$A$18:$A$29,0),MATCH(1,($U$2=GRID!$B$1:$U$1)*(КАЛЕНДАРЬ!AA9=GRID!$B$3:$U$3),0))*GRID!$P$44*(1-GRID!$P$45),0))</f>
        <v>86560</v>
      </c>
      <c r="O80" s="57" t="s">
        <v>119</v>
      </c>
      <c r="P80" s="57" t="s">
        <v>119</v>
      </c>
      <c r="Q80" s="57" t="s">
        <v>119</v>
      </c>
      <c r="R80" s="57" t="s">
        <v>119</v>
      </c>
      <c r="S80" s="57" t="s">
        <v>119</v>
      </c>
      <c r="T80" s="57" t="s">
        <v>119</v>
      </c>
    </row>
    <row r="81" spans="1:20" hidden="1">
      <c r="A81" s="63" t="s">
        <v>11</v>
      </c>
      <c r="B81" s="64">
        <v>7</v>
      </c>
      <c r="C81" s="8" cm="1">
        <f t="array" ref="C81">IF($I$2="Жаркий сентябрь в Мантера Суприм",
INDEX(GRID!$B$4:$U$15,MATCH($C$7,GRID!$A$4:$A$15,0),MATCH(1,($U$2=GRID!$B$1:$U$1)*(КАЛЕНДАРЬ!AA10=GRID!$B$3:$U$3),0))*GRID!$P$44,
ROUNDUP(INDEX(GRID!$B$4:$U$15,MATCH($C$7,GRID!$A$4:$A$15,0),MATCH(1,($U$2=GRID!$B$1:$U$1)*(КАЛЕНДАРЬ!AA10=GRID!$B$3:$U$3),0))*GRID!$P$44*(1-GRID!$P$45),0))</f>
        <v>38480</v>
      </c>
      <c r="D81" s="8" cm="1">
        <f t="array" ref="D81">IF($I$2="Жаркий сентябрь в Мантера Суприм",
INDEX(GRID!$B$18:$U$29,MATCH($C$7,GRID!$A$18:$A$29,0),MATCH(1,($U$2=GRID!$B$1:$U$1)*(КАЛЕНДАРЬ!AA10=GRID!$B$3:$U$3),0))*GRID!$P$44,
ROUNDUP(INDEX(GRID!$B$18:$U$29,MATCH($C$7,GRID!$A$18:$A$29,0),MATCH(1,($U$2=GRID!$B$1:$U$1)*(КАЛЕНДАРЬ!AA10=GRID!$B$3:$U$3),0))*GRID!$P$44*(1-GRID!$P$45),0))</f>
        <v>42480</v>
      </c>
      <c r="E81" s="8" cm="1">
        <f t="array" ref="E81">IF($I$2="Жаркий сентябрь в Мантера Суприм",
INDEX(GRID!$B$4:$U$15,MATCH($E$7,GRID!$A$4:$A$15,0),MATCH(1,($U$2=GRID!$B$1:$U$1)*(КАЛЕНДАРЬ!AA10=GRID!$B$3:$U$3),0))*GRID!$P$44,
ROUNDUP(INDEX(GRID!$B$4:$U$15,MATCH($E$7,GRID!$A$4:$A$15,0),MATCH(1,($U$2=GRID!$B$1:$U$1)*(КАЛЕНДАРЬ!AA10=GRID!$B$3:$U$3),0))*GRID!$P$44*(1-GRID!$P$45),0))</f>
        <v>45680</v>
      </c>
      <c r="F81" s="8" cm="1">
        <f t="array" ref="F81">IF($I$2="Жаркий сентябрь в Мантера Суприм",
INDEX(GRID!$B$18:$U$29,MATCH($E$7,GRID!$A$18:$A$29,0),MATCH(1,($U$2=GRID!$B$1:$U$1)*(КАЛЕНДАРЬ!AA10=GRID!$B$3:$U$3),0))*GRID!$P$44,
ROUNDUP(INDEX(GRID!$B$18:$U$29,MATCH($E$7,GRID!$A$18:$A$29,0),MATCH(1,($U$2=GRID!$B$1:$U$1)*(КАЛЕНДАРЬ!AA10=GRID!$B$3:$U$3),0))*GRID!$P$44*(1-GRID!$P$45),0))</f>
        <v>49680</v>
      </c>
      <c r="G81" s="57" t="s">
        <v>119</v>
      </c>
      <c r="H81" s="57" t="s">
        <v>119</v>
      </c>
      <c r="I81" s="8" cm="1">
        <f t="array" ref="I81">IF($I$2="Жаркий сентябрь в Мантера Суприм",
INDEX(GRID!$B$4:$U$15,MATCH($I$7,GRID!$A$4:$A$15,0),MATCH(1,($U$2=GRID!$B$1:$U$1)*(КАЛЕНДАРЬ!AA10=GRID!$B$3:$U$3),0))*GRID!$P$44,
ROUNDUP(INDEX(GRID!$B$4:$U$15,MATCH($I$7,GRID!$A$4:$A$15,0),MATCH(1,($U$2=GRID!$B$1:$U$1)*(КАЛЕНДАРЬ!AA10=GRID!$B$3:$U$3),0))*GRID!$P$44*(1-GRID!$P$45),0))</f>
        <v>56800</v>
      </c>
      <c r="J81" s="8" cm="1">
        <f t="array" ref="J81">IF($I$2="Жаркий сентябрь в Мантера Суприм",
INDEX(GRID!$B$18:$U$29,MATCH($I$7,GRID!$A$18:$A$29,0),MATCH(1,($U$2=GRID!$B$1:$U$1)*(КАЛЕНДАРЬ!AA10=GRID!$B$3:$U$3),0))*GRID!$P$44,
ROUNDUP(INDEX(GRID!$B$18:$U$29,MATCH($I$7,GRID!$A$18:$A$29,0),MATCH(1,($U$2=GRID!$B$1:$U$1)*(КАЛЕНДАРЬ!AA10=GRID!$B$3:$U$3),0))*GRID!$P$44*(1-GRID!$P$45),0))</f>
        <v>60800</v>
      </c>
      <c r="K81" s="57" t="s">
        <v>119</v>
      </c>
      <c r="L81" s="57" t="s">
        <v>119</v>
      </c>
      <c r="M81" s="8" cm="1">
        <f t="array" ref="M81">IF($I$2="Жаркий сентябрь в Мантера Суприм",
INDEX(GRID!$B$4:$U$15,MATCH($M$7,GRID!$A$4:$A$15,0),MATCH(1,($U$2=GRID!$B$1:$U$1)*(КАЛЕНДАРЬ!AA10=GRID!$B$3:$U$3),0))*GRID!$P$44,
ROUNDUP(INDEX(GRID!$B$4:$U$15,MATCH($M$7,GRID!$A$4:$A$15,0),MATCH(1,($U$2=GRID!$B$1:$U$1)*(КАЛЕНДАРЬ!AA10=GRID!$B$3:$U$3),0))*GRID!$P$44*(1-GRID!$P$45),0))</f>
        <v>82560</v>
      </c>
      <c r="N81" s="8" cm="1">
        <f t="array" ref="N81">IF($I$2="Жаркий сентябрь в Мантера Суприм",
INDEX(GRID!$B$18:$U$29,MATCH($M$7,GRID!$A$18:$A$29,0),MATCH(1,($U$2=GRID!$B$1:$U$1)*(КАЛЕНДАРЬ!AA10=GRID!$B$3:$U$3),0))*GRID!$P$44,
ROUNDUP(INDEX(GRID!$B$18:$U$29,MATCH($M$7,GRID!$A$18:$A$29,0),MATCH(1,($U$2=GRID!$B$1:$U$1)*(КАЛЕНДАРЬ!AA10=GRID!$B$3:$U$3),0))*GRID!$P$44*(1-GRID!$P$45),0))</f>
        <v>86560</v>
      </c>
      <c r="O81" s="57" t="s">
        <v>119</v>
      </c>
      <c r="P81" s="57" t="s">
        <v>119</v>
      </c>
      <c r="Q81" s="57" t="s">
        <v>119</v>
      </c>
      <c r="R81" s="57" t="s">
        <v>119</v>
      </c>
      <c r="S81" s="57" t="s">
        <v>119</v>
      </c>
      <c r="T81" s="57" t="s">
        <v>119</v>
      </c>
    </row>
    <row r="82" spans="1:20" hidden="1">
      <c r="A82" s="63" t="s">
        <v>12</v>
      </c>
      <c r="B82" s="64">
        <v>8</v>
      </c>
      <c r="C82" s="8" cm="1">
        <f t="array" ref="C82">IF($I$2="Жаркий сентябрь в Мантера Суприм",
INDEX(GRID!$B$4:$U$15,MATCH($C$7,GRID!$A$4:$A$15,0),MATCH(1,($U$2=GRID!$B$1:$U$1)*(КАЛЕНДАРЬ!AA11=GRID!$B$3:$U$3),0))*GRID!$P$44,
ROUNDUP(INDEX(GRID!$B$4:$U$15,MATCH($C$7,GRID!$A$4:$A$15,0),MATCH(1,($U$2=GRID!$B$1:$U$1)*(КАЛЕНДАРЬ!AA11=GRID!$B$3:$U$3),0))*GRID!$P$44*(1-GRID!$P$45),0))</f>
        <v>38480</v>
      </c>
      <c r="D82" s="8" cm="1">
        <f t="array" ref="D82">IF($I$2="Жаркий сентябрь в Мантера Суприм",
INDEX(GRID!$B$18:$U$29,MATCH($C$7,GRID!$A$18:$A$29,0),MATCH(1,($U$2=GRID!$B$1:$U$1)*(КАЛЕНДАРЬ!AA11=GRID!$B$3:$U$3),0))*GRID!$P$44,
ROUNDUP(INDEX(GRID!$B$18:$U$29,MATCH($C$7,GRID!$A$18:$A$29,0),MATCH(1,($U$2=GRID!$B$1:$U$1)*(КАЛЕНДАРЬ!AA11=GRID!$B$3:$U$3),0))*GRID!$P$44*(1-GRID!$P$45),0))</f>
        <v>42480</v>
      </c>
      <c r="E82" s="8" cm="1">
        <f t="array" ref="E82">IF($I$2="Жаркий сентябрь в Мантера Суприм",
INDEX(GRID!$B$4:$U$15,MATCH($E$7,GRID!$A$4:$A$15,0),MATCH(1,($U$2=GRID!$B$1:$U$1)*(КАЛЕНДАРЬ!AA11=GRID!$B$3:$U$3),0))*GRID!$P$44,
ROUNDUP(INDEX(GRID!$B$4:$U$15,MATCH($E$7,GRID!$A$4:$A$15,0),MATCH(1,($U$2=GRID!$B$1:$U$1)*(КАЛЕНДАРЬ!AA11=GRID!$B$3:$U$3),0))*GRID!$P$44*(1-GRID!$P$45),0))</f>
        <v>45680</v>
      </c>
      <c r="F82" s="8" cm="1">
        <f t="array" ref="F82">IF($I$2="Жаркий сентябрь в Мантера Суприм",
INDEX(GRID!$B$18:$U$29,MATCH($E$7,GRID!$A$18:$A$29,0),MATCH(1,($U$2=GRID!$B$1:$U$1)*(КАЛЕНДАРЬ!AA11=GRID!$B$3:$U$3),0))*GRID!$P$44,
ROUNDUP(INDEX(GRID!$B$18:$U$29,MATCH($E$7,GRID!$A$18:$A$29,0),MATCH(1,($U$2=GRID!$B$1:$U$1)*(КАЛЕНДАРЬ!AA11=GRID!$B$3:$U$3),0))*GRID!$P$44*(1-GRID!$P$45),0))</f>
        <v>49680</v>
      </c>
      <c r="G82" s="57" t="s">
        <v>119</v>
      </c>
      <c r="H82" s="57" t="s">
        <v>119</v>
      </c>
      <c r="I82" s="8" cm="1">
        <f t="array" ref="I82">IF($I$2="Жаркий сентябрь в Мантера Суприм",
INDEX(GRID!$B$4:$U$15,MATCH($I$7,GRID!$A$4:$A$15,0),MATCH(1,($U$2=GRID!$B$1:$U$1)*(КАЛЕНДАРЬ!AA11=GRID!$B$3:$U$3),0))*GRID!$P$44,
ROUNDUP(INDEX(GRID!$B$4:$U$15,MATCH($I$7,GRID!$A$4:$A$15,0),MATCH(1,($U$2=GRID!$B$1:$U$1)*(КАЛЕНДАРЬ!AA11=GRID!$B$3:$U$3),0))*GRID!$P$44*(1-GRID!$P$45),0))</f>
        <v>56800</v>
      </c>
      <c r="J82" s="8" cm="1">
        <f t="array" ref="J82">IF($I$2="Жаркий сентябрь в Мантера Суприм",
INDEX(GRID!$B$18:$U$29,MATCH($I$7,GRID!$A$18:$A$29,0),MATCH(1,($U$2=GRID!$B$1:$U$1)*(КАЛЕНДАРЬ!AA11=GRID!$B$3:$U$3),0))*GRID!$P$44,
ROUNDUP(INDEX(GRID!$B$18:$U$29,MATCH($I$7,GRID!$A$18:$A$29,0),MATCH(1,($U$2=GRID!$B$1:$U$1)*(КАЛЕНДАРЬ!AA11=GRID!$B$3:$U$3),0))*GRID!$P$44*(1-GRID!$P$45),0))</f>
        <v>60800</v>
      </c>
      <c r="K82" s="57" t="s">
        <v>119</v>
      </c>
      <c r="L82" s="57" t="s">
        <v>119</v>
      </c>
      <c r="M82" s="8" cm="1">
        <f t="array" ref="M82">IF($I$2="Жаркий сентябрь в Мантера Суприм",
INDEX(GRID!$B$4:$U$15,MATCH($M$7,GRID!$A$4:$A$15,0),MATCH(1,($U$2=GRID!$B$1:$U$1)*(КАЛЕНДАРЬ!AA11=GRID!$B$3:$U$3),0))*GRID!$P$44,
ROUNDUP(INDEX(GRID!$B$4:$U$15,MATCH($M$7,GRID!$A$4:$A$15,0),MATCH(1,($U$2=GRID!$B$1:$U$1)*(КАЛЕНДАРЬ!AA11=GRID!$B$3:$U$3),0))*GRID!$P$44*(1-GRID!$P$45),0))</f>
        <v>82560</v>
      </c>
      <c r="N82" s="8" cm="1">
        <f t="array" ref="N82">IF($I$2="Жаркий сентябрь в Мантера Суприм",
INDEX(GRID!$B$18:$U$29,MATCH($M$7,GRID!$A$18:$A$29,0),MATCH(1,($U$2=GRID!$B$1:$U$1)*(КАЛЕНДАРЬ!AA11=GRID!$B$3:$U$3),0))*GRID!$P$44,
ROUNDUP(INDEX(GRID!$B$18:$U$29,MATCH($M$7,GRID!$A$18:$A$29,0),MATCH(1,($U$2=GRID!$B$1:$U$1)*(КАЛЕНДАРЬ!AA11=GRID!$B$3:$U$3),0))*GRID!$P$44*(1-GRID!$P$45),0))</f>
        <v>86560</v>
      </c>
      <c r="O82" s="57" t="s">
        <v>119</v>
      </c>
      <c r="P82" s="57" t="s">
        <v>119</v>
      </c>
      <c r="Q82" s="57" t="s">
        <v>119</v>
      </c>
      <c r="R82" s="57" t="s">
        <v>119</v>
      </c>
      <c r="S82" s="57" t="s">
        <v>119</v>
      </c>
      <c r="T82" s="57" t="s">
        <v>119</v>
      </c>
    </row>
    <row r="83" spans="1:20" hidden="1">
      <c r="A83" s="63" t="s">
        <v>13</v>
      </c>
      <c r="B83" s="64">
        <v>9</v>
      </c>
      <c r="C83" s="8" cm="1">
        <f t="array" ref="C83">IF($I$2="Жаркий сентябрь в Мантера Суприм",
INDEX(GRID!$B$4:$U$15,MATCH($C$7,GRID!$A$4:$A$15,0),MATCH(1,($U$2=GRID!$B$1:$U$1)*(КАЛЕНДАРЬ!AA12=GRID!$B$3:$U$3),0))*GRID!$P$44,
ROUNDUP(INDEX(GRID!$B$4:$U$15,MATCH($C$7,GRID!$A$4:$A$15,0),MATCH(1,($U$2=GRID!$B$1:$U$1)*(КАЛЕНДАРЬ!AA12=GRID!$B$3:$U$3),0))*GRID!$P$44*(1-GRID!$P$45),0))</f>
        <v>38480</v>
      </c>
      <c r="D83" s="8" cm="1">
        <f t="array" ref="D83">IF($I$2="Жаркий сентябрь в Мантера Суприм",
INDEX(GRID!$B$18:$U$29,MATCH($C$7,GRID!$A$18:$A$29,0),MATCH(1,($U$2=GRID!$B$1:$U$1)*(КАЛЕНДАРЬ!AA12=GRID!$B$3:$U$3),0))*GRID!$P$44,
ROUNDUP(INDEX(GRID!$B$18:$U$29,MATCH($C$7,GRID!$A$18:$A$29,0),MATCH(1,($U$2=GRID!$B$1:$U$1)*(КАЛЕНДАРЬ!AA12=GRID!$B$3:$U$3),0))*GRID!$P$44*(1-GRID!$P$45),0))</f>
        <v>42480</v>
      </c>
      <c r="E83" s="8" cm="1">
        <f t="array" ref="E83">IF($I$2="Жаркий сентябрь в Мантера Суприм",
INDEX(GRID!$B$4:$U$15,MATCH($E$7,GRID!$A$4:$A$15,0),MATCH(1,($U$2=GRID!$B$1:$U$1)*(КАЛЕНДАРЬ!AA12=GRID!$B$3:$U$3),0))*GRID!$P$44,
ROUNDUP(INDEX(GRID!$B$4:$U$15,MATCH($E$7,GRID!$A$4:$A$15,0),MATCH(1,($U$2=GRID!$B$1:$U$1)*(КАЛЕНДАРЬ!AA12=GRID!$B$3:$U$3),0))*GRID!$P$44*(1-GRID!$P$45),0))</f>
        <v>45680</v>
      </c>
      <c r="F83" s="8" cm="1">
        <f t="array" ref="F83">IF($I$2="Жаркий сентябрь в Мантера Суприм",
INDEX(GRID!$B$18:$U$29,MATCH($E$7,GRID!$A$18:$A$29,0),MATCH(1,($U$2=GRID!$B$1:$U$1)*(КАЛЕНДАРЬ!AA12=GRID!$B$3:$U$3),0))*GRID!$P$44,
ROUNDUP(INDEX(GRID!$B$18:$U$29,MATCH($E$7,GRID!$A$18:$A$29,0),MATCH(1,($U$2=GRID!$B$1:$U$1)*(КАЛЕНДАРЬ!AA12=GRID!$B$3:$U$3),0))*GRID!$P$44*(1-GRID!$P$45),0))</f>
        <v>49680</v>
      </c>
      <c r="G83" s="57" t="s">
        <v>119</v>
      </c>
      <c r="H83" s="57" t="s">
        <v>119</v>
      </c>
      <c r="I83" s="8" cm="1">
        <f t="array" ref="I83">IF($I$2="Жаркий сентябрь в Мантера Суприм",
INDEX(GRID!$B$4:$U$15,MATCH($I$7,GRID!$A$4:$A$15,0),MATCH(1,($U$2=GRID!$B$1:$U$1)*(КАЛЕНДАРЬ!AA12=GRID!$B$3:$U$3),0))*GRID!$P$44,
ROUNDUP(INDEX(GRID!$B$4:$U$15,MATCH($I$7,GRID!$A$4:$A$15,0),MATCH(1,($U$2=GRID!$B$1:$U$1)*(КАЛЕНДАРЬ!AA12=GRID!$B$3:$U$3),0))*GRID!$P$44*(1-GRID!$P$45),0))</f>
        <v>56800</v>
      </c>
      <c r="J83" s="8" cm="1">
        <f t="array" ref="J83">IF($I$2="Жаркий сентябрь в Мантера Суприм",
INDEX(GRID!$B$18:$U$29,MATCH($I$7,GRID!$A$18:$A$29,0),MATCH(1,($U$2=GRID!$B$1:$U$1)*(КАЛЕНДАРЬ!AA12=GRID!$B$3:$U$3),0))*GRID!$P$44,
ROUNDUP(INDEX(GRID!$B$18:$U$29,MATCH($I$7,GRID!$A$18:$A$29,0),MATCH(1,($U$2=GRID!$B$1:$U$1)*(КАЛЕНДАРЬ!AA12=GRID!$B$3:$U$3),0))*GRID!$P$44*(1-GRID!$P$45),0))</f>
        <v>60800</v>
      </c>
      <c r="K83" s="57" t="s">
        <v>119</v>
      </c>
      <c r="L83" s="57" t="s">
        <v>119</v>
      </c>
      <c r="M83" s="8" cm="1">
        <f t="array" ref="M83">IF($I$2="Жаркий сентябрь в Мантера Суприм",
INDEX(GRID!$B$4:$U$15,MATCH($M$7,GRID!$A$4:$A$15,0),MATCH(1,($U$2=GRID!$B$1:$U$1)*(КАЛЕНДАРЬ!AA12=GRID!$B$3:$U$3),0))*GRID!$P$44,
ROUNDUP(INDEX(GRID!$B$4:$U$15,MATCH($M$7,GRID!$A$4:$A$15,0),MATCH(1,($U$2=GRID!$B$1:$U$1)*(КАЛЕНДАРЬ!AA12=GRID!$B$3:$U$3),0))*GRID!$P$44*(1-GRID!$P$45),0))</f>
        <v>82560</v>
      </c>
      <c r="N83" s="8" cm="1">
        <f t="array" ref="N83">IF($I$2="Жаркий сентябрь в Мантера Суприм",
INDEX(GRID!$B$18:$U$29,MATCH($M$7,GRID!$A$18:$A$29,0),MATCH(1,($U$2=GRID!$B$1:$U$1)*(КАЛЕНДАРЬ!AA12=GRID!$B$3:$U$3),0))*GRID!$P$44,
ROUNDUP(INDEX(GRID!$B$18:$U$29,MATCH($M$7,GRID!$A$18:$A$29,0),MATCH(1,($U$2=GRID!$B$1:$U$1)*(КАЛЕНДАРЬ!AA12=GRID!$B$3:$U$3),0))*GRID!$P$44*(1-GRID!$P$45),0))</f>
        <v>86560</v>
      </c>
      <c r="O83" s="57" t="s">
        <v>119</v>
      </c>
      <c r="P83" s="57" t="s">
        <v>119</v>
      </c>
      <c r="Q83" s="57" t="s">
        <v>119</v>
      </c>
      <c r="R83" s="57" t="s">
        <v>119</v>
      </c>
      <c r="S83" s="57" t="s">
        <v>119</v>
      </c>
      <c r="T83" s="57" t="s">
        <v>119</v>
      </c>
    </row>
    <row r="84" spans="1:20" hidden="1">
      <c r="A84" s="63" t="s">
        <v>14</v>
      </c>
      <c r="B84" s="64">
        <v>10</v>
      </c>
      <c r="C84" s="8" cm="1">
        <f t="array" ref="C84">IF($I$2="Жаркий сентябрь в Мантера Суприм",
INDEX(GRID!$B$4:$U$15,MATCH($C$7,GRID!$A$4:$A$15,0),MATCH(1,($U$2=GRID!$B$1:$U$1)*(КАЛЕНДАРЬ!AA13=GRID!$B$3:$U$3),0))*GRID!$P$44,
ROUNDUP(INDEX(GRID!$B$4:$U$15,MATCH($C$7,GRID!$A$4:$A$15,0),MATCH(1,($U$2=GRID!$B$1:$U$1)*(КАЛЕНДАРЬ!AA13=GRID!$B$3:$U$3),0))*GRID!$P$44*(1-GRID!$P$45),0))</f>
        <v>38480</v>
      </c>
      <c r="D84" s="8" cm="1">
        <f t="array" ref="D84">IF($I$2="Жаркий сентябрь в Мантера Суприм",
INDEX(GRID!$B$18:$U$29,MATCH($C$7,GRID!$A$18:$A$29,0),MATCH(1,($U$2=GRID!$B$1:$U$1)*(КАЛЕНДАРЬ!AA13=GRID!$B$3:$U$3),0))*GRID!$P$44,
ROUNDUP(INDEX(GRID!$B$18:$U$29,MATCH($C$7,GRID!$A$18:$A$29,0),MATCH(1,($U$2=GRID!$B$1:$U$1)*(КАЛЕНДАРЬ!AA13=GRID!$B$3:$U$3),0))*GRID!$P$44*(1-GRID!$P$45),0))</f>
        <v>42480</v>
      </c>
      <c r="E84" s="8" cm="1">
        <f t="array" ref="E84">IF($I$2="Жаркий сентябрь в Мантера Суприм",
INDEX(GRID!$B$4:$U$15,MATCH($E$7,GRID!$A$4:$A$15,0),MATCH(1,($U$2=GRID!$B$1:$U$1)*(КАЛЕНДАРЬ!AA13=GRID!$B$3:$U$3),0))*GRID!$P$44,
ROUNDUP(INDEX(GRID!$B$4:$U$15,MATCH($E$7,GRID!$A$4:$A$15,0),MATCH(1,($U$2=GRID!$B$1:$U$1)*(КАЛЕНДАРЬ!AA13=GRID!$B$3:$U$3),0))*GRID!$P$44*(1-GRID!$P$45),0))</f>
        <v>45680</v>
      </c>
      <c r="F84" s="8" cm="1">
        <f t="array" ref="F84">IF($I$2="Жаркий сентябрь в Мантера Суприм",
INDEX(GRID!$B$18:$U$29,MATCH($E$7,GRID!$A$18:$A$29,0),MATCH(1,($U$2=GRID!$B$1:$U$1)*(КАЛЕНДАРЬ!AA13=GRID!$B$3:$U$3),0))*GRID!$P$44,
ROUNDUP(INDEX(GRID!$B$18:$U$29,MATCH($E$7,GRID!$A$18:$A$29,0),MATCH(1,($U$2=GRID!$B$1:$U$1)*(КАЛЕНДАРЬ!AA13=GRID!$B$3:$U$3),0))*GRID!$P$44*(1-GRID!$P$45),0))</f>
        <v>49680</v>
      </c>
      <c r="G84" s="57" t="s">
        <v>119</v>
      </c>
      <c r="H84" s="57" t="s">
        <v>119</v>
      </c>
      <c r="I84" s="8" cm="1">
        <f t="array" ref="I84">IF($I$2="Жаркий сентябрь в Мантера Суприм",
INDEX(GRID!$B$4:$U$15,MATCH($I$7,GRID!$A$4:$A$15,0),MATCH(1,($U$2=GRID!$B$1:$U$1)*(КАЛЕНДАРЬ!AA13=GRID!$B$3:$U$3),0))*GRID!$P$44,
ROUNDUP(INDEX(GRID!$B$4:$U$15,MATCH($I$7,GRID!$A$4:$A$15,0),MATCH(1,($U$2=GRID!$B$1:$U$1)*(КАЛЕНДАРЬ!AA13=GRID!$B$3:$U$3),0))*GRID!$P$44*(1-GRID!$P$45),0))</f>
        <v>56800</v>
      </c>
      <c r="J84" s="8" cm="1">
        <f t="array" ref="J84">IF($I$2="Жаркий сентябрь в Мантера Суприм",
INDEX(GRID!$B$18:$U$29,MATCH($I$7,GRID!$A$18:$A$29,0),MATCH(1,($U$2=GRID!$B$1:$U$1)*(КАЛЕНДАРЬ!AA13=GRID!$B$3:$U$3),0))*GRID!$P$44,
ROUNDUP(INDEX(GRID!$B$18:$U$29,MATCH($I$7,GRID!$A$18:$A$29,0),MATCH(1,($U$2=GRID!$B$1:$U$1)*(КАЛЕНДАРЬ!AA13=GRID!$B$3:$U$3),0))*GRID!$P$44*(1-GRID!$P$45),0))</f>
        <v>60800</v>
      </c>
      <c r="K84" s="57" t="s">
        <v>119</v>
      </c>
      <c r="L84" s="57" t="s">
        <v>119</v>
      </c>
      <c r="M84" s="8" cm="1">
        <f t="array" ref="M84">IF($I$2="Жаркий сентябрь в Мантера Суприм",
INDEX(GRID!$B$4:$U$15,MATCH($M$7,GRID!$A$4:$A$15,0),MATCH(1,($U$2=GRID!$B$1:$U$1)*(КАЛЕНДАРЬ!AA13=GRID!$B$3:$U$3),0))*GRID!$P$44,
ROUNDUP(INDEX(GRID!$B$4:$U$15,MATCH($M$7,GRID!$A$4:$A$15,0),MATCH(1,($U$2=GRID!$B$1:$U$1)*(КАЛЕНДАРЬ!AA13=GRID!$B$3:$U$3),0))*GRID!$P$44*(1-GRID!$P$45),0))</f>
        <v>82560</v>
      </c>
      <c r="N84" s="8" cm="1">
        <f t="array" ref="N84">IF($I$2="Жаркий сентябрь в Мантера Суприм",
INDEX(GRID!$B$18:$U$29,MATCH($M$7,GRID!$A$18:$A$29,0),MATCH(1,($U$2=GRID!$B$1:$U$1)*(КАЛЕНДАРЬ!AA13=GRID!$B$3:$U$3),0))*GRID!$P$44,
ROUNDUP(INDEX(GRID!$B$18:$U$29,MATCH($M$7,GRID!$A$18:$A$29,0),MATCH(1,($U$2=GRID!$B$1:$U$1)*(КАЛЕНДАРЬ!AA13=GRID!$B$3:$U$3),0))*GRID!$P$44*(1-GRID!$P$45),0))</f>
        <v>86560</v>
      </c>
      <c r="O84" s="57" t="s">
        <v>119</v>
      </c>
      <c r="P84" s="57" t="s">
        <v>119</v>
      </c>
      <c r="Q84" s="57" t="s">
        <v>119</v>
      </c>
      <c r="R84" s="57" t="s">
        <v>119</v>
      </c>
      <c r="S84" s="57" t="s">
        <v>119</v>
      </c>
      <c r="T84" s="57" t="s">
        <v>119</v>
      </c>
    </row>
    <row r="85" spans="1:20" hidden="1">
      <c r="A85" s="63" t="s">
        <v>15</v>
      </c>
      <c r="B85" s="64">
        <v>11</v>
      </c>
      <c r="C85" s="8" cm="1">
        <f t="array" ref="C85">IF($I$2="Жаркий сентябрь в Мантера Суприм",
INDEX(GRID!$B$4:$U$15,MATCH($C$7,GRID!$A$4:$A$15,0),MATCH(1,($U$2=GRID!$B$1:$U$1)*(КАЛЕНДАРЬ!AA14=GRID!$B$3:$U$3),0))*GRID!$P$44,
ROUNDUP(INDEX(GRID!$B$4:$U$15,MATCH($C$7,GRID!$A$4:$A$15,0),MATCH(1,($U$2=GRID!$B$1:$U$1)*(КАЛЕНДАРЬ!AA14=GRID!$B$3:$U$3),0))*GRID!$P$44*(1-GRID!$P$45),0))</f>
        <v>38480</v>
      </c>
      <c r="D85" s="8" cm="1">
        <f t="array" ref="D85">IF($I$2="Жаркий сентябрь в Мантера Суприм",
INDEX(GRID!$B$18:$U$29,MATCH($C$7,GRID!$A$18:$A$29,0),MATCH(1,($U$2=GRID!$B$1:$U$1)*(КАЛЕНДАРЬ!AA14=GRID!$B$3:$U$3),0))*GRID!$P$44,
ROUNDUP(INDEX(GRID!$B$18:$U$29,MATCH($C$7,GRID!$A$18:$A$29,0),MATCH(1,($U$2=GRID!$B$1:$U$1)*(КАЛЕНДАРЬ!AA14=GRID!$B$3:$U$3),0))*GRID!$P$44*(1-GRID!$P$45),0))</f>
        <v>42480</v>
      </c>
      <c r="E85" s="8" cm="1">
        <f t="array" ref="E85">IF($I$2="Жаркий сентябрь в Мантера Суприм",
INDEX(GRID!$B$4:$U$15,MATCH($E$7,GRID!$A$4:$A$15,0),MATCH(1,($U$2=GRID!$B$1:$U$1)*(КАЛЕНДАРЬ!AA14=GRID!$B$3:$U$3),0))*GRID!$P$44,
ROUNDUP(INDEX(GRID!$B$4:$U$15,MATCH($E$7,GRID!$A$4:$A$15,0),MATCH(1,($U$2=GRID!$B$1:$U$1)*(КАЛЕНДАРЬ!AA14=GRID!$B$3:$U$3),0))*GRID!$P$44*(1-GRID!$P$45),0))</f>
        <v>45680</v>
      </c>
      <c r="F85" s="8" cm="1">
        <f t="array" ref="F85">IF($I$2="Жаркий сентябрь в Мантера Суприм",
INDEX(GRID!$B$18:$U$29,MATCH($E$7,GRID!$A$18:$A$29,0),MATCH(1,($U$2=GRID!$B$1:$U$1)*(КАЛЕНДАРЬ!AA14=GRID!$B$3:$U$3),0))*GRID!$P$44,
ROUNDUP(INDEX(GRID!$B$18:$U$29,MATCH($E$7,GRID!$A$18:$A$29,0),MATCH(1,($U$2=GRID!$B$1:$U$1)*(КАЛЕНДАРЬ!AA14=GRID!$B$3:$U$3),0))*GRID!$P$44*(1-GRID!$P$45),0))</f>
        <v>49680</v>
      </c>
      <c r="G85" s="57" t="s">
        <v>119</v>
      </c>
      <c r="H85" s="57" t="s">
        <v>119</v>
      </c>
      <c r="I85" s="8" cm="1">
        <f t="array" ref="I85">IF($I$2="Жаркий сентябрь в Мантера Суприм",
INDEX(GRID!$B$4:$U$15,MATCH($I$7,GRID!$A$4:$A$15,0),MATCH(1,($U$2=GRID!$B$1:$U$1)*(КАЛЕНДАРЬ!AA14=GRID!$B$3:$U$3),0))*GRID!$P$44,
ROUNDUP(INDEX(GRID!$B$4:$U$15,MATCH($I$7,GRID!$A$4:$A$15,0),MATCH(1,($U$2=GRID!$B$1:$U$1)*(КАЛЕНДАРЬ!AA14=GRID!$B$3:$U$3),0))*GRID!$P$44*(1-GRID!$P$45),0))</f>
        <v>56800</v>
      </c>
      <c r="J85" s="8" cm="1">
        <f t="array" ref="J85">IF($I$2="Жаркий сентябрь в Мантера Суприм",
INDEX(GRID!$B$18:$U$29,MATCH($I$7,GRID!$A$18:$A$29,0),MATCH(1,($U$2=GRID!$B$1:$U$1)*(КАЛЕНДАРЬ!AA14=GRID!$B$3:$U$3),0))*GRID!$P$44,
ROUNDUP(INDEX(GRID!$B$18:$U$29,MATCH($I$7,GRID!$A$18:$A$29,0),MATCH(1,($U$2=GRID!$B$1:$U$1)*(КАЛЕНДАРЬ!AA14=GRID!$B$3:$U$3),0))*GRID!$P$44*(1-GRID!$P$45),0))</f>
        <v>60800</v>
      </c>
      <c r="K85" s="57" t="s">
        <v>119</v>
      </c>
      <c r="L85" s="57" t="s">
        <v>119</v>
      </c>
      <c r="M85" s="8" cm="1">
        <f t="array" ref="M85">IF($I$2="Жаркий сентябрь в Мантера Суприм",
INDEX(GRID!$B$4:$U$15,MATCH($M$7,GRID!$A$4:$A$15,0),MATCH(1,($U$2=GRID!$B$1:$U$1)*(КАЛЕНДАРЬ!AA14=GRID!$B$3:$U$3),0))*GRID!$P$44,
ROUNDUP(INDEX(GRID!$B$4:$U$15,MATCH($M$7,GRID!$A$4:$A$15,0),MATCH(1,($U$2=GRID!$B$1:$U$1)*(КАЛЕНДАРЬ!AA14=GRID!$B$3:$U$3),0))*GRID!$P$44*(1-GRID!$P$45),0))</f>
        <v>82560</v>
      </c>
      <c r="N85" s="8" cm="1">
        <f t="array" ref="N85">IF($I$2="Жаркий сентябрь в Мантера Суприм",
INDEX(GRID!$B$18:$U$29,MATCH($M$7,GRID!$A$18:$A$29,0),MATCH(1,($U$2=GRID!$B$1:$U$1)*(КАЛЕНДАРЬ!AA14=GRID!$B$3:$U$3),0))*GRID!$P$44,
ROUNDUP(INDEX(GRID!$B$18:$U$29,MATCH($M$7,GRID!$A$18:$A$29,0),MATCH(1,($U$2=GRID!$B$1:$U$1)*(КАЛЕНДАРЬ!AA14=GRID!$B$3:$U$3),0))*GRID!$P$44*(1-GRID!$P$45),0))</f>
        <v>86560</v>
      </c>
      <c r="O85" s="57" t="s">
        <v>119</v>
      </c>
      <c r="P85" s="57" t="s">
        <v>119</v>
      </c>
      <c r="Q85" s="57" t="s">
        <v>119</v>
      </c>
      <c r="R85" s="57" t="s">
        <v>119</v>
      </c>
      <c r="S85" s="57" t="s">
        <v>119</v>
      </c>
      <c r="T85" s="57" t="s">
        <v>119</v>
      </c>
    </row>
    <row r="86" spans="1:20" hidden="1">
      <c r="A86" s="63" t="s">
        <v>16</v>
      </c>
      <c r="B86" s="64">
        <v>12</v>
      </c>
      <c r="C86" s="8" cm="1">
        <f t="array" ref="C86">IF($I$2="Жаркий сентябрь в Мантера Суприм",
INDEX(GRID!$B$4:$U$15,MATCH($C$7,GRID!$A$4:$A$15,0),MATCH(1,($U$2=GRID!$B$1:$U$1)*(КАЛЕНДАРЬ!AA15=GRID!$B$3:$U$3),0))*GRID!$P$44,
ROUNDUP(INDEX(GRID!$B$4:$U$15,MATCH($C$7,GRID!$A$4:$A$15,0),MATCH(1,($U$2=GRID!$B$1:$U$1)*(КАЛЕНДАРЬ!AA15=GRID!$B$3:$U$3),0))*GRID!$P$44*(1-GRID!$P$45),0))</f>
        <v>38480</v>
      </c>
      <c r="D86" s="8" cm="1">
        <f t="array" ref="D86">IF($I$2="Жаркий сентябрь в Мантера Суприм",
INDEX(GRID!$B$18:$U$29,MATCH($C$7,GRID!$A$18:$A$29,0),MATCH(1,($U$2=GRID!$B$1:$U$1)*(КАЛЕНДАРЬ!AA15=GRID!$B$3:$U$3),0))*GRID!$P$44,
ROUNDUP(INDEX(GRID!$B$18:$U$29,MATCH($C$7,GRID!$A$18:$A$29,0),MATCH(1,($U$2=GRID!$B$1:$U$1)*(КАЛЕНДАРЬ!AA15=GRID!$B$3:$U$3),0))*GRID!$P$44*(1-GRID!$P$45),0))</f>
        <v>42480</v>
      </c>
      <c r="E86" s="8" cm="1">
        <f t="array" ref="E86">IF($I$2="Жаркий сентябрь в Мантера Суприм",
INDEX(GRID!$B$4:$U$15,MATCH($E$7,GRID!$A$4:$A$15,0),MATCH(1,($U$2=GRID!$B$1:$U$1)*(КАЛЕНДАРЬ!AA15=GRID!$B$3:$U$3),0))*GRID!$P$44,
ROUNDUP(INDEX(GRID!$B$4:$U$15,MATCH($E$7,GRID!$A$4:$A$15,0),MATCH(1,($U$2=GRID!$B$1:$U$1)*(КАЛЕНДАРЬ!AA15=GRID!$B$3:$U$3),0))*GRID!$P$44*(1-GRID!$P$45),0))</f>
        <v>45680</v>
      </c>
      <c r="F86" s="8" cm="1">
        <f t="array" ref="F86">IF($I$2="Жаркий сентябрь в Мантера Суприм",
INDEX(GRID!$B$18:$U$29,MATCH($E$7,GRID!$A$18:$A$29,0),MATCH(1,($U$2=GRID!$B$1:$U$1)*(КАЛЕНДАРЬ!AA15=GRID!$B$3:$U$3),0))*GRID!$P$44,
ROUNDUP(INDEX(GRID!$B$18:$U$29,MATCH($E$7,GRID!$A$18:$A$29,0),MATCH(1,($U$2=GRID!$B$1:$U$1)*(КАЛЕНДАРЬ!AA15=GRID!$B$3:$U$3),0))*GRID!$P$44*(1-GRID!$P$45),0))</f>
        <v>49680</v>
      </c>
      <c r="G86" s="57" t="s">
        <v>119</v>
      </c>
      <c r="H86" s="57" t="s">
        <v>119</v>
      </c>
      <c r="I86" s="8" cm="1">
        <f t="array" ref="I86">IF($I$2="Жаркий сентябрь в Мантера Суприм",
INDEX(GRID!$B$4:$U$15,MATCH($I$7,GRID!$A$4:$A$15,0),MATCH(1,($U$2=GRID!$B$1:$U$1)*(КАЛЕНДАРЬ!AA15=GRID!$B$3:$U$3),0))*GRID!$P$44,
ROUNDUP(INDEX(GRID!$B$4:$U$15,MATCH($I$7,GRID!$A$4:$A$15,0),MATCH(1,($U$2=GRID!$B$1:$U$1)*(КАЛЕНДАРЬ!AA15=GRID!$B$3:$U$3),0))*GRID!$P$44*(1-GRID!$P$45),0))</f>
        <v>56800</v>
      </c>
      <c r="J86" s="8" cm="1">
        <f t="array" ref="J86">IF($I$2="Жаркий сентябрь в Мантера Суприм",
INDEX(GRID!$B$18:$U$29,MATCH($I$7,GRID!$A$18:$A$29,0),MATCH(1,($U$2=GRID!$B$1:$U$1)*(КАЛЕНДАРЬ!AA15=GRID!$B$3:$U$3),0))*GRID!$P$44,
ROUNDUP(INDEX(GRID!$B$18:$U$29,MATCH($I$7,GRID!$A$18:$A$29,0),MATCH(1,($U$2=GRID!$B$1:$U$1)*(КАЛЕНДАРЬ!AA15=GRID!$B$3:$U$3),0))*GRID!$P$44*(1-GRID!$P$45),0))</f>
        <v>60800</v>
      </c>
      <c r="K86" s="57" t="s">
        <v>119</v>
      </c>
      <c r="L86" s="57" t="s">
        <v>119</v>
      </c>
      <c r="M86" s="8" cm="1">
        <f t="array" ref="M86">IF($I$2="Жаркий сентябрь в Мантера Суприм",
INDEX(GRID!$B$4:$U$15,MATCH($M$7,GRID!$A$4:$A$15,0),MATCH(1,($U$2=GRID!$B$1:$U$1)*(КАЛЕНДАРЬ!AA15=GRID!$B$3:$U$3),0))*GRID!$P$44,
ROUNDUP(INDEX(GRID!$B$4:$U$15,MATCH($M$7,GRID!$A$4:$A$15,0),MATCH(1,($U$2=GRID!$B$1:$U$1)*(КАЛЕНДАРЬ!AA15=GRID!$B$3:$U$3),0))*GRID!$P$44*(1-GRID!$P$45),0))</f>
        <v>82560</v>
      </c>
      <c r="N86" s="8" cm="1">
        <f t="array" ref="N86">IF($I$2="Жаркий сентябрь в Мантера Суприм",
INDEX(GRID!$B$18:$U$29,MATCH($M$7,GRID!$A$18:$A$29,0),MATCH(1,($U$2=GRID!$B$1:$U$1)*(КАЛЕНДАРЬ!AA15=GRID!$B$3:$U$3),0))*GRID!$P$44,
ROUNDUP(INDEX(GRID!$B$18:$U$29,MATCH($M$7,GRID!$A$18:$A$29,0),MATCH(1,($U$2=GRID!$B$1:$U$1)*(КАЛЕНДАРЬ!AA15=GRID!$B$3:$U$3),0))*GRID!$P$44*(1-GRID!$P$45),0))</f>
        <v>86560</v>
      </c>
      <c r="O86" s="57" t="s">
        <v>119</v>
      </c>
      <c r="P86" s="57" t="s">
        <v>119</v>
      </c>
      <c r="Q86" s="57" t="s">
        <v>119</v>
      </c>
      <c r="R86" s="57" t="s">
        <v>119</v>
      </c>
      <c r="S86" s="57" t="s">
        <v>119</v>
      </c>
      <c r="T86" s="57" t="s">
        <v>119</v>
      </c>
    </row>
    <row r="87" spans="1:20" hidden="1">
      <c r="A87" s="63" t="s">
        <v>17</v>
      </c>
      <c r="B87" s="64">
        <v>13</v>
      </c>
      <c r="C87" s="8" cm="1">
        <f t="array" ref="C87">IF($I$2="Жаркий сентябрь в Мантера Суприм",
INDEX(GRID!$B$4:$U$15,MATCH($C$7,GRID!$A$4:$A$15,0),MATCH(1,($U$2=GRID!$B$1:$U$1)*(КАЛЕНДАРЬ!AA16=GRID!$B$3:$U$3),0))*GRID!$P$44,
ROUNDUP(INDEX(GRID!$B$4:$U$15,MATCH($C$7,GRID!$A$4:$A$15,0),MATCH(1,($U$2=GRID!$B$1:$U$1)*(КАЛЕНДАРЬ!AA16=GRID!$B$3:$U$3),0))*GRID!$P$44*(1-GRID!$P$45),0))</f>
        <v>38480</v>
      </c>
      <c r="D87" s="8" cm="1">
        <f t="array" ref="D87">IF($I$2="Жаркий сентябрь в Мантера Суприм",
INDEX(GRID!$B$18:$U$29,MATCH($C$7,GRID!$A$18:$A$29,0),MATCH(1,($U$2=GRID!$B$1:$U$1)*(КАЛЕНДАРЬ!AA16=GRID!$B$3:$U$3),0))*GRID!$P$44,
ROUNDUP(INDEX(GRID!$B$18:$U$29,MATCH($C$7,GRID!$A$18:$A$29,0),MATCH(1,($U$2=GRID!$B$1:$U$1)*(КАЛЕНДАРЬ!AA16=GRID!$B$3:$U$3),0))*GRID!$P$44*(1-GRID!$P$45),0))</f>
        <v>42480</v>
      </c>
      <c r="E87" s="8" cm="1">
        <f t="array" ref="E87">IF($I$2="Жаркий сентябрь в Мантера Суприм",
INDEX(GRID!$B$4:$U$15,MATCH($E$7,GRID!$A$4:$A$15,0),MATCH(1,($U$2=GRID!$B$1:$U$1)*(КАЛЕНДАРЬ!AA16=GRID!$B$3:$U$3),0))*GRID!$P$44,
ROUNDUP(INDEX(GRID!$B$4:$U$15,MATCH($E$7,GRID!$A$4:$A$15,0),MATCH(1,($U$2=GRID!$B$1:$U$1)*(КАЛЕНДАРЬ!AA16=GRID!$B$3:$U$3),0))*GRID!$P$44*(1-GRID!$P$45),0))</f>
        <v>45680</v>
      </c>
      <c r="F87" s="8" cm="1">
        <f t="array" ref="F87">IF($I$2="Жаркий сентябрь в Мантера Суприм",
INDEX(GRID!$B$18:$U$29,MATCH($E$7,GRID!$A$18:$A$29,0),MATCH(1,($U$2=GRID!$B$1:$U$1)*(КАЛЕНДАРЬ!AA16=GRID!$B$3:$U$3),0))*GRID!$P$44,
ROUNDUP(INDEX(GRID!$B$18:$U$29,MATCH($E$7,GRID!$A$18:$A$29,0),MATCH(1,($U$2=GRID!$B$1:$U$1)*(КАЛЕНДАРЬ!AA16=GRID!$B$3:$U$3),0))*GRID!$P$44*(1-GRID!$P$45),0))</f>
        <v>49680</v>
      </c>
      <c r="G87" s="57" t="s">
        <v>119</v>
      </c>
      <c r="H87" s="57" t="s">
        <v>119</v>
      </c>
      <c r="I87" s="8" cm="1">
        <f t="array" ref="I87">IF($I$2="Жаркий сентябрь в Мантера Суприм",
INDEX(GRID!$B$4:$U$15,MATCH($I$7,GRID!$A$4:$A$15,0),MATCH(1,($U$2=GRID!$B$1:$U$1)*(КАЛЕНДАРЬ!AA16=GRID!$B$3:$U$3),0))*GRID!$P$44,
ROUNDUP(INDEX(GRID!$B$4:$U$15,MATCH($I$7,GRID!$A$4:$A$15,0),MATCH(1,($U$2=GRID!$B$1:$U$1)*(КАЛЕНДАРЬ!AA16=GRID!$B$3:$U$3),0))*GRID!$P$44*(1-GRID!$P$45),0))</f>
        <v>56800</v>
      </c>
      <c r="J87" s="8" cm="1">
        <f t="array" ref="J87">IF($I$2="Жаркий сентябрь в Мантера Суприм",
INDEX(GRID!$B$18:$U$29,MATCH($I$7,GRID!$A$18:$A$29,0),MATCH(1,($U$2=GRID!$B$1:$U$1)*(КАЛЕНДАРЬ!AA16=GRID!$B$3:$U$3),0))*GRID!$P$44,
ROUNDUP(INDEX(GRID!$B$18:$U$29,MATCH($I$7,GRID!$A$18:$A$29,0),MATCH(1,($U$2=GRID!$B$1:$U$1)*(КАЛЕНДАРЬ!AA16=GRID!$B$3:$U$3),0))*GRID!$P$44*(1-GRID!$P$45),0))</f>
        <v>60800</v>
      </c>
      <c r="K87" s="57" t="s">
        <v>119</v>
      </c>
      <c r="L87" s="57" t="s">
        <v>119</v>
      </c>
      <c r="M87" s="8" cm="1">
        <f t="array" ref="M87">IF($I$2="Жаркий сентябрь в Мантера Суприм",
INDEX(GRID!$B$4:$U$15,MATCH($M$7,GRID!$A$4:$A$15,0),MATCH(1,($U$2=GRID!$B$1:$U$1)*(КАЛЕНДАРЬ!AA16=GRID!$B$3:$U$3),0))*GRID!$P$44,
ROUNDUP(INDEX(GRID!$B$4:$U$15,MATCH($M$7,GRID!$A$4:$A$15,0),MATCH(1,($U$2=GRID!$B$1:$U$1)*(КАЛЕНДАРЬ!AA16=GRID!$B$3:$U$3),0))*GRID!$P$44*(1-GRID!$P$45),0))</f>
        <v>82560</v>
      </c>
      <c r="N87" s="8" cm="1">
        <f t="array" ref="N87">IF($I$2="Жаркий сентябрь в Мантера Суприм",
INDEX(GRID!$B$18:$U$29,MATCH($M$7,GRID!$A$18:$A$29,0),MATCH(1,($U$2=GRID!$B$1:$U$1)*(КАЛЕНДАРЬ!AA16=GRID!$B$3:$U$3),0))*GRID!$P$44,
ROUNDUP(INDEX(GRID!$B$18:$U$29,MATCH($M$7,GRID!$A$18:$A$29,0),MATCH(1,($U$2=GRID!$B$1:$U$1)*(КАЛЕНДАРЬ!AA16=GRID!$B$3:$U$3),0))*GRID!$P$44*(1-GRID!$P$45),0))</f>
        <v>86560</v>
      </c>
      <c r="O87" s="57" t="s">
        <v>119</v>
      </c>
      <c r="P87" s="57" t="s">
        <v>119</v>
      </c>
      <c r="Q87" s="57" t="s">
        <v>119</v>
      </c>
      <c r="R87" s="57" t="s">
        <v>119</v>
      </c>
      <c r="S87" s="57" t="s">
        <v>119</v>
      </c>
      <c r="T87" s="57" t="s">
        <v>119</v>
      </c>
    </row>
    <row r="88" spans="1:20" hidden="1">
      <c r="A88" s="63" t="s">
        <v>11</v>
      </c>
      <c r="B88" s="64">
        <v>14</v>
      </c>
      <c r="C88" s="8" cm="1">
        <f t="array" ref="C88">IF($I$2="Жаркий сентябрь в Мантера Суприм",
INDEX(GRID!$B$4:$U$15,MATCH($C$7,GRID!$A$4:$A$15,0),MATCH(1,($U$2=GRID!$B$1:$U$1)*(КАЛЕНДАРЬ!AA17=GRID!$B$3:$U$3),0))*GRID!$P$44,
ROUNDUP(INDEX(GRID!$B$4:$U$15,MATCH($C$7,GRID!$A$4:$A$15,0),MATCH(1,($U$2=GRID!$B$1:$U$1)*(КАЛЕНДАРЬ!AA17=GRID!$B$3:$U$3),0))*GRID!$P$44*(1-GRID!$P$45),0))</f>
        <v>38480</v>
      </c>
      <c r="D88" s="8" cm="1">
        <f t="array" ref="D88">IF($I$2="Жаркий сентябрь в Мантера Суприм",
INDEX(GRID!$B$18:$U$29,MATCH($C$7,GRID!$A$18:$A$29,0),MATCH(1,($U$2=GRID!$B$1:$U$1)*(КАЛЕНДАРЬ!AA17=GRID!$B$3:$U$3),0))*GRID!$P$44,
ROUNDUP(INDEX(GRID!$B$18:$U$29,MATCH($C$7,GRID!$A$18:$A$29,0),MATCH(1,($U$2=GRID!$B$1:$U$1)*(КАЛЕНДАРЬ!AA17=GRID!$B$3:$U$3),0))*GRID!$P$44*(1-GRID!$P$45),0))</f>
        <v>42480</v>
      </c>
      <c r="E88" s="8" cm="1">
        <f t="array" ref="E88">IF($I$2="Жаркий сентябрь в Мантера Суприм",
INDEX(GRID!$B$4:$U$15,MATCH($E$7,GRID!$A$4:$A$15,0),MATCH(1,($U$2=GRID!$B$1:$U$1)*(КАЛЕНДАРЬ!AA17=GRID!$B$3:$U$3),0))*GRID!$P$44,
ROUNDUP(INDEX(GRID!$B$4:$U$15,MATCH($E$7,GRID!$A$4:$A$15,0),MATCH(1,($U$2=GRID!$B$1:$U$1)*(КАЛЕНДАРЬ!AA17=GRID!$B$3:$U$3),0))*GRID!$P$44*(1-GRID!$P$45),0))</f>
        <v>45680</v>
      </c>
      <c r="F88" s="8" cm="1">
        <f t="array" ref="F88">IF($I$2="Жаркий сентябрь в Мантера Суприм",
INDEX(GRID!$B$18:$U$29,MATCH($E$7,GRID!$A$18:$A$29,0),MATCH(1,($U$2=GRID!$B$1:$U$1)*(КАЛЕНДАРЬ!AA17=GRID!$B$3:$U$3),0))*GRID!$P$44,
ROUNDUP(INDEX(GRID!$B$18:$U$29,MATCH($E$7,GRID!$A$18:$A$29,0),MATCH(1,($U$2=GRID!$B$1:$U$1)*(КАЛЕНДАРЬ!AA17=GRID!$B$3:$U$3),0))*GRID!$P$44*(1-GRID!$P$45),0))</f>
        <v>49680</v>
      </c>
      <c r="G88" s="57" t="s">
        <v>119</v>
      </c>
      <c r="H88" s="57" t="s">
        <v>119</v>
      </c>
      <c r="I88" s="8" cm="1">
        <f t="array" ref="I88">IF($I$2="Жаркий сентябрь в Мантера Суприм",
INDEX(GRID!$B$4:$U$15,MATCH($I$7,GRID!$A$4:$A$15,0),MATCH(1,($U$2=GRID!$B$1:$U$1)*(КАЛЕНДАРЬ!AA17=GRID!$B$3:$U$3),0))*GRID!$P$44,
ROUNDUP(INDEX(GRID!$B$4:$U$15,MATCH($I$7,GRID!$A$4:$A$15,0),MATCH(1,($U$2=GRID!$B$1:$U$1)*(КАЛЕНДАРЬ!AA17=GRID!$B$3:$U$3),0))*GRID!$P$44*(1-GRID!$P$45),0))</f>
        <v>56800</v>
      </c>
      <c r="J88" s="8" cm="1">
        <f t="array" ref="J88">IF($I$2="Жаркий сентябрь в Мантера Суприм",
INDEX(GRID!$B$18:$U$29,MATCH($I$7,GRID!$A$18:$A$29,0),MATCH(1,($U$2=GRID!$B$1:$U$1)*(КАЛЕНДАРЬ!AA17=GRID!$B$3:$U$3),0))*GRID!$P$44,
ROUNDUP(INDEX(GRID!$B$18:$U$29,MATCH($I$7,GRID!$A$18:$A$29,0),MATCH(1,($U$2=GRID!$B$1:$U$1)*(КАЛЕНДАРЬ!AA17=GRID!$B$3:$U$3),0))*GRID!$P$44*(1-GRID!$P$45),0))</f>
        <v>60800</v>
      </c>
      <c r="K88" s="57" t="s">
        <v>119</v>
      </c>
      <c r="L88" s="57" t="s">
        <v>119</v>
      </c>
      <c r="M88" s="8" cm="1">
        <f t="array" ref="M88">IF($I$2="Жаркий сентябрь в Мантера Суприм",
INDEX(GRID!$B$4:$U$15,MATCH($M$7,GRID!$A$4:$A$15,0),MATCH(1,($U$2=GRID!$B$1:$U$1)*(КАЛЕНДАРЬ!AA17=GRID!$B$3:$U$3),0))*GRID!$P$44,
ROUNDUP(INDEX(GRID!$B$4:$U$15,MATCH($M$7,GRID!$A$4:$A$15,0),MATCH(1,($U$2=GRID!$B$1:$U$1)*(КАЛЕНДАРЬ!AA17=GRID!$B$3:$U$3),0))*GRID!$P$44*(1-GRID!$P$45),0))</f>
        <v>82560</v>
      </c>
      <c r="N88" s="8" cm="1">
        <f t="array" ref="N88">IF($I$2="Жаркий сентябрь в Мантера Суприм",
INDEX(GRID!$B$18:$U$29,MATCH($M$7,GRID!$A$18:$A$29,0),MATCH(1,($U$2=GRID!$B$1:$U$1)*(КАЛЕНДАРЬ!AA17=GRID!$B$3:$U$3),0))*GRID!$P$44,
ROUNDUP(INDEX(GRID!$B$18:$U$29,MATCH($M$7,GRID!$A$18:$A$29,0),MATCH(1,($U$2=GRID!$B$1:$U$1)*(КАЛЕНДАРЬ!AA17=GRID!$B$3:$U$3),0))*GRID!$P$44*(1-GRID!$P$45),0))</f>
        <v>86560</v>
      </c>
      <c r="O88" s="57" t="s">
        <v>119</v>
      </c>
      <c r="P88" s="57" t="s">
        <v>119</v>
      </c>
      <c r="Q88" s="57" t="s">
        <v>119</v>
      </c>
      <c r="R88" s="57" t="s">
        <v>119</v>
      </c>
      <c r="S88" s="57" t="s">
        <v>119</v>
      </c>
      <c r="T88" s="57" t="s">
        <v>119</v>
      </c>
    </row>
    <row r="89" spans="1:20" hidden="1">
      <c r="A89" s="63" t="s">
        <v>12</v>
      </c>
      <c r="B89" s="64">
        <v>15</v>
      </c>
      <c r="C89" s="8" cm="1">
        <f t="array" ref="C89">IF($I$2="Жаркий сентябрь в Мантера Суприм",
INDEX(GRID!$B$4:$U$15,MATCH($C$7,GRID!$A$4:$A$15,0),MATCH(1,($U$2=GRID!$B$1:$U$1)*(КАЛЕНДАРЬ!AA18=GRID!$B$3:$U$3),0))*GRID!$P$44,
ROUNDUP(INDEX(GRID!$B$4:$U$15,MATCH($C$7,GRID!$A$4:$A$15,0),MATCH(1,($U$2=GRID!$B$1:$U$1)*(КАЛЕНДАРЬ!AA18=GRID!$B$3:$U$3),0))*GRID!$P$44*(1-GRID!$P$45),0))</f>
        <v>38480</v>
      </c>
      <c r="D89" s="8" cm="1">
        <f t="array" ref="D89">IF($I$2="Жаркий сентябрь в Мантера Суприм",
INDEX(GRID!$B$18:$U$29,MATCH($C$7,GRID!$A$18:$A$29,0),MATCH(1,($U$2=GRID!$B$1:$U$1)*(КАЛЕНДАРЬ!AA18=GRID!$B$3:$U$3),0))*GRID!$P$44,
ROUNDUP(INDEX(GRID!$B$18:$U$29,MATCH($C$7,GRID!$A$18:$A$29,0),MATCH(1,($U$2=GRID!$B$1:$U$1)*(КАЛЕНДАРЬ!AA18=GRID!$B$3:$U$3),0))*GRID!$P$44*(1-GRID!$P$45),0))</f>
        <v>42480</v>
      </c>
      <c r="E89" s="8" cm="1">
        <f t="array" ref="E89">IF($I$2="Жаркий сентябрь в Мантера Суприм",
INDEX(GRID!$B$4:$U$15,MATCH($E$7,GRID!$A$4:$A$15,0),MATCH(1,($U$2=GRID!$B$1:$U$1)*(КАЛЕНДАРЬ!AA18=GRID!$B$3:$U$3),0))*GRID!$P$44,
ROUNDUP(INDEX(GRID!$B$4:$U$15,MATCH($E$7,GRID!$A$4:$A$15,0),MATCH(1,($U$2=GRID!$B$1:$U$1)*(КАЛЕНДАРЬ!AA18=GRID!$B$3:$U$3),0))*GRID!$P$44*(1-GRID!$P$45),0))</f>
        <v>45680</v>
      </c>
      <c r="F89" s="8" cm="1">
        <f t="array" ref="F89">IF($I$2="Жаркий сентябрь в Мантера Суприм",
INDEX(GRID!$B$18:$U$29,MATCH($E$7,GRID!$A$18:$A$29,0),MATCH(1,($U$2=GRID!$B$1:$U$1)*(КАЛЕНДАРЬ!AA18=GRID!$B$3:$U$3),0))*GRID!$P$44,
ROUNDUP(INDEX(GRID!$B$18:$U$29,MATCH($E$7,GRID!$A$18:$A$29,0),MATCH(1,($U$2=GRID!$B$1:$U$1)*(КАЛЕНДАРЬ!AA18=GRID!$B$3:$U$3),0))*GRID!$P$44*(1-GRID!$P$45),0))</f>
        <v>49680</v>
      </c>
      <c r="G89" s="57" t="s">
        <v>119</v>
      </c>
      <c r="H89" s="57" t="s">
        <v>119</v>
      </c>
      <c r="I89" s="8" cm="1">
        <f t="array" ref="I89">IF($I$2="Жаркий сентябрь в Мантера Суприм",
INDEX(GRID!$B$4:$U$15,MATCH($I$7,GRID!$A$4:$A$15,0),MATCH(1,($U$2=GRID!$B$1:$U$1)*(КАЛЕНДАРЬ!AA18=GRID!$B$3:$U$3),0))*GRID!$P$44,
ROUNDUP(INDEX(GRID!$B$4:$U$15,MATCH($I$7,GRID!$A$4:$A$15,0),MATCH(1,($U$2=GRID!$B$1:$U$1)*(КАЛЕНДАРЬ!AA18=GRID!$B$3:$U$3),0))*GRID!$P$44*(1-GRID!$P$45),0))</f>
        <v>56800</v>
      </c>
      <c r="J89" s="8" cm="1">
        <f t="array" ref="J89">IF($I$2="Жаркий сентябрь в Мантера Суприм",
INDEX(GRID!$B$18:$U$29,MATCH($I$7,GRID!$A$18:$A$29,0),MATCH(1,($U$2=GRID!$B$1:$U$1)*(КАЛЕНДАРЬ!AA18=GRID!$B$3:$U$3),0))*GRID!$P$44,
ROUNDUP(INDEX(GRID!$B$18:$U$29,MATCH($I$7,GRID!$A$18:$A$29,0),MATCH(1,($U$2=GRID!$B$1:$U$1)*(КАЛЕНДАРЬ!AA18=GRID!$B$3:$U$3),0))*GRID!$P$44*(1-GRID!$P$45),0))</f>
        <v>60800</v>
      </c>
      <c r="K89" s="57" t="s">
        <v>119</v>
      </c>
      <c r="L89" s="57" t="s">
        <v>119</v>
      </c>
      <c r="M89" s="8" cm="1">
        <f t="array" ref="M89">IF($I$2="Жаркий сентябрь в Мантера Суприм",
INDEX(GRID!$B$4:$U$15,MATCH($M$7,GRID!$A$4:$A$15,0),MATCH(1,($U$2=GRID!$B$1:$U$1)*(КАЛЕНДАРЬ!AA18=GRID!$B$3:$U$3),0))*GRID!$P$44,
ROUNDUP(INDEX(GRID!$B$4:$U$15,MATCH($M$7,GRID!$A$4:$A$15,0),MATCH(1,($U$2=GRID!$B$1:$U$1)*(КАЛЕНДАРЬ!AA18=GRID!$B$3:$U$3),0))*GRID!$P$44*(1-GRID!$P$45),0))</f>
        <v>82560</v>
      </c>
      <c r="N89" s="8" cm="1">
        <f t="array" ref="N89">IF($I$2="Жаркий сентябрь в Мантера Суприм",
INDEX(GRID!$B$18:$U$29,MATCH($M$7,GRID!$A$18:$A$29,0),MATCH(1,($U$2=GRID!$B$1:$U$1)*(КАЛЕНДАРЬ!AA18=GRID!$B$3:$U$3),0))*GRID!$P$44,
ROUNDUP(INDEX(GRID!$B$18:$U$29,MATCH($M$7,GRID!$A$18:$A$29,0),MATCH(1,($U$2=GRID!$B$1:$U$1)*(КАЛЕНДАРЬ!AA18=GRID!$B$3:$U$3),0))*GRID!$P$44*(1-GRID!$P$45),0))</f>
        <v>86560</v>
      </c>
      <c r="O89" s="57" t="s">
        <v>119</v>
      </c>
      <c r="P89" s="57" t="s">
        <v>119</v>
      </c>
      <c r="Q89" s="57" t="s">
        <v>119</v>
      </c>
      <c r="R89" s="57" t="s">
        <v>119</v>
      </c>
      <c r="S89" s="57" t="s">
        <v>119</v>
      </c>
      <c r="T89" s="57" t="s">
        <v>119</v>
      </c>
    </row>
    <row r="90" spans="1:20" hidden="1">
      <c r="A90" s="63" t="s">
        <v>13</v>
      </c>
      <c r="B90" s="64">
        <v>16</v>
      </c>
      <c r="C90" s="8" cm="1">
        <f t="array" ref="C90">IF($I$2="Жаркий сентябрь в Мантера Суприм",
INDEX(GRID!$B$4:$U$15,MATCH($C$7,GRID!$A$4:$A$15,0),MATCH(1,($U$2=GRID!$B$1:$U$1)*(КАЛЕНДАРЬ!AA19=GRID!$B$3:$U$3),0))*GRID!$P$44,
ROUNDUP(INDEX(GRID!$B$4:$U$15,MATCH($C$7,GRID!$A$4:$A$15,0),MATCH(1,($U$2=GRID!$B$1:$U$1)*(КАЛЕНДАРЬ!AA19=GRID!$B$3:$U$3),0))*GRID!$P$44*(1-GRID!$P$45),0))</f>
        <v>38480</v>
      </c>
      <c r="D90" s="8" cm="1">
        <f t="array" ref="D90">IF($I$2="Жаркий сентябрь в Мантера Суприм",
INDEX(GRID!$B$18:$U$29,MATCH($C$7,GRID!$A$18:$A$29,0),MATCH(1,($U$2=GRID!$B$1:$U$1)*(КАЛЕНДАРЬ!AA19=GRID!$B$3:$U$3),0))*GRID!$P$44,
ROUNDUP(INDEX(GRID!$B$18:$U$29,MATCH($C$7,GRID!$A$18:$A$29,0),MATCH(1,($U$2=GRID!$B$1:$U$1)*(КАЛЕНДАРЬ!AA19=GRID!$B$3:$U$3),0))*GRID!$P$44*(1-GRID!$P$45),0))</f>
        <v>42480</v>
      </c>
      <c r="E90" s="8" cm="1">
        <f t="array" ref="E90">IF($I$2="Жаркий сентябрь в Мантера Суприм",
INDEX(GRID!$B$4:$U$15,MATCH($E$7,GRID!$A$4:$A$15,0),MATCH(1,($U$2=GRID!$B$1:$U$1)*(КАЛЕНДАРЬ!AA19=GRID!$B$3:$U$3),0))*GRID!$P$44,
ROUNDUP(INDEX(GRID!$B$4:$U$15,MATCH($E$7,GRID!$A$4:$A$15,0),MATCH(1,($U$2=GRID!$B$1:$U$1)*(КАЛЕНДАРЬ!AA19=GRID!$B$3:$U$3),0))*GRID!$P$44*(1-GRID!$P$45),0))</f>
        <v>45680</v>
      </c>
      <c r="F90" s="8" cm="1">
        <f t="array" ref="F90">IF($I$2="Жаркий сентябрь в Мантера Суприм",
INDEX(GRID!$B$18:$U$29,MATCH($E$7,GRID!$A$18:$A$29,0),MATCH(1,($U$2=GRID!$B$1:$U$1)*(КАЛЕНДАРЬ!AA19=GRID!$B$3:$U$3),0))*GRID!$P$44,
ROUNDUP(INDEX(GRID!$B$18:$U$29,MATCH($E$7,GRID!$A$18:$A$29,0),MATCH(1,($U$2=GRID!$B$1:$U$1)*(КАЛЕНДАРЬ!AA19=GRID!$B$3:$U$3),0))*GRID!$P$44*(1-GRID!$P$45),0))</f>
        <v>49680</v>
      </c>
      <c r="G90" s="57" t="s">
        <v>119</v>
      </c>
      <c r="H90" s="57" t="s">
        <v>119</v>
      </c>
      <c r="I90" s="8" cm="1">
        <f t="array" ref="I90">IF($I$2="Жаркий сентябрь в Мантера Суприм",
INDEX(GRID!$B$4:$U$15,MATCH($I$7,GRID!$A$4:$A$15,0),MATCH(1,($U$2=GRID!$B$1:$U$1)*(КАЛЕНДАРЬ!AA19=GRID!$B$3:$U$3),0))*GRID!$P$44,
ROUNDUP(INDEX(GRID!$B$4:$U$15,MATCH($I$7,GRID!$A$4:$A$15,0),MATCH(1,($U$2=GRID!$B$1:$U$1)*(КАЛЕНДАРЬ!AA19=GRID!$B$3:$U$3),0))*GRID!$P$44*(1-GRID!$P$45),0))</f>
        <v>56800</v>
      </c>
      <c r="J90" s="8" cm="1">
        <f t="array" ref="J90">IF($I$2="Жаркий сентябрь в Мантера Суприм",
INDEX(GRID!$B$18:$U$29,MATCH($I$7,GRID!$A$18:$A$29,0),MATCH(1,($U$2=GRID!$B$1:$U$1)*(КАЛЕНДАРЬ!AA19=GRID!$B$3:$U$3),0))*GRID!$P$44,
ROUNDUP(INDEX(GRID!$B$18:$U$29,MATCH($I$7,GRID!$A$18:$A$29,0),MATCH(1,($U$2=GRID!$B$1:$U$1)*(КАЛЕНДАРЬ!AA19=GRID!$B$3:$U$3),0))*GRID!$P$44*(1-GRID!$P$45),0))</f>
        <v>60800</v>
      </c>
      <c r="K90" s="57" t="s">
        <v>119</v>
      </c>
      <c r="L90" s="57" t="s">
        <v>119</v>
      </c>
      <c r="M90" s="8" cm="1">
        <f t="array" ref="M90">IF($I$2="Жаркий сентябрь в Мантера Суприм",
INDEX(GRID!$B$4:$U$15,MATCH($M$7,GRID!$A$4:$A$15,0),MATCH(1,($U$2=GRID!$B$1:$U$1)*(КАЛЕНДАРЬ!AA19=GRID!$B$3:$U$3),0))*GRID!$P$44,
ROUNDUP(INDEX(GRID!$B$4:$U$15,MATCH($M$7,GRID!$A$4:$A$15,0),MATCH(1,($U$2=GRID!$B$1:$U$1)*(КАЛЕНДАРЬ!AA19=GRID!$B$3:$U$3),0))*GRID!$P$44*(1-GRID!$P$45),0))</f>
        <v>82560</v>
      </c>
      <c r="N90" s="8" cm="1">
        <f t="array" ref="N90">IF($I$2="Жаркий сентябрь в Мантера Суприм",
INDEX(GRID!$B$18:$U$29,MATCH($M$7,GRID!$A$18:$A$29,0),MATCH(1,($U$2=GRID!$B$1:$U$1)*(КАЛЕНДАРЬ!AA19=GRID!$B$3:$U$3),0))*GRID!$P$44,
ROUNDUP(INDEX(GRID!$B$18:$U$29,MATCH($M$7,GRID!$A$18:$A$29,0),MATCH(1,($U$2=GRID!$B$1:$U$1)*(КАЛЕНДАРЬ!AA19=GRID!$B$3:$U$3),0))*GRID!$P$44*(1-GRID!$P$45),0))</f>
        <v>86560</v>
      </c>
      <c r="O90" s="57" t="s">
        <v>119</v>
      </c>
      <c r="P90" s="57" t="s">
        <v>119</v>
      </c>
      <c r="Q90" s="57" t="s">
        <v>119</v>
      </c>
      <c r="R90" s="57" t="s">
        <v>119</v>
      </c>
      <c r="S90" s="57" t="s">
        <v>119</v>
      </c>
      <c r="T90" s="57" t="s">
        <v>119</v>
      </c>
    </row>
    <row r="91" spans="1:20" hidden="1">
      <c r="A91" s="63" t="s">
        <v>14</v>
      </c>
      <c r="B91" s="64">
        <v>17</v>
      </c>
      <c r="C91" s="8" cm="1">
        <f t="array" ref="C91">IF($I$2="Жаркий сентябрь в Мантера Суприм",
INDEX(GRID!$B$4:$U$15,MATCH($C$7,GRID!$A$4:$A$15,0),MATCH(1,($U$2=GRID!$B$1:$U$1)*(КАЛЕНДАРЬ!AA20=GRID!$B$3:$U$3),0))*GRID!$P$44,
ROUNDUP(INDEX(GRID!$B$4:$U$15,MATCH($C$7,GRID!$A$4:$A$15,0),MATCH(1,($U$2=GRID!$B$1:$U$1)*(КАЛЕНДАРЬ!AA20=GRID!$B$3:$U$3),0))*GRID!$P$44*(1-GRID!$P$45),0))</f>
        <v>38480</v>
      </c>
      <c r="D91" s="8" cm="1">
        <f t="array" ref="D91">IF($I$2="Жаркий сентябрь в Мантера Суприм",
INDEX(GRID!$B$18:$U$29,MATCH($C$7,GRID!$A$18:$A$29,0),MATCH(1,($U$2=GRID!$B$1:$U$1)*(КАЛЕНДАРЬ!AA20=GRID!$B$3:$U$3),0))*GRID!$P$44,
ROUNDUP(INDEX(GRID!$B$18:$U$29,MATCH($C$7,GRID!$A$18:$A$29,0),MATCH(1,($U$2=GRID!$B$1:$U$1)*(КАЛЕНДАРЬ!AA20=GRID!$B$3:$U$3),0))*GRID!$P$44*(1-GRID!$P$45),0))</f>
        <v>42480</v>
      </c>
      <c r="E91" s="8" cm="1">
        <f t="array" ref="E91">IF($I$2="Жаркий сентябрь в Мантера Суприм",
INDEX(GRID!$B$4:$U$15,MATCH($E$7,GRID!$A$4:$A$15,0),MATCH(1,($U$2=GRID!$B$1:$U$1)*(КАЛЕНДАРЬ!AA20=GRID!$B$3:$U$3),0))*GRID!$P$44,
ROUNDUP(INDEX(GRID!$B$4:$U$15,MATCH($E$7,GRID!$A$4:$A$15,0),MATCH(1,($U$2=GRID!$B$1:$U$1)*(КАЛЕНДАРЬ!AA20=GRID!$B$3:$U$3),0))*GRID!$P$44*(1-GRID!$P$45),0))</f>
        <v>45680</v>
      </c>
      <c r="F91" s="8" cm="1">
        <f t="array" ref="F91">IF($I$2="Жаркий сентябрь в Мантера Суприм",
INDEX(GRID!$B$18:$U$29,MATCH($E$7,GRID!$A$18:$A$29,0),MATCH(1,($U$2=GRID!$B$1:$U$1)*(КАЛЕНДАРЬ!AA20=GRID!$B$3:$U$3),0))*GRID!$P$44,
ROUNDUP(INDEX(GRID!$B$18:$U$29,MATCH($E$7,GRID!$A$18:$A$29,0),MATCH(1,($U$2=GRID!$B$1:$U$1)*(КАЛЕНДАРЬ!AA20=GRID!$B$3:$U$3),0))*GRID!$P$44*(1-GRID!$P$45),0))</f>
        <v>49680</v>
      </c>
      <c r="G91" s="57" t="s">
        <v>119</v>
      </c>
      <c r="H91" s="57" t="s">
        <v>119</v>
      </c>
      <c r="I91" s="8" cm="1">
        <f t="array" ref="I91">IF($I$2="Жаркий сентябрь в Мантера Суприм",
INDEX(GRID!$B$4:$U$15,MATCH($I$7,GRID!$A$4:$A$15,0),MATCH(1,($U$2=GRID!$B$1:$U$1)*(КАЛЕНДАРЬ!AA20=GRID!$B$3:$U$3),0))*GRID!$P$44,
ROUNDUP(INDEX(GRID!$B$4:$U$15,MATCH($I$7,GRID!$A$4:$A$15,0),MATCH(1,($U$2=GRID!$B$1:$U$1)*(КАЛЕНДАРЬ!AA20=GRID!$B$3:$U$3),0))*GRID!$P$44*(1-GRID!$P$45),0))</f>
        <v>56800</v>
      </c>
      <c r="J91" s="8" cm="1">
        <f t="array" ref="J91">IF($I$2="Жаркий сентябрь в Мантера Суприм",
INDEX(GRID!$B$18:$U$29,MATCH($I$7,GRID!$A$18:$A$29,0),MATCH(1,($U$2=GRID!$B$1:$U$1)*(КАЛЕНДАРЬ!AA20=GRID!$B$3:$U$3),0))*GRID!$P$44,
ROUNDUP(INDEX(GRID!$B$18:$U$29,MATCH($I$7,GRID!$A$18:$A$29,0),MATCH(1,($U$2=GRID!$B$1:$U$1)*(КАЛЕНДАРЬ!AA20=GRID!$B$3:$U$3),0))*GRID!$P$44*(1-GRID!$P$45),0))</f>
        <v>60800</v>
      </c>
      <c r="K91" s="57" t="s">
        <v>119</v>
      </c>
      <c r="L91" s="57" t="s">
        <v>119</v>
      </c>
      <c r="M91" s="8" cm="1">
        <f t="array" ref="M91">IF($I$2="Жаркий сентябрь в Мантера Суприм",
INDEX(GRID!$B$4:$U$15,MATCH($M$7,GRID!$A$4:$A$15,0),MATCH(1,($U$2=GRID!$B$1:$U$1)*(КАЛЕНДАРЬ!AA20=GRID!$B$3:$U$3),0))*GRID!$P$44,
ROUNDUP(INDEX(GRID!$B$4:$U$15,MATCH($M$7,GRID!$A$4:$A$15,0),MATCH(1,($U$2=GRID!$B$1:$U$1)*(КАЛЕНДАРЬ!AA20=GRID!$B$3:$U$3),0))*GRID!$P$44*(1-GRID!$P$45),0))</f>
        <v>82560</v>
      </c>
      <c r="N91" s="8" cm="1">
        <f t="array" ref="N91">IF($I$2="Жаркий сентябрь в Мантера Суприм",
INDEX(GRID!$B$18:$U$29,MATCH($M$7,GRID!$A$18:$A$29,0),MATCH(1,($U$2=GRID!$B$1:$U$1)*(КАЛЕНДАРЬ!AA20=GRID!$B$3:$U$3),0))*GRID!$P$44,
ROUNDUP(INDEX(GRID!$B$18:$U$29,MATCH($M$7,GRID!$A$18:$A$29,0),MATCH(1,($U$2=GRID!$B$1:$U$1)*(КАЛЕНДАРЬ!AA20=GRID!$B$3:$U$3),0))*GRID!$P$44*(1-GRID!$P$45),0))</f>
        <v>86560</v>
      </c>
      <c r="O91" s="57" t="s">
        <v>119</v>
      </c>
      <c r="P91" s="57" t="s">
        <v>119</v>
      </c>
      <c r="Q91" s="57" t="s">
        <v>119</v>
      </c>
      <c r="R91" s="57" t="s">
        <v>119</v>
      </c>
      <c r="S91" s="57" t="s">
        <v>119</v>
      </c>
      <c r="T91" s="57" t="s">
        <v>119</v>
      </c>
    </row>
    <row r="92" spans="1:20" hidden="1">
      <c r="A92" s="63" t="s">
        <v>15</v>
      </c>
      <c r="B92" s="64">
        <v>18</v>
      </c>
      <c r="C92" s="8" cm="1">
        <f t="array" ref="C92">IF($I$2="Жаркий сентябрь в Мантера Суприм",
INDEX(GRID!$B$4:$U$15,MATCH($C$7,GRID!$A$4:$A$15,0),MATCH(1,($U$2=GRID!$B$1:$U$1)*(КАЛЕНДАРЬ!AA21=GRID!$B$3:$U$3),0))*GRID!$P$44,
ROUNDUP(INDEX(GRID!$B$4:$U$15,MATCH($C$7,GRID!$A$4:$A$15,0),MATCH(1,($U$2=GRID!$B$1:$U$1)*(КАЛЕНДАРЬ!AA21=GRID!$B$3:$U$3),0))*GRID!$P$44*(1-GRID!$P$45),0))</f>
        <v>38480</v>
      </c>
      <c r="D92" s="8" cm="1">
        <f t="array" ref="D92">IF($I$2="Жаркий сентябрь в Мантера Суприм",
INDEX(GRID!$B$18:$U$29,MATCH($C$7,GRID!$A$18:$A$29,0),MATCH(1,($U$2=GRID!$B$1:$U$1)*(КАЛЕНДАРЬ!AA21=GRID!$B$3:$U$3),0))*GRID!$P$44,
ROUNDUP(INDEX(GRID!$B$18:$U$29,MATCH($C$7,GRID!$A$18:$A$29,0),MATCH(1,($U$2=GRID!$B$1:$U$1)*(КАЛЕНДАРЬ!AA21=GRID!$B$3:$U$3),0))*GRID!$P$44*(1-GRID!$P$45),0))</f>
        <v>42480</v>
      </c>
      <c r="E92" s="8" cm="1">
        <f t="array" ref="E92">IF($I$2="Жаркий сентябрь в Мантера Суприм",
INDEX(GRID!$B$4:$U$15,MATCH($E$7,GRID!$A$4:$A$15,0),MATCH(1,($U$2=GRID!$B$1:$U$1)*(КАЛЕНДАРЬ!AA21=GRID!$B$3:$U$3),0))*GRID!$P$44,
ROUNDUP(INDEX(GRID!$B$4:$U$15,MATCH($E$7,GRID!$A$4:$A$15,0),MATCH(1,($U$2=GRID!$B$1:$U$1)*(КАЛЕНДАРЬ!AA21=GRID!$B$3:$U$3),0))*GRID!$P$44*(1-GRID!$P$45),0))</f>
        <v>45680</v>
      </c>
      <c r="F92" s="8" cm="1">
        <f t="array" ref="F92">IF($I$2="Жаркий сентябрь в Мантера Суприм",
INDEX(GRID!$B$18:$U$29,MATCH($E$7,GRID!$A$18:$A$29,0),MATCH(1,($U$2=GRID!$B$1:$U$1)*(КАЛЕНДАРЬ!AA21=GRID!$B$3:$U$3),0))*GRID!$P$44,
ROUNDUP(INDEX(GRID!$B$18:$U$29,MATCH($E$7,GRID!$A$18:$A$29,0),MATCH(1,($U$2=GRID!$B$1:$U$1)*(КАЛЕНДАРЬ!AA21=GRID!$B$3:$U$3),0))*GRID!$P$44*(1-GRID!$P$45),0))</f>
        <v>49680</v>
      </c>
      <c r="G92" s="57" t="s">
        <v>119</v>
      </c>
      <c r="H92" s="57" t="s">
        <v>119</v>
      </c>
      <c r="I92" s="8" cm="1">
        <f t="array" ref="I92">IF($I$2="Жаркий сентябрь в Мантера Суприм",
INDEX(GRID!$B$4:$U$15,MATCH($I$7,GRID!$A$4:$A$15,0),MATCH(1,($U$2=GRID!$B$1:$U$1)*(КАЛЕНДАРЬ!AA21=GRID!$B$3:$U$3),0))*GRID!$P$44,
ROUNDUP(INDEX(GRID!$B$4:$U$15,MATCH($I$7,GRID!$A$4:$A$15,0),MATCH(1,($U$2=GRID!$B$1:$U$1)*(КАЛЕНДАРЬ!AA21=GRID!$B$3:$U$3),0))*GRID!$P$44*(1-GRID!$P$45),0))</f>
        <v>56800</v>
      </c>
      <c r="J92" s="8" cm="1">
        <f t="array" ref="J92">IF($I$2="Жаркий сентябрь в Мантера Суприм",
INDEX(GRID!$B$18:$U$29,MATCH($I$7,GRID!$A$18:$A$29,0),MATCH(1,($U$2=GRID!$B$1:$U$1)*(КАЛЕНДАРЬ!AA21=GRID!$B$3:$U$3),0))*GRID!$P$44,
ROUNDUP(INDEX(GRID!$B$18:$U$29,MATCH($I$7,GRID!$A$18:$A$29,0),MATCH(1,($U$2=GRID!$B$1:$U$1)*(КАЛЕНДАРЬ!AA21=GRID!$B$3:$U$3),0))*GRID!$P$44*(1-GRID!$P$45),0))</f>
        <v>60800</v>
      </c>
      <c r="K92" s="57" t="s">
        <v>119</v>
      </c>
      <c r="L92" s="57" t="s">
        <v>119</v>
      </c>
      <c r="M92" s="8" cm="1">
        <f t="array" ref="M92">IF($I$2="Жаркий сентябрь в Мантера Суприм",
INDEX(GRID!$B$4:$U$15,MATCH($M$7,GRID!$A$4:$A$15,0),MATCH(1,($U$2=GRID!$B$1:$U$1)*(КАЛЕНДАРЬ!AA21=GRID!$B$3:$U$3),0))*GRID!$P$44,
ROUNDUP(INDEX(GRID!$B$4:$U$15,MATCH($M$7,GRID!$A$4:$A$15,0),MATCH(1,($U$2=GRID!$B$1:$U$1)*(КАЛЕНДАРЬ!AA21=GRID!$B$3:$U$3),0))*GRID!$P$44*(1-GRID!$P$45),0))</f>
        <v>82560</v>
      </c>
      <c r="N92" s="8" cm="1">
        <f t="array" ref="N92">IF($I$2="Жаркий сентябрь в Мантера Суприм",
INDEX(GRID!$B$18:$U$29,MATCH($M$7,GRID!$A$18:$A$29,0),MATCH(1,($U$2=GRID!$B$1:$U$1)*(КАЛЕНДАРЬ!AA21=GRID!$B$3:$U$3),0))*GRID!$P$44,
ROUNDUP(INDEX(GRID!$B$18:$U$29,MATCH($M$7,GRID!$A$18:$A$29,0),MATCH(1,($U$2=GRID!$B$1:$U$1)*(КАЛЕНДАРЬ!AA21=GRID!$B$3:$U$3),0))*GRID!$P$44*(1-GRID!$P$45),0))</f>
        <v>86560</v>
      </c>
      <c r="O92" s="57" t="s">
        <v>119</v>
      </c>
      <c r="P92" s="57" t="s">
        <v>119</v>
      </c>
      <c r="Q92" s="57" t="s">
        <v>119</v>
      </c>
      <c r="R92" s="57" t="s">
        <v>119</v>
      </c>
      <c r="S92" s="57" t="s">
        <v>119</v>
      </c>
      <c r="T92" s="57" t="s">
        <v>119</v>
      </c>
    </row>
    <row r="93" spans="1:20" hidden="1">
      <c r="A93" s="63" t="s">
        <v>16</v>
      </c>
      <c r="B93" s="64">
        <v>19</v>
      </c>
      <c r="C93" s="57" t="s">
        <v>119</v>
      </c>
      <c r="D93" s="57" t="s">
        <v>119</v>
      </c>
      <c r="E93" s="57" t="s">
        <v>119</v>
      </c>
      <c r="F93" s="57" t="s">
        <v>119</v>
      </c>
      <c r="G93" s="57" t="s">
        <v>119</v>
      </c>
      <c r="H93" s="57" t="s">
        <v>119</v>
      </c>
      <c r="I93" s="57" t="s">
        <v>119</v>
      </c>
      <c r="J93" s="57" t="s">
        <v>119</v>
      </c>
      <c r="K93" s="57" t="s">
        <v>119</v>
      </c>
      <c r="L93" s="57" t="s">
        <v>119</v>
      </c>
      <c r="M93" s="57" t="s">
        <v>119</v>
      </c>
      <c r="N93" s="57" t="s">
        <v>119</v>
      </c>
      <c r="O93" s="57" t="s">
        <v>119</v>
      </c>
      <c r="P93" s="57" t="s">
        <v>119</v>
      </c>
      <c r="Q93" s="57" t="s">
        <v>119</v>
      </c>
      <c r="R93" s="57" t="s">
        <v>119</v>
      </c>
      <c r="S93" s="57" t="s">
        <v>119</v>
      </c>
      <c r="T93" s="57" t="s">
        <v>119</v>
      </c>
    </row>
    <row r="94" spans="1:20" hidden="1">
      <c r="A94" s="63" t="s">
        <v>17</v>
      </c>
      <c r="B94" s="64">
        <v>20</v>
      </c>
      <c r="C94" s="57" t="s">
        <v>119</v>
      </c>
      <c r="D94" s="57" t="s">
        <v>119</v>
      </c>
      <c r="E94" s="57" t="s">
        <v>119</v>
      </c>
      <c r="F94" s="57" t="s">
        <v>119</v>
      </c>
      <c r="G94" s="57" t="s">
        <v>119</v>
      </c>
      <c r="H94" s="57" t="s">
        <v>119</v>
      </c>
      <c r="I94" s="57" t="s">
        <v>119</v>
      </c>
      <c r="J94" s="57" t="s">
        <v>119</v>
      </c>
      <c r="K94" s="57" t="s">
        <v>119</v>
      </c>
      <c r="L94" s="57" t="s">
        <v>119</v>
      </c>
      <c r="M94" s="57" t="s">
        <v>119</v>
      </c>
      <c r="N94" s="57" t="s">
        <v>119</v>
      </c>
      <c r="O94" s="57" t="s">
        <v>119</v>
      </c>
      <c r="P94" s="57" t="s">
        <v>119</v>
      </c>
      <c r="Q94" s="57" t="s">
        <v>119</v>
      </c>
      <c r="R94" s="57" t="s">
        <v>119</v>
      </c>
      <c r="S94" s="57" t="s">
        <v>119</v>
      </c>
      <c r="T94" s="57" t="s">
        <v>119</v>
      </c>
    </row>
    <row r="95" spans="1:20" hidden="1">
      <c r="A95" s="63" t="s">
        <v>11</v>
      </c>
      <c r="B95" s="64">
        <v>21</v>
      </c>
      <c r="C95" s="8" cm="1">
        <f t="array" ref="C95">IF($I$2="Жаркий сентябрь в Мантера Суприм",
INDEX(GRID!$B$4:$U$15,MATCH($C$7,GRID!$A$4:$A$15,0),MATCH(1,($U$2=GRID!$B$1:$U$1)*(КАЛЕНДАРЬ!AA24=GRID!$B$3:$U$3),0))*GRID!$P$44,
ROUNDUP(INDEX(GRID!$B$4:$U$15,MATCH($C$7,GRID!$A$4:$A$15,0),MATCH(1,($U$2=GRID!$B$1:$U$1)*(КАЛЕНДАРЬ!AA24=GRID!$B$3:$U$3),0))*GRID!$P$44*(1-GRID!$P$45),0))</f>
        <v>32080</v>
      </c>
      <c r="D95" s="8" cm="1">
        <f t="array" ref="D95">IF($I$2="Жаркий сентябрь в Мантера Суприм",
INDEX(GRID!$B$18:$U$29,MATCH($C$7,GRID!$A$18:$A$29,0),MATCH(1,($U$2=GRID!$B$1:$U$1)*(КАЛЕНДАРЬ!AA24=GRID!$B$3:$U$3),0))*GRID!$P$44,
ROUNDUP(INDEX(GRID!$B$18:$U$29,MATCH($C$7,GRID!$A$18:$A$29,0),MATCH(1,($U$2=GRID!$B$1:$U$1)*(КАЛЕНДАРЬ!AA24=GRID!$B$3:$U$3),0))*GRID!$P$44*(1-GRID!$P$45),0))</f>
        <v>36080</v>
      </c>
      <c r="E95" s="8" cm="1">
        <f t="array" ref="E95">IF($I$2="Жаркий сентябрь в Мантера Суприм",
INDEX(GRID!$B$4:$U$15,MATCH($E$7,GRID!$A$4:$A$15,0),MATCH(1,($U$2=GRID!$B$1:$U$1)*(КАЛЕНДАРЬ!AA24=GRID!$B$3:$U$3),0))*GRID!$P$44,
ROUNDUP(INDEX(GRID!$B$4:$U$15,MATCH($E$7,GRID!$A$4:$A$15,0),MATCH(1,($U$2=GRID!$B$1:$U$1)*(КАЛЕНДАРЬ!AA24=GRID!$B$3:$U$3),0))*GRID!$P$44*(1-GRID!$P$45),0))</f>
        <v>38320</v>
      </c>
      <c r="F95" s="8" cm="1">
        <f t="array" ref="F95">IF($I$2="Жаркий сентябрь в Мантера Суприм",
INDEX(GRID!$B$18:$U$29,MATCH($E$7,GRID!$A$18:$A$29,0),MATCH(1,($U$2=GRID!$B$1:$U$1)*(КАЛЕНДАРЬ!AA24=GRID!$B$3:$U$3),0))*GRID!$P$44,
ROUNDUP(INDEX(GRID!$B$18:$U$29,MATCH($E$7,GRID!$A$18:$A$29,0),MATCH(1,($U$2=GRID!$B$1:$U$1)*(КАЛЕНДАРЬ!AA24=GRID!$B$3:$U$3),0))*GRID!$P$44*(1-GRID!$P$45),0))</f>
        <v>42320</v>
      </c>
      <c r="G95" s="57" t="s">
        <v>119</v>
      </c>
      <c r="H95" s="57" t="s">
        <v>119</v>
      </c>
      <c r="I95" s="8" cm="1">
        <f t="array" ref="I95">IF($I$2="Жаркий сентябрь в Мантера Суприм",
INDEX(GRID!$B$4:$U$15,MATCH($I$7,GRID!$A$4:$A$15,0),MATCH(1,($U$2=GRID!$B$1:$U$1)*(КАЛЕНДАРЬ!AA24=GRID!$B$3:$U$3),0))*GRID!$P$44,
ROUNDUP(INDEX(GRID!$B$4:$U$15,MATCH($I$7,GRID!$A$4:$A$15,0),MATCH(1,($U$2=GRID!$B$1:$U$1)*(КАЛЕНДАРЬ!AA24=GRID!$B$3:$U$3),0))*GRID!$P$44*(1-GRID!$P$45),0))</f>
        <v>48720</v>
      </c>
      <c r="J95" s="8" cm="1">
        <f t="array" ref="J95">IF($I$2="Жаркий сентябрь в Мантера Суприм",
INDEX(GRID!$B$18:$U$29,MATCH($I$7,GRID!$A$18:$A$29,0),MATCH(1,($U$2=GRID!$B$1:$U$1)*(КАЛЕНДАРЬ!AA24=GRID!$B$3:$U$3),0))*GRID!$P$44,
ROUNDUP(INDEX(GRID!$B$18:$U$29,MATCH($I$7,GRID!$A$18:$A$29,0),MATCH(1,($U$2=GRID!$B$1:$U$1)*(КАЛЕНДАРЬ!AA24=GRID!$B$3:$U$3),0))*GRID!$P$44*(1-GRID!$P$45),0))</f>
        <v>52720</v>
      </c>
      <c r="K95" s="57" t="s">
        <v>119</v>
      </c>
      <c r="L95" s="57" t="s">
        <v>119</v>
      </c>
      <c r="M95" s="8" cm="1">
        <f t="array" ref="M95">IF($I$2="Жаркий сентябрь в Мантера Суприм",
INDEX(GRID!$B$4:$U$15,MATCH($M$7,GRID!$A$4:$A$15,0),MATCH(1,($U$2=GRID!$B$1:$U$1)*(КАЛЕНДАРЬ!AA24=GRID!$B$3:$U$3),0))*GRID!$P$44,
ROUNDUP(INDEX(GRID!$B$4:$U$15,MATCH($M$7,GRID!$A$4:$A$15,0),MATCH(1,($U$2=GRID!$B$1:$U$1)*(КАЛЕНДАРЬ!AA24=GRID!$B$3:$U$3),0))*GRID!$P$44*(1-GRID!$P$45),0))</f>
        <v>72160</v>
      </c>
      <c r="N95" s="8" cm="1">
        <f t="array" ref="N95">IF($I$2="Жаркий сентябрь в Мантера Суприм",
INDEX(GRID!$B$18:$U$29,MATCH($M$7,GRID!$A$18:$A$29,0),MATCH(1,($U$2=GRID!$B$1:$U$1)*(КАЛЕНДАРЬ!AA24=GRID!$B$3:$U$3),0))*GRID!$P$44,
ROUNDUP(INDEX(GRID!$B$18:$U$29,MATCH($M$7,GRID!$A$18:$A$29,0),MATCH(1,($U$2=GRID!$B$1:$U$1)*(КАЛЕНДАРЬ!AA24=GRID!$B$3:$U$3),0))*GRID!$P$44*(1-GRID!$P$45),0))</f>
        <v>76160</v>
      </c>
      <c r="O95" s="57" t="s">
        <v>119</v>
      </c>
      <c r="P95" s="57" t="s">
        <v>119</v>
      </c>
      <c r="Q95" s="57" t="s">
        <v>119</v>
      </c>
      <c r="R95" s="57" t="s">
        <v>119</v>
      </c>
      <c r="S95" s="57" t="s">
        <v>119</v>
      </c>
      <c r="T95" s="57" t="s">
        <v>119</v>
      </c>
    </row>
    <row r="96" spans="1:20" hidden="1">
      <c r="A96" s="63" t="s">
        <v>12</v>
      </c>
      <c r="B96" s="64">
        <v>22</v>
      </c>
      <c r="C96" s="8" cm="1">
        <f t="array" ref="C96">IF($I$2="Жаркий сентябрь в Мантера Суприм",
INDEX(GRID!$B$4:$U$15,MATCH($C$7,GRID!$A$4:$A$15,0),MATCH(1,($U$2=GRID!$B$1:$U$1)*(КАЛЕНДАРЬ!AA25=GRID!$B$3:$U$3),0))*GRID!$P$44,
ROUNDUP(INDEX(GRID!$B$4:$U$15,MATCH($C$7,GRID!$A$4:$A$15,0),MATCH(1,($U$2=GRID!$B$1:$U$1)*(КАЛЕНДАРЬ!AA25=GRID!$B$3:$U$3),0))*GRID!$P$44*(1-GRID!$P$45),0))</f>
        <v>32080</v>
      </c>
      <c r="D96" s="8" cm="1">
        <f t="array" ref="D96">IF($I$2="Жаркий сентябрь в Мантера Суприм",
INDEX(GRID!$B$18:$U$29,MATCH($C$7,GRID!$A$18:$A$29,0),MATCH(1,($U$2=GRID!$B$1:$U$1)*(КАЛЕНДАРЬ!AA25=GRID!$B$3:$U$3),0))*GRID!$P$44,
ROUNDUP(INDEX(GRID!$B$18:$U$29,MATCH($C$7,GRID!$A$18:$A$29,0),MATCH(1,($U$2=GRID!$B$1:$U$1)*(КАЛЕНДАРЬ!AA25=GRID!$B$3:$U$3),0))*GRID!$P$44*(1-GRID!$P$45),0))</f>
        <v>36080</v>
      </c>
      <c r="E96" s="8" cm="1">
        <f t="array" ref="E96">IF($I$2="Жаркий сентябрь в Мантера Суприм",
INDEX(GRID!$B$4:$U$15,MATCH($E$7,GRID!$A$4:$A$15,0),MATCH(1,($U$2=GRID!$B$1:$U$1)*(КАЛЕНДАРЬ!AA25=GRID!$B$3:$U$3),0))*GRID!$P$44,
ROUNDUP(INDEX(GRID!$B$4:$U$15,MATCH($E$7,GRID!$A$4:$A$15,0),MATCH(1,($U$2=GRID!$B$1:$U$1)*(КАЛЕНДАРЬ!AA25=GRID!$B$3:$U$3),0))*GRID!$P$44*(1-GRID!$P$45),0))</f>
        <v>38320</v>
      </c>
      <c r="F96" s="8" cm="1">
        <f t="array" ref="F96">IF($I$2="Жаркий сентябрь в Мантера Суприм",
INDEX(GRID!$B$18:$U$29,MATCH($E$7,GRID!$A$18:$A$29,0),MATCH(1,($U$2=GRID!$B$1:$U$1)*(КАЛЕНДАРЬ!AA25=GRID!$B$3:$U$3),0))*GRID!$P$44,
ROUNDUP(INDEX(GRID!$B$18:$U$29,MATCH($E$7,GRID!$A$18:$A$29,0),MATCH(1,($U$2=GRID!$B$1:$U$1)*(КАЛЕНДАРЬ!AA25=GRID!$B$3:$U$3),0))*GRID!$P$44*(1-GRID!$P$45),0))</f>
        <v>42320</v>
      </c>
      <c r="G96" s="57" t="s">
        <v>119</v>
      </c>
      <c r="H96" s="57" t="s">
        <v>119</v>
      </c>
      <c r="I96" s="8" cm="1">
        <f t="array" ref="I96">IF($I$2="Жаркий сентябрь в Мантера Суприм",
INDEX(GRID!$B$4:$U$15,MATCH($I$7,GRID!$A$4:$A$15,0),MATCH(1,($U$2=GRID!$B$1:$U$1)*(КАЛЕНДАРЬ!AA25=GRID!$B$3:$U$3),0))*GRID!$P$44,
ROUNDUP(INDEX(GRID!$B$4:$U$15,MATCH($I$7,GRID!$A$4:$A$15,0),MATCH(1,($U$2=GRID!$B$1:$U$1)*(КАЛЕНДАРЬ!AA25=GRID!$B$3:$U$3),0))*GRID!$P$44*(1-GRID!$P$45),0))</f>
        <v>48720</v>
      </c>
      <c r="J96" s="8" cm="1">
        <f t="array" ref="J96">IF($I$2="Жаркий сентябрь в Мантера Суприм",
INDEX(GRID!$B$18:$U$29,MATCH($I$7,GRID!$A$18:$A$29,0),MATCH(1,($U$2=GRID!$B$1:$U$1)*(КАЛЕНДАРЬ!AA25=GRID!$B$3:$U$3),0))*GRID!$P$44,
ROUNDUP(INDEX(GRID!$B$18:$U$29,MATCH($I$7,GRID!$A$18:$A$29,0),MATCH(1,($U$2=GRID!$B$1:$U$1)*(КАЛЕНДАРЬ!AA25=GRID!$B$3:$U$3),0))*GRID!$P$44*(1-GRID!$P$45),0))</f>
        <v>52720</v>
      </c>
      <c r="K96" s="57" t="s">
        <v>119</v>
      </c>
      <c r="L96" s="57" t="s">
        <v>119</v>
      </c>
      <c r="M96" s="8" cm="1">
        <f t="array" ref="M96">IF($I$2="Жаркий сентябрь в Мантера Суприм",
INDEX(GRID!$B$4:$U$15,MATCH($M$7,GRID!$A$4:$A$15,0),MATCH(1,($U$2=GRID!$B$1:$U$1)*(КАЛЕНДАРЬ!AA25=GRID!$B$3:$U$3),0))*GRID!$P$44,
ROUNDUP(INDEX(GRID!$B$4:$U$15,MATCH($M$7,GRID!$A$4:$A$15,0),MATCH(1,($U$2=GRID!$B$1:$U$1)*(КАЛЕНДАРЬ!AA25=GRID!$B$3:$U$3),0))*GRID!$P$44*(1-GRID!$P$45),0))</f>
        <v>72160</v>
      </c>
      <c r="N96" s="8" cm="1">
        <f t="array" ref="N96">IF($I$2="Жаркий сентябрь в Мантера Суприм",
INDEX(GRID!$B$18:$U$29,MATCH($M$7,GRID!$A$18:$A$29,0),MATCH(1,($U$2=GRID!$B$1:$U$1)*(КАЛЕНДАРЬ!AA25=GRID!$B$3:$U$3),0))*GRID!$P$44,
ROUNDUP(INDEX(GRID!$B$18:$U$29,MATCH($M$7,GRID!$A$18:$A$29,0),MATCH(1,($U$2=GRID!$B$1:$U$1)*(КАЛЕНДАРЬ!AA25=GRID!$B$3:$U$3),0))*GRID!$P$44*(1-GRID!$P$45),0))</f>
        <v>76160</v>
      </c>
      <c r="O96" s="57" t="s">
        <v>119</v>
      </c>
      <c r="P96" s="57" t="s">
        <v>119</v>
      </c>
      <c r="Q96" s="57" t="s">
        <v>119</v>
      </c>
      <c r="R96" s="57" t="s">
        <v>119</v>
      </c>
      <c r="S96" s="57" t="s">
        <v>119</v>
      </c>
      <c r="T96" s="57" t="s">
        <v>119</v>
      </c>
    </row>
    <row r="97" spans="1:20" hidden="1">
      <c r="A97" s="63" t="s">
        <v>13</v>
      </c>
      <c r="B97" s="64">
        <v>23</v>
      </c>
      <c r="C97" s="8" cm="1">
        <f t="array" ref="C97">IF($I$2="Жаркий сентябрь в Мантера Суприм",
INDEX(GRID!$B$4:$U$15,MATCH($C$7,GRID!$A$4:$A$15,0),MATCH(1,($U$2=GRID!$B$1:$U$1)*(КАЛЕНДАРЬ!AA26=GRID!$B$3:$U$3),0))*GRID!$P$44,
ROUNDUP(INDEX(GRID!$B$4:$U$15,MATCH($C$7,GRID!$A$4:$A$15,0),MATCH(1,($U$2=GRID!$B$1:$U$1)*(КАЛЕНДАРЬ!AA26=GRID!$B$3:$U$3),0))*GRID!$P$44*(1-GRID!$P$45),0))</f>
        <v>32080</v>
      </c>
      <c r="D97" s="8" cm="1">
        <f t="array" ref="D97">IF($I$2="Жаркий сентябрь в Мантера Суприм",
INDEX(GRID!$B$18:$U$29,MATCH($C$7,GRID!$A$18:$A$29,0),MATCH(1,($U$2=GRID!$B$1:$U$1)*(КАЛЕНДАРЬ!AA26=GRID!$B$3:$U$3),0))*GRID!$P$44,
ROUNDUP(INDEX(GRID!$B$18:$U$29,MATCH($C$7,GRID!$A$18:$A$29,0),MATCH(1,($U$2=GRID!$B$1:$U$1)*(КАЛЕНДАРЬ!AA26=GRID!$B$3:$U$3),0))*GRID!$P$44*(1-GRID!$P$45),0))</f>
        <v>36080</v>
      </c>
      <c r="E97" s="8" cm="1">
        <f t="array" ref="E97">IF($I$2="Жаркий сентябрь в Мантера Суприм",
INDEX(GRID!$B$4:$U$15,MATCH($E$7,GRID!$A$4:$A$15,0),MATCH(1,($U$2=GRID!$B$1:$U$1)*(КАЛЕНДАРЬ!AA26=GRID!$B$3:$U$3),0))*GRID!$P$44,
ROUNDUP(INDEX(GRID!$B$4:$U$15,MATCH($E$7,GRID!$A$4:$A$15,0),MATCH(1,($U$2=GRID!$B$1:$U$1)*(КАЛЕНДАРЬ!AA26=GRID!$B$3:$U$3),0))*GRID!$P$44*(1-GRID!$P$45),0))</f>
        <v>38320</v>
      </c>
      <c r="F97" s="8" cm="1">
        <f t="array" ref="F97">IF($I$2="Жаркий сентябрь в Мантера Суприм",
INDEX(GRID!$B$18:$U$29,MATCH($E$7,GRID!$A$18:$A$29,0),MATCH(1,($U$2=GRID!$B$1:$U$1)*(КАЛЕНДАРЬ!AA26=GRID!$B$3:$U$3),0))*GRID!$P$44,
ROUNDUP(INDEX(GRID!$B$18:$U$29,MATCH($E$7,GRID!$A$18:$A$29,0),MATCH(1,($U$2=GRID!$B$1:$U$1)*(КАЛЕНДАРЬ!AA26=GRID!$B$3:$U$3),0))*GRID!$P$44*(1-GRID!$P$45),0))</f>
        <v>42320</v>
      </c>
      <c r="G97" s="57" t="s">
        <v>119</v>
      </c>
      <c r="H97" s="57" t="s">
        <v>119</v>
      </c>
      <c r="I97" s="8" cm="1">
        <f t="array" ref="I97">IF($I$2="Жаркий сентябрь в Мантера Суприм",
INDEX(GRID!$B$4:$U$15,MATCH($I$7,GRID!$A$4:$A$15,0),MATCH(1,($U$2=GRID!$B$1:$U$1)*(КАЛЕНДАРЬ!AA26=GRID!$B$3:$U$3),0))*GRID!$P$44,
ROUNDUP(INDEX(GRID!$B$4:$U$15,MATCH($I$7,GRID!$A$4:$A$15,0),MATCH(1,($U$2=GRID!$B$1:$U$1)*(КАЛЕНДАРЬ!AA26=GRID!$B$3:$U$3),0))*GRID!$P$44*(1-GRID!$P$45),0))</f>
        <v>48720</v>
      </c>
      <c r="J97" s="8" cm="1">
        <f t="array" ref="J97">IF($I$2="Жаркий сентябрь в Мантера Суприм",
INDEX(GRID!$B$18:$U$29,MATCH($I$7,GRID!$A$18:$A$29,0),MATCH(1,($U$2=GRID!$B$1:$U$1)*(КАЛЕНДАРЬ!AA26=GRID!$B$3:$U$3),0))*GRID!$P$44,
ROUNDUP(INDEX(GRID!$B$18:$U$29,MATCH($I$7,GRID!$A$18:$A$29,0),MATCH(1,($U$2=GRID!$B$1:$U$1)*(КАЛЕНДАРЬ!AA26=GRID!$B$3:$U$3),0))*GRID!$P$44*(1-GRID!$P$45),0))</f>
        <v>52720</v>
      </c>
      <c r="K97" s="57" t="s">
        <v>119</v>
      </c>
      <c r="L97" s="57" t="s">
        <v>119</v>
      </c>
      <c r="M97" s="8" cm="1">
        <f t="array" ref="M97">IF($I$2="Жаркий сентябрь в Мантера Суприм",
INDEX(GRID!$B$4:$U$15,MATCH($M$7,GRID!$A$4:$A$15,0),MATCH(1,($U$2=GRID!$B$1:$U$1)*(КАЛЕНДАРЬ!AA26=GRID!$B$3:$U$3),0))*GRID!$P$44,
ROUNDUP(INDEX(GRID!$B$4:$U$15,MATCH($M$7,GRID!$A$4:$A$15,0),MATCH(1,($U$2=GRID!$B$1:$U$1)*(КАЛЕНДАРЬ!AA26=GRID!$B$3:$U$3),0))*GRID!$P$44*(1-GRID!$P$45),0))</f>
        <v>72160</v>
      </c>
      <c r="N97" s="8" cm="1">
        <f t="array" ref="N97">IF($I$2="Жаркий сентябрь в Мантера Суприм",
INDEX(GRID!$B$18:$U$29,MATCH($M$7,GRID!$A$18:$A$29,0),MATCH(1,($U$2=GRID!$B$1:$U$1)*(КАЛЕНДАРЬ!AA26=GRID!$B$3:$U$3),0))*GRID!$P$44,
ROUNDUP(INDEX(GRID!$B$18:$U$29,MATCH($M$7,GRID!$A$18:$A$29,0),MATCH(1,($U$2=GRID!$B$1:$U$1)*(КАЛЕНДАРЬ!AA26=GRID!$B$3:$U$3),0))*GRID!$P$44*(1-GRID!$P$45),0))</f>
        <v>76160</v>
      </c>
      <c r="O97" s="57" t="s">
        <v>119</v>
      </c>
      <c r="P97" s="57" t="s">
        <v>119</v>
      </c>
      <c r="Q97" s="57" t="s">
        <v>119</v>
      </c>
      <c r="R97" s="57" t="s">
        <v>119</v>
      </c>
      <c r="S97" s="57" t="s">
        <v>119</v>
      </c>
      <c r="T97" s="57" t="s">
        <v>119</v>
      </c>
    </row>
    <row r="98" spans="1:20" hidden="1">
      <c r="A98" s="63" t="s">
        <v>14</v>
      </c>
      <c r="B98" s="64">
        <v>24</v>
      </c>
      <c r="C98" s="8" cm="1">
        <f t="array" ref="C98">IF($I$2="Жаркий сентябрь в Мантера Суприм",
INDEX(GRID!$B$4:$U$15,MATCH($C$7,GRID!$A$4:$A$15,0),MATCH(1,($U$2=GRID!$B$1:$U$1)*(КАЛЕНДАРЬ!AA27=GRID!$B$3:$U$3),0))*GRID!$P$44,
ROUNDUP(INDEX(GRID!$B$4:$U$15,MATCH($C$7,GRID!$A$4:$A$15,0),MATCH(1,($U$2=GRID!$B$1:$U$1)*(КАЛЕНДАРЬ!AA27=GRID!$B$3:$U$3),0))*GRID!$P$44*(1-GRID!$P$45),0))</f>
        <v>32080</v>
      </c>
      <c r="D98" s="8" cm="1">
        <f t="array" ref="D98">IF($I$2="Жаркий сентябрь в Мантера Суприм",
INDEX(GRID!$B$18:$U$29,MATCH($C$7,GRID!$A$18:$A$29,0),MATCH(1,($U$2=GRID!$B$1:$U$1)*(КАЛЕНДАРЬ!AA27=GRID!$B$3:$U$3),0))*GRID!$P$44,
ROUNDUP(INDEX(GRID!$B$18:$U$29,MATCH($C$7,GRID!$A$18:$A$29,0),MATCH(1,($U$2=GRID!$B$1:$U$1)*(КАЛЕНДАРЬ!AA27=GRID!$B$3:$U$3),0))*GRID!$P$44*(1-GRID!$P$45),0))</f>
        <v>36080</v>
      </c>
      <c r="E98" s="8" cm="1">
        <f t="array" ref="E98">IF($I$2="Жаркий сентябрь в Мантера Суприм",
INDEX(GRID!$B$4:$U$15,MATCH($E$7,GRID!$A$4:$A$15,0),MATCH(1,($U$2=GRID!$B$1:$U$1)*(КАЛЕНДАРЬ!AA27=GRID!$B$3:$U$3),0))*GRID!$P$44,
ROUNDUP(INDEX(GRID!$B$4:$U$15,MATCH($E$7,GRID!$A$4:$A$15,0),MATCH(1,($U$2=GRID!$B$1:$U$1)*(КАЛЕНДАРЬ!AA27=GRID!$B$3:$U$3),0))*GRID!$P$44*(1-GRID!$P$45),0))</f>
        <v>38320</v>
      </c>
      <c r="F98" s="8" cm="1">
        <f t="array" ref="F98">IF($I$2="Жаркий сентябрь в Мантера Суприм",
INDEX(GRID!$B$18:$U$29,MATCH($E$7,GRID!$A$18:$A$29,0),MATCH(1,($U$2=GRID!$B$1:$U$1)*(КАЛЕНДАРЬ!AA27=GRID!$B$3:$U$3),0))*GRID!$P$44,
ROUNDUP(INDEX(GRID!$B$18:$U$29,MATCH($E$7,GRID!$A$18:$A$29,0),MATCH(1,($U$2=GRID!$B$1:$U$1)*(КАЛЕНДАРЬ!AA27=GRID!$B$3:$U$3),0))*GRID!$P$44*(1-GRID!$P$45),0))</f>
        <v>42320</v>
      </c>
      <c r="G98" s="57" t="s">
        <v>119</v>
      </c>
      <c r="H98" s="57" t="s">
        <v>119</v>
      </c>
      <c r="I98" s="8" cm="1">
        <f t="array" ref="I98">IF($I$2="Жаркий сентябрь в Мантера Суприм",
INDEX(GRID!$B$4:$U$15,MATCH($I$7,GRID!$A$4:$A$15,0),MATCH(1,($U$2=GRID!$B$1:$U$1)*(КАЛЕНДАРЬ!AA27=GRID!$B$3:$U$3),0))*GRID!$P$44,
ROUNDUP(INDEX(GRID!$B$4:$U$15,MATCH($I$7,GRID!$A$4:$A$15,0),MATCH(1,($U$2=GRID!$B$1:$U$1)*(КАЛЕНДАРЬ!AA27=GRID!$B$3:$U$3),0))*GRID!$P$44*(1-GRID!$P$45),0))</f>
        <v>48720</v>
      </c>
      <c r="J98" s="8" cm="1">
        <f t="array" ref="J98">IF($I$2="Жаркий сентябрь в Мантера Суприм",
INDEX(GRID!$B$18:$U$29,MATCH($I$7,GRID!$A$18:$A$29,0),MATCH(1,($U$2=GRID!$B$1:$U$1)*(КАЛЕНДАРЬ!AA27=GRID!$B$3:$U$3),0))*GRID!$P$44,
ROUNDUP(INDEX(GRID!$B$18:$U$29,MATCH($I$7,GRID!$A$18:$A$29,0),MATCH(1,($U$2=GRID!$B$1:$U$1)*(КАЛЕНДАРЬ!AA27=GRID!$B$3:$U$3),0))*GRID!$P$44*(1-GRID!$P$45),0))</f>
        <v>52720</v>
      </c>
      <c r="K98" s="57" t="s">
        <v>119</v>
      </c>
      <c r="L98" s="57" t="s">
        <v>119</v>
      </c>
      <c r="M98" s="8" cm="1">
        <f t="array" ref="M98">IF($I$2="Жаркий сентябрь в Мантера Суприм",
INDEX(GRID!$B$4:$U$15,MATCH($M$7,GRID!$A$4:$A$15,0),MATCH(1,($U$2=GRID!$B$1:$U$1)*(КАЛЕНДАРЬ!AA27=GRID!$B$3:$U$3),0))*GRID!$P$44,
ROUNDUP(INDEX(GRID!$B$4:$U$15,MATCH($M$7,GRID!$A$4:$A$15,0),MATCH(1,($U$2=GRID!$B$1:$U$1)*(КАЛЕНДАРЬ!AA27=GRID!$B$3:$U$3),0))*GRID!$P$44*(1-GRID!$P$45),0))</f>
        <v>72160</v>
      </c>
      <c r="N98" s="8" cm="1">
        <f t="array" ref="N98">IF($I$2="Жаркий сентябрь в Мантера Суприм",
INDEX(GRID!$B$18:$U$29,MATCH($M$7,GRID!$A$18:$A$29,0),MATCH(1,($U$2=GRID!$B$1:$U$1)*(КАЛЕНДАРЬ!AA27=GRID!$B$3:$U$3),0))*GRID!$P$44,
ROUNDUP(INDEX(GRID!$B$18:$U$29,MATCH($M$7,GRID!$A$18:$A$29,0),MATCH(1,($U$2=GRID!$B$1:$U$1)*(КАЛЕНДАРЬ!AA27=GRID!$B$3:$U$3),0))*GRID!$P$44*(1-GRID!$P$45),0))</f>
        <v>76160</v>
      </c>
      <c r="O98" s="57" t="s">
        <v>119</v>
      </c>
      <c r="P98" s="57" t="s">
        <v>119</v>
      </c>
      <c r="Q98" s="57" t="s">
        <v>119</v>
      </c>
      <c r="R98" s="57" t="s">
        <v>119</v>
      </c>
      <c r="S98" s="57" t="s">
        <v>119</v>
      </c>
      <c r="T98" s="57" t="s">
        <v>119</v>
      </c>
    </row>
    <row r="99" spans="1:20">
      <c r="A99" s="63" t="s">
        <v>15</v>
      </c>
      <c r="B99" s="64">
        <v>25</v>
      </c>
      <c r="C99" s="8" cm="1">
        <f t="array" ref="C99">IF($I$2="Жаркий сентябрь в Мантера Суприм",
INDEX(GRID!$B$4:$U$15,MATCH($C$7,GRID!$A$4:$A$15,0),MATCH(1,($U$2=GRID!$B$1:$U$1)*(КАЛЕНДАРЬ!AA28=GRID!$B$3:$U$3),0))*GRID!$P$44,
ROUNDUP(INDEX(GRID!$B$4:$U$15,MATCH($C$7,GRID!$A$4:$A$15,0),MATCH(1,($U$2=GRID!$B$1:$U$1)*(КАЛЕНДАРЬ!AA28=GRID!$B$3:$U$3),0))*GRID!$P$44*(1-GRID!$P$45),0))</f>
        <v>32080</v>
      </c>
      <c r="D99" s="8" cm="1">
        <f t="array" ref="D99">IF($I$2="Жаркий сентябрь в Мантера Суприм",
INDEX(GRID!$B$18:$U$29,MATCH($C$7,GRID!$A$18:$A$29,0),MATCH(1,($U$2=GRID!$B$1:$U$1)*(КАЛЕНДАРЬ!AA28=GRID!$B$3:$U$3),0))*GRID!$P$44,
ROUNDUP(INDEX(GRID!$B$18:$U$29,MATCH($C$7,GRID!$A$18:$A$29,0),MATCH(1,($U$2=GRID!$B$1:$U$1)*(КАЛЕНДАРЬ!AA28=GRID!$B$3:$U$3),0))*GRID!$P$44*(1-GRID!$P$45),0))</f>
        <v>36080</v>
      </c>
      <c r="E99" s="8" cm="1">
        <f t="array" ref="E99">IF($I$2="Жаркий сентябрь в Мантера Суприм",
INDEX(GRID!$B$4:$U$15,MATCH($E$7,GRID!$A$4:$A$15,0),MATCH(1,($U$2=GRID!$B$1:$U$1)*(КАЛЕНДАРЬ!AA28=GRID!$B$3:$U$3),0))*GRID!$P$44,
ROUNDUP(INDEX(GRID!$B$4:$U$15,MATCH($E$7,GRID!$A$4:$A$15,0),MATCH(1,($U$2=GRID!$B$1:$U$1)*(КАЛЕНДАРЬ!AA28=GRID!$B$3:$U$3),0))*GRID!$P$44*(1-GRID!$P$45),0))</f>
        <v>38320</v>
      </c>
      <c r="F99" s="8" cm="1">
        <f t="array" ref="F99">IF($I$2="Жаркий сентябрь в Мантера Суприм",
INDEX(GRID!$B$18:$U$29,MATCH($E$7,GRID!$A$18:$A$29,0),MATCH(1,($U$2=GRID!$B$1:$U$1)*(КАЛЕНДАРЬ!AA28=GRID!$B$3:$U$3),0))*GRID!$P$44,
ROUNDUP(INDEX(GRID!$B$18:$U$29,MATCH($E$7,GRID!$A$18:$A$29,0),MATCH(1,($U$2=GRID!$B$1:$U$1)*(КАЛЕНДАРЬ!AA28=GRID!$B$3:$U$3),0))*GRID!$P$44*(1-GRID!$P$45),0))</f>
        <v>42320</v>
      </c>
      <c r="G99" s="57" t="s">
        <v>119</v>
      </c>
      <c r="H99" s="57" t="s">
        <v>119</v>
      </c>
      <c r="I99" s="8" cm="1">
        <f t="array" ref="I99">IF($I$2="Жаркий сентябрь в Мантера Суприм",
INDEX(GRID!$B$4:$U$15,MATCH($I$7,GRID!$A$4:$A$15,0),MATCH(1,($U$2=GRID!$B$1:$U$1)*(КАЛЕНДАРЬ!AA28=GRID!$B$3:$U$3),0))*GRID!$P$44,
ROUNDUP(INDEX(GRID!$B$4:$U$15,MATCH($I$7,GRID!$A$4:$A$15,0),MATCH(1,($U$2=GRID!$B$1:$U$1)*(КАЛЕНДАРЬ!AA28=GRID!$B$3:$U$3),0))*GRID!$P$44*(1-GRID!$P$45),0))</f>
        <v>48720</v>
      </c>
      <c r="J99" s="8" cm="1">
        <f t="array" ref="J99">IF($I$2="Жаркий сентябрь в Мантера Суприм",
INDEX(GRID!$B$18:$U$29,MATCH($I$7,GRID!$A$18:$A$29,0),MATCH(1,($U$2=GRID!$B$1:$U$1)*(КАЛЕНДАРЬ!AA28=GRID!$B$3:$U$3),0))*GRID!$P$44,
ROUNDUP(INDEX(GRID!$B$18:$U$29,MATCH($I$7,GRID!$A$18:$A$29,0),MATCH(1,($U$2=GRID!$B$1:$U$1)*(КАЛЕНДАРЬ!AA28=GRID!$B$3:$U$3),0))*GRID!$P$44*(1-GRID!$P$45),0))</f>
        <v>52720</v>
      </c>
      <c r="K99" s="57" t="s">
        <v>119</v>
      </c>
      <c r="L99" s="57" t="s">
        <v>119</v>
      </c>
      <c r="M99" s="8" cm="1">
        <f t="array" ref="M99">IF($I$2="Жаркий сентябрь в Мантера Суприм",
INDEX(GRID!$B$4:$U$15,MATCH($M$7,GRID!$A$4:$A$15,0),MATCH(1,($U$2=GRID!$B$1:$U$1)*(КАЛЕНДАРЬ!AA28=GRID!$B$3:$U$3),0))*GRID!$P$44,
ROUNDUP(INDEX(GRID!$B$4:$U$15,MATCH($M$7,GRID!$A$4:$A$15,0),MATCH(1,($U$2=GRID!$B$1:$U$1)*(КАЛЕНДАРЬ!AA28=GRID!$B$3:$U$3),0))*GRID!$P$44*(1-GRID!$P$45),0))</f>
        <v>72160</v>
      </c>
      <c r="N99" s="8" cm="1">
        <f t="array" ref="N99">IF($I$2="Жаркий сентябрь в Мантера Суприм",
INDEX(GRID!$B$18:$U$29,MATCH($M$7,GRID!$A$18:$A$29,0),MATCH(1,($U$2=GRID!$B$1:$U$1)*(КАЛЕНДАРЬ!AA28=GRID!$B$3:$U$3),0))*GRID!$P$44,
ROUNDUP(INDEX(GRID!$B$18:$U$29,MATCH($M$7,GRID!$A$18:$A$29,0),MATCH(1,($U$2=GRID!$B$1:$U$1)*(КАЛЕНДАРЬ!AA28=GRID!$B$3:$U$3),0))*GRID!$P$44*(1-GRID!$P$45),0))</f>
        <v>76160</v>
      </c>
      <c r="O99" s="57" t="s">
        <v>119</v>
      </c>
      <c r="P99" s="57" t="s">
        <v>119</v>
      </c>
      <c r="Q99" s="57" t="s">
        <v>119</v>
      </c>
      <c r="R99" s="57" t="s">
        <v>119</v>
      </c>
      <c r="S99" s="57" t="s">
        <v>119</v>
      </c>
      <c r="T99" s="57" t="s">
        <v>119</v>
      </c>
    </row>
    <row r="100" spans="1:20">
      <c r="A100" s="63" t="s">
        <v>16</v>
      </c>
      <c r="B100" s="64">
        <v>26</v>
      </c>
      <c r="C100" s="8" cm="1">
        <f t="array" ref="C100">IF($I$2="Жаркий сентябрь в Мантера Суприм",
INDEX(GRID!$B$4:$U$15,MATCH($C$7,GRID!$A$4:$A$15,0),MATCH(1,($U$2=GRID!$B$1:$U$1)*(КАЛЕНДАРЬ!AA29=GRID!$B$3:$U$3),0))*GRID!$P$44,
ROUNDUP(INDEX(GRID!$B$4:$U$15,MATCH($C$7,GRID!$A$4:$A$15,0),MATCH(1,($U$2=GRID!$B$1:$U$1)*(КАЛЕНДАРЬ!AA29=GRID!$B$3:$U$3),0))*GRID!$P$44*(1-GRID!$P$45),0))</f>
        <v>32080</v>
      </c>
      <c r="D100" s="8" cm="1">
        <f t="array" ref="D100">IF($I$2="Жаркий сентябрь в Мантера Суприм",
INDEX(GRID!$B$18:$U$29,MATCH($C$7,GRID!$A$18:$A$29,0),MATCH(1,($U$2=GRID!$B$1:$U$1)*(КАЛЕНДАРЬ!AA29=GRID!$B$3:$U$3),0))*GRID!$P$44,
ROUNDUP(INDEX(GRID!$B$18:$U$29,MATCH($C$7,GRID!$A$18:$A$29,0),MATCH(1,($U$2=GRID!$B$1:$U$1)*(КАЛЕНДАРЬ!AA29=GRID!$B$3:$U$3),0))*GRID!$P$44*(1-GRID!$P$45),0))</f>
        <v>36080</v>
      </c>
      <c r="E100" s="8" cm="1">
        <f t="array" ref="E100">IF($I$2="Жаркий сентябрь в Мантера Суприм",
INDEX(GRID!$B$4:$U$15,MATCH($E$7,GRID!$A$4:$A$15,0),MATCH(1,($U$2=GRID!$B$1:$U$1)*(КАЛЕНДАРЬ!AA29=GRID!$B$3:$U$3),0))*GRID!$P$44,
ROUNDUP(INDEX(GRID!$B$4:$U$15,MATCH($E$7,GRID!$A$4:$A$15,0),MATCH(1,($U$2=GRID!$B$1:$U$1)*(КАЛЕНДАРЬ!AA29=GRID!$B$3:$U$3),0))*GRID!$P$44*(1-GRID!$P$45),0))</f>
        <v>38320</v>
      </c>
      <c r="F100" s="8" cm="1">
        <f t="array" ref="F100">IF($I$2="Жаркий сентябрь в Мантера Суприм",
INDEX(GRID!$B$18:$U$29,MATCH($E$7,GRID!$A$18:$A$29,0),MATCH(1,($U$2=GRID!$B$1:$U$1)*(КАЛЕНДАРЬ!AA29=GRID!$B$3:$U$3),0))*GRID!$P$44,
ROUNDUP(INDEX(GRID!$B$18:$U$29,MATCH($E$7,GRID!$A$18:$A$29,0),MATCH(1,($U$2=GRID!$B$1:$U$1)*(КАЛЕНДАРЬ!AA29=GRID!$B$3:$U$3),0))*GRID!$P$44*(1-GRID!$P$45),0))</f>
        <v>42320</v>
      </c>
      <c r="G100" s="57" t="s">
        <v>119</v>
      </c>
      <c r="H100" s="57" t="s">
        <v>119</v>
      </c>
      <c r="I100" s="8" cm="1">
        <f t="array" ref="I100">IF($I$2="Жаркий сентябрь в Мантера Суприм",
INDEX(GRID!$B$4:$U$15,MATCH($I$7,GRID!$A$4:$A$15,0),MATCH(1,($U$2=GRID!$B$1:$U$1)*(КАЛЕНДАРЬ!AA29=GRID!$B$3:$U$3),0))*GRID!$P$44,
ROUNDUP(INDEX(GRID!$B$4:$U$15,MATCH($I$7,GRID!$A$4:$A$15,0),MATCH(1,($U$2=GRID!$B$1:$U$1)*(КАЛЕНДАРЬ!AA29=GRID!$B$3:$U$3),0))*GRID!$P$44*(1-GRID!$P$45),0))</f>
        <v>48720</v>
      </c>
      <c r="J100" s="8" cm="1">
        <f t="array" ref="J100">IF($I$2="Жаркий сентябрь в Мантера Суприм",
INDEX(GRID!$B$18:$U$29,MATCH($I$7,GRID!$A$18:$A$29,0),MATCH(1,($U$2=GRID!$B$1:$U$1)*(КАЛЕНДАРЬ!AA29=GRID!$B$3:$U$3),0))*GRID!$P$44,
ROUNDUP(INDEX(GRID!$B$18:$U$29,MATCH($I$7,GRID!$A$18:$A$29,0),MATCH(1,($U$2=GRID!$B$1:$U$1)*(КАЛЕНДАРЬ!AA29=GRID!$B$3:$U$3),0))*GRID!$P$44*(1-GRID!$P$45),0))</f>
        <v>52720</v>
      </c>
      <c r="K100" s="57" t="s">
        <v>119</v>
      </c>
      <c r="L100" s="57" t="s">
        <v>119</v>
      </c>
      <c r="M100" s="8" cm="1">
        <f t="array" ref="M100">IF($I$2="Жаркий сентябрь в Мантера Суприм",
INDEX(GRID!$B$4:$U$15,MATCH($M$7,GRID!$A$4:$A$15,0),MATCH(1,($U$2=GRID!$B$1:$U$1)*(КАЛЕНДАРЬ!AA29=GRID!$B$3:$U$3),0))*GRID!$P$44,
ROUNDUP(INDEX(GRID!$B$4:$U$15,MATCH($M$7,GRID!$A$4:$A$15,0),MATCH(1,($U$2=GRID!$B$1:$U$1)*(КАЛЕНДАРЬ!AA29=GRID!$B$3:$U$3),0))*GRID!$P$44*(1-GRID!$P$45),0))</f>
        <v>72160</v>
      </c>
      <c r="N100" s="8" cm="1">
        <f t="array" ref="N100">IF($I$2="Жаркий сентябрь в Мантера Суприм",
INDEX(GRID!$B$18:$U$29,MATCH($M$7,GRID!$A$18:$A$29,0),MATCH(1,($U$2=GRID!$B$1:$U$1)*(КАЛЕНДАРЬ!AA29=GRID!$B$3:$U$3),0))*GRID!$P$44,
ROUNDUP(INDEX(GRID!$B$18:$U$29,MATCH($M$7,GRID!$A$18:$A$29,0),MATCH(1,($U$2=GRID!$B$1:$U$1)*(КАЛЕНДАРЬ!AA29=GRID!$B$3:$U$3),0))*GRID!$P$44*(1-GRID!$P$45),0))</f>
        <v>76160</v>
      </c>
      <c r="O100" s="57" t="s">
        <v>119</v>
      </c>
      <c r="P100" s="57" t="s">
        <v>119</v>
      </c>
      <c r="Q100" s="57" t="s">
        <v>119</v>
      </c>
      <c r="R100" s="57" t="s">
        <v>119</v>
      </c>
      <c r="S100" s="57" t="s">
        <v>119</v>
      </c>
      <c r="T100" s="57" t="s">
        <v>119</v>
      </c>
    </row>
    <row r="101" spans="1:20">
      <c r="A101" s="63" t="s">
        <v>17</v>
      </c>
      <c r="B101" s="64">
        <v>27</v>
      </c>
      <c r="C101" s="8" cm="1">
        <f t="array" ref="C101">IF($I$2="Жаркий сентябрь в Мантера Суприм",
INDEX(GRID!$B$4:$U$15,MATCH($C$7,GRID!$A$4:$A$15,0),MATCH(1,($U$2=GRID!$B$1:$U$1)*(КАЛЕНДАРЬ!AA30=GRID!$B$3:$U$3),0))*GRID!$P$44,
ROUNDUP(INDEX(GRID!$B$4:$U$15,MATCH($C$7,GRID!$A$4:$A$15,0),MATCH(1,($U$2=GRID!$B$1:$U$1)*(КАЛЕНДАРЬ!AA30=GRID!$B$3:$U$3),0))*GRID!$P$44*(1-GRID!$P$45),0))</f>
        <v>32080</v>
      </c>
      <c r="D101" s="8" cm="1">
        <f t="array" ref="D101">IF($I$2="Жаркий сентябрь в Мантера Суприм",
INDEX(GRID!$B$18:$U$29,MATCH($C$7,GRID!$A$18:$A$29,0),MATCH(1,($U$2=GRID!$B$1:$U$1)*(КАЛЕНДАРЬ!AA30=GRID!$B$3:$U$3),0))*GRID!$P$44,
ROUNDUP(INDEX(GRID!$B$18:$U$29,MATCH($C$7,GRID!$A$18:$A$29,0),MATCH(1,($U$2=GRID!$B$1:$U$1)*(КАЛЕНДАРЬ!AA30=GRID!$B$3:$U$3),0))*GRID!$P$44*(1-GRID!$P$45),0))</f>
        <v>36080</v>
      </c>
      <c r="E101" s="8" cm="1">
        <f t="array" ref="E101">IF($I$2="Жаркий сентябрь в Мантера Суприм",
INDEX(GRID!$B$4:$U$15,MATCH($E$7,GRID!$A$4:$A$15,0),MATCH(1,($U$2=GRID!$B$1:$U$1)*(КАЛЕНДАРЬ!AA30=GRID!$B$3:$U$3),0))*GRID!$P$44,
ROUNDUP(INDEX(GRID!$B$4:$U$15,MATCH($E$7,GRID!$A$4:$A$15,0),MATCH(1,($U$2=GRID!$B$1:$U$1)*(КАЛЕНДАРЬ!AA30=GRID!$B$3:$U$3),0))*GRID!$P$44*(1-GRID!$P$45),0))</f>
        <v>38320</v>
      </c>
      <c r="F101" s="8" cm="1">
        <f t="array" ref="F101">IF($I$2="Жаркий сентябрь в Мантера Суприм",
INDEX(GRID!$B$18:$U$29,MATCH($E$7,GRID!$A$18:$A$29,0),MATCH(1,($U$2=GRID!$B$1:$U$1)*(КАЛЕНДАРЬ!AA30=GRID!$B$3:$U$3),0))*GRID!$P$44,
ROUNDUP(INDEX(GRID!$B$18:$U$29,MATCH($E$7,GRID!$A$18:$A$29,0),MATCH(1,($U$2=GRID!$B$1:$U$1)*(КАЛЕНДАРЬ!AA30=GRID!$B$3:$U$3),0))*GRID!$P$44*(1-GRID!$P$45),0))</f>
        <v>42320</v>
      </c>
      <c r="G101" s="57" t="s">
        <v>119</v>
      </c>
      <c r="H101" s="57" t="s">
        <v>119</v>
      </c>
      <c r="I101" s="8" cm="1">
        <f t="array" ref="I101">IF($I$2="Жаркий сентябрь в Мантера Суприм",
INDEX(GRID!$B$4:$U$15,MATCH($I$7,GRID!$A$4:$A$15,0),MATCH(1,($U$2=GRID!$B$1:$U$1)*(КАЛЕНДАРЬ!AA30=GRID!$B$3:$U$3),0))*GRID!$P$44,
ROUNDUP(INDEX(GRID!$B$4:$U$15,MATCH($I$7,GRID!$A$4:$A$15,0),MATCH(1,($U$2=GRID!$B$1:$U$1)*(КАЛЕНДАРЬ!AA30=GRID!$B$3:$U$3),0))*GRID!$P$44*(1-GRID!$P$45),0))</f>
        <v>48720</v>
      </c>
      <c r="J101" s="8" cm="1">
        <f t="array" ref="J101">IF($I$2="Жаркий сентябрь в Мантера Суприм",
INDEX(GRID!$B$18:$U$29,MATCH($I$7,GRID!$A$18:$A$29,0),MATCH(1,($U$2=GRID!$B$1:$U$1)*(КАЛЕНДАРЬ!AA30=GRID!$B$3:$U$3),0))*GRID!$P$44,
ROUNDUP(INDEX(GRID!$B$18:$U$29,MATCH($I$7,GRID!$A$18:$A$29,0),MATCH(1,($U$2=GRID!$B$1:$U$1)*(КАЛЕНДАРЬ!AA30=GRID!$B$3:$U$3),0))*GRID!$P$44*(1-GRID!$P$45),0))</f>
        <v>52720</v>
      </c>
      <c r="K101" s="57" t="s">
        <v>119</v>
      </c>
      <c r="L101" s="57" t="s">
        <v>119</v>
      </c>
      <c r="M101" s="8" cm="1">
        <f t="array" ref="M101">IF($I$2="Жаркий сентябрь в Мантера Суприм",
INDEX(GRID!$B$4:$U$15,MATCH($M$7,GRID!$A$4:$A$15,0),MATCH(1,($U$2=GRID!$B$1:$U$1)*(КАЛЕНДАРЬ!AA30=GRID!$B$3:$U$3),0))*GRID!$P$44,
ROUNDUP(INDEX(GRID!$B$4:$U$15,MATCH($M$7,GRID!$A$4:$A$15,0),MATCH(1,($U$2=GRID!$B$1:$U$1)*(КАЛЕНДАРЬ!AA30=GRID!$B$3:$U$3),0))*GRID!$P$44*(1-GRID!$P$45),0))</f>
        <v>72160</v>
      </c>
      <c r="N101" s="8" cm="1">
        <f t="array" ref="N101">IF($I$2="Жаркий сентябрь в Мантера Суприм",
INDEX(GRID!$B$18:$U$29,MATCH($M$7,GRID!$A$18:$A$29,0),MATCH(1,($U$2=GRID!$B$1:$U$1)*(КАЛЕНДАРЬ!AA30=GRID!$B$3:$U$3),0))*GRID!$P$44,
ROUNDUP(INDEX(GRID!$B$18:$U$29,MATCH($M$7,GRID!$A$18:$A$29,0),MATCH(1,($U$2=GRID!$B$1:$U$1)*(КАЛЕНДАРЬ!AA30=GRID!$B$3:$U$3),0))*GRID!$P$44*(1-GRID!$P$45),0))</f>
        <v>76160</v>
      </c>
      <c r="O101" s="57" t="s">
        <v>119</v>
      </c>
      <c r="P101" s="57" t="s">
        <v>119</v>
      </c>
      <c r="Q101" s="57" t="s">
        <v>119</v>
      </c>
      <c r="R101" s="57" t="s">
        <v>119</v>
      </c>
      <c r="S101" s="57" t="s">
        <v>119</v>
      </c>
      <c r="T101" s="57" t="s">
        <v>119</v>
      </c>
    </row>
    <row r="102" spans="1:20">
      <c r="A102" s="63" t="s">
        <v>11</v>
      </c>
      <c r="B102" s="64">
        <v>28</v>
      </c>
      <c r="C102" s="8" cm="1">
        <f t="array" ref="C102">IF($I$2="Жаркий сентябрь в Мантера Суприм",
INDEX(GRID!$B$4:$U$15,MATCH($C$7,GRID!$A$4:$A$15,0),MATCH(1,($U$2=GRID!$B$1:$U$1)*(КАЛЕНДАРЬ!AA31=GRID!$B$3:$U$3),0))*GRID!$P$44,
ROUNDUP(INDEX(GRID!$B$4:$U$15,MATCH($C$7,GRID!$A$4:$A$15,0),MATCH(1,($U$2=GRID!$B$1:$U$1)*(КАЛЕНДАРЬ!AA31=GRID!$B$3:$U$3),0))*GRID!$P$44*(1-GRID!$P$45),0))</f>
        <v>29200</v>
      </c>
      <c r="D102" s="8" cm="1">
        <f t="array" ref="D102">IF($I$2="Жаркий сентябрь в Мантера Суприм",
INDEX(GRID!$B$18:$U$29,MATCH($C$7,GRID!$A$18:$A$29,0),MATCH(1,($U$2=GRID!$B$1:$U$1)*(КАЛЕНДАРЬ!AA31=GRID!$B$3:$U$3),0))*GRID!$P$44,
ROUNDUP(INDEX(GRID!$B$18:$U$29,MATCH($C$7,GRID!$A$18:$A$29,0),MATCH(1,($U$2=GRID!$B$1:$U$1)*(КАЛЕНДАРЬ!AA31=GRID!$B$3:$U$3),0))*GRID!$P$44*(1-GRID!$P$45),0))</f>
        <v>33200</v>
      </c>
      <c r="E102" s="8" cm="1">
        <f t="array" ref="E102">IF($I$2="Жаркий сентябрь в Мантера Суприм",
INDEX(GRID!$B$4:$U$15,MATCH($E$7,GRID!$A$4:$A$15,0),MATCH(1,($U$2=GRID!$B$1:$U$1)*(КАЛЕНДАРЬ!AA31=GRID!$B$3:$U$3),0))*GRID!$P$44,
ROUNDUP(INDEX(GRID!$B$4:$U$15,MATCH($E$7,GRID!$A$4:$A$15,0),MATCH(1,($U$2=GRID!$B$1:$U$1)*(КАЛЕНДАРЬ!AA31=GRID!$B$3:$U$3),0))*GRID!$P$44*(1-GRID!$P$45),0))</f>
        <v>34960</v>
      </c>
      <c r="F102" s="8" cm="1">
        <f t="array" ref="F102">IF($I$2="Жаркий сентябрь в Мантера Суприм",
INDEX(GRID!$B$18:$U$29,MATCH($E$7,GRID!$A$18:$A$29,0),MATCH(1,($U$2=GRID!$B$1:$U$1)*(КАЛЕНДАРЬ!AA31=GRID!$B$3:$U$3),0))*GRID!$P$44,
ROUNDUP(INDEX(GRID!$B$18:$U$29,MATCH($E$7,GRID!$A$18:$A$29,0),MATCH(1,($U$2=GRID!$B$1:$U$1)*(КАЛЕНДАРЬ!AA31=GRID!$B$3:$U$3),0))*GRID!$P$44*(1-GRID!$P$45),0))</f>
        <v>38960</v>
      </c>
      <c r="G102" s="57" t="s">
        <v>119</v>
      </c>
      <c r="H102" s="57" t="s">
        <v>119</v>
      </c>
      <c r="I102" s="8" cm="1">
        <f t="array" ref="I102">IF($I$2="Жаркий сентябрь в Мантера Суприм",
INDEX(GRID!$B$4:$U$15,MATCH($I$7,GRID!$A$4:$A$15,0),MATCH(1,($U$2=GRID!$B$1:$U$1)*(КАЛЕНДАРЬ!AA31=GRID!$B$3:$U$3),0))*GRID!$P$44,
ROUNDUP(INDEX(GRID!$B$4:$U$15,MATCH($I$7,GRID!$A$4:$A$15,0),MATCH(1,($U$2=GRID!$B$1:$U$1)*(КАЛЕНДАРЬ!AA31=GRID!$B$3:$U$3),0))*GRID!$P$44*(1-GRID!$P$45),0))</f>
        <v>44960</v>
      </c>
      <c r="J102" s="8" cm="1">
        <f t="array" ref="J102">IF($I$2="Жаркий сентябрь в Мантера Суприм",
INDEX(GRID!$B$18:$U$29,MATCH($I$7,GRID!$A$18:$A$29,0),MATCH(1,($U$2=GRID!$B$1:$U$1)*(КАЛЕНДАРЬ!AA31=GRID!$B$3:$U$3),0))*GRID!$P$44,
ROUNDUP(INDEX(GRID!$B$18:$U$29,MATCH($I$7,GRID!$A$18:$A$29,0),MATCH(1,($U$2=GRID!$B$1:$U$1)*(КАЛЕНДАРЬ!AA31=GRID!$B$3:$U$3),0))*GRID!$P$44*(1-GRID!$P$45),0))</f>
        <v>48960</v>
      </c>
      <c r="K102" s="57" t="s">
        <v>119</v>
      </c>
      <c r="L102" s="57" t="s">
        <v>119</v>
      </c>
      <c r="M102" s="8" cm="1">
        <f t="array" ref="M102">IF($I$2="Жаркий сентябрь в Мантера Суприм",
INDEX(GRID!$B$4:$U$15,MATCH($M$7,GRID!$A$4:$A$15,0),MATCH(1,($U$2=GRID!$B$1:$U$1)*(КАЛЕНДАРЬ!AA31=GRID!$B$3:$U$3),0))*GRID!$P$44,
ROUNDUP(INDEX(GRID!$B$4:$U$15,MATCH($M$7,GRID!$A$4:$A$15,0),MATCH(1,($U$2=GRID!$B$1:$U$1)*(КАЛЕНДАРЬ!AA31=GRID!$B$3:$U$3),0))*GRID!$P$44*(1-GRID!$P$45),0))</f>
        <v>67440</v>
      </c>
      <c r="N102" s="8" cm="1">
        <f t="array" ref="N102">IF($I$2="Жаркий сентябрь в Мантера Суприм",
INDEX(GRID!$B$18:$U$29,MATCH($M$7,GRID!$A$18:$A$29,0),MATCH(1,($U$2=GRID!$B$1:$U$1)*(КАЛЕНДАРЬ!AA31=GRID!$B$3:$U$3),0))*GRID!$P$44,
ROUNDUP(INDEX(GRID!$B$18:$U$29,MATCH($M$7,GRID!$A$18:$A$29,0),MATCH(1,($U$2=GRID!$B$1:$U$1)*(КАЛЕНДАРЬ!AA31=GRID!$B$3:$U$3),0))*GRID!$P$44*(1-GRID!$P$45),0))</f>
        <v>71440</v>
      </c>
      <c r="O102" s="57" t="s">
        <v>119</v>
      </c>
      <c r="P102" s="57" t="s">
        <v>119</v>
      </c>
      <c r="Q102" s="57" t="s">
        <v>119</v>
      </c>
      <c r="R102" s="57" t="s">
        <v>119</v>
      </c>
      <c r="S102" s="57" t="s">
        <v>119</v>
      </c>
      <c r="T102" s="57" t="s">
        <v>119</v>
      </c>
    </row>
    <row r="103" spans="1:20">
      <c r="A103" s="63" t="s">
        <v>12</v>
      </c>
      <c r="B103" s="64">
        <v>29</v>
      </c>
      <c r="C103" s="8" cm="1">
        <f t="array" ref="C103">IF($I$2="Жаркий сентябрь в Мантера Суприм",
INDEX(GRID!$B$4:$U$15,MATCH($C$7,GRID!$A$4:$A$15,0),MATCH(1,($U$2=GRID!$B$1:$U$1)*(КАЛЕНДАРЬ!AA32=GRID!$B$3:$U$3),0))*GRID!$P$44,
ROUNDUP(INDEX(GRID!$B$4:$U$15,MATCH($C$7,GRID!$A$4:$A$15,0),MATCH(1,($U$2=GRID!$B$1:$U$1)*(КАЛЕНДАРЬ!AA32=GRID!$B$3:$U$3),0))*GRID!$P$44*(1-GRID!$P$45),0))</f>
        <v>29200</v>
      </c>
      <c r="D103" s="8" cm="1">
        <f t="array" ref="D103">IF($I$2="Жаркий сентябрь в Мантера Суприм",
INDEX(GRID!$B$18:$U$29,MATCH($C$7,GRID!$A$18:$A$29,0),MATCH(1,($U$2=GRID!$B$1:$U$1)*(КАЛЕНДАРЬ!AA32=GRID!$B$3:$U$3),0))*GRID!$P$44,
ROUNDUP(INDEX(GRID!$B$18:$U$29,MATCH($C$7,GRID!$A$18:$A$29,0),MATCH(1,($U$2=GRID!$B$1:$U$1)*(КАЛЕНДАРЬ!AA32=GRID!$B$3:$U$3),0))*GRID!$P$44*(1-GRID!$P$45),0))</f>
        <v>33200</v>
      </c>
      <c r="E103" s="8" cm="1">
        <f t="array" ref="E103">IF($I$2="Жаркий сентябрь в Мантера Суприм",
INDEX(GRID!$B$4:$U$15,MATCH($E$7,GRID!$A$4:$A$15,0),MATCH(1,($U$2=GRID!$B$1:$U$1)*(КАЛЕНДАРЬ!AA32=GRID!$B$3:$U$3),0))*GRID!$P$44,
ROUNDUP(INDEX(GRID!$B$4:$U$15,MATCH($E$7,GRID!$A$4:$A$15,0),MATCH(1,($U$2=GRID!$B$1:$U$1)*(КАЛЕНДАРЬ!AA32=GRID!$B$3:$U$3),0))*GRID!$P$44*(1-GRID!$P$45),0))</f>
        <v>34960</v>
      </c>
      <c r="F103" s="8" cm="1">
        <f t="array" ref="F103">IF($I$2="Жаркий сентябрь в Мантера Суприм",
INDEX(GRID!$B$18:$U$29,MATCH($E$7,GRID!$A$18:$A$29,0),MATCH(1,($U$2=GRID!$B$1:$U$1)*(КАЛЕНДАРЬ!AA32=GRID!$B$3:$U$3),0))*GRID!$P$44,
ROUNDUP(INDEX(GRID!$B$18:$U$29,MATCH($E$7,GRID!$A$18:$A$29,0),MATCH(1,($U$2=GRID!$B$1:$U$1)*(КАЛЕНДАРЬ!AA32=GRID!$B$3:$U$3),0))*GRID!$P$44*(1-GRID!$P$45),0))</f>
        <v>38960</v>
      </c>
      <c r="G103" s="57" t="s">
        <v>119</v>
      </c>
      <c r="H103" s="57" t="s">
        <v>119</v>
      </c>
      <c r="I103" s="8" cm="1">
        <f t="array" ref="I103">IF($I$2="Жаркий сентябрь в Мантера Суприм",
INDEX(GRID!$B$4:$U$15,MATCH($I$7,GRID!$A$4:$A$15,0),MATCH(1,($U$2=GRID!$B$1:$U$1)*(КАЛЕНДАРЬ!AA32=GRID!$B$3:$U$3),0))*GRID!$P$44,
ROUNDUP(INDEX(GRID!$B$4:$U$15,MATCH($I$7,GRID!$A$4:$A$15,0),MATCH(1,($U$2=GRID!$B$1:$U$1)*(КАЛЕНДАРЬ!AA32=GRID!$B$3:$U$3),0))*GRID!$P$44*(1-GRID!$P$45),0))</f>
        <v>44960</v>
      </c>
      <c r="J103" s="8" cm="1">
        <f t="array" ref="J103">IF($I$2="Жаркий сентябрь в Мантера Суприм",
INDEX(GRID!$B$18:$U$29,MATCH($I$7,GRID!$A$18:$A$29,0),MATCH(1,($U$2=GRID!$B$1:$U$1)*(КАЛЕНДАРЬ!AA32=GRID!$B$3:$U$3),0))*GRID!$P$44,
ROUNDUP(INDEX(GRID!$B$18:$U$29,MATCH($I$7,GRID!$A$18:$A$29,0),MATCH(1,($U$2=GRID!$B$1:$U$1)*(КАЛЕНДАРЬ!AA32=GRID!$B$3:$U$3),0))*GRID!$P$44*(1-GRID!$P$45),0))</f>
        <v>48960</v>
      </c>
      <c r="K103" s="57" t="s">
        <v>119</v>
      </c>
      <c r="L103" s="57" t="s">
        <v>119</v>
      </c>
      <c r="M103" s="8" cm="1">
        <f t="array" ref="M103">IF($I$2="Жаркий сентябрь в Мантера Суприм",
INDEX(GRID!$B$4:$U$15,MATCH($M$7,GRID!$A$4:$A$15,0),MATCH(1,($U$2=GRID!$B$1:$U$1)*(КАЛЕНДАРЬ!AA32=GRID!$B$3:$U$3),0))*GRID!$P$44,
ROUNDUP(INDEX(GRID!$B$4:$U$15,MATCH($M$7,GRID!$A$4:$A$15,0),MATCH(1,($U$2=GRID!$B$1:$U$1)*(КАЛЕНДАРЬ!AA32=GRID!$B$3:$U$3),0))*GRID!$P$44*(1-GRID!$P$45),0))</f>
        <v>67440</v>
      </c>
      <c r="N103" s="8" cm="1">
        <f t="array" ref="N103">IF($I$2="Жаркий сентябрь в Мантера Суприм",
INDEX(GRID!$B$18:$U$29,MATCH($M$7,GRID!$A$18:$A$29,0),MATCH(1,($U$2=GRID!$B$1:$U$1)*(КАЛЕНДАРЬ!AA32=GRID!$B$3:$U$3),0))*GRID!$P$44,
ROUNDUP(INDEX(GRID!$B$18:$U$29,MATCH($M$7,GRID!$A$18:$A$29,0),MATCH(1,($U$2=GRID!$B$1:$U$1)*(КАЛЕНДАРЬ!AA32=GRID!$B$3:$U$3),0))*GRID!$P$44*(1-GRID!$P$45),0))</f>
        <v>71440</v>
      </c>
      <c r="O103" s="57" t="s">
        <v>119</v>
      </c>
      <c r="P103" s="57" t="s">
        <v>119</v>
      </c>
      <c r="Q103" s="57" t="s">
        <v>119</v>
      </c>
      <c r="R103" s="57" t="s">
        <v>119</v>
      </c>
      <c r="S103" s="57" t="s">
        <v>119</v>
      </c>
      <c r="T103" s="57" t="s">
        <v>119</v>
      </c>
    </row>
    <row r="104" spans="1:20">
      <c r="A104" s="63" t="s">
        <v>13</v>
      </c>
      <c r="B104" s="64">
        <v>30</v>
      </c>
      <c r="C104" s="8" cm="1">
        <f t="array" ref="C104">IF($I$2="Жаркий сентябрь в Мантера Суприм",
INDEX(GRID!$B$4:$U$15,MATCH($C$7,GRID!$A$4:$A$15,0),MATCH(1,($U$2=GRID!$B$1:$U$1)*(КАЛЕНДАРЬ!AA33=GRID!$B$3:$U$3),0))*GRID!$P$44,
ROUNDUP(INDEX(GRID!$B$4:$U$15,MATCH($C$7,GRID!$A$4:$A$15,0),MATCH(1,($U$2=GRID!$B$1:$U$1)*(КАЛЕНДАРЬ!AA33=GRID!$B$3:$U$3),0))*GRID!$P$44*(1-GRID!$P$45),0))</f>
        <v>29200</v>
      </c>
      <c r="D104" s="8" cm="1">
        <f t="array" ref="D104">IF($I$2="Жаркий сентябрь в Мантера Суприм",
INDEX(GRID!$B$18:$U$29,MATCH($C$7,GRID!$A$18:$A$29,0),MATCH(1,($U$2=GRID!$B$1:$U$1)*(КАЛЕНДАРЬ!AA33=GRID!$B$3:$U$3),0))*GRID!$P$44,
ROUNDUP(INDEX(GRID!$B$18:$U$29,MATCH($C$7,GRID!$A$18:$A$29,0),MATCH(1,($U$2=GRID!$B$1:$U$1)*(КАЛЕНДАРЬ!AA33=GRID!$B$3:$U$3),0))*GRID!$P$44*(1-GRID!$P$45),0))</f>
        <v>33200</v>
      </c>
      <c r="E104" s="8" cm="1">
        <f t="array" ref="E104">IF($I$2="Жаркий сентябрь в Мантера Суприм",
INDEX(GRID!$B$4:$U$15,MATCH($E$7,GRID!$A$4:$A$15,0),MATCH(1,($U$2=GRID!$B$1:$U$1)*(КАЛЕНДАРЬ!AA33=GRID!$B$3:$U$3),0))*GRID!$P$44,
ROUNDUP(INDEX(GRID!$B$4:$U$15,MATCH($E$7,GRID!$A$4:$A$15,0),MATCH(1,($U$2=GRID!$B$1:$U$1)*(КАЛЕНДАРЬ!AA33=GRID!$B$3:$U$3),0))*GRID!$P$44*(1-GRID!$P$45),0))</f>
        <v>34960</v>
      </c>
      <c r="F104" s="8" cm="1">
        <f t="array" ref="F104">IF($I$2="Жаркий сентябрь в Мантера Суприм",
INDEX(GRID!$B$18:$U$29,MATCH($E$7,GRID!$A$18:$A$29,0),MATCH(1,($U$2=GRID!$B$1:$U$1)*(КАЛЕНДАРЬ!AA33=GRID!$B$3:$U$3),0))*GRID!$P$44,
ROUNDUP(INDEX(GRID!$B$18:$U$29,MATCH($E$7,GRID!$A$18:$A$29,0),MATCH(1,($U$2=GRID!$B$1:$U$1)*(КАЛЕНДАРЬ!AA33=GRID!$B$3:$U$3),0))*GRID!$P$44*(1-GRID!$P$45),0))</f>
        <v>38960</v>
      </c>
      <c r="G104" s="57" t="s">
        <v>119</v>
      </c>
      <c r="H104" s="57" t="s">
        <v>119</v>
      </c>
      <c r="I104" s="8" cm="1">
        <f t="array" ref="I104">IF($I$2="Жаркий сентябрь в Мантера Суприм",
INDEX(GRID!$B$4:$U$15,MATCH($I$7,GRID!$A$4:$A$15,0),MATCH(1,($U$2=GRID!$B$1:$U$1)*(КАЛЕНДАРЬ!AA33=GRID!$B$3:$U$3),0))*GRID!$P$44,
ROUNDUP(INDEX(GRID!$B$4:$U$15,MATCH($I$7,GRID!$A$4:$A$15,0),MATCH(1,($U$2=GRID!$B$1:$U$1)*(КАЛЕНДАРЬ!AA33=GRID!$B$3:$U$3),0))*GRID!$P$44*(1-GRID!$P$45),0))</f>
        <v>44960</v>
      </c>
      <c r="J104" s="8" cm="1">
        <f t="array" ref="J104">IF($I$2="Жаркий сентябрь в Мантера Суприм",
INDEX(GRID!$B$18:$U$29,MATCH($I$7,GRID!$A$18:$A$29,0),MATCH(1,($U$2=GRID!$B$1:$U$1)*(КАЛЕНДАРЬ!AA33=GRID!$B$3:$U$3),0))*GRID!$P$44,
ROUNDUP(INDEX(GRID!$B$18:$U$29,MATCH($I$7,GRID!$A$18:$A$29,0),MATCH(1,($U$2=GRID!$B$1:$U$1)*(КАЛЕНДАРЬ!AA33=GRID!$B$3:$U$3),0))*GRID!$P$44*(1-GRID!$P$45),0))</f>
        <v>48960</v>
      </c>
      <c r="K104" s="57" t="s">
        <v>119</v>
      </c>
      <c r="L104" s="57" t="s">
        <v>119</v>
      </c>
      <c r="M104" s="8" cm="1">
        <f t="array" ref="M104">IF($I$2="Жаркий сентябрь в Мантера Суприм",
INDEX(GRID!$B$4:$U$15,MATCH($M$7,GRID!$A$4:$A$15,0),MATCH(1,($U$2=GRID!$B$1:$U$1)*(КАЛЕНДАРЬ!AA33=GRID!$B$3:$U$3),0))*GRID!$P$44,
ROUNDUP(INDEX(GRID!$B$4:$U$15,MATCH($M$7,GRID!$A$4:$A$15,0),MATCH(1,($U$2=GRID!$B$1:$U$1)*(КАЛЕНДАРЬ!AA33=GRID!$B$3:$U$3),0))*GRID!$P$44*(1-GRID!$P$45),0))</f>
        <v>67440</v>
      </c>
      <c r="N104" s="8" cm="1">
        <f t="array" ref="N104">IF($I$2="Жаркий сентябрь в Мантера Суприм",
INDEX(GRID!$B$18:$U$29,MATCH($M$7,GRID!$A$18:$A$29,0),MATCH(1,($U$2=GRID!$B$1:$U$1)*(КАЛЕНДАРЬ!AA33=GRID!$B$3:$U$3),0))*GRID!$P$44,
ROUNDUP(INDEX(GRID!$B$18:$U$29,MATCH($M$7,GRID!$A$18:$A$29,0),MATCH(1,($U$2=GRID!$B$1:$U$1)*(КАЛЕНДАРЬ!AA33=GRID!$B$3:$U$3),0))*GRID!$P$44*(1-GRID!$P$45),0))</f>
        <v>71440</v>
      </c>
      <c r="O104" s="57" t="s">
        <v>119</v>
      </c>
      <c r="P104" s="57" t="s">
        <v>119</v>
      </c>
      <c r="Q104" s="57" t="s">
        <v>119</v>
      </c>
      <c r="R104" s="57" t="s">
        <v>119</v>
      </c>
      <c r="S104" s="57" t="s">
        <v>119</v>
      </c>
      <c r="T104" s="57" t="s">
        <v>119</v>
      </c>
    </row>
    <row r="105" spans="1:20" s="87" customFormat="1">
      <c r="A105" s="136"/>
      <c r="B105" s="137"/>
      <c r="C105" s="76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</row>
    <row r="106" spans="1:20" s="94" customFormat="1">
      <c r="A106" s="136"/>
      <c r="B106" s="137"/>
      <c r="C106" s="76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</row>
    <row r="107" spans="1:20" ht="27" customHeight="1">
      <c r="A107" s="262" t="s">
        <v>37</v>
      </c>
      <c r="B107" s="262"/>
      <c r="C107" s="185" t="s">
        <v>38</v>
      </c>
      <c r="D107" s="185"/>
      <c r="E107" s="185"/>
      <c r="F107" s="186" t="s">
        <v>39</v>
      </c>
      <c r="G107" s="186"/>
      <c r="H107" s="186"/>
      <c r="I107" s="13"/>
      <c r="J107" s="254" t="s">
        <v>146</v>
      </c>
      <c r="K107" s="254"/>
      <c r="L107" s="254"/>
      <c r="M107" s="254"/>
      <c r="N107" s="13"/>
      <c r="O107" s="190" t="s">
        <v>127</v>
      </c>
      <c r="P107" s="190"/>
      <c r="Q107" s="190"/>
      <c r="R107" s="190"/>
      <c r="S107" s="190"/>
    </row>
    <row r="108" spans="1:20" ht="71.25" customHeight="1">
      <c r="A108" s="263" t="s">
        <v>40</v>
      </c>
      <c r="B108" s="263"/>
      <c r="C108" s="187" t="s">
        <v>147</v>
      </c>
      <c r="D108" s="187"/>
      <c r="E108" s="187"/>
      <c r="F108" s="187" t="s">
        <v>143</v>
      </c>
      <c r="G108" s="187"/>
      <c r="H108" s="187"/>
      <c r="I108" s="19"/>
      <c r="J108" s="254"/>
      <c r="K108" s="254"/>
      <c r="L108" s="254"/>
      <c r="M108" s="254"/>
      <c r="N108" s="19"/>
      <c r="O108" s="190"/>
      <c r="P108" s="190"/>
      <c r="Q108" s="190"/>
      <c r="R108" s="190"/>
      <c r="S108" s="190"/>
    </row>
    <row r="109" spans="1:20" ht="15.75" customHeight="1">
      <c r="A109" s="142"/>
      <c r="B109" s="142"/>
      <c r="C109" s="101"/>
      <c r="D109" s="20"/>
      <c r="E109" s="20"/>
      <c r="F109" s="20"/>
      <c r="G109" s="20"/>
      <c r="H109" s="20"/>
      <c r="I109" s="11"/>
      <c r="J109" s="254"/>
      <c r="K109" s="254"/>
      <c r="L109" s="254"/>
      <c r="M109" s="254"/>
      <c r="N109" s="11"/>
      <c r="O109" s="190"/>
      <c r="P109" s="190"/>
      <c r="Q109" s="190"/>
      <c r="R109" s="190"/>
      <c r="S109" s="190"/>
    </row>
    <row r="110" spans="1:20" ht="13.5" customHeight="1">
      <c r="A110" s="142"/>
      <c r="B110" s="142"/>
      <c r="C110" s="101"/>
      <c r="D110" s="20"/>
      <c r="E110" s="20"/>
      <c r="F110" s="20"/>
      <c r="G110" s="20"/>
      <c r="H110" s="20"/>
      <c r="I110" s="12"/>
      <c r="J110" s="254"/>
      <c r="K110" s="254"/>
      <c r="L110" s="254"/>
      <c r="M110" s="254"/>
      <c r="N110" s="12"/>
      <c r="O110" s="190"/>
      <c r="P110" s="190"/>
      <c r="Q110" s="190"/>
      <c r="R110" s="190"/>
      <c r="S110" s="190"/>
    </row>
    <row r="111" spans="1:20" ht="36.75" customHeight="1">
      <c r="A111" s="263" t="s">
        <v>43</v>
      </c>
      <c r="B111" s="263"/>
      <c r="C111" s="185" t="s">
        <v>38</v>
      </c>
      <c r="D111" s="185"/>
      <c r="E111" s="185"/>
      <c r="F111" s="186" t="s">
        <v>39</v>
      </c>
      <c r="G111" s="186"/>
      <c r="H111" s="186"/>
      <c r="I111" s="19"/>
      <c r="J111" s="254"/>
      <c r="K111" s="254"/>
      <c r="L111" s="254"/>
      <c r="M111" s="254"/>
      <c r="O111" s="190"/>
      <c r="P111" s="190"/>
      <c r="Q111" s="190"/>
      <c r="R111" s="190"/>
      <c r="S111" s="190"/>
    </row>
    <row r="112" spans="1:20" ht="24.75" customHeight="1">
      <c r="A112" s="261" t="s">
        <v>44</v>
      </c>
      <c r="B112" s="261"/>
      <c r="C112" s="210">
        <f>ROUNDUP(IF($I$2="Жаркий сентябрь в Мантера Суприм",GRID!B100,GRID!B100-GRID!B100*GRID!$P$45),0)</f>
        <v>0</v>
      </c>
      <c r="D112" s="210"/>
      <c r="E112" s="210"/>
      <c r="F112" s="210">
        <f>ROUNDUP(IF($I$2="Жаркий сентябрь в Мантера Суприм",GRID!E100,GRID!E100-GRID!E100*GRID!$P$45),0)</f>
        <v>0</v>
      </c>
      <c r="G112" s="210"/>
      <c r="H112" s="210"/>
      <c r="I112" s="11"/>
      <c r="J112" s="254"/>
      <c r="K112" s="254"/>
      <c r="L112" s="254"/>
      <c r="M112" s="254"/>
      <c r="O112" s="190"/>
      <c r="P112" s="190"/>
      <c r="Q112" s="190"/>
      <c r="R112" s="190"/>
      <c r="S112" s="190"/>
    </row>
    <row r="113" spans="1:19" ht="24.95" customHeight="1">
      <c r="A113" s="261" t="s">
        <v>45</v>
      </c>
      <c r="B113" s="261"/>
      <c r="C113" s="210">
        <f>ROUNDUP(IF($I$2="Жаркий сентябрь в Мантера Суприм",GRID!B101,GRID!B101-GRID!B101*GRID!$P$45),0)</f>
        <v>4000</v>
      </c>
      <c r="D113" s="210"/>
      <c r="E113" s="210"/>
      <c r="F113" s="210">
        <f>ROUNDUP(IF($I$2="Жаркий сентябрь в Мантера Суприм",GRID!E101,GRID!E101-GRID!E101*GRID!$P$45),0)</f>
        <v>6000</v>
      </c>
      <c r="G113" s="210"/>
      <c r="H113" s="210"/>
      <c r="I113" s="12"/>
      <c r="J113" s="254"/>
      <c r="K113" s="254"/>
      <c r="L113" s="254"/>
      <c r="M113" s="254"/>
      <c r="O113" s="190"/>
      <c r="P113" s="190"/>
      <c r="Q113" s="190"/>
      <c r="R113" s="190"/>
      <c r="S113" s="190"/>
    </row>
    <row r="114" spans="1:19" ht="33.75" customHeight="1">
      <c r="A114" s="260" t="s">
        <v>46</v>
      </c>
      <c r="B114" s="260"/>
      <c r="C114" s="210">
        <f>ROUNDUP(IF($I$2="Жаркий сентябрь в Мантера Суприм",GRID!B102,GRID!B102-GRID!B102*GRID!$P$45),0)</f>
        <v>8000</v>
      </c>
      <c r="D114" s="210"/>
      <c r="E114" s="210"/>
      <c r="F114" s="210">
        <f>ROUNDUP(IF($I$2="Жаркий сентябрь в Мантера Суприм",GRID!E102,GRID!E102-GRID!E102*GRID!$P$45),0)</f>
        <v>12000</v>
      </c>
      <c r="G114" s="210"/>
      <c r="H114" s="210"/>
      <c r="J114" s="254"/>
      <c r="K114" s="254"/>
      <c r="L114" s="254"/>
      <c r="M114" s="254"/>
      <c r="O114" s="190"/>
      <c r="P114" s="190"/>
      <c r="Q114" s="190"/>
      <c r="R114" s="190"/>
      <c r="S114" s="190"/>
    </row>
    <row r="115" spans="1:19" ht="12.75" customHeight="1">
      <c r="J115" s="254"/>
      <c r="K115" s="254"/>
      <c r="L115" s="254"/>
      <c r="M115" s="254"/>
      <c r="O115" s="190"/>
      <c r="P115" s="190"/>
      <c r="Q115" s="190"/>
      <c r="R115" s="190"/>
      <c r="S115" s="190"/>
    </row>
    <row r="116" spans="1:19" ht="12.75" customHeight="1">
      <c r="J116" s="103"/>
      <c r="K116" s="103"/>
      <c r="L116" s="103"/>
      <c r="M116" s="103"/>
      <c r="O116" s="190"/>
      <c r="P116" s="190"/>
      <c r="Q116" s="190"/>
      <c r="R116" s="190"/>
      <c r="S116" s="190"/>
    </row>
    <row r="117" spans="1:19" ht="15">
      <c r="L117" s="180"/>
      <c r="M117" s="180"/>
      <c r="N117" s="180"/>
      <c r="O117" s="180"/>
      <c r="P117" s="180"/>
      <c r="Q117" s="180"/>
    </row>
    <row r="118" spans="1:19" ht="15">
      <c r="L118" s="180"/>
      <c r="M118" s="180"/>
      <c r="N118" s="180"/>
      <c r="O118" s="180"/>
      <c r="P118" s="180"/>
      <c r="Q118" s="180"/>
    </row>
  </sheetData>
  <mergeCells count="55">
    <mergeCell ref="A6:T6"/>
    <mergeCell ref="B2:F3"/>
    <mergeCell ref="I2:N3"/>
    <mergeCell ref="S2:T3"/>
    <mergeCell ref="U2:Y3"/>
    <mergeCell ref="A5:T5"/>
    <mergeCell ref="M7:N7"/>
    <mergeCell ref="A35:T35"/>
    <mergeCell ref="A36:T36"/>
    <mergeCell ref="A37:B38"/>
    <mergeCell ref="C37:D37"/>
    <mergeCell ref="E37:F37"/>
    <mergeCell ref="G37:H37"/>
    <mergeCell ref="I37:J37"/>
    <mergeCell ref="K37:L37"/>
    <mergeCell ref="M37:N37"/>
    <mergeCell ref="A7:B8"/>
    <mergeCell ref="C7:D7"/>
    <mergeCell ref="E7:F7"/>
    <mergeCell ref="G7:H7"/>
    <mergeCell ref="I7:J7"/>
    <mergeCell ref="K7:L7"/>
    <mergeCell ref="A71:T71"/>
    <mergeCell ref="A72:T72"/>
    <mergeCell ref="A73:B74"/>
    <mergeCell ref="C73:D73"/>
    <mergeCell ref="E73:F73"/>
    <mergeCell ref="G73:H73"/>
    <mergeCell ref="I73:J73"/>
    <mergeCell ref="K73:L73"/>
    <mergeCell ref="M73:N73"/>
    <mergeCell ref="A107:B107"/>
    <mergeCell ref="C107:E107"/>
    <mergeCell ref="F107:H107"/>
    <mergeCell ref="J107:M115"/>
    <mergeCell ref="O107:S116"/>
    <mergeCell ref="A108:B108"/>
    <mergeCell ref="C108:E108"/>
    <mergeCell ref="F108:H108"/>
    <mergeCell ref="A111:B111"/>
    <mergeCell ref="C111:E111"/>
    <mergeCell ref="L118:N118"/>
    <mergeCell ref="O118:Q118"/>
    <mergeCell ref="F111:H111"/>
    <mergeCell ref="A112:B112"/>
    <mergeCell ref="C112:E112"/>
    <mergeCell ref="F112:H112"/>
    <mergeCell ref="A113:B113"/>
    <mergeCell ref="C113:E113"/>
    <mergeCell ref="F113:H113"/>
    <mergeCell ref="A114:B114"/>
    <mergeCell ref="C114:E114"/>
    <mergeCell ref="F114:H114"/>
    <mergeCell ref="L117:N117"/>
    <mergeCell ref="O117:Q117"/>
  </mergeCells>
  <conditionalFormatting sqref="C34:N34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0:N70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11" priority="41" operator="equal">
      <formula>10%</formula>
    </cfRule>
    <cfRule type="cellIs" dxfId="10" priority="42" operator="equal">
      <formula>0.12</formula>
    </cfRule>
    <cfRule type="cellIs" dxfId="9" priority="43" operator="equal">
      <formula>0.14</formula>
    </cfRule>
    <cfRule type="cellIs" dxfId="8" priority="44" operator="equal">
      <formula>0.15</formula>
    </cfRule>
    <cfRule type="cellIs" dxfId="7" priority="45" operator="equal">
      <formula>0.16</formula>
    </cfRule>
    <cfRule type="cellIs" dxfId="6" priority="46" operator="equal">
      <formula>"Открытый тариф"</formula>
    </cfRule>
  </conditionalFormatting>
  <conditionalFormatting sqref="O34:Q34 S34:T34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0:Q70 S70:T70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4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0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5" priority="47" operator="equal">
      <formula>10%</formula>
    </cfRule>
    <cfRule type="cellIs" dxfId="4" priority="48" operator="equal">
      <formula>0.12</formula>
    </cfRule>
    <cfRule type="cellIs" dxfId="3" priority="49" operator="equal">
      <formula>0.14</formula>
    </cfRule>
    <cfRule type="cellIs" dxfId="2" priority="50" operator="equal">
      <formula>0.15</formula>
    </cfRule>
    <cfRule type="cellIs" dxfId="1" priority="51" operator="equal">
      <formula>0.16</formula>
    </cfRule>
    <cfRule type="cellIs" dxfId="0" priority="52" operator="equal">
      <formula>"Открытый тариф"</formula>
    </cfRule>
  </conditionalFormatting>
  <conditionalFormatting sqref="I39:J69 M39:N69 C39:F69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9:Q69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:T69 O39:O69 K39:L69 G39:H69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:P69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7:J92 M77:N92 C77:F92 C95:F104 M95:N104 I95:J10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7:Q92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7:T92 O77:O92 K77:L92 G77:H92 G95:H104 K95:L104 C93:T9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5:T106 O105:O106 K105:L106 G105:H10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:J33 M9:N33 C9:F33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:Q33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:T33 O9:O33 K9:L33 G9:H33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9:P33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05:J106 M105:N106 C105:F106">
    <cfRule type="colorScale" priority="19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05:Q106">
    <cfRule type="colorScale" priority="19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05:P106">
    <cfRule type="colorScale" priority="19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5:T10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7:P9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6:T76 C75:O75 Q75:T7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2" fitToHeight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0000000}">
          <x14:formula1>
            <xm:f>GRID!$N$44:$N$45</xm:f>
          </x14:formula1>
          <xm:sqref>I2:N3</xm:sqref>
        </x14:dataValidation>
        <x14:dataValidation type="list" allowBlank="1" showInputMessage="1" showErrorMessage="1" xr:uid="{00000000-0002-0000-0700-000001000000}">
          <x14:formula1>
            <xm:f>GRID!$F$31</xm:f>
          </x14:formula1>
          <xm:sqref>U2:Y3</xm:sqref>
        </x14:dataValidation>
        <x14:dataValidation type="list" allowBlank="1" showInputMessage="1" showErrorMessage="1" xr:uid="{00000000-0002-0000-0700-000002000000}">
          <x14:formula1>
            <xm:f>КАЛЕНДАРЬ!$E$51:$E$52</xm:f>
          </x14:formula1>
          <xm:sqref>O2:P3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Основной тариф</vt:lpstr>
      <vt:lpstr>GRID</vt:lpstr>
      <vt:lpstr>КАЛЕНДАРЬ</vt:lpstr>
      <vt:lpstr>Длительное прож. от 10 суток</vt:lpstr>
      <vt:lpstr>Длительное прож. от 30 суток</vt:lpstr>
      <vt:lpstr>Для жителеей ЮФО</vt:lpstr>
      <vt:lpstr>Каникулы вместе+билет Сочи парк</vt:lpstr>
      <vt:lpstr>Время восстановления</vt:lpstr>
      <vt:lpstr>Жаркий сентябрь+TO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vmikhalkina</cp:lastModifiedBy>
  <cp:lastPrinted>2025-09-25T09:28:37Z</cp:lastPrinted>
  <dcterms:created xsi:type="dcterms:W3CDTF">2015-06-05T18:19:34Z</dcterms:created>
  <dcterms:modified xsi:type="dcterms:W3CDTF">2025-10-28T11:13:22Z</dcterms:modified>
</cp:coreProperties>
</file>